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 tabRatio="599" activeTab="1"/>
  </bookViews>
  <sheets>
    <sheet name="STOCK" sheetId="1" r:id="rId1"/>
    <sheet name="VENTAS" sheetId="2" r:id="rId2"/>
    <sheet name="GASTOS" sheetId="3" r:id="rId3"/>
    <sheet name="RESUMEN" sheetId="4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<sst xmlns="http://schemas.openxmlformats.org/spreadsheetml/2006/main" count="63081" uniqueCount="30119">
  <si>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</si>
  <si>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</si>
  <si>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</si>
  <si>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</si>
  <si>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</si>
  <si>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</si>
  <si>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</si>
  <si>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</si>
  <si>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</si>
  <si>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</si>
  <si>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</si>
  <si>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</si>
  <si>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</si>
  <si>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</si>
  <si>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</si>
  <si>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</si>
  <si>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</si>
  <si>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</si>
  <si>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</si>
  <si>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</si>
  <si>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</si>
  <si>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</si>
  <si>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Column12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</si>
  <si>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</si>
  <si>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</si>
  <si>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</si>
  <si>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</si>
  <si>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</si>
  <si>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</si>
  <si>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</si>
  <si>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</si>
  <si>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</si>
  <si>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</si>
  <si>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</si>
  <si>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</si>
  <si>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</si>
  <si>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</si>
  <si>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</si>
  <si>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</si>
  <si>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</si>
  <si>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</si>
  <si>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</si>
  <si>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</si>
  <si>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</si>
  <si>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</si>
  <si>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</si>
  <si>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</si>
  <si>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</si>
  <si>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</si>
  <si>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</si>
  <si>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</si>
  <si>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</si>
  <si>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</si>
  <si>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</si>
  <si>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</si>
  <si>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</si>
  <si>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</si>
  <si>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</si>
  <si>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</si>
  <si>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</si>
  <si>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</si>
  <si>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</si>
  <si>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</si>
  <si>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</si>
  <si>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</si>
  <si>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</si>
  <si>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</si>
  <si>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</si>
  <si>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</si>
  <si>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</si>
  <si>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</si>
  <si>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</si>
  <si>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</si>
  <si>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</si>
  <si>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</si>
  <si>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</si>
  <si>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</si>
  <si>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</si>
  <si>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</si>
  <si>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</si>
  <si>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</si>
  <si>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</si>
  <si>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</si>
  <si>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</si>
  <si>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</si>
  <si>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</si>
  <si>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</si>
  <si>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</si>
  <si>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</si>
  <si>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</si>
  <si>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</si>
  <si>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</si>
  <si>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</si>
  <si>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</si>
  <si>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</si>
  <si>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</si>
  <si>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</si>
  <si>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</si>
  <si>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</si>
  <si>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</si>
  <si>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</si>
  <si>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</si>
  <si>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</si>
  <si>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</si>
  <si>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</si>
  <si>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</si>
  <si>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</si>
  <si>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</si>
  <si>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</si>
  <si>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</si>
  <si>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</si>
  <si>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</si>
  <si>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</si>
  <si>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</si>
  <si>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</si>
  <si>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</si>
  <si>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</si>
  <si>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</si>
  <si>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</si>
  <si>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</si>
  <si>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</si>
  <si>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</si>
  <si>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</si>
  <si>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</si>
  <si>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</si>
  <si>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</si>
  <si>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</si>
  <si>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</si>
  <si>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</si>
  <si>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</si>
  <si>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</si>
  <si>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</si>
  <si>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</si>
  <si>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</si>
  <si>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</si>
  <si>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</si>
  <si>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</si>
  <si>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</si>
  <si>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</si>
  <si>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</si>
  <si>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</si>
  <si>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</si>
  <si>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</si>
  <si>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</si>
  <si>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</si>
  <si>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</si>
  <si>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</si>
  <si>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</si>
  <si>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</si>
  <si>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</si>
  <si>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</si>
  <si>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</si>
  <si>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</si>
  <si>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</si>
  <si>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</si>
  <si>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</si>
  <si>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</si>
  <si>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</si>
  <si>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</si>
  <si>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</si>
  <si>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</si>
  <si>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</si>
  <si>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</si>
  <si>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</si>
  <si>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</si>
  <si>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</si>
  <si>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</si>
  <si>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</si>
  <si>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</si>
  <si>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</si>
  <si>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</si>
  <si>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</si>
  <si>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</si>
  <si>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</si>
  <si>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</si>
  <si>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</si>
  <si>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</si>
  <si>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</si>
  <si>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</si>
  <si>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</si>
  <si>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</si>
  <si>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</si>
  <si>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</si>
  <si>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</si>
  <si>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</si>
  <si>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</si>
  <si>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</si>
  <si>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</si>
  <si>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</si>
  <si>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</si>
  <si>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</si>
  <si>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</si>
  <si>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</si>
  <si>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</si>
  <si>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</si>
  <si>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</si>
  <si>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</si>
  <si>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</si>
  <si>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</si>
  <si>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</si>
  <si>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</si>
  <si>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</si>
  <si>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</si>
  <si>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</si>
  <si>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</si>
  <si>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</si>
  <si>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</si>
  <si>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</si>
  <si>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</si>
  <si>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</si>
  <si>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</si>
  <si>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</si>
  <si>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</si>
  <si>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</si>
  <si>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</si>
  <si>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</si>
  <si>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</si>
  <si>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</si>
  <si>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</si>
  <si>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</si>
  <si>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</si>
  <si>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</si>
  <si>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</si>
  <si>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</si>
  <si>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</si>
  <si>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</si>
  <si>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</si>
  <si>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</si>
  <si>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</si>
  <si>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</si>
  <si>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</si>
  <si>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</si>
  <si>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</si>
  <si>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</si>
  <si>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</si>
  <si>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</si>
  <si>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</si>
  <si>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</si>
  <si>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</si>
  <si>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</si>
  <si>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</si>
  <si>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</si>
  <si>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</si>
  <si>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</si>
  <si>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</si>
  <si>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</si>
  <si>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</si>
  <si>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</si>
  <si>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</si>
  <si>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</si>
  <si>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</si>
  <si>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</si>
  <si>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</si>
  <si>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</si>
  <si>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</si>
  <si>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</si>
  <si>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</si>
  <si>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</si>
  <si>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</si>
  <si>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</si>
  <si>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</si>
  <si>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</si>
  <si>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</si>
  <si>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</si>
  <si>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</si>
  <si>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</si>
  <si>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</si>
  <si>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</si>
  <si>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</si>
  <si>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</si>
  <si>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</si>
  <si>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</si>
  <si>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</si>
  <si>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</si>
  <si>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</si>
  <si>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</si>
  <si>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</si>
  <si>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</si>
  <si>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</si>
  <si>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</si>
  <si>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</si>
  <si>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</si>
  <si>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</si>
  <si>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</si>
  <si>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</si>
  <si>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</si>
  <si>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</si>
  <si>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</si>
  <si>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</si>
  <si>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</si>
  <si>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</si>
  <si>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</si>
  <si>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</si>
  <si>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</si>
  <si>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</si>
  <si>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</si>
  <si>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</si>
  <si>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</si>
  <si>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</si>
  <si>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</si>
  <si>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</si>
  <si>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</si>
  <si>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</si>
  <si>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</si>
  <si>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</si>
  <si>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</si>
  <si>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</si>
  <si>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</si>
  <si>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</si>
  <si>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</si>
  <si>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</si>
  <si>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</si>
  <si>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</si>
  <si>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</si>
  <si>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</si>
  <si>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</si>
  <si>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</si>
  <si>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</si>
  <si>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</si>
  <si>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</si>
  <si>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</si>
  <si>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</si>
  <si>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</si>
  <si>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</si>
  <si>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</si>
  <si>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</si>
  <si>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</si>
  <si>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</si>
  <si>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</si>
  <si>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</si>
  <si>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</si>
  <si>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</si>
  <si>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</si>
  <si>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</si>
  <si>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</si>
  <si>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</si>
  <si>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</si>
  <si>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</si>
  <si>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</si>
  <si>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</si>
  <si>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</si>
  <si>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</si>
  <si>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</si>
  <si>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</si>
  <si>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</si>
  <si>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</si>
  <si>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</si>
  <si>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</si>
  <si>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</si>
  <si>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</si>
  <si>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</si>
  <si>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</si>
  <si>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</si>
  <si>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</si>
  <si>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</si>
  <si>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</si>
  <si>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</si>
  <si>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</si>
  <si>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</si>
  <si>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</si>
  <si>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</si>
  <si>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</si>
  <si>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</si>
  <si>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</si>
  <si>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</si>
  <si>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</si>
  <si>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</si>
  <si>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</si>
  <si>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</si>
  <si>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</si>
  <si>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</si>
  <si>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</si>
  <si>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</si>
  <si>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</si>
  <si>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</si>
  <si>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</si>
  <si>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</si>
  <si>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</si>
  <si>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</si>
  <si>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</si>
  <si>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</si>
  <si>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</si>
  <si>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</si>
  <si>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</si>
  <si>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</si>
  <si>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</si>
  <si>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</si>
  <si>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</si>
  <si>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</si>
  <si>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</si>
  <si>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</si>
  <si>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</si>
  <si>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</si>
  <si>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</si>
  <si>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</si>
  <si>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</si>
  <si>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</si>
  <si>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</si>
  <si>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</si>
  <si>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</si>
  <si>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</si>
  <si>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</si>
  <si>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</si>
  <si>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</si>
  <si>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</si>
  <si>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</si>
  <si>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</si>
  <si>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</si>
  <si>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</si>
  <si>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</si>
  <si>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</si>
  <si>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</si>
  <si>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</si>
  <si>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</si>
  <si>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</si>
  <si>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</si>
  <si>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</si>
  <si>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</si>
  <si>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</si>
  <si>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</si>
  <si>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</si>
  <si>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</si>
  <si>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</si>
  <si>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</si>
  <si>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</si>
  <si>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</si>
  <si>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</si>
  <si>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</si>
  <si>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</si>
  <si>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</si>
  <si>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</si>
  <si>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</si>
  <si>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</si>
  <si>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</si>
  <si>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</si>
  <si>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</si>
  <si>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</si>
  <si>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</si>
  <si>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</si>
  <si>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</si>
  <si>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</si>
  <si>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</si>
  <si>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</si>
  <si>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</si>
  <si>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</si>
  <si>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</si>
  <si>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</si>
  <si>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</si>
  <si>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</si>
  <si>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</si>
  <si>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</si>
  <si>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</si>
  <si>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</si>
  <si>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</si>
  <si>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</si>
  <si>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</si>
  <si>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</si>
  <si>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</si>
  <si>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</si>
  <si>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</si>
  <si>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</si>
  <si>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</si>
  <si>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</si>
  <si>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</si>
  <si>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</si>
  <si>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</si>
  <si>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</si>
  <si>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</si>
  <si>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</si>
  <si>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</si>
  <si>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</si>
  <si>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</si>
  <si>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</si>
  <si>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</si>
  <si>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</si>
  <si>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</si>
  <si>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</si>
  <si>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</si>
  <si>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</si>
  <si>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</si>
  <si>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</si>
  <si>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</si>
  <si>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</si>
  <si>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</si>
  <si>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</si>
  <si>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</si>
  <si>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</si>
  <si>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</si>
  <si>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</si>
  <si>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</si>
  <si>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</si>
  <si>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</si>
  <si>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</si>
  <si>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</si>
  <si>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</si>
  <si>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</si>
  <si>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</si>
  <si>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</si>
  <si>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</si>
  <si>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</si>
  <si>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</si>
  <si>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</si>
  <si>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</si>
  <si>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</si>
  <si>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</si>
  <si>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</si>
  <si>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</si>
  <si>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</si>
  <si>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</si>
  <si>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</si>
  <si>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</si>
  <si>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</si>
  <si>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</si>
  <si>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</si>
  <si>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</si>
  <si>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</si>
  <si>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</si>
  <si>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</si>
  <si>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</si>
  <si>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</si>
  <si>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</si>
  <si>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</si>
  <si>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</si>
  <si>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</si>
  <si>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</si>
  <si>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</si>
  <si>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</si>
  <si>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</si>
  <si>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</si>
  <si>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</si>
  <si>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</si>
  <si>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</si>
  <si>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</si>
  <si>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</si>
  <si>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</si>
  <si>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</si>
  <si>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</si>
  <si>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</si>
  <si>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</si>
  <si>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</si>
  <si>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</si>
  <si>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</si>
  <si>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</si>
  <si>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</si>
  <si>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</si>
  <si>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</si>
  <si>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</si>
  <si>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</si>
  <si>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</si>
  <si>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</si>
  <si>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</si>
  <si>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</si>
  <si>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</si>
  <si>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</si>
  <si>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</si>
  <si>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</si>
  <si>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</si>
  <si>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</si>
  <si>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</si>
  <si>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</si>
  <si>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</si>
  <si>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</si>
  <si>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</si>
  <si>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</si>
  <si>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</si>
  <si>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</si>
  <si>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</si>
  <si>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</si>
  <si>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</si>
  <si>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</si>
  <si>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</si>
  <si>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</si>
  <si>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</si>
  <si>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</si>
  <si>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</si>
  <si>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</si>
  <si>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</si>
  <si>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</si>
  <si>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</si>
  <si>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</si>
  <si>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</si>
  <si>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</si>
  <si>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</si>
  <si>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</si>
  <si>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</si>
  <si>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</si>
  <si>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</si>
  <si>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</si>
  <si>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</si>
  <si>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</si>
  <si>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</si>
  <si>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</si>
  <si>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</si>
  <si>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</si>
  <si>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</si>
  <si>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</si>
  <si>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</si>
  <si>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</si>
  <si>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</si>
  <si>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</si>
  <si>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</si>
  <si>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</si>
  <si>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</si>
  <si>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</si>
  <si>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</si>
  <si>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</si>
  <si>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</si>
  <si>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</si>
  <si>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</si>
  <si>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</si>
  <si>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</si>
  <si>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</si>
  <si>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</si>
  <si>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</si>
  <si>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</si>
  <si>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</si>
  <si>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</si>
  <si>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</si>
  <si>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</si>
  <si>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</si>
  <si>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</si>
  <si>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</si>
  <si>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</si>
  <si>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</si>
  <si>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</si>
  <si>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</si>
  <si>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</si>
  <si>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</si>
  <si>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</si>
  <si>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</si>
  <si>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</si>
  <si>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</si>
  <si>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</si>
  <si>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</si>
  <si>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</si>
  <si>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</si>
  <si>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</si>
  <si>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</si>
  <si>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</si>
  <si>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</si>
  <si>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</si>
  <si>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</si>
  <si>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</si>
  <si>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</si>
  <si>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</si>
  <si>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</si>
  <si>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</si>
  <si>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</si>
  <si>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</si>
  <si>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</si>
  <si>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</si>
  <si>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</si>
  <si>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</si>
  <si>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</si>
  <si>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</si>
  <si>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</si>
  <si>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</si>
  <si>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</si>
  <si>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</si>
  <si>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</si>
  <si>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</si>
  <si>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</si>
  <si>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</si>
  <si>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</si>
  <si>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</si>
  <si>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</si>
  <si>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</si>
  <si>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</si>
  <si>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</si>
  <si>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</si>
  <si>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</si>
  <si>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</si>
  <si>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</si>
  <si>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</si>
  <si>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</si>
  <si>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</si>
  <si>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</si>
  <si>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</si>
  <si>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</si>
  <si>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</si>
  <si>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</si>
  <si>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</si>
  <si>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</si>
  <si>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</si>
  <si>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</si>
  <si>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</si>
  <si>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</si>
  <si>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</si>
  <si>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</si>
  <si>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</si>
  <si>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</si>
  <si>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</si>
  <si>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</si>
  <si>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</si>
  <si>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</si>
  <si>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</si>
  <si>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</si>
  <si>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</si>
  <si>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</si>
  <si>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</si>
  <si>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</si>
  <si>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</si>
  <si>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</si>
  <si>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</si>
  <si>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</si>
  <si>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</si>
  <si>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</si>
  <si>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</si>
  <si>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</si>
  <si>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</si>
  <si>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</si>
  <si>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</si>
  <si>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</si>
  <si>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</si>
  <si>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</si>
  <si>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</si>
  <si>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</si>
  <si>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</si>
  <si>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</si>
  <si>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</si>
  <si>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</si>
  <si>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</si>
  <si>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</si>
  <si>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</si>
  <si>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</si>
  <si>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</si>
  <si>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</si>
  <si>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</si>
  <si>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</si>
  <si>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</si>
  <si>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</si>
  <si>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</si>
  <si>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</si>
  <si>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</si>
  <si>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</si>
  <si>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</si>
  <si>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</si>
  <si>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</si>
  <si>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</si>
  <si>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</si>
  <si>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</si>
  <si>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</si>
  <si>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</si>
  <si>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</si>
  <si>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</si>
  <si>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</si>
  <si>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</si>
  <si>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</si>
  <si>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</si>
  <si>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</si>
  <si>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</si>
  <si>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</si>
  <si>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</si>
  <si>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</si>
  <si>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</si>
  <si>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</si>
  <si>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</si>
  <si>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</si>
  <si>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</si>
  <si>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</si>
  <si>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</si>
  <si>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</si>
  <si>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</si>
  <si>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</si>
  <si>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</si>
  <si>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</si>
  <si>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</si>
  <si>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</si>
  <si>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</si>
  <si>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</si>
  <si>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</si>
  <si>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</si>
  <si>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</si>
  <si>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</si>
  <si>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</si>
  <si>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</si>
  <si>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</si>
  <si>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</si>
  <si>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</si>
  <si>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</si>
  <si>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</si>
  <si>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</si>
  <si>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</si>
  <si>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</si>
  <si>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</si>
  <si>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</si>
  <si>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</si>
  <si>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</si>
  <si>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</si>
  <si>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</si>
  <si>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</si>
  <si>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</si>
  <si>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</si>
  <si>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</si>
  <si>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</si>
  <si>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</si>
  <si>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</si>
  <si>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</si>
  <si>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</si>
  <si>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</si>
  <si>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</si>
  <si>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</si>
  <si>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</si>
  <si>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</si>
  <si>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</si>
  <si>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</si>
  <si>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</si>
  <si>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</si>
  <si>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</si>
  <si>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</si>
  <si>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</si>
  <si>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</si>
  <si>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</si>
  <si>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</si>
  <si>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</si>
  <si>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</si>
  <si>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</si>
  <si>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</si>
  <si>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</si>
  <si>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</si>
  <si>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</si>
  <si>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</si>
  <si>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</si>
  <si>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</si>
  <si>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</si>
  <si>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</si>
  <si>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</si>
  <si>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</si>
  <si>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</si>
  <si>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</si>
  <si>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</si>
  <si>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</si>
  <si>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</si>
  <si>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</si>
  <si>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</si>
  <si>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</si>
  <si>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</si>
  <si>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</si>
  <si>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</si>
  <si>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</si>
  <si>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</si>
  <si>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</si>
  <si>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</si>
  <si>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</si>
  <si>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</si>
  <si>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</si>
  <si>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</si>
  <si>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</si>
  <si>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</si>
  <si>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</si>
  <si>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</si>
  <si>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</si>
  <si>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</si>
  <si>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</si>
  <si>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</si>
  <si>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</si>
  <si>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</si>
  <si>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</si>
  <si>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</si>
  <si>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</si>
  <si>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</si>
  <si>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</si>
  <si>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</si>
  <si>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</si>
  <si>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</si>
  <si>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</si>
  <si>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</si>
  <si>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</si>
  <si>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</si>
  <si>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</si>
  <si>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</si>
  <si>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</si>
  <si>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</si>
  <si>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</si>
  <si>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</si>
  <si>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</si>
  <si>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</si>
  <si>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</si>
  <si>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</si>
  <si>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</si>
  <si>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</si>
  <si>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</si>
  <si>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</si>
  <si>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</si>
  <si>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</si>
  <si>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</si>
  <si>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</si>
  <si>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</si>
  <si>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</si>
  <si>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</si>
  <si>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</si>
  <si>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</si>
  <si>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</si>
  <si>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</si>
  <si>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</si>
  <si>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</si>
  <si>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</si>
  <si>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</si>
  <si>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</si>
  <si>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</si>
  <si>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</si>
  <si>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</si>
  <si>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</si>
  <si>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</si>
  <si>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</si>
  <si>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</si>
  <si>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</si>
  <si>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</si>
  <si>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</si>
  <si>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</si>
  <si>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</si>
  <si>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</si>
  <si>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</si>
  <si>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</si>
  <si>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</si>
  <si>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</si>
  <si>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</si>
  <si>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</si>
  <si>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</si>
  <si>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</si>
  <si>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</si>
  <si>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</si>
  <si>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</si>
  <si>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</si>
  <si>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</si>
  <si>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</si>
  <si>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</si>
  <si>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</si>
  <si>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</si>
  <si>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</si>
  <si>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</si>
  <si>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</si>
  <si>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</si>
  <si>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</si>
  <si>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</si>
  <si>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</si>
  <si>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</si>
  <si>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</si>
  <si>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</si>
  <si>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</si>
  <si>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</si>
  <si>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</si>
  <si>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</si>
  <si>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</si>
  <si>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</si>
  <si>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</si>
  <si>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</si>
  <si>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</si>
  <si>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</si>
  <si>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</si>
  <si>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</si>
  <si>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</si>
  <si>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</si>
  <si>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</si>
  <si>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</si>
  <si>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</si>
  <si>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</si>
  <si>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</si>
  <si>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</si>
  <si>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</si>
  <si>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</si>
  <si>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</si>
  <si>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</si>
  <si>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</si>
  <si>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</si>
  <si>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</si>
  <si>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</si>
  <si>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</si>
  <si>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</si>
  <si>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</si>
  <si>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</si>
  <si>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</si>
  <si>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</si>
  <si>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</si>
  <si>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</si>
  <si>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</si>
  <si>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</si>
  <si>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</si>
  <si>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</si>
  <si>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</si>
  <si>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</si>
  <si>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</si>
  <si>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</si>
  <si>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</si>
  <si>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</si>
  <si>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</si>
  <si>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</si>
  <si>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</si>
  <si>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</si>
  <si>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</si>
  <si>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</si>
  <si>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</si>
  <si>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</si>
  <si>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</si>
  <si>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</si>
  <si>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</si>
  <si>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</si>
  <si>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</si>
  <si>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</si>
  <si>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</si>
  <si>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</si>
  <si>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</si>
  <si>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</si>
  <si>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</si>
  <si>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</si>
  <si>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</si>
  <si>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</si>
  <si>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</si>
  <si>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</si>
  <si>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</si>
  <si>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</si>
  <si>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</si>
  <si>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</si>
  <si>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</si>
  <si>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</si>
  <si>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</si>
  <si>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</si>
  <si>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</si>
  <si>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</si>
  <si>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</si>
  <si>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</si>
  <si>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</si>
  <si>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</si>
  <si>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</si>
  <si>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</si>
  <si>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</si>
  <si>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</si>
  <si>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</si>
  <si>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</si>
  <si>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</si>
  <si>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</si>
  <si>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</si>
  <si>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</si>
  <si>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</si>
  <si>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</si>
  <si>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</si>
  <si>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</si>
  <si>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</si>
  <si>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</si>
  <si>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</si>
  <si>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</si>
  <si>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</si>
  <si>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</si>
  <si>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</si>
  <si>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</si>
  <si>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</si>
  <si>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</si>
  <si>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</si>
  <si>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</si>
  <si>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</si>
  <si>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</si>
  <si>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</si>
  <si>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</si>
  <si>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</si>
  <si>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</si>
  <si>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</si>
  <si>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</si>
  <si>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</si>
  <si>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</si>
  <si>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</si>
  <si>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</si>
  <si>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</si>
  <si>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</si>
  <si>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</si>
  <si>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</si>
  <si>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</si>
  <si>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</si>
  <si>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</si>
  <si>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</si>
  <si>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</si>
  <si>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</si>
  <si>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</si>
  <si>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</si>
  <si>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</si>
  <si>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</si>
  <si>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</si>
  <si>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</si>
  <si>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</si>
  <si>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</si>
  <si>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</si>
  <si>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</si>
  <si>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</si>
  <si>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</si>
  <si>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</si>
  <si>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</si>
  <si>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</si>
  <si>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</si>
  <si>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</si>
  <si>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</si>
  <si>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</si>
  <si>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</si>
  <si>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</si>
  <si>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</si>
  <si>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</si>
  <si>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</si>
  <si>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</si>
  <si>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</si>
  <si>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</si>
  <si>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</si>
  <si>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</si>
  <si>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</si>
  <si>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</si>
  <si>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</si>
  <si>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</si>
  <si>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</si>
  <si>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</si>
  <si>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</si>
  <si>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</si>
  <si>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</si>
  <si>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</si>
  <si>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</si>
  <si>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</si>
  <si>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</si>
  <si>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</si>
  <si>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</si>
  <si>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</si>
  <si>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</si>
  <si>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</si>
  <si>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</si>
  <si>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</si>
  <si>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</si>
  <si>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</si>
  <si>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</si>
  <si>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</si>
  <si>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</si>
  <si>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</si>
  <si>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</si>
  <si>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</si>
  <si>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</si>
  <si>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</si>
  <si>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</si>
  <si>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</si>
  <si>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</si>
  <si>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</si>
  <si>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</si>
  <si>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</si>
  <si>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</si>
  <si>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</si>
  <si>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</si>
  <si>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</si>
  <si>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</si>
  <si>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</si>
  <si>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</si>
  <si>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</si>
  <si>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</si>
  <si>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</si>
  <si>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</si>
  <si>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</si>
  <si>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</si>
  <si>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</si>
  <si>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</si>
  <si>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</si>
  <si>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</si>
  <si>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</si>
  <si>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</si>
  <si>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</si>
  <si>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</si>
  <si>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</si>
  <si>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</si>
  <si>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</si>
  <si>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</si>
  <si>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</si>
  <si>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</si>
  <si>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</si>
  <si>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</si>
  <si>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</si>
  <si>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</si>
  <si>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</si>
  <si>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</si>
  <si>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</si>
  <si>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</si>
  <si>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</si>
  <si>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</si>
  <si>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</si>
  <si>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</si>
  <si>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</si>
  <si>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</si>
  <si>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</si>
  <si>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</si>
  <si>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</si>
  <si>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</si>
  <si>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</si>
  <si>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</si>
  <si>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</si>
  <si>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</si>
  <si>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</si>
  <si>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</si>
  <si>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</si>
  <si>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</si>
  <si>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</si>
  <si>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</si>
  <si>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</si>
  <si>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</si>
  <si>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</si>
  <si>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</si>
  <si>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</si>
  <si>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</si>
  <si>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</si>
  <si>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</si>
  <si>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</si>
  <si>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</si>
  <si>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</si>
  <si>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</si>
  <si>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</si>
  <si>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</si>
  <si>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</si>
  <si>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</si>
  <si>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</si>
  <si>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</si>
  <si>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</si>
  <si>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</si>
  <si>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</si>
  <si>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</si>
  <si>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</si>
  <si>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</si>
  <si>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</si>
  <si>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</si>
  <si>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</si>
  <si>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</si>
  <si>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</si>
  <si>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</si>
  <si>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</si>
  <si>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</si>
  <si>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</si>
  <si>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</si>
  <si>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</si>
  <si>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</si>
  <si>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</si>
  <si>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</si>
  <si>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</si>
  <si>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</si>
  <si>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</si>
  <si>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</si>
  <si>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</si>
  <si>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</si>
  <si>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</si>
  <si>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</si>
  <si>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</si>
  <si>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</si>
  <si>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</si>
  <si>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</si>
  <si>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</si>
  <si>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</si>
  <si>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</si>
  <si>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</si>
  <si>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</si>
  <si>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</si>
  <si>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</si>
  <si>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</si>
  <si>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</si>
  <si>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</si>
  <si>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</si>
  <si>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</si>
  <si>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</si>
  <si>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</si>
  <si>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</si>
  <si>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</si>
  <si>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</si>
  <si>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</si>
  <si>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</si>
  <si>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</si>
  <si>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</si>
  <si>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</si>
  <si>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</si>
  <si>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</si>
  <si>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</si>
  <si>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</si>
  <si>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</si>
  <si>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</si>
  <si>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</si>
  <si>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</si>
  <si>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</si>
  <si>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</si>
  <si>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</si>
  <si>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</si>
  <si>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</si>
  <si>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</si>
  <si>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</si>
  <si>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</si>
  <si>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</si>
  <si>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</si>
  <si>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</si>
  <si>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</si>
  <si>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</si>
  <si>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</si>
  <si>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</si>
  <si>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</si>
  <si>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</si>
  <si>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</si>
  <si>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</si>
  <si>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</si>
  <si>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</si>
  <si>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</si>
  <si>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</si>
  <si>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</si>
  <si>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</si>
  <si>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</si>
  <si>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</si>
  <si>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</si>
  <si>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</si>
  <si>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</si>
  <si>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</si>
  <si>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</si>
  <si>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</si>
  <si>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</si>
  <si>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</si>
  <si>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</si>
  <si>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</si>
  <si>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</si>
  <si>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</si>
  <si>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</si>
  <si>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</si>
  <si>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</si>
  <si>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</si>
  <si>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</si>
  <si>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</si>
  <si>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</si>
  <si>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</si>
  <si>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</si>
  <si>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</si>
  <si>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</si>
  <si>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</si>
  <si>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</si>
  <si>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</si>
  <si>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</si>
  <si>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</si>
  <si>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</si>
  <si>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</si>
  <si>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</si>
  <si>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</si>
  <si>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</si>
  <si>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</si>
  <si>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</si>
  <si>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</si>
  <si>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</si>
  <si>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</si>
  <si>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</si>
  <si>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</si>
  <si>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</si>
  <si>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</si>
  <si>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</si>
  <si>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</si>
  <si>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</si>
  <si>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</si>
  <si>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</si>
  <si>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</si>
  <si>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</si>
  <si>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</si>
  <si>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</si>
  <si>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</si>
  <si>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</si>
  <si>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</si>
  <si>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</si>
  <si>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</si>
  <si>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</si>
  <si>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</si>
  <si>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</si>
  <si>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</si>
  <si>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</si>
  <si>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</si>
  <si>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</si>
  <si>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</si>
  <si>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</si>
  <si>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</si>
  <si>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</si>
  <si>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</si>
  <si>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</si>
  <si>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</si>
  <si>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</si>
  <si>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</si>
  <si>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</si>
  <si>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</si>
  <si>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</si>
  <si>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</si>
  <si>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</si>
  <si>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</si>
  <si>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</si>
  <si>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</si>
  <si>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</si>
  <si>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</si>
  <si>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</si>
  <si>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</si>
  <si>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</si>
  <si>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</si>
  <si>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</si>
  <si>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</si>
  <si>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</si>
  <si>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</si>
  <si>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</si>
  <si>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</si>
  <si>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</si>
  <si>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</si>
  <si>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</si>
  <si>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</si>
  <si>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</si>
  <si>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</si>
  <si>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</si>
  <si>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</si>
  <si>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</si>
  <si>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</si>
  <si>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</si>
  <si>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</si>
  <si>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</si>
  <si>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</si>
  <si>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</si>
  <si>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</si>
  <si>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</si>
  <si>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</si>
  <si>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</si>
  <si>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</si>
  <si>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</si>
  <si>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</si>
  <si>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</si>
  <si>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</si>
  <si>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</si>
  <si>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</si>
  <si>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</si>
  <si>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</si>
  <si>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</si>
  <si>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</si>
  <si>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</si>
  <si>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</si>
  <si>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</si>
  <si>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</si>
  <si>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</si>
  <si>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</si>
  <si>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</si>
  <si>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</si>
  <si>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</si>
  <si>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</si>
  <si>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</si>
  <si>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</si>
  <si>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</si>
  <si>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</si>
  <si>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</si>
  <si>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</si>
  <si>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</si>
  <si>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</si>
  <si>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</si>
  <si>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</si>
  <si>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</si>
  <si>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</si>
  <si>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</si>
  <si>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</si>
  <si>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</si>
  <si>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</si>
  <si>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</si>
  <si>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</si>
  <si>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</si>
  <si>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</si>
  <si>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</si>
  <si>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</si>
  <si>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</si>
  <si>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</si>
  <si>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</si>
  <si>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</si>
  <si>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</si>
  <si>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</si>
  <si>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</si>
  <si>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</si>
  <si>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</si>
  <si>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</si>
  <si>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</si>
  <si>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</si>
  <si>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</si>
  <si>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</si>
  <si>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</si>
  <si>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</si>
  <si>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</si>
  <si>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</si>
  <si>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</si>
  <si>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</si>
  <si>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</si>
  <si>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</si>
  <si>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</si>
  <si>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</si>
  <si>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</si>
  <si>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</si>
  <si>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</si>
  <si>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</si>
  <si>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</si>
  <si>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</si>
  <si>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</si>
  <si>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</si>
  <si>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</si>
  <si>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</si>
  <si>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</si>
  <si>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</si>
  <si>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</si>
  <si>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</si>
  <si>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</si>
  <si>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</si>
  <si>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</si>
  <si>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</si>
  <si>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</si>
  <si>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</si>
  <si>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</si>
  <si>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</si>
  <si>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</si>
  <si>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</si>
  <si>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</si>
  <si>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</si>
  <si>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</si>
  <si>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</si>
  <si>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</si>
  <si>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</si>
  <si>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</si>
  <si>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</si>
  <si>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</si>
  <si>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</si>
  <si>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</si>
  <si>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</si>
  <si>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</si>
  <si>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</si>
  <si>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</si>
  <si>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</si>
  <si>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</si>
  <si>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</si>
  <si>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</si>
  <si>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</si>
  <si>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</si>
  <si>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</si>
  <si>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</si>
  <si>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</si>
  <si>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</si>
  <si>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</si>
  <si>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</si>
  <si>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</si>
  <si>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</si>
  <si>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</si>
  <si>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</si>
  <si>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</si>
  <si>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</si>
  <si>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</si>
  <si>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</si>
  <si>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</si>
  <si>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</si>
  <si>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</si>
  <si>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</si>
  <si>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</si>
  <si>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</si>
  <si>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</si>
  <si>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</si>
  <si>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</si>
  <si>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</si>
  <si>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</si>
  <si>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</si>
  <si>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</si>
  <si>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</si>
  <si>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</si>
  <si>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</si>
  <si>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</si>
  <si>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</si>
  <si>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</si>
  <si>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</si>
  <si>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</si>
  <si>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</si>
  <si>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</si>
  <si>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</si>
  <si>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</si>
  <si>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</si>
  <si>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</si>
  <si>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</si>
  <si>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</si>
  <si>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</si>
  <si>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</si>
  <si>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</si>
  <si>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</si>
  <si>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</si>
  <si>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</si>
  <si>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</si>
  <si>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</si>
  <si>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</si>
  <si>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</si>
  <si>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</si>
  <si>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</si>
  <si>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</si>
  <si>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</si>
  <si>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</si>
  <si>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</si>
  <si>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</si>
  <si>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</si>
  <si>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</si>
  <si>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</si>
  <si>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</si>
  <si>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</si>
  <si>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</si>
  <si>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</si>
  <si>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</si>
  <si>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</si>
  <si>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</si>
  <si>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</si>
  <si>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</si>
  <si>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</si>
  <si>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</si>
  <si>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</si>
  <si>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</si>
  <si>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</si>
  <si>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</si>
  <si>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</si>
  <si>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</si>
  <si>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</si>
  <si>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</si>
  <si>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</si>
  <si>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</si>
  <si>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</si>
  <si>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</si>
  <si>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</si>
  <si>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</si>
  <si>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</si>
  <si>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</si>
  <si>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</si>
  <si>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</si>
  <si>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</si>
  <si>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</si>
  <si>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</si>
  <si>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</si>
  <si>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</si>
  <si>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</si>
  <si>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</si>
  <si>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</si>
  <si>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</si>
  <si>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</si>
  <si>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</si>
  <si>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</si>
  <si>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</si>
  <si>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</si>
  <si>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</si>
  <si>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</si>
  <si>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</si>
  <si>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</si>
  <si>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</si>
  <si>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</si>
  <si>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</si>
  <si>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</si>
  <si>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</si>
  <si>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</si>
  <si>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</si>
  <si>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</si>
  <si>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</si>
  <si>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</si>
  <si>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</si>
  <si>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</si>
  <si>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</si>
  <si>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</si>
  <si>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</si>
  <si>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</si>
  <si>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</si>
  <si>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</si>
  <si>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</si>
  <si>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</si>
  <si>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</si>
  <si>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</si>
  <si>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</si>
  <si>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</si>
  <si>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</si>
  <si>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</si>
  <si>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</si>
  <si>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</si>
  <si>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</si>
  <si>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</si>
  <si>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</si>
  <si>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</si>
  <si>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</si>
  <si>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</si>
  <si>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</si>
  <si>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</si>
  <si>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</si>
  <si>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</si>
  <si>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</si>
  <si>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</si>
  <si>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</si>
  <si>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</si>
  <si>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</si>
  <si>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</si>
  <si>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</si>
  <si>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</si>
  <si>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</si>
  <si>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</si>
  <si>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</si>
  <si>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</si>
  <si>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</si>
  <si>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</si>
  <si>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</si>
  <si>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</si>
  <si>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</si>
  <si>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</si>
  <si>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</si>
  <si>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</si>
  <si>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</si>
  <si>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</si>
  <si>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</si>
  <si>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</si>
  <si>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</si>
  <si>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</si>
  <si>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</si>
  <si>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</si>
  <si>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</si>
  <si>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</si>
  <si>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</si>
  <si>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</si>
  <si>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</si>
  <si>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</si>
  <si>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</si>
  <si>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</si>
  <si>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</si>
  <si>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</si>
  <si>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</si>
  <si>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</si>
  <si>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</si>
  <si>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</si>
  <si>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</si>
  <si>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</si>
  <si>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</si>
  <si>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</si>
  <si>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</si>
  <si>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</si>
  <si>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</si>
  <si>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</si>
  <si>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</si>
  <si>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</si>
  <si>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</si>
  <si>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</si>
  <si>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</si>
  <si>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</si>
  <si>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</si>
  <si>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</si>
  <si>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</si>
  <si>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</si>
  <si>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</si>
  <si>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</si>
  <si>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</si>
  <si>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</si>
  <si>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</si>
  <si>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</si>
  <si>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</si>
  <si>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</si>
  <si>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</si>
  <si>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</si>
  <si>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</si>
  <si>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</si>
  <si>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</si>
  <si>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</si>
  <si>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</si>
  <si>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</si>
  <si>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</si>
  <si>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</si>
  <si>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</si>
  <si>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</si>
  <si>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</si>
  <si>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</si>
  <si>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</si>
  <si>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</si>
  <si>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</si>
  <si>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</si>
  <si>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</si>
  <si>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</si>
  <si>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</si>
  <si>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</si>
  <si>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</si>
  <si>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</si>
  <si>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</si>
  <si>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</si>
  <si>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</si>
  <si>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</si>
  <si>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</si>
  <si>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</si>
  <si>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</si>
  <si>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</si>
  <si>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</si>
  <si>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</si>
  <si>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</si>
  <si>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</si>
  <si>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</si>
  <si>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</si>
  <si>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</si>
  <si>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</si>
  <si>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</si>
  <si>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</si>
  <si>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</si>
  <si>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</si>
  <si>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</si>
  <si>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</si>
  <si>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</si>
  <si>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</si>
  <si>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</si>
  <si>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</si>
  <si>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</si>
  <si>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</si>
  <si>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</si>
  <si>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</si>
  <si>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</si>
  <si>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</si>
  <si>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</si>
  <si>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</si>
  <si>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</si>
  <si>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</si>
  <si>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</si>
  <si>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</si>
  <si>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</si>
  <si>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</si>
  <si>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</si>
  <si>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</si>
  <si>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</si>
  <si>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</si>
  <si>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</si>
  <si>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</si>
  <si>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</si>
  <si>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</si>
  <si>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</si>
  <si>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</si>
  <si>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</si>
  <si>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</si>
  <si>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</si>
  <si>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</si>
  <si>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</si>
  <si>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</si>
  <si>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</si>
  <si>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</si>
  <si>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</si>
  <si>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</si>
  <si>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</si>
  <si>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</si>
  <si>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</si>
  <si>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</si>
  <si>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</si>
  <si>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</si>
  <si>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</si>
  <si>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</si>
  <si>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</si>
  <si>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</si>
  <si>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</si>
  <si>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</si>
  <si>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</si>
  <si>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</si>
  <si>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</si>
  <si>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</si>
  <si>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</si>
  <si>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</si>
  <si>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</si>
  <si>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</si>
  <si>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</si>
  <si>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</si>
  <si>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</si>
  <si>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</si>
  <si>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</si>
  <si>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</si>
  <si>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</si>
  <si>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</si>
  <si>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</si>
  <si>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</si>
  <si>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</si>
  <si>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</si>
  <si>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</si>
  <si>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</si>
  <si>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</si>
  <si>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</si>
  <si>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</si>
  <si>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</si>
  <si>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</si>
  <si>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</si>
  <si>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</si>
  <si>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</si>
  <si>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</si>
  <si>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</si>
  <si>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</si>
  <si>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</si>
  <si>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</si>
  <si>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</si>
  <si>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</si>
  <si>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</si>
  <si>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</si>
  <si>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</si>
  <si>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</si>
  <si>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</si>
  <si>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</si>
  <si>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</si>
  <si>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</si>
  <si>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</si>
  <si>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</si>
  <si>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</si>
  <si>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</si>
  <si>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</si>
  <si>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</si>
  <si>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</si>
  <si>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</si>
  <si>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</si>
  <si>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</si>
  <si>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</si>
  <si>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</si>
  <si>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</si>
  <si>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</si>
  <si>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</si>
  <si>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</si>
  <si>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</si>
  <si>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</si>
  <si>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</si>
  <si>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</si>
  <si>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</si>
  <si>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</si>
  <si>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</si>
  <si>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</si>
  <si>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</si>
  <si>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</si>
  <si>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</si>
  <si>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</si>
  <si>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</si>
  <si>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</si>
  <si>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</si>
  <si>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</si>
  <si>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</si>
  <si>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</si>
  <si>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</si>
  <si>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</si>
  <si>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</si>
  <si>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</si>
  <si>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</si>
  <si>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</si>
  <si>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</si>
  <si>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</si>
  <si>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</si>
  <si>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</si>
  <si>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</si>
  <si>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</si>
  <si>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</si>
  <si>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</si>
  <si>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</si>
  <si>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</si>
  <si>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</si>
  <si>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</si>
  <si>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</si>
  <si>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</si>
  <si>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</si>
  <si>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</si>
  <si>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</si>
  <si>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</si>
  <si>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</si>
  <si>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</si>
  <si>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</si>
  <si>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</si>
  <si>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</si>
  <si>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</si>
  <si>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</si>
  <si>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</si>
  <si>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</si>
  <si>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</si>
  <si>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</si>
  <si>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</si>
  <si>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</si>
  <si>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</si>
  <si>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</si>
  <si>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</si>
  <si>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</si>
  <si>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</si>
  <si>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</si>
  <si>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</si>
  <si>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</si>
  <si>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</si>
  <si>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</si>
  <si>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</si>
  <si>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</si>
  <si>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</si>
  <si>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</si>
  <si>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</si>
  <si>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</si>
  <si>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</si>
  <si>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</si>
  <si>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</si>
  <si>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</si>
  <si>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</si>
  <si>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</si>
  <si>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</si>
  <si>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</si>
  <si>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</si>
  <si>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</si>
  <si>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</si>
  <si>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</si>
  <si>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</si>
  <si>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</si>
  <si>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</si>
  <si>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</si>
  <si>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</si>
  <si>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</si>
  <si>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</si>
  <si>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</si>
  <si>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</si>
  <si>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</si>
  <si>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</si>
  <si>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</si>
  <si>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</si>
  <si>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</si>
  <si>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</si>
  <si>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</si>
  <si>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</si>
  <si>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</si>
  <si>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</si>
  <si>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</si>
  <si>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</si>
  <si>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</si>
  <si>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</si>
  <si>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</si>
  <si>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</si>
  <si>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</si>
  <si>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</si>
  <si>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</si>
  <si>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</si>
  <si>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</si>
  <si>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</si>
  <si>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</si>
  <si>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</si>
  <si>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</si>
  <si>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</si>
  <si>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</si>
  <si>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</si>
  <si>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</si>
  <si>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</si>
  <si>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</si>
  <si>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</si>
  <si>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</si>
  <si>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</si>
  <si>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</si>
  <si>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</si>
  <si>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</si>
  <si>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</si>
  <si>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</si>
  <si>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</si>
  <si>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</si>
  <si>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</si>
  <si>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</si>
  <si>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</si>
  <si>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</si>
  <si>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</si>
  <si>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</si>
  <si>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</si>
  <si>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</si>
  <si>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</si>
  <si>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</si>
  <si>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</si>
  <si>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</si>
  <si>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</si>
  <si>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</si>
  <si>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</si>
  <si>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</si>
  <si>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</si>
  <si>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</si>
  <si>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</si>
  <si>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</si>
  <si>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</si>
  <si>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</si>
  <si>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</si>
  <si>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</si>
  <si>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</si>
  <si>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</si>
  <si>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</si>
  <si>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</si>
  <si>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</si>
  <si>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</si>
  <si>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</si>
  <si>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</si>
  <si>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</si>
  <si>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</si>
  <si>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</si>
  <si>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</si>
  <si>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</si>
  <si>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</si>
  <si>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</si>
  <si>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</si>
  <si>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</si>
  <si>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</si>
  <si>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</si>
  <si>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</si>
  <si>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</si>
  <si>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</si>
  <si>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</si>
  <si>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</si>
  <si>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</si>
  <si>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</si>
  <si>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</si>
  <si>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</si>
  <si>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</si>
  <si>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</si>
  <si>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</si>
  <si>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</si>
  <si>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</si>
  <si>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</si>
  <si>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</si>
  <si>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</si>
  <si>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</si>
  <si>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</si>
  <si>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</si>
  <si>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</si>
  <si>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</si>
  <si>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</si>
  <si>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</si>
  <si>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</si>
  <si>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</si>
  <si>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</si>
  <si>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</si>
  <si>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</si>
  <si>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</si>
  <si>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</si>
  <si>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</si>
  <si>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</si>
  <si>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</si>
  <si>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</si>
  <si>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</si>
  <si>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</si>
  <si>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</si>
  <si>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</si>
  <si>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</si>
  <si>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</si>
  <si>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</si>
  <si>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</si>
  <si>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</si>
  <si>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</si>
  <si>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</si>
  <si>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</si>
  <si>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</si>
  <si>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</si>
  <si>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</si>
  <si>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</si>
  <si>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</si>
  <si>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</si>
  <si>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</si>
  <si>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</si>
  <si>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</si>
  <si>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</si>
  <si>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</si>
  <si>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</si>
  <si>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</si>
  <si>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</si>
  <si>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</si>
  <si>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</si>
  <si>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</si>
  <si>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</si>
  <si>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</si>
  <si>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</si>
  <si>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</si>
  <si>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</si>
  <si>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</si>
  <si>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</si>
  <si>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</si>
  <si>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</si>
  <si>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</si>
  <si>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</si>
  <si>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</si>
  <si>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</si>
  <si>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</si>
  <si>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</si>
  <si>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</si>
  <si>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</si>
  <si>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</si>
  <si>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</si>
  <si>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</si>
  <si>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</si>
  <si>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</si>
  <si>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</si>
  <si>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</si>
  <si>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</si>
  <si>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</si>
  <si>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</si>
  <si>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</si>
  <si>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</si>
  <si>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</si>
  <si>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</si>
  <si>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</si>
  <si>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</si>
  <si>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</si>
  <si>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</si>
  <si>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</si>
  <si>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</si>
  <si>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</si>
  <si>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</si>
  <si>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</si>
  <si>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</si>
  <si>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</si>
  <si>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</si>
  <si>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</si>
  <si>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</si>
  <si>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</si>
  <si>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</si>
  <si>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</si>
  <si>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</si>
  <si>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</si>
  <si>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</si>
  <si>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</si>
  <si>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</si>
  <si>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</si>
  <si>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</si>
  <si>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</si>
  <si>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</si>
  <si>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</si>
  <si>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</si>
  <si>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</si>
  <si>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</si>
  <si>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</si>
  <si>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</si>
  <si>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</si>
  <si>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</si>
  <si>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</si>
  <si>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</si>
  <si>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</si>
  <si>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</si>
  <si>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</si>
  <si>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</si>
  <si>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</si>
  <si>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</si>
  <si>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</si>
  <si>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</si>
  <si>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</si>
  <si>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</si>
  <si>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</si>
  <si>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</si>
  <si>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</si>
  <si>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</si>
  <si>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</si>
  <si>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</si>
  <si>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</si>
  <si>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</si>
  <si>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</si>
  <si>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</si>
  <si>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</si>
  <si>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</si>
  <si>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</si>
  <si>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</si>
  <si>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</si>
  <si>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</si>
  <si>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</si>
  <si>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</si>
  <si>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</si>
  <si>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</si>
  <si>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</si>
  <si>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</si>
  <si>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</si>
  <si>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</si>
  <si>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</si>
  <si>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</si>
  <si>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</si>
  <si>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</si>
  <si>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</si>
  <si>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</si>
  <si>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</si>
  <si>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</si>
  <si>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</si>
  <si>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</si>
  <si>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</si>
  <si>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</si>
  <si>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</si>
  <si>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</si>
  <si>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</si>
  <si>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</si>
  <si>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</si>
  <si>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</si>
  <si>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</si>
  <si>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</si>
  <si>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</si>
  <si>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</si>
  <si>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</si>
  <si>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</si>
  <si>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</si>
  <si>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</si>
  <si>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</si>
  <si>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</si>
  <si>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</si>
  <si>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</si>
  <si>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</si>
  <si>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</si>
  <si>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</si>
  <si>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</si>
  <si>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</si>
  <si>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</si>
  <si>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</si>
  <si>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</si>
  <si>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</si>
  <si>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</si>
  <si>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</si>
  <si>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</si>
  <si>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</si>
  <si>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</si>
  <si>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</si>
  <si>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</si>
  <si>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</si>
  <si>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</si>
  <si>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</si>
  <si>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</si>
  <si>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</si>
  <si>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</si>
  <si>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</si>
  <si>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</si>
  <si>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</si>
  <si>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</si>
  <si>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</si>
  <si>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</si>
  <si>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</si>
  <si>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</si>
  <si>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</si>
  <si>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</si>
  <si>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</si>
  <si>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</si>
  <si>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</si>
  <si>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</si>
  <si>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</si>
  <si>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</si>
  <si>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</si>
  <si>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</si>
  <si>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</si>
  <si>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</si>
  <si>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</si>
  <si>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</si>
  <si>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</si>
  <si>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</si>
  <si>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</si>
  <si>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</si>
  <si>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</si>
  <si>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</si>
  <si>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</si>
  <si>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</si>
  <si>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</si>
  <si>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</si>
  <si>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</si>
  <si>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</si>
  <si>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</si>
  <si>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</si>
  <si>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</si>
  <si>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</si>
  <si>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</si>
  <si>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</si>
  <si>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</si>
  <si>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</si>
  <si>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</si>
  <si>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</si>
  <si>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</si>
  <si>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</si>
  <si>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</si>
  <si>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</si>
  <si>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</si>
  <si>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</si>
  <si>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</si>
  <si>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</si>
  <si>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</si>
  <si>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</si>
  <si>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</si>
  <si>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</si>
  <si>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</si>
  <si>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</si>
  <si>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</si>
  <si>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</si>
  <si>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</si>
  <si>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</si>
  <si>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</si>
  <si>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</si>
  <si>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</si>
  <si>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</si>
  <si>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</si>
  <si>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</si>
  <si>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</si>
  <si>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</si>
  <si>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</si>
  <si>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</si>
  <si>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</si>
  <si>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</si>
  <si>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</si>
  <si>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</si>
  <si>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</si>
  <si>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</si>
  <si>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</si>
  <si>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</si>
  <si>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</si>
  <si>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</si>
  <si>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</si>
  <si>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</si>
  <si>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</si>
  <si>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</si>
  <si>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</si>
  <si>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</si>
  <si>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</si>
  <si>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</si>
  <si>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</si>
  <si>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</si>
  <si>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</si>
  <si>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</si>
  <si>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</si>
  <si>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</si>
  <si>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</si>
  <si>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</si>
  <si>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</si>
  <si>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</si>
  <si>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</si>
  <si>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</si>
  <si>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</si>
  <si>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</si>
  <si>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</si>
  <si>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</si>
  <si>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</si>
  <si>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</si>
  <si>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</si>
  <si>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</si>
  <si>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</si>
  <si>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</si>
  <si>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</si>
  <si>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</si>
  <si>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</si>
  <si>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</si>
  <si>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</si>
  <si>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</si>
  <si>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</si>
  <si>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</si>
  <si>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</si>
  <si>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</si>
  <si>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</si>
  <si>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</si>
  <si>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</si>
  <si>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</si>
  <si>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</si>
  <si>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</si>
  <si>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</si>
  <si>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</si>
  <si>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</si>
  <si>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</si>
  <si>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</si>
  <si>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</si>
  <si>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</si>
  <si>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</si>
  <si>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</si>
  <si>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</si>
  <si>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</si>
  <si>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</si>
  <si>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</si>
  <si>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</si>
  <si>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</si>
  <si>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</si>
  <si>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</si>
  <si>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</si>
  <si>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</si>
  <si>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</si>
  <si>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</si>
  <si>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</si>
  <si>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</si>
  <si>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</si>
  <si>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</si>
  <si>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</si>
  <si>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</si>
  <si>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</si>
  <si>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</si>
  <si>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</si>
  <si>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</si>
  <si>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</si>
  <si>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</si>
  <si>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</si>
  <si>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</si>
  <si>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</si>
  <si>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</si>
  <si>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</si>
  <si>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</si>
  <si>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</si>
  <si>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</si>
  <si>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</si>
  <si>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</si>
  <si>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</si>
  <si>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</si>
  <si>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</si>
  <si>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</si>
  <si>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</si>
  <si>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</si>
  <si>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</si>
  <si>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</si>
  <si>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</si>
  <si>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</si>
  <si>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</si>
  <si>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</si>
  <si>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</si>
  <si>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</si>
  <si>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</si>
  <si>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</si>
  <si>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</si>
  <si>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</si>
  <si>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</si>
  <si>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</si>
  <si>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</si>
  <si>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</si>
  <si>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</si>
  <si>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</si>
  <si>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</si>
  <si>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</si>
  <si>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</si>
  <si>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</si>
  <si>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</si>
  <si>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</si>
  <si>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</si>
  <si>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</si>
  <si>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</si>
  <si>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</si>
  <si>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</si>
  <si>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</si>
  <si>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</si>
  <si>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</si>
  <si>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</si>
  <si>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</si>
  <si>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</si>
  <si>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</si>
  <si>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</si>
  <si>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</si>
  <si>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</si>
  <si>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</si>
  <si>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</si>
  <si>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</si>
  <si>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</si>
  <si>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</si>
  <si>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</si>
  <si>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</si>
  <si>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</si>
  <si>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</si>
  <si>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</si>
  <si>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</si>
  <si>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</si>
  <si>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</si>
  <si>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</si>
  <si>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</si>
  <si>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</si>
  <si>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</si>
  <si>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</si>
  <si>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</si>
  <si>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</si>
  <si>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</si>
  <si>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</si>
  <si>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</si>
  <si>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</si>
  <si>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</si>
  <si>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</si>
  <si>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</si>
  <si>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</si>
  <si>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</si>
  <si>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</si>
  <si>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</si>
  <si>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</si>
  <si>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</si>
  <si>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</si>
  <si>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</si>
  <si>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</si>
  <si>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</si>
  <si>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</si>
  <si>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</si>
  <si>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</si>
  <si>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</si>
  <si>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</si>
  <si>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</si>
  <si>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</si>
  <si>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</si>
  <si>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</si>
  <si>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</si>
  <si>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</si>
  <si>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</si>
  <si>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</si>
  <si>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</si>
  <si>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</si>
  <si>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</si>
  <si>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</si>
  <si>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</si>
  <si>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</si>
  <si>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</si>
  <si>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</si>
  <si>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</si>
  <si>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</si>
  <si>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</si>
  <si>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</si>
  <si>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</si>
  <si>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</si>
  <si>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</si>
  <si>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</si>
  <si>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</si>
  <si>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</si>
  <si>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</si>
  <si>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</si>
  <si>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</si>
  <si>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</si>
  <si>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</si>
  <si>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</si>
  <si>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</si>
  <si>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</si>
  <si>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</si>
  <si>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</si>
  <si>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</si>
  <si>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</si>
  <si>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</si>
  <si>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</si>
  <si>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</si>
  <si>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</si>
  <si>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</si>
  <si>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</si>
  <si>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</si>
  <si>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</si>
  <si>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</si>
  <si>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</si>
  <si>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</si>
  <si>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</si>
  <si>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</si>
  <si>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</si>
  <si>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</si>
  <si>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</si>
  <si>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</si>
  <si>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</si>
  <si>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</si>
  <si>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</si>
  <si>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</si>
  <si>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</si>
  <si>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</si>
  <si>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</si>
  <si>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</si>
  <si>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</si>
  <si>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</si>
  <si>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</si>
  <si>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</si>
  <si>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</si>
  <si>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</si>
  <si>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</si>
  <si>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</si>
  <si>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</si>
  <si>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</si>
  <si>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</si>
  <si>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</si>
  <si>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</si>
  <si>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</si>
  <si>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</si>
  <si>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</si>
  <si>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</si>
  <si>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</si>
  <si>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</si>
  <si>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</si>
  <si>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</si>
  <si>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</si>
  <si>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</si>
  <si>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</si>
  <si>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</si>
  <si>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</si>
  <si>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</si>
  <si>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</si>
  <si>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</si>
  <si>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</si>
  <si>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</si>
  <si>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</si>
  <si>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</si>
  <si>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</si>
  <si>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</si>
  <si>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</si>
  <si>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</si>
  <si>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</si>
  <si>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</si>
  <si>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</si>
  <si>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</si>
  <si>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</si>
  <si>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</si>
  <si>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</si>
  <si>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</si>
  <si>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</si>
  <si>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</si>
  <si>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</si>
  <si>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</si>
  <si>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</si>
  <si>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</si>
  <si>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</si>
  <si>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</si>
  <si>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</si>
  <si>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</si>
  <si>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</si>
  <si>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</si>
  <si>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</si>
  <si>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</si>
  <si>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</si>
  <si>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</si>
  <si>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</si>
  <si>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</si>
  <si>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</si>
  <si>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</si>
  <si>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</si>
  <si>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</si>
  <si>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</si>
  <si>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</si>
  <si>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</si>
  <si>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</si>
  <si>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</si>
  <si>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</si>
  <si>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</si>
  <si>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</si>
  <si>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</si>
  <si>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</si>
  <si>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</si>
  <si>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</si>
  <si>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</si>
  <si>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</si>
  <si>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</si>
  <si>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</si>
  <si>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</si>
  <si>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</si>
  <si>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</si>
  <si>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</si>
  <si>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</si>
  <si>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</si>
  <si>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</si>
  <si>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</si>
  <si>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</si>
  <si>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</si>
  <si>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</si>
  <si>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</si>
  <si>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</si>
  <si>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</si>
  <si>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</si>
  <si>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</si>
  <si>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</si>
  <si>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</si>
  <si>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</si>
  <si>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</si>
  <si>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</si>
  <si>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</si>
  <si>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</si>
  <si>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</si>
  <si>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</si>
  <si>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</si>
  <si>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</si>
  <si>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</si>
  <si>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</si>
  <si>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</si>
  <si>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</si>
  <si>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</si>
  <si>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</si>
  <si>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</si>
  <si>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</si>
  <si>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</si>
  <si>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</si>
  <si>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</si>
  <si>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</si>
  <si>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</si>
  <si>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</si>
  <si>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</si>
  <si>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</si>
  <si>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</si>
  <si>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</si>
  <si>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</si>
  <si>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</si>
  <si>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</si>
  <si>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</si>
  <si>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</si>
  <si>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</si>
  <si>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</si>
  <si>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</si>
  <si>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</si>
  <si>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</si>
  <si>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</si>
  <si>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</si>
  <si>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</si>
  <si>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</si>
  <si>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</si>
  <si>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</si>
  <si>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</si>
  <si>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</si>
  <si>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</si>
  <si>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</si>
  <si>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</si>
  <si>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</si>
  <si>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</si>
  <si>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</si>
  <si>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</si>
  <si>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</si>
  <si>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</si>
  <si>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</si>
  <si>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</si>
  <si>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</si>
  <si>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</si>
  <si>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</si>
  <si>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</si>
  <si>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</si>
  <si>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</si>
  <si>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</si>
  <si>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</si>
  <si>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</si>
  <si>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</si>
  <si>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</si>
  <si>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</si>
  <si>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</si>
  <si>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</si>
  <si>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</si>
  <si>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</si>
  <si>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</si>
  <si>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</si>
  <si>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</si>
  <si>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</si>
  <si>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</si>
  <si>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</si>
  <si>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</si>
  <si>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</si>
  <si>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</si>
  <si>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</si>
  <si>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</si>
  <si>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</si>
  <si>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</si>
  <si>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</si>
  <si>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</si>
  <si>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</si>
  <si>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</si>
  <si>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</si>
  <si>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</si>
  <si>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</si>
  <si>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</si>
  <si>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</si>
  <si>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</si>
  <si>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</si>
  <si>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</si>
  <si>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</si>
  <si>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</si>
  <si>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</si>
  <si>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</si>
  <si>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</si>
  <si>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</si>
  <si>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</si>
  <si>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</si>
  <si>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</si>
  <si>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</si>
  <si>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</si>
  <si>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</si>
  <si>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</si>
  <si>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</si>
  <si>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</si>
  <si>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</si>
  <si>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</si>
  <si>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</si>
  <si>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</si>
  <si>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</si>
  <si>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</si>
  <si>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</si>
  <si>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</si>
  <si>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</si>
  <si>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</si>
  <si>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</si>
  <si>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</si>
  <si>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</si>
  <si>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</si>
  <si>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</si>
  <si>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</si>
  <si>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</si>
  <si>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</si>
  <si>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</si>
  <si>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</si>
  <si>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</si>
  <si>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</si>
  <si>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</si>
  <si>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</si>
  <si>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</si>
  <si>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</si>
  <si>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</si>
  <si>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</si>
  <si>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</si>
  <si>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</si>
  <si>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</si>
  <si>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</si>
  <si>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</si>
  <si>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</si>
  <si>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</si>
  <si>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</si>
  <si>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</si>
  <si>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</si>
  <si>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</si>
  <si>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</si>
  <si>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</si>
  <si>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</si>
  <si>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</si>
  <si>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</si>
  <si>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</si>
  <si>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</si>
  <si>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</si>
  <si>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</si>
  <si>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</si>
  <si>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</si>
  <si>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</si>
  <si>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</si>
  <si>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</si>
  <si>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</si>
  <si>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</si>
  <si>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</si>
  <si>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</si>
  <si>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</si>
  <si>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</si>
  <si>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</si>
  <si>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</si>
  <si>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</si>
  <si>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</si>
  <si>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</si>
  <si>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</si>
  <si>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</si>
  <si>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</si>
  <si>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</si>
  <si>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</si>
  <si>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</si>
  <si>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</si>
  <si>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</si>
  <si>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</si>
  <si>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</si>
  <si>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</si>
  <si>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</si>
  <si>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</si>
  <si>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</si>
  <si>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</si>
  <si>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</si>
  <si>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</si>
  <si>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</si>
  <si>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</si>
  <si>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</si>
  <si>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</si>
  <si>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</si>
  <si>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</si>
  <si>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</si>
  <si>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</si>
  <si>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</si>
  <si>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</si>
  <si>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</si>
  <si>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</si>
  <si>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</si>
  <si>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</si>
  <si>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</si>
  <si>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</si>
  <si>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</si>
  <si>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</si>
  <si>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</si>
  <si>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</si>
  <si>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</si>
  <si>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</si>
  <si>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</si>
  <si>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</si>
  <si>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</si>
  <si>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</si>
  <si>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</si>
  <si>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</si>
  <si>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</si>
  <si>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</si>
  <si>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</si>
  <si>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</si>
  <si>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</si>
  <si>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</si>
  <si>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</si>
  <si>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</si>
  <si>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</si>
  <si>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</si>
  <si>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</si>
  <si>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</si>
  <si>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</si>
  <si>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</si>
  <si>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</si>
  <si>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</si>
  <si>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</si>
  <si>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</si>
  <si>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</si>
  <si>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</si>
  <si>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</si>
  <si>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</si>
  <si>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</si>
  <si>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</si>
  <si>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</si>
  <si>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</si>
  <si>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</si>
  <si>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</si>
  <si>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</si>
  <si>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</si>
  <si>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</si>
  <si>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</si>
  <si>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</si>
  <si>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</si>
  <si>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</si>
  <si>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</si>
  <si>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</si>
  <si>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</si>
  <si>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</si>
  <si>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</si>
  <si>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</si>
  <si>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</si>
  <si>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</si>
  <si>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</si>
  <si>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</si>
  <si>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</si>
  <si>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</si>
  <si>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</si>
  <si>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</si>
  <si>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</si>
  <si>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</si>
  <si>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</si>
  <si>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</si>
  <si>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</si>
  <si>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</si>
  <si>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</si>
  <si>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</si>
  <si>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</si>
  <si>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</si>
  <si>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</si>
  <si>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</si>
  <si>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</si>
  <si>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</si>
  <si>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</si>
  <si>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</si>
  <si>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</si>
  <si>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</si>
  <si>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</si>
  <si>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</si>
  <si>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</si>
  <si>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</si>
  <si>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</si>
  <si>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</si>
  <si>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</si>
  <si>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</si>
  <si>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</si>
  <si>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</si>
  <si>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</si>
  <si>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</si>
  <si>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</si>
  <si>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</si>
  <si>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</si>
  <si>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</si>
  <si>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</si>
  <si>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</si>
  <si>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</si>
  <si>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</si>
  <si>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</si>
  <si>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</si>
  <si>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</si>
  <si>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</si>
  <si>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</si>
  <si>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</si>
  <si>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</si>
  <si>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</si>
  <si>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</si>
  <si>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</si>
  <si>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</si>
  <si>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</si>
  <si>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</si>
  <si>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</si>
  <si>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</si>
  <si>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</si>
  <si>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</si>
  <si>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</si>
  <si>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</si>
  <si>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</si>
  <si>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</si>
  <si>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</si>
  <si>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</si>
  <si>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</si>
  <si>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</si>
  <si>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</si>
  <si>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</si>
  <si>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</si>
  <si>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</si>
  <si>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</si>
  <si>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</si>
  <si>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</si>
  <si>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</si>
  <si>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</si>
  <si>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</si>
  <si>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</si>
  <si>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</si>
  <si>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</si>
  <si>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</si>
  <si>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</si>
  <si>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</si>
  <si>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</si>
  <si>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</si>
  <si>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</si>
  <si>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</si>
  <si>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</si>
  <si>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</si>
  <si>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</si>
  <si>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</si>
  <si>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</si>
  <si>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</si>
  <si>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</si>
  <si>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</si>
  <si>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</si>
  <si>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</si>
  <si>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</si>
  <si>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</si>
  <si>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</si>
  <si>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</si>
  <si>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</si>
  <si>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</si>
  <si>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</si>
  <si>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</si>
  <si>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</si>
  <si>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</si>
  <si>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</si>
  <si>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</si>
  <si>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</si>
  <si>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</si>
  <si>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</si>
  <si>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</si>
  <si>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</si>
  <si>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</si>
  <si>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</si>
  <si>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</si>
  <si>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</si>
  <si>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</si>
  <si>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</si>
  <si>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</si>
  <si>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</si>
  <si>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</si>
  <si>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</si>
  <si>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</si>
  <si>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</si>
  <si>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</si>
  <si>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</si>
  <si>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</si>
  <si>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</si>
  <si>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</si>
  <si>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</si>
  <si>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</si>
  <si>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</si>
  <si>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</si>
  <si>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</si>
  <si>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</si>
  <si>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</si>
  <si>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</si>
  <si>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</si>
  <si>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</si>
  <si>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</si>
  <si>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</si>
  <si>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</si>
  <si>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</si>
  <si>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</si>
  <si>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</si>
  <si>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</si>
  <si>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</si>
  <si>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</si>
  <si>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</si>
  <si>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</si>
  <si>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</si>
  <si>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</si>
  <si>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</si>
  <si>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</si>
  <si>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</si>
  <si>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</si>
  <si>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</si>
  <si>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</si>
  <si>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</si>
  <si>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</si>
  <si>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</si>
  <si>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</si>
  <si>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</si>
  <si>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</si>
  <si>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</si>
  <si>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</si>
  <si>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</si>
  <si>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</si>
  <si>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</si>
  <si>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</si>
  <si>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</si>
  <si>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</si>
  <si>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</si>
  <si>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</si>
  <si>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</si>
  <si>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</si>
  <si>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</si>
  <si>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</si>
  <si>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</si>
  <si>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</si>
  <si>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</si>
  <si>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</si>
  <si>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</si>
  <si>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</si>
  <si>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</si>
  <si>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</si>
  <si>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</si>
  <si>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</si>
  <si>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</si>
  <si>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</si>
  <si>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</si>
  <si>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</si>
  <si>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</si>
  <si>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</si>
  <si>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</si>
  <si>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</si>
  <si>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</si>
  <si>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</si>
  <si>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</si>
  <si>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</si>
  <si>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</si>
  <si>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</si>
  <si>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</si>
  <si>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</si>
  <si>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</si>
  <si>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</si>
  <si>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</si>
  <si>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</si>
  <si>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</si>
  <si>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</si>
  <si>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</si>
  <si>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</si>
  <si>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</si>
  <si>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</si>
  <si>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</si>
  <si>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</si>
  <si>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</si>
  <si>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</si>
  <si>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</si>
  <si>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</si>
  <si>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</si>
  <si>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</si>
  <si>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</si>
  <si>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</si>
  <si>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</si>
  <si>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</si>
  <si>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</si>
  <si>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</si>
  <si>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</si>
  <si>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</si>
  <si>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</si>
  <si>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</si>
  <si>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</si>
  <si>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</si>
  <si>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</si>
  <si>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</si>
  <si>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</si>
  <si>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</si>
  <si>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</si>
  <si>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</si>
  <si>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</si>
  <si>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</si>
  <si>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</si>
  <si>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</si>
  <si>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</si>
  <si>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</si>
  <si>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</si>
  <si>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</si>
  <si>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</si>
  <si>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</si>
  <si>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</si>
  <si>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</si>
  <si>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</si>
  <si>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</si>
  <si>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</si>
  <si>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</si>
  <si>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</si>
  <si>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</si>
  <si>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</si>
  <si>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</si>
  <si>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</si>
  <si>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</si>
  <si>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</si>
  <si>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</si>
  <si>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</si>
  <si>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</si>
  <si>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</si>
  <si>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</si>
  <si>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</si>
  <si>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</si>
  <si>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</si>
  <si>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</si>
  <si>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</si>
  <si>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</si>
  <si>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</si>
  <si>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</si>
  <si>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</si>
  <si>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</si>
  <si>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</si>
  <si>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</si>
  <si>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</si>
  <si>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</si>
  <si>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</si>
  <si>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</si>
  <si>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</si>
  <si>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</si>
  <si>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</si>
  <si>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</si>
  <si>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</si>
  <si>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</si>
  <si>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</si>
  <si>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</si>
  <si>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</si>
  <si>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</si>
  <si>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</si>
  <si>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</si>
  <si>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</si>
  <si>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</si>
  <si>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</si>
  <si>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</si>
  <si>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</si>
  <si>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</si>
  <si>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</si>
  <si>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</si>
  <si>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</si>
  <si>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</si>
  <si>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</si>
  <si>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</si>
  <si>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</si>
  <si>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</si>
  <si>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</si>
  <si>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</si>
  <si>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</si>
  <si>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</si>
  <si>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</si>
  <si>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</si>
  <si>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</si>
  <si>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</si>
  <si>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</si>
  <si>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</si>
  <si>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</si>
  <si>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</si>
  <si>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</si>
  <si>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</si>
  <si>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</si>
  <si>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</si>
  <si>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</si>
  <si>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</si>
  <si>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</si>
  <si>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</si>
  <si>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</si>
  <si>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</si>
  <si>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</si>
  <si>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</si>
  <si>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</si>
  <si>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</si>
  <si>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</si>
  <si>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</si>
  <si>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</si>
  <si>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</si>
  <si>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</si>
  <si>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</si>
  <si>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</si>
  <si>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</si>
  <si>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</si>
  <si>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</si>
  <si>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</si>
  <si>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</si>
  <si>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</si>
  <si>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</si>
  <si>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</si>
  <si>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</si>
  <si>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</si>
  <si>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</si>
  <si>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</si>
  <si>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</si>
  <si>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</si>
  <si>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</si>
  <si>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</si>
  <si>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</si>
  <si>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</si>
  <si>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</si>
  <si>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</si>
  <si>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</si>
  <si>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</si>
  <si>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</si>
  <si>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</si>
  <si>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</si>
  <si>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</si>
  <si>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</si>
  <si>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</si>
  <si>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</si>
  <si>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</si>
  <si>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</si>
  <si>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</si>
  <si>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</si>
  <si>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</si>
  <si>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</si>
  <si>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</si>
  <si>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</si>
  <si>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</si>
  <si>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</si>
  <si>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</si>
  <si>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</si>
  <si>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</si>
  <si>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</si>
  <si>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</si>
  <si>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</si>
  <si>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</si>
  <si>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</si>
  <si>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</si>
  <si>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</si>
  <si>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</si>
  <si>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</si>
  <si>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</si>
  <si>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</si>
  <si>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</si>
  <si>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</si>
  <si>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</si>
  <si>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</si>
  <si>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</si>
  <si>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</si>
  <si>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</si>
  <si>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</si>
  <si>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</si>
  <si>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</si>
  <si>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</si>
  <si>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</si>
  <si>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</si>
  <si>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</si>
  <si>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</si>
  <si>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</si>
  <si>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</si>
  <si>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</si>
  <si>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</si>
  <si>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</si>
  <si>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</si>
  <si>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</si>
  <si>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</si>
  <si>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</si>
  <si>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</si>
  <si>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</si>
  <si>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</si>
  <si>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</si>
  <si>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</si>
  <si>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</si>
  <si>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</si>
  <si>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</si>
  <si>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</si>
  <si>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</si>
  <si>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</si>
  <si>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</si>
  <si>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</si>
  <si>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</si>
  <si>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</si>
  <si>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</si>
  <si>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</si>
  <si>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</si>
  <si>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</si>
  <si>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</si>
  <si>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</si>
  <si>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</si>
  <si>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</si>
  <si>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</si>
  <si>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</si>
  <si>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</si>
  <si>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</si>
  <si>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</si>
  <si>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</si>
  <si>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</si>
  <si>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</si>
  <si>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</si>
  <si>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</si>
  <si>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</si>
  <si>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</si>
  <si>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</si>
  <si>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</si>
  <si>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</si>
  <si>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</si>
  <si>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</si>
  <si>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</si>
  <si>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</si>
  <si>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</si>
  <si>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</si>
  <si>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</si>
  <si>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</si>
  <si>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</si>
  <si>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</si>
  <si>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</si>
  <si>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</si>
  <si>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</si>
  <si>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</si>
  <si>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</si>
  <si>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</si>
  <si>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</si>
  <si>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</si>
  <si>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</si>
  <si>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</si>
  <si>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</si>
  <si>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</si>
  <si>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</si>
  <si>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</si>
  <si>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</si>
  <si>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</si>
  <si>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</si>
  <si>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</si>
  <si>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</si>
  <si>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</si>
  <si>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</si>
  <si>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</si>
  <si>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</si>
  <si>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</si>
  <si>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</si>
  <si>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</si>
  <si>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</si>
  <si>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</si>
  <si>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</si>
  <si>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</si>
  <si>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</si>
  <si>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</si>
  <si>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</si>
  <si>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</si>
  <si>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</si>
  <si>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</si>
  <si>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</si>
  <si>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</si>
  <si>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</si>
  <si>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</si>
  <si>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</si>
  <si>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</si>
  <si>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</si>
  <si>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</si>
  <si>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</si>
  <si>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</si>
  <si>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</si>
  <si>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</si>
  <si>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</si>
  <si>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</si>
  <si>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</si>
  <si>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</si>
  <si>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</si>
  <si>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</si>
  <si>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</si>
  <si>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</si>
  <si>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</si>
  <si>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</si>
  <si>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</si>
  <si>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</si>
  <si>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</si>
  <si>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</si>
  <si>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</si>
  <si>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</si>
  <si>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</si>
  <si>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</si>
  <si>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</si>
  <si>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</si>
  <si>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</si>
  <si>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</si>
  <si>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</si>
  <si>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</si>
  <si>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</si>
  <si>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</si>
  <si>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</si>
  <si>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</si>
  <si>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</si>
  <si>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</si>
  <si>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</si>
  <si>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</si>
  <si>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</si>
  <si>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</si>
  <si>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</si>
  <si>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</si>
  <si>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</si>
  <si>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</si>
  <si>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</si>
  <si>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</si>
  <si>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</si>
  <si>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</si>
  <si>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</si>
  <si>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</si>
  <si>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</si>
  <si>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</si>
  <si>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</si>
  <si>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</si>
  <si>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</si>
  <si>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</si>
  <si>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</si>
  <si>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</si>
  <si>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</si>
  <si>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</si>
  <si>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</si>
  <si>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</si>
  <si>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</si>
  <si>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</si>
  <si>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</si>
  <si>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</si>
  <si>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</si>
  <si>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</si>
  <si>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</si>
  <si>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</si>
  <si>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</si>
  <si>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</si>
  <si>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</si>
  <si>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</si>
  <si>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</si>
  <si>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</si>
  <si>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</si>
  <si>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</si>
  <si>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</si>
  <si>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</si>
  <si>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</si>
  <si>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</si>
  <si>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</si>
  <si>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</si>
  <si>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</si>
  <si>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</si>
  <si>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</si>
  <si>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</si>
  <si>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</si>
  <si>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</si>
  <si>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</si>
  <si>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</si>
  <si>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</si>
  <si>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</si>
  <si>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</si>
  <si>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</si>
  <si>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</si>
  <si>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</si>
  <si>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</si>
  <si>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</si>
  <si>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</si>
  <si>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</si>
  <si>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</si>
  <si>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</si>
  <si>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</si>
  <si>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</si>
  <si>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</si>
  <si>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</si>
  <si>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</si>
  <si>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</si>
  <si>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</si>
  <si>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</si>
  <si>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</si>
  <si>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</si>
  <si>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</si>
  <si>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</si>
  <si>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</si>
  <si>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</si>
  <si>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</si>
  <si>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</si>
  <si>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</si>
  <si>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</si>
  <si>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</si>
  <si>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</si>
  <si>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</si>
  <si>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</si>
  <si>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</si>
  <si>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</si>
  <si>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</si>
  <si>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</si>
  <si>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</si>
  <si>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</si>
  <si>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</si>
  <si>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</si>
  <si>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</si>
  <si>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</si>
  <si>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</si>
  <si>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</si>
  <si>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</si>
  <si>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</si>
  <si>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</si>
  <si>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</si>
  <si>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</si>
  <si>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</si>
  <si>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</si>
  <si>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</si>
  <si>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</si>
  <si>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</si>
  <si>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</si>
  <si>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</si>
  <si>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</si>
  <si>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</si>
  <si>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</si>
  <si>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</si>
  <si>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</si>
  <si>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</si>
  <si>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</si>
  <si>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</si>
  <si>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</si>
  <si>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</si>
  <si>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</si>
  <si>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</si>
  <si>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</si>
  <si>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</si>
  <si>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</si>
  <si>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</si>
  <si>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</si>
  <si>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</si>
  <si>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</si>
  <si>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</si>
  <si>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</si>
  <si>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</si>
  <si>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</si>
  <si>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</si>
  <si>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</si>
  <si>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</si>
  <si>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</si>
  <si>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</si>
  <si>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</si>
  <si>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</si>
  <si>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</si>
  <si>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</si>
  <si>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</si>
  <si>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</si>
  <si>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</si>
  <si>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</si>
  <si>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</si>
  <si>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</si>
  <si>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</si>
  <si>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</si>
  <si>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</si>
  <si>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</si>
  <si>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</si>
  <si>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</si>
  <si>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</si>
  <si>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</si>
  <si>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</si>
  <si>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</si>
  <si>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</si>
  <si>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</si>
  <si>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</si>
  <si>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</si>
  <si>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</si>
  <si>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</si>
  <si>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</si>
  <si>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</si>
  <si>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</si>
  <si>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</si>
  <si>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</si>
  <si>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</si>
  <si>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</si>
  <si>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</si>
  <si>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</si>
  <si>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</si>
  <si>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</si>
  <si>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</si>
  <si>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</si>
  <si>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</si>
  <si>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</si>
  <si>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</si>
  <si>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</si>
  <si>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</si>
  <si>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</si>
  <si>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</si>
  <si>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</si>
  <si>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</si>
  <si>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</si>
  <si>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</si>
  <si>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</si>
  <si>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</si>
  <si>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</si>
  <si>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</si>
  <si>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</si>
  <si>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</si>
  <si>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</si>
  <si>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</si>
  <si>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</si>
  <si>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</si>
  <si>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</si>
  <si>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</si>
  <si>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</si>
  <si>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</si>
  <si>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</si>
  <si>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</si>
  <si>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</si>
  <si>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</si>
  <si>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</si>
  <si>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</si>
  <si>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</si>
  <si>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</si>
  <si>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</si>
  <si>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</si>
  <si>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</si>
  <si>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</si>
  <si>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</si>
  <si>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</si>
  <si>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</si>
  <si>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</si>
  <si>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</si>
  <si>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</si>
  <si>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</si>
  <si>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</si>
  <si>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</si>
  <si>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</si>
  <si>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</si>
  <si>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</si>
  <si>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</si>
  <si>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</si>
  <si>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</si>
  <si>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</si>
  <si>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</si>
  <si>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</si>
  <si>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</si>
  <si>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</si>
  <si>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</si>
  <si>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</si>
  <si>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</si>
  <si>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</si>
  <si>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</si>
  <si>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</si>
  <si>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</si>
  <si>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</si>
  <si>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</si>
  <si>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</si>
  <si>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</si>
  <si>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</si>
  <si>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</si>
  <si>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</si>
  <si>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</si>
  <si>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</si>
  <si>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</si>
  <si>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</si>
  <si>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</si>
  <si>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</si>
  <si>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</si>
  <si>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</si>
  <si>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</si>
  <si>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</si>
  <si>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</si>
  <si>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</si>
  <si>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</si>
  <si>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</si>
  <si>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</si>
  <si>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</si>
  <si>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</si>
  <si>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</si>
  <si>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</si>
  <si>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</si>
  <si>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</si>
  <si>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</si>
  <si>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</si>
  <si>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</si>
  <si>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</si>
  <si>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</si>
  <si>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</si>
  <si>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</si>
  <si>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</si>
  <si>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</si>
  <si>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</si>
  <si>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</si>
  <si>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</si>
  <si>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</si>
  <si>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</si>
  <si>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</si>
  <si>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</si>
  <si>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</si>
  <si>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</si>
  <si>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</si>
  <si>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</si>
  <si>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</si>
  <si>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</si>
  <si>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</si>
  <si>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</si>
  <si>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</si>
  <si>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</si>
  <si>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</si>
  <si>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</si>
  <si>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</si>
  <si>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</si>
  <si>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</si>
  <si>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</si>
  <si>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</si>
  <si>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</si>
  <si>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</si>
  <si>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</si>
  <si>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</si>
  <si>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</si>
  <si>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</si>
  <si>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</si>
  <si>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</si>
  <si>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</si>
  <si>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</si>
  <si>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</si>
  <si>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</si>
  <si>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</si>
  <si>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</si>
  <si>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</si>
  <si>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</si>
  <si>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</si>
  <si>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</si>
  <si>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</si>
  <si>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</si>
  <si>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</si>
  <si>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</si>
  <si>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</si>
  <si>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</si>
  <si>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</si>
  <si>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</si>
  <si>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</si>
  <si>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</si>
  <si>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</si>
  <si>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</si>
  <si>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</si>
  <si>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</si>
  <si>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</si>
  <si>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</si>
  <si>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</si>
  <si>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</si>
  <si>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</si>
  <si>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</si>
  <si>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</si>
  <si>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</si>
  <si>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</si>
  <si>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</si>
  <si>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</si>
  <si>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</si>
  <si>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</si>
  <si>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</si>
  <si>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</si>
  <si>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</si>
  <si>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</si>
  <si>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</si>
  <si>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</si>
  <si>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</si>
  <si>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</si>
  <si>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</si>
  <si>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</si>
  <si>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</si>
  <si>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</si>
  <si>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</si>
  <si>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</si>
  <si>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</si>
  <si>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</si>
  <si>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</si>
  <si>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</si>
  <si>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</si>
  <si>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</si>
  <si>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</si>
  <si>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</si>
  <si>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</si>
  <si>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</si>
  <si>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</si>
  <si>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</si>
  <si>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</si>
  <si>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</si>
  <si>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</si>
  <si>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</si>
  <si>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</si>
  <si>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</si>
  <si>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</si>
  <si>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</si>
  <si>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</si>
  <si>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</si>
  <si>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</si>
  <si>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</si>
  <si>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</si>
  <si>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</si>
  <si>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</si>
  <si>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</si>
  <si>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</si>
  <si>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</si>
  <si>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</si>
  <si>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</si>
  <si>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</si>
  <si>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</si>
  <si>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</si>
  <si>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</si>
  <si>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</si>
  <si>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</si>
  <si>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</si>
  <si>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</si>
  <si>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</si>
  <si>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</si>
  <si>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</si>
  <si>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</si>
  <si>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</si>
  <si>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</si>
  <si>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</si>
  <si>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</si>
  <si>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</si>
  <si>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</si>
  <si>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</si>
  <si>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</si>
  <si>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</si>
  <si>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</si>
  <si>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</si>
  <si>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</si>
  <si>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</si>
  <si>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</si>
  <si>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</si>
  <si>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</si>
  <si>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</si>
  <si>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</si>
  <si>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</si>
  <si>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</si>
  <si>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</si>
  <si>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</si>
  <si>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</si>
  <si>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</si>
  <si>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</si>
  <si>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</si>
  <si>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</si>
  <si>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</si>
  <si>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</si>
  <si>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</si>
  <si>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</si>
  <si>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</si>
  <si>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</si>
  <si>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</si>
  <si>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</si>
  <si>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</si>
  <si>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</si>
  <si>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</si>
  <si>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</si>
  <si>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</si>
  <si>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</si>
  <si>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</si>
  <si>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</si>
  <si>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</si>
  <si>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</si>
  <si>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</si>
  <si>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</si>
  <si>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</si>
  <si>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</si>
  <si>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</si>
  <si>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</si>
  <si>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</si>
  <si>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</si>
  <si>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</si>
  <si>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</si>
  <si>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</si>
  <si>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</si>
  <si>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</si>
  <si>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</si>
  <si>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</si>
  <si>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</si>
  <si>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</si>
  <si>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</si>
  <si>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</si>
  <si>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</si>
  <si>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</si>
  <si>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</si>
  <si>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</si>
  <si>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</si>
  <si>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</si>
  <si>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</si>
  <si>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</si>
  <si>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</si>
  <si>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</si>
  <si>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</si>
  <si>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</si>
  <si>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</si>
  <si>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</si>
  <si>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</si>
  <si>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</si>
  <si>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</si>
  <si>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</si>
  <si>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</si>
  <si>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</si>
  <si>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</si>
  <si>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</si>
  <si>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</si>
  <si>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</si>
  <si>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</si>
  <si>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</si>
  <si>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</si>
  <si>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</si>
  <si>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</si>
  <si>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</si>
  <si>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</si>
  <si>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</si>
  <si>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</si>
  <si>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</si>
  <si>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</si>
  <si>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</si>
  <si>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</si>
  <si>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</si>
  <si>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</si>
  <si>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</si>
  <si>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</si>
  <si>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</si>
  <si>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</si>
  <si>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</si>
  <si>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</si>
  <si>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</si>
  <si>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</si>
  <si>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</si>
  <si>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</si>
  <si>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</si>
  <si>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</si>
  <si>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</si>
  <si>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</si>
  <si>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</si>
  <si>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</si>
  <si>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</si>
  <si>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</si>
  <si>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</si>
  <si>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</si>
  <si>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</si>
  <si>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</si>
  <si>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</si>
  <si>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</si>
  <si>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</si>
  <si>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</si>
  <si>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</si>
  <si>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</si>
  <si>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</si>
  <si>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</si>
  <si>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</si>
  <si>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</si>
  <si>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</si>
  <si>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</si>
  <si>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</si>
  <si>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</si>
  <si>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</si>
  <si>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</si>
  <si>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</si>
  <si>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</si>
  <si>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</si>
  <si>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</si>
  <si>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</si>
  <si>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</si>
  <si>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</si>
  <si>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</si>
  <si>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</si>
  <si>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</si>
  <si>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</si>
  <si>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</si>
  <si>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</si>
  <si>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</si>
  <si>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</si>
  <si>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</si>
  <si>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</si>
  <si>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</si>
  <si>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</si>
  <si>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</si>
  <si>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</si>
  <si>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</si>
  <si>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</si>
  <si>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</si>
  <si>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</si>
  <si>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</si>
  <si>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</si>
  <si>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</si>
  <si>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</si>
  <si>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</si>
  <si>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</si>
  <si>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</si>
  <si>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</si>
  <si>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</si>
  <si>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</si>
  <si>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</si>
  <si>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</si>
  <si>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</si>
  <si>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</si>
  <si>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</si>
  <si>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</si>
  <si>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</si>
  <si>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</si>
  <si>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</si>
  <si>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</si>
  <si>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</si>
  <si>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</si>
  <si>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</si>
  <si>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</si>
  <si>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</si>
  <si>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</si>
  <si>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</si>
  <si>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</si>
  <si>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</si>
  <si>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</si>
  <si>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</si>
  <si>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</si>
  <si>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</si>
  <si>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</si>
  <si>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</si>
  <si>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</si>
  <si>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</si>
  <si>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</si>
  <si>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</si>
  <si>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</si>
  <si>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</si>
  <si>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</si>
  <si>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</si>
  <si>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</si>
  <si>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</si>
  <si>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</si>
  <si>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</si>
  <si>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</si>
  <si>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</si>
  <si>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</si>
  <si>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</si>
  <si>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</si>
  <si>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</si>
  <si>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</si>
  <si>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</si>
  <si>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</si>
  <si>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</si>
  <si>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</si>
  <si>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</si>
  <si>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</si>
  <si>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</si>
  <si>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</si>
  <si>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</si>
  <si>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</si>
  <si>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</si>
  <si>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</si>
  <si>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</si>
  <si>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</si>
  <si>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</si>
  <si>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</si>
  <si>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</si>
  <si>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</si>
  <si>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</si>
  <si>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</si>
  <si>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</si>
  <si>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</si>
  <si>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</si>
  <si>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</si>
  <si>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</si>
  <si>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</si>
  <si>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</si>
  <si>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</si>
  <si>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</si>
  <si>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</si>
  <si>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</si>
  <si>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</si>
  <si>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</si>
  <si>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</si>
  <si>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</si>
  <si>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</si>
  <si>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</si>
  <si>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</si>
  <si>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</si>
  <si>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</si>
  <si>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</si>
  <si>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</si>
  <si>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</si>
  <si>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</si>
  <si>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</si>
  <si>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</si>
  <si>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</si>
  <si>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</si>
  <si>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</si>
  <si>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</si>
  <si>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</si>
  <si>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</si>
  <si>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</si>
  <si>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</si>
  <si>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</si>
  <si>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</si>
  <si>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</si>
  <si>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</si>
  <si>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</si>
  <si>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</si>
  <si>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</si>
  <si>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</si>
  <si>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</si>
  <si>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</si>
  <si>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</si>
  <si>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</si>
  <si>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</si>
  <si>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</si>
  <si>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</si>
  <si>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</si>
  <si>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</si>
  <si>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</si>
  <si>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</si>
  <si>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</si>
  <si>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</si>
  <si>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</si>
  <si>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</si>
  <si>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</si>
  <si>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</si>
  <si>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</si>
  <si>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</si>
  <si>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</si>
  <si>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</si>
  <si>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</si>
  <si>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</si>
  <si>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</si>
  <si>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</si>
  <si>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</si>
  <si>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</si>
  <si>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</si>
  <si>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</si>
  <si>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</si>
  <si>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</si>
  <si>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</si>
  <si>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</si>
  <si>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</si>
  <si>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</si>
  <si>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</si>
  <si>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</si>
  <si>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</si>
  <si>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</si>
  <si>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</si>
  <si>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</si>
  <si>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</si>
  <si>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</si>
  <si>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</si>
  <si>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</si>
  <si>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</si>
  <si>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</si>
  <si>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</si>
  <si>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</si>
  <si>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</si>
  <si>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</si>
  <si>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</si>
  <si>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</si>
  <si>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</si>
  <si>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</si>
  <si>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</si>
  <si>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</si>
  <si>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</si>
  <si>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</si>
  <si>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</si>
  <si>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</si>
  <si>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</si>
  <si>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</si>
  <si>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</si>
  <si>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</si>
  <si>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</si>
  <si>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</si>
  <si>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</si>
  <si>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</si>
  <si>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</si>
  <si>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</si>
  <si>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</si>
  <si>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</si>
  <si>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</si>
  <si>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</si>
  <si>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</si>
  <si>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</si>
  <si>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</si>
  <si>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</si>
  <si>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</si>
  <si>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</si>
  <si>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</si>
  <si>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</si>
  <si>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</si>
  <si>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</si>
  <si>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</si>
  <si>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</si>
  <si>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</si>
  <si>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</si>
  <si>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</si>
  <si>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</si>
  <si>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</si>
  <si>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</si>
  <si>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</si>
  <si>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</si>
  <si>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</si>
  <si>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</si>
  <si>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</si>
  <si>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</si>
  <si>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</si>
  <si>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</si>
  <si>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</si>
  <si>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</si>
  <si>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</si>
  <si>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</si>
  <si>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</si>
  <si>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</si>
  <si>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</si>
  <si>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</si>
  <si>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</si>
  <si>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</si>
  <si>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</si>
  <si>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</si>
  <si>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</si>
  <si>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</si>
  <si>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</si>
  <si>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</si>
  <si>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</si>
  <si>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</si>
  <si>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</si>
  <si>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</si>
  <si>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</si>
  <si>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</si>
  <si>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</si>
  <si>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</si>
  <si>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</si>
  <si>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</si>
  <si>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</si>
  <si>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</si>
  <si>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</si>
  <si>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</si>
  <si>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</si>
  <si>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</si>
  <si>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</si>
  <si>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</si>
  <si>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</si>
  <si>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</si>
  <si>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</si>
  <si>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</si>
  <si>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</si>
  <si>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</si>
  <si>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</si>
  <si>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</si>
  <si>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</si>
  <si>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</si>
  <si>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</si>
  <si>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</si>
  <si>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</si>
  <si>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</si>
  <si>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</si>
  <si>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</si>
  <si>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</si>
  <si>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</si>
  <si>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</si>
  <si>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</si>
  <si>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</si>
  <si>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</si>
  <si>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</si>
  <si>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</si>
  <si>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</si>
  <si>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</si>
  <si>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</si>
  <si>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</si>
  <si>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</si>
  <si>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</si>
  <si>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</si>
  <si>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</si>
  <si>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</si>
  <si>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</si>
  <si>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</si>
  <si>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</si>
  <si>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</si>
  <si>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</si>
  <si>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</si>
  <si>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</si>
  <si>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</si>
  <si>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</si>
  <si>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</si>
  <si>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</si>
  <si>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</si>
  <si>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</si>
  <si>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</si>
  <si>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</si>
  <si>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</si>
  <si>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</si>
  <si>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</si>
  <si>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</si>
  <si>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</si>
  <si>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</si>
  <si>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</si>
  <si>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</si>
  <si>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</si>
  <si>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</si>
  <si>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</si>
  <si>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</si>
  <si>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</si>
  <si>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</si>
  <si>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</si>
  <si>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</si>
  <si>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</si>
  <si>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</si>
  <si>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</si>
  <si>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</si>
  <si>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</si>
  <si>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</si>
  <si>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</si>
  <si>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</si>
  <si>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</si>
  <si>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</si>
  <si>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</si>
  <si>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</si>
  <si>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</si>
  <si>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</si>
  <si>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</si>
  <si>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</si>
  <si>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</si>
  <si>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</si>
  <si>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</si>
  <si>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</si>
  <si>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</si>
  <si>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</si>
  <si>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</si>
  <si>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</si>
  <si>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</si>
  <si>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</si>
  <si>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</si>
  <si>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</si>
  <si>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</si>
  <si>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</si>
  <si>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</si>
  <si>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</si>
  <si>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</si>
  <si>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</si>
  <si>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</si>
  <si>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</si>
  <si>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</si>
  <si>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</si>
  <si>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</si>
  <si>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</si>
  <si>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</si>
  <si>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</si>
  <si>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</si>
  <si>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</si>
  <si>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</si>
  <si>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</si>
  <si>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</si>
  <si>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</si>
  <si>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</si>
  <si>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</si>
  <si>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</si>
  <si>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</si>
  <si>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</si>
  <si>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</si>
  <si>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</si>
  <si>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</si>
  <si>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</si>
  <si>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</si>
  <si>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</si>
  <si>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</si>
  <si>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</si>
  <si>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</si>
  <si>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</si>
  <si>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</si>
  <si>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</si>
  <si>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</si>
  <si>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</si>
  <si>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</si>
  <si>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</si>
  <si>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</si>
  <si>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</si>
  <si>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</si>
  <si>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</si>
  <si>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</si>
  <si>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</si>
  <si>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</si>
  <si>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</si>
  <si>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</si>
  <si>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</si>
  <si>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</si>
  <si>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</si>
  <si>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</si>
  <si>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</si>
  <si>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</si>
  <si>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</si>
  <si>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</si>
  <si>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</si>
  <si>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</si>
  <si>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</si>
  <si>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</si>
  <si>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</si>
  <si>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</si>
  <si>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</si>
  <si>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</si>
  <si>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</si>
  <si>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</si>
  <si>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</si>
  <si>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</si>
  <si>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</si>
  <si>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</si>
  <si>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</si>
  <si>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</si>
  <si>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</si>
  <si>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</si>
  <si>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</si>
  <si>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</si>
  <si>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</si>
  <si>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</si>
  <si>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</si>
  <si>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</si>
  <si>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</si>
  <si>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</si>
  <si>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</si>
  <si>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</si>
  <si>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</si>
  <si>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</si>
  <si>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</si>
  <si>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</si>
  <si>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</si>
  <si>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</si>
  <si>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</si>
  <si>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</si>
  <si>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</si>
  <si>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</si>
  <si>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</si>
  <si>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</si>
  <si>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</si>
  <si>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</si>
  <si>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</si>
  <si>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</si>
  <si>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</si>
  <si>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</si>
  <si>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</si>
  <si>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</si>
  <si>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</si>
  <si>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</si>
  <si>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</si>
  <si>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</si>
  <si>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</si>
  <si>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</si>
  <si>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</si>
  <si>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</si>
  <si>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</si>
  <si>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</si>
  <si>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</si>
  <si>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</si>
  <si>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</si>
  <si>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</si>
  <si>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</si>
  <si>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</si>
  <si>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</si>
  <si>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</si>
  <si>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</si>
  <si>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</si>
  <si>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</si>
  <si>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</si>
  <si>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</si>
  <si>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</si>
  <si>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</si>
  <si>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</si>
  <si>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</si>
  <si>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</si>
  <si>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</si>
  <si>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</si>
  <si>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</si>
  <si>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</si>
  <si>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</si>
  <si>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</si>
  <si>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</si>
  <si>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</si>
  <si>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</si>
  <si>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</si>
  <si>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</si>
  <si>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</si>
  <si>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</si>
  <si>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</si>
  <si>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</si>
  <si>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</si>
  <si>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</si>
  <si>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</si>
  <si>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</si>
  <si>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</si>
  <si>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</si>
  <si>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</si>
  <si>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</si>
  <si>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</si>
  <si>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</si>
  <si>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</si>
  <si>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</si>
  <si>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</si>
  <si>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</si>
  <si>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</si>
  <si>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</si>
  <si>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</si>
  <si>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</si>
  <si>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</si>
  <si>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</si>
  <si>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</si>
  <si>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</si>
  <si>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</si>
  <si>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</si>
  <si>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</si>
  <si>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</si>
  <si>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</si>
  <si>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</si>
  <si>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</si>
  <si>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</si>
  <si>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</si>
  <si>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</si>
  <si>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</si>
  <si>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</si>
  <si>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</si>
  <si>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</si>
  <si>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</si>
  <si>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</si>
  <si>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</si>
  <si>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</si>
  <si>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</si>
  <si>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</si>
  <si>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</si>
  <si>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</si>
  <si>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</si>
  <si>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</si>
  <si>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</si>
  <si>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</si>
  <si>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</si>
  <si>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</si>
  <si>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</si>
  <si>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</si>
  <si>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</si>
  <si>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</si>
  <si>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</si>
  <si>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</si>
  <si>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</si>
  <si>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</si>
  <si>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</si>
  <si>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</si>
  <si>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</si>
  <si>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</si>
  <si>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</si>
  <si>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</si>
  <si>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</si>
  <si>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</si>
  <si>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</si>
  <si>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</si>
  <si>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</si>
  <si>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</si>
  <si>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</si>
  <si>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</si>
  <si>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</si>
  <si>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</si>
  <si>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</si>
  <si>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</si>
  <si>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</si>
  <si>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</si>
  <si>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</si>
  <si>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</si>
  <si>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</si>
  <si>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</si>
  <si>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</si>
  <si>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</si>
  <si>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</si>
  <si>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</si>
  <si>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</si>
  <si>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</si>
  <si>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</si>
  <si>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</si>
  <si>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</si>
  <si>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</si>
  <si>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</si>
  <si>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</si>
  <si>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</si>
  <si>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</si>
  <si>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</si>
  <si>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</si>
  <si>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</si>
  <si>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</si>
  <si>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</si>
  <si>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</si>
  <si>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</si>
  <si>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</si>
  <si>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</si>
  <si>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</si>
  <si>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</si>
  <si>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</si>
  <si>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</si>
  <si>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</si>
  <si>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</si>
  <si>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</si>
  <si>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</si>
  <si>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</si>
  <si>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</si>
  <si>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</si>
  <si>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</si>
  <si>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</si>
  <si>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</si>
  <si>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</si>
  <si>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</si>
  <si>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</si>
  <si>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</si>
  <si>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</si>
  <si>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</si>
  <si>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</si>
  <si>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</si>
  <si>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</si>
  <si>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</si>
  <si>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</si>
  <si>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</si>
  <si>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</si>
  <si>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</si>
  <si>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</si>
  <si>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</si>
  <si>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</si>
  <si>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</si>
  <si>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</si>
  <si>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</si>
  <si>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</si>
  <si>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</si>
  <si>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</si>
  <si>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</si>
  <si>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</si>
  <si>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</si>
  <si>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</si>
  <si>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</si>
  <si>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</si>
  <si>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</si>
  <si>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</si>
  <si>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</si>
  <si>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</si>
  <si>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</si>
  <si>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</si>
  <si>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</si>
  <si>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</si>
  <si>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</si>
  <si>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</si>
  <si>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</si>
  <si>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</si>
  <si>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</si>
  <si>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</si>
  <si>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</si>
  <si>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</si>
  <si>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</si>
  <si>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</si>
  <si>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</si>
  <si>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</si>
  <si>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</si>
  <si>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</si>
  <si>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</si>
  <si>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</si>
  <si>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</si>
  <si>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</si>
  <si>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</si>
  <si>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</si>
  <si>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</si>
  <si>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</si>
  <si>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</si>
  <si>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</si>
  <si>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</si>
  <si>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</si>
  <si>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</si>
  <si>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</si>
  <si>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</si>
  <si>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</si>
  <si>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</si>
  <si>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</si>
  <si>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</si>
  <si>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</si>
  <si>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</si>
  <si>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</si>
  <si>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</si>
  <si>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</si>
  <si>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</si>
  <si>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</si>
  <si>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</si>
  <si>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</si>
  <si>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</si>
  <si>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</si>
  <si>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</si>
  <si>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</si>
  <si>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</si>
  <si>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</si>
  <si>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</si>
  <si>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</si>
  <si>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</si>
  <si>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</si>
  <si>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</si>
  <si>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</si>
  <si>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</si>
  <si>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</si>
  <si>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</si>
  <si>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</si>
  <si>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</si>
  <si>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</si>
  <si>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</si>
  <si>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</si>
  <si>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</si>
  <si>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</si>
  <si>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</si>
  <si>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</si>
  <si>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</si>
  <si>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</si>
  <si>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</si>
  <si>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</si>
  <si>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</si>
  <si>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</si>
  <si>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</si>
  <si>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</si>
  <si>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</si>
  <si>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</si>
  <si>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</si>
  <si>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</si>
  <si>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</si>
  <si>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</si>
  <si>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</si>
  <si>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</si>
  <si>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</si>
  <si>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</si>
  <si>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</si>
  <si>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</si>
  <si>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</si>
  <si>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</si>
  <si>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</si>
  <si>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</si>
  <si>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</si>
  <si>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</si>
  <si>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</si>
  <si>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</si>
  <si>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</si>
  <si>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</si>
  <si>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</si>
  <si>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</si>
  <si>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</si>
  <si>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</si>
  <si>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</si>
  <si>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</si>
  <si>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</si>
  <si>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</si>
  <si>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</si>
  <si>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</si>
  <si>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</si>
  <si>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</si>
  <si>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</si>
  <si>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</si>
  <si>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</si>
  <si>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</si>
  <si>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</si>
  <si>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</si>
  <si>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</si>
  <si>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</si>
  <si>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</si>
  <si>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</si>
  <si>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</si>
  <si>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</si>
  <si>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</si>
  <si>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</si>
  <si>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</si>
  <si>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</si>
  <si>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</si>
  <si>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</si>
  <si>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</si>
  <si>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</si>
  <si>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</si>
  <si>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</si>
  <si>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</si>
  <si>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</si>
  <si>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</si>
  <si>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</si>
  <si>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</si>
  <si>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</si>
  <si>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</si>
  <si>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</si>
  <si>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</si>
  <si>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</si>
  <si>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</si>
  <si>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</si>
  <si>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</si>
  <si>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</si>
  <si>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</si>
  <si>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</si>
  <si>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</si>
  <si>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</si>
  <si>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</si>
  <si>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</si>
  <si>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</si>
  <si>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</si>
  <si>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</si>
  <si>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</si>
  <si>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</si>
  <si>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</si>
  <si>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</si>
  <si>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</si>
  <si>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</si>
  <si>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</si>
  <si>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</si>
  <si>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</si>
  <si>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</si>
  <si>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</si>
  <si>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</si>
  <si>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</si>
  <si>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</si>
  <si>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</si>
  <si>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</si>
  <si>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</si>
  <si>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</si>
  <si>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</si>
  <si>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</si>
  <si>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</si>
  <si>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</si>
  <si>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</si>
  <si>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</si>
  <si>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</si>
  <si>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</si>
  <si>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</si>
  <si>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</si>
  <si>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</si>
  <si>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</si>
  <si>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</si>
  <si>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</si>
  <si>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</si>
  <si>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</si>
  <si>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</si>
  <si>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</si>
  <si>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</si>
  <si>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</si>
  <si>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</si>
  <si>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</si>
  <si>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</si>
  <si>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</si>
  <si>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</si>
  <si>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</si>
  <si>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</si>
  <si>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</si>
  <si>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</si>
  <si>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</si>
  <si>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</si>
  <si>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</si>
  <si>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</si>
  <si>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</si>
  <si>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</si>
  <si>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</si>
  <si>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</si>
  <si>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</si>
  <si>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</si>
  <si>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</si>
  <si>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</si>
  <si>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</si>
  <si>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</si>
  <si>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</si>
  <si>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</si>
  <si>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</si>
  <si>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</si>
  <si>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</si>
  <si>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</si>
  <si>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</si>
  <si>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</si>
  <si>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</si>
  <si>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</si>
  <si>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</si>
  <si>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</si>
  <si>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</si>
  <si>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</si>
  <si>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</si>
  <si>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</si>
  <si>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</si>
  <si>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</si>
  <si>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</si>
  <si>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</si>
  <si>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</si>
  <si>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</si>
  <si>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</si>
  <si>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</si>
  <si>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</si>
  <si>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</si>
  <si>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</si>
  <si>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</si>
  <si>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</si>
  <si>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</si>
  <si>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</si>
  <si>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</si>
  <si>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</si>
  <si>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</si>
  <si>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</si>
  <si>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</si>
  <si>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</si>
  <si>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</si>
  <si>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</si>
  <si>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</si>
  <si>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</si>
  <si>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</si>
  <si>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</si>
  <si>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</si>
  <si>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</si>
  <si>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</si>
  <si>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</si>
  <si>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</si>
  <si>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</si>
  <si>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</si>
  <si>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</si>
  <si>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</si>
  <si>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</si>
  <si>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</si>
  <si>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</si>
  <si>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</si>
  <si>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</si>
  <si>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</si>
  <si>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</si>
  <si>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</si>
  <si>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</si>
  <si>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</si>
  <si>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</si>
  <si>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</si>
  <si>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</si>
  <si>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</si>
  <si>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</si>
  <si>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</si>
  <si>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</si>
  <si>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</si>
  <si>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</si>
  <si>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</si>
  <si>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</si>
  <si>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</si>
  <si>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</si>
  <si>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</si>
  <si>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</si>
  <si>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</si>
  <si>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</si>
  <si>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</si>
  <si>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</si>
  <si>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</si>
  <si>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</si>
  <si>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</si>
  <si>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</si>
  <si>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</si>
  <si>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</si>
  <si>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</si>
  <si>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</si>
  <si>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</si>
  <si>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</si>
  <si>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</si>
  <si>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</si>
  <si>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</si>
  <si>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</si>
  <si>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</si>
  <si>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</si>
  <si>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</si>
  <si>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</si>
  <si>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</si>
  <si>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</si>
  <si>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</si>
  <si>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</si>
  <si>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</si>
  <si>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</si>
  <si>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</si>
  <si>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</si>
  <si>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</si>
  <si>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</si>
  <si>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</si>
  <si>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</si>
  <si>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</si>
  <si>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</si>
  <si>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</si>
  <si>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</si>
  <si>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</si>
  <si>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</si>
  <si>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</si>
  <si>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</si>
  <si>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</si>
  <si>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</si>
  <si>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</si>
  <si>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</si>
  <si>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</si>
  <si>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</si>
  <si>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</si>
  <si>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</si>
  <si>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</si>
  <si>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</si>
  <si>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</si>
  <si>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</si>
  <si>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</si>
  <si>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</si>
  <si>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</si>
  <si>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</si>
  <si>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</si>
  <si>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</si>
  <si>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</si>
  <si>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</si>
  <si>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</si>
  <si>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</si>
  <si>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</si>
  <si>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</si>
  <si>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</si>
  <si>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</si>
  <si>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</si>
  <si>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</si>
  <si>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</si>
  <si>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</si>
  <si>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</si>
  <si>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</si>
  <si>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</si>
  <si>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</si>
  <si>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</si>
  <si>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</si>
  <si>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</si>
  <si>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</si>
  <si>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</si>
  <si>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</si>
  <si>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</si>
  <si>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</si>
  <si>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</si>
  <si>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</si>
  <si>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</si>
  <si>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</si>
  <si>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</si>
  <si>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</si>
  <si>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</si>
  <si>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</si>
  <si>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</si>
  <si>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</si>
  <si>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</si>
  <si>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</si>
  <si>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</si>
  <si>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</si>
  <si>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</si>
  <si>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</si>
  <si>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</si>
  <si>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</si>
  <si>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</si>
  <si>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</si>
  <si>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</si>
  <si>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</si>
  <si>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</si>
  <si>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</si>
  <si>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</si>
  <si>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</si>
  <si>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</si>
  <si>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</si>
  <si>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</si>
  <si>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</si>
  <si>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</si>
  <si>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</si>
  <si>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</si>
  <si>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</si>
  <si>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</si>
  <si>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</si>
  <si>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</si>
  <si>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</si>
  <si>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</si>
  <si>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</si>
  <si>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</si>
  <si>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</si>
  <si>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</si>
  <si>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</si>
  <si>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</si>
  <si>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</si>
  <si>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</si>
  <si>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</si>
  <si>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</si>
  <si>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</si>
  <si>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</si>
  <si>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</si>
  <si>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</si>
  <si>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</si>
  <si>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</si>
  <si>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</si>
  <si>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</si>
  <si>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</si>
  <si>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</si>
  <si>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</si>
  <si>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</si>
  <si>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</si>
  <si>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</si>
  <si>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</si>
  <si>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</si>
  <si>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</si>
  <si>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</si>
  <si>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</si>
  <si>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</si>
  <si>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</si>
  <si>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</si>
  <si>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</si>
  <si>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</si>
  <si>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</si>
  <si>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</si>
  <si>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</si>
  <si>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</si>
  <si>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</si>
  <si>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</si>
  <si>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</si>
  <si>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</si>
  <si>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</si>
  <si>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</si>
  <si>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</si>
  <si>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</si>
  <si>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</si>
  <si>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</si>
  <si>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</si>
  <si>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</si>
  <si>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</si>
  <si>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</si>
  <si>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</si>
  <si>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</si>
  <si>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</si>
  <si>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</si>
  <si>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</si>
  <si>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</si>
  <si>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</si>
  <si>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</si>
  <si>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</si>
  <si>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</si>
  <si>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</si>
  <si>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</si>
  <si>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</si>
  <si>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</si>
  <si>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</si>
  <si>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</si>
  <si>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</si>
  <si>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</si>
  <si>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</si>
  <si>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</si>
  <si>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</si>
  <si>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</si>
  <si>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</si>
  <si>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</si>
  <si>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</si>
  <si>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</si>
  <si>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</si>
  <si>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</si>
  <si>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</si>
  <si>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</si>
  <si>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</si>
  <si>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</si>
  <si>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</si>
  <si>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</si>
  <si>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</si>
  <si>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</si>
  <si>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</si>
  <si>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</si>
  <si>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</si>
  <si>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</si>
  <si>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</si>
  <si>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</si>
  <si>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</si>
  <si>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</si>
  <si>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</si>
  <si>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</si>
  <si>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</si>
  <si>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</si>
  <si>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</si>
  <si>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</si>
  <si>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</si>
  <si>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</si>
  <si>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</si>
  <si>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</si>
  <si>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</si>
  <si>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</si>
  <si>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</si>
  <si>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</si>
  <si>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</si>
  <si>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</si>
  <si>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</si>
  <si>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</si>
  <si>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</si>
  <si>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</si>
  <si>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</si>
  <si>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</si>
  <si>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</si>
  <si>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</si>
  <si>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</si>
  <si>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</si>
  <si>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</si>
  <si>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</si>
  <si>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</si>
  <si>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</si>
  <si>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</si>
  <si>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</si>
  <si>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</si>
  <si>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</si>
  <si>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</si>
  <si>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</si>
  <si>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</si>
  <si>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</si>
  <si>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</si>
  <si>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</si>
  <si>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</si>
  <si>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</si>
  <si>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</si>
  <si>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</si>
  <si>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</si>
  <si>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</si>
  <si>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</si>
  <si>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</si>
  <si>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</si>
  <si>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</si>
  <si>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</si>
  <si>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</si>
  <si>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</si>
  <si>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</si>
  <si>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</si>
  <si>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</si>
  <si>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</si>
  <si>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</si>
  <si>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</si>
  <si>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</si>
  <si>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</si>
  <si>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</si>
  <si>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</si>
  <si>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</si>
  <si>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</si>
  <si>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</si>
  <si>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</si>
  <si>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</si>
  <si>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</si>
  <si>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</si>
  <si>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</si>
  <si>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</si>
  <si>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</si>
  <si>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</si>
  <si>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</si>
  <si>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</si>
  <si>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</si>
  <si>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</si>
  <si>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</si>
  <si>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</si>
  <si>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</si>
  <si>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</si>
  <si>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</si>
  <si>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</si>
  <si>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</si>
  <si>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</si>
  <si>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</si>
  <si>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</si>
  <si>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</si>
  <si>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</si>
  <si>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</si>
  <si>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</si>
  <si>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</si>
  <si>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</si>
  <si>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</si>
  <si>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</si>
  <si>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</si>
  <si>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</si>
  <si>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</si>
  <si>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</si>
  <si>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</si>
  <si>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</si>
  <si>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</si>
  <si>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</si>
  <si>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</si>
  <si>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</si>
  <si>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</si>
  <si>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</si>
  <si>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</si>
  <si>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</si>
  <si>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</si>
  <si>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</si>
  <si>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</si>
  <si>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</si>
  <si>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</si>
  <si>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</si>
  <si>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</si>
  <si>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</si>
  <si>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</si>
  <si>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</si>
  <si>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</si>
  <si>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</si>
  <si>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</si>
  <si>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</si>
  <si>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</si>
  <si>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</si>
  <si>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</si>
  <si>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</si>
  <si>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</si>
  <si>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</si>
  <si>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</si>
  <si>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</si>
  <si>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</si>
  <si>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</si>
  <si>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</si>
  <si>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</si>
  <si>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</si>
  <si>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</si>
  <si>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</si>
  <si>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</si>
  <si>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</si>
  <si>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</si>
  <si>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</si>
  <si>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</si>
  <si>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</si>
  <si>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</si>
  <si>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</si>
  <si>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</si>
  <si>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</si>
  <si>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</si>
  <si>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</si>
  <si>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</si>
  <si>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</si>
  <si>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</si>
  <si>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</si>
  <si>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</si>
  <si>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</si>
  <si>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</si>
  <si>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</si>
  <si>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</si>
  <si>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</si>
  <si>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</si>
  <si>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</si>
  <si>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</si>
  <si>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</si>
  <si>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</si>
  <si>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</si>
  <si>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</si>
  <si>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</si>
  <si>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</si>
  <si>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</si>
  <si>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</si>
  <si>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</si>
  <si>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</si>
  <si>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</si>
  <si>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</si>
  <si>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</si>
  <si>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</si>
  <si>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</si>
  <si>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</si>
  <si>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</si>
  <si>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</si>
  <si>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</si>
  <si>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</si>
  <si>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</si>
  <si>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</si>
  <si>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</si>
  <si>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</si>
  <si>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</si>
  <si>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</si>
  <si>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</si>
  <si>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</si>
  <si>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</si>
  <si>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</si>
  <si>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</si>
  <si>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</si>
  <si>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</si>
  <si>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</si>
  <si>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</si>
  <si>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</si>
  <si>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</si>
  <si>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</si>
  <si>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</si>
  <si>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</si>
  <si>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</si>
  <si>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</si>
  <si>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</si>
  <si>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</si>
  <si>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</si>
  <si>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</si>
  <si>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</si>
  <si>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</si>
  <si>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</si>
  <si>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</si>
  <si>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</si>
  <si>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</si>
  <si>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</si>
  <si>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</si>
  <si>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</si>
  <si>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</si>
  <si>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</si>
  <si>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</si>
  <si>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</si>
  <si>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</si>
  <si>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</si>
  <si>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</si>
  <si>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</si>
  <si>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</si>
  <si>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</si>
  <si>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</si>
  <si>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</si>
  <si>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</si>
  <si>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</si>
  <si>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</si>
  <si>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</si>
  <si>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</si>
  <si>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</si>
  <si>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</si>
  <si>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</si>
  <si>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</si>
  <si>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</si>
  <si>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</si>
  <si>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</si>
  <si>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</si>
  <si>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</si>
  <si>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</si>
  <si>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</si>
  <si>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</si>
  <si>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</si>
  <si>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</si>
  <si>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</si>
  <si>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</si>
  <si>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</si>
  <si>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</si>
  <si>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</si>
  <si>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</si>
  <si>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</si>
  <si>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</si>
  <si>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</si>
  <si>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</si>
  <si>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</si>
  <si>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</si>
  <si>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</si>
  <si>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</si>
  <si>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</si>
  <si>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</si>
  <si>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</si>
  <si>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</si>
  <si>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</si>
  <si>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</si>
  <si>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</si>
  <si>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</si>
  <si>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</si>
  <si>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</si>
  <si>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</si>
  <si>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</si>
  <si>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</si>
  <si>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</si>
  <si>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</si>
  <si>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</si>
  <si>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</si>
  <si>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</si>
  <si>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</si>
  <si>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</si>
  <si>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</si>
  <si>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</si>
  <si>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</si>
  <si>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</si>
  <si>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</si>
  <si>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</si>
  <si>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</si>
  <si>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</si>
  <si>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</si>
  <si>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</si>
  <si>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</si>
  <si>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</si>
  <si>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</si>
  <si>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</si>
  <si>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</si>
  <si>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</si>
  <si>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</si>
  <si>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</si>
  <si>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</si>
  <si>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</si>
  <si>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</si>
  <si>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</si>
  <si>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</si>
  <si>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</si>
  <si>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</si>
  <si>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</si>
  <si>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</si>
  <si>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</si>
  <si>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</si>
  <si>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</si>
  <si>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</si>
  <si>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</si>
  <si>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</si>
  <si>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</si>
  <si>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</si>
  <si>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</si>
  <si>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</si>
  <si>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</si>
  <si>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</si>
  <si>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</si>
  <si>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</si>
  <si>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</si>
  <si>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</si>
  <si>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</si>
  <si>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</si>
  <si>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</si>
  <si>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</si>
  <si>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</si>
  <si>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</si>
  <si>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</si>
  <si>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</si>
  <si>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</si>
  <si>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</si>
  <si>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</si>
  <si>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</si>
  <si>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</si>
  <si>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</si>
  <si>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</si>
  <si>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</si>
  <si>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</si>
  <si>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</si>
  <si>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</si>
  <si>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</si>
  <si>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</si>
  <si>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</si>
  <si>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</si>
  <si>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</si>
  <si>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</si>
  <si>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</si>
  <si>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</si>
  <si>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</si>
  <si>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</si>
  <si>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</si>
  <si>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</si>
  <si>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</si>
  <si>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</si>
  <si>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</si>
  <si>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</si>
  <si>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</si>
  <si>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</si>
  <si>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</si>
  <si>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</si>
  <si>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</si>
  <si>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</si>
  <si>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</si>
  <si>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</si>
  <si>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</si>
  <si>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</si>
  <si>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</si>
  <si>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</si>
  <si>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</si>
  <si>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</si>
  <si>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</si>
  <si>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</si>
  <si>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</si>
  <si>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</si>
  <si>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</si>
  <si>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</si>
  <si>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</si>
  <si>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</si>
  <si>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</si>
  <si>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</si>
  <si>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</si>
  <si>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</si>
  <si>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</si>
  <si>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</si>
  <si>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</si>
  <si>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</si>
  <si>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</si>
  <si>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</si>
  <si>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</si>
  <si>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</si>
  <si>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</si>
  <si>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</si>
  <si>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</si>
  <si>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</si>
  <si>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</si>
  <si>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</si>
  <si>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</si>
  <si>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</si>
  <si>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</si>
  <si>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</si>
  <si>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</si>
  <si>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</si>
  <si>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</si>
  <si>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</si>
  <si>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</si>
  <si>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</si>
  <si>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</si>
  <si>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</si>
  <si>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</si>
  <si>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</si>
  <si>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</si>
  <si>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</si>
  <si>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</si>
  <si>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</si>
  <si>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</si>
  <si>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</si>
  <si>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</si>
  <si>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</si>
  <si>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</si>
  <si>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</si>
  <si>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</si>
  <si>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</si>
  <si>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</si>
  <si>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</si>
  <si>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</si>
  <si>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</si>
  <si>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</si>
  <si>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</si>
  <si>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</si>
  <si>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</si>
  <si>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</si>
  <si>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</si>
  <si>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</si>
  <si>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</si>
  <si>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</si>
  <si>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</si>
  <si>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</si>
  <si>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</si>
  <si>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</si>
  <si>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</si>
  <si>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</si>
  <si>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</si>
  <si>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</si>
  <si>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</si>
  <si>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</si>
  <si>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</si>
  <si>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</si>
  <si>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</si>
  <si>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</si>
  <si>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</si>
  <si>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</si>
  <si>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</si>
  <si>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</si>
  <si>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</si>
  <si>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</si>
  <si>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</si>
  <si>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</si>
  <si>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</si>
  <si>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</si>
  <si>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</si>
  <si>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</si>
  <si>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</si>
  <si>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</si>
  <si>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</si>
  <si>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</si>
  <si>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</si>
  <si>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</si>
  <si>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</si>
  <si>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</si>
  <si>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</si>
  <si>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</si>
  <si>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</si>
  <si>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</si>
  <si>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</si>
  <si>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</si>
  <si>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</si>
  <si>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</si>
  <si>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</si>
  <si>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</si>
  <si>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</si>
  <si>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</si>
  <si>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</si>
  <si>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</si>
  <si>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</si>
  <si>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</si>
  <si>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</si>
  <si>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</si>
  <si>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</si>
  <si>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</si>
  <si>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</si>
  <si>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</si>
  <si>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</si>
  <si>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</si>
  <si>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</si>
  <si>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</si>
  <si>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</si>
  <si>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</si>
  <si>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</si>
  <si>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</si>
  <si>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</si>
  <si>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</si>
  <si>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</si>
  <si>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</si>
  <si>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</si>
  <si>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</si>
  <si>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</si>
  <si>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</si>
  <si>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</si>
  <si>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</si>
  <si>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</si>
  <si>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</si>
  <si>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</si>
  <si>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</si>
  <si>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</si>
  <si>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</si>
  <si>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</si>
  <si>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</si>
  <si>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</si>
  <si>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</si>
  <si>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</si>
  <si>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</si>
  <si>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</si>
  <si>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</si>
  <si>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</si>
  <si>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</si>
  <si>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</si>
  <si>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</si>
  <si>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</si>
  <si>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</si>
  <si>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</si>
  <si>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</si>
  <si>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</si>
  <si>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</si>
  <si>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</si>
  <si>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</si>
  <si>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</si>
  <si>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</si>
  <si>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</si>
  <si>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</si>
  <si>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</si>
  <si>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</si>
  <si>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</si>
  <si>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</si>
  <si>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</si>
  <si>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</si>
  <si>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</si>
  <si>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</si>
  <si>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</si>
  <si>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</si>
  <si>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</si>
  <si>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</si>
  <si>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</si>
  <si>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</si>
  <si>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</si>
  <si>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</si>
  <si>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</si>
  <si>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</si>
  <si>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</si>
  <si>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</si>
  <si>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</si>
  <si>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</si>
  <si>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</si>
  <si>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</si>
  <si>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</si>
  <si>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</si>
  <si>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</si>
  <si>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</si>
  <si>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</si>
  <si>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</si>
  <si>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</si>
  <si>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</si>
  <si>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</si>
  <si>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</si>
  <si>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</si>
  <si>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</si>
  <si>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</si>
  <si>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</si>
  <si>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</si>
  <si>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</si>
  <si>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</si>
  <si>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</si>
  <si>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</si>
  <si>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</si>
  <si>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</si>
  <si>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</si>
  <si>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</si>
  <si>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</si>
  <si>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</si>
  <si>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</si>
  <si>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</si>
  <si>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</si>
  <si>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</si>
  <si>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</si>
  <si>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</si>
  <si>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</si>
  <si>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</si>
  <si>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</si>
  <si>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</si>
  <si>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</si>
  <si>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</si>
  <si>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</si>
  <si>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</si>
  <si>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</si>
  <si>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</si>
  <si>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</si>
  <si>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</si>
  <si>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</si>
  <si>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</si>
  <si>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</si>
  <si>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</si>
  <si>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</si>
  <si>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</si>
  <si>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</si>
  <si>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</si>
  <si>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</si>
  <si>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</si>
  <si>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</si>
  <si>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</si>
  <si>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</si>
  <si>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</si>
  <si>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</si>
  <si>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</si>
  <si>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</si>
  <si>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</si>
  <si>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</si>
  <si>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</si>
  <si>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</si>
  <si>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</si>
  <si>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</si>
  <si>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</si>
  <si>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</si>
  <si>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</si>
  <si>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</si>
  <si>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</si>
  <si>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</si>
  <si>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</si>
  <si>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</si>
  <si>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</si>
  <si>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</si>
  <si>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</si>
  <si>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</si>
  <si>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</si>
  <si>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</si>
  <si>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</si>
  <si>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</si>
  <si>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</si>
  <si>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</si>
  <si>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</si>
  <si>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</si>
  <si>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</si>
  <si>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</si>
  <si>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</si>
  <si>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</si>
  <si>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</si>
  <si>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</si>
  <si>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</si>
  <si>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</si>
  <si>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</si>
  <si>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</si>
  <si>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</si>
  <si>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</si>
  <si>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</si>
  <si>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</si>
  <si>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</si>
  <si>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</si>
  <si>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</si>
  <si>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</si>
  <si>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</si>
  <si>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</si>
  <si>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</si>
  <si>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</si>
  <si>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</si>
  <si>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</si>
  <si>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</si>
  <si>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</si>
  <si>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</si>
  <si>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</si>
  <si>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</si>
  <si>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</si>
  <si>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</si>
  <si>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</si>
  <si>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</si>
  <si>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</si>
  <si>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</si>
  <si>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</si>
  <si>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</si>
  <si>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</si>
  <si>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</si>
  <si>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</si>
  <si>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</si>
  <si>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</si>
  <si>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</si>
  <si>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</si>
  <si>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</si>
  <si>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</si>
  <si>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</si>
  <si>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</si>
  <si>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</si>
  <si>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</si>
  <si>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</si>
  <si>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</si>
  <si>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</si>
  <si>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</si>
  <si>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</si>
  <si>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</si>
  <si>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</si>
  <si>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</si>
  <si>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</si>
  <si>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</si>
  <si>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</si>
  <si>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</si>
  <si>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</si>
  <si>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</si>
  <si>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</si>
  <si>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</si>
  <si>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</si>
  <si>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</si>
  <si>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</si>
  <si>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</si>
  <si>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</si>
  <si>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</si>
  <si>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</si>
  <si>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</si>
  <si>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</si>
  <si>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</si>
  <si>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</si>
  <si>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</si>
  <si>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</si>
  <si>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</si>
  <si>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</si>
  <si>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</si>
  <si>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</si>
  <si>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</si>
  <si>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</si>
  <si>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</si>
  <si>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</si>
  <si>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</si>
  <si>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</si>
  <si>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</si>
  <si>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</si>
  <si>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</si>
  <si>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</si>
  <si>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</si>
  <si>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</si>
  <si>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</si>
  <si>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</si>
  <si>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</si>
  <si>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</si>
  <si>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</si>
  <si>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</si>
  <si>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</si>
  <si>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</si>
  <si>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</si>
  <si>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</si>
  <si>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</si>
  <si>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</si>
  <si>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</si>
  <si>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</si>
  <si>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</si>
  <si>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</si>
  <si>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</si>
  <si>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</si>
  <si>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</si>
  <si>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</si>
  <si>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</si>
  <si>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</si>
  <si>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</si>
  <si>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</si>
  <si>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</si>
  <si>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</si>
  <si>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</si>
  <si>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</si>
  <si>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</si>
  <si>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</si>
  <si>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</si>
  <si>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</si>
  <si>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</si>
  <si>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</si>
  <si>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</si>
  <si>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</si>
  <si>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</si>
  <si>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</si>
  <si>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</si>
  <si>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</si>
  <si>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</si>
  <si>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</si>
  <si>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</si>
  <si>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</si>
  <si>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</si>
  <si>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</si>
  <si>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</si>
  <si>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</si>
  <si>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</si>
  <si>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</si>
  <si>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</si>
  <si>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</si>
  <si>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</si>
  <si>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</si>
  <si>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</si>
  <si>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</si>
  <si>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</si>
  <si>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</si>
  <si>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</si>
  <si>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</si>
  <si>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</si>
  <si>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</si>
  <si>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</si>
  <si>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</si>
  <si>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</si>
  <si>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</si>
  <si>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</si>
  <si>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</si>
  <si>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</si>
  <si>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</si>
  <si>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</si>
  <si>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</si>
  <si>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</si>
  <si>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</si>
  <si>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</si>
  <si>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</si>
  <si>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</si>
  <si>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</si>
  <si>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</si>
  <si>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</si>
  <si>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</si>
  <si>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</si>
  <si>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</si>
  <si>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</si>
  <si>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</si>
  <si>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</si>
  <si>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</si>
  <si>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</si>
  <si>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</si>
  <si>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</si>
  <si>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</si>
  <si>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</si>
  <si>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</si>
  <si>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</si>
  <si>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</si>
  <si>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</si>
  <si>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</si>
  <si>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</si>
  <si>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</si>
  <si>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</si>
  <si>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</si>
  <si>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</si>
  <si>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</si>
  <si>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</si>
  <si>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</si>
  <si>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</si>
  <si>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</si>
  <si>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</si>
  <si>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</si>
  <si>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</si>
  <si>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</si>
  <si>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</si>
  <si>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</si>
  <si>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</si>
  <si>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</si>
  <si>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</si>
  <si>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</si>
  <si>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</si>
  <si>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</si>
  <si>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</si>
  <si>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</si>
  <si>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</si>
  <si>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</si>
  <si>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</si>
  <si>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</si>
  <si>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</si>
  <si>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</si>
  <si>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</si>
  <si>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</si>
  <si>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</si>
  <si>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</si>
  <si>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</si>
  <si>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</si>
  <si>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</si>
  <si>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</si>
  <si>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</si>
  <si>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</si>
  <si>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</si>
  <si>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</si>
  <si>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</si>
  <si>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</si>
  <si>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</si>
  <si>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</si>
  <si>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</si>
  <si>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</si>
  <si>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</si>
  <si>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</si>
  <si>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</si>
  <si>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</si>
  <si>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</si>
  <si>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</si>
  <si>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</si>
  <si>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</si>
  <si>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</si>
  <si>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</si>
  <si>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</si>
  <si>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</si>
  <si>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</si>
  <si>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</si>
  <si>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</si>
  <si>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</si>
  <si>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</si>
  <si>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</si>
  <si>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</si>
  <si>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</si>
  <si>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</si>
  <si>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</si>
  <si>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</si>
  <si>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</si>
  <si>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</si>
  <si>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</si>
  <si>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</si>
  <si>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</si>
  <si>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</si>
  <si>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</si>
  <si>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</si>
  <si>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</si>
  <si>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</si>
  <si>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</si>
  <si>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</si>
  <si>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</si>
  <si>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</si>
  <si>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</si>
  <si>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</si>
  <si>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</si>
  <si>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</si>
  <si>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</si>
  <si>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</si>
  <si>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</si>
  <si>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</si>
  <si>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</si>
  <si>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</si>
  <si>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</si>
  <si>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</si>
  <si>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</si>
  <si>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</si>
  <si>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</si>
  <si>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</si>
  <si>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</si>
  <si>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</si>
  <si>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</si>
  <si>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</si>
  <si>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</si>
  <si>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</si>
  <si>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</si>
  <si>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</si>
  <si>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</si>
  <si>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</si>
  <si>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</si>
  <si>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</si>
  <si>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</si>
  <si>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</si>
  <si>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</si>
  <si>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</si>
  <si>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</si>
  <si>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</si>
  <si>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</si>
  <si>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</si>
  <si>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</si>
  <si>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</si>
  <si>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</si>
  <si>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</si>
  <si>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</si>
  <si>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</si>
  <si>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</si>
  <si>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</si>
  <si>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</si>
  <si>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</si>
  <si>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</si>
  <si>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</si>
  <si>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</si>
  <si>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</si>
  <si>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</si>
  <si>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</si>
  <si>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</si>
  <si>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</si>
  <si>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</si>
  <si>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</si>
  <si>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</si>
  <si>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</si>
  <si>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</si>
  <si>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</si>
  <si>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</si>
  <si>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</si>
  <si>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</si>
  <si>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</si>
  <si>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</si>
  <si>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</si>
  <si>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</si>
  <si>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</si>
  <si>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</si>
  <si>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</si>
  <si>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</si>
  <si>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</si>
  <si>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</si>
  <si>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</si>
  <si>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</si>
  <si>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</si>
  <si>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</si>
  <si>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</si>
  <si>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</si>
  <si>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</si>
  <si>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</si>
  <si>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</si>
  <si>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</si>
  <si>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</si>
  <si>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</si>
  <si>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</si>
  <si>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</si>
  <si>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</si>
  <si>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</si>
  <si>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</si>
  <si>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</si>
  <si>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</si>
  <si>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</si>
  <si>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</si>
  <si>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</si>
  <si>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</si>
  <si>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</si>
  <si>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</si>
  <si>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</si>
  <si>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</si>
  <si>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</si>
  <si>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</si>
  <si>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</si>
  <si>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</si>
  <si>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</si>
  <si>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</si>
  <si>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</si>
  <si>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</si>
  <si>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</si>
  <si>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</si>
  <si>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</si>
  <si>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</si>
  <si>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</si>
  <si>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</si>
  <si>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</si>
  <si>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</si>
  <si>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</si>
  <si>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</si>
  <si>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</si>
  <si>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</si>
  <si>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</si>
  <si>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</si>
  <si>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</si>
  <si>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</si>
  <si>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</si>
  <si>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</si>
  <si>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</si>
  <si>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</si>
  <si>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</si>
  <si>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</si>
  <si>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</si>
  <si>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</si>
  <si>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</si>
  <si>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</si>
  <si>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</si>
  <si>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</si>
  <si>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</si>
  <si>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</si>
  <si>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</si>
  <si>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</si>
  <si>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</si>
  <si>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</si>
  <si>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</si>
  <si>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</si>
  <si>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</si>
  <si>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</si>
  <si>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</si>
  <si>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</si>
  <si>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</si>
  <si>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</si>
  <si>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</si>
  <si>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</si>
  <si>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</si>
  <si>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</si>
  <si>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</si>
  <si>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</si>
  <si>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</si>
  <si>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</si>
  <si>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</si>
  <si>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</si>
  <si>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</si>
  <si>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</si>
  <si>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</si>
  <si>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</si>
  <si>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</si>
  <si>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</si>
  <si>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</si>
  <si>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</si>
  <si>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</si>
  <si>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</si>
  <si>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</si>
  <si>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</si>
  <si>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</si>
  <si>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</si>
  <si>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</si>
  <si>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</si>
  <si>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</si>
  <si>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</si>
  <si>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</si>
  <si>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</si>
  <si>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</si>
  <si>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</si>
  <si>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</si>
  <si>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</si>
  <si>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</si>
  <si>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</si>
  <si>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</si>
  <si>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</si>
  <si>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</si>
  <si>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</si>
  <si>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</si>
  <si>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</si>
  <si>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</si>
  <si>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</si>
  <si>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</si>
  <si>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</si>
  <si>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</si>
  <si>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</si>
  <si>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</si>
  <si>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</si>
  <si>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</si>
  <si>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</si>
  <si>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</si>
  <si>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</si>
  <si>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</si>
  <si>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</si>
  <si>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</si>
  <si>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</si>
  <si>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</si>
  <si>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</si>
  <si>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</si>
  <si>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</si>
  <si>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</si>
  <si>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</si>
  <si>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</si>
  <si>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</si>
  <si>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</si>
  <si>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</si>
  <si>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</si>
  <si>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</si>
  <si>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</si>
  <si>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</si>
  <si>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</si>
  <si>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</si>
  <si>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</si>
  <si>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</si>
  <si>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</si>
  <si>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</si>
  <si>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</si>
  <si>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</si>
  <si>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</si>
  <si>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</si>
  <si>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</si>
  <si>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</si>
  <si>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</si>
  <si>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</si>
  <si>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</si>
  <si>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</si>
  <si>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</si>
  <si>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</si>
  <si>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</si>
  <si>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</si>
  <si>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</si>
  <si>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</si>
  <si>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</si>
  <si>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</si>
  <si>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</si>
  <si>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</si>
  <si>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</si>
  <si>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</si>
  <si>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</si>
  <si>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</si>
  <si>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</si>
  <si>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</si>
  <si>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</si>
  <si>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</si>
  <si>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</si>
  <si>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</si>
  <si>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</si>
  <si>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</si>
  <si>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</si>
  <si>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</si>
  <si>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</si>
  <si>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</si>
  <si>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</si>
  <si>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</si>
  <si>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</si>
  <si>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</si>
  <si>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</si>
  <si>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</si>
  <si>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</si>
  <si>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</si>
  <si>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</si>
  <si>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</si>
  <si>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</si>
  <si>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</si>
  <si>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</si>
  <si>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</si>
  <si>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</si>
  <si>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</si>
  <si>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</si>
  <si>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</si>
  <si>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</si>
  <si>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</si>
  <si>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</si>
  <si>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</si>
  <si>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</si>
  <si>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</si>
  <si>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</si>
  <si>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</si>
  <si>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</si>
  <si>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</si>
  <si>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</si>
  <si>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</si>
  <si>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</si>
  <si>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</si>
  <si>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</si>
  <si>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</si>
  <si>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</si>
  <si>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</si>
  <si>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</si>
  <si>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</si>
  <si>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</si>
  <si>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</si>
  <si>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</si>
  <si>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</si>
  <si>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</si>
  <si>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</si>
  <si>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</si>
  <si>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</si>
  <si>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</si>
  <si>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</si>
  <si>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</si>
  <si>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</si>
  <si>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</si>
  <si>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</si>
  <si>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</si>
  <si>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</si>
  <si>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</si>
  <si>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</si>
  <si>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</si>
  <si>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</si>
  <si>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</si>
  <si>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</si>
  <si>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</si>
  <si>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</si>
  <si>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</si>
  <si>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</si>
  <si>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</si>
  <si>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</si>
  <si>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</si>
  <si>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</si>
  <si>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</si>
  <si>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</si>
  <si>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</si>
  <si>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</si>
  <si>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</si>
  <si>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</si>
  <si>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</si>
  <si>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</si>
  <si>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</si>
  <si>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</si>
  <si>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</si>
  <si>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</si>
  <si>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</si>
  <si>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</si>
  <si>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</si>
  <si>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</si>
  <si>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</si>
  <si>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</si>
  <si>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</si>
  <si>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</si>
  <si>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</si>
  <si>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</si>
  <si>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</si>
  <si>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</si>
  <si>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</si>
  <si>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</si>
  <si>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</si>
  <si>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</si>
  <si>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</si>
  <si>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</si>
  <si>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</si>
  <si>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</si>
  <si>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</si>
  <si>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</si>
  <si>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</si>
  <si>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</si>
  <si>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</si>
  <si>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</si>
  <si>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</si>
  <si>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</si>
  <si>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</si>
  <si>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</si>
  <si>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</si>
  <si>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</si>
  <si>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</si>
  <si>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</si>
  <si>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</si>
  <si>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</si>
  <si>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</si>
  <si>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</si>
  <si>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</si>
  <si>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</si>
  <si>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</si>
  <si>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</si>
  <si>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</si>
  <si>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</si>
  <si>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</si>
  <si>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</si>
  <si>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</si>
  <si>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</si>
  <si>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</si>
  <si>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</si>
  <si>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</si>
  <si>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</si>
  <si>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</si>
  <si>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</si>
  <si>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</si>
  <si>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</si>
  <si>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</si>
  <si>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</si>
  <si>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</si>
  <si>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</si>
  <si>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</si>
  <si>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</si>
  <si>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</si>
  <si>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</si>
  <si>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</si>
  <si>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</si>
  <si>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</si>
  <si>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</si>
  <si>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</si>
  <si>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</si>
  <si>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</si>
  <si>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</si>
  <si>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</si>
  <si>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</si>
  <si>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</si>
  <si>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</si>
  <si>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</si>
  <si>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</si>
  <si>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</si>
  <si>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</si>
  <si>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</si>
  <si>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</si>
  <si>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</si>
  <si>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</si>
  <si>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</si>
  <si>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</si>
  <si>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</si>
  <si>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</si>
  <si>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</si>
  <si>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</si>
  <si>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</si>
  <si>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</si>
  <si>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</si>
  <si>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</si>
  <si>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</si>
  <si>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</si>
  <si>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</si>
  <si>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</si>
  <si>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</si>
  <si>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</si>
  <si>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</si>
  <si>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</si>
  <si>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</si>
  <si>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</si>
  <si>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</si>
  <si>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</si>
  <si>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</si>
  <si>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</si>
  <si>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</si>
  <si>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</si>
  <si>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</si>
  <si>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</si>
  <si>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</si>
  <si>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</si>
  <si>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</si>
  <si>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</si>
  <si>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</si>
  <si>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</si>
  <si>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</si>
  <si>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</si>
  <si>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</si>
  <si>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</si>
  <si>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</si>
  <si>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</si>
  <si>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</si>
  <si>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</si>
  <si>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</si>
  <si>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</si>
  <si>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</si>
  <si>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</si>
  <si>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</si>
  <si>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</si>
  <si>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</si>
  <si>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</si>
  <si>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</si>
  <si>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</si>
  <si>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</si>
  <si>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</si>
  <si>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</si>
  <si>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</si>
  <si>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</si>
  <si>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</si>
  <si>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</si>
  <si>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</si>
  <si>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</si>
  <si>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</si>
  <si>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</si>
  <si>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</si>
  <si>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</si>
  <si>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</si>
  <si>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</si>
  <si>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</si>
  <si>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</si>
  <si>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</si>
  <si>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</si>
  <si>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</si>
  <si>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</si>
  <si>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</si>
  <si>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</si>
  <si>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</si>
  <si>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</si>
  <si>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</si>
  <si>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</si>
  <si>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</si>
  <si>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</si>
  <si>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</si>
  <si>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</si>
  <si>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</si>
  <si>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</si>
  <si>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</si>
  <si>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</si>
  <si>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</si>
  <si>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</si>
  <si>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</si>
  <si>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</si>
  <si>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</si>
  <si>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</si>
  <si>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</si>
  <si>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</si>
  <si>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</si>
  <si>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</si>
  <si>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</si>
  <si>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</si>
  <si>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</si>
  <si>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</si>
  <si>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</si>
  <si>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</si>
  <si>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</si>
  <si>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</si>
  <si>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</si>
  <si>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</si>
  <si>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</si>
  <si>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</si>
  <si>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</si>
  <si>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</si>
  <si>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</si>
  <si>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</si>
  <si>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</si>
  <si>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</si>
  <si>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</si>
  <si>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</si>
  <si>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</si>
  <si>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</si>
  <si>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</si>
  <si>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</si>
  <si>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</si>
  <si>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</si>
  <si>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</si>
  <si>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</si>
  <si>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</si>
  <si>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</si>
  <si>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</si>
  <si>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</si>
  <si>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</si>
  <si>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</si>
  <si>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</si>
  <si>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</si>
  <si>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</si>
  <si>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</si>
  <si>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</si>
  <si>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</si>
  <si>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</si>
  <si>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</si>
  <si>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</si>
  <si>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</si>
  <si>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</si>
  <si>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</si>
  <si>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</si>
  <si>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</si>
  <si>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</si>
  <si>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</si>
  <si>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</si>
  <si>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</si>
  <si>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</si>
  <si>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</si>
  <si>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</si>
  <si>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</si>
  <si>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</si>
  <si>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</si>
  <si>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</si>
  <si>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</si>
  <si>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</si>
  <si>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</si>
  <si>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</si>
  <si>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</si>
  <si>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</si>
  <si>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</si>
  <si>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</si>
  <si>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</si>
  <si>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</si>
  <si>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</si>
  <si>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</si>
  <si>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</si>
  <si>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</si>
  <si>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</si>
  <si>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</si>
  <si>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</si>
  <si>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</si>
  <si>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</si>
  <si>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</si>
  <si>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</si>
  <si>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</si>
  <si>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</si>
  <si>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</si>
  <si>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</si>
  <si>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</si>
  <si>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</si>
  <si>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</si>
  <si>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</si>
  <si>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</si>
  <si>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</si>
  <si>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</si>
  <si>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</si>
  <si>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</si>
  <si>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</si>
  <si>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</si>
  <si>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</si>
  <si>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</si>
  <si>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</si>
  <si>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</si>
  <si>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</si>
  <si>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</si>
  <si>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</si>
  <si>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</si>
  <si>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</si>
  <si>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</si>
  <si>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</si>
  <si>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</si>
  <si>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</si>
  <si>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</si>
  <si>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</si>
  <si>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</si>
  <si>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</si>
  <si>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</si>
  <si>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</si>
  <si>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</si>
  <si>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</si>
  <si>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</si>
  <si>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</si>
  <si>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</si>
  <si>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</si>
  <si>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</si>
  <si>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</si>
  <si>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</si>
  <si>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</si>
  <si>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</si>
  <si>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</si>
  <si>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</si>
  <si>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</si>
  <si>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</si>
  <si>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</si>
  <si>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</si>
  <si>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</si>
  <si>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</si>
  <si>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</si>
  <si>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</si>
  <si>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</si>
  <si>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</si>
  <si>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</si>
  <si>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</si>
  <si>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</si>
  <si>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</si>
  <si>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</si>
  <si>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</si>
  <si>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</si>
  <si>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</si>
  <si>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</si>
  <si>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</si>
  <si>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</si>
  <si>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</si>
  <si>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</si>
  <si>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</si>
  <si>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</si>
  <si>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</si>
  <si>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</si>
  <si>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</si>
  <si>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</si>
  <si>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</si>
  <si>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</si>
  <si>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</si>
  <si>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</si>
  <si>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</si>
  <si>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</si>
  <si>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</si>
  <si>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</si>
  <si>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</si>
  <si>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</si>
  <si>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</si>
  <si>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</si>
  <si>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</si>
  <si>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</si>
  <si>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</si>
  <si>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</si>
  <si>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</si>
  <si>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</si>
  <si>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</si>
  <si>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</si>
  <si>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</si>
  <si>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</si>
  <si>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</si>
  <si>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</si>
  <si>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</si>
  <si>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</si>
  <si>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</si>
  <si>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</si>
  <si>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</si>
  <si>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</si>
  <si>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</si>
  <si>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</si>
  <si>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</si>
  <si>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</si>
  <si>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</si>
  <si>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</si>
  <si>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</si>
  <si>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</si>
  <si>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</si>
  <si>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</si>
  <si>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</si>
  <si>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</si>
  <si>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</si>
  <si>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</si>
  <si>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</si>
  <si>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</si>
  <si>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</si>
  <si>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</si>
  <si>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</si>
  <si>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</si>
  <si>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</si>
  <si>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</si>
  <si>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</si>
  <si>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</si>
  <si>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</si>
  <si>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</si>
  <si>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</si>
  <si>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</si>
  <si>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</si>
  <si>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</si>
  <si>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</si>
  <si>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</si>
  <si>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</si>
  <si>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</si>
  <si>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</si>
  <si>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</si>
  <si>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</si>
  <si>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</si>
  <si>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</si>
  <si>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</si>
  <si>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</si>
  <si>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</si>
  <si>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</si>
  <si>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</si>
  <si>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</si>
  <si>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</si>
  <si>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</si>
  <si>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</si>
  <si>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</si>
  <si>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</si>
  <si>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</si>
  <si>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</si>
  <si>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</si>
  <si>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</si>
  <si>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</si>
  <si>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</si>
  <si>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</si>
  <si>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</si>
  <si>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</si>
  <si>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</si>
  <si>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</si>
  <si>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</si>
  <si>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</si>
  <si>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</si>
  <si>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</si>
  <si>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</si>
  <si>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</si>
  <si>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</si>
  <si>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</si>
  <si>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</si>
  <si>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</si>
  <si>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</si>
  <si>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</si>
  <si>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</si>
  <si>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</si>
  <si>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</si>
  <si>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</si>
  <si>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</si>
  <si>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</si>
  <si>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</si>
  <si>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</si>
  <si>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</si>
  <si>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</si>
  <si>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</si>
  <si>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</si>
  <si>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</si>
  <si>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</si>
  <si>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</si>
  <si>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</si>
  <si>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</si>
  <si>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</si>
  <si>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</si>
  <si>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</si>
  <si>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</si>
  <si>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</si>
  <si>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</si>
  <si>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</si>
  <si>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</si>
  <si>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</si>
  <si>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</si>
  <si>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</si>
  <si>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</si>
  <si>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</si>
  <si>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</si>
  <si>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</si>
  <si>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</si>
  <si>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</si>
  <si>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</si>
  <si>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</si>
  <si>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</si>
  <si>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</si>
  <si>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</si>
  <si>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</si>
  <si>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</si>
  <si>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</si>
  <si>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</si>
  <si>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</si>
  <si>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</si>
  <si>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</si>
  <si>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</si>
  <si>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</si>
  <si>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</si>
  <si>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</si>
  <si>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</si>
  <si>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</si>
  <si>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</si>
  <si>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</si>
  <si>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</si>
  <si>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</si>
  <si>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</si>
  <si>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</si>
  <si>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</si>
  <si>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</si>
  <si>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</si>
  <si>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</si>
  <si>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</si>
  <si>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</si>
  <si>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</si>
  <si>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</si>
  <si>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</si>
  <si>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</si>
  <si>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</si>
  <si>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</si>
  <si>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</si>
  <si>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</si>
  <si>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</si>
  <si>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</si>
  <si>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</si>
  <si>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</si>
  <si>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</si>
  <si>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</si>
  <si>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</si>
  <si>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</si>
  <si>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</si>
  <si>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</si>
  <si>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</si>
  <si>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</si>
  <si>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</si>
  <si>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</si>
  <si>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</si>
  <si>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</si>
  <si>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</si>
  <si>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</si>
  <si>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</si>
  <si>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</si>
  <si>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</si>
  <si>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</si>
  <si>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</si>
  <si>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</si>
  <si>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</si>
  <si>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</si>
  <si>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</si>
  <si>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</si>
  <si>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</si>
  <si>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</si>
  <si>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</si>
  <si>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</si>
  <si>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</si>
  <si>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</si>
  <si>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</si>
  <si>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</si>
  <si>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</si>
  <si>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</si>
  <si>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</si>
  <si>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</si>
  <si>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</si>
  <si>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</si>
  <si>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</si>
  <si>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</si>
  <si>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</si>
  <si>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</si>
  <si>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</si>
  <si>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</si>
  <si>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</si>
  <si>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</si>
  <si>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</si>
  <si>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</si>
  <si>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</si>
  <si>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</si>
  <si>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</si>
  <si>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</si>
  <si>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</si>
  <si>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</si>
  <si>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</si>
  <si>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</si>
  <si>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</si>
  <si>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</si>
  <si>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</si>
  <si>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</si>
  <si>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</si>
  <si>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</si>
  <si>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</si>
  <si>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</si>
  <si>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</si>
  <si>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</si>
  <si>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</si>
  <si>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</si>
  <si>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</si>
  <si>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</si>
  <si>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</si>
  <si>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</si>
  <si>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</si>
  <si>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</si>
  <si>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</si>
  <si>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</si>
  <si>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</si>
  <si>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</si>
  <si>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</si>
  <si>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</si>
  <si>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</si>
  <si>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</si>
  <si>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</si>
  <si>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</si>
  <si>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</si>
  <si>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</si>
  <si>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</si>
  <si>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</si>
  <si>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</si>
  <si>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</si>
  <si>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</si>
  <si>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</si>
  <si>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</si>
  <si>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</si>
  <si>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</si>
  <si>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</si>
  <si>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</si>
  <si>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</si>
  <si>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</si>
  <si>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</si>
  <si>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</si>
  <si>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</si>
  <si>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</si>
  <si>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</si>
  <si>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</si>
  <si>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</si>
  <si>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</si>
  <si>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</si>
  <si>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</si>
  <si>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</si>
  <si>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</si>
  <si>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</si>
  <si>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</si>
  <si>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</si>
  <si>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</si>
  <si>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</si>
  <si>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</si>
  <si>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</si>
  <si>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</si>
  <si>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</si>
  <si>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</si>
  <si>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</si>
  <si>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</si>
  <si>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</si>
  <si>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</si>
  <si>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</si>
  <si>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</si>
  <si>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</si>
  <si>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</si>
  <si>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</si>
  <si>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</si>
  <si>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</si>
  <si>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</si>
  <si>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</si>
  <si>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</si>
  <si>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</si>
  <si>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</si>
  <si>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</si>
  <si>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</si>
  <si>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</si>
  <si>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</si>
  <si>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</si>
  <si>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</si>
  <si>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</si>
  <si>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</si>
  <si>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</si>
  <si>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</si>
  <si>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</si>
  <si>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</si>
  <si>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</si>
  <si>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</si>
  <si>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</si>
  <si>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</si>
  <si>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</si>
  <si>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</si>
  <si>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</si>
  <si>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</si>
  <si>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</si>
  <si>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</si>
  <si>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</si>
  <si>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</si>
  <si>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</si>
  <si>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</si>
  <si>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</si>
  <si>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</si>
  <si>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</si>
  <si>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</si>
  <si>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</si>
  <si>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</si>
  <si>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</si>
  <si>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</si>
  <si>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</si>
  <si>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</si>
  <si>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</si>
  <si>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</si>
  <si>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</si>
  <si>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</si>
  <si>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</si>
  <si>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</si>
  <si>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</si>
  <si>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</si>
  <si>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</si>
  <si>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</si>
  <si>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</si>
  <si>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</si>
  <si>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</si>
  <si>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</si>
  <si>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</si>
  <si>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</si>
  <si>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</si>
  <si>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</si>
  <si>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</si>
  <si>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</si>
  <si>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</si>
  <si>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</si>
  <si>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</si>
  <si>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</si>
  <si>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</si>
  <si>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</si>
  <si>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</si>
  <si>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</si>
  <si>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</si>
  <si>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</si>
  <si>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</si>
  <si>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</si>
  <si>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</si>
  <si>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</si>
  <si>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</si>
  <si>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</si>
  <si>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</si>
  <si>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</si>
  <si>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</si>
  <si>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</si>
  <si>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</si>
  <si>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</si>
  <si>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</si>
  <si>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</si>
  <si>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</si>
  <si>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</si>
  <si>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</si>
  <si>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</si>
  <si>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</si>
  <si>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</si>
  <si>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</si>
  <si>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</si>
  <si>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</si>
  <si>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</si>
  <si>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</si>
  <si>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</si>
  <si>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</si>
  <si>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</si>
  <si>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</si>
  <si>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</si>
  <si>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</si>
  <si>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</si>
  <si>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</si>
  <si>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</si>
  <si>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</si>
  <si>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</si>
  <si>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</si>
  <si>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</si>
  <si>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</si>
  <si>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</si>
  <si>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</si>
  <si>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</si>
  <si>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</si>
  <si>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</si>
  <si>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</si>
  <si>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</si>
  <si>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</si>
  <si>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</si>
  <si>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</si>
  <si>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</si>
  <si>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</si>
  <si>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</si>
  <si>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</si>
  <si>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</si>
  <si>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</si>
  <si>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</si>
  <si>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</si>
  <si>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</si>
  <si>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</si>
  <si>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</si>
  <si>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</si>
  <si>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</si>
  <si>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</si>
  <si>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</si>
  <si>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</si>
  <si>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</si>
  <si>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</si>
  <si>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</si>
  <si>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</si>
  <si>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</si>
  <si>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</si>
  <si>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</si>
  <si>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</si>
  <si>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</si>
  <si>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</si>
  <si>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</si>
  <si>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</si>
  <si>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</si>
  <si>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</si>
  <si>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</si>
  <si>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</si>
  <si>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</si>
  <si>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</si>
  <si>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</si>
  <si>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</si>
  <si>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</si>
  <si>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</si>
  <si>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</si>
  <si>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</si>
  <si>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</si>
  <si>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</si>
  <si>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</si>
  <si>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</si>
  <si>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</si>
  <si>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</si>
  <si>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</si>
  <si>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</si>
  <si>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</si>
  <si>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</si>
  <si>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</si>
  <si>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</si>
  <si>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</si>
  <si>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</si>
  <si>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</si>
  <si>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</si>
  <si>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</si>
  <si>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</si>
  <si>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</si>
  <si>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</si>
  <si>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</si>
  <si>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</si>
  <si>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</si>
  <si>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</si>
  <si>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</si>
  <si>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</si>
  <si>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</si>
  <si>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</si>
  <si>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</si>
  <si>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</si>
  <si>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</si>
  <si>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</si>
  <si>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</si>
  <si>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</si>
  <si>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</si>
  <si>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</si>
  <si>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</si>
  <si>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</si>
  <si>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</si>
  <si>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</si>
  <si>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</si>
  <si>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</si>
  <si>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</si>
  <si>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</si>
  <si>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</si>
  <si>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</si>
  <si>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</si>
  <si>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</si>
  <si>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</si>
  <si>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</si>
  <si>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</si>
  <si>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</si>
  <si>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</si>
  <si>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</si>
  <si>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</si>
  <si>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</si>
  <si>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</si>
  <si>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</si>
  <si>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</si>
  <si>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</si>
  <si>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</si>
  <si>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</si>
  <si>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</si>
  <si>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</si>
  <si>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</si>
  <si>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</si>
  <si>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</si>
  <si>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</si>
  <si>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</si>
  <si>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</si>
  <si>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</si>
  <si>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</si>
  <si>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</si>
  <si>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</si>
  <si>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</si>
  <si>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</si>
  <si>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</si>
  <si>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</si>
  <si>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</si>
  <si>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</si>
  <si>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</si>
  <si>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</si>
  <si>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</si>
  <si>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</si>
  <si>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</si>
  <si>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</si>
  <si>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</si>
  <si>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</si>
  <si>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</si>
  <si>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</si>
  <si>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</si>
  <si>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</si>
  <si>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</si>
  <si>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</si>
  <si>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</si>
  <si>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</si>
  <si>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</si>
  <si>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</si>
  <si>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</si>
  <si>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</si>
  <si>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</si>
  <si>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</si>
  <si>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</si>
  <si>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</si>
  <si>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</si>
  <si>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</si>
  <si>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</si>
  <si>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</si>
  <si>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</si>
  <si>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</si>
  <si>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</si>
  <si>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</si>
  <si>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</si>
  <si>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</si>
  <si>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</si>
  <si>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</si>
  <si>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</si>
  <si>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</si>
  <si>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</si>
  <si>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</si>
  <si>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</si>
  <si>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</si>
  <si>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</si>
  <si>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</si>
  <si>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</si>
  <si>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</si>
  <si>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</si>
  <si>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</si>
  <si>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</si>
  <si>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</si>
  <si>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</si>
  <si>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</si>
  <si>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</si>
  <si>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</si>
  <si>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</si>
  <si>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</si>
  <si>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</si>
  <si>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</si>
  <si>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</si>
  <si>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</si>
  <si>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</si>
  <si>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</si>
  <si>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</si>
  <si>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</si>
  <si>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</si>
  <si>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</si>
  <si>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</si>
  <si>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</si>
  <si>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</si>
  <si>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</si>
  <si>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</si>
  <si>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</si>
  <si>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</si>
  <si>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</si>
  <si>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</si>
  <si>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</si>
  <si>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</si>
  <si>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</si>
  <si>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</si>
  <si>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</si>
  <si>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</si>
  <si>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</si>
  <si>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</si>
  <si>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</si>
  <si>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</si>
  <si>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</si>
  <si>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</si>
  <si>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</si>
  <si>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</si>
  <si>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</si>
  <si>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</si>
  <si>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</si>
  <si>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</si>
  <si>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</si>
  <si>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</si>
  <si>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</si>
  <si>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</si>
  <si>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</si>
  <si>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</si>
  <si>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</si>
  <si>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</si>
  <si>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</si>
  <si>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</si>
  <si>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</si>
  <si>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</si>
  <si>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</si>
  <si>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</si>
  <si>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</si>
  <si>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</si>
  <si>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</si>
  <si>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</si>
  <si>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</si>
  <si>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</si>
  <si>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</si>
  <si>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</si>
  <si>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</si>
  <si>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</si>
  <si>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</si>
  <si>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</si>
  <si>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</si>
  <si>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</si>
  <si>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</si>
  <si>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</si>
  <si>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</si>
  <si>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</si>
  <si>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</si>
  <si>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</si>
  <si>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</si>
  <si>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</si>
  <si>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</si>
  <si>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</si>
  <si>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</si>
  <si>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</si>
  <si>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</si>
  <si>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</si>
  <si>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</si>
  <si>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</si>
  <si>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</si>
  <si>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</si>
  <si>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</si>
  <si>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</si>
  <si>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</si>
  <si>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</si>
  <si>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</si>
  <si>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</si>
  <si>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</si>
  <si>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</si>
  <si>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</si>
  <si>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</si>
  <si>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</si>
  <si>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</si>
  <si>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</si>
  <si>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</si>
  <si>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</si>
  <si>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</si>
  <si>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</si>
  <si>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</si>
  <si>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</si>
  <si>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</si>
  <si>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</si>
  <si>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</si>
  <si>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</si>
  <si>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</si>
  <si>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</si>
  <si>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</si>
  <si>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</si>
  <si>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</si>
  <si>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</si>
  <si>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</si>
  <si>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</si>
  <si>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</si>
  <si>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</si>
  <si>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</si>
  <si>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</si>
  <si>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</si>
  <si>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</si>
  <si>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</si>
  <si>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</si>
  <si>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</si>
  <si>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</si>
  <si>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</si>
  <si>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</si>
  <si>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</si>
  <si>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</si>
  <si>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</si>
  <si>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</si>
  <si>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</si>
  <si>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</si>
  <si>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</si>
  <si>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</si>
  <si>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</si>
  <si>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</si>
  <si>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</si>
  <si>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</si>
  <si>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</si>
  <si>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</si>
  <si>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</si>
  <si>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</si>
  <si>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</si>
  <si>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</si>
  <si>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</si>
  <si>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</si>
  <si>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</si>
  <si>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</si>
  <si>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</si>
  <si>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</si>
  <si>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</si>
  <si>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</si>
  <si>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</si>
  <si>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</si>
  <si>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</si>
  <si>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</si>
  <si>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</si>
  <si>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</si>
  <si>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</si>
  <si>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</si>
  <si>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</si>
  <si>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</si>
  <si>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</si>
  <si>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</si>
  <si>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</si>
  <si>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</si>
  <si>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</si>
  <si>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</si>
  <si>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</si>
  <si>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</si>
  <si>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</si>
  <si>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</si>
  <si>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</si>
  <si>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</si>
  <si>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</si>
  <si>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</si>
  <si>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</si>
  <si>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</si>
  <si>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</si>
  <si>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</si>
  <si>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</si>
  <si>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</si>
  <si>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</si>
  <si>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</si>
  <si>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</si>
  <si>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</si>
  <si>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</si>
  <si>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</si>
  <si>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</si>
  <si>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</si>
  <si>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</si>
  <si>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</si>
  <si>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</si>
  <si>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</si>
  <si>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</si>
  <si>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</si>
  <si>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</si>
  <si>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</si>
  <si>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</si>
  <si>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</si>
  <si>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</si>
  <si>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</si>
  <si>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</si>
  <si>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</si>
  <si>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</si>
  <si>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</si>
  <si>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</si>
  <si>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</si>
  <si>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</si>
  <si>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</si>
  <si>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</si>
  <si>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</si>
  <si>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</si>
  <si>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</si>
  <si>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</si>
  <si>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</si>
  <si>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</si>
  <si>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</si>
  <si>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</si>
  <si>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</si>
  <si>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</si>
  <si>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</si>
  <si>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</si>
  <si>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</si>
  <si>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</si>
  <si>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</si>
  <si>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</si>
  <si>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</si>
  <si>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</si>
  <si>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</si>
  <si>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</si>
  <si>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</si>
  <si>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</si>
  <si>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</si>
  <si>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</si>
  <si>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</si>
  <si>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</si>
  <si>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</si>
  <si>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</si>
  <si>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</si>
  <si>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</si>
  <si>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</si>
  <si>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</si>
  <si>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</si>
  <si>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</si>
  <si>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</si>
  <si>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</si>
  <si>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</si>
  <si>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</si>
  <si>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</si>
  <si>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</si>
  <si>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</si>
  <si>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</si>
  <si>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</si>
  <si>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</si>
  <si>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</si>
  <si>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</si>
  <si>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</si>
  <si>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</si>
  <si>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</si>
  <si>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</si>
  <si>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</si>
  <si>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</si>
  <si>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</si>
  <si>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</si>
  <si>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</si>
  <si>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</si>
  <si>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</si>
  <si>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</si>
  <si>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</si>
  <si>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</si>
  <si>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</si>
  <si>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</si>
  <si>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</si>
  <si>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</si>
  <si>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</si>
  <si>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</si>
  <si>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</si>
  <si>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</si>
  <si>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</si>
  <si>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</si>
  <si>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</si>
  <si>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</si>
  <si>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</si>
  <si>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</si>
  <si>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</si>
  <si>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</si>
  <si>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</si>
  <si>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</si>
  <si>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</si>
  <si>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</si>
  <si>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</si>
  <si>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</si>
  <si>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</si>
  <si>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</si>
  <si>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</si>
  <si>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</si>
  <si>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</si>
  <si>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</si>
  <si>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</si>
  <si>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</si>
  <si>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</si>
  <si>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</si>
  <si>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</si>
  <si>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</si>
  <si>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</si>
  <si>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</si>
  <si>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</si>
  <si>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</si>
  <si>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</si>
  <si>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</si>
  <si>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</si>
  <si>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</si>
  <si>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</si>
  <si>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</si>
  <si>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</si>
  <si>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</si>
  <si>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</si>
  <si>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</si>
  <si>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</si>
  <si>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</si>
  <si>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</si>
  <si>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</si>
  <si>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</si>
  <si>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</si>
  <si>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</si>
  <si>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</si>
  <si>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</si>
  <si>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</si>
  <si>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</si>
  <si>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</si>
  <si>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</si>
  <si>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</si>
  <si>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</si>
  <si>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</si>
  <si>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</si>
  <si>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</si>
  <si>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</si>
  <si>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</si>
  <si>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</si>
  <si>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</si>
  <si>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</si>
  <si>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</si>
  <si>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</si>
  <si>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</si>
  <si>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</si>
  <si>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</si>
  <si>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</si>
  <si>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</si>
  <si>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</si>
  <si>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</si>
  <si>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</si>
  <si>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</si>
  <si>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</si>
  <si>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</si>
  <si>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</si>
  <si>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</si>
  <si>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</si>
  <si>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</si>
  <si>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</si>
  <si>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</si>
  <si>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</si>
  <si>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</si>
  <si>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</si>
  <si>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</si>
  <si>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</si>
  <si>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</si>
  <si>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</si>
  <si>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</si>
  <si>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</si>
  <si>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</si>
  <si>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</si>
  <si>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</si>
  <si>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</si>
  <si>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</si>
  <si>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</si>
  <si>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</si>
  <si>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</si>
  <si>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</si>
  <si>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</si>
  <si>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</si>
  <si>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</si>
  <si>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</si>
  <si>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</si>
  <si>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</si>
  <si>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</si>
  <si>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</si>
  <si>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</si>
  <si>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</si>
  <si>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</si>
  <si>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</si>
  <si>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</si>
  <si>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</si>
  <si>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</si>
  <si>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</si>
  <si>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</si>
  <si>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</si>
  <si>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</si>
  <si>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</si>
  <si>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</si>
  <si>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</si>
  <si>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</si>
  <si>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</si>
  <si>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</si>
  <si>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</si>
  <si>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</si>
  <si>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</si>
  <si>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</si>
  <si>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</si>
  <si>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</si>
  <si>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</si>
  <si>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</si>
  <si>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</si>
  <si>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</si>
  <si>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</si>
  <si>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</si>
  <si>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</si>
  <si>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</si>
  <si>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</si>
  <si>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</si>
  <si>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</si>
  <si>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</si>
  <si>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</si>
  <si>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</si>
  <si>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</si>
  <si>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</si>
  <si>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</si>
  <si>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</si>
  <si>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</si>
  <si>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</si>
  <si>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</si>
  <si>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</si>
  <si>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</si>
  <si>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</si>
  <si>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</si>
  <si>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</si>
  <si>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</si>
  <si>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</si>
  <si>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</si>
  <si>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</si>
  <si>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</si>
  <si>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</si>
  <si>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</si>
  <si>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</si>
  <si>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</si>
  <si>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</si>
  <si>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</si>
  <si>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</si>
  <si>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</si>
  <si>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</si>
  <si>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</si>
  <si>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</si>
  <si>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</si>
  <si>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</si>
  <si>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</si>
  <si>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</si>
  <si>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</si>
  <si>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</si>
  <si>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</si>
  <si>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</si>
  <si>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</si>
  <si>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</si>
  <si>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</si>
  <si>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</si>
  <si>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</si>
  <si>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</si>
  <si>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</si>
  <si>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</si>
  <si>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</si>
  <si>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</si>
  <si>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</si>
  <si>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</si>
  <si>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</si>
  <si>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</si>
  <si>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</si>
  <si>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</si>
  <si>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</si>
  <si>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</si>
  <si>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</si>
  <si>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</si>
  <si>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</si>
  <si>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</si>
  <si>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</si>
  <si>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</si>
  <si>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</si>
  <si>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</si>
  <si>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</si>
  <si>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</si>
  <si>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</si>
  <si>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</si>
  <si>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</si>
  <si>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</si>
  <si>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</si>
  <si>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</si>
  <si>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</si>
  <si>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</si>
  <si>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</si>
  <si>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</si>
  <si>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</si>
  <si>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</si>
  <si>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</si>
  <si>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</si>
  <si>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</si>
  <si>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</si>
  <si>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</si>
  <si>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</si>
  <si>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</si>
  <si>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</si>
  <si>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</si>
  <si>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</si>
  <si>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</si>
  <si>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</si>
  <si>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</si>
  <si>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</si>
  <si>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</si>
  <si>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</si>
  <si>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</si>
  <si>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</si>
  <si>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</si>
  <si>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</si>
  <si>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</si>
  <si>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</si>
  <si>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</si>
  <si>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</si>
  <si>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</si>
  <si>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</si>
  <si>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</si>
  <si>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</si>
  <si>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</si>
  <si>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</si>
  <si>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</si>
  <si>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</si>
  <si>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</si>
  <si>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</si>
  <si>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</si>
  <si>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</si>
  <si>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</si>
  <si>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</si>
  <si>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</si>
  <si>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</si>
  <si>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</si>
  <si>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</si>
  <si>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</si>
  <si>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</si>
  <si>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</si>
  <si>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</si>
  <si>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</si>
  <si>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</si>
  <si>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</si>
  <si>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</si>
  <si>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</si>
  <si>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</si>
  <si>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</si>
  <si>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</si>
  <si>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</si>
  <si>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</si>
  <si>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</si>
  <si>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</si>
  <si>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</si>
  <si>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</si>
  <si>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</si>
  <si>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</si>
  <si>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</si>
  <si>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</si>
  <si>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</si>
  <si>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</si>
  <si>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</si>
  <si>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</si>
  <si>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</si>
  <si>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</si>
  <si>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</si>
  <si>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</si>
  <si>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</si>
  <si>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</si>
  <si>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</si>
  <si>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</si>
  <si>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</si>
  <si>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</si>
  <si>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</si>
  <si>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</si>
  <si>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</si>
  <si>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</si>
  <si>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</si>
  <si>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</si>
  <si>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</si>
  <si>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</si>
  <si>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</si>
  <si>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</si>
  <si>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</si>
  <si>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</si>
  <si>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</si>
  <si>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</si>
  <si>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</si>
  <si>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</si>
  <si>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</si>
  <si>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</si>
  <si>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</si>
  <si>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</si>
  <si>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</si>
  <si>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</si>
  <si>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</si>
  <si>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</si>
  <si>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</si>
  <si>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</si>
  <si>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</si>
  <si>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</si>
  <si>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</si>
  <si>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</si>
  <si>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</si>
  <si>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</si>
  <si>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</si>
  <si>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</si>
  <si>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</si>
  <si>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</si>
  <si>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</si>
  <si>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</si>
  <si>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</si>
  <si>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</si>
  <si>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</si>
  <si>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</si>
  <si>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</si>
  <si>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</si>
  <si>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</si>
  <si>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</si>
  <si>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</si>
  <si>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</si>
  <si>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</si>
  <si>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</si>
  <si>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</si>
  <si>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</si>
  <si>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</si>
  <si>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</si>
  <si>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</si>
  <si>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</si>
  <si>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</si>
  <si>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</si>
  <si>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</si>
  <si>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</si>
  <si>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</si>
  <si>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</si>
  <si>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</si>
  <si>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</si>
  <si>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</si>
  <si>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</si>
  <si>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</si>
  <si>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</si>
  <si>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</si>
  <si>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</si>
  <si>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</si>
  <si>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</si>
  <si>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</si>
  <si>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</si>
  <si>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</si>
  <si>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</si>
  <si>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</si>
  <si>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</si>
  <si>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</si>
  <si>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</si>
  <si>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</si>
  <si>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</si>
  <si>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</si>
  <si>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</si>
  <si>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</si>
  <si>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</si>
  <si>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</si>
  <si>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</si>
  <si>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</si>
  <si>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</si>
  <si>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</si>
  <si>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</si>
  <si>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</si>
  <si>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</si>
  <si>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</si>
  <si>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</si>
  <si>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</si>
  <si>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</si>
  <si>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</si>
  <si>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</si>
  <si>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</si>
  <si>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</si>
  <si>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</si>
  <si>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</si>
  <si>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</si>
  <si>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</si>
  <si>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</si>
  <si>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</si>
  <si>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</si>
  <si>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</si>
  <si>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</si>
  <si>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</si>
  <si>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</si>
  <si>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</si>
  <si>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</si>
  <si>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</si>
  <si>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</si>
  <si>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</si>
  <si>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</si>
  <si>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</si>
  <si>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</si>
  <si>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</si>
  <si>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</si>
  <si>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</si>
  <si>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</si>
  <si>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</si>
  <si>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</si>
  <si>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</si>
  <si>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</si>
  <si>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</si>
  <si>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</si>
  <si>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</si>
  <si>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</si>
  <si>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</si>
  <si>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</si>
  <si>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</si>
  <si>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</si>
  <si>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</si>
  <si>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</si>
  <si>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</si>
  <si>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</si>
  <si>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</si>
  <si>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</si>
  <si>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</si>
  <si>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</si>
  <si>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</si>
  <si>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</si>
  <si>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</si>
  <si>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</si>
  <si>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</si>
  <si>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</si>
  <si>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</si>
  <si>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</si>
  <si>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</si>
  <si>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</si>
  <si>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</si>
  <si>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</si>
  <si>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</si>
  <si>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</si>
  <si>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</si>
  <si>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</si>
  <si>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</si>
  <si>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</si>
  <si>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</si>
  <si>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</si>
  <si>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</si>
  <si>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</si>
  <si>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</si>
  <si>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</si>
  <si>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</si>
  <si>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</si>
  <si>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</si>
  <si>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</si>
  <si>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</si>
  <si>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</si>
  <si>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</si>
  <si>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</si>
  <si>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</si>
  <si>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</si>
  <si>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</si>
  <si>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</si>
  <si>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</si>
  <si>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</si>
  <si>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</si>
  <si>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</si>
  <si>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</si>
  <si>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</si>
  <si>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</si>
  <si>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</si>
  <si>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</si>
  <si>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</si>
  <si>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</si>
  <si>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</si>
  <si>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</si>
  <si>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</si>
  <si>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</si>
  <si>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</si>
  <si>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</si>
  <si>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</si>
  <si>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</si>
  <si>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</si>
  <si>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</si>
  <si>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</si>
  <si>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</si>
  <si>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</si>
  <si>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</si>
  <si>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</si>
  <si>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</si>
  <si>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</si>
  <si>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</si>
  <si>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</si>
  <si>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</si>
  <si>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</si>
  <si>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</si>
  <si>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</si>
  <si>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</si>
  <si>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</si>
  <si>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</si>
  <si>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</si>
  <si>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</si>
  <si>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</si>
  <si>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</si>
  <si>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</si>
  <si>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</si>
  <si>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</si>
  <si>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</si>
  <si>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</si>
  <si>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</si>
  <si>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</si>
  <si>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</si>
  <si>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</si>
  <si>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</si>
  <si>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</si>
  <si>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</si>
  <si>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</si>
  <si>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</si>
  <si>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</si>
  <si>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</si>
  <si>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</si>
  <si>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</si>
  <si>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</si>
  <si>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</si>
  <si>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</si>
  <si>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</si>
  <si>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</si>
  <si>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</si>
  <si>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</si>
  <si>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</si>
  <si>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</si>
  <si>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</si>
  <si>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</si>
  <si>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</si>
  <si>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</si>
  <si>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</si>
  <si>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</si>
  <si>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</si>
  <si>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</si>
  <si>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</si>
  <si>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</si>
  <si>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</si>
  <si>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</si>
  <si>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</si>
  <si>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</si>
  <si>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</si>
  <si>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</si>
  <si>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</si>
  <si>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</si>
  <si>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</si>
  <si>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</si>
  <si>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</si>
  <si>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</si>
  <si>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</si>
  <si>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</si>
  <si>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</si>
  <si>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</si>
  <si>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</si>
  <si>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</si>
  <si>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</si>
  <si>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</si>
  <si>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</si>
  <si>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</si>
  <si>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</si>
  <si>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</si>
  <si>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</si>
  <si>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</si>
  <si>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</si>
  <si>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</si>
  <si>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</si>
  <si>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</si>
  <si>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</si>
  <si>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</si>
  <si>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</si>
  <si>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</si>
  <si>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</si>
  <si>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</si>
  <si>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</si>
  <si>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</si>
  <si>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</si>
  <si>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</si>
  <si>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</si>
  <si>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</si>
  <si>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</si>
  <si>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</si>
  <si>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</si>
  <si>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</si>
  <si>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</si>
  <si>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</si>
  <si>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</si>
  <si>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</si>
  <si>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</si>
  <si>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</si>
  <si>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</si>
  <si>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</si>
  <si>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</si>
  <si>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</si>
  <si>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</si>
  <si>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</si>
  <si>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</si>
  <si>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</si>
  <si>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</si>
  <si>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</si>
  <si>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</si>
  <si>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</si>
  <si>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</si>
  <si>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</si>
  <si>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</si>
  <si>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</si>
  <si>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</si>
  <si>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</si>
  <si>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</si>
  <si>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</si>
  <si>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</si>
  <si>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</si>
  <si>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</si>
  <si>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</si>
  <si>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</si>
  <si>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</si>
  <si>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</si>
  <si>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</si>
  <si>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</si>
  <si>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</si>
  <si>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</si>
  <si>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</si>
  <si>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</si>
  <si>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</si>
  <si>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</si>
  <si>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</si>
  <si>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</si>
  <si>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</si>
  <si>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</si>
  <si>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</si>
  <si>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</si>
  <si>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</si>
  <si>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</si>
  <si>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</si>
  <si>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</si>
  <si>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</si>
  <si>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</si>
  <si>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</si>
  <si>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</si>
  <si>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</si>
  <si>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</si>
  <si>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</si>
  <si>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</si>
  <si>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</si>
  <si>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</si>
  <si>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</si>
  <si>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</si>
  <si>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</si>
  <si>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</si>
  <si>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</si>
  <si>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</si>
  <si>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</si>
  <si>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</si>
  <si>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</si>
  <si>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</si>
  <si>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</si>
  <si>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</si>
  <si>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</si>
  <si>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</si>
  <si>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</si>
  <si>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</si>
  <si>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</si>
  <si>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</si>
  <si>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</si>
  <si>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</si>
  <si>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</si>
  <si>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</si>
  <si>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</si>
  <si>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</si>
  <si>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</si>
  <si>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</si>
  <si>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</si>
  <si>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</si>
  <si>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</si>
  <si>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</si>
  <si>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</si>
  <si>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</si>
  <si>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</si>
  <si>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</si>
  <si>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</si>
  <si>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</si>
  <si>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</si>
  <si>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</si>
  <si>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</si>
  <si>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</si>
  <si>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</si>
  <si>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</si>
  <si>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</si>
  <si>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</si>
  <si>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</si>
  <si>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</si>
  <si>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</si>
  <si>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</si>
  <si>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</si>
  <si>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</si>
  <si>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</si>
  <si>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</si>
  <si>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</si>
  <si>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</si>
  <si>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</si>
  <si>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</si>
  <si>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</si>
  <si>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</si>
  <si>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</si>
  <si>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</si>
  <si>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</si>
  <si>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</si>
  <si>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</si>
  <si>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</si>
  <si>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</si>
  <si>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</si>
  <si>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</si>
  <si>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</si>
  <si>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</si>
  <si>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</si>
  <si>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</si>
  <si>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</si>
  <si>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</si>
  <si>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</si>
  <si>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</si>
  <si>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</si>
  <si>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</si>
  <si>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</si>
  <si>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</si>
  <si>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</si>
  <si>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</si>
  <si>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</si>
  <si>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</si>
  <si>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</si>
  <si>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</si>
  <si>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</si>
  <si>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</si>
  <si>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</si>
  <si>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</si>
  <si>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</si>
  <si>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</si>
  <si>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</si>
  <si>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</si>
  <si>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</si>
  <si>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</si>
  <si>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</si>
  <si>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</si>
  <si>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</si>
  <si>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</si>
  <si>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</si>
  <si>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</si>
  <si>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</si>
  <si>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</si>
  <si>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</si>
  <si>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</si>
  <si>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</si>
  <si>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</si>
  <si>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</si>
  <si>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</si>
  <si>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</si>
  <si>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</si>
  <si>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</si>
  <si>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</si>
  <si>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</si>
  <si>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</si>
  <si>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</si>
  <si>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</si>
  <si>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</si>
  <si>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</si>
  <si>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</si>
  <si>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</si>
  <si>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</si>
  <si>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</si>
  <si>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</si>
  <si>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</si>
  <si>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</si>
  <si>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</si>
  <si>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</si>
  <si>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</si>
  <si>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</si>
  <si>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</si>
  <si>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</si>
  <si>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</si>
  <si>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</si>
  <si>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</si>
  <si>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</si>
  <si>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</si>
  <si>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</si>
  <si>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</si>
  <si>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</si>
  <si>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</si>
  <si>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</si>
  <si>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</si>
  <si>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</si>
  <si>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</si>
  <si>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</si>
  <si>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</si>
  <si>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</si>
  <si>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</si>
  <si>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</si>
  <si>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</si>
  <si>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</si>
  <si>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</si>
  <si>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</si>
  <si>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</si>
  <si>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</si>
  <si>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</si>
  <si>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</si>
  <si>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</si>
  <si>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</si>
  <si>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</si>
  <si>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</si>
  <si>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</si>
  <si>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</si>
  <si>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</si>
  <si>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</si>
  <si>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</si>
  <si>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</si>
  <si>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</si>
  <si>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</si>
  <si>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</si>
  <si>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</si>
  <si>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</si>
  <si>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</si>
  <si>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</si>
  <si>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</si>
  <si>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</si>
  <si>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</si>
  <si>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</si>
  <si>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</si>
  <si>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</si>
  <si>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</si>
  <si>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</si>
  <si>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</si>
  <si>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</si>
  <si>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</si>
  <si>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</si>
  <si>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</si>
  <si>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</si>
  <si>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</si>
  <si>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</si>
  <si>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</si>
  <si>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</si>
  <si>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</si>
  <si>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</si>
  <si>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</si>
  <si>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</si>
  <si>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</si>
  <si>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</si>
  <si>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</si>
  <si>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</si>
  <si>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</si>
  <si>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</si>
  <si>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</si>
  <si>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</si>
  <si>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</si>
  <si>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</si>
  <si>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</si>
  <si>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</si>
  <si>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</si>
  <si>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</si>
  <si>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</si>
  <si>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</si>
  <si>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</si>
  <si>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</si>
  <si>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</si>
  <si>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</si>
  <si>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</si>
  <si>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</si>
  <si>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</si>
  <si>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</si>
  <si>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</si>
  <si>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</si>
  <si>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</si>
  <si>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</si>
  <si>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</si>
  <si>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</si>
  <si>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</si>
  <si>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</si>
  <si>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</si>
  <si>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</si>
  <si>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</si>
  <si>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</si>
  <si>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</si>
  <si>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</si>
  <si>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</si>
  <si>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</si>
  <si>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</si>
  <si>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</si>
  <si>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</si>
  <si>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</si>
  <si>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</si>
  <si>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</si>
  <si>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</si>
  <si>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</si>
  <si>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</si>
  <si>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</si>
  <si>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</si>
  <si>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</si>
  <si>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</si>
  <si>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</si>
  <si>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</si>
  <si>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</si>
  <si>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</si>
  <si>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</si>
  <si>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</si>
  <si>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</si>
  <si>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</si>
  <si>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</si>
  <si>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</si>
  <si>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</si>
  <si>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</si>
  <si>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</si>
  <si>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</si>
  <si>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</si>
  <si>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</si>
  <si>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</si>
  <si>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</si>
  <si>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</si>
  <si>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</si>
  <si>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</si>
  <si>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</si>
  <si>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</si>
  <si>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</si>
  <si>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</si>
  <si>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</si>
  <si>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</si>
  <si>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</si>
  <si>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</si>
  <si>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</si>
  <si>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</si>
  <si>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</si>
  <si>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</si>
  <si>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</si>
  <si>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</si>
  <si>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</si>
  <si>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</si>
  <si>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</si>
  <si>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</si>
  <si>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</si>
  <si>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</si>
  <si>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</si>
  <si>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</si>
  <si>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</si>
  <si>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</si>
  <si>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</si>
  <si>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</si>
  <si>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</si>
  <si>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</si>
  <si>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</si>
  <si>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</si>
  <si>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</si>
  <si>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</si>
  <si>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</si>
  <si>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</si>
  <si>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</si>
  <si>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</si>
  <si>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</si>
  <si>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</si>
  <si>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</si>
  <si>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</si>
  <si>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</si>
  <si>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</si>
  <si>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</si>
  <si>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</si>
  <si>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</si>
  <si>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</si>
  <si>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</si>
  <si>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</si>
  <si>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</si>
  <si>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</si>
  <si>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</si>
  <si>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</si>
  <si>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</si>
  <si>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</si>
  <si>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</si>
  <si>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</si>
  <si>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</si>
  <si>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</si>
  <si>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</si>
  <si>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</si>
  <si>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</si>
  <si>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</si>
  <si>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</si>
  <si>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</si>
  <si>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</si>
  <si>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</si>
  <si>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</si>
  <si>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</si>
  <si>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</si>
  <si>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</si>
  <si>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</si>
  <si>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</si>
  <si>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</si>
  <si>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</si>
  <si>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</si>
  <si>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</si>
  <si>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</si>
  <si>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</si>
  <si>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</si>
  <si>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</si>
  <si>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</si>
  <si>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</si>
  <si>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</si>
  <si>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</si>
  <si>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</si>
  <si>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</si>
  <si>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</si>
  <si>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</si>
  <si>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</si>
  <si>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</si>
  <si>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</si>
  <si>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</si>
  <si>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</si>
  <si>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</si>
  <si>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</si>
  <si>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</si>
  <si>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</si>
  <si>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</si>
  <si>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</si>
  <si>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</si>
  <si>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</si>
  <si>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</si>
  <si>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</si>
  <si>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</si>
  <si>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</si>
  <si>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</si>
  <si>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</si>
  <si>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</si>
  <si>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</si>
  <si>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</si>
  <si>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</si>
  <si>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</si>
  <si>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</si>
  <si>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</si>
  <si>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</si>
  <si>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</si>
  <si>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</si>
  <si>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</si>
  <si>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</si>
  <si>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</si>
  <si>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</si>
  <si>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</si>
  <si>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</si>
  <si>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</si>
  <si>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</si>
  <si>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</si>
  <si>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</si>
  <si>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</si>
  <si>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</si>
  <si>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</si>
  <si>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</si>
  <si>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</si>
  <si>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</si>
  <si>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</si>
  <si>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</si>
  <si>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</si>
  <si>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</si>
  <si>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</si>
  <si>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</si>
  <si>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</si>
  <si>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</si>
  <si>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</si>
  <si>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</si>
  <si>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</si>
  <si>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</si>
  <si>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</si>
  <si>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</si>
  <si>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</si>
  <si>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</si>
  <si>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</si>
  <si>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</si>
  <si>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</si>
  <si>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</si>
  <si>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</si>
  <si>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</si>
  <si>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</si>
  <si>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</si>
  <si>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</si>
  <si>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</si>
  <si>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</si>
  <si>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</si>
  <si>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</si>
  <si>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</si>
  <si>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</si>
  <si>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</si>
  <si>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</si>
  <si>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</si>
  <si>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</si>
  <si>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</si>
  <si>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</si>
  <si>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</si>
  <si>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</si>
  <si>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</si>
  <si>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</si>
  <si>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</si>
  <si>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</si>
  <si>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</si>
  <si>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</si>
  <si>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</si>
  <si>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</si>
  <si>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</si>
  <si>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</si>
  <si>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</si>
  <si>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</si>
  <si>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</si>
  <si>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</si>
  <si>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</si>
  <si>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</si>
  <si>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</si>
  <si>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</si>
  <si>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</si>
  <si>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</si>
  <si>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</si>
  <si>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</si>
  <si>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</si>
  <si>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</si>
  <si>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</si>
  <si>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</si>
  <si>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</si>
  <si>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</si>
  <si>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</si>
  <si>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</si>
  <si>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</si>
  <si>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</si>
  <si>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</si>
  <si>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</si>
  <si>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</si>
  <si>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</si>
  <si>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</si>
  <si>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</si>
  <si>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</si>
  <si>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</si>
  <si>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</si>
  <si>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</si>
  <si>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</si>
  <si>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</si>
  <si>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</si>
  <si>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</si>
  <si>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</si>
  <si>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</si>
  <si>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</si>
  <si>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</si>
  <si>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</si>
  <si>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</si>
  <si>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</si>
  <si>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</si>
  <si>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</si>
  <si>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</si>
  <si>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</si>
  <si>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</si>
  <si>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</si>
  <si>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</si>
  <si>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</si>
  <si>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</si>
  <si>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</si>
  <si>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</si>
  <si>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</si>
  <si>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</si>
  <si>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</si>
  <si>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</si>
  <si>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</si>
  <si>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</si>
  <si>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</si>
  <si>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</si>
  <si>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</si>
  <si>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</si>
  <si>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</si>
  <si>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</si>
  <si>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</si>
  <si>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</si>
  <si>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</si>
  <si>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</si>
  <si>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</si>
  <si>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</si>
  <si>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</si>
  <si>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</si>
  <si>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</si>
  <si>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</si>
  <si>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</si>
  <si>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</si>
  <si>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</si>
  <si>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</si>
  <si>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</si>
  <si>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</si>
  <si>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</si>
  <si>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</si>
  <si>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</si>
  <si>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</si>
  <si>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</si>
  <si>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</si>
  <si>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</si>
  <si>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</si>
  <si>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</si>
  <si>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</si>
  <si>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</si>
  <si>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</si>
  <si>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</si>
  <si>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</si>
  <si>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</si>
  <si>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</si>
  <si>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</si>
  <si>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</si>
  <si>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</si>
  <si>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</si>
  <si>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</si>
  <si>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</si>
  <si>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</si>
  <si>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</si>
  <si>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</si>
  <si>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</si>
  <si>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</si>
  <si>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</si>
  <si>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</si>
  <si>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</si>
  <si>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</si>
  <si>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</si>
  <si>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</si>
  <si>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</si>
  <si>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</si>
  <si>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</si>
  <si>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</si>
  <si>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</si>
  <si>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</si>
  <si>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</si>
  <si>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</si>
  <si>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</si>
  <si>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</si>
  <si>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</si>
  <si>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</si>
  <si>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</si>
  <si>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</si>
  <si>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</si>
  <si>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</si>
  <si>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</si>
  <si>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</si>
  <si>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</si>
  <si>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</si>
  <si>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</si>
  <si>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</si>
  <si>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</si>
  <si>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</si>
  <si>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</si>
  <si>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</si>
  <si>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</si>
  <si>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</si>
  <si>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</si>
  <si>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</si>
  <si>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</si>
  <si>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</si>
  <si>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</si>
  <si>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</si>
  <si>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</si>
  <si>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</si>
  <si>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</si>
  <si>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</si>
  <si>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</si>
  <si>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</si>
  <si>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</si>
  <si>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</si>
  <si>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</si>
  <si>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</si>
  <si>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</si>
  <si>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</si>
  <si>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</si>
  <si>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</si>
  <si>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</si>
  <si>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</si>
  <si>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</si>
  <si>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</si>
  <si>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</si>
  <si>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</si>
  <si>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</si>
  <si>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</si>
  <si>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</si>
  <si>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</si>
  <si>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</si>
  <si>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</si>
  <si>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</si>
  <si>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</si>
  <si>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</si>
  <si>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</si>
  <si>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</si>
  <si>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</si>
  <si>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</si>
  <si>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</si>
  <si>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</si>
  <si>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</si>
  <si>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</si>
  <si>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</si>
  <si>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</si>
  <si>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</si>
  <si>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</si>
  <si>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</si>
  <si>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</si>
  <si>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</si>
  <si>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</si>
  <si>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</si>
  <si>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</si>
  <si>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</si>
  <si>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</si>
  <si>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</si>
  <si>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</si>
  <si>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</si>
  <si>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</si>
  <si>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</si>
  <si>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</si>
  <si>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</si>
  <si>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</si>
  <si>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</si>
  <si>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</si>
  <si>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</si>
  <si>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</si>
  <si>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</si>
  <si>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</si>
  <si>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</si>
  <si>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</si>
  <si>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</si>
  <si>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</si>
  <si>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</si>
  <si>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</si>
  <si>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</si>
  <si>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</si>
  <si>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</si>
  <si>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</si>
  <si>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</si>
  <si>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</si>
  <si>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</si>
  <si>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</si>
  <si>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</si>
  <si>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</si>
  <si>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</si>
  <si>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</si>
  <si>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</si>
  <si>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</si>
  <si>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</si>
  <si>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</si>
  <si>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</si>
  <si>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</si>
  <si>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</si>
  <si>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</si>
  <si>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</si>
  <si>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</si>
  <si>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</si>
  <si>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</si>
  <si>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</si>
  <si>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</si>
  <si>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</si>
  <si>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</si>
  <si>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</si>
  <si>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</si>
  <si>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</si>
  <si>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</si>
  <si>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</si>
  <si>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</si>
  <si>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</si>
  <si>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</si>
  <si>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</si>
  <si>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</si>
  <si>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</si>
  <si>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</si>
  <si>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</si>
  <si>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</si>
  <si>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</si>
  <si>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</si>
  <si>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</si>
  <si>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</si>
  <si>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</si>
  <si>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</si>
  <si>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</si>
  <si>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</si>
  <si>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</si>
  <si>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</si>
  <si>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</si>
  <si>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</si>
  <si>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</si>
  <si>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</si>
  <si>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</si>
  <si>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</si>
  <si>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</si>
  <si>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</si>
  <si>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</si>
  <si>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</si>
  <si>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</si>
  <si>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</si>
  <si>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</si>
  <si>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</si>
  <si>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</si>
  <si>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</si>
  <si>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</si>
  <si>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</si>
  <si>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</si>
  <si>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</si>
  <si>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</si>
  <si>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</si>
  <si>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</si>
  <si>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</si>
  <si>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</si>
  <si>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</si>
  <si>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</si>
  <si>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</si>
  <si>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</si>
  <si>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</si>
  <si>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</si>
  <si>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</si>
  <si>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</si>
  <si>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</si>
  <si>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</si>
  <si>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</si>
  <si>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</si>
  <si>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</si>
  <si>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</si>
  <si>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</si>
  <si>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</si>
  <si>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</si>
  <si>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</si>
  <si>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</si>
  <si>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</si>
  <si>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</si>
  <si>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</si>
  <si>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</si>
  <si>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</si>
  <si>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</si>
  <si>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</si>
  <si>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</si>
  <si>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</si>
  <si>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</si>
  <si>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</si>
  <si>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</si>
  <si>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</si>
  <si>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</si>
  <si>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</si>
  <si>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</si>
  <si>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</si>
  <si>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</si>
  <si>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</si>
  <si>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</si>
  <si>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</si>
  <si>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</si>
  <si>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</si>
  <si>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</si>
  <si>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</si>
  <si>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</si>
  <si>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</si>
  <si>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</si>
  <si>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</si>
  <si>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</si>
  <si>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</si>
  <si>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</si>
  <si>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</si>
  <si>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</si>
  <si>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</si>
  <si>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</si>
  <si>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</si>
  <si>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</si>
  <si>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</si>
  <si>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</si>
  <si>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</si>
  <si>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</si>
  <si>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</si>
  <si>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</si>
  <si>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</si>
  <si>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</si>
  <si>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</si>
  <si>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</si>
  <si>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</si>
  <si>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</si>
  <si>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</si>
  <si>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</si>
  <si>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</si>
  <si>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</si>
  <si>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</si>
  <si>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</si>
  <si>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</si>
  <si>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</si>
  <si>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</si>
  <si>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</si>
  <si>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</si>
  <si>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</si>
  <si>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</si>
  <si>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</si>
  <si>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</si>
  <si>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</si>
  <si>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</si>
  <si>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</si>
  <si>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</si>
  <si>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</si>
  <si>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</si>
  <si>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</si>
  <si>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</si>
  <si>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</si>
  <si>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</si>
  <si>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</si>
  <si>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</si>
  <si>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</si>
  <si>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</si>
  <si>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</si>
  <si>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</si>
  <si>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</si>
  <si>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</si>
  <si>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</si>
  <si>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</si>
  <si>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</si>
  <si>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</si>
  <si>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</si>
  <si>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</si>
  <si>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</si>
  <si>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</si>
  <si>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</si>
  <si>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</si>
  <si>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</si>
  <si>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</si>
  <si>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</si>
  <si>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</si>
  <si>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</si>
  <si>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</si>
  <si>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</si>
  <si>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</si>
  <si>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</si>
  <si>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</si>
  <si>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</si>
  <si>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</si>
  <si>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</si>
  <si>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</si>
  <si>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</si>
  <si>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</si>
  <si>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</si>
  <si>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</si>
  <si>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</si>
  <si>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</si>
  <si>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</si>
  <si>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</si>
  <si>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</si>
  <si>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</si>
  <si>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</si>
  <si>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</si>
  <si>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</si>
  <si>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</si>
  <si>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</si>
  <si>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</si>
  <si>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</si>
  <si>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</si>
  <si>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</si>
  <si>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</si>
  <si>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</si>
  <si>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</si>
  <si>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</si>
  <si>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</si>
  <si>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</si>
  <si>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</si>
  <si>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</si>
  <si>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</si>
  <si>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</si>
  <si>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</si>
  <si>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</si>
  <si>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</si>
  <si>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</si>
  <si>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</si>
  <si>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</si>
  <si>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</si>
  <si>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</si>
  <si>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</si>
  <si>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</si>
  <si>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</si>
  <si>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</si>
  <si>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</si>
  <si>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</si>
  <si>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</si>
  <si>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</si>
  <si>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</si>
  <si>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</si>
  <si>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</si>
  <si>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</si>
  <si>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</si>
  <si>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</si>
  <si>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</si>
  <si>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</si>
  <si>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</si>
  <si>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</si>
  <si>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</si>
  <si>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</si>
  <si>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</si>
  <si>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</si>
  <si>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</si>
  <si>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</si>
  <si>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</si>
  <si>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</si>
  <si>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</si>
  <si>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</si>
  <si>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</si>
  <si>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</si>
  <si>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</si>
  <si>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</si>
  <si>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</si>
  <si>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</si>
  <si>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</si>
  <si>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</si>
  <si>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</si>
  <si>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</si>
  <si>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</si>
  <si>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</si>
  <si>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</si>
  <si>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</si>
  <si>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</si>
  <si>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</si>
  <si>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</si>
  <si>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</si>
  <si>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</si>
  <si>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</si>
  <si>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</si>
  <si>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</si>
  <si>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</si>
  <si>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</si>
  <si>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</si>
  <si>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</si>
  <si>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</si>
  <si>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</si>
  <si>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</si>
  <si>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</si>
  <si>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</si>
  <si>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</si>
  <si>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</si>
  <si>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</si>
  <si>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</si>
  <si>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</si>
  <si>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</si>
  <si>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</si>
  <si>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</si>
  <si>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</si>
  <si>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</si>
  <si>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</si>
  <si>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</si>
  <si>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</si>
  <si>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</si>
  <si>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</si>
  <si>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</si>
  <si>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</si>
  <si>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</si>
  <si>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</si>
  <si>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</si>
  <si>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</si>
  <si>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</si>
  <si>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</si>
  <si>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</si>
  <si>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</si>
  <si>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</si>
  <si>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</si>
  <si>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</si>
  <si>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</si>
  <si>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</si>
  <si>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</si>
  <si>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</si>
  <si>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</si>
  <si>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</si>
  <si>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</si>
  <si>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</si>
  <si>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</si>
  <si>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</si>
  <si>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</si>
  <si>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</si>
  <si>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</si>
  <si>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</si>
  <si>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</si>
  <si>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</si>
  <si>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</si>
  <si>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</si>
  <si>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</si>
  <si>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</si>
  <si>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</si>
  <si>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</si>
  <si>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</si>
  <si>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</si>
  <si>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</si>
  <si>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</si>
  <si>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</si>
  <si>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</si>
  <si>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</si>
  <si>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</si>
  <si>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</si>
  <si>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</si>
  <si>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</si>
  <si>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</si>
  <si>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</si>
  <si>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</si>
  <si>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</si>
  <si>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</si>
  <si>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</si>
  <si>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</si>
  <si>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</si>
  <si>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</si>
  <si>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</si>
  <si>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</si>
  <si>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</si>
  <si>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</si>
  <si>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</si>
  <si>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</si>
  <si>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</si>
  <si>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</si>
  <si>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</si>
  <si>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</si>
  <si>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</si>
  <si>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</si>
  <si>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</si>
  <si>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</si>
  <si>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</si>
  <si>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</si>
  <si>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</si>
  <si>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</si>
  <si>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</si>
  <si>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</si>
  <si>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</si>
  <si>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</si>
  <si>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</si>
  <si>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</si>
  <si>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</si>
  <si>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</si>
  <si>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</si>
  <si>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</si>
  <si>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</si>
  <si>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</si>
  <si>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</si>
  <si>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</si>
  <si>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</si>
  <si>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</si>
  <si>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</si>
  <si>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</si>
  <si>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</si>
  <si>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</si>
  <si>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</si>
  <si>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</si>
  <si>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</si>
  <si>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</si>
  <si>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</si>
  <si>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</si>
  <si>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</si>
  <si>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</si>
  <si>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</si>
  <si>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</si>
  <si>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</si>
  <si>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</si>
  <si>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</si>
  <si>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</si>
  <si>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</si>
  <si>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</si>
  <si>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</si>
  <si>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</si>
  <si>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</si>
  <si>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</si>
  <si>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</si>
  <si>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</si>
  <si>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</si>
  <si>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</si>
  <si>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</si>
  <si>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</si>
  <si>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</si>
  <si>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</si>
  <si>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</si>
  <si>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</si>
  <si>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</si>
  <si>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</si>
  <si>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</si>
  <si>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</si>
  <si>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</si>
  <si>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</si>
  <si>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</si>
  <si>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</si>
  <si>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</si>
  <si>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</si>
  <si>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</si>
  <si>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</si>
  <si>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</si>
  <si>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</si>
  <si>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</si>
  <si>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</si>
  <si>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</si>
  <si>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</si>
  <si>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</si>
  <si>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</si>
  <si>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</si>
  <si>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</si>
  <si>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</si>
  <si>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</si>
  <si>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</si>
  <si>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</si>
  <si>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</si>
  <si>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</si>
  <si>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</si>
  <si>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</si>
  <si>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</si>
  <si>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</si>
  <si>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</si>
  <si>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</si>
  <si>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</si>
  <si>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</si>
  <si>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</si>
  <si>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</si>
  <si>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</si>
  <si>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</si>
  <si>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</si>
  <si>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</si>
  <si>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</si>
  <si>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</si>
  <si>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</si>
  <si>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</si>
  <si>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</si>
  <si>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</si>
  <si>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</si>
  <si>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</si>
  <si>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</si>
  <si>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</si>
  <si>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</si>
  <si>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</si>
  <si>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</si>
  <si>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</si>
  <si>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</si>
  <si>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</si>
  <si>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</si>
  <si>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</si>
  <si>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</si>
  <si>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</si>
  <si>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</si>
  <si>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</si>
  <si>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</si>
  <si>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</si>
  <si>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</si>
  <si>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</si>
  <si>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</si>
  <si>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</si>
  <si>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</si>
  <si>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</si>
  <si>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</si>
  <si>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</si>
  <si>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</si>
  <si>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</si>
  <si>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</si>
  <si>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</si>
  <si>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</si>
  <si>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</si>
  <si>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</si>
  <si>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</si>
  <si>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</si>
  <si>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</si>
  <si>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</si>
  <si>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</si>
  <si>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</si>
  <si>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</si>
  <si>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</si>
  <si>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</si>
  <si>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</si>
  <si>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</si>
  <si>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</si>
  <si>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</si>
  <si>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</si>
  <si>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</si>
  <si>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</si>
  <si>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</si>
  <si>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</si>
  <si>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</si>
  <si>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</si>
  <si>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</si>
  <si>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</si>
  <si>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</si>
  <si>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</si>
  <si>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</si>
  <si>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</si>
  <si>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</si>
  <si>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</si>
  <si>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</si>
  <si>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</si>
  <si>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</si>
  <si>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</si>
  <si>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</si>
  <si>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</si>
  <si>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</si>
  <si>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</si>
  <si>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</si>
  <si>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</si>
  <si>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</si>
  <si>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</si>
  <si>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</si>
  <si>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</si>
  <si>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</si>
  <si>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</si>
  <si>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</si>
  <si>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</si>
  <si>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</si>
  <si>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</si>
  <si>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</si>
  <si>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</si>
  <si>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</si>
  <si>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</si>
  <si>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</si>
  <si>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</si>
  <si>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</si>
  <si>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</si>
  <si>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</si>
  <si>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</si>
  <si>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</si>
  <si>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</si>
  <si>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</si>
  <si>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</si>
  <si>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</si>
  <si>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</si>
  <si>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</si>
  <si>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</si>
  <si>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</si>
  <si>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</si>
  <si>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</si>
  <si>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</si>
  <si>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</si>
  <si>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</si>
  <si>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</si>
  <si>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</si>
  <si>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</si>
  <si>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</si>
  <si>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</si>
  <si>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</si>
  <si>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</si>
  <si>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</si>
  <si>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</si>
  <si>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</si>
  <si>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</si>
  <si>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</si>
  <si>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</si>
  <si>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</si>
  <si>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</si>
  <si>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</si>
  <si>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</si>
  <si>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</si>
  <si>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</si>
  <si>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</si>
  <si>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</si>
  <si>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</si>
  <si>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</si>
  <si>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</si>
  <si>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</si>
  <si>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</si>
  <si>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</si>
  <si>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</si>
  <si>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</si>
  <si>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</si>
  <si>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</si>
  <si>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</si>
  <si>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</si>
  <si>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</si>
  <si>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</si>
  <si>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</si>
  <si>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</si>
  <si>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</si>
  <si>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</si>
  <si>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</si>
  <si>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</si>
  <si>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</si>
  <si>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</si>
  <si>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</si>
  <si>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</si>
  <si>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</si>
  <si>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</si>
  <si>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</si>
  <si>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</si>
  <si>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</si>
  <si>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</si>
  <si>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</si>
  <si>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</si>
  <si>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</si>
  <si>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</si>
  <si>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</si>
  <si>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</si>
  <si>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</si>
  <si>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</si>
  <si>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</si>
  <si>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</si>
  <si>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</si>
  <si>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</si>
  <si>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</si>
  <si>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</si>
  <si>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</si>
  <si>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</si>
  <si>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</si>
  <si>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</si>
  <si>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</si>
  <si>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</si>
  <si>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</si>
  <si>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</si>
  <si>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</si>
  <si>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</si>
  <si>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</si>
  <si>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</si>
  <si>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</si>
  <si>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</si>
  <si>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</si>
  <si>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</si>
  <si>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</si>
  <si>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</si>
  <si>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</si>
  <si>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</si>
  <si>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</si>
  <si>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</si>
  <si>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</si>
  <si>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</si>
  <si>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</si>
  <si>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</si>
  <si>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</si>
  <si>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</si>
  <si>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</si>
  <si>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</si>
  <si>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</si>
  <si>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</si>
  <si>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</si>
  <si>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</si>
  <si>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</si>
  <si>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</si>
  <si>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</si>
  <si>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</si>
  <si>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</si>
  <si>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</si>
  <si>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</si>
  <si>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</si>
  <si>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</si>
  <si>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</si>
  <si>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</si>
  <si>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</si>
  <si>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</si>
  <si>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</si>
  <si>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</si>
  <si>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</si>
  <si>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</si>
  <si>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</si>
  <si>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</si>
  <si>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</si>
  <si>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</si>
  <si>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</si>
  <si>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</si>
  <si>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</si>
  <si>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</si>
  <si>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</si>
  <si>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</si>
  <si>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</si>
  <si>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</si>
  <si>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</si>
  <si>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</si>
  <si>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</si>
  <si>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</si>
  <si>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</si>
  <si>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</si>
  <si>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</si>
  <si>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</si>
  <si>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</si>
  <si>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</si>
  <si>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</si>
  <si>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</si>
  <si>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</si>
  <si>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</si>
  <si>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</si>
  <si>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</si>
  <si>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</si>
  <si>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</si>
  <si>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</si>
  <si>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</si>
  <si>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</si>
  <si>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</si>
  <si>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</si>
  <si>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</si>
  <si>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</si>
  <si>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</si>
  <si>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</si>
  <si>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</si>
  <si>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</si>
  <si>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</si>
  <si>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</si>
  <si>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</si>
  <si>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</si>
  <si>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</si>
  <si>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</si>
  <si>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</si>
  <si>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</si>
  <si>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</si>
  <si>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</si>
  <si>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</si>
  <si>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</si>
  <si>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</si>
  <si>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</si>
  <si>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</si>
  <si>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</si>
  <si>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</si>
  <si>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</si>
  <si>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</si>
  <si>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</si>
  <si>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</si>
  <si>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</si>
  <si>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</si>
  <si>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</si>
  <si>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</si>
  <si>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</si>
  <si>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</si>
  <si>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</si>
  <si>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</si>
  <si>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</si>
  <si>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</si>
  <si>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</si>
  <si>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</si>
  <si>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</si>
  <si>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</si>
  <si>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</si>
  <si>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</si>
  <si>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</si>
  <si>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</si>
  <si>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</si>
  <si>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</si>
  <si>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</si>
  <si>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</si>
  <si>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</si>
  <si>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</si>
  <si>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</si>
  <si>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</si>
  <si>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</si>
  <si>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</si>
  <si>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</si>
  <si>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</si>
  <si>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</si>
  <si>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</si>
  <si>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</si>
  <si>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</si>
  <si>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</si>
  <si>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</si>
  <si>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</si>
  <si>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</si>
  <si>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</si>
  <si>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</si>
  <si>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</si>
  <si>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</si>
  <si>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</si>
  <si>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</si>
  <si>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</si>
  <si>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</si>
  <si>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</si>
  <si>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</si>
  <si>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</si>
  <si>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</si>
  <si>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</si>
  <si>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</si>
  <si>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</si>
  <si>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</si>
  <si>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</si>
  <si>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</si>
  <si>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</si>
  <si>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</si>
  <si>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</si>
  <si>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</si>
  <si>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</si>
  <si>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</si>
  <si>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</si>
  <si>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</si>
  <si>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</si>
  <si>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</si>
  <si>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</si>
  <si>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</si>
  <si>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</si>
  <si>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</si>
  <si>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</si>
  <si>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</si>
  <si>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</si>
  <si>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</si>
  <si>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</si>
  <si>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</si>
  <si>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</si>
  <si>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</si>
  <si>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</si>
  <si>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</si>
  <si>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</si>
  <si>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</si>
  <si>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</si>
  <si>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</si>
  <si>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</si>
  <si>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</si>
  <si>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</si>
  <si>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</si>
  <si>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</si>
  <si>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</si>
  <si>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</si>
  <si>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</si>
  <si>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</si>
  <si>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</si>
  <si>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</si>
  <si>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</si>
  <si>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</si>
  <si>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</si>
  <si>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</si>
  <si>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</si>
  <si>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</si>
  <si>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</si>
  <si>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</si>
  <si>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</si>
  <si>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</si>
  <si>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</si>
  <si>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</si>
  <si>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</si>
  <si>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</si>
  <si>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</si>
  <si>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</si>
  <si>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</si>
  <si>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</si>
  <si>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</si>
  <si>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</si>
  <si>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</si>
  <si>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</si>
  <si>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</si>
  <si>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</si>
  <si>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</si>
  <si>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</si>
  <si>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</si>
  <si>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</si>
  <si>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</si>
  <si>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</si>
  <si>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</si>
  <si>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</si>
  <si>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</si>
  <si>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</si>
  <si>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</si>
  <si>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</si>
  <si>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</si>
  <si>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</si>
  <si>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</si>
  <si>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</si>
  <si>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</si>
  <si>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</si>
  <si>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</si>
  <si>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</si>
  <si>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</si>
  <si>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</si>
  <si>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</si>
  <si>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</si>
  <si>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</si>
  <si>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</si>
  <si>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</si>
  <si>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</si>
  <si>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</si>
  <si>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</si>
  <si>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</si>
  <si>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</si>
  <si>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</si>
  <si>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</si>
  <si>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</si>
  <si>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</si>
  <si>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</si>
  <si>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</si>
  <si>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</si>
  <si>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</si>
  <si>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</si>
  <si>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</si>
  <si>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</si>
  <si>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</si>
  <si>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</si>
  <si>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</si>
  <si>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</si>
  <si>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</si>
  <si>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</si>
  <si>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</si>
  <si>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</si>
  <si>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</si>
  <si>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</si>
  <si>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</si>
  <si>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</si>
  <si>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</si>
  <si>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</si>
  <si>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</si>
  <si>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</si>
  <si>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</si>
  <si>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</si>
  <si>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</si>
  <si>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</si>
  <si>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</si>
  <si>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</si>
  <si>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</si>
  <si>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</si>
  <si>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</si>
  <si>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</si>
  <si>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</si>
  <si>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</si>
  <si>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</si>
  <si>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</si>
  <si>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</si>
  <si>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</si>
  <si>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</si>
  <si>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</si>
  <si>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</si>
  <si>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</si>
  <si>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</si>
  <si>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</si>
  <si>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</si>
  <si>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</si>
  <si>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</si>
  <si>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</si>
  <si>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</si>
  <si>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</si>
  <si>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</si>
  <si>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</si>
  <si>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</si>
  <si>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</si>
  <si>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</si>
  <si>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</si>
  <si>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</si>
  <si>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</si>
  <si>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</si>
  <si>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</si>
  <si>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</si>
  <si>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</si>
  <si>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</si>
  <si>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</si>
  <si>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</si>
  <si>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</si>
  <si>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</si>
  <si>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</si>
  <si>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</si>
  <si>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</si>
  <si>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</si>
  <si>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</si>
  <si>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</si>
  <si>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</si>
  <si>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</si>
  <si>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</si>
  <si>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</si>
  <si>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</si>
  <si>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</si>
  <si>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</si>
  <si>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</si>
  <si>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</si>
  <si>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</si>
  <si>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</si>
  <si>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</si>
  <si>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</si>
  <si>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</si>
  <si>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</si>
  <si>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</si>
  <si>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</si>
  <si>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</si>
  <si>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</si>
  <si>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</si>
  <si>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</si>
  <si>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</si>
  <si>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</si>
  <si>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</si>
  <si>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</si>
  <si>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</si>
  <si>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</si>
  <si>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</si>
  <si>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</si>
  <si>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</si>
  <si>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</si>
  <si>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</si>
  <si>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</si>
  <si>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</si>
  <si>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</si>
  <si>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</si>
  <si>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</si>
  <si>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</si>
  <si>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</si>
  <si>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</si>
  <si>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</si>
  <si>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</si>
  <si>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</si>
  <si>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</si>
  <si>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</si>
  <si>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</si>
  <si>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</si>
  <si>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</si>
  <si>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</si>
  <si>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</si>
  <si>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</si>
  <si>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</si>
  <si>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</si>
  <si>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</si>
  <si>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</si>
  <si>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</si>
  <si>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</si>
  <si>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</si>
  <si>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</si>
  <si>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</si>
  <si>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</si>
  <si>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</si>
  <si>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</si>
  <si>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</si>
  <si>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</si>
  <si>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</si>
  <si>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</si>
  <si>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</si>
  <si>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</si>
  <si>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</si>
  <si>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</si>
  <si>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</si>
  <si>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</si>
  <si>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</si>
  <si>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</si>
  <si>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</si>
  <si>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</si>
  <si>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</si>
  <si>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</si>
  <si>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</si>
  <si>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</si>
  <si>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</si>
  <si>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</si>
  <si>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</si>
  <si>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</si>
  <si>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</si>
  <si>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</si>
  <si>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</si>
  <si>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</si>
  <si>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</si>
  <si>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</si>
  <si>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</si>
  <si>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</si>
  <si>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</si>
  <si>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</si>
  <si>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</si>
  <si>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</si>
  <si>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</si>
  <si>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</si>
  <si>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</si>
  <si>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</si>
  <si>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</si>
  <si>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</si>
  <si>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</si>
  <si>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</si>
  <si>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</si>
  <si>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</si>
  <si>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</si>
  <si>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</si>
  <si>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</si>
  <si>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</si>
  <si>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</si>
  <si>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</si>
  <si>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</si>
  <si>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</si>
  <si>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</si>
  <si>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</si>
  <si>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</si>
  <si>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</si>
  <si>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</si>
  <si>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</si>
  <si>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</si>
  <si>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</si>
  <si>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</si>
  <si>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</si>
  <si>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</si>
  <si>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</si>
  <si>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</si>
  <si>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</si>
  <si>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</si>
  <si>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</si>
  <si>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</si>
  <si>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</si>
  <si>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</si>
  <si>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</si>
  <si>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</si>
  <si>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</si>
  <si>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</si>
  <si>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</si>
  <si>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</si>
  <si>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</si>
  <si>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</si>
  <si>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</si>
  <si>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</si>
  <si>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</si>
  <si>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</si>
  <si>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</si>
  <si>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</si>
  <si>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</si>
  <si>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</si>
  <si>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</si>
  <si>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</si>
  <si>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</si>
  <si>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</si>
  <si>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</si>
  <si>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</si>
  <si>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</si>
  <si>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</si>
  <si>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</si>
  <si>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</si>
  <si>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</si>
  <si>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</si>
  <si>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</si>
  <si>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</si>
  <si>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</si>
  <si>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</si>
  <si>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</si>
  <si>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</si>
  <si>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</si>
  <si>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</si>
  <si>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</si>
  <si>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</si>
  <si>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</si>
  <si>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</si>
  <si>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</si>
  <si>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</si>
  <si>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</si>
  <si>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</si>
  <si>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</si>
  <si>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</si>
  <si>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</si>
  <si>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</si>
  <si>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</si>
  <si>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</si>
  <si>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</si>
  <si>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</si>
  <si>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</si>
  <si>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</si>
  <si>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</si>
  <si>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</si>
  <si>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</si>
  <si>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</si>
  <si>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</si>
  <si>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</si>
  <si>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</si>
  <si>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</si>
  <si>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</si>
  <si>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</si>
  <si>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</si>
  <si>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</si>
  <si>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</si>
  <si>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</si>
  <si>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</si>
  <si>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</si>
  <si>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</si>
  <si>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</si>
  <si>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</si>
  <si>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</si>
  <si>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</si>
  <si>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</si>
  <si>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</si>
  <si>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</si>
  <si>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</si>
  <si>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</si>
  <si>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</si>
  <si>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</si>
  <si>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</si>
  <si>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</si>
  <si>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</si>
  <si>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</si>
  <si>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</si>
  <si>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</si>
  <si>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</si>
  <si>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</si>
  <si>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</si>
  <si>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</si>
  <si>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</si>
  <si>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</si>
  <si>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</si>
  <si>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</si>
  <si>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</si>
  <si>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</si>
  <si>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</si>
  <si>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</si>
  <si>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</si>
  <si>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</si>
  <si>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</si>
  <si>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</si>
  <si>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</si>
  <si>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</si>
  <si>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</si>
  <si>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</si>
  <si>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</si>
  <si>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</si>
  <si>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</si>
  <si>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</si>
  <si>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</si>
  <si>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</si>
  <si>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</si>
  <si>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</si>
  <si>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</si>
  <si>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</si>
  <si>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</si>
  <si>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</si>
  <si>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</si>
  <si>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</si>
  <si>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</si>
  <si>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</si>
  <si>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</si>
  <si>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</si>
  <si>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</si>
  <si>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</si>
  <si>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</si>
  <si>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</si>
  <si>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</si>
  <si>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</si>
  <si>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</si>
  <si>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</si>
  <si>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</si>
  <si>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</si>
  <si>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</si>
  <si>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</si>
  <si>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</si>
  <si>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</si>
  <si>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</si>
  <si>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</si>
  <si>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</si>
  <si>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</si>
  <si>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</si>
  <si>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</si>
  <si>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</si>
  <si>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</si>
  <si>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</si>
  <si>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</si>
  <si>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</si>
  <si>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</si>
  <si>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</si>
  <si>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</si>
  <si>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</si>
  <si>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</si>
  <si>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</si>
  <si>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</si>
  <si>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</si>
  <si>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</si>
  <si>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</si>
  <si>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</si>
  <si>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</si>
  <si>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</si>
  <si>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</si>
  <si>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</si>
  <si>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</si>
  <si>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</si>
  <si>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</si>
  <si>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</si>
  <si>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</si>
  <si>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</si>
  <si>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</si>
  <si>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</si>
  <si>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</si>
  <si>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</si>
  <si>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</si>
  <si>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</si>
  <si>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</si>
  <si>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</si>
  <si>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</si>
  <si>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</si>
  <si>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</si>
  <si>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</si>
  <si>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</si>
  <si>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</si>
  <si>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</si>
  <si>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</si>
  <si>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</si>
  <si>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</si>
  <si>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</si>
  <si>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</si>
  <si>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</si>
  <si>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</si>
  <si>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</si>
  <si>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</si>
  <si>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</si>
  <si>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</si>
  <si>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</si>
  <si>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</si>
  <si>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</si>
  <si>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</si>
  <si>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</si>
  <si>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</si>
  <si>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</si>
  <si>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</si>
  <si>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</si>
  <si>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</si>
  <si>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</si>
  <si>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</si>
  <si>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</si>
  <si>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</si>
  <si>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</si>
  <si>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</si>
  <si>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</si>
  <si>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</si>
  <si>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</si>
  <si>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</si>
  <si>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</si>
  <si>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</si>
  <si>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</si>
  <si>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</si>
  <si>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</si>
  <si>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</si>
  <si>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</si>
  <si>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</si>
  <si>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</si>
  <si>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</si>
  <si>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</si>
  <si>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</si>
  <si>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</si>
  <si>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</si>
  <si>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</si>
  <si>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</si>
  <si>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</si>
  <si>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</si>
  <si>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</si>
  <si>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</si>
  <si>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</si>
  <si>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</si>
  <si>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</si>
  <si>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</si>
  <si>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</si>
  <si>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</si>
  <si>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</si>
  <si>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</si>
  <si>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</si>
  <si>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</si>
  <si>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</si>
  <si>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</si>
  <si>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</si>
  <si>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</si>
  <si>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</si>
  <si>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</si>
  <si>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</si>
  <si>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</si>
  <si>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</si>
  <si>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</si>
  <si>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</si>
  <si>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</si>
  <si>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</si>
  <si>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</si>
  <si>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</si>
  <si>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</si>
  <si>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</si>
  <si>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</si>
  <si>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</si>
  <si>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</si>
  <si>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</si>
  <si>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</si>
  <si>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</si>
  <si>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</si>
  <si>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</si>
  <si>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</si>
  <si>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</si>
  <si>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</si>
  <si>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</si>
  <si>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</si>
  <si>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</si>
  <si>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</si>
  <si>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</si>
  <si>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</si>
  <si>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</si>
  <si>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</si>
  <si>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</si>
  <si>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</si>
  <si>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</si>
  <si>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</si>
  <si>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</si>
  <si>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</si>
  <si>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</si>
  <si>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</si>
  <si>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</si>
  <si>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</si>
  <si>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</si>
  <si>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</si>
  <si>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</si>
  <si>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</si>
  <si>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</si>
  <si>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</si>
  <si>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</si>
  <si>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</si>
  <si>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</si>
  <si>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</si>
  <si>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</si>
  <si>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</si>
  <si>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</si>
  <si>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</si>
  <si>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</si>
  <si>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</si>
  <si>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</si>
  <si>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</si>
  <si>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</si>
  <si>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</si>
  <si>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</si>
  <si>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</si>
  <si>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</si>
  <si>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</si>
  <si>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</si>
  <si>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</si>
  <si>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</si>
  <si>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</si>
  <si>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</si>
  <si>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</si>
  <si>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</si>
  <si>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</si>
  <si>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</si>
  <si>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</si>
  <si>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</si>
  <si>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</si>
  <si>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</si>
  <si>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</si>
  <si>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</si>
  <si>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</si>
  <si>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</si>
  <si>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</si>
  <si>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</si>
  <si>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</si>
  <si>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</si>
  <si>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</si>
  <si>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</si>
  <si>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</si>
  <si>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</si>
  <si>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</si>
  <si>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</si>
  <si>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</si>
  <si>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</si>
  <si>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</si>
  <si>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</si>
  <si>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</si>
  <si>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</si>
  <si>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</si>
  <si>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</si>
  <si>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</si>
  <si>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</si>
  <si>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</si>
  <si>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</si>
  <si>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</si>
  <si>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</si>
  <si>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</si>
  <si>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</si>
  <si>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</si>
  <si>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</si>
  <si>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</si>
  <si>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</si>
  <si>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</si>
  <si>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</si>
  <si>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</si>
  <si>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</si>
  <si>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</si>
  <si>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</si>
  <si>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</si>
  <si>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</si>
  <si>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</si>
  <si>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</si>
  <si>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</si>
  <si>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</si>
  <si>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</si>
  <si>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</si>
  <si>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</si>
  <si>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</si>
  <si>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</si>
  <si>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</si>
  <si>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</si>
  <si>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</si>
  <si>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</si>
  <si>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</si>
  <si>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</si>
  <si>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</si>
  <si>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</si>
  <si>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</si>
  <si>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</si>
  <si>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</si>
  <si>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</si>
  <si>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</si>
  <si>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</si>
  <si>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</si>
  <si>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</si>
  <si>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</si>
  <si>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</si>
  <si>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</si>
  <si>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</si>
  <si>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</si>
  <si>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</si>
  <si>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</si>
  <si>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</si>
  <si>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</si>
  <si>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</si>
  <si>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</si>
  <si>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</si>
  <si>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</si>
  <si>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</si>
  <si>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</si>
  <si>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</si>
  <si>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</si>
  <si>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</si>
  <si>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</si>
  <si>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</si>
  <si>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</si>
  <si>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</si>
  <si>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</si>
  <si>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</si>
  <si>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</si>
  <si>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</si>
  <si>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</si>
  <si>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</si>
  <si>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</si>
  <si>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</si>
  <si>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</si>
  <si>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</si>
  <si>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</si>
  <si>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</si>
  <si>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</si>
  <si>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</si>
  <si>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</si>
  <si>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</si>
  <si>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</si>
  <si>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</si>
  <si>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</si>
  <si>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</si>
  <si>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</si>
  <si>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</si>
  <si>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</si>
  <si>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</si>
  <si>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</si>
  <si>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</si>
  <si>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</si>
  <si>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</si>
  <si>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</si>
  <si>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</si>
  <si>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</si>
  <si>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</si>
  <si>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</si>
  <si>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</si>
  <si>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</si>
  <si>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</si>
  <si>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</si>
  <si>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</si>
  <si>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</si>
  <si>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</si>
  <si>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</si>
  <si>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</si>
  <si>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</si>
  <si>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</si>
  <si>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</si>
  <si>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</si>
  <si>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</si>
  <si>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</si>
  <si>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</si>
  <si>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</si>
  <si>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</si>
  <si>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</si>
  <si>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</si>
  <si>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</si>
  <si>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</si>
  <si>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</si>
  <si>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</si>
  <si>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</si>
  <si>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</si>
  <si>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</si>
  <si>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</si>
  <si>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</si>
  <si>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</si>
  <si>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</si>
  <si>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</si>
  <si>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</si>
  <si>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</si>
  <si>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</si>
  <si>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</si>
  <si>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</si>
  <si>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</si>
  <si>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</si>
  <si>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</si>
  <si>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</si>
  <si>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</si>
  <si>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</si>
  <si>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</si>
  <si>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</si>
  <si>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</si>
  <si>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</si>
  <si>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</si>
  <si>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</si>
  <si>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</si>
  <si>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</si>
  <si>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</si>
  <si>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</si>
  <si>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</si>
  <si>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</si>
  <si>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</si>
  <si>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</si>
  <si>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</si>
  <si>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</si>
  <si>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</si>
  <si>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</si>
  <si>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</si>
  <si>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</si>
  <si>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</si>
  <si>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</si>
  <si>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</si>
  <si>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</si>
  <si>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</si>
  <si>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</si>
  <si>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</si>
  <si>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</si>
  <si>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</si>
  <si>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</si>
  <si>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</si>
  <si>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</si>
  <si>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</si>
  <si>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</si>
  <si>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</si>
  <si>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</si>
  <si>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</si>
  <si>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</si>
  <si>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</si>
  <si>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</si>
  <si>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</si>
  <si>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</si>
  <si>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</si>
  <si>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</si>
  <si>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</si>
  <si>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</si>
  <si>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</si>
  <si>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</si>
  <si>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</si>
  <si>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</si>
  <si>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</si>
  <si>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</si>
  <si>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</si>
  <si>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</si>
  <si>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</si>
  <si>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</si>
  <si>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</si>
  <si>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</si>
  <si>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</si>
  <si>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</si>
  <si>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</si>
  <si>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</si>
  <si>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</si>
  <si>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</si>
  <si>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</si>
  <si>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</si>
  <si>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</si>
  <si>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</si>
  <si>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</si>
  <si>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</si>
  <si>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</si>
  <si>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</si>
  <si>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</si>
  <si>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</si>
  <si>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</si>
  <si>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</si>
  <si>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</si>
  <si>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</si>
  <si>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</si>
  <si>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</si>
  <si>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</si>
  <si>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</si>
  <si>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</si>
  <si>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</si>
  <si>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</si>
  <si>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</si>
  <si>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</si>
  <si>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</si>
  <si>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</si>
  <si>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</si>
  <si>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</si>
  <si>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</si>
  <si>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</si>
  <si>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</si>
  <si>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</si>
  <si>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</si>
  <si>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</si>
  <si>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</si>
  <si>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</si>
  <si>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</si>
  <si>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</si>
  <si>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</si>
  <si>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</si>
  <si>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</si>
  <si>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</si>
  <si>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</si>
  <si>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</si>
  <si>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</si>
  <si>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</si>
  <si>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</si>
  <si>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</si>
  <si>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</si>
  <si>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</si>
  <si>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</si>
  <si>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</si>
  <si>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</si>
  <si>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</si>
  <si>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</si>
  <si>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</si>
  <si>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</si>
  <si>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</si>
  <si>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</si>
  <si>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</si>
  <si>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</si>
  <si>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</si>
  <si>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</si>
  <si>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</si>
  <si>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</si>
  <si>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</si>
  <si>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</si>
  <si>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</si>
  <si>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</si>
  <si>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</si>
  <si>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</si>
  <si>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</si>
  <si>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</si>
  <si>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</si>
  <si>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</si>
  <si>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</si>
  <si>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</si>
  <si>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</si>
  <si>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</si>
  <si>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</si>
  <si>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</si>
  <si>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</si>
  <si>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</si>
  <si>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</si>
  <si>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</si>
  <si>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</si>
  <si>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</si>
  <si>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</si>
  <si>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</si>
  <si>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</si>
  <si>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</si>
  <si>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</si>
  <si>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</si>
  <si>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</si>
  <si>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</si>
  <si>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</si>
  <si>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</si>
  <si>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</si>
  <si>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</si>
  <si>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</si>
  <si>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</si>
  <si>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</si>
  <si>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</si>
  <si>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</si>
  <si>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</si>
  <si>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</si>
  <si>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</si>
  <si>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</si>
  <si>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</si>
  <si>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</si>
  <si>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</si>
  <si>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</si>
  <si>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</si>
  <si>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</si>
  <si>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</si>
  <si>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</si>
  <si>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</si>
  <si>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</si>
  <si>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</si>
  <si>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</si>
  <si>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</si>
  <si>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</si>
  <si>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</si>
  <si>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</si>
  <si>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</si>
  <si>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</si>
  <si>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</si>
  <si>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</si>
  <si>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</si>
  <si>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</si>
  <si>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</si>
  <si>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</si>
  <si>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</si>
  <si>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</si>
  <si>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</si>
  <si>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</si>
  <si>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</si>
  <si>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</si>
  <si>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</si>
  <si>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</si>
  <si>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</si>
  <si>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</si>
  <si>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</si>
  <si>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</si>
  <si>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</si>
  <si>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</si>
  <si>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</si>
  <si>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</si>
  <si>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</si>
  <si>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</si>
  <si>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</si>
  <si>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</si>
  <si>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</si>
  <si>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</si>
  <si>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</si>
  <si>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</si>
  <si>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</si>
  <si>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</si>
  <si>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</si>
  <si>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</si>
  <si>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</si>
  <si>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</si>
  <si>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</si>
  <si>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</si>
  <si>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</si>
  <si>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</si>
  <si>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</si>
  <si>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</si>
  <si>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</si>
  <si>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</si>
  <si>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</si>
  <si>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</si>
  <si>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</si>
  <si>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</si>
  <si>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</si>
  <si>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</si>
  <si>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</si>
  <si>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</si>
  <si>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</si>
  <si>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</si>
  <si>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</si>
  <si>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</si>
  <si>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</si>
  <si>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</si>
  <si>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</si>
  <si>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</si>
  <si>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</si>
  <si>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</si>
  <si>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</si>
  <si>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</si>
  <si>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</si>
  <si>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</si>
  <si>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</si>
  <si>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</si>
  <si>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</si>
  <si>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</si>
  <si>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</si>
  <si>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</si>
  <si>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</si>
  <si>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</si>
  <si>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</si>
  <si>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</si>
  <si>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</si>
  <si>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</si>
  <si>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</si>
  <si>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</si>
  <si>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</si>
  <si>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</si>
  <si>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</si>
  <si>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</si>
  <si>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</si>
  <si>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</si>
  <si>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</si>
  <si>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</si>
  <si>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</si>
  <si>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</si>
  <si>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</si>
  <si>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</si>
  <si>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</si>
  <si>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</si>
  <si>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</si>
  <si>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</si>
  <si>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</si>
  <si>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</si>
  <si>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</si>
  <si>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</si>
  <si>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</si>
  <si>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</si>
  <si>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</si>
  <si>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</si>
  <si>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</si>
  <si>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</si>
  <si>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</si>
  <si>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</si>
  <si>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</si>
  <si>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</si>
  <si>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</si>
  <si>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</si>
  <si>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</si>
  <si>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</si>
  <si>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</si>
  <si>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</si>
  <si>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</si>
  <si>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</si>
  <si>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</si>
  <si>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</si>
  <si>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</si>
  <si>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</si>
  <si>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</si>
  <si>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</si>
  <si>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</si>
  <si>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</si>
  <si>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</si>
  <si>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</si>
  <si>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</si>
  <si>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</si>
  <si>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</si>
  <si>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</si>
  <si>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</si>
  <si>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</si>
  <si>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</si>
  <si>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</si>
  <si>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</si>
  <si>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</si>
  <si>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</si>
  <si>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</si>
  <si>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</si>
  <si>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</si>
  <si>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</si>
  <si>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</si>
  <si>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</si>
  <si>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</si>
  <si>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</si>
  <si>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</si>
  <si>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</si>
  <si>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</si>
  <si>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</si>
  <si>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</si>
  <si>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</si>
  <si>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</si>
  <si>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</si>
  <si>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</si>
  <si>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</si>
  <si>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</si>
  <si>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</si>
  <si>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</si>
  <si>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</si>
  <si>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</si>
  <si>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</si>
  <si>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</si>
  <si>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</si>
  <si>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</si>
  <si>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</si>
  <si>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</si>
  <si>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</si>
  <si>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</si>
  <si>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</si>
  <si>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</si>
  <si>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</si>
  <si>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</si>
  <si>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</si>
  <si>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</si>
  <si>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</si>
  <si>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</si>
  <si>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</si>
  <si>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</si>
  <si>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</si>
  <si>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</si>
  <si>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</si>
  <si>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</si>
  <si>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</si>
  <si>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</si>
  <si>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</si>
  <si>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</si>
  <si>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</si>
  <si>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</si>
  <si>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</si>
  <si>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</si>
  <si>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</si>
  <si>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</si>
  <si>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</si>
  <si>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</si>
  <si>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</si>
  <si>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</si>
  <si>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</si>
  <si>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</si>
  <si>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</si>
  <si>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</si>
  <si>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</si>
  <si>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</si>
  <si>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</si>
  <si>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</si>
  <si>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</si>
  <si>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</si>
  <si>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</si>
  <si>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</si>
  <si>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</si>
  <si>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</si>
  <si>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</si>
  <si>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</si>
  <si>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</si>
  <si>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</si>
  <si>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</si>
  <si>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</si>
  <si>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</si>
  <si>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</si>
  <si>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</si>
  <si>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</si>
  <si>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</si>
  <si>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</si>
  <si>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</si>
  <si>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</si>
  <si>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</si>
  <si>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</si>
  <si>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</si>
  <si>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</si>
  <si>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</si>
  <si>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</si>
  <si>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</si>
  <si>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</si>
  <si>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</si>
  <si>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</si>
  <si>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</si>
  <si>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</si>
  <si>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</si>
  <si>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</si>
  <si>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</si>
  <si>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</si>
  <si>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</si>
  <si>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</si>
  <si>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</si>
  <si>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</si>
  <si>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</si>
  <si>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</si>
  <si>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</si>
  <si>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</si>
  <si>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</si>
  <si>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</si>
  <si>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</si>
  <si>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</si>
  <si>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</si>
  <si>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</si>
  <si>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</si>
  <si>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</si>
  <si>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</si>
  <si>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</si>
  <si>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</si>
  <si>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</si>
  <si>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</si>
  <si>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</si>
  <si>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</si>
  <si>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</si>
  <si>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</si>
  <si>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</si>
  <si>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</si>
  <si>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</si>
  <si>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</si>
  <si>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</si>
  <si>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</si>
  <si>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</si>
  <si>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</si>
  <si>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</si>
  <si>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</si>
  <si>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</si>
  <si>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</si>
  <si>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</si>
  <si>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</si>
  <si>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</si>
  <si>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</si>
  <si>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</si>
  <si>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</si>
  <si>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</si>
  <si>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</si>
  <si>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</si>
  <si>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</si>
  <si>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</si>
  <si>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</si>
  <si>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</si>
  <si>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</si>
  <si>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</si>
  <si>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</si>
  <si>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</si>
  <si>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</si>
  <si>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</si>
  <si>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</si>
  <si>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</si>
  <si>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</si>
  <si>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</si>
  <si>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</si>
  <si>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</si>
  <si>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</si>
  <si>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</si>
  <si>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</si>
  <si>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</si>
  <si>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</si>
  <si>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</si>
  <si>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</si>
  <si>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</si>
  <si>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</si>
  <si>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</si>
  <si>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</si>
  <si>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</si>
  <si>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</si>
  <si>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</si>
  <si>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</si>
  <si>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</si>
  <si>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</si>
  <si>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</si>
  <si>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</si>
  <si>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</si>
  <si>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</si>
  <si>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</si>
  <si>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</si>
  <si>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</si>
  <si>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</si>
  <si>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</si>
  <si>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</si>
  <si>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</si>
  <si>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</si>
  <si>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</si>
  <si>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</si>
  <si>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</si>
  <si>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</si>
  <si>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</si>
  <si>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</si>
  <si>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</si>
  <si>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</si>
  <si>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</si>
  <si>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</si>
  <si>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</si>
  <si>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</si>
  <si>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</si>
  <si>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</si>
  <si>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</si>
  <si>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</si>
  <si>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</si>
  <si>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</si>
  <si>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</si>
  <si>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</si>
  <si>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</si>
  <si>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</si>
  <si>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</si>
  <si>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</si>
  <si>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</si>
  <si>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</si>
  <si>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</si>
  <si>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</si>
  <si>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</si>
  <si>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</si>
  <si>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</si>
  <si>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</si>
  <si>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</si>
  <si>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</si>
  <si>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</si>
  <si>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</si>
  <si>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</si>
  <si>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</si>
  <si>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</si>
  <si>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</si>
  <si>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</si>
  <si>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</si>
  <si>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</si>
  <si>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</si>
  <si>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</si>
  <si>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</si>
  <si>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</si>
  <si>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</si>
  <si>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</si>
  <si>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</si>
  <si>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</si>
  <si>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</si>
  <si>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</si>
  <si>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</si>
  <si>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</si>
  <si>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</si>
  <si>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</si>
  <si>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</si>
  <si>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</si>
  <si>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</si>
  <si>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</si>
  <si>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</si>
  <si>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</si>
  <si>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</si>
  <si>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</si>
  <si>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</si>
  <si>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</si>
  <si>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</si>
  <si>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</si>
  <si>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</si>
  <si>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</si>
  <si>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</si>
  <si>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</si>
  <si>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</si>
  <si>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</si>
  <si>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</si>
  <si>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</si>
  <si>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</si>
  <si>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</si>
  <si>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</si>
  <si>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</si>
  <si>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</si>
  <si>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</si>
  <si>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</si>
  <si>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</si>
  <si>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</si>
  <si>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</si>
  <si>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</si>
  <si>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</si>
  <si>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</si>
  <si>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</si>
  <si>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</si>
  <si>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</si>
  <si>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</si>
  <si>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</si>
  <si>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</si>
  <si>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</si>
  <si>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</si>
  <si>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</si>
  <si>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</si>
  <si>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</si>
  <si>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</si>
  <si>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</si>
  <si>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</si>
  <si>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</si>
  <si>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</si>
  <si>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</si>
  <si>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</si>
  <si>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</si>
  <si>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</si>
  <si>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</si>
  <si>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</si>
  <si>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</si>
  <si>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</si>
  <si>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</si>
  <si>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</si>
  <si>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</si>
  <si>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</si>
  <si>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</si>
  <si>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</si>
  <si>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</si>
  <si>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</si>
  <si>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</si>
  <si>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</si>
  <si>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</si>
  <si>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</si>
  <si>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</si>
  <si>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</si>
  <si>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</si>
  <si>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</si>
  <si>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</si>
  <si>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</si>
  <si>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</si>
  <si>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</si>
  <si>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</si>
  <si>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</si>
  <si>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</si>
  <si>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</si>
  <si>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</si>
  <si>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</si>
  <si>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</si>
  <si>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</si>
  <si>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</si>
  <si>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</si>
  <si>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</si>
  <si>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</si>
  <si>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</si>
  <si>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</si>
  <si>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</si>
  <si>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</si>
  <si>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</si>
  <si>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</si>
  <si>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</si>
  <si>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</si>
  <si>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</si>
  <si>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</si>
  <si>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</si>
  <si>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</si>
  <si>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</si>
  <si>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</si>
  <si>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</si>
  <si>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</si>
  <si>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</si>
  <si>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</si>
  <si>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</si>
  <si>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</si>
  <si>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</si>
  <si>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</si>
  <si>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</si>
  <si>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</si>
  <si>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</si>
  <si>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</si>
  <si>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</si>
  <si>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</si>
  <si>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</si>
  <si>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</si>
  <si>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</si>
  <si>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</si>
  <si>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</si>
  <si>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</si>
  <si>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</si>
  <si>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</si>
  <si>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</si>
  <si>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</si>
  <si>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</si>
  <si>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</si>
  <si>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</si>
  <si>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</si>
  <si>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</si>
  <si>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</si>
  <si>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</si>
  <si>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</si>
  <si>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</si>
  <si>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</si>
  <si>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</si>
  <si>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</si>
  <si>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</si>
  <si>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</si>
  <si>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</si>
  <si>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</si>
  <si>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</si>
  <si>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</si>
  <si>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</si>
  <si>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</si>
  <si>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</si>
  <si>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</si>
  <si>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</si>
  <si>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</si>
  <si>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</si>
  <si>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</si>
  <si>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</si>
  <si>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</si>
  <si>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</si>
  <si>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</si>
  <si>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</si>
  <si>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</si>
  <si>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</si>
  <si>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</si>
  <si>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</si>
  <si>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</si>
  <si>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</si>
  <si>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</si>
  <si>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</si>
  <si>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</si>
  <si>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</si>
  <si>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</si>
  <si>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</si>
  <si>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</si>
  <si>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</si>
  <si>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</si>
  <si>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</si>
  <si>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</si>
  <si>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</si>
  <si>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</si>
  <si>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</si>
  <si>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</si>
  <si>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</si>
  <si>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</si>
  <si>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</si>
  <si>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</si>
  <si>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</si>
  <si>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</si>
  <si>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</si>
  <si>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</si>
  <si>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</si>
  <si>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</si>
  <si>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</si>
  <si>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</si>
  <si>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</si>
  <si>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</si>
  <si>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</si>
  <si>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</si>
  <si>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</si>
  <si>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</si>
  <si>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</si>
  <si>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</si>
  <si>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</si>
  <si>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</si>
  <si>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</si>
  <si>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</si>
  <si>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</si>
  <si>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</si>
  <si>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</si>
  <si>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</si>
  <si>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</si>
  <si>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</si>
  <si>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</si>
  <si>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</si>
  <si>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</si>
  <si>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</si>
  <si>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</si>
  <si>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</si>
  <si>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</si>
  <si>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</si>
  <si>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</si>
  <si>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</si>
  <si>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</si>
  <si>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</si>
  <si>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</si>
  <si>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</si>
  <si>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</si>
  <si>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</si>
  <si>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</si>
  <si>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</si>
  <si>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</si>
  <si>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</si>
  <si>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</si>
  <si>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</si>
  <si>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</si>
  <si>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</si>
  <si>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</si>
  <si>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</si>
  <si>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</si>
  <si>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</si>
  <si>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</si>
  <si>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</si>
  <si>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</si>
  <si>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</si>
  <si>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</si>
  <si>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</si>
  <si>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</si>
  <si>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</si>
  <si>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</si>
  <si>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</si>
  <si>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</si>
  <si>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</si>
  <si>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</si>
  <si>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</si>
  <si>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</si>
  <si>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</si>
  <si>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</si>
  <si>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</si>
  <si>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</si>
  <si>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</si>
  <si>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</si>
  <si>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</si>
  <si>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</si>
  <si>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</si>
  <si>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</si>
  <si>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</si>
  <si>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</si>
  <si>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</si>
  <si>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</si>
  <si>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</si>
  <si>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</si>
  <si>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</si>
  <si>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</si>
  <si>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</si>
  <si>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</si>
  <si>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</si>
  <si>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</si>
  <si>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</si>
  <si>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</si>
  <si>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</si>
  <si>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</si>
  <si>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</si>
  <si>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</si>
  <si>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</si>
  <si>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</si>
  <si>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</si>
  <si>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</si>
  <si>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</si>
  <si>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</si>
  <si>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</si>
  <si>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</si>
  <si>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</si>
  <si>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</si>
  <si>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</si>
  <si>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</si>
  <si>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</si>
  <si>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</si>
  <si>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</si>
  <si>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</si>
  <si>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</si>
  <si>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</si>
  <si>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</si>
  <si>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</si>
  <si>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</si>
  <si>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</si>
  <si>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</si>
  <si>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</si>
  <si>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</si>
  <si>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</si>
  <si>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</si>
  <si>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</si>
  <si>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</si>
  <si>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</si>
  <si>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</si>
  <si>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</si>
  <si>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</si>
  <si>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</si>
  <si>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</si>
  <si>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</si>
  <si>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</si>
  <si>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</si>
  <si>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</si>
  <si>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</si>
  <si>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</si>
  <si>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</si>
  <si>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</si>
  <si>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</si>
  <si>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</si>
  <si>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</si>
  <si>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</si>
  <si>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</si>
  <si>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</si>
  <si>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</si>
  <si>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</si>
  <si>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</si>
  <si>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</si>
  <si>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</si>
  <si>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</si>
  <si>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</si>
  <si>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</si>
  <si>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</si>
  <si>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</si>
  <si>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</si>
  <si>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</si>
  <si>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</si>
  <si>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</si>
  <si>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</si>
  <si>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</si>
  <si>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</si>
  <si>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</si>
  <si>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</si>
  <si>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</si>
  <si>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</si>
  <si>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</si>
  <si>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</si>
  <si>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</si>
  <si>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</si>
  <si>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</si>
  <si>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</si>
  <si>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</si>
  <si>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</si>
  <si>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</si>
  <si>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</si>
  <si>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</si>
  <si>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</si>
  <si>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</si>
  <si>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</si>
  <si>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</si>
  <si>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</si>
  <si>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</si>
  <si>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</si>
  <si>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</si>
  <si>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</si>
  <si>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</si>
  <si>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</si>
  <si>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</si>
  <si>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</si>
  <si>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</si>
  <si>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</si>
  <si>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</si>
  <si>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</si>
  <si>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</si>
  <si>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</si>
  <si>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</si>
  <si>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</si>
  <si>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</si>
  <si>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</si>
  <si>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</si>
  <si>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</si>
  <si>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</si>
  <si>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</si>
  <si>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</si>
  <si>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</si>
  <si>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</si>
  <si>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</si>
  <si>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</si>
  <si>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</si>
  <si>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</si>
  <si>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</si>
  <si>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</si>
  <si>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</si>
  <si>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</si>
  <si>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</si>
  <si>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</si>
  <si>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</si>
  <si>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</si>
  <si>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</si>
  <si>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</si>
  <si>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</si>
  <si>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</si>
  <si>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</si>
  <si>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</si>
  <si>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</si>
  <si>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</si>
  <si>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</si>
  <si>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</si>
  <si>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</si>
  <si>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</si>
  <si>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</si>
  <si>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</si>
  <si>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</si>
  <si>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</si>
  <si>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</si>
  <si>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</si>
  <si>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</si>
  <si>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</si>
  <si>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</si>
  <si>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</si>
  <si>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</si>
  <si>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</si>
  <si>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</si>
  <si>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</si>
  <si>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</si>
  <si>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</si>
  <si>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</si>
  <si>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</si>
  <si>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</si>
  <si>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</si>
  <si>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</si>
  <si>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</si>
  <si>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</si>
  <si>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</si>
  <si>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</si>
  <si>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</si>
  <si>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</si>
  <si>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</si>
  <si>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</si>
  <si>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</si>
  <si>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</si>
  <si>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</si>
  <si>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</si>
  <si>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</si>
  <si>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</si>
  <si>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</si>
  <si>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</si>
  <si>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</si>
  <si>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</si>
  <si>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</si>
  <si>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</si>
  <si>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</si>
  <si>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</si>
  <si>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</si>
  <si>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</si>
  <si>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</si>
  <si>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</si>
  <si>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</si>
  <si>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</si>
  <si>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</si>
  <si>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</si>
  <si>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</si>
  <si>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</si>
  <si>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</si>
  <si>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</si>
  <si>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</si>
  <si>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</si>
  <si>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</si>
  <si>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</si>
  <si>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</si>
  <si>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</si>
  <si>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</si>
  <si>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</si>
  <si>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</si>
  <si>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</si>
  <si>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</si>
  <si>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</si>
  <si>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</si>
  <si>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</si>
  <si>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</si>
  <si>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</si>
  <si>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</si>
  <si>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</si>
  <si>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</si>
  <si>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</si>
  <si>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</si>
  <si>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</si>
  <si>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</si>
  <si>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</si>
  <si>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</si>
  <si>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</si>
  <si>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</si>
  <si>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</si>
  <si>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</si>
  <si>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</si>
  <si>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</si>
  <si>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</si>
  <si>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</si>
  <si>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</si>
  <si>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</si>
  <si>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</si>
  <si>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</si>
  <si>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</si>
  <si>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</si>
  <si>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</si>
  <si>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</si>
  <si>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</si>
  <si>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</si>
  <si>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</si>
  <si>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</si>
  <si>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</si>
  <si>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</si>
  <si>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</si>
  <si>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</si>
  <si>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</si>
  <si>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</si>
  <si>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</si>
  <si>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</si>
  <si>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</si>
  <si>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</si>
  <si>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</si>
  <si>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</si>
  <si>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</si>
  <si>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</si>
  <si>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</si>
  <si>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</si>
  <si>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</si>
  <si>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</si>
  <si>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</si>
  <si>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</si>
  <si>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</si>
  <si>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</si>
  <si>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</si>
  <si>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</si>
  <si>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</si>
  <si>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</si>
  <si>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</si>
  <si>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</si>
  <si>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</si>
  <si>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</si>
  <si>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</si>
  <si>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</si>
  <si>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</si>
  <si>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</si>
  <si>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</si>
  <si>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</si>
  <si>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</si>
  <si>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</si>
  <si>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</si>
  <si>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</si>
  <si>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</si>
  <si>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</si>
  <si>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</si>
  <si>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</si>
  <si>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</si>
  <si>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</si>
  <si>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</si>
  <si>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</si>
  <si>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</si>
  <si>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</si>
  <si>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</si>
  <si>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</si>
  <si>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</si>
  <si>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</si>
  <si>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</si>
  <si>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</si>
  <si>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</si>
  <si>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</si>
  <si>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</si>
  <si>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</si>
  <si>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</si>
  <si>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</si>
  <si>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</si>
  <si>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</si>
  <si>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</si>
  <si>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</si>
  <si>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</si>
  <si>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</si>
  <si>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</si>
  <si>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</si>
  <si>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</si>
  <si>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</si>
  <si>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</si>
  <si>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</si>
  <si>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</si>
  <si>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</si>
  <si>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</si>
  <si>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</si>
  <si>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</si>
  <si>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</si>
  <si>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</si>
  <si>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</si>
  <si>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</si>
  <si>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</si>
  <si>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</si>
  <si>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</si>
  <si>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</si>
  <si>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</si>
  <si>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</si>
  <si>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</si>
  <si>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</si>
  <si>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</si>
  <si>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</si>
  <si>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</si>
  <si>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</si>
  <si>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</si>
  <si>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</si>
  <si>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</si>
  <si>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</si>
  <si>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</si>
  <si>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</si>
  <si>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</si>
  <si>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</si>
  <si>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</si>
  <si>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</si>
  <si>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</si>
  <si>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</si>
  <si>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</si>
  <si>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</si>
  <si>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</si>
  <si>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</si>
  <si>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</si>
  <si>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</si>
  <si>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</si>
  <si>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</si>
  <si>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</si>
  <si>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</si>
  <si>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</si>
  <si>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</si>
  <si>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</si>
  <si>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</si>
  <si>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</si>
  <si>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</si>
  <si>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</si>
  <si>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</si>
  <si>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</si>
  <si>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</si>
  <si>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</si>
  <si>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</si>
  <si>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</si>
  <si>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</si>
  <si>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</si>
  <si>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</si>
  <si>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</si>
  <si>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</si>
  <si>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</si>
  <si>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</si>
  <si>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</si>
  <si>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</si>
  <si>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</si>
  <si>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</si>
  <si>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</si>
  <si>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</si>
  <si>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</si>
  <si>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</si>
  <si>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</si>
  <si>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</si>
  <si>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</si>
  <si>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</si>
  <si>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</si>
  <si>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</si>
  <si>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</si>
  <si>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</si>
  <si>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</si>
  <si>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</si>
  <si>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</si>
  <si>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</si>
  <si>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</si>
  <si>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</si>
  <si>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</si>
  <si>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</si>
  <si>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</si>
  <si>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</si>
  <si>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</si>
  <si>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</si>
  <si>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</si>
  <si>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</si>
  <si>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</si>
  <si>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</si>
  <si>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</si>
  <si>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</si>
  <si>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</si>
  <si>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</si>
  <si>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</si>
  <si>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</si>
  <si>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</si>
  <si>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</si>
  <si>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</si>
  <si>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</si>
  <si>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</si>
  <si>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</si>
  <si>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</si>
  <si>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</si>
  <si>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</si>
  <si>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</si>
  <si>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</si>
  <si>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</si>
  <si>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</si>
  <si>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</si>
  <si>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</si>
  <si>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</si>
  <si>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</si>
  <si>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</si>
  <si>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</si>
  <si>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</si>
  <si>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</si>
  <si>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</si>
  <si>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</si>
  <si>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</si>
  <si>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</si>
  <si>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</si>
  <si>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</si>
  <si>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</si>
  <si>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</si>
  <si>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</si>
  <si>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</si>
  <si>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</si>
  <si>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</si>
  <si>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</si>
  <si>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</si>
  <si>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</si>
  <si>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</si>
  <si>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</si>
  <si>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</si>
  <si>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</si>
  <si>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</si>
  <si>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</si>
  <si>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</si>
  <si>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</si>
  <si>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</si>
  <si>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</si>
  <si>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</si>
  <si>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</si>
  <si>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</si>
  <si>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</si>
  <si>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</si>
  <si>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</si>
  <si>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</si>
  <si>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</si>
  <si>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</si>
  <si>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</si>
  <si>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</si>
  <si>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</si>
  <si>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</si>
  <si>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</si>
  <si>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</si>
  <si>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</si>
  <si>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</si>
  <si>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</si>
  <si>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</si>
  <si>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</si>
  <si>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</si>
  <si>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</si>
  <si>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</si>
  <si>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</si>
  <si>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</si>
  <si>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</si>
  <si>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</si>
  <si>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</si>
  <si>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</si>
  <si>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</si>
  <si>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</si>
  <si>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</si>
  <si>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</si>
  <si>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</si>
  <si>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</si>
  <si>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</si>
  <si>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</si>
  <si>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</si>
  <si>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</si>
  <si>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</si>
  <si>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</si>
  <si>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</si>
  <si>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</si>
  <si>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</si>
  <si>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</si>
  <si>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</si>
  <si>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</si>
  <si>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</si>
  <si>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</si>
  <si>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</si>
  <si>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</si>
  <si>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</si>
  <si>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</si>
  <si>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</si>
  <si>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</si>
  <si>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</si>
  <si>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</si>
  <si>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</si>
  <si>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</si>
  <si>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</si>
  <si>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</si>
  <si>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</si>
  <si>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</si>
  <si>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</si>
  <si>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</si>
  <si>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</si>
  <si>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</si>
  <si>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</si>
  <si>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</si>
  <si>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</si>
  <si>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</si>
  <si>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</si>
  <si>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</si>
  <si>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</si>
  <si>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</si>
  <si>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</si>
  <si>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</si>
  <si>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</si>
  <si>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</si>
  <si>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</si>
  <si>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</si>
  <si>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</si>
  <si>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</si>
  <si>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</si>
  <si>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</si>
  <si>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</si>
  <si>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</si>
  <si>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</si>
  <si>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</si>
  <si>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</si>
  <si>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</si>
  <si>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</si>
  <si>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</si>
  <si>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</si>
  <si>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</si>
  <si>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</si>
  <si>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</si>
  <si>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</si>
  <si>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</si>
  <si>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</si>
  <si>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</si>
  <si>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</si>
  <si>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</si>
  <si>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</si>
  <si>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</si>
  <si>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</si>
  <si>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</si>
  <si>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</si>
  <si>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</si>
  <si>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</si>
  <si>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</si>
  <si>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</si>
  <si>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</si>
  <si>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</si>
  <si>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</si>
  <si>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</si>
  <si>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</si>
  <si>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</si>
  <si>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</si>
  <si>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</si>
  <si>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</si>
  <si>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</si>
  <si>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</si>
  <si>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</si>
  <si>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</si>
  <si>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</si>
  <si>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</si>
  <si>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</si>
  <si>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</si>
  <si>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</si>
  <si>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</si>
  <si>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</si>
  <si>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</si>
  <si>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</si>
  <si>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</si>
  <si>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</si>
  <si>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</si>
  <si>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</si>
  <si>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</si>
  <si>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</si>
  <si>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</si>
  <si>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</si>
  <si>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</si>
  <si>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</si>
  <si>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</si>
  <si>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</si>
  <si>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</si>
  <si>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</si>
  <si>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</si>
  <si>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</si>
  <si>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</si>
  <si>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</si>
  <si>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</si>
  <si>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</si>
  <si>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</si>
  <si>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</si>
  <si>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</si>
  <si>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</si>
  <si>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</si>
  <si>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</si>
  <si>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</si>
  <si>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</si>
  <si>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</si>
  <si>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</si>
  <si>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</si>
  <si>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</si>
  <si>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</si>
  <si>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</si>
  <si>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</si>
  <si>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</si>
  <si>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</si>
  <si>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</si>
  <si>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</si>
  <si>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</si>
  <si>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</si>
  <si>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</si>
  <si>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</si>
  <si>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</si>
  <si>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</si>
  <si>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</si>
  <si>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</si>
  <si>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</si>
  <si>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</si>
  <si>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</si>
  <si>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</si>
  <si>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</si>
  <si>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</si>
  <si>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</si>
  <si>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</si>
  <si>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</si>
  <si>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</si>
  <si>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</si>
  <si>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</si>
  <si>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</si>
  <si>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</si>
  <si>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</si>
  <si>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</si>
  <si>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</si>
  <si>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</si>
  <si>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</si>
  <si>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</si>
  <si>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</si>
  <si>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</si>
  <si>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</si>
  <si>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</si>
  <si>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</si>
  <si>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</si>
  <si>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</si>
  <si>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</si>
  <si>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</si>
  <si>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</si>
  <si>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</si>
  <si>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</si>
  <si>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</si>
  <si>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</si>
  <si>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</si>
  <si>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</si>
  <si>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</si>
  <si>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</si>
  <si>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</si>
  <si>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</si>
  <si>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</si>
  <si>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</si>
  <si>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</si>
  <si>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</si>
  <si>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</si>
  <si>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</si>
  <si>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</si>
  <si>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</si>
  <si>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</si>
  <si>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</si>
  <si>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</si>
  <si>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</si>
  <si>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</si>
  <si>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</si>
  <si>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</si>
  <si>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</si>
  <si>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</si>
  <si>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</si>
  <si>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</si>
  <si>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</si>
  <si>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</si>
  <si>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</si>
  <si>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</si>
  <si>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</si>
  <si>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</si>
  <si>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</si>
  <si>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</si>
  <si>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</si>
  <si>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</si>
  <si>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</si>
  <si>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</si>
  <si>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</si>
  <si>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</si>
  <si>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</si>
  <si>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</si>
  <si>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</si>
  <si>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</si>
  <si>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</si>
  <si>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</si>
  <si>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</si>
  <si>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</si>
  <si>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</si>
  <si>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</si>
  <si>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</si>
  <si>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</si>
  <si>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</si>
  <si>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</si>
  <si>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</si>
  <si>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</si>
  <si>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</si>
  <si>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</si>
  <si>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</si>
  <si>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</si>
  <si>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</si>
  <si>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</si>
  <si>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</si>
  <si>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</si>
  <si>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</si>
  <si>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</si>
  <si>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</si>
  <si>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</si>
  <si>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</si>
  <si>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</si>
  <si>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</si>
  <si>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</si>
  <si>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</si>
  <si>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</si>
  <si>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</si>
  <si>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</si>
  <si>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</si>
  <si>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</si>
  <si>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</si>
  <si>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</si>
  <si>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</si>
  <si>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</si>
  <si>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</si>
  <si>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</si>
  <si>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</si>
  <si>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</si>
  <si>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</si>
  <si>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</si>
  <si>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</si>
  <si>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</si>
  <si>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</si>
  <si>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</si>
  <si>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</si>
  <si>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</si>
  <si>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</si>
  <si>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</si>
  <si>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</si>
  <si>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</si>
  <si>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</si>
  <si>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</si>
  <si>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</si>
  <si>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</si>
  <si>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</si>
  <si>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</si>
  <si>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</si>
  <si>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</si>
  <si>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</si>
  <si>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</si>
  <si>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</si>
  <si>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</si>
  <si>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</si>
  <si>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</si>
  <si>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</si>
  <si>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</si>
  <si>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</si>
  <si>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</si>
  <si>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</si>
  <si>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</si>
  <si>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</si>
  <si>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</si>
  <si>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</si>
  <si>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</si>
  <si>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</si>
  <si>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</si>
  <si>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</si>
  <si>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</si>
  <si>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</si>
  <si>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</si>
  <si>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</si>
  <si>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</si>
  <si>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</si>
  <si>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</si>
  <si>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</si>
  <si>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</si>
  <si>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</si>
  <si>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</si>
  <si>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</si>
  <si>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</si>
  <si>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</si>
  <si>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</si>
  <si>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</si>
  <si>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</si>
  <si>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</si>
  <si>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</si>
  <si>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</si>
  <si>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</si>
  <si>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</si>
  <si>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</si>
  <si>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</si>
  <si>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</si>
  <si>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</si>
  <si>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</si>
  <si>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</si>
  <si>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</si>
  <si>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</si>
  <si>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</si>
  <si>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</si>
  <si>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</si>
  <si>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</si>
  <si>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</si>
  <si>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</si>
  <si>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</si>
  <si>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</si>
  <si>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</si>
  <si>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</si>
  <si>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</si>
  <si>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</si>
  <si>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</si>
  <si>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</si>
  <si>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</si>
  <si>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</si>
  <si>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</si>
  <si>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</si>
  <si>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</si>
  <si>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</si>
  <si>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</si>
  <si>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</si>
  <si>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</si>
  <si>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</si>
  <si>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</si>
  <si>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</si>
  <si>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</si>
  <si>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</si>
  <si>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</si>
  <si>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</si>
  <si>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</si>
  <si>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</si>
  <si>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</si>
  <si>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</si>
  <si>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</si>
  <si>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</si>
  <si>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</si>
  <si>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</si>
  <si>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</si>
  <si>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</si>
  <si>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</si>
  <si>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</si>
  <si>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</si>
  <si>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</si>
  <si>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</si>
  <si>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</si>
  <si>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</si>
  <si>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</si>
  <si>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</si>
  <si>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</si>
  <si>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</si>
  <si>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</si>
  <si>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</si>
  <si>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</si>
  <si>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</si>
  <si>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</si>
  <si>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</si>
  <si>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</si>
  <si>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</si>
  <si>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</si>
  <si>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</si>
  <si>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</si>
  <si>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</si>
  <si>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</si>
  <si>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</si>
  <si>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</si>
  <si>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</si>
  <si>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</si>
  <si>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</si>
  <si>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</si>
  <si>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</si>
  <si>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</si>
  <si>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</si>
  <si>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</si>
  <si>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</si>
  <si>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</si>
  <si>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</si>
  <si>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</si>
  <si>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</si>
  <si>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</si>
  <si>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</si>
  <si>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</si>
  <si>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</si>
  <si>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</si>
  <si>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</si>
  <si>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</si>
  <si>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</si>
  <si>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</si>
  <si>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</si>
  <si>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</si>
  <si>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</si>
  <si>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</si>
  <si>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</si>
  <si>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</si>
  <si>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</si>
  <si>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</si>
  <si>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</si>
  <si>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</si>
  <si>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</si>
  <si>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</si>
  <si>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</si>
  <si>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</si>
  <si>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</si>
  <si>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</si>
  <si>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</si>
  <si>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</si>
  <si>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</si>
  <si>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</si>
  <si>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</si>
  <si>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</si>
  <si>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</si>
  <si>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</si>
  <si>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</si>
  <si>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</si>
  <si>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</si>
  <si>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</si>
  <si>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</si>
  <si>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</si>
  <si>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</si>
  <si>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</si>
  <si>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</si>
  <si>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</si>
  <si>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</si>
  <si>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</si>
  <si>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</si>
  <si>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</si>
  <si>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</si>
  <si>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</si>
  <si>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</si>
  <si>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</si>
  <si>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</si>
  <si>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</si>
  <si>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</si>
  <si>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</si>
  <si>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</si>
  <si>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</si>
  <si>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</si>
  <si>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</si>
  <si>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</si>
  <si>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</si>
  <si>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</si>
  <si>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</si>
  <si>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</si>
  <si>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</si>
  <si>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</si>
  <si>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</si>
  <si>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</si>
  <si>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</si>
  <si>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</si>
  <si>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</si>
  <si>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</si>
  <si>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</si>
  <si>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</si>
  <si>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</si>
  <si>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</si>
  <si>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</si>
  <si>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</si>
  <si>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</si>
  <si>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</si>
  <si>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</si>
  <si>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</si>
  <si>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</si>
  <si>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</si>
  <si>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</si>
  <si>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</si>
  <si>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</si>
  <si>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</si>
  <si>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</si>
  <si>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</si>
  <si>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</si>
  <si>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</si>
  <si>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</si>
  <si>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</si>
  <si>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</si>
  <si>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</si>
  <si>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</si>
  <si>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</si>
  <si>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</si>
  <si>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</si>
  <si>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</si>
  <si>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</si>
  <si>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</si>
  <si>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</si>
  <si>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</si>
  <si>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</si>
  <si>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</si>
  <si>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</si>
  <si>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</si>
  <si>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</si>
  <si>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</si>
  <si>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</si>
  <si>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</si>
  <si>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</si>
  <si>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</si>
  <si>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</si>
  <si>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</si>
  <si>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</si>
  <si>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</si>
  <si>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</si>
  <si>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</si>
  <si>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</si>
  <si>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</si>
  <si>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</si>
  <si>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</si>
  <si>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</si>
  <si>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</si>
  <si>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</si>
  <si>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</si>
  <si>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</si>
  <si>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</si>
  <si>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</si>
  <si>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</si>
  <si>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</si>
  <si>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</si>
  <si>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</si>
  <si>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</si>
  <si>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</si>
  <si>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</si>
  <si>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</si>
  <si>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</si>
  <si>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</si>
  <si>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</si>
  <si>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</si>
  <si>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</si>
  <si>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</si>
  <si>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</si>
  <si>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</si>
  <si>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</si>
  <si>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</si>
  <si>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</si>
  <si>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</si>
  <si>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</si>
  <si>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</si>
  <si>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</si>
  <si>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</si>
  <si>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</si>
  <si>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</si>
  <si>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</si>
  <si>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</si>
  <si>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</si>
  <si>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</si>
  <si>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</si>
  <si>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</si>
  <si>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</si>
  <si>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</si>
  <si>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</si>
  <si>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</si>
  <si>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</si>
  <si>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</si>
  <si>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</si>
  <si>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</si>
  <si>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</si>
  <si>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</si>
  <si>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</si>
  <si>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</si>
  <si>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</si>
  <si>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</si>
  <si>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</si>
  <si>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</si>
  <si>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</si>
  <si>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</si>
  <si>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</si>
  <si>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</si>
  <si>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</si>
  <si>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</si>
  <si>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</si>
  <si>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</si>
  <si>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</si>
  <si>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</si>
  <si>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</si>
  <si>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</si>
  <si>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</si>
  <si>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</si>
  <si>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</si>
  <si>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</si>
  <si>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</si>
  <si>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</si>
  <si>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</si>
  <si>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</si>
  <si>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</si>
  <si>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</si>
  <si>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</si>
  <si>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</si>
  <si>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</si>
  <si>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</si>
  <si>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</si>
  <si>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</si>
  <si>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</si>
  <si>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</si>
  <si>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</si>
  <si>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</si>
  <si>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</si>
  <si>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</si>
  <si>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</si>
  <si>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</si>
  <si>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</si>
  <si>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</si>
  <si>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</si>
  <si>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</si>
  <si>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</si>
  <si>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</si>
  <si>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</si>
  <si>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</si>
  <si>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</si>
  <si>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</si>
  <si>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</si>
  <si>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</si>
  <si>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</si>
  <si>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</si>
  <si>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</si>
  <si>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</si>
  <si>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</si>
  <si>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</si>
  <si>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</si>
  <si>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</si>
  <si>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</si>
  <si>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</si>
  <si>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</si>
  <si>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</si>
  <si>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</si>
  <si>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</si>
  <si>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</si>
  <si>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</si>
  <si>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</si>
  <si>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</si>
  <si>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</si>
  <si>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</si>
  <si>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</si>
  <si>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</si>
  <si>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</si>
  <si>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</si>
  <si>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</si>
  <si>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</si>
  <si>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</si>
  <si>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</si>
  <si>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</si>
  <si>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</si>
  <si>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</si>
  <si>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</si>
  <si>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</si>
  <si>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</si>
  <si>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</si>
  <si>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</si>
  <si>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</si>
  <si>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</si>
  <si>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</si>
  <si>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</si>
  <si>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</si>
  <si>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</si>
  <si>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</si>
  <si>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</si>
  <si>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</si>
  <si>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</si>
  <si>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</si>
  <si>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</si>
  <si>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</si>
  <si>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</si>
  <si>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</si>
  <si>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</si>
  <si>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</si>
  <si>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</si>
  <si>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</si>
  <si>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</si>
  <si>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</si>
  <si>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</si>
  <si>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</si>
  <si>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</si>
  <si>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</si>
  <si>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</si>
  <si>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</si>
  <si>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</si>
  <si>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</si>
  <si>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</si>
  <si>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</si>
  <si>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</si>
  <si>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</si>
  <si>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</si>
  <si>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</si>
  <si>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</si>
  <si>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</si>
  <si>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</si>
  <si>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</si>
  <si>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</si>
  <si>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</si>
  <si>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</si>
  <si>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</si>
  <si>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</si>
  <si>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</si>
  <si>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</si>
  <si>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</si>
  <si>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</si>
  <si>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</si>
  <si>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</si>
  <si>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</si>
  <si>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</si>
  <si>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</si>
  <si>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</si>
  <si>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</si>
  <si>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</si>
  <si>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</si>
  <si>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</si>
  <si>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</si>
  <si>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</si>
  <si>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</si>
  <si>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</si>
  <si>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</si>
  <si>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</si>
  <si>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</si>
  <si>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</si>
  <si>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</si>
  <si>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</si>
  <si>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</si>
  <si>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</si>
  <si>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</si>
  <si>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</si>
  <si>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</si>
  <si>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</si>
  <si>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</si>
  <si>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</si>
  <si>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</si>
  <si>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</si>
  <si>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</si>
  <si>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</si>
  <si>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</si>
  <si>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</si>
  <si>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</si>
  <si>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</si>
  <si>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</si>
  <si>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</si>
  <si>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</si>
  <si>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</si>
  <si>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</si>
  <si>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</si>
  <si>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</si>
  <si>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</si>
  <si>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</si>
  <si>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</si>
  <si>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</si>
  <si>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</si>
  <si>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</si>
  <si>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</si>
  <si>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</si>
  <si>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</si>
  <si>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</si>
  <si>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</si>
  <si>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</si>
  <si>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</si>
  <si>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</si>
  <si>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</si>
  <si>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</si>
  <si>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</si>
  <si>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</si>
  <si>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</si>
  <si>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</si>
  <si>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</si>
  <si>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</si>
  <si>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</si>
  <si>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</si>
  <si>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</si>
  <si>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</si>
  <si>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</si>
  <si>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</si>
  <si>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</si>
  <si>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</si>
  <si>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</si>
  <si>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</si>
  <si>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</si>
  <si>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</si>
  <si>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</si>
  <si>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</si>
  <si>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</si>
  <si>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</si>
  <si>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</si>
  <si>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</si>
  <si>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</si>
  <si>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</si>
  <si>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</si>
  <si>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</si>
  <si>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</si>
  <si>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</si>
  <si>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</si>
  <si>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</si>
  <si>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</si>
  <si>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</si>
  <si>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</si>
  <si>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</si>
  <si>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</si>
  <si>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</si>
  <si>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</si>
  <si>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</si>
  <si>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</si>
  <si>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</si>
  <si>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</si>
  <si>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</si>
  <si>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</si>
  <si>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</si>
  <si>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</si>
  <si>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</si>
  <si>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</si>
  <si>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</si>
  <si>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</si>
  <si>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</si>
  <si>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</si>
  <si>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</si>
  <si>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</si>
  <si>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</si>
  <si>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</si>
  <si>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</si>
  <si>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</si>
  <si>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</si>
  <si>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</si>
  <si>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</si>
  <si>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</si>
  <si>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</si>
  <si>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</si>
  <si>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</si>
  <si>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</si>
  <si>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</si>
  <si>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</si>
  <si>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</si>
  <si>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</si>
  <si>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</si>
  <si>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</si>
  <si>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</si>
  <si>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</si>
  <si>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</si>
  <si>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</si>
  <si>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</si>
  <si>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</si>
  <si>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</si>
  <si>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</si>
  <si>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</si>
  <si>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</si>
  <si>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</si>
  <si>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</si>
  <si>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</si>
  <si>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</si>
  <si>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</si>
  <si>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</si>
  <si>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</si>
  <si>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</si>
  <si>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</si>
  <si>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</si>
  <si>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</si>
  <si>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</si>
  <si>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</si>
  <si>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</si>
  <si>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</si>
  <si>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</si>
  <si>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</si>
  <si>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</si>
  <si>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</si>
  <si>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</si>
  <si>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</si>
  <si>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</si>
  <si>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</si>
  <si>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</si>
  <si>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</si>
  <si>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</si>
  <si>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</si>
  <si>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</si>
  <si>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</si>
  <si>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</si>
  <si>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</si>
  <si>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</si>
  <si>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</si>
  <si>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</si>
  <si>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</si>
  <si>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</si>
  <si>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</si>
  <si>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</si>
  <si>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</si>
  <si>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</si>
  <si>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</si>
  <si>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</si>
  <si>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</si>
  <si>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</si>
  <si>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</si>
  <si>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</si>
  <si>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</si>
  <si>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</si>
  <si>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</si>
  <si>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</si>
  <si>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</si>
  <si>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</si>
  <si>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</si>
  <si>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</si>
  <si>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</si>
  <si>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</si>
  <si>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</si>
  <si>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</si>
  <si>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</si>
  <si>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</si>
  <si>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</si>
  <si>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</si>
  <si>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</si>
  <si>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</si>
  <si>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</si>
  <si>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</si>
  <si>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</si>
  <si>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</si>
  <si>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</si>
  <si>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</si>
  <si>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</si>
  <si>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</si>
  <si>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</si>
  <si>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</si>
  <si>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</si>
  <si>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</si>
  <si>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</si>
  <si>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</si>
  <si>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</si>
  <si>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</si>
  <si>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</si>
  <si>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</si>
  <si>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</si>
  <si>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</si>
  <si>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</si>
  <si>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</si>
  <si>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</si>
  <si>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</si>
  <si>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</si>
  <si>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</si>
  <si>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</si>
  <si>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</si>
  <si>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</si>
  <si>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</si>
  <si>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</si>
  <si>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</si>
  <si>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</si>
  <si>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</si>
  <si>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</si>
  <si>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</si>
  <si>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</si>
  <si>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</si>
  <si>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</si>
  <si>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</si>
  <si>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</si>
  <si>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</si>
  <si>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</si>
  <si>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</si>
  <si>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</si>
  <si>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</si>
  <si>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</si>
  <si>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</si>
  <si>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</si>
  <si>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</si>
  <si>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</si>
  <si>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</si>
  <si>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</si>
  <si>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</si>
  <si>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</si>
  <si>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</si>
  <si>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</si>
  <si>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</si>
  <si>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</si>
  <si>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</si>
  <si>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</si>
  <si>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</si>
  <si>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</si>
  <si>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</si>
  <si>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</si>
  <si>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</si>
  <si>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</si>
  <si>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</si>
  <si>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</si>
  <si>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</si>
  <si>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</si>
  <si>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</si>
  <si>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</si>
  <si>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</si>
  <si>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</si>
  <si>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</si>
  <si>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</si>
  <si>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</si>
  <si>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</si>
  <si>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</si>
  <si>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</si>
  <si>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</si>
  <si>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</si>
  <si>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</si>
  <si>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</si>
  <si>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</si>
  <si>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</si>
  <si>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</si>
  <si>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</si>
  <si>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</si>
  <si>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</si>
  <si>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</si>
  <si>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</si>
  <si>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</si>
  <si>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</si>
  <si>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</si>
  <si>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</si>
  <si>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</si>
  <si>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</si>
  <si>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</si>
  <si>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</si>
  <si>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</si>
  <si>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</si>
  <si>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</si>
  <si>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</si>
  <si>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</si>
  <si>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</si>
  <si>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</si>
  <si>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</si>
  <si>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</si>
  <si>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</si>
  <si>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</si>
  <si>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</si>
  <si>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</si>
  <si>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</si>
  <si>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</si>
  <si>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</si>
  <si>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</si>
  <si>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</si>
  <si>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</si>
  <si>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</si>
  <si>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</si>
  <si>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</si>
  <si>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</si>
  <si>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</si>
  <si>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</si>
  <si>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</si>
  <si>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</si>
  <si>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</si>
  <si>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</si>
  <si>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</si>
  <si>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</si>
  <si>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</si>
  <si>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</si>
  <si>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</si>
  <si>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</si>
  <si>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</si>
  <si>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</si>
  <si>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</si>
  <si>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</si>
  <si>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</si>
  <si>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</si>
  <si>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</si>
  <si>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</si>
  <si>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</si>
  <si>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</si>
  <si>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</si>
  <si>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</si>
  <si>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</si>
  <si>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</si>
  <si>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</si>
  <si>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</si>
  <si>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</si>
  <si>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</si>
  <si>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</si>
  <si>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</si>
  <si>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</si>
  <si>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</si>
  <si>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</si>
  <si>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</si>
  <si>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</si>
  <si>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</si>
  <si>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</si>
  <si>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</si>
  <si>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</si>
  <si>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</si>
  <si>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</si>
  <si>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</si>
  <si>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</si>
  <si>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</si>
  <si>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</si>
  <si>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</si>
  <si>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</si>
  <si>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</si>
  <si>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</si>
  <si>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</si>
  <si>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</si>
  <si>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</si>
  <si>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</si>
  <si>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</si>
  <si>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</si>
  <si>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</si>
  <si>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</si>
  <si>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</si>
  <si>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</si>
  <si>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</si>
  <si>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</si>
  <si>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</si>
  <si>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</si>
  <si>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</si>
  <si>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</si>
  <si>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</si>
  <si>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</si>
  <si>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</si>
  <si>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</si>
  <si>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</si>
  <si>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</si>
  <si>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</si>
  <si>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</si>
  <si>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</si>
  <si>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</si>
  <si>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</si>
  <si>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</si>
  <si>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</si>
  <si>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</si>
  <si>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</si>
  <si>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</si>
  <si>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</si>
  <si>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</si>
  <si>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</si>
  <si>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</si>
  <si>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</si>
  <si>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</si>
  <si>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</si>
  <si>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</si>
  <si>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</si>
  <si>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</si>
  <si>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</si>
  <si>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</si>
  <si>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</si>
  <si>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</si>
  <si>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</si>
  <si>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</si>
  <si>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</si>
  <si>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</si>
  <si>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</si>
  <si>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</si>
  <si>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</si>
  <si>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</si>
  <si>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</si>
  <si>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</si>
  <si>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</si>
  <si>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</si>
  <si>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</si>
  <si>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</si>
  <si>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</si>
  <si>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</si>
  <si>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</si>
  <si>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</si>
  <si>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</si>
  <si>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</si>
  <si>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</si>
  <si>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</si>
  <si>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</si>
  <si>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</si>
  <si>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</si>
  <si>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</si>
  <si>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</si>
  <si>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</si>
  <si>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</si>
  <si>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</si>
  <si>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</si>
  <si>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</si>
  <si>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</si>
  <si>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</si>
  <si>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</si>
  <si>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</si>
  <si>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</si>
  <si>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</si>
  <si>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</si>
  <si>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</si>
  <si>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</si>
  <si>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</si>
  <si>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</si>
  <si>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</si>
  <si>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</si>
  <si>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</si>
  <si>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</si>
  <si>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</si>
  <si>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</si>
  <si>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</si>
  <si>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</si>
  <si>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</si>
  <si>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</si>
  <si>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</si>
  <si>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</si>
  <si>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</si>
  <si>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</si>
  <si>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</si>
  <si>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</si>
  <si>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</si>
  <si>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</si>
  <si>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</si>
  <si>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</si>
  <si>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</si>
  <si>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</si>
  <si>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</si>
  <si>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</si>
  <si>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</si>
  <si>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</si>
  <si>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</si>
  <si>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</si>
  <si>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</si>
  <si>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</si>
  <si>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</si>
  <si>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</si>
  <si>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</si>
  <si>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</si>
  <si>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</si>
  <si>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</si>
  <si>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</si>
  <si>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</si>
  <si>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</si>
  <si>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</si>
  <si>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</si>
  <si>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</si>
  <si>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</si>
  <si>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</si>
  <si>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</si>
  <si>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</si>
  <si>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</si>
  <si>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</si>
  <si>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</si>
  <si>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</si>
  <si>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</si>
  <si>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</si>
  <si>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</si>
  <si>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</si>
  <si>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</si>
  <si>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</si>
  <si>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</si>
  <si>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</si>
  <si>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</si>
  <si>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</si>
  <si>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</si>
  <si>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</si>
  <si>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</si>
  <si>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</si>
  <si>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</si>
  <si>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</si>
  <si>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</si>
  <si>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</si>
  <si>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</si>
  <si>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</si>
  <si>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</si>
  <si>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</si>
  <si>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</si>
  <si>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</si>
  <si>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</si>
  <si>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</si>
  <si>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</si>
  <si>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</si>
  <si>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</si>
  <si>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</si>
  <si>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</si>
  <si>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</si>
  <si>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</si>
  <si>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</si>
  <si>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</si>
  <si>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</si>
  <si>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</si>
  <si>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</si>
  <si>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</si>
  <si>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</si>
  <si>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</si>
  <si>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</si>
  <si>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</si>
  <si>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</si>
  <si>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</si>
  <si>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</si>
  <si>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</si>
  <si>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</si>
  <si>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</si>
  <si>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</si>
  <si>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</si>
  <si>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</si>
  <si>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</si>
  <si>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</si>
  <si>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</si>
  <si>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</si>
  <si>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</si>
  <si>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</si>
  <si>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</si>
  <si>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</si>
  <si>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</si>
  <si>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</si>
  <si>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</si>
  <si>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</si>
  <si>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</si>
  <si>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</si>
  <si>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</si>
  <si>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</si>
  <si>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</si>
  <si>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</si>
  <si>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</si>
  <si>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</si>
  <si>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</si>
  <si>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</si>
  <si>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</si>
  <si>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</si>
  <si>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</si>
  <si>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</si>
  <si>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</si>
  <si>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</si>
  <si>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</si>
  <si>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</si>
  <si>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</si>
  <si>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</si>
  <si>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</si>
  <si>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</si>
  <si>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</si>
  <si>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</si>
  <si>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</si>
  <si>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</si>
  <si>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</si>
  <si>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</si>
  <si>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</si>
  <si>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</si>
  <si>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</si>
  <si>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</si>
  <si>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</si>
  <si>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</si>
  <si>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</si>
  <si>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</si>
  <si>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</si>
  <si>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</si>
  <si>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</si>
  <si>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</si>
  <si>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</si>
  <si>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</si>
  <si>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</si>
  <si>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</si>
  <si>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</si>
  <si>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</si>
  <si>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</si>
  <si>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</si>
  <si>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</si>
  <si>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</si>
  <si>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</si>
  <si>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</si>
  <si>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</si>
  <si>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</si>
  <si>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</si>
  <si>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</si>
  <si>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</si>
  <si>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</si>
  <si>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</si>
  <si>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</si>
  <si>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</si>
  <si>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</si>
  <si>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</si>
  <si>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</si>
  <si>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</si>
  <si>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</si>
  <si>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</si>
  <si>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</si>
  <si>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</si>
  <si>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</si>
  <si>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</si>
  <si>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</si>
  <si>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</si>
  <si>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</si>
  <si>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</si>
  <si>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</si>
  <si>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</si>
  <si>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</si>
  <si>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</si>
  <si>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</si>
  <si>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</si>
  <si>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</si>
  <si>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</si>
  <si>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</si>
  <si>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</si>
  <si>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</si>
  <si>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</si>
  <si>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</si>
  <si>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</si>
  <si>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</si>
  <si>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</si>
  <si>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</si>
  <si>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</si>
  <si>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</si>
  <si>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</si>
  <si>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</si>
  <si>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</si>
  <si>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</si>
  <si>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</si>
  <si>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</si>
  <si>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</si>
  <si>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</si>
  <si>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</si>
  <si>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</si>
  <si>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</si>
  <si>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</si>
  <si>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</si>
  <si>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</si>
  <si>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</si>
  <si>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</si>
  <si>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</si>
  <si>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</si>
  <si>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</si>
  <si>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</si>
  <si>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</si>
  <si>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</si>
  <si>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</si>
  <si>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</si>
  <si>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</si>
  <si>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</si>
  <si>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</si>
  <si>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</si>
  <si>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</si>
  <si>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</si>
  <si>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</si>
  <si>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</si>
  <si>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</si>
  <si>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</si>
  <si>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</si>
  <si>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</si>
  <si>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</si>
  <si>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</si>
  <si>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</si>
  <si>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</si>
  <si>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</si>
  <si>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</si>
  <si>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</si>
  <si>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</si>
  <si>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</si>
  <si>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</si>
  <si>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</si>
  <si>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</si>
  <si>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</si>
  <si>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</si>
  <si>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</si>
  <si>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</si>
  <si>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</si>
  <si>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</si>
  <si>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</si>
  <si>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</si>
  <si>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</si>
  <si>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</si>
  <si>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</si>
  <si>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</si>
  <si>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</si>
  <si>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</si>
  <si>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</si>
  <si>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</si>
  <si>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</si>
  <si>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</si>
  <si>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</si>
  <si>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</si>
  <si>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</si>
  <si>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</si>
  <si>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</si>
  <si>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</si>
  <si>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</si>
  <si>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</si>
  <si>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</si>
  <si>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</si>
  <si>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</si>
  <si>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</si>
  <si>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</si>
  <si>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</si>
  <si>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</si>
  <si>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</si>
  <si>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</si>
  <si>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</si>
  <si>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</si>
  <si>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</si>
  <si>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</si>
  <si>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</si>
  <si>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</si>
  <si>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</si>
  <si>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</si>
  <si>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</si>
  <si>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</si>
  <si>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</si>
  <si>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</si>
  <si>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</si>
  <si>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</si>
  <si>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</si>
  <si>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</si>
  <si>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</si>
  <si>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</si>
  <si>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</si>
  <si>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</si>
  <si>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</si>
  <si>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</si>
  <si>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</si>
  <si>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</si>
  <si>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</si>
  <si>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</si>
  <si>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</si>
  <si>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</si>
  <si>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</si>
  <si>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</si>
  <si>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</si>
  <si>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</si>
  <si>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</si>
  <si>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</si>
  <si>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</si>
  <si>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</si>
  <si>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</si>
  <si>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</si>
  <si>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</si>
  <si>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</si>
  <si>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</si>
  <si>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</si>
  <si>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</si>
  <si>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</si>
  <si>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</si>
  <si>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</si>
  <si>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</si>
  <si>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</si>
  <si>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</si>
  <si>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</si>
  <si>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</si>
  <si>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</si>
  <si>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</si>
  <si>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</si>
  <si>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</si>
  <si>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</si>
  <si>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</si>
  <si>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</si>
  <si>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</si>
  <si>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</si>
  <si>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</si>
  <si>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</si>
  <si>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</si>
  <si>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</si>
  <si>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</si>
  <si>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</si>
  <si>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</si>
  <si>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</si>
  <si>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</si>
  <si>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</si>
  <si>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</si>
  <si>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</si>
  <si>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</si>
  <si>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</si>
  <si>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</si>
  <si>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</si>
  <si>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</si>
  <si>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</si>
  <si>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</si>
  <si>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</si>
  <si>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</si>
  <si>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</si>
  <si>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</si>
  <si>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</si>
  <si>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</si>
  <si>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</si>
  <si>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</si>
  <si>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</si>
  <si>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</si>
  <si>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</si>
  <si>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</si>
  <si>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</si>
  <si>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</si>
  <si>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</si>
  <si>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</si>
  <si>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</si>
  <si>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</si>
  <si>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</si>
  <si>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</si>
  <si>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</si>
  <si>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</si>
  <si>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</si>
  <si>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</si>
  <si>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</si>
  <si>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</si>
  <si>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</si>
  <si>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</si>
  <si>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</si>
  <si>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</si>
  <si>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</si>
  <si>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</si>
  <si>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</si>
  <si>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</si>
  <si>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</si>
  <si>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</si>
  <si>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</si>
  <si>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</si>
  <si>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</si>
  <si>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</si>
  <si>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</si>
  <si>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</si>
  <si>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</si>
  <si>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</si>
  <si>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</si>
  <si>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</si>
  <si>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</si>
  <si>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</si>
  <si>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</si>
  <si>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</si>
  <si>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</si>
  <si>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</si>
  <si>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</si>
  <si>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</si>
  <si>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</si>
  <si>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</si>
  <si>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</si>
  <si>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</si>
  <si>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</si>
  <si>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</si>
  <si>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</si>
  <si>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</si>
  <si>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</si>
  <si>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</si>
  <si>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</si>
  <si>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</si>
  <si>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</si>
  <si>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</si>
  <si>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</si>
  <si>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</si>
  <si>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</si>
  <si>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</si>
  <si>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</si>
  <si>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</si>
  <si>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</si>
  <si>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</si>
  <si>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</si>
  <si>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</si>
  <si>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</si>
  <si>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</si>
  <si>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</si>
  <si>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</si>
  <si>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</si>
  <si>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</si>
  <si>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</si>
  <si>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</si>
  <si>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</si>
  <si>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</si>
  <si>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</si>
  <si>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</si>
  <si>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</si>
  <si>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</si>
  <si>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</si>
  <si>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</si>
  <si>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</si>
  <si>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</si>
  <si>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</si>
  <si>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</si>
  <si>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</si>
  <si>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</si>
  <si>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</si>
  <si>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</si>
  <si>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</si>
  <si>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</si>
  <si>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</si>
  <si>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</si>
  <si>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</si>
  <si>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</si>
  <si>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</si>
  <si>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</si>
  <si>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</si>
  <si>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</si>
  <si>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</si>
  <si>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</si>
  <si>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</si>
  <si>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</si>
  <si>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</si>
  <si>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</si>
  <si>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</si>
  <si>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</si>
  <si>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</si>
  <si>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</si>
  <si>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</si>
  <si>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</si>
  <si>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</si>
  <si>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</si>
  <si>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</si>
  <si>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</si>
  <si>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</si>
  <si>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</si>
  <si>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</si>
  <si>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</si>
  <si>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</si>
  <si>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</si>
  <si>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</si>
  <si>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</si>
  <si>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</si>
  <si>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</si>
  <si>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</si>
  <si>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</si>
  <si>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</si>
  <si>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</si>
  <si>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</si>
  <si>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</si>
  <si>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</si>
  <si>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</si>
  <si>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</si>
  <si>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</si>
  <si>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</si>
  <si>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</si>
  <si>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</si>
  <si>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</si>
  <si>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</si>
  <si>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</si>
  <si>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</si>
  <si>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</si>
  <si>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</si>
  <si>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</si>
  <si>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</si>
  <si>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</si>
  <si>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</si>
  <si>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</si>
  <si>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</si>
  <si>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</si>
  <si>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</si>
  <si>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</si>
  <si>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</si>
  <si>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</si>
  <si>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</si>
  <si>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</si>
  <si>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</si>
  <si>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</si>
  <si>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</si>
  <si>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</si>
  <si>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</si>
  <si>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</si>
  <si>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</si>
  <si>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</si>
  <si>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</si>
  <si>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</si>
  <si>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</si>
  <si>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</si>
  <si>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</si>
  <si>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</si>
  <si>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</si>
  <si>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</si>
  <si>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</si>
  <si>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</si>
  <si>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</si>
  <si>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</si>
  <si>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</si>
  <si>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</si>
  <si>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</si>
  <si>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</si>
  <si>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</si>
  <si>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</si>
  <si>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</si>
  <si>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</si>
  <si>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</si>
  <si>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</si>
  <si>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</si>
  <si>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</si>
  <si>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</si>
  <si>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</si>
  <si>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</si>
  <si>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</si>
  <si>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</si>
  <si>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</si>
  <si>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</si>
  <si>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</si>
  <si>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</si>
  <si>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</si>
  <si>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</si>
  <si>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</si>
  <si>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</si>
  <si>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</si>
  <si>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</si>
  <si>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</si>
  <si>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</si>
  <si>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</si>
  <si>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</si>
  <si>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</si>
  <si>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</si>
  <si>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</si>
  <si>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</si>
  <si>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</si>
  <si>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</si>
  <si>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</si>
  <si>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</si>
  <si>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</si>
  <si>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</si>
  <si>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</si>
  <si>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</si>
  <si>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</si>
  <si>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</si>
  <si>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</si>
  <si>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</si>
  <si>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</si>
  <si>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</si>
  <si>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</si>
  <si>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</si>
  <si>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</si>
  <si>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</si>
  <si>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</si>
  <si>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</si>
  <si>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</si>
  <si>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</si>
  <si>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</si>
  <si>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</si>
  <si>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</si>
  <si>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</si>
  <si>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</si>
  <si>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</si>
  <si>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</si>
  <si>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</si>
  <si>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</si>
  <si>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</si>
  <si>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</si>
  <si>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</si>
  <si>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</si>
  <si>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</si>
  <si>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</si>
  <si>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</si>
  <si>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</si>
  <si>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</si>
  <si>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</si>
  <si>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</si>
  <si>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</si>
  <si>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</si>
  <si>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</si>
  <si>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</si>
  <si>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</si>
  <si>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</si>
  <si>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</si>
  <si>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</si>
  <si>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</si>
  <si>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</si>
  <si>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</si>
  <si>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</si>
  <si>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</si>
  <si>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</si>
  <si>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</si>
  <si>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</si>
  <si>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</si>
  <si>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</si>
  <si>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</si>
  <si>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</si>
  <si>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</si>
  <si>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</si>
  <si>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</si>
  <si>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</si>
  <si>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</si>
  <si>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</si>
  <si>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</si>
  <si>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</si>
  <si>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</si>
  <si>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</si>
  <si>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</si>
  <si>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</si>
  <si>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</si>
  <si>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</si>
  <si>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</si>
  <si>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</si>
  <si>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</si>
  <si>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</si>
  <si>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</si>
  <si>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</si>
  <si>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</si>
  <si>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</si>
  <si>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</si>
  <si>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</si>
  <si>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</si>
  <si>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</si>
  <si>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</si>
  <si>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</si>
  <si>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</si>
  <si>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</si>
  <si>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</si>
  <si>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</si>
  <si>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</si>
  <si>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</si>
  <si>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</si>
  <si>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</si>
  <si>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</si>
  <si>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</si>
  <si>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</si>
  <si>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</si>
  <si>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</si>
  <si>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</si>
  <si>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</si>
  <si>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</si>
  <si>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</si>
  <si>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</si>
  <si>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</si>
  <si>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</si>
  <si>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</si>
  <si>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</si>
  <si>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</si>
  <si>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</si>
  <si>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</si>
  <si>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</si>
  <si>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</si>
  <si>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</si>
  <si>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</si>
  <si>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</si>
  <si>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</si>
  <si>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</si>
  <si>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</si>
  <si>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</si>
  <si>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</si>
  <si>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</si>
  <si>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</si>
  <si>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</si>
  <si>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</si>
  <si>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</si>
  <si>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</si>
  <si>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</si>
  <si>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</si>
  <si>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</si>
  <si>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</si>
  <si>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</si>
  <si>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</si>
  <si>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</si>
  <si>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</si>
  <si>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</si>
  <si>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</si>
  <si>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</si>
  <si>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</si>
  <si>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</si>
  <si>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</si>
  <si>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</si>
  <si>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</si>
  <si>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</si>
  <si>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</si>
  <si>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</si>
  <si>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</si>
  <si>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</si>
  <si>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</si>
  <si>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</si>
  <si>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</si>
  <si>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</si>
  <si>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</si>
  <si>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</si>
  <si>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</si>
  <si>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</si>
  <si>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</si>
  <si>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</si>
  <si>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</si>
  <si>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</si>
  <si>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</si>
  <si>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</si>
  <si>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</si>
  <si>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</si>
  <si>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</si>
  <si>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</si>
  <si>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</si>
  <si>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</si>
  <si>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</si>
  <si>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</si>
  <si>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</si>
  <si>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</si>
  <si>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</si>
  <si>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</si>
  <si>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</si>
  <si>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</si>
  <si>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</si>
  <si>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</si>
  <si>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</si>
  <si>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</si>
  <si>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</si>
  <si>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</si>
  <si>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</si>
  <si>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</si>
  <si>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</si>
  <si>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</si>
  <si>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</si>
  <si>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</si>
  <si>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</si>
  <si>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</si>
  <si>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</si>
  <si>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</si>
  <si>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</si>
  <si>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</si>
  <si>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</si>
  <si>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</si>
  <si>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</si>
  <si>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</si>
  <si>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</si>
  <si>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</si>
  <si>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</si>
  <si>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</si>
  <si>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</si>
  <si>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</si>
  <si>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</si>
  <si>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</si>
  <si>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</si>
  <si>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</si>
  <si>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</si>
  <si>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</si>
  <si>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</si>
  <si>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</si>
  <si>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</si>
  <si>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</si>
  <si>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</si>
  <si>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</si>
  <si>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</si>
  <si>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</si>
  <si>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</si>
  <si>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</si>
  <si>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</si>
  <si>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</si>
  <si>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</si>
  <si>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</si>
  <si>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</si>
  <si>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</si>
  <si>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</si>
  <si>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</si>
  <si>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</si>
  <si>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</si>
  <si>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</si>
  <si>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</si>
  <si>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</si>
  <si>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</si>
  <si>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</si>
  <si>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</si>
  <si>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</si>
  <si>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</si>
  <si>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</si>
  <si>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</si>
  <si>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</si>
  <si>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</si>
  <si>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</si>
  <si>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</si>
  <si>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</si>
  <si>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</si>
  <si>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</si>
  <si>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</si>
  <si>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</si>
  <si>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</si>
  <si>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</si>
  <si>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</si>
  <si>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</si>
  <si>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</si>
  <si>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</si>
  <si>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</si>
  <si>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</si>
  <si>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</si>
  <si>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</si>
  <si>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</si>
  <si>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</si>
  <si>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</si>
  <si>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</si>
  <si>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</si>
  <si>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</si>
  <si>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</si>
  <si>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</si>
  <si>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</si>
  <si>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</si>
  <si>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</si>
  <si>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</si>
  <si>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</si>
  <si>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</si>
  <si>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</si>
  <si>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</si>
  <si>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</si>
  <si>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</si>
  <si>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</si>
  <si>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</si>
  <si>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</si>
  <si>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</si>
  <si>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</si>
  <si>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</si>
  <si>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</si>
  <si>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</si>
  <si>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</si>
  <si>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</si>
  <si>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</si>
  <si>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</si>
  <si>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</si>
  <si>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</si>
  <si>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</si>
  <si>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</si>
  <si>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</si>
  <si>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</si>
  <si>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</si>
  <si>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</si>
  <si>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</si>
  <si>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</si>
  <si>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</si>
  <si>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</si>
  <si>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</si>
  <si>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</si>
  <si>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</si>
  <si>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</si>
  <si>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</si>
  <si>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</si>
  <si>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</si>
  <si>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</si>
  <si>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</si>
  <si>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</si>
  <si>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</si>
  <si>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</si>
  <si>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</si>
  <si>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</si>
  <si>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</si>
  <si>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</si>
  <si>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</si>
  <si>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</si>
  <si>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</si>
  <si>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</si>
  <si>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</si>
  <si>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</si>
  <si>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</si>
  <si>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</si>
  <si>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</si>
  <si>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</si>
  <si>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</si>
  <si>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</si>
  <si>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</si>
  <si>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</si>
  <si>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</si>
  <si>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</si>
  <si>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</si>
  <si>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</si>
  <si>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</si>
  <si>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</si>
  <si>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</si>
  <si>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</si>
  <si>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</si>
  <si>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</si>
  <si>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</si>
  <si>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</si>
  <si>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</si>
  <si>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</si>
  <si>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</si>
  <si>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</si>
  <si>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</si>
  <si>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</si>
  <si>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</si>
  <si>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</si>
  <si>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</si>
  <si>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</si>
  <si>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</si>
  <si>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</si>
  <si>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</si>
  <si>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</si>
  <si>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</si>
  <si>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</si>
  <si>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</si>
  <si>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</si>
  <si>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</si>
  <si>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</si>
  <si>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</si>
  <si>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</si>
  <si>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</si>
  <si>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</si>
  <si>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</si>
  <si>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</si>
  <si>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</si>
  <si>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</si>
  <si>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</si>
  <si>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</si>
  <si>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</si>
  <si>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</si>
  <si>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</si>
  <si>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</si>
  <si>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</si>
  <si>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</si>
  <si>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</si>
  <si>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</si>
  <si>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</si>
  <si>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</si>
  <si>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</si>
  <si>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</si>
  <si>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</si>
  <si>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</si>
  <si>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</si>
  <si>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</si>
  <si>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</si>
  <si>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</si>
  <si>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</si>
  <si>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</si>
  <si>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</si>
  <si>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</si>
  <si>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</si>
  <si>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</si>
  <si>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</si>
  <si>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</si>
  <si>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</si>
  <si>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</si>
  <si>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</si>
  <si>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</si>
  <si>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</si>
  <si>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</si>
  <si>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</si>
  <si>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</si>
  <si>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</si>
  <si>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</si>
  <si>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</si>
  <si>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</si>
  <si>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</si>
  <si>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</si>
  <si>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</si>
  <si>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</si>
  <si>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</si>
  <si>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</si>
  <si>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</si>
  <si>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</si>
  <si>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</si>
  <si>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</si>
  <si>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</si>
  <si>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</si>
  <si>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</si>
  <si>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</si>
  <si>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</si>
  <si>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</si>
  <si>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</si>
  <si>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</si>
  <si>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</si>
  <si>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</si>
  <si>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</si>
  <si>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</si>
  <si>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</si>
  <si>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</si>
  <si>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</si>
  <si>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</si>
  <si>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</si>
  <si>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</si>
  <si>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</si>
  <si>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</si>
  <si>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</si>
  <si>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</si>
  <si>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</si>
  <si>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</si>
  <si>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</si>
  <si>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</si>
  <si>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</si>
  <si>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</si>
  <si>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</si>
  <si>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</si>
  <si>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</si>
  <si>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</si>
  <si>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</si>
  <si>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</si>
  <si>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</si>
  <si>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</si>
  <si>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</si>
  <si>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</si>
  <si>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</si>
  <si>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</si>
  <si>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</si>
  <si>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</si>
  <si>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</si>
  <si>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</si>
  <si>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</si>
  <si>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</si>
  <si>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</si>
  <si>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</si>
  <si>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</si>
  <si>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</si>
  <si>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</si>
  <si>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</si>
  <si>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</si>
  <si>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</si>
  <si>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</si>
  <si>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</si>
  <si>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</si>
  <si>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</si>
  <si>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</si>
  <si>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</si>
  <si>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</si>
  <si>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</si>
  <si>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</si>
  <si>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</si>
  <si>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</si>
  <si>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</si>
  <si>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</si>
  <si>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</si>
  <si>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</si>
  <si>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</si>
  <si>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</si>
  <si>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</si>
  <si>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</si>
  <si>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</si>
  <si>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</si>
  <si>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</si>
  <si>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</si>
  <si>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</si>
  <si>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</si>
  <si>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</si>
  <si>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</si>
  <si>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</si>
  <si>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</si>
  <si>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</si>
  <si>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</si>
  <si>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</si>
  <si>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</si>
  <si>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</si>
  <si>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</si>
  <si>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</si>
  <si>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</si>
  <si>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</si>
  <si>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</si>
  <si>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</si>
  <si>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</si>
  <si>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</si>
  <si>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</si>
  <si>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</si>
  <si>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</si>
  <si>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</si>
  <si>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</si>
  <si>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</si>
  <si>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</si>
  <si>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</si>
  <si>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</si>
  <si>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</si>
  <si>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</si>
  <si>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</si>
  <si>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</si>
  <si>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</si>
  <si>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</si>
  <si>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</si>
  <si>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</si>
  <si>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</si>
  <si>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</si>
  <si>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</si>
  <si>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</si>
  <si>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</si>
  <si>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</si>
  <si>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</si>
  <si>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</si>
  <si>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</si>
  <si>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</si>
  <si>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</si>
  <si>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</si>
  <si>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</si>
  <si>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</si>
  <si>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</si>
  <si>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</si>
  <si>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</si>
  <si>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</si>
  <si>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</si>
  <si>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</si>
  <si>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</si>
  <si>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</si>
  <si>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</si>
  <si>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</si>
  <si>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</si>
  <si>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</si>
  <si>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</si>
  <si>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</si>
  <si>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</si>
  <si>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</si>
  <si>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</si>
  <si>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</si>
  <si>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</si>
  <si>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</si>
  <si>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</si>
  <si>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</si>
  <si>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</si>
  <si>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</si>
  <si>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</si>
  <si>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</si>
  <si>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</si>
  <si>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</si>
  <si>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</si>
  <si>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</si>
  <si>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</si>
  <si>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</si>
  <si>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</si>
  <si>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</si>
  <si>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</si>
  <si>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</si>
  <si>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</si>
  <si>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</si>
  <si>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</si>
  <si>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</si>
  <si>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</si>
  <si>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</si>
  <si>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</si>
  <si>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</si>
  <si>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</si>
  <si>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</si>
  <si>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</si>
  <si>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</si>
  <si>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</si>
  <si>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</si>
  <si>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</si>
  <si>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</si>
  <si>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</si>
  <si>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</si>
  <si>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</si>
  <si>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</si>
  <si>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</si>
  <si>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</si>
  <si>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</si>
  <si>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</si>
  <si>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</si>
  <si>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</si>
  <si>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</si>
  <si>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</si>
  <si>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</si>
  <si>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</si>
  <si>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</si>
  <si>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</si>
  <si>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</si>
  <si>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</si>
  <si>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</si>
  <si>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</si>
  <si>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</si>
  <si>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</si>
  <si>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</si>
  <si>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</si>
  <si>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</si>
  <si>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</si>
  <si>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</si>
  <si>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</si>
  <si>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</si>
  <si>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</si>
  <si>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</si>
  <si>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</si>
  <si>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</si>
  <si>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</si>
  <si>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</si>
  <si>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</si>
  <si>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</si>
  <si>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</si>
  <si>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</si>
  <si>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</si>
  <si>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</si>
  <si>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</si>
  <si>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</si>
  <si>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</si>
  <si>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</si>
  <si>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</si>
  <si>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</si>
  <si>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</si>
  <si>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</si>
  <si>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</si>
  <si>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</si>
  <si>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</si>
  <si>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</si>
  <si>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</si>
  <si>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</si>
  <si>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</si>
  <si>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</si>
  <si>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</si>
  <si>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</si>
  <si>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</si>
  <si>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</si>
  <si>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</si>
  <si>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</si>
  <si>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</si>
  <si>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</si>
  <si>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</si>
  <si>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</si>
  <si>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</si>
  <si>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</si>
  <si>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</si>
  <si>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</si>
  <si>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</si>
  <si>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</si>
  <si>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</si>
  <si>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</si>
  <si>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</si>
  <si>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</si>
  <si>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</si>
  <si>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</si>
  <si>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</si>
  <si>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</si>
  <si>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</si>
  <si>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</si>
  <si>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</si>
  <si>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</si>
  <si>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</si>
  <si>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</si>
  <si>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</si>
  <si>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</si>
  <si>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</si>
  <si>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</si>
  <si>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</si>
  <si>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</si>
  <si>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</si>
  <si>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</si>
  <si>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</si>
  <si>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</si>
  <si>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</si>
  <si>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</si>
  <si>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</si>
  <si>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</si>
  <si>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</si>
  <si>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</si>
  <si>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</si>
  <si>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</si>
  <si>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</si>
  <si>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</si>
  <si>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</si>
  <si>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</si>
  <si>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</si>
  <si>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</si>
  <si>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</si>
  <si>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</si>
  <si>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</si>
  <si>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</si>
  <si>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</si>
  <si>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</si>
  <si>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</si>
  <si>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</si>
  <si>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</si>
  <si>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</si>
  <si>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</si>
  <si>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</si>
  <si>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</si>
  <si>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</si>
  <si>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</si>
  <si>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</si>
  <si>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</si>
  <si>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</si>
  <si>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</si>
  <si>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</si>
  <si>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</si>
  <si>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</si>
  <si>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</si>
  <si>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</si>
  <si>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</si>
  <si>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</si>
  <si>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</si>
  <si>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</si>
  <si>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</si>
  <si>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</si>
  <si>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</si>
  <si>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</si>
  <si>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</si>
  <si>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</si>
  <si>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</si>
  <si>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</si>
  <si>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</si>
  <si>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</si>
  <si>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</si>
  <si>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</si>
  <si>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</si>
  <si>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</si>
  <si>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</si>
  <si>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</si>
  <si>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</si>
  <si>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</si>
  <si>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</si>
  <si>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</si>
  <si>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</si>
  <si>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</si>
  <si>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</si>
  <si>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</si>
  <si>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</si>
  <si>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</si>
  <si>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</si>
  <si>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</si>
  <si>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</si>
  <si>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</si>
  <si>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</si>
  <si>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</si>
  <si>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</si>
  <si>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</si>
  <si>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</si>
  <si>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</si>
  <si>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</si>
  <si>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</si>
  <si>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</si>
  <si>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</si>
  <si>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</si>
  <si>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</si>
  <si>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</si>
  <si>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</si>
  <si>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</si>
  <si>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</si>
  <si>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</si>
  <si>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</si>
  <si>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</si>
  <si>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</si>
  <si>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</si>
  <si>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</si>
  <si>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</si>
  <si>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</si>
  <si>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</si>
  <si>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</si>
  <si>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</si>
  <si>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</si>
  <si>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</si>
  <si>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</si>
  <si>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</si>
  <si>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</si>
  <si>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</si>
  <si>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</si>
  <si>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</si>
  <si>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</si>
  <si>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</si>
  <si>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</si>
  <si>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</si>
  <si>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</si>
  <si>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</si>
  <si>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</si>
  <si>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</si>
  <si>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</si>
  <si>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</si>
  <si>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</si>
  <si>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</si>
  <si>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</si>
  <si>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</si>
  <si>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</si>
  <si>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</si>
  <si>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</si>
  <si>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</si>
  <si>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</si>
  <si>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</si>
  <si>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</si>
  <si>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</si>
  <si>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</si>
  <si>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</si>
  <si>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</si>
  <si>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</si>
  <si>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</si>
  <si>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</si>
  <si>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</si>
  <si>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</si>
  <si>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</si>
  <si>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</si>
  <si>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</si>
  <si>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</si>
  <si>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</si>
  <si>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</si>
  <si>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</si>
  <si>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</si>
  <si>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</si>
  <si>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</si>
  <si>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</si>
  <si>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</si>
  <si>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</si>
  <si>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</si>
  <si>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</si>
  <si>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</si>
  <si>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</si>
  <si>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</si>
  <si>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</si>
  <si>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</si>
  <si>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</si>
  <si>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</si>
  <si>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</si>
  <si>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</si>
  <si>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</si>
  <si>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</si>
  <si>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</si>
  <si>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</si>
  <si>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</si>
  <si>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</si>
  <si>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</si>
  <si>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</si>
  <si>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</si>
  <si>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</si>
  <si>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</si>
  <si>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</si>
  <si>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</si>
  <si>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</si>
  <si>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</si>
  <si>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</si>
  <si>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</si>
  <si>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</si>
  <si>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</si>
  <si>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</si>
  <si>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</si>
  <si>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</si>
  <si>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</si>
  <si>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</si>
  <si>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</si>
  <si>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</si>
  <si>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</si>
  <si>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</si>
  <si>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</si>
  <si>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</si>
  <si>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</si>
  <si>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</si>
  <si>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</si>
  <si>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</si>
  <si>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</si>
  <si>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</si>
  <si>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</si>
  <si>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</si>
  <si>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</si>
  <si>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</si>
  <si>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</si>
  <si>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</si>
  <si>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</si>
  <si>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</si>
  <si>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</si>
  <si>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</si>
  <si>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</si>
  <si>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</si>
  <si>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</si>
  <si>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</si>
  <si>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</si>
  <si>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</si>
  <si>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</si>
  <si>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</si>
  <si>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</si>
  <si>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</si>
  <si>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</si>
  <si>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</si>
  <si>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</si>
  <si>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</si>
  <si>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</si>
  <si>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</si>
  <si>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</si>
  <si>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</si>
  <si>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</si>
  <si>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</si>
  <si>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</si>
  <si>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</si>
  <si>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</si>
  <si>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</si>
  <si>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</si>
  <si>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</si>
  <si>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</si>
  <si>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</si>
  <si>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</si>
  <si>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</si>
  <si>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</si>
  <si>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</si>
  <si>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</si>
  <si>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</si>
  <si>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</si>
  <si>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</si>
  <si>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</si>
  <si>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</si>
  <si>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</si>
  <si>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</si>
  <si>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</si>
  <si>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</si>
  <si>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</si>
  <si>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</si>
  <si>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</si>
  <si>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</si>
  <si>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</si>
  <si>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</si>
  <si>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</si>
  <si>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</si>
  <si>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</si>
  <si>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</si>
  <si>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</si>
  <si>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</si>
  <si>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</si>
  <si>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</si>
  <si>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</si>
  <si>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</si>
  <si>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</si>
  <si>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</si>
  <si>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</si>
  <si>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</si>
  <si>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</si>
  <si>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</si>
  <si>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</si>
  <si>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</si>
  <si>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</si>
  <si>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</si>
  <si>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</si>
  <si>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</si>
  <si>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</si>
  <si>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</si>
  <si>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</si>
  <si>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</si>
  <si>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</si>
  <si>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</si>
  <si>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</si>
  <si>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</si>
  <si>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</si>
  <si>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</si>
  <si>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</si>
  <si>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</si>
  <si>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</si>
  <si>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</si>
  <si>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</si>
  <si>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</si>
  <si>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</si>
  <si>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</si>
  <si>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</si>
  <si>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</si>
  <si>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</si>
  <si>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</si>
  <si>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</si>
  <si>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</si>
  <si>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</si>
  <si>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</si>
  <si>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</si>
  <si>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</si>
  <si>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</si>
  <si>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</si>
  <si>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</si>
  <si>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</si>
  <si>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</si>
  <si>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</si>
  <si>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</si>
  <si>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</si>
  <si>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</si>
  <si>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</si>
  <si>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</si>
  <si>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</si>
  <si>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</si>
  <si>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</si>
  <si>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</si>
  <si>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</si>
  <si>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</si>
  <si>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</si>
  <si>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</si>
  <si>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</si>
  <si>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</si>
  <si>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</si>
  <si>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</si>
  <si>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</si>
  <si>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</si>
  <si>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</si>
  <si>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</si>
  <si>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</si>
  <si>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</si>
  <si>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</si>
  <si>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</si>
  <si>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</si>
  <si>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</si>
  <si>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</si>
  <si>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</si>
  <si>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</si>
  <si>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</si>
  <si>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</si>
  <si>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</si>
  <si>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</si>
  <si>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</si>
  <si>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</si>
  <si>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</si>
  <si>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</si>
  <si>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</si>
  <si>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</si>
  <si>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</si>
  <si>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</si>
  <si>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</si>
  <si>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</si>
  <si>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</si>
  <si>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</si>
  <si>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</si>
  <si>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</si>
  <si>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</si>
  <si>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</si>
  <si>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</si>
  <si>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</si>
  <si>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</si>
  <si>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</si>
  <si>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</si>
  <si>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</si>
  <si>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</si>
  <si>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</si>
  <si>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</si>
  <si>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</si>
  <si>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</si>
  <si>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</si>
  <si>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</si>
  <si>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</si>
  <si>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</si>
  <si>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</si>
  <si>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</si>
  <si>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</si>
  <si>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</si>
  <si>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</si>
  <si>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</si>
  <si>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</si>
  <si>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</si>
  <si>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</si>
  <si>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</si>
  <si>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</si>
  <si>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</si>
  <si>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</si>
  <si>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</si>
  <si>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</si>
  <si>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</si>
  <si>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</si>
  <si>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</si>
  <si>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</si>
  <si>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</si>
  <si>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</si>
  <si>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</si>
  <si>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</si>
  <si>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</si>
  <si>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</si>
  <si>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</si>
  <si>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</si>
  <si>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</si>
  <si>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</si>
  <si>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</si>
  <si>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</si>
  <si>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</si>
  <si>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</si>
  <si>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</si>
  <si>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</si>
  <si>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</si>
  <si>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</si>
  <si>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</si>
  <si>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</si>
  <si>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</si>
  <si>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</si>
  <si>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</si>
  <si>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</si>
  <si>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</si>
  <si>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</si>
  <si>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</si>
  <si>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</si>
  <si>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</si>
  <si>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</si>
  <si>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</si>
  <si>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</si>
  <si>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</si>
  <si>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</si>
  <si>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</si>
  <si>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</si>
  <si>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</si>
  <si>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</si>
  <si>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</si>
  <si>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</si>
  <si>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</si>
  <si>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</si>
  <si>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</si>
  <si>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</si>
  <si>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</si>
  <si>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</si>
  <si>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</si>
  <si>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</si>
  <si>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</si>
  <si>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</si>
  <si>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</si>
  <si>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</si>
  <si>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</si>
  <si>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</si>
  <si>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</si>
  <si>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</si>
  <si>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</si>
  <si>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</si>
  <si>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</si>
  <si>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</si>
  <si>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</si>
  <si>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</si>
  <si>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</si>
  <si>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</si>
  <si>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</si>
  <si>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</si>
  <si>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</si>
  <si>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</si>
  <si>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</si>
  <si>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</si>
  <si>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</si>
  <si>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</si>
  <si>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</si>
  <si>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</si>
  <si>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</si>
  <si>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</si>
  <si>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</si>
  <si>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</si>
  <si>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</si>
  <si>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</si>
  <si>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</si>
  <si>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</si>
  <si>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</si>
  <si>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</si>
  <si>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</si>
  <si>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</si>
  <si>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</si>
  <si>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</si>
  <si>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</si>
  <si>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</si>
  <si>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</si>
  <si>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</si>
  <si>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</si>
  <si>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</si>
  <si>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</si>
  <si>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</si>
  <si>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</si>
  <si>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</si>
  <si>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</si>
  <si>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</si>
  <si>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</si>
  <si>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</si>
  <si>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</si>
  <si>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</si>
  <si>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</si>
  <si>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</si>
  <si>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</si>
  <si>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</si>
  <si>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</si>
  <si>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</si>
  <si>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</si>
  <si>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</si>
  <si>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</si>
  <si>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</si>
  <si>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</si>
  <si>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</si>
  <si>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</si>
  <si>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</si>
  <si>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</si>
  <si>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</si>
  <si>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</si>
  <si>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</si>
  <si>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</si>
  <si>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</si>
  <si>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</si>
  <si>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</si>
  <si>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</si>
  <si>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</si>
  <si>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</si>
  <si>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</si>
  <si>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</si>
  <si>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</si>
  <si>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</si>
  <si>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</si>
  <si>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</si>
  <si>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</si>
  <si>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</si>
  <si>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</si>
  <si>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</si>
  <si>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</si>
  <si>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</si>
  <si>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</si>
  <si>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</si>
  <si>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</si>
  <si>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</si>
  <si>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</si>
  <si>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</si>
  <si>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</si>
  <si>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</si>
  <si>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</si>
  <si>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</si>
  <si>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</si>
  <si>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</si>
  <si>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</si>
  <si>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</si>
  <si>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</si>
  <si>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</si>
  <si>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</si>
  <si>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</si>
  <si>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</si>
  <si>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</si>
  <si>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</si>
  <si>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</si>
  <si>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</si>
  <si>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</si>
  <si>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</si>
  <si>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</si>
  <si>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</si>
  <si>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</si>
  <si>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</si>
  <si>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</si>
  <si>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</si>
  <si>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</si>
  <si>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</si>
  <si>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</si>
  <si>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</si>
  <si>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</si>
  <si>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</si>
  <si>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</si>
  <si>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</si>
  <si>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</si>
  <si>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</si>
  <si>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</si>
  <si>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</si>
  <si>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</si>
  <si>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</si>
  <si>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</si>
  <si>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</si>
  <si>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</si>
  <si>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</si>
  <si>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</si>
  <si>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</si>
  <si>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</si>
  <si>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</si>
  <si>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</si>
  <si>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</si>
  <si>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</si>
  <si>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</si>
  <si>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</si>
  <si>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</si>
  <si>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</si>
  <si>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</si>
  <si>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</si>
  <si>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</si>
  <si>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</si>
  <si>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</si>
  <si>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</si>
  <si>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</si>
  <si>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</si>
  <si>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</si>
  <si>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</si>
  <si>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</si>
  <si>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</si>
  <si>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</si>
  <si>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</si>
  <si>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</si>
  <si>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</si>
  <si>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</si>
  <si>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</si>
  <si>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</si>
  <si>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</si>
  <si>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</si>
  <si>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</si>
  <si>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</si>
  <si>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</si>
  <si>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</si>
  <si>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</si>
  <si>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</si>
  <si>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</si>
  <si>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</si>
  <si>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</si>
  <si>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</si>
  <si>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</si>
  <si>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</si>
  <si>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</si>
  <si>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</si>
  <si>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</si>
  <si>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</si>
  <si>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</si>
  <si>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</si>
  <si>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</si>
  <si>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</si>
  <si>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</si>
  <si>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</si>
  <si>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</si>
  <si>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</si>
  <si>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</si>
  <si>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</si>
  <si>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</si>
  <si>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</si>
  <si>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</si>
  <si>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</si>
  <si>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</si>
  <si>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</si>
  <si>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</si>
  <si>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</si>
  <si>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</si>
  <si>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</si>
  <si>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</si>
  <si>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</si>
  <si>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</si>
  <si>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</si>
  <si>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</si>
  <si>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</si>
  <si>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</si>
  <si>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</si>
  <si>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</si>
  <si>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</si>
  <si>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</si>
  <si>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</si>
  <si>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</si>
  <si>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</si>
  <si>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</si>
  <si>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</si>
  <si>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</si>
  <si>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</si>
  <si>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</si>
  <si>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</si>
  <si>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</si>
  <si>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</si>
  <si>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</si>
  <si>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</si>
  <si>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</si>
  <si>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</si>
  <si>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</si>
  <si>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</si>
  <si>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</si>
  <si>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</si>
  <si>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</si>
  <si>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</si>
  <si>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</si>
  <si>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</si>
  <si>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</si>
  <si>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</si>
  <si>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</si>
  <si>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</si>
  <si>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</si>
  <si>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</si>
  <si>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</si>
  <si>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</si>
  <si>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</si>
  <si>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</si>
  <si>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</si>
  <si>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</si>
  <si>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</si>
  <si>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</si>
  <si>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</si>
  <si>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</si>
  <si>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</si>
  <si>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</si>
  <si>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</si>
  <si>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</si>
  <si>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</si>
  <si>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</si>
  <si>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</si>
  <si>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</si>
  <si>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</si>
  <si>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</si>
  <si>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</si>
  <si>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</si>
  <si>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</si>
  <si>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</si>
  <si>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</si>
  <si>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</si>
  <si>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</si>
  <si>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</si>
  <si>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</si>
  <si>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</si>
  <si>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</si>
  <si>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</si>
  <si>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</si>
  <si>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</si>
  <si>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</si>
  <si>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</si>
  <si>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</si>
  <si>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</si>
  <si>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</si>
  <si>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</si>
  <si>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</si>
  <si>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</si>
  <si>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</si>
  <si>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</si>
  <si>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</si>
  <si>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</si>
  <si>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</si>
  <si>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</si>
  <si>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</si>
  <si>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</si>
  <si>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</si>
  <si>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</si>
  <si>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</si>
  <si>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</si>
  <si>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</si>
  <si>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</si>
  <si>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</si>
  <si>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</si>
  <si>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</si>
  <si>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</si>
  <si>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</si>
  <si>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</si>
  <si>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</si>
  <si>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</si>
  <si>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</si>
  <si>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</si>
  <si>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</si>
  <si>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</si>
  <si>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</si>
  <si>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</si>
  <si>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</si>
  <si>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</si>
  <si>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</si>
  <si>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</si>
  <si>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</si>
  <si>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</si>
  <si>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</si>
  <si>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</si>
  <si>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</si>
  <si>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</si>
  <si>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</si>
  <si>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</si>
  <si>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</si>
  <si>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</si>
  <si>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</si>
  <si>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</si>
  <si>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</si>
  <si>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</si>
  <si>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</si>
  <si>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</si>
  <si>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</si>
  <si>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</si>
  <si>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</si>
  <si>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</si>
  <si>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</si>
  <si>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</si>
  <si>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</si>
  <si>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</si>
  <si>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</si>
  <si>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</si>
  <si>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</si>
  <si>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</si>
  <si>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</si>
  <si>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</si>
  <si>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</si>
  <si>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</si>
  <si>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</si>
  <si>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</si>
  <si>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</si>
  <si>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</si>
  <si>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</si>
  <si>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</si>
  <si>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</si>
  <si>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</si>
  <si>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</si>
  <si>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</si>
  <si>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</si>
  <si>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</si>
  <si>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</si>
  <si>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</si>
  <si>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</si>
  <si>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</si>
  <si>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</si>
  <si>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</si>
  <si>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</si>
  <si>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</si>
  <si>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</si>
  <si>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</si>
  <si>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</si>
  <si>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</si>
  <si>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</si>
  <si>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</si>
  <si>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</si>
  <si>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</si>
  <si>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</si>
  <si>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</si>
  <si>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</si>
  <si>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</si>
  <si>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</si>
  <si>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</si>
  <si>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</si>
  <si>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</si>
  <si>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</si>
  <si>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</si>
  <si>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</si>
  <si>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</si>
  <si>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</si>
  <si>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</si>
  <si>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</si>
  <si>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</si>
  <si>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</si>
  <si>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</si>
  <si>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</si>
  <si>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</si>
  <si>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</si>
  <si>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</si>
  <si>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</si>
  <si>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</si>
  <si>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</si>
  <si>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</si>
  <si>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</si>
  <si>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</si>
  <si>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</si>
  <si>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</si>
  <si>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</si>
  <si>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</si>
  <si>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</si>
  <si>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</si>
  <si>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</si>
  <si>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</si>
  <si>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</si>
  <si>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</si>
  <si>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</si>
  <si>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</si>
  <si>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</si>
  <si>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</si>
  <si>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</si>
  <si>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</si>
  <si>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</si>
  <si>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</si>
  <si>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</si>
  <si>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</si>
  <si>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</si>
  <si>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</si>
  <si>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</si>
  <si>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</si>
  <si>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</si>
  <si>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</si>
  <si>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</si>
  <si>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</si>
  <si>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</si>
  <si>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</si>
  <si>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</si>
  <si>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</si>
  <si>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</si>
  <si>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</si>
  <si>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</si>
  <si>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</si>
  <si>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</si>
  <si>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</si>
  <si>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</si>
  <si>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</si>
  <si>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</si>
  <si>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</si>
  <si>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</si>
  <si>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</si>
  <si>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</si>
  <si>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</si>
  <si>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</si>
  <si>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</si>
  <si>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</si>
  <si>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</si>
  <si>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</si>
  <si>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</si>
  <si>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</si>
  <si>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</si>
  <si>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</si>
  <si>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</si>
  <si>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</si>
  <si>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</si>
  <si>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</si>
  <si>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</si>
  <si>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</si>
  <si>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</si>
  <si>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</si>
  <si>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</si>
  <si>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</si>
  <si>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</si>
  <si>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</si>
  <si>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</si>
  <si>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</si>
  <si>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</si>
  <si>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</si>
  <si>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</si>
  <si>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</si>
  <si>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</si>
  <si>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</si>
  <si>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</si>
  <si>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</si>
  <si>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</si>
  <si>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</si>
  <si>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</si>
  <si>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</si>
  <si>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</si>
  <si>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</si>
  <si>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</si>
  <si>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</si>
  <si>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</si>
  <si>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</si>
  <si>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</si>
  <si>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</si>
  <si>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</si>
  <si>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</si>
  <si>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</si>
  <si>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</si>
  <si>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</si>
  <si>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</si>
  <si>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</si>
  <si>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</si>
  <si>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</si>
  <si>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</si>
  <si>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</si>
  <si>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</si>
  <si>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</si>
  <si>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</si>
  <si>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</si>
  <si>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</si>
  <si>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</si>
  <si>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</si>
  <si>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</si>
  <si>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</si>
  <si>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</si>
  <si>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</si>
  <si>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</si>
  <si>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</si>
  <si>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</si>
  <si>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</si>
  <si>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</si>
  <si>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</si>
  <si>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</si>
  <si>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</si>
  <si>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</si>
  <si>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</si>
  <si>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</si>
  <si>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</si>
  <si>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</si>
  <si>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</si>
  <si>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</si>
  <si>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</si>
  <si>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</si>
  <si>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</si>
  <si>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</si>
  <si>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</si>
  <si>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</si>
  <si>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</si>
  <si>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</si>
  <si>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</si>
  <si>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</si>
  <si>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</si>
  <si>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</si>
  <si>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</si>
  <si>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</si>
  <si>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</si>
  <si>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</si>
  <si>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</si>
  <si>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</si>
  <si>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</si>
  <si>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</si>
  <si>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</si>
  <si>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</si>
  <si>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</si>
  <si>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</si>
  <si>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</si>
  <si>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</si>
  <si>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</si>
  <si>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</si>
  <si>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</si>
  <si>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</si>
  <si>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</si>
  <si>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</si>
  <si>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</si>
  <si>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</si>
  <si>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</si>
  <si>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</si>
  <si>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</si>
  <si>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</si>
  <si>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</si>
  <si>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</si>
  <si>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</si>
  <si>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</si>
  <si>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</si>
  <si>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</si>
  <si>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</si>
  <si>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</si>
  <si>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</si>
  <si>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</si>
  <si>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</si>
  <si>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</si>
  <si>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</si>
  <si>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</si>
  <si>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</si>
  <si>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</si>
  <si>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</si>
  <si>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</si>
  <si>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</si>
  <si>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</si>
  <si>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</si>
  <si>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</si>
  <si>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</si>
  <si>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</si>
  <si>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</si>
  <si>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</si>
  <si>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</si>
  <si>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</si>
  <si>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</si>
  <si>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</si>
  <si>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</si>
  <si>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</si>
  <si>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</si>
  <si>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</si>
  <si>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</si>
  <si>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</si>
  <si>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</si>
  <si>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</si>
  <si>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</si>
  <si>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</si>
  <si>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</si>
  <si>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</si>
  <si>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</si>
  <si>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</si>
  <si>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</si>
  <si>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</si>
  <si>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</si>
  <si>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</si>
  <si>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</si>
  <si>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</si>
  <si>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</si>
  <si>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</si>
  <si>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</si>
  <si>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</si>
  <si>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</si>
  <si>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</si>
  <si>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</si>
  <si>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</si>
  <si>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</si>
  <si>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</si>
  <si>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</si>
  <si>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</si>
  <si>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</si>
  <si>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</si>
  <si>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</si>
  <si>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</si>
  <si>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</si>
  <si>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</si>
  <si>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</si>
  <si>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</si>
  <si>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</si>
  <si>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</si>
  <si>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</si>
  <si>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</si>
  <si>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</si>
  <si>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</si>
  <si>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</si>
  <si>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</si>
  <si>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</si>
  <si>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</si>
  <si>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</si>
  <si>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</si>
  <si>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</si>
  <si>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</si>
  <si>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</si>
  <si>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</si>
  <si>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</si>
  <si>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</si>
  <si>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</si>
  <si>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</si>
  <si>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</si>
  <si>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</si>
  <si>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</si>
  <si>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</si>
  <si>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</si>
  <si>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</si>
  <si>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</si>
  <si>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</si>
  <si>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</si>
  <si>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</si>
  <si>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</si>
  <si>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</si>
  <si>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</si>
  <si>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</si>
  <si>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</si>
  <si>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</si>
  <si>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</si>
  <si>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</si>
  <si>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</si>
  <si>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</si>
  <si>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</si>
  <si>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</si>
  <si>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</si>
  <si>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</si>
  <si>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</si>
  <si>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</si>
  <si>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</si>
  <si>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</si>
  <si>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</si>
  <si>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</si>
  <si>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</si>
  <si>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</si>
  <si>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</si>
  <si>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</si>
  <si>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</si>
  <si>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</si>
  <si>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</si>
  <si>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</si>
  <si>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</si>
  <si>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</si>
  <si>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</si>
  <si>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</si>
  <si>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</si>
  <si>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</si>
  <si>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</si>
  <si>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</si>
  <si>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</si>
  <si>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</si>
  <si>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</si>
  <si>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</si>
  <si>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</si>
  <si>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</si>
  <si>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</si>
  <si>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</si>
  <si>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</si>
  <si>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</si>
  <si>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</si>
  <si>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</si>
  <si>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</si>
  <si>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</si>
  <si>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</si>
  <si>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</si>
  <si>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</si>
  <si>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</si>
  <si>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</si>
  <si>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</si>
  <si>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</si>
  <si>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</si>
  <si>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</si>
  <si>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</si>
  <si>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</si>
  <si>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</si>
  <si>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</si>
  <si>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</si>
  <si>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</si>
  <si>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</si>
  <si>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</si>
  <si>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</si>
  <si>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</si>
  <si>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</si>
  <si>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</si>
  <si>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</si>
  <si>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</si>
  <si>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</si>
  <si>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</si>
  <si>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</si>
  <si>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</si>
  <si>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</si>
  <si>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</si>
  <si>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</si>
  <si>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</si>
  <si>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</si>
  <si>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</si>
  <si>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</si>
  <si>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</si>
  <si>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</si>
  <si>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</si>
  <si>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</si>
  <si>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</si>
  <si>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</si>
  <si>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</si>
  <si>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</si>
  <si>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</si>
  <si>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</si>
  <si>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</si>
  <si>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</si>
  <si>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</si>
  <si>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</si>
  <si>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</si>
  <si>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</si>
  <si>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</si>
  <si>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</si>
  <si>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</si>
  <si>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</si>
  <si>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</si>
  <si>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</si>
  <si>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</si>
  <si>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</si>
  <si>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</si>
  <si>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</si>
  <si>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</si>
  <si>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</si>
  <si>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</si>
  <si>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</si>
  <si>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</si>
  <si>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</si>
  <si>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</si>
  <si>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</si>
  <si>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</si>
  <si>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</si>
  <si>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</si>
  <si>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</si>
  <si>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</si>
  <si>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</si>
  <si>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</si>
  <si>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</si>
  <si>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</si>
  <si>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</si>
  <si>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</si>
  <si>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</si>
  <si>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</si>
  <si>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</si>
  <si>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</si>
  <si>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</si>
  <si>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</si>
  <si>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</si>
  <si>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</si>
  <si>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</si>
  <si>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</si>
  <si>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</si>
  <si>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</si>
  <si>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</si>
  <si>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</si>
  <si>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</si>
  <si>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</si>
  <si>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</si>
  <si>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</si>
  <si>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</si>
  <si>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</si>
  <si>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</si>
  <si>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</si>
  <si>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</si>
  <si>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</si>
  <si>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</si>
  <si>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</si>
  <si>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</si>
  <si>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</si>
  <si>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</si>
  <si>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</si>
  <si>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</si>
  <si>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</si>
  <si>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</si>
  <si>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</si>
  <si>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</si>
  <si>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</si>
  <si>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</si>
  <si>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</si>
  <si>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</si>
  <si>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</si>
  <si>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</si>
  <si>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</si>
  <si>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</si>
  <si>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</si>
  <si>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</si>
  <si>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</si>
  <si>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</si>
  <si>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</si>
  <si>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</si>
  <si>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</si>
  <si>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</si>
  <si>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</si>
  <si>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</si>
  <si>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</si>
  <si>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</si>
  <si>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</si>
  <si>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</si>
  <si>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</si>
  <si>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</si>
  <si>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</si>
  <si>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</si>
  <si>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</si>
  <si>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</si>
  <si>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</si>
  <si>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</si>
  <si>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</si>
  <si>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</si>
  <si>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</si>
  <si>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</si>
  <si>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</si>
  <si>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</si>
  <si>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</si>
  <si>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</si>
  <si>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</si>
  <si>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</si>
  <si>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</si>
  <si>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</si>
  <si>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</si>
  <si>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</si>
  <si>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</si>
  <si>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</si>
  <si>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</si>
  <si>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</si>
  <si>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</si>
  <si>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</si>
  <si>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</si>
  <si>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</si>
  <si>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</si>
  <si>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</si>
  <si>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</si>
  <si>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</si>
  <si>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</si>
  <si>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</si>
  <si>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</si>
  <si>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</si>
  <si>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</si>
  <si>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</si>
  <si>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</si>
  <si>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</si>
  <si>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</si>
  <si>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</si>
  <si>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</si>
  <si>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</si>
  <si>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</si>
  <si>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</si>
  <si>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</si>
  <si>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</si>
  <si>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</si>
  <si>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</si>
  <si>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</si>
  <si>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</si>
  <si>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</si>
  <si>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</si>
  <si>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</si>
  <si>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</si>
  <si>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</si>
  <si>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</si>
  <si>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</si>
  <si>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</si>
  <si>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</si>
  <si>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</si>
  <si>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</si>
  <si>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</si>
  <si>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</si>
  <si>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</si>
  <si>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</si>
  <si>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</si>
  <si>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</si>
  <si>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</si>
  <si>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</si>
  <si>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</si>
  <si>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</si>
  <si>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</si>
  <si>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</si>
  <si>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</si>
  <si>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</si>
  <si>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</si>
  <si>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</si>
  <si>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</si>
  <si>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</si>
  <si>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</si>
  <si>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</si>
  <si>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</si>
  <si>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</si>
  <si>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</si>
  <si>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</si>
  <si>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</si>
  <si>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</si>
  <si>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</si>
  <si>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</si>
  <si>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</si>
  <si>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</si>
  <si>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</si>
  <si>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</si>
  <si>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</si>
  <si>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</si>
  <si>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</si>
  <si>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</si>
  <si>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</si>
  <si>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</si>
  <si>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</si>
  <si>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</si>
  <si>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</si>
  <si>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</si>
  <si>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</si>
  <si>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</si>
  <si>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</si>
  <si>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</si>
  <si>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</si>
  <si>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</si>
  <si>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</si>
  <si>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</si>
  <si>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</si>
  <si>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</si>
  <si>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</si>
  <si>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</si>
  <si>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</si>
  <si>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</si>
  <si>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</si>
  <si>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</si>
  <si>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</si>
  <si>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</si>
  <si>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</si>
  <si>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</si>
  <si>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</si>
  <si>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</si>
  <si>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</si>
  <si>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</si>
  <si>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</si>
  <si>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</si>
  <si>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</si>
  <si>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</si>
  <si>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</si>
  <si>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</si>
  <si>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</si>
  <si>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</si>
  <si>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</si>
  <si>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</si>
  <si>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</si>
  <si>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</si>
  <si>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</si>
  <si>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</si>
  <si>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</si>
  <si>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</si>
  <si>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</si>
  <si>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</si>
  <si>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</si>
  <si>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</si>
  <si>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</si>
  <si>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</si>
  <si>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</si>
  <si>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</si>
  <si>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</si>
  <si>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</si>
  <si>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</si>
  <si>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</si>
  <si>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</si>
  <si>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</si>
  <si>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</si>
  <si>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</si>
  <si>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</si>
  <si>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</si>
  <si>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</si>
  <si>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</si>
  <si>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</si>
  <si>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</si>
  <si>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</si>
  <si>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</si>
  <si>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</si>
  <si>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</si>
  <si>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</si>
  <si>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</si>
  <si>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</si>
  <si>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</si>
  <si>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</si>
  <si>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</si>
  <si>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</si>
  <si>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</si>
  <si>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</si>
  <si>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</si>
  <si>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</si>
  <si>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</si>
  <si>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</si>
  <si>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</si>
  <si>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</si>
  <si>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</si>
  <si>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</si>
  <si>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</si>
  <si>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</si>
  <si>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</si>
  <si>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</si>
  <si>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</si>
  <si>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</si>
  <si>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</si>
  <si>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</si>
  <si>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</si>
  <si>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</si>
  <si>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</si>
  <si>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</si>
  <si>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</si>
  <si>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</si>
  <si>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</si>
  <si>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</si>
  <si>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</si>
  <si>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</si>
  <si>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</si>
  <si>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</si>
  <si>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</si>
  <si>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</si>
  <si>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</si>
  <si>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</si>
  <si>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</si>
  <si>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</si>
  <si>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</si>
  <si>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</si>
  <si>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</si>
  <si>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</si>
  <si>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</si>
  <si>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</si>
  <si>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</si>
  <si>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</si>
  <si>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</si>
  <si>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</si>
  <si>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</si>
  <si>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</si>
  <si>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</si>
  <si>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</si>
  <si>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</si>
  <si>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</si>
  <si>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</si>
  <si>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</si>
  <si>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</si>
  <si>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</si>
  <si>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</si>
  <si>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</si>
  <si>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</si>
  <si>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</si>
  <si>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</si>
  <si>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</si>
  <si>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</si>
  <si>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</si>
  <si>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</si>
  <si>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</si>
  <si>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</si>
  <si>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</si>
  <si>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</si>
  <si>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</si>
  <si>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</si>
  <si>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</si>
  <si>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</si>
  <si>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</si>
  <si>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</si>
  <si>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</si>
  <si>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</si>
  <si>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</si>
  <si>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</si>
  <si>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</si>
  <si>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</si>
  <si>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</si>
  <si>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</si>
  <si>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</si>
  <si>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</si>
  <si>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</si>
  <si>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</si>
  <si>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</si>
  <si>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</si>
  <si>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</si>
  <si>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</si>
  <si>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</si>
  <si>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</si>
  <si>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</si>
  <si>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</si>
  <si>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</si>
  <si>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</si>
  <si>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</si>
  <si>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</si>
  <si>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</si>
  <si>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</si>
  <si>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</si>
  <si>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</si>
  <si>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</si>
  <si>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</si>
  <si>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</si>
  <si>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</si>
  <si>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</si>
  <si>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</si>
  <si>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</si>
  <si>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</si>
  <si>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</si>
  <si>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</si>
  <si>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</si>
  <si>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</si>
  <si>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</si>
  <si>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</si>
  <si>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</si>
  <si>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</si>
  <si>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</si>
  <si>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</si>
  <si>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</si>
  <si>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</si>
  <si>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</si>
  <si>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</si>
  <si>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</si>
  <si>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</si>
  <si>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</si>
  <si>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</si>
  <si>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</si>
  <si>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</si>
  <si>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</si>
  <si>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</si>
  <si>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</si>
  <si>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</si>
  <si>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</si>
  <si>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</si>
  <si>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</si>
  <si>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</si>
  <si>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</si>
  <si>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</si>
  <si>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</si>
  <si>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</si>
  <si>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</si>
  <si>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</si>
  <si>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</si>
  <si>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</si>
  <si>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</si>
  <si>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</si>
  <si>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</si>
  <si>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</si>
  <si>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</si>
  <si>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</si>
  <si>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</si>
  <si>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</si>
  <si>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</si>
  <si>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</si>
  <si>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</si>
  <si>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</si>
  <si>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</si>
  <si>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</si>
  <si>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</si>
  <si>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</si>
  <si>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</si>
  <si>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</si>
  <si>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</si>
  <si>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</si>
  <si>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</si>
  <si>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</si>
  <si>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</si>
  <si>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</si>
  <si>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</si>
  <si>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</si>
  <si>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</si>
  <si>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</si>
  <si>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</si>
  <si>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</si>
  <si>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</si>
  <si>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</si>
  <si>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</si>
  <si>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</si>
  <si>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</si>
  <si>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</si>
  <si>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</si>
  <si>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</si>
  <si>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</si>
  <si>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</si>
  <si>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</si>
  <si>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</si>
  <si>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</si>
  <si>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</si>
  <si>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</si>
  <si>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</si>
  <si>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</si>
  <si>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</si>
  <si>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</si>
  <si>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</si>
  <si>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</si>
  <si>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</si>
  <si>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</si>
  <si>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</si>
  <si>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</si>
  <si>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</si>
  <si>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</si>
  <si>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</si>
  <si>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</si>
  <si>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</si>
  <si>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</si>
  <si>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</si>
  <si>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</si>
  <si>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</si>
  <si>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</si>
  <si>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</si>
  <si>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</si>
  <si>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</si>
  <si>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</si>
  <si>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</si>
  <si>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</si>
  <si>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</si>
  <si>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</si>
  <si>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</si>
  <si>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</si>
  <si>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</si>
  <si>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</si>
  <si>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</si>
  <si>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</si>
  <si>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</si>
  <si>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</si>
  <si>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</si>
  <si>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</si>
  <si>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</si>
  <si>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</si>
  <si>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</si>
  <si>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</si>
  <si>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</si>
  <si>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</si>
  <si>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</si>
  <si>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</si>
  <si>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</si>
  <si>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</si>
  <si>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</si>
  <si>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</si>
  <si>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</si>
  <si>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</si>
  <si>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</si>
  <si>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</si>
  <si>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</si>
  <si>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</si>
  <si>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</si>
  <si>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</si>
  <si>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</si>
  <si>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</si>
  <si>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</si>
  <si>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</si>
  <si>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</si>
  <si>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</si>
  <si>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</si>
  <si>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</si>
  <si>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</si>
  <si>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</si>
  <si>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</si>
  <si>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</si>
  <si>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</si>
  <si>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</si>
  <si>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</si>
  <si>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</si>
  <si>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</si>
  <si>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</si>
  <si>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</si>
  <si>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</si>
  <si>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</si>
  <si>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</si>
  <si>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</si>
  <si>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</si>
  <si>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</si>
  <si>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</si>
  <si>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</si>
  <si>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</si>
  <si>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</si>
  <si>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</si>
  <si>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</si>
  <si>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</si>
  <si>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</si>
  <si>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</si>
  <si>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</si>
  <si>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</si>
  <si>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</si>
  <si>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</si>
  <si>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</si>
  <si>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</si>
  <si>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</si>
  <si>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</si>
  <si>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</si>
  <si>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</si>
  <si>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</si>
  <si>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</si>
  <si>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</si>
  <si>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</si>
  <si>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</si>
  <si>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</si>
  <si>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</si>
  <si>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</si>
  <si>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</si>
  <si>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</si>
  <si>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</si>
  <si>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</si>
  <si>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</si>
  <si>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</si>
  <si>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</si>
  <si>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</si>
  <si>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</si>
  <si>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</si>
  <si>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</si>
  <si>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</si>
  <si>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</si>
  <si>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</si>
  <si>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</si>
  <si>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</si>
  <si>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</si>
  <si>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</si>
  <si>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</si>
  <si>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</si>
  <si>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</si>
  <si>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</si>
  <si>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</si>
  <si>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</si>
  <si>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</si>
  <si>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</si>
  <si>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</si>
  <si>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</si>
  <si>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</si>
  <si>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</si>
  <si>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</si>
  <si>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</si>
  <si>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</si>
  <si>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</si>
  <si>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</si>
  <si>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</si>
  <si>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</si>
  <si>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</si>
  <si>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UB0026</t>
  </si>
  <si>
    <t>Trajes de baño niñas</t>
  </si>
  <si>
    <t>Traje de baño Mariposa</t>
  </si>
  <si>
    <t>Talla 14_Años</t>
  </si>
  <si>
    <t>SHEIN</t>
  </si>
  <si>
    <t>UB0028</t>
  </si>
  <si>
    <t>Trajes de bano ninas /ofertas</t>
  </si>
  <si>
    <t>Bikini niñitas Sandía</t>
  </si>
  <si>
    <t>Talla 6_Años</t>
  </si>
  <si>
    <t>UB0091</t>
  </si>
  <si>
    <t>Tops /ofertas /tallas-medianas</t>
  </si>
  <si>
    <t>Blusa elegante con diseño geométrico</t>
  </si>
  <si>
    <t>Talla M</t>
  </si>
  <si>
    <t>recibido yenma correos 8mayo</t>
  </si>
  <si>
    <t>UB0109</t>
  </si>
  <si>
    <t>Vestidos /ofertas /tallas-pequenas</t>
  </si>
  <si>
    <t>Vestido healter dama de honor</t>
  </si>
  <si>
    <t xml:space="preserve">Talla XS </t>
  </si>
  <si>
    <t>UB0122</t>
  </si>
  <si>
    <t xml:space="preserve">Vestido corto de puntos </t>
  </si>
  <si>
    <t>Talla S</t>
  </si>
  <si>
    <t>UB0179</t>
  </si>
  <si>
    <t>Vestidos /tallas-pequenas</t>
  </si>
  <si>
    <t>Vestido Azul Rey de tela faja</t>
  </si>
  <si>
    <t>Talla XS</t>
  </si>
  <si>
    <t>UB0184</t>
  </si>
  <si>
    <t>Tops /ofertas /tallas-pequenas</t>
  </si>
  <si>
    <t>Top corto manga farol</t>
  </si>
  <si>
    <t>UB0193</t>
  </si>
  <si>
    <t>Vestidos /tallas-medianas</t>
  </si>
  <si>
    <t>Vestido floral de mangas farol</t>
  </si>
  <si>
    <t>UB0197</t>
  </si>
  <si>
    <t>Accesorios</t>
  </si>
  <si>
    <t xml:space="preserve">Cinturón trenzado </t>
  </si>
  <si>
    <t>Talla Unitalla</t>
  </si>
  <si>
    <t>UB02183</t>
  </si>
  <si>
    <t>Partes-de-abajo /ofertas /tallas-medianas</t>
  </si>
  <si>
    <t>Falda ajustada animal print</t>
  </si>
  <si>
    <t>UB0218</t>
  </si>
  <si>
    <t>Partes-de-abajo /ofertas /tallas-pequenas</t>
  </si>
  <si>
    <t>UB0225</t>
  </si>
  <si>
    <t>Tops /hm /ofertas /tallas-pequenas</t>
  </si>
  <si>
    <t>Body tong H&amp;M</t>
  </si>
  <si>
    <t>H&amp;M</t>
  </si>
  <si>
    <t>UB0227</t>
  </si>
  <si>
    <t>Partes-de-abajo /hm /ofertas /tallas-pequenas</t>
  </si>
  <si>
    <t>Pantalón elegante de tela brillosa H&amp;M</t>
  </si>
  <si>
    <t>Talla XXS</t>
  </si>
  <si>
    <t>UB0228</t>
  </si>
  <si>
    <t>Vestidos /hm /ofertas /tallas-medianas</t>
  </si>
  <si>
    <t>Vestido con cordón de ajuste H&amp;M</t>
  </si>
  <si>
    <t xml:space="preserve">Talla M </t>
  </si>
  <si>
    <t>UB0229</t>
  </si>
  <si>
    <t>Vestidos /hm /ofertas /tallas-pequenas</t>
  </si>
  <si>
    <t>UB234</t>
  </si>
  <si>
    <t>Accesorios /hm</t>
  </si>
  <si>
    <t>Gafas azules con cadena H&amp;M</t>
  </si>
  <si>
    <t>UB0234</t>
  </si>
  <si>
    <t>Vestidos /hm /tallas-pequenas</t>
  </si>
  <si>
    <t>Vestido corto azul real</t>
  </si>
  <si>
    <t>UB0235</t>
  </si>
  <si>
    <t>Vestidos /hm /tallas-medianas</t>
  </si>
  <si>
    <t>UB0240</t>
  </si>
  <si>
    <t>Hombres /hm /tallas-pequenas</t>
  </si>
  <si>
    <t>Jean slim fit</t>
  </si>
  <si>
    <t>Talla S_30X32</t>
  </si>
  <si>
    <t>UB0245</t>
  </si>
  <si>
    <t>Calzado /hm</t>
  </si>
  <si>
    <t>Sandalias anudadas de saco H&amp;M</t>
  </si>
  <si>
    <t>Talla 39/40</t>
  </si>
  <si>
    <t>UB0246</t>
  </si>
  <si>
    <t>Sandalias anudadas</t>
  </si>
  <si>
    <t>Talla 37</t>
  </si>
  <si>
    <t>UB0248</t>
  </si>
  <si>
    <t>Alpargatas a cuadros</t>
  </si>
  <si>
    <t>Talla 36</t>
  </si>
  <si>
    <t>UB0254</t>
  </si>
  <si>
    <t>Tops /hm</t>
  </si>
  <si>
    <t>Top Negro en tela de algodón</t>
  </si>
  <si>
    <t>UB0261</t>
  </si>
  <si>
    <t>Trajes de baño /ofertas /tallas-pequenas</t>
  </si>
  <si>
    <t>Bañador animal print</t>
  </si>
  <si>
    <t>BU0271</t>
  </si>
  <si>
    <t>Blusa estampada amplia</t>
  </si>
  <si>
    <t>BU0278</t>
  </si>
  <si>
    <t>Blusa naranja electra</t>
  </si>
  <si>
    <t>BU0282</t>
  </si>
  <si>
    <t>Top escote corazón</t>
  </si>
  <si>
    <t>BU0283</t>
  </si>
  <si>
    <t>Partes-de-abajo</t>
  </si>
  <si>
    <t>Falda rosa brillante</t>
  </si>
  <si>
    <t>Talla L</t>
  </si>
  <si>
    <t>BU0321</t>
  </si>
  <si>
    <t>Partes-de-abajo /tallas-medianas</t>
  </si>
  <si>
    <t>Falda de trabajo</t>
  </si>
  <si>
    <t>YILHM0472</t>
  </si>
  <si>
    <t>Calzado</t>
  </si>
  <si>
    <t>Calzado rojo elegante de punta fina</t>
  </si>
  <si>
    <t>BU0378</t>
  </si>
  <si>
    <t>vestidos /Curvy /ofertas</t>
  </si>
  <si>
    <t>Vestido en punto Rosa</t>
  </si>
  <si>
    <t>Recibido Freddy 24Mayo</t>
  </si>
  <si>
    <t>BU0404</t>
  </si>
  <si>
    <t>Lencería /tallas-medianas</t>
  </si>
  <si>
    <t>Set de lencería sexy y cómodo</t>
  </si>
  <si>
    <t>BU0405</t>
  </si>
  <si>
    <t>Lencería /tallas-pequenas</t>
  </si>
  <si>
    <t>BU0413</t>
  </si>
  <si>
    <t>bolsos /hm</t>
  </si>
  <si>
    <t>Bolso grande de playa Coca-Cola</t>
  </si>
  <si>
    <t>Talla Grande</t>
  </si>
  <si>
    <t>BU0415</t>
  </si>
  <si>
    <t>Vestido rojo con aberturas H&amp;M</t>
  </si>
  <si>
    <t>BU0420</t>
  </si>
  <si>
    <t>Hombres /hm</t>
  </si>
  <si>
    <t>Camisa MTV</t>
  </si>
  <si>
    <t>BU0442</t>
  </si>
  <si>
    <t>Tops /nuevo /tallas-pequenas</t>
  </si>
  <si>
    <t>Camisa negra con estampado floral </t>
  </si>
  <si>
    <t>Viaje Agosto</t>
  </si>
  <si>
    <t>BU05021</t>
  </si>
  <si>
    <t>Tops /tallas-pequenas</t>
  </si>
  <si>
    <t>Top negro corto asimétrico</t>
  </si>
  <si>
    <t>BU0505</t>
  </si>
  <si>
    <t>Pantaloneta con cinturón</t>
  </si>
  <si>
    <t>F21</t>
  </si>
  <si>
    <t>BU0514</t>
  </si>
  <si>
    <t>Tops /hm /tallas-pequenas</t>
  </si>
  <si>
    <t>Blusa de manga larga cruzada</t>
  </si>
  <si>
    <t>BU0536</t>
  </si>
  <si>
    <t>Chaleco de traje gris talla pequeña H&amp;M</t>
  </si>
  <si>
    <t xml:space="preserve">Talla S </t>
  </si>
  <si>
    <t>BU0547</t>
  </si>
  <si>
    <t>Camisa blanca entallada H&amp;M</t>
  </si>
  <si>
    <t>BUI000</t>
  </si>
  <si>
    <t>Conjuntos /tallas-medianas</t>
  </si>
  <si>
    <t>Conjunto Skort &amp; top Floreado</t>
  </si>
  <si>
    <t>BU0552</t>
  </si>
  <si>
    <t>Partes-de-abajo /hm /tallas-pequenas</t>
  </si>
  <si>
    <t>Leggings negros acanalados</t>
  </si>
  <si>
    <t>BU0557</t>
  </si>
  <si>
    <t>Camiseta acanalada de bajo asimétrico blanco</t>
  </si>
  <si>
    <t>BU0558</t>
  </si>
  <si>
    <t>Tops /tallas-medianas</t>
  </si>
  <si>
    <t>BU0559</t>
  </si>
  <si>
    <t>Camiseta acanalada de bajo asimétrico naranja</t>
  </si>
  <si>
    <t>BU0572</t>
  </si>
  <si>
    <t>Vestidos /ofertas /tallas-medianas</t>
  </si>
  <si>
    <t>Vestido espalda escotada</t>
  </si>
  <si>
    <t>BU0590</t>
  </si>
  <si>
    <t>Vestido Orquídea de botones y tirantes de pétalos</t>
  </si>
  <si>
    <t>COMPRA F21</t>
  </si>
  <si>
    <t>BU0592</t>
  </si>
  <si>
    <t>Vestidos /oferta /tallas-pequenas</t>
  </si>
  <si>
    <t>BU0593</t>
  </si>
  <si>
    <t>Pantalón alto de bajo elegante</t>
  </si>
  <si>
    <t>BU0595</t>
  </si>
  <si>
    <t>Partes-de-abajo /hm</t>
  </si>
  <si>
    <t>BU0596</t>
  </si>
  <si>
    <t>BU0597</t>
  </si>
  <si>
    <t xml:space="preserve">Pantalón cargo verde </t>
  </si>
  <si>
    <t>BU0600</t>
  </si>
  <si>
    <t>Bermuda negra denim</t>
  </si>
  <si>
    <t>Talla S_M</t>
  </si>
  <si>
    <t>BU0654</t>
  </si>
  <si>
    <t>Blusa corta abombada</t>
  </si>
  <si>
    <t>BU0655</t>
  </si>
  <si>
    <t>Pantalón recto de traje de pata ancha H&amp;M</t>
  </si>
  <si>
    <t>BU0658</t>
  </si>
  <si>
    <t>Leggins bikers</t>
  </si>
  <si>
    <t>BU0668</t>
  </si>
  <si>
    <t>Sandalias flip de plataforma Rosadas Marca F21</t>
  </si>
  <si>
    <t>Talla 36-37</t>
  </si>
  <si>
    <t>SQ5011552</t>
  </si>
  <si>
    <t>Talla 38-39</t>
  </si>
  <si>
    <t>BU0670</t>
  </si>
  <si>
    <t>Sandalias flip de plataforma Naranja Marca F21</t>
  </si>
  <si>
    <t>BU06701</t>
  </si>
  <si>
    <t>BU06702</t>
  </si>
  <si>
    <t>Talla 39-40</t>
  </si>
  <si>
    <t>BU0699</t>
  </si>
  <si>
    <t>Kimono Floral</t>
  </si>
  <si>
    <t>Compra 9/12/2023</t>
  </si>
  <si>
    <t>BU0729</t>
  </si>
  <si>
    <t xml:space="preserve"> tallas-medianas</t>
  </si>
  <si>
    <t>Shorts con rotos y detalle de encajes</t>
  </si>
  <si>
    <t>BU0732</t>
  </si>
  <si>
    <t>Vestidos /Curvy /ofertas</t>
  </si>
  <si>
    <t>Vestido Frente Drapeado Negro y Blanco</t>
  </si>
  <si>
    <t>BU0738</t>
  </si>
  <si>
    <t>Vestidos /ofertas /hm /tallas-medianas</t>
  </si>
  <si>
    <t>Vestido Denim</t>
  </si>
  <si>
    <t>BU06431</t>
  </si>
  <si>
    <t>Nuevo /Tops /tallas-pequenas</t>
  </si>
  <si>
    <t>Kimono Dazy Elegante</t>
  </si>
  <si>
    <t>SHEiN</t>
  </si>
  <si>
    <t>Compra Shein22012024</t>
  </si>
  <si>
    <t>BU064412</t>
  </si>
  <si>
    <t>nuevo /Tops /tallas-extras</t>
  </si>
  <si>
    <t>Talla XL</t>
  </si>
  <si>
    <t>BU06541</t>
  </si>
  <si>
    <t>nuevo /Accesorios</t>
  </si>
  <si>
    <t>Calcetines al tobillo negro</t>
  </si>
  <si>
    <t>BU06551</t>
  </si>
  <si>
    <t>Nuevo /Accesorios</t>
  </si>
  <si>
    <t>Calcetines bajos</t>
  </si>
  <si>
    <t>BU06561</t>
  </si>
  <si>
    <t>Nuevo /Blusas /Curvy</t>
  </si>
  <si>
    <t>BU06711</t>
  </si>
  <si>
    <t>nuevo /accesorios</t>
  </si>
  <si>
    <t>Horquillas en forma de lazo</t>
  </si>
  <si>
    <t>BU06786</t>
  </si>
  <si>
    <t>nuevo /partes de abajo</t>
  </si>
  <si>
    <t xml:space="preserve">Pantalón Palazzo </t>
  </si>
  <si>
    <t>Compra F2119022024</t>
  </si>
  <si>
    <t>BU06789</t>
  </si>
  <si>
    <t>nuevo /partes de abajo /tallas-extras</t>
  </si>
  <si>
    <t>Curvy Skinny Jeans</t>
  </si>
  <si>
    <t>Talla 12_XL</t>
  </si>
  <si>
    <t>YILHM0342</t>
  </si>
  <si>
    <t xml:space="preserve">Partes-de-abajo/tallas-extras </t>
  </si>
  <si>
    <t>Jeans de pierna recta de talle alto</t>
  </si>
  <si>
    <t>Talla 32_XL</t>
  </si>
  <si>
    <t>BU0503</t>
  </si>
  <si>
    <t>Partes-de-abajo /tallas-pequenas</t>
  </si>
  <si>
    <t>Jean skinny oscuro</t>
  </si>
  <si>
    <t>Talla 27_S</t>
  </si>
  <si>
    <t>BU06795</t>
  </si>
  <si>
    <t>bolsos</t>
  </si>
  <si>
    <t>Mochila de lana sintética teddy</t>
  </si>
  <si>
    <t>Talla Mediano</t>
  </si>
  <si>
    <t>BU043675</t>
  </si>
  <si>
    <t>Monos /ofertas</t>
  </si>
  <si>
    <t>Mono Salir con botón delantero mostaza</t>
  </si>
  <si>
    <t>BU06801</t>
  </si>
  <si>
    <t>Crossbodybag Denim</t>
  </si>
  <si>
    <t>BU06830</t>
  </si>
  <si>
    <t>Vestidos /ofertas</t>
  </si>
  <si>
    <t>Vestido a Media Pierna Elegante y Versátil</t>
  </si>
  <si>
    <t>BU06722</t>
  </si>
  <si>
    <t>Conjuntos /nuevo /tallas-medianas</t>
  </si>
  <si>
    <t>Conjunto Playero color verde 2 piezas</t>
  </si>
  <si>
    <t>Temu</t>
  </si>
  <si>
    <t>CompraTemu16042054</t>
  </si>
  <si>
    <t>BU06724</t>
  </si>
  <si>
    <t>trajes-de-bano</t>
  </si>
  <si>
    <t>Set de bikini floral con aro</t>
  </si>
  <si>
    <t>CompraTemu16042056</t>
  </si>
  <si>
    <t>BU06729</t>
  </si>
  <si>
    <t xml:space="preserve">Bolso TOTE arcoíris trending </t>
  </si>
  <si>
    <t>CompraTemu16042061</t>
  </si>
  <si>
    <t>BU067391</t>
  </si>
  <si>
    <t>trajes-de-bano /tallas-pequenas</t>
  </si>
  <si>
    <t>Set de bikini con cobertor de playa</t>
  </si>
  <si>
    <t>CompraTemu16042071</t>
  </si>
  <si>
    <t>BU067412</t>
  </si>
  <si>
    <t>Set de bikini bandeau color sólido</t>
  </si>
  <si>
    <t>CompraTemu16042073</t>
  </si>
  <si>
    <t>BU06752</t>
  </si>
  <si>
    <t>Bolso shopper flores pequeñas coloridas</t>
  </si>
  <si>
    <t>CompraTemu16042084</t>
  </si>
  <si>
    <t>BU06753</t>
  </si>
  <si>
    <t>Bolso shopper flores pequeñas rosadas</t>
  </si>
  <si>
    <t>CompraTemu16042085</t>
  </si>
  <si>
    <t>BU06760</t>
  </si>
  <si>
    <t>Partes-de-abajo /nuevo /tallas-pequenas</t>
  </si>
  <si>
    <t>Pantalones sueltos estampado de plantas</t>
  </si>
  <si>
    <t>CompraTemu16042092</t>
  </si>
  <si>
    <t>BU06762</t>
  </si>
  <si>
    <t>Bikini atado a los lados con estampado de cerezas</t>
  </si>
  <si>
    <t>CompraTemu16042094</t>
  </si>
  <si>
    <t>BU06764</t>
  </si>
  <si>
    <t>trajes-de-bano /tallas-medianas</t>
  </si>
  <si>
    <t>CompraTemu16042096</t>
  </si>
  <si>
    <t>BU06775</t>
  </si>
  <si>
    <t>Bikini bandeau de estilo floral</t>
  </si>
  <si>
    <t>CompraTemu16042107</t>
  </si>
  <si>
    <t>BU06776</t>
  </si>
  <si>
    <t>CompraTemu16042108</t>
  </si>
  <si>
    <t>BU06778</t>
  </si>
  <si>
    <t>Set de 3 piezas bikini de moda estampado de hoja</t>
  </si>
  <si>
    <t>CompraTemu16042110</t>
  </si>
  <si>
    <t>BU06780</t>
  </si>
  <si>
    <t>CompraTemu16042112</t>
  </si>
  <si>
    <t>LTA00003</t>
  </si>
  <si>
    <t>Accesorios /nuevo</t>
  </si>
  <si>
    <t>Espejuelos rectangulares unisex de color sólido</t>
  </si>
  <si>
    <t>CompraTemu16042115</t>
  </si>
  <si>
    <t>BU04321</t>
  </si>
  <si>
    <t>Pantalón de vestir de viscosa y lino beige claro</t>
  </si>
  <si>
    <t>HM</t>
  </si>
  <si>
    <t>Compras HM Junio2032</t>
  </si>
  <si>
    <t>BU04325</t>
  </si>
  <si>
    <t>Camisa blanca en mezcla de algodón</t>
  </si>
  <si>
    <t>Compras HM Junio2036</t>
  </si>
  <si>
    <t>BU04331</t>
  </si>
  <si>
    <t>Partes-de-abajo /hm /tallas-medianas</t>
  </si>
  <si>
    <t>Pantalón cigarrette ajustado elegante de mujer H&amp;M</t>
  </si>
  <si>
    <t>Compras HM Junio2042</t>
  </si>
  <si>
    <t>BU04332</t>
  </si>
  <si>
    <t>Pantalón cigarrette ajustado elegante</t>
  </si>
  <si>
    <t>Compras HM Junio2043</t>
  </si>
  <si>
    <t>BU04334</t>
  </si>
  <si>
    <t xml:space="preserve">Partes-de-abajo /hm /tallas-extras </t>
  </si>
  <si>
    <t>Pantalón de vestir de viscosa y lino negro</t>
  </si>
  <si>
    <t>Compras HM Junio2045</t>
  </si>
  <si>
    <t>BU04347</t>
  </si>
  <si>
    <t>calzado</t>
  </si>
  <si>
    <t>Sneakers chunky blancos</t>
  </si>
  <si>
    <t>Talla 40</t>
  </si>
  <si>
    <t>PLT</t>
  </si>
  <si>
    <t>Compra calzado PLT USA</t>
  </si>
  <si>
    <t>BU04352</t>
  </si>
  <si>
    <t>Sandalias de tacón de punta fina con diseño crochet</t>
  </si>
  <si>
    <t>SQ7494591</t>
  </si>
  <si>
    <t>Sandalias strappy de plataforma color beige</t>
  </si>
  <si>
    <t>Talla 36_37</t>
  </si>
  <si>
    <t>BU04358</t>
  </si>
  <si>
    <t>Tacones de punta fina con flor de piedras</t>
  </si>
  <si>
    <t>Talla 38</t>
  </si>
  <si>
    <t>BU04361</t>
  </si>
  <si>
    <t>Sandalias de tacón de punta fina de encaje con correa al tobillo</t>
  </si>
  <si>
    <t>BU04369</t>
  </si>
  <si>
    <t>Blusa blanca de lazos y manga abullonada</t>
  </si>
  <si>
    <t>BU04376</t>
  </si>
  <si>
    <t>Falda Pantalón de mezclilla</t>
  </si>
  <si>
    <t>BU04384</t>
  </si>
  <si>
    <t>Pantalones cortos de mezclilla de moda</t>
  </si>
  <si>
    <t>BU04385</t>
  </si>
  <si>
    <t>BU04392</t>
  </si>
  <si>
    <t>Pullover corto unicolor carmelita</t>
  </si>
  <si>
    <t>BU04394</t>
  </si>
  <si>
    <t>Tops</t>
  </si>
  <si>
    <t>BU043972</t>
  </si>
  <si>
    <t>Pullover corto unicolor beige</t>
  </si>
  <si>
    <t>BU04399</t>
  </si>
  <si>
    <t>Pullover largo unicolor tela traslúcida negro</t>
  </si>
  <si>
    <t>BU0440221</t>
  </si>
  <si>
    <t>Pullover largo unicolor tela traslúcida terracota</t>
  </si>
  <si>
    <t>SQ3308260</t>
  </si>
  <si>
    <t>BU0440241</t>
  </si>
  <si>
    <t>Pullover largo unicolor tela traslúcida beige</t>
  </si>
  <si>
    <t>BU0440243</t>
  </si>
  <si>
    <t>Pullover largo unicolor tela traslúcida blanco</t>
  </si>
  <si>
    <t>BU0440244</t>
  </si>
  <si>
    <t>BU04408</t>
  </si>
  <si>
    <t>Vestidos /nuevo /tallas-medianas</t>
  </si>
  <si>
    <t>Vestido de espagueti con frente recortado y abertura</t>
  </si>
  <si>
    <t>BU04409</t>
  </si>
  <si>
    <t>Vestidos /nuevo /tallas-pequenas</t>
  </si>
  <si>
    <t>BU04410</t>
  </si>
  <si>
    <t>Tops /nuevo</t>
  </si>
  <si>
    <t>Camisetas sin mangas de diseño crochet</t>
  </si>
  <si>
    <t>BU04445</t>
  </si>
  <si>
    <t>vestidos /nuevo /hm /tallas-pequenas</t>
  </si>
  <si>
    <t>Vestido verde cruzado H&amp;M</t>
  </si>
  <si>
    <t>BU04449</t>
  </si>
  <si>
    <t>Jean de talle regular de bajo descosido y pierna ancha H&amp;M</t>
  </si>
  <si>
    <t>Talla S4</t>
  </si>
  <si>
    <t>BU04457</t>
  </si>
  <si>
    <t>Tops /nuevo /hm /tallas-medianas</t>
  </si>
  <si>
    <t>Camisa beige en mezcla de lino</t>
  </si>
  <si>
    <t>SQ3843074</t>
  </si>
  <si>
    <t>Pullover largo de tela traslúcida negro</t>
  </si>
  <si>
    <t>BU04459</t>
  </si>
  <si>
    <t>Partes-de-abajo /nuevo /hm /tallas-pequenas</t>
  </si>
  <si>
    <t>Pantalón de pierna ancha con estampado de moda H&amp;M</t>
  </si>
  <si>
    <t>Talla 4_S</t>
  </si>
  <si>
    <t>BU04469Marlen</t>
  </si>
  <si>
    <t>Pullover Love floreado algodón</t>
  </si>
  <si>
    <t>BU04476</t>
  </si>
  <si>
    <t>Belleza</t>
  </si>
  <si>
    <t>Set de Splash y crema de Victoria Secret Amber Romance</t>
  </si>
  <si>
    <t>Piezas 2</t>
  </si>
  <si>
    <t>BU043461</t>
  </si>
  <si>
    <t>BU043500</t>
  </si>
  <si>
    <t>vestidos /nuevo /tallas-pequenas</t>
  </si>
  <si>
    <t xml:space="preserve">Maxi Vestido de corte holgado de cintura con ajuste con estampado de plantas </t>
  </si>
  <si>
    <t>envío fransuas 6 Septiembre</t>
  </si>
  <si>
    <t>BU043501</t>
  </si>
  <si>
    <t>vestidos /nuevo  /tallas-medianas</t>
  </si>
  <si>
    <t>BU043502</t>
  </si>
  <si>
    <t xml:space="preserve">vestidos /nuevo </t>
  </si>
  <si>
    <t>SQ2791329</t>
  </si>
  <si>
    <t>Sandalias de plataforma de rafia natural</t>
  </si>
  <si>
    <t>BU043517</t>
  </si>
  <si>
    <t>Calzado /nuevo</t>
  </si>
  <si>
    <t>Sandalias espadriles de saco nude atada al tobillo</t>
  </si>
  <si>
    <t>Talla 41</t>
  </si>
  <si>
    <t>BU043522</t>
  </si>
  <si>
    <t>Sandalias doradas de tiras anchas para toda ocasión</t>
  </si>
  <si>
    <t>BU043524</t>
  </si>
  <si>
    <t>SQ0215072</t>
  </si>
  <si>
    <t>Sandalias mule con adorno de nudos</t>
  </si>
  <si>
    <t>BU043540</t>
  </si>
  <si>
    <t>Pantalones cortos con dobladillo</t>
  </si>
  <si>
    <t>BU043541</t>
  </si>
  <si>
    <t>Partes-de-abajo /nuevo /tallas-medianas</t>
  </si>
  <si>
    <t>BU043542</t>
  </si>
  <si>
    <t>Partes-de-abajo /nuevo</t>
  </si>
  <si>
    <t>BU043556</t>
  </si>
  <si>
    <t>Blusa casual delazos delanteros color negro</t>
  </si>
  <si>
    <t>BU043557</t>
  </si>
  <si>
    <t>Blusa casual de lazos delanteros color negro</t>
  </si>
  <si>
    <t>BU043563</t>
  </si>
  <si>
    <t>Blusa casual corta de lazos color blanco</t>
  </si>
  <si>
    <t>BU043564</t>
  </si>
  <si>
    <t>BU043566</t>
  </si>
  <si>
    <t>Blusa de manga abombada de lazo delantero de estampado de leopardo</t>
  </si>
  <si>
    <t>BU043569</t>
  </si>
  <si>
    <t>Vestido elegante de línea larga color negro de hombro atado</t>
  </si>
  <si>
    <t>BU043575</t>
  </si>
  <si>
    <t>Blusa corta de mangas abombadas de lazos delanteros color rojo</t>
  </si>
  <si>
    <t>BU043576</t>
  </si>
  <si>
    <t>BU043578</t>
  </si>
  <si>
    <t>Traje de baño de una sola pieza unicolor</t>
  </si>
  <si>
    <t>BU043582</t>
  </si>
  <si>
    <t>Monos /nuevo /tallas-pequenas</t>
  </si>
  <si>
    <t>_Mono Salir con botón delantero y cinturón naranja quemada</t>
  </si>
  <si>
    <t>BU043583</t>
  </si>
  <si>
    <t>Monos /nuevo /tallas-medianas</t>
  </si>
  <si>
    <t>BU043584</t>
  </si>
  <si>
    <t>Monos /nuevo</t>
  </si>
  <si>
    <t>BU043585</t>
  </si>
  <si>
    <t xml:space="preserve">Monos /nuevo /tallas-extras </t>
  </si>
  <si>
    <t>BU043592</t>
  </si>
  <si>
    <t>Vestido Maija de estilo fresco de verano Negro</t>
  </si>
  <si>
    <t>BU043593</t>
  </si>
  <si>
    <t>BU043594</t>
  </si>
  <si>
    <t>BU043605</t>
  </si>
  <si>
    <t>Chaleco de traje estilo blazer color negro</t>
  </si>
  <si>
    <t>BU043606</t>
  </si>
  <si>
    <t>BU043620</t>
  </si>
  <si>
    <t>partes-de-abajo /nuevo</t>
  </si>
  <si>
    <t>Jeans de talle alto y pierna ancha color azul claro</t>
  </si>
  <si>
    <t>BU043621</t>
  </si>
  <si>
    <t xml:space="preserve">partes-de-abajo /nuevo /tallas-extras </t>
  </si>
  <si>
    <t>BU043631</t>
  </si>
  <si>
    <t>Pantalón elegante de pierna ancha color crema</t>
  </si>
  <si>
    <t>BU043632</t>
  </si>
  <si>
    <t>BU043635</t>
  </si>
  <si>
    <t>Vestido largo blanco sin tirantes atado en la espalda</t>
  </si>
  <si>
    <t>BU043650</t>
  </si>
  <si>
    <t>Bolsa casual con diseño de gato y mariposa de tamaño mediano</t>
  </si>
  <si>
    <t>Tamaño Mediano</t>
  </si>
  <si>
    <t>BU043651</t>
  </si>
  <si>
    <t>Bolso estilo Tote con estampado floral</t>
  </si>
  <si>
    <t>BU043653</t>
  </si>
  <si>
    <t>Vestido largo de algodón elegante con adorno delantero</t>
  </si>
  <si>
    <t>BU043656</t>
  </si>
  <si>
    <t>Gafas de moda estilo rectangular</t>
  </si>
  <si>
    <t>BU043659</t>
  </si>
  <si>
    <t>Traje de baño casual con ajustes laterales</t>
  </si>
  <si>
    <t>BU043664</t>
  </si>
  <si>
    <t>Traje de baño enterizo de espalda corrida estilo hilo</t>
  </si>
  <si>
    <t>BU043681</t>
  </si>
  <si>
    <t>Blusa de manga elegante en vuelos con ribete en contraste Color Rosa</t>
  </si>
  <si>
    <t>BU043687</t>
  </si>
  <si>
    <t>Blusa de manga elegante en vuelos con ribete en contraste Color Negro</t>
  </si>
  <si>
    <t>BU043688</t>
  </si>
  <si>
    <t>Tops /nuevo /tallas-medianas</t>
  </si>
  <si>
    <t>BU043689</t>
  </si>
  <si>
    <t>BU043690</t>
  </si>
  <si>
    <t>Blusa de manga elegante en vuelos con ribete en contraste Color Morado</t>
  </si>
  <si>
    <t>BU043691</t>
  </si>
  <si>
    <t>BU043692</t>
  </si>
  <si>
    <t>YILHM0010</t>
  </si>
  <si>
    <t>Hombres /hm /tallas-medianas</t>
  </si>
  <si>
    <t>Shorts de felpa color negro con bolsillos discretos Marca H&amp;M</t>
  </si>
  <si>
    <t>YILHM00152</t>
  </si>
  <si>
    <t>Pantalón cargo de pierna ancha Marca H&amp;M</t>
  </si>
  <si>
    <t>YILHM0016</t>
  </si>
  <si>
    <t>_Pullover Gris Oscuro jaspeado de algodón Marca H&amp;M</t>
  </si>
  <si>
    <t>YILHM0021</t>
  </si>
  <si>
    <t>Pantalón de traje gris con pliegues de pierna ancha H&amp;M</t>
  </si>
  <si>
    <t>Talla 2XL</t>
  </si>
  <si>
    <t>YILHM0020</t>
  </si>
  <si>
    <t>_Pantalón de vestir de pierna ancha con tejido en contraste negro y blanco H&amp;M</t>
  </si>
  <si>
    <t>YILHM0025</t>
  </si>
  <si>
    <t>Vestidos /hm</t>
  </si>
  <si>
    <t>Vestido negro elegante de línea A sin mangas de tela rígida Marca H&amp;M</t>
  </si>
  <si>
    <t>YILHM0026</t>
  </si>
  <si>
    <t>Vestido ajustado de tela brillante en tendencia Marca H&amp;M</t>
  </si>
  <si>
    <t>YILHM0035</t>
  </si>
  <si>
    <t>Blusa-Camisa negra con estampado en silueta elegante de flores blancas Marca H&amp;M</t>
  </si>
  <si>
    <t>YILHM0041</t>
  </si>
  <si>
    <t>Tops /hm /tallas-medianas</t>
  </si>
  <si>
    <t>Top de manga media de escote cuadrado Marca H&amp;M</t>
  </si>
  <si>
    <t>YILHM0045</t>
  </si>
  <si>
    <t>Pullover oversize de listas cramelitas Marca H&amp;M</t>
  </si>
  <si>
    <t>YILHM0046</t>
  </si>
  <si>
    <t>Pullover oversize de listas negras con bordado en contraste Marca H&amp;M</t>
  </si>
  <si>
    <t>YILHM0047</t>
  </si>
  <si>
    <t>_Pullover slim fit rosa acanalado Marca H&amp;M</t>
  </si>
  <si>
    <t>YILHM0048</t>
  </si>
  <si>
    <t>Pullover slim fit rosa acanalado Marca H&amp;M</t>
  </si>
  <si>
    <t>YILHM0050</t>
  </si>
  <si>
    <t>Top blanco de cuello lineal Marca H&amp;M</t>
  </si>
  <si>
    <t>YILHM0056</t>
  </si>
  <si>
    <t>Top oversize con detalle de costura en espalda Marca H&amp;M</t>
  </si>
  <si>
    <t>YILHM0070</t>
  </si>
  <si>
    <t>Short Blanco de talle alto y bolsillos de tela gruesa Marca H&amp;M</t>
  </si>
  <si>
    <t>YILHM0091</t>
  </si>
  <si>
    <t>Pullover slim fit verde claro algodón Marca H&amp;M</t>
  </si>
  <si>
    <t>YILHM0094</t>
  </si>
  <si>
    <t>Pullover slim fit negro de algodón Marca H&amp;M</t>
  </si>
  <si>
    <t>YILHM0108</t>
  </si>
  <si>
    <t>Enguatada blanco vainilla de cuello tortuga Marca H&amp;M</t>
  </si>
  <si>
    <t>YILHM0140</t>
  </si>
  <si>
    <t>lencería  /nuevo</t>
  </si>
  <si>
    <t>Calcetines bajos de algodón color beich de algodón H&amp;M</t>
  </si>
  <si>
    <t>YILHM0141</t>
  </si>
  <si>
    <t>Calcetines bajos de algodón color blanco de algodón H&amp;M</t>
  </si>
  <si>
    <t>YILHM0142</t>
  </si>
  <si>
    <t>lencería  /nuevo /tallas-pequenas</t>
  </si>
  <si>
    <t>Tanga brasileña color blanco de algodón Marca H&amp;M</t>
  </si>
  <si>
    <t>YILHM0144</t>
  </si>
  <si>
    <t>Tanga brasileña color negro de algodón Marca H&amp;M</t>
  </si>
  <si>
    <t>YILHM0145</t>
  </si>
  <si>
    <t>lencería /nuevo /hombres</t>
  </si>
  <si>
    <t>Calcetines altos de moda blancos con listas verdes H&amp;M</t>
  </si>
  <si>
    <t>YILHM0146</t>
  </si>
  <si>
    <t>Calcetines altos de moda negro PULFICTION H&amp;M</t>
  </si>
  <si>
    <t>YILHM0147</t>
  </si>
  <si>
    <t>Calcetines altos de moda negro COCA COLA H&amp;M</t>
  </si>
  <si>
    <t>YILHM0149</t>
  </si>
  <si>
    <t>Pulóver estampado de ajuste grande negro H&amp;M</t>
  </si>
  <si>
    <t xml:space="preserve">H&amp;M Yilian </t>
  </si>
  <si>
    <t>YILHM0156</t>
  </si>
  <si>
    <t xml:space="preserve">Jeans Bajos y anchos Baggy Azul vaquero </t>
  </si>
  <si>
    <t>Talla XL_12</t>
  </si>
  <si>
    <t>YILHM0157</t>
  </si>
  <si>
    <t>Camiseta negra deportiva sin mangas de hombre H&amp;M</t>
  </si>
  <si>
    <t>YILHM0165</t>
  </si>
  <si>
    <t xml:space="preserve">Jeans regulares de hombre negro </t>
  </si>
  <si>
    <t>Talla S_30x32</t>
  </si>
  <si>
    <t>YILHM0169</t>
  </si>
  <si>
    <t xml:space="preserve">Camiseta de algodón de mujer negro </t>
  </si>
  <si>
    <t>YILHM0177</t>
  </si>
  <si>
    <t xml:space="preserve">Camiseta ajustada rosa palo de mujer </t>
  </si>
  <si>
    <t>YILHM0181</t>
  </si>
  <si>
    <t>Camiseta de ajuste perfecto de hombre Borgoña</t>
  </si>
  <si>
    <t>YILHM0197</t>
  </si>
  <si>
    <t>Pantalones cargo de lona verde caqui oscuro de mujer H&amp;M</t>
  </si>
  <si>
    <t>Talla M_8</t>
  </si>
  <si>
    <t>YILHM0204</t>
  </si>
  <si>
    <t xml:space="preserve">Pantalones deportivos cargo verde caqui </t>
  </si>
  <si>
    <t>YILHM0207</t>
  </si>
  <si>
    <t xml:space="preserve">Polo de algodón de punto azul oscuro </t>
  </si>
  <si>
    <t>YILHM0210</t>
  </si>
  <si>
    <t xml:space="preserve">Tops /hm /tallas-extras </t>
  </si>
  <si>
    <t xml:space="preserve">Conjunto de dos tops Blanco y Marrón oscuro </t>
  </si>
  <si>
    <t xml:space="preserve">Talla XL </t>
  </si>
  <si>
    <t>YILHM0211</t>
  </si>
  <si>
    <t xml:space="preserve">Pantalones jogger cómodos negro </t>
  </si>
  <si>
    <t>YILHM0216</t>
  </si>
  <si>
    <t>Camiseta de ajuste regular gris H&amp;M</t>
  </si>
  <si>
    <t>YILHM0220</t>
  </si>
  <si>
    <t xml:space="preserve">Camiseta deportiva corta de tirantes </t>
  </si>
  <si>
    <t>YILHM0232</t>
  </si>
  <si>
    <t xml:space="preserve">Top de jersey de algodón acanalado blanco </t>
  </si>
  <si>
    <t>YILHM0235</t>
  </si>
  <si>
    <t>Pulóver holgado de hombre con estampado blanco vincent</t>
  </si>
  <si>
    <t>YILHM0241</t>
  </si>
  <si>
    <t>Pulóver de algodón negro de hombre H&amp;M</t>
  </si>
  <si>
    <t>YILHM0242</t>
  </si>
  <si>
    <t>Pulóver holgado negro de hombre H&amp;M</t>
  </si>
  <si>
    <t>YILHM0246</t>
  </si>
  <si>
    <t>Pulóver lavado de ajuste caja negro de hombre H&amp;M</t>
  </si>
  <si>
    <t>YILHM0247</t>
  </si>
  <si>
    <t>Pulóver de ajuste holgado con aspecto vintage y estampado korn negro de hombre H&amp;M</t>
  </si>
  <si>
    <t>YILHM0255</t>
  </si>
  <si>
    <t>Jeans slim negro H&amp;M</t>
  </si>
  <si>
    <t>Talla M_34/32</t>
  </si>
  <si>
    <t>YILHM0257</t>
  </si>
  <si>
    <t>YILHM0259</t>
  </si>
  <si>
    <t xml:space="preserve">Hombres /hm /tallas-extras </t>
  </si>
  <si>
    <t>Pulóver holgado de hombre gris oscuro H&amp;M</t>
  </si>
  <si>
    <t>Talla XXL</t>
  </si>
  <si>
    <t>YILHM0268</t>
  </si>
  <si>
    <t>Pulóver slim fit negro de hombre H&amp;M</t>
  </si>
  <si>
    <t>YILHM0271</t>
  </si>
  <si>
    <t>Pulóver holgado de efecto lavado negro de hombre H&amp;M</t>
  </si>
  <si>
    <t>YILHM0273</t>
  </si>
  <si>
    <t>Pantalón cargo de ajuste ajustado beige claro de hombre H&amp;M</t>
  </si>
  <si>
    <t>YILHM0278</t>
  </si>
  <si>
    <t>Pantalón cargo de ajuste relajado con cordones en los bajos verde caqui</t>
  </si>
  <si>
    <t>YILHM0280</t>
  </si>
  <si>
    <t>Pantalón cargo de lona negro de mujer H&amp;M</t>
  </si>
  <si>
    <t>Talla M_6</t>
  </si>
  <si>
    <t>YILHM0281</t>
  </si>
  <si>
    <t>Pantalones cargos relajados con bolsillo y cordones en los bajos de hombre H&amp;M</t>
  </si>
  <si>
    <t>YILHM0283</t>
  </si>
  <si>
    <t xml:space="preserve">Pantalón cargo de ajuste relajado con cordones en los bajos beige claro de hombre H&amp;M </t>
  </si>
  <si>
    <t>YILHM0285</t>
  </si>
  <si>
    <t xml:space="preserve">Partes-de-abajo /hm </t>
  </si>
  <si>
    <t>Talla L10</t>
  </si>
  <si>
    <t>YILHM0287</t>
  </si>
  <si>
    <t>YILHM0289</t>
  </si>
  <si>
    <t>Pantalones de sarga de ajuste regular de hombre azul marino  H&amp;M</t>
  </si>
  <si>
    <t>YILHM0291</t>
  </si>
  <si>
    <t>Camiseta sin mangas color crema de hombre H&amp;M</t>
  </si>
  <si>
    <t>YILHM0294</t>
  </si>
  <si>
    <t>Shorts cargo negro de hombre H&amp;M</t>
  </si>
  <si>
    <t>YILHM0295</t>
  </si>
  <si>
    <t>Pantalón cargo ripstop de ajuste regular verde caqui H&amp;M</t>
  </si>
  <si>
    <t>YILHM0298</t>
  </si>
  <si>
    <t>Pulóver verde oliva de mujer H&amp;M</t>
  </si>
  <si>
    <t xml:space="preserve">Talla L </t>
  </si>
  <si>
    <t>YILHM0302</t>
  </si>
  <si>
    <t>Pulover de ajuste regular negro melange de hombre H&amp;M</t>
  </si>
  <si>
    <t>YILHM0303</t>
  </si>
  <si>
    <t>Pulóver de ajuste regular negro melange de hombre H&amp;M</t>
  </si>
  <si>
    <t>YILHM0305</t>
  </si>
  <si>
    <t>Pulóver de ajuste holgado beige claro de gran calidad H&amp;M</t>
  </si>
  <si>
    <t>YILHM0306</t>
  </si>
  <si>
    <t>YILHM0308</t>
  </si>
  <si>
    <t>Pulóver de algodón de ajuste slim negro de hombre H&amp;M</t>
  </si>
  <si>
    <t>YILHM0516</t>
  </si>
  <si>
    <t xml:space="preserve">Suéter de cuello alto de punto fino y ajuste slim negro de hombre H&amp;M </t>
  </si>
  <si>
    <t>YILHM0518</t>
  </si>
  <si>
    <t>Suéter de cuello alto negro de mujer H&amp;M</t>
  </si>
  <si>
    <t>YILHM0521</t>
  </si>
  <si>
    <t>Camisa de mezcla modal negro de hombre H&amp;M</t>
  </si>
  <si>
    <t>YILHM0522</t>
  </si>
  <si>
    <t>Camisa negra ajustada de hombre H&amp;M</t>
  </si>
  <si>
    <t>YILHM0527</t>
  </si>
  <si>
    <t>tops /hm /tallas-medianas</t>
  </si>
  <si>
    <t xml:space="preserve">Enguatada MOVE negro de mujer H&amp;M </t>
  </si>
  <si>
    <t>YILHM0533</t>
  </si>
  <si>
    <t>Camisa slim fit blanca de hombre H&amp;M</t>
  </si>
  <si>
    <t>YILHM0538</t>
  </si>
  <si>
    <t>Joggers anchos con cubierta de vinilo negro de mujer H&amp;M</t>
  </si>
  <si>
    <t>BLTHM0859</t>
  </si>
  <si>
    <t>Joggers anchos con cubierta de vinilo gris de mujer H&amp;M</t>
  </si>
  <si>
    <t>YILHM0539</t>
  </si>
  <si>
    <t>Pantalones de corte ancho de mujer con estampado de animal print H&amp;M</t>
  </si>
  <si>
    <t>YILHM0542</t>
  </si>
  <si>
    <t>Pantalones cortos de cordón delantero azul marino de hombre H&amp;M sin foto</t>
  </si>
  <si>
    <t>YILHM0543</t>
  </si>
  <si>
    <t>Pantalones de vestir beige de mujer H&amp;M</t>
  </si>
  <si>
    <t>Talla M8</t>
  </si>
  <si>
    <t>YILHM0544</t>
  </si>
  <si>
    <t xml:space="preserve">Pantalones a medida slim fit negro de hombre H&amp;M </t>
  </si>
  <si>
    <t>Talla XS_29</t>
  </si>
  <si>
    <t>YILHM0545</t>
  </si>
  <si>
    <t>Pantalones de traje gris pardo de hombre H&amp;M</t>
  </si>
  <si>
    <t>Talla M_32</t>
  </si>
  <si>
    <t>YILHM0547</t>
  </si>
  <si>
    <t>Pantalones de vestir gris de hombre H&amp;M</t>
  </si>
  <si>
    <t>YILHM0550</t>
  </si>
  <si>
    <t>Pantalones deportivos de nylon beige de hombre H&amp;M</t>
  </si>
  <si>
    <t>YILHM0551</t>
  </si>
  <si>
    <t>Jeans regulares rectos H&amp;M</t>
  </si>
  <si>
    <t>Talla M_32/32</t>
  </si>
  <si>
    <t>YILHM0552</t>
  </si>
  <si>
    <t>Jean relajados negro de hombre H&amp;M</t>
  </si>
  <si>
    <t>Talla S_30/32</t>
  </si>
  <si>
    <t>YILHM0553</t>
  </si>
  <si>
    <t>Pulóver de hombre de ajuste holgado negro con estampado de frase H&amp;M</t>
  </si>
  <si>
    <t>YILHM0557</t>
  </si>
  <si>
    <t>Pulóver de ajuste regular azul marino de hombre H&amp;M</t>
  </si>
  <si>
    <t>YILHM0558</t>
  </si>
  <si>
    <t xml:space="preserve">Polo de ajuste encantado azul marino de hombre H&amp;M </t>
  </si>
  <si>
    <t>YILHM0559</t>
  </si>
  <si>
    <t>Camiseta de algodón de mujer negro H&amp;M</t>
  </si>
  <si>
    <t>YILHM0560</t>
  </si>
  <si>
    <t>YILHM0561</t>
  </si>
  <si>
    <t xml:space="preserve">Camisa de punto texturizado de ajuste regular negro de hombre H&amp;M </t>
  </si>
  <si>
    <t>YILHM0562</t>
  </si>
  <si>
    <t>Pulóver slim fit blanco de hombre H&amp;M</t>
  </si>
  <si>
    <t>YILHM0563</t>
  </si>
  <si>
    <t>Vestido blanco con cubierta de lino de mujer H&amp;M (Sin foto)</t>
  </si>
  <si>
    <t>YILHM0564</t>
  </si>
  <si>
    <t>Camiseta de algodón blanco de mujer H&amp;M</t>
  </si>
  <si>
    <t>YILHM0565</t>
  </si>
  <si>
    <t>Pulóver ajustado negro de mujer H&amp;M</t>
  </si>
  <si>
    <t>YILHM0569</t>
  </si>
  <si>
    <t>Pulóver d emicrofibra gris de mujer (sin foto)</t>
  </si>
  <si>
    <t>YILHM0570</t>
  </si>
  <si>
    <t xml:space="preserve">Polo de ajuste perfecto negro </t>
  </si>
  <si>
    <t>YILHM0571</t>
  </si>
  <si>
    <t xml:space="preserve">Pulóver ajustado corto negro de mujer H&amp;M </t>
  </si>
  <si>
    <t>YILHM0572</t>
  </si>
  <si>
    <t>Pulóver de ajuste encantado negro de hombre H&amp;M</t>
  </si>
  <si>
    <t>YILHM0575</t>
  </si>
  <si>
    <t xml:space="preserve">Partes-de-abajo /tallas-extras </t>
  </si>
  <si>
    <t>YILHM0576</t>
  </si>
  <si>
    <t>_Pantalones de jersey negro de mujer H&amp;M</t>
  </si>
  <si>
    <t>YILHM0578</t>
  </si>
  <si>
    <t>Blusa transparente con estampado de flores H&amp;M</t>
  </si>
  <si>
    <t>YILHM0579</t>
  </si>
  <si>
    <t>YILHM0580</t>
  </si>
  <si>
    <t>YILHM0582</t>
  </si>
  <si>
    <t>Camisa de lino verde caqui de hombre H&amp;M (sin foto)</t>
  </si>
  <si>
    <t>YILHM0583</t>
  </si>
  <si>
    <t xml:space="preserve">Jeans cargo holgados negro de hombre H&amp;M </t>
  </si>
  <si>
    <t>YILHM0585</t>
  </si>
  <si>
    <t xml:space="preserve">Pantalones cortos de cordón delantero azul marino de hombre H&amp;M </t>
  </si>
  <si>
    <t>YILHM0587</t>
  </si>
  <si>
    <t xml:space="preserve">Polo de ajuste encantado blanco crema de hombre H&amp;M </t>
  </si>
  <si>
    <t>YILHM0593</t>
  </si>
  <si>
    <t>Blusa de gasa con volantes con estampado de flores de mujer H&amp;M</t>
  </si>
  <si>
    <t>YILHM0595</t>
  </si>
  <si>
    <t>Jersey de punto fino mezcla beige oscuro de mujer H&amp;M</t>
  </si>
  <si>
    <t>YILHM0596</t>
  </si>
  <si>
    <t>Polo brillante ajustado negro de hombre H&amp;M</t>
  </si>
  <si>
    <t>YILHM0597</t>
  </si>
  <si>
    <t>Suéter de cuello alto simulado crema de mujer H&amp;M</t>
  </si>
  <si>
    <t>YILHM0600</t>
  </si>
  <si>
    <t>Camisa de mangas largas borgoña de hombre H&amp;M(Sin foto)</t>
  </si>
  <si>
    <t>YILHM0601</t>
  </si>
  <si>
    <t>Camisa oxford de ajuste regular negro de hombre H&amp;M</t>
  </si>
  <si>
    <t>YILHM0604</t>
  </si>
  <si>
    <t>Pulóver acanalado blanco de mujer H&amp;M</t>
  </si>
  <si>
    <t>YILHM0605</t>
  </si>
  <si>
    <t>Camisa de ajuste regular Oxford blanca H&amp;M</t>
  </si>
  <si>
    <t>YILHM0606</t>
  </si>
  <si>
    <t>YILHM0607</t>
  </si>
  <si>
    <t xml:space="preserve">Pulóver blanco de algodón de mujer H&amp;M </t>
  </si>
  <si>
    <t>YILHM0612</t>
  </si>
  <si>
    <t>Pulóver ajustado de mujer azul grisáceo H&amp;M</t>
  </si>
  <si>
    <t>YILHM0613</t>
  </si>
  <si>
    <t>Enguatada de mezcla modal acanalado negro de mujer H&amp;M</t>
  </si>
  <si>
    <t>YILHM0614</t>
  </si>
  <si>
    <t>Pulóver de punto fino adornado negro de mujer H&amp;M</t>
  </si>
  <si>
    <t>YILHM0615</t>
  </si>
  <si>
    <t>Camisa oxford de ajuste regular azul claro de hombre H&amp;M</t>
  </si>
  <si>
    <t>YILHM0616</t>
  </si>
  <si>
    <t>Pulóver negro de hombre H&amp;M</t>
  </si>
  <si>
    <t>YILHM0617</t>
  </si>
  <si>
    <t>Shorts negro con adornos de mujer H&amp;M</t>
  </si>
  <si>
    <t>Talla S_34</t>
  </si>
  <si>
    <t>YILHM0618</t>
  </si>
  <si>
    <t>Camisa ajustada negro de hombre H&amp;M</t>
  </si>
  <si>
    <t>YILHM0619</t>
  </si>
  <si>
    <t>YILHM0620</t>
  </si>
  <si>
    <t>Camisa ajustada negro y botones negro de hombre H&amp;M</t>
  </si>
  <si>
    <t>YILHM0621</t>
  </si>
  <si>
    <t>YILHM0623</t>
  </si>
  <si>
    <t>Enguatada de jersey negro de mujer H&amp;M</t>
  </si>
  <si>
    <t>YILHM0625</t>
  </si>
  <si>
    <t>Pulóver oversize blanco de hombre H&amp;M</t>
  </si>
  <si>
    <t>YILHM0626</t>
  </si>
  <si>
    <t>YILHM0627</t>
  </si>
  <si>
    <t>YILHM0628</t>
  </si>
  <si>
    <t>_Camisa satinada con estampado geométrico de mujer H&amp;M</t>
  </si>
  <si>
    <t>YILHM0629</t>
  </si>
  <si>
    <t>YILHM0630</t>
  </si>
  <si>
    <t>Blusa negra de manga larga con brillo de mujer H&amp;M</t>
  </si>
  <si>
    <t>YILHM0631</t>
  </si>
  <si>
    <t>Enguatada deportiva MOVE gris pardo oscuro de mujer H&amp;M</t>
  </si>
  <si>
    <t>YILHM0632</t>
  </si>
  <si>
    <t xml:space="preserve">Camiseta de jersey ajuste regular negro </t>
  </si>
  <si>
    <t>YILHM0633</t>
  </si>
  <si>
    <t>YILHM0634</t>
  </si>
  <si>
    <t>YILHM0635</t>
  </si>
  <si>
    <t>YILHM0636</t>
  </si>
  <si>
    <t>Enguatada de jersey blanca de mujer H&amp;M</t>
  </si>
  <si>
    <t>YILHM0637</t>
  </si>
  <si>
    <t>Camisa de corte ajustado y elástico blanco de hombre H&amp;M</t>
  </si>
  <si>
    <t>YILHM0638</t>
  </si>
  <si>
    <t>tops /hm /tallas-pequenas</t>
  </si>
  <si>
    <t>Blusa de jersey con estampado de animal print leopardo de mujer H&amp;M</t>
  </si>
  <si>
    <t>YILHM0639</t>
  </si>
  <si>
    <t>Blusa de hombreras y lentejuelas negro de mujer H&amp;M</t>
  </si>
  <si>
    <t>YILHM0640</t>
  </si>
  <si>
    <t>Vestido de jersey drapeado negro de mujer H&amp;M</t>
  </si>
  <si>
    <t>YILHM0642</t>
  </si>
  <si>
    <t>Partes-de-abajo /hm /tallas-grandes</t>
  </si>
  <si>
    <t>Pantalones de vestir de pierna ancha negro de mujer H&amp;M</t>
  </si>
  <si>
    <t>Talla M/L_38</t>
  </si>
  <si>
    <t>YILHM0644</t>
  </si>
  <si>
    <t>tops /hm</t>
  </si>
  <si>
    <t>Pulóver de punto de cable beige claro de mujer H&amp;M</t>
  </si>
  <si>
    <t>YILHM0645</t>
  </si>
  <si>
    <t>Pulóver de ajuste oversize negro Fender de hombre H&amp;M</t>
  </si>
  <si>
    <t>YILHM0646</t>
  </si>
  <si>
    <t>Pulóver texturizado slim fit negro de hombre H&amp;M</t>
  </si>
  <si>
    <t>YILHM0647</t>
  </si>
  <si>
    <t>Suéter de cuello alto de punto fino y ajuste slim azul marino de hombre H&amp;M sacado de inv</t>
  </si>
  <si>
    <t>YILHM0648</t>
  </si>
  <si>
    <t>YILHM0649</t>
  </si>
  <si>
    <t>YILHM0650</t>
  </si>
  <si>
    <t>Body de mangas largas y lentejuelas negro de mujer H&amp;M</t>
  </si>
  <si>
    <t>YILHM0651</t>
  </si>
  <si>
    <t>Leggings de cintura alta gris oscuro de mujer H&amp;M</t>
  </si>
  <si>
    <t>YILHM0652</t>
  </si>
  <si>
    <t>Blusa negra con hombro fruncido de mujer H&amp;M</t>
  </si>
  <si>
    <t>YILHM0653</t>
  </si>
  <si>
    <t>Pantaloneta de corte recto de jersey negro con pedrería de mujer H&amp;M</t>
  </si>
  <si>
    <t>YILHM0656</t>
  </si>
  <si>
    <t>Cardigán de punto fino negro de mujer H&amp;M</t>
  </si>
  <si>
    <t>YILHM0657</t>
  </si>
  <si>
    <t>Camisa utilitaria de ajuste regular negro de hombre H&amp;M</t>
  </si>
  <si>
    <t>YILHM0659</t>
  </si>
  <si>
    <t>YILHM0660</t>
  </si>
  <si>
    <t>_Pantalones hasta el tobillo negro de mujer H&amp;M</t>
  </si>
  <si>
    <t>YILHM0661</t>
  </si>
  <si>
    <t>Pantalones de corte ancho negro de rayas finas de mujer H&amp;M</t>
  </si>
  <si>
    <t>YILHM0662</t>
  </si>
  <si>
    <t xml:space="preserve">Tops /tallas-extras </t>
  </si>
  <si>
    <t>Enguatada de microfibra de manga larga crema de mujer H&amp;M</t>
  </si>
  <si>
    <t>YILHM0664</t>
  </si>
  <si>
    <t>Enguatada deportiva MOVE negra de mujer H&amp;M</t>
  </si>
  <si>
    <t>YILHM0668</t>
  </si>
  <si>
    <t>Pulóver de algodón negro de mujer H&amp;M</t>
  </si>
  <si>
    <t>YILHM0669</t>
  </si>
  <si>
    <t>YILHM0670</t>
  </si>
  <si>
    <t>Polo de ajuste perfecto negro H&amp;M</t>
  </si>
  <si>
    <t>YILHM0671</t>
  </si>
  <si>
    <t xml:space="preserve">Camiseta de microfibra marrón de mujer H&amp;M </t>
  </si>
  <si>
    <t>YILHM0673</t>
  </si>
  <si>
    <t>Blusa con volantes turquesa polvoriento de mujer H&amp;M</t>
  </si>
  <si>
    <t>YILHM0674</t>
  </si>
  <si>
    <t>Jersey beige claro transparente de mujer H&amp;M</t>
  </si>
  <si>
    <t>YILHM0675</t>
  </si>
  <si>
    <t>YILHM0677</t>
  </si>
  <si>
    <t>YILHM0681</t>
  </si>
  <si>
    <t>Enguatada de microfibra negro de mujer H&amp;M</t>
  </si>
  <si>
    <t>YILHM0682</t>
  </si>
  <si>
    <t>Enguatada acanalado con encaje rojo oscuro de mujer H&amp;M</t>
  </si>
  <si>
    <t>YILHM0683</t>
  </si>
  <si>
    <t>Enguatada acanalada con encaje rojo oscuro de mujer H&amp;M Revisar producto en fisico</t>
  </si>
  <si>
    <t>YILHM0684</t>
  </si>
  <si>
    <t>Enguatada de microfibra gris oscuro de mujer H&amp;M</t>
  </si>
  <si>
    <t>YILHM0685</t>
  </si>
  <si>
    <t>Enguatada de cuello redondo blanca de mujer H&amp;M</t>
  </si>
  <si>
    <t>YILHM0686</t>
  </si>
  <si>
    <t xml:space="preserve">_Camisa satinada con estampado geométrico de mujer H&amp;M </t>
  </si>
  <si>
    <t>YILHM0689</t>
  </si>
  <si>
    <t>YILHM0690</t>
  </si>
  <si>
    <t>Camisa de fieltro de ajuste regular gris de hombre H&amp;M</t>
  </si>
  <si>
    <t>YILHM0691</t>
  </si>
  <si>
    <t>Pulóver Blanco unisex H&amp;M</t>
  </si>
  <si>
    <t>YILHM0692</t>
  </si>
  <si>
    <t>Pantalones hasta el tobillo negro de mujer H&amp;M</t>
  </si>
  <si>
    <t>Talla XS_2</t>
  </si>
  <si>
    <t>YILHM0695</t>
  </si>
  <si>
    <t>YILHM0696</t>
  </si>
  <si>
    <t xml:space="preserve">Mini falda negra con adornos en plateado de mujer H&amp;M </t>
  </si>
  <si>
    <t>YILHM0697</t>
  </si>
  <si>
    <t>Pulóver ajustado blanco de mujer H&amp;M</t>
  </si>
  <si>
    <t>YILHM0698</t>
  </si>
  <si>
    <t>Pulóver canalé azul grisáceo claro de mujer H&amp;M</t>
  </si>
  <si>
    <t>YILHM0699</t>
  </si>
  <si>
    <t xml:space="preserve">Jersey de mangas largas acanalado blanco de mujer H&amp;M </t>
  </si>
  <si>
    <t>YILHM0700</t>
  </si>
  <si>
    <t>YILHM0701</t>
  </si>
  <si>
    <t>Pantalones de corte recto ajustado negro de mujer H&amp;M</t>
  </si>
  <si>
    <t>Talla S_4</t>
  </si>
  <si>
    <t>YILHM0702</t>
  </si>
  <si>
    <t>Enguatada acanalado con ribete de picot negro de mujer H&amp;M</t>
  </si>
  <si>
    <t>YILHM0703</t>
  </si>
  <si>
    <t>Camiseta ajustada negro H&amp;M</t>
  </si>
  <si>
    <t>YILHM0704</t>
  </si>
  <si>
    <t>YILHM0705</t>
  </si>
  <si>
    <t>Camisa negra de mujer H&amp;M</t>
  </si>
  <si>
    <t>YILHM0708</t>
  </si>
  <si>
    <t>Top de cuello alto negro H&amp;M</t>
  </si>
  <si>
    <t>YILHM0709</t>
  </si>
  <si>
    <t>YILHM0710</t>
  </si>
  <si>
    <t>Pulóver deportivo MOVE negro de hombre H&amp;M</t>
  </si>
  <si>
    <t>YILHM0712</t>
  </si>
  <si>
    <t>YILHM0713</t>
  </si>
  <si>
    <t xml:space="preserve">Vestido de hombros descubiertos marrón de mujer </t>
  </si>
  <si>
    <t>YILHM0714</t>
  </si>
  <si>
    <t>YILHM0715</t>
  </si>
  <si>
    <t>Pulóver blanco coolmax de hombre H&amp;M</t>
  </si>
  <si>
    <t>YILHM0716</t>
  </si>
  <si>
    <t>Suéter oversize beige claro de mujer H&amp;M Sacado de inventario</t>
  </si>
  <si>
    <t>YILHM0718</t>
  </si>
  <si>
    <t>Polo de algodón de ajuste regular con cremallera beige de hombre H&amp;M</t>
  </si>
  <si>
    <t>YILHM0420</t>
  </si>
  <si>
    <t>Sandalias en tendencia y de gran calidad Oliva</t>
  </si>
  <si>
    <t>Talla 3_36</t>
  </si>
  <si>
    <t>YILHM0421</t>
  </si>
  <si>
    <t>Talla 4_37</t>
  </si>
  <si>
    <t>YILHM0424</t>
  </si>
  <si>
    <t>Talla 5_38</t>
  </si>
  <si>
    <t>YILHM0439</t>
  </si>
  <si>
    <t xml:space="preserve">Vestidos /tallas-extras </t>
  </si>
  <si>
    <t>Vestido pullover acanalado crema VS</t>
  </si>
  <si>
    <t>YILHM0440</t>
  </si>
  <si>
    <t>Vestidos</t>
  </si>
  <si>
    <t>YILHM0444</t>
  </si>
  <si>
    <t>Vestido pullover acanalado Rosa VS</t>
  </si>
  <si>
    <t>YILHM0443</t>
  </si>
  <si>
    <t>YILHM0450</t>
  </si>
  <si>
    <t>Vestido polo azul VS</t>
  </si>
  <si>
    <t>YILHM0449</t>
  </si>
  <si>
    <t>YILHM0448</t>
  </si>
  <si>
    <t>YILHM0447</t>
  </si>
  <si>
    <t>YILHM0446</t>
  </si>
  <si>
    <t>YILHM0454</t>
  </si>
  <si>
    <t xml:space="preserve">Lencería /tallas-extras </t>
  </si>
  <si>
    <t>Pijama de pantalón largo de algodón VS</t>
  </si>
  <si>
    <t>YILHM0453</t>
  </si>
  <si>
    <t>Lencería</t>
  </si>
  <si>
    <t>YILHM0735</t>
  </si>
  <si>
    <t>Enguatada acanalada de viscosa gris de mujer H&amp;M</t>
  </si>
  <si>
    <t>YILHM0736</t>
  </si>
  <si>
    <t>Enguatada de cuello alto acanalada negro de viscosa de mujer H&amp;M</t>
  </si>
  <si>
    <t>YILHM0737</t>
  </si>
  <si>
    <t>Enguatada de gofrados y ajuste slim marrón de hombre H&amp;M sacado de inv</t>
  </si>
  <si>
    <t>YILHM0733</t>
  </si>
  <si>
    <t>Enguatada acanalada de viscosa blanca de mujer</t>
  </si>
  <si>
    <t>YILHM0727</t>
  </si>
  <si>
    <t>Blusa con cuello alto simulado de leopardo de mujer H&amp;M</t>
  </si>
  <si>
    <t>YILHM0726</t>
  </si>
  <si>
    <t>Enguatada de cuello barco acanalado gris oscuro de mujer H&amp;M</t>
  </si>
  <si>
    <t>YILHM0725</t>
  </si>
  <si>
    <t>Enguatada de cuello barco acanalado rosa malva de mujer H&amp;M</t>
  </si>
  <si>
    <t>YILHM0734</t>
  </si>
  <si>
    <t>SQ1812397</t>
  </si>
  <si>
    <t>Sudadera oversize con detalles de botones negro de mujer H&amp;M</t>
  </si>
  <si>
    <t>SQ2539514</t>
  </si>
  <si>
    <t>Sudadera oversize con detalles de botones azul marino de mujer H&amp;M Sacado de inventario</t>
  </si>
  <si>
    <t>SQ1165946</t>
  </si>
  <si>
    <t>Suéter crema oversize de franjas beige Marca H&amp;M</t>
  </si>
  <si>
    <t>YILHM0731</t>
  </si>
  <si>
    <t>Enguatada de algodóny elastano beige de mujer H&amp;M</t>
  </si>
  <si>
    <t>YILHM0743</t>
  </si>
  <si>
    <t>Vestido ajustado de mangas largas canalé negro H&amp;M</t>
  </si>
  <si>
    <t>YILHM0471</t>
  </si>
  <si>
    <t>Vestido negro largo con escote profundo y diseño calado con adorno metálico</t>
  </si>
  <si>
    <t>BU043571</t>
  </si>
  <si>
    <t>YILHM0469</t>
  </si>
  <si>
    <t>UB0110</t>
  </si>
  <si>
    <t>YILHM0724</t>
  </si>
  <si>
    <t>Blusa de manga abombada de rayas de mujer H&amp;M</t>
  </si>
  <si>
    <t>YILHM0728</t>
  </si>
  <si>
    <t>YILHM0722</t>
  </si>
  <si>
    <t>Blusa de manga abombada blanca de mujer H&amp;M</t>
  </si>
  <si>
    <t>YILHM0730</t>
  </si>
  <si>
    <t>Enguatada Jersey blanca de mujer H&amp;M</t>
  </si>
  <si>
    <t>YILHM0093</t>
  </si>
  <si>
    <t>Pullover slim fit blanco algodón Marca H&amp;M</t>
  </si>
  <si>
    <t>UB0111</t>
  </si>
  <si>
    <t>UB0041</t>
  </si>
  <si>
    <t>Top de manga farol con abertura en espalda</t>
  </si>
  <si>
    <t>YILHM0345</t>
  </si>
  <si>
    <t>Vestido rojo largo con escote profundo y diseño calado con adorno metálico</t>
  </si>
  <si>
    <t>YILHM0344</t>
  </si>
  <si>
    <t>YILHM0534</t>
  </si>
  <si>
    <t>Camisa de mezcla de algodón blanco de mujer H&amp;M</t>
  </si>
  <si>
    <t>SQ2314131</t>
  </si>
  <si>
    <t>Camisa blanca H&amp;M</t>
  </si>
  <si>
    <t>YILHM0433</t>
  </si>
  <si>
    <t>Pullover blanco Hot Stuff</t>
  </si>
  <si>
    <t>YILHM0435</t>
  </si>
  <si>
    <t>YILHM0436</t>
  </si>
  <si>
    <t>YILHM0321</t>
  </si>
  <si>
    <t>Pantalones De Traje De Pierna Ancha Negro</t>
  </si>
  <si>
    <t>YILHM0320</t>
  </si>
  <si>
    <t>YILHM0324</t>
  </si>
  <si>
    <t>Pantalones De Traje De Pierna Ancha Beige</t>
  </si>
  <si>
    <t>YILHM0325</t>
  </si>
  <si>
    <t>YILHM0327</t>
  </si>
  <si>
    <t>YILHM0329</t>
  </si>
  <si>
    <t>Cardigan corto de manga larga y botones delanteros Albaricoque</t>
  </si>
  <si>
    <t>YILHM0330</t>
  </si>
  <si>
    <t>YILHM0331</t>
  </si>
  <si>
    <t>Tops /curvy /nuevo</t>
  </si>
  <si>
    <t>YILHM0333</t>
  </si>
  <si>
    <t>Cardigan corto de manga larga y botones delanteros negro</t>
  </si>
  <si>
    <t>YILHM0336</t>
  </si>
  <si>
    <t>Camiseta De Manga Corta A Rayas Con Cuello Redondo</t>
  </si>
  <si>
    <t>YILHM0337</t>
  </si>
  <si>
    <t>YILHM0338</t>
  </si>
  <si>
    <t xml:space="preserve">Tops /curvy /nuevo /tallas-extras </t>
  </si>
  <si>
    <t>BU043671</t>
  </si>
  <si>
    <t>partes-de-abajo /nuevo /tallas-pequenas</t>
  </si>
  <si>
    <t>Pantalón alto de pierna ancha color caramelo</t>
  </si>
  <si>
    <t>BU0487</t>
  </si>
  <si>
    <t>Pantaloneta negra con abertura</t>
  </si>
  <si>
    <t>SQ4781089</t>
  </si>
  <si>
    <t>YILHM0590</t>
  </si>
  <si>
    <t>Jeans holgados Houston azul denim pálido de hombre H&amp;M</t>
  </si>
  <si>
    <t>Talla 29/32</t>
  </si>
  <si>
    <t>YILHM0179</t>
  </si>
  <si>
    <t>Pantalones de sarga de algodón ajustado de hombre negro</t>
  </si>
  <si>
    <t>Talla 29-32</t>
  </si>
  <si>
    <t>YILHM0254</t>
  </si>
  <si>
    <t>Jeans skinny negro H&amp;M</t>
  </si>
  <si>
    <t>Talla 34/32</t>
  </si>
  <si>
    <t>YILHM0643</t>
  </si>
  <si>
    <t>Pantalones holgados de fairfax negro de hombre H&amp;M</t>
  </si>
  <si>
    <t>Talla 30/32</t>
  </si>
  <si>
    <t>SQ6964490</t>
  </si>
  <si>
    <t>Pulóver de hombre loose fit de gran calidad de cuello redondo vainilla</t>
  </si>
  <si>
    <t>SQ0293150</t>
  </si>
  <si>
    <t>SQ2143557</t>
  </si>
  <si>
    <t>Pulóver de hombre loose fit de gran calidad de cuello redondo vainilla H&amp;M</t>
  </si>
  <si>
    <t>YILHM0038</t>
  </si>
  <si>
    <t>Tops /hm /hombres /tallas-pequenas</t>
  </si>
  <si>
    <t>Pullover negro de algodón Marca H&amp;M</t>
  </si>
  <si>
    <t>YILHM3567</t>
  </si>
  <si>
    <t>YILHM0723</t>
  </si>
  <si>
    <t>YILHM0836</t>
  </si>
  <si>
    <t>Blusa rosa transparente de mujer H&amp;M</t>
  </si>
  <si>
    <t>YILHM0820</t>
  </si>
  <si>
    <t>Blusa con volantes y cordón negra de mujer H&amp;M</t>
  </si>
  <si>
    <t>BLTHM0829</t>
  </si>
  <si>
    <t>Jogger de pata ancha gris melange de mujer H&amp;M</t>
  </si>
  <si>
    <t>BLTHM0827</t>
  </si>
  <si>
    <t>Jogger deportivo negro de hombre H&amp;M</t>
  </si>
  <si>
    <t>YILHM0741</t>
  </si>
  <si>
    <t>Suéter de punto fino y corte ajustado gris pardo de hombre H&amp;M sacado de inv</t>
  </si>
  <si>
    <t>YILHM0740</t>
  </si>
  <si>
    <t>YILHM0720</t>
  </si>
  <si>
    <t>Polo piqué azul marino de hombre H&amp;M sacado de inv</t>
  </si>
  <si>
    <t>BLYHM0835</t>
  </si>
  <si>
    <t>Jogger deportivo de ajuste regular negro de mujer H&amp;M</t>
  </si>
  <si>
    <t>BLTHM0833</t>
  </si>
  <si>
    <t>Jogger deportivo de ajuste regular gris melange de hombre H&amp;M</t>
  </si>
  <si>
    <t>YILHM0493</t>
  </si>
  <si>
    <t>Pantalones deportivos de mujer beige claro H&amp;M</t>
  </si>
  <si>
    <t>YILHM0711</t>
  </si>
  <si>
    <t>M0800</t>
  </si>
  <si>
    <t>Enguatada de escote cuadrado blanco de mujer H&amp;M</t>
  </si>
  <si>
    <t>YILHM0801</t>
  </si>
  <si>
    <t>Enguatada de escote cuadrado beige de mujer H&amp;M</t>
  </si>
  <si>
    <t>YILHM0802</t>
  </si>
  <si>
    <t>Enguatada de mezcla modal acanalado crema de mujer H&amp;M</t>
  </si>
  <si>
    <t>YILHM0803</t>
  </si>
  <si>
    <t>Enguatada de mezcla modal acanalado azul marino de mujer H&amp;M</t>
  </si>
  <si>
    <t>YILHM0804</t>
  </si>
  <si>
    <t>Enguatada de algodón acanalada blanca de mujer H&amp;M</t>
  </si>
  <si>
    <t>YILHM0806</t>
  </si>
  <si>
    <t>YILHM0807</t>
  </si>
  <si>
    <t>Enguatada de cuello redondo amarillo claro de mujer H&amp;M</t>
  </si>
  <si>
    <t>YILHM0808</t>
  </si>
  <si>
    <t>Suéter de jersey de cuello y ribete negro de mujer H&amp;M</t>
  </si>
  <si>
    <t>BLTHM0809</t>
  </si>
  <si>
    <t>Enguatada negro de mujer H&amp;M</t>
  </si>
  <si>
    <t>BLTHM0810</t>
  </si>
  <si>
    <t>Jersey de ajuste regular negro de hombre H&amp;M</t>
  </si>
  <si>
    <t>BLTHM0811</t>
  </si>
  <si>
    <t>Jersey de ajuste regular negro de hombre H&amp;M sacado de inv</t>
  </si>
  <si>
    <t>BLTHM0812</t>
  </si>
  <si>
    <t>BLTHM0813</t>
  </si>
  <si>
    <t>Enguatada canalé blanca de mujer H&amp;M</t>
  </si>
  <si>
    <t>YILHM0814</t>
  </si>
  <si>
    <t>Súeter acanalado con puño lechuga</t>
  </si>
  <si>
    <t>YILHM0815</t>
  </si>
  <si>
    <t>Enguatada blanca de microfibra y tela doble de mujer H&amp;M</t>
  </si>
  <si>
    <t>YILHM0816</t>
  </si>
  <si>
    <t>BLTHM0817</t>
  </si>
  <si>
    <t>Enguatada gris oscuro de microfibra y tela doble de mujer H&amp;M</t>
  </si>
  <si>
    <t>YILHM0818</t>
  </si>
  <si>
    <t>Enguatada blanca de mujer H&amp;M</t>
  </si>
  <si>
    <t>BLTHM0819</t>
  </si>
  <si>
    <t>Cardigán de punto y mangas cortas gris oscuro melange de mujer H&amp;M</t>
  </si>
  <si>
    <t>BLTHM0820</t>
  </si>
  <si>
    <t>BLTHM0821</t>
  </si>
  <si>
    <t>Cardigán de punto fino Crema H&amp;M</t>
  </si>
  <si>
    <t>BLTHM0822</t>
  </si>
  <si>
    <t>BLTHM0823</t>
  </si>
  <si>
    <t>_Cardigán negro ajustado de tela jersey H&amp;M</t>
  </si>
  <si>
    <t>YILHM0825</t>
  </si>
  <si>
    <t>Enguatada de cuello alto y punto fino crema de mujer H&amp;M</t>
  </si>
  <si>
    <t>YILHM0826</t>
  </si>
  <si>
    <t>Suéter oversize de mujer H&amp;M</t>
  </si>
  <si>
    <t>BLTHM0828</t>
  </si>
  <si>
    <t>Jogger regular fit de Hombre H&amp;M</t>
  </si>
  <si>
    <t>YILHM0831</t>
  </si>
  <si>
    <t>Jogger de pierna ancha gris oscuro de mujer H&amp;M</t>
  </si>
  <si>
    <t>YILHM0833</t>
  </si>
  <si>
    <t>BLTHM0834</t>
  </si>
  <si>
    <t>BLTHM0835</t>
  </si>
  <si>
    <t>YILHM0837</t>
  </si>
  <si>
    <t>Camisa de rayas de viscosa de mujer H&amp;M</t>
  </si>
  <si>
    <t>YILHM0838</t>
  </si>
  <si>
    <t>Camisa resort de canalé de ajuste holgado oliva de hombre H&amp;M</t>
  </si>
  <si>
    <t>YILHM0839</t>
  </si>
  <si>
    <t>_Cardigan de manga corta amarillo de mujer H&amp;M</t>
  </si>
  <si>
    <t>BLTHM0842</t>
  </si>
  <si>
    <t>Suéter de brillos negro de mujer H&amp;M</t>
  </si>
  <si>
    <t>BLTHM0844</t>
  </si>
  <si>
    <t>Camisa de demin azul oscuro de mujer H&amp;M</t>
  </si>
  <si>
    <t>BLTHM0845</t>
  </si>
  <si>
    <t>YILHM0846</t>
  </si>
  <si>
    <t>YILHM0848</t>
  </si>
  <si>
    <t>Enguatada negra acanalada de mujer H&amp;M</t>
  </si>
  <si>
    <t>YILHM0849</t>
  </si>
  <si>
    <t>Suéter con detalles de letras y botones de mujer H&amp;M</t>
  </si>
  <si>
    <t>YILHM1000</t>
  </si>
  <si>
    <t>Sandalias planas de tiras atadas color crema</t>
  </si>
  <si>
    <t>YILHM1001</t>
  </si>
  <si>
    <t>YILHM1002</t>
  </si>
  <si>
    <t>YILHM1003</t>
  </si>
  <si>
    <t>Talla 39</t>
  </si>
  <si>
    <t>YILHM1004</t>
  </si>
  <si>
    <t>YILHM1005</t>
  </si>
  <si>
    <t>Sandalias mules negras con cuentas</t>
  </si>
  <si>
    <t>YILHM1006</t>
  </si>
  <si>
    <t>YILHM1007</t>
  </si>
  <si>
    <t>YILHM1008</t>
  </si>
  <si>
    <t>YILHM1009</t>
  </si>
  <si>
    <t>YILHM1010</t>
  </si>
  <si>
    <t>YILHM1011</t>
  </si>
  <si>
    <t>Vestidos /tallas-pequenas /tallas-pequenas</t>
  </si>
  <si>
    <t>Maxi vestido negro texturizado de cuello healter PLT</t>
  </si>
  <si>
    <t>Talla S_2</t>
  </si>
  <si>
    <t>YILHM1012</t>
  </si>
  <si>
    <t xml:space="preserve">Vestidos /tallas-pequenas </t>
  </si>
  <si>
    <t>Vestido midi corrugado de escote profundo y abertura color crema PLT</t>
  </si>
  <si>
    <t>YILHM1013</t>
  </si>
  <si>
    <t>Vestido maxi con volantes y corte con aberturas de escote pronunciado PLT</t>
  </si>
  <si>
    <t>YILHM1014</t>
  </si>
  <si>
    <t>Talla XS_0</t>
  </si>
  <si>
    <t>YILHM1015</t>
  </si>
  <si>
    <t>Vestido blanco de punto súper suave con cuello alto y corte maxi PLT</t>
  </si>
  <si>
    <t>YILHM1016</t>
  </si>
  <si>
    <t>Vestido midi rojo con estampado de leopardo y dobladillo con volantes PLT</t>
  </si>
  <si>
    <t>YILHM1017</t>
  </si>
  <si>
    <t>YILHM1018</t>
  </si>
  <si>
    <t>YILHM1019</t>
  </si>
  <si>
    <t>Vestidos /tallas-grandes</t>
  </si>
  <si>
    <t>Vestido maxi blanco de satín estilo bandeau con abertura a los lados PLT</t>
  </si>
  <si>
    <t>Talla L_10</t>
  </si>
  <si>
    <t>YILHM1020</t>
  </si>
  <si>
    <t>Vestido mini blanco con diseño crochet PLT</t>
  </si>
  <si>
    <t>YILHM1023</t>
  </si>
  <si>
    <t>YILHM1024</t>
  </si>
  <si>
    <t>Vestido maxi oliva de satín estilo bandeau con abertura a los lados PLT</t>
  </si>
  <si>
    <t>YILHM1025</t>
  </si>
  <si>
    <t>YILHM1026</t>
  </si>
  <si>
    <t>Vestido maxi con textura tipo lino de diseño bandeau con nudo y aberturas PLT</t>
  </si>
  <si>
    <t>YILHM1027</t>
  </si>
  <si>
    <t>YILHM1028</t>
  </si>
  <si>
    <t>Vestido maxi de punto canalé con nudo y aberturas PLT</t>
  </si>
  <si>
    <t>YILHM1029</t>
  </si>
  <si>
    <t>YILHM1030</t>
  </si>
  <si>
    <t>YILHM1031</t>
  </si>
  <si>
    <t>Talla L_12</t>
  </si>
  <si>
    <t>YILHM1032</t>
  </si>
  <si>
    <t>Vestido maxi negro de cuello cruzado PLT</t>
  </si>
  <si>
    <t>YILHM1033</t>
  </si>
  <si>
    <t>YILHM1034</t>
  </si>
  <si>
    <t>Vestido maxi satinado en color naranja de un solo hombro con detalles de aberturas PLT</t>
  </si>
  <si>
    <t>YILHM1035</t>
  </si>
  <si>
    <t>YILHM1036</t>
  </si>
  <si>
    <t>Vestido maxi negro con textura transparente y diseño cruzado PLT</t>
  </si>
  <si>
    <t>YILHM1037</t>
  </si>
  <si>
    <t>YILHM1038</t>
  </si>
  <si>
    <t>Vestido bodycon en color crema con diseño de lino y cierre de cordones en la espalda PLT</t>
  </si>
  <si>
    <t>YILHM1039</t>
  </si>
  <si>
    <t>YILHM1040</t>
  </si>
  <si>
    <t>Vestido negro de tejido elástico con cuello alto y falda tipo puff ball PLT</t>
  </si>
  <si>
    <t>YILHM1041</t>
  </si>
  <si>
    <t>YILHM1042</t>
  </si>
  <si>
    <t>YILHM1043</t>
  </si>
  <si>
    <t>Vestido rojo de tejido elástico con cuello alto y falda tipo puff ball PLT</t>
  </si>
  <si>
    <t>YILHM1044</t>
  </si>
  <si>
    <t>YILHM10451</t>
  </si>
  <si>
    <t>YILHM1045</t>
  </si>
  <si>
    <t>YILHM1046</t>
  </si>
  <si>
    <t>Vestido de lino verde aloe con tiras cruzadas y volantes PLT</t>
  </si>
  <si>
    <t>YILHM1047</t>
  </si>
  <si>
    <t>YILHM1048</t>
  </si>
  <si>
    <t>YILHM1049</t>
  </si>
  <si>
    <t>Vestido estilo con pliegues y apariencia de lino PLT</t>
  </si>
  <si>
    <t>YILHM1050</t>
  </si>
  <si>
    <t>_Vestido estilo con pliegues y apariencia de lino PLT</t>
  </si>
  <si>
    <t>YILHM1051</t>
  </si>
  <si>
    <t>YILHM1052</t>
  </si>
  <si>
    <t>Vestido midi con color stone de lino tipo bandeau con pliegues y detalles fruncidos PLT</t>
  </si>
  <si>
    <t>YILHM1054</t>
  </si>
  <si>
    <t>Vestido bodycon de lino en color verde aloe con diseño de cordones en la espalda PLT</t>
  </si>
  <si>
    <t>YILHM1055</t>
  </si>
  <si>
    <t>YILHM1056</t>
  </si>
  <si>
    <t>Vestido midi con color crema mantequilla con escote bardot y detalles de volantes PLT</t>
  </si>
  <si>
    <t>YILHM1057</t>
  </si>
  <si>
    <t>YILHM1058</t>
  </si>
  <si>
    <t>YILHM1059</t>
  </si>
  <si>
    <t>Vestido maxi en color rojo tomate con textura traslúcida con aberturas y diseño cruzado PLT</t>
  </si>
  <si>
    <t>YILHM1060</t>
  </si>
  <si>
    <t>Talla L_8</t>
  </si>
  <si>
    <t>YILHM1061</t>
  </si>
  <si>
    <t>Vestido con tirantes de detalles de cortes y estampado múltiple</t>
  </si>
  <si>
    <t>YILHM1062</t>
  </si>
  <si>
    <t>YILHM1063</t>
  </si>
  <si>
    <t>Vestido smock de algodón en color stone con botones al frente PLT</t>
  </si>
  <si>
    <t>YILHM1064</t>
  </si>
  <si>
    <t>YILHM1066</t>
  </si>
  <si>
    <t>Vestido shift en color óxido con tirantes de detalles de cortes PLT</t>
  </si>
  <si>
    <t>YILHM1067</t>
  </si>
  <si>
    <t>Vestido shift de lino en color oliva con nudo de cuello healter PLT</t>
  </si>
  <si>
    <t>YILHM1068</t>
  </si>
  <si>
    <t>YILHM1069</t>
  </si>
  <si>
    <t>Vestido maxi de lino en color óxido tipo bandeau con cortes laterales PLT</t>
  </si>
  <si>
    <t>YILHM1070</t>
  </si>
  <si>
    <t>YILHM1071</t>
  </si>
  <si>
    <t>Vestido midi blanco de malla con detalles florales PLT</t>
  </si>
  <si>
    <t>YILHM1072</t>
  </si>
  <si>
    <t>YILHM1073</t>
  </si>
  <si>
    <t>_Shorts boyfriend denim en color azul claro con bajo descosido PLT</t>
  </si>
  <si>
    <t>YILHM1074</t>
  </si>
  <si>
    <t>Partes-de-abajo /tallas-grandes</t>
  </si>
  <si>
    <t>YILHM1075</t>
  </si>
  <si>
    <t>YILHM1076</t>
  </si>
  <si>
    <t>Shorts mom denim lavado azul medio de bajo con dobladillo PLT</t>
  </si>
  <si>
    <t>YILHM1077</t>
  </si>
  <si>
    <t>YILHM1078</t>
  </si>
  <si>
    <t>YILHM1079</t>
  </si>
  <si>
    <t>YILHM1080</t>
  </si>
  <si>
    <t>_Shorts mom denim lavado azul medio de bajo con dobladillo PLT</t>
  </si>
  <si>
    <t>YILHM1081</t>
  </si>
  <si>
    <t>vestidos /tallas-pequenas</t>
  </si>
  <si>
    <t>_Vestido midi ajustado en color stone con detalle de paneles con tejido elástico PLT</t>
  </si>
  <si>
    <t>YILHM1082</t>
  </si>
  <si>
    <t>Sandalias en tendencia y de gran calidad Negras</t>
  </si>
  <si>
    <t>YILHM1083</t>
  </si>
  <si>
    <t>YILHM1086</t>
  </si>
  <si>
    <t>Bolso tote tejido de moda de tamaño mediano color beige</t>
  </si>
  <si>
    <t>YILHM1087</t>
  </si>
  <si>
    <t>Bolso extragrande minimalista para viajes y vacaciones</t>
  </si>
  <si>
    <t>YILHM1088</t>
  </si>
  <si>
    <t>Bolso tote tejido de moda tamaño mediano color crema</t>
  </si>
  <si>
    <t>YILHM0851</t>
  </si>
  <si>
    <t>Jogger de pata ancha verde olivo de mujer H&amp;M</t>
  </si>
  <si>
    <t>YILHM0852</t>
  </si>
  <si>
    <t xml:space="preserve">Accesorios /hm /tallas-extras </t>
  </si>
  <si>
    <t>YILHM0855</t>
  </si>
  <si>
    <t>BLTHM0857</t>
  </si>
  <si>
    <t>Pantalones de pierna ancha con cordón beige metálico de mujer H&amp;M</t>
  </si>
  <si>
    <t>BLTHM0858</t>
  </si>
  <si>
    <t>BLTHM0860</t>
  </si>
  <si>
    <t>Pantalones de pierna ancha con cordón negro de mujer H&amp;M</t>
  </si>
  <si>
    <t>BLTHM0861</t>
  </si>
  <si>
    <t>_Pantalones de demin con cordón y pierna ancha de mujer H&amp;M</t>
  </si>
  <si>
    <t>BLTHM0862</t>
  </si>
  <si>
    <t>Pantalones de pierna ancha negro de mujer H&amp;M</t>
  </si>
  <si>
    <t>Talla XL_44</t>
  </si>
  <si>
    <t>YILHM0549</t>
  </si>
  <si>
    <t>YILHM0863</t>
  </si>
  <si>
    <t>Sudadera roja Manhattan de mujer H&amp;M</t>
  </si>
  <si>
    <t>YILHM0589</t>
  </si>
  <si>
    <t>Jeans holgados Houston gris vaquero de hombre H&amp;M</t>
  </si>
  <si>
    <t>Talla 31/32</t>
  </si>
  <si>
    <t>YILHM0865</t>
  </si>
  <si>
    <t>Pantalones de traje de ajuste perfecto negro de hombre H&amp;M</t>
  </si>
  <si>
    <t>YILHM0866</t>
  </si>
  <si>
    <t xml:space="preserve">Talla M_36 </t>
  </si>
  <si>
    <t>YILHM0867</t>
  </si>
  <si>
    <t>_Pantalones ajustados de traje negro de hombre H&amp;M</t>
  </si>
  <si>
    <t>Talla XS_32</t>
  </si>
  <si>
    <t>YILHM0958</t>
  </si>
  <si>
    <t>Pantalones ajustados azul marino de hombre H&amp;M</t>
  </si>
  <si>
    <t>YILHM0868</t>
  </si>
  <si>
    <t>Panatalones ajustados de viscosa gris de hombre H&amp;M</t>
  </si>
  <si>
    <t>YILHM0869</t>
  </si>
  <si>
    <t>Pantalones ajustados de traje negro de hombre H&amp;M</t>
  </si>
  <si>
    <t>YILHM0870</t>
  </si>
  <si>
    <t xml:space="preserve">Talla L/M_10 </t>
  </si>
  <si>
    <t>YILHM0871</t>
  </si>
  <si>
    <t>Pantalones ajustados de traje azul marino de mujer H&amp;M</t>
  </si>
  <si>
    <t>Talla M_36</t>
  </si>
  <si>
    <t>YILHM0872</t>
  </si>
  <si>
    <t>Talla XXL_46</t>
  </si>
  <si>
    <t>YILHM0873</t>
  </si>
  <si>
    <t>Talla XXL_14</t>
  </si>
  <si>
    <t>BLTHM0874</t>
  </si>
  <si>
    <t>BLTHM0877</t>
  </si>
  <si>
    <t>Pulóver de ajuste regular gris oscuro de hombre H&amp;M</t>
  </si>
  <si>
    <t>BLTHM0878</t>
  </si>
  <si>
    <t>BLTHM0879</t>
  </si>
  <si>
    <t>Pulóver de ajuste regular beige claro de gran calidad de hombre H&amp;M</t>
  </si>
  <si>
    <t>YILHM0880</t>
  </si>
  <si>
    <t>Pulóver holgado con estampado de estrellas de hombre H&amp;M</t>
  </si>
  <si>
    <t>YILHM0881</t>
  </si>
  <si>
    <t>YILHM0882</t>
  </si>
  <si>
    <t>YILHM0883</t>
  </si>
  <si>
    <t>Pulóver regular fit blanco de hombre H&amp;M</t>
  </si>
  <si>
    <t>YILHM0884</t>
  </si>
  <si>
    <t>Pulóver loose fit blanco de hombre H&amp;M</t>
  </si>
  <si>
    <t>YILHM0889</t>
  </si>
  <si>
    <t>Pulóver loose fit de gran calidad blanco de hombre H&amp;M</t>
  </si>
  <si>
    <t>YILHM0890</t>
  </si>
  <si>
    <t>Pulóver loose fit de gran calidad blanco crema de hombre H&amp;M</t>
  </si>
  <si>
    <t>YILHM0891</t>
  </si>
  <si>
    <t>YILHM0892</t>
  </si>
  <si>
    <t>YILHM0893</t>
  </si>
  <si>
    <t>YILHM0894</t>
  </si>
  <si>
    <t>BLTHM0895</t>
  </si>
  <si>
    <t>BLTHM0897</t>
  </si>
  <si>
    <t>BLTHM0898</t>
  </si>
  <si>
    <t>Pulóver loose fit negro de hombre H&amp;M</t>
  </si>
  <si>
    <t>BLTHM0899</t>
  </si>
  <si>
    <t xml:space="preserve">Pulóver loose fit de gran calidad negro de hombre </t>
  </si>
  <si>
    <t>BLTHM0900</t>
  </si>
  <si>
    <t>YILHM0901</t>
  </si>
  <si>
    <t>YILHM0902</t>
  </si>
  <si>
    <t>YILHM0903</t>
  </si>
  <si>
    <t>Polo de ajuste perfecto negro de algodón H&amp;M</t>
  </si>
  <si>
    <t>YILHM0904</t>
  </si>
  <si>
    <t>Pulóver holgado rosa de hombre H&amp;M</t>
  </si>
  <si>
    <t>YILHM0905</t>
  </si>
  <si>
    <t>YILHM0906</t>
  </si>
  <si>
    <t>YILHM0907</t>
  </si>
  <si>
    <t xml:space="preserve">Pulóver holgado negro con estampado Massahi  </t>
  </si>
  <si>
    <t>YILHM0908</t>
  </si>
  <si>
    <t>YILHM0909</t>
  </si>
  <si>
    <t>Pulóver de ajuste slim gris melange de hombre H&amp;M</t>
  </si>
  <si>
    <t>YILHM0910</t>
  </si>
  <si>
    <t>YILHM0911</t>
  </si>
  <si>
    <t>Pulóver de ajuste fino de ajuste regular de hombre H&amp;M</t>
  </si>
  <si>
    <t>YILHM0912</t>
  </si>
  <si>
    <t>Pulóver estampado de ajuste holgado negro soho LDN H&amp;M</t>
  </si>
  <si>
    <t>YILHM0913</t>
  </si>
  <si>
    <t>BLTHM0914</t>
  </si>
  <si>
    <t xml:space="preserve">Talla M/L_10 </t>
  </si>
  <si>
    <t>BLTHM0915</t>
  </si>
  <si>
    <t>_Pantalones de vestir beige de mujer H&amp;M</t>
  </si>
  <si>
    <t>BLTHM0916</t>
  </si>
  <si>
    <t>_Pantalones de corte recto ajustado negro de mujer H&amp;M</t>
  </si>
  <si>
    <t>BLTHM0917</t>
  </si>
  <si>
    <t>Pantalones negro de mujer H&amp;M</t>
  </si>
  <si>
    <t>BLTHM0918</t>
  </si>
  <si>
    <t>Pantalones cónicos negro de mujer H&amp;M</t>
  </si>
  <si>
    <t>BLTHM0919</t>
  </si>
  <si>
    <t>Pantalones con plegado regular fit negro de hombre H&amp;M</t>
  </si>
  <si>
    <t>BLTHM0920</t>
  </si>
  <si>
    <t xml:space="preserve">Pantalones de vestir borgoña con detalle de hebilla de mujer H&amp;M </t>
  </si>
  <si>
    <t>BLTHM0921</t>
  </si>
  <si>
    <t>Talla L/XL_12</t>
  </si>
  <si>
    <t>YILHM0922</t>
  </si>
  <si>
    <t>Pantalones de vestir de corte recto rojo de mujer H&amp;M</t>
  </si>
  <si>
    <t>Talla L/XL_13</t>
  </si>
  <si>
    <t>YILHM0923</t>
  </si>
  <si>
    <t>_Pantalones de vestir de corte recto rojo de mujer H&amp;M</t>
  </si>
  <si>
    <t>YILHM0924</t>
  </si>
  <si>
    <t>Pantalones de vestir acampanado negro de rayas de mujer H&amp;M</t>
  </si>
  <si>
    <t>YILHM0925</t>
  </si>
  <si>
    <t>_Pantalones gris melange de mujer H&amp;M</t>
  </si>
  <si>
    <t>YILHM0926</t>
  </si>
  <si>
    <t>YILHM0927</t>
  </si>
  <si>
    <t>_Pantalones de pierna ancha marrón oscuro de mujer H&amp;M</t>
  </si>
  <si>
    <t xml:space="preserve">Talla L_10 </t>
  </si>
  <si>
    <t>YILHM0928</t>
  </si>
  <si>
    <t>YILHM0929</t>
  </si>
  <si>
    <t>Pantalones anchos con cinturón negro de mujer H&amp;M</t>
  </si>
  <si>
    <t>YILHM0930</t>
  </si>
  <si>
    <t>Panatalones de nylon negro de mujer H&amp;M (Sin foto)</t>
  </si>
  <si>
    <t>YILHM0931</t>
  </si>
  <si>
    <t>_Pantalones negro de mujer H&amp;M</t>
  </si>
  <si>
    <t>YILHM0932</t>
  </si>
  <si>
    <t>Pantalones de vestir de jersey y botones dorados de mujer H&amp;M</t>
  </si>
  <si>
    <t>YILHM0933</t>
  </si>
  <si>
    <t>YILHM0586</t>
  </si>
  <si>
    <t>YILHM0934</t>
  </si>
  <si>
    <t>_Pantalones de vestir negro de cintura alta de mujer H&amp;M</t>
  </si>
  <si>
    <t>YILHM0935</t>
  </si>
  <si>
    <t>Pantalones de vestir negro de cintura alta de mujer H&amp;M</t>
  </si>
  <si>
    <t>YILHM0962</t>
  </si>
  <si>
    <t>YILHM0936</t>
  </si>
  <si>
    <t>YILHM0937</t>
  </si>
  <si>
    <t>Pantalones de pierna ancha con trabillas negro de mujer H&amp;M</t>
  </si>
  <si>
    <t>Talla XL_14</t>
  </si>
  <si>
    <t>YILHM0938</t>
  </si>
  <si>
    <t xml:space="preserve">Pantalón cargo ajustado verde caqui de hombre H&amp;M </t>
  </si>
  <si>
    <t>YILHM0939</t>
  </si>
  <si>
    <t>YILHM0940</t>
  </si>
  <si>
    <t>_Pantalon ancho con detalle de cinturón negro de mujer H&amp;M</t>
  </si>
  <si>
    <t>YILHM0941</t>
  </si>
  <si>
    <t xml:space="preserve">Pantalones de pierna ancha con trabillas negro de mujer H&amp;M </t>
  </si>
  <si>
    <t>YILHM0942</t>
  </si>
  <si>
    <t xml:space="preserve">Talla XL_10 </t>
  </si>
  <si>
    <t>YILHM0694</t>
  </si>
  <si>
    <t>YILHM0943</t>
  </si>
  <si>
    <t>Pantalones MOVE cargo de ajuste regular negro de hombre H&amp;M</t>
  </si>
  <si>
    <t>YILHM0944</t>
  </si>
  <si>
    <t>Pantalones negro cargo ripstop de ajuste regular de hombre H&amp;M</t>
  </si>
  <si>
    <t>YILHM0945</t>
  </si>
  <si>
    <t>Malla para correr MOVE negra de mujer H&amp;M</t>
  </si>
  <si>
    <t>YILHM0946</t>
  </si>
  <si>
    <t>Pantalon cargo slim fit con cremallera en piernas gris de hombre H&amp;M (sin foto)</t>
  </si>
  <si>
    <t>YILHM0961</t>
  </si>
  <si>
    <t>Pantalones de pierna ancha negro con estampado de mujer H&amp;M</t>
  </si>
  <si>
    <t>YILHM0947</t>
  </si>
  <si>
    <t>YILHM0948</t>
  </si>
  <si>
    <t>YILHM0950</t>
  </si>
  <si>
    <t>Pantalones de pierna ancha de poliester negro de mujer H&amp;M</t>
  </si>
  <si>
    <t>YILHM0951</t>
  </si>
  <si>
    <t>YILHM0952</t>
  </si>
  <si>
    <t>BLTHM0953</t>
  </si>
  <si>
    <t>Pantalones de vestir acampanado negro de mujer H&amp;M</t>
  </si>
  <si>
    <t>BLTHM0954</t>
  </si>
  <si>
    <t>Pantalones de vestir azul marino de cintura alta de mujer H&amp;M</t>
  </si>
  <si>
    <t>BLTHM0956</t>
  </si>
  <si>
    <t>Pantalones arrugados beige de mujer H&amp;M</t>
  </si>
  <si>
    <t>YILHM0463</t>
  </si>
  <si>
    <t>Angel New York Eau de Parfum</t>
  </si>
  <si>
    <t>Tamaño 50ml</t>
  </si>
  <si>
    <t>YILHM0468</t>
  </si>
  <si>
    <t>Tease Heartbreaker Eau de Parfum</t>
  </si>
  <si>
    <t>YILHM0475</t>
  </si>
  <si>
    <t>Colonia Green Vibran Breeze (Victoria´s Secret)</t>
  </si>
  <si>
    <t>Tamaño 250ml</t>
  </si>
  <si>
    <t>BU04477</t>
  </si>
  <si>
    <t>Crema Strawberries &amp; Champagne (Victoria's Secret)</t>
  </si>
  <si>
    <t>Tamaño 236ml</t>
  </si>
  <si>
    <t>YILHM0482</t>
  </si>
  <si>
    <t>Crema Love Spell  (Victoria´s Secret)</t>
  </si>
  <si>
    <t>inv Baby</t>
  </si>
  <si>
    <t>YILHM0467</t>
  </si>
  <si>
    <t>Mochila de lona ideal para viajes, negocios y escuela con porta laptop VS color azul</t>
  </si>
  <si>
    <t>Tamaño Grande</t>
  </si>
  <si>
    <t>YILHM0464</t>
  </si>
  <si>
    <t>Mochila de lona ideal para viajes, negocios y escuela con porta laptop VS color gris</t>
  </si>
  <si>
    <t>YILHM0412</t>
  </si>
  <si>
    <t>Bolso tote con textura de cocodrilo en color negro con neceser</t>
  </si>
  <si>
    <t>YILHM0346</t>
  </si>
  <si>
    <t>lencería /nuevo /tallas-pequenas</t>
  </si>
  <si>
    <t>Bragas Culotte Negro</t>
  </si>
  <si>
    <t>YILHM0347</t>
  </si>
  <si>
    <t>lencería /nuevo</t>
  </si>
  <si>
    <t>YILHM0348</t>
  </si>
  <si>
    <t>YILHM0349</t>
  </si>
  <si>
    <t xml:space="preserve">lencería /nuevo /tallas-extras </t>
  </si>
  <si>
    <t>YILHM0350</t>
  </si>
  <si>
    <t>YILHM0351</t>
  </si>
  <si>
    <t>Bragas Culotte Terracota</t>
  </si>
  <si>
    <t>YILHM0352</t>
  </si>
  <si>
    <t>YILHM0353</t>
  </si>
  <si>
    <t>YILHM0354</t>
  </si>
  <si>
    <t>YILHM0355</t>
  </si>
  <si>
    <t>YILHM0356</t>
  </si>
  <si>
    <t>Bragas Culotte Café</t>
  </si>
  <si>
    <t>YILHM0357</t>
  </si>
  <si>
    <t>YILHM0358</t>
  </si>
  <si>
    <t>YILHM0359</t>
  </si>
  <si>
    <t>YILHM0360</t>
  </si>
  <si>
    <t>YILHM0361</t>
  </si>
  <si>
    <t>Bragas Culotte Beige</t>
  </si>
  <si>
    <t>YILHM0362</t>
  </si>
  <si>
    <t>YILHM0363</t>
  </si>
  <si>
    <t>YILHM0364</t>
  </si>
  <si>
    <t>YILHM0365</t>
  </si>
  <si>
    <t>YILHM0366</t>
  </si>
  <si>
    <t>Bragas Culotte Mocca</t>
  </si>
  <si>
    <t>YILHM0367</t>
  </si>
  <si>
    <t>YILHM0368</t>
  </si>
  <si>
    <t>YILHM0369</t>
  </si>
  <si>
    <t>YILHM0370</t>
  </si>
  <si>
    <t>YILHM0371</t>
  </si>
  <si>
    <t>Tanga fina de cerezas</t>
  </si>
  <si>
    <t>YILHM0372</t>
  </si>
  <si>
    <t>YILHM0373</t>
  </si>
  <si>
    <t>YILHM0374</t>
  </si>
  <si>
    <t>Tanga fina de corazones</t>
  </si>
  <si>
    <t>YILHM0375</t>
  </si>
  <si>
    <t>YILHM0376</t>
  </si>
  <si>
    <t>YILHM0377</t>
  </si>
  <si>
    <t>Tanga fina negra</t>
  </si>
  <si>
    <t>YILHM0378</t>
  </si>
  <si>
    <t>YILHM0379</t>
  </si>
  <si>
    <t>YILHM0380</t>
  </si>
  <si>
    <t>Tanga fina blanca</t>
  </si>
  <si>
    <t>YILHM0381</t>
  </si>
  <si>
    <t>YILHM0382</t>
  </si>
  <si>
    <t>YILHM0383</t>
  </si>
  <si>
    <t>Tanga fina roja</t>
  </si>
  <si>
    <t>YILHM0384</t>
  </si>
  <si>
    <t>YILHM0385</t>
  </si>
  <si>
    <t>YILHM0386</t>
  </si>
  <si>
    <t>Tanga Brasileña Vino</t>
  </si>
  <si>
    <t>YILHM0387</t>
  </si>
  <si>
    <t>YILHM0388</t>
  </si>
  <si>
    <t>YILHM0389</t>
  </si>
  <si>
    <t>YILHM0390</t>
  </si>
  <si>
    <t>Tanga Brasileña Gris</t>
  </si>
  <si>
    <t>YILHM0391</t>
  </si>
  <si>
    <t>YILHM0392</t>
  </si>
  <si>
    <t>YILHM0393</t>
  </si>
  <si>
    <t>YILHM0394</t>
  </si>
  <si>
    <t>Tanga Brasileña Negra</t>
  </si>
  <si>
    <t>YILHM0395</t>
  </si>
  <si>
    <t>YILHM0396</t>
  </si>
  <si>
    <t>YILHM0397</t>
  </si>
  <si>
    <t>YILHM0398</t>
  </si>
  <si>
    <t>Tanga Brasileña Blanca</t>
  </si>
  <si>
    <t>YILHM0399</t>
  </si>
  <si>
    <t>YILHM0400</t>
  </si>
  <si>
    <t>YILHM0401</t>
  </si>
  <si>
    <t>YILHM0402</t>
  </si>
  <si>
    <t>Tanga Brasileña Coral</t>
  </si>
  <si>
    <t>YILHM0403</t>
  </si>
  <si>
    <t>YILHM0404</t>
  </si>
  <si>
    <t>YILHM0405</t>
  </si>
  <si>
    <t>YILHM2000</t>
  </si>
  <si>
    <t>Blusa-Camisa elegante negra en tejido sedoso H&amp;M</t>
  </si>
  <si>
    <t>YILHM2001</t>
  </si>
  <si>
    <t>YILHM2002</t>
  </si>
  <si>
    <t>Blusa de bolsillos delanteros y cuello chino color azul marino H&amp;M</t>
  </si>
  <si>
    <t>Talla XS_S</t>
  </si>
  <si>
    <t>YILHM2003</t>
  </si>
  <si>
    <t>Blusa-Camisa elegante azul polvoriento en tejido sedoso H&amp;M</t>
  </si>
  <si>
    <t>YILHM2004</t>
  </si>
  <si>
    <t>YILHM2005</t>
  </si>
  <si>
    <t>Blusa-Camisa elegante blanco crema en tejido sedoso H&amp;M</t>
  </si>
  <si>
    <t>YILHM2006</t>
  </si>
  <si>
    <t>Blusa-Camisa elegante blano crema en tejido sedoso H&amp;M</t>
  </si>
  <si>
    <t>YILHM2007</t>
  </si>
  <si>
    <t>Camisa oversize de algodón de muselina con botones con contraste</t>
  </si>
  <si>
    <t>YILHM2010</t>
  </si>
  <si>
    <t>Blusa-Camisa de tela de viscosa y algodón con estampado de hojas H&amp;M</t>
  </si>
  <si>
    <t>YILHM2011</t>
  </si>
  <si>
    <t>Camisa blanca oversize 100% algodón H&amp;M</t>
  </si>
  <si>
    <t>YILHM2012</t>
  </si>
  <si>
    <t>Blusa de chiffon animal print H&amp;M</t>
  </si>
  <si>
    <t>YILHM2013</t>
  </si>
  <si>
    <t>YILHM2014</t>
  </si>
  <si>
    <t>Top sin mangas gris pardo de cuello rectangular H&amp;M</t>
  </si>
  <si>
    <t>YILHM2015</t>
  </si>
  <si>
    <t>YILHM2016</t>
  </si>
  <si>
    <t>Pulóver ajustado de microfibra blanco de mujer H&amp;M</t>
  </si>
  <si>
    <t>YILHM2017</t>
  </si>
  <si>
    <t>YILHM2018</t>
  </si>
  <si>
    <t>YILHM2019</t>
  </si>
  <si>
    <t>Pulóver ajustado de microfibra negro de mujer H&amp;M</t>
  </si>
  <si>
    <t>YILHM2020</t>
  </si>
  <si>
    <t>YILHM2021</t>
  </si>
  <si>
    <t>YILHM2022</t>
  </si>
  <si>
    <t>YILHM2023</t>
  </si>
  <si>
    <t>YILHM2024</t>
  </si>
  <si>
    <t>YILHM2025</t>
  </si>
  <si>
    <t>Pulóver de tela traslúcida color azul grisáceo H&amp;M Sin Foto</t>
  </si>
  <si>
    <t>YILHM2026</t>
  </si>
  <si>
    <t>_Pulóver acanalado de azul grisáceo H&amp;M (Sin Fotos)</t>
  </si>
  <si>
    <t>YILHM2027</t>
  </si>
  <si>
    <t>YILHM2028</t>
  </si>
  <si>
    <t>Jeans de corte ancho de pierna ajustada de hombre H&amp;M</t>
  </si>
  <si>
    <t>Talla 30x32</t>
  </si>
  <si>
    <t>YILHM2031</t>
  </si>
  <si>
    <t>Jogger regular fit de Hombre H&amp;M (no subió)</t>
  </si>
  <si>
    <t>YILHM0654</t>
  </si>
  <si>
    <t>YILHM2035</t>
  </si>
  <si>
    <t>Jogger deportivo de ajuste regular azul oscuro de hombre H&amp;M</t>
  </si>
  <si>
    <t>YILHM2037</t>
  </si>
  <si>
    <t>Jogger Slim Fit de vestir con bolsillos color crema de hombre H&amp;M</t>
  </si>
  <si>
    <t>YILHM2040</t>
  </si>
  <si>
    <t>Jogger de pata ancha gris melange oscuro de mujer H&amp;M</t>
  </si>
  <si>
    <t>YILHM2041</t>
  </si>
  <si>
    <t>YILHM2045</t>
  </si>
  <si>
    <t>Jogger deportivo de ajuste regular azul grisáceo de mujer H&amp;M</t>
  </si>
  <si>
    <t>YILHM2046</t>
  </si>
  <si>
    <t>Jogger deportivo de ajuste regular azul polvoriento de mujer H&amp;M</t>
  </si>
  <si>
    <t>YILHM2047</t>
  </si>
  <si>
    <t>Pantalones cortos de corte regular color crema de hombre H&amp;M</t>
  </si>
  <si>
    <t>YILHM2048</t>
  </si>
  <si>
    <t>YILHM2049</t>
  </si>
  <si>
    <t>Pantalones cortos de cordón delantero gris de hombre H&amp;M</t>
  </si>
  <si>
    <t>YILHM2050</t>
  </si>
  <si>
    <t>YILHM2051</t>
  </si>
  <si>
    <t>YILHM2052</t>
  </si>
  <si>
    <t>Pantalones cortos de lona de corte regular beige de hombre H&amp;M</t>
  </si>
  <si>
    <t>YILHM2053</t>
  </si>
  <si>
    <t>Pantalones cortos de cordón delantero negro de hombre H&amp;M</t>
  </si>
  <si>
    <t>YILHM2054</t>
  </si>
  <si>
    <t>YILHM2055</t>
  </si>
  <si>
    <t>YILHM2056</t>
  </si>
  <si>
    <t>Pantalones cortos de gran calidad con bolsillos discretos negro de hombre H&amp;M</t>
  </si>
  <si>
    <t>YILHM2057</t>
  </si>
  <si>
    <t>YILHM2058</t>
  </si>
  <si>
    <t>Pantalones cortos de gran calidad con bolsillos y cordón delantero negro de hombre H&amp;M</t>
  </si>
  <si>
    <t>YILHM2059</t>
  </si>
  <si>
    <t>Pantalones cortos de cordón delantero beige de hombre H&amp;M Sin foto</t>
  </si>
  <si>
    <t>YILHM2060</t>
  </si>
  <si>
    <t>Pantalones cortos de cordón delantero beige de hombre H&amp;M</t>
  </si>
  <si>
    <t>YILHM2061</t>
  </si>
  <si>
    <t>Jeans de mujer ajustados de cintura alta azul oscuro H&amp;M</t>
  </si>
  <si>
    <t>YILHM2062</t>
  </si>
  <si>
    <t>Talla XL_18</t>
  </si>
  <si>
    <t>YILHM2063</t>
  </si>
  <si>
    <t>Jeans de mujer de pierna acampanada de cintura baja negro lavado H&amp;M</t>
  </si>
  <si>
    <t>YILHM20631</t>
  </si>
  <si>
    <t>Jeans harper de tiro alto y pierna ancha azul demin claro de mujer H&amp;M</t>
  </si>
  <si>
    <t>Talla 10_M/L</t>
  </si>
  <si>
    <t>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</t>
  </si>
  <si>
    <t>YILHM20632</t>
  </si>
  <si>
    <t>Jeans harper de tiro alto y pierna ancha negrodemin de mujer H&amp;M</t>
  </si>
  <si>
    <t>YILHM2064</t>
  </si>
  <si>
    <t>Jeans de mujer altos anchos azul claro H&amp;M</t>
  </si>
  <si>
    <t>YILHM2065</t>
  </si>
  <si>
    <t>Jeans de mujer cortos de pierna ancha de talle alto azul claro H&amp;M</t>
  </si>
  <si>
    <t>YILHM2066</t>
  </si>
  <si>
    <t>_Jeans de mujer de pierna ancha de cintura alta gris oscuro H&amp;M</t>
  </si>
  <si>
    <t>YILHM2067</t>
  </si>
  <si>
    <t>Jeans de mujer de pierna ancha de cintura alta gris oscuro H&amp;M</t>
  </si>
  <si>
    <t>YILHM2068</t>
  </si>
  <si>
    <t>Jeans de mujer ajustados de cintura alta azul denim H&amp;M</t>
  </si>
  <si>
    <t>YILHM2069</t>
  </si>
  <si>
    <t>Jeans de mujer de pierna ancha de cintura alta azul oscuro</t>
  </si>
  <si>
    <t>YILHM2070</t>
  </si>
  <si>
    <t>Pulóver ajustado de mujer color marrón H&amp;M</t>
  </si>
  <si>
    <t>YILHM2071</t>
  </si>
  <si>
    <t>Pulóver de punto fino de mujer de rayas negras H&amp;M</t>
  </si>
  <si>
    <t>YILHM2072</t>
  </si>
  <si>
    <t>YILHM2073</t>
  </si>
  <si>
    <t>_Pulóver ajustado de mujer color crema H&amp;M Sin Foto</t>
  </si>
  <si>
    <t>YILHM2074</t>
  </si>
  <si>
    <t>YILHM2075</t>
  </si>
  <si>
    <t>Blusa de mangas largas con brillos de mujer de microfibra H&amp;M Sin Fotos</t>
  </si>
  <si>
    <t>YILHM2076</t>
  </si>
  <si>
    <t>YILHM2077</t>
  </si>
  <si>
    <t>Camiseta de mujer sin mangas acanalada negra H&amp;M</t>
  </si>
  <si>
    <t>YILHM2078</t>
  </si>
  <si>
    <t>Chaleco de traje beige pálido H&amp;M</t>
  </si>
  <si>
    <t>YILHM2079</t>
  </si>
  <si>
    <t>YILHM2080</t>
  </si>
  <si>
    <t>_Cárdigan de punto con detalle de bolsillo azul marino H&amp;M</t>
  </si>
  <si>
    <t>YILHM2083</t>
  </si>
  <si>
    <t>Bañador estampado con copa acolchada H&amp;M</t>
  </si>
  <si>
    <t>YILHM2085</t>
  </si>
  <si>
    <t xml:space="preserve">Camisa de mezcla de lino sin mangas roja H&amp;M </t>
  </si>
  <si>
    <t>BU040221</t>
  </si>
  <si>
    <t>YILHM2086</t>
  </si>
  <si>
    <t>Pulóver blanco de algodón de mujer H&amp;M</t>
  </si>
  <si>
    <t>YILHM2087</t>
  </si>
  <si>
    <t>_Pulover de mujer blanco de algodón con dibujo H&amp;M Sin Fotos</t>
  </si>
  <si>
    <t>YILHM2088</t>
  </si>
  <si>
    <t>Pulóver de algodón de mujer beige claro H&amp;M</t>
  </si>
  <si>
    <t>YILHM2089</t>
  </si>
  <si>
    <t>Pulóver de mujer verde  milano H&amp;M</t>
  </si>
  <si>
    <t>YILHM2091</t>
  </si>
  <si>
    <t>Pantaloneta con cordón de estampado blanco y negro H&amp;M</t>
  </si>
  <si>
    <t>YILHM2092</t>
  </si>
  <si>
    <t>Pantalón con cordón de mezcla de lino negro H&amp;M</t>
  </si>
  <si>
    <t>YILHM2093</t>
  </si>
  <si>
    <t>Pantaloneta de mezcla de lino color crema H&amp;M</t>
  </si>
  <si>
    <t>YILHM2094</t>
  </si>
  <si>
    <t>Pantalones acampanados color crema H&amp;M</t>
  </si>
  <si>
    <t>YILHM2095</t>
  </si>
  <si>
    <t>Pulóver ajustado verde caqui H&amp;M</t>
  </si>
  <si>
    <t>YILHM2096</t>
  </si>
  <si>
    <t>Pulóver ajustado gris oscuro H&amp;M</t>
  </si>
  <si>
    <t>YILHM2097</t>
  </si>
  <si>
    <t>YILHM2098</t>
  </si>
  <si>
    <t>_Pulóver de canalé negro con rayas blancas H&amp;M Sin foto</t>
  </si>
  <si>
    <t>YILHM2099</t>
  </si>
  <si>
    <t>Pulóver ajustado verde oliva H&amp;M</t>
  </si>
  <si>
    <t>YILHM2100</t>
  </si>
  <si>
    <t>Body tanga con cuello redondo  color crema H&amp;M</t>
  </si>
  <si>
    <t>YILHM2101</t>
  </si>
  <si>
    <t>Pulóver corto ajustado blanco de  mujer H&amp;M</t>
  </si>
  <si>
    <t>YILHM2102</t>
  </si>
  <si>
    <t>YILHM2103</t>
  </si>
  <si>
    <t>Top con cuello de barco negro H&amp;M</t>
  </si>
  <si>
    <t>YILHM2104</t>
  </si>
  <si>
    <t>YILHM2105</t>
  </si>
  <si>
    <t>Top de jersey texturizado negro H&amp;M</t>
  </si>
  <si>
    <t>YILHM2106</t>
  </si>
  <si>
    <t>Blusa transparente color crema H&amp;M</t>
  </si>
  <si>
    <t>YILHM2107</t>
  </si>
  <si>
    <t>Pulóver de mujer color amarillo pálidio H&amp;M</t>
  </si>
  <si>
    <t>YILHM2108</t>
  </si>
  <si>
    <t>Top de un solo hombro con ribete de volantes H&amp;M</t>
  </si>
  <si>
    <t>YILHM2109</t>
  </si>
  <si>
    <t>YILHM2110</t>
  </si>
  <si>
    <t>Top de chiffon con hombros descubiertos H&amp;M</t>
  </si>
  <si>
    <t>YILHM2111</t>
  </si>
  <si>
    <t>Top de jersey texturizado azul brilante H&amp;M</t>
  </si>
  <si>
    <t>YILHM2112</t>
  </si>
  <si>
    <t>Blusa de mezcla de lino estampado de leopardo H&amp;M</t>
  </si>
  <si>
    <t>YILHM2113</t>
  </si>
  <si>
    <t xml:space="preserve">_Camisa de mezcla de lino sin mangas blanca H&amp;M </t>
  </si>
  <si>
    <t>YILHM2114</t>
  </si>
  <si>
    <t xml:space="preserve">Camisa de mezcla de lino sin mangas blanca H&amp;M </t>
  </si>
  <si>
    <t>YILHM2116</t>
  </si>
  <si>
    <t>Top sin mangas drapeado amarillo claro  H&amp;M</t>
  </si>
  <si>
    <t>YILHM2117</t>
  </si>
  <si>
    <t>Top bustier de mezclilla H&amp;M</t>
  </si>
  <si>
    <t>YILHM2118</t>
  </si>
  <si>
    <t xml:space="preserve">Camisa de mezcla de lino sin mangas azul marino H&amp;M </t>
  </si>
  <si>
    <t>YILHM2120</t>
  </si>
  <si>
    <t>Camisa azul marino con rayas blancas H&amp;M</t>
  </si>
  <si>
    <t>YILHM2121</t>
  </si>
  <si>
    <t>Camisa de popelina blanca con rayas negras H&amp;M</t>
  </si>
  <si>
    <t>YILHM2123</t>
  </si>
  <si>
    <t>YILHM2124</t>
  </si>
  <si>
    <t>Pantaloneta de mezcla de lino color blanco H&amp;M</t>
  </si>
  <si>
    <t>YILHM2125</t>
  </si>
  <si>
    <t>Falda midi con estampado de leopardo H&amp;M</t>
  </si>
  <si>
    <t>YILHM2126</t>
  </si>
  <si>
    <t>YILHM2128</t>
  </si>
  <si>
    <t>YILHM2129</t>
  </si>
  <si>
    <t>Mochila de lona ideal para viajes, negocios y escuela con porta laptop marca VS color negra</t>
  </si>
  <si>
    <t>YILHM2130</t>
  </si>
  <si>
    <t>Mochila de lona ideal para viajes, negocios y escuela con porta laptop VS color rosa</t>
  </si>
  <si>
    <t>BU06826</t>
  </si>
  <si>
    <t xml:space="preserve"> lenceria /ofertas</t>
  </si>
  <si>
    <t>Sujetador suave de encaje y satén Beige</t>
  </si>
  <si>
    <t>BU06827</t>
  </si>
  <si>
    <t>Sujetador suave de encaje y satén Negro</t>
  </si>
  <si>
    <t>BU06828</t>
  </si>
  <si>
    <t>BU043603</t>
  </si>
  <si>
    <t xml:space="preserve">lenceria /nuevo /tallas-extras </t>
  </si>
  <si>
    <t>Sujetador confortable talla grande Color burdeos</t>
  </si>
  <si>
    <t>YILHM0964</t>
  </si>
  <si>
    <t>_Pantalones de pirna ancha negro con cordón de mujer H&amp;M</t>
  </si>
  <si>
    <t>YILHM0965</t>
  </si>
  <si>
    <t>Pantalones chinos de algodón de fit slim beige de hombre H&amp;M (no subió)</t>
  </si>
  <si>
    <t>Talla S_30</t>
  </si>
  <si>
    <t>YILHM0966</t>
  </si>
  <si>
    <t>YILHM0967</t>
  </si>
  <si>
    <t>Pantalones cortos con cordón delantero negro de hombre H&amp;M (Sin Foto)</t>
  </si>
  <si>
    <t>YILHM0949</t>
  </si>
  <si>
    <t>Pantalones hasta el tobillo de viscosa negro de mujer H&amp;M</t>
  </si>
  <si>
    <t>YILHM0968</t>
  </si>
  <si>
    <t>Jeans mom de tiro alto y pierna delgada azul oscuro de mujer H&amp;M</t>
  </si>
  <si>
    <t>YILHM0969</t>
  </si>
  <si>
    <t>YILHM0960</t>
  </si>
  <si>
    <t>_Pantalones de nylon verde oliva de mujer H&amp;M</t>
  </si>
  <si>
    <t>YILHM0970</t>
  </si>
  <si>
    <t>Jeans mom de tiro alto y pierna delgada azul vaquero de mujer H&amp;M</t>
  </si>
  <si>
    <t>YILHM0972</t>
  </si>
  <si>
    <t>Jeans de tiro bajo con pierna acampanada negro de mujer H&amp;M</t>
  </si>
  <si>
    <t>YILHM0973</t>
  </si>
  <si>
    <t>Pantalones vaqueros holgados de firax negro de hombre H&amp;M</t>
  </si>
  <si>
    <t>YILHM0974</t>
  </si>
  <si>
    <t>YILHM0975</t>
  </si>
  <si>
    <t>_Mini falda negra de mujer H&amp;M</t>
  </si>
  <si>
    <t>YILHM2131</t>
  </si>
  <si>
    <t xml:space="preserve">Polo de ajuste encantado beige oscuro de hombre H&amp;M </t>
  </si>
  <si>
    <t>YILHM2132</t>
  </si>
  <si>
    <t>YILHM2133</t>
  </si>
  <si>
    <t>Camisa de mezcla de lino de manga corta de corte regular H&amp;M</t>
  </si>
  <si>
    <t>YILHM2134</t>
  </si>
  <si>
    <t>Pulóver de hombre oversized amarillo H&amp;M</t>
  </si>
  <si>
    <t>YILHM2135</t>
  </si>
  <si>
    <t>Pulóver de hombre slim fit verde salvia H&amp;M</t>
  </si>
  <si>
    <t>YILHM2136</t>
  </si>
  <si>
    <t>YILHM2137</t>
  </si>
  <si>
    <t>YILHM2138</t>
  </si>
  <si>
    <t>Pulóver de hombre slim fit negro H&amp;M</t>
  </si>
  <si>
    <t>YILHM2139</t>
  </si>
  <si>
    <t>Polo ajustado negro H&amp;M</t>
  </si>
  <si>
    <t>YILHM2140</t>
  </si>
  <si>
    <t>Camisa texturizada de corte regular celeste H&amp;M</t>
  </si>
  <si>
    <t>YILHM2141</t>
  </si>
  <si>
    <t>Camisa gofrada de corte regular beige oscuro H&amp;M</t>
  </si>
  <si>
    <t>YILHM2142</t>
  </si>
  <si>
    <t>Polo de punto de agujero de corte regular celeste H&amp;M</t>
  </si>
  <si>
    <t>YILHM2143</t>
  </si>
  <si>
    <t>Polo de punto de agujero de corte regular blanco H&amp;M</t>
  </si>
  <si>
    <t>YILHM2144</t>
  </si>
  <si>
    <t>Polo de punto texturizado de corte regular regular marrón oscuro H&amp;m</t>
  </si>
  <si>
    <t>YILHM2145</t>
  </si>
  <si>
    <t>Pulóver de corte regular con cuello beige oscuro H&amp;M</t>
  </si>
  <si>
    <t>YILHM2146</t>
  </si>
  <si>
    <t>Pulóver de punto texturizado de corte regular blanco H&amp;M</t>
  </si>
  <si>
    <t>YILHM2147</t>
  </si>
  <si>
    <t>Pulóver ajustado acanalado color crema H&amp;M</t>
  </si>
  <si>
    <t>YILHM2148</t>
  </si>
  <si>
    <t>Pulóver gofrado de corte regular color crema H&amp;M</t>
  </si>
  <si>
    <t>YILHM2149</t>
  </si>
  <si>
    <t>Pulóver de corte regular con cuello blanco H&amp;M</t>
  </si>
  <si>
    <t>YILHM2150</t>
  </si>
  <si>
    <t>Camisa resort de canalé de ajuste holgado negra H&amp;M</t>
  </si>
  <si>
    <t>YILHM2151</t>
  </si>
  <si>
    <t>YILHM2152</t>
  </si>
  <si>
    <t>YILHM2154</t>
  </si>
  <si>
    <t>Pulóver loose fit de gran calidad verde salvia claro H&amp;M</t>
  </si>
  <si>
    <t>YILHM2155</t>
  </si>
  <si>
    <t>YILHM2156</t>
  </si>
  <si>
    <t>Top de jersey texturizado blanco H&amp;M</t>
  </si>
  <si>
    <t>YILHM2157</t>
  </si>
  <si>
    <t>Chaleco de traje negro H&amp;M</t>
  </si>
  <si>
    <t>YILHM2158</t>
  </si>
  <si>
    <t>Top de jersey gofre negro H&amp;M</t>
  </si>
  <si>
    <t>YILHM2160</t>
  </si>
  <si>
    <t>Top con cremallera y cuello gris H&amp;M</t>
  </si>
  <si>
    <t>YILHM2161</t>
  </si>
  <si>
    <t>Pulóver ajustado de mujer celeste H&amp;m</t>
  </si>
  <si>
    <t>YILHM2162</t>
  </si>
  <si>
    <t>Pulóver ajustado de mujer acanalado blanco H&amp;M</t>
  </si>
  <si>
    <t>YILHM2163</t>
  </si>
  <si>
    <t>Pulóver de mezcla modal acanalada blanco H&amp;M</t>
  </si>
  <si>
    <t>YILHM2164</t>
  </si>
  <si>
    <t>YILHM2165</t>
  </si>
  <si>
    <t>Top de cuello alto de microfibra gris H&amp;M</t>
  </si>
  <si>
    <t>YILHM2166</t>
  </si>
  <si>
    <t>Falda midi negra H&amp;M</t>
  </si>
  <si>
    <t>YILHM2167</t>
  </si>
  <si>
    <t>Pantalones de jersey acampanados gris oscuro H&amp;M</t>
  </si>
  <si>
    <t>YILHM2168</t>
  </si>
  <si>
    <t>Pantalones de hombre de ajuste relajado azul marino H&amp;M</t>
  </si>
  <si>
    <t>YILHM2169</t>
  </si>
  <si>
    <t>YILHM2170</t>
  </si>
  <si>
    <t>Jogger ajustado y elegante beige H&amp;M</t>
  </si>
  <si>
    <t>YILHM2171</t>
  </si>
  <si>
    <t>Jogger de cargo ajustado gris oscuro H&amp;M</t>
  </si>
  <si>
    <t>YILHM2172</t>
  </si>
  <si>
    <t>Pulóver de hombre de gran calidad holgado beige H&amp;M</t>
  </si>
  <si>
    <t>YILHM2173</t>
  </si>
  <si>
    <t>YILHM2174</t>
  </si>
  <si>
    <t>Polo piqué de corte regular negro H&amp;M</t>
  </si>
  <si>
    <t>YILHM2175</t>
  </si>
  <si>
    <t>YILHM2176</t>
  </si>
  <si>
    <t>Camisa de resort con textura de corte regular color crema H&amp;m</t>
  </si>
  <si>
    <t>YILHM2177</t>
  </si>
  <si>
    <t>Polo de punto pointelle de corte regular crema rayado H&amp;M</t>
  </si>
  <si>
    <t>YILHM2178</t>
  </si>
  <si>
    <t>Camisa de resort con textura de corte regular rayado H&amp;m</t>
  </si>
  <si>
    <t>YILHM2179</t>
  </si>
  <si>
    <t>Polo ajustado verde salvia H&amp;M</t>
  </si>
  <si>
    <t>YILHM2180</t>
  </si>
  <si>
    <t>Pulóver estampado de corte holgado beige claro H&amp;M</t>
  </si>
  <si>
    <t>YILHM0293</t>
  </si>
  <si>
    <t>YILHM2183</t>
  </si>
  <si>
    <t>_Pulóver largo de corte regular blanco de hombre H&amp;M</t>
  </si>
  <si>
    <t>YILHM2184</t>
  </si>
  <si>
    <t>YILHM2185</t>
  </si>
  <si>
    <t>YILHM2186</t>
  </si>
  <si>
    <t>_Pulóver ajustado de algodón Pima H&amp;M</t>
  </si>
  <si>
    <t>YILHM2187</t>
  </si>
  <si>
    <t>YILHM2188</t>
  </si>
  <si>
    <t>Pulóver de corte regular negro H&amp;M</t>
  </si>
  <si>
    <t>YILHM2189</t>
  </si>
  <si>
    <t>YILHM2190</t>
  </si>
  <si>
    <t>Pulóver ajustado con cuello en V negro H&amp;M</t>
  </si>
  <si>
    <t>YILHM2191</t>
  </si>
  <si>
    <t>Pulóver estampado con letrero de corte holgado H&amp;M</t>
  </si>
  <si>
    <t>YILHM2192</t>
  </si>
  <si>
    <t>Pulóver estampado de corte holgado negro/new york H&amp;M</t>
  </si>
  <si>
    <t>YILHM2193</t>
  </si>
  <si>
    <t>YILHM2194</t>
  </si>
  <si>
    <t>YILHM2195</t>
  </si>
  <si>
    <t>Pulóver holgado negro/kodak H&amp;M</t>
  </si>
  <si>
    <t>YILHM2196</t>
  </si>
  <si>
    <t>YILHM2197</t>
  </si>
  <si>
    <t>Pulóver ajustado Coolmax negro H&amp;M</t>
  </si>
  <si>
    <t>YILHM2198</t>
  </si>
  <si>
    <t>Pulóver regular fit Coolmax H&amp;M</t>
  </si>
  <si>
    <t>YILHM2199</t>
  </si>
  <si>
    <t>Pulóver ajustado acanalado negro H&amp;M</t>
  </si>
  <si>
    <t>YILHM2200</t>
  </si>
  <si>
    <t>Pulóver oversized de algodón negro H&amp;M</t>
  </si>
  <si>
    <t>YILHM2201</t>
  </si>
  <si>
    <t>YILHM2202</t>
  </si>
  <si>
    <t>Pulóver oversized marrón H&amp;M</t>
  </si>
  <si>
    <t>YILHM2205</t>
  </si>
  <si>
    <t>Pulóver holgado beige claro H&amp;M</t>
  </si>
  <si>
    <t>YILHM2206</t>
  </si>
  <si>
    <t>YILHM2209</t>
  </si>
  <si>
    <t xml:space="preserve">Pantalones de sarga de algodón beige H&amp;M Sin Foto </t>
  </si>
  <si>
    <t>Talla 34x32</t>
  </si>
  <si>
    <t>YILHM2210</t>
  </si>
  <si>
    <t>Jeans suelto Houston azul claro H&amp;M Talla 32x32</t>
  </si>
  <si>
    <t>Talla 32x32</t>
  </si>
  <si>
    <t>YILHM2211</t>
  </si>
  <si>
    <t>Jeans chinos ajustados de algodón negros H&amp;M</t>
  </si>
  <si>
    <t>YILHM2212</t>
  </si>
  <si>
    <t>Jeans ajustados a medida negros H&amp;M</t>
  </si>
  <si>
    <t>Talla 34</t>
  </si>
  <si>
    <t>YILHM2213</t>
  </si>
  <si>
    <t>Pantalones ajustados negros H&amp;M</t>
  </si>
  <si>
    <t>YILHM2214</t>
  </si>
  <si>
    <t>Pantalones ajustados blanco crema H&amp;M</t>
  </si>
  <si>
    <t>YILHM2215</t>
  </si>
  <si>
    <t>Lenceria /hm</t>
  </si>
  <si>
    <t>_Sujetador súper push up blacno H&amp;M</t>
  </si>
  <si>
    <t>Talla 36B</t>
  </si>
  <si>
    <t>YILHM2216</t>
  </si>
  <si>
    <t>_Sujetador súper push up negro H&amp;M</t>
  </si>
  <si>
    <t>YILHM2217</t>
  </si>
  <si>
    <t>_Sujetador Balconette de encaje acolchado beige pálido H&amp;M</t>
  </si>
  <si>
    <t>Talla 36D</t>
  </si>
  <si>
    <t>YILHM2218</t>
  </si>
  <si>
    <t>_Sujetador Push up de microfibra negro H&amp;M</t>
  </si>
  <si>
    <t>Talla 34D</t>
  </si>
  <si>
    <t>YILHM2219</t>
  </si>
  <si>
    <t>YILHM2220</t>
  </si>
  <si>
    <t>_Sujetador Push up de microfibra blanco H&amp;M</t>
  </si>
  <si>
    <t>YILHM2221</t>
  </si>
  <si>
    <t>_Polo de punto de mangas largas negro traslúcido H&amp;M</t>
  </si>
  <si>
    <t>YILHM2222</t>
  </si>
  <si>
    <t>lenceria /hm</t>
  </si>
  <si>
    <t>_Calcetines de mezcla de lana beige oscuro sin foto</t>
  </si>
  <si>
    <t>Talla 36/38</t>
  </si>
  <si>
    <t>YILHM2224</t>
  </si>
  <si>
    <t>Camisa ajustada de hombre negra con botones blancos H&amp;M</t>
  </si>
  <si>
    <t>YILHM2225</t>
  </si>
  <si>
    <t>YILHM2226</t>
  </si>
  <si>
    <t>Camisa blanca de corte ajustado de cuello chino H&amp;M</t>
  </si>
  <si>
    <t>YILHM2227</t>
  </si>
  <si>
    <t>Camisa ajustada de hombre H&amp;M</t>
  </si>
  <si>
    <t>YILHM2228</t>
  </si>
  <si>
    <t>Camisa de ajuste regular mezclilla celeste H&amp;M Sin Foto</t>
  </si>
  <si>
    <t>YILHM2230</t>
  </si>
  <si>
    <t>Camisa de corte regular beige oscuro/rayado H&amp;M</t>
  </si>
  <si>
    <t>YILHM2231</t>
  </si>
  <si>
    <t>Camisa ajustada beige claro rayada H&amp;M</t>
  </si>
  <si>
    <t>YILHM2232</t>
  </si>
  <si>
    <t>Pulóver holgado con estampado blanco/snoopy H&amp;M</t>
  </si>
  <si>
    <t>YILHM2237</t>
  </si>
  <si>
    <t>Short bañador de hombre naranja oscuro/palmeras H&amp;M</t>
  </si>
  <si>
    <t>YILHM2238</t>
  </si>
  <si>
    <t>Short bañador de hombre estampado de hojas H&amp;M</t>
  </si>
  <si>
    <t>YILHM2242</t>
  </si>
  <si>
    <t>YILHM2243</t>
  </si>
  <si>
    <t>YILHM2245</t>
  </si>
  <si>
    <t>Pulóver de corte regular con cuello azul marino H&amp;M</t>
  </si>
  <si>
    <t>YILHM2246</t>
  </si>
  <si>
    <t>Camisa texturizada de corte regular blanco H&amp;M</t>
  </si>
  <si>
    <t>YILHM2247</t>
  </si>
  <si>
    <t>Pantalones de hombre ajustados azul marino H&amp;M</t>
  </si>
  <si>
    <t>Talla 32_M</t>
  </si>
  <si>
    <t>YILHM2248</t>
  </si>
  <si>
    <t>Pantalones de hombre ajustados gris oscuro H&amp;M</t>
  </si>
  <si>
    <t>Talla 29_XS</t>
  </si>
  <si>
    <t>YILHM2249</t>
  </si>
  <si>
    <t>Pantalones de jersey negro de mujer H&amp;M</t>
  </si>
  <si>
    <t>YILHM2251</t>
  </si>
  <si>
    <t>_Top de cuello alto de microfibra blanco H&amp;M</t>
  </si>
  <si>
    <t>YILHM2252</t>
  </si>
  <si>
    <t>Top de cuello alto de microfibra negro H&amp;M</t>
  </si>
  <si>
    <t>YILHM2253</t>
  </si>
  <si>
    <t>Top de medio cuello marrón oscuro H&amp;M Sin Foto</t>
  </si>
  <si>
    <t>YILHM2254</t>
  </si>
  <si>
    <t>Body tanga de cuello cuadrado color crema/rayas negras H&amp;M</t>
  </si>
  <si>
    <t>YILHM2255</t>
  </si>
  <si>
    <t>_Top arrugado de mangas con volantes y lazos delanteros color verde oliva H&amp;M (Sin Fotos)</t>
  </si>
  <si>
    <t>YILHM2257</t>
  </si>
  <si>
    <t xml:space="preserve">Pulóver ajustado de microfibra negro H&amp;M </t>
  </si>
  <si>
    <t>YILHM2258</t>
  </si>
  <si>
    <t>_Top negro de medio cuello acanalado H&amp;M Sin Foto</t>
  </si>
  <si>
    <t>YILHM2271</t>
  </si>
  <si>
    <t>_Cardigan de punto fino crema/negro con botones dorados de mujer H&amp;M</t>
  </si>
  <si>
    <t>YILHM2274</t>
  </si>
  <si>
    <t>Top de cuello cuadrado de microfibra blanco H&amp;M</t>
  </si>
  <si>
    <t>YILHM2276</t>
  </si>
  <si>
    <t>Top ajustado corto de microfibra blanco H&amp;M</t>
  </si>
  <si>
    <t>YILHM2277</t>
  </si>
  <si>
    <t>Camisa elástica de mujer blanca H&amp;M</t>
  </si>
  <si>
    <t>YILHM2278</t>
  </si>
  <si>
    <t>YILHM2279</t>
  </si>
  <si>
    <t>Camisa de mujer denim blanca H&amp;M</t>
  </si>
  <si>
    <t>YILHM2281</t>
  </si>
  <si>
    <t>_Vestido ajustado largo azul marino H&amp;M Sin Foto</t>
  </si>
  <si>
    <t>YILHM2282</t>
  </si>
  <si>
    <t>Pulóver ajustado corto de microfibra blanco H&amp;M</t>
  </si>
  <si>
    <t>YILHM2283</t>
  </si>
  <si>
    <t>Pulóver de mujer ajustado blanco de microfibra H&amp;M</t>
  </si>
  <si>
    <t>YILHM2284</t>
  </si>
  <si>
    <t>YILHM2287</t>
  </si>
  <si>
    <t>YILHM2288</t>
  </si>
  <si>
    <t>YILHM2289</t>
  </si>
  <si>
    <t>_Top negro de mangas largas acanalado H&amp;M</t>
  </si>
  <si>
    <t>YILHM2290</t>
  </si>
  <si>
    <t>_Pulóver negro ajustado de mujer con letrero Patisserie H&amp;M Sin Foto</t>
  </si>
  <si>
    <t>YILHM2291</t>
  </si>
  <si>
    <t>Top de cuello cuadrado de microfibra negro H&amp;M</t>
  </si>
  <si>
    <t>YILHM2293</t>
  </si>
  <si>
    <t>Pulóver ajustado negro de mujer de microfibra H&amp;M</t>
  </si>
  <si>
    <t>YILHM2294</t>
  </si>
  <si>
    <t>_Pulóver ajustado negro de mujer de microfibra de cuello fino H&amp;M Sin Foto</t>
  </si>
  <si>
    <t>YILHM2295</t>
  </si>
  <si>
    <t>_Top de medio cuello marrón oscuro H&amp;M (Sin Foto)</t>
  </si>
  <si>
    <t>YILHM2297</t>
  </si>
  <si>
    <t>Pulóver de mujer negro oversized H&amp;M</t>
  </si>
  <si>
    <t>YILHM2298</t>
  </si>
  <si>
    <t>YILHM2299</t>
  </si>
  <si>
    <t>Pulóver oversized negro estampado/Mickey Mouse H&amp;M</t>
  </si>
  <si>
    <t>Talla S/M</t>
  </si>
  <si>
    <t>YILHM2300</t>
  </si>
  <si>
    <t xml:space="preserve">Pulóver ajustado corto gris de mujer H&amp;M </t>
  </si>
  <si>
    <t>YILHM2302</t>
  </si>
  <si>
    <t>Pulóver negro de ajuste regular de algón H&amp;M</t>
  </si>
  <si>
    <t>YILHM2303</t>
  </si>
  <si>
    <t>Camiseta sin mangas de corte holgado negra H&amp;M</t>
  </si>
  <si>
    <t>YILHM2304</t>
  </si>
  <si>
    <t>Sandalias con detalle de nudo atadas al tobillo en rosa neon</t>
  </si>
  <si>
    <t>YILHM2305</t>
  </si>
  <si>
    <t>Pulóver blanco de hombre de ajuste regular H&amp;M</t>
  </si>
  <si>
    <t>YILHM2306</t>
  </si>
  <si>
    <t>Polo de ajuste regular azul marino H&amp;M</t>
  </si>
  <si>
    <t>YILHM2307</t>
  </si>
  <si>
    <t>YILHM2308</t>
  </si>
  <si>
    <t>Pulóver estampado de corte holgado blanco/george gas H&amp;M</t>
  </si>
  <si>
    <t>YILHM2309</t>
  </si>
  <si>
    <t>Polo negro de ajuste regular H&amp;M Sin Foto</t>
  </si>
  <si>
    <t>YILHM2310</t>
  </si>
  <si>
    <t>Camisa de  corte regular de cuadros beige claro H&amp;M Sihn Fotos</t>
  </si>
  <si>
    <t>YILHM2311</t>
  </si>
  <si>
    <t>_Camisa de mujer denim gris H&amp;M</t>
  </si>
  <si>
    <t>YILHM2312</t>
  </si>
  <si>
    <t>YILHM2313</t>
  </si>
  <si>
    <t>Camisa de magas largas texturizada de corte regular negra H&amp;M</t>
  </si>
  <si>
    <t>YILHM2315</t>
  </si>
  <si>
    <t xml:space="preserve">Camisa negra de corte ajustado de cuello chino H&amp;M </t>
  </si>
  <si>
    <t>YILHM2316</t>
  </si>
  <si>
    <t>Camisa ajustada azul claro rayado H&amp;M</t>
  </si>
  <si>
    <t>YILHM2317</t>
  </si>
  <si>
    <t>Camisa ajustada azul celeste H&amp;M</t>
  </si>
  <si>
    <t>YILHM2318</t>
  </si>
  <si>
    <t>Camisa ajustada negra H&amp;M</t>
  </si>
  <si>
    <t>YILHM2319</t>
  </si>
  <si>
    <t>YILHM2321</t>
  </si>
  <si>
    <t>Camisa ajustada blanca H&amp;M</t>
  </si>
  <si>
    <t>YILHM2322</t>
  </si>
  <si>
    <t>Camisa ajustada azul celeste/estampada H&amp;M</t>
  </si>
  <si>
    <t>YILHM2323</t>
  </si>
  <si>
    <t>_Top de mangas largas acanalado marrón oscuro H&amp;M</t>
  </si>
  <si>
    <t>YILHM2324</t>
  </si>
  <si>
    <t>_Minifalda negra H&amp;M</t>
  </si>
  <si>
    <t>YILHM2325</t>
  </si>
  <si>
    <t>_Pulóver de mujer de algodón azul grisáceo H&amp;M</t>
  </si>
  <si>
    <t>YILHM2326</t>
  </si>
  <si>
    <t>_Pantalones de pana de pierna ancha beige claro H&amp;M</t>
  </si>
  <si>
    <t>YILHM2327</t>
  </si>
  <si>
    <t>_Top de mangas largas acanalado beige claro melange H&amp;M</t>
  </si>
  <si>
    <t>YILHM2328</t>
  </si>
  <si>
    <t>_Top de mangas largas acanalado color crema H&amp;M</t>
  </si>
  <si>
    <t>YILHM2331</t>
  </si>
  <si>
    <t>_Top de mangas largas de microfibra escote cuadrado negro H&amp;M</t>
  </si>
  <si>
    <t>YILHM2333</t>
  </si>
  <si>
    <t>_Top sin mangas de cuello alto simulado brillante gris H&amp;M</t>
  </si>
  <si>
    <t>YILHM2334</t>
  </si>
  <si>
    <t>_Top acanalado escote corazón rosa claro H&amp;M Sin Foto</t>
  </si>
  <si>
    <t>YILHM2337</t>
  </si>
  <si>
    <t>_Pulóver de algodón de mujer beige H&amp;M</t>
  </si>
  <si>
    <t>YILHM2338</t>
  </si>
  <si>
    <t>_Pantalones de pijama azul celeste con rayas H&amp;M</t>
  </si>
  <si>
    <t>YILHM2339</t>
  </si>
  <si>
    <t>_Camiseta sin mangas acanalada de mujer marrón oscuro H&amp;M</t>
  </si>
  <si>
    <t>YILHM2340</t>
  </si>
  <si>
    <t>_Camiseta sin mangas acanalada de mujer verde caqui claro H&amp;M</t>
  </si>
  <si>
    <t>YILHM2341</t>
  </si>
  <si>
    <t>_Camiseta sin mangas acanalada de mujer beige claro H&amp;M</t>
  </si>
  <si>
    <t>YILHM2342</t>
  </si>
  <si>
    <t>_Camiseta sin mangas acanalada de mujer azul celeste H&amp;M</t>
  </si>
  <si>
    <t>YILHM2343</t>
  </si>
  <si>
    <t>_Camiseta sin mangas acanalada de mujer azul grisáceo H&amp;M</t>
  </si>
  <si>
    <t>YILHM2344</t>
  </si>
  <si>
    <t>_Pantalones de vestir hasta el tobillo negro H&amp;M</t>
  </si>
  <si>
    <t>YILHM2345</t>
  </si>
  <si>
    <t>_Falda plisada negra H&amp;M</t>
  </si>
  <si>
    <t>YILHM2346</t>
  </si>
  <si>
    <t>_Pantalones estampados de cebra H&amp;M</t>
  </si>
  <si>
    <t>YILHM2347</t>
  </si>
  <si>
    <t xml:space="preserve">_Pantaloneta de mezcla de lino azul marino H&amp;M </t>
  </si>
  <si>
    <t>YILHM2348</t>
  </si>
  <si>
    <t>_Jeans de pierna acampanada y cintura baja H&amp;M</t>
  </si>
  <si>
    <t>YILHM2349</t>
  </si>
  <si>
    <t>_Jogger negro de pierna ancha H&amp;M</t>
  </si>
  <si>
    <t>YILHM2350</t>
  </si>
  <si>
    <t>_Jeans rectos blancos H&amp;M</t>
  </si>
  <si>
    <t>YILHM2351</t>
  </si>
  <si>
    <t>_Pantalones de vestir cónicos negros H&amp;M</t>
  </si>
  <si>
    <t>YILHM2352</t>
  </si>
  <si>
    <t>_Jeans bajos acampanados azul denim H&amp;M</t>
  </si>
  <si>
    <t>YILHM2353</t>
  </si>
  <si>
    <t>_Joggers de cintura alta gris claro melange H&amp;M</t>
  </si>
  <si>
    <t>YILHM2354</t>
  </si>
  <si>
    <t>_Joggers de cintura alta y patas anchas gris claro melange H&amp;M</t>
  </si>
  <si>
    <t>YILHM2355</t>
  </si>
  <si>
    <t>YILHM2356</t>
  </si>
  <si>
    <t>_Jogger de pata ancha gris melange de mujer H&amp;M</t>
  </si>
  <si>
    <t>YILHM2357</t>
  </si>
  <si>
    <t>_Jogger de hombre de ajuste regular gris melange H&amp;M</t>
  </si>
  <si>
    <t>YILHM2358</t>
  </si>
  <si>
    <t>_Leggings acampanados negros H&amp;M</t>
  </si>
  <si>
    <t>YILHM0584</t>
  </si>
  <si>
    <t>Jeans mom de cintura alta denim gris oscuro de mujer H&amp;M</t>
  </si>
  <si>
    <t>YILHM2359</t>
  </si>
  <si>
    <t>_Pantalones de mujer de vestir color crema H&amp;M</t>
  </si>
  <si>
    <t>YILHM2360</t>
  </si>
  <si>
    <t>_Jogger de mujer de cintura alta negros H&amp;M</t>
  </si>
  <si>
    <t>YILHM2361</t>
  </si>
  <si>
    <t>_Pantalones de vestir bootcut marrón oscuro H&amp;M</t>
  </si>
  <si>
    <t>YILHM2362</t>
  </si>
  <si>
    <t>_Pantalones de vestir bootcut negro H&amp;M</t>
  </si>
  <si>
    <t>YILHM2363</t>
  </si>
  <si>
    <t>_Pantalones de sarga de pierna ancha negros H&amp;M</t>
  </si>
  <si>
    <t>YILHM2364</t>
  </si>
  <si>
    <t>_Pantalones de vestir con botones dorados beige oscuro H&amp;M</t>
  </si>
  <si>
    <t>YILHM2365</t>
  </si>
  <si>
    <t>_Top de mujer de punto fino color crema H&amp;M</t>
  </si>
  <si>
    <t>YILHM2366</t>
  </si>
  <si>
    <t>_Vestido blanco de mangas abombadas de bordado ojal H&amp;M</t>
  </si>
  <si>
    <t>YILHM2368</t>
  </si>
  <si>
    <t>_Vestido arrugado con ribete overlocked beige claro H&amp;M</t>
  </si>
  <si>
    <t>YILHM2369</t>
  </si>
  <si>
    <t>_Vestido de estampado verde con hojas línea A H&amp;M</t>
  </si>
  <si>
    <t>YILHM2370</t>
  </si>
  <si>
    <t>_Vestido largo con detalle de lazo crema/floral H&amp;M</t>
  </si>
  <si>
    <t>YILHM2371</t>
  </si>
  <si>
    <t>_Shorts de mezclilla de  cintura alta azul denim claro H&amp;M</t>
  </si>
  <si>
    <t>YILHM2372</t>
  </si>
  <si>
    <t>_Shorts de mezclilla de  cintura alta  azul denim claro H&amp;M</t>
  </si>
  <si>
    <t>YILHM2373</t>
  </si>
  <si>
    <t>_Shorts de mezclilla de  cintura alta gris oscuro H&amp;M</t>
  </si>
  <si>
    <t>YILHM2374</t>
  </si>
  <si>
    <t>_Shorts de mezclilla de  cintura alta  azul denim H&amp;M</t>
  </si>
  <si>
    <t>Talla  M_6</t>
  </si>
  <si>
    <t>YILHM2375</t>
  </si>
  <si>
    <t>_Saya short de mezcla de lino con botón dorado lateral negra H&amp;M</t>
  </si>
  <si>
    <t>YILHM2376</t>
  </si>
  <si>
    <t>_Saya short de mezcla de lino con botón dorado lateral beige claro H&amp;M</t>
  </si>
  <si>
    <t>YILHM2377</t>
  </si>
  <si>
    <t>_Saya mini short negra con botón dorado H&amp;M</t>
  </si>
  <si>
    <t>YILHM2378</t>
  </si>
  <si>
    <t>_Shorts cortos de mezcla de lino beige claro H&amp;M</t>
  </si>
  <si>
    <t>YILHM2379</t>
  </si>
  <si>
    <t>_Vestido midi con tirantes crema/estampado azul H&amp;M</t>
  </si>
  <si>
    <t>YILHM2380</t>
  </si>
  <si>
    <t>_Top de punto fino verde polvoriento H&amp;M</t>
  </si>
  <si>
    <t>YILHM2381</t>
  </si>
  <si>
    <t>_Vestido rojo línea A H&amp;M</t>
  </si>
  <si>
    <t>YILHM2382</t>
  </si>
  <si>
    <t>YILHM2383</t>
  </si>
  <si>
    <t>_Vestido negro satinado de tirantes finos H&amp;M (Sin Foto)</t>
  </si>
  <si>
    <t>YILHM2384</t>
  </si>
  <si>
    <t>_Blusa de manga globo estampado verde/crema  H&amp;M</t>
  </si>
  <si>
    <t>YILHM2385</t>
  </si>
  <si>
    <t>_Chaleco de traje beige claro con botones nacarados H&amp;M</t>
  </si>
  <si>
    <t>YILHM2386</t>
  </si>
  <si>
    <t>YILHM2387</t>
  </si>
  <si>
    <t>_Chaleco de suéter de mezcla rojo H&amp;M</t>
  </si>
  <si>
    <t>YILHM2388</t>
  </si>
  <si>
    <t>_Chaleco de suéter de color crema H&amp;M</t>
  </si>
  <si>
    <t>YILHM2389</t>
  </si>
  <si>
    <t>_Top corto de mezclilla color crema H&amp;M</t>
  </si>
  <si>
    <t>YILHM2390</t>
  </si>
  <si>
    <t>YILHM2391</t>
  </si>
  <si>
    <t>_Camisa de mujer de lino blanca H&amp;M</t>
  </si>
  <si>
    <t>YILHM2392</t>
  </si>
  <si>
    <t>_Falda midi negra satinada H&amp;M</t>
  </si>
  <si>
    <t>YILHM2393</t>
  </si>
  <si>
    <t>_Falda midi amarilla satinada H&amp;M</t>
  </si>
  <si>
    <t>YILHM2394</t>
  </si>
  <si>
    <t>_Blusa de manga corta blanca cuello V H&amp;M (Sin Foto)</t>
  </si>
  <si>
    <t>YILHM2395</t>
  </si>
  <si>
    <t>_Blusa sin mangas de medio cuello verde caqui H&amp;M (Sin Foto)</t>
  </si>
  <si>
    <t>YILHM2396</t>
  </si>
  <si>
    <t>_Pulóver de mujer de algodón blanco/rayas azul marino H&amp;M</t>
  </si>
  <si>
    <t>YILHM2397</t>
  </si>
  <si>
    <t>_Top con cuello de barco negro H&amp;M</t>
  </si>
  <si>
    <t>YILHM2398</t>
  </si>
  <si>
    <t>YILHM2399</t>
  </si>
  <si>
    <t>_Blusa de mangas globo estampado beige claro/negro H&amp;M</t>
  </si>
  <si>
    <t>YILHM2400</t>
  </si>
  <si>
    <t>_Blusa de popelina beige claro floral H&amp;M</t>
  </si>
  <si>
    <t>YILHM2401</t>
  </si>
  <si>
    <t>_Top de mujer de jersey gofre negro H&amp;M</t>
  </si>
  <si>
    <t>YILHM2402</t>
  </si>
  <si>
    <t>_Camisa de mujer corta con detalle de cordón negra H&amp;M</t>
  </si>
  <si>
    <t>YILHM2403</t>
  </si>
  <si>
    <t>_Blusa de algodón con cuello de volantes blanca H&amp;M</t>
  </si>
  <si>
    <t>YILHM2404</t>
  </si>
  <si>
    <t>_Blusa de algodón blanca con detalle de lazo H&amp;M</t>
  </si>
  <si>
    <t>YILHM2405</t>
  </si>
  <si>
    <t>_Blusa con encaje blanca H&amp;M</t>
  </si>
  <si>
    <t>YILHM2406</t>
  </si>
  <si>
    <t>_Falda larga satinada beige claro H&amp;M</t>
  </si>
  <si>
    <t>YILHM2407</t>
  </si>
  <si>
    <t>_Vestido negro estamapado flores blancas microfibra H&amp;M (Sin Foto)</t>
  </si>
  <si>
    <t>YILHM2408</t>
  </si>
  <si>
    <t>_Top de jersey gofre beige H&amp;M</t>
  </si>
  <si>
    <t>SQ27913291</t>
  </si>
  <si>
    <t>YILHM2409</t>
  </si>
  <si>
    <t>_Saya corta de vuelos blanca H&amp;M (SIN FOTO)</t>
  </si>
  <si>
    <t>YILHM2410</t>
  </si>
  <si>
    <t>_Falda de crepé con cintura smocked color crema H&amp;M</t>
  </si>
  <si>
    <t>YILHM2412</t>
  </si>
  <si>
    <t>_Top bustier de mezclilla H&amp;M</t>
  </si>
  <si>
    <t>YILHM2413</t>
  </si>
  <si>
    <t>_Bañador con copa acolchada estampado azul y blanco H&amp;M</t>
  </si>
  <si>
    <t>YILHM2414</t>
  </si>
  <si>
    <t>_Chaleco de traje negro de mujer H&amp;M</t>
  </si>
  <si>
    <t>YILHM2415</t>
  </si>
  <si>
    <t>_Cardigán ajustado negro acanalado H&amp;M</t>
  </si>
  <si>
    <t>YILHM2416</t>
  </si>
  <si>
    <t>_Top estilo corset negro H&amp;M</t>
  </si>
  <si>
    <t>YILHM2417</t>
  </si>
  <si>
    <t>_Chaleco de jersey negro con botones dorados H&amp;M</t>
  </si>
  <si>
    <t>YILHM2418</t>
  </si>
  <si>
    <t>_Top jersey gofre negro H&amp;M</t>
  </si>
  <si>
    <t>YILHM2419</t>
  </si>
  <si>
    <t xml:space="preserve">_Minifalda blanca con rayas negras H&amp;M </t>
  </si>
  <si>
    <t>YILHM2420</t>
  </si>
  <si>
    <t>_Vestido de algodón negro con estamapado de hojas blancas H&amp;M</t>
  </si>
  <si>
    <t>YILHM2421</t>
  </si>
  <si>
    <t>_Blusa-Camisa de tela viscosa y algodón con estampado de hojas H&amp;M</t>
  </si>
  <si>
    <t>YILHM2423</t>
  </si>
  <si>
    <t>_Top con manga globo azul polvoriento H&amp;M</t>
  </si>
  <si>
    <t>YILHM2424</t>
  </si>
  <si>
    <t>_Top de punto fino celeste H&amp;M</t>
  </si>
  <si>
    <t>YILHM2425</t>
  </si>
  <si>
    <t>_Camisa de popelina blanca con rayas negras H&amp;M</t>
  </si>
  <si>
    <t xml:space="preserve"> Talla L</t>
  </si>
  <si>
    <t>YILHM2426</t>
  </si>
  <si>
    <t>_Chaleco de traje beige pálido H&amp;M</t>
  </si>
  <si>
    <t>YILHM2427</t>
  </si>
  <si>
    <t>_Vestido de sarga drapeado negro H&amp;M</t>
  </si>
  <si>
    <t>YILHM2428</t>
  </si>
  <si>
    <t>_Top sin mangas de cintura cónica blanco H&amp;M</t>
  </si>
  <si>
    <t>YILHM2429</t>
  </si>
  <si>
    <t>_Chaleco de suéter con botones en la parte delantera negro H&amp;M</t>
  </si>
  <si>
    <t>YILHM2430</t>
  </si>
  <si>
    <t>_Cardigán de punto con botones plateados color crema H&amp;M</t>
  </si>
  <si>
    <t>YILHM2431</t>
  </si>
  <si>
    <t>_Camisa de punto de manga corta rosa claro H&amp;M</t>
  </si>
  <si>
    <t>YILHM2432</t>
  </si>
  <si>
    <t>_Vestido negro con detalle de lazo en la espalda H&amp;M</t>
  </si>
  <si>
    <t>YILHM2433</t>
  </si>
  <si>
    <t>_Falda corta línea A azul marino H&amp;M Talla M_6</t>
  </si>
  <si>
    <t>YILHM2434</t>
  </si>
  <si>
    <t>_Falda vaquera de mezclilla color crema H&amp;M Talla XS_0</t>
  </si>
  <si>
    <t>YILHM2435</t>
  </si>
  <si>
    <t>_Camisa de mezcla de lino de manga corta de corte regular azul marino H&amp;M Talla  XL</t>
  </si>
  <si>
    <t>Talla  XL</t>
  </si>
  <si>
    <t>YILHM2436</t>
  </si>
  <si>
    <t>_Camisa de resort acanalada de corte holgado beige verdoso H&amp;M Talla L</t>
  </si>
  <si>
    <t>YILHM2437</t>
  </si>
  <si>
    <t>_Camisa oxford de corte regular negra H&amp;M Talla S</t>
  </si>
  <si>
    <t>YILHM2438</t>
  </si>
  <si>
    <t>_Camisa de mezcla modal negra con botones blancos H&amp;M Talla S</t>
  </si>
  <si>
    <t>YILHM2439</t>
  </si>
  <si>
    <t>_Camisa resort con textura de corte regular azul claro/rayado H&amp;M Talla XL</t>
  </si>
  <si>
    <t>YILHM2440</t>
  </si>
  <si>
    <t>_Camisa de manga corta de corte relajado blanca H&amp;M Talla M</t>
  </si>
  <si>
    <t>YILHM2441</t>
  </si>
  <si>
    <t>_Camisa resort con textura de ajuste regular blanca H&amp;M Talla XL</t>
  </si>
  <si>
    <t>YILHM2442</t>
  </si>
  <si>
    <t>_Polo de hombre blanco de ajuste regular H&amp;M (SIN FOTO)</t>
  </si>
  <si>
    <t>YILHM2443</t>
  </si>
  <si>
    <t>_Pulóver holgado negro Coolmax H&amp;M</t>
  </si>
  <si>
    <t>YILHM2444</t>
  </si>
  <si>
    <t>_Camisa de mezcla de lino de manga corta beige claro H&amp;M Talla S</t>
  </si>
  <si>
    <t>YILHM2445</t>
  </si>
  <si>
    <t>_Camisa negra de ajuste regular de gran calidad H&amp;M (SIN FOTOS)</t>
  </si>
  <si>
    <t>YILHM0343</t>
  </si>
  <si>
    <t>Maxi vestido rojo borgoña de escote profundo y diseño calado con adorno metálico SHEIN</t>
  </si>
  <si>
    <t>YILHM2446</t>
  </si>
  <si>
    <t>_Pulóver oversize blanco de hombre H&amp;M</t>
  </si>
  <si>
    <t>YILHM2452</t>
  </si>
  <si>
    <t>_Pulóver de mujer de algodón blanco H&amp;M</t>
  </si>
  <si>
    <t>YILHM2453</t>
  </si>
  <si>
    <t>_Top negro de cuello cuadrado H&amp;M</t>
  </si>
  <si>
    <t>YILHM2454</t>
  </si>
  <si>
    <t>_Pulóver de mujer negro oversized H&amp;M</t>
  </si>
  <si>
    <t>YILHM2455</t>
  </si>
  <si>
    <t>_Pulóver de mujer de algodón negro de cuello ajustado H&amp;M</t>
  </si>
  <si>
    <t>YILHM2456</t>
  </si>
  <si>
    <t>_Pulóver ajustado con cuello V negro H&amp;M</t>
  </si>
  <si>
    <t>YILHM2457</t>
  </si>
  <si>
    <t>_Pulóver ajustado Coolmax negro H&amp;M</t>
  </si>
  <si>
    <t>YILHM2458</t>
  </si>
  <si>
    <t>_Pulóver regular fit beige claro H&amp;M</t>
  </si>
  <si>
    <t>YILHM2459</t>
  </si>
  <si>
    <t>_Pulóver loose fit blanco de hombre H&amp;M</t>
  </si>
  <si>
    <t>YILHM2460</t>
  </si>
  <si>
    <t>_Pulóver de hombre oversized de gran calidad blanco H&amp;M</t>
  </si>
  <si>
    <t>YILHM2461</t>
  </si>
  <si>
    <t>_Pulóver holgado con estampado blanco/snoopy H&amp;M</t>
  </si>
  <si>
    <t>YILHM2462</t>
  </si>
  <si>
    <t>_Pulóver estampado de corte holgado beige claro H&amp;M</t>
  </si>
  <si>
    <t>YILHM2463</t>
  </si>
  <si>
    <t>_Pulóver blanco de hombre de ajuste regular cuello V H&amp;M</t>
  </si>
  <si>
    <t>YILHM2464</t>
  </si>
  <si>
    <t>_Pulóver de ajuste slim fit gris melange de hombre H&amp;M</t>
  </si>
  <si>
    <t>YILHM2465</t>
  </si>
  <si>
    <t>YILHM2466</t>
  </si>
  <si>
    <t>YILHM2467</t>
  </si>
  <si>
    <t>_Polo slim fit de hombre negro H&amp;M</t>
  </si>
  <si>
    <t>YILHM2468</t>
  </si>
  <si>
    <t>_Top negro con cuello V y mangas cortas H&amp;M (SIN FOTO)</t>
  </si>
  <si>
    <t>YILHM2469</t>
  </si>
  <si>
    <t>_Pulóver estampado con letrero de corte holgado H&amp;M</t>
  </si>
  <si>
    <t>YILHM2470</t>
  </si>
  <si>
    <t>_Pulóver holgado negro de hombre H&amp;M</t>
  </si>
  <si>
    <t>YILHM2471</t>
  </si>
  <si>
    <t>_Pulóver estampado de corte holgado negro/new york H&amp;M</t>
  </si>
  <si>
    <t>YILHM2472</t>
  </si>
  <si>
    <t>_Pulóver regular fit marrón oscuro H&amp;M</t>
  </si>
  <si>
    <t>YILHM2473</t>
  </si>
  <si>
    <t>_Pulóver lavado con corte boxy color crema H&amp;M</t>
  </si>
  <si>
    <t>YILHM2474</t>
  </si>
  <si>
    <t>_Camiseta de hombre de canalé ajustada negra H&amp;M</t>
  </si>
  <si>
    <t>YILHM2475</t>
  </si>
  <si>
    <t>YILHM2476</t>
  </si>
  <si>
    <t>_Camiseta desmangada marrón H&amp;M</t>
  </si>
  <si>
    <t>YILHM2477</t>
  </si>
  <si>
    <t>YILHM2478</t>
  </si>
  <si>
    <t>_Minifalda de cuero beige claro y detalle de botones dorados H&amp;M</t>
  </si>
  <si>
    <t>YILHM2479</t>
  </si>
  <si>
    <t>_Jeans chinos ajustados de algodón negros H&amp;M</t>
  </si>
  <si>
    <t>Talla 36x32</t>
  </si>
  <si>
    <t>YILHM2480</t>
  </si>
  <si>
    <t>_Pantalones negros de mujer de vestir H&amp;M</t>
  </si>
  <si>
    <t>YILHM2481</t>
  </si>
  <si>
    <t>_Pantalones marrón de mujer de vestir H&amp;M</t>
  </si>
  <si>
    <t>YILHM2482</t>
  </si>
  <si>
    <t>_Pantalones de mujer de pata ancha blanco con rayas azul oscuro H&amp;M</t>
  </si>
  <si>
    <t>YILHM2483</t>
  </si>
  <si>
    <t>_Pantalones devestir de mujer color crema H&amp;M</t>
  </si>
  <si>
    <t>YILHM2484</t>
  </si>
  <si>
    <t>_Pantalones devestir de mujer verde caqui H&amp;M</t>
  </si>
  <si>
    <t>YILHM2485</t>
  </si>
  <si>
    <t>YILHM2486</t>
  </si>
  <si>
    <t>_Jeans de mujer bajos rectos negros engomados H&amp;M</t>
  </si>
  <si>
    <t>YILHM2488</t>
  </si>
  <si>
    <t>_Pulóver de mujer acanalado blanco H&amp;M (SIN FOTOS)</t>
  </si>
  <si>
    <t>YILHM2489</t>
  </si>
  <si>
    <t>_Pulóver negro de mujer de microfibra H&amp;M (SIN FOTOS)</t>
  </si>
  <si>
    <t>YILHM2490</t>
  </si>
  <si>
    <t>_Pulóver de mujer de algodón negro H&amp;M</t>
  </si>
  <si>
    <t>BU043520</t>
  </si>
  <si>
    <t>Sandalias naranjas espadriles de saco atadas con hebilla al tobillo - Talla 38</t>
  </si>
  <si>
    <t>YILHM2492</t>
  </si>
  <si>
    <t>_Vestido camisero de viscosa blanco/azul estampado de hojas H&amp;M</t>
  </si>
  <si>
    <t>YILHM2493</t>
  </si>
  <si>
    <t>_Vestido de viscosa estampado negro y blanco floral H&amp;M</t>
  </si>
  <si>
    <t>YILHM2494</t>
  </si>
  <si>
    <t>_Vestido con cinturón de corbata estampado negro paisley H&amp;M</t>
  </si>
  <si>
    <t>YILHM2495</t>
  </si>
  <si>
    <t>YILHM2496</t>
  </si>
  <si>
    <t>_Blusa con volantes negra H&amp;M</t>
  </si>
  <si>
    <t>YILHM2497</t>
  </si>
  <si>
    <t>_Blusa rosa transparente de mujer H&amp;M</t>
  </si>
  <si>
    <t>YILHM2498</t>
  </si>
  <si>
    <t>_Blusa de medio cuello y mangas cortas estampado de leopardo H&amp;M (SIN FOTO)</t>
  </si>
  <si>
    <t>YILHM2500</t>
  </si>
  <si>
    <t>_Camiseta de mujer sin mangas acanalada blanca H&amp;M</t>
  </si>
  <si>
    <t>YILHM2501</t>
  </si>
  <si>
    <t>_Camiseta de mujer sin mangas acanalada gris melange H&amp;M</t>
  </si>
  <si>
    <t>YILHM2502</t>
  </si>
  <si>
    <t>_Camiseta desmangada de mujer gris melange H&amp;M (SIN FOTO)</t>
  </si>
  <si>
    <t>YILHM2503</t>
  </si>
  <si>
    <t>_Sujetador balconette de encaje acolchado negro H&amp;M</t>
  </si>
  <si>
    <t>YILHM2505</t>
  </si>
  <si>
    <t>_Saya short de mezclilla color denim H&amp;M (SIN FOTO)</t>
  </si>
  <si>
    <t>YILHM2506</t>
  </si>
  <si>
    <t>YILHM2507</t>
  </si>
  <si>
    <t>YILHM2508</t>
  </si>
  <si>
    <t>YILHM2509</t>
  </si>
  <si>
    <t>YILHM2510</t>
  </si>
  <si>
    <t>_Mini falda negra de mujer con abertura en la pierna H&amp;M</t>
  </si>
  <si>
    <t>YILHM2511</t>
  </si>
  <si>
    <t>YILHM2513</t>
  </si>
  <si>
    <t>_Mini falda negra con detalle de piedras H&amp;M</t>
  </si>
  <si>
    <t>YILHM2516</t>
  </si>
  <si>
    <t>_Pantalones de hombre ajustados de 5 bolsillos gris oscuro H&amp;M</t>
  </si>
  <si>
    <t>YILHM2517</t>
  </si>
  <si>
    <t>_Jeans relajados de hombre negro H&amp;M</t>
  </si>
  <si>
    <t>YILHM2518</t>
  </si>
  <si>
    <t>Talla 28x32</t>
  </si>
  <si>
    <t>YILHM2519</t>
  </si>
  <si>
    <t>_Jeans de hombre ajustados negros H&amp;M</t>
  </si>
  <si>
    <t>YILHM2520</t>
  </si>
  <si>
    <t>YILHM2521</t>
  </si>
  <si>
    <t>_Jeans de hombre de ajuste regular rectos negros H&amp;M</t>
  </si>
  <si>
    <t>YILHM2522</t>
  </si>
  <si>
    <t>_Pantalones de hombres  de chándal holgados negros H&amp;M</t>
  </si>
  <si>
    <t>YILHM2523</t>
  </si>
  <si>
    <t>_Pantalones de hombres cargo negros H&amp;M</t>
  </si>
  <si>
    <t>YILHM2524</t>
  </si>
  <si>
    <t>_Pantalones de hombre de vestir slim fit negros H&amp;M</t>
  </si>
  <si>
    <t>Talla 30</t>
  </si>
  <si>
    <t>YILHM2525</t>
  </si>
  <si>
    <t>Talla 31</t>
  </si>
  <si>
    <t>YILHM2526</t>
  </si>
  <si>
    <t>_Pantalones de hombre de sarga ajustados azul marino H&amp;M</t>
  </si>
  <si>
    <t>YILHM2527</t>
  </si>
  <si>
    <t>_Jeans de hombre ajustados azul denim oscuro H&amp;M</t>
  </si>
  <si>
    <t>YILHM2528</t>
  </si>
  <si>
    <t>_Pantalón de hombre de vestir gris melange H&amp;M</t>
  </si>
  <si>
    <t xml:space="preserve">Talla 32 </t>
  </si>
  <si>
    <t>YILHM2529</t>
  </si>
  <si>
    <t>_Falda midi marrón H&amp;M (SIN FOTO)</t>
  </si>
  <si>
    <t>YILHM2530</t>
  </si>
  <si>
    <t>_Jeans de hombre holgados gris denim H&amp;M</t>
  </si>
  <si>
    <t>YILHM2531</t>
  </si>
  <si>
    <t>_Jeans de hombre de ajuste regular Lombard azul denim H&amp;M</t>
  </si>
  <si>
    <t>YILHM2532</t>
  </si>
  <si>
    <t>_Jeans de hombre holgados Fairfax azul denim pálido H&amp;M</t>
  </si>
  <si>
    <t>YILHM2534</t>
  </si>
  <si>
    <t>Vestido de ganchillo ajustado de espalda cruzada ajustable</t>
  </si>
  <si>
    <t>YILHM2535</t>
  </si>
  <si>
    <t>YILHM2536</t>
  </si>
  <si>
    <t>YILHM2537</t>
  </si>
  <si>
    <t>YILHM2538</t>
  </si>
  <si>
    <t>Bolso de playa tejido con diseño elegante y accesorio</t>
  </si>
  <si>
    <t>YILHM2539</t>
  </si>
  <si>
    <t xml:space="preserve">Traje de baño elegante negro casual unicolor con adorno en tendencia </t>
  </si>
  <si>
    <t>YILHM2540</t>
  </si>
  <si>
    <t>YILHM2541</t>
  </si>
  <si>
    <t>YILHM2542</t>
  </si>
  <si>
    <t>Traje de baño de una sola pieza unicolor y diseño elegante con abertura</t>
  </si>
  <si>
    <t>YILHM2543</t>
  </si>
  <si>
    <t>YILHM2544</t>
  </si>
  <si>
    <t>YILHM2545</t>
  </si>
  <si>
    <t>bolsos /tallas-medianas</t>
  </si>
  <si>
    <t>Bolso de cubo de lona con paneles de moda y correa de dos colores</t>
  </si>
  <si>
    <t>YILHM2546</t>
  </si>
  <si>
    <t>Bolsa de cubo en tendencia de estilo casual y versátil marrón chocalate</t>
  </si>
  <si>
    <t>YILHM2547</t>
  </si>
  <si>
    <t>Bolsa de cubo con asa superior elegante de gran capacidad azul</t>
  </si>
  <si>
    <t>YILHM2548</t>
  </si>
  <si>
    <t>Bolsa de hombro tipo cubo elegante casual unicolor blanco crema</t>
  </si>
  <si>
    <t>YILHM2549</t>
  </si>
  <si>
    <t xml:space="preserve">Bolso de mano estilo coreano negro con cordón para mujer </t>
  </si>
  <si>
    <t>YILHM2551</t>
  </si>
  <si>
    <t>Set de bikini estilo europeo blanco en tendencia</t>
  </si>
  <si>
    <t>YILHM2552</t>
  </si>
  <si>
    <t xml:space="preserve">Sandalias de plataformas de saco con detalle de silicona </t>
  </si>
  <si>
    <t>Talla 9_39/40</t>
  </si>
  <si>
    <t>YILHM2553</t>
  </si>
  <si>
    <t>Talla 8_38/39</t>
  </si>
  <si>
    <t>YILHM2554</t>
  </si>
  <si>
    <t>Talla 7_37/38</t>
  </si>
  <si>
    <t>YILHM2555</t>
  </si>
  <si>
    <t>Talla 6_36/37</t>
  </si>
  <si>
    <t>YILHM2558</t>
  </si>
  <si>
    <t>Sandalias prácticas negras  de plataforma con hebillas doradas</t>
  </si>
  <si>
    <t>Talla 9_40</t>
  </si>
  <si>
    <t>YILHM2559</t>
  </si>
  <si>
    <t>Sandalias prácticas beige de plataforma con hebillas doradas</t>
  </si>
  <si>
    <t>Talla 7_38</t>
  </si>
  <si>
    <t>YILHM2560</t>
  </si>
  <si>
    <t>Talla 8_39</t>
  </si>
  <si>
    <t>YILHM2561</t>
  </si>
  <si>
    <t>YILHM2562</t>
  </si>
  <si>
    <t>Sandalias de tacón de punta fina beige con detalle de rosa de saco</t>
  </si>
  <si>
    <t>Talla 6.5_37.5</t>
  </si>
  <si>
    <t>YILHM2563</t>
  </si>
  <si>
    <t>YILHM2564</t>
  </si>
  <si>
    <t>Sandalias negras de tiras anudadas de punta cuadrada</t>
  </si>
  <si>
    <t>YILHM2565</t>
  </si>
  <si>
    <t>YILHM2566</t>
  </si>
  <si>
    <t>Talla 7.5_38.5</t>
  </si>
  <si>
    <t>YILHM2567</t>
  </si>
  <si>
    <t>Sandalias negras con plataforma anudadas con detalle trenzado</t>
  </si>
  <si>
    <t>YILHM2568</t>
  </si>
  <si>
    <t>YILHM2569</t>
  </si>
  <si>
    <t xml:space="preserve">Sandalias de tacón fino negros con detalles de pedreria </t>
  </si>
  <si>
    <t>YILHM2570</t>
  </si>
  <si>
    <t>YILHM2571</t>
  </si>
  <si>
    <t>YILHM2572</t>
  </si>
  <si>
    <t>Sandalias cruzadas con plataforma y detalle de hebilla plateada de gran comodidad</t>
  </si>
  <si>
    <t>Talla 6_35</t>
  </si>
  <si>
    <t>YILHM2573</t>
  </si>
  <si>
    <t>Talla 6.5_36</t>
  </si>
  <si>
    <t>YILHM2574</t>
  </si>
  <si>
    <t>Talla 7_37</t>
  </si>
  <si>
    <t>YILHM2575</t>
  </si>
  <si>
    <t>Talla 7.5_37.5</t>
  </si>
  <si>
    <t>YILHM2576</t>
  </si>
  <si>
    <t>Sandalias de plataforma negras con detalle de hebilla cuadrada dorada</t>
  </si>
  <si>
    <t>Talla 6_37</t>
  </si>
  <si>
    <t>YILHM2577</t>
  </si>
  <si>
    <t xml:space="preserve">Sandalias bajas con adorno textil entrelazado color salmón </t>
  </si>
  <si>
    <t>YILHM2578</t>
  </si>
  <si>
    <t>YILHM2579</t>
  </si>
  <si>
    <t>Sandalias de tacón redondo trenzadas con detalle de hebilla marmoleada</t>
  </si>
  <si>
    <t>YILHM2580</t>
  </si>
  <si>
    <t>YILHM2581</t>
  </si>
  <si>
    <t>YILHM2582</t>
  </si>
  <si>
    <t>Pantaloneta de lino estilo jogger blanca</t>
  </si>
  <si>
    <t>YILHM2583</t>
  </si>
  <si>
    <t>Vestido maxi blanco de vuelos y espalda cruzada</t>
  </si>
  <si>
    <t>YILHM2584</t>
  </si>
  <si>
    <t xml:space="preserve">_Sandalias bajas de crochet rosa oscuro </t>
  </si>
  <si>
    <t>YILHM2585</t>
  </si>
  <si>
    <t xml:space="preserve">_Sandalias prácticas bajas blancas </t>
  </si>
  <si>
    <t>Talla 7_36</t>
  </si>
  <si>
    <t>YILHM2586</t>
  </si>
  <si>
    <t>_Sandalias planas negras ahorcadas en el tobillo con  detalles plateados</t>
  </si>
  <si>
    <t>YILHM2587</t>
  </si>
  <si>
    <t>_Sandalias planas carmelitas con adornos de piedras de colores</t>
  </si>
  <si>
    <t>YILHM2588</t>
  </si>
  <si>
    <t xml:space="preserve">_Sandalias bajas estilo Hermes doradas </t>
  </si>
  <si>
    <t>YILHM2589</t>
  </si>
  <si>
    <t>_Sandalias bajas color rosa oscuro con letrero Miami de cuentas verdes</t>
  </si>
  <si>
    <t>Talla 5.5_35</t>
  </si>
  <si>
    <t>YILHM2590</t>
  </si>
  <si>
    <t>_Sandalias planas blancas tornasol con detalles de piedras blancas</t>
  </si>
  <si>
    <t>YILHM2591</t>
  </si>
  <si>
    <t>_Sandalias bajas doradas de saco</t>
  </si>
  <si>
    <t>YILHM2592</t>
  </si>
  <si>
    <t>_Sandalias bajas con diseño estilo Hermes de crochet rosa claro</t>
  </si>
  <si>
    <t>YILHM2593</t>
  </si>
  <si>
    <t xml:space="preserve">_Sandalias bajas negras y blancas estilo crochet con detalle de rosa </t>
  </si>
  <si>
    <t>YILHM2594</t>
  </si>
  <si>
    <t>_Sandalias de tacón cuadrado de saco con detalles de perlas pequeñas</t>
  </si>
  <si>
    <t>Talla 6_36</t>
  </si>
  <si>
    <t>YILHM2595</t>
  </si>
  <si>
    <t>_Sandalias plateadas de tacón fino con tiras atadas y detalle de pequeñas mariposas</t>
  </si>
  <si>
    <t>Talla 7_36.5</t>
  </si>
  <si>
    <t>YILHM2596</t>
  </si>
  <si>
    <t>_Sandalias plateadas de tacón y punta fina</t>
  </si>
  <si>
    <t>YILHM2597</t>
  </si>
  <si>
    <t>_Sandalias verde limón de plataforma negra cruzadas con hebillas doradas</t>
  </si>
  <si>
    <t>YILHM2598</t>
  </si>
  <si>
    <t>_Sandalias blancas de plataforma negra con tiras cruzadas y detalles de tachuelas plateadas</t>
  </si>
  <si>
    <t>YILHM2599</t>
  </si>
  <si>
    <t>_Sandalias marrón bajas con suela de saco y lazo delantero</t>
  </si>
  <si>
    <t>YILHM2600</t>
  </si>
  <si>
    <t xml:space="preserve">_Pulóver de canalé azul marino con rayas blancas H&amp;M </t>
  </si>
  <si>
    <t>YILHM2601</t>
  </si>
  <si>
    <t>_Pulóver de algodón ajustado azul grisáceo H&amp;M (SIN FOTO)</t>
  </si>
  <si>
    <t>YILHM2602</t>
  </si>
  <si>
    <t>_Pulóver acanalado beige con botones nacarados H&amp;M</t>
  </si>
  <si>
    <t>YILHM2603</t>
  </si>
  <si>
    <t>_Pulóver de mujer beige de algodón H&amp;M</t>
  </si>
  <si>
    <t>YILHM2604</t>
  </si>
  <si>
    <t>_Pulóver de mujer de microfibra rosa claro H&amp;M (Sin Foto)</t>
  </si>
  <si>
    <t>YILHM2605</t>
  </si>
  <si>
    <t>_Pulóver de mujer blanco con bordes azul marino Lucky Stars</t>
  </si>
  <si>
    <t>YILHM2606</t>
  </si>
  <si>
    <t>_Top acanalado blanco con rayas azul con escote corazón H&amp;M (SIN FOTO)</t>
  </si>
  <si>
    <t>YILHM2607</t>
  </si>
  <si>
    <t>_Pulóver de mujer acanalado corto blanco H&amp;M (SIN FOTO)</t>
  </si>
  <si>
    <t>YILHM2608</t>
  </si>
  <si>
    <t>_Pulóver blanco de mujer de microfibra H&amp;M</t>
  </si>
  <si>
    <t>YILHM2609</t>
  </si>
  <si>
    <t>_Pulóver blanco de mujer de algodón H&amp;M</t>
  </si>
  <si>
    <t>YILHM2610</t>
  </si>
  <si>
    <t>_Pulóver de mujer blanco acanalado H&amp;M</t>
  </si>
  <si>
    <t>YILHM2611</t>
  </si>
  <si>
    <t>_Top acanalado con escote cuadrado y mangas cortas blanco H&amp;M (SIN FOTO)</t>
  </si>
  <si>
    <t>YILHM2612</t>
  </si>
  <si>
    <t>_Pulóver de mujer de algodón blanco Dua Lipa H&amp;m</t>
  </si>
  <si>
    <t>YILHM2613</t>
  </si>
  <si>
    <t>_Pulóver blanco de algodón Billie Eilish H&amp;M</t>
  </si>
  <si>
    <t>YILHM2614</t>
  </si>
  <si>
    <t xml:space="preserve">_Pulóver blanco con rayas azules de algodón H&amp;M </t>
  </si>
  <si>
    <t>YILHM2615</t>
  </si>
  <si>
    <t xml:space="preserve">_Sandalias de tacón y punta fina marrón oscuro </t>
  </si>
  <si>
    <t>YILHM0288</t>
  </si>
  <si>
    <t>Pulóver de algodón de mujer negro H&amp;M</t>
  </si>
  <si>
    <t>YILHM2616</t>
  </si>
  <si>
    <t>_Pullover slim fit verde oscuro algodón Marca H&amp;M</t>
  </si>
  <si>
    <t>YILHM2617</t>
  </si>
  <si>
    <t>YILHM2618</t>
  </si>
  <si>
    <t>_Vestido negro de manga corta H&amp;M</t>
  </si>
  <si>
    <t>YILHM2619</t>
  </si>
  <si>
    <t>_Pantalones de mezcla de lino blancos de patas anchas H&amp;M</t>
  </si>
  <si>
    <t>YILHM2620</t>
  </si>
  <si>
    <t>_Pantalones de mezcla de lino negros de patas anchas H&amp;M</t>
  </si>
  <si>
    <t>YILHM2621</t>
  </si>
  <si>
    <t>_Pantalones cortos de mezcla de lino azul marinos H&amp;M</t>
  </si>
  <si>
    <t>YILHM2622</t>
  </si>
  <si>
    <t>_Cardigán de punto de cable gris melange claro H&amp;M</t>
  </si>
  <si>
    <t>YILHM2624</t>
  </si>
  <si>
    <t>_Top arrugado de mangas con volantes y lazos delanteros color crema H&amp;M (Sin Fotos)</t>
  </si>
  <si>
    <t>YILHM2625</t>
  </si>
  <si>
    <t>_Top sin mangas con medio cuello verde olivo H&amp;M (SIN FOTOS)</t>
  </si>
  <si>
    <t>YILHM2626</t>
  </si>
  <si>
    <t>_Top de punto fino negro H&amp;M</t>
  </si>
  <si>
    <t>YILHM2627</t>
  </si>
  <si>
    <t>_Chaleco de traje ajustado negro H&amp;M</t>
  </si>
  <si>
    <t>Talla M_38</t>
  </si>
  <si>
    <t>YILHM2628</t>
  </si>
  <si>
    <t>_Falda midi rojo vino satinada H&amp;M (SIN FOTOS)</t>
  </si>
  <si>
    <t>YILHM2629</t>
  </si>
  <si>
    <t>_Camisa resort de mujer color crema con estampado blanco H&amp;M</t>
  </si>
  <si>
    <t>YILHM2630</t>
  </si>
  <si>
    <t>_Cardigán de punto fino color crema H&amp;M</t>
  </si>
  <si>
    <t>YILHM2631</t>
  </si>
  <si>
    <t>_Blusa con ribete de volantes crema floral H&amp;M</t>
  </si>
  <si>
    <t>YILHM2632</t>
  </si>
  <si>
    <t>_Camisa de sarga negra con diseño floral blanco H&amp;M</t>
  </si>
  <si>
    <t>YILHM2633</t>
  </si>
  <si>
    <t>_Camisa negra de mangas cortas con estampado de hojas blancas y beiges H&amp;M (SIN FOTO)</t>
  </si>
  <si>
    <t>Talla M_L</t>
  </si>
  <si>
    <t>YILHM2634</t>
  </si>
  <si>
    <t>_Blusa de manga globo estampado beige claro y negro H&amp;M</t>
  </si>
  <si>
    <t>YILHM2635</t>
  </si>
  <si>
    <t>_Pulóver de hombre slim fit verde olivo H&amp;M (SIN FOTO)</t>
  </si>
  <si>
    <t>YILHM2636</t>
  </si>
  <si>
    <t>_Vestido blanco de algodón con vuelos y detalle de lazo delantero H&amp;M (SIN FOTO)</t>
  </si>
  <si>
    <t>YILHM2637</t>
  </si>
  <si>
    <t>_Vestido negro de tirantes finos y detalle de lazo delantero y apertura trasera H&amp;M (SIN FOTO)</t>
  </si>
  <si>
    <t>YILHM2638</t>
  </si>
  <si>
    <t>_Top de mangas abolladas blanco H&amp;M (SIN FOTO)</t>
  </si>
  <si>
    <t>YILHM2639</t>
  </si>
  <si>
    <t>_Top de cuello marrón oscuro H&amp;M (SIN FOTO)</t>
  </si>
  <si>
    <t>YILHM2640</t>
  </si>
  <si>
    <t>_Top de mangas abombadas y detalles de lazos traseros color crema con estampado de flores azsules H&amp;M (SIN FOTO)</t>
  </si>
  <si>
    <t>YILHM2641</t>
  </si>
  <si>
    <t>YILHM2642</t>
  </si>
  <si>
    <t>_Blusa con cuello beige claro H&amp;M</t>
  </si>
  <si>
    <t>YILHM2643</t>
  </si>
  <si>
    <t>_Chaleco de traje beige claro H&amp;M</t>
  </si>
  <si>
    <t>YILHM2644</t>
  </si>
  <si>
    <t>Chaqueta de mangas arregadas gris melange oscuro H&amp;M</t>
  </si>
  <si>
    <t>YILHM2645</t>
  </si>
  <si>
    <t>_Blusa con lazo frontal de Jacquard H&amp;M</t>
  </si>
  <si>
    <t>YILHM2646</t>
  </si>
  <si>
    <t>_Camisa vaquera corta blanca H&amp;M</t>
  </si>
  <si>
    <t>YILHM2647</t>
  </si>
  <si>
    <t>YILHM2648</t>
  </si>
  <si>
    <t>_Blusa de manga corta verde olivo cuello V H&amp;M (Sin Foto)</t>
  </si>
  <si>
    <t>YILHM2649</t>
  </si>
  <si>
    <t>YILHM2650</t>
  </si>
  <si>
    <t>_Pulóver de mujer ajustado negro tráslucido H&amp;M</t>
  </si>
  <si>
    <t>YILHM2651</t>
  </si>
  <si>
    <t>_Pulóver de mujer ajustado negro de algodón H&amp;M</t>
  </si>
  <si>
    <t>YILHM2652</t>
  </si>
  <si>
    <t>_Top de cuello alto de microfibra negro H&amp;M</t>
  </si>
  <si>
    <t>YILHM2653</t>
  </si>
  <si>
    <t>_Top sin mangas de cuello alto simulado brillante negro H&amp;M</t>
  </si>
  <si>
    <t>YILHM2654</t>
  </si>
  <si>
    <t>_Traje de baño con copa acolchada estampado leopardo H&amp;M</t>
  </si>
  <si>
    <t>YILHM2655</t>
  </si>
  <si>
    <t>_Traje de baño azul marino H&amp;M (SIN FOTOS)</t>
  </si>
  <si>
    <t>YILHM2656</t>
  </si>
  <si>
    <t>_Traje de baño de copa acolchada con detalle de cordón estampado blanco y negro H&amp;M</t>
  </si>
  <si>
    <t>YILHM2657</t>
  </si>
  <si>
    <t>_Traje de baño de color crema con ribetes de volantes y copa acolchada H&amp;M</t>
  </si>
  <si>
    <t>YILHM2658</t>
  </si>
  <si>
    <t xml:space="preserve">trajes-de-bano </t>
  </si>
  <si>
    <t>_Traje de baño rojo con copa acolchada H&amp;M</t>
  </si>
  <si>
    <t>YILHM2659</t>
  </si>
  <si>
    <t>_Top de cuello alto de microfibra beige claro H&amp;M</t>
  </si>
  <si>
    <t>YILHM2660</t>
  </si>
  <si>
    <t>_Pulóver corto acanalado azul marino H&amp;M (SIN FOTO)</t>
  </si>
  <si>
    <t>YILHM2661</t>
  </si>
  <si>
    <t>_Top de mangas largas acanalado con ribete de encaje rosa polvoriento H&amp;M</t>
  </si>
  <si>
    <t>YILHM2662</t>
  </si>
  <si>
    <t>_Top sin mangas beige claro cuello rectangular H&amp;M</t>
  </si>
  <si>
    <t>YILHM2663</t>
  </si>
  <si>
    <t>_Camiseta de mujer acanalada corta beige H&amp;M</t>
  </si>
  <si>
    <t>YILHM2664</t>
  </si>
  <si>
    <t>_Túnicas de punto color blanco H&amp;M</t>
  </si>
  <si>
    <t>YILHM2665</t>
  </si>
  <si>
    <t>BU04367</t>
  </si>
  <si>
    <t>UB0216</t>
  </si>
  <si>
    <t xml:space="preserve">Blusa corta de manga farol </t>
  </si>
  <si>
    <t>YILHM0963</t>
  </si>
  <si>
    <t>Blusa con detalle de lazo arrugada negro de mujer H&amp;M</t>
  </si>
  <si>
    <t>YILHM0721</t>
  </si>
  <si>
    <t>Blusa jersey drapeado gris de mujer H&amp;M</t>
  </si>
  <si>
    <t>YILHM0591</t>
  </si>
  <si>
    <t>Blusa con lazo delantero en tejido Jacquard negro de mujer H&amp;M</t>
  </si>
  <si>
    <t>YILHM2666</t>
  </si>
  <si>
    <t xml:space="preserve">_Vestido de algodón de mangas cortas estampado verde y crema H&amp;M </t>
  </si>
  <si>
    <t>YILHM2667</t>
  </si>
  <si>
    <t>_Vestido de tirantes finos color crema con rayas negras H&amp;M</t>
  </si>
  <si>
    <t>YILHM2668</t>
  </si>
  <si>
    <t>_Vestido de mangas 3/4 blanco con estampado de flores azul oscuro H&amp;M (SIN FOTO)</t>
  </si>
  <si>
    <t>YILHM2669</t>
  </si>
  <si>
    <t>_Vestido de tiras con falda escalonada estampado amarillo claro H&amp;M</t>
  </si>
  <si>
    <t>YILHM2670</t>
  </si>
  <si>
    <t>_Vestido con mangas bordadas con ojales amarillo pálido H&amp;M</t>
  </si>
  <si>
    <t>YILHM2671</t>
  </si>
  <si>
    <t>_Vestido de tirantes finos blanco con estampado de colores floral H&amp;M</t>
  </si>
  <si>
    <t>YILHM2672</t>
  </si>
  <si>
    <t>_Vestido línea A blanco con estampado azul de hojas H&amp;M</t>
  </si>
  <si>
    <t>YILHM2673</t>
  </si>
  <si>
    <t>_Top de mangas largas acanalado con ribete de encaje y escote cuadrado blanco H&amp;M</t>
  </si>
  <si>
    <t>YILHM2674</t>
  </si>
  <si>
    <t>_Pulóver de mujer oversized negro Last Christmas H&amp;M</t>
  </si>
  <si>
    <t>YILHM2675</t>
  </si>
  <si>
    <t>YILHM2676</t>
  </si>
  <si>
    <t xml:space="preserve">_Top con mangas abullonadas blanco con rayas negras H&amp;M </t>
  </si>
  <si>
    <t>YILHM2677</t>
  </si>
  <si>
    <t>_Pulóver de mujer ajustado marrón oscuro H&amp;M (SIN FOTO)</t>
  </si>
  <si>
    <t>YILHM2678</t>
  </si>
  <si>
    <t>_Pulóver negro de mujer acanalado ajustado H&amp;M (SIN FOTOS)</t>
  </si>
  <si>
    <t>YILHM2679</t>
  </si>
  <si>
    <t>_Top acanalado con ribete de encaje rojo y escote corazón nH&amp;M</t>
  </si>
  <si>
    <t>YILHM2680</t>
  </si>
  <si>
    <t>YILHM2681</t>
  </si>
  <si>
    <t>YILHM2682</t>
  </si>
  <si>
    <t>_Top de camisola estilo corset negro H&amp;M</t>
  </si>
  <si>
    <t>YILHM2683</t>
  </si>
  <si>
    <t>_Pulóver de mujer acanalado ajustado amarillo claro H&amp;m</t>
  </si>
  <si>
    <t>YILHM2684</t>
  </si>
  <si>
    <t>_Pulóver de mujer blanco con letrero de pedrería Atelier Paris H&amp;M</t>
  </si>
  <si>
    <t>YILHM2685</t>
  </si>
  <si>
    <t>_Pulóver de mujer estampado marrón animal print H&amp;M</t>
  </si>
  <si>
    <t>YILHM2686</t>
  </si>
  <si>
    <t>_Top blanco de mangas largas acanalado con escote cruzado y detalle de lazo H&amp;M</t>
  </si>
  <si>
    <t>YILHM2687</t>
  </si>
  <si>
    <t>_Polo corto acanaldo de mujer rosa claro H&amp;M (SIN FOTOS)</t>
  </si>
  <si>
    <t>YILHM2688</t>
  </si>
  <si>
    <t>_Pulóver de mujer acanalado blanco con rayas color rojo vino H&amp;M</t>
  </si>
  <si>
    <t>YILHM2689</t>
  </si>
  <si>
    <t>_Pulóver de mujer de punto fino color crema gran calidad H&amp;M</t>
  </si>
  <si>
    <t>YILHM2690</t>
  </si>
  <si>
    <t>_Pulóver de mujer de cuello fino de microfibra azul celeste H&amp;M (SIN FOTO)</t>
  </si>
  <si>
    <t>YILHM2691</t>
  </si>
  <si>
    <t>_Top de mangas cortas de cuello corazón acanalado rojo H&amp;M</t>
  </si>
  <si>
    <t>YILHM2692</t>
  </si>
  <si>
    <t>_Camisa de lino rosa claro H&amp;M</t>
  </si>
  <si>
    <t>YILHM2693</t>
  </si>
  <si>
    <t>_Top de punto fino color crema H&amp;M</t>
  </si>
  <si>
    <t>YILHM2694</t>
  </si>
  <si>
    <t>_Polo de mujer de punto fino gris claro H&amp;M</t>
  </si>
  <si>
    <t>YILHM2695</t>
  </si>
  <si>
    <t>_Blusa de gasa con detalle de cordones amarillo pálido H&amp;M</t>
  </si>
  <si>
    <t>YILHM2696</t>
  </si>
  <si>
    <t>_Polo de mujer corto de punto fino verde olivo H&amp;M (SIN FOTO)</t>
  </si>
  <si>
    <t>YILHM2697</t>
  </si>
  <si>
    <t>_Camisa de mujer denim gris H&amp;M (SIN FOTO)</t>
  </si>
  <si>
    <t>YILHM2698</t>
  </si>
  <si>
    <t>_Chaleco de traje a medida con detalle de hebilla trasera color crema H&amp;M</t>
  </si>
  <si>
    <t>YILHM2699</t>
  </si>
  <si>
    <t>_Top drapeado sin mangas estampado animal print H&amp;M (SIN FOTO)</t>
  </si>
  <si>
    <t>YILHM2700</t>
  </si>
  <si>
    <t>_Camisa de sarga color crema con estampado de flores negras H&amp;M</t>
  </si>
  <si>
    <t>YILHM2701</t>
  </si>
  <si>
    <t>_Camisa de mujer de lino biege H&amp;M</t>
  </si>
  <si>
    <t>YILHM2702</t>
  </si>
  <si>
    <t>_Blusa con detalle de lazo arrugada negro de mujer H&amp;M</t>
  </si>
  <si>
    <t>YILHM2703</t>
  </si>
  <si>
    <t>_Bañador de pierna alta con copa acolchada estampado azul marino H&amp;M</t>
  </si>
  <si>
    <t>YILHM2704</t>
  </si>
  <si>
    <t>_Bañador de copa acolchada azul marino H&amp;M</t>
  </si>
  <si>
    <t>YILHM2705</t>
  </si>
  <si>
    <t>YILHM2706</t>
  </si>
  <si>
    <t>_Chaleco de traje de lino beige H&amp;M (SIN FOTO)</t>
  </si>
  <si>
    <t>YILHM2707</t>
  </si>
  <si>
    <t>_Blusa-Camisa elegante azul polvoriento en tejido sedoso H&amp;M</t>
  </si>
  <si>
    <t>YILHM2708</t>
  </si>
  <si>
    <t xml:space="preserve">Tops /hm </t>
  </si>
  <si>
    <t>_Camisa de mezcla de lino sin mangas azul marino H&amp;M</t>
  </si>
  <si>
    <t>YILHM2709</t>
  </si>
  <si>
    <t>_Chaleco de traje negro largo H&amp;M</t>
  </si>
  <si>
    <t>YILHM2710</t>
  </si>
  <si>
    <t>_Top bustier de mezclilla claro H&amp;M</t>
  </si>
  <si>
    <t>YILHM2711</t>
  </si>
  <si>
    <t>_Shorts de hombre de mezcla de lino de corte regular negros H&amp;M</t>
  </si>
  <si>
    <t>YILHM2712</t>
  </si>
  <si>
    <t>_Shorts de hombre de lona de corte regular beige claro H&amp;M</t>
  </si>
  <si>
    <t>YILHM2713</t>
  </si>
  <si>
    <t>_Shorts de hombre chinos de corte regular negro H&amp;M</t>
  </si>
  <si>
    <t>Talla L_38</t>
  </si>
  <si>
    <t>YILHM2714</t>
  </si>
  <si>
    <t>_Shorts de hombre de sarga corte regular negro H&amp;M</t>
  </si>
  <si>
    <t>YILHM2715</t>
  </si>
  <si>
    <t>_Pantalón de mezclilla de pata ancha con detalle de cordón delantero color crema H&amp;M</t>
  </si>
  <si>
    <t>YILHM2716</t>
  </si>
  <si>
    <t>_Jeans altos corte barril color crema H&amp;M</t>
  </si>
  <si>
    <t>YILHM2717</t>
  </si>
  <si>
    <t>_Pantalón de mujer de vestir cigarette gris claro H&amp;M</t>
  </si>
  <si>
    <t>Talla  L_12</t>
  </si>
  <si>
    <t>YILHM2718</t>
  </si>
  <si>
    <t>_Pantaloneta de mezcla de lino beige claro H&amp;M (SIN FOTO)</t>
  </si>
  <si>
    <t>YILHM2719</t>
  </si>
  <si>
    <t>_Pantalón de mujer con cordón y pliegues azul marino H&amp;M</t>
  </si>
  <si>
    <t>YILHM2720</t>
  </si>
  <si>
    <t>_Leggings de mezcla de algodón negro H&amp;M</t>
  </si>
  <si>
    <t>YILHM2721</t>
  </si>
  <si>
    <t>_Pantalón cargo de mujer de pata ancha gris claro H&amp;M (SIN FOTO)</t>
  </si>
  <si>
    <t>YILHM2722</t>
  </si>
  <si>
    <t>YILHM2723</t>
  </si>
  <si>
    <t>_Pantalón de mujer amplio con cordón de ajuste gris brillante H&amp;M</t>
  </si>
  <si>
    <t>YILHM2724</t>
  </si>
  <si>
    <t>_Jeans de mujer corte barril negro H&amp;M</t>
  </si>
  <si>
    <t>YILHM2725</t>
  </si>
  <si>
    <t>_Jeans skinny altos de mujer negros H&amp;M</t>
  </si>
  <si>
    <t>YILHM2726</t>
  </si>
  <si>
    <t>YILHM2727</t>
  </si>
  <si>
    <t>_Pantalón de mujer cigarette negro H&amp;M</t>
  </si>
  <si>
    <t>YILHM2728</t>
  </si>
  <si>
    <t>YILHM2729</t>
  </si>
  <si>
    <t>_Pantalones de mujer cargo de lona negro H&amp;M</t>
  </si>
  <si>
    <t>YILHM2730</t>
  </si>
  <si>
    <t>_Pantalón de mujer cigarette tobillero azul marino  H&amp;M</t>
  </si>
  <si>
    <t>YILHM2731</t>
  </si>
  <si>
    <t>YILHM2732</t>
  </si>
  <si>
    <t>_Pantalón de mujer sastre con hebilla dorada decorativa beige H&amp;M</t>
  </si>
  <si>
    <t>YILHM2733</t>
  </si>
  <si>
    <t>_Pantalón de mujer cigarette sastre verde caqui oscuro H&amp;M</t>
  </si>
  <si>
    <t>BLTHM0955</t>
  </si>
  <si>
    <t>_Pantalón de mujer de vestir de tiro alto gris oscuro/raya diplomática H&amp;M</t>
  </si>
  <si>
    <t>YILHM2734</t>
  </si>
  <si>
    <t>_Top strapless de brillos H&amp;M (SIN FOTO)</t>
  </si>
  <si>
    <t>YILHM2735</t>
  </si>
  <si>
    <t>_Jeans de mujer amplios de pata ancha marrón oscuro H&amp;M</t>
  </si>
  <si>
    <t>YILHM2736</t>
  </si>
  <si>
    <t>_Pantalón de mujer amplio con raya gris oscuro H&amp;M</t>
  </si>
  <si>
    <t>YILHM2737</t>
  </si>
  <si>
    <t>_Pantalón de mujer cónico gris oscuro jaspeado H&amp;M</t>
  </si>
  <si>
    <t>YILHM2738</t>
  </si>
  <si>
    <t>YILHM2739</t>
  </si>
  <si>
    <t>_Pantalón de mujer cigarette sastre negro H&amp;M</t>
  </si>
  <si>
    <t>YILHM2740</t>
  </si>
  <si>
    <t>YILHM2741</t>
  </si>
  <si>
    <t>YILHM2742</t>
  </si>
  <si>
    <t>_Pantalón de mujer sastre amplio negro H&amp;M</t>
  </si>
  <si>
    <t>YILHM2743</t>
  </si>
  <si>
    <t>_Pantaloneta amplia pull-on color crema/rayas H&amp;M</t>
  </si>
  <si>
    <t>YILHM2744</t>
  </si>
  <si>
    <t>_Pantaloneta amplia con cordón de ajuste color crema con rayas negras H&amp;M</t>
  </si>
  <si>
    <t>YILHM2745</t>
  </si>
  <si>
    <t>_Camisa resort con textura de ajuste regular beige con rayas blancas H&amp;M</t>
  </si>
  <si>
    <t>YILHM2746</t>
  </si>
  <si>
    <t>_Pulóver de hombre oversize blanco H&amp;M</t>
  </si>
  <si>
    <t>YILHM2747</t>
  </si>
  <si>
    <t>_Short bañador de hombre beige con detalles de bordados H&amp;M (SIN FOTO)</t>
  </si>
  <si>
    <t>YILHM2748</t>
  </si>
  <si>
    <t>_Balerinas estilo Mary Janes con tachuelas H&amp;M</t>
  </si>
  <si>
    <t>YILHM2749</t>
  </si>
  <si>
    <t>_Balerinas negras con punta blanca y detalle de lazo delantero H&amp;M (SIN FOTO)</t>
  </si>
  <si>
    <t>YILHM2750</t>
  </si>
  <si>
    <t>_Balerinas estilo Mary Janes estampado de leopardo H&amp;M</t>
  </si>
  <si>
    <t>YILHM2751</t>
  </si>
  <si>
    <t>_Zapatillas de mujer blancas y beige claro H&amp;M</t>
  </si>
  <si>
    <t>YILHM2752</t>
  </si>
  <si>
    <t>_Balerinas trenzadas beige claro H&amp;M</t>
  </si>
  <si>
    <t>YILHM2753</t>
  </si>
  <si>
    <t>_Sandalias prácticas beige con detalle de hebilla plateada H&amp;M</t>
  </si>
  <si>
    <t>Talla 10_41</t>
  </si>
  <si>
    <t>YILHM2754</t>
  </si>
  <si>
    <t xml:space="preserve">_Bolso cruzado quilted marrón H&amp;M </t>
  </si>
  <si>
    <t>Talla Pequeño</t>
  </si>
  <si>
    <t>YILHM2755</t>
  </si>
  <si>
    <t>_Bolso bandolera con hebilla decorativa marrón oscuro H&amp;M</t>
  </si>
  <si>
    <t>YILHM2756</t>
  </si>
  <si>
    <t>_Bolso bandolera pequeño marrón oscuro con detalle de cierre dorado H&amp;M (SIN FOTO)</t>
  </si>
  <si>
    <t>YILHM2757</t>
  </si>
  <si>
    <t>_Pantalón de mujer flared negro H&amp;M</t>
  </si>
  <si>
    <t>YILHM2758</t>
  </si>
  <si>
    <t>_Sandalias trenzadas negras efecto piel de cocodrilo H&amp;M</t>
  </si>
  <si>
    <t>YILHM2759</t>
  </si>
  <si>
    <t>_Pantalón de hombre de 5 bolsillos negro H&amp;M</t>
  </si>
  <si>
    <t>YILHM2760</t>
  </si>
  <si>
    <t>_Pantalón de hombre de sarga de algodón slim fit beige H&amp;M</t>
  </si>
  <si>
    <t>Talla 29x32</t>
  </si>
  <si>
    <t>YILHM2761</t>
  </si>
  <si>
    <t>_Pantalón de hombre de algodón slim fit beige H&amp;M</t>
  </si>
  <si>
    <t>YILHM2762</t>
  </si>
  <si>
    <t>_Pantalón de hombre cargo de sarga regular fit beige H&amp;M</t>
  </si>
  <si>
    <t>YILHM2763</t>
  </si>
  <si>
    <t>_Joggers de vestir slim fit beige H&amp;M</t>
  </si>
  <si>
    <t>YILHM2764</t>
  </si>
  <si>
    <t>_Polo de hombre negro de algodón H&amp;M (SIN FOTO)</t>
  </si>
  <si>
    <t>YILHM2765</t>
  </si>
  <si>
    <t>_Shorts de mujer de mezcla de lino blanco H&amp;M (SIN FOTO)</t>
  </si>
  <si>
    <t>YILHM2766</t>
  </si>
  <si>
    <t>Camisa de hombre regular fit azul claro H&amp;M (SIN FOTO)</t>
  </si>
  <si>
    <t>YILHM2767</t>
  </si>
  <si>
    <t>_Camisa de hombre regular fit azul claro H&amp;M (SIN FOTO)</t>
  </si>
  <si>
    <t>YILHM2768</t>
  </si>
  <si>
    <t>_Shorts de mujer denim skinny alto azul claro H&amp;M</t>
  </si>
  <si>
    <t>YILHM2769</t>
  </si>
  <si>
    <t>_Bermudas de mujer denim azul oscuro H&amp;M</t>
  </si>
  <si>
    <t>YILHM2770</t>
  </si>
  <si>
    <t>Shorts de mujer Skinny alto azul denim H&amp;M</t>
  </si>
  <si>
    <t>YILHM2771</t>
  </si>
  <si>
    <t>_Shorts de mujer denim de tiro alto azul denim claro H&amp;M</t>
  </si>
  <si>
    <t>YILHM2772</t>
  </si>
  <si>
    <t>_Pantalón de 5 bolsillos slim fit beige H&amp;M</t>
  </si>
  <si>
    <t>YNIR01</t>
  </si>
  <si>
    <t>_Sandalias bajas marrón estampado de leopardo H&amp;M</t>
  </si>
  <si>
    <t>YNIR02</t>
  </si>
  <si>
    <t>_Sandalias bajas plateadas H&amp;M</t>
  </si>
  <si>
    <t>YNIR03</t>
  </si>
  <si>
    <t>YNIR04</t>
  </si>
  <si>
    <t>YNIR05</t>
  </si>
  <si>
    <t>_Sandalias trenzadas negras con detalle de tachuelas doradas H&amp;M</t>
  </si>
  <si>
    <t>YNIR06</t>
  </si>
  <si>
    <t>_Sandalias bajas negras trenzadas H&amp;M</t>
  </si>
  <si>
    <t>YNIR07</t>
  </si>
  <si>
    <t>YNIR08</t>
  </si>
  <si>
    <t>_Sandalias hawainas negras H&amp;M</t>
  </si>
  <si>
    <t>Talla 8.5/9_41/42</t>
  </si>
  <si>
    <t>YNIR09</t>
  </si>
  <si>
    <t>_Balerinas beige diseño piel de serpiente H&amp;M</t>
  </si>
  <si>
    <t>YNIR10</t>
  </si>
  <si>
    <t>_Balerinas trenzadas negras H&amp;M</t>
  </si>
  <si>
    <t>YNIR11</t>
  </si>
  <si>
    <t>YNIR12</t>
  </si>
  <si>
    <t>_Balerinas rojo satinaado H&amp;M</t>
  </si>
  <si>
    <t>Talla 5_36</t>
  </si>
  <si>
    <t>YNIR13</t>
  </si>
  <si>
    <t>_Sandalias de punta fina destalonadas de charol negro H&amp;M</t>
  </si>
  <si>
    <t>YNIR14</t>
  </si>
  <si>
    <t>_Mocasines en tejido cepillado marrón oscuro H&amp;M</t>
  </si>
  <si>
    <t>YNIR15</t>
  </si>
  <si>
    <t>_Sandalias de tacón fino y tiras rojo oscuro H&amp;M</t>
  </si>
  <si>
    <t>YNIR16</t>
  </si>
  <si>
    <t>_Balerinas beige oscuro H&amp;M</t>
  </si>
  <si>
    <t>YNIR17</t>
  </si>
  <si>
    <t>bolsos /hm /tallas-medianas</t>
  </si>
  <si>
    <t>_Bolso crossbody bag marrón oscuro H&amp;M</t>
  </si>
  <si>
    <t>YNIR18</t>
  </si>
  <si>
    <t>_Bolso shopper con flecos negro H&amp;M (SIN FOTO)</t>
  </si>
  <si>
    <t>YNIR19</t>
  </si>
  <si>
    <t>_Bolso de hombro pequeño blanco H&amp;M</t>
  </si>
  <si>
    <t>YNIR20</t>
  </si>
  <si>
    <t>_Bolso de hombro con correa girada negro H&amp;M</t>
  </si>
  <si>
    <t>YNIR21</t>
  </si>
  <si>
    <t>7_38</t>
  </si>
  <si>
    <t>YNIR22</t>
  </si>
  <si>
    <t>YNIR23</t>
  </si>
  <si>
    <t>10/10.5_43/44</t>
  </si>
  <si>
    <t>YNIR24</t>
  </si>
  <si>
    <t>11.5/12_45/46</t>
  </si>
  <si>
    <t>YNIR25</t>
  </si>
  <si>
    <t>YNIR26</t>
  </si>
  <si>
    <t>9_40</t>
  </si>
  <si>
    <t>YNIR27</t>
  </si>
  <si>
    <t>5_36</t>
  </si>
  <si>
    <t>YNIR28</t>
  </si>
  <si>
    <t>10_41</t>
  </si>
  <si>
    <t>YNIR29</t>
  </si>
  <si>
    <t>_Balerinas estilo Mary Janes con diseño calado negras H&amp;M</t>
  </si>
  <si>
    <t>YNIR30</t>
  </si>
  <si>
    <t>_Balerinas beige estilo Mary Janes trenzadas de saco H&amp;M</t>
  </si>
  <si>
    <t>8_39</t>
  </si>
  <si>
    <t>YNIR31</t>
  </si>
  <si>
    <t>_Balerinas estilo Mary Jane plateadas H&amp;M</t>
  </si>
  <si>
    <t>YNIR32</t>
  </si>
  <si>
    <t>_Sandalias trenzadas marrón oscuro H&amp;M</t>
  </si>
  <si>
    <t>6_37</t>
  </si>
  <si>
    <t>YNIR33</t>
  </si>
  <si>
    <t>YNIR34</t>
  </si>
  <si>
    <t>_Balerinas de mallas rojo vivo H&amp;M</t>
  </si>
  <si>
    <t>YNIR35</t>
  </si>
  <si>
    <t>_Balerinas negras H&amp;M</t>
  </si>
  <si>
    <t>YNIR36</t>
  </si>
  <si>
    <t>YNIR37</t>
  </si>
  <si>
    <t>_Mocasines en tejido cepillado negros H&amp;M</t>
  </si>
  <si>
    <t>YNIR38</t>
  </si>
  <si>
    <t>_Sandalias tipo alpargatas negras H&amp;M</t>
  </si>
  <si>
    <t>YNIR39</t>
  </si>
  <si>
    <t>_Sandalias con tacón kitten beige efecto piel  de serpiente H&amp;M</t>
  </si>
  <si>
    <t>YNIR40</t>
  </si>
  <si>
    <t>_Zapatillas chunky blancas/verde oscuro H&amp;M</t>
  </si>
  <si>
    <t>YNIR42</t>
  </si>
  <si>
    <t>_Bolso negro de bolsillos varios H&amp;M (SIN FOTO)</t>
  </si>
  <si>
    <t>YNIR43</t>
  </si>
  <si>
    <t>_Bolso cruzado pequeño marrón oscuro simulando desgastado H&amp;M</t>
  </si>
  <si>
    <t>YNIR44</t>
  </si>
  <si>
    <t>_Bolso cruzado efecto peludo beige claro H&amp;M</t>
  </si>
  <si>
    <t>YNIR45</t>
  </si>
  <si>
    <t>_Bolso estilo straw negro H&amp;M</t>
  </si>
  <si>
    <t>YNIR46</t>
  </si>
  <si>
    <t>_Bolso de hombro beige estampado leopardo H&amp;M</t>
  </si>
  <si>
    <t>YNIR47</t>
  </si>
  <si>
    <t>_Bolso de hombro pequeño beige claro H&amp;M</t>
  </si>
  <si>
    <t>YNIR48</t>
  </si>
  <si>
    <t>_Bolso de hombro marrón con detalle de hebilla dorada en cierre H&amp;M</t>
  </si>
  <si>
    <t>YNIR49</t>
  </si>
  <si>
    <t>_Bolso bucket cruzada marrón H&amp;M</t>
  </si>
  <si>
    <t>YNIR50</t>
  </si>
  <si>
    <t>_Bolso estilo sobre mediano marrón efecto piel de cocodrilo H&amp;M (SIN FOTO)</t>
  </si>
  <si>
    <t>YNIR51</t>
  </si>
  <si>
    <t>_Balerinas estilo Mary Janes con diseño calado color crema H&amp;M</t>
  </si>
  <si>
    <t>YNIR52</t>
  </si>
  <si>
    <t>_Sandalias de punta fina destalonadas con lazo negras H&amp;M</t>
  </si>
  <si>
    <t>YNIR53</t>
  </si>
  <si>
    <t>_Sandalias prácticas negras con tachuelas doradas H&amp;M</t>
  </si>
  <si>
    <t>YNIR54</t>
  </si>
  <si>
    <t>_Sandalias prácticas negras con detalle de hebilla dorada H&amp;M</t>
  </si>
  <si>
    <t>YNIR55</t>
  </si>
  <si>
    <t>_Sandalias de tacón kitten negras con efecto piel de cocodrilo H&amp;M</t>
  </si>
  <si>
    <t>YNIR56</t>
  </si>
  <si>
    <t>YNIR57</t>
  </si>
  <si>
    <t>_Sandalias de tacón pequeño con tiras plateadas H&amp;M</t>
  </si>
  <si>
    <t>YNIR58</t>
  </si>
  <si>
    <t>_Sandalias de punta fina negras de satín H&amp;M</t>
  </si>
  <si>
    <t>YNIR59</t>
  </si>
  <si>
    <t>_Sandalias de punta fina con tacón pequeño trenzadas negras H&amp;M</t>
  </si>
  <si>
    <t>YNIR60</t>
  </si>
  <si>
    <t>_Sandalias hawainas beige H&amp;M</t>
  </si>
  <si>
    <t>YNIR61</t>
  </si>
  <si>
    <t>_Sandalias de tacón y tiras rojo vivo H&amp;M</t>
  </si>
  <si>
    <t>UB0266</t>
  </si>
  <si>
    <t>Trajes de baño /tallas-pequenas</t>
  </si>
  <si>
    <t xml:space="preserve">Bañador estampado en contraste </t>
  </si>
  <si>
    <t>UB0267</t>
  </si>
  <si>
    <t>Trajes de baño /tallas-medianas</t>
  </si>
  <si>
    <t>_Bañador de bikini con vuelos y detalle de herrajes</t>
  </si>
  <si>
    <t>YILHM2773</t>
  </si>
  <si>
    <t>YILHM2774</t>
  </si>
  <si>
    <t>_Pulóver  negro con estampado negro/cobra creek H&amp;M</t>
  </si>
  <si>
    <t>YILHM2775</t>
  </si>
  <si>
    <t>_Pulóver de corte regular negro H&amp;M</t>
  </si>
  <si>
    <t>YILHM2776</t>
  </si>
  <si>
    <t>_Pulóver oversize fit negro H&amp;M</t>
  </si>
  <si>
    <t>YILHM2777</t>
  </si>
  <si>
    <t>_Pulóver loose fit gris oscuro de gran calidad H&amp;M</t>
  </si>
  <si>
    <t>YILHM2778</t>
  </si>
  <si>
    <t>_Camiseta de hombre acanalada slim fit beige H&amp;M</t>
  </si>
  <si>
    <t>YILHM2779</t>
  </si>
  <si>
    <t>YILHM2780</t>
  </si>
  <si>
    <t>_Pulóver de hombre en tejido waffle negro H&amp;M</t>
  </si>
  <si>
    <t>YILHM2781</t>
  </si>
  <si>
    <t>_Pulóver de mujer oversized estampado the rollings stones H&amp;M</t>
  </si>
  <si>
    <t>YILHM2782</t>
  </si>
  <si>
    <t>_Pulóver loose fit negro con motivo de letras H&amp;M</t>
  </si>
  <si>
    <t>YILHM2783</t>
  </si>
  <si>
    <t>_Pulóver coolmax verde olivo de gran calidad H&amp;M (SIN FOTO)</t>
  </si>
  <si>
    <t>YILHM2784</t>
  </si>
  <si>
    <t>_Camiseta de hombre acanalada slim fit blanca H&amp;M</t>
  </si>
  <si>
    <t>YILHM2785</t>
  </si>
  <si>
    <t>_Pulóver loose fit blanco Gentlemen syndrome H&amp;M</t>
  </si>
  <si>
    <t>YILHM2786</t>
  </si>
  <si>
    <t>YILHM2787</t>
  </si>
  <si>
    <t>_Pulóver loose fit blanco/cologne H&amp;M</t>
  </si>
  <si>
    <t>YILHM2788</t>
  </si>
  <si>
    <t>_Pulóver blanco de hombre de ajuste regular H&amp;M</t>
  </si>
  <si>
    <t>YILHM2789</t>
  </si>
  <si>
    <t>_Polo de punto pointelle color crema con rayas negras  H&amp;M</t>
  </si>
  <si>
    <t>YILHM2790</t>
  </si>
  <si>
    <t>_Pulóver loose fit crema/ It might get loud H&amp;M</t>
  </si>
  <si>
    <t>YILHM2791</t>
  </si>
  <si>
    <t>_Pulóver marrón claro de gran calidad H&amp;M (SIN FOTO)</t>
  </si>
  <si>
    <t>YILHM2792</t>
  </si>
  <si>
    <t>_Pulóver holgado con estampado de estrellas beige de hombre H&amp;M</t>
  </si>
  <si>
    <t>YILHM2793</t>
  </si>
  <si>
    <t xml:space="preserve">_Pulóver de ajuste regular gris oscuro de hombre H&amp;M </t>
  </si>
  <si>
    <t>YILHM2794</t>
  </si>
  <si>
    <t>_Polo slim fit verde oscuro H&amp;M (SIN FOTO)</t>
  </si>
  <si>
    <t>YILHM2795</t>
  </si>
  <si>
    <t xml:space="preserve">_Pulóver loose fit verde oscuro de gran calidad H&amp;M </t>
  </si>
  <si>
    <t>YILHM2796</t>
  </si>
  <si>
    <t>_Top entallado acanalado negro H&amp;M</t>
  </si>
  <si>
    <t>YILHM2797</t>
  </si>
  <si>
    <t xml:space="preserve">_Top drapeado sin mangas estampado animal print H&amp;M </t>
  </si>
  <si>
    <t>YILHM2798</t>
  </si>
  <si>
    <t>_Top efecto arrugado color crema H&amp;M</t>
  </si>
  <si>
    <t>YILHM2799</t>
  </si>
  <si>
    <t>_Top asimétrico con frunces color crema H&amp;M</t>
  </si>
  <si>
    <t>YILHM2800</t>
  </si>
  <si>
    <t>_Pulóver de mujer con detalles decorativos de perlas negro H&amp;M</t>
  </si>
  <si>
    <t>YILHM2801</t>
  </si>
  <si>
    <t>YILHM2802</t>
  </si>
  <si>
    <t>_Top de punto de textura color crema H&amp;M</t>
  </si>
  <si>
    <t>YILHM2803</t>
  </si>
  <si>
    <t>_Blusa con mangas mariposa blanco/floral</t>
  </si>
  <si>
    <t>YILHM2804</t>
  </si>
  <si>
    <t>_Top panal con tirantes espagueti negro H&amp;M</t>
  </si>
  <si>
    <t>YILHM2805</t>
  </si>
  <si>
    <t>_Top de mangas con volantes estampado negro con bolas blancas H&amp;M (SIN FOTO)</t>
  </si>
  <si>
    <t>YILHM2806</t>
  </si>
  <si>
    <t>_Camisa de punto jacquard negro H&amp;M</t>
  </si>
  <si>
    <t>YILHM2807</t>
  </si>
  <si>
    <t>_Camisa loose fit marrón H&amp;M (SIN FOTO)</t>
  </si>
  <si>
    <t>YILHM2808</t>
  </si>
  <si>
    <t>_Camisa de punto con textura gris oscuro H&amp;M</t>
  </si>
  <si>
    <t>YILHM2809</t>
  </si>
  <si>
    <t>_Camisa de algodón blanca H&amp;M (SIN FOTO)</t>
  </si>
  <si>
    <t>YILHM2810</t>
  </si>
  <si>
    <t>_Shorts de sarga regular fit negro H&amp;M</t>
  </si>
  <si>
    <t>YILHM2811</t>
  </si>
  <si>
    <t>_Short bañador de sirsaca negro H&amp;M</t>
  </si>
  <si>
    <t>YILHM2812</t>
  </si>
  <si>
    <t>_Shorts en mezcla de lino colo crema H&amp;M</t>
  </si>
  <si>
    <t>YILHM2813</t>
  </si>
  <si>
    <t>YILHM2814</t>
  </si>
  <si>
    <t>_Shorts regular fit gris claro jaspeado H&amp;M</t>
  </si>
  <si>
    <t>YILHM2815</t>
  </si>
  <si>
    <t>_Shorts bañador de nylon azul marino H&amp;M</t>
  </si>
  <si>
    <t>YILHM2816</t>
  </si>
  <si>
    <t>_Shorts deportivo gris oscuro H&amp;M</t>
  </si>
  <si>
    <t>YILHM2817</t>
  </si>
  <si>
    <t>_Shorts bañador negro H&amp;M</t>
  </si>
  <si>
    <t>YILHM2818</t>
  </si>
  <si>
    <t>_Shorts regular fit negro H&amp;M (SIN FOTO)</t>
  </si>
  <si>
    <t>YILHM2819</t>
  </si>
  <si>
    <t xml:space="preserve">_Shorts regular fit beige H&amp;M </t>
  </si>
  <si>
    <t>YILHM2820</t>
  </si>
  <si>
    <t>_Shorts bañador de sirsaca verde bosque H&amp;M</t>
  </si>
  <si>
    <t>YILHM2821</t>
  </si>
  <si>
    <t>_Shorts bañador verde H&amp;M</t>
  </si>
  <si>
    <t>YILHM2822</t>
  </si>
  <si>
    <t>_Shorts bañador azul marino/rayas H&amp;M</t>
  </si>
  <si>
    <t>YILHM2823</t>
  </si>
  <si>
    <t>_Shorts bañador azul claro estampado H&amp;M</t>
  </si>
  <si>
    <t>YILHM2824</t>
  </si>
  <si>
    <t>_Blusa de popelina con mangas globo crema/estampado azul H&amp;M</t>
  </si>
  <si>
    <t>YILHM2825</t>
  </si>
  <si>
    <t>_Body blanco de microfibra desmangado H&amp;M (SIN FOTO)</t>
  </si>
  <si>
    <t>YILHM2826</t>
  </si>
  <si>
    <t>_Pulóver en pointelle con ribete de encaje azul claro H&amp;M</t>
  </si>
  <si>
    <t>YILHM2827</t>
  </si>
  <si>
    <t>_Pulóver de mujer con letrero Bisous H&amp;M</t>
  </si>
  <si>
    <t>YILHM2828</t>
  </si>
  <si>
    <t>YILHM2829</t>
  </si>
  <si>
    <t>_Pulóver de mujer con letrero Le Marais H&amp;M</t>
  </si>
  <si>
    <t>YILHM2830</t>
  </si>
  <si>
    <t>_Pulóver de mujer de algodón negro de gran calidad H&amp;M</t>
  </si>
  <si>
    <t>YILHM2831</t>
  </si>
  <si>
    <t>_Top con cuello bote blanco H&amp;M</t>
  </si>
  <si>
    <t>YILHM2832</t>
  </si>
  <si>
    <t>_Falda de punto trenzado azul marino H&amp;M</t>
  </si>
  <si>
    <t>YILHM2833</t>
  </si>
  <si>
    <t>_Vestido acanalado negro de tirantes de espagueti H&amp;M (SIN FOTO)</t>
  </si>
  <si>
    <t>YILHM2834</t>
  </si>
  <si>
    <t>_Pulóver entallado rojo H&amp;M</t>
  </si>
  <si>
    <t>YILHM2835</t>
  </si>
  <si>
    <t>YILHM2836</t>
  </si>
  <si>
    <t>_Top en punto acanalado negro con hombros afuera H&amp;M</t>
  </si>
  <si>
    <t>YILHM2837</t>
  </si>
  <si>
    <t>_Body colaless negro H&amp;M</t>
  </si>
  <si>
    <t>YILHM2838</t>
  </si>
  <si>
    <t>_Pulóver de mujer Rio de Janeiro color crema H&amp;M (SIN FOTO)</t>
  </si>
  <si>
    <t>YILHM2839</t>
  </si>
  <si>
    <t>_Pulóver de mujer gris oscuro/def leppard H&amp;M</t>
  </si>
  <si>
    <t>YILHM2840</t>
  </si>
  <si>
    <t>_Pulóver cropped color crema/Beau H&amp;M</t>
  </si>
  <si>
    <t>YILHM2841</t>
  </si>
  <si>
    <t>_Vestido bodycon de tirantes finos beige H&amp;M</t>
  </si>
  <si>
    <t>YILHM2842</t>
  </si>
  <si>
    <t>_Vestido bodycon de tirantes finos blanco H&amp;M</t>
  </si>
  <si>
    <t>YILHM2843</t>
  </si>
  <si>
    <t>_Vestido desmangado blanco de microfibra H&amp;M (SIN FOTO)</t>
  </si>
  <si>
    <t>YILHM2844</t>
  </si>
  <si>
    <t>_Vestido drapeado gris oscuro H&amp;M</t>
  </si>
  <si>
    <t>YILHM2845</t>
  </si>
  <si>
    <t>_Vestido tubo acanalado marrón oscuro H&amp;M</t>
  </si>
  <si>
    <t>YILHM2846</t>
  </si>
  <si>
    <t>_Vestido polo blanco con rayas negras H&amp;M (SIN FOTO)</t>
  </si>
  <si>
    <t>YILHM2847</t>
  </si>
  <si>
    <t>_Camisa de mujer de algodón bordada con ojales blanca H&amp;M</t>
  </si>
  <si>
    <t>YILHM2848</t>
  </si>
  <si>
    <t>_Camisa de mujer de sarga oversized azul marino con rayas blancas H&amp;M</t>
  </si>
  <si>
    <t>YILHM2849</t>
  </si>
  <si>
    <t>_Camisa de mujer mezcla de lino oversized azul H&amp;M</t>
  </si>
  <si>
    <t>YILHM2850</t>
  </si>
  <si>
    <t>_Polo de mujer corto de punto fino gris melange H&amp;M</t>
  </si>
  <si>
    <t>YILHM2851</t>
  </si>
  <si>
    <t>_Camisa de hombre de m angas cortas texturizada de gran calidad negra H&amp;M (SIN FOTO)</t>
  </si>
  <si>
    <t>YILHM2852</t>
  </si>
  <si>
    <t xml:space="preserve">_Camisa resort con textura de corte regular negra H&amp;M </t>
  </si>
  <si>
    <t>YILHM2853</t>
  </si>
  <si>
    <t>_Polo texturizado slim fit color crema H&amp;M</t>
  </si>
  <si>
    <t>YILHM2854</t>
  </si>
  <si>
    <t>_Pantalones de mezcla de lino de pierna ancha azul grisáceo H&amp;M</t>
  </si>
  <si>
    <t>YILHM2855</t>
  </si>
  <si>
    <t>_Pantalón de mezcla de lino color crema con rayas azul oscuro H&amp;M</t>
  </si>
  <si>
    <t>YILHM2856</t>
  </si>
  <si>
    <t>_Pantaloneta de mezcla de lino color crema con rayas negras H&amp;M</t>
  </si>
  <si>
    <t>YILHM2857</t>
  </si>
  <si>
    <t>_Jeans de mujer altos y anchos azul denim H&amp;M</t>
  </si>
  <si>
    <t>YILHM2858</t>
  </si>
  <si>
    <t>_Jeans de corte recto azul denim oscuro H&amp;M (SIN FOTO)</t>
  </si>
  <si>
    <t>YILHM2859</t>
  </si>
  <si>
    <t>_Pantaloneta con cordón de mezcla de lino color crema H&amp;M</t>
  </si>
  <si>
    <t>YILHM2860</t>
  </si>
  <si>
    <t>_Pantaloneta recta con cordón color crema H&amp;M</t>
  </si>
  <si>
    <t>YILHM2861</t>
  </si>
  <si>
    <t>_Pantaloneta de corte ancho azul marino H&amp;M</t>
  </si>
  <si>
    <t>YILHM2862</t>
  </si>
  <si>
    <t>YILHM2863</t>
  </si>
  <si>
    <t>_Shorts bermudas de mujer azul denim oscuro H&amp;M</t>
  </si>
  <si>
    <t>YILHM2864</t>
  </si>
  <si>
    <t>_Pantaloneta con cordón amarillo claro/rayado H&amp;M</t>
  </si>
  <si>
    <t>YILHM2865</t>
  </si>
  <si>
    <t>_Pantaloneta de mezcla de lino beige claro con estampado paisley H&amp;M</t>
  </si>
  <si>
    <t>YILHM2866</t>
  </si>
  <si>
    <t>_Pantaloneta sudadera azul claro H&amp;M</t>
  </si>
  <si>
    <t>YILHM2867</t>
  </si>
  <si>
    <t>_Pantaloneta de mezcla pull-on azul denim H&amp;M</t>
  </si>
  <si>
    <t>YILHM2868</t>
  </si>
  <si>
    <t>_Pantaloneta con cordón de pierna recta blanca H&amp;M</t>
  </si>
  <si>
    <t>YILHM2869</t>
  </si>
  <si>
    <t>_Pantalón de mujer de vestir marrón H&amp;M</t>
  </si>
  <si>
    <t>YILHM2870</t>
  </si>
  <si>
    <t>_Pantalón de mujer de vestir negro H&amp;M</t>
  </si>
  <si>
    <t>YILHM2871</t>
  </si>
  <si>
    <t>_Pantalones de traje de hombre de corte regular negro H&amp;M</t>
  </si>
  <si>
    <t>Talla M_34</t>
  </si>
  <si>
    <t>YILHM2872</t>
  </si>
  <si>
    <t>_Pantalones de hombre de mezcla de lino de corte regular color crema H&amp;M</t>
  </si>
  <si>
    <t>YILHM2873</t>
  </si>
  <si>
    <t>_Pantalones de hombre de mezclilla de corte regular blanco H&amp;M (SIN FOTO)</t>
  </si>
  <si>
    <t>Talla L_36</t>
  </si>
  <si>
    <t>YILHM2874</t>
  </si>
  <si>
    <t>_Joggers slim fit de vestir negro H&amp;M</t>
  </si>
  <si>
    <t>YILHM2875</t>
  </si>
  <si>
    <t>_Pantalones de hombre de sastre de lino beige melange H&amp;M (SIN FOTO)</t>
  </si>
  <si>
    <t>YILHM2876</t>
  </si>
  <si>
    <t>_Pantalones de hombre de sarga de corte regular con cinturón gris oscuro H&amp;M</t>
  </si>
  <si>
    <t>Talla S_32</t>
  </si>
  <si>
    <t>YILHM2877</t>
  </si>
  <si>
    <t>_Pulóver de punto de corte regular blanco H&amp;M</t>
  </si>
  <si>
    <t>YILHM2893</t>
  </si>
  <si>
    <t xml:space="preserve">Vestidos /hm </t>
  </si>
  <si>
    <t>_Vestido camisero de viscosa con cinturón de anudar estampado animal print H&amp;M</t>
  </si>
  <si>
    <t>YILHM2894</t>
  </si>
  <si>
    <t>_Vestido escanolado de corte midi negro estampado crema H&amp;M</t>
  </si>
  <si>
    <t>YILHM2895</t>
  </si>
  <si>
    <t>_Top en punto con textura azul claro H&amp;M</t>
  </si>
  <si>
    <t>YILHM2896</t>
  </si>
  <si>
    <t>_Top en punto con textura negro estampado H&amp;M</t>
  </si>
  <si>
    <t>YILHM2897</t>
  </si>
  <si>
    <t>_Top de un hombro negro H&amp;M</t>
  </si>
  <si>
    <t>YILHM2898</t>
  </si>
  <si>
    <t>_Pulóver de mujer con estampado blanco tomates H&amp;M</t>
  </si>
  <si>
    <t>YILHM2899</t>
  </si>
  <si>
    <t>_Top acanalado con ribete picot blanco H&amp;M</t>
  </si>
  <si>
    <t>YILHM2900</t>
  </si>
  <si>
    <t>_Top acanalado con escote de corazón crema/floral azul oscurto H&amp;M</t>
  </si>
  <si>
    <t>YILHM2901</t>
  </si>
  <si>
    <t>_Pulóver entallado de canalé azul claro H&amp;M</t>
  </si>
  <si>
    <t>YILHM2902</t>
  </si>
  <si>
    <t>_Vestido panal de abeja con tirantes de lazo azul claro con rayas H&amp;M</t>
  </si>
  <si>
    <t>YILHM2903</t>
  </si>
  <si>
    <t>_Vestido ajustado corto de tirantes finos simulado de brillo H&amp;M (SIN FOTO)</t>
  </si>
  <si>
    <t>YILHM2904</t>
  </si>
  <si>
    <t xml:space="preserve">_Top drapeado marrón H&amp;M (SIN FOTO) </t>
  </si>
  <si>
    <t>YILHM2905</t>
  </si>
  <si>
    <t>_Top drapeado negro H&amp;M (SIN FOTO)</t>
  </si>
  <si>
    <t>YILHM2906</t>
  </si>
  <si>
    <t>Lenceria /tallas-medianas</t>
  </si>
  <si>
    <t>_Blúmer hipster azul claro H&amp;M</t>
  </si>
  <si>
    <t>YILHM2907</t>
  </si>
  <si>
    <t>_Blúmer hipster azul grisáceo H&amp;M</t>
  </si>
  <si>
    <t>YILHM2908</t>
  </si>
  <si>
    <t>_Blúmer hipster blanco H&amp;M</t>
  </si>
  <si>
    <t>YILHM2909</t>
  </si>
  <si>
    <t>Lenceria</t>
  </si>
  <si>
    <t>_Blúmer colaless de algodón azul claro H&amp;M</t>
  </si>
  <si>
    <t>YILHM2910</t>
  </si>
  <si>
    <t>_Blúmer colaless de algodón beige H&amp;M</t>
  </si>
  <si>
    <t>YILHM2911</t>
  </si>
  <si>
    <t>_Blúmer colaless de algodón azul marino H&amp;M</t>
  </si>
  <si>
    <t>YILHM2912</t>
  </si>
  <si>
    <t>YILHM2913</t>
  </si>
  <si>
    <t>YILHM2914</t>
  </si>
  <si>
    <t>YILHM2915</t>
  </si>
  <si>
    <t>_Blúmer hipster de microfibra beige H&amp;M</t>
  </si>
  <si>
    <t>YILHM2916</t>
  </si>
  <si>
    <t>_Blúmer hipster de microfibra negro H&amp;M</t>
  </si>
  <si>
    <t xml:space="preserve"> Talla XL</t>
  </si>
  <si>
    <t>YILHM2917</t>
  </si>
  <si>
    <t>_Blúmer hipster de microfibra blanco H&amp;M</t>
  </si>
  <si>
    <t>YILHM2918</t>
  </si>
  <si>
    <t>_Blúmer colaless de encaje negro H&amp;M</t>
  </si>
  <si>
    <t>YILHM2919</t>
  </si>
  <si>
    <t>Lenceria /tallas-pequenas</t>
  </si>
  <si>
    <t>_Blúmer estilo brasileño de encaje azul polvoriento H&amp;M</t>
  </si>
  <si>
    <t>YILHM2920</t>
  </si>
  <si>
    <t>_Blúmer estilo brasileño de encaje blancoH&amp;M</t>
  </si>
  <si>
    <t>YILHM2921</t>
  </si>
  <si>
    <t xml:space="preserve">Lenceria </t>
  </si>
  <si>
    <t>_Blúmer faja de microfibra beige oscuro H&amp;M</t>
  </si>
  <si>
    <t>YILHM2922</t>
  </si>
  <si>
    <t>_Blúmer estilo brasileño de encaje gris oscuro (SIN FOTO)</t>
  </si>
  <si>
    <t>YILHM2923</t>
  </si>
  <si>
    <t>_Blúmer hipster de microfibra gris H&amp;M</t>
  </si>
  <si>
    <t>YILHM2924</t>
  </si>
  <si>
    <t>YILHM2925</t>
  </si>
  <si>
    <t>_Blúmer hipster de microfibra verde olivo H&amp;M</t>
  </si>
  <si>
    <t>YILHM2926</t>
  </si>
  <si>
    <t>_Blúmer hipster de algodón verde claro floral H&amp;M</t>
  </si>
  <si>
    <t>YILHM2927</t>
  </si>
  <si>
    <t>_Blúmer hipster de algodón blanco H&amp;M</t>
  </si>
  <si>
    <t>YILHM2928</t>
  </si>
  <si>
    <t>_Blúmer hipster de algodón beige H&amp;M (Sin foto)</t>
  </si>
  <si>
    <t>YILHM2929</t>
  </si>
  <si>
    <t>_Blúmer hipster de algodón verde claro H&amp;M (Sin FOTO)</t>
  </si>
  <si>
    <t>YILHM2930</t>
  </si>
  <si>
    <t>_Blúmer hipster de algodón gris H&amp;M</t>
  </si>
  <si>
    <t>YILHM2931</t>
  </si>
  <si>
    <t>_Blúmer estilo brasileño acanalado con ribete de encaje color crema H&amp;M (SIN FOTO)</t>
  </si>
  <si>
    <t>YILHM2932</t>
  </si>
  <si>
    <t>_Blúmer estilo brasileño acanalado con ribete de encaje blanco H&amp;M (SIN FOTO)</t>
  </si>
  <si>
    <t>YILHM2933</t>
  </si>
  <si>
    <t>_Blúmer estilo brasileño acanalado con ribete de encaje beige H&amp;M (SIN FOTO)</t>
  </si>
  <si>
    <t>YILHM2934</t>
  </si>
  <si>
    <t>_Calzoncillo boxer clásico blanco H&amp;M (SIN FOTO)</t>
  </si>
  <si>
    <t>YILHM2935</t>
  </si>
  <si>
    <t>_Calzoncillo boxer clásico negro estampado de cuadros grandes H&amp;M (SIN FOTO)</t>
  </si>
  <si>
    <t>YILHM2936</t>
  </si>
  <si>
    <t>_Calzoncillo boxer clásico negro H&amp;M (SIN FOTO)</t>
  </si>
  <si>
    <t>YILHM2937</t>
  </si>
  <si>
    <t>_Calzoncillo boxer clásico negro y blanco con cuadros pequeños H&amp;M (SIN FOTO)</t>
  </si>
  <si>
    <t>YILHM2938</t>
  </si>
  <si>
    <t>_Sujetador de microfibra negro sin barillas H&amp;M</t>
  </si>
  <si>
    <t>YILHM2939</t>
  </si>
  <si>
    <t>_Sujetador de microfibra beige sin barillas H&amp;M</t>
  </si>
  <si>
    <t>YILHM2940</t>
  </si>
  <si>
    <t>Talla 36C</t>
  </si>
  <si>
    <t>YILHM2941</t>
  </si>
  <si>
    <t>_Sujetador balconette acolchado de microfibra negro H&amp;M</t>
  </si>
  <si>
    <t>Talla 34C</t>
  </si>
  <si>
    <t>YILHM2942</t>
  </si>
  <si>
    <t>_Sujetador suave con relleno seamless blanco H&amp;M</t>
  </si>
  <si>
    <t>YILHM2943</t>
  </si>
  <si>
    <t>_Camisa de mujer de mezcla de lino roja H&amp;M</t>
  </si>
  <si>
    <t>YILHM2944</t>
  </si>
  <si>
    <t>_Shorts de cintura alta de mezclilla azul denim H&amp;M</t>
  </si>
  <si>
    <t>YILHM2945</t>
  </si>
  <si>
    <t>_Shorts ultra altos de mezclilla azul denim H&amp;M</t>
  </si>
  <si>
    <t>YILHM2946</t>
  </si>
  <si>
    <t>YILHM2947</t>
  </si>
  <si>
    <t>_Shorts skinny de cintura alta azul denim H&amp;M</t>
  </si>
  <si>
    <t>YILHM2948</t>
  </si>
  <si>
    <t>_Shorts skinny de cintura alta azul denim claro H&amp;M</t>
  </si>
  <si>
    <t>YILHM2949</t>
  </si>
  <si>
    <t>YILHM2950</t>
  </si>
  <si>
    <t>_Minifalda revestida color crema H&amp;M</t>
  </si>
  <si>
    <t>YILHM2951</t>
  </si>
  <si>
    <t>_Cardigán de jersey de manga corta rojo H&amp;M</t>
  </si>
  <si>
    <t>YILHM2952</t>
  </si>
  <si>
    <t>_Falda de encaje con vuelos blanca H&amp;M</t>
  </si>
  <si>
    <t>YILHM2953</t>
  </si>
  <si>
    <t>_Chaleco de jersey corto blanco con botones plateados H&amp;M</t>
  </si>
  <si>
    <t>YILHM2954</t>
  </si>
  <si>
    <t>_Chaleco de jersey corto blanco con botones dorados H&amp;M</t>
  </si>
  <si>
    <t>YILHM2955</t>
  </si>
  <si>
    <t xml:space="preserve">_Cardigán de punto texturizado blanco con rayas rojas H&amp;M </t>
  </si>
  <si>
    <t>YILHM2956</t>
  </si>
  <si>
    <t>_Pulóver con motivo de sardinas blanco H&amp;M</t>
  </si>
  <si>
    <t>YILHM2957</t>
  </si>
  <si>
    <t>_Pulóver blanco con bordes azul marino H&amp;M (SIN FOTO)</t>
  </si>
  <si>
    <t>YILHM2958</t>
  </si>
  <si>
    <t>_Pulóver de mujer acanalado rosa polvoriento H&amp;M</t>
  </si>
  <si>
    <t>YILHM2959</t>
  </si>
  <si>
    <t>_Top drapeado azul H&amp;M (SIN FOTO)</t>
  </si>
  <si>
    <t>YILHM2960</t>
  </si>
  <si>
    <t>_Cárdigan de jersey de manga corta rojo H&amp;M</t>
  </si>
  <si>
    <t>YILHM2961</t>
  </si>
  <si>
    <t>_Pulóver de punto fino blanco H&amp;M</t>
  </si>
  <si>
    <t>YILHM2962</t>
  </si>
  <si>
    <t>_Shorts cortos de mezclilla con bordes deshilachados rojo H&amp;M</t>
  </si>
  <si>
    <t>YILHM2963</t>
  </si>
  <si>
    <t>_Pantaloneta estampado de hojas blanco y azul marino H&amp;M</t>
  </si>
  <si>
    <t>YILHM2964</t>
  </si>
  <si>
    <t>_Pantaloneta corrugada color crema H&amp;M</t>
  </si>
  <si>
    <t>YILHM2965</t>
  </si>
  <si>
    <t>_Pantaloneta de mezcla de pierna ancha verde caqui H&amp;M</t>
  </si>
  <si>
    <t>YILHM2966</t>
  </si>
  <si>
    <t>_Joggers de mujer de pierna ancha gris H&amp;M</t>
  </si>
  <si>
    <t>YILHM2967</t>
  </si>
  <si>
    <t>_Pantalones cargo de mujer verde caqui H&amp;M</t>
  </si>
  <si>
    <t>YILHM2968</t>
  </si>
  <si>
    <t>_Pantaloneta de mezcla de lino beige melange H&amp;M</t>
  </si>
  <si>
    <t>YILHM2969</t>
  </si>
  <si>
    <t>_Pantalones de mujer de pierna ancha negro H&amp;M</t>
  </si>
  <si>
    <t>YILHM2878</t>
  </si>
  <si>
    <t>_Camisa de hombre de lino blanca H&amp;M</t>
  </si>
  <si>
    <t>YILHM2879</t>
  </si>
  <si>
    <t>Trajes de baño /tallas-grandes</t>
  </si>
  <si>
    <t>_Traje de baño con copa acolchada marrón oscuro H&amp;M</t>
  </si>
  <si>
    <t>YILHM2880</t>
  </si>
  <si>
    <t>_Traje de baño de pierna alta con copa acolchada negro H&amp;M</t>
  </si>
  <si>
    <t>YILHM2881</t>
  </si>
  <si>
    <t>_Traje de baño de copa acolchada blanco H&amp;M</t>
  </si>
  <si>
    <t>YILHM2882</t>
  </si>
  <si>
    <t>_Traje de baño con detalle de cordón rojo H&amp;M</t>
  </si>
  <si>
    <t>YILHM2883</t>
  </si>
  <si>
    <t>_Traje de baño de pierna alta con copa acolchada verde oscuro H&amp;M</t>
  </si>
  <si>
    <t>YILHM2884</t>
  </si>
  <si>
    <t>_Parte inferior de bikini rojo H&amp;M</t>
  </si>
  <si>
    <t>YILHM2885</t>
  </si>
  <si>
    <t>_Parte inferior de bikini estilo brasileño verde oscuro H&amp;M</t>
  </si>
  <si>
    <t>YILHM2886</t>
  </si>
  <si>
    <t>Trajes de baño</t>
  </si>
  <si>
    <t>_Top de bikini push-up azul marino H&amp;M</t>
  </si>
  <si>
    <t>YILHM2887</t>
  </si>
  <si>
    <t xml:space="preserve">Trajes de baño /tallas-extras </t>
  </si>
  <si>
    <t>_Parte inferior de bikini azul grisáceo con detalle de argolla de carey H&amp;M</t>
  </si>
  <si>
    <t>YILHM2888</t>
  </si>
  <si>
    <t>_Top de bikini azul claro con vuelos H&amp;M</t>
  </si>
  <si>
    <t>YILHM2889</t>
  </si>
  <si>
    <t>_Top de bikini con escote cuadrado azul grisáceo H&amp;M</t>
  </si>
  <si>
    <t>YILHM2890</t>
  </si>
  <si>
    <t>_Top de bikini balcón negro H&amp;M</t>
  </si>
  <si>
    <t>YILHM2891</t>
  </si>
  <si>
    <t>_Top de bikini strapless corrugado naranja claro con detalle de argolla carey H&amp;M</t>
  </si>
  <si>
    <t>YILHM2892</t>
  </si>
  <si>
    <t>_Top de bikini triángulo corrugado con detalle de argolla carey negro H&amp;M</t>
  </si>
  <si>
    <t>YILHM2970</t>
  </si>
  <si>
    <t>_Minifalda de mezclilla negra H&amp;M</t>
  </si>
  <si>
    <t>YILHM2971</t>
  </si>
  <si>
    <t>_Shorts de tiro alto con broderie inglés blanco H&amp;M</t>
  </si>
  <si>
    <t>YILHM2972</t>
  </si>
  <si>
    <t>_Falda pantalón cruzada azul denim claro H&amp;M</t>
  </si>
  <si>
    <t>YILHM2973</t>
  </si>
  <si>
    <t>_Shorts de sarga con cinturón blanco H&amp;M</t>
  </si>
  <si>
    <t>YILHM2974</t>
  </si>
  <si>
    <t>_Shorts de mujer en mezcla de lino beige oscuro H&amp;M</t>
  </si>
  <si>
    <t>YILHM2975</t>
  </si>
  <si>
    <t>_Minifalda línea A color crema H&amp;M</t>
  </si>
  <si>
    <t>YILHM2976</t>
  </si>
  <si>
    <t>_Shorts de mujer de buzo gris claro jaspeado H&amp;M</t>
  </si>
  <si>
    <t>YILHM2977</t>
  </si>
  <si>
    <t>YILHM2978</t>
  </si>
  <si>
    <t>_Shorts chinos de hombre regular fit verde caqui H&amp;M</t>
  </si>
  <si>
    <t>YILHM2979</t>
  </si>
  <si>
    <t>_Shorts de hombre de lona regular fit azul marino H&amp;M</t>
  </si>
  <si>
    <t>YILHM2980</t>
  </si>
  <si>
    <t>_Shorts de hombre de mezcla de lino relaxed fit beige claro H&amp;M</t>
  </si>
  <si>
    <t>YILHM2981</t>
  </si>
  <si>
    <t>_Shorts de hombre de mezcla de lino relaxed fit beige oscuro H&amp;M</t>
  </si>
  <si>
    <t>YILHM2982</t>
  </si>
  <si>
    <t>_Shorts de hombre cargo regular fit verde caqui H&amp;M</t>
  </si>
  <si>
    <t>YILHM2983</t>
  </si>
  <si>
    <t>_Traje de baño strapleconss con aros color rojo H&amp;M (SIN FOTO)</t>
  </si>
  <si>
    <t>YILHM2984</t>
  </si>
  <si>
    <t>_Sostén deportivo verde caqui H&amp;M</t>
  </si>
  <si>
    <t>YILHM2985</t>
  </si>
  <si>
    <t>lenceria</t>
  </si>
  <si>
    <t>_Blúmer negro estilo brasileño con encaje H&amp;M</t>
  </si>
  <si>
    <t>YILHM2986</t>
  </si>
  <si>
    <t>_Sostén deportivo negro de microfibra H&amp;M</t>
  </si>
  <si>
    <t>YILHM2987</t>
  </si>
  <si>
    <t>lenceria /tallas-medianas</t>
  </si>
  <si>
    <t>YILHM2988</t>
  </si>
  <si>
    <t>lenceria/tallas-medianas</t>
  </si>
  <si>
    <t>_Sostén deportivo de tirantes finos de microfibra marrón oscuro H&amp;M</t>
  </si>
  <si>
    <t>YILHM2989</t>
  </si>
  <si>
    <t>_Sostén deportivo de tirantes finos de microfibra beige H&amp;M</t>
  </si>
  <si>
    <t>YILHM2990</t>
  </si>
  <si>
    <t>_Sujetador de microfibra blanco sin barillas H&amp;M (SIN FOTO)</t>
  </si>
  <si>
    <t>YILHM2991</t>
  </si>
  <si>
    <t>_Sujetador balconette acolchado de microfibra beige H&amp;M</t>
  </si>
  <si>
    <t>YILHM2992</t>
  </si>
  <si>
    <t>_Blúmer colaless de microfibra con encaje estilo tanga negro H&amp;M</t>
  </si>
  <si>
    <t>YILHM2993</t>
  </si>
  <si>
    <t xml:space="preserve">lenceria /tallas-extras </t>
  </si>
  <si>
    <t>_Blúmer hipster de algodón varios colores H&amp;M</t>
  </si>
  <si>
    <t>YILHM2994</t>
  </si>
  <si>
    <t>_Blúmer fajas modeladores efecto invisible beige H&amp;M</t>
  </si>
  <si>
    <t>YILHM2995</t>
  </si>
  <si>
    <t>lenceria /tallas-pequenas</t>
  </si>
  <si>
    <t>_Blúmer bikers modeladores efecto invisible beige H&amp;M</t>
  </si>
  <si>
    <t>YILHM2996</t>
  </si>
  <si>
    <t>_Blúmer estilo bikini acanalado de algodón negro H&amp;M</t>
  </si>
  <si>
    <t>YILHM2997</t>
  </si>
  <si>
    <t xml:space="preserve">_Calzoncillos boxer trunk azul marino </t>
  </si>
  <si>
    <t>YILHM2998</t>
  </si>
  <si>
    <t>YILHM2999</t>
  </si>
  <si>
    <t>_Camisa de resort de mezcla de lino color crema H&amp;M</t>
  </si>
  <si>
    <t>YILHM2008</t>
  </si>
  <si>
    <t>_Vestido floral azul crema con cordón de ajuste H&amp;M</t>
  </si>
  <si>
    <t>YILHM3001</t>
  </si>
  <si>
    <t>_Camisa resort en mezcla de lino azul marino H&amp;M</t>
  </si>
  <si>
    <t>YILHM3002</t>
  </si>
  <si>
    <t>_Jeans de mujer de cintura baja y pierna acampanada azul denim oscuro H&amp;M</t>
  </si>
  <si>
    <t>YILHM3003</t>
  </si>
  <si>
    <t>_Shorts paper bag denim crema H&amp;M</t>
  </si>
  <si>
    <t>YILHM3004</t>
  </si>
  <si>
    <t>YILHM3005</t>
  </si>
  <si>
    <t>_Shorts de mujer buzo negro H&amp;M</t>
  </si>
  <si>
    <t>YILHM3006</t>
  </si>
  <si>
    <t>_Shorts de mujer buzo en algodón lavado rosa palo H&amp;M</t>
  </si>
  <si>
    <t>YILHM3007</t>
  </si>
  <si>
    <t>_Shorts de mujer de tiro alto con broderie inglés rosa durazno clari H&amp;M</t>
  </si>
  <si>
    <t>YILHM3008</t>
  </si>
  <si>
    <t>_Shorts denim de tiro alto gris oscuro H&amp;M</t>
  </si>
  <si>
    <t>YILHM3009</t>
  </si>
  <si>
    <t>YILHM3010</t>
  </si>
  <si>
    <t xml:space="preserve">Accesorios /hm /tallas-pequenas </t>
  </si>
  <si>
    <t>_Cinturón de cuero negro H&amp;M</t>
  </si>
  <si>
    <t>YILHM3011</t>
  </si>
  <si>
    <t>YILHM3012</t>
  </si>
  <si>
    <t>YILHM3013</t>
  </si>
  <si>
    <t>_Cinturón de cuero marrón H&amp;M</t>
  </si>
  <si>
    <t>YILHM3014</t>
  </si>
  <si>
    <t>_Cinturón de cincha negro H&amp;M</t>
  </si>
  <si>
    <t>YILHM3015</t>
  </si>
  <si>
    <t>_Cinturón elástico de tela negro H&amp;M</t>
  </si>
  <si>
    <t>YILHM3016</t>
  </si>
  <si>
    <t>Talla L/XL</t>
  </si>
  <si>
    <t>YILHM3017</t>
  </si>
  <si>
    <t>_Cinturón de mujer de inspiración occidental negro H&amp;M</t>
  </si>
  <si>
    <t>YNIR62</t>
  </si>
  <si>
    <t xml:space="preserve">Calzado /hm </t>
  </si>
  <si>
    <t>_Sandalias destalonadas con punta fina estampado animal print H&amp;M</t>
  </si>
  <si>
    <t>YNIR63</t>
  </si>
  <si>
    <t>_Sandalias planas negras H&amp;M</t>
  </si>
  <si>
    <t>YNIR64</t>
  </si>
  <si>
    <t>_Sandalias trenzadas burdeos H&amp;M</t>
  </si>
  <si>
    <t>YNIR65</t>
  </si>
  <si>
    <t xml:space="preserve">_Sandalias planas con tiras cruzadas negras H&amp;M </t>
  </si>
  <si>
    <t>YNIR66</t>
  </si>
  <si>
    <t>_Sandalias de tacón pequeño negras H&amp;M</t>
  </si>
  <si>
    <t>YNIR67</t>
  </si>
  <si>
    <t>_Sandalias de tacón pequeño beige H&amp;M (SIN FOTO)</t>
  </si>
  <si>
    <t>YNIR68</t>
  </si>
  <si>
    <t>YNIR69</t>
  </si>
  <si>
    <t>_Sandalias alpargatas con detalle entrelazado beige claro H&amp;M</t>
  </si>
  <si>
    <t>YNIR70</t>
  </si>
  <si>
    <t xml:space="preserve">Hombres /hm /Calzado /hm </t>
  </si>
  <si>
    <t>_Mocasines de hombre azul marino H&amp;M</t>
  </si>
  <si>
    <t>Talla 7.5_40</t>
  </si>
  <si>
    <t>YILHM3018</t>
  </si>
  <si>
    <t>YILHM3019</t>
  </si>
  <si>
    <t>_Cinturón de mujer tachonado negro H&amp;M</t>
  </si>
  <si>
    <t>YILHM3020</t>
  </si>
  <si>
    <t>_Anteojos para el sol marrones H&amp;M (SIN FOTO)</t>
  </si>
  <si>
    <t>Talla unitalla</t>
  </si>
  <si>
    <t>YILHM3021</t>
  </si>
  <si>
    <t>_Anteojos para el sol gris oscuros H&amp;M</t>
  </si>
  <si>
    <t>YILHM3022</t>
  </si>
  <si>
    <t>_Anteojos para el sol ovalados negros H&amp;M</t>
  </si>
  <si>
    <t>YILHM3023</t>
  </si>
  <si>
    <t>_Medias denier negras H&amp;M</t>
  </si>
  <si>
    <t>YNIR71</t>
  </si>
  <si>
    <t>bolsos /hm /Accesorios /hm</t>
  </si>
  <si>
    <t>_Bolso cruzado con cadena decorativa negro H&amp;M</t>
  </si>
  <si>
    <t>YNIR73</t>
  </si>
  <si>
    <t>_Bolso cruzado de vinil negro H&amp;M</t>
  </si>
  <si>
    <t>YNIR74</t>
  </si>
  <si>
    <t>_Bolso cruzado negro con correa ajustable H&amp;M</t>
  </si>
  <si>
    <t>YNIR75</t>
  </si>
  <si>
    <t>_Bolso bandolera gris H&amp;M</t>
  </si>
  <si>
    <t>YNIR76</t>
  </si>
  <si>
    <t>_Bolso bandolera marrón H&amp;M</t>
  </si>
  <si>
    <t>YNIR77</t>
  </si>
  <si>
    <t>_Bolso de hombro con detalle de nudo negro H&amp;M</t>
  </si>
  <si>
    <t>YNIR78</t>
  </si>
  <si>
    <t>_Bolso de hombro marrón oscuro H&amp;M</t>
  </si>
  <si>
    <t>YNIR79</t>
  </si>
  <si>
    <t>_Bolso bandolera azul marino H&amp;M</t>
  </si>
  <si>
    <t>YILHM3024</t>
  </si>
  <si>
    <t>_Sujetador balconette strapless negro H&amp;M</t>
  </si>
  <si>
    <t>Talla 34B</t>
  </si>
  <si>
    <t>YILHM3025</t>
  </si>
  <si>
    <t>_Sujetador balconette strapless blanco H&amp;M (SIN FOTO)</t>
  </si>
  <si>
    <t>YILHM3026</t>
  </si>
  <si>
    <t>_Sujetador acolchado con encaje beige H&amp;M SIN FOTO</t>
  </si>
  <si>
    <t>YILHM3027</t>
  </si>
  <si>
    <t>YILHM3028</t>
  </si>
  <si>
    <t>Talla 38B</t>
  </si>
  <si>
    <t>YILHM3029</t>
  </si>
  <si>
    <t>_Sujetador de algodón negro sin barillas H&amp;M SIN FOTO</t>
  </si>
  <si>
    <t>YILHM3030</t>
  </si>
  <si>
    <t>_Sujetador balconette strapless beige H&amp;M</t>
  </si>
  <si>
    <t>Talla 38C</t>
  </si>
  <si>
    <t>YILHM3031 Entrar Manual</t>
  </si>
  <si>
    <t>_Shorts cortos de lona de corte regular negro H&amp;M</t>
  </si>
  <si>
    <t>YILHM3032</t>
  </si>
  <si>
    <t>_Shorts chinos de hombre regular fit azul marino H&amp;M</t>
  </si>
  <si>
    <t>YILHM3033</t>
  </si>
  <si>
    <t>Hombres /hm /tallas-grandes</t>
  </si>
  <si>
    <t>_Shorts chinos de hombre regular fit negro H&amp;M</t>
  </si>
  <si>
    <t>YILHM3034</t>
  </si>
  <si>
    <t>YILHM3035</t>
  </si>
  <si>
    <t xml:space="preserve">_Camisa de mangas cortas de corte regular verde claro rayado H&amp;M </t>
  </si>
  <si>
    <t>YILHM3036</t>
  </si>
  <si>
    <t>_Camisa de mangas cortas de rayas beige claro y oscuro H&amp;M (SIN FOTO)</t>
  </si>
  <si>
    <t>YILHM3037</t>
  </si>
  <si>
    <t>_Camisa oxford de hombre azul claro H&amp;M</t>
  </si>
  <si>
    <t>YILHM3038</t>
  </si>
  <si>
    <t>_Shorts de chandal de corte regular negro H&amp;M</t>
  </si>
  <si>
    <t>YILHM3039</t>
  </si>
  <si>
    <t xml:space="preserve">_Shorts de chandal de corte regular azul marino H&amp;M (SIN FOTO) </t>
  </si>
  <si>
    <t>YILHM3040</t>
  </si>
  <si>
    <t>_Shorts de sarga de corte regular beige H&amp;M</t>
  </si>
  <si>
    <t>YILHM3041</t>
  </si>
  <si>
    <t>_Joggers de vestir slim fit beige oscuro H&amp;M</t>
  </si>
  <si>
    <t>YILHM3042</t>
  </si>
  <si>
    <t>_Pantalón de hombre de  algodón beige H&amp;M (SIN FOTO)</t>
  </si>
  <si>
    <t>YILHM3043</t>
  </si>
  <si>
    <t>_Pantalones de traje ajustados gris oscuro H&amp;M</t>
  </si>
  <si>
    <t>YILHM3044</t>
  </si>
  <si>
    <t>_Pantalones ajustados a medida negros H&amp;M</t>
  </si>
  <si>
    <t>YILHM3045</t>
  </si>
  <si>
    <t>_Pantalones de traje ajustados azul marino H&amp;M</t>
  </si>
  <si>
    <t>Talla L_40</t>
  </si>
  <si>
    <t>YILHM3046</t>
  </si>
  <si>
    <t>_Pantalones de traje ajustados beige H&amp;M</t>
  </si>
  <si>
    <t>YILHM3047</t>
  </si>
  <si>
    <t>_Pantalones de traje slim fit azul marino H&amp;M</t>
  </si>
  <si>
    <t>YILHM3048</t>
  </si>
  <si>
    <t>_Pulóver loose fit negro/Masashi H&amp;M</t>
  </si>
  <si>
    <t>YILHM3049</t>
  </si>
  <si>
    <t>YILHM3050</t>
  </si>
  <si>
    <t>YILHM3051</t>
  </si>
  <si>
    <t>_Pulóver loose fit blanco con dibujo New YorK H&amp;M</t>
  </si>
  <si>
    <t>YILHM3052</t>
  </si>
  <si>
    <t>_Pulóver loose fit blanco/New York H&amp;M (SIN FOTO)</t>
  </si>
  <si>
    <t>YILHM3053</t>
  </si>
  <si>
    <t>_Jogger de mujer de cintura alta gris oscuro H&amp;M</t>
  </si>
  <si>
    <t>YILHM3054</t>
  </si>
  <si>
    <t>_Jeans bootcut de cintura alta azul denim oscurfo H&amp;M (SIN FOTO)</t>
  </si>
  <si>
    <t>YILHM3055</t>
  </si>
  <si>
    <t>_Jeans skinny altos de mujer azul denim claro H&amp;M</t>
  </si>
  <si>
    <t>YILHM3056</t>
  </si>
  <si>
    <t>Shorts de mujer de mezclilla blanca con flecos H&amp;M</t>
  </si>
  <si>
    <t>YILHM3057</t>
  </si>
  <si>
    <t>YILHM3058</t>
  </si>
  <si>
    <t>_Shorts de viscosa con frunces negro H&amp;M</t>
  </si>
  <si>
    <t>YILHM3059</t>
  </si>
  <si>
    <t>Vestidos /hm /tallas-grandes</t>
  </si>
  <si>
    <t>_Vestido túnica arrugado patrón blanco y azul H&amp;M</t>
  </si>
  <si>
    <t>YILHM3060</t>
  </si>
  <si>
    <t>_Vestido vaquero de falda acampanada azul denim oscuro H&amp;M</t>
  </si>
  <si>
    <t>YILHM3061</t>
  </si>
  <si>
    <t>_Vestido acanalado con ribete overlocked blanco floral H&amp;M</t>
  </si>
  <si>
    <t>YILHM3062</t>
  </si>
  <si>
    <t>_Vestido túnica con manga de globo color crema rosa floral H&amp;M</t>
  </si>
  <si>
    <t>YILHM3063</t>
  </si>
  <si>
    <t xml:space="preserve">Tops /hm /tallas-grandes </t>
  </si>
  <si>
    <t>_Top corto con tiras azul oscuro estampado H&amp;M</t>
  </si>
  <si>
    <t>YILHM3064</t>
  </si>
  <si>
    <t>_Pulóver de mujer oversized color crema Pacha H&amp;M</t>
  </si>
  <si>
    <t>YILHM3065</t>
  </si>
  <si>
    <t>_Top sin mangas de punto texturizada beige claro H&amp;M</t>
  </si>
  <si>
    <t>YILHM3066</t>
  </si>
  <si>
    <t>_Pulóver de mujer negro acanalado H&amp;M</t>
  </si>
  <si>
    <t>YILHM3067</t>
  </si>
  <si>
    <t>_Chaleco de traje de mezcla de lino color crema raya diplomática H&amp;M</t>
  </si>
  <si>
    <t>YNIR80</t>
  </si>
  <si>
    <t>YNIR81</t>
  </si>
  <si>
    <t xml:space="preserve">_Sandalias planas con tiras cruzadas beige verdoso H&amp;M </t>
  </si>
  <si>
    <t>YNIR82</t>
  </si>
  <si>
    <t>_Tenis de hombre de gamuza beige H&amp;M</t>
  </si>
  <si>
    <t>Talla 10.5_44</t>
  </si>
  <si>
    <t>hombres /hm /hm /tallas-pequenas</t>
  </si>
  <si>
    <t>_Camisa de manga corta de corte regular beige con rayas H&amp;M</t>
  </si>
  <si>
    <t>_Camisa con efecto crochet color crema H&amp;M</t>
  </si>
  <si>
    <t>hombres /hm /hm /tallas-medianas</t>
  </si>
  <si>
    <t>_Camisa texturizada regular fit color crema H&amp;M</t>
  </si>
  <si>
    <t>_Camisa de punto de mangas cortas negra H&amp;M</t>
  </si>
  <si>
    <t>_Camisa resort marrón oscuro H&amp;M</t>
  </si>
  <si>
    <t>_Camisa de manga corta en mezcla de lino color crema H&amp;M</t>
  </si>
  <si>
    <t>_Camisa de mangas cortas de cuadros azul oscuro H&amp;M (SIN FOTO)</t>
  </si>
  <si>
    <t>_Camisa en mezcla de lino regular fit blanca H&amp;M</t>
  </si>
  <si>
    <t>_Camisa de manga corta de corte regular blanco con rayas grises H&amp;M</t>
  </si>
  <si>
    <t>_Camisa de manga corta regular fit color crema H&amp;M</t>
  </si>
  <si>
    <t>Accesorios /tallas-medianas</t>
  </si>
  <si>
    <t>_Bolso XOXO</t>
  </si>
  <si>
    <t>Talla mediano</t>
  </si>
  <si>
    <t>Accesorios /tallas-pequenas</t>
  </si>
  <si>
    <t xml:space="preserve">_Bolso Nine West carmelita </t>
  </si>
  <si>
    <t>_Bolso Nine West blanco</t>
  </si>
  <si>
    <t xml:space="preserve">_Bolso de jute mediano con correa estamapada </t>
  </si>
  <si>
    <t>_Bolso rosado mediano</t>
  </si>
  <si>
    <t>_Bolso BEBÉ negro</t>
  </si>
  <si>
    <t>_Bolso BEBÉ negro con detalle dorado</t>
  </si>
  <si>
    <t>_Bolso negro con detalle dorado de mariposa</t>
  </si>
  <si>
    <t xml:space="preserve">Accesorios /tallas-extras </t>
  </si>
  <si>
    <t>_Bolso elgante marrón con correas trenzadas</t>
  </si>
  <si>
    <t>Talla grande</t>
  </si>
  <si>
    <t xml:space="preserve">_Bolso pequeño de saco con detalle de agarre plástico </t>
  </si>
  <si>
    <t>_Bolso Anne Klein rosa claro con estampado beige</t>
  </si>
  <si>
    <t>YNIR91</t>
  </si>
  <si>
    <t>bolsos /hm /tallas-pequenas</t>
  </si>
  <si>
    <t>_Bolso cruzado de paja beige con correa negra H&amp;M</t>
  </si>
  <si>
    <t>YNIR92</t>
  </si>
  <si>
    <t>_Bolso de hombro color crema H&amp;M</t>
  </si>
  <si>
    <t>YNIR93</t>
  </si>
  <si>
    <t>_Bolso bandolera pequeño negro de malla H&amp;M</t>
  </si>
  <si>
    <t>_Blumers estilo bikinis colores varios H&amp;M</t>
  </si>
  <si>
    <t>_Blúmer colaless estilo tanga de algodón con detalle de encaje negro H&amp;M</t>
  </si>
  <si>
    <t>_Blúmer colaless estilo tanga colores varios H&amp;M</t>
  </si>
  <si>
    <t>_Blúmer hipster de algodón colores varios H&amp;M</t>
  </si>
  <si>
    <t>hombres /hm /hm /hm /tallas-medianas</t>
  </si>
  <si>
    <t>_Camisa de hombre de mangas largas en mezcla de lino azul claro H&amp;M</t>
  </si>
  <si>
    <t>_Camisa de hombre de mangas largas de lino beige claro H&amp;M</t>
  </si>
  <si>
    <t>_Camisa de sirsaca azul claro con rayas H&amp;M</t>
  </si>
  <si>
    <t>_Camisa de mezcla de lino marrón H&amp;M</t>
  </si>
  <si>
    <t>_Pulóver d mujer de microfibra blanco H&amp;M</t>
  </si>
  <si>
    <t>Tops /hm /hm /tallas-medianas</t>
  </si>
  <si>
    <t>_Top de algodón con vuelo crema estampado H&amp;M</t>
  </si>
  <si>
    <t>_Camiseta negra de mujer acanalada H&amp;M</t>
  </si>
  <si>
    <t>_Camiseta color crema de mujer acanalada H&amp;M</t>
  </si>
  <si>
    <t>_Camiseta amarilla de mujer acanalada H&amp;M (SIN FOTO)</t>
  </si>
  <si>
    <t xml:space="preserve">_Camiseta azul marino de mujer acanalada H&amp;M </t>
  </si>
  <si>
    <t xml:space="preserve">_Camiseta rosa polvoriento de mujer acanalada H&amp;M </t>
  </si>
  <si>
    <t>_Blusa transparente con cuello elevado negro H&amp;M</t>
  </si>
  <si>
    <t>_Top sin mangas en punto arrugado negro H&amp;M</t>
  </si>
  <si>
    <t>_Blusa con escote V blanco con estampado de limones H&amp;M</t>
  </si>
  <si>
    <t>_Top sin mangas en punto acanalado beige oscuro H&amp;M</t>
  </si>
  <si>
    <t>_Camisa de viscosa con efecto arrugado blanco H&amp;M</t>
  </si>
  <si>
    <t>_Camisa de lino beige claro H&amp;M</t>
  </si>
  <si>
    <t>_Blusa con ribete de vuelos negra H&amp;M</t>
  </si>
  <si>
    <t>_Top de punto con cuello camisero crema con rayas negras H&amp;M</t>
  </si>
  <si>
    <t>_Top con cordón de ajuste color crema H&amp;M</t>
  </si>
  <si>
    <t>_Top de hombros afuera blanco H&amp;M</t>
  </si>
  <si>
    <t>_Top de hombros descubiertos acanalado blanco H&amp;M</t>
  </si>
  <si>
    <t>_Top de hombros afuera color crema H&amp;M</t>
  </si>
  <si>
    <t>_Blusa con mangas globo blanca H&amp;M</t>
  </si>
  <si>
    <t>_Blusa en muselina de algodón blanca H&amp;M</t>
  </si>
  <si>
    <t>_Top con detalle trenzado burdeo H&amp;M</t>
  </si>
  <si>
    <t>_Blusa de popelina con mangas globo blanca H&amp;M</t>
  </si>
  <si>
    <t>_Blusa con broderie inglés blanca H&amp;M</t>
  </si>
  <si>
    <t>_Blusa en holgada con cuello V beige con rayas negras H&amp;M (SIN FOTO)</t>
  </si>
  <si>
    <t>_Top con mangas globo azul claro H&amp;M</t>
  </si>
  <si>
    <t>_Blusa con cuello mao azul con rayas blancas H&amp;M</t>
  </si>
  <si>
    <t>_Blusa con cuello mao blanca H&amp;M</t>
  </si>
  <si>
    <t>_Top con escote cuello en V blanco H&amp;M</t>
  </si>
  <si>
    <t>_Top con efecto arrugado marrón oscuro estamapado H&amp;M</t>
  </si>
  <si>
    <t>_Top sin mangas con basta burbuja blanca H&amp;M</t>
  </si>
  <si>
    <t xml:space="preserve">trajes-de-bano /hm /tallas-medianas </t>
  </si>
  <si>
    <t>_Traje de baño con relleno azul marino H&amp;M</t>
  </si>
  <si>
    <t>_Traje de baño con relleno negro H&amp;M</t>
  </si>
  <si>
    <t xml:space="preserve">trajes-de-bano /hm /tallas-extras  </t>
  </si>
  <si>
    <t>_Blúmer de bikini bottom negro H&amp;M</t>
  </si>
  <si>
    <t>trajes-de-bano /hm /tallas-medianas</t>
  </si>
  <si>
    <t xml:space="preserve">trajes-de-bano /hm /tallas-pequenas </t>
  </si>
  <si>
    <t>_Blúmer de bikini bottom Cheeky negro H&amp;M</t>
  </si>
  <si>
    <t>_Blúmer de bikini bottom azul claro con rayas H&amp;M</t>
  </si>
  <si>
    <t>_Blúmer de bikini bottom Cheeky blanco H&amp;M</t>
  </si>
  <si>
    <t>_Top de bikini con aros rojo H&amp;M</t>
  </si>
  <si>
    <t>Talla 38D</t>
  </si>
  <si>
    <t>_Top de bikini push-up negro H&amp;M</t>
  </si>
  <si>
    <t>_Top de bikini acolchado negro H&amp;M</t>
  </si>
  <si>
    <t>_Top de bikini animal print H&amp;M</t>
  </si>
  <si>
    <t>_Top de bikini triangular con relleno negro estampado blanco H&amp;M</t>
  </si>
  <si>
    <t>Talla S_8</t>
  </si>
  <si>
    <t>_Blúmer de bikini bottom cheeky blanco estampado verde H&amp;M</t>
  </si>
  <si>
    <t>_Top de bikini balconette negro H&amp;M</t>
  </si>
  <si>
    <t>_Top de bikini de microfibra con relleno negro H&amp;M</t>
  </si>
  <si>
    <t>_Top de bikini con relleno blanco con rayas azules H&amp;M</t>
  </si>
  <si>
    <t>trajes-de-bano /hm</t>
  </si>
  <si>
    <t>_Top de bikini acolchado negro con detalle dorado H&amp;M</t>
  </si>
  <si>
    <t>Talla M_10</t>
  </si>
  <si>
    <t>_Top de bikini acolchado azul polvoriento con hebilla de carey H&amp;M</t>
  </si>
  <si>
    <t>_Top de bikini acolchado con detalle de giro blanco H&amp;M</t>
  </si>
  <si>
    <t>Talla M_12</t>
  </si>
  <si>
    <t>_Camisa de hombre de mangas largas delino beige claro H&amp;M</t>
  </si>
  <si>
    <t>_Camisa de sirsaca azul marino H&amp;M</t>
  </si>
  <si>
    <t>_Camisa resort en mezcla de lino blanco estampado de hojas H&amp;M</t>
  </si>
  <si>
    <t>_Camisa en mezcla de lino beige grisáceo con rayas H&amp;M</t>
  </si>
  <si>
    <t>_Camisa de lino slim fit azul claro H&amp;M</t>
  </si>
  <si>
    <t>_Polo de punto fino beige claro H&amp;M</t>
  </si>
  <si>
    <t>_Camisa oversize en mezcla de lino azul H&amp;M</t>
  </si>
  <si>
    <t>_Camisa de mangas cortas en mezcla de lino azul H&amp;M</t>
  </si>
  <si>
    <t>_Camisa de mujer con bolsillos azul claro H&amp;M</t>
  </si>
  <si>
    <t>_Camisa resort holgada blanca H&amp;M</t>
  </si>
  <si>
    <t>_Camisa de mujer de lino blanca con rayas negras H&amp;M</t>
  </si>
  <si>
    <t>_Camisa cropped con lazo azul claro H&amp;M</t>
  </si>
  <si>
    <t>_Camisa de mujer con escote en V satinada negra H&amp;M</t>
  </si>
  <si>
    <t>_Camisa de mujer en mezcla de lino color crema H&amp;M</t>
  </si>
  <si>
    <t>_Camisa de mujer en mezcla de lino blanca H&amp;M</t>
  </si>
  <si>
    <t xml:space="preserve">hombres /hm /hm /tallas-extras </t>
  </si>
  <si>
    <t>_Bolso de playa de listas carmelitas y negras</t>
  </si>
  <si>
    <t xml:space="preserve">_Bolso grande carmelita </t>
  </si>
  <si>
    <t>YNIR94</t>
  </si>
  <si>
    <t>_Sandalias planas trenzadas con tiras cruzadas marrón oscuro H&amp;M</t>
  </si>
  <si>
    <t xml:space="preserve">Partes-de-abajo /hm /tallas-pequenas </t>
  </si>
  <si>
    <t>_Shorts denim mom ultra alto azul oscuro H&amp;M</t>
  </si>
  <si>
    <t>_Shorts denim alto azul claro H&amp;M</t>
  </si>
  <si>
    <t>_Bermudas de mujer denim altos azul denim H&amp;M</t>
  </si>
  <si>
    <t>_Sombrero bucket verde salvia H&amp;M</t>
  </si>
  <si>
    <t>_Sombrero bucket negro H&amp;M</t>
  </si>
  <si>
    <t>_Calcetines tobilleros negros H&amp;M</t>
  </si>
  <si>
    <t>Talla 8-10_39-41</t>
  </si>
  <si>
    <t>_Corbata gris oscuro H&amp;M</t>
  </si>
  <si>
    <t>_Top sin mangas acanalado corto blanco H&amp;M</t>
  </si>
  <si>
    <t>_Top sin mangas acanalado corto blanco con bordes negros H&amp;M</t>
  </si>
  <si>
    <t>_Pulóver de mujer corto blanco H&amp;M</t>
  </si>
  <si>
    <t>_Pulóver de mujer blanco ajustado H&amp;M</t>
  </si>
  <si>
    <t>_Pulóver de mujer acanalado Mi Amore blanco H&amp;M</t>
  </si>
  <si>
    <t>_Pulóver de mujer blanco con dibujo de limón H&amp;M</t>
  </si>
  <si>
    <t>_Pulóver de mujer de algodón marrón oscuro H&amp;M</t>
  </si>
  <si>
    <t>_Pulóver de mujer negro de algodón H&amp;M</t>
  </si>
  <si>
    <t>_Pulóver de mujer acanalado color crema H&amp;M</t>
  </si>
  <si>
    <t>_Pulóver entallado de microfibra rosa polvoriento H&amp;M</t>
  </si>
  <si>
    <t>_Pulóver de mujer de algodón topo oscuro H&amp;M</t>
  </si>
  <si>
    <t>_Pulóver de mujer oversized marrón/Les Jardins H&amp;M</t>
  </si>
  <si>
    <t>_Pulóver de mujer oversized blanco H&amp;M</t>
  </si>
  <si>
    <t>_Pulóver de mujer oversized azul claro H&amp;M</t>
  </si>
  <si>
    <t>_Pulóver de mujer de algodón crema con rayas negras H&amp;M</t>
  </si>
  <si>
    <t>_Pulóver de mujer estampado azul de rayas H&amp;M</t>
  </si>
  <si>
    <t>_Pulóver de mujer de algodón beige claro H&amp;M</t>
  </si>
  <si>
    <t>_Pulóver de mujer blanco con letrero Beauté H&amp;M</t>
  </si>
  <si>
    <t>YNIR98</t>
  </si>
  <si>
    <t>_Bolso bandolera de lona color crema H&amp;M</t>
  </si>
  <si>
    <t>YNIR99</t>
  </si>
  <si>
    <t>_Bolso marrón con patrón de cocodrilo H&amp;M</t>
  </si>
  <si>
    <t>YNIR100</t>
  </si>
  <si>
    <t>_Bolso de hombro de paja beige H&amp;M</t>
  </si>
  <si>
    <t>YNIR101</t>
  </si>
  <si>
    <t>_Bolso de hombro con detalle entretejido marrón oscuro H&amp;M</t>
  </si>
  <si>
    <t>YNIR102</t>
  </si>
  <si>
    <t>bolsos /hm /hm /tallas-medianas</t>
  </si>
  <si>
    <t>_Bolso bandolera marrón oscuro H&amp;M</t>
  </si>
  <si>
    <t>YNIR103</t>
  </si>
  <si>
    <t>_Bolso de hombro con patrón cocodrilo negro H&amp;M (SIN FOTO)</t>
  </si>
  <si>
    <t>YNIR104</t>
  </si>
  <si>
    <t>_Bolso de mano negro con detalle de agarre dorado H&amp;M (SIN FOTO)</t>
  </si>
  <si>
    <t>Shorts de buzo regular fit azul claro H&amp;M</t>
  </si>
  <si>
    <t>_Shorts de buzo regular fit color durazno H&amp;M</t>
  </si>
  <si>
    <t>_Shorts de buzo regular fit de gran calidad verde menta H&amp;M</t>
  </si>
  <si>
    <t>_Shorts de buzo regular fit marrón H&amp;M</t>
  </si>
  <si>
    <t>SQ0807835</t>
  </si>
  <si>
    <t>_Shorts regular fit beige H&amp;M (entrado)</t>
  </si>
  <si>
    <t>YILHM3115</t>
  </si>
  <si>
    <t>_Shorts de buzo regular fit beige de gran calidad H&amp;M (entrado)</t>
  </si>
  <si>
    <t>YILHM3119</t>
  </si>
  <si>
    <t>_Shorts regular fit gris oscuro H&amp;M (entrado)</t>
  </si>
  <si>
    <t xml:space="preserve">partes-de-abajo /hm /tallas-pequenas </t>
  </si>
  <si>
    <t>_Pantalón negro de mezcla de lino de piernas anchas H&amp;M (SIN FOTO)</t>
  </si>
  <si>
    <t>_Pantalón negro de vestir de mujer H&amp;M (SIN FOTO)</t>
  </si>
  <si>
    <t>_Pantalón amplio en mezcla de lino color crema H&amp;M</t>
  </si>
  <si>
    <t xml:space="preserve">Partes-de-abajo /hm /hm /tallas-extras </t>
  </si>
  <si>
    <t>_Pantalón en mezcla de lino beige H&amp;M (SIN FOTO)</t>
  </si>
  <si>
    <t xml:space="preserve">Partes-de-abajo /hm /tallas-medianas </t>
  </si>
  <si>
    <t>_Pantalón amplio marrón oscuro H&amp;M</t>
  </si>
  <si>
    <t>_Pantalón amplio blanco con rayas negras H&amp;M</t>
  </si>
  <si>
    <t>_Pantalón amplio en mezcla de lino gris jaspeado H&amp;M</t>
  </si>
  <si>
    <t>_Pantalón amplio pull-on verde oscuro H&amp;M</t>
  </si>
  <si>
    <t>_Pantalón amplio en mezcla de lino beige claro H&amp;M</t>
  </si>
  <si>
    <t>SQ4631157</t>
  </si>
  <si>
    <t>Talla XXL_16</t>
  </si>
  <si>
    <t>_Pantalón amplio de vestir negro H&amp;M</t>
  </si>
  <si>
    <t>_Polo piqué regular fit negro H&amp;M</t>
  </si>
  <si>
    <t>SQ9102500</t>
  </si>
  <si>
    <t>_Polo negro de ajuste regular Coolmax H&amp;M (entrado)</t>
  </si>
  <si>
    <t>_Camisa slim fit azul claro H&amp;M</t>
  </si>
  <si>
    <t>_Camisa de popelina azul claro con rayas H&amp;M</t>
  </si>
  <si>
    <t>_Polo slim fit beige claro con zipper H&amp;M</t>
  </si>
  <si>
    <t>_Pulóver oversized fit crema de gran calidad H&amp;M</t>
  </si>
  <si>
    <t>_Pulóver de mujer oversized crema/ The Rolling Stones H&amp;M</t>
  </si>
  <si>
    <t>_Polo de algodón pima crema H&amp;M</t>
  </si>
  <si>
    <t>_Pulóver loose fit negro/carbonara H&amp;M</t>
  </si>
  <si>
    <t>Yilhm2153</t>
  </si>
  <si>
    <t>_Pulóver de corte regular con cuello azul marino H&amp;M (entrado)</t>
  </si>
  <si>
    <t>_Polo de algodón verde salvia H&amp;M (SIN FOTO)</t>
  </si>
  <si>
    <t>_Pulóver de punto fino azul melange H&amp;M (SIN FOTO)</t>
  </si>
  <si>
    <t>_Pulóver holgado con estampado de estrellas beige H&amp;M (entrado)</t>
  </si>
  <si>
    <t>_Polo slim fit blanco H&amp;M</t>
  </si>
  <si>
    <t>_Pulóver Coolmax blanco H&amp;M</t>
  </si>
  <si>
    <t>YNIR107</t>
  </si>
  <si>
    <t>calzado /hm</t>
  </si>
  <si>
    <t>_Sandalias de tacón pequeño con tiras dorado H&amp;M</t>
  </si>
  <si>
    <t>SQ3779640</t>
  </si>
  <si>
    <t>_Sandalias bajas marrón estampado leopardo  H&amp;M (entrado)</t>
  </si>
  <si>
    <t>YNIR108</t>
  </si>
  <si>
    <t>_Sandalias hawainas beige H&amp;M (entrado)</t>
  </si>
  <si>
    <t>Talla 8_4.5-9_41-42</t>
  </si>
  <si>
    <t>YNIR95</t>
  </si>
  <si>
    <t>_Sandalias planas con tiras cruzadas beige verdoso H&amp;M (entrado)</t>
  </si>
  <si>
    <t>SQ2897905</t>
  </si>
  <si>
    <t>_Sandalias trenzadas burdeos H&amp;M (entrado)</t>
  </si>
  <si>
    <t>SQ4563484</t>
  </si>
  <si>
    <t>_Sandalias prácticas beige con detalle de hebilla plateada H&amp;M (entrado)</t>
  </si>
  <si>
    <t>tops</t>
  </si>
  <si>
    <t>_Top de crochet morado con brillo DontCallMe</t>
  </si>
  <si>
    <t>_Top de ribete blanco strapless PinkWoman</t>
  </si>
  <si>
    <t>_Top acanalado sin mangas beige</t>
  </si>
  <si>
    <t>_Top acanalado negro con lista a los lados Terranova</t>
  </si>
  <si>
    <t>_Top de rayas verde y blancas con botones Terranova</t>
  </si>
  <si>
    <t>_Top de rayas verdes y blancas con botones Terranova</t>
  </si>
  <si>
    <t>_Top de rayas azul y blancas con botones Terranova</t>
  </si>
  <si>
    <t>_Top de rayas negras y blancas con botones Terranova</t>
  </si>
  <si>
    <t>_Top acanalado blanco y morado con ribete de encaje DontCallMe</t>
  </si>
  <si>
    <t xml:space="preserve">_Top de tirantes finos verde claro </t>
  </si>
  <si>
    <t>_Top de punto fino color rosa oscuro PinkWoman</t>
  </si>
  <si>
    <t>_Top de tirantes con lazos estamapdo azul de cuadros Terranova</t>
  </si>
  <si>
    <t>_Top de ribete verde claro strapless DontCallMe</t>
  </si>
  <si>
    <t xml:space="preserve">_Top sin mangas marrón </t>
  </si>
  <si>
    <t>_Top verde claro con nudo trasero Terranova</t>
  </si>
  <si>
    <t>Talla M/L</t>
  </si>
  <si>
    <t>_Top de ribete violeta strapless PinkWoman</t>
  </si>
  <si>
    <t>_Top de ribete cherry strapless PinkWoman</t>
  </si>
  <si>
    <t>_Top acanalado blanco con lista a los lados Terranova</t>
  </si>
  <si>
    <t>_Top acanalado verde claro con lista a los lados Terranova</t>
  </si>
  <si>
    <t>_Top acanalado rosa claro con lista a los lados Terranova</t>
  </si>
  <si>
    <t>_Top de ribete negro strapless PinkWoman</t>
  </si>
  <si>
    <t>_Top acanalado beige con ribete de encaje DontCallMe</t>
  </si>
  <si>
    <t>_Top crochet de rayas beige claro y oscuro</t>
  </si>
  <si>
    <t xml:space="preserve">_Top acanalado beige con escote corazón y botones </t>
  </si>
  <si>
    <t xml:space="preserve">_Top acanalado blanco de tirantes finos </t>
  </si>
  <si>
    <t xml:space="preserve">_Top acanalado naranja de tirantes finos </t>
  </si>
  <si>
    <t xml:space="preserve">_Top acanalado sin mangas gris melange </t>
  </si>
  <si>
    <t>_Top acanalado sin mangas marrón</t>
  </si>
  <si>
    <t xml:space="preserve">_Top deportivo de microfibra rosa chicle </t>
  </si>
  <si>
    <t>_Top de algodón strapless verde salvia Terranova</t>
  </si>
  <si>
    <t>_Top de algodón strapless rosa chicle Terranova</t>
  </si>
  <si>
    <t>_Top de algodón strapless negro Terranova</t>
  </si>
  <si>
    <t>_Top de algodón strapless amarillo Terranova</t>
  </si>
  <si>
    <t>_Top lencero rojo vino con ribete de encaje</t>
  </si>
  <si>
    <t>_Top de tirantes fino terracota PinkWoman</t>
  </si>
  <si>
    <t>_Top de algodón violeta</t>
  </si>
  <si>
    <t>_Top triangular corto negro de tirantes finos</t>
  </si>
  <si>
    <t>_Top sin mangas acanalado de microfibra beige oscuro</t>
  </si>
  <si>
    <t xml:space="preserve">_Top Florida azul oscuro </t>
  </si>
  <si>
    <t>_Top sin mangas blanco de algodón con detalle de mariposa</t>
  </si>
  <si>
    <t>_Top negro estilo corsé PinkWoman</t>
  </si>
  <si>
    <t xml:space="preserve">_Top camiseta gris melange </t>
  </si>
  <si>
    <t>_Top strapless negro con rayas blancas No Way</t>
  </si>
  <si>
    <t>_Top de cuadros beige con detalle de lazo delantero</t>
  </si>
  <si>
    <t xml:space="preserve">_Top de algodón sin mangas amarillo </t>
  </si>
  <si>
    <t>_Top camiseta de algodón amarillo</t>
  </si>
  <si>
    <t>_Top deportivo de microfibra azul estampado</t>
  </si>
  <si>
    <t>_Top deportivo de microfibra con espalda cruzada azul estampado</t>
  </si>
  <si>
    <t>_Top anudado en cuello con escote pronunciado marrón</t>
  </si>
  <si>
    <t>Talla XS/S</t>
  </si>
  <si>
    <t>_Top anudado en cuello con escote pronunciado naranja</t>
  </si>
  <si>
    <t>_Top acanalado de tirantes amarillo WomanPink</t>
  </si>
  <si>
    <t xml:space="preserve">_Top strapless acanalado amarillo </t>
  </si>
  <si>
    <t>_Top de algodón acanalado amarillo</t>
  </si>
  <si>
    <t>_Top acanalado azul Colsie</t>
  </si>
  <si>
    <t>_Top sin mangas acanalado blanco</t>
  </si>
  <si>
    <t>_Top desmangado blanco Feeling Good</t>
  </si>
  <si>
    <t>_Top corto con ribete de encaje gris melange</t>
  </si>
  <si>
    <t>_Top naranja 0 de un solo hombro</t>
  </si>
  <si>
    <t>_Top strapless beige con estampado negro Kendall &amp; Kylie</t>
  </si>
  <si>
    <t>_Top de tirantes finos con botones negro</t>
  </si>
  <si>
    <t>_Top de tirantes finos con botones rosa fucsia</t>
  </si>
  <si>
    <t>_Top strapless azul malva Terranova</t>
  </si>
  <si>
    <t>_Top de un solo hombro acanalado blanco</t>
  </si>
  <si>
    <t>_Top negro con nudo trasero Terranova</t>
  </si>
  <si>
    <t>_Top acanalado con ribete de encaje y tirantes finos amarillo</t>
  </si>
  <si>
    <t>_Top acanalado con escote de corazón azul polvoriento</t>
  </si>
  <si>
    <t>_Top de tirantes finos de algodón gris jaspeado</t>
  </si>
  <si>
    <t>_Top de tirantes finos de algodón violeta</t>
  </si>
  <si>
    <t>_Top de tirantes finos de algodón lila</t>
  </si>
  <si>
    <t>_Top corto cruzado color crema</t>
  </si>
  <si>
    <t>_Top de acanalado con patrón rosa durazno</t>
  </si>
  <si>
    <t>_Top de crochet de rayas beige y marrón anudado al cuello</t>
  </si>
  <si>
    <t>_Top corto cruzado color beige</t>
  </si>
  <si>
    <t>_Top de crochet marrón</t>
  </si>
  <si>
    <t>_Top negro corto acanalado de tirantes finos</t>
  </si>
  <si>
    <t>_Top desmangado con detalle corrugado rosa barbie</t>
  </si>
  <si>
    <t>_Top espalda afuera con detalle corrugado beige oscuro</t>
  </si>
  <si>
    <t>_Top desmangado New York beige oscuro</t>
  </si>
  <si>
    <t>_Top de espalda afuera con cuello y botones delantero marrón</t>
  </si>
  <si>
    <t>_Pantalón de algodón blanco con rayas azulesz H&amp;M (entrado)</t>
  </si>
  <si>
    <t>_Pantalón con cinturón blanco H&amp;M (entrado)</t>
  </si>
  <si>
    <t>_Leggins acampanados color crema H&amp;M (entrado)</t>
  </si>
  <si>
    <t>_Pantalones pointelle blancos H&amp;M (entrado)</t>
  </si>
  <si>
    <t>_Pantalón amplio sin cierre beige H&amp;M (entrado)</t>
  </si>
  <si>
    <t>_Pantalones de mezcla de lino recto beige claro H&amp;M (entrado)</t>
  </si>
  <si>
    <t>_Pantalón de pierna ancha color crema estampado H&amp;M (entrado)</t>
  </si>
  <si>
    <t>_Pantalón de pierna ancha color crema estampado cebra H&amp;M (entrado)</t>
  </si>
  <si>
    <t>_Pantalón de pierna ancha blanco con rayas beige H&amp;M (entrado)</t>
  </si>
  <si>
    <t>_Pantalón de pierna ancha beige con rayas negras y marrón H&amp;M (entrado)</t>
  </si>
  <si>
    <t>_Pantalón de pierna ancha crema con rayas negras H&amp;M (entrado)</t>
  </si>
  <si>
    <t>_Pantalón con cordón en mezcla de lino borgoña H&amp;M (entrado)</t>
  </si>
  <si>
    <t>_Pantalones cortos marrón oscuro H&amp;M (entrado)</t>
  </si>
  <si>
    <t>_Pantalones cortos color terracota H&amp;M (entrado)</t>
  </si>
  <si>
    <t>_Pantalón con cordón de algodón marrón oscuro H&amp;M (entrado)</t>
  </si>
  <si>
    <t>_Pantalón recto en mezcla de lino gris oscuro H&amp;M (entrado)</t>
  </si>
  <si>
    <t>_Pantalones cortos negros H&amp;M (entrado)</t>
  </si>
  <si>
    <t>_Pantalones de corte ancho negros H&amp;M (entrado)</t>
  </si>
  <si>
    <t>_Pantalones de sarga con cordón animal print H&amp;M (entrado)</t>
  </si>
  <si>
    <t>_Pantalones de corte ancho crema estampado de flores negras H&amp;M (entrado)</t>
  </si>
  <si>
    <t>_Pantalones de pierna ancha de lino blanco estampado negro H&amp;M (entrado)</t>
  </si>
  <si>
    <t>_Pantalones con cordón de pierna ancha negros H&amp;M (entrado)</t>
  </si>
  <si>
    <t>_Blusa con escote V blanco con estampado de limones H&amp;M (entrado)</t>
  </si>
  <si>
    <t>_Chaleco de traje a medida beige claro melange H&amp;M (entrado)</t>
  </si>
  <si>
    <t>_Top negro decorado con botones de conchas H&amp;M (entrado)</t>
  </si>
  <si>
    <t>_Pantaloneta de mezcla de lino beige claro H&amp;M (entrado)</t>
  </si>
  <si>
    <t xml:space="preserve">Vestidos /tallas-pequenas  </t>
  </si>
  <si>
    <t>_Vestido largo de tirantes finos azul oscuro estampado de hojas ONLY (entrado)</t>
  </si>
  <si>
    <t xml:space="preserve">Vestidos /tallas-pequenas /tallas-grandes  </t>
  </si>
  <si>
    <t>_ Vestido tipo camisa con botones negro Blooming (entrado)</t>
  </si>
  <si>
    <t>_Vestido de mangas largas rosa fucsia con estampado de rosas (entrado)</t>
  </si>
  <si>
    <t>Vestido /tallas-medianas</t>
  </si>
  <si>
    <t>_Mono de algodón amarillo claro con estampado de flores pequeñas Pimkie (entrado)</t>
  </si>
  <si>
    <t xml:space="preserve">Vestidos /tallas-grandes  </t>
  </si>
  <si>
    <t>_Vestidfo rojo con mangas globo y lazo delantero (entrado)</t>
  </si>
  <si>
    <t>_Mono de mangas largas negro con estampado triangular carmelita Zabai (entrado)</t>
  </si>
  <si>
    <t>_Vestido de mngas largas negro con estampado triangular carmelita Zabai (entrado)</t>
  </si>
  <si>
    <t>_Vestido con escote en V verde con estampado de flores beige (entrado)</t>
  </si>
  <si>
    <t xml:space="preserve">Vestido /tallas-pequenas  </t>
  </si>
  <si>
    <t>_Vestido  largo blanco con escote en V Anany (enrtado)</t>
  </si>
  <si>
    <t>_Vestido azul oscuro estampado de flores blsncas pequeñas con botones (entrado)</t>
  </si>
  <si>
    <t xml:space="preserve">Vestido /tallas-grandes  </t>
  </si>
  <si>
    <t>_Vestido estilo camisero en mezcla de lino beige con cinturón (entrado)</t>
  </si>
  <si>
    <t>_Vestido rojo desmangado con detalle de cinturón (entrado)</t>
  </si>
  <si>
    <t>_Vestido largo verde oscuro con detalle de cinturón (entrado)</t>
  </si>
  <si>
    <t>_Vestido Frida Kahlo blanco con detalles en azul oscuro (entrado)</t>
  </si>
  <si>
    <t>_Vestido con escote en V negro y verde con estampado de hojas (entrado)</t>
  </si>
  <si>
    <t>_Vestido de mangas globo color crema con flores negras (entrado)</t>
  </si>
  <si>
    <t>_Vestido elegante desmangado rosa fucsia (entrado)</t>
  </si>
  <si>
    <t>_Vestido mangas 3/4 rojo estampado de flores y detalle de lazo (entrado)</t>
  </si>
  <si>
    <t>_Vestido negro con escote y mangas globo (entrado)</t>
  </si>
  <si>
    <t xml:space="preserve">Vestido/tallas-extras  </t>
  </si>
  <si>
    <t>_Vestido negro de algodón de mangas cortas (entrado)</t>
  </si>
  <si>
    <t>Talla 3XL</t>
  </si>
  <si>
    <t>_Vestido de escote en V rosa salmón con detalle de lazo (entrado)</t>
  </si>
  <si>
    <t>_Vestido strapless verde lima claro de microfibra (entrado)</t>
  </si>
  <si>
    <t>_Vestido beige con estampado en rosa de flores con mangas globo (entrado)</t>
  </si>
  <si>
    <t>_Vestido color lila con vuelos (entrado)</t>
  </si>
  <si>
    <t>_Vestido blanco desmangado con detalles de tiras (entrado)</t>
  </si>
  <si>
    <t xml:space="preserve">_Vestido azul oscuro estampado (entrado) </t>
  </si>
  <si>
    <t>_Vestido blanco con mangas globo y detalle de lazo trasero (entrado)</t>
  </si>
  <si>
    <t>_Vestido verde oscuro strapless satinado (entrado)</t>
  </si>
  <si>
    <t>_Vestido de microfibra sin mangas marrón oscuro (entrado)</t>
  </si>
  <si>
    <t>_Vestido sin mangas azul con estampado de flores (entrado)</t>
  </si>
  <si>
    <t>_Vestido satinado verde salvia con escote en V (entrado)</t>
  </si>
  <si>
    <t>_Vestido blanco con bordados y detalle de cordón (entrado)</t>
  </si>
  <si>
    <t>_Vestido corto negro de mangas 3/4 con cinto (entrado)</t>
  </si>
  <si>
    <t>_Vestido de un solo hombro con copa amarillo (entrado)</t>
  </si>
  <si>
    <t>_Vestido de flores verdes con lazo fino delantero y botones (entrado)</t>
  </si>
  <si>
    <t>_Vestido texturizado verde salvia con lazo delantero (entrado)</t>
  </si>
  <si>
    <t>_Vestido de mangas cortas con bordado de encaje rosa salmón (entrado)</t>
  </si>
  <si>
    <t>_Vestido verde oscuro con bordado de encaje (entrado)</t>
  </si>
  <si>
    <t>_Vestido blanco con tirantes finos y copa acolchada elastizado (entrado)</t>
  </si>
  <si>
    <t xml:space="preserve">Vestido /hm /tallas-grandes  </t>
  </si>
  <si>
    <t>_Vestido túnica beige animal print H&amp;M</t>
  </si>
  <si>
    <t>Vestido /hm /tallas-medianas</t>
  </si>
  <si>
    <t>_Joggers de vestir slim fit negro H&amp;M</t>
  </si>
  <si>
    <t>_Top de mangas largas de microfibra negro H&amp;M</t>
  </si>
  <si>
    <t>_Pantalones bootcut beige claro H&amp;M</t>
  </si>
  <si>
    <t>_Pantalón pitillo gris claro H&amp;M</t>
  </si>
  <si>
    <t>_Pantalón pitillo beige H&amp;M</t>
  </si>
  <si>
    <t xml:space="preserve">_Pantalón cigarette beige H&amp;M </t>
  </si>
  <si>
    <t>Talla XL_16</t>
  </si>
  <si>
    <t>_Pantalón hasta el tobillo elastizado gris melange H&amp;M (SIN FOTO)</t>
  </si>
  <si>
    <t>_Bermudas cargo loose fit gris oscuro H&amp;M</t>
  </si>
  <si>
    <t xml:space="preserve">Hombres /hm /tallas-grandes </t>
  </si>
  <si>
    <t>_Shrots relax fit azul marino H&amp;M</t>
  </si>
  <si>
    <t>_Shrots relax fit verde salvia H&amp;M</t>
  </si>
  <si>
    <t>_Bermudas de piqué relax fit beige H&amp;M</t>
  </si>
  <si>
    <t>_Shorts chinos regular fit blanco H&amp;M</t>
  </si>
  <si>
    <t>Talla S_33</t>
  </si>
  <si>
    <t>_Shorts con raya regular fit beige H&amp;M</t>
  </si>
  <si>
    <t>_Shorts denim relaxed azul claro H&amp;M</t>
  </si>
  <si>
    <t>_Polo de punto fino regilar fit turquesa H&amp;M</t>
  </si>
  <si>
    <t>_Camisa resort negra estampado de hojas H&amp;M</t>
  </si>
  <si>
    <t>_Camisa estilo polo resort color crema H&amp;M</t>
  </si>
  <si>
    <t>_Camisa en mezcla de lino de mangas largas beige con rayas H&amp;M</t>
  </si>
  <si>
    <t>_Camisa de manga corta oversized beige H&amp;M</t>
  </si>
  <si>
    <t>_Camisa resort loose fit negra S25 H&amp;M</t>
  </si>
  <si>
    <t>_Camisa resort acanalada azul marino H&amp;M</t>
  </si>
  <si>
    <t>_Camisa resort en tejido waffled verde caqui H&amp;M</t>
  </si>
  <si>
    <t>_Polo de punto fino azul claro H&amp;M</t>
  </si>
  <si>
    <t>_Polo slim fit negro con zipper H&amp;M</t>
  </si>
  <si>
    <t>_Polo de algodón pima beige H&amp;M</t>
  </si>
  <si>
    <t>_Polo regular fit blanco H&amp;M</t>
  </si>
  <si>
    <t>_Polo de punto fino blanco H&amp;M</t>
  </si>
  <si>
    <t>_Shorts cortos con cordón de rayas azul marino y crema H&amp;M</t>
  </si>
  <si>
    <t>_Shorts vaporoso con cordón de ajuste marrón H&amp;M</t>
  </si>
  <si>
    <t>_Shorts en mezcla de lino beige claro H&amp;M</t>
  </si>
  <si>
    <t>_Shorts de lino con cordón de ajuste beige claro H&amp;M</t>
  </si>
  <si>
    <t>_Shorts en mezcla de lino blanco H&amp;M</t>
  </si>
  <si>
    <t>_Falda enagua de satín rosa empolvado H&amp;M</t>
  </si>
  <si>
    <t>_Shorts bordado de flores blanco H&amp;M (SIN FOTO)</t>
  </si>
  <si>
    <t>_Crop top panal de abeja blanco H&amp;M</t>
  </si>
  <si>
    <t>_Gilet de punto con textura color crema H&amp;M</t>
  </si>
  <si>
    <t>_Gilet de punto con textura burdeo H&amp;M</t>
  </si>
  <si>
    <t>_Crop top sin mangas acanalado azul claro H&amp;M</t>
  </si>
  <si>
    <t>_Shorts sastre negro H&amp;M (entrado)</t>
  </si>
  <si>
    <t>_Top en punto de textura blanco  H&amp;M</t>
  </si>
  <si>
    <t>tops /hm /tallas-grandes</t>
  </si>
  <si>
    <t>_Camisa de mangas cortas azul claro con rayas H&amp;M</t>
  </si>
  <si>
    <t>_Blusa de vuelos rosa empolvado H&amp;M</t>
  </si>
  <si>
    <t>_Top de corrugado de lazos verde empolvado claro H&amp;M</t>
  </si>
  <si>
    <t>_Blusa de algodón con ribete de vuelos blanca H&amp;M</t>
  </si>
  <si>
    <t>_Blusa de mangas abulladas azul claro H&amp;M</t>
  </si>
  <si>
    <t>_Pulóver de mujer blanco con rayas rojas H&amp;M</t>
  </si>
  <si>
    <t>_Body colaless en tejido crepé marrón H&amp;M</t>
  </si>
  <si>
    <t>_Top de tirantes con broderie inglés blanco H&amp;M</t>
  </si>
  <si>
    <t>_Gilet en punto texturizado blanco H&amp;M</t>
  </si>
  <si>
    <t>_Top de punto con cuello camisero beige claro H&amp;M</t>
  </si>
  <si>
    <t>_Top sin mangas de punto texturizado color crema H&amp;M</t>
  </si>
  <si>
    <t>_Top sin mangas efecto crochet azul claro H&amp;M</t>
  </si>
  <si>
    <t>_Top de tirantes panal de abeja negro H&amp;M</t>
  </si>
  <si>
    <t>_Top de tirantes panal de abeja azul H&amp;M</t>
  </si>
  <si>
    <t>_Top sin mangas de microfibra marrón oscuro H&amp;M</t>
  </si>
  <si>
    <t>_Top corrugado con botones verde salvia ASOS</t>
  </si>
  <si>
    <t>_Shorts en mezcla de lino beige H&amp;M</t>
  </si>
  <si>
    <t>LTA099</t>
  </si>
  <si>
    <t xml:space="preserve">Jeans altos de pata ancha azul denim H&amp;M </t>
  </si>
  <si>
    <t>LTA100</t>
  </si>
  <si>
    <t>Jeans de hombre loose fit anchos negro H&amp;M</t>
  </si>
  <si>
    <t>Talla XL_38x32</t>
  </si>
  <si>
    <t>LTA101</t>
  </si>
  <si>
    <t>Jeans altos con flecos azul denim claro H&amp;M</t>
  </si>
  <si>
    <t>LTA102</t>
  </si>
  <si>
    <t>Jeans  slim mom negro jaspeado H&amp;M</t>
  </si>
  <si>
    <t>LTA103</t>
  </si>
  <si>
    <t>Jeans corte recto azul denim H&amp;M</t>
  </si>
  <si>
    <t>LTA104</t>
  </si>
  <si>
    <t xml:space="preserve">Hombres /hm /tallas-extra grandes </t>
  </si>
  <si>
    <t>Pantalón de hombre slim fit negro H&amp;M</t>
  </si>
  <si>
    <t>Talla XXL_40</t>
  </si>
  <si>
    <t>LTA105</t>
  </si>
  <si>
    <t>hombres /hm /tallas-pequenas</t>
  </si>
  <si>
    <t>Jeans de hombre baggy azul deinm claro H&amp;M</t>
  </si>
  <si>
    <t>Talla XS_28x32</t>
  </si>
  <si>
    <t>LTA106</t>
  </si>
  <si>
    <t>Jeans de hombre baggy negro jaspeado H&amp;M</t>
  </si>
  <si>
    <t>LTA107</t>
  </si>
  <si>
    <t>Jeans altos de pata ancha azul denim oscuro H&amp;M</t>
  </si>
  <si>
    <t>LTA108</t>
  </si>
  <si>
    <t>Jeans ultra altos de cintura ancha azul denim oscuro H&amp;M</t>
  </si>
  <si>
    <t>LTA109</t>
  </si>
  <si>
    <t>LTA110</t>
  </si>
  <si>
    <t>LTA111</t>
  </si>
  <si>
    <t>Jeans altos anchos azul denim claro H&amp;M</t>
  </si>
  <si>
    <t>LTA112</t>
  </si>
  <si>
    <t>Chaleco de traje ajustado negro H&amp;M</t>
  </si>
  <si>
    <t>Talla L_44</t>
  </si>
  <si>
    <t>LTA113</t>
  </si>
  <si>
    <t>Polo slim fit negro acanalado H&amp;M</t>
  </si>
  <si>
    <t>LTA114</t>
  </si>
  <si>
    <t>Camisa de mangas cortas regular fit crema con rayas beiges H&amp;M</t>
  </si>
  <si>
    <t>Polo slim fit beige claro con zipper H&amp;M</t>
  </si>
  <si>
    <t>LTA115</t>
  </si>
  <si>
    <t>Polo regular fit blanco H&amp;M</t>
  </si>
  <si>
    <t>LTA116</t>
  </si>
  <si>
    <t>Polo slim fit color crema y botones H&amp;M</t>
  </si>
  <si>
    <t>LTA117</t>
  </si>
  <si>
    <t>Polo de algodón pima crema H&amp;M</t>
  </si>
  <si>
    <t>LTA118</t>
  </si>
  <si>
    <t>Pulóver en tejido waffle color crema H&amp;M</t>
  </si>
  <si>
    <t>LTA119</t>
  </si>
  <si>
    <t>Pulóver de hombre regular fit blanco H&amp;M</t>
  </si>
  <si>
    <t>LTA120</t>
  </si>
  <si>
    <t>Camisa de hombre slim fit negra H&amp;M</t>
  </si>
  <si>
    <t>LTA121</t>
  </si>
  <si>
    <t>Camisa oxford de corte regular negra H&amp;M</t>
  </si>
  <si>
    <t>LTA122</t>
  </si>
  <si>
    <t>Camisa stretch slim fit negra H&amp;M</t>
  </si>
  <si>
    <t>LTA123</t>
  </si>
  <si>
    <t>LTA124</t>
  </si>
  <si>
    <t>Camisa slim fit blanca H&amp;M</t>
  </si>
  <si>
    <t>LTA125</t>
  </si>
  <si>
    <t>LTA126</t>
  </si>
  <si>
    <t>LTA127</t>
  </si>
  <si>
    <t>LTA128</t>
  </si>
  <si>
    <t>Camisa loose fit texturizada blanca con rayas negras H&amp;M</t>
  </si>
  <si>
    <t>LTA129</t>
  </si>
  <si>
    <t>Camisa de mangas largas slim fit blanca H&amp;M</t>
  </si>
  <si>
    <t>LTA130</t>
  </si>
  <si>
    <t>Camisa oxford de hombre azul claro H&amp;M</t>
  </si>
  <si>
    <t>LTA131</t>
  </si>
  <si>
    <t>Pantalón cargo slim fit negro H&amp;M</t>
  </si>
  <si>
    <t>LTA132</t>
  </si>
  <si>
    <t>Pantalón cargo slim fit gris oscuro H&amp;M</t>
  </si>
  <si>
    <t>LTA134</t>
  </si>
  <si>
    <t>Pantalón sastre con hebilla decorativa gris oscuro H&amp;M</t>
  </si>
  <si>
    <t>LTA135</t>
  </si>
  <si>
    <t>Pantaloneta en mezcla de lino con cordón delantero beige H&amp;M</t>
  </si>
  <si>
    <t>LTA136</t>
  </si>
  <si>
    <t>Pantalón amplio negro H&amp;M</t>
  </si>
  <si>
    <t>LTA137</t>
  </si>
  <si>
    <t>Pantalón de algodón con cordón de ajuste blanco con rayas azules H&amp;M</t>
  </si>
  <si>
    <t>LTA138</t>
  </si>
  <si>
    <t>Pantaloneta en mezcla de lino con cordón delantero negra H&amp;M</t>
  </si>
  <si>
    <t>LTA139</t>
  </si>
  <si>
    <t>Pantalón en mezcla de lino negro con botón H&amp;M</t>
  </si>
  <si>
    <t>LTA140</t>
  </si>
  <si>
    <t>Pantalón en mezcla lino con cordón de ajuste blanco con rayas azul oscuro H&amp;M</t>
  </si>
  <si>
    <t>LTA141</t>
  </si>
  <si>
    <t>Pantalón sastre en mezcla de lino beige H&amp;M</t>
  </si>
  <si>
    <t>Pantalones de corte ancho crema estampado de flores negras H&amp;M</t>
  </si>
  <si>
    <t>LTA143</t>
  </si>
  <si>
    <t>Pantalón recto en mezcla de lino beige H&amp;M</t>
  </si>
  <si>
    <t>LTA144</t>
  </si>
  <si>
    <t>Pantalón amplio en mezcla de lino beige H&amp;M</t>
  </si>
  <si>
    <t>LTA145</t>
  </si>
  <si>
    <t>Pantalón amplio beige H&amp;M</t>
  </si>
  <si>
    <t>LTA146</t>
  </si>
  <si>
    <t>Pantalón amplio marrón oscuro H&amp;M</t>
  </si>
  <si>
    <t>LTA147</t>
  </si>
  <si>
    <t>Pantalón de vestir amplio negro H&amp;M</t>
  </si>
  <si>
    <t>LTA148</t>
  </si>
  <si>
    <t>Leggings acampanados negro  H&amp;M</t>
  </si>
  <si>
    <t>LTA149</t>
  </si>
  <si>
    <t>Pantalón de pierna ancha color crema estampado cebra H&amp;M</t>
  </si>
  <si>
    <t>LTA150</t>
  </si>
  <si>
    <t>Pantalón amplio en mezcla de lino color crema H&amp;M</t>
  </si>
  <si>
    <t>LTA151</t>
  </si>
  <si>
    <t>Pantalón cropped marrón oscuro H&amp;M</t>
  </si>
  <si>
    <t>LTA152</t>
  </si>
  <si>
    <t>Pantalón en mezcla de lino con cordón de ajuste azul marino H&amp;M</t>
  </si>
  <si>
    <t>Pantalón en mezcla de lino azul marino H&amp;M H&amp;M</t>
  </si>
  <si>
    <t>LTA154</t>
  </si>
  <si>
    <t>Joggers de mujer de pata ancha azul marino</t>
  </si>
  <si>
    <t>LTA155</t>
  </si>
  <si>
    <t>Pulóver loose fit rosa polvoriento H&amp;M</t>
  </si>
  <si>
    <t>LTA156</t>
  </si>
  <si>
    <t>calzado /tallas-pequenas</t>
  </si>
  <si>
    <t xml:space="preserve">Sandalias planas estilo Hermes naranjas </t>
  </si>
  <si>
    <t>LTA157</t>
  </si>
  <si>
    <t>Sandalias planas estilo Hermes tejido crochet amarillas</t>
  </si>
  <si>
    <t>LTA158</t>
  </si>
  <si>
    <t xml:space="preserve">Sandalias planas con tiras negras </t>
  </si>
  <si>
    <t>LTA159</t>
  </si>
  <si>
    <t xml:space="preserve">Sandalias negras con tiras y hebillas doradas </t>
  </si>
  <si>
    <t>MNA001</t>
  </si>
  <si>
    <t>calzado /hm /tallas-pequenas</t>
  </si>
  <si>
    <t xml:space="preserve">Tenis Adidas forum blanco y amarillos </t>
  </si>
  <si>
    <t>Talla 36.5</t>
  </si>
  <si>
    <t>MNA002</t>
  </si>
  <si>
    <t>calzado /tallas-grandes</t>
  </si>
  <si>
    <t xml:space="preserve">Tenis Reebok blancos y verdes </t>
  </si>
  <si>
    <t>Talla 8.5_41</t>
  </si>
  <si>
    <t>MNA003</t>
  </si>
  <si>
    <t xml:space="preserve">Tenis New Balance 610 beige </t>
  </si>
  <si>
    <t>Talla 8.5_42.5</t>
  </si>
  <si>
    <t>MNA004</t>
  </si>
  <si>
    <t xml:space="preserve">Chancletas Crocs Mellow gris de gran comodidad </t>
  </si>
  <si>
    <t>LTA160</t>
  </si>
  <si>
    <t>Camisa en tejido texturizado azul marino H&amp;M</t>
  </si>
  <si>
    <t>LTA161</t>
  </si>
  <si>
    <t>Camisa stretch slim fit azul marino  H&amp;M</t>
  </si>
  <si>
    <t>LTA162</t>
  </si>
  <si>
    <t>Pantalón chinos de algodón slim fit negro H&amp;M</t>
  </si>
  <si>
    <t>LTA163</t>
  </si>
  <si>
    <t>Pantalón de traje slim fit azul marino H&amp;M</t>
  </si>
  <si>
    <t>Talla L_34</t>
  </si>
  <si>
    <t>LTA164</t>
  </si>
  <si>
    <t xml:space="preserve">Jeans  slim mom negro jaspeado H&amp;M </t>
  </si>
  <si>
    <t>LTA165</t>
  </si>
  <si>
    <t>Pulóver estampado con estilo vintage negro/Korn H&amp;M</t>
  </si>
  <si>
    <t>LTA166</t>
  </si>
  <si>
    <t>Camisa slim fit de microfibra blanca H&amp;M</t>
  </si>
  <si>
    <t>LTA167</t>
  </si>
  <si>
    <t>Camisa guayabera estampada lila claro MTV H&amp;M</t>
  </si>
  <si>
    <t>LTA168</t>
  </si>
  <si>
    <t xml:space="preserve">Hombres /hm /tallas extra-grandes </t>
  </si>
  <si>
    <t>Joggers cargo de nylon beige H&amp;M</t>
  </si>
  <si>
    <t>LTA169</t>
  </si>
  <si>
    <t>Pantalón cargo relaxed fit verde caqui H&amp;M</t>
  </si>
  <si>
    <t>LTA170</t>
  </si>
  <si>
    <t>Pantalón cargo slim fit verde caqui H&amp;M</t>
  </si>
  <si>
    <t>LTA171</t>
  </si>
  <si>
    <t>Pulóver con brillantes slim fit negro H&amp;M</t>
  </si>
  <si>
    <t>LTA172</t>
  </si>
  <si>
    <t>Polo slim fit negro H&amp;M</t>
  </si>
  <si>
    <t>LTA173</t>
  </si>
  <si>
    <t>LTA174</t>
  </si>
  <si>
    <t>Pulóver negro lavado H&amp;M</t>
  </si>
  <si>
    <t>LTA175</t>
  </si>
  <si>
    <t>Polo piqué regular fit negro H&amp;M</t>
  </si>
  <si>
    <t>LTA176</t>
  </si>
  <si>
    <t>Polo slim fit azul marino H&amp;M</t>
  </si>
  <si>
    <t>LTA177</t>
  </si>
  <si>
    <t>LTA178</t>
  </si>
  <si>
    <t>Pantalón de hombre de vestir slim fit gris melange H&amp;M</t>
  </si>
  <si>
    <t>LTA179</t>
  </si>
  <si>
    <t>Pantalón cargo gris claro H&amp;M</t>
  </si>
  <si>
    <t>LTA180</t>
  </si>
  <si>
    <t>Pantalón con raya regular fit negro H&amp;M</t>
  </si>
  <si>
    <t>LTA181</t>
  </si>
  <si>
    <t>Pulóver slim fit blanco H&amp;M</t>
  </si>
  <si>
    <t>LTA182</t>
  </si>
  <si>
    <t>Pulóver acanalado slim fit color crema H&amp;M</t>
  </si>
  <si>
    <t>LTA183</t>
  </si>
  <si>
    <t>Pulóver beige de gran calidad H&amp;M</t>
  </si>
  <si>
    <t>LTA184</t>
  </si>
  <si>
    <t>Pulóver blanco de ajuste regular H&amp;M</t>
  </si>
  <si>
    <t>LTA186</t>
  </si>
  <si>
    <t>LTA187</t>
  </si>
  <si>
    <t>Pantalones de vestir skinny negro H&amp;M</t>
  </si>
  <si>
    <t>LTA188</t>
  </si>
  <si>
    <t>Pulóver loose fit beige claro H&amp;M</t>
  </si>
  <si>
    <t>LTA189</t>
  </si>
  <si>
    <t>Pulóver loose fit negro H&amp;M</t>
  </si>
  <si>
    <t>LTA190</t>
  </si>
  <si>
    <t>Pulóver oversized de algodón negro de gran calidad H&amp;M</t>
  </si>
  <si>
    <t>LTA191</t>
  </si>
  <si>
    <t>Camisa resort acanalada negra H&amp;M</t>
  </si>
  <si>
    <t>LTA192</t>
  </si>
  <si>
    <t>Shorts relaxed azul denim claro H&amp;M</t>
  </si>
  <si>
    <t>Talla XL_38</t>
  </si>
  <si>
    <t>LTA193</t>
  </si>
  <si>
    <t>YNIR72</t>
  </si>
  <si>
    <t xml:space="preserve">bolsos /hm </t>
  </si>
  <si>
    <t>Bolso cruzado negro con detalles dorados H&amp;M</t>
  </si>
  <si>
    <t>Talla pequeno</t>
  </si>
  <si>
    <t>YNIR124</t>
  </si>
  <si>
    <t>Sandalias mules estilo mocasín negro H&amp;M</t>
  </si>
  <si>
    <t>YNIR125</t>
  </si>
  <si>
    <t>Sandalias balerinas con diseño de rejilla beige claro H&amp;M</t>
  </si>
  <si>
    <t>YNIR126</t>
  </si>
  <si>
    <t>YNIR127</t>
  </si>
  <si>
    <t>Sandalias balerinas de mezclilla H&amp;M</t>
  </si>
  <si>
    <t>YNIR128</t>
  </si>
  <si>
    <t>YNIR129</t>
  </si>
  <si>
    <t>calzado /tallas-medianas</t>
  </si>
  <si>
    <t>Sandalias trenzadas burdeos H&amp;M</t>
  </si>
  <si>
    <t>YNIR130</t>
  </si>
  <si>
    <t>Sandalias hawaianas negras H&amp;M</t>
  </si>
  <si>
    <t>Talla 11.5-12_45-46</t>
  </si>
  <si>
    <t>Balerinas beige oscuro H&amp;M</t>
  </si>
  <si>
    <t>YNIR131</t>
  </si>
  <si>
    <t>Mocasines en tejido cepillado marrón oscuro H&amp;M</t>
  </si>
  <si>
    <t>YNIR132</t>
  </si>
  <si>
    <t>Balerinas trenzadas beige claro H&amp;M</t>
  </si>
  <si>
    <t>LTA194</t>
  </si>
  <si>
    <t>Camisa de mangas largas gris jaspeado H&amp;M</t>
  </si>
  <si>
    <t>LTA195</t>
  </si>
  <si>
    <t>Joggers de hombre negro H&amp;M</t>
  </si>
  <si>
    <t>LTA196</t>
  </si>
  <si>
    <t>Pulóver con textura slim fit negro H&amp;M</t>
  </si>
  <si>
    <t>LTA197</t>
  </si>
  <si>
    <t>Pulóver de hombre regular fit gris melange H&amp;M</t>
  </si>
  <si>
    <t>LTA198</t>
  </si>
  <si>
    <t xml:space="preserve">tops /hm /tallas-grandes </t>
  </si>
  <si>
    <t>Pulóver de mujer oversized negro/Jane´s Addiction H&amp;M</t>
  </si>
  <si>
    <t>LTA199</t>
  </si>
  <si>
    <t>Pantalón cargo gris oscuro con zipper H&amp;M</t>
  </si>
  <si>
    <t>LTA200</t>
  </si>
  <si>
    <t>Pantalón de popelina relaxed fit azul oscuro cuadrillé H&amp;M</t>
  </si>
  <si>
    <t>LTA201</t>
  </si>
  <si>
    <t>Jeans loose azul denim claro H&amp;M</t>
  </si>
  <si>
    <t>LTA202</t>
  </si>
  <si>
    <t xml:space="preserve">vestidos /tallas-medianas </t>
  </si>
  <si>
    <t>Vestido strapless verde limón PLT</t>
  </si>
  <si>
    <t>LTA203</t>
  </si>
  <si>
    <t>LTA204</t>
  </si>
  <si>
    <t>Vestido satinado terracota con estampado animal print y vuelos PLT</t>
  </si>
  <si>
    <t>LTA205</t>
  </si>
  <si>
    <t>Vestido strapless terracota con abertura al lado PLT</t>
  </si>
  <si>
    <t>LTA206</t>
  </si>
  <si>
    <t>Vestido en mezcla de lino con mangas farol blanco PLT</t>
  </si>
  <si>
    <t>LTA207</t>
  </si>
  <si>
    <t>LTA208</t>
  </si>
  <si>
    <t>Vestido de tirantes fino con adorno de rosa blanco PLT</t>
  </si>
  <si>
    <t>LTA209</t>
  </si>
  <si>
    <t>vestidos /tallas-grandes</t>
  </si>
  <si>
    <t>Vestido strapless negro corrugado PLT</t>
  </si>
  <si>
    <t>LTA210</t>
  </si>
  <si>
    <t>Vestido negro con cuello alto y falda tipo puff ball PLT</t>
  </si>
  <si>
    <t>LTA211</t>
  </si>
  <si>
    <t>Vestido negro strapless texturizado PLT</t>
  </si>
  <si>
    <t>LTA212</t>
  </si>
  <si>
    <t>Vestido estilo polo azul marino PINK</t>
  </si>
  <si>
    <t>LTA213</t>
  </si>
  <si>
    <t>LTA214</t>
  </si>
  <si>
    <t>LTA215</t>
  </si>
  <si>
    <t>LTA216</t>
  </si>
  <si>
    <t>LTA217</t>
  </si>
  <si>
    <t>Vestido rosa empolvado acanalado PINK</t>
  </si>
  <si>
    <t>LTA218</t>
  </si>
  <si>
    <t>Vestido color crema acanalado PINK</t>
  </si>
  <si>
    <t>LTA219</t>
  </si>
  <si>
    <t>Pulóver blanco de rayas negras Bella Roma H&amp;M</t>
  </si>
  <si>
    <t>LTA220</t>
  </si>
  <si>
    <t>Pantaloneta negra con estampado de hojas blancas H&amp;M</t>
  </si>
  <si>
    <t>LTA221</t>
  </si>
  <si>
    <t>Top camiseta acanalada blanca Forever 21</t>
  </si>
  <si>
    <t>LTA222</t>
  </si>
  <si>
    <t>Pulóver ajustado de microfibra blanco H&amp;M</t>
  </si>
  <si>
    <t>LTA223</t>
  </si>
  <si>
    <t>LTA224</t>
  </si>
  <si>
    <t>Top de un hombro con volantes negro H&amp;M</t>
  </si>
  <si>
    <t>LTA225</t>
  </si>
  <si>
    <t>Blusa corrugada marrón con estampado floreado H&amp;M</t>
  </si>
  <si>
    <t>LTA226</t>
  </si>
  <si>
    <t>LTA227</t>
  </si>
  <si>
    <t>Blusa de gasa con vuelos crema floral H&amp;M</t>
  </si>
  <si>
    <t>LTA228</t>
  </si>
  <si>
    <t>Camiseta desmangada en mezcla de lino roja H&amp;M</t>
  </si>
  <si>
    <t>LTA229</t>
  </si>
  <si>
    <t>LTA230</t>
  </si>
  <si>
    <t>Blusa oversized estampado leopardo H&amp;M</t>
  </si>
  <si>
    <t>LTA231</t>
  </si>
  <si>
    <t>LTA232</t>
  </si>
  <si>
    <t>Top con mangas globos blanco con rayas negras H&amp;M</t>
  </si>
  <si>
    <t>LTA233</t>
  </si>
  <si>
    <t>Top de mangas largas con cuello alto animal print H&amp;M</t>
  </si>
  <si>
    <t>LTA234</t>
  </si>
  <si>
    <t>Blusa de crepé con manga globo blanca H&amp;M</t>
  </si>
  <si>
    <t>LTA235</t>
  </si>
  <si>
    <t>Top collared con zipper gris H&amp;M</t>
  </si>
  <si>
    <t>LTA236</t>
  </si>
  <si>
    <t>Camisa de algodón blanco H&amp;M</t>
  </si>
  <si>
    <t>LTA237</t>
  </si>
  <si>
    <t>Top de mangas largas negro brillante H&amp;M</t>
  </si>
  <si>
    <t>LTA238</t>
  </si>
  <si>
    <t>Body high de algodón verde H&amp;M</t>
  </si>
  <si>
    <t>LTA239</t>
  </si>
  <si>
    <t>LTA240</t>
  </si>
  <si>
    <t>Top de mangas largas de microfibra gris H&amp;M</t>
  </si>
  <si>
    <t>LTA241</t>
  </si>
  <si>
    <t>Pulóver crop top negro y blanco con estrella H&amp;M</t>
  </si>
  <si>
    <t>LTA242</t>
  </si>
  <si>
    <t>Chaleco de traje beige jaspeado H&amp;M</t>
  </si>
  <si>
    <t>LTA243</t>
  </si>
  <si>
    <t>Hombres</t>
  </si>
  <si>
    <t>Calzado de vestir estilo Derbie color negro</t>
  </si>
  <si>
    <t>LTA244</t>
  </si>
  <si>
    <t>Talla 12_46</t>
  </si>
  <si>
    <t>LTA245</t>
  </si>
  <si>
    <t>LTA246</t>
  </si>
  <si>
    <t>Talla 10_43</t>
  </si>
  <si>
    <t>LTA247</t>
  </si>
  <si>
    <t>Sneackers Blancos de estilo casual</t>
  </si>
  <si>
    <t>LTA248</t>
  </si>
  <si>
    <t>Cinto fino Carmelita</t>
  </si>
  <si>
    <t>LTA249</t>
  </si>
  <si>
    <t>Loafers beige de gamusa y suela chunky</t>
  </si>
  <si>
    <t>Talla 9_42</t>
  </si>
  <si>
    <t>LTA250</t>
  </si>
  <si>
    <t>Cinto fino Negro</t>
  </si>
  <si>
    <t>LTA251</t>
  </si>
  <si>
    <t>Slingbacks de punta fina de animal print</t>
  </si>
  <si>
    <t>LTA252</t>
  </si>
  <si>
    <t>LTA253</t>
  </si>
  <si>
    <t>LTA254</t>
  </si>
  <si>
    <t>Chunky sneakers azul con detalles en grises</t>
  </si>
  <si>
    <t>LTA255</t>
  </si>
  <si>
    <t>LTA256</t>
  </si>
  <si>
    <t>LTA257</t>
  </si>
  <si>
    <t>Sandalias prácticas de gran comodidad negra con detalles dorados</t>
  </si>
  <si>
    <t>LTA258</t>
  </si>
  <si>
    <t>Sandalias prácticas de gran comodidad beige con detalles plateados</t>
  </si>
  <si>
    <t>LTA259</t>
  </si>
  <si>
    <t>Talla 11_42</t>
  </si>
  <si>
    <t>LTA260</t>
  </si>
  <si>
    <t xml:space="preserve">Sandalias negras trenzadas </t>
  </si>
  <si>
    <t>LTA261</t>
  </si>
  <si>
    <t>LTA262</t>
  </si>
  <si>
    <t>LTA263</t>
  </si>
  <si>
    <t>LTA264</t>
  </si>
  <si>
    <t>LTA265</t>
  </si>
  <si>
    <t>Vestido playero healter tejido de moda color blanco</t>
  </si>
  <si>
    <t>LTA266</t>
  </si>
  <si>
    <t>LTA267</t>
  </si>
  <si>
    <t>LTA268</t>
  </si>
  <si>
    <t>Vestido playero de manga larga tejido</t>
  </si>
  <si>
    <t>LTA269</t>
  </si>
  <si>
    <t>LTA270</t>
  </si>
  <si>
    <t>LTA271</t>
  </si>
  <si>
    <t>LTA272</t>
  </si>
  <si>
    <t>Vestido playero de ganchillo caqui</t>
  </si>
  <si>
    <t>LTA273</t>
  </si>
  <si>
    <t>Traje de baño de manga larga y short</t>
  </si>
  <si>
    <t>LTA274</t>
  </si>
  <si>
    <t>LTA275</t>
  </si>
  <si>
    <t>LTA276</t>
  </si>
  <si>
    <t>LTA277</t>
  </si>
  <si>
    <t>Set de tres piezas de traje de baño en tendencia</t>
  </si>
  <si>
    <t>LTA278</t>
  </si>
  <si>
    <t>LTA279</t>
  </si>
  <si>
    <t>LTA280</t>
  </si>
  <si>
    <t>LTA281</t>
  </si>
  <si>
    <t>Bolso mediano color crema con bolsillos H&amp;M</t>
  </si>
  <si>
    <t>LTA282</t>
  </si>
  <si>
    <t>Bolso shopper grande color crema y detalles negros H&amp;M</t>
  </si>
  <si>
    <t>LTA283</t>
  </si>
  <si>
    <t>Bolso tote bag con correa decorartiva negro H&amp;M (agregar Cantidades)</t>
  </si>
  <si>
    <t>LTA284</t>
  </si>
  <si>
    <t>Bolso shopper marrón H&amp;M</t>
  </si>
  <si>
    <t>LTA285</t>
  </si>
  <si>
    <t xml:space="preserve">Bolso cruzado de rafia beige H&amp;M </t>
  </si>
  <si>
    <t>LTA286</t>
  </si>
  <si>
    <t>Bolso cruzado con hebilla dorada negro H&amp;M</t>
  </si>
  <si>
    <t>LTA287</t>
  </si>
  <si>
    <t>Bolso shopper de rafia beige H&amp;M</t>
  </si>
  <si>
    <t>LTA288</t>
  </si>
  <si>
    <t>Anteojos de sol estilo aviador marrón H&amp;M</t>
  </si>
  <si>
    <t>LTA289</t>
  </si>
  <si>
    <t>Anteojos de sol ovalados negro H&amp;M</t>
  </si>
  <si>
    <t>LTA290</t>
  </si>
  <si>
    <t>Anteojos de sol ovalados marrón estilo carey H&amp;M</t>
  </si>
  <si>
    <t>LTA291</t>
  </si>
  <si>
    <t>Anteojos negros H&amp;M</t>
  </si>
  <si>
    <t>LTA292</t>
  </si>
  <si>
    <t>Anteojos negros con detalles dorados H&amp;M</t>
  </si>
  <si>
    <t>LTA293</t>
  </si>
  <si>
    <t>Anteojos de sol rectangulares negro/dorado H&amp;M</t>
  </si>
  <si>
    <t>LTA294</t>
  </si>
  <si>
    <t>Anteojos de sol ovalados plateados/negro H&amp;M</t>
  </si>
  <si>
    <t>LTA295</t>
  </si>
  <si>
    <t xml:space="preserve">Anteojos de sol ovalados dorado/marrón </t>
  </si>
  <si>
    <t>LTA296</t>
  </si>
  <si>
    <t>Tops /hm /hm /tallas-grades</t>
  </si>
  <si>
    <t>Camisa de mujer en mezcla de lino blanca/rayas beige H&amp;M</t>
  </si>
  <si>
    <t>LTA297</t>
  </si>
  <si>
    <t>LTA298</t>
  </si>
  <si>
    <t>Tops /hm/tallas-pequenas</t>
  </si>
  <si>
    <t>Camisa de mujer en mezcla de lino blanca/rayas azules H&amp;M</t>
  </si>
  <si>
    <t>LTA299</t>
  </si>
  <si>
    <t>LTA300</t>
  </si>
  <si>
    <t>LTA301</t>
  </si>
  <si>
    <t>Jeans de mujer de anchos azul denim H&amp;M</t>
  </si>
  <si>
    <t>LTA302</t>
  </si>
  <si>
    <t>LTA303</t>
  </si>
  <si>
    <t>LTA304</t>
  </si>
  <si>
    <t>Jeans de mujer de anchos azul denim claro H&amp;M</t>
  </si>
  <si>
    <t>LTA305</t>
  </si>
  <si>
    <t>LTA306</t>
  </si>
  <si>
    <t>LTA307</t>
  </si>
  <si>
    <t>LTA308</t>
  </si>
  <si>
    <t>LTA309</t>
  </si>
  <si>
    <t>Pulóver de punto texturizado negro H&amp;M</t>
  </si>
  <si>
    <t>LTA310</t>
  </si>
  <si>
    <t>Pulóver de punto texturizado color crema H&amp;M</t>
  </si>
  <si>
    <t>LTA311</t>
  </si>
  <si>
    <t>LTA312</t>
  </si>
  <si>
    <t>LTA313</t>
  </si>
  <si>
    <t>Leggings flared gris jaspeado H&amp;M</t>
  </si>
  <si>
    <t>LTA314</t>
  </si>
  <si>
    <t>LTA315</t>
  </si>
  <si>
    <t>LTA316</t>
  </si>
  <si>
    <t>Pantalón de vestir en lino beige oscuro H&amp;M</t>
  </si>
  <si>
    <t>LTA317</t>
  </si>
  <si>
    <t>LTA318</t>
  </si>
  <si>
    <t>Talla M_33</t>
  </si>
  <si>
    <t>LTA319</t>
  </si>
  <si>
    <t>LTA320</t>
  </si>
  <si>
    <t>Top en punto waffled beige H&amp;M</t>
  </si>
  <si>
    <t>LTA321</t>
  </si>
  <si>
    <t>LTA323</t>
  </si>
  <si>
    <t>Polo en punto calado blanco H&amp;M</t>
  </si>
  <si>
    <t>LTA324</t>
  </si>
  <si>
    <t>Maxi falda beige claro H&amp;M</t>
  </si>
  <si>
    <t>LTA325</t>
  </si>
  <si>
    <t>Gilet sastre de traje verde caqui oscuro H&amp;M</t>
  </si>
  <si>
    <t>LTA327</t>
  </si>
  <si>
    <t>Tops /hm /hm /tallas-pequenas</t>
  </si>
  <si>
    <t>Gilet sastre de traje blanco H&amp;M</t>
  </si>
  <si>
    <t>LTA328</t>
  </si>
  <si>
    <t>Camisa resort con efecto arrugado negra H&amp;M</t>
  </si>
  <si>
    <t>LTA329</t>
  </si>
  <si>
    <t>Bolsa shopper de lona negra H&amp;M</t>
  </si>
  <si>
    <t>LTA330</t>
  </si>
  <si>
    <t>Maxi falda negra H&amp;M</t>
  </si>
  <si>
    <t>LTA331</t>
  </si>
  <si>
    <t>Falda slip crepé roja H&amp;M</t>
  </si>
  <si>
    <t>LTA332</t>
  </si>
  <si>
    <t>Camisa texturizada de manga corta color crema H&amp;M</t>
  </si>
  <si>
    <t>LTA333</t>
  </si>
  <si>
    <t>LTA334</t>
  </si>
  <si>
    <t>Camisa de punto de manga cortas negra H&amp;M</t>
  </si>
  <si>
    <t>LTA336</t>
  </si>
  <si>
    <t>Falda en crepé satín negro H&amp;M</t>
  </si>
  <si>
    <t>LTA337</t>
  </si>
  <si>
    <t>LTA338</t>
  </si>
  <si>
    <t>Falda midi verde H&amp;M</t>
  </si>
  <si>
    <t>LTA339</t>
  </si>
  <si>
    <t>LTA340</t>
  </si>
  <si>
    <t>LTA342</t>
  </si>
  <si>
    <t>Camisa resort con efecto arrugado beige H&amp;M</t>
  </si>
  <si>
    <t>LTA343</t>
  </si>
  <si>
    <t>Pulóver corto acanalado rosa polvoriento con adornos H&amp;M</t>
  </si>
  <si>
    <t>LTA344</t>
  </si>
  <si>
    <t>LTA345</t>
  </si>
  <si>
    <t>Top sin mangas acanalado crema con rayas negras H&amp;M</t>
  </si>
  <si>
    <t>LTA346</t>
  </si>
  <si>
    <t>LTA347</t>
  </si>
  <si>
    <t>Vestido de crepé con cinturón atado crema con estampado de hojas negras H&amp;M</t>
  </si>
  <si>
    <t>LTA348</t>
  </si>
  <si>
    <t xml:space="preserve">Blusa de manga globo de algodón blanca </t>
  </si>
  <si>
    <t>LTA349</t>
  </si>
  <si>
    <t xml:space="preserve">Blusa anudada rosa claro </t>
  </si>
  <si>
    <t>LTA350</t>
  </si>
  <si>
    <t>Camisa con bolsillos azul claro H&amp;M</t>
  </si>
  <si>
    <t>LTA351</t>
  </si>
  <si>
    <t xml:space="preserve">Vestido satinado azul grisáceo </t>
  </si>
  <si>
    <t>LTA352</t>
  </si>
  <si>
    <t>Top denim oscuro con brillantes</t>
  </si>
  <si>
    <t>LTA353</t>
  </si>
  <si>
    <t xml:space="preserve">Camisa corta de mangas largas azul con rayas blancas </t>
  </si>
  <si>
    <t>LTA354</t>
  </si>
  <si>
    <t>Camisa desmangada de algodón rosa fucsia</t>
  </si>
  <si>
    <t>LTA355</t>
  </si>
  <si>
    <t>Pulóver ajustado blanco michelada</t>
  </si>
  <si>
    <t>LTA356</t>
  </si>
  <si>
    <t>LTA357</t>
  </si>
  <si>
    <t>LTA358</t>
  </si>
  <si>
    <t>LTA359</t>
  </si>
  <si>
    <t>Bolso pequeño color crema con detalles dorados</t>
  </si>
  <si>
    <t>LTA360</t>
  </si>
  <si>
    <t>Bolso simulado de piel de cocodrilo azul marino y detalles dorados</t>
  </si>
  <si>
    <t>YNIR133</t>
  </si>
  <si>
    <t>Bolso de hombro crema H&amp;M</t>
  </si>
  <si>
    <t>YNIR134</t>
  </si>
  <si>
    <t>Sandalias de tacón pequeño negras H&amp;M</t>
  </si>
  <si>
    <t>YNIR135</t>
  </si>
  <si>
    <t>Talla 10-10.5_43-44</t>
  </si>
  <si>
    <t>YNIR136</t>
  </si>
  <si>
    <t>Sandalias hawaianas beige H&amp;M</t>
  </si>
  <si>
    <t>LTA361</t>
  </si>
  <si>
    <t>Tenis estilo Stan Smith blancos y azul marino H&amp;M</t>
  </si>
  <si>
    <t>LTA362</t>
  </si>
  <si>
    <t>Zapatos de vestir Derby negros H&amp;M</t>
  </si>
  <si>
    <t>LTA363</t>
  </si>
  <si>
    <t>LTA364</t>
  </si>
  <si>
    <t>LTA365</t>
  </si>
  <si>
    <t>LTA366</t>
  </si>
  <si>
    <t>Sandalias de tacón negras H&amp;M</t>
  </si>
  <si>
    <t>LTA367</t>
  </si>
  <si>
    <t>Sandalias planas de punta fina beige H&amp;M</t>
  </si>
  <si>
    <t>LTA368</t>
  </si>
  <si>
    <t>LTA369</t>
  </si>
  <si>
    <t>LTA370</t>
  </si>
  <si>
    <t>Sandalias planas negras con ribete bordado H&amp;M</t>
  </si>
  <si>
    <t>LTA371</t>
  </si>
  <si>
    <t>LTA376</t>
  </si>
  <si>
    <t>LTA377</t>
  </si>
  <si>
    <t>LTA378</t>
  </si>
  <si>
    <t>Camisa texturizada regular fit negra H&amp;M</t>
  </si>
  <si>
    <t>LTA379</t>
  </si>
  <si>
    <t>LTA380</t>
  </si>
  <si>
    <t>LTA381</t>
  </si>
  <si>
    <t>LTA382</t>
  </si>
  <si>
    <t>Partes-de-abajo /hm /hm /tallas-pequenas</t>
  </si>
  <si>
    <t>Maxi falda de chiffon beige estampado leopardo H&amp;M</t>
  </si>
  <si>
    <t>LTA383</t>
  </si>
  <si>
    <t>LTA384</t>
  </si>
  <si>
    <t>LTA385</t>
  </si>
  <si>
    <t>Vestido de tirantes finos negro con rayas blancas</t>
  </si>
  <si>
    <t>LTA386</t>
  </si>
  <si>
    <t>Pantalones chinos de algodón beige slim fit H&amp;M</t>
  </si>
  <si>
    <t>LTA387</t>
  </si>
  <si>
    <t>Talla XL_40</t>
  </si>
  <si>
    <t>LTA389</t>
  </si>
  <si>
    <t>LTA390</t>
  </si>
  <si>
    <t>BU043506</t>
  </si>
  <si>
    <t xml:space="preserve">Bikini acanalado blanco de dos piezas </t>
  </si>
  <si>
    <t>YILHM2550</t>
  </si>
  <si>
    <t xml:space="preserve">vestido /tallas-grandes </t>
  </si>
  <si>
    <t>Vestido maxi de lino en color óxido tipo bandeau con con cortes laterales PLT</t>
  </si>
  <si>
    <t>YILHM0457</t>
  </si>
  <si>
    <t xml:space="preserve">lenceria /tallas-pequenas  </t>
  </si>
  <si>
    <t xml:space="preserve">Pijama de pantalón corto negro de algodón Victoria´s Secret </t>
  </si>
  <si>
    <t>YILHM0458</t>
  </si>
  <si>
    <t>YILHM0459</t>
  </si>
  <si>
    <t>YILHM0460</t>
  </si>
  <si>
    <t>lenceria /tallas-grandes</t>
  </si>
  <si>
    <t>LTA391</t>
  </si>
  <si>
    <t>Pulóver corto acanalado blanco con adornos H&amp;M</t>
  </si>
  <si>
    <t>LTA392</t>
  </si>
  <si>
    <t>Tenis Adidas Samba</t>
  </si>
  <si>
    <t>YNIR137</t>
  </si>
  <si>
    <t>Sandalias de punta fina plateados H&amp;M</t>
  </si>
  <si>
    <t>YNIR138</t>
  </si>
  <si>
    <t>Mocasines beige animal print H&amp;M</t>
  </si>
  <si>
    <t>YNIR139</t>
  </si>
  <si>
    <t>Ballerinas estilo Mary Jane marrón oscuro H&amp;M</t>
  </si>
  <si>
    <t>YNIR140</t>
  </si>
  <si>
    <t>Sandalias de tacón kitten plateados H&amp;M</t>
  </si>
  <si>
    <t>YNIR141</t>
  </si>
  <si>
    <t>Sandalias trenzadas marrón oscuro H&amp;M</t>
  </si>
  <si>
    <t>YNIR143</t>
  </si>
  <si>
    <t>Mocasines en tejido cepillado negros H&amp;M</t>
  </si>
  <si>
    <t>YNIR144</t>
  </si>
  <si>
    <t>Bolso de hombros de flecos negro H&amp;M</t>
  </si>
  <si>
    <t>YNIR145</t>
  </si>
  <si>
    <t>Bolso de hombro con correa trenzada negro H&amp;M</t>
  </si>
  <si>
    <t>YNIR146</t>
  </si>
  <si>
    <t>Bolso de hombro con correa trenzada color crema H&amp;M</t>
  </si>
  <si>
    <t>LTA393</t>
  </si>
  <si>
    <t>accesorios</t>
  </si>
  <si>
    <t>Cinturón negro con hebilla plateada H&amp;M</t>
  </si>
  <si>
    <t>LTA394</t>
  </si>
  <si>
    <t>Sujetador balconette acolchado de microfibra beige H&amp;M</t>
  </si>
  <si>
    <t>LTA395</t>
  </si>
  <si>
    <t>Pantalón de hombre cropped slim fit gris oscuro H&amp;M</t>
  </si>
  <si>
    <t>LTA396</t>
  </si>
  <si>
    <t>Pantalón de hombre cropped slim fit negro H&amp;M</t>
  </si>
  <si>
    <t>Talla S_31</t>
  </si>
  <si>
    <t>LTA397</t>
  </si>
  <si>
    <t>Short de buzo regular fit beige H&amp;M</t>
  </si>
  <si>
    <t>LTA398</t>
  </si>
  <si>
    <t>Short de buzo regular fit azul marino H&amp;M</t>
  </si>
  <si>
    <t>LTA399</t>
  </si>
  <si>
    <t>Short buzo de gran calidad gris jaspeado H&amp;M</t>
  </si>
  <si>
    <t>LTA401</t>
  </si>
  <si>
    <t>Shorts regular fit negro de gran calidad H&amp;M</t>
  </si>
  <si>
    <t>LTA402</t>
  </si>
  <si>
    <t>Short bañador beige estampado de palmeras H&amp;M</t>
  </si>
  <si>
    <t>LTA403</t>
  </si>
  <si>
    <t>Short bañador azul claro H&amp;M</t>
  </si>
  <si>
    <t>LTA404</t>
  </si>
  <si>
    <t>Pantaloneta en mezcla de lino beige H&amp;M</t>
  </si>
  <si>
    <t>LTA405</t>
  </si>
  <si>
    <t>Pantalón con cordón de algodón marrón oscuro H&amp;M</t>
  </si>
  <si>
    <t>LTA406</t>
  </si>
  <si>
    <t>Pantalón de algodón con cordón de ajuste animal print H&amp;M</t>
  </si>
  <si>
    <t>LTA407</t>
  </si>
  <si>
    <t>Pantalón en mezcla de lino azul marino H&amp;M</t>
  </si>
  <si>
    <t>LTA408</t>
  </si>
  <si>
    <t>Pantalón con cordón en mezcla de lino borgoña H&amp;M</t>
  </si>
  <si>
    <t>LTA409</t>
  </si>
  <si>
    <t>Pantalones con cordón de pierna ancha negros H&amp;M</t>
  </si>
  <si>
    <t>LTA410</t>
  </si>
  <si>
    <t>Pantalón recto con cordón de ajuste blanco H&amp;M</t>
  </si>
  <si>
    <t>LTA411</t>
  </si>
  <si>
    <t>Vestido de algodón con cuerpo panal de abeja negro H&amp;M</t>
  </si>
  <si>
    <t>LTA412</t>
  </si>
  <si>
    <t>Vestido de punto efecto arrugado azul y blanco estampado H&amp;M</t>
  </si>
  <si>
    <t>LTA413</t>
  </si>
  <si>
    <t>vestido /tallas-medianas</t>
  </si>
  <si>
    <t>Vestido de tirantes con cuerpo panal de abeja verde H&amp;M</t>
  </si>
  <si>
    <t>LTA414</t>
  </si>
  <si>
    <t>Vestido panal de abeja con tirantes finos negro floral H&amp;M</t>
  </si>
  <si>
    <t>LTA415</t>
  </si>
  <si>
    <t>Vestido efecto arrugado con tirantes espagueti negro estampado beige claro H&amp;M</t>
  </si>
  <si>
    <t>LTA416</t>
  </si>
  <si>
    <t xml:space="preserve">Vestido strapless verde satinado </t>
  </si>
  <si>
    <t>LTA417</t>
  </si>
  <si>
    <t>LTA418</t>
  </si>
  <si>
    <t>Vestido bodycon con diseño drapeado marrón H&amp;M</t>
  </si>
  <si>
    <t>LTA419</t>
  </si>
  <si>
    <t>Vestido lencero drapeado negro H&amp;M</t>
  </si>
  <si>
    <t>LTA420</t>
  </si>
  <si>
    <t>Vestido de algodón con tirantes de lazo y vuelos blanco H&amp;M</t>
  </si>
  <si>
    <t>LTA421</t>
  </si>
  <si>
    <t>Vestido con tirantes finos y vuelos negro H&amp;M</t>
  </si>
  <si>
    <t>LTA422</t>
  </si>
  <si>
    <t>Pulóver de mujer oversized gris jaspeado H&amp;M</t>
  </si>
  <si>
    <t>LTA423</t>
  </si>
  <si>
    <t>Túnica con vuelos amarillo pálido H&amp;M</t>
  </si>
  <si>
    <t>LTA424</t>
  </si>
  <si>
    <t>Top halter drapeado negro H&amp;M</t>
  </si>
  <si>
    <t>LTA425</t>
  </si>
  <si>
    <t>Blusa con ribete de vuelos rosa salmón H&amp;M</t>
  </si>
  <si>
    <t>LTA426</t>
  </si>
  <si>
    <t>Blusa con broderie inglés azul marino H&amp;M</t>
  </si>
  <si>
    <t>LTA427</t>
  </si>
  <si>
    <t>Blusa de muselina de algodón blanca H&amp;M</t>
  </si>
  <si>
    <t>LTA428</t>
  </si>
  <si>
    <t>Camisa oxford rosa H&amp;M</t>
  </si>
  <si>
    <t>LTA429</t>
  </si>
  <si>
    <t>Pulóver ajustado de mujer acanalado negro H&amp;M</t>
  </si>
  <si>
    <t>LTA430</t>
  </si>
  <si>
    <t>Top acanalado con escote de corazón crema floral H&amp;M</t>
  </si>
  <si>
    <t>LTA431</t>
  </si>
  <si>
    <t>Pulóver corto ajustado blanco H&amp;M</t>
  </si>
  <si>
    <t>LTA432</t>
  </si>
  <si>
    <t>Pulóver corto ajustado negro de rayas blancas H&amp;M</t>
  </si>
  <si>
    <t>LTA433</t>
  </si>
  <si>
    <t>Top con hombros descubiertos azul claro H&amp;M</t>
  </si>
  <si>
    <t>LTA434</t>
  </si>
  <si>
    <t>Cardigán corto en punto acanalado blanco con rayas negras H&amp;M</t>
  </si>
  <si>
    <t>LTA435</t>
  </si>
  <si>
    <t>Pulóver de mujer de microfibra color topo H&amp;M</t>
  </si>
  <si>
    <t xml:space="preserve">Vestido playero de manga larga tejido </t>
  </si>
  <si>
    <t>Vestido playero healter de moda color blanco</t>
  </si>
  <si>
    <t xml:space="preserve">Vestido playero de ganchillo caqui </t>
  </si>
  <si>
    <t>LTA473</t>
  </si>
  <si>
    <t>Vestido túnica beige animal print H&amp;M</t>
  </si>
  <si>
    <t>LTA474</t>
  </si>
  <si>
    <t>LTA475</t>
  </si>
  <si>
    <t>LTA476</t>
  </si>
  <si>
    <t>Shorts de buzo de mujer en algodón lavado azul grisáceo H&amp;M</t>
  </si>
  <si>
    <t>LTA477</t>
  </si>
  <si>
    <t>LTA478</t>
  </si>
  <si>
    <t>Shorts de buzo de mujer en algodón lavado crema H&amp;M</t>
  </si>
  <si>
    <t>LTA479</t>
  </si>
  <si>
    <t>Vestido de tirantes con cuerpo panal de abeja azul y blanco estampado H&amp;M</t>
  </si>
  <si>
    <t>LTA480</t>
  </si>
  <si>
    <t>LTA481</t>
  </si>
  <si>
    <t>Vestido línea A blanco con estampado azul de hojas H&amp;M</t>
  </si>
  <si>
    <t>LTA482</t>
  </si>
  <si>
    <t>Vestido crochet morado de rayas anudado</t>
  </si>
  <si>
    <t>LTA483</t>
  </si>
  <si>
    <t>Vestido de algodón con abotonadura frontal negro H&amp;M</t>
  </si>
  <si>
    <t>LTA484</t>
  </si>
  <si>
    <t>Vestido pulóver con vuelos blanco DontCallMe</t>
  </si>
  <si>
    <t>LTA485</t>
  </si>
  <si>
    <t xml:space="preserve">Vestido corto bleazer en mezcla de lino marrón </t>
  </si>
  <si>
    <t>LTA486</t>
  </si>
  <si>
    <t>Vestido de mangas largas negro estampado floral PinkWoman</t>
  </si>
  <si>
    <t>LTA487</t>
  </si>
  <si>
    <t>LTA488</t>
  </si>
  <si>
    <t>Vestido acampanado con ribetes de encaje negro H&amp;M</t>
  </si>
  <si>
    <t>LTA489</t>
  </si>
  <si>
    <t>Mono de tirantes en punto arrugado negro estampado H&amp;M</t>
  </si>
  <si>
    <t>LTA490</t>
  </si>
  <si>
    <t>Vestido evasé con tirantes espaguetis verde vivo H&amp;M</t>
  </si>
  <si>
    <t>LTA491</t>
  </si>
  <si>
    <t>LTA492</t>
  </si>
  <si>
    <t>Vestido en mezcla de lino con tirantes finos marrón PLT</t>
  </si>
  <si>
    <t>LTA493</t>
  </si>
  <si>
    <t>Pijama en pointelle blanco floral H&amp;M</t>
  </si>
  <si>
    <t>LTA494</t>
  </si>
  <si>
    <t>Pijama estampado rosa con frutillas H&amp;M</t>
  </si>
  <si>
    <t>LTA495</t>
  </si>
  <si>
    <t>LTA496</t>
  </si>
  <si>
    <t>Body de tanga con copa acolchada sin costuras negro H&amp;M</t>
  </si>
  <si>
    <t>LTA497</t>
  </si>
  <si>
    <t>Shorts de buzo de mujer crema con rayas negras H&amp;M</t>
  </si>
  <si>
    <t>LTA498</t>
  </si>
  <si>
    <t>Shorts arrugado con cordón color crema H&amp;M</t>
  </si>
  <si>
    <t>LTA499</t>
  </si>
  <si>
    <t>Shorts de mujer de algodón azul marino H&amp;M</t>
  </si>
  <si>
    <t>LTA500</t>
  </si>
  <si>
    <t>Shorts buzo de mujer beige claro H&amp;M</t>
  </si>
  <si>
    <t>LTA501</t>
  </si>
  <si>
    <t>Partes-de-abajo /hm /tallas-extra-grandes</t>
  </si>
  <si>
    <t>Shorts buzo de mujer gris jaspeado H&amp;M</t>
  </si>
  <si>
    <t>LTA502</t>
  </si>
  <si>
    <t>Shorts buzo de mujer rojo H&amp;M</t>
  </si>
  <si>
    <t>LTA503</t>
  </si>
  <si>
    <t>Shorts de jersey arrugados azul y blanco estampado H&amp;M</t>
  </si>
  <si>
    <t>LTA504</t>
  </si>
  <si>
    <t>LTA505</t>
  </si>
  <si>
    <t>hombres /hm /hm /tallas-grandes</t>
  </si>
  <si>
    <t>Shorts relaxed fit negro lavado H&amp;M</t>
  </si>
  <si>
    <t>LTA506</t>
  </si>
  <si>
    <t>Shorts de mezclilla color crema H&amp;M</t>
  </si>
  <si>
    <t>LTA507</t>
  </si>
  <si>
    <t>Shorts denim altos gris oscuro H&amp;M</t>
  </si>
  <si>
    <t>LTA508</t>
  </si>
  <si>
    <t>LTA509</t>
  </si>
  <si>
    <t>Shorts denim con lazada decorativa blanco H&amp;M</t>
  </si>
  <si>
    <t>LTA510</t>
  </si>
  <si>
    <t>LTA511</t>
  </si>
  <si>
    <t>LTA512</t>
  </si>
  <si>
    <t>Shorts denim ultra altos blanco H&amp;M</t>
  </si>
  <si>
    <t>LTA513</t>
  </si>
  <si>
    <t>Shorts con cinturón blanco H&amp;M</t>
  </si>
  <si>
    <t>LTA514</t>
  </si>
  <si>
    <t>Shorts de mezclilla ultra altos azul denim H&amp;M</t>
  </si>
  <si>
    <t>LTA515</t>
  </si>
  <si>
    <t>Shorts de meclilla con bolsillos delanteros azul denim H&amp;M</t>
  </si>
  <si>
    <t>LTA516</t>
  </si>
  <si>
    <t>Shorts de mezclilla azul denim oscuro H&amp;M</t>
  </si>
  <si>
    <t>LTA517</t>
  </si>
  <si>
    <t>Minifalda azul claro denim H&amp;M</t>
  </si>
  <si>
    <t>LTA518</t>
  </si>
  <si>
    <t>Pantalón de sarga con cordón de ajuste turquesa claro con rayas H&amp;M</t>
  </si>
  <si>
    <t>LTA520</t>
  </si>
  <si>
    <t>Pantalón de sarga con cordón de ajuste negro floral H&amp;M</t>
  </si>
  <si>
    <t>LTA521</t>
  </si>
  <si>
    <t>Pantalón de sarga con cordón de ajuste verde palmeras H&amp;M</t>
  </si>
  <si>
    <t>LTA522</t>
  </si>
  <si>
    <t>Camisa de mangas largas slim fit azul claro H&amp;M</t>
  </si>
  <si>
    <t>LTA523</t>
  </si>
  <si>
    <t>Camisa de mangas cortas blanca y gris rayada H&amp;M</t>
  </si>
  <si>
    <t>LTA524</t>
  </si>
  <si>
    <t>Camisa de mangas cortas efecto arrugado negra H&amp;M</t>
  </si>
  <si>
    <t>LTA525</t>
  </si>
  <si>
    <t>hombres /hm /hm /tallas-extra-grandes</t>
  </si>
  <si>
    <t>Pulóver loose fit negro Masashi H&amp;M</t>
  </si>
  <si>
    <t>Pulóver loose fit negro carbonar H&amp;M</t>
  </si>
  <si>
    <t>LTA527</t>
  </si>
  <si>
    <t>Pulóver Coolmax negro de gran calidad H&amp;M</t>
  </si>
  <si>
    <t>LTA528</t>
  </si>
  <si>
    <t>Pulóver loose fit blanco Fórmula 1 H&amp;M</t>
  </si>
  <si>
    <t>LTA529</t>
  </si>
  <si>
    <t>Pulóver con motivo estampado blanco New York H&amp;M</t>
  </si>
  <si>
    <t>LTA530</t>
  </si>
  <si>
    <t>Pulóver loose fit blanco/Puerto Vallarta H&amp;M</t>
  </si>
  <si>
    <t xml:space="preserve">Traje de baño de manga larga y short </t>
  </si>
  <si>
    <t>trajes-de-bano /tallas-grandes</t>
  </si>
  <si>
    <t>LTA531</t>
  </si>
  <si>
    <t>Tenis básicos con cordones verde olivo ZARA</t>
  </si>
  <si>
    <t>LTA532</t>
  </si>
  <si>
    <t>Tenis básicos con cordones gris ZARA</t>
  </si>
  <si>
    <t>Talla 42</t>
  </si>
  <si>
    <t>LTA533</t>
  </si>
  <si>
    <t>Talla 43</t>
  </si>
  <si>
    <t>LTA534</t>
  </si>
  <si>
    <t>Mocasines de hombres de piel marrón ZARA</t>
  </si>
  <si>
    <t>LTA535</t>
  </si>
  <si>
    <t>Sandalias prácticas de hombres marrón con detalle de hebillas plateadas ZARA</t>
  </si>
  <si>
    <t>LTA536</t>
  </si>
  <si>
    <t>Sandalias de hombre cruzadas negras ZARA</t>
  </si>
  <si>
    <t>LTA537</t>
  </si>
  <si>
    <t>LTA538</t>
  </si>
  <si>
    <t>Tacones de punta fina negros de vinil ZARA</t>
  </si>
  <si>
    <t>LTA539</t>
  </si>
  <si>
    <t>Tacones de punta fina azul grisáceos con brillo Jessica Simpson</t>
  </si>
  <si>
    <t>Talla 7.5_38</t>
  </si>
  <si>
    <t>LTA540</t>
  </si>
  <si>
    <t xml:space="preserve">Tacones de punta fina beige claro de vinil ZARA </t>
  </si>
  <si>
    <t>LTA541</t>
  </si>
  <si>
    <t xml:space="preserve">Tacones de punta fina verde menta Charles </t>
  </si>
  <si>
    <t>Talla 37.5-38</t>
  </si>
  <si>
    <t>LTA542</t>
  </si>
  <si>
    <t>Mocasines de vestir negros con suela track unisex ZARA</t>
  </si>
  <si>
    <t>LTA543</t>
  </si>
  <si>
    <t>LTA544</t>
  </si>
  <si>
    <t>Mocasines de vestir marrón oscuro con ligero tacón unisex ZARA</t>
  </si>
  <si>
    <t>LTA545</t>
  </si>
  <si>
    <t>Mocasines de vestir negros con ligero tacón unisex ZARA</t>
  </si>
  <si>
    <t>LTA546</t>
  </si>
  <si>
    <t>LTA547</t>
  </si>
  <si>
    <t>LTA548</t>
  </si>
  <si>
    <t>Mocasines casuales de hombres de piel beige oscuro ZARA</t>
  </si>
  <si>
    <t>LTA549</t>
  </si>
  <si>
    <t>LTA550</t>
  </si>
  <si>
    <t>Mocasines casuales de hombres de piel grises ZARA</t>
  </si>
  <si>
    <t>LTA551</t>
  </si>
  <si>
    <t>Mocasines casuales de hombres de piel azul marino ZARA</t>
  </si>
  <si>
    <t>LTA552</t>
  </si>
  <si>
    <t>Mocasines de mujer beige claro ZARA</t>
  </si>
  <si>
    <t>LTA553</t>
  </si>
  <si>
    <t>LTA554</t>
  </si>
  <si>
    <t>Mocasines de mujer negros estilo piel de cocodrilo con detalle de cadena ZARA</t>
  </si>
  <si>
    <t>LTA555</t>
  </si>
  <si>
    <t>Mocasines de mujer negros efecto acharolado ZARA</t>
  </si>
  <si>
    <t>LTA556</t>
  </si>
  <si>
    <t>Bolso de hombre de vinil negro PULL&amp;BEAR</t>
  </si>
  <si>
    <t>LTA557</t>
  </si>
  <si>
    <t>Bolso bandolera beige oscuro unisex Parfois</t>
  </si>
  <si>
    <t>LTA558</t>
  </si>
  <si>
    <t>Cinturón básico efecto piel marrón PULL&amp;BEAR</t>
  </si>
  <si>
    <t>LTA559</t>
  </si>
  <si>
    <t>Cinturón marrón de piel con hebilla negra PULL&amp;BEAR</t>
  </si>
  <si>
    <t>LTA560</t>
  </si>
  <si>
    <t>Cinturón marrón con efecto ahumado de piel con hebilla en plata vieja PULL&amp;BEAR</t>
  </si>
  <si>
    <t>LTA561</t>
  </si>
  <si>
    <t>LTA562</t>
  </si>
  <si>
    <t>Cinturón marrón de piel con hebilla en plata vieja PULL&amp;BEAR</t>
  </si>
  <si>
    <t>LTA563</t>
  </si>
  <si>
    <t>LTA564</t>
  </si>
  <si>
    <t>Cinturón negro de piel con hebilla en plata vieja PULL&amp;BEAR</t>
  </si>
  <si>
    <t>LTA565</t>
  </si>
  <si>
    <t>Cinturón negro de piel con hebilla negra PULL&amp;BEAR</t>
  </si>
  <si>
    <t>LTA566</t>
  </si>
  <si>
    <t>LTA567</t>
  </si>
  <si>
    <t>Shorts de buzo regular fit negro de gran calidad H&amp;M</t>
  </si>
  <si>
    <t>LTA569</t>
  </si>
  <si>
    <t>Shorts de chandal de corte regular negro H&amp;M</t>
  </si>
  <si>
    <t>LTA570</t>
  </si>
  <si>
    <t>Shorts de buzo regular fit gris claro jaspeado de gran calidad H&amp;M</t>
  </si>
  <si>
    <t>LTA571</t>
  </si>
  <si>
    <t>Shorts de buzo regular fit gris oscuro de gran calidad H&amp;M</t>
  </si>
  <si>
    <t>LTA572</t>
  </si>
  <si>
    <t>Shorts regular fit gris oscuro H&amp;M</t>
  </si>
  <si>
    <t>LTA573</t>
  </si>
  <si>
    <t>Shorts de buzo regular fit marrón H&amp;M</t>
  </si>
  <si>
    <t>LTA575</t>
  </si>
  <si>
    <t>Bolso shopper rojo burdeos ZARA</t>
  </si>
  <si>
    <t>LTA576</t>
  </si>
  <si>
    <t>Bolso shopper marrón Parfois</t>
  </si>
  <si>
    <t>LTA577</t>
  </si>
  <si>
    <t>hombres /tallas-medianas</t>
  </si>
  <si>
    <t>Polo de hombre crochet verde lima PULL&amp;BEAR</t>
  </si>
  <si>
    <t>LTA578</t>
  </si>
  <si>
    <t>hombres /tallas-grandes</t>
  </si>
  <si>
    <t>Polo de hombre de punto desgarrado crema PULL&amp;BEAR</t>
  </si>
  <si>
    <t>LTA579</t>
  </si>
  <si>
    <t>Polo de hombre de punto desgarrado verde olivo PULL&amp;BEAR</t>
  </si>
  <si>
    <t>LTA580</t>
  </si>
  <si>
    <t>Polo de hombre crochet color crema ZARA</t>
  </si>
  <si>
    <t>LTA581</t>
  </si>
  <si>
    <t>Polo de hombre de punto desgarrado negro PULL&amp;BEAR</t>
  </si>
  <si>
    <t>LTA582</t>
  </si>
  <si>
    <t>hombres /tallas-pequenas</t>
  </si>
  <si>
    <t>Polo texturizado azul marino Springfield</t>
  </si>
  <si>
    <t>LTA583</t>
  </si>
  <si>
    <t>Polo abotonado azul marino  Springfield</t>
  </si>
  <si>
    <t>LTA584</t>
  </si>
  <si>
    <t>Polo texturizado marrón ZARA</t>
  </si>
  <si>
    <t>LTA585</t>
  </si>
  <si>
    <t>Polo texturizado verde caqui Springfield</t>
  </si>
  <si>
    <t>LTA586</t>
  </si>
  <si>
    <t>Polo con textura negro detalle de cuello bordado blanco PULL&amp;BEAR</t>
  </si>
  <si>
    <t>LTA587</t>
  </si>
  <si>
    <t>Polo de punto gris Bershka</t>
  </si>
  <si>
    <t>LTA588</t>
  </si>
  <si>
    <t>LTA589</t>
  </si>
  <si>
    <t>Polo de hombre de punto desgarrado marrón PULL&amp;BEAR</t>
  </si>
  <si>
    <t>LTA436</t>
  </si>
  <si>
    <t>Sandalias prácticas de gran comodidad beige con detalles plateados H&amp;M</t>
  </si>
  <si>
    <t>Mochila de lona ideal para viajes, negocios y escuela con porta laptop VS azul</t>
  </si>
  <si>
    <t>LTA341</t>
  </si>
  <si>
    <t>LTA437</t>
  </si>
  <si>
    <t>LTA438</t>
  </si>
  <si>
    <t>Vestido drapeado negro H&amp;M</t>
  </si>
  <si>
    <t>LTA439</t>
  </si>
  <si>
    <t>Vestido bodycon con diseño drapeado negro H&amp;M</t>
  </si>
  <si>
    <t>LTA440</t>
  </si>
  <si>
    <t>Pulóver drapeado de microfibra blanco H&amp;M</t>
  </si>
  <si>
    <t>LTA441</t>
  </si>
  <si>
    <t>Top off the shoulder fruncido blanco H&amp;M</t>
  </si>
  <si>
    <t>LTA442</t>
  </si>
  <si>
    <t>Top off the shoulder fruncido rojo H&amp;M</t>
  </si>
  <si>
    <t>LTA443</t>
  </si>
  <si>
    <t>Top off the shoulder en punto acanalado marrón H&amp;M</t>
  </si>
  <si>
    <t>LTA444</t>
  </si>
  <si>
    <t>LTA445</t>
  </si>
  <si>
    <t>Pulóver ajustado de microfibra gris oscuro H&amp;M</t>
  </si>
  <si>
    <t>LTA446</t>
  </si>
  <si>
    <t>Pulóver ajustado de microfibra marrón oscuro H&amp;M</t>
  </si>
  <si>
    <t>LTA447</t>
  </si>
  <si>
    <t>Blusa con ribete de vuelos negra H&amp;M</t>
  </si>
  <si>
    <t>LTA448</t>
  </si>
  <si>
    <t>Top de mangas largas con escote de corazón negro H&amp;M</t>
  </si>
  <si>
    <t>LTA449</t>
  </si>
  <si>
    <t>Body colaless en tejido crepé rosa claro H&amp;M</t>
  </si>
  <si>
    <t>LTA450</t>
  </si>
  <si>
    <t>Top de punto con cuello camisero negro con rayas blancas H&amp;M</t>
  </si>
  <si>
    <t>LTA451</t>
  </si>
  <si>
    <t>Pulóver boxy corto beige H&amp;M</t>
  </si>
  <si>
    <t>LTA452</t>
  </si>
  <si>
    <t>LTA453</t>
  </si>
  <si>
    <t xml:space="preserve">Top sin mangas de punto texturizada beige claro H&amp;M </t>
  </si>
  <si>
    <t>LTA455</t>
  </si>
  <si>
    <t>Camisa de popelina azul claro rayado H&amp;M</t>
  </si>
  <si>
    <t>LTA456</t>
  </si>
  <si>
    <t>Pulóver entallado rosa claro H&amp;M</t>
  </si>
  <si>
    <t>LTA457</t>
  </si>
  <si>
    <t>Blusa en mezcla de lino rosa H&amp;M</t>
  </si>
  <si>
    <t>LTA458</t>
  </si>
  <si>
    <t>Cardigán con diseño calado azul marino H&amp;M</t>
  </si>
  <si>
    <t>LTA459</t>
  </si>
  <si>
    <t>Camisa oxford de mangas largas blanca H&amp;M</t>
  </si>
  <si>
    <t>LTA460</t>
  </si>
  <si>
    <t>Pulóver de mujer de gran calidad color topo H&amp;M</t>
  </si>
  <si>
    <t>LTA461</t>
  </si>
  <si>
    <t>Top de mangas largas de microfibra negro H&amp;M</t>
  </si>
  <si>
    <t>LTA462</t>
  </si>
  <si>
    <t>Pulóver ajustado de microfibra gris verdoso H&amp;M</t>
  </si>
  <si>
    <t>LTA463</t>
  </si>
  <si>
    <t>Tops /hm /hm /tallas-extra-grades</t>
  </si>
  <si>
    <t>Pulóver de mujer de algodón negro de cuellos ajustado H&amp;M</t>
  </si>
  <si>
    <t>LTA464</t>
  </si>
  <si>
    <t>LTA465</t>
  </si>
  <si>
    <t>Top de escote cuadrado de microfibra blanco H&amp;M</t>
  </si>
  <si>
    <t>Short bañador azul claro rayas H&amp;M</t>
  </si>
  <si>
    <t xml:space="preserve">Pulóver ajustado blanco michelada </t>
  </si>
  <si>
    <t>LTA468</t>
  </si>
  <si>
    <t xml:space="preserve">Pulóver corto blanco Beverly Hills </t>
  </si>
  <si>
    <t>LTA469</t>
  </si>
  <si>
    <t xml:space="preserve">Pulóver ajustado negro FireBall </t>
  </si>
  <si>
    <t>LTA470</t>
  </si>
  <si>
    <t>Top negro con flores blancas anudado</t>
  </si>
  <si>
    <t>LTA471</t>
  </si>
  <si>
    <t>Pulóver azul claro Heart Breaker</t>
  </si>
  <si>
    <t>LTA472</t>
  </si>
  <si>
    <t>Blusa chaleco verde limón con cuadros DontCallMe</t>
  </si>
  <si>
    <t>LTA590</t>
  </si>
  <si>
    <t>LTA591</t>
  </si>
  <si>
    <t>Polo regular fit durazno H&amp;M</t>
  </si>
  <si>
    <t>LTA592</t>
  </si>
  <si>
    <t>Polo regular fit azul marino H&amp;M</t>
  </si>
  <si>
    <t>LTA593</t>
  </si>
  <si>
    <t>LTA594</t>
  </si>
  <si>
    <t>LTA595</t>
  </si>
  <si>
    <t>LTA596</t>
  </si>
  <si>
    <t>Pulóver en mezlca de punto frio verde oscuro jaspeado H&amp;M</t>
  </si>
  <si>
    <t>LTA597</t>
  </si>
  <si>
    <t>LTA598</t>
  </si>
  <si>
    <t>LTA599</t>
  </si>
  <si>
    <t>LTA600</t>
  </si>
  <si>
    <t>Polo en punto acanalado con zipper crema H&amp;M</t>
  </si>
  <si>
    <t>LTA601</t>
  </si>
  <si>
    <t>LTA602</t>
  </si>
  <si>
    <t>LTA603</t>
  </si>
  <si>
    <t>Camisa de hombre en mezcla de lino beige y crema con rayas H&amp;M</t>
  </si>
  <si>
    <t>LTA604</t>
  </si>
  <si>
    <t>LTA605</t>
  </si>
  <si>
    <t>LTA606</t>
  </si>
  <si>
    <t>Camisa de hombre en mezcla de lino negra H&amp;M</t>
  </si>
  <si>
    <t>LTA607</t>
  </si>
  <si>
    <t>LTA608</t>
  </si>
  <si>
    <t>LTA609</t>
  </si>
  <si>
    <t>Camisa de hombre en mezcla de lino beige claro H&amp;M</t>
  </si>
  <si>
    <t>LTA610</t>
  </si>
  <si>
    <t>LTA611</t>
  </si>
  <si>
    <t>LTA612</t>
  </si>
  <si>
    <t>Camisa de hombre en mezcla de lino blanca H&amp;M</t>
  </si>
  <si>
    <t>LTA613</t>
  </si>
  <si>
    <t>LTA614</t>
  </si>
  <si>
    <t>Camisa de hombre de mangas largas en mezcla de lyocell blanca H&amp;M</t>
  </si>
  <si>
    <t>LTA615</t>
  </si>
  <si>
    <t>Pantalón en sarga de algodón verde caqui H&amp;M</t>
  </si>
  <si>
    <t>LTA617</t>
  </si>
  <si>
    <t>Pantalón de traje regular fit gris oscuro H&amp;M</t>
  </si>
  <si>
    <t>LTA618</t>
  </si>
  <si>
    <t>LTA619</t>
  </si>
  <si>
    <t>LTA620</t>
  </si>
  <si>
    <t>Pantalón de hombre slim fit gris oscuro H&amp;M</t>
  </si>
  <si>
    <t>LTA621</t>
  </si>
  <si>
    <t>LTA622</t>
  </si>
  <si>
    <t>Pantalón en mezcla de lino beiger claro H&amp;M</t>
  </si>
  <si>
    <t>LTA623</t>
  </si>
  <si>
    <t>Pantalón de traje regular fit gris jaspeado H&amp;M</t>
  </si>
  <si>
    <t>LTA624</t>
  </si>
  <si>
    <t>LTA625</t>
  </si>
  <si>
    <t>Pantalón de traje regular fit beige H&amp;M</t>
  </si>
  <si>
    <t>LTA626</t>
  </si>
  <si>
    <t>Pantalón de traje slim fit beige H&amp;M</t>
  </si>
  <si>
    <t>LTA627</t>
  </si>
  <si>
    <t>Pantalón de sarga slim fit beige oscuro H&amp;M</t>
  </si>
  <si>
    <t>LTA628</t>
  </si>
  <si>
    <t>LTA629</t>
  </si>
  <si>
    <t>Balerinas con strass negras H&amp;M</t>
  </si>
  <si>
    <t>LTA630</t>
  </si>
  <si>
    <t>Zapatos de vestir loafers beige H&amp;M</t>
  </si>
  <si>
    <t>LTA631</t>
  </si>
  <si>
    <t>Talla S/M_33</t>
  </si>
  <si>
    <t>LTA632</t>
  </si>
  <si>
    <t>LTA633</t>
  </si>
  <si>
    <t>LTA634</t>
  </si>
  <si>
    <t>LTA635</t>
  </si>
  <si>
    <t>Pantalón en mezcla de lino beige claro H&amp;M</t>
  </si>
  <si>
    <t>LTA636</t>
  </si>
  <si>
    <t>LTA637</t>
  </si>
  <si>
    <t>LTA638</t>
  </si>
  <si>
    <t>LTA639</t>
  </si>
  <si>
    <t>LTA640</t>
  </si>
  <si>
    <t>LTA641</t>
  </si>
  <si>
    <t>LTA335</t>
  </si>
  <si>
    <t>Camisa de punto de mangas cortas negra H&amp;M</t>
  </si>
  <si>
    <t>LTA642</t>
  </si>
  <si>
    <t>Camisa de mangas cortas texturizada regular fit negra H&amp;M</t>
  </si>
  <si>
    <t>LTA322</t>
  </si>
  <si>
    <t>LTA616</t>
  </si>
  <si>
    <t>Pantalón en mezcla de lino gris oscuro H&amp;M</t>
  </si>
  <si>
    <t>LTA326</t>
  </si>
  <si>
    <t>LTA643</t>
  </si>
  <si>
    <t>LTA644</t>
  </si>
  <si>
    <t>LTA645</t>
  </si>
  <si>
    <t>LTA646</t>
  </si>
  <si>
    <t>Pulóver de hombre en punto acanalado turquesa H&amp;M</t>
  </si>
  <si>
    <t>LTA647</t>
  </si>
  <si>
    <t>LTA648</t>
  </si>
  <si>
    <t>tops /hm /hm /tallas-grandes</t>
  </si>
  <si>
    <t>Gilet de punto con textura negro H&amp;M</t>
  </si>
  <si>
    <t>LTA649</t>
  </si>
  <si>
    <t>LTA650</t>
  </si>
  <si>
    <t>Sandalias destalonadas con tacón kitten y punta fina negros H&amp;M</t>
  </si>
  <si>
    <t>LTA651</t>
  </si>
  <si>
    <t>Sandalias destalonadas de punta fina negros H&amp;M</t>
  </si>
  <si>
    <t>LTA652</t>
  </si>
  <si>
    <t>Sandalias destalonadas de punta fina beige oscuro H&amp;M</t>
  </si>
  <si>
    <t>LTA653</t>
  </si>
  <si>
    <t>Sandalias destalonadas con tacón kitten y punta fina burdeos H&amp;M</t>
  </si>
  <si>
    <t>LTA654</t>
  </si>
  <si>
    <t>LTA655</t>
  </si>
  <si>
    <t>LTA656</t>
  </si>
  <si>
    <t>Ballerinas estilo Mary Jane beige estampado cebra H&amp;M</t>
  </si>
  <si>
    <t>LTA657</t>
  </si>
  <si>
    <t>LTA658</t>
  </si>
  <si>
    <t>LTA659</t>
  </si>
  <si>
    <t>Ballerinas estilo Mary Jane negras H&amp;M</t>
  </si>
  <si>
    <t>LTA660</t>
  </si>
  <si>
    <t>Ballerinas estilo Mary Jane con diseño calado negras H&amp;M</t>
  </si>
  <si>
    <t>LTA661</t>
  </si>
  <si>
    <t>Sandalias de tacón con tiras color crema H&amp;M</t>
  </si>
  <si>
    <t>LTA662</t>
  </si>
  <si>
    <t>Sandalias de tacón con tiras plateadas H&amp;M</t>
  </si>
  <si>
    <t>LTA663</t>
  </si>
  <si>
    <t>Sandalias de tacón con tiras doradas H&amp;M</t>
  </si>
  <si>
    <t>LTA664</t>
  </si>
  <si>
    <t>LTA665</t>
  </si>
  <si>
    <t>Sandalias de tiras y nudo blancas H&amp;M</t>
  </si>
  <si>
    <t>LTA666</t>
  </si>
  <si>
    <t>Sandalias con tacón cuadrado plateadas H&amp;M</t>
  </si>
  <si>
    <t>LTA667</t>
  </si>
  <si>
    <t>Zapatillas beige estampado animal print H&amp;M</t>
  </si>
  <si>
    <t>LTA668</t>
  </si>
  <si>
    <t>Bolso bandolera marrón con simulado de piel vacuna H&amp;M</t>
  </si>
  <si>
    <t>LTA669</t>
  </si>
  <si>
    <t>Bolso de hombro rectangular beige oscuro H&amp;M</t>
  </si>
  <si>
    <t>Talla pequeña</t>
  </si>
  <si>
    <t>LTA670</t>
  </si>
  <si>
    <t>Bolso de hombro beige claro H&amp;M</t>
  </si>
  <si>
    <t>LTA671</t>
  </si>
  <si>
    <t>Bolso cruzado marrón H&amp;M</t>
  </si>
  <si>
    <t>LTA672</t>
  </si>
  <si>
    <t>Bolso de hombro con correa girada negro H&amp;M</t>
  </si>
  <si>
    <t>LTA673</t>
  </si>
  <si>
    <t>LTA674</t>
  </si>
  <si>
    <t>Sandalias de tacón con tiras negro efecto acharolado H&amp;M</t>
  </si>
  <si>
    <t>LTA675</t>
  </si>
  <si>
    <t>LTA676</t>
  </si>
  <si>
    <t>Cinturón de cuero marrón H&amp;M</t>
  </si>
  <si>
    <t>Pantalón recto de punto negro con pedreria H&amp;M</t>
  </si>
  <si>
    <t>Pantalón amplio pull-on negro rayado H&amp;M</t>
  </si>
  <si>
    <t>LTA677</t>
  </si>
  <si>
    <t>LTA678</t>
  </si>
  <si>
    <t>Short de buzo de algodón relaxed fit gris oscuro H&amp;M</t>
  </si>
  <si>
    <t>LTA568</t>
  </si>
  <si>
    <t>Shorts de buzo regular fit beige de gran calidad H&amp;M</t>
  </si>
  <si>
    <t>LTA574</t>
  </si>
  <si>
    <t>Shorts de buzo regular fit gris jaspeado H&amp;M</t>
  </si>
  <si>
    <t>LTA681</t>
  </si>
  <si>
    <t>Shorts de buzo regular fit rosa durazno H&amp;M</t>
  </si>
  <si>
    <t>LTA682</t>
  </si>
  <si>
    <t>LTA683</t>
  </si>
  <si>
    <t>Shorts relax fit azul marino H&amp;M</t>
  </si>
  <si>
    <t>LTA684</t>
  </si>
  <si>
    <t>Shorts en mezcla de lino regular fit gris oscuro H&amp;M</t>
  </si>
  <si>
    <t>LTA685</t>
  </si>
  <si>
    <t>Shorts cargo loose fit gris claro H&amp;M</t>
  </si>
  <si>
    <t>LTA686</t>
  </si>
  <si>
    <t>Shorts de sarga de corte regular beige H&amp;M</t>
  </si>
  <si>
    <t>LTA687</t>
  </si>
  <si>
    <t>Shorts chinos beige H&amp;M</t>
  </si>
  <si>
    <t>LTA688</t>
  </si>
  <si>
    <t>vestidos/hm /hm /tallas-pequenas</t>
  </si>
  <si>
    <t>Vestido con volantes y tirantes finos blancos H&amp;M</t>
  </si>
  <si>
    <t>LTA689</t>
  </si>
  <si>
    <t>vestidos/hm /hm /tallas-medianas</t>
  </si>
  <si>
    <t>Vestido efecto arrugado con detalles sobrehilados rosa viejo H&amp;M</t>
  </si>
  <si>
    <t xml:space="preserve">vestidos /tallas-pequenas </t>
  </si>
  <si>
    <t>Vestido de tirantes fino en mezcla de lino verde caqui PLT</t>
  </si>
  <si>
    <t>LTA388</t>
  </si>
  <si>
    <t>LTA690</t>
  </si>
  <si>
    <t>LTA691</t>
  </si>
  <si>
    <t>LTA700</t>
  </si>
  <si>
    <t xml:space="preserve">calzado /hombes /tallas-grandes </t>
  </si>
  <si>
    <t>Sandalias prácticas de hombre de piel doble tira verde olivo ZARA</t>
  </si>
  <si>
    <t>LTA701</t>
  </si>
  <si>
    <t>Sandalias prácticas de hombre engomada doble tira verde olivo ZARA</t>
  </si>
  <si>
    <t>LTA702</t>
  </si>
  <si>
    <t>calzado /hombes /tallas-medianas</t>
  </si>
  <si>
    <t>LTA703</t>
  </si>
  <si>
    <t>Sandalias prácticas de hombre marrón de hebillas plateadas ZARA</t>
  </si>
  <si>
    <t>LTA704</t>
  </si>
  <si>
    <t>Sandalias de hombre cruzadas negras New York City</t>
  </si>
  <si>
    <t>LTA705</t>
  </si>
  <si>
    <t>Tenis retro trainers grises PULL&amp;BEAR</t>
  </si>
  <si>
    <t>LTA706</t>
  </si>
  <si>
    <t>LTA707</t>
  </si>
  <si>
    <t>Loafers beige de gamusa y suela chunky H&amp;M</t>
  </si>
  <si>
    <t>LTA708</t>
  </si>
  <si>
    <t>Sandalias unisex cangrejeras gris ZARA</t>
  </si>
  <si>
    <t>LTA709</t>
  </si>
  <si>
    <t>calzado /tallas-pequeno</t>
  </si>
  <si>
    <t>LTA710</t>
  </si>
  <si>
    <t xml:space="preserve">calzado /tallas-grandes </t>
  </si>
  <si>
    <t>Tacones de punta fina azul denim claro Lefties</t>
  </si>
  <si>
    <t>LTA711</t>
  </si>
  <si>
    <t>Sandalias planas de piel suave marrón tostado ZARA</t>
  </si>
  <si>
    <t>LTA712</t>
  </si>
  <si>
    <t>LTA713</t>
  </si>
  <si>
    <t>LTA715</t>
  </si>
  <si>
    <t>Bolso bandolera unisex beige oscuro Parfois</t>
  </si>
  <si>
    <t xml:space="preserve">Bolso shopper marrón Parfois </t>
  </si>
  <si>
    <t>LTA718</t>
  </si>
  <si>
    <t>Bolso shopper entrelazado marrón ZARA</t>
  </si>
  <si>
    <t>LTA719</t>
  </si>
  <si>
    <t>Vestido largo con cinturón crema y estampado de hojas negras H&amp;M</t>
  </si>
  <si>
    <t>LTA720</t>
  </si>
  <si>
    <t>Cinturón entrelazado negro y blanco Springfield</t>
  </si>
  <si>
    <t>LTA721</t>
  </si>
  <si>
    <t>LTA722</t>
  </si>
  <si>
    <t>Pulóver con motivo estampado blanco New York  H&amp;M</t>
  </si>
  <si>
    <t>LTA723</t>
  </si>
  <si>
    <t>LTA724</t>
  </si>
  <si>
    <t>Camisa de mangas cortas blanca bordada ZARA</t>
  </si>
  <si>
    <t>LTA725</t>
  </si>
  <si>
    <t>Camisa de mangas cortas estilo crochet crema ZARA</t>
  </si>
  <si>
    <t>LTA726</t>
  </si>
  <si>
    <t>Camisa de mangas cortas diseño calado crema y negro ZARA</t>
  </si>
  <si>
    <t>LTA727</t>
  </si>
  <si>
    <t>Camisa de mangas cortas negra calada ZARA</t>
  </si>
  <si>
    <t>LTA728</t>
  </si>
  <si>
    <t>Camisa de mangas cortas negra estilo de mallas ZARA</t>
  </si>
  <si>
    <t>LTA729</t>
  </si>
  <si>
    <t>Pulóver negro calado ZARA</t>
  </si>
  <si>
    <t>LTA730</t>
  </si>
  <si>
    <t>Camisa resort negra calada ZARA</t>
  </si>
  <si>
    <t>LTA731</t>
  </si>
  <si>
    <t>Polo estilo crochet negro PULL&amp;BEAR</t>
  </si>
  <si>
    <t>LTA732</t>
  </si>
  <si>
    <t>Camisa estilo de mallas color crema PULL&amp;BEAR</t>
  </si>
  <si>
    <t>LTA733</t>
  </si>
  <si>
    <t>Polo calado color crema The Green PULL&amp;BEAR</t>
  </si>
  <si>
    <t>LTA734</t>
  </si>
  <si>
    <t>Camisa texturizada con bordados beige claro BERSHKA</t>
  </si>
  <si>
    <t>LTA735</t>
  </si>
  <si>
    <t>Pulóver de algodón crema con rayas negras con escote cuadrado H&amp;M</t>
  </si>
  <si>
    <t>Pulóver blanco acanalado H&amp;M</t>
  </si>
  <si>
    <t>KLA001</t>
  </si>
  <si>
    <t>Vestido cuello polo con textura verde MANGO</t>
  </si>
  <si>
    <t>KLA012</t>
  </si>
  <si>
    <t>Vestido largo canalé negro MANGO</t>
  </si>
  <si>
    <t>KLA014</t>
  </si>
  <si>
    <t>tops /tallas-pequenas</t>
  </si>
  <si>
    <t>Top canalé de algodón rojo MANGO</t>
  </si>
  <si>
    <t>KLA015</t>
  </si>
  <si>
    <t>Top canalé de algodón azul celeste MANGO</t>
  </si>
  <si>
    <t>KLA016</t>
  </si>
  <si>
    <t>belleza</t>
  </si>
  <si>
    <t>Protector solar facial 50+ La Roche-Posay</t>
  </si>
  <si>
    <t>Talla 50ml</t>
  </si>
  <si>
    <t>KLA017</t>
  </si>
  <si>
    <t xml:space="preserve">Proctector solar facial 50+ Eucerin </t>
  </si>
  <si>
    <t>KLA018</t>
  </si>
  <si>
    <t>Proctector solar facial 50+ Neutrogena</t>
  </si>
  <si>
    <t>Talla 88ml</t>
  </si>
  <si>
    <t>KLA019</t>
  </si>
  <si>
    <t xml:space="preserve">Gel limpiador facial Iluminación impecable Eucerin </t>
  </si>
  <si>
    <t>Talla 150ml</t>
  </si>
  <si>
    <t>KLA020</t>
  </si>
  <si>
    <t xml:space="preserve">Gel limpiador facial Pro Acné Solución Eucerin </t>
  </si>
  <si>
    <t>KLA021</t>
  </si>
  <si>
    <t>Lip glow rosa lila 063 Dior</t>
  </si>
  <si>
    <t>Talla 3,2g</t>
  </si>
  <si>
    <t>KLA022</t>
  </si>
  <si>
    <t>Lip glow ultra rosa 008 Dior</t>
  </si>
  <si>
    <t>KLA023</t>
  </si>
  <si>
    <t>Lip glow rosa 001 Dior</t>
  </si>
  <si>
    <t>KLA024</t>
  </si>
  <si>
    <t>Lip glow oro rosa 011 Dior</t>
  </si>
  <si>
    <t>LTA006</t>
  </si>
  <si>
    <t>LTA788</t>
  </si>
  <si>
    <t>Top strapless de vinil negro ZARA</t>
  </si>
  <si>
    <t>LTA789</t>
  </si>
  <si>
    <t>tops /tallas-medianas</t>
  </si>
  <si>
    <t>Top strapless blanco con detalle de pedreria en el borde ZARA</t>
  </si>
  <si>
    <t>LTA790</t>
  </si>
  <si>
    <t>Top desmangado gris con zipper ZARA</t>
  </si>
  <si>
    <t>LTA791</t>
  </si>
  <si>
    <t>Top blanco con escote cuadrado y zipper lateral ZARA</t>
  </si>
  <si>
    <t>LTA792</t>
  </si>
  <si>
    <t>Top desmangado blanco con vuelo ZARA</t>
  </si>
  <si>
    <t>LTA793</t>
  </si>
  <si>
    <t>Blusa satinada blanca de mangas largas ZARA</t>
  </si>
  <si>
    <t>LTA794</t>
  </si>
  <si>
    <t>Top de tirantes finos con lentejuelas ZARA</t>
  </si>
  <si>
    <t>LTA795</t>
  </si>
  <si>
    <t>LTA796</t>
  </si>
  <si>
    <t>tops /tallas-grandes</t>
  </si>
  <si>
    <t>Blusa corta con escote abotonado color crema ZARA</t>
  </si>
  <si>
    <t>LTA797</t>
  </si>
  <si>
    <t>vestidos /tallas-medianas</t>
  </si>
  <si>
    <t>Vestido negro de vinil con escote corazón ZARA</t>
  </si>
  <si>
    <t>LTA798</t>
  </si>
  <si>
    <t>Vestido blanco desmangado elegante ZARA</t>
  </si>
  <si>
    <t>LTA799</t>
  </si>
  <si>
    <t>Mono negro floreado de seda ZARA</t>
  </si>
  <si>
    <t>LTA800</t>
  </si>
  <si>
    <t>Vestido crema de tirantes finos con pedreria y abertura lateral ZARA</t>
  </si>
  <si>
    <t>LTA801</t>
  </si>
  <si>
    <t>Vestido satinado marrón desbocado ZARA</t>
  </si>
  <si>
    <t>LTA802</t>
  </si>
  <si>
    <t>Vestido satinado verde dorado estampado drapeado ZARA</t>
  </si>
  <si>
    <t>LTA877</t>
  </si>
  <si>
    <t>accesorios /hm</t>
  </si>
  <si>
    <t>Dos pares de pendientes dorados marrón oscuro H&amp;M</t>
  </si>
  <si>
    <t>Talla medianos</t>
  </si>
  <si>
    <t>LTA878</t>
  </si>
  <si>
    <t>Pendientes en forma de flor dorados H&amp;M</t>
  </si>
  <si>
    <t>Talla grandes</t>
  </si>
  <si>
    <t>LTA879</t>
  </si>
  <si>
    <t>Pendientes cúpulas gruesos plateados H&amp;M</t>
  </si>
  <si>
    <t>LTA880</t>
  </si>
  <si>
    <t>Pendientes cúpulas gruesos dorados H&amp;M</t>
  </si>
  <si>
    <t>LTA881</t>
  </si>
  <si>
    <t>Pendientes de botón en forma de flor dorados H&amp;M</t>
  </si>
  <si>
    <t>LTA882</t>
  </si>
  <si>
    <t>Pendientes en forma de pétalos dorados H&amp;M</t>
  </si>
  <si>
    <t>LTA883</t>
  </si>
  <si>
    <t>Pendientes de botón dorado flor negra H&amp;M</t>
  </si>
  <si>
    <t>Talla pequeños</t>
  </si>
  <si>
    <t>LTA884</t>
  </si>
  <si>
    <t>Pendientes de botón dorado flor burdeos H&amp;M</t>
  </si>
  <si>
    <t>LTA885</t>
  </si>
  <si>
    <t>Colgante con corazones dorados  H&amp;M</t>
  </si>
  <si>
    <t>Talla estándar</t>
  </si>
  <si>
    <t>LTA886</t>
  </si>
  <si>
    <t>Colgante con motivo de texto LOVE dorado H&amp;M</t>
  </si>
  <si>
    <t>LTA887</t>
  </si>
  <si>
    <t>Colgante con dije de flor dorado H&amp;M</t>
  </si>
  <si>
    <t>LTA888</t>
  </si>
  <si>
    <t>Colgante de tres vueltas con dijes bronce H&amp;M</t>
  </si>
  <si>
    <t>LTA889</t>
  </si>
  <si>
    <t>Colgante con dije de lazo dorado H&amp;M</t>
  </si>
  <si>
    <t>LTA890</t>
  </si>
  <si>
    <t>Colgante con dije de lazo plateado H&amp;M</t>
  </si>
  <si>
    <t>LTA891</t>
  </si>
  <si>
    <t>Cologante de cadena con dijes variados dorado H&amp;M</t>
  </si>
  <si>
    <t>LTA892</t>
  </si>
  <si>
    <t>Pack de 4 anillos dorados H&amp;M</t>
  </si>
  <si>
    <t>LTA893</t>
  </si>
  <si>
    <t>Pack de 5 anillos dorados H&amp;M</t>
  </si>
  <si>
    <t>LTA894</t>
  </si>
  <si>
    <t>Pack de 3 anillos plateados y negro H&amp;M</t>
  </si>
  <si>
    <t>LTA895</t>
  </si>
  <si>
    <t>Gorra beisbolera Brooklyn azul denim lavado unisex BERSHKA</t>
  </si>
  <si>
    <t>LTA896</t>
  </si>
  <si>
    <t>Gorra amarillo claro con motivo de texto unisex BERSHKA</t>
  </si>
  <si>
    <t>LTA897</t>
  </si>
  <si>
    <t>Gorra destiñida con motivo de texto verde oscuro unisex BERSHKA</t>
  </si>
  <si>
    <t>LTA898</t>
  </si>
  <si>
    <t>Gorra estilo cowboy negra PULL&amp;BEAR</t>
  </si>
  <si>
    <t>LTA899</t>
  </si>
  <si>
    <t xml:space="preserve">Gorra serpiente blanca y azul marino Springfied </t>
  </si>
  <si>
    <t>LTA900</t>
  </si>
  <si>
    <t>Gorra beige en mezcla de lino Springfied</t>
  </si>
  <si>
    <t>LTA901</t>
  </si>
  <si>
    <t>Bolso crossbody negro con zippers dorados Parfois</t>
  </si>
  <si>
    <t>LTA902</t>
  </si>
  <si>
    <t>Bolso con correa de hombro desmontables beige oscuro Parfois</t>
  </si>
  <si>
    <t>Talla pequeño</t>
  </si>
  <si>
    <t>LTA903</t>
  </si>
  <si>
    <t>Sandalias planas trenzadas verde salvia Parfois</t>
  </si>
  <si>
    <t>LTA904</t>
  </si>
  <si>
    <t>LTA905</t>
  </si>
  <si>
    <t>Sandalias planas con detalle dorado borgoña ZARA</t>
  </si>
  <si>
    <t>LTA906</t>
  </si>
  <si>
    <t>Sandalias de piel negras unisex ZARA</t>
  </si>
  <si>
    <t>LTA907</t>
  </si>
  <si>
    <t>LTA908</t>
  </si>
  <si>
    <t>Sandalias estilo yeezy negras ZARA</t>
  </si>
  <si>
    <t>LTA909</t>
  </si>
  <si>
    <t>Sandalias estilo yeezy beige ZARA</t>
  </si>
  <si>
    <t>LTA910</t>
  </si>
  <si>
    <t xml:space="preserve">vestidos /tallas-grandes </t>
  </si>
  <si>
    <t>Vestido anudado con estampado tropical verde oliva ZARA</t>
  </si>
  <si>
    <t>LTA911</t>
  </si>
  <si>
    <t>Mono estilo midi satinado verde ZARA</t>
  </si>
  <si>
    <t>LTA912</t>
  </si>
  <si>
    <t>Vestido en mezcla de lino con escote cuadrado y botones verde olivo ZARA</t>
  </si>
  <si>
    <t>LTA913</t>
  </si>
  <si>
    <t>Vestido midi de lino verde lima ZARA</t>
  </si>
  <si>
    <t>LTA914</t>
  </si>
  <si>
    <t>Pantalón de vestir verde pistacho ZARA</t>
  </si>
  <si>
    <t>LTA915</t>
  </si>
  <si>
    <t>partes-de-abajo /tallas-grandes</t>
  </si>
  <si>
    <t>Pantalón de vestir ancho marrón ZARA</t>
  </si>
  <si>
    <t>HAW0077</t>
  </si>
  <si>
    <t>halloween</t>
  </si>
  <si>
    <t xml:space="preserve">Careta de calabaza terrorífica </t>
  </si>
  <si>
    <t>Talla estandar</t>
  </si>
  <si>
    <t>HAW00781</t>
  </si>
  <si>
    <t>Careta de diablo negro con cuernos engomada</t>
  </si>
  <si>
    <t>HAW0085</t>
  </si>
  <si>
    <t>Careta de oso diabólico negra con pelo</t>
  </si>
  <si>
    <t>HAW0091</t>
  </si>
  <si>
    <t xml:space="preserve">halloween /vestidos /tallas-pequenas </t>
  </si>
  <si>
    <t xml:space="preserve">Vestido de tirantes finos de vinil rojo </t>
  </si>
  <si>
    <t>HAW0005</t>
  </si>
  <si>
    <t>halloween /partes-de-abajo /tallas-pequenas</t>
  </si>
  <si>
    <t>Pantalón de vinil rojo ajustado PLT</t>
  </si>
  <si>
    <t>LTA803</t>
  </si>
  <si>
    <t>halloween /partes-de-abajo /tallas-grandes</t>
  </si>
  <si>
    <t>LTA804</t>
  </si>
  <si>
    <t>halloween /partes-de-abajo /tallas-medianas</t>
  </si>
  <si>
    <t>HAW0008</t>
  </si>
  <si>
    <t>halloween /partes-de-abajo</t>
  </si>
  <si>
    <t>Saya tutú blanca con lazo PLT</t>
  </si>
  <si>
    <t>Talla única</t>
  </si>
  <si>
    <t>HAW0016</t>
  </si>
  <si>
    <t>Saya tutú negra con lazo</t>
  </si>
  <si>
    <t>HAW0012</t>
  </si>
  <si>
    <t>Mono enterizo negro de vinil PLT</t>
  </si>
  <si>
    <t>LTA805</t>
  </si>
  <si>
    <t>LTA806</t>
  </si>
  <si>
    <t>HAW0032</t>
  </si>
  <si>
    <t xml:space="preserve">Conjunto rojo y negro de diabla </t>
  </si>
  <si>
    <t>LTA807</t>
  </si>
  <si>
    <t>LTA808</t>
  </si>
  <si>
    <t>HAW0021</t>
  </si>
  <si>
    <t xml:space="preserve">Mono de mujer rojo y negro estilo piloto de carreras </t>
  </si>
  <si>
    <t>HAW0106</t>
  </si>
  <si>
    <t>halloween /tops /tallas-pequenas</t>
  </si>
  <si>
    <t>Pulóver rojo de gato halloween</t>
  </si>
  <si>
    <t>LTA809</t>
  </si>
  <si>
    <t>halloween /tops /tallas-grandes</t>
  </si>
  <si>
    <t>HAW0104</t>
  </si>
  <si>
    <t>halloween /tops /tallas-medianas</t>
  </si>
  <si>
    <t>Pulóver negro con calabaza halloween</t>
  </si>
  <si>
    <t>LTA829</t>
  </si>
  <si>
    <t>Partes-de-abajo /hm /tallas-pequenaa</t>
  </si>
  <si>
    <t>Jeans de mujer anchos azul denim H&amp;M</t>
  </si>
  <si>
    <t>LTA830</t>
  </si>
  <si>
    <t>calzado/hombres</t>
  </si>
  <si>
    <t>Mocasines de hombre de vinil negro H&amp;M</t>
  </si>
  <si>
    <t>LTA831</t>
  </si>
  <si>
    <t>Polo de algodón slim fit azul marino H&amp;M</t>
  </si>
  <si>
    <t>LTA185</t>
  </si>
  <si>
    <t>LTA832</t>
  </si>
  <si>
    <t>Pulóver blanco de hombre de ajuste regular cuello V H&amp;M</t>
  </si>
  <si>
    <t>LTA833</t>
  </si>
  <si>
    <t>Pulóver de mujer oversized blanco H&amp;M</t>
  </si>
  <si>
    <t>LTA834</t>
  </si>
  <si>
    <t>LTA916</t>
  </si>
  <si>
    <t>Pantalón de traje con trabillas verde manzana ZARA</t>
  </si>
  <si>
    <t>LTA917</t>
  </si>
  <si>
    <t>Pantalón cintura cruzada con cinturón plateado negro BERSHKA</t>
  </si>
  <si>
    <t>LTA918</t>
  </si>
  <si>
    <t xml:space="preserve">Pantalón estampado crema y negro ZARA </t>
  </si>
  <si>
    <t>LTA919</t>
  </si>
  <si>
    <t>Pantalón amplio con cordón de ajuste crema BERSHKA</t>
  </si>
  <si>
    <t>LTA920</t>
  </si>
  <si>
    <t>Pantaloneta con cordón de ajuste verde oliva Lefties</t>
  </si>
  <si>
    <t>LTA921</t>
  </si>
  <si>
    <t>Pantalón satinado con estampado de flores blancas ZARA</t>
  </si>
  <si>
    <t>LTA922</t>
  </si>
  <si>
    <t>Pantalón de lino con cordón de ajuste verde olivo ZARA</t>
  </si>
  <si>
    <t>LTA923</t>
  </si>
  <si>
    <t>Pantalón recto de lino con cinturón beige ZARA</t>
  </si>
  <si>
    <t>LTA924</t>
  </si>
  <si>
    <t>Pantalón recto con cinturón verde olivo ZARA</t>
  </si>
  <si>
    <t>LTA925</t>
  </si>
  <si>
    <t>Pantalón de lino verde olivo ZARA</t>
  </si>
  <si>
    <t>LTA926</t>
  </si>
  <si>
    <t>Camisa de mujer de rayas blancas y azul claro puños reversibles ZARA</t>
  </si>
  <si>
    <t>LTA927</t>
  </si>
  <si>
    <t xml:space="preserve">Polo de hombre azul cielo Lefties </t>
  </si>
  <si>
    <t>LTA928</t>
  </si>
  <si>
    <t>Polo de hombre verde olivo Lefties</t>
  </si>
  <si>
    <t>LTA929</t>
  </si>
  <si>
    <t>Camisa magas 3/4 de rayas blancas y azules ZARA</t>
  </si>
  <si>
    <t>LTA930</t>
  </si>
  <si>
    <t>Top de manga larga de punto topo oscuro H&amp;M</t>
  </si>
  <si>
    <t>LTA931</t>
  </si>
  <si>
    <t>Top off-the-shoulder negro H&amp;M</t>
  </si>
  <si>
    <t>LTA932</t>
  </si>
  <si>
    <t>Tops /hm /hm /tallas-grandes</t>
  </si>
  <si>
    <t>Top arrugado con lazo doble negro H&amp;M</t>
  </si>
  <si>
    <t>LTA933</t>
  </si>
  <si>
    <t>Top arrugado con lazo doble blanco H&amp;M</t>
  </si>
  <si>
    <t>LTA934</t>
  </si>
  <si>
    <t>Top acanalado con cuello bote blanco H&amp;M</t>
  </si>
  <si>
    <t>LTA935</t>
  </si>
  <si>
    <t>Pulóver de mujer acanalado azul marino H&amp;M</t>
  </si>
  <si>
    <t>LTA936</t>
  </si>
  <si>
    <t>Pulóver entallado blanco de microfibra H&amp;M</t>
  </si>
  <si>
    <t>LTA937</t>
  </si>
  <si>
    <t>Top de tirantes de microfibra biege grisáceo oscuro H&amp;M</t>
  </si>
  <si>
    <t>LTA938</t>
  </si>
  <si>
    <t>Top de tirantes de microfibra blanco H&amp;M</t>
  </si>
  <si>
    <t>LTA939</t>
  </si>
  <si>
    <t>Top de tirantes fruncidos beige animal print H&amp;M</t>
  </si>
  <si>
    <t>LTA940</t>
  </si>
  <si>
    <t>LTA941</t>
  </si>
  <si>
    <t>Top de mangas largas en punto pointelle blanco</t>
  </si>
  <si>
    <t>LTA942</t>
  </si>
  <si>
    <t>Top drapeado color crema H&amp;M</t>
  </si>
  <si>
    <t>LTA943</t>
  </si>
  <si>
    <t>Gilet de punto burdeos H&amp;M</t>
  </si>
  <si>
    <t>LTA944</t>
  </si>
  <si>
    <t>Top acanalado con escote corazón rojo H&amp;M</t>
  </si>
  <si>
    <t>LTA945</t>
  </si>
  <si>
    <t>Top de tirantes con ribete de encaje rosa claro H&amp;M</t>
  </si>
  <si>
    <t>LTA946</t>
  </si>
  <si>
    <t>Top de tirantes con ribete de encaje verde claro H&amp;M</t>
  </si>
  <si>
    <t>LTA947</t>
  </si>
  <si>
    <t>Top de tirantes con ribete de encaje azul claro H&amp;M</t>
  </si>
  <si>
    <t>LTA948</t>
  </si>
  <si>
    <t>Top en punto pointelle verde claro H&amp;M</t>
  </si>
  <si>
    <t>LTA949</t>
  </si>
  <si>
    <t>Polo de mujer de algodón rojo con rayas blancas H&amp;M</t>
  </si>
  <si>
    <t>LTA950</t>
  </si>
  <si>
    <t>Sostén deportivo con ShapeMove High support azul marino H&amp;M</t>
  </si>
  <si>
    <t>LTA951</t>
  </si>
  <si>
    <t>Pulóver de mujer oversize blanco Sorveteria H&amp;M</t>
  </si>
  <si>
    <t>LTA952</t>
  </si>
  <si>
    <t>Pulóver loose fit de gran calidad gris claro jaspeado H&amp;M</t>
  </si>
  <si>
    <t>LTA953</t>
  </si>
  <si>
    <t>LTA954</t>
  </si>
  <si>
    <t>Pulóver verde salvia con motivo de texto H&amp;M</t>
  </si>
  <si>
    <t>LTA955</t>
  </si>
  <si>
    <t>Pulóver loose fit con motivo estampado rosa durazno/Echo Park H&amp;M</t>
  </si>
  <si>
    <t>LTA956</t>
  </si>
  <si>
    <t>Pulóver oversized fit gris oscuro H&amp;M</t>
  </si>
  <si>
    <t>LTA957</t>
  </si>
  <si>
    <t>Pulóver oversized fit gris verdoso oscuro de gran calidad  H&amp;M</t>
  </si>
  <si>
    <t>LTA958</t>
  </si>
  <si>
    <t>Pulóver con motivo estampado loose fit blanco/Playa de Alcudia H&amp;M</t>
  </si>
  <si>
    <t>LTA959</t>
  </si>
  <si>
    <t>Pulóver loose fit con motivo de texto lila/Le triangle d´or H&amp;M</t>
  </si>
  <si>
    <t>LTA960</t>
  </si>
  <si>
    <t>Pulóver con motivo estampado loose fit blanco/Pasta H&amp;M</t>
  </si>
  <si>
    <t>LTA961</t>
  </si>
  <si>
    <t>Pulóver oversized negro/Iron Maiden H&amp;M</t>
  </si>
  <si>
    <t>LTA962</t>
  </si>
  <si>
    <t>LTA963</t>
  </si>
  <si>
    <t>Pulóver de algodón de mujer marrón oscuro H&amp;M</t>
  </si>
  <si>
    <t>LTA964</t>
  </si>
  <si>
    <t>LTA965</t>
  </si>
  <si>
    <t>Pulóver con motivo de texto negro/Beverly Hills H&amp;M</t>
  </si>
  <si>
    <t>LTA003</t>
  </si>
  <si>
    <t>Pulóver oversized color crema de gran calidad H&amp;M</t>
  </si>
  <si>
    <t>LTA966</t>
  </si>
  <si>
    <t>Pulóver loose fit blanco Gentlemen H&amp;M</t>
  </si>
  <si>
    <t>LTA998</t>
  </si>
  <si>
    <t>Camiseta negra de algodón acanalada H&amp;M</t>
  </si>
  <si>
    <t>LTA999</t>
  </si>
  <si>
    <t>Camiseta gris de algodón acanalada H&amp;M</t>
  </si>
  <si>
    <t>LTA1000</t>
  </si>
  <si>
    <t>Camiseta blanca de algodón acanalada</t>
  </si>
  <si>
    <t>LTA1001</t>
  </si>
  <si>
    <t>Camiseta negra de algodón corte de murciélago H&amp;M</t>
  </si>
  <si>
    <t>LTA1002</t>
  </si>
  <si>
    <t>Camiseta DRIVE MOVE gris y negro H&amp;M</t>
  </si>
  <si>
    <t>YILHM3117</t>
  </si>
  <si>
    <t>LTA1003</t>
  </si>
  <si>
    <t>LTA1004</t>
  </si>
  <si>
    <t>LTA1005</t>
  </si>
  <si>
    <t>LTA1006</t>
  </si>
  <si>
    <t>LTA1007</t>
  </si>
  <si>
    <t>LTA1008</t>
  </si>
  <si>
    <t>Shorts de buzo regular fit azul oscuro de gran calidad H&amp;M</t>
  </si>
  <si>
    <t>LTA1009</t>
  </si>
  <si>
    <t>LTA1010</t>
  </si>
  <si>
    <t>Shorts de buzo regular fit  de gran calidad marrón H&amp;M</t>
  </si>
  <si>
    <t>LTA1011</t>
  </si>
  <si>
    <t>Shorts regular fit en mezcla de lino H&amp;M</t>
  </si>
  <si>
    <t>LTA1012</t>
  </si>
  <si>
    <t>Shorts de piqué regular fit blanco roto H&amp;M</t>
  </si>
  <si>
    <t>LTA1013</t>
  </si>
  <si>
    <t>hombre /tallas-medianas</t>
  </si>
  <si>
    <t>LTA1014</t>
  </si>
  <si>
    <t>Shorts de buzo regular fit beige H&amp;M</t>
  </si>
  <si>
    <t>LTA1015</t>
  </si>
  <si>
    <t>Anteojos de sol marrón diseño carey H&amp;M</t>
  </si>
  <si>
    <t>LTA1016</t>
  </si>
  <si>
    <t>Anteojos de sol marrón diseño unisex carey H&amp;M</t>
  </si>
  <si>
    <t>LTA1018</t>
  </si>
  <si>
    <t>Anteojos de sol ovalados dorado con carey H&amp;M</t>
  </si>
  <si>
    <t>LTA1019</t>
  </si>
  <si>
    <t>Anteojos ovalados negros H&amp;M</t>
  </si>
  <si>
    <t>LTA1020</t>
  </si>
  <si>
    <t>Anteojos de sol rectangulares negros H&amp;M</t>
  </si>
  <si>
    <t>LTA1021</t>
  </si>
  <si>
    <t>Anteojos con filtro de luz azul beige diseño carey H&amp;M</t>
  </si>
  <si>
    <t>LTA1022</t>
  </si>
  <si>
    <t>Anteojos con filtro de luz azul marrón diseño carey H&amp;M</t>
  </si>
  <si>
    <t>LTA1023</t>
  </si>
  <si>
    <t>Anteojos de sol rectangulares negros y dorados H&amp;M</t>
  </si>
  <si>
    <t>LTA1024</t>
  </si>
  <si>
    <t>Anteojos de sol cuadrados negros H&amp;M</t>
  </si>
  <si>
    <t>LTA1025</t>
  </si>
  <si>
    <t>Anteojos de sol unisex negros H&amp;M</t>
  </si>
  <si>
    <t>LTA1026</t>
  </si>
  <si>
    <t>LTA1027</t>
  </si>
  <si>
    <t>Anteojos de sol deportivos marrón H&amp;M</t>
  </si>
  <si>
    <t>LTA1029</t>
  </si>
  <si>
    <t>Anteojos de sol polarizados negros H&amp;M</t>
  </si>
  <si>
    <t>LTA1030</t>
  </si>
  <si>
    <t>Anteojos de sol rectangulares verde caqui H&amp;M</t>
  </si>
  <si>
    <t>LTA1031</t>
  </si>
  <si>
    <t>LTA1032</t>
  </si>
  <si>
    <t>Pantalón en sarga de algodón slim fit verde caqui H&amp;M</t>
  </si>
  <si>
    <t>Talla L_36x32</t>
  </si>
  <si>
    <t>LTA1033</t>
  </si>
  <si>
    <t>lenceria /hm /tallas-medianas</t>
  </si>
  <si>
    <t>Sujetador de microfibra beige sin barillas H&amp;M</t>
  </si>
  <si>
    <t>LTA1034</t>
  </si>
  <si>
    <t>lenceria /hm /tallas-grandes</t>
  </si>
  <si>
    <t>LTA1035</t>
  </si>
  <si>
    <t>LTA1036</t>
  </si>
  <si>
    <t>Sujetador de microfibra blanco sin barillas H&amp;M</t>
  </si>
  <si>
    <t>LTA1037</t>
  </si>
  <si>
    <t>lenceria /hm /tallas-pequenas</t>
  </si>
  <si>
    <t>Sujetador push-up de microfibra beige H&amp;M</t>
  </si>
  <si>
    <t>Talla 34A</t>
  </si>
  <si>
    <t>LTA1038</t>
  </si>
  <si>
    <t>LTA1044</t>
  </si>
  <si>
    <t>Enguatada de hombre de algodón regular fit blanca H&amp;M</t>
  </si>
  <si>
    <t>LTA1045</t>
  </si>
  <si>
    <t>LTA1046</t>
  </si>
  <si>
    <t>Pantalón buzo en mezcla de algodón gris claro jaspeado H&amp;M</t>
  </si>
  <si>
    <t>LTA1047</t>
  </si>
  <si>
    <t>KLA030</t>
  </si>
  <si>
    <t>Vestido corto beige estampado animal print MANGO</t>
  </si>
  <si>
    <t>KLA031</t>
  </si>
  <si>
    <t>Vestido evasé combinado blanco MANGO</t>
  </si>
  <si>
    <t>KLA032</t>
  </si>
  <si>
    <t>Vestido satinado largo con abertura azul MANGO</t>
  </si>
  <si>
    <t>KLA033</t>
  </si>
  <si>
    <t>Vestido de punto espalda abierta color crema MANGO</t>
  </si>
  <si>
    <t>KLA034</t>
  </si>
  <si>
    <t>Vestido acanalado corto azul eléctrico MANGO</t>
  </si>
  <si>
    <t>KLA035</t>
  </si>
  <si>
    <t>Vestido largo estampado negro y violeta MAMGO</t>
  </si>
  <si>
    <t>KLA036</t>
  </si>
  <si>
    <t>Vestido corto con tirantes azul denim oscuro MANGO</t>
  </si>
  <si>
    <t>KLA009</t>
  </si>
  <si>
    <t>Vestido corto de rayas negro MANGO</t>
  </si>
  <si>
    <t>KLA038</t>
  </si>
  <si>
    <t>Vestido de tirantes escote de nudo mostaza MANGO</t>
  </si>
  <si>
    <t>KLA039</t>
  </si>
  <si>
    <t>Vestido corto satinado amarillo MANGO</t>
  </si>
  <si>
    <t>KLA040</t>
  </si>
  <si>
    <t>Vestido corto satinado azul MANGO</t>
  </si>
  <si>
    <t>KLA007</t>
  </si>
  <si>
    <t>Vestido corto entallado lentejuelas crema MANGO</t>
  </si>
  <si>
    <t>KLA005</t>
  </si>
  <si>
    <t>Vestido de rayas con lazo blanco MANGO</t>
  </si>
  <si>
    <t>KLA043</t>
  </si>
  <si>
    <t>Vestido lúrex cuello halter negro MANGO</t>
  </si>
  <si>
    <t>KLA044</t>
  </si>
  <si>
    <t>Vestido de punto crochet cuello halter naranja pastel MANGO</t>
  </si>
  <si>
    <t>KLA045</t>
  </si>
  <si>
    <t>Vestido corto espalda abierta azul claro MANGO</t>
  </si>
  <si>
    <t>KLA046</t>
  </si>
  <si>
    <t>Vestido de punto espalda cruzada naranja MANGO</t>
  </si>
  <si>
    <t>KLA047</t>
  </si>
  <si>
    <t>Vestido camisero cruzado beige MANGO</t>
  </si>
  <si>
    <t>KLA002</t>
  </si>
  <si>
    <t>Vestido camisero de flores beige y negro MANGO</t>
  </si>
  <si>
    <t>KLA049</t>
  </si>
  <si>
    <t>Vestido hombros descubiertos azul de rayas MANGO</t>
  </si>
  <si>
    <t>KLA050</t>
  </si>
  <si>
    <t>Vestido escote drapeado negro con pedreria MANGO</t>
  </si>
  <si>
    <t>KLA051</t>
  </si>
  <si>
    <t>Vestido evasé con tirantes negro MANGO</t>
  </si>
  <si>
    <t>KLA052</t>
  </si>
  <si>
    <t xml:space="preserve">Vestido estampado de flores verde </t>
  </si>
  <si>
    <t>KLA053</t>
  </si>
  <si>
    <t xml:space="preserve">Mono de rayas blanco y amarillo con tiras </t>
  </si>
  <si>
    <t>LTA1050</t>
  </si>
  <si>
    <t>Shorts azul denim oscuro H&amp;M</t>
  </si>
  <si>
    <t>LTA1051</t>
  </si>
  <si>
    <t>LTA1052</t>
  </si>
  <si>
    <t>LTA1053</t>
  </si>
  <si>
    <t>Partes-de-abajo /hm /hm /tallas-medianas</t>
  </si>
  <si>
    <t>LTA1054</t>
  </si>
  <si>
    <t>LTA1055</t>
  </si>
  <si>
    <t>Partes-de-abajo /hm /hm /tallas-grandes</t>
  </si>
  <si>
    <t>LTA1056</t>
  </si>
  <si>
    <t>Shorts de punto efecto arrugado marrón oscuro animal print H&amp;M</t>
  </si>
  <si>
    <t>LTA1057</t>
  </si>
  <si>
    <t>Falda con efecto neopreno con detalle decorativos gris claro jaspeado H&amp;M</t>
  </si>
  <si>
    <t>LTA1058</t>
  </si>
  <si>
    <t>Minifalda revestida marrón H&amp;M</t>
  </si>
  <si>
    <t>LTA1059</t>
  </si>
  <si>
    <t>Shorts de punto pull-on azul claro H&amp;M</t>
  </si>
  <si>
    <t>LTA1060</t>
  </si>
  <si>
    <t>LTA1061</t>
  </si>
  <si>
    <t>Shorts en mezcla de lino azul marino con rayas blancas H&amp;M</t>
  </si>
  <si>
    <t>LTA1062</t>
  </si>
  <si>
    <t>LTA1063</t>
  </si>
  <si>
    <t>Shorts de algodón pull-on azul claro rayado H&amp;M</t>
  </si>
  <si>
    <t>LTA1064</t>
  </si>
  <si>
    <t>LTA1065</t>
  </si>
  <si>
    <t>LTA1066</t>
  </si>
  <si>
    <t>LTA1067</t>
  </si>
  <si>
    <t>Pulóver lavado boxy fit blanco de gran calidad H&amp;M</t>
  </si>
  <si>
    <t>LTA1068</t>
  </si>
  <si>
    <t>hombres /hm /hm /hm /tallas-pequenas</t>
  </si>
  <si>
    <t>Pulóver coolmax blanco de gran calidad H&amp;M</t>
  </si>
  <si>
    <t>LTA1069</t>
  </si>
  <si>
    <t>Pulóver oversized blanco de gran calidad H&amp;M</t>
  </si>
  <si>
    <t>LTA1070</t>
  </si>
  <si>
    <t>LTA1071</t>
  </si>
  <si>
    <t>Pulóver crema loose fit de gran calidad H&amp;M</t>
  </si>
  <si>
    <t>LTA1072</t>
  </si>
  <si>
    <t>LTA1073</t>
  </si>
  <si>
    <t>Pulóver regular fit crema con rayas de gran calidad H&amp;M</t>
  </si>
  <si>
    <t>LTA1074</t>
  </si>
  <si>
    <t>LTA1075</t>
  </si>
  <si>
    <t>LTA1076</t>
  </si>
  <si>
    <t>LTA1077</t>
  </si>
  <si>
    <t>Pulóver loose fit azul marino de gran calidad H&amp;M</t>
  </si>
  <si>
    <t>LTA1078</t>
  </si>
  <si>
    <t>partes-de-arriba-hombres /tallas-grandes</t>
  </si>
  <si>
    <t>Pulóver loose fit de gran calidad durazno H&amp;M</t>
  </si>
  <si>
    <t>LTA1079</t>
  </si>
  <si>
    <t>partes-de-arriba-hombres /tallas-medianas</t>
  </si>
  <si>
    <t>Pulóver loose fit de gran calidad azul claro H&amp;M</t>
  </si>
  <si>
    <t>LTA1080</t>
  </si>
  <si>
    <t>Pulóver trxturizado regular fit negro H&amp;M</t>
  </si>
  <si>
    <t>LTA1081</t>
  </si>
  <si>
    <t>Pulóver texturizado de corte regular blanco H&amp;M</t>
  </si>
  <si>
    <t>LTA1085</t>
  </si>
  <si>
    <t>Sandalias kitten biege efecto piel de serpiente H&amp;M</t>
  </si>
  <si>
    <t>LTA1086</t>
  </si>
  <si>
    <t>YNIR121</t>
  </si>
  <si>
    <t>Sandalias de tacón pequeño beige H&amp;M</t>
  </si>
  <si>
    <t>LTA1087</t>
  </si>
  <si>
    <t>Sandalias de tacón kiitten marrón oscuro H&amp;M</t>
  </si>
  <si>
    <t>LTA1088</t>
  </si>
  <si>
    <t>Sandalias negras de tacón redondo con detalle de piedra marmoleada</t>
  </si>
  <si>
    <t>LTA1089</t>
  </si>
  <si>
    <t>LTA1090</t>
  </si>
  <si>
    <t>Talla 7_35.5-37</t>
  </si>
  <si>
    <t>LTA1091</t>
  </si>
  <si>
    <t>Talla 8_38</t>
  </si>
  <si>
    <t>LTA1092</t>
  </si>
  <si>
    <t>Medias pantis de mamá negras H&amp;M</t>
  </si>
  <si>
    <t>LTA1093</t>
  </si>
  <si>
    <t>Sandalias de tacón negro H&amp;M</t>
  </si>
  <si>
    <t>Talla 4_35</t>
  </si>
  <si>
    <t>LTA1094</t>
  </si>
  <si>
    <t>Sujetador balconette blanco de micrifibra H&amp;M</t>
  </si>
  <si>
    <t>LTA1095</t>
  </si>
  <si>
    <t>Top sujetador deportivo negro de microfibra H&amp;M</t>
  </si>
  <si>
    <t>LTA1096</t>
  </si>
  <si>
    <t>LTA1097</t>
  </si>
  <si>
    <t>LTA1098</t>
  </si>
  <si>
    <t>Top sujetador deportivo negro blanco H&amp;M</t>
  </si>
  <si>
    <t>LTA1099</t>
  </si>
  <si>
    <t>hombres</t>
  </si>
  <si>
    <t>Calzoncillos boxer de algodón colores varios H&amp;M</t>
  </si>
  <si>
    <t>LTA1100</t>
  </si>
  <si>
    <t>Zapatillas marrón oscuro H&amp;M</t>
  </si>
  <si>
    <t>LTA1101</t>
  </si>
  <si>
    <t>Sandalias planas doradas doble tiras PLT</t>
  </si>
  <si>
    <t>LTA1102</t>
  </si>
  <si>
    <t>Sandalias de tacón fino negros H&amp;M</t>
  </si>
  <si>
    <t>YNIR41</t>
  </si>
  <si>
    <t>Bolso cruzado quilted marrón H&amp;M</t>
  </si>
  <si>
    <t>LTA1104</t>
  </si>
  <si>
    <t>Pantalón en punto texturizado con cordón de ajuste marrón H&amp;M</t>
  </si>
  <si>
    <t>LTA1105</t>
  </si>
  <si>
    <t>Pantalón amplio con cordón de ajuste blanco con raya negras H&amp;M</t>
  </si>
  <si>
    <t>LTA1106</t>
  </si>
  <si>
    <t>Pantalón amplio con cordón de ajuste blanco con raya azules H&amp;M</t>
  </si>
  <si>
    <t>LTA1107</t>
  </si>
  <si>
    <t>Pantalón en punto texturizado con cordón de ajuste negro H&amp;M</t>
  </si>
  <si>
    <t>LTA1108</t>
  </si>
  <si>
    <t>LTA1109</t>
  </si>
  <si>
    <t>Pantalón en punto texturizado con cordón de ajuste crema con rayas H&amp;M</t>
  </si>
  <si>
    <t>LTA1110</t>
  </si>
  <si>
    <t>partes-de-arriba-hombres /tallas-extra-grandes</t>
  </si>
  <si>
    <t>Camisa de hombre de mangas largas de franela azul oscuro con cuadros H&amp;M</t>
  </si>
  <si>
    <t>LTA1111</t>
  </si>
  <si>
    <t>partes-de-arriba-hombres/tallas-grandes</t>
  </si>
  <si>
    <t>Pulóver con motivo estampado blanco happy face H&amp;M</t>
  </si>
  <si>
    <t>LTA1112</t>
  </si>
  <si>
    <t>partes-de-arriba-hombres/tallas-medianas</t>
  </si>
  <si>
    <t>LTA1113</t>
  </si>
  <si>
    <t>Pulóver con estampado blanco/wasted potential H&amp;M</t>
  </si>
  <si>
    <t>LTA1114</t>
  </si>
  <si>
    <t>partes-de-arriba-hombres /tallas-pequenas</t>
  </si>
  <si>
    <t>LTA1115</t>
  </si>
  <si>
    <t>Pulóver loose fit blanco/ red hot chili HY&amp;M</t>
  </si>
  <si>
    <t>LTA1116</t>
  </si>
  <si>
    <t>Pulóver estampado estilo vintage blanco Nirvana H&amp;M</t>
  </si>
  <si>
    <t>LTA1117</t>
  </si>
  <si>
    <t>LTA1118</t>
  </si>
  <si>
    <t>Pulóver con motivo estampado blanco Beverly Hills H&amp;M</t>
  </si>
  <si>
    <t>LTA1119</t>
  </si>
  <si>
    <t>LTA1120</t>
  </si>
  <si>
    <t>LTA1121</t>
  </si>
  <si>
    <t>LTA1122</t>
  </si>
  <si>
    <t>Pulóver de mujer de algodón burdeo H&amp;M</t>
  </si>
  <si>
    <t>LTA1123</t>
  </si>
  <si>
    <t>Pantalón buzo marrón empolvado H&amp;M</t>
  </si>
  <si>
    <t>LTA1124</t>
  </si>
  <si>
    <t>Pantalón flared beige oscuro H&amp;M</t>
  </si>
  <si>
    <t>LTA1125</t>
  </si>
  <si>
    <t>Pantalón flared marrón oscuro H&amp;M</t>
  </si>
  <si>
    <t>LTA1126</t>
  </si>
  <si>
    <t>LTA1127</t>
  </si>
  <si>
    <t>Pantalón buzo de pata ancha gris jaspeado H&amp;M</t>
  </si>
  <si>
    <t>LTA1128</t>
  </si>
  <si>
    <t>LTA1129</t>
  </si>
  <si>
    <t>LTA1130</t>
  </si>
  <si>
    <t>hombres /tallas-medianas /partes-de-arriba-hombres</t>
  </si>
  <si>
    <t>LTA1131</t>
  </si>
  <si>
    <t>hombres /hm /hm /tallas-extra-grandes /partes-de-arriba-hombres</t>
  </si>
  <si>
    <t>Camisa en mezcla de lino de mangas cortas beige claro H&amp;M</t>
  </si>
  <si>
    <t>Talla XXXL</t>
  </si>
  <si>
    <t>LTA1132</t>
  </si>
  <si>
    <t>hombres /tallas-pequenas /partes-de-arriba-hombres</t>
  </si>
  <si>
    <t>Camisa de hombre en sarga de algodón negra H&amp;M</t>
  </si>
  <si>
    <t>LTA1133</t>
  </si>
  <si>
    <t>Suéter sin mangas azul marino H&amp;M</t>
  </si>
  <si>
    <t>LTA1134</t>
  </si>
  <si>
    <t>Pulóver acanalado negro con ribete blanco H&amp;M</t>
  </si>
  <si>
    <t>LTA1135</t>
  </si>
  <si>
    <t>Top off-the-shoulder drapeado negro H&amp;M</t>
  </si>
  <si>
    <t>LTA1136</t>
  </si>
  <si>
    <t>Gilet de punto con textura marrón animal print H&amp;M</t>
  </si>
  <si>
    <t>LTA1137</t>
  </si>
  <si>
    <t>Top off-the-shoulder drapeado blanco H&amp;M</t>
  </si>
  <si>
    <t>LTA1138</t>
  </si>
  <si>
    <t>Pulóver entallado azul claro H&amp;M</t>
  </si>
  <si>
    <t>LTA1139</t>
  </si>
  <si>
    <t>Pulóver acanalado con ribete picot crema floral H&amp;M</t>
  </si>
  <si>
    <t>LTA1140</t>
  </si>
  <si>
    <t>Top con tirantes con ribete de encaje blanco floral H&amp;M</t>
  </si>
  <si>
    <t>LTA1141</t>
  </si>
  <si>
    <t>Top en punto pointelle azul marino H&amp;M</t>
  </si>
  <si>
    <t>LTA1142</t>
  </si>
  <si>
    <t>Top acanalado con escote corazón negro H&amp;M</t>
  </si>
  <si>
    <t>LTA1143</t>
  </si>
  <si>
    <t>Top halter corto animal print H&amp;M</t>
  </si>
  <si>
    <t>LTA1144</t>
  </si>
  <si>
    <t>Top de un hombro con vuelo rosa claro H&amp;M</t>
  </si>
  <si>
    <t>LTA1145</t>
  </si>
  <si>
    <t>LTA1146</t>
  </si>
  <si>
    <t>Top halter corto negro H&amp;M</t>
  </si>
  <si>
    <t>LTA1147</t>
  </si>
  <si>
    <t>LTA1148</t>
  </si>
  <si>
    <t>LTA1149</t>
  </si>
  <si>
    <t>Top de tubo con adorno de estrella negro H&amp;M</t>
  </si>
  <si>
    <t>LTA1150</t>
  </si>
  <si>
    <t>Pulóver deportivo DryMove beige claro H&amp;M</t>
  </si>
  <si>
    <t>LTA1151</t>
  </si>
  <si>
    <t>Top sin mangas en punto arrugado blanco H&amp;M</t>
  </si>
  <si>
    <t>LTA1152</t>
  </si>
  <si>
    <t>Top sin mangas en microfibra beige claro H&amp;M</t>
  </si>
  <si>
    <t>LTA1153</t>
  </si>
  <si>
    <t>Top de tirantes fruncidos crema H&amp;M</t>
  </si>
  <si>
    <t>LTA1154</t>
  </si>
  <si>
    <t>tops /hm /hm /tallas-pequenas</t>
  </si>
  <si>
    <t>Gilet interlock burdeos H&amp;M</t>
  </si>
  <si>
    <t>LTA1155</t>
  </si>
  <si>
    <t>Gilet interlock crema H&amp;M</t>
  </si>
  <si>
    <t>LTA1156</t>
  </si>
  <si>
    <t>Top cropped drapeado beige claro H&amp;M</t>
  </si>
  <si>
    <t>LTA1157</t>
  </si>
  <si>
    <t>Top drapeado con cuello alto beige oscuro H&amp;M</t>
  </si>
  <si>
    <t>LTA1158</t>
  </si>
  <si>
    <t>Top con escote bailarina negro H&amp;M</t>
  </si>
  <si>
    <t>LTA1159</t>
  </si>
  <si>
    <t>Top sin mangas en microfibra negro H&amp;M</t>
  </si>
  <si>
    <t>LTA1160</t>
  </si>
  <si>
    <t>Top sin mangas fruncido negro H&amp;M</t>
  </si>
  <si>
    <t>LTA1161</t>
  </si>
  <si>
    <t>Top drapeado con mangas japonesas topo oscuro H&amp;M</t>
  </si>
  <si>
    <t>LTA1162</t>
  </si>
  <si>
    <t>Top drapeado con mangas japonesas gris oscuro H&amp;M</t>
  </si>
  <si>
    <t>LTA1163</t>
  </si>
  <si>
    <t>Top off-the-shoulder acanalado rojo vivo H&amp;M</t>
  </si>
  <si>
    <t>LTA1164</t>
  </si>
  <si>
    <t>Pantaloneta amplia negro H&amp;M</t>
  </si>
  <si>
    <t>LTA1165</t>
  </si>
  <si>
    <t>Pantalón sastre acampanado negro H&amp;M</t>
  </si>
  <si>
    <t>LTA1166</t>
  </si>
  <si>
    <t>Pantalón de vestir de tiro alto negro H&amp;M</t>
  </si>
  <si>
    <t>LTA1167</t>
  </si>
  <si>
    <t>LTA1168</t>
  </si>
  <si>
    <t>Pantalón con botones dorados frontales negro H&amp;M</t>
  </si>
  <si>
    <t>LTA1169</t>
  </si>
  <si>
    <t>Pantalón con botones frontales marrón H&amp;M</t>
  </si>
  <si>
    <t>LTA1170</t>
  </si>
  <si>
    <t>Pantalón recto en mezcla de lino verde grisáceo H&amp;M</t>
  </si>
  <si>
    <t>LTA1171</t>
  </si>
  <si>
    <t>Jeans flared ultra altos azul denim oscuro H&amp;M</t>
  </si>
  <si>
    <t>LTA1172</t>
  </si>
  <si>
    <t>Pantalones de vestir con hebilla decorativa marrón oscuro H&amp;M</t>
  </si>
  <si>
    <t>LTA1173</t>
  </si>
  <si>
    <t>Pantalón de algodón con cordón de ajuste azul marino con rayas H&amp;M</t>
  </si>
  <si>
    <t>LTA1174</t>
  </si>
  <si>
    <t>Pantalón efecto arrugado con piernas globo burdeos H&amp;M</t>
  </si>
  <si>
    <t>LTA1175</t>
  </si>
  <si>
    <t>LTA1176</t>
  </si>
  <si>
    <t>LTA1177</t>
  </si>
  <si>
    <t>LTA1178</t>
  </si>
  <si>
    <t>partes-de-abajo-hombres/tallas-grandes</t>
  </si>
  <si>
    <t>Pantalón regular fit de algodón H&amp;M</t>
  </si>
  <si>
    <t>LTA1179</t>
  </si>
  <si>
    <t>Sobrecamisa de franela color beige claro H&amp;M</t>
  </si>
  <si>
    <t>LTA1180</t>
  </si>
  <si>
    <t>Sobrecamisa de franela  de doble bolsillo color gris H&amp;M</t>
  </si>
  <si>
    <t>LTA1181</t>
  </si>
  <si>
    <t>Sobrecamisa de franela lavada loose fit H&amp;M</t>
  </si>
  <si>
    <t>LTA1182</t>
  </si>
  <si>
    <t>LTA1183</t>
  </si>
  <si>
    <t>Camisa loose fit marrón de cuadros H&amp;M</t>
  </si>
  <si>
    <t>LTA1184</t>
  </si>
  <si>
    <t>Camisa texturizada regular fit estilo saco H&amp;M</t>
  </si>
  <si>
    <t>LTA1185</t>
  </si>
  <si>
    <t>Camisa suave de cuadros beige H&amp;M</t>
  </si>
  <si>
    <t>LTA1186</t>
  </si>
  <si>
    <t>Camisa negra gruesa denim de algodón H&amp;M</t>
  </si>
  <si>
    <t>LTA1187</t>
  </si>
  <si>
    <t>Camisa denim de algodón azul claro H&amp;M</t>
  </si>
  <si>
    <t>LTA1188</t>
  </si>
  <si>
    <t>Camisa regular fit de corduroy azul navy H&amp;M</t>
  </si>
  <si>
    <t>LTA1189</t>
  </si>
  <si>
    <t>LTA1190</t>
  </si>
  <si>
    <t>Camisa regular fit de corduroy negra H&amp;M</t>
  </si>
  <si>
    <t>LTA1191</t>
  </si>
  <si>
    <t>LTA1192</t>
  </si>
  <si>
    <t>Camisa oxford de sobreponer verde salvia H&amp;M</t>
  </si>
  <si>
    <t>LTA1193</t>
  </si>
  <si>
    <t>LTA1194</t>
  </si>
  <si>
    <t>LTA1195</t>
  </si>
  <si>
    <t>Camisa denim manga corta resort regular fit H&amp;M</t>
  </si>
  <si>
    <t>LTA1196</t>
  </si>
  <si>
    <t>SQ6518262</t>
  </si>
  <si>
    <t>partes-de-abajo-hombres /tallas-grandes</t>
  </si>
  <si>
    <t>Shorts buzo regular fit beige H&amp;M</t>
  </si>
  <si>
    <t>SQ3462009</t>
  </si>
  <si>
    <t>LTA1197</t>
  </si>
  <si>
    <t>Jeans de pierna ancha de cintura alta negro humo H&amp;M</t>
  </si>
  <si>
    <t>LTA1198</t>
  </si>
  <si>
    <t>Jeans de pierna recta de talle alto gris humo H&amp;M</t>
  </si>
  <si>
    <t>LTA1199</t>
  </si>
  <si>
    <t>Jeans flared de cintura alta negro H&amp;M</t>
  </si>
  <si>
    <t>LTA1200</t>
  </si>
  <si>
    <t>Jeans ultra altos de cintura ancha azul denim claro H&amp;M</t>
  </si>
  <si>
    <t>LTA1201</t>
  </si>
  <si>
    <t>Jeasn de gran calidad con bolsillos en tendencia denim claro H&amp;M</t>
  </si>
  <si>
    <t>LTA1202</t>
  </si>
  <si>
    <t>Jeans de gran calidad con bolsillos en tendencia denim oscuro H&amp;M</t>
  </si>
  <si>
    <t>LTA1203</t>
  </si>
  <si>
    <t>Jeans de pierna ancha de cintura alta denim oscuro H&amp;M</t>
  </si>
  <si>
    <t>LTA1204</t>
  </si>
  <si>
    <t>LTA1205</t>
  </si>
  <si>
    <t>Jeans corte bota de cintura alta denim oscuro H&amp;M</t>
  </si>
  <si>
    <t>LTA1206</t>
  </si>
  <si>
    <t>Jeans corte bota de pierna ancha cintura alta denim blanco H&amp;M</t>
  </si>
  <si>
    <t>LTA1207</t>
  </si>
  <si>
    <t>Jeans de pierna ancha de cintura alta gris humo H&amp;M</t>
  </si>
  <si>
    <t>LTA1208</t>
  </si>
  <si>
    <t>LTA1209</t>
  </si>
  <si>
    <t>Sobrecamisa en sarga de algodón beige H&amp;M</t>
  </si>
  <si>
    <t>LTA1210</t>
  </si>
  <si>
    <t>Chaqueta regular fit en tejido waffled crema H&amp;M</t>
  </si>
  <si>
    <t>LTA1211</t>
  </si>
  <si>
    <t>partes-de-arriba-hombre /tallas-grandes</t>
  </si>
  <si>
    <t>Chaqueta de sarga regular fit negra H&amp;M</t>
  </si>
  <si>
    <t>LTA1212</t>
  </si>
  <si>
    <t>Sobrecamisa de fieltro gris raya diplomática H&amp;M</t>
  </si>
  <si>
    <t>LTA1213</t>
  </si>
  <si>
    <t>Camisa de corduroy beige claro H&amp;M</t>
  </si>
  <si>
    <t>LTA1214</t>
  </si>
  <si>
    <t>Sobrecamisa de fieltro negra H&amp;M</t>
  </si>
  <si>
    <t>LTA1215</t>
  </si>
  <si>
    <t>LTA1216</t>
  </si>
  <si>
    <t>partes-de-abajo-hombres /tallas-pequenas</t>
  </si>
  <si>
    <t>Pantalón chino de algodón negro H&amp;M</t>
  </si>
  <si>
    <t>LTA1217</t>
  </si>
  <si>
    <t>LTA1218</t>
  </si>
  <si>
    <t>Pantalón de sarga slim fit negro H&amp;M</t>
  </si>
  <si>
    <t>LTA1219</t>
  </si>
  <si>
    <t>LTA1220</t>
  </si>
  <si>
    <t>LTA1221</t>
  </si>
  <si>
    <t>Pantalón sastre slim fit negro H&amp;M</t>
  </si>
  <si>
    <t>LTA1222</t>
  </si>
  <si>
    <t>Pantalón de traje slim fit gris claro jaspeado H&amp;M</t>
  </si>
  <si>
    <t>LTA1223</t>
  </si>
  <si>
    <t>Suéter de punto fino azul H&amp;M</t>
  </si>
  <si>
    <t>LTA1224</t>
  </si>
  <si>
    <t>Suéter de punto fino marrón H&amp;M</t>
  </si>
  <si>
    <t>LTA1225</t>
  </si>
  <si>
    <t>Cárdigan de punto fino de mangas largas negro H&amp;M</t>
  </si>
  <si>
    <t>LTA1226</t>
  </si>
  <si>
    <t>LTA1227</t>
  </si>
  <si>
    <t>Cárdigan de punto fino azul grisáceo claro H&amp;M</t>
  </si>
  <si>
    <t>LTA1228</t>
  </si>
  <si>
    <t>Cárdigan de punto fino gris jaspeado H&amp;M</t>
  </si>
  <si>
    <t>LTA1229</t>
  </si>
  <si>
    <t>LTA1230</t>
  </si>
  <si>
    <t>LTA1231</t>
  </si>
  <si>
    <t>Cárdigan de punto fino marrón oscuro H&amp;M</t>
  </si>
  <si>
    <t>LTA1232</t>
  </si>
  <si>
    <t>Suéter de punto fino mangas cortas marrón oscuro H&amp;M</t>
  </si>
  <si>
    <t>LTA1233</t>
  </si>
  <si>
    <t>Cárdigan de punto fino gris melange H&amp;M</t>
  </si>
  <si>
    <t>LTA1234</t>
  </si>
  <si>
    <t>LTA1235</t>
  </si>
  <si>
    <t>Cárdigan de punto fino de mangas cortas crema H&amp;M</t>
  </si>
  <si>
    <t>LTA1236</t>
  </si>
  <si>
    <t>Jeans de corte regular gris oscuro H&amp;M</t>
  </si>
  <si>
    <t>Talla XS_29x32</t>
  </si>
  <si>
    <t>LTA1237</t>
  </si>
  <si>
    <t>partes-de-abajo-hombres /tallas-medianas</t>
  </si>
  <si>
    <t>Talla M_34x32</t>
  </si>
  <si>
    <t>LTA1238</t>
  </si>
  <si>
    <t>Pantalón cargo de sarga regular fit negro H&amp;M</t>
  </si>
  <si>
    <t>LTA1239</t>
  </si>
  <si>
    <t>LTA1240</t>
  </si>
  <si>
    <t>Blazer de punto negro H&amp;M</t>
  </si>
  <si>
    <t>LTA1241</t>
  </si>
  <si>
    <t>Chaqueta acolchada blanco/floral H&amp;M</t>
  </si>
  <si>
    <t>LTA1242</t>
  </si>
  <si>
    <t>partes-de-abajo-hombres /tallas-extra-grandes</t>
  </si>
  <si>
    <t>LTA1243</t>
  </si>
  <si>
    <t>Enguatada de hombre waffled gris claro H&amp;M</t>
  </si>
  <si>
    <t>LTA1244</t>
  </si>
  <si>
    <t>Polo slim fit waffled crema H&amp;M</t>
  </si>
  <si>
    <t>LTA1245</t>
  </si>
  <si>
    <t>LTA1246</t>
  </si>
  <si>
    <t>Jogger de mujer de cintura alta negros H&amp;M</t>
  </si>
  <si>
    <t>LTA1247</t>
  </si>
  <si>
    <t>Pantalón buzo de hombre loose fit negro H&amp;M</t>
  </si>
  <si>
    <t>YILHM0212</t>
  </si>
  <si>
    <t>Pantalón buzo en mezcla de algodón borgoña H&amp;M</t>
  </si>
  <si>
    <t>YILHM0830</t>
  </si>
  <si>
    <t>Jogger amplio amarillo claro H&amp;M</t>
  </si>
  <si>
    <t>Pantalón de buzo en mezcla de algodón beige claro H&amp;M</t>
  </si>
  <si>
    <t>YILHM2039</t>
  </si>
  <si>
    <t>Jogger amplio gris jaspeado H&amp;M</t>
  </si>
  <si>
    <t>YILHM2043</t>
  </si>
  <si>
    <t>Pantalón de buzo beige grisáceo H&amp;M</t>
  </si>
  <si>
    <t>YILHM2044</t>
  </si>
  <si>
    <t>YILHM2280</t>
  </si>
  <si>
    <t>Pantalón flared de punto negro H&amp;M</t>
  </si>
  <si>
    <t>0713</t>
  </si>
  <si>
    <t>Vestido bodycon  off-the-shoulder marrón oscuro H&amp;M</t>
  </si>
  <si>
    <t>0743</t>
  </si>
  <si>
    <t>Vestido bodycon acanalado negro H&amp;M</t>
  </si>
  <si>
    <t>LTA810</t>
  </si>
  <si>
    <t>Calzas biker en microfibra negro H&amp;M</t>
  </si>
  <si>
    <t>LTA811</t>
  </si>
  <si>
    <t>Leggings acanalados negro H&amp;M</t>
  </si>
  <si>
    <t>LTA812</t>
  </si>
  <si>
    <t>Leggings de tiro alto negro H&amp;M</t>
  </si>
  <si>
    <t>0651</t>
  </si>
  <si>
    <t>Leggings de tiro alto gris oscuro H&amp;M</t>
  </si>
  <si>
    <t>YILHM2029</t>
  </si>
  <si>
    <t>Pantalón buzo en mezcla de algodón negro H&amp;M</t>
  </si>
  <si>
    <t>YILHM2030</t>
  </si>
  <si>
    <t>0621</t>
  </si>
  <si>
    <t>Enguatada de algodón acanalada negra H&amp;M</t>
  </si>
  <si>
    <t>YILHM0270</t>
  </si>
  <si>
    <t>YILHM0840</t>
  </si>
  <si>
    <t>Enguatada en punto acanalado negra cuello fino H&amp;M</t>
  </si>
  <si>
    <t>0731</t>
  </si>
  <si>
    <t>Enguatada en punto beige claro H&amp;M</t>
  </si>
  <si>
    <t>LTA813</t>
  </si>
  <si>
    <t>Enguatada de algodón de gran calidad beige H&amp;M</t>
  </si>
  <si>
    <t>YILHM2263</t>
  </si>
  <si>
    <t>Top de manga larga en punto beige claro escote cuadrado H&amp;M</t>
  </si>
  <si>
    <t>Enguatada acanalada azul marino H&amp;M</t>
  </si>
  <si>
    <t>LTA814</t>
  </si>
  <si>
    <t>Enguatada acanalada beige grisáceo jaspeado H&amp;M</t>
  </si>
  <si>
    <t>YILHM0805</t>
  </si>
  <si>
    <t>Enguatada acanalada beige oscuro H&amp;M</t>
  </si>
  <si>
    <t>LTA815</t>
  </si>
  <si>
    <t>YILHM0190</t>
  </si>
  <si>
    <t>Enguatada acanalada marrón oscuro H&amp;M</t>
  </si>
  <si>
    <t>Enguatada acanalada color crema H&amp;M</t>
  </si>
  <si>
    <t>LTA816</t>
  </si>
  <si>
    <t>Enguatada acanalada borgoña H&amp;M</t>
  </si>
  <si>
    <t>LTA817</t>
  </si>
  <si>
    <t>Enguatada acanalada gris oscuro H&amp;M</t>
  </si>
  <si>
    <t>YILHM0054</t>
  </si>
  <si>
    <t>Enguatada de algodón fina marrón borgoña H&amp;M</t>
  </si>
  <si>
    <t>LTA818</t>
  </si>
  <si>
    <t>Enguatada estilo polo traslúcida blanca H&amp;M</t>
  </si>
  <si>
    <t>YILHM2275</t>
  </si>
  <si>
    <t>Top de algodón con ribete de picot blanco H&amp;M</t>
  </si>
  <si>
    <t>YILHM2262</t>
  </si>
  <si>
    <t>Top de mangas largas con escote corazón blanco H&amp;M</t>
  </si>
  <si>
    <t>YILHM2269</t>
  </si>
  <si>
    <t>Enguatada de algdón de cuello fino blanca H&amp;M</t>
  </si>
  <si>
    <t>LTA819</t>
  </si>
  <si>
    <t>Enguatada con escote U blanca H&amp;M</t>
  </si>
  <si>
    <t>LTA820</t>
  </si>
  <si>
    <t>Enguatada acanalada blanca H&amp;M</t>
  </si>
  <si>
    <t>LTA821</t>
  </si>
  <si>
    <t>YILHM0610</t>
  </si>
  <si>
    <t>Top de mangas largas de algodón con cuello bote negro H&amp;M</t>
  </si>
  <si>
    <t>YILHM2267</t>
  </si>
  <si>
    <t>Enguatada de algodón negra H&amp;M</t>
  </si>
  <si>
    <t>0623</t>
  </si>
  <si>
    <t>Enguatada de algodón negra cuello fino H&amp;M</t>
  </si>
  <si>
    <t>LTA822</t>
  </si>
  <si>
    <t>YILHM2084</t>
  </si>
  <si>
    <t>Top de mangas largas y cuello alto negro H&amp;M</t>
  </si>
  <si>
    <t>0708</t>
  </si>
  <si>
    <t>Enguatada deportiva DryMove negra H&amp;M</t>
  </si>
  <si>
    <t>LTA823</t>
  </si>
  <si>
    <t>YILHM0269</t>
  </si>
  <si>
    <t>Enguatada de microfibra negra H&amp;M</t>
  </si>
  <si>
    <t>LTA824</t>
  </si>
  <si>
    <t>tops /hm /hm /tallas-extra-grandes</t>
  </si>
  <si>
    <t>0848</t>
  </si>
  <si>
    <t>Enguatada de microfibra fina gris oscuro H&amp;M</t>
  </si>
  <si>
    <t>Enguatada de microfibra blanca H&amp;M</t>
  </si>
  <si>
    <t>Enguatada de microfibra fina negra H&amp;M</t>
  </si>
  <si>
    <t>Enguatada de microfibra gris oscuro H&amp;M</t>
  </si>
  <si>
    <t>0712</t>
  </si>
  <si>
    <t>Enguatada de microfibra azul grisáceo H&amp;M</t>
  </si>
  <si>
    <t>0734</t>
  </si>
  <si>
    <t>Enguatada de microfibra azul grisáceo oscuro  H&amp;M</t>
  </si>
  <si>
    <t>0693</t>
  </si>
  <si>
    <t>Top de microfibra de mangas largas y cuello alto azul grisáceo oscuro H&amp;M</t>
  </si>
  <si>
    <t>0662</t>
  </si>
  <si>
    <t>Enguatada de microfibra beige H&amp;M</t>
  </si>
  <si>
    <t>YILHM0800</t>
  </si>
  <si>
    <t>Top de mangas largas de punto y escote cuadrado blanco H&amp;M</t>
  </si>
  <si>
    <t>YILHM0847</t>
  </si>
  <si>
    <t>LTA825</t>
  </si>
  <si>
    <t>Top de mangas largas de punto y escote cuadrado negro H&amp;M</t>
  </si>
  <si>
    <t>LTA826</t>
  </si>
  <si>
    <t>Top de mangas largas de punto y escote cuadrado marrón H&amp;M</t>
  </si>
  <si>
    <t>0702</t>
  </si>
  <si>
    <t>Top acanalado con ribete picot negro H&amp;M</t>
  </si>
  <si>
    <t>YILHM2264</t>
  </si>
  <si>
    <t>Top de manga larga acanalado con ribete de encaje palo rosa H&amp;M</t>
  </si>
  <si>
    <t>0683</t>
  </si>
  <si>
    <t>Top de manga larga acanalado con ribete de encaje rojo vino H&amp;M</t>
  </si>
  <si>
    <t>0725</t>
  </si>
  <si>
    <t>Top con cuello bote rosa polvoriento H&amp;M</t>
  </si>
  <si>
    <t>Top traslúcido con cuello U amarillo claro H&amp;M</t>
  </si>
  <si>
    <t>0726</t>
  </si>
  <si>
    <t>Enguatada acanalada delgada gris oscuro H&amp;M</t>
  </si>
  <si>
    <t>0735</t>
  </si>
  <si>
    <t>Enguatada acanalada gris H&amp;M</t>
  </si>
  <si>
    <t>YILHM0622</t>
  </si>
  <si>
    <t>Enguatada acanalada traslúcida blanca H&amp;M</t>
  </si>
  <si>
    <t>Enguatada acanalada con cuello U blanca H&amp;M</t>
  </si>
  <si>
    <t>0733</t>
  </si>
  <si>
    <t>Top 3/4 con cuello alto naranja SHEIN</t>
  </si>
  <si>
    <t>LTA827</t>
  </si>
  <si>
    <t>Enguatada de hombre de algodón slim fit negra H&amp;M</t>
  </si>
  <si>
    <t>LTA828</t>
  </si>
  <si>
    <t>0718</t>
  </si>
  <si>
    <t>Enguatada estilo polo de gran calidad beige H&amp;M</t>
  </si>
  <si>
    <t>YILHM2038</t>
  </si>
  <si>
    <t>Joggers de tiro alto gris H&amp;M</t>
  </si>
  <si>
    <t>YILHM2042</t>
  </si>
  <si>
    <t>Pantalón buzo de hombre regular fit gris claro jaspeado H&amp;M</t>
  </si>
  <si>
    <t>YILHM0832</t>
  </si>
  <si>
    <t>YILHM2034</t>
  </si>
  <si>
    <t>YILHM2036</t>
  </si>
  <si>
    <t>YILHM2033</t>
  </si>
  <si>
    <t>Pantalón buzo de hombre regular fit negro H&amp;M</t>
  </si>
  <si>
    <t>YILHM2032</t>
  </si>
  <si>
    <t>Falda en punto trenzado azul marino H&amp;M</t>
  </si>
  <si>
    <t>YILHM2512</t>
  </si>
  <si>
    <t>Minifalda acampanada negra H&amp;M</t>
  </si>
  <si>
    <t>YILHM0971</t>
  </si>
  <si>
    <t>Minifalda negra H&amp;M</t>
  </si>
  <si>
    <t>YILHM2504</t>
  </si>
  <si>
    <t>Minifalda negra estampado pata de gallo H&amp;M</t>
  </si>
  <si>
    <t>YILHM2159</t>
  </si>
  <si>
    <t>Minifalda de vinil negra H&amp;M</t>
  </si>
  <si>
    <t>YILHM2515</t>
  </si>
  <si>
    <t>YILHM2514</t>
  </si>
  <si>
    <t>0696</t>
  </si>
  <si>
    <t>Minifalda de bouclé negra strass H&amp;M</t>
  </si>
  <si>
    <t>YILHM2122</t>
  </si>
  <si>
    <t>Minifalda blanca con rayas negras H&amp;M</t>
  </si>
  <si>
    <t>YILHM2270</t>
  </si>
  <si>
    <t>Cárdigan de punto fino crema y negro H&amp;M</t>
  </si>
  <si>
    <t>LTA835</t>
  </si>
  <si>
    <t>Chaqueta con cuello negra H&amp;M</t>
  </si>
  <si>
    <t>YILHM0594</t>
  </si>
  <si>
    <t>Suéter de punto off-shoulder borgoña H&amp;M</t>
  </si>
  <si>
    <t>LTA836</t>
  </si>
  <si>
    <t>Top de mangas largas algodón con cuello bote blanco con rayas negras H&amp;M</t>
  </si>
  <si>
    <t>LTA837</t>
  </si>
  <si>
    <t>Top off-the-shoulder en punto acanalado blanco con rayas negras H&amp;M</t>
  </si>
  <si>
    <t>LTA838</t>
  </si>
  <si>
    <t>Suéter de punto fino burdeo H&amp;M</t>
  </si>
  <si>
    <t>LTA839</t>
  </si>
  <si>
    <t>Top de mangas largas algodón con cuello bote blanco con rayas beige H&amp;M</t>
  </si>
  <si>
    <t>LTA840</t>
  </si>
  <si>
    <t>Top off-the-shoulder en punto acanalado crema H&amp;M</t>
  </si>
  <si>
    <t>LTA841</t>
  </si>
  <si>
    <t>Chaqueta denim negro H&amp;M</t>
  </si>
  <si>
    <t>LTA842</t>
  </si>
  <si>
    <t>YILHM2119</t>
  </si>
  <si>
    <t>Top de mangas largas con cuello bote negro con rayas blancas H&amp;M</t>
  </si>
  <si>
    <t>Suéter en punto acanalado color crema H&amp;M</t>
  </si>
  <si>
    <t>YILHM2127</t>
  </si>
  <si>
    <t>Top acanalado de mangas largas con detalle de botones marrón oscuro H&amp;M</t>
  </si>
  <si>
    <t>YILHM2082</t>
  </si>
  <si>
    <t>Chaqueta corta blanca con rayas negras H&amp;M</t>
  </si>
  <si>
    <t>BLTHM0843</t>
  </si>
  <si>
    <t xml:space="preserve">Suéter de punto fino crema con rayas negras H&amp;M </t>
  </si>
  <si>
    <t>LTA843</t>
  </si>
  <si>
    <t>YILHM0854</t>
  </si>
  <si>
    <t>Suéter con cuentas de perlas color crema H&amp;M</t>
  </si>
  <si>
    <t>LTA844</t>
  </si>
  <si>
    <t>Suéter de punto fino gris oscuro jaspeado con rayas blancas H&amp;M</t>
  </si>
  <si>
    <t>LTA845</t>
  </si>
  <si>
    <t>LTA846</t>
  </si>
  <si>
    <t>Suéter de punto fino negro H&amp;M</t>
  </si>
  <si>
    <t>LTA847</t>
  </si>
  <si>
    <t>Top de mangas largas de punto color crema H&amp;M</t>
  </si>
  <si>
    <t>YILHM0853</t>
  </si>
  <si>
    <t>Cárdigan de punto fino negro botones dorados H&amp;M</t>
  </si>
  <si>
    <t>LTA848</t>
  </si>
  <si>
    <t>Cárdigan de calce holgado color crema H&amp;M</t>
  </si>
  <si>
    <t>YILHM0821</t>
  </si>
  <si>
    <t>Cárdigan de punto fino color crema H&amp;M</t>
  </si>
  <si>
    <t>YILHM0822</t>
  </si>
  <si>
    <t>Cárdigan de mangas cortas gris oscuro jaspeado H&amp;M</t>
  </si>
  <si>
    <t>Cárdigan de punto fino negro H&amp;M</t>
  </si>
  <si>
    <t>YILHM0824</t>
  </si>
  <si>
    <t>LTA849</t>
  </si>
  <si>
    <t>YILHM0332</t>
  </si>
  <si>
    <t>Chaqueta corta con detalles de hebillas carey negra H&amp;M</t>
  </si>
  <si>
    <t>YILHM0328</t>
  </si>
  <si>
    <t>Chaqueta corta con detalles de hebillas carey beige H&amp;M</t>
  </si>
  <si>
    <t>LTA850</t>
  </si>
  <si>
    <t>LTA851</t>
  </si>
  <si>
    <t>Camisa de mezclilla azul denim oscuro H&amp;M</t>
  </si>
  <si>
    <t>BU0659</t>
  </si>
  <si>
    <t>Blazer de mujer azul eléctrico Forever 21</t>
  </si>
  <si>
    <t>LTA852</t>
  </si>
  <si>
    <t>Sudadera básica beige claro H&amp;M</t>
  </si>
  <si>
    <t>LTA853</t>
  </si>
  <si>
    <t>Sudadera básica de hombre verde salvia H&amp;M</t>
  </si>
  <si>
    <t>LTA854</t>
  </si>
  <si>
    <t>Sudadera con motivo de texto gris claro jaspeado/Los Angeles H&amp;M</t>
  </si>
  <si>
    <t>LTA855</t>
  </si>
  <si>
    <t>Sudadera con motivo de texto gris oscuro/Paris H&amp;M</t>
  </si>
  <si>
    <t>LTA856</t>
  </si>
  <si>
    <t>Sudadera con motivo de texto crema/Fleurs Parfumees H&amp;M</t>
  </si>
  <si>
    <t>LTA857</t>
  </si>
  <si>
    <t>Sudadera oversized con motivo de texto beige claro/Dua Lipa H&amp;M</t>
  </si>
  <si>
    <t>LTA858</t>
  </si>
  <si>
    <t>Sudadera con motivo de texto azul/Cannes H&amp;M</t>
  </si>
  <si>
    <t>LTA859</t>
  </si>
  <si>
    <t>Sudadera con motivo de texto rosa claro/Paris club H&amp;M</t>
  </si>
  <si>
    <t>LTA860</t>
  </si>
  <si>
    <t>Sudadera básica beige grisáceo H&amp;M</t>
  </si>
  <si>
    <t>LTA861</t>
  </si>
  <si>
    <t>Sudadera con motivo de texto blanca con rayas azul marino H&amp;M</t>
  </si>
  <si>
    <t>LTA862</t>
  </si>
  <si>
    <t>LTA863</t>
  </si>
  <si>
    <t>Sudadera con motivo de texto crema/Bisous Paris H&amp;M</t>
  </si>
  <si>
    <t>LTA864</t>
  </si>
  <si>
    <t>Sudadera básica oversized beige claro H&amp;M</t>
  </si>
  <si>
    <t>LTA865</t>
  </si>
  <si>
    <t>Sudadera con motivo de texto azul marino/Parisienne H&amp;M</t>
  </si>
  <si>
    <t>LTA866</t>
  </si>
  <si>
    <t>Sudadera con motivo de texto crema/NYC Sports H&amp;M</t>
  </si>
  <si>
    <t>YILHM0186</t>
  </si>
  <si>
    <t>Sudadera con motivo de texto gris claro jaspeado/Yale University H&amp;M</t>
  </si>
  <si>
    <t>0716</t>
  </si>
  <si>
    <t>LTA867</t>
  </si>
  <si>
    <t>Sudadera básica de hombre gris H&amp;M</t>
  </si>
  <si>
    <t>LTA868</t>
  </si>
  <si>
    <t>Sudadera con cuello redondo roja/Manhattan H&amp;M</t>
  </si>
  <si>
    <t>LTA869</t>
  </si>
  <si>
    <t>LTA870</t>
  </si>
  <si>
    <t>Sudadera oversized con motivo de texto gris claro jaspeado/98 H&amp;M</t>
  </si>
  <si>
    <t>LTA871</t>
  </si>
  <si>
    <t>Sudadera con motivo de texto marrón oscuro/Atelier H&amp;M</t>
  </si>
  <si>
    <t>LTA872</t>
  </si>
  <si>
    <t>LTA873</t>
  </si>
  <si>
    <t>Sudadera con motivo de texto amarillo claro/Santa Barbara H&amp;M</t>
  </si>
  <si>
    <t>BLTHM0841</t>
  </si>
  <si>
    <t>Sudadera con motivo de texto azul marino/Manhattan H&amp;M</t>
  </si>
  <si>
    <t>0738</t>
  </si>
  <si>
    <t>Sudadera oversized básica negra H&amp;M</t>
  </si>
  <si>
    <t>Sudadera negra con detalles de lentejuelas H&amp;M</t>
  </si>
  <si>
    <t>LTA874</t>
  </si>
  <si>
    <t>Sudadera oversized básica azul grisáceo H&amp;M</t>
  </si>
  <si>
    <t>LTA875</t>
  </si>
  <si>
    <t>Sudadera de rugby efecto neopreno con con strass gris claro jaspeado/85 H&amp;M</t>
  </si>
  <si>
    <t>YILHM0261</t>
  </si>
  <si>
    <t>Sudadera con botones decorativos azul marino H&amp;M</t>
  </si>
  <si>
    <t>LTA876</t>
  </si>
  <si>
    <t>Sudadera con motivo de texto gris claro jaspeado/Monaco H&amp;M</t>
  </si>
  <si>
    <t>LTA967</t>
  </si>
  <si>
    <t>Sudadera de hombre básica loose fit azul marino H&amp;M</t>
  </si>
  <si>
    <t>LTA968</t>
  </si>
  <si>
    <t>LTA969</t>
  </si>
  <si>
    <t>LTA970</t>
  </si>
  <si>
    <t>LTA971</t>
  </si>
  <si>
    <t>Sudadera de hombre básica gris claro jaspeado H&amp;M</t>
  </si>
  <si>
    <t>LTA972</t>
  </si>
  <si>
    <t>Sudadera de hombre básica beige claro H&amp;M</t>
  </si>
  <si>
    <t>LTA973</t>
  </si>
  <si>
    <t>LTA974</t>
  </si>
  <si>
    <t>Sudadera de hombre hoodie con cierre de zipper negro H&amp;M</t>
  </si>
  <si>
    <t>LTA975</t>
  </si>
  <si>
    <t>Sudadera de hombre básica amarilla H&amp;M</t>
  </si>
  <si>
    <t>LTA976</t>
  </si>
  <si>
    <t>Sudadera de hombre Thermolite negra H&amp;M</t>
  </si>
  <si>
    <t>LTA977</t>
  </si>
  <si>
    <t>Sudadera de hombre básica negra H&amp;M</t>
  </si>
  <si>
    <t>LTA978</t>
  </si>
  <si>
    <t>LTA979</t>
  </si>
  <si>
    <t>LTA980</t>
  </si>
  <si>
    <t>Sudadera de hombre de algodón negro efecto lavado H&amp;M</t>
  </si>
  <si>
    <t>LTA981</t>
  </si>
  <si>
    <t>Sudadera de hombre loose fit negra/Fórmula 1 H&amp;M</t>
  </si>
  <si>
    <t>LTA982</t>
  </si>
  <si>
    <t>Enguatada de hombre en punto negro H&amp;M</t>
  </si>
  <si>
    <t>LTA983</t>
  </si>
  <si>
    <t>LTA984</t>
  </si>
  <si>
    <t>Enguatada de hombre regular fit negra H&amp;M</t>
  </si>
  <si>
    <t>0532</t>
  </si>
  <si>
    <t>YILHM0850</t>
  </si>
  <si>
    <t>LTA985</t>
  </si>
  <si>
    <t>Enguatada de hombre slim fit de cuello delgado negra H&amp;M</t>
  </si>
  <si>
    <t>LTA986</t>
  </si>
  <si>
    <t>Chaqueta de sarga regular fit beige oscuro H&amp;M</t>
  </si>
  <si>
    <t>LTA987</t>
  </si>
  <si>
    <t>Enguatada de hombre beige claro H&amp;M</t>
  </si>
  <si>
    <t>0736</t>
  </si>
  <si>
    <t>Jersey de punto fino de cuello alto negro H&amp;M</t>
  </si>
  <si>
    <t>LTA988</t>
  </si>
  <si>
    <t>LTA989</t>
  </si>
  <si>
    <t>Camisa de mangas largas en tejido waffled crema H&amp;M</t>
  </si>
  <si>
    <t>0501</t>
  </si>
  <si>
    <t>Polo de mangas largas en tejido waffled crema H&amp;M</t>
  </si>
  <si>
    <t>LTA990</t>
  </si>
  <si>
    <t>Suéter en punto fino gris oscuro H&amp;M</t>
  </si>
  <si>
    <t>LTA991</t>
  </si>
  <si>
    <t>Suéter slim fit cuello alto con zipper beige oscuro H&amp;M</t>
  </si>
  <si>
    <t>0737</t>
  </si>
  <si>
    <t>Enguatada de hombre waffled marrón oscuro H&amp;M</t>
  </si>
  <si>
    <t>0503</t>
  </si>
  <si>
    <t>Enguatada de hombre waffled negra H&amp;M</t>
  </si>
  <si>
    <t>0740</t>
  </si>
  <si>
    <t>Suéter en punto fino beige grisáceo H&amp;M</t>
  </si>
  <si>
    <t>0741</t>
  </si>
  <si>
    <t>0502</t>
  </si>
  <si>
    <t>Enguatada de hombre waffled beige claro H&amp;M</t>
  </si>
  <si>
    <t>0720</t>
  </si>
  <si>
    <t>Polo piqué de mangas largas azul marino H&amp;M</t>
  </si>
  <si>
    <t>LTA992</t>
  </si>
  <si>
    <t>SQ3227583</t>
  </si>
  <si>
    <t>Suéter en punto fino cuello alto crema H&amp;M</t>
  </si>
  <si>
    <t>LTA993</t>
  </si>
  <si>
    <t>0647</t>
  </si>
  <si>
    <t>Suéter en punto fino cuello alto azul marino H&amp;M</t>
  </si>
  <si>
    <t>LTA994</t>
  </si>
  <si>
    <t>Suéter en punto fino slim fit azul marino H&amp;M</t>
  </si>
  <si>
    <t>LTA995</t>
  </si>
  <si>
    <t>LTA996</t>
  </si>
  <si>
    <t>Sudadera de hombre básica verde oscuro H&amp;M</t>
  </si>
  <si>
    <t>LTA997</t>
  </si>
  <si>
    <t>Sudadera de hombre básica marrón oscuro H&amp;M</t>
  </si>
  <si>
    <t>Sudadera de hombre hoodie crema/Rocky H&amp;M</t>
  </si>
  <si>
    <t>0588</t>
  </si>
  <si>
    <t>YILHM2623</t>
  </si>
  <si>
    <t>YILHM2314</t>
  </si>
  <si>
    <t>Polo de mujer loose fit de mangas largas blanco con rayas azul marino H&amp;M</t>
  </si>
  <si>
    <t>YILHM2261</t>
  </si>
  <si>
    <t>YILHM2448</t>
  </si>
  <si>
    <t>Polo de mangas largas de mujer negro H&amp;M</t>
  </si>
  <si>
    <t>YILHM2449</t>
  </si>
  <si>
    <t>Enguatada negra sencilla H&amp;M</t>
  </si>
  <si>
    <t>LTA1039</t>
  </si>
  <si>
    <t>Suéter de punto fino azul marino H&amp;M</t>
  </si>
  <si>
    <t>LTA1040</t>
  </si>
  <si>
    <t>YILHM2329</t>
  </si>
  <si>
    <t>YILHM2330</t>
  </si>
  <si>
    <t>YILHM2273</t>
  </si>
  <si>
    <t>YILHM2332</t>
  </si>
  <si>
    <t>YILHM2447</t>
  </si>
  <si>
    <t>Enguatada con escote en U blanca de algodón H&amp;M</t>
  </si>
  <si>
    <t>YILHM2411</t>
  </si>
  <si>
    <t>YILHM2336</t>
  </si>
  <si>
    <t>Enguatada de microfibra beige grisáceo H&amp;M</t>
  </si>
  <si>
    <t>YILHM2335</t>
  </si>
  <si>
    <t>LTA1041</t>
  </si>
  <si>
    <t>LTA1042</t>
  </si>
  <si>
    <t>LTA1043</t>
  </si>
  <si>
    <t>LTA1248</t>
  </si>
  <si>
    <t>Suéter de punto fino de cuello alto beige marmoleado H&amp;M</t>
  </si>
  <si>
    <t>LTA1249</t>
  </si>
  <si>
    <t>LTA1250</t>
  </si>
  <si>
    <t>Enguatada acanalada beige H&amp;M</t>
  </si>
  <si>
    <t>LTA1251</t>
  </si>
  <si>
    <t>LTA1252</t>
  </si>
  <si>
    <t>LTA1253</t>
  </si>
  <si>
    <t>Enguatada acanalada marrón oscuro cuello redondo H&amp;M</t>
  </si>
  <si>
    <t>LTA1254</t>
  </si>
  <si>
    <t>LTA1255</t>
  </si>
  <si>
    <t>LTA1256</t>
  </si>
  <si>
    <t>LTA1257</t>
  </si>
  <si>
    <t>LTA1258</t>
  </si>
  <si>
    <t>Enguatada drapeada de punto gris H&amp;M</t>
  </si>
  <si>
    <t>LTA1259</t>
  </si>
  <si>
    <t>LTA1260</t>
  </si>
  <si>
    <t>LTA1261</t>
  </si>
  <si>
    <t>Cárdigan de punto pointelle crema H&amp;M</t>
  </si>
  <si>
    <t>LTA1262</t>
  </si>
  <si>
    <t>LTA1263</t>
  </si>
  <si>
    <t>LTA1264</t>
  </si>
  <si>
    <t>tops /hm /hm /tallas-medianas</t>
  </si>
  <si>
    <t>LTA1265</t>
  </si>
  <si>
    <t>Enguatada de punto de algodón gris oscuro H&amp;M</t>
  </si>
  <si>
    <t>LTA1266</t>
  </si>
  <si>
    <t>LTA1267</t>
  </si>
  <si>
    <t>LTA1268</t>
  </si>
  <si>
    <t>LTA1269</t>
  </si>
  <si>
    <t>LTA1270</t>
  </si>
  <si>
    <t>Suéter brillante negro H&amp;M</t>
  </si>
  <si>
    <t>LTA1271</t>
  </si>
  <si>
    <t>LTA1272</t>
  </si>
  <si>
    <t>Pantalón buzo regular fit gris oscuro H&amp;M</t>
  </si>
  <si>
    <t>LTA1273</t>
  </si>
  <si>
    <t>LTA1274</t>
  </si>
  <si>
    <t>LTA1275</t>
  </si>
  <si>
    <t>LTA1276</t>
  </si>
  <si>
    <t>LTA1277</t>
  </si>
  <si>
    <t>LTA1278</t>
  </si>
  <si>
    <t>Jogger amplio de pata ancha azul marino H&amp;M</t>
  </si>
  <si>
    <t>LTA1279</t>
  </si>
  <si>
    <t>LTA1280</t>
  </si>
  <si>
    <t>LTA1281</t>
  </si>
  <si>
    <t>LTA1282</t>
  </si>
  <si>
    <t>Sudadera de hombre básica rosa H&amp;M</t>
  </si>
  <si>
    <t>LTA1283</t>
  </si>
  <si>
    <t>Enguatada polo regular fit acanalada negra H&amp;M</t>
  </si>
  <si>
    <t>LTA1284</t>
  </si>
  <si>
    <t>Enguatada de hombre regular fit azul marino H&amp;M</t>
  </si>
  <si>
    <t>LTA1285</t>
  </si>
  <si>
    <t>LTA1286</t>
  </si>
  <si>
    <t>LTA1287</t>
  </si>
  <si>
    <t>Suéter en punto fino slim fit negro H&amp;M</t>
  </si>
  <si>
    <t>LTA1288</t>
  </si>
  <si>
    <t>Chaqueta de sarga con cuello negra H&amp;M</t>
  </si>
  <si>
    <t>LTA1289</t>
  </si>
  <si>
    <t>Sudadera hoodie con cierre y capucha negra H&amp;M</t>
  </si>
  <si>
    <t>LTA1290</t>
  </si>
  <si>
    <t>LTA1291</t>
  </si>
  <si>
    <t>LTA1292</t>
  </si>
  <si>
    <t>Sudadera básica oversized gris oscura H&amp;M</t>
  </si>
  <si>
    <t>LTA1293</t>
  </si>
  <si>
    <t>Sudadera básica de mujer gris jaspeado H&amp;M</t>
  </si>
  <si>
    <t>LTA1294</t>
  </si>
  <si>
    <t>Sudadera con motivo de texto gris claro jaspeado/Le Marais H&amp;M</t>
  </si>
  <si>
    <t>LTA1295</t>
  </si>
  <si>
    <t>Sudadera con motivo de texto crema/New York H&amp;M</t>
  </si>
  <si>
    <t>LTA1296</t>
  </si>
  <si>
    <t>LTA1297</t>
  </si>
  <si>
    <t>Sudadera con diseño y zíper negro/Detroit H&amp;M</t>
  </si>
  <si>
    <t>LTA1298</t>
  </si>
  <si>
    <t>LTA1299</t>
  </si>
  <si>
    <t>Enguatada en punto de algodón blanca con rayas negras H&amp;M</t>
  </si>
  <si>
    <t>LTA1300</t>
  </si>
  <si>
    <t>Enguatada polo de mujer azul marino H&amp;M</t>
  </si>
  <si>
    <t>LTA1301</t>
  </si>
  <si>
    <t>Sudadera básica de mujer negra H&amp;M</t>
  </si>
  <si>
    <t>LTA1302</t>
  </si>
  <si>
    <t>Enguatada polo de mujer azul oscuro con rayas H&amp;M</t>
  </si>
  <si>
    <t>LTA1303</t>
  </si>
  <si>
    <t>LTA1304</t>
  </si>
  <si>
    <t>LTA1305</t>
  </si>
  <si>
    <t>Pantalón buzo azul empolvado H&amp;M</t>
  </si>
  <si>
    <t>LTA1306</t>
  </si>
  <si>
    <t>Pantalón buzo de algodón con efecto lavado gris oscuro H&amp;M</t>
  </si>
  <si>
    <t>LTA1307</t>
  </si>
  <si>
    <t>Gorro beanie en punto acanalado rosa pálido H&amp;M</t>
  </si>
  <si>
    <t>LTA1308</t>
  </si>
  <si>
    <t>Gorro beanie en punto acanalado efecto peludo gris H&amp;M</t>
  </si>
  <si>
    <t>LTA1309</t>
  </si>
  <si>
    <t>Chaqueta denim azul H&amp;M</t>
  </si>
  <si>
    <t>LTA1310</t>
  </si>
  <si>
    <t>Chaqueta denim azul denim claro H&amp;M</t>
  </si>
  <si>
    <t>LTA1311</t>
  </si>
  <si>
    <t>LTA1312</t>
  </si>
  <si>
    <t>Sudadera loose fit con diseño crema/Cascade Lake H&amp;M</t>
  </si>
  <si>
    <t>LTA1313</t>
  </si>
  <si>
    <t>LTA1314</t>
  </si>
  <si>
    <t>Sudadera hoodie con capucha gris oscuro H&amp;M</t>
  </si>
  <si>
    <t>LTA1315</t>
  </si>
  <si>
    <t>Body con cuello bote blanco H&amp;M</t>
  </si>
  <si>
    <t>LTA1316</t>
  </si>
  <si>
    <t>Jogger amplio acanalado negro H&amp;M</t>
  </si>
  <si>
    <t>LTA1317</t>
  </si>
  <si>
    <t>calzado-hombres</t>
  </si>
  <si>
    <t>Mocasines de vestir bolas marrón ZARA</t>
  </si>
  <si>
    <t>Talla 45</t>
  </si>
  <si>
    <t>LTA1318</t>
  </si>
  <si>
    <t>Botas de cuero vacuno en acabado gamuza color mostaza Zara</t>
  </si>
  <si>
    <t>LTA1319</t>
  </si>
  <si>
    <t>Botas de cuero vacuno en acabado gamuza color Champange</t>
  </si>
  <si>
    <t>LTA1320</t>
  </si>
  <si>
    <t>LTA1321</t>
  </si>
  <si>
    <t>LTA1322</t>
  </si>
  <si>
    <t>Talla 44</t>
  </si>
  <si>
    <t>LTA1323</t>
  </si>
  <si>
    <t>Mocasines de vestir bolas negro ZARA</t>
  </si>
  <si>
    <t>LTA1324</t>
  </si>
  <si>
    <t>LTA1325</t>
  </si>
  <si>
    <t>LTA1326</t>
  </si>
  <si>
    <t>Cárdigan de punto fino de mangas largas de listas negras H&amp;M</t>
  </si>
  <si>
    <t>LTA1327</t>
  </si>
  <si>
    <t>LTA1328</t>
  </si>
  <si>
    <t>Cárdigan de punto fino de mangas largas de listas blancas H&amp;M</t>
  </si>
  <si>
    <t>LTA1329</t>
  </si>
  <si>
    <t>Cárdigan de punto fino de mangas largas rojo H&amp;M</t>
  </si>
  <si>
    <t>LTA1330</t>
  </si>
  <si>
    <t>LTA1331</t>
  </si>
  <si>
    <t>Chaqueta larga con cinturón H&amp;M</t>
  </si>
  <si>
    <t>LTA1332</t>
  </si>
  <si>
    <t>Chaqueta de manga recogida negra H&amp;M</t>
  </si>
  <si>
    <t>LTA1333</t>
  </si>
  <si>
    <t>Chaqueta de manga recogida gris jaspeado H&amp;M</t>
  </si>
  <si>
    <t>LTA1334</t>
  </si>
  <si>
    <t>Chaqueta denim con botones marmoleados H&amp;M</t>
  </si>
  <si>
    <t>LTA1335</t>
  </si>
  <si>
    <t>Chaqueta denim de zíper y bolsillos cuadrados H&amp;M</t>
  </si>
  <si>
    <t>LTA1336</t>
  </si>
  <si>
    <t>LTA1337</t>
  </si>
  <si>
    <t>Bolso Natalia Parfois</t>
  </si>
  <si>
    <t>unitalla</t>
  </si>
  <si>
    <t>LTA1338</t>
  </si>
  <si>
    <t>calzado /hombes</t>
  </si>
  <si>
    <t>Botas Chelsea de vestir negras ZARA</t>
  </si>
  <si>
    <t>LTA1339</t>
  </si>
  <si>
    <t>LTA1340</t>
  </si>
  <si>
    <t>LTA1341</t>
  </si>
  <si>
    <t>LTA1342</t>
  </si>
  <si>
    <t>Cárdigan de chiporro beige claro  H&amp;M</t>
  </si>
  <si>
    <t>LTA1343</t>
  </si>
  <si>
    <t>Americana sencilla abotonada beige H&amp;M</t>
  </si>
  <si>
    <t>LTA1344</t>
  </si>
  <si>
    <t>Top de algodón con ribete de picot verde floral H&amp;M</t>
  </si>
  <si>
    <t>LTA1345</t>
  </si>
  <si>
    <t>Top de algodón con ribete de picot blanco floral H&amp;M</t>
  </si>
  <si>
    <t>LTA1346</t>
  </si>
  <si>
    <t>Suéter de punto fino crema H&amp;M</t>
  </si>
  <si>
    <t>LTA1347</t>
  </si>
  <si>
    <t>Chaqueta de sarga verde caqui H&amp;M</t>
  </si>
  <si>
    <t>LTA1348</t>
  </si>
  <si>
    <t>Enguatada con cuello bote blanco con rayas negras H&amp;M</t>
  </si>
  <si>
    <t>LTA1349</t>
  </si>
  <si>
    <t>LTA1350</t>
  </si>
  <si>
    <t>Suéter de hombre de punto fino negro con cuello alto H&amp;M</t>
  </si>
  <si>
    <t>LTA1351</t>
  </si>
  <si>
    <t>Camisa de punto regular fit gris oscuro H&amp;M</t>
  </si>
  <si>
    <t>LTA1352</t>
  </si>
  <si>
    <t>Jogger amplio con cordón de ajuste azul marino H&amp;M</t>
  </si>
  <si>
    <t>LTA1353</t>
  </si>
  <si>
    <t>Pantalón recto con cordón de ajuste negro H&amp;M</t>
  </si>
  <si>
    <t>LTA1354</t>
  </si>
  <si>
    <t>Falda midi con flecos marrón oscuro H&amp;M</t>
  </si>
  <si>
    <t>LTA1355</t>
  </si>
  <si>
    <t>Maxifalda con cintura plegable marrón oscuro H&amp;M</t>
  </si>
  <si>
    <t>LTA1356</t>
  </si>
  <si>
    <t>Pantalón de algodón con cordón de ajuste marrón oscuro H&amp;M</t>
  </si>
  <si>
    <t>LTA1357</t>
  </si>
  <si>
    <t>LTA1358</t>
  </si>
  <si>
    <t>LTA1359</t>
  </si>
  <si>
    <t>LTA1360</t>
  </si>
  <si>
    <t>Joggers amplio de pata ancha negro H&amp;M</t>
  </si>
  <si>
    <t>LTA1361</t>
  </si>
  <si>
    <t>LTA1362</t>
  </si>
  <si>
    <t>Pantalón estilo chándal efecto lavado gris oscuro H&amp;M</t>
  </si>
  <si>
    <t>LTA1363</t>
  </si>
  <si>
    <t>LTA1364</t>
  </si>
  <si>
    <t>Pantalón amplio cpn cordón de ajuste amarillo con rayas H&amp;M</t>
  </si>
  <si>
    <t>LTA1365</t>
  </si>
  <si>
    <t>Pantalones de pierna ancha marrón oscuro H&amp;M</t>
  </si>
  <si>
    <t>LTA1366</t>
  </si>
  <si>
    <t>Pantalón acampanado con raya beige claro H&amp;M</t>
  </si>
  <si>
    <t>LTA1367</t>
  </si>
  <si>
    <t>Pantalón con botonadura frontal azul marino H&amp;M</t>
  </si>
  <si>
    <t>LTA1368</t>
  </si>
  <si>
    <t>Pantalón de jersey negro H&amp;M</t>
  </si>
  <si>
    <t>LTA1369</t>
  </si>
  <si>
    <t>Pantalón con cordón de ajuste gris oscuro estampado H&amp;M</t>
  </si>
  <si>
    <t>LTA1370</t>
  </si>
  <si>
    <t>Pantalón acampanado con raya marrón oscuro H&amp;M</t>
  </si>
  <si>
    <t>LTA1371</t>
  </si>
  <si>
    <t>Pantalón sastre negro H&amp;M</t>
  </si>
  <si>
    <t>LTA1372</t>
  </si>
  <si>
    <t>Pantalón efecto arrugado con piernas globo negro H&amp;M</t>
  </si>
  <si>
    <t>LTA1373</t>
  </si>
  <si>
    <t>Pantalón con cinturón marrón oscuro H&amp;M</t>
  </si>
  <si>
    <t>LTA1374</t>
  </si>
  <si>
    <t>Pantaloneta con cordón en mezcla de lino color crema H&amp;M</t>
  </si>
  <si>
    <t>LTA1375</t>
  </si>
  <si>
    <t>Pantaloneta amplia pull-on color crema/rayas H&amp;M</t>
  </si>
  <si>
    <t>LTA1376</t>
  </si>
  <si>
    <t>Pantalón amplio negro estampado H&amp;M</t>
  </si>
  <si>
    <t>LTA1377</t>
  </si>
  <si>
    <t>Pantaloneta cropped verde caqui claro H&amp;M</t>
  </si>
  <si>
    <t>LTA1378</t>
  </si>
  <si>
    <t>LTA1379</t>
  </si>
  <si>
    <t>Pantalón de viscosa burdeos estampado H&amp;M</t>
  </si>
  <si>
    <t>LTA1380</t>
  </si>
  <si>
    <t>LTA1381</t>
  </si>
  <si>
    <t>LTA1382</t>
  </si>
  <si>
    <t>Pantalón de viscosa negro estampado H&amp;M</t>
  </si>
  <si>
    <t>LTA1383</t>
  </si>
  <si>
    <t>LTA1384</t>
  </si>
  <si>
    <t>LTA1385</t>
  </si>
  <si>
    <t>LTA1386</t>
  </si>
  <si>
    <t>Pantalón amplio negro de rayas blancas H&amp;M</t>
  </si>
  <si>
    <t>LTA1387</t>
  </si>
  <si>
    <t>Pantalón en punto de encaje azul claro H&amp;M</t>
  </si>
  <si>
    <t>LTA1388</t>
  </si>
  <si>
    <t>Pantalón amplio en mezcla de lino marrón teja H&amp;M</t>
  </si>
  <si>
    <t>LTA1389</t>
  </si>
  <si>
    <t>Pantalón acampanado con raya negro H&amp;M</t>
  </si>
  <si>
    <t>LTA1390</t>
  </si>
  <si>
    <t>LTA1391</t>
  </si>
  <si>
    <t>Pantalón lyocell verde caqui oscuro H&amp;M</t>
  </si>
  <si>
    <t>LTA1392</t>
  </si>
  <si>
    <t>Pantalón jersey negro H&amp;M</t>
  </si>
  <si>
    <t>LTA1393</t>
  </si>
  <si>
    <t>Bolso bandoleraa acolchonado beige ZARA</t>
  </si>
  <si>
    <t>LTA1394</t>
  </si>
  <si>
    <t>Bolso bandoleraa acolchonado negro ZARA</t>
  </si>
  <si>
    <t>LTA1395</t>
  </si>
  <si>
    <t>Sandalias de tacón con vinilo transparente MANGO</t>
  </si>
  <si>
    <t>LTA1396</t>
  </si>
  <si>
    <t>Sandalias de cuña con hebilla negras MANGO</t>
  </si>
  <si>
    <t>LTA1397</t>
  </si>
  <si>
    <t>Sandalias de cuña con hebilla carmelitas MANGO</t>
  </si>
  <si>
    <t>LTA1398</t>
  </si>
  <si>
    <t>Sandalias de piel con plataforma marrón medio MANGO</t>
  </si>
  <si>
    <t>LTA1399</t>
  </si>
  <si>
    <t>Sandalias alpargata con tiras beige MANGO</t>
  </si>
  <si>
    <t>LTA1400</t>
  </si>
  <si>
    <t>Sandalias alpargatas con tiras nude y negras MANGO</t>
  </si>
  <si>
    <t>LTA1401</t>
  </si>
  <si>
    <t>Vestido /tallas-pequenas  ( para entrar en diciembre )</t>
  </si>
  <si>
    <t>Vestido de rayas con abertura crudo MANGO</t>
  </si>
  <si>
    <t>LTA1402</t>
  </si>
  <si>
    <t>LTA1403</t>
  </si>
  <si>
    <t>Mono con cremallera y cinturón negro MANGO</t>
  </si>
  <si>
    <t>LTA1404</t>
  </si>
  <si>
    <t>Vestido camisero con cinturón blanco roto MANGO</t>
  </si>
  <si>
    <t>LTA1405</t>
  </si>
  <si>
    <t>LTA1406</t>
  </si>
  <si>
    <t>Vestido corto sin mangas verde MANGO</t>
  </si>
  <si>
    <t>LTA1407</t>
  </si>
  <si>
    <t>Vestido asimétrico con detalles drapeados verde MANGO</t>
  </si>
  <si>
    <t>LTA1408</t>
  </si>
  <si>
    <t>Mono modal con nudo verde bosque MANGO</t>
  </si>
  <si>
    <t>LTA1409</t>
  </si>
  <si>
    <t>LTA1410</t>
  </si>
  <si>
    <t>Vestido largo con escote y lazo marrón MANGO</t>
  </si>
  <si>
    <t>LTA1411</t>
  </si>
  <si>
    <t>Vestido lyocell azul marino oscuro con rayas MANGO</t>
  </si>
  <si>
    <t>LTA1412</t>
  </si>
  <si>
    <t>LTA1413</t>
  </si>
  <si>
    <t>LTA1414</t>
  </si>
  <si>
    <t>LTA1415</t>
  </si>
  <si>
    <t>Vestido con detalles drapeados crudo MANGO</t>
  </si>
  <si>
    <t>LTA1416</t>
  </si>
  <si>
    <t>Vestido corto leopardo negro MANGO</t>
  </si>
  <si>
    <t>LTA1417</t>
  </si>
  <si>
    <t>Vestido largo animal print crudo MANGO</t>
  </si>
  <si>
    <t>LTA1418</t>
  </si>
  <si>
    <t>Shorts de hombre slim azul denim H&amp;M</t>
  </si>
  <si>
    <t>LTA1419</t>
  </si>
  <si>
    <t>Shorts de hombre relaxed azul denim claro H&amp;M</t>
  </si>
  <si>
    <t>LTA1420</t>
  </si>
  <si>
    <t>Shorts de hombre baggy denim gris oscuro H&amp;M</t>
  </si>
  <si>
    <t>LTA1421</t>
  </si>
  <si>
    <t>Body con cuello bote negro H&amp;M</t>
  </si>
  <si>
    <t>LTA1422</t>
  </si>
  <si>
    <t>LTA1423</t>
  </si>
  <si>
    <t>LTA1424</t>
  </si>
  <si>
    <t xml:space="preserve">vestido /tallas-extra-grandes </t>
  </si>
  <si>
    <t>Vestido drapeado con cuello alto negro H&amp;M</t>
  </si>
  <si>
    <t>LTA1425</t>
  </si>
  <si>
    <t>Vestido lencero drapeado marrón oscuro H&amp;M</t>
  </si>
  <si>
    <t>LTA1426</t>
  </si>
  <si>
    <t>Vestido de microfibra con tirantes negro H&amp;M</t>
  </si>
  <si>
    <t>LTA1427</t>
  </si>
  <si>
    <t>Maxivestido con lazo azul floral H&amp;M</t>
  </si>
  <si>
    <t>LTA1428</t>
  </si>
  <si>
    <t>Vestido drapeado burdeos H&amp;M</t>
  </si>
  <si>
    <t>LTA1429</t>
  </si>
  <si>
    <t>Vestido pointelle blanco H&amp;M</t>
  </si>
  <si>
    <t>LTA1430</t>
  </si>
  <si>
    <t>LTA1431</t>
  </si>
  <si>
    <t>LTA1432</t>
  </si>
  <si>
    <t>Vestido liso de sarga rojo vivo H&amp;M</t>
  </si>
  <si>
    <t>LTA1433</t>
  </si>
  <si>
    <t>LTA1434</t>
  </si>
  <si>
    <t>Vestido pointelle azul marino H&amp;M</t>
  </si>
  <si>
    <t>LTA1435</t>
  </si>
  <si>
    <t>LTA1436</t>
  </si>
  <si>
    <t>Vestido evasé de muselina negro H&amp;M</t>
  </si>
  <si>
    <t>LTA1437</t>
  </si>
  <si>
    <t>Vestido lencero drapeado azul empolvado claro H&amp;M</t>
  </si>
  <si>
    <t>LTA1438</t>
  </si>
  <si>
    <t>LTA1439</t>
  </si>
  <si>
    <t>Vestido con tiras de anudar azul con estampado Paisley H&amp;M</t>
  </si>
  <si>
    <t>LTA1440</t>
  </si>
  <si>
    <t>Vestido plisado azul floral H&amp;M</t>
  </si>
  <si>
    <t>LTA1441</t>
  </si>
  <si>
    <t>LTA1442</t>
  </si>
  <si>
    <t>LTA1443</t>
  </si>
  <si>
    <t>LTA1444</t>
  </si>
  <si>
    <t>Leggings acampanados burdeos H&amp;M</t>
  </si>
  <si>
    <t>LTA1445</t>
  </si>
  <si>
    <t>Pantalón de viscosa con cinturón blanco roto H&amp;M</t>
  </si>
  <si>
    <t>LTA1446</t>
  </si>
  <si>
    <t>Pantalón de punto color crema H&amp;M</t>
  </si>
  <si>
    <t>LTA1447</t>
  </si>
  <si>
    <t>Pantalón recto con cordón de ajuste beige claro H&amp;M</t>
  </si>
  <si>
    <t>LTA1448</t>
  </si>
  <si>
    <t>LTA1449</t>
  </si>
  <si>
    <t>Pantalón de sarga con cordón de ajuste negro rayado H&amp;M</t>
  </si>
  <si>
    <t>LTA1450</t>
  </si>
  <si>
    <t>Pantalón efecto arrugado rosa empolvado H&amp;M</t>
  </si>
  <si>
    <t>LTA1451</t>
  </si>
  <si>
    <t>Leggings acampanados en punto fino crema H&amp;M</t>
  </si>
  <si>
    <t>LTA1452</t>
  </si>
  <si>
    <t>Pantalón acampanado con textura negro H&amp;M</t>
  </si>
  <si>
    <t>LTA1453</t>
  </si>
  <si>
    <t>Leggings acampanados negro brillante H&amp;M</t>
  </si>
  <si>
    <t>LTA1454</t>
  </si>
  <si>
    <t>Pantalones con abotonadura frontal gris oscuro H&amp;M</t>
  </si>
  <si>
    <t>LTA1455</t>
  </si>
  <si>
    <t>Pantalón sastre con hebilla decorativa crema H&amp;M</t>
  </si>
  <si>
    <t>LTA1456</t>
  </si>
  <si>
    <t>LTA1457</t>
  </si>
  <si>
    <t>Pantaloneta amplia pull/on color crema rayas H&amp;M</t>
  </si>
  <si>
    <t>LTA1458</t>
  </si>
  <si>
    <t>Pantalón de vestir de punto negro H&amp;M</t>
  </si>
  <si>
    <t>LTA1459</t>
  </si>
  <si>
    <t>Pantalón de punto negro H&amp;M</t>
  </si>
  <si>
    <t>LTA1460</t>
  </si>
  <si>
    <t>LTA1461</t>
  </si>
  <si>
    <t>LTA1462</t>
  </si>
  <si>
    <t>Pantalón sastre con hebilla decorativa burdeo H&amp;M</t>
  </si>
  <si>
    <t>LTA1463</t>
  </si>
  <si>
    <t xml:space="preserve"> Adidas SL 72 OG W Edición Exclusiva verde/blanco</t>
  </si>
  <si>
    <t>Talla 6_37.5</t>
  </si>
  <si>
    <t>LTA1464</t>
  </si>
  <si>
    <t>Talla 6.5_38</t>
  </si>
  <si>
    <t>LTA1465</t>
  </si>
  <si>
    <t>Talla 7.5_39.5</t>
  </si>
  <si>
    <t>LTA1466</t>
  </si>
  <si>
    <t>Talla 8_40</t>
  </si>
  <si>
    <t>LTA1467</t>
  </si>
  <si>
    <t xml:space="preserve"> Adidas SL 72 OG W rosa y rojas </t>
  </si>
  <si>
    <t>LTA1468</t>
  </si>
  <si>
    <t>LTA1469</t>
  </si>
  <si>
    <t>LTA1470</t>
  </si>
  <si>
    <t xml:space="preserve"> Adidas SL 72 OG W rojas</t>
  </si>
  <si>
    <t>LTA1471</t>
  </si>
  <si>
    <t xml:space="preserve"> Adidas SL 72 OG W rojas </t>
  </si>
  <si>
    <t>LTA1472</t>
  </si>
  <si>
    <t xml:space="preserve"> Adidas SL 72 OG W borgoña</t>
  </si>
  <si>
    <t>Talla 7_38.5</t>
  </si>
  <si>
    <t>LTA1473</t>
  </si>
  <si>
    <t>Talla 5.5_36.5</t>
  </si>
  <si>
    <t>LTA1474</t>
  </si>
  <si>
    <t>KLA054</t>
  </si>
  <si>
    <t>Top acanaldo desmangado azul celeste MANGO</t>
  </si>
  <si>
    <t>Fecha</t>
  </si>
  <si>
    <t>Detalle de compra</t>
  </si>
  <si>
    <t>Nombre del Cliente</t>
  </si>
  <si>
    <t>Nombre del Gestor</t>
  </si>
  <si>
    <t>Código del producto Vendido</t>
  </si>
  <si>
    <t>Descripcion</t>
  </si>
  <si>
    <t>Cantidad</t>
  </si>
  <si>
    <t>Precio Venta</t>
  </si>
  <si>
    <t>Total</t>
  </si>
  <si>
    <t>Comisión Unitaria 10%</t>
  </si>
  <si>
    <t>Costo Unitario SIN Comision</t>
  </si>
  <si>
    <t>Ganancia</t>
  </si>
  <si>
    <t>Observaciones</t>
  </si>
  <si>
    <t>AID</t>
  </si>
  <si>
    <t>Violeta</t>
  </si>
  <si>
    <t>BU06720</t>
  </si>
  <si>
    <t>Bikini sexy de pierna alta en tendencia</t>
  </si>
  <si>
    <t>A00001BU06720</t>
  </si>
  <si>
    <t>BU06716</t>
  </si>
  <si>
    <t>Set de bikini 2 piezas estampado de colores con adorno de aro</t>
  </si>
  <si>
    <t>A00001BU06716</t>
  </si>
  <si>
    <t>Vendido por Letty</t>
  </si>
  <si>
    <t>BU0483</t>
  </si>
  <si>
    <t>Maxi vestido de espalda cruzada</t>
  </si>
  <si>
    <t>A00002BU0483</t>
  </si>
  <si>
    <t>Letty</t>
  </si>
  <si>
    <t>LTA00006</t>
  </si>
  <si>
    <t>2 piezas bikini push up accesorio</t>
  </si>
  <si>
    <t>A00003LTA00006</t>
  </si>
  <si>
    <t>Yudi</t>
  </si>
  <si>
    <t>LTA00005</t>
  </si>
  <si>
    <t>Espejuelos estilo cat eye</t>
  </si>
  <si>
    <t>A00004LTA00005</t>
  </si>
  <si>
    <t>BU06774</t>
  </si>
  <si>
    <t>Set de 3 piezas bikini con estampado floral</t>
  </si>
  <si>
    <t>A00005BU06774</t>
  </si>
  <si>
    <t>Yilian</t>
  </si>
  <si>
    <t>Bañador estampado en contraste</t>
  </si>
  <si>
    <t>A00006UB0266</t>
  </si>
  <si>
    <t>BU06774a</t>
  </si>
  <si>
    <t>A00007BU06774a</t>
  </si>
  <si>
    <t>BU06814</t>
  </si>
  <si>
    <t>Bolso mochila estampado</t>
  </si>
  <si>
    <t>A00008BU06814</t>
  </si>
  <si>
    <t>BU06814a</t>
  </si>
  <si>
    <t>A00009BU06814a</t>
  </si>
  <si>
    <t>A00010UB0261</t>
  </si>
  <si>
    <t>BU0394</t>
  </si>
  <si>
    <t>Sandalias crema</t>
  </si>
  <si>
    <t>A00011BU0394</t>
  </si>
  <si>
    <t>Brenda</t>
  </si>
  <si>
    <t>BU04427</t>
  </si>
  <si>
    <t>Falda larga de visillo con maxi estampado de flor</t>
  </si>
  <si>
    <t>A00012BU04427</t>
  </si>
  <si>
    <t>BU04427a</t>
  </si>
  <si>
    <t>A00013BU04427a</t>
  </si>
  <si>
    <t>A00014BU04427a</t>
  </si>
  <si>
    <t>A00014BU04427</t>
  </si>
  <si>
    <t>Baby</t>
  </si>
  <si>
    <t>BU04455a</t>
  </si>
  <si>
    <t>Camisa Oversize en mezcla de lino H&amp;M</t>
  </si>
  <si>
    <t>A00015BU04455a</t>
  </si>
  <si>
    <t>BU04455</t>
  </si>
  <si>
    <t>A00015BU04455</t>
  </si>
  <si>
    <t>BU04469a</t>
  </si>
  <si>
    <t>Camisa verde oversize</t>
  </si>
  <si>
    <t>A00015BU04469a</t>
  </si>
  <si>
    <t>BU04469</t>
  </si>
  <si>
    <t>A00015BU04469</t>
  </si>
  <si>
    <t>BU0581</t>
  </si>
  <si>
    <t>Sandalias negras acolchadas Marca F21</t>
  </si>
  <si>
    <t>A00016BU0581</t>
  </si>
  <si>
    <t>BU0581a</t>
  </si>
  <si>
    <t>A00016BU0581a</t>
  </si>
  <si>
    <t>BU04339</t>
  </si>
  <si>
    <t>Sandalias prácticas Chunky Negras</t>
  </si>
  <si>
    <t>A00017BU04339</t>
  </si>
  <si>
    <t>Yeny</t>
  </si>
  <si>
    <t>SQ0784979</t>
  </si>
  <si>
    <t>Sandalias de hebilla Pull&amp;Bear</t>
  </si>
  <si>
    <t>A00018SQ0784979</t>
  </si>
  <si>
    <t>SQ8198588</t>
  </si>
  <si>
    <t>A00018SQ8198588</t>
  </si>
  <si>
    <t>BU06694</t>
  </si>
  <si>
    <t>Flor TOTE fashion bag</t>
  </si>
  <si>
    <t>A00019BU06694</t>
  </si>
  <si>
    <t>BU06694a</t>
  </si>
  <si>
    <t>A00019BU06694a</t>
  </si>
  <si>
    <t>BU04365</t>
  </si>
  <si>
    <t>Sandalias prácticas chunky blanco crema</t>
  </si>
  <si>
    <t>A00020BU04365</t>
  </si>
  <si>
    <t>BU0731</t>
  </si>
  <si>
    <t>A00021BU0731</t>
  </si>
  <si>
    <t>BU04366</t>
  </si>
  <si>
    <t>A00022BU04366</t>
  </si>
  <si>
    <t>YeniC</t>
  </si>
  <si>
    <t>BU04440</t>
  </si>
  <si>
    <t>Vestido Blanco en Bordado Inglés</t>
  </si>
  <si>
    <t>A00023BU04440</t>
  </si>
  <si>
    <t>Vanessa</t>
  </si>
  <si>
    <t>UB0269</t>
  </si>
  <si>
    <t>Blusa verde menta vuelos</t>
  </si>
  <si>
    <t>A00024UB0269</t>
  </si>
  <si>
    <t>A00025UB0269</t>
  </si>
  <si>
    <t>BU04433</t>
  </si>
  <si>
    <t>Vestido crema ajustado de hombro torcido</t>
  </si>
  <si>
    <t>A00026BU04433</t>
  </si>
  <si>
    <t>BU04393</t>
  </si>
  <si>
    <t>A00027BU04393</t>
  </si>
  <si>
    <t>BU04398</t>
  </si>
  <si>
    <t>A00027BU04398</t>
  </si>
  <si>
    <t>BU0494</t>
  </si>
  <si>
    <t>Top negro de cuello V con encaje</t>
  </si>
  <si>
    <t>A00027BU0494</t>
  </si>
  <si>
    <t>A00027BU0503</t>
  </si>
  <si>
    <t>BU06391</t>
  </si>
  <si>
    <t>Chaleco de traje Negro</t>
  </si>
  <si>
    <t>A00028BU06391</t>
  </si>
  <si>
    <t>BU06411</t>
  </si>
  <si>
    <t>Chaleco de traje Blanco</t>
  </si>
  <si>
    <t>A00028BU06411</t>
  </si>
  <si>
    <t>Yesy</t>
  </si>
  <si>
    <t>BU0336</t>
  </si>
  <si>
    <t>Top Básico Business</t>
  </si>
  <si>
    <t>A00029BU0336</t>
  </si>
  <si>
    <t>BU04464Marlen</t>
  </si>
  <si>
    <t>Pullover negro acanalado de algodón PRIMARK</t>
  </si>
  <si>
    <t>A00030BU04464Marlen</t>
  </si>
  <si>
    <t>BU04400</t>
  </si>
  <si>
    <t>A00030BU04400</t>
  </si>
  <si>
    <t>BU0679</t>
  </si>
  <si>
    <t>Camisa Modely</t>
  </si>
  <si>
    <t>A00031BU0679</t>
  </si>
  <si>
    <t>BU04448</t>
  </si>
  <si>
    <t>Pantalón Caqui de Pierna Ancha De Talle Alto y Bolsillos H&amp;M</t>
  </si>
  <si>
    <t>A00032BU04448</t>
  </si>
  <si>
    <t>BU04323</t>
  </si>
  <si>
    <t>A00033BU04323</t>
  </si>
  <si>
    <t>BU04327</t>
  </si>
  <si>
    <t>Pantalón ancho con cordón ajustable</t>
  </si>
  <si>
    <t>A00034BU04327</t>
  </si>
  <si>
    <t>BU04319</t>
  </si>
  <si>
    <t>Pantalón de vestir de viscosa y lino (beige claro)</t>
  </si>
  <si>
    <t>A00035BU04319</t>
  </si>
  <si>
    <t>BU04328</t>
  </si>
  <si>
    <t>A00035BU04328</t>
  </si>
  <si>
    <t>BU043482</t>
  </si>
  <si>
    <t>Chaleco Healter color crema y botones coral H&amp;M</t>
  </si>
  <si>
    <t>A00036BU043482</t>
  </si>
  <si>
    <t>LTA00004</t>
  </si>
  <si>
    <t>Espejuelos rectangulares unisex</t>
  </si>
  <si>
    <t>A00037LTA00004</t>
  </si>
  <si>
    <t>A00038BU04323</t>
  </si>
  <si>
    <t>BU0520</t>
  </si>
  <si>
    <t>Camisa Blanca</t>
  </si>
  <si>
    <t>A00039BU0520</t>
  </si>
  <si>
    <t>Reyima</t>
  </si>
  <si>
    <t>BU06757</t>
  </si>
  <si>
    <t>Bolso de lona en bloque de color</t>
  </si>
  <si>
    <t>A00040BU06757</t>
  </si>
  <si>
    <t>BU043505</t>
  </si>
  <si>
    <t>A00041BU043505</t>
  </si>
  <si>
    <t>BU04401</t>
  </si>
  <si>
    <t>A00042BU04401</t>
  </si>
  <si>
    <t>BU0440232</t>
  </si>
  <si>
    <t>A00042BU0440232</t>
  </si>
  <si>
    <t>BU0440242</t>
  </si>
  <si>
    <t>A00042BU0440242</t>
  </si>
  <si>
    <t>BU0563</t>
  </si>
  <si>
    <t>Pantaloneta con abertura y bolsillos</t>
  </si>
  <si>
    <t>A00043BU0563</t>
  </si>
  <si>
    <t>BU06756</t>
  </si>
  <si>
    <t>Bolso de lienzo estampado de corazón</t>
  </si>
  <si>
    <t>A00044BU06756</t>
  </si>
  <si>
    <t>BU043510</t>
  </si>
  <si>
    <t>Set de bikini de estilo europeo de moda color Oliva</t>
  </si>
  <si>
    <t>A00045BU043510</t>
  </si>
  <si>
    <t>Asignar vendedor</t>
  </si>
  <si>
    <t>A00046BU0440244</t>
  </si>
  <si>
    <t>BU043504</t>
  </si>
  <si>
    <t>Vestido semiformal de hombros torcidos color naranja</t>
  </si>
  <si>
    <t>A00047BU043504</t>
  </si>
  <si>
    <t>BU068232</t>
  </si>
  <si>
    <t>Vestido Fresco Verano en Bloque de Color</t>
  </si>
  <si>
    <t>A00047BU068232</t>
  </si>
  <si>
    <t>Gercy</t>
  </si>
  <si>
    <t>A00048BU06551</t>
  </si>
  <si>
    <t>BU06817</t>
  </si>
  <si>
    <t>Blusa estampada de Lunares</t>
  </si>
  <si>
    <t>A00049BU06817</t>
  </si>
  <si>
    <t>Yo</t>
  </si>
  <si>
    <t>BU04465</t>
  </si>
  <si>
    <t>Traje de baño clásico en bloque de color de talle alto</t>
  </si>
  <si>
    <t>A00050BU04465</t>
  </si>
  <si>
    <t>A00051BU06411</t>
  </si>
  <si>
    <t>A00052BU04385</t>
  </si>
  <si>
    <t>BU04381</t>
  </si>
  <si>
    <t>Camisa elegante de listas</t>
  </si>
  <si>
    <t>A00053BU04381</t>
  </si>
  <si>
    <t>BU04362</t>
  </si>
  <si>
    <t>Zapatos elegantes de punta fina negros</t>
  </si>
  <si>
    <t>A00054BU04362</t>
  </si>
  <si>
    <t>BU04324</t>
  </si>
  <si>
    <t>A00055BU04324</t>
  </si>
  <si>
    <t>A00056BU043505</t>
  </si>
  <si>
    <t>Sarai</t>
  </si>
  <si>
    <t>A00057BU06694</t>
  </si>
  <si>
    <t>BU06788</t>
  </si>
  <si>
    <t>Pantalón en piel</t>
  </si>
  <si>
    <t>A00058BU06788</t>
  </si>
  <si>
    <t>UB0183</t>
  </si>
  <si>
    <t>Top cruzado blanco</t>
  </si>
  <si>
    <t>A00058UB0183</t>
  </si>
  <si>
    <t>UB0210</t>
  </si>
  <si>
    <t>Top Cruzado negro</t>
  </si>
  <si>
    <t>A00059UB0210</t>
  </si>
  <si>
    <t>A00060BU06561</t>
  </si>
  <si>
    <t>BU043546</t>
  </si>
  <si>
    <t>Bolso de diario ligero y casual de gran capacidad elegante de cocodrilo</t>
  </si>
  <si>
    <t>A00061BU043546</t>
  </si>
  <si>
    <t>BU043568</t>
  </si>
  <si>
    <t>Bolso cuadrado tejido de rafia Tamaño grande Color Carmelita</t>
  </si>
  <si>
    <t>A00062BU043568</t>
  </si>
  <si>
    <t>Michelle</t>
  </si>
  <si>
    <t>BU043647</t>
  </si>
  <si>
    <t>Vestido de un hombro con abertura trasera color azul celeste</t>
  </si>
  <si>
    <t>A00063BU043647</t>
  </si>
  <si>
    <t>BU043544</t>
  </si>
  <si>
    <t>Bolso de ratán de Moda para vacaciones tamaño mediano con diseño de listas negras</t>
  </si>
  <si>
    <t>A00064BU043544</t>
  </si>
  <si>
    <t>Vane</t>
  </si>
  <si>
    <t>BU043488</t>
  </si>
  <si>
    <t>Traje de baño sexy de una sola pieza negro</t>
  </si>
  <si>
    <t>A00065BU043488</t>
  </si>
  <si>
    <t>A00066BU043544</t>
  </si>
  <si>
    <t>BU0727</t>
  </si>
  <si>
    <t>Jean Mom con bajo descosido</t>
  </si>
  <si>
    <t>A00067BU0727</t>
  </si>
  <si>
    <t>A00067BU04331</t>
  </si>
  <si>
    <t>Samantha</t>
  </si>
  <si>
    <t>A00068BU0394</t>
  </si>
  <si>
    <t>BU043513</t>
  </si>
  <si>
    <t>A00069BU043513</t>
  </si>
  <si>
    <t>A00070BU043647</t>
  </si>
  <si>
    <t>A00071BU043568</t>
  </si>
  <si>
    <t>A00072BU043575</t>
  </si>
  <si>
    <t>BU043645</t>
  </si>
  <si>
    <t>Conjunto de dos prendas elegante-casual color blanco</t>
  </si>
  <si>
    <t>A00073BU043645</t>
  </si>
  <si>
    <t>BU043549</t>
  </si>
  <si>
    <t>Bolso tejido redondo de gran capacidad Carmelita</t>
  </si>
  <si>
    <t>A00074BU043549</t>
  </si>
  <si>
    <t>BU043530</t>
  </si>
  <si>
    <t>Sandalias estilo chunky de suela gruesa en contraste de color</t>
  </si>
  <si>
    <t>A00075BU043530</t>
  </si>
  <si>
    <t>BU043527</t>
  </si>
  <si>
    <t>A00076BU043527</t>
  </si>
  <si>
    <t>BU043528</t>
  </si>
  <si>
    <t>A00076BU043528</t>
  </si>
  <si>
    <t>A00077BU043653</t>
  </si>
  <si>
    <t>BU04333</t>
  </si>
  <si>
    <t>A00078BU04333</t>
  </si>
  <si>
    <t>BU06731</t>
  </si>
  <si>
    <t>Camisa blanca estampado de ave</t>
  </si>
  <si>
    <t>A00079BU06731</t>
  </si>
  <si>
    <t>Claudia Yili</t>
  </si>
  <si>
    <t>BU043673</t>
  </si>
  <si>
    <t>A00080BU043673</t>
  </si>
  <si>
    <t>BU043674</t>
  </si>
  <si>
    <t>A00080BU043674</t>
  </si>
  <si>
    <t>BU0611</t>
  </si>
  <si>
    <t>Blusa corta Blanca bordada Girasol</t>
  </si>
  <si>
    <t>A00081BU0611</t>
  </si>
  <si>
    <t>BU043531</t>
  </si>
  <si>
    <t>A00082BU043531</t>
  </si>
  <si>
    <t>BU043648</t>
  </si>
  <si>
    <t>A00083BU043648</t>
  </si>
  <si>
    <t>BU04412</t>
  </si>
  <si>
    <t>Vestido Largo con cinturón fruncido</t>
  </si>
  <si>
    <t>A00084BU04412</t>
  </si>
  <si>
    <t>BU043535</t>
  </si>
  <si>
    <t>Sandalias espadriles de cuña de correas transparentes</t>
  </si>
  <si>
    <t>A00085BU043535</t>
  </si>
  <si>
    <t>A00086BU043648</t>
  </si>
  <si>
    <t>A00087BU043531</t>
  </si>
  <si>
    <t>BU04475</t>
  </si>
  <si>
    <t>Set de Splash y crema de Victoria Secret (Original) Love Spell</t>
  </si>
  <si>
    <t>A00088BU04475</t>
  </si>
  <si>
    <t>BU043558</t>
  </si>
  <si>
    <t>Bolso de ratán unicolor con ribete negro</t>
  </si>
  <si>
    <t>A00089BU043558</t>
  </si>
  <si>
    <t>BU06692</t>
  </si>
  <si>
    <t>Fashion TOTE bag tamaño de gran capacidad</t>
  </si>
  <si>
    <t>A00090BU06692</t>
  </si>
  <si>
    <t>A00091BU06756</t>
  </si>
  <si>
    <t>BU043543</t>
  </si>
  <si>
    <t>Bolso elegante de estilo sillín</t>
  </si>
  <si>
    <t>A00092BU043543</t>
  </si>
  <si>
    <t>UB0048</t>
  </si>
  <si>
    <t>Falda de trabajo entallada</t>
  </si>
  <si>
    <t>A00093UB0048</t>
  </si>
  <si>
    <t>A00094BU043528</t>
  </si>
  <si>
    <t>A00095BU043546</t>
  </si>
  <si>
    <t>BU043552</t>
  </si>
  <si>
    <t>Vestido elegante de crochet con cuello profundo de espalda cruzada</t>
  </si>
  <si>
    <t>A00096BU043552</t>
  </si>
  <si>
    <t>BU043553</t>
  </si>
  <si>
    <t>A00097BU043553</t>
  </si>
  <si>
    <t>A00098BU043522</t>
  </si>
  <si>
    <t>Claudia Yilian</t>
  </si>
  <si>
    <t>A00099BU043544</t>
  </si>
  <si>
    <t>BU043639</t>
  </si>
  <si>
    <t>Vestido largo Sexy y elegante de espalda corrida en degradado de color</t>
  </si>
  <si>
    <t>A00100BU043639</t>
  </si>
  <si>
    <t>BU043547</t>
  </si>
  <si>
    <t>Bolso de playa en bloque de color tejido en algodón</t>
  </si>
  <si>
    <t>A00101BU043547</t>
  </si>
  <si>
    <t>BU043657</t>
  </si>
  <si>
    <t>A00102BU043657</t>
  </si>
  <si>
    <t>BU04403</t>
  </si>
  <si>
    <t>Maxi vestido de algodón cruzado con estampado floral vibrante</t>
  </si>
  <si>
    <t>A00103BU04403</t>
  </si>
  <si>
    <t>Mono Sailor con botón delantero y cinturón naranja quemada</t>
  </si>
  <si>
    <t>A00104BU043582</t>
  </si>
  <si>
    <t>Arlette</t>
  </si>
  <si>
    <t>A00105BU043547</t>
  </si>
  <si>
    <t>A00106BU043547</t>
  </si>
  <si>
    <t>BU043562</t>
  </si>
  <si>
    <t>Pantalones largros rayados de moda de gran comodidad</t>
  </si>
  <si>
    <t>A00107BU043562</t>
  </si>
  <si>
    <t>BU043670</t>
  </si>
  <si>
    <t>Conjunto de dos prendas elegante-casual color Beis</t>
  </si>
  <si>
    <t>A00108BU043670</t>
  </si>
  <si>
    <t>HAW0039</t>
  </si>
  <si>
    <t>Careta Anonimous</t>
  </si>
  <si>
    <t>A00109HAW0039</t>
  </si>
  <si>
    <t>A00110HAW0039</t>
  </si>
  <si>
    <t>Lorena</t>
  </si>
  <si>
    <t>A00111HAW0039</t>
  </si>
  <si>
    <t>HAW0047</t>
  </si>
  <si>
    <t>Diadema minimalista de diablito</t>
  </si>
  <si>
    <t>A00112HAW0047</t>
  </si>
  <si>
    <t>HAW0038</t>
  </si>
  <si>
    <t>Máscara de bruja realista con peluca incluída</t>
  </si>
  <si>
    <t>A00113HAW0038</t>
  </si>
  <si>
    <t>HAW0080</t>
  </si>
  <si>
    <t>Máscaras led verde de baterías</t>
  </si>
  <si>
    <t>A00114HAW0080</t>
  </si>
  <si>
    <t>HAW0098</t>
  </si>
  <si>
    <t>Barbas negras</t>
  </si>
  <si>
    <t>A00114HAW0098</t>
  </si>
  <si>
    <t>HAW0037</t>
  </si>
  <si>
    <t>Sombrero grande de bruja</t>
  </si>
  <si>
    <t>A00114HAW0037</t>
  </si>
  <si>
    <t>HAW0101</t>
  </si>
  <si>
    <t>Aretes de fantasmitas</t>
  </si>
  <si>
    <t>A00114HAW0101</t>
  </si>
  <si>
    <t>HAW0095</t>
  </si>
  <si>
    <t>Peluca de Cruella De Vill</t>
  </si>
  <si>
    <t>A00114HAW0095</t>
  </si>
  <si>
    <t>HAW0066</t>
  </si>
  <si>
    <t>Antifaz bordado</t>
  </si>
  <si>
    <t>A00114HAW0066</t>
  </si>
  <si>
    <t>A00114HAW0038</t>
  </si>
  <si>
    <t>HAW0086</t>
  </si>
  <si>
    <t>Disfraz de Barbie para niñas</t>
  </si>
  <si>
    <t>A00114HAW0086</t>
  </si>
  <si>
    <t>HAW0067</t>
  </si>
  <si>
    <t>Cuchillo bromista</t>
  </si>
  <si>
    <t>A00114HAW0067</t>
  </si>
  <si>
    <t>HAW0050</t>
  </si>
  <si>
    <t>Diadema rosas blancas</t>
  </si>
  <si>
    <t>A00114HAW0050</t>
  </si>
  <si>
    <t>A00114HAW0047</t>
  </si>
  <si>
    <t>A00115HAW0047</t>
  </si>
  <si>
    <t>HAW0096</t>
  </si>
  <si>
    <t>Tatuajes faciales de catrina</t>
  </si>
  <si>
    <t>A00116HAW0096</t>
  </si>
  <si>
    <t>BU043662</t>
  </si>
  <si>
    <t>Camiseta de moda con estampado de cereza</t>
  </si>
  <si>
    <t>A00117BU043662</t>
  </si>
  <si>
    <t>BU043548</t>
  </si>
  <si>
    <t>Bolso tejido redondo de gran capacidad Beis</t>
  </si>
  <si>
    <t>A00118BU043548</t>
  </si>
  <si>
    <t>BU043537</t>
  </si>
  <si>
    <t>A00119BU043537</t>
  </si>
  <si>
    <t>BU043554</t>
  </si>
  <si>
    <t>A00120BU043554</t>
  </si>
  <si>
    <t>Cancelado</t>
  </si>
  <si>
    <t>A00121BU043582</t>
  </si>
  <si>
    <t>BU06815</t>
  </si>
  <si>
    <t>Bolso mochila Rojo</t>
  </si>
  <si>
    <t>A00122BU06815</t>
  </si>
  <si>
    <t>BU0426</t>
  </si>
  <si>
    <t>Pezoneras de silicona</t>
  </si>
  <si>
    <t>A00123BU0426</t>
  </si>
  <si>
    <t>BU043559</t>
  </si>
  <si>
    <t>A00123BU043559</t>
  </si>
  <si>
    <t>BU04313</t>
  </si>
  <si>
    <t>Sandalias de tiras con tacón cuadrado Marca H&amp;M</t>
  </si>
  <si>
    <t>A00123BU04313</t>
  </si>
  <si>
    <t>BU04375</t>
  </si>
  <si>
    <t>Camisa elegante con lazo grande</t>
  </si>
  <si>
    <t>A00124BU04375</t>
  </si>
  <si>
    <t>BU043555</t>
  </si>
  <si>
    <t>A00125BU043555</t>
  </si>
  <si>
    <t>BU043644</t>
  </si>
  <si>
    <t>Vestido camisola negro con abertura</t>
  </si>
  <si>
    <t>A00125BU043644</t>
  </si>
  <si>
    <t>BU043638</t>
  </si>
  <si>
    <t>Vestido elegante largo ajustado con hombro atado</t>
  </si>
  <si>
    <t>A00125BU043638</t>
  </si>
  <si>
    <t>BU043499</t>
  </si>
  <si>
    <t>Vestido Privé Unicolor Sin Mangas ajustado con pliegues color negro</t>
  </si>
  <si>
    <t>A00125BU043499</t>
  </si>
  <si>
    <t>A00125BU043535</t>
  </si>
  <si>
    <t>BU043637</t>
  </si>
  <si>
    <t>A00126BU043637</t>
  </si>
  <si>
    <t>A00127BU043547</t>
  </si>
  <si>
    <t>A00128BU043553</t>
  </si>
  <si>
    <t>BU043624</t>
  </si>
  <si>
    <t>Vestido maxi sólido con espalda ajustable</t>
  </si>
  <si>
    <t>A00129BU043624</t>
  </si>
  <si>
    <t>BU043642</t>
  </si>
  <si>
    <t>A00130BU043642</t>
  </si>
  <si>
    <t>BU043666</t>
  </si>
  <si>
    <t>Traje de baño enterizo elegante de un hombro talla grande</t>
  </si>
  <si>
    <t>A00131BU043666</t>
  </si>
  <si>
    <t>BU043623</t>
  </si>
  <si>
    <t>Sandalias cómodas para mujer con adorno de clip dorado</t>
  </si>
  <si>
    <t>A00132BU043623</t>
  </si>
  <si>
    <t>A00133HAW0067</t>
  </si>
  <si>
    <t>Samantha
[2024-10-09 11:41:29 -0500</t>
  </si>
  <si>
    <t>UB0251</t>
  </si>
  <si>
    <t>Top berry en tela de algodón</t>
  </si>
  <si>
    <t>A00134UB0251</t>
  </si>
  <si>
    <t>BU043622</t>
  </si>
  <si>
    <t>A00134BU043622</t>
  </si>
  <si>
    <t>HAW0076</t>
  </si>
  <si>
    <t>Antifaz de conejo sexy</t>
  </si>
  <si>
    <t>A00135HAW0076</t>
  </si>
  <si>
    <t>HAW0107</t>
  </si>
  <si>
    <t>Pullover naranja calabaza</t>
  </si>
  <si>
    <t>A00135HAW0107</t>
  </si>
  <si>
    <t>A00136BU06789</t>
  </si>
  <si>
    <t>BU043660</t>
  </si>
  <si>
    <t>A00137BU043660</t>
  </si>
  <si>
    <t>UB0117</t>
  </si>
  <si>
    <t>Vestido elegante de espalda corrida</t>
  </si>
  <si>
    <t>A00138UB0117</t>
  </si>
  <si>
    <t>A00139BU043544</t>
  </si>
  <si>
    <t>BU043550</t>
  </si>
  <si>
    <t>Bolso tejido redondo de gran capacidad Ojo Turco</t>
  </si>
  <si>
    <t>A00140BU043550</t>
  </si>
  <si>
    <t>BU043625</t>
  </si>
  <si>
    <t>A00141BU043625</t>
  </si>
  <si>
    <t>A00142BU043549</t>
  </si>
  <si>
    <t>A00143BU043549</t>
  </si>
  <si>
    <t>A00144BU043550</t>
  </si>
  <si>
    <t>Sandra</t>
  </si>
  <si>
    <t>BU043534</t>
  </si>
  <si>
    <t>A00145BU043534</t>
  </si>
  <si>
    <t>Mono Sailor amarillo quemado con cinturón</t>
  </si>
  <si>
    <t>A00146BU043675</t>
  </si>
  <si>
    <t>A00147BU043660</t>
  </si>
  <si>
    <t>UB0178</t>
  </si>
  <si>
    <t>Sandalias plateadas con pedrería</t>
  </si>
  <si>
    <t>A00148UB0178</t>
  </si>
  <si>
    <t>HAW0018</t>
  </si>
  <si>
    <t>Conjunto disfraz de Monja</t>
  </si>
  <si>
    <t>A00149HAW0018</t>
  </si>
  <si>
    <t>Yili</t>
  </si>
  <si>
    <t>HAW0029</t>
  </si>
  <si>
    <t>Vestido blanco para conformar disfraz</t>
  </si>
  <si>
    <t>A00150HAW0029</t>
  </si>
  <si>
    <t>Producto no entro a tienda</t>
  </si>
  <si>
    <t>HAW0028</t>
  </si>
  <si>
    <t>A00151HAW0028</t>
  </si>
  <si>
    <t>BU043561</t>
  </si>
  <si>
    <t>A00152BU043561</t>
  </si>
  <si>
    <t>A00152BU04381</t>
  </si>
  <si>
    <t>BDANIELA2</t>
  </si>
  <si>
    <t>Jogger afelpado de talle alto</t>
  </si>
  <si>
    <t>A00152BDANIELA2</t>
  </si>
  <si>
    <t>Venta Halloween</t>
  </si>
  <si>
    <t>A00153HAW0050</t>
  </si>
  <si>
    <t>A00153HAW0096</t>
  </si>
  <si>
    <t>HAW0022</t>
  </si>
  <si>
    <t>Gorro invisible para colocación de pelucas</t>
  </si>
  <si>
    <t>A00154HAW0022</t>
  </si>
  <si>
    <t>A00155HAW0096</t>
  </si>
  <si>
    <t>HAW0074</t>
  </si>
  <si>
    <t>Máscara completa de payaso del terror con mini sombrero integrado</t>
  </si>
  <si>
    <t>A00156HAW0074</t>
  </si>
  <si>
    <t>Vestido elegante de crochet de de cuello profundo y espalda cruzada</t>
  </si>
  <si>
    <t>A00157BU043554</t>
  </si>
  <si>
    <t>BU043572</t>
  </si>
  <si>
    <t>Vestido de espalda descubierta de color sólido y tirantes de espagueti</t>
  </si>
  <si>
    <t>A00158BU043572</t>
  </si>
  <si>
    <t>BU043567</t>
  </si>
  <si>
    <t>A00159BU043567</t>
  </si>
  <si>
    <t>BU0562</t>
  </si>
  <si>
    <t>Top bustier corsetero</t>
  </si>
  <si>
    <t>A00160BU0562</t>
  </si>
  <si>
    <t>HAW0026</t>
  </si>
  <si>
    <t>Máscara de El Grito</t>
  </si>
  <si>
    <t>A00161HAW0026</t>
  </si>
  <si>
    <t>BU043617</t>
  </si>
  <si>
    <t>A00162BU043617</t>
  </si>
  <si>
    <t>BU043516</t>
  </si>
  <si>
    <t>A00163BU043516</t>
  </si>
  <si>
    <t>Jacqueline</t>
  </si>
  <si>
    <t>A00164BU043548</t>
  </si>
  <si>
    <t>A00165BU043548</t>
  </si>
  <si>
    <t>A00166HAW0038</t>
  </si>
  <si>
    <t>BU043539</t>
  </si>
  <si>
    <t>A00167BU043539</t>
  </si>
  <si>
    <t>A00168BU043561</t>
  </si>
  <si>
    <t>A00169HAW0066</t>
  </si>
  <si>
    <t>A00170BU043632</t>
  </si>
  <si>
    <t>HAW0061</t>
  </si>
  <si>
    <t>Conjunto de disfraz de 4 piezas (top, falda, medias y diadema)</t>
  </si>
  <si>
    <t>A00171HAW0061</t>
  </si>
  <si>
    <t>A00172HAW0101</t>
  </si>
  <si>
    <t>HAW0042</t>
  </si>
  <si>
    <t>Juego de 4 piezas para disfraz de abejita</t>
  </si>
  <si>
    <t>A00173HAW0042</t>
  </si>
  <si>
    <t>HAW0079</t>
  </si>
  <si>
    <t>Set de Unicornio 2 piezas para niños</t>
  </si>
  <si>
    <t>A00173HAW0079</t>
  </si>
  <si>
    <t>HAW0072</t>
  </si>
  <si>
    <t>Set de 3 piezas de alas de mariposa</t>
  </si>
  <si>
    <t>A00173HAW0072</t>
  </si>
  <si>
    <t>A00173HAW0050</t>
  </si>
  <si>
    <t>HAW0001</t>
  </si>
  <si>
    <t>Diadema de Angel Negro</t>
  </si>
  <si>
    <t>A00173HAW0001</t>
  </si>
  <si>
    <t>HAW0049</t>
  </si>
  <si>
    <t>Diadema rosas rojas</t>
  </si>
  <si>
    <t>A00173HAW0049</t>
  </si>
  <si>
    <t>BU0319</t>
  </si>
  <si>
    <t>A00174BU0319</t>
  </si>
  <si>
    <t>A00175BU043539</t>
  </si>
  <si>
    <t>BU043619</t>
  </si>
  <si>
    <t>A00176BU043619</t>
  </si>
  <si>
    <t>A00177HAW0074</t>
  </si>
  <si>
    <t>A00178HAW0074</t>
  </si>
  <si>
    <t>A00179BU043534</t>
  </si>
  <si>
    <t>A00180BU043692</t>
  </si>
  <si>
    <t>BU043663</t>
  </si>
  <si>
    <t>A00180BU043663</t>
  </si>
  <si>
    <t>BU043640</t>
  </si>
  <si>
    <t>A00181BU043640</t>
  </si>
  <si>
    <t>BU04416</t>
  </si>
  <si>
    <t>Vestido Camisola con estampado de flores y tirantes cruzados</t>
  </si>
  <si>
    <t>A00181BU04416</t>
  </si>
  <si>
    <t>BU04373</t>
  </si>
  <si>
    <t>A00182BU04373</t>
  </si>
  <si>
    <t>Michelle
[2024-10-15 16:57:44 -0500</t>
  </si>
  <si>
    <t>BU043618</t>
  </si>
  <si>
    <t>A00183BU043618</t>
  </si>
  <si>
    <t>A00184BU043617</t>
  </si>
  <si>
    <t>A00185HAW0026</t>
  </si>
  <si>
    <t>BU0498</t>
  </si>
  <si>
    <t>Pantalón de corte recto</t>
  </si>
  <si>
    <t>A00186BU0498</t>
  </si>
  <si>
    <t>A00187HAW0049</t>
  </si>
  <si>
    <t>Venta Halloween 🧙‍♀️ (lili)</t>
  </si>
  <si>
    <t>HAW0023</t>
  </si>
  <si>
    <t>Conjunto de disfraz de policía (mono y cinturones)</t>
  </si>
  <si>
    <t>A00188HAW0023</t>
  </si>
  <si>
    <t>Venta Halloween (lili)</t>
  </si>
  <si>
    <t>A00189HAW0067</t>
  </si>
  <si>
    <t>HAW0087</t>
  </si>
  <si>
    <t>Set de accesorios de monja 2 piezas</t>
  </si>
  <si>
    <t>A00189HAW0087</t>
  </si>
  <si>
    <t>A00189HAW0022</t>
  </si>
  <si>
    <t>Alejandro Rompió un cuchillo</t>
  </si>
  <si>
    <t>A00190HAW0067</t>
  </si>
  <si>
    <t>A00191HAW0050</t>
  </si>
  <si>
    <t>Ajuste de inventario</t>
  </si>
  <si>
    <t>A00192HAW0037</t>
  </si>
  <si>
    <t>HAW0103</t>
  </si>
  <si>
    <t>Aretes de murciélagos</t>
  </si>
  <si>
    <t>A00193HAW0103</t>
  </si>
  <si>
    <t>A00194HAW0095</t>
  </si>
  <si>
    <t>A00195HAW0086</t>
  </si>
  <si>
    <t>A00196HAW0038</t>
  </si>
  <si>
    <t>A00197HAW0038</t>
  </si>
  <si>
    <t>Salida del inventario (producto en mal estado)</t>
  </si>
  <si>
    <t>A00198HAW0039</t>
  </si>
  <si>
    <t>A00199HAW0018</t>
  </si>
  <si>
    <t>Pullover negro de Calabaza</t>
  </si>
  <si>
    <t>A00200HAW0104</t>
  </si>
  <si>
    <t>UB0140</t>
  </si>
  <si>
    <t>Blusa de cuello cisne</t>
  </si>
  <si>
    <t>A00201UB0140</t>
  </si>
  <si>
    <t>A00201BU06752</t>
  </si>
  <si>
    <t>A00202BU043537</t>
  </si>
  <si>
    <t>A00203BU043619</t>
  </si>
  <si>
    <t>A00204HAW0023</t>
  </si>
  <si>
    <t>HAW0073</t>
  </si>
  <si>
    <t>Mascara careta aterrradora</t>
  </si>
  <si>
    <t>A00204HAW0073</t>
  </si>
  <si>
    <t>HAW0019</t>
  </si>
  <si>
    <t>Gafas de carrera para disfraz de motorista</t>
  </si>
  <si>
    <t>A00204HAW0019</t>
  </si>
  <si>
    <t>A00204HAW0074</t>
  </si>
  <si>
    <t>HAW0036</t>
  </si>
  <si>
    <t>Máscara de Bathman</t>
  </si>
  <si>
    <t>A00205HAW0036</t>
  </si>
  <si>
    <t>HAW0051</t>
  </si>
  <si>
    <t>Vestido de Traje de conejita con diadema de orejas</t>
  </si>
  <si>
    <t>A00205HAW0051</t>
  </si>
  <si>
    <t>HAW0062</t>
  </si>
  <si>
    <t>A00205HAW0062</t>
  </si>
  <si>
    <t>A00205HAW0066</t>
  </si>
  <si>
    <t>A00206HAW0026</t>
  </si>
  <si>
    <t>HAW0069</t>
  </si>
  <si>
    <t>Disfraz de Diosa griega color negro (vestido y cinturón)</t>
  </si>
  <si>
    <t>A00207HAW0069</t>
  </si>
  <si>
    <t>A00208BU043543</t>
  </si>
  <si>
    <t>HAW0060</t>
  </si>
  <si>
    <t>A00209HAW0060</t>
  </si>
  <si>
    <t>Mono disfraz de montadora de motocicleta</t>
  </si>
  <si>
    <t>A00210HAW0021</t>
  </si>
  <si>
    <t>A00211HAW0076</t>
  </si>
  <si>
    <t>BU043515</t>
  </si>
  <si>
    <t>A00212BU043515</t>
  </si>
  <si>
    <t>A00213BU04366</t>
  </si>
  <si>
    <t>BU0382</t>
  </si>
  <si>
    <t>Top corto blanco</t>
  </si>
  <si>
    <t>A00213BU0382</t>
  </si>
  <si>
    <t>A00213BU043559</t>
  </si>
  <si>
    <t>BU043676</t>
  </si>
  <si>
    <t>Sandalias de plataforma espadriles con correas doradas</t>
  </si>
  <si>
    <t>A00214BU043676</t>
  </si>
  <si>
    <t>A00215HAW0060</t>
  </si>
  <si>
    <t>HAW0030</t>
  </si>
  <si>
    <t>A00216HAW0030</t>
  </si>
  <si>
    <t>HAW0024</t>
  </si>
  <si>
    <t>Velo de novia para disfraz</t>
  </si>
  <si>
    <t>A00217HAW0024</t>
  </si>
  <si>
    <t>Yeny (máscara vendida en ve $15)</t>
  </si>
  <si>
    <t>A00218HAW0026</t>
  </si>
  <si>
    <t>HAW0017</t>
  </si>
  <si>
    <t>Medias pantys con detalle de pierdas brillantes</t>
  </si>
  <si>
    <t>A00219HAW0017</t>
  </si>
  <si>
    <t>A00220HAW0026</t>
  </si>
  <si>
    <t>Hija de mimí regalo</t>
  </si>
  <si>
    <t>A00221HAW0026</t>
  </si>
  <si>
    <t>HAW0075</t>
  </si>
  <si>
    <t>Máscara completa de esqueleto endemoniado con peluca</t>
  </si>
  <si>
    <t>A00222HAW0075</t>
  </si>
  <si>
    <t>BU043551</t>
  </si>
  <si>
    <t>Traje de baño en bloque de color</t>
  </si>
  <si>
    <t>A00223BU043551</t>
  </si>
  <si>
    <t>BU043600</t>
  </si>
  <si>
    <t>Sujetador de gran confort antideslizante sin tirantes color crema</t>
  </si>
  <si>
    <t>A00224BU043600</t>
  </si>
  <si>
    <t>A00225BU043674</t>
  </si>
  <si>
    <t>BU0561</t>
  </si>
  <si>
    <t>A00226BU0561</t>
  </si>
  <si>
    <t>A00227BU043600</t>
  </si>
  <si>
    <t>BU043654</t>
  </si>
  <si>
    <t>Vestido playero largo de mangas con escote V</t>
  </si>
  <si>
    <t>A00228BU043654</t>
  </si>
  <si>
    <t>A00229UB0048</t>
  </si>
  <si>
    <t>A00230HAW0066</t>
  </si>
  <si>
    <t>A00230HAW0067</t>
  </si>
  <si>
    <t>HAW0054</t>
  </si>
  <si>
    <t>Set de 3 piezas de disfraz bunny (body, medias y diadema)</t>
  </si>
  <si>
    <t>A00231HAW0054</t>
  </si>
  <si>
    <t>BU0733</t>
  </si>
  <si>
    <t>Vestido ajustado con abertura de manga larga</t>
  </si>
  <si>
    <t>A00232BU0733</t>
  </si>
  <si>
    <t>A00233BU043647</t>
  </si>
  <si>
    <t>HAW0088</t>
  </si>
  <si>
    <t>Cubre bocas de caravela</t>
  </si>
  <si>
    <t>A00234HAW0088</t>
  </si>
  <si>
    <t>HAW0089</t>
  </si>
  <si>
    <t>Vestido poncho de esqueleto</t>
  </si>
  <si>
    <t>A00234HAW0089</t>
  </si>
  <si>
    <t>BU043573</t>
  </si>
  <si>
    <t>A00235BU043573</t>
  </si>
  <si>
    <t>Mio</t>
  </si>
  <si>
    <t>HAW0004</t>
  </si>
  <si>
    <t>Botas negras de pierna alta</t>
  </si>
  <si>
    <t>A00236HAW0004</t>
  </si>
  <si>
    <t>HAW0064</t>
  </si>
  <si>
    <t>Máscara completa de Miles Morales</t>
  </si>
  <si>
    <t>A00237HAW0064</t>
  </si>
  <si>
    <t>A00238BU043535</t>
  </si>
  <si>
    <t>Yesy
[2024-10-25 12:24:34 -0500</t>
  </si>
  <si>
    <t>HAW0040</t>
  </si>
  <si>
    <t>Peluca negra con flequillo</t>
  </si>
  <si>
    <t>A00239HAW0040</t>
  </si>
  <si>
    <t>A00240HAW0042</t>
  </si>
  <si>
    <t>HAW0052</t>
  </si>
  <si>
    <t>A00240HAW0052</t>
  </si>
  <si>
    <t>A00240HAW0017</t>
  </si>
  <si>
    <t>A00241HAW0075</t>
  </si>
  <si>
    <t>HAW0090</t>
  </si>
  <si>
    <t>A00241HAW0090</t>
  </si>
  <si>
    <t>A00241HAW0069</t>
  </si>
  <si>
    <t>HAW0108</t>
  </si>
  <si>
    <t>A00241HAW0108</t>
  </si>
  <si>
    <t>HAW0083</t>
  </si>
  <si>
    <t>Diadema de calabaza</t>
  </si>
  <si>
    <t>A00241HAW0083</t>
  </si>
  <si>
    <t>BU043523</t>
  </si>
  <si>
    <t>A00242BU043523</t>
  </si>
  <si>
    <t>BU04386</t>
  </si>
  <si>
    <t>A00243BU04386</t>
  </si>
  <si>
    <t>A00244HAW0036</t>
  </si>
  <si>
    <t>A00244HAW0076</t>
  </si>
  <si>
    <t>A00245HAW0067</t>
  </si>
  <si>
    <t>A00246HAW0067</t>
  </si>
  <si>
    <t>HAW0053</t>
  </si>
  <si>
    <t>A00247HAW0053</t>
  </si>
  <si>
    <t>Asignar vendedores</t>
  </si>
  <si>
    <t>A00248BU043673</t>
  </si>
  <si>
    <t>A00248BU043671</t>
  </si>
  <si>
    <t>A00248BU043674</t>
  </si>
  <si>
    <t>A00249HAW0061</t>
  </si>
  <si>
    <t>A00250HAW0030</t>
  </si>
  <si>
    <t>A00251BU043666</t>
  </si>
  <si>
    <t>A00252BU043618</t>
  </si>
  <si>
    <t>A00253HAW0029</t>
  </si>
  <si>
    <t>A00253HAW0024</t>
  </si>
  <si>
    <t>HAW0025</t>
  </si>
  <si>
    <t>Guantes largos blancos traslúcidos</t>
  </si>
  <si>
    <t>A00253HAW0025</t>
  </si>
  <si>
    <t>Lo vendí yo</t>
  </si>
  <si>
    <t>A00254HAW0042</t>
  </si>
  <si>
    <t>HAW0063</t>
  </si>
  <si>
    <t>Máscara completa de hombre araña</t>
  </si>
  <si>
    <t>A00255HAW0063</t>
  </si>
  <si>
    <t>BU0551</t>
  </si>
  <si>
    <t>Medias de mallas</t>
  </si>
  <si>
    <t>A00256BU0551</t>
  </si>
  <si>
    <t>A00256HAW0049</t>
  </si>
  <si>
    <t>A00257HAW0023</t>
  </si>
  <si>
    <t>HAW0093</t>
  </si>
  <si>
    <t>Disfraz de angel con cinturón y diadema</t>
  </si>
  <si>
    <t>A00257HAW0093</t>
  </si>
  <si>
    <t>A00258BU043660</t>
  </si>
  <si>
    <t>HAW0057</t>
  </si>
  <si>
    <t>Disfraz de diosa egipcia con mangas doradas y banda para la cintura</t>
  </si>
  <si>
    <t>A00259HAW0057</t>
  </si>
  <si>
    <t>A00259HAW0080</t>
  </si>
  <si>
    <t>HAW0031</t>
  </si>
  <si>
    <t>Mono disfraz Mortal Kombat (mono y cuerdas rojas)</t>
  </si>
  <si>
    <t>A00260HAW0031</t>
  </si>
  <si>
    <t>A00260HAW0054</t>
  </si>
  <si>
    <t>A00260HAW0057</t>
  </si>
  <si>
    <t>BU043672</t>
  </si>
  <si>
    <t>A00261BU043672</t>
  </si>
  <si>
    <t>BU04330</t>
  </si>
  <si>
    <t>A00261BU04330</t>
  </si>
  <si>
    <t>BU0383</t>
  </si>
  <si>
    <t>Top cami carrera</t>
  </si>
  <si>
    <t>A00261BU0383</t>
  </si>
  <si>
    <t>BU043607</t>
  </si>
  <si>
    <t>A00261BU043607</t>
  </si>
  <si>
    <t>A00262HAW0066</t>
  </si>
  <si>
    <t>A00262HAW0076</t>
  </si>
  <si>
    <t>HAW0046</t>
  </si>
  <si>
    <t>A00262HAW0046</t>
  </si>
  <si>
    <t>A00263HAW0024</t>
  </si>
  <si>
    <t>A00264HAW0047</t>
  </si>
  <si>
    <t>A00265HAW0046</t>
  </si>
  <si>
    <t>A00265HAW0066</t>
  </si>
  <si>
    <t>A00266BU043619</t>
  </si>
  <si>
    <t>A00267HAW0075</t>
  </si>
  <si>
    <t>A00268HAW0096</t>
  </si>
  <si>
    <t>BU043512</t>
  </si>
  <si>
    <t>A00268BU043512</t>
  </si>
  <si>
    <t>A00268HAW0066</t>
  </si>
  <si>
    <t>A00269HAW0076</t>
  </si>
  <si>
    <t>A00270BU043540</t>
  </si>
  <si>
    <t>A00271HAW0063</t>
  </si>
  <si>
    <t>A00272HAW0080</t>
  </si>
  <si>
    <t>A00273HAW0066</t>
  </si>
  <si>
    <t>A00274HAW0073</t>
  </si>
  <si>
    <t>A00275BU043517</t>
  </si>
  <si>
    <t>HAW0094</t>
  </si>
  <si>
    <t>A00276HAW0094</t>
  </si>
  <si>
    <t>A00277HAW0073</t>
  </si>
  <si>
    <t>HAW0020</t>
  </si>
  <si>
    <t>Guantes negros traslúcidos</t>
  </si>
  <si>
    <t>A00277HAW0020</t>
  </si>
  <si>
    <t>Falda básica de tutú negra</t>
  </si>
  <si>
    <t>A00277HAW0016</t>
  </si>
  <si>
    <t>A00278HAW0020</t>
  </si>
  <si>
    <t>A00279HAW0040</t>
  </si>
  <si>
    <t>A00280HAW0016</t>
  </si>
  <si>
    <t>A00280HAW0020</t>
  </si>
  <si>
    <t>BU043616</t>
  </si>
  <si>
    <t>Camiseta ajustada de rayas sin mangas</t>
  </si>
  <si>
    <t>A00281BU043616</t>
  </si>
  <si>
    <t>BU043599</t>
  </si>
  <si>
    <t>A00281BU043599</t>
  </si>
  <si>
    <t>YILHM0001</t>
  </si>
  <si>
    <t>Shorts cargo negro con dobladillo y bolsillos en tendencia Marca H&amp;M</t>
  </si>
  <si>
    <t>A00282YILHM0001</t>
  </si>
  <si>
    <t>YILHM0005</t>
  </si>
  <si>
    <t>Shorts cargo gris con dobladillo y bolsillos en tendencia Marca H&amp;M</t>
  </si>
  <si>
    <t>A00282YILHM0005</t>
  </si>
  <si>
    <t>YILHM0062</t>
  </si>
  <si>
    <t>Suéter crema oversize de franjas beich Marca H&amp;M</t>
  </si>
  <si>
    <t>A00283YILHM0062</t>
  </si>
  <si>
    <t>YILHM0061</t>
  </si>
  <si>
    <t>Suéter oversize crema de listas negras cuello de redondo Marca H&amp;M</t>
  </si>
  <si>
    <t>A00283YILHM0061</t>
  </si>
  <si>
    <t>A00284BU0551</t>
  </si>
  <si>
    <t>A00284HAW0021</t>
  </si>
  <si>
    <t>A00284HAW0022</t>
  </si>
  <si>
    <t>A00285HAW0024</t>
  </si>
  <si>
    <t>Yilian, ajuste de ventas, Octubre</t>
  </si>
  <si>
    <t>BU043602</t>
  </si>
  <si>
    <t>Sujetador confortable talla grande Color crema</t>
  </si>
  <si>
    <t>A00286BU043602</t>
  </si>
  <si>
    <t>A00286BU043571</t>
  </si>
  <si>
    <t>BU043604</t>
  </si>
  <si>
    <t>Sujetador confortable talla grande Color negro</t>
  </si>
  <si>
    <t>A00286BU043604</t>
  </si>
  <si>
    <t>A00287BU043572</t>
  </si>
  <si>
    <t>Se vendió cada disfraz en $17.50</t>
  </si>
  <si>
    <t>HAW0070</t>
  </si>
  <si>
    <t>A00288HAW0070</t>
  </si>
  <si>
    <t>HAW0058</t>
  </si>
  <si>
    <t>A00288HAW0058</t>
  </si>
  <si>
    <t>HAW0084</t>
  </si>
  <si>
    <t>Máscara completa de payaso</t>
  </si>
  <si>
    <t>A00289HAW0084</t>
  </si>
  <si>
    <t>A00290HAW0058</t>
  </si>
  <si>
    <t>A00291HAW0070</t>
  </si>
  <si>
    <t>Ventas ko</t>
  </si>
  <si>
    <t>A00292HAW0040</t>
  </si>
  <si>
    <t>A00293BU043576</t>
  </si>
  <si>
    <t>Venta KO</t>
  </si>
  <si>
    <t>A00294HAW0020</t>
  </si>
  <si>
    <t>A00295HAW0047</t>
  </si>
  <si>
    <t>A00296HAW0021</t>
  </si>
  <si>
    <t>BU043601</t>
  </si>
  <si>
    <t>A00297BU043601</t>
  </si>
  <si>
    <t>A00298HAW0064</t>
  </si>
  <si>
    <t>HAW0033</t>
  </si>
  <si>
    <t>Conjunto de disfraz con top, tirantes, diadema y shorts</t>
  </si>
  <si>
    <t>A00299HAW0033</t>
  </si>
  <si>
    <t>A00300HAW0049</t>
  </si>
  <si>
    <t>A00301HAW0036</t>
  </si>
  <si>
    <t>A00302HAW0001</t>
  </si>
  <si>
    <t>A00303HAW0066</t>
  </si>
  <si>
    <t>A00304HAW0066</t>
  </si>
  <si>
    <t>A00305HAW0066</t>
  </si>
  <si>
    <t>A00306HAW0076</t>
  </si>
  <si>
    <t>A00307HAW0016</t>
  </si>
  <si>
    <t>HAW0010</t>
  </si>
  <si>
    <t>Set sexy disfraz de zebra set de 2 piezas</t>
  </si>
  <si>
    <t>A00307HAW0010</t>
  </si>
  <si>
    <t>A00308HAW0075</t>
  </si>
  <si>
    <t>A00309HAW0031</t>
  </si>
  <si>
    <t>A00309HAW0075</t>
  </si>
  <si>
    <t>HAW0071</t>
  </si>
  <si>
    <t>A00310HAW0071</t>
  </si>
  <si>
    <t>HAW0059</t>
  </si>
  <si>
    <t>A00310HAW0059</t>
  </si>
  <si>
    <t>Claudia</t>
  </si>
  <si>
    <t>A00311HAW0064</t>
  </si>
  <si>
    <t>A00312HAW0064</t>
  </si>
  <si>
    <t>YILHM0004</t>
  </si>
  <si>
    <t>A00313YILHM0004</t>
  </si>
  <si>
    <t>HAW0055</t>
  </si>
  <si>
    <t>A00314HAW0055</t>
  </si>
  <si>
    <t>Gercy ( se vendió en $21.00)</t>
  </si>
  <si>
    <t>HAW0014</t>
  </si>
  <si>
    <t>Mono bandeau de vinyl</t>
  </si>
  <si>
    <t>A00315HAW0014</t>
  </si>
  <si>
    <t>HAW0068</t>
  </si>
  <si>
    <t>Máscara de bruja con peluca</t>
  </si>
  <si>
    <t>A00316HAW0068</t>
  </si>
  <si>
    <t>BU06765</t>
  </si>
  <si>
    <t>Blusa Vacaciones con lazo delantero</t>
  </si>
  <si>
    <t>A00317BU06765</t>
  </si>
  <si>
    <t>BU04407</t>
  </si>
  <si>
    <t>Top corto de lazo delantero</t>
  </si>
  <si>
    <t>A00317BU04407</t>
  </si>
  <si>
    <t>A00318BU043506</t>
  </si>
  <si>
    <t>BU04380</t>
  </si>
  <si>
    <t>A00319BU04380</t>
  </si>
  <si>
    <t>A00320YILHM0093</t>
  </si>
  <si>
    <t>BU043655</t>
  </si>
  <si>
    <t>A00321BU043655</t>
  </si>
  <si>
    <t>A00322BU04407</t>
  </si>
  <si>
    <t>A00323BU043499</t>
  </si>
  <si>
    <t>YILHM0053</t>
  </si>
  <si>
    <t>Top crema con detalle de costura Marca H&amp;M</t>
  </si>
  <si>
    <t>A00324YILHM0053</t>
  </si>
  <si>
    <t>Venta mía</t>
  </si>
  <si>
    <t>BU043574</t>
  </si>
  <si>
    <t>A00325BU043574</t>
  </si>
  <si>
    <t>BU043598</t>
  </si>
  <si>
    <t>A00326BU043598</t>
  </si>
  <si>
    <t>BU043595</t>
  </si>
  <si>
    <t>Sujetador de gran confort antideslizante sin tirantes color negro</t>
  </si>
  <si>
    <t>A00326BU043595</t>
  </si>
  <si>
    <t>YILHM0099</t>
  </si>
  <si>
    <t>Camisa negra slim fit de cuello chino Marca H&amp;M</t>
  </si>
  <si>
    <t>A00327YILHM0099</t>
  </si>
  <si>
    <t>BU068102</t>
  </si>
  <si>
    <t>Vestido Camisero de Bolas</t>
  </si>
  <si>
    <t>A00328BU068102</t>
  </si>
  <si>
    <t>A00329BU04401</t>
  </si>
  <si>
    <t>Pullover rojo de gatico</t>
  </si>
  <si>
    <t>A00329HAW0106</t>
  </si>
  <si>
    <t>A00329HAW0108</t>
  </si>
  <si>
    <t>YILHM0042</t>
  </si>
  <si>
    <t>Top jersey de listas de manga media Marca H&amp;M</t>
  </si>
  <si>
    <t>A00329YILHM0042</t>
  </si>
  <si>
    <t>A00330BU043558</t>
  </si>
  <si>
    <t>Baby se lo quedo para Esposo</t>
  </si>
  <si>
    <t>YILHM0110</t>
  </si>
  <si>
    <t>Enguatada azul navy de cuello tortuga con zíper de tejido de punto grueso de gran calidad Marca H&amp;M</t>
  </si>
  <si>
    <t>A00331YILHM0110</t>
  </si>
  <si>
    <t>YILHM0118</t>
  </si>
  <si>
    <t>Jogger gris jaspeado con bolsillos discretos Marca H&amp;M</t>
  </si>
  <si>
    <t>A00332YILHM0118</t>
  </si>
  <si>
    <t>YILHM0090</t>
  </si>
  <si>
    <t>Pullover de hombre Loose Fit de gran calidad de cuello redondo negro Marca H&amp;M</t>
  </si>
  <si>
    <t>A00332YILHM0090</t>
  </si>
  <si>
    <t>YILHM0089</t>
  </si>
  <si>
    <t>A00332YILHM0089</t>
  </si>
  <si>
    <t>A00333YILHM0042</t>
  </si>
  <si>
    <t>BU06818</t>
  </si>
  <si>
    <t>A00334BU06818</t>
  </si>
  <si>
    <t>BU04406</t>
  </si>
  <si>
    <t>A00335BU04406</t>
  </si>
  <si>
    <t>Pullover negro de ziper (baby)
Pullover blanco de zíper (baby)
Enguatada de cuello tortuga vainilla (extraviado)
Enguatada de cuello redondo vainilla (extraviado)
[2024-11-05 13:18:38 -0600</t>
  </si>
  <si>
    <t>A00336YILHM0108</t>
  </si>
  <si>
    <t>YILHM0107</t>
  </si>
  <si>
    <t>Enguatada blanco vainilla de viscosa y cuello redondeado Marca H&amp;M</t>
  </si>
  <si>
    <t>A00336YILHM0107</t>
  </si>
  <si>
    <t>YILHM0112</t>
  </si>
  <si>
    <t>Enguatada jersey negra de cuello tortuga Marca H&amp;M</t>
  </si>
  <si>
    <t>A00336YILHM0112</t>
  </si>
  <si>
    <t>YILHM0074</t>
  </si>
  <si>
    <t>Pullover polo blanco muscle fit de cuello con zíper Marca H&amp;M</t>
  </si>
  <si>
    <t>A00336YILHM0074</t>
  </si>
  <si>
    <t>YILHM0076</t>
  </si>
  <si>
    <t>Pullover polo negro muscle fit de cuello con zíper Marca H&amp;M</t>
  </si>
  <si>
    <t>A00336YILHM0076</t>
  </si>
  <si>
    <t>BU043626</t>
  </si>
  <si>
    <t>A00337BU043626</t>
  </si>
  <si>
    <t>A00338BU043620</t>
  </si>
  <si>
    <t>Yilian actualización Venta de Octubre</t>
  </si>
  <si>
    <t>A00339BU043637</t>
  </si>
  <si>
    <t>Yilian, ajuste de inventario Octubre</t>
  </si>
  <si>
    <t>A00340BU04328</t>
  </si>
  <si>
    <t>A00341HAW0055</t>
  </si>
  <si>
    <t>Violeta ajuste ventas Octubre</t>
  </si>
  <si>
    <t>A00342BU043516</t>
  </si>
  <si>
    <t>Sarai, ajuste de ventas, Octubre</t>
  </si>
  <si>
    <t>A00343HAW0046</t>
  </si>
  <si>
    <t>YILHM0057</t>
  </si>
  <si>
    <t>Cardigan tejido color crema con botones Marca H&amp;M</t>
  </si>
  <si>
    <t>A00344YILHM0057</t>
  </si>
  <si>
    <t>Massi Manicuri</t>
  </si>
  <si>
    <t>YILHM0109</t>
  </si>
  <si>
    <t>Enguatada azul navy de viscosa y cuello redondo Marca H&amp;M</t>
  </si>
  <si>
    <t>A00345YILHM0109</t>
  </si>
  <si>
    <t>BU0702</t>
  </si>
  <si>
    <t>Vestido Frenchy Azul</t>
  </si>
  <si>
    <t>A00346BU0702</t>
  </si>
  <si>
    <t>A00347BU043620</t>
  </si>
  <si>
    <t>A00348BU043621</t>
  </si>
  <si>
    <t>A00349BU043488</t>
  </si>
  <si>
    <t>A00350BU043670</t>
  </si>
  <si>
    <t>BU0308</t>
  </si>
  <si>
    <t>Maxi Vestido Fruncido</t>
  </si>
  <si>
    <t>A00351BU0308</t>
  </si>
  <si>
    <t>Vendido por mi</t>
  </si>
  <si>
    <t>YILHM0097</t>
  </si>
  <si>
    <t>Camisa de algodón estampada en color block Marca H&amp;M</t>
  </si>
  <si>
    <t>A00352YILHM0097</t>
  </si>
  <si>
    <t>A00353BU0593</t>
  </si>
  <si>
    <t>YILHM0063</t>
  </si>
  <si>
    <t>Suéter crema polar con letrero Marca H&amp;M</t>
  </si>
  <si>
    <t>A00354YILHM0063</t>
  </si>
  <si>
    <t>BU04442</t>
  </si>
  <si>
    <t>Vestido de tirantes atados y espalda corrida</t>
  </si>
  <si>
    <t>A00355BU04442</t>
  </si>
  <si>
    <t>Inventario</t>
  </si>
  <si>
    <t>A00356BU043637</t>
  </si>
  <si>
    <t>A00356BU043638</t>
  </si>
  <si>
    <t>A00357BU043638</t>
  </si>
  <si>
    <t>YILHM0087</t>
  </si>
  <si>
    <t>Pullover de hombre Loose Fit de gran calidad de cuello redondo verde Marca H&amp;M</t>
  </si>
  <si>
    <t>A00358YILHM0087</t>
  </si>
  <si>
    <t>BU043492</t>
  </si>
  <si>
    <t>Sandalias planas de moda de punta cuadrada</t>
  </si>
  <si>
    <t>A00359BU043492</t>
  </si>
  <si>
    <t>A00359BU043573</t>
  </si>
  <si>
    <t>BU043536</t>
  </si>
  <si>
    <t>A00360BU043536</t>
  </si>
  <si>
    <t>BU043570</t>
  </si>
  <si>
    <t>A00361BU043570</t>
  </si>
  <si>
    <t>BU068181</t>
  </si>
  <si>
    <t>A00362BU068181</t>
  </si>
  <si>
    <t>A00362BU043632</t>
  </si>
  <si>
    <t>BU0698</t>
  </si>
  <si>
    <t>Kimono floral</t>
  </si>
  <si>
    <t>A00363BU0698</t>
  </si>
  <si>
    <t>A00364BU068181</t>
  </si>
  <si>
    <t>BU04436</t>
  </si>
  <si>
    <t>Falda Maxi plisada favorecedora</t>
  </si>
  <si>
    <t>A00365BU04436</t>
  </si>
  <si>
    <t>Yeny Vendido en 45</t>
  </si>
  <si>
    <t>BU043481</t>
  </si>
  <si>
    <t>A00366BU043481</t>
  </si>
  <si>
    <t>Vendido en 45 Yeny</t>
  </si>
  <si>
    <t>A00367BU043481</t>
  </si>
  <si>
    <t>BU04447</t>
  </si>
  <si>
    <t>Pantalón fuccia ajustado de tela H&amp;M</t>
  </si>
  <si>
    <t>A00368BU04447</t>
  </si>
  <si>
    <t>BU043610</t>
  </si>
  <si>
    <t>Chaleco de traje estilo blazer color blanco</t>
  </si>
  <si>
    <t>A00369BU043610</t>
  </si>
  <si>
    <t>YILHM0148</t>
  </si>
  <si>
    <t>Top jersey de cuello tortuga color gris Marca H&amp;M</t>
  </si>
  <si>
    <t>A00370YILHM0148</t>
  </si>
  <si>
    <t>BU06511</t>
  </si>
  <si>
    <t>Zapatillas blanco casual</t>
  </si>
  <si>
    <t>A00371BU06511</t>
  </si>
  <si>
    <t>YILHM0139</t>
  </si>
  <si>
    <t>Calzoncillos Boxers de algodón colores variados</t>
  </si>
  <si>
    <t>A00372YILHM0139</t>
  </si>
  <si>
    <t>YILHM0081</t>
  </si>
  <si>
    <t>Pullover de hombre Loose Fit de gran calidad de cuello redondo gris oscuro Marca H&amp;M</t>
  </si>
  <si>
    <t>A00373YILHM0081</t>
  </si>
  <si>
    <t>YILHM0086</t>
  </si>
  <si>
    <t>Pullover de hombre Loose Fit de gran calidad de cuello redondo azul Marca H&amp;M</t>
  </si>
  <si>
    <t>A00373YILHM0086</t>
  </si>
  <si>
    <t>YILHM0060</t>
  </si>
  <si>
    <t>Suéter oversize crema de franjas azul oscuro de cuello redondo Marca H&amp;M</t>
  </si>
  <si>
    <t>A00373YILHM0060</t>
  </si>
  <si>
    <t>Todo vendido por mí el pantalón gris que se vendió es el asado de 30 pesos</t>
  </si>
  <si>
    <t>YILHM0014</t>
  </si>
  <si>
    <t>Pantalón elegante de pierna ancha gris de listas blancas Marca H&amp;M</t>
  </si>
  <si>
    <t>A00374YILHM0014</t>
  </si>
  <si>
    <t>A00374BU04330</t>
  </si>
  <si>
    <t>YILHM0039</t>
  </si>
  <si>
    <t>Blusa negra de escote cuadrado Marca H&amp;M</t>
  </si>
  <si>
    <t>A00374YILHM0039</t>
  </si>
  <si>
    <t>A00374YILHM0045</t>
  </si>
  <si>
    <t>BU0349</t>
  </si>
  <si>
    <t>Top Acanalado</t>
  </si>
  <si>
    <t>A00375BU0349</t>
  </si>
  <si>
    <t>Yeny vendió este y otro pantalón más 2 de $30</t>
  </si>
  <si>
    <t>A00376BU043621</t>
  </si>
  <si>
    <t>BU0734</t>
  </si>
  <si>
    <t>A00377BU0734</t>
  </si>
  <si>
    <t>BU06798</t>
  </si>
  <si>
    <t>Crossbody Bag Guateado</t>
  </si>
  <si>
    <t>A00378BU06798</t>
  </si>
  <si>
    <t>A00379BU0733</t>
  </si>
  <si>
    <t>BU04353</t>
  </si>
  <si>
    <t>A00380BU04353</t>
  </si>
  <si>
    <t>UB0187</t>
  </si>
  <si>
    <t>Top cruzado naranja</t>
  </si>
  <si>
    <t>A00381UB0187</t>
  </si>
  <si>
    <t>BU0348</t>
  </si>
  <si>
    <t>A00381BU0348</t>
  </si>
  <si>
    <t>BU06819</t>
  </si>
  <si>
    <t>Crossbody Cromado</t>
  </si>
  <si>
    <t>A00381BU06819</t>
  </si>
  <si>
    <t>BU043498</t>
  </si>
  <si>
    <t>A00382BU043498</t>
  </si>
  <si>
    <t>BU0351</t>
  </si>
  <si>
    <t>Vestido frenchy de puntos</t>
  </si>
  <si>
    <t>A00383BU0351</t>
  </si>
  <si>
    <t>UB0192</t>
  </si>
  <si>
    <t>A00383UB0192</t>
  </si>
  <si>
    <t>A00383BU06551</t>
  </si>
  <si>
    <t>BU0652</t>
  </si>
  <si>
    <t>Mocasín de punta fina Marca H&amp;M</t>
  </si>
  <si>
    <t>A00384BU0652</t>
  </si>
  <si>
    <t>BU06802</t>
  </si>
  <si>
    <t>Blazer entallado</t>
  </si>
  <si>
    <t>A00385BU06802</t>
  </si>
  <si>
    <t>A00386UB0218</t>
  </si>
  <si>
    <t>Entrado doble (el producto aún está disponible)</t>
  </si>
  <si>
    <t>A00387UB0218</t>
  </si>
  <si>
    <t>YILHM0117</t>
  </si>
  <si>
    <t>Jogger regular fit negro con bolsillos discretos Marca H&amp;M</t>
  </si>
  <si>
    <t>A00388YILHM0117</t>
  </si>
  <si>
    <t>BU043577</t>
  </si>
  <si>
    <t>Vestido rojo elegante de cuello healter de tela satinada</t>
  </si>
  <si>
    <t>A00389BU043577</t>
  </si>
  <si>
    <t>YILHM0032</t>
  </si>
  <si>
    <t>Blusa-Camisa elegante de listas de cuello V Marca H&amp;M</t>
  </si>
  <si>
    <t>A00390YILHM0032</t>
  </si>
  <si>
    <t>YILHM0017</t>
  </si>
  <si>
    <t>Jogger de pierna ancha color negro Marca H&amp;M</t>
  </si>
  <si>
    <t>A00391YILHM0017</t>
  </si>
  <si>
    <t>YILHM0023</t>
  </si>
  <si>
    <t>Vestido verde Maxi ajustado con corrugado de manga corta Marca H&amp;M</t>
  </si>
  <si>
    <t>A00391YILHM0023</t>
  </si>
  <si>
    <t>BU043518</t>
  </si>
  <si>
    <t>Sandalias naranjas espadriles de saco atadas con hebilla al tobillo</t>
  </si>
  <si>
    <t>A00392BU043518</t>
  </si>
  <si>
    <t>BU043596</t>
  </si>
  <si>
    <t>A00393BU043596</t>
  </si>
  <si>
    <t>A00394BU06731</t>
  </si>
  <si>
    <t>BU043668</t>
  </si>
  <si>
    <t>Vestido de botones y listas amarillas con abertura</t>
  </si>
  <si>
    <t>A00395BU043668</t>
  </si>
  <si>
    <t>BU0435961</t>
  </si>
  <si>
    <t>A00396BU0435961</t>
  </si>
  <si>
    <t>Yeni</t>
  </si>
  <si>
    <t>YILHM0052</t>
  </si>
  <si>
    <t>Top de mangas largas de rayas de cuello tortuga Marca H&amp;M</t>
  </si>
  <si>
    <t>A00397YILHM0052</t>
  </si>
  <si>
    <t>BU06785</t>
  </si>
  <si>
    <t>Bolso Crossbody en detalle de cocodrilo</t>
  </si>
  <si>
    <t>A00398BU06785</t>
  </si>
  <si>
    <t>BU043545</t>
  </si>
  <si>
    <t>Bolso minimalista de moda cuadrado con solapa rojo</t>
  </si>
  <si>
    <t>A00398BU043545</t>
  </si>
  <si>
    <t>Vendido por mí</t>
  </si>
  <si>
    <t>YILHM0059</t>
  </si>
  <si>
    <t>Suéter azul gris tejido de cuello V Marca H&amp;M</t>
  </si>
  <si>
    <t>A00399YILHM0059</t>
  </si>
  <si>
    <t>BU043667</t>
  </si>
  <si>
    <t>A00400BU043667</t>
  </si>
  <si>
    <t>A00401BU043577</t>
  </si>
  <si>
    <t>UB0126</t>
  </si>
  <si>
    <t>Vestido Floreado corte de sirena</t>
  </si>
  <si>
    <t>A00402UB0126</t>
  </si>
  <si>
    <t>BU043682</t>
  </si>
  <si>
    <t>A00403BU043682</t>
  </si>
  <si>
    <t>A00403BU043672</t>
  </si>
  <si>
    <t>BU043693</t>
  </si>
  <si>
    <t>Conjunto de 3 piezas (camisa, top y shorts)</t>
  </si>
  <si>
    <t>A00403BU043693</t>
  </si>
  <si>
    <t>BU043630</t>
  </si>
  <si>
    <t>A00403BU043630</t>
  </si>
  <si>
    <t>Asignar nombre del Gestor</t>
  </si>
  <si>
    <t>A00404BU043676</t>
  </si>
  <si>
    <t>Defectuosas</t>
  </si>
  <si>
    <t>BU043533</t>
  </si>
  <si>
    <t>Sandalias planas con adornos de aro y tiras al tobillo</t>
  </si>
  <si>
    <t>A00405BU043533</t>
  </si>
  <si>
    <t>BU043511</t>
  </si>
  <si>
    <t>A00406BU043511</t>
  </si>
  <si>
    <t>BU04387</t>
  </si>
  <si>
    <t>Cinturón fino de hebilla de estilo elegante negro</t>
  </si>
  <si>
    <t>A00407BU04387</t>
  </si>
  <si>
    <t>A00407BU06551</t>
  </si>
  <si>
    <t>Lo vendi yo</t>
  </si>
  <si>
    <t>YILHM0162</t>
  </si>
  <si>
    <t>Camiseta de jersey escote cuadrado de manga larga negro</t>
  </si>
  <si>
    <t>A00408YILHM0162</t>
  </si>
  <si>
    <t>Yesy
[2024-12-05 11:15:44 -0600</t>
  </si>
  <si>
    <t>Top con cuello redondo Marrón oscuro</t>
  </si>
  <si>
    <t>A00409YILHM0190</t>
  </si>
  <si>
    <t>YILHM0228</t>
  </si>
  <si>
    <t>Jeans altos anchos de mujer azul Vaquero</t>
  </si>
  <si>
    <t>A00409YILHM0228</t>
  </si>
  <si>
    <t>YILHM0164</t>
  </si>
  <si>
    <t>Jeans altos corte recto de mujer negro</t>
  </si>
  <si>
    <t>A00409YILHM0164</t>
  </si>
  <si>
    <t>YILHM0172</t>
  </si>
  <si>
    <t>Top de mezcla modal acanalado Borgoña</t>
  </si>
  <si>
    <t>A00410YILHM0172</t>
  </si>
  <si>
    <t>YILHM0201</t>
  </si>
  <si>
    <t>Top de cuello alto de microfibra gris oscuro</t>
  </si>
  <si>
    <t>A00410YILHM0201</t>
  </si>
  <si>
    <t>BU043497</t>
  </si>
  <si>
    <t>A00411BU043497</t>
  </si>
  <si>
    <t>Jacquelin</t>
  </si>
  <si>
    <t>BU043484</t>
  </si>
  <si>
    <t>Shorts Caquis Azul Marino H&amp;M</t>
  </si>
  <si>
    <t>A00412BU043484</t>
  </si>
  <si>
    <t>BU043483</t>
  </si>
  <si>
    <t>Shorts Caquis Beige H&amp;M</t>
  </si>
  <si>
    <t>A00412BU043483</t>
  </si>
  <si>
    <t>YILHM0203</t>
  </si>
  <si>
    <t>Pantalones de sarga de algodón beige</t>
  </si>
  <si>
    <t>A00412YILHM0203</t>
  </si>
  <si>
    <t>BU043485</t>
  </si>
  <si>
    <t>Shorts Caquis Gris H&amp;M</t>
  </si>
  <si>
    <t>A00412BU043485</t>
  </si>
  <si>
    <t>YILHM0088</t>
  </si>
  <si>
    <t>A00412YILHM0088</t>
  </si>
  <si>
    <t>Este pantalón lo vende Yesy que es el de la factura de los dos pantalones y el Top marrón que no son yo dos marrón. Si no este pantalón en 15 pesos en vez de 30</t>
  </si>
  <si>
    <t>YILHM0188</t>
  </si>
  <si>
    <t>Pantalones de sarga con pernera de darril negro</t>
  </si>
  <si>
    <t>A00413YILHM0188</t>
  </si>
  <si>
    <t>Baby 
También se vendió un pantalon de los nuevos jogger con parte de abajo ajustable talla L $40.00
Hay que agregarlo a las ventas y a la comisión</t>
  </si>
  <si>
    <t>YILHM0083</t>
  </si>
  <si>
    <t>A00414YILHM0083</t>
  </si>
  <si>
    <t>YILHM0194</t>
  </si>
  <si>
    <t>Pantalones deportivos de nylon de hombre gris</t>
  </si>
  <si>
    <t>A00414YILHM0194</t>
  </si>
  <si>
    <t>YILHM0008</t>
  </si>
  <si>
    <t>Shorts regular fit de algodón color verde army Marca H&amp;M</t>
  </si>
  <si>
    <t>A00414YILHM0008</t>
  </si>
  <si>
    <t>YILHM0015</t>
  </si>
  <si>
    <t>Jogger de pierna ancha color chantillí Marca H&amp;M</t>
  </si>
  <si>
    <t>A00414YILHM0015</t>
  </si>
  <si>
    <t>A00414BU04321</t>
  </si>
  <si>
    <t>YILHM0185</t>
  </si>
  <si>
    <t>Camiseta jersey escote cuadrado de manga larga turquesa oscuro</t>
  </si>
  <si>
    <t>A00414YILHM0185</t>
  </si>
  <si>
    <t>YILHM0183</t>
  </si>
  <si>
    <t>Pantalones deportivos de nylon de hombre negro</t>
  </si>
  <si>
    <t>A00414YILHM0183</t>
  </si>
  <si>
    <t>YILHM0226</t>
  </si>
  <si>
    <t>Top de punto fino negro</t>
  </si>
  <si>
    <t>A00415YILHM0226</t>
  </si>
  <si>
    <t>BU0594</t>
  </si>
  <si>
    <t>A00416BU0594</t>
  </si>
  <si>
    <t>YILHM0223</t>
  </si>
  <si>
    <t>Camiseta de microfibra manga larga negro</t>
  </si>
  <si>
    <t>A00416YILHM0223</t>
  </si>
  <si>
    <t>A00417BU043670</t>
  </si>
  <si>
    <t>Yudi venta noviembre</t>
  </si>
  <si>
    <t>BU043678</t>
  </si>
  <si>
    <t>A00418BU043678</t>
  </si>
  <si>
    <t>YILHM0218</t>
  </si>
  <si>
    <t>Sudadera holgada de hombre negro</t>
  </si>
  <si>
    <t>A00419YILHM0218</t>
  </si>
  <si>
    <t>BU043609</t>
  </si>
  <si>
    <t>A00420BU043609</t>
  </si>
  <si>
    <t>Jaquelin</t>
  </si>
  <si>
    <t>YILHM0193</t>
  </si>
  <si>
    <t>Camisa de satén negro</t>
  </si>
  <si>
    <t>A00421YILHM0193</t>
  </si>
  <si>
    <t>BU04419</t>
  </si>
  <si>
    <t>Vestido negro espalda cruzada</t>
  </si>
  <si>
    <t>A00422BU04419</t>
  </si>
  <si>
    <t>YILHM0073</t>
  </si>
  <si>
    <t>Leggings mallas negros no transparentables Marca H&amp;M</t>
  </si>
  <si>
    <t>A00422YILHM0073</t>
  </si>
  <si>
    <t>BU043525</t>
  </si>
  <si>
    <t>Sandalias cruzadas de rafia natural y suela negra</t>
  </si>
  <si>
    <t>A00422BU043525</t>
  </si>
  <si>
    <t>A00423BU0734</t>
  </si>
  <si>
    <t>YILHM0168</t>
  </si>
  <si>
    <t>Jeans holgados de hombre gris oscuro</t>
  </si>
  <si>
    <t>A00424YILHM0168</t>
  </si>
  <si>
    <t>HAW0002</t>
  </si>
  <si>
    <t>Botas punta cuadrada</t>
  </si>
  <si>
    <t>A00424HAW0002</t>
  </si>
  <si>
    <t>Yudi
El Top de acuerdo tortuga se vendió en 20, ventas total $80</t>
  </si>
  <si>
    <t>A00425YILHM0112</t>
  </si>
  <si>
    <t>BU0538</t>
  </si>
  <si>
    <t>Sweater de lana H&amp;M</t>
  </si>
  <si>
    <t>A00425BU0538</t>
  </si>
  <si>
    <t>BU04338</t>
  </si>
  <si>
    <t>Sandalias carmelitas de moda con correa de velcro</t>
  </si>
  <si>
    <t>A00425BU04338</t>
  </si>
  <si>
    <t>BU043588</t>
  </si>
  <si>
    <t>Vestido floral bohemio de línea A de un hombro</t>
  </si>
  <si>
    <t>A00426BU043588</t>
  </si>
  <si>
    <t>Baby
Estos tres productos mas 8 de las cosas nuevas de H&amp;M de hombre
Total de la factura 262 usd (porque se aplicó 10% de descuento)</t>
  </si>
  <si>
    <t>BU043633</t>
  </si>
  <si>
    <t>A00427BU043633</t>
  </si>
  <si>
    <t>YILHM0066</t>
  </si>
  <si>
    <t>Top de micro fibra de manga larga Marca H&amp;M</t>
  </si>
  <si>
    <t>A00427YILHM0066</t>
  </si>
  <si>
    <t>YILHM0018</t>
  </si>
  <si>
    <t>Jogger de pierna ancha color azul marino Marca H&amp;M</t>
  </si>
  <si>
    <t>A00427YILHM0018</t>
  </si>
  <si>
    <t>YILHM0065</t>
  </si>
  <si>
    <t>A00428YILHM0065</t>
  </si>
  <si>
    <t>YILHM0115</t>
  </si>
  <si>
    <t>Jogger regular fit gris medio Marca H&amp;M</t>
  </si>
  <si>
    <t>A00428YILHM0115</t>
  </si>
  <si>
    <t>A00429BU043569</t>
  </si>
  <si>
    <t>A00429BU043545</t>
  </si>
  <si>
    <t>YILHM0170</t>
  </si>
  <si>
    <t>Jersey corto de punto fino de mujer</t>
  </si>
  <si>
    <t>A00430YILHM0170</t>
  </si>
  <si>
    <t>YILHM0214</t>
  </si>
  <si>
    <t>Camiseta de jersey escote cuadrado de manga larga marrón</t>
  </si>
  <si>
    <t>A00430YILHM0214</t>
  </si>
  <si>
    <t>A00431BU043518</t>
  </si>
  <si>
    <t>YILHM0224</t>
  </si>
  <si>
    <t>A00432YILHM0224</t>
  </si>
  <si>
    <t>BU0539</t>
  </si>
  <si>
    <t>A00432BU0539</t>
  </si>
  <si>
    <t>YILHM0067</t>
  </si>
  <si>
    <t>Top de manga larga de escote cuadrado Marca H&amp;M</t>
  </si>
  <si>
    <t>A00433YILHM0067</t>
  </si>
  <si>
    <t>YILHM0055</t>
  </si>
  <si>
    <t>Top de mangas traslúcido de cuello redondo Marca H&amp;M</t>
  </si>
  <si>
    <t>A00433YILHM0055</t>
  </si>
  <si>
    <t>A00433YILHM0214</t>
  </si>
  <si>
    <t>A00434BU043630</t>
  </si>
  <si>
    <t>BU043496</t>
  </si>
  <si>
    <t>Yoga Sexy Set Deportivo con abertura trasera color Albaricoque</t>
  </si>
  <si>
    <t>A00435BU043496</t>
  </si>
  <si>
    <t>BU043560</t>
  </si>
  <si>
    <t>A00435BU043560</t>
  </si>
  <si>
    <t>A00436BU0321</t>
  </si>
  <si>
    <t>Kira se quedó con estas y con una de rayas grises de mujer talla L($18)</t>
  </si>
  <si>
    <t>YILHM0202</t>
  </si>
  <si>
    <t>Suéter de ajuste perfecto negro</t>
  </si>
  <si>
    <t>A00437YILHM0202</t>
  </si>
  <si>
    <t>YILHM0206</t>
  </si>
  <si>
    <t>Suéter de ajuste perfecto gris</t>
  </si>
  <si>
    <t>A00437YILHM0206</t>
  </si>
  <si>
    <t>YILHM0161</t>
  </si>
  <si>
    <t>Suéter de punto fino ajustado azul marino</t>
  </si>
  <si>
    <t>A00437YILHM0161</t>
  </si>
  <si>
    <t>A00438BU043681</t>
  </si>
  <si>
    <t>A00439BU043610</t>
  </si>
  <si>
    <t>BU043611</t>
  </si>
  <si>
    <t>A00440BU043611</t>
  </si>
  <si>
    <t>A00441BU043556</t>
  </si>
  <si>
    <t>A00441BU043606</t>
  </si>
  <si>
    <t>BU043597</t>
  </si>
  <si>
    <t>A00442BU043597</t>
  </si>
  <si>
    <t>A00443UB0192</t>
  </si>
  <si>
    <t>A00444BU0727</t>
  </si>
  <si>
    <t>Top de jersey de algodón acanalado blanco</t>
  </si>
  <si>
    <t>A00445YILHM0232</t>
  </si>
  <si>
    <t>YILHM0339</t>
  </si>
  <si>
    <t>A00446YILHM0339</t>
  </si>
  <si>
    <t>A00447YILHM0332</t>
  </si>
  <si>
    <t>A00448YILHM0333</t>
  </si>
  <si>
    <t>A00449BU043545</t>
  </si>
  <si>
    <t>BU06793</t>
  </si>
  <si>
    <t>Crossbody Bag con hebilla</t>
  </si>
  <si>
    <t>A00449BU06793</t>
  </si>
  <si>
    <t>A00450YILHM0333</t>
  </si>
  <si>
    <t>A00451YILHM0329</t>
  </si>
  <si>
    <t>YILHM0323</t>
  </si>
  <si>
    <t>A00452YILHM0323</t>
  </si>
  <si>
    <t>A00452YILHM0327</t>
  </si>
  <si>
    <t>YILHM0411</t>
  </si>
  <si>
    <t>Bolso grande de rafia con zíper y adorno de charm</t>
  </si>
  <si>
    <t>A00453YILHM0411</t>
  </si>
  <si>
    <t>YILHM0208</t>
  </si>
  <si>
    <t>Conjunto de dos tops Blanco y Marrón oscuro</t>
  </si>
  <si>
    <t>A00454YILHM0208</t>
  </si>
  <si>
    <t>A00455YILHM0328</t>
  </si>
  <si>
    <t>BU06806</t>
  </si>
  <si>
    <t>Vestido Chic Primavera</t>
  </si>
  <si>
    <t>A00456BU06806</t>
  </si>
  <si>
    <t>A00457YILHM0329</t>
  </si>
  <si>
    <t>YILHM0418</t>
  </si>
  <si>
    <t>Botas negras ajustadas de zíper</t>
  </si>
  <si>
    <t>A00458YILHM0418</t>
  </si>
  <si>
    <t>YILHM0230</t>
  </si>
  <si>
    <t>Pantalones cortos deportivos gris melange</t>
  </si>
  <si>
    <t>A00459YILHM0230</t>
  </si>
  <si>
    <t>YILHM0150</t>
  </si>
  <si>
    <t>Pantalones cortos deportivos de hombre negro</t>
  </si>
  <si>
    <t>A00459YILHM0150</t>
  </si>
  <si>
    <t>A00460YILHM0329</t>
  </si>
  <si>
    <t>YILHM0428</t>
  </si>
  <si>
    <t>Plataforma negra en tendencia (talla reducida)</t>
  </si>
  <si>
    <t>A00461YILHM0428</t>
  </si>
  <si>
    <t>A00462YILHM0418</t>
  </si>
  <si>
    <t>A00463YILHM0411</t>
  </si>
  <si>
    <t>A00464YILHM0332</t>
  </si>
  <si>
    <t>YILHM0426</t>
  </si>
  <si>
    <t>Sandalias en tendencia y de gran comodidad Negro (talla reducida)</t>
  </si>
  <si>
    <t>A00464YILHM0426</t>
  </si>
  <si>
    <t>YILHM0409</t>
  </si>
  <si>
    <t>Bolso carmelita redondo de rafia con zíper</t>
  </si>
  <si>
    <t>A00465YILHM0409</t>
  </si>
  <si>
    <t>A00466YILHM0411</t>
  </si>
  <si>
    <t>YILHM0442</t>
  </si>
  <si>
    <t>Vestido pullover acanalado Rosa (Victoria´s Secret)</t>
  </si>
  <si>
    <t>A00467YILHM0442</t>
  </si>
  <si>
    <t>YILHM0437</t>
  </si>
  <si>
    <t>Vestido pullover acanalado Oliva (Victoria´s Secret)</t>
  </si>
  <si>
    <t>A00467YILHM0437</t>
  </si>
  <si>
    <t>YILHM0438</t>
  </si>
  <si>
    <t>Vestido pullover acanalado Crema (Victoria´s Secret)</t>
  </si>
  <si>
    <t>A00467YILHM0438</t>
  </si>
  <si>
    <t>YILHM0407</t>
  </si>
  <si>
    <t>Bolso ratán de listas blancas</t>
  </si>
  <si>
    <t>A00468YILHM0407</t>
  </si>
  <si>
    <t>YILHM0430</t>
  </si>
  <si>
    <t>Plataforma en bloque de color</t>
  </si>
  <si>
    <t>A00469YILHM0430</t>
  </si>
  <si>
    <t>A00470YILHM0411</t>
  </si>
  <si>
    <t>YILHM0406</t>
  </si>
  <si>
    <t>Bolso ratán de listas negras</t>
  </si>
  <si>
    <t>A00471YILHM0406</t>
  </si>
  <si>
    <t>YILHM0334</t>
  </si>
  <si>
    <t>A00472YILHM0334</t>
  </si>
  <si>
    <t>BU06805</t>
  </si>
  <si>
    <t>A00473BU06805</t>
  </si>
  <si>
    <t>BU04346</t>
  </si>
  <si>
    <t>A00474BU04346</t>
  </si>
  <si>
    <t>A00474BU064412</t>
  </si>
  <si>
    <t>A00474YILHM0435</t>
  </si>
  <si>
    <t>A00474BU04381</t>
  </si>
  <si>
    <t>A00474YILHM0327</t>
  </si>
  <si>
    <t>A00475YILHM0418</t>
  </si>
  <si>
    <t>BU043519</t>
  </si>
  <si>
    <t>A00476BU043519</t>
  </si>
  <si>
    <t>YILHM0415</t>
  </si>
  <si>
    <t>A00477YILHM0415</t>
  </si>
  <si>
    <t>A00478YILHM0407</t>
  </si>
  <si>
    <t>YILHM0410</t>
  </si>
  <si>
    <t>Bolso de rafia Chantillí</t>
  </si>
  <si>
    <t>A00479YILHM0410</t>
  </si>
  <si>
    <t>A00480YILHM0407</t>
  </si>
  <si>
    <t>A00480YILHM0410</t>
  </si>
  <si>
    <t>UB0101</t>
  </si>
  <si>
    <t>Vestido línea A elegante</t>
  </si>
  <si>
    <t>A00481UB0101</t>
  </si>
  <si>
    <t>A00482BU043606</t>
  </si>
  <si>
    <t>BU068184</t>
  </si>
  <si>
    <t>Corset negro elegante de encaje</t>
  </si>
  <si>
    <t>A00483BU068184</t>
  </si>
  <si>
    <t>BU04453</t>
  </si>
  <si>
    <t>Top de punto y cuello elegante blanco H&amp;M</t>
  </si>
  <si>
    <t>A00483BU04453</t>
  </si>
  <si>
    <t>A00483BU043607</t>
  </si>
  <si>
    <t>A00484YILHM0406</t>
  </si>
  <si>
    <t>YILHM0427</t>
  </si>
  <si>
    <t>A00485YILHM0427</t>
  </si>
  <si>
    <t>YILHM0431</t>
  </si>
  <si>
    <t>A00486YILHM0431</t>
  </si>
  <si>
    <t>A00487YILHM0410</t>
  </si>
  <si>
    <t>YILHM0196</t>
  </si>
  <si>
    <t>Camiseta estampada de ajuste holgado de hombre blanco</t>
  </si>
  <si>
    <t>A00488YILHM0196</t>
  </si>
  <si>
    <t>A00489YILHM0428</t>
  </si>
  <si>
    <t>YILHM0408</t>
  </si>
  <si>
    <t>Bolso carmelita cuadrado de rafia con zíper</t>
  </si>
  <si>
    <t>A00490YILHM0408</t>
  </si>
  <si>
    <t>A00491YILHM0336</t>
  </si>
  <si>
    <t>YILHM0322</t>
  </si>
  <si>
    <t>A00492YILHM0322</t>
  </si>
  <si>
    <t>BU04437</t>
  </si>
  <si>
    <t>Falda Midi Elegante Ajustada</t>
  </si>
  <si>
    <t>A00492BU04437</t>
  </si>
  <si>
    <t>YILHM0326</t>
  </si>
  <si>
    <t>A00492YILHM0326</t>
  </si>
  <si>
    <t>BU043615</t>
  </si>
  <si>
    <t>A00492BU043615</t>
  </si>
  <si>
    <t>A00493YILHM0430</t>
  </si>
  <si>
    <t>Sandalias en tendencia y de gran comodidad Negro</t>
  </si>
  <si>
    <t>A00494YILHM0426</t>
  </si>
  <si>
    <t>A00495YILHM0406</t>
  </si>
  <si>
    <t>Claudia mas vendida sandalia de velcro $30</t>
  </si>
  <si>
    <t>Sandalias en tendencia y de gran comodidad Oliva</t>
  </si>
  <si>
    <t>A00496YILHM0421</t>
  </si>
  <si>
    <t>A00497YILHM0420</t>
  </si>
  <si>
    <t>YILHM0417</t>
  </si>
  <si>
    <t>A00498YILHM0417</t>
  </si>
  <si>
    <t>A00498YILHM0326</t>
  </si>
  <si>
    <t>A00498YILHM0325</t>
  </si>
  <si>
    <t>A00499YILHM0427</t>
  </si>
  <si>
    <t>A00500YILHM0407</t>
  </si>
  <si>
    <t>YILHM0451</t>
  </si>
  <si>
    <t>Pijama de pantalón largo de algodón Rosa (Victoria´s Secret)</t>
  </si>
  <si>
    <t>A00501YILHM0451</t>
  </si>
  <si>
    <t>BU043683</t>
  </si>
  <si>
    <t>A00502BU043683</t>
  </si>
  <si>
    <t>BU043565</t>
  </si>
  <si>
    <t>A00503BU043565</t>
  </si>
  <si>
    <t>A00504YILHM0409</t>
  </si>
  <si>
    <t>YILHM0423</t>
  </si>
  <si>
    <t>A00505YILHM0423</t>
  </si>
  <si>
    <t>YILHM0432</t>
  </si>
  <si>
    <t>A00506YILHM0432</t>
  </si>
  <si>
    <t>A00507YILHM0417</t>
  </si>
  <si>
    <t>YILHM0419</t>
  </si>
  <si>
    <t>A00508YILHM0419</t>
  </si>
  <si>
    <t>A00509YILHM0423</t>
  </si>
  <si>
    <t>Vestido largo con escote profundo y diseño calado con adorno metálico</t>
  </si>
  <si>
    <t>A00510YILHM0343</t>
  </si>
  <si>
    <t>A00511YILHM0330</t>
  </si>
  <si>
    <t>A00512YILHM0430</t>
  </si>
  <si>
    <t>A00513YILHM0408</t>
  </si>
  <si>
    <t>A00514YILHM0426</t>
  </si>
  <si>
    <t>A00514YILHM0338</t>
  </si>
  <si>
    <t>BU0565</t>
  </si>
  <si>
    <t>Jean MOM con rotos</t>
  </si>
  <si>
    <t>A00515BU0565</t>
  </si>
  <si>
    <t>UB0247</t>
  </si>
  <si>
    <t>A00516UB0247</t>
  </si>
  <si>
    <t>A00516YILHM0420</t>
  </si>
  <si>
    <t>A00517YILHM0330</t>
  </si>
  <si>
    <t>A00517YILHM0417</t>
  </si>
  <si>
    <t>A00518YILHM0325</t>
  </si>
  <si>
    <t>YILHM0429</t>
  </si>
  <si>
    <t>A00519YILHM0429</t>
  </si>
  <si>
    <t>A00520YILHM0431</t>
  </si>
  <si>
    <t>YILHM0299</t>
  </si>
  <si>
    <t>A00521YILHM0299</t>
  </si>
  <si>
    <t>A00522YILHM0344</t>
  </si>
  <si>
    <t>A00523YILHM0419</t>
  </si>
  <si>
    <t>Jaqueline</t>
  </si>
  <si>
    <t>A00524YILHM0353</t>
  </si>
  <si>
    <t>A00524YILHM0407</t>
  </si>
  <si>
    <t>A00524YILHM0349</t>
  </si>
  <si>
    <t>A00524YILHM0348</t>
  </si>
  <si>
    <t>A00524YILHM0354</t>
  </si>
  <si>
    <t>A00524YILHM0369</t>
  </si>
  <si>
    <t>A00524YILHM0359</t>
  </si>
  <si>
    <t>A00524YILHM0364</t>
  </si>
  <si>
    <t>YILHM0416</t>
  </si>
  <si>
    <t>A00525YILHM0416</t>
  </si>
  <si>
    <t>YILHM0422</t>
  </si>
  <si>
    <t>A00526YILHM0422</t>
  </si>
  <si>
    <t>YILHM0434</t>
  </si>
  <si>
    <t>A00527YILHM0434</t>
  </si>
  <si>
    <t>YILHM0215</t>
  </si>
  <si>
    <t>Top de hombros descubiertos</t>
  </si>
  <si>
    <t>A00527YILHM0215</t>
  </si>
  <si>
    <t>YILHM0260</t>
  </si>
  <si>
    <t>Camiseta cuello en V ajustado blanco H&amp;M</t>
  </si>
  <si>
    <t>A00528YILHM0260</t>
  </si>
  <si>
    <t>YILHM0309</t>
  </si>
  <si>
    <t>Suéter de cuello alto de punto fino y ajuste slim negro de hombre H&amp;M</t>
  </si>
  <si>
    <t>A00529YILHM0309</t>
  </si>
  <si>
    <t>A00530YILHM0328</t>
  </si>
  <si>
    <t>YILHM0239</t>
  </si>
  <si>
    <t>Suéter de entrenamiento rosa palo de mujer H&amp;M</t>
  </si>
  <si>
    <t>A00531YILHM0239</t>
  </si>
  <si>
    <t>YILHM0480</t>
  </si>
  <si>
    <t>Colonia Velvet Petals (Victoria´s Secret)</t>
  </si>
  <si>
    <t>A00532YILHM0480</t>
  </si>
  <si>
    <t>A00533YILHM0018</t>
  </si>
  <si>
    <t>A00534YILHM0339</t>
  </si>
  <si>
    <t>YILHM0340</t>
  </si>
  <si>
    <t>A00535YILHM0340</t>
  </si>
  <si>
    <t>A00536YILHM0428</t>
  </si>
  <si>
    <t>A00537YILHM0410</t>
  </si>
  <si>
    <t>A00538YILHM0431</t>
  </si>
  <si>
    <t>A00538YILHM0406</t>
  </si>
  <si>
    <t>BU043649</t>
  </si>
  <si>
    <t>A00539BU043649</t>
  </si>
  <si>
    <t>A00540YILHM0331</t>
  </si>
  <si>
    <t>A00541YILHM0338</t>
  </si>
  <si>
    <t>A00541BU043683</t>
  </si>
  <si>
    <t>Bolso grande de textura de cocodrilo con neceser</t>
  </si>
  <si>
    <t>A00542YILHM0412</t>
  </si>
  <si>
    <t>A00543YILHM0416</t>
  </si>
  <si>
    <t>Michelle (se vendió en $35)</t>
  </si>
  <si>
    <t>YILHM0470</t>
  </si>
  <si>
    <t>A00544YILHM0470</t>
  </si>
  <si>
    <t>A00545YILHM0340</t>
  </si>
  <si>
    <t>No se vendio</t>
  </si>
  <si>
    <t>A00546YILHM0416</t>
  </si>
  <si>
    <t>YILHM0237</t>
  </si>
  <si>
    <t>Suéter de punto cable de ajuste regular crema de hombre H&amp;M</t>
  </si>
  <si>
    <t>A00547YILHM0237</t>
  </si>
  <si>
    <t>Jeans Bajos y anchos Baggy Azul vaquero</t>
  </si>
  <si>
    <t>A00548YILHM0156</t>
  </si>
  <si>
    <t>A00549YILHM0339</t>
  </si>
  <si>
    <t>BU04434</t>
  </si>
  <si>
    <t>A00550BU04434</t>
  </si>
  <si>
    <t>A00551YILHM0408</t>
  </si>
  <si>
    <t>A00552YILHM0408</t>
  </si>
  <si>
    <t>A00553YILHM0344</t>
  </si>
  <si>
    <t>YILHM0213</t>
  </si>
  <si>
    <t>Camiseta de algodón negro de hombre</t>
  </si>
  <si>
    <t>A00554YILHM0213</t>
  </si>
  <si>
    <t>YILHM0002</t>
  </si>
  <si>
    <t>Shorts de algodón color beige de gran calidad Marca H&amp;M</t>
  </si>
  <si>
    <t>A00554YILHM0002</t>
  </si>
  <si>
    <t>A00555YILHM0412</t>
  </si>
  <si>
    <t>YILHM0085</t>
  </si>
  <si>
    <t>Pullover de hombre Loose Fit de gran calidad de cuello redondo beige Marca H&amp;M</t>
  </si>
  <si>
    <t>A00556YILHM0085</t>
  </si>
  <si>
    <t>Pantalones deportivos cargo verde caqui</t>
  </si>
  <si>
    <t>A00556YILHM0204</t>
  </si>
  <si>
    <t>YILHM0160</t>
  </si>
  <si>
    <t>Top de cuello alto negro</t>
  </si>
  <si>
    <t>A00556YILHM0160</t>
  </si>
  <si>
    <t>A00557YILHM0196</t>
  </si>
  <si>
    <t>YILHM0219</t>
  </si>
  <si>
    <t>A00558YILHM0219</t>
  </si>
  <si>
    <t>YILHM0178</t>
  </si>
  <si>
    <t>Camiseta de jersey ajuste regular negro</t>
  </si>
  <si>
    <t>A00558YILHM0178</t>
  </si>
  <si>
    <t>Ajuste de inventario diciembre</t>
  </si>
  <si>
    <t>A00559BU043522</t>
  </si>
  <si>
    <t>BU043514</t>
  </si>
  <si>
    <t>A00560BU043514</t>
  </si>
  <si>
    <t>A00560BU043511</t>
  </si>
  <si>
    <t>UB0058</t>
  </si>
  <si>
    <t>Vestido de solapa y abertura</t>
  </si>
  <si>
    <t>A00561UB0058</t>
  </si>
  <si>
    <t>Ajuste inventario diciembre</t>
  </si>
  <si>
    <t>UB0059</t>
  </si>
  <si>
    <t>A00562UB0059</t>
  </si>
  <si>
    <t>A00563BU043616</t>
  </si>
  <si>
    <t>A00563YILHM0336</t>
  </si>
  <si>
    <t>A00564BU06818</t>
  </si>
  <si>
    <t>Encargo</t>
  </si>
  <si>
    <t>YILHM0474</t>
  </si>
  <si>
    <t>A00565YILHM0474</t>
  </si>
  <si>
    <t>YILHM0465</t>
  </si>
  <si>
    <t>Mochilas de Lona de gran calidad con porta laptop Marca Victoria´s Secret Rosa</t>
  </si>
  <si>
    <t>A00566YILHM0465</t>
  </si>
  <si>
    <t>BU043686</t>
  </si>
  <si>
    <t>Blusa de manga elegante en vuelos con ribete en contraste Color Blanco</t>
  </si>
  <si>
    <t>A00567BU043686</t>
  </si>
  <si>
    <t>YILHM0425</t>
  </si>
  <si>
    <t>A00568YILHM0425</t>
  </si>
  <si>
    <t>BU043591</t>
  </si>
  <si>
    <t>A00569BU043591</t>
  </si>
  <si>
    <t>Baby se la quedó</t>
  </si>
  <si>
    <t>A00570YILHM0465</t>
  </si>
  <si>
    <t>A00571BU04365</t>
  </si>
  <si>
    <t>Ajuste inventario</t>
  </si>
  <si>
    <t>A00572YILHM0406</t>
  </si>
  <si>
    <t>A00573YILHM0409</t>
  </si>
  <si>
    <t>A00574YILHM0408</t>
  </si>
  <si>
    <t>YILHM0225</t>
  </si>
  <si>
    <t>A00575YILHM0225</t>
  </si>
  <si>
    <t>A00576YILHM0425</t>
  </si>
  <si>
    <t>A00577YILHM0422</t>
  </si>
  <si>
    <t>A00578BU0394</t>
  </si>
  <si>
    <t>Mochilas de Lona de gran calidad con porta laptop Marca Victoria´s Secret Gris</t>
  </si>
  <si>
    <t>A00579YILHM0464</t>
  </si>
  <si>
    <t>Leticia</t>
  </si>
  <si>
    <t>A00580BU043656</t>
  </si>
  <si>
    <t>A00580BU043542</t>
  </si>
  <si>
    <t>A00580YILHM0408</t>
  </si>
  <si>
    <t>BU04388</t>
  </si>
  <si>
    <t>Cinturón fino de hebilla de estilo elegante carmelita</t>
  </si>
  <si>
    <t>A00580BU04388</t>
  </si>
  <si>
    <t>A00581UB0235</t>
  </si>
  <si>
    <t>Nanda</t>
  </si>
  <si>
    <t>BU04470</t>
  </si>
  <si>
    <t>Short blanco elegante de talle alto</t>
  </si>
  <si>
    <t>A00582BU04470</t>
  </si>
  <si>
    <t>BU043590</t>
  </si>
  <si>
    <t>Vestido Maija de estilo fresco de verano Blanco</t>
  </si>
  <si>
    <t>A00583BU043590</t>
  </si>
  <si>
    <t>Yilian
[2024-12-26 23:47:05 -0600</t>
  </si>
  <si>
    <t>A00584BU043575</t>
  </si>
  <si>
    <t>YILHM0335</t>
  </si>
  <si>
    <t>A00584YILHM0335</t>
  </si>
  <si>
    <t>Yilian
[2024-12-26 23:46:55 -0600</t>
  </si>
  <si>
    <t>Pantalones jogger cómodos negro</t>
  </si>
  <si>
    <t>A00585YILHM0211</t>
  </si>
  <si>
    <t>A00586YILHM0412</t>
  </si>
  <si>
    <t>YILHM0535</t>
  </si>
  <si>
    <t>A00587YILHM0535</t>
  </si>
  <si>
    <t>A00588YILHM0493</t>
  </si>
  <si>
    <t>YILHM0505</t>
  </si>
  <si>
    <t>Hoodie con cremallera beige claro de mujer H&amp;M</t>
  </si>
  <si>
    <t>A00588YILHM0505</t>
  </si>
  <si>
    <t>A00589YILHM0406</t>
  </si>
  <si>
    <t>UB0086</t>
  </si>
  <si>
    <t>Falda larga viniletto</t>
  </si>
  <si>
    <t>A00590UB0086</t>
  </si>
  <si>
    <t>A00591BU043574</t>
  </si>
  <si>
    <t>A00592YILHM0416</t>
  </si>
  <si>
    <t>SQ9855160</t>
  </si>
  <si>
    <t>A00593SQ9855160</t>
  </si>
  <si>
    <t>YILHM0263</t>
  </si>
  <si>
    <t>Pulóver holgado blanco de gran calidad de hombre H&amp;M</t>
  </si>
  <si>
    <t>A00594YILHM0263</t>
  </si>
  <si>
    <t>A00595YILHM0323</t>
  </si>
  <si>
    <t>BU043608</t>
  </si>
  <si>
    <t>A00595BU043608</t>
  </si>
  <si>
    <t>YILHM0491</t>
  </si>
  <si>
    <t>Jogger deportivo de ajuste regular azul marino de hombre H&amp;M</t>
  </si>
  <si>
    <t>A00596YILHM0491</t>
  </si>
  <si>
    <t>YILHM0523</t>
  </si>
  <si>
    <t>Suéter de cuello alto de brillos negro de mujer H&amp;M</t>
  </si>
  <si>
    <t>A00597YILHM0523</t>
  </si>
  <si>
    <t>A00598YILHM0408</t>
  </si>
  <si>
    <t>A00599BU0727</t>
  </si>
  <si>
    <t>A00600YILHM0427</t>
  </si>
  <si>
    <t>A00601YILHM0442</t>
  </si>
  <si>
    <t>A00602BU0565</t>
  </si>
  <si>
    <t>BU043684</t>
  </si>
  <si>
    <t>A00603BU043684</t>
  </si>
  <si>
    <t>UB0150</t>
  </si>
  <si>
    <t>Vestido escote de corazón</t>
  </si>
  <si>
    <t>A00603UB0150</t>
  </si>
  <si>
    <t>A00604BU04387</t>
  </si>
  <si>
    <t>YILHM0249</t>
  </si>
  <si>
    <t>A00604YILHM0249</t>
  </si>
  <si>
    <t>A00604YILHM0384</t>
  </si>
  <si>
    <t>A00605YILHM0406</t>
  </si>
  <si>
    <t>A00606YILHM0343</t>
  </si>
  <si>
    <t>Claudia
Se vendió polo azul de 25 
Se vendió jogger deportivo de ajuste regular azul marino de hombre 30</t>
  </si>
  <si>
    <t>YILHM0116</t>
  </si>
  <si>
    <t>Jogger slim fit gris oscuro cargo dry fit Marca H&amp;M</t>
  </si>
  <si>
    <t>A00607YILHM0116</t>
  </si>
  <si>
    <t>YILHM0490</t>
  </si>
  <si>
    <t>A00607YILHM0490</t>
  </si>
  <si>
    <t>A00608YILHM0415</t>
  </si>
  <si>
    <t>YILHM0192</t>
  </si>
  <si>
    <t>Camisa de satén azul marino</t>
  </si>
  <si>
    <t>A00609YILHM0192</t>
  </si>
  <si>
    <t>A00609BU043557</t>
  </si>
  <si>
    <t>YILHM0525</t>
  </si>
  <si>
    <t>Body tanga con escote redondo negro de mujer H&amp;M</t>
  </si>
  <si>
    <t>A00610YILHM0525</t>
  </si>
  <si>
    <t>YILHM0528</t>
  </si>
  <si>
    <t>Top de hombros descubiertos negro de mujer H&amp;M</t>
  </si>
  <si>
    <t>A00610YILHM0528</t>
  </si>
  <si>
    <t>A00611BU043659</t>
  </si>
  <si>
    <t>Pijama de pantalón corto Negro de algodón (Victoria´s Secret)</t>
  </si>
  <si>
    <t>A00611YILHM0460</t>
  </si>
  <si>
    <t>BU06621</t>
  </si>
  <si>
    <t>Conjunto de bikini moca</t>
  </si>
  <si>
    <t>A00611BU06621</t>
  </si>
  <si>
    <t>A00611YILHM0331</t>
  </si>
  <si>
    <t>A00611BU06692</t>
  </si>
  <si>
    <t>A00612BU043524</t>
  </si>
  <si>
    <t>A00612YILHM0424</t>
  </si>
  <si>
    <t>YILHM0286</t>
  </si>
  <si>
    <t>Pulóver lavado de ajuste caja negro vintage de hombre H&amp;M</t>
  </si>
  <si>
    <t>A00613YILHM0286</t>
  </si>
  <si>
    <t>A00614BU043615</t>
  </si>
  <si>
    <t>A00614BU0383</t>
  </si>
  <si>
    <t>YILHM0441</t>
  </si>
  <si>
    <t>Vestido pullover acanalado Gris (Victoria´s Secret)</t>
  </si>
  <si>
    <t>A00615YILHM0441</t>
  </si>
  <si>
    <t>BU0322</t>
  </si>
  <si>
    <t>A00616BU0322</t>
  </si>
  <si>
    <t>YILHM0222</t>
  </si>
  <si>
    <t>Polo de ajuste perfecto negro</t>
  </si>
  <si>
    <t>A00617YILHM0222</t>
  </si>
  <si>
    <t>YILHM0530</t>
  </si>
  <si>
    <t>A00617YILHM0530</t>
  </si>
  <si>
    <t>A00618BU06828</t>
  </si>
  <si>
    <t>BU043579</t>
  </si>
  <si>
    <t>Conjunto de bikini de manga larga con nudo delantero color vainilla</t>
  </si>
  <si>
    <t>A00619BU043579</t>
  </si>
  <si>
    <t>A00620YILHM0407</t>
  </si>
  <si>
    <t>BU043521</t>
  </si>
  <si>
    <t>A00621BU043521</t>
  </si>
  <si>
    <t>A00622YILHM0322</t>
  </si>
  <si>
    <t>A00622BU043541</t>
  </si>
  <si>
    <t>BU04435</t>
  </si>
  <si>
    <t>A00623BU04435</t>
  </si>
  <si>
    <t>A00624YILHM0328</t>
  </si>
  <si>
    <t>YILHM0171</t>
  </si>
  <si>
    <t>Jersey de cuello alto rayas negras</t>
  </si>
  <si>
    <t>A00625YILHM0171</t>
  </si>
  <si>
    <t>YILHM0494</t>
  </si>
  <si>
    <t>Jogger de pierna ancha gris melange de mujer H&amp;M</t>
  </si>
  <si>
    <t>A00625YILHM0494</t>
  </si>
  <si>
    <t>BU04374</t>
  </si>
  <si>
    <t>A00626BU04374</t>
  </si>
  <si>
    <t>YILHM0266</t>
  </si>
  <si>
    <t>Pulóver holgado verde caqui de gran calidad de hombre H&amp;M</t>
  </si>
  <si>
    <t>A00627YILHM0266</t>
  </si>
  <si>
    <t>SQ0228740</t>
  </si>
  <si>
    <t>A00628SQ0228740</t>
  </si>
  <si>
    <t>YILHM0152</t>
  </si>
  <si>
    <t>Pantalones cortos de hombre negro</t>
  </si>
  <si>
    <t>A00629YILHM0152</t>
  </si>
  <si>
    <t>A00630BU043521</t>
  </si>
  <si>
    <t>Pantalones deportivos Borgoña</t>
  </si>
  <si>
    <t>A00631YILHM0212</t>
  </si>
  <si>
    <t>A00632YILHM0212</t>
  </si>
  <si>
    <t>A00633YILHM0343</t>
  </si>
  <si>
    <t>BU04451</t>
  </si>
  <si>
    <t>Top de punto y cuello elegante negro H&amp;M</t>
  </si>
  <si>
    <t>A00634BU04451</t>
  </si>
  <si>
    <t>SQ4817613</t>
  </si>
  <si>
    <t>A00635SQ4817613</t>
  </si>
  <si>
    <t>BU043580</t>
  </si>
  <si>
    <t>A00636BU043580</t>
  </si>
  <si>
    <t>A00637YILHM0206</t>
  </si>
  <si>
    <t>A00638YILHM0326</t>
  </si>
  <si>
    <t>BU0419</t>
  </si>
  <si>
    <t>Playera de animados</t>
  </si>
  <si>
    <t>A00639BU0419</t>
  </si>
  <si>
    <t>YILHM0466</t>
  </si>
  <si>
    <t>Mochilas de Lona de gran calidad con porta laptop Marca Victoria´s Secret Negra</t>
  </si>
  <si>
    <t>A00640YILHM0466</t>
  </si>
  <si>
    <t>A00641YILHM0334</t>
  </si>
  <si>
    <t>A00641YILHM0331</t>
  </si>
  <si>
    <t>A00642YILHM0329</t>
  </si>
  <si>
    <t>SQ6696986</t>
  </si>
  <si>
    <t>A00643SQ6696986</t>
  </si>
  <si>
    <t>Vestido Polo Azul (Victoria´s Secret)</t>
  </si>
  <si>
    <t>A00643YILHM0448</t>
  </si>
  <si>
    <t>YILHM0176</t>
  </si>
  <si>
    <t>Conjunto de dos tops Blanco y negro</t>
  </si>
  <si>
    <t>A00644YILHM0176</t>
  </si>
  <si>
    <t>A00645YILHM0434</t>
  </si>
  <si>
    <t>BU0276</t>
  </si>
  <si>
    <t>Rubor rosa</t>
  </si>
  <si>
    <t>A00645BU0276</t>
  </si>
  <si>
    <t>BU06794</t>
  </si>
  <si>
    <t>Crossbody Bag</t>
  </si>
  <si>
    <t>A00646BU06794</t>
  </si>
  <si>
    <t>A00647BU043598</t>
  </si>
  <si>
    <t>A00648YILHM0434</t>
  </si>
  <si>
    <t>A00648YILHM0336</t>
  </si>
  <si>
    <t>SQ7786296</t>
  </si>
  <si>
    <t>Pantalones de vestir de hombre azul</t>
  </si>
  <si>
    <t>A00649SQ7786296</t>
  </si>
  <si>
    <t>SQ0926210</t>
  </si>
  <si>
    <t>Pantalon de vestir de hombre beich</t>
  </si>
  <si>
    <t>A00649SQ0926210</t>
  </si>
  <si>
    <t>A00650HAW0030</t>
  </si>
  <si>
    <t>YILHM0095</t>
  </si>
  <si>
    <t>Pullover slim fit negro algodón Marca H&amp;M</t>
  </si>
  <si>
    <t>A00651YILHM0095</t>
  </si>
  <si>
    <t>A00651YILHM0242</t>
  </si>
  <si>
    <t>SQ0284775</t>
  </si>
  <si>
    <t>Polo negro talla M</t>
  </si>
  <si>
    <t>A00652SQ0284775</t>
  </si>
  <si>
    <t>SQ4512719</t>
  </si>
  <si>
    <t>Pullover de hombre de ajuste perfecto</t>
  </si>
  <si>
    <t>A00652SQ4512719</t>
  </si>
  <si>
    <t>SQ1044927</t>
  </si>
  <si>
    <t>Pullover carmelita de hombre</t>
  </si>
  <si>
    <t>A00652SQ1044927</t>
  </si>
  <si>
    <t>A00653YILHM0442</t>
  </si>
  <si>
    <t>A00653YILHM0438</t>
  </si>
  <si>
    <t>A00654YILHM0408</t>
  </si>
  <si>
    <t>BU06707</t>
  </si>
  <si>
    <t>Set de bikini 3 piezas estampado navy</t>
  </si>
  <si>
    <t>A00655BU06707</t>
  </si>
  <si>
    <t>A00655YILHM0407</t>
  </si>
  <si>
    <t>A00656BU043580</t>
  </si>
  <si>
    <t>BU06779</t>
  </si>
  <si>
    <t>A00656BU06779</t>
  </si>
  <si>
    <t>A00657YILHM0412</t>
  </si>
  <si>
    <t>Yeny
[2025-01-02 13:09:12 -0600</t>
  </si>
  <si>
    <t>UB0047</t>
  </si>
  <si>
    <t>A00658UB0047</t>
  </si>
  <si>
    <t>A00659BU0590</t>
  </si>
  <si>
    <t>A00660YILHM0412</t>
  </si>
  <si>
    <t>YILHM0274</t>
  </si>
  <si>
    <t>A00661YILHM0274</t>
  </si>
  <si>
    <t>SQ8134543</t>
  </si>
  <si>
    <t>Jogger deportivo de ajuste regular crema</t>
  </si>
  <si>
    <t>A00662SQ8134543</t>
  </si>
  <si>
    <t>Pulóver de ajuste regular beige claro de hombre H&amp;M</t>
  </si>
  <si>
    <t>A00663YILHM0273</t>
  </si>
  <si>
    <t>SQ7725909</t>
  </si>
  <si>
    <t>Suéter de ajuste de cable crema</t>
  </si>
  <si>
    <t>A00664SQ7725909</t>
  </si>
  <si>
    <t>YILHM0248</t>
  </si>
  <si>
    <t>A00665YILHM0248</t>
  </si>
  <si>
    <t>YILHM0240</t>
  </si>
  <si>
    <t>Sudadera holgada Borgoña de hombre H&amp;M</t>
  </si>
  <si>
    <t>A00666YILHM0240</t>
  </si>
  <si>
    <t>A00667YILHM0242</t>
  </si>
  <si>
    <t>YILHM0312</t>
  </si>
  <si>
    <t>Enguatada de cuello alto negro de mujer H&amp;M</t>
  </si>
  <si>
    <t>A00668YILHM0312</t>
  </si>
  <si>
    <t>A00669YILHM0085</t>
  </si>
  <si>
    <t>A00670YILHM0409</t>
  </si>
  <si>
    <t>A00671YILHM0431</t>
  </si>
  <si>
    <t>BU04363</t>
  </si>
  <si>
    <t>A00672BU04363</t>
  </si>
  <si>
    <t>A00672BU04388</t>
  </si>
  <si>
    <t>BU043494</t>
  </si>
  <si>
    <t>Conjunto de Traje de Baño sexy color rojo</t>
  </si>
  <si>
    <t>A00673BU043494</t>
  </si>
  <si>
    <t>A00674YILHM0409</t>
  </si>
  <si>
    <t>BU07353</t>
  </si>
  <si>
    <t>Vestido Rojo de botones</t>
  </si>
  <si>
    <t>A00675BU07353</t>
  </si>
  <si>
    <t>SQ0434388</t>
  </si>
  <si>
    <t>A00676SQ0434388</t>
  </si>
  <si>
    <t>A00677BU04346</t>
  </si>
  <si>
    <t>A00678BU043631</t>
  </si>
  <si>
    <t>A00678YILHM0407</t>
  </si>
  <si>
    <t>A00679SQ0215072</t>
  </si>
  <si>
    <t>A00680YILHM0437</t>
  </si>
  <si>
    <t>BU06792</t>
  </si>
  <si>
    <t>Vestido Midi de espalda oblicua</t>
  </si>
  <si>
    <t>A00680BU06792</t>
  </si>
  <si>
    <t>A00680BU043497</t>
  </si>
  <si>
    <t>A00680YILHM0407</t>
  </si>
  <si>
    <t>YILHM0003</t>
  </si>
  <si>
    <t>Shorts de felpa regular fit gris medio Marca H&amp;M</t>
  </si>
  <si>
    <t>A00681YILHM0003</t>
  </si>
  <si>
    <t>A00681YILHM0211</t>
  </si>
  <si>
    <t>YILHM0500</t>
  </si>
  <si>
    <t>Hoodie con capucho hologada negro de hombre H&amp;M</t>
  </si>
  <si>
    <t>A00682YILHM0500</t>
  </si>
  <si>
    <t>YILHM0510</t>
  </si>
  <si>
    <t>A00683YILHM0510</t>
  </si>
  <si>
    <t>YILHM0504</t>
  </si>
  <si>
    <t>Enguatada con estampado de gofrados y ajuste slim gris de hombre H&amp;M</t>
  </si>
  <si>
    <t>A00683YILHM0504</t>
  </si>
  <si>
    <t>A00684YILHM0409</t>
  </si>
  <si>
    <t>A00685YILHM0326</t>
  </si>
  <si>
    <t>YILHM0488</t>
  </si>
  <si>
    <t>Sudadera holgada beige claro de hombre H&amp;M</t>
  </si>
  <si>
    <t>A00686YILHM0488</t>
  </si>
  <si>
    <t>A00686BU06711</t>
  </si>
  <si>
    <t>A00686YILHM0518</t>
  </si>
  <si>
    <t>YILHM0272</t>
  </si>
  <si>
    <t>Sudadera holgada Thermolite beige claro H&amp;M</t>
  </si>
  <si>
    <t>A00687YILHM0272</t>
  </si>
  <si>
    <t>YILHM0253</t>
  </si>
  <si>
    <t>Pulóver holgado con estampado Kodak H&amp;M</t>
  </si>
  <si>
    <t>A00688YILHM0253</t>
  </si>
  <si>
    <t>BU043586</t>
  </si>
  <si>
    <t>A00689BU043586</t>
  </si>
  <si>
    <t>BU06745</t>
  </si>
  <si>
    <t>Vestido Resorte estampado bohemio</t>
  </si>
  <si>
    <t>A00689BU06745</t>
  </si>
  <si>
    <t>YILHM0229</t>
  </si>
  <si>
    <t>A00690YILHM0229</t>
  </si>
  <si>
    <t>BU043509</t>
  </si>
  <si>
    <t>A00691BU043509</t>
  </si>
  <si>
    <t>A00692YILHM0432</t>
  </si>
  <si>
    <t>A00693YILHM0337</t>
  </si>
  <si>
    <t>A00694YILHM0412</t>
  </si>
  <si>
    <t>A00694YILHM0409</t>
  </si>
  <si>
    <t>A00695YILHM0490</t>
  </si>
  <si>
    <t>YILHM0284</t>
  </si>
  <si>
    <t>Pantalón cargo de ajuste relajado con cordones en los bajos beige claro de hombre H&amp;M</t>
  </si>
  <si>
    <t>A00696YILHM0284</t>
  </si>
  <si>
    <t>A00697YILHM0459</t>
  </si>
  <si>
    <t>YILHM0455</t>
  </si>
  <si>
    <t>Pijama de pantalón largo de algodón Negro (Victoria´s Secret)</t>
  </si>
  <si>
    <t>A00698YILHM0455</t>
  </si>
  <si>
    <t>A00699YILHM0433</t>
  </si>
  <si>
    <t>A00700BU043631</t>
  </si>
  <si>
    <t>A00700BU0440241</t>
  </si>
  <si>
    <t>A00701YILHM0323</t>
  </si>
  <si>
    <t>A00702YILHM0436</t>
  </si>
  <si>
    <t>BU06738</t>
  </si>
  <si>
    <t>A00703BU06738</t>
  </si>
  <si>
    <t>BU043507</t>
  </si>
  <si>
    <t>A00703BU043507</t>
  </si>
  <si>
    <t>YILHM0496</t>
  </si>
  <si>
    <t>Jogger de pierna ancha negro de mujer H&amp;M</t>
  </si>
  <si>
    <t>A00704YILHM0496</t>
  </si>
  <si>
    <t>YILHM0296</t>
  </si>
  <si>
    <t>A00705YILHM0296</t>
  </si>
  <si>
    <t>YILHM0163</t>
  </si>
  <si>
    <t>Jeans holgados de hombre negro</t>
  </si>
  <si>
    <t>A00706YILHM0163</t>
  </si>
  <si>
    <t>YILHM0300</t>
  </si>
  <si>
    <t>Pulóver holgado con estampado de ajuste holgado blanco soho heights de hombre H&amp;M</t>
  </si>
  <si>
    <t>A00706YILHM0300</t>
  </si>
  <si>
    <t>A00707YILHM0490</t>
  </si>
  <si>
    <t>A00707YILHM0488</t>
  </si>
  <si>
    <t>A00708UB0246</t>
  </si>
  <si>
    <t>YILHM0513</t>
  </si>
  <si>
    <t>Hoodie con capucha rosa topo de mujer H&amp;M</t>
  </si>
  <si>
    <t>A00709YILHM0513</t>
  </si>
  <si>
    <t>A00710YILHM0087</t>
  </si>
  <si>
    <t>YILHM0198</t>
  </si>
  <si>
    <t>Camiseta de ajuste regular gris oscuro</t>
  </si>
  <si>
    <t>A00710YILHM0198</t>
  </si>
  <si>
    <t>YILHM0507</t>
  </si>
  <si>
    <t>A00710YILHM0507</t>
  </si>
  <si>
    <t>SQ3420577</t>
  </si>
  <si>
    <t>Pulóver de ajuste holgado beige claro de gran calidad de hombre H&amp;M</t>
  </si>
  <si>
    <t>A00710SQ3420577</t>
  </si>
  <si>
    <t>A00710YILHM0008</t>
  </si>
  <si>
    <t>YILHM0009</t>
  </si>
  <si>
    <t>Shorts beich cargo regular fit de semi elastano con bolsillos traseros y a los lados Marca H&amp;M</t>
  </si>
  <si>
    <t>A00710YILHM0009</t>
  </si>
  <si>
    <t>A00711YILHM0212</t>
  </si>
  <si>
    <t>SQ3983276</t>
  </si>
  <si>
    <t>Jogger deportivo de ajuste regular blanco (Unisex)</t>
  </si>
  <si>
    <t>A00711SQ3983276</t>
  </si>
  <si>
    <t>YILHM0252</t>
  </si>
  <si>
    <t>A00711YILHM0252</t>
  </si>
  <si>
    <t>YILHM0276</t>
  </si>
  <si>
    <t>Enguatada con estampado de gofrados y ajuste slim marrón de hombre H&amp;M</t>
  </si>
  <si>
    <t>A00712YILHM0276</t>
  </si>
  <si>
    <t>YILHM0024</t>
  </si>
  <si>
    <t>Vestido negro elegante de línea A con manga media de tela rígida Marca H&amp;M</t>
  </si>
  <si>
    <t>A00713YILHM0024</t>
  </si>
  <si>
    <t>A00714BU043651</t>
  </si>
  <si>
    <t>YILHM0452</t>
  </si>
  <si>
    <t>A00715YILHM0452</t>
  </si>
  <si>
    <t>YILHM0292</t>
  </si>
  <si>
    <t>Pulóver holgada de hombre gis oscuro H&amp;M</t>
  </si>
  <si>
    <t>A00716YILHM0292</t>
  </si>
  <si>
    <t>YILHM0092</t>
  </si>
  <si>
    <t>Pullover slim fit gris claro algodón Marca H&amp;M</t>
  </si>
  <si>
    <t>A00716YILHM0092</t>
  </si>
  <si>
    <t>YILHM0238</t>
  </si>
  <si>
    <t>Suéter de punto cable de ajuste regular gris oscuro de hombre H&amp;M</t>
  </si>
  <si>
    <t>A00717YILHM0238</t>
  </si>
  <si>
    <t>YILHM0501</t>
  </si>
  <si>
    <t>Polo de gofrado de ajuste perfecto crema de hombre H&amp;M</t>
  </si>
  <si>
    <t>A00717YILHM0501</t>
  </si>
  <si>
    <t>A00718YILHM0412</t>
  </si>
  <si>
    <t>YILHM0264</t>
  </si>
  <si>
    <t>Pulóver holgado negro de gran calidad de hombre H&amp;M</t>
  </si>
  <si>
    <t>A00719YILHM0264</t>
  </si>
  <si>
    <t>YILHM0082</t>
  </si>
  <si>
    <t>A00719YILHM0082</t>
  </si>
  <si>
    <t>YILHM0173</t>
  </si>
  <si>
    <t>Camiseta de algodón blanco de mujer</t>
  </si>
  <si>
    <t>A00720YILHM0173</t>
  </si>
  <si>
    <t>YILHM0313</t>
  </si>
  <si>
    <t>Blusa de jersey drapeado blanco de mujer H&amp;M</t>
  </si>
  <si>
    <t>A00720YILHM0313</t>
  </si>
  <si>
    <t>A00720BU04388</t>
  </si>
  <si>
    <t>A00721BU04410</t>
  </si>
  <si>
    <t>BU0360</t>
  </si>
  <si>
    <t>Falda margarita de corte A</t>
  </si>
  <si>
    <t>A00721BU0360</t>
  </si>
  <si>
    <t>YILHM0497</t>
  </si>
  <si>
    <t>Jogger de pierna ancha negro con bolsillo trasero de mujer H&amp;M</t>
  </si>
  <si>
    <t>A00721YILHM0497</t>
  </si>
  <si>
    <t>A00721BU04459</t>
  </si>
  <si>
    <t>YILHM0514</t>
  </si>
  <si>
    <t>Hoodie con capucha gris oscuro mujer</t>
  </si>
  <si>
    <t>A00722YILHM0514</t>
  </si>
  <si>
    <t>Laura</t>
  </si>
  <si>
    <t>YILHM0304</t>
  </si>
  <si>
    <t>Pulóver de algodón de ajuste oversize negro de hombre H&amp;M</t>
  </si>
  <si>
    <t>A00723YILHM0304</t>
  </si>
  <si>
    <t>YILHM0511</t>
  </si>
  <si>
    <t>Suéter de punto de ajuste regular crema de hombre H&amp;M</t>
  </si>
  <si>
    <t>A00724YILHM0511</t>
  </si>
  <si>
    <t>SQ6926127</t>
  </si>
  <si>
    <t>Suéter de cuello rojo borgoña</t>
  </si>
  <si>
    <t>A00725SQ6926127</t>
  </si>
  <si>
    <t>YILHM0487</t>
  </si>
  <si>
    <t>Loose fit hoodie color crema Hombre H&amp;M</t>
  </si>
  <si>
    <t>A00726YILHM0487</t>
  </si>
  <si>
    <t>SQ9842287</t>
  </si>
  <si>
    <t>Suéter tejido de cuello y listas</t>
  </si>
  <si>
    <t>A00727SQ9842287</t>
  </si>
  <si>
    <t>Laura
[2025-01-09 10:19:16 -0600</t>
  </si>
  <si>
    <t>YILHM0314</t>
  </si>
  <si>
    <t>Hoodie Snoopy</t>
  </si>
  <si>
    <t>A00728YILHM0314</t>
  </si>
  <si>
    <t>YILHM0245</t>
  </si>
  <si>
    <t>Sudadera oversize New York de mujer H&amp;M</t>
  </si>
  <si>
    <t>A00729YILHM0245</t>
  </si>
  <si>
    <t>A00730YILHM0407</t>
  </si>
  <si>
    <t>Michel</t>
  </si>
  <si>
    <t>SQ8999941</t>
  </si>
  <si>
    <t>Suéter de lana de cuello redondo de listas</t>
  </si>
  <si>
    <t>A00731SQ8999941</t>
  </si>
  <si>
    <t>SQ6143450</t>
  </si>
  <si>
    <t>Suéter de jersey de cuello y ribete negro</t>
  </si>
  <si>
    <t>A00731SQ6143450</t>
  </si>
  <si>
    <t>SQ5875221</t>
  </si>
  <si>
    <t>Enguatada con detalle de costura H&amp;M</t>
  </si>
  <si>
    <t>A00732SQ5875221</t>
  </si>
  <si>
    <t>Cardigan negro ajustado de tela de jersey H&amp;M</t>
  </si>
  <si>
    <t>A00732YILHM0656</t>
  </si>
  <si>
    <t>SQ4840974</t>
  </si>
  <si>
    <t>Suéter de listas en cuello V</t>
  </si>
  <si>
    <t>A00732SQ4840974</t>
  </si>
  <si>
    <t>SQ3649984</t>
  </si>
  <si>
    <t>A00733SQ3649984</t>
  </si>
  <si>
    <t>A00734YILHM0375</t>
  </si>
  <si>
    <t>YILHM0512</t>
  </si>
  <si>
    <t>Sudadera bordada crema de hombre H&amp;M</t>
  </si>
  <si>
    <t>A00734YILHM0512</t>
  </si>
  <si>
    <t>SQ4192172</t>
  </si>
  <si>
    <t>Jogger de pierna ancha con bolsillos</t>
  </si>
  <si>
    <t>A00734SQ4192172</t>
  </si>
  <si>
    <t>YILHM0244</t>
  </si>
  <si>
    <t>Polo acanalado de ajuste regular y mangas largas negro de hombre H&amp;M</t>
  </si>
  <si>
    <t>A00734YILHM0244</t>
  </si>
  <si>
    <t>YILHM0567</t>
  </si>
  <si>
    <t>A00734YILHM0567</t>
  </si>
  <si>
    <t>SQ9148807</t>
  </si>
  <si>
    <t>Suéter azul navy de cuello redondo</t>
  </si>
  <si>
    <t>A00734SQ9148807</t>
  </si>
  <si>
    <t>A00734YILHM0384</t>
  </si>
  <si>
    <t>A00734YILHM0378</t>
  </si>
  <si>
    <t>YILHM0243</t>
  </si>
  <si>
    <t>Sudadera con capucha Fórmula 1 negro de hombre H&amp;M</t>
  </si>
  <si>
    <t>A00735YILHM0243</t>
  </si>
  <si>
    <t>A00736YILHM0334</t>
  </si>
  <si>
    <t>A00736YILHM0330</t>
  </si>
  <si>
    <t>YILHM0499</t>
  </si>
  <si>
    <t>Sudadera holgada Thermolite negro H&amp;M</t>
  </si>
  <si>
    <t>A00736YILHM0499</t>
  </si>
  <si>
    <t>SQ3743179</t>
  </si>
  <si>
    <t>A00737SQ3743179</t>
  </si>
  <si>
    <t>UB0164</t>
  </si>
  <si>
    <t>Hoodie rojo de capucha y puños negros</t>
  </si>
  <si>
    <t>A00738UB0164</t>
  </si>
  <si>
    <t>YILHM0031</t>
  </si>
  <si>
    <t>Blusa-Camisa Blanca de tela de viscosa Marca H&amp;M</t>
  </si>
  <si>
    <t>A00739YILHM0031</t>
  </si>
  <si>
    <t>A00740YILHM0327</t>
  </si>
  <si>
    <t>A00741YILHM0656</t>
  </si>
  <si>
    <t>A00741YILHM0636</t>
  </si>
  <si>
    <t>YILHM0678</t>
  </si>
  <si>
    <t>Top con cuello redondo negro</t>
  </si>
  <si>
    <t>A00741YILHM0678</t>
  </si>
  <si>
    <t>A00742YILHM0328</t>
  </si>
  <si>
    <t>A00742BU06551</t>
  </si>
  <si>
    <t>YILHM0707</t>
  </si>
  <si>
    <t>A00742YILHM0707</t>
  </si>
  <si>
    <t>BU06571</t>
  </si>
  <si>
    <t>Bikini negro sexy pequeño</t>
  </si>
  <si>
    <t>A00743BU06571</t>
  </si>
  <si>
    <t>A00743BU043551</t>
  </si>
  <si>
    <t>BU06777</t>
  </si>
  <si>
    <t>A00744BU06777</t>
  </si>
  <si>
    <t>A00744BU043507</t>
  </si>
  <si>
    <t>A00745YILHM0249</t>
  </si>
  <si>
    <t>YILHM0277</t>
  </si>
  <si>
    <t>Pantalones cortos negros de algodón</t>
  </si>
  <si>
    <t>A00745YILHM0277</t>
  </si>
  <si>
    <t>A00745YILHM0010</t>
  </si>
  <si>
    <t>A00746YILHM0107</t>
  </si>
  <si>
    <t>SQ2049620</t>
  </si>
  <si>
    <t>Jogger de talle alto con cordón de ajuste</t>
  </si>
  <si>
    <t>A00747SQ2049620</t>
  </si>
  <si>
    <t>SQ7918560</t>
  </si>
  <si>
    <t>A00747SQ7918560</t>
  </si>
  <si>
    <t>SQ4232528</t>
  </si>
  <si>
    <t>Jogger regular fit</t>
  </si>
  <si>
    <t>A00747SQ4232528</t>
  </si>
  <si>
    <t>A00748SQ4840974</t>
  </si>
  <si>
    <t>A00748SQ6143450</t>
  </si>
  <si>
    <t>A00749YILHM0518</t>
  </si>
  <si>
    <t>YILHM0495</t>
  </si>
  <si>
    <t>A00749YILHM0495</t>
  </si>
  <si>
    <t>A00749YILHM0211</t>
  </si>
  <si>
    <t>SQ4837944</t>
  </si>
  <si>
    <t>Suéter tejido a los hombros negro con listas blancas</t>
  </si>
  <si>
    <t>A00750SQ4837944</t>
  </si>
  <si>
    <t>A00750YILHM0656</t>
  </si>
  <si>
    <t>SQ1697941</t>
  </si>
  <si>
    <t>Suéter con detalle de letras y botones H&amp;M</t>
  </si>
  <si>
    <t>A00750SQ1697941</t>
  </si>
  <si>
    <t>A00750SQ4840974</t>
  </si>
  <si>
    <t>A00751YILHM0631</t>
  </si>
  <si>
    <t>YILHM0663</t>
  </si>
  <si>
    <t>Abrigo de cuello alto de punto fino crema de mujer H&amp;M</t>
  </si>
  <si>
    <t>A00751YILHM0663</t>
  </si>
  <si>
    <t>A00752YILHM0010</t>
  </si>
  <si>
    <t>SQ7312140</t>
  </si>
  <si>
    <t>A00752SQ7312140</t>
  </si>
  <si>
    <t>YILHM0221</t>
  </si>
  <si>
    <t>A00752YILHM0221</t>
  </si>
  <si>
    <t>YILHM0290</t>
  </si>
  <si>
    <t>Shorts cortos de ajuste regular beige claro de hombre H&amp;M</t>
  </si>
  <si>
    <t>A00752YILHM0290</t>
  </si>
  <si>
    <t>A00753BU043579</t>
  </si>
  <si>
    <t>A00754YILHM0490</t>
  </si>
  <si>
    <t>A00755YILHM0597</t>
  </si>
  <si>
    <t>A00756YILHM0211</t>
  </si>
  <si>
    <t>A00756YILHM0230</t>
  </si>
  <si>
    <t>A00756YILHM0277</t>
  </si>
  <si>
    <t>A00756YILHM0429</t>
  </si>
  <si>
    <t>A00756YILHM0198</t>
  </si>
  <si>
    <t>SQ7847271</t>
  </si>
  <si>
    <t>A00756SQ7847271</t>
  </si>
  <si>
    <t>SQ5348108</t>
  </si>
  <si>
    <t>Jogger en mezcla de algodón con bolsillos</t>
  </si>
  <si>
    <t>A00757SQ5348108</t>
  </si>
  <si>
    <t>YILHM0301</t>
  </si>
  <si>
    <t>Mallas deportivas en drymovement H&amp;M</t>
  </si>
  <si>
    <t>A00758YILHM0301</t>
  </si>
  <si>
    <t>YILHM0517</t>
  </si>
  <si>
    <t>Falda de gasa plisada negro de mujer H&amp;M</t>
  </si>
  <si>
    <t>A00758YILHM0517</t>
  </si>
  <si>
    <t>YILHM0666</t>
  </si>
  <si>
    <t>A00758YILHM0666</t>
  </si>
  <si>
    <t>A00759YILHM0464</t>
  </si>
  <si>
    <t>A00760YILHM0474</t>
  </si>
  <si>
    <t>SQ6243496</t>
  </si>
  <si>
    <t>A00761SQ6243496</t>
  </si>
  <si>
    <t>YILHM0341</t>
  </si>
  <si>
    <t>Jeans de pierna recta de talle alto no elastizado</t>
  </si>
  <si>
    <t>A00762YILHM0341</t>
  </si>
  <si>
    <t>A00763BU043551</t>
  </si>
  <si>
    <t>YILHM0483</t>
  </si>
  <si>
    <t>Crema Bare Vanilla (Victoria´s Secret)</t>
  </si>
  <si>
    <t>A00764YILHM0483</t>
  </si>
  <si>
    <t>YILHM0484</t>
  </si>
  <si>
    <t>Colonia Bare Vanilla (Victoria´s Secret)</t>
  </si>
  <si>
    <t>A00764YILHM0484</t>
  </si>
  <si>
    <t>YILHM0234</t>
  </si>
  <si>
    <t>Camiseta ajustada de mujer blanco</t>
  </si>
  <si>
    <t>A00765YILHM0234</t>
  </si>
  <si>
    <t>YILH0342</t>
  </si>
  <si>
    <t>A00765YILH0342</t>
  </si>
  <si>
    <t>YILHM0175</t>
  </si>
  <si>
    <t>A00765YILHM0175</t>
  </si>
  <si>
    <t>A00766YILHM0337</t>
  </si>
  <si>
    <t>A00767UB0229</t>
  </si>
  <si>
    <t>Jacque</t>
  </si>
  <si>
    <t>YILHM0611</t>
  </si>
  <si>
    <t>Enguatada acanalada con encaje rojo oscuro de mujer H&amp;M</t>
  </si>
  <si>
    <t>A00768YILHM0611</t>
  </si>
  <si>
    <t>BU043589</t>
  </si>
  <si>
    <t>A00769BU043589</t>
  </si>
  <si>
    <t>UB0103</t>
  </si>
  <si>
    <t>Conjunto Top y Falda con textura</t>
  </si>
  <si>
    <t>A00769UB0103</t>
  </si>
  <si>
    <t>Blusa de jersey con estampado animal print leopardo de mujer H&amp;M</t>
  </si>
  <si>
    <t>A00769YILHM0638</t>
  </si>
  <si>
    <t>A00770BU043664</t>
  </si>
  <si>
    <t>A00770YILHM0398</t>
  </si>
  <si>
    <t>A00771BU043551</t>
  </si>
  <si>
    <t>BU043508</t>
  </si>
  <si>
    <t>A00771BU043508</t>
  </si>
  <si>
    <t>A00772BU043542</t>
  </si>
  <si>
    <t>SQ2606199</t>
  </si>
  <si>
    <t>Enguatada de microfibra  de manga larga crema de mujer H&amp;M</t>
  </si>
  <si>
    <t>A00773SQ2606199</t>
  </si>
  <si>
    <t>A00773YILHM0148</t>
  </si>
  <si>
    <t>A00774YILHM0335</t>
  </si>
  <si>
    <t>YILHM0297</t>
  </si>
  <si>
    <t>Pulóver de algodón de ajuste slim marrón claro de hombre H&amp;M</t>
  </si>
  <si>
    <t>A00775YILHM0297</t>
  </si>
  <si>
    <t>YILHM0079</t>
  </si>
  <si>
    <t>Pullover de hombre Loose Fit de gran calidad de cuello redondo vainilla H&amp;M</t>
  </si>
  <si>
    <t>A00775YILHM0079</t>
  </si>
  <si>
    <t>A00775YILHM0303</t>
  </si>
  <si>
    <t>A00776BU0494</t>
  </si>
  <si>
    <t>SQ8887030</t>
  </si>
  <si>
    <t>A00776SQ8887030</t>
  </si>
  <si>
    <t>Yilian vendió esto mas una lengua de 25 que no está en catálogo</t>
  </si>
  <si>
    <t>SQ6406523</t>
  </si>
  <si>
    <t>Polo de ajuste encantado azul marino de hombre H&amp;M</t>
  </si>
  <si>
    <t>A00777SQ6406523</t>
  </si>
  <si>
    <t>SQ4274345</t>
  </si>
  <si>
    <t>A00777SQ4274345</t>
  </si>
  <si>
    <t>A00777YILHM0257</t>
  </si>
  <si>
    <t>YILHM0461</t>
  </si>
  <si>
    <t>A00778YILHM0461</t>
  </si>
  <si>
    <t>YILHM0554</t>
  </si>
  <si>
    <t>Pullover holgado con efecto lavado marrón de hombre H&amp;M</t>
  </si>
  <si>
    <t>A00778YILHM0554</t>
  </si>
  <si>
    <t>YILHM0598</t>
  </si>
  <si>
    <t>Camisa resort de canalé de ajuste holgado negro de hombre H&amp;M</t>
  </si>
  <si>
    <t>A00778YILHM0598</t>
  </si>
  <si>
    <t>BU04335</t>
  </si>
  <si>
    <t>A00779BU04335</t>
  </si>
  <si>
    <t>A00779BU04321</t>
  </si>
  <si>
    <t>A00780BU043509</t>
  </si>
  <si>
    <t>A00781YILHM0429</t>
  </si>
  <si>
    <t>YILHM0568</t>
  </si>
  <si>
    <t>A00782YILHM0568</t>
  </si>
  <si>
    <t>A00783BU043633</t>
  </si>
  <si>
    <t>YILHM00191</t>
  </si>
  <si>
    <t>Vestido playera oversize de listas Marca H&amp;M</t>
  </si>
  <si>
    <t>A00784YILHM00191</t>
  </si>
  <si>
    <t>Enguatada de escote cuadrado beige claro de mujer H&amp;M</t>
  </si>
  <si>
    <t>A00784YILHM0711</t>
  </si>
  <si>
    <t>YILHM0184</t>
  </si>
  <si>
    <t>Vestido ceñido de punto canalé negro</t>
  </si>
  <si>
    <t>A00784YILHM0184</t>
  </si>
  <si>
    <t>YILHM0154</t>
  </si>
  <si>
    <t>Pantalones cortos deportivos de mujer negro</t>
  </si>
  <si>
    <t>A00784YILHM0154</t>
  </si>
  <si>
    <t>A00784YILHM0422</t>
  </si>
  <si>
    <t>YILHM0033</t>
  </si>
  <si>
    <t>A00784YILHM0033</t>
  </si>
  <si>
    <t>A00785YILHM0464</t>
  </si>
  <si>
    <t>YILHM0641</t>
  </si>
  <si>
    <t>Pullover negro con lazo de adorno plateado de mujer H&amp;M</t>
  </si>
  <si>
    <t>A00786YILHM0641</t>
  </si>
  <si>
    <t>A00787YILHM0335</t>
  </si>
  <si>
    <t>A00788YILHM0341</t>
  </si>
  <si>
    <t>YILHM0209</t>
  </si>
  <si>
    <t>A00789YILHM0209</t>
  </si>
  <si>
    <t>Violeta fue $25</t>
  </si>
  <si>
    <t>BU043658</t>
  </si>
  <si>
    <t>A00790BU043658</t>
  </si>
  <si>
    <t>Nayi</t>
  </si>
  <si>
    <t>BU04444</t>
  </si>
  <si>
    <t>Vestido lila cruzado H&amp;M</t>
  </si>
  <si>
    <t>A00791BU04444</t>
  </si>
  <si>
    <t>SQ7299014</t>
  </si>
  <si>
    <t>A00791SQ7299014</t>
  </si>
  <si>
    <t>Michelle vendió esto y una camisa de $28</t>
  </si>
  <si>
    <t>A00792YILHM0533</t>
  </si>
  <si>
    <t>A00793YILHM0323</t>
  </si>
  <si>
    <t>SQ3856321</t>
  </si>
  <si>
    <t>A00793SQ3856321</t>
  </si>
  <si>
    <t>A00794YILHM0433</t>
  </si>
  <si>
    <t>SQ9164868</t>
  </si>
  <si>
    <t>Enguatada acanalado con ribete de picot blanco de mujer H&amp;M</t>
  </si>
  <si>
    <t>A00795SQ9164868</t>
  </si>
  <si>
    <t>YILHM0665</t>
  </si>
  <si>
    <t>A00795YILHM0665</t>
  </si>
  <si>
    <t>Jacque mas dos camisas de $35</t>
  </si>
  <si>
    <t>A00796BU043633</t>
  </si>
  <si>
    <t>YILHM0078</t>
  </si>
  <si>
    <t>A00796YILHM0078</t>
  </si>
  <si>
    <t>A00797BU043516</t>
  </si>
  <si>
    <t>Nayi (vendido en $40)</t>
  </si>
  <si>
    <t>YILHM0477</t>
  </si>
  <si>
    <t>Colonia Pure Seduction (Victoria´s Secret)</t>
  </si>
  <si>
    <t>A00798YILHM0477</t>
  </si>
  <si>
    <t>YILHM0478</t>
  </si>
  <si>
    <t>Crema Pure Seduction (Victoria´s Secret)</t>
  </si>
  <si>
    <t>A00798YILHM0478</t>
  </si>
  <si>
    <t>SQ0144271</t>
  </si>
  <si>
    <t>Vestido estampado malva</t>
  </si>
  <si>
    <t>A00799SQ0144271</t>
  </si>
  <si>
    <t>SQ0033313</t>
  </si>
  <si>
    <t>Cardigan beige ajustado de tela jersey de mujer H&amp;M</t>
  </si>
  <si>
    <t>A00799SQ0033313</t>
  </si>
  <si>
    <t>Enguatada acanalada con ribete de picot negro de mujer H&amp;M</t>
  </si>
  <si>
    <t>A00800YILHM0728</t>
  </si>
  <si>
    <t>A00801SQ0033313</t>
  </si>
  <si>
    <t>SQ1264155</t>
  </si>
  <si>
    <t>Enguatada de estampado gofrado de ajuste slim de hombre H&amp;M</t>
  </si>
  <si>
    <t>A00802SQ1264155</t>
  </si>
  <si>
    <t>A00803BU043678</t>
  </si>
  <si>
    <t>YLHM0555</t>
  </si>
  <si>
    <t>Pulóver de ajuste encantado blanco de hombre H&amp;M</t>
  </si>
  <si>
    <t>A00804YLHM0555</t>
  </si>
  <si>
    <t>Yilhm0627</t>
  </si>
  <si>
    <t>Pulóver de hombre negro H&amp;M</t>
  </si>
  <si>
    <t>A00805Yilhm0627</t>
  </si>
  <si>
    <t>Jogger anchos de cubierta de vinilo</t>
  </si>
  <si>
    <t>A00806YILHM0538</t>
  </si>
  <si>
    <t>BU04468</t>
  </si>
  <si>
    <t>Top corto verde sin tirantes</t>
  </si>
  <si>
    <t>A00807BU04468</t>
  </si>
  <si>
    <t>Jacqueline mas un pantalón de $30</t>
  </si>
  <si>
    <t>A00808YILHM0035</t>
  </si>
  <si>
    <t>BU067409</t>
  </si>
  <si>
    <t>Vestido frenchy botones marrón</t>
  </si>
  <si>
    <t>A00808BU067409</t>
  </si>
  <si>
    <t>A00808SQ1165946</t>
  </si>
  <si>
    <t>Suéter con hombros descubiertos burdeos de mujer H&amp;M</t>
  </si>
  <si>
    <t>A00808YILHM0594</t>
  </si>
  <si>
    <t>BU06768</t>
  </si>
  <si>
    <t>Vestido color block bohemio</t>
  </si>
  <si>
    <t>A00809BU06768</t>
  </si>
  <si>
    <t>BU067012</t>
  </si>
  <si>
    <t>Falda Bohemia de mezclilla de cintura alta con detalles de botón</t>
  </si>
  <si>
    <t>A00809BU067012</t>
  </si>
  <si>
    <t>SQ3262759</t>
  </si>
  <si>
    <t>Suéter con estampado de gofrado gris de hombre H&amp;M</t>
  </si>
  <si>
    <t>A00810SQ3262759</t>
  </si>
  <si>
    <t>A00810SQ1264155</t>
  </si>
  <si>
    <t>YILHM0199</t>
  </si>
  <si>
    <t>Sudadera holgada de hombre negro melange</t>
  </si>
  <si>
    <t>A00810YILHM0199</t>
  </si>
  <si>
    <t>SQ2149497</t>
  </si>
  <si>
    <t>A00811SQ2149497</t>
  </si>
  <si>
    <t>A00811SQ2143557</t>
  </si>
  <si>
    <t>A00811YILHM0204</t>
  </si>
  <si>
    <t>A00812BU043560</t>
  </si>
  <si>
    <t>SQ6694735</t>
  </si>
  <si>
    <t>Suéter de hombros descubiertos</t>
  </si>
  <si>
    <t>A00813SQ6694735</t>
  </si>
  <si>
    <t>A00814YILHM0666</t>
  </si>
  <si>
    <t>A00815YILHM0341</t>
  </si>
  <si>
    <t>SQ6017235</t>
  </si>
  <si>
    <t>Polo crema gofrado</t>
  </si>
  <si>
    <t>A00816SQ6017235</t>
  </si>
  <si>
    <t>SQ1884929</t>
  </si>
  <si>
    <t>Camisa y cosas vendidas por jacque</t>
  </si>
  <si>
    <t>A00817SQ1884929</t>
  </si>
  <si>
    <t>Lau</t>
  </si>
  <si>
    <t>SQ0046355</t>
  </si>
  <si>
    <t>Jogger cómodo de pierna ancha con cordón y bolsillos</t>
  </si>
  <si>
    <t>A00818SQ0046355</t>
  </si>
  <si>
    <t>A00819YILHM0322</t>
  </si>
  <si>
    <t>A00819BU043691</t>
  </si>
  <si>
    <t>YILHM0267</t>
  </si>
  <si>
    <t>A00820YILHM0267</t>
  </si>
  <si>
    <t>Yilian
Más un suéter de $25</t>
  </si>
  <si>
    <t>SQ1346431</t>
  </si>
  <si>
    <t>A00821SQ1346431</t>
  </si>
  <si>
    <t>A00821SQ7847271</t>
  </si>
  <si>
    <t>SQ3679151</t>
  </si>
  <si>
    <t>Jogger cómodo de pierna ancha con cordón</t>
  </si>
  <si>
    <t>A00821SQ3679151</t>
  </si>
  <si>
    <t>Yesy mas uno de $30</t>
  </si>
  <si>
    <t>A00822YILHM0666</t>
  </si>
  <si>
    <t>SQ6788879</t>
  </si>
  <si>
    <t>Suéter de cuello alto de punto fino y ajuste slim blanco de hombre H&amp;M</t>
  </si>
  <si>
    <t>A00823SQ6788879</t>
  </si>
  <si>
    <t>YILHM0282</t>
  </si>
  <si>
    <t>Pulóver oversize aspecto vintage con estampado de frase Out of service de hombre H&amp;M</t>
  </si>
  <si>
    <t>A00824YILHM0282</t>
  </si>
  <si>
    <t>Yilhm0719</t>
  </si>
  <si>
    <t>A00824Yilhm0719</t>
  </si>
  <si>
    <t>A00825YILHM0320</t>
  </si>
  <si>
    <t>A00826YILHM0849</t>
  </si>
  <si>
    <t>A00826SQ1812397</t>
  </si>
  <si>
    <t>A00827YILHM0518</t>
  </si>
  <si>
    <t>A00828BU043580</t>
  </si>
  <si>
    <t>A00829YILHM0443</t>
  </si>
  <si>
    <t>A00829YILHM0441</t>
  </si>
  <si>
    <t>YILHM0158</t>
  </si>
  <si>
    <t>Blusa de algodón con detalle de lazo negro</t>
  </si>
  <si>
    <t>A00830YILHM0158</t>
  </si>
  <si>
    <t>YILHM0519</t>
  </si>
  <si>
    <t>Enguatada de punto fino gris melange de mujer H&amp;M</t>
  </si>
  <si>
    <t>A00831YILHM0519</t>
  </si>
  <si>
    <t>A00831YILHM0518</t>
  </si>
  <si>
    <t>SQ3525515</t>
  </si>
  <si>
    <t>A00831SQ3525515</t>
  </si>
  <si>
    <t>BU043486</t>
  </si>
  <si>
    <t>Sandalias de plataforma y tacón grueso color beige F21</t>
  </si>
  <si>
    <t>A00832BU043486</t>
  </si>
  <si>
    <t>YILHM0233</t>
  </si>
  <si>
    <t>A00833YILHM0233</t>
  </si>
  <si>
    <t>A00834YILHM0337</t>
  </si>
  <si>
    <t>YILHM0064</t>
  </si>
  <si>
    <t>Top de canalé de manga larga de cuello redondo slim fit color crema Marca H&amp;M</t>
  </si>
  <si>
    <t>A00834YILHM0064</t>
  </si>
  <si>
    <t>BU06808</t>
  </si>
  <si>
    <t>A00835BU06808</t>
  </si>
  <si>
    <t>SQ2163597</t>
  </si>
  <si>
    <t>Suéter acabalado con puño lechuga</t>
  </si>
  <si>
    <t>A00836SQ2163597</t>
  </si>
  <si>
    <t>BU043490</t>
  </si>
  <si>
    <t>A00837BU043490</t>
  </si>
  <si>
    <t>YILHM0159</t>
  </si>
  <si>
    <t>Pantalones deportivos holgados negro</t>
  </si>
  <si>
    <t>A00838YILHM0159</t>
  </si>
  <si>
    <t>A00839YILHM0412</t>
  </si>
  <si>
    <t>A00840YILHM0296</t>
  </si>
  <si>
    <t>A00841YILHM0321</t>
  </si>
  <si>
    <t>A00841YILHM0326</t>
  </si>
  <si>
    <t>SQ3283871</t>
  </si>
  <si>
    <t>Enguatada de hombros caídos</t>
  </si>
  <si>
    <t>A00842SQ3283871</t>
  </si>
  <si>
    <t>A00843BU043650</t>
  </si>
  <si>
    <t>A00844YILHM0412</t>
  </si>
  <si>
    <t>YILHM0515</t>
  </si>
  <si>
    <t>A00845YILHM0515</t>
  </si>
  <si>
    <t>YILHM0536</t>
  </si>
  <si>
    <t>A00845YILHM0536</t>
  </si>
  <si>
    <t>A00846YILHM0466</t>
  </si>
  <si>
    <t>A00847BU043541</t>
  </si>
  <si>
    <t>YILHM0007</t>
  </si>
  <si>
    <t>A00848YILHM0007</t>
  </si>
  <si>
    <t>A00849BU043664</t>
  </si>
  <si>
    <t>UB0021</t>
  </si>
  <si>
    <t>Bikini elegante con herrajes color negro</t>
  </si>
  <si>
    <t>A00850UB0021</t>
  </si>
  <si>
    <t>BU0368</t>
  </si>
  <si>
    <t>Falda Fruncida</t>
  </si>
  <si>
    <t>A00851BU0368</t>
  </si>
  <si>
    <t>A00851SQ6406523</t>
  </si>
  <si>
    <t>A00852YILHM0657</t>
  </si>
  <si>
    <t>A00852YILHM0690</t>
  </si>
  <si>
    <t>BU043665</t>
  </si>
  <si>
    <t>A00853BU043665</t>
  </si>
  <si>
    <t>A00853BU043490</t>
  </si>
  <si>
    <t>A00854YILHM0329</t>
  </si>
  <si>
    <t>SQ2222269</t>
  </si>
  <si>
    <t>A00855SQ2222269</t>
  </si>
  <si>
    <t>A00856YILHM0412</t>
  </si>
  <si>
    <t>A00857YILHM0387</t>
  </si>
  <si>
    <t>A00857YILHM0391</t>
  </si>
  <si>
    <t>A00857YILHM0395</t>
  </si>
  <si>
    <t>A00857YILHM0399</t>
  </si>
  <si>
    <t>A00857YILHM0403</t>
  </si>
  <si>
    <t>A00858YILHM0466</t>
  </si>
  <si>
    <t>A00859YILHM0412</t>
  </si>
  <si>
    <t>A00860YILHM0533</t>
  </si>
  <si>
    <t>A00861BU043657</t>
  </si>
  <si>
    <t>A00862YILHM0379</t>
  </si>
  <si>
    <t>A00862YILHM0376</t>
  </si>
  <si>
    <t>A00862YILHM0385</t>
  </si>
  <si>
    <t>A00863YILHM0466</t>
  </si>
  <si>
    <t>BU043489</t>
  </si>
  <si>
    <t>A00864BU043489</t>
  </si>
  <si>
    <t>A00864BU043510</t>
  </si>
  <si>
    <t>YILHM0180</t>
  </si>
  <si>
    <t>Camiseta ajustada borgoña de mujer</t>
  </si>
  <si>
    <t>A00865YILHM0180</t>
  </si>
  <si>
    <t>Enguatada de microfibra blanca de mujer H&amp;M</t>
  </si>
  <si>
    <t>A00865YILHM0291</t>
  </si>
  <si>
    <t>A00865BU0505</t>
  </si>
  <si>
    <t>A00865BU043682</t>
  </si>
  <si>
    <t>A00865BU0594</t>
  </si>
  <si>
    <t>BU043612</t>
  </si>
  <si>
    <t>A00865BU043612</t>
  </si>
  <si>
    <t>YILHM0189</t>
  </si>
  <si>
    <t>A00865YILHM0189</t>
  </si>
  <si>
    <t>BU0726</t>
  </si>
  <si>
    <t>Chaleco corto de traje cuadros</t>
  </si>
  <si>
    <t>A00865BU0726</t>
  </si>
  <si>
    <t>A00865BU043583</t>
  </si>
  <si>
    <t>YILHM0166</t>
  </si>
  <si>
    <t>Camiseta ajustada negro</t>
  </si>
  <si>
    <t>A00865YILHM0166</t>
  </si>
  <si>
    <t>A00866BU043461</t>
  </si>
  <si>
    <t>A00867YILHM0466</t>
  </si>
  <si>
    <t>A00868YILH0342</t>
  </si>
  <si>
    <t>UB0296</t>
  </si>
  <si>
    <t>Sandalias animal print de tacón</t>
  </si>
  <si>
    <t>A00869UB0296</t>
  </si>
  <si>
    <t>A00870BU043665</t>
  </si>
  <si>
    <t>Claudia se vendio en vez de un shor de felpa negro de bolsillo diacreto uno azul</t>
  </si>
  <si>
    <t>A00871YILHM1046</t>
  </si>
  <si>
    <t>A00871YILHM1024</t>
  </si>
  <si>
    <t>A00871YILHM0152</t>
  </si>
  <si>
    <t>A00871YILHM0010</t>
  </si>
  <si>
    <t>A00872YILHM0090</t>
  </si>
  <si>
    <t>SQ9589921</t>
  </si>
  <si>
    <t>Enguatada de punto negra de mujer</t>
  </si>
  <si>
    <t>A00873SQ9589921</t>
  </si>
  <si>
    <t>SQ8327631</t>
  </si>
  <si>
    <t>Sandalias trenzadas blancas PLT</t>
  </si>
  <si>
    <t>A00874SQ8327631</t>
  </si>
  <si>
    <t>SQ6779993</t>
  </si>
  <si>
    <t>Traje de baño sexy de una sola pieza talla M</t>
  </si>
  <si>
    <t>A00875SQ6779993</t>
  </si>
  <si>
    <t>A00876YILHM1027</t>
  </si>
  <si>
    <t>A00877BU0611</t>
  </si>
  <si>
    <t>SQ8404718</t>
  </si>
  <si>
    <t>Pullover de hombre polo de ajuste perfecto M</t>
  </si>
  <si>
    <t>A00878SQ8404718</t>
  </si>
  <si>
    <t>A00879BU043665</t>
  </si>
  <si>
    <t>SQ5461211</t>
  </si>
  <si>
    <t>Blusa elegante blanca ribete negro talla S</t>
  </si>
  <si>
    <t>A00880SQ5461211</t>
  </si>
  <si>
    <t>YILHM1022</t>
  </si>
  <si>
    <t>Vestido maxi color óxido con diseño de nudo y escote healter PLT</t>
  </si>
  <si>
    <t>A00881YILHM1022</t>
  </si>
  <si>
    <t>A00882YILHM1060</t>
  </si>
  <si>
    <t>A00882YILHM1029</t>
  </si>
  <si>
    <t>A00883BLTHM0956</t>
  </si>
  <si>
    <t>A00883YILHM0950</t>
  </si>
  <si>
    <t>A00884BU043665</t>
  </si>
  <si>
    <t>YILHM0885</t>
  </si>
  <si>
    <t>A00885YILHM0885</t>
  </si>
  <si>
    <t>UB0102</t>
  </si>
  <si>
    <t>A00886UB0102</t>
  </si>
  <si>
    <t>A00886BU06830</t>
  </si>
  <si>
    <t>YILHM0529</t>
  </si>
  <si>
    <t>Camisa slim fit negro de hombre H&amp;M</t>
  </si>
  <si>
    <t>A00886YILHM0529</t>
  </si>
  <si>
    <t>A00887BU043615</t>
  </si>
  <si>
    <t>Bolso tote tejido de moda tramaño mediano color crema</t>
  </si>
  <si>
    <t>A00888YILHM1088</t>
  </si>
  <si>
    <t>YILHM0174</t>
  </si>
  <si>
    <t>A00889YILHM0174</t>
  </si>
  <si>
    <t>A00890BLTHM0915</t>
  </si>
  <si>
    <t>A00890YILHM0543</t>
  </si>
  <si>
    <t>A00890BU043630</t>
  </si>
  <si>
    <t>A00890YILHM0934</t>
  </si>
  <si>
    <t>YILHM0886</t>
  </si>
  <si>
    <t>A00891YILHM0886</t>
  </si>
  <si>
    <t>A00892YILHM0435</t>
  </si>
  <si>
    <t>Bolso tote tejido de moda de tramaño mediano color beige</t>
  </si>
  <si>
    <t>A00893YILHM1086</t>
  </si>
  <si>
    <t>A00894YILHM1086</t>
  </si>
  <si>
    <t>A00895YILHM1086</t>
  </si>
  <si>
    <t>A00896YILHM1087</t>
  </si>
  <si>
    <t>Maxi Vestido de corte holgado de cintura con ajuste con estampado de plantas</t>
  </si>
  <si>
    <t>A00897BU043500</t>
  </si>
  <si>
    <t>A00897YILHM1072</t>
  </si>
  <si>
    <t>bu04403</t>
  </si>
  <si>
    <t>A00897bu04403</t>
  </si>
  <si>
    <t>YILHM0524</t>
  </si>
  <si>
    <t>Jeans de tiro alto con pierna ajustada de mujer H&amp;M</t>
  </si>
  <si>
    <t>A00898YILHM0524</t>
  </si>
  <si>
    <t>A00899YILHM1070</t>
  </si>
  <si>
    <t>A00900YILHM0340</t>
  </si>
  <si>
    <t>Camisa de punto texturizado de ajuste regular negro de hombre H&amp;M</t>
  </si>
  <si>
    <t>A00901YILHM0561</t>
  </si>
  <si>
    <t>Pulóver estampado de ajuste holgado negro Soho LDN H&amp;M</t>
  </si>
  <si>
    <t>A00902YILHM0913</t>
  </si>
  <si>
    <t>A00902SQ0293150</t>
  </si>
  <si>
    <t>YILHM0182</t>
  </si>
  <si>
    <t>A00903YILHM0182</t>
  </si>
  <si>
    <t>A00903YILHM0221</t>
  </si>
  <si>
    <t>A00904BU067412</t>
  </si>
  <si>
    <t>A00905YILHM1055</t>
  </si>
  <si>
    <t>A00906BU04388</t>
  </si>
  <si>
    <t>LTA00013</t>
  </si>
  <si>
    <t>Espejuelos de sol vintage clásicas aviador</t>
  </si>
  <si>
    <t>A00906LTA00013</t>
  </si>
  <si>
    <t>Pulóve oversize rosa de hombre</t>
  </si>
  <si>
    <t>A00907YILHM0905</t>
  </si>
  <si>
    <t>A00908YILHM1060</t>
  </si>
  <si>
    <t>A00909YILHM0351</t>
  </si>
  <si>
    <t>A00909YILHM0346</t>
  </si>
  <si>
    <t>A00909YILHM0361</t>
  </si>
  <si>
    <t>A00909YILHM0366</t>
  </si>
  <si>
    <t>A00909YILHM0356</t>
  </si>
  <si>
    <t>Pulóver holgado negro con estampado Massahi</t>
  </si>
  <si>
    <t>A00910YILHM0907</t>
  </si>
  <si>
    <t>BLTHM0876</t>
  </si>
  <si>
    <t>Polo de ajuste encantado beige oscuro de hombre H&amp;M</t>
  </si>
  <si>
    <t>A00911BLTHM0876</t>
  </si>
  <si>
    <t>YILHM0887</t>
  </si>
  <si>
    <t>A00911YILHM0887</t>
  </si>
  <si>
    <t>A00911YILHM0646</t>
  </si>
  <si>
    <t>A00911YILHM0557</t>
  </si>
  <si>
    <t>A00912YILHM0424</t>
  </si>
  <si>
    <t>YILHM0187</t>
  </si>
  <si>
    <t>Camiseta ajustada verde caqui osuro</t>
  </si>
  <si>
    <t>A00913YILHM0187</t>
  </si>
  <si>
    <t>BU040298</t>
  </si>
  <si>
    <t>A00913BU040298</t>
  </si>
  <si>
    <t>YILHM1065</t>
  </si>
  <si>
    <t>A00914YILHM1065</t>
  </si>
  <si>
    <t>A00915YILHM1042</t>
  </si>
  <si>
    <t>A00915BU043519</t>
  </si>
  <si>
    <t>Camiseta de manga corta a rayas con cuello redondo</t>
  </si>
  <si>
    <t>A00916YILHM0338</t>
  </si>
  <si>
    <t>A00917YILHM0673</t>
  </si>
  <si>
    <t>BLTHM0896</t>
  </si>
  <si>
    <t>A00918BLTHM0896</t>
  </si>
  <si>
    <t>A00918YILHM0913</t>
  </si>
  <si>
    <t>YILHM0573</t>
  </si>
  <si>
    <t>Chaleco de traje negro de mujer H&amp;M</t>
  </si>
  <si>
    <t>A00919YILHM0573</t>
  </si>
  <si>
    <t>A00920YILHM0383</t>
  </si>
  <si>
    <t>A00920YILHM0377</t>
  </si>
  <si>
    <t>BU04370</t>
  </si>
  <si>
    <t>Bolso bandolera de rafia rígido de tamaño pequeño</t>
  </si>
  <si>
    <t>A00921BU04370</t>
  </si>
  <si>
    <t>A00922YILHM0383</t>
  </si>
  <si>
    <t>A00922YILHM0377</t>
  </si>
  <si>
    <t>A00922YILHM0371</t>
  </si>
  <si>
    <t>YILHM0256</t>
  </si>
  <si>
    <t>A00923YILHM0256</t>
  </si>
  <si>
    <t>A00923YILHM0545</t>
  </si>
  <si>
    <t>YILHM0864</t>
  </si>
  <si>
    <t>A00923YILHM0864</t>
  </si>
  <si>
    <t>A00924YILHM0890</t>
  </si>
  <si>
    <t>A00924YILHM0910</t>
  </si>
  <si>
    <t>A00924YILHM0308</t>
  </si>
  <si>
    <t>A00925YILHM0463</t>
  </si>
  <si>
    <t>YILHM0034</t>
  </si>
  <si>
    <t>Blusa Chantillí de estampado geométrico de manga globo y cuello V Marca H&amp;M</t>
  </si>
  <si>
    <t>A00925YILHM0034</t>
  </si>
  <si>
    <t>A00926YILHM1078</t>
  </si>
  <si>
    <t>A00927YILHM2040</t>
  </si>
  <si>
    <t>YILHM0688</t>
  </si>
  <si>
    <t>Top corto negro de mujer H&amp;M</t>
  </si>
  <si>
    <t>A00927YILHM0688</t>
  </si>
  <si>
    <t>A00928YILHM2054</t>
  </si>
  <si>
    <t>BU043629</t>
  </si>
  <si>
    <t>Vestido largo estampado azul de cuello healter</t>
  </si>
  <si>
    <t>A00929BU043629</t>
  </si>
  <si>
    <t>YILHM2081</t>
  </si>
  <si>
    <t>Top con cuello de barco de rayas blancas y negras H&amp;M</t>
  </si>
  <si>
    <t>A00930YILHM2081</t>
  </si>
  <si>
    <t>A00931YILHM1079</t>
  </si>
  <si>
    <t>A00932YILHM0421</t>
  </si>
  <si>
    <t>A00933YILHM0596</t>
  </si>
  <si>
    <t>A00933YILHM2055</t>
  </si>
  <si>
    <t>A00934YILHM0945</t>
  </si>
  <si>
    <t>YILHM2207</t>
  </si>
  <si>
    <t>Pulover holgado con estampado beige claro/snoopy H&amp;M</t>
  </si>
  <si>
    <t>A00935YILHM2207</t>
  </si>
  <si>
    <t>A00935YILHM2134</t>
  </si>
  <si>
    <t>SQ2179115</t>
  </si>
  <si>
    <t>Pantalon de mujer negro</t>
  </si>
  <si>
    <t>A00936SQ2179115</t>
  </si>
  <si>
    <t>Camisa de mezcla de lino sin mangas blanca H&amp;M</t>
  </si>
  <si>
    <t>A00937YILHM2114</t>
  </si>
  <si>
    <t>YILHM0485</t>
  </si>
  <si>
    <t>Limpiador facial para todo tipo de piel a base de Leche de Coco y Rosas (Victoria´s Secret)</t>
  </si>
  <si>
    <t>A00938YILHM0485</t>
  </si>
  <si>
    <t>A00939YILHM2121</t>
  </si>
  <si>
    <t>A00939YILHM2078</t>
  </si>
  <si>
    <t>Top sin mangas drapeado amarillo claro H&amp;M</t>
  </si>
  <si>
    <t>A00939YILHM2116</t>
  </si>
  <si>
    <t>A00940YILHM1001</t>
  </si>
  <si>
    <t>A00941YILHM2003</t>
  </si>
  <si>
    <t>A00942YILHM1088</t>
  </si>
  <si>
    <t>A00943YILHM1005</t>
  </si>
  <si>
    <t>A00943YILHM1079</t>
  </si>
  <si>
    <t>A00944YILHM0968</t>
  </si>
  <si>
    <t>A00945YILHM2171</t>
  </si>
  <si>
    <t>YILHM2204</t>
  </si>
  <si>
    <t>Pulóver regular marrón H&amp;M</t>
  </si>
  <si>
    <t>A00946YILHM2204</t>
  </si>
  <si>
    <t>A00946YILHM2139</t>
  </si>
  <si>
    <t>A00947YILHM2045</t>
  </si>
  <si>
    <t>A00947YILHM0614</t>
  </si>
  <si>
    <t>Oferta 3x2</t>
  </si>
  <si>
    <t>A00948YILHM2077</t>
  </si>
  <si>
    <t>A00949YILHM0576</t>
  </si>
  <si>
    <t>A00949YILHM2157</t>
  </si>
  <si>
    <t>A00950BU043565</t>
  </si>
  <si>
    <t>A00951YILHM0890</t>
  </si>
  <si>
    <t>Vestido de algodón con estampado azul H&amp;M</t>
  </si>
  <si>
    <t>A00952YILHM2008</t>
  </si>
  <si>
    <t>A00952YILHM0485</t>
  </si>
  <si>
    <t>Vestido slip de espalda corrida</t>
  </si>
  <si>
    <t>A00953UB0267</t>
  </si>
  <si>
    <t>Calcetines altos de moda negro PULFICTION</t>
  </si>
  <si>
    <t>A00954YILHM0146</t>
  </si>
  <si>
    <t>A00955YILHM2001</t>
  </si>
  <si>
    <t>A00956YILHM0325</t>
  </si>
  <si>
    <t>A00957YILHM0922</t>
  </si>
  <si>
    <t>A00958YILHM1087</t>
  </si>
  <si>
    <t>A00959YILHM0652</t>
  </si>
  <si>
    <t>Vestido midi ajustado en color stone con detalle de paneles con tejido elástico PLT</t>
  </si>
  <si>
    <t>A00960YILHM1081</t>
  </si>
  <si>
    <t>A00961YILHM2065</t>
  </si>
  <si>
    <t>A00962YILHM0324</t>
  </si>
  <si>
    <t>A00963YILHM2071</t>
  </si>
  <si>
    <t>Jessica</t>
  </si>
  <si>
    <t>A00964BU0426</t>
  </si>
  <si>
    <t>Blazer entallado negro</t>
  </si>
  <si>
    <t>A00965BU06805</t>
  </si>
  <si>
    <t>YILHM2009</t>
  </si>
  <si>
    <t>Maxi vestido negro con estampado micro de flores blancas H&amp;M</t>
  </si>
  <si>
    <t>A00966YILHM2009</t>
  </si>
  <si>
    <t>Producto de damian</t>
  </si>
  <si>
    <t>A00967YILHM0298</t>
  </si>
  <si>
    <t>A00968YILHM0464</t>
  </si>
  <si>
    <t>A00969YILHM1028</t>
  </si>
  <si>
    <t>A00969YILHM1055</t>
  </si>
  <si>
    <t>A00970YILHM0648</t>
  </si>
  <si>
    <t>A00970YILHM2133</t>
  </si>
  <si>
    <t>A00971BU0426</t>
  </si>
  <si>
    <t>A00972YILHM1009</t>
  </si>
  <si>
    <t>A00972YILHM0422</t>
  </si>
  <si>
    <t>Nalli</t>
  </si>
  <si>
    <t>A00973BU043576</t>
  </si>
  <si>
    <t>A00974BU06795</t>
  </si>
  <si>
    <t>YILHM2203</t>
  </si>
  <si>
    <t>A00975YILHM2203</t>
  </si>
  <si>
    <t>A00975YILHM2053</t>
  </si>
  <si>
    <t>A00976YILHM2071</t>
  </si>
  <si>
    <t>A00976YILHM0436</t>
  </si>
  <si>
    <t>Lianet</t>
  </si>
  <si>
    <t>YILHM2090</t>
  </si>
  <si>
    <t>Camisa de mujer de algodón holgada azul rayado H&amp;M</t>
  </si>
  <si>
    <t>A00977YILHM2090</t>
  </si>
  <si>
    <t>A00978YILHM2020</t>
  </si>
  <si>
    <t>A00978YILHM0543</t>
  </si>
  <si>
    <t>YILHM0043</t>
  </si>
  <si>
    <t>Pullover slim fit carmelita de algodón Marca H&amp;M</t>
  </si>
  <si>
    <t>A00978YILHM0043</t>
  </si>
  <si>
    <t>A00978YILHM2018</t>
  </si>
  <si>
    <t>A00979BU043656</t>
  </si>
  <si>
    <t>A00980YILHM1087</t>
  </si>
  <si>
    <t>A00981YILHM1088</t>
  </si>
  <si>
    <t>YILHM2229</t>
  </si>
  <si>
    <t>Camisa Oxford de corte regular verde salvia H&amp;M</t>
  </si>
  <si>
    <t>A00982YILHM2229</t>
  </si>
  <si>
    <t>YILHM0250</t>
  </si>
  <si>
    <t>A00983YILHM0250</t>
  </si>
  <si>
    <t>A00983YILHM2142</t>
  </si>
  <si>
    <t>A00983YILHM2177</t>
  </si>
  <si>
    <t>A00983YILHM2143</t>
  </si>
  <si>
    <t>YILHM0138</t>
  </si>
  <si>
    <t>Calzoncillos Boxers de algodón color negro Marca H&amp;M</t>
  </si>
  <si>
    <t>A00984YILHM0138</t>
  </si>
  <si>
    <t>BU043628</t>
  </si>
  <si>
    <t>Vestido playero crochet con aberturas y espalda oblicua - Talla S</t>
  </si>
  <si>
    <t>A00985BU043628</t>
  </si>
  <si>
    <t>A00986YILHM0951</t>
  </si>
  <si>
    <t>A00987YILHM2069</t>
  </si>
  <si>
    <t>YILHM00355</t>
  </si>
  <si>
    <t>Blusa oversize estampada de crepé Marca H&amp;M</t>
  </si>
  <si>
    <t>A00988YILHM00355</t>
  </si>
  <si>
    <t>A00988YILHM0034</t>
  </si>
  <si>
    <t>YILHM2182</t>
  </si>
  <si>
    <t>A00989YILHM2182</t>
  </si>
  <si>
    <t>A00990BU06777</t>
  </si>
  <si>
    <t>BU043652</t>
  </si>
  <si>
    <t>Gafas clásicas de metal ovaladas</t>
  </si>
  <si>
    <t>A00990BU043652</t>
  </si>
  <si>
    <t>A00991YILHM1010</t>
  </si>
  <si>
    <t>A00992BU0487</t>
  </si>
  <si>
    <t>Pantalones de vestir borgoña con detalle de hebilla de mujer H&amp;M</t>
  </si>
  <si>
    <t>A00992BLTHM0920</t>
  </si>
  <si>
    <t>A00992YILHM0325</t>
  </si>
  <si>
    <t>A00993YILHM1058</t>
  </si>
  <si>
    <t>A00994YILHM2408</t>
  </si>
  <si>
    <t>A00995YILHM2399</t>
  </si>
  <si>
    <t>A00995YILHM2099</t>
  </si>
  <si>
    <t>A00996YILHM2536</t>
  </si>
  <si>
    <t>BU043495</t>
  </si>
  <si>
    <t>Set de traje de baño Tankini con cordón lateral color negro</t>
  </si>
  <si>
    <t>A00997BU043495</t>
  </si>
  <si>
    <t>YILHM2268</t>
  </si>
  <si>
    <t>Top de mangas largas de microfibra escote cuadrado blanco H&amp;M</t>
  </si>
  <si>
    <t>A00997YILHM2268</t>
  </si>
  <si>
    <t>A00998YILHM2536</t>
  </si>
  <si>
    <t>A00999YILHM2535</t>
  </si>
  <si>
    <t>Claudis</t>
  </si>
  <si>
    <t>A01000YILHM2536</t>
  </si>
  <si>
    <t>A01001UB0021</t>
  </si>
  <si>
    <t>BU06725</t>
  </si>
  <si>
    <t>A01002BU06725</t>
  </si>
  <si>
    <t>A01003YILHM2158</t>
  </si>
  <si>
    <t>A01003YILHM2406</t>
  </si>
  <si>
    <t>YILHM2556</t>
  </si>
  <si>
    <t>Sandalias prácticas negras de plataforma con hebillas doradas</t>
  </si>
  <si>
    <t>A01004YILHM2556</t>
  </si>
  <si>
    <t>Nally</t>
  </si>
  <si>
    <t>A01005YILHM2568</t>
  </si>
  <si>
    <t>A01006YILHM2568</t>
  </si>
  <si>
    <t>A01007BU043525</t>
  </si>
  <si>
    <t>Vendedor Yudi con comisión del 5%</t>
  </si>
  <si>
    <t>A01008BU043523</t>
  </si>
  <si>
    <t>A01009YILHM2120</t>
  </si>
  <si>
    <t>A01010YILHM2546</t>
  </si>
  <si>
    <t>A01011YILHM2385</t>
  </si>
  <si>
    <t>YILHM2320</t>
  </si>
  <si>
    <t>A01012YILHM2320</t>
  </si>
  <si>
    <t>A01013YILHM2357</t>
  </si>
  <si>
    <t>A01014YILHM1083</t>
  </si>
  <si>
    <t>A01015YILHM2561</t>
  </si>
  <si>
    <t>A01016YILHM2556</t>
  </si>
  <si>
    <t>A01017YILHM2039</t>
  </si>
  <si>
    <t>A01018YILHM0449</t>
  </si>
  <si>
    <t>A01019BU043506</t>
  </si>
  <si>
    <t>A01020YILHM0852</t>
  </si>
  <si>
    <t>A01021YILHM2546</t>
  </si>
  <si>
    <t>A01022YILHM2538</t>
  </si>
  <si>
    <t>A01023YILHM1086</t>
  </si>
  <si>
    <t>A01024YILHM2548</t>
  </si>
  <si>
    <t>A01025YILHM2405</t>
  </si>
  <si>
    <t>YILHM0581</t>
  </si>
  <si>
    <t>A01025YILHM0581</t>
  </si>
  <si>
    <t>_Shorts de mezclilla de cintura alta azul denim H&amp;M</t>
  </si>
  <si>
    <t>A01025YILHM2374</t>
  </si>
  <si>
    <t>A01025YILHM2391</t>
  </si>
  <si>
    <t>A01026LTA00013</t>
  </si>
  <si>
    <t>A01027YILHM2575</t>
  </si>
  <si>
    <t>YILHM2422</t>
  </si>
  <si>
    <t>_Vestido bordado con ojales y cordón delantero blanco H&amp;M</t>
  </si>
  <si>
    <t>A01028YILHM2422</t>
  </si>
  <si>
    <t>A01028YILHM2414</t>
  </si>
  <si>
    <t>A01028YILHM2389</t>
  </si>
  <si>
    <t>YILHM2285</t>
  </si>
  <si>
    <t>Pulóver blanco/bijou H&amp;M</t>
  </si>
  <si>
    <t>A01029YILHM2285</t>
  </si>
  <si>
    <t>A01029YILHM2020</t>
  </si>
  <si>
    <t>A01029YILHM2015</t>
  </si>
  <si>
    <t>A01029YILHM2088</t>
  </si>
  <si>
    <t>BU0428</t>
  </si>
  <si>
    <t>Short de mezclilla con doblez no elastizado</t>
  </si>
  <si>
    <t>A01029BU0428</t>
  </si>
  <si>
    <t>YILHM2256</t>
  </si>
  <si>
    <t>Pulóver ajustado de microfibra gris H&amp;M</t>
  </si>
  <si>
    <t>A01029YILHM2256</t>
  </si>
  <si>
    <t>YILHM2115</t>
  </si>
  <si>
    <t>Top de punto fino celeste H&amp;M</t>
  </si>
  <si>
    <t>A01029YILHM2115</t>
  </si>
  <si>
    <t>YILHM2286</t>
  </si>
  <si>
    <t>A01029YILHM2286</t>
  </si>
  <si>
    <t>A01029YILHM2413</t>
  </si>
  <si>
    <t>A01029YILHM2092</t>
  </si>
  <si>
    <t>A01029YILHM2113</t>
  </si>
  <si>
    <t>A01030YILHM1028</t>
  </si>
  <si>
    <t>A01031YILHM1086</t>
  </si>
  <si>
    <t>Liliem</t>
  </si>
  <si>
    <t>SQ1912585</t>
  </si>
  <si>
    <t>A01032SQ1912585</t>
  </si>
  <si>
    <t>Lliliem</t>
  </si>
  <si>
    <t>YILHM2557</t>
  </si>
  <si>
    <t>A01033YILHM2557</t>
  </si>
  <si>
    <t>YILHM2367</t>
  </si>
  <si>
    <t>_Vestido negro ajustado drapeado H&amp;M</t>
  </si>
  <si>
    <t>A01034YILHM2367</t>
  </si>
  <si>
    <t>BU0424</t>
  </si>
  <si>
    <t>Pullover negro cuello redondo</t>
  </si>
  <si>
    <t>A01034BU0424</t>
  </si>
  <si>
    <t>A01035YILHM1086</t>
  </si>
  <si>
    <t>A01036YILHM2151</t>
  </si>
  <si>
    <t>Tienda</t>
  </si>
  <si>
    <t>A01037YILHM2201</t>
  </si>
  <si>
    <t>YILHM2235</t>
  </si>
  <si>
    <t>Short bañador de hombre celeste H&amp;M</t>
  </si>
  <si>
    <t>A01038YILHM2235</t>
  </si>
  <si>
    <t>A01038YILHM2237</t>
  </si>
  <si>
    <t>YILHM2236</t>
  </si>
  <si>
    <t>Short bañador de hombre celeste/estampado H&amp;M</t>
  </si>
  <si>
    <t>A01038YILHM2236</t>
  </si>
  <si>
    <t>A01039YILHM2545</t>
  </si>
  <si>
    <t>A01040YILHM2538</t>
  </si>
  <si>
    <t>Bolso de mano estilo coreano negro con cordón para mujer</t>
  </si>
  <si>
    <t>A01041YILHM2549</t>
  </si>
  <si>
    <t>A01042YILHM1088</t>
  </si>
  <si>
    <t>A01043YILHM2547</t>
  </si>
  <si>
    <t>Deborah</t>
  </si>
  <si>
    <t>A01044YILHM2559</t>
  </si>
  <si>
    <t>A01045YILHM0883</t>
  </si>
  <si>
    <t>A01046YILHM0424</t>
  </si>
  <si>
    <t>A01047BU043665</t>
  </si>
  <si>
    <t>A01048YILHM2131</t>
  </si>
  <si>
    <t>YILHM0546</t>
  </si>
  <si>
    <t>Pantalones elegantes slim fit beige oscuro de hombre H&amp;M</t>
  </si>
  <si>
    <t>A01048YILHM0546</t>
  </si>
  <si>
    <t>YILHM0531</t>
  </si>
  <si>
    <t>Camisa elástica de ajuste perfecto de hombre H&amp;M</t>
  </si>
  <si>
    <t>A01048YILHM0531</t>
  </si>
  <si>
    <t>A01048YILHM2184</t>
  </si>
  <si>
    <t>A01048YILHM2135</t>
  </si>
  <si>
    <t>A01049YILHM2546</t>
  </si>
  <si>
    <t>Reyima comisión 5%</t>
  </si>
  <si>
    <t>A01050YILHM2545</t>
  </si>
  <si>
    <t>A01051YILHM2535</t>
  </si>
  <si>
    <t>BU04450</t>
  </si>
  <si>
    <t>A01052BU04450</t>
  </si>
  <si>
    <t>A01053YILHM2538</t>
  </si>
  <si>
    <t>A01054YILHM2416</t>
  </si>
  <si>
    <t>A01054BU043631</t>
  </si>
  <si>
    <t>A01054YILHM1008</t>
  </si>
  <si>
    <t>A01054YILHM2343</t>
  </si>
  <si>
    <t>A01054YILHM1086</t>
  </si>
  <si>
    <t>A01054YILHM1087</t>
  </si>
  <si>
    <t>LianetTienda</t>
  </si>
  <si>
    <t>YILHM2450</t>
  </si>
  <si>
    <t>_Pulóver de mujer oversized gris oscuro Nirvana H&amp;M</t>
  </si>
  <si>
    <t>A01055YILHM2450</t>
  </si>
  <si>
    <t>A01056YILHM2538</t>
  </si>
  <si>
    <t>A01056YILHM1003</t>
  </si>
  <si>
    <t>A01057YILHM2538</t>
  </si>
  <si>
    <t>A01058YILHM1077</t>
  </si>
  <si>
    <t>A01059BU06828</t>
  </si>
  <si>
    <t>A01059YILHM2061</t>
  </si>
  <si>
    <t>A01059YILHM2535</t>
  </si>
  <si>
    <t>YILHM2259</t>
  </si>
  <si>
    <t>Pulóver estampado negro/camaro H&amp;M</t>
  </si>
  <si>
    <t>A01059YILHM2259</t>
  </si>
  <si>
    <t>BU06730</t>
  </si>
  <si>
    <t>Vestido resorte estampado Bohemio</t>
  </si>
  <si>
    <t>A01059BU06730</t>
  </si>
  <si>
    <t>A01060YILHM2536</t>
  </si>
  <si>
    <t>A01061YILHM2057</t>
  </si>
  <si>
    <t>A01062YILHM2583</t>
  </si>
  <si>
    <t>A01063YILHM0421</t>
  </si>
  <si>
    <t>A01064YILHM2538</t>
  </si>
  <si>
    <t>A01065YILHM2274</t>
  </si>
  <si>
    <t>A01066YILHM2365</t>
  </si>
  <si>
    <t>A01067YILHM2545</t>
  </si>
  <si>
    <t>A01068YILHM1088</t>
  </si>
  <si>
    <t>A01069YILHM2561</t>
  </si>
  <si>
    <t>A01070YILHM2568</t>
  </si>
  <si>
    <t>A01071YILHM1003</t>
  </si>
  <si>
    <t>A01071YILHM2538</t>
  </si>
  <si>
    <t>A01072YILHM1077</t>
  </si>
  <si>
    <t>A01073YILHM2538</t>
  </si>
  <si>
    <t>A01074YILHM2598</t>
  </si>
  <si>
    <t>A01075YILHM2549</t>
  </si>
  <si>
    <t>A01075YILHM1007</t>
  </si>
  <si>
    <t>BU0473</t>
  </si>
  <si>
    <t>Cinturón de hebilla dorada color blanco</t>
  </si>
  <si>
    <t>A01075BU0473</t>
  </si>
  <si>
    <t>A01075YILHM2546</t>
  </si>
  <si>
    <t>A01075YILHM2560</t>
  </si>
  <si>
    <t>A01076YILHM1082</t>
  </si>
  <si>
    <t>A01077YILHM2548</t>
  </si>
  <si>
    <t>A01078YILHM2538</t>
  </si>
  <si>
    <t>A01079YILHM1088</t>
  </si>
  <si>
    <t>Violeta
[2025-04-10 09:35:20 -0500</t>
  </si>
  <si>
    <t>A01080YILHM2547</t>
  </si>
  <si>
    <t>A01081YILHM2567</t>
  </si>
  <si>
    <t>A01082BU0321</t>
  </si>
  <si>
    <t>Yeni almacén</t>
  </si>
  <si>
    <t>A01083YILHM2359</t>
  </si>
  <si>
    <t>Vendido en Tienda Mildrey Gestor Yeni promo 5%</t>
  </si>
  <si>
    <t>A01084YILHM1001</t>
  </si>
  <si>
    <t>Yaque</t>
  </si>
  <si>
    <t>A01085YILHM2536</t>
  </si>
  <si>
    <t>A01086YILHM1086</t>
  </si>
  <si>
    <t>A01087YILHM2546</t>
  </si>
  <si>
    <t>Venta tienda Mildrey Gestor, Yeni y Promo 5%</t>
  </si>
  <si>
    <t>A01088YILHM2326</t>
  </si>
  <si>
    <t>A01089YILHM1023</t>
  </si>
  <si>
    <t>Traje de baño elegante negro casual unicolor con adorno en tendencia</t>
  </si>
  <si>
    <t>A01090YILHM2540</t>
  </si>
  <si>
    <t>A01091YILHM2543</t>
  </si>
  <si>
    <t>A01092YILHM2413</t>
  </si>
  <si>
    <t>A01093YILHM2646</t>
  </si>
  <si>
    <t>A01094YILHM1088</t>
  </si>
  <si>
    <t>A01095YILHM2545</t>
  </si>
  <si>
    <t>A01096YILHM2592</t>
  </si>
  <si>
    <t>A01096YILHM2591</t>
  </si>
  <si>
    <t>Sandalias de plataformas de saco con detalle de silicona</t>
  </si>
  <si>
    <t>A01097YILHM2554</t>
  </si>
  <si>
    <t>A01098YILHM2093</t>
  </si>
  <si>
    <t>A01099YILHM2022</t>
  </si>
  <si>
    <t>Tent</t>
  </si>
  <si>
    <t>A01100YILHM2005</t>
  </si>
  <si>
    <t>A01101YILHM1088</t>
  </si>
  <si>
    <t>A01102YILHM2538</t>
  </si>
  <si>
    <t>A01103YILHM2425</t>
  </si>
  <si>
    <t>Yessy</t>
  </si>
  <si>
    <t>BU06591</t>
  </si>
  <si>
    <t>A01104BU06591</t>
  </si>
  <si>
    <t>Lianet tienda 5% Nayi</t>
  </si>
  <si>
    <t>A01105YILHM2316</t>
  </si>
  <si>
    <t>Tienda Lianet promo 5% Claudia</t>
  </si>
  <si>
    <t>A01106YILHM2559</t>
  </si>
  <si>
    <t>Tienda Lianet promo 5% Violeta</t>
  </si>
  <si>
    <t>A01107YILHM2172</t>
  </si>
  <si>
    <t>Tienda Lianet 10%</t>
  </si>
  <si>
    <t>A01108YILHM2750</t>
  </si>
  <si>
    <t>Tienda Lianet promo Nayi 5%</t>
  </si>
  <si>
    <t>A01109YILHM1083</t>
  </si>
  <si>
    <t>A01110YILHM2190</t>
  </si>
  <si>
    <t>A01110YILHM0221</t>
  </si>
  <si>
    <t>A01111YILHM1082</t>
  </si>
  <si>
    <t>A01112YILHM1042</t>
  </si>
  <si>
    <t>UB0093</t>
  </si>
  <si>
    <t>_Jumpsuit palazzo con lazo delantero</t>
  </si>
  <si>
    <t>A01112UB0093</t>
  </si>
  <si>
    <t>A01113YILHM2169</t>
  </si>
  <si>
    <t>A01113YILHM2440</t>
  </si>
  <si>
    <t>A01114YNIR05</t>
  </si>
  <si>
    <t>A01115YILHM2537</t>
  </si>
  <si>
    <t>A01116YILHM2460</t>
  </si>
  <si>
    <t>A01116YILHM2475</t>
  </si>
  <si>
    <t>A01116YILHM2201</t>
  </si>
  <si>
    <t>A01116YILHM2193</t>
  </si>
  <si>
    <t>A01117YILHM0347</t>
  </si>
  <si>
    <t>A01117YILHM0357</t>
  </si>
  <si>
    <t>A01117YILHM0367</t>
  </si>
  <si>
    <t>Pulóver corto ajustado blanco de mujer H&amp;M</t>
  </si>
  <si>
    <t>A01118YILHM2101</t>
  </si>
  <si>
    <t>BU043587</t>
  </si>
  <si>
    <t>A01119BU043587</t>
  </si>
  <si>
    <t>A01119YILHM2538</t>
  </si>
  <si>
    <t>A01119YILHM2083</t>
  </si>
  <si>
    <t>A01119YILHM2654</t>
  </si>
  <si>
    <t>A01120YNIR20</t>
  </si>
  <si>
    <t>A01121YILHM2538</t>
  </si>
  <si>
    <t>YILHM2239</t>
  </si>
  <si>
    <t>Short bañador beige claro H&amp;M</t>
  </si>
  <si>
    <t>A01122YILHM2239</t>
  </si>
  <si>
    <t>A01122YILHM2135</t>
  </si>
  <si>
    <t>A01122YILHM2537</t>
  </si>
  <si>
    <t>A01122YILHM2472</t>
  </si>
  <si>
    <t>Tienda Mildrey falta por sumar el
Codigo yilhm2677</t>
  </si>
  <si>
    <t>A01123YILHM2096</t>
  </si>
  <si>
    <t>A01123YILHM2355</t>
  </si>
  <si>
    <t>A01124YILHM2546</t>
  </si>
  <si>
    <t>Letty sacado venta</t>
  </si>
  <si>
    <t>A01125BU06431</t>
  </si>
  <si>
    <t>Venta Tienda Mildrey</t>
  </si>
  <si>
    <t>A01126BU04450</t>
  </si>
  <si>
    <t>A01127YILHM2587</t>
  </si>
  <si>
    <t>A01128YILHM0174</t>
  </si>
  <si>
    <t>A01128YILHM2731</t>
  </si>
  <si>
    <t>Jessica Modelo</t>
  </si>
  <si>
    <t>A01129YILHM2549</t>
  </si>
  <si>
    <t>A01129YILHM2596</t>
  </si>
  <si>
    <t>A01130YILHM0905</t>
  </si>
  <si>
    <t>BU04466Marlen</t>
  </si>
  <si>
    <t>Pullover carmelita letrero de mariposa algodón PRIMARK</t>
  </si>
  <si>
    <t>A01131BU04466Marlen</t>
  </si>
  <si>
    <t>BU04467Marlen</t>
  </si>
  <si>
    <t>Pullover morado catrina algodón</t>
  </si>
  <si>
    <t>A01131BU04467Marlen</t>
  </si>
  <si>
    <t>A01132YILHM0659</t>
  </si>
  <si>
    <t>Chaleco acanalado con botones de mujer H&amp;M</t>
  </si>
  <si>
    <t>A01133YNIR62</t>
  </si>
  <si>
    <t>YILHM2241</t>
  </si>
  <si>
    <t>A01134YILHM2241</t>
  </si>
  <si>
    <t>A01134YILHM2134</t>
  </si>
  <si>
    <t>YILHM2244</t>
  </si>
  <si>
    <t>Pulóver ajustado gris H&amp;M</t>
  </si>
  <si>
    <t>A01134YILHM2244</t>
  </si>
  <si>
    <t>A01135YILHM0420</t>
  </si>
  <si>
    <t>A01135YILHM1083</t>
  </si>
  <si>
    <t>Venta Tienda Mildrey 5% Proml</t>
  </si>
  <si>
    <t>A01136YILHM2644</t>
  </si>
  <si>
    <t>A01137YILHM2752</t>
  </si>
  <si>
    <t>Venta por colaboración 196 USD de otras cosas que faltan por entrar</t>
  </si>
  <si>
    <t>YILHM2181</t>
  </si>
  <si>
    <t>Pulóver estampado de corte holgado marrón H&amp;M</t>
  </si>
  <si>
    <t>A01138YILHM2181</t>
  </si>
  <si>
    <t>A01138YILHM2388</t>
  </si>
  <si>
    <t>A01138YILHM2346</t>
  </si>
  <si>
    <t>A01139YILHM1088</t>
  </si>
  <si>
    <t>A01140YILHM2049</t>
  </si>
  <si>
    <t>BLTHM0875</t>
  </si>
  <si>
    <t>A01140BLTHM0875</t>
  </si>
  <si>
    <t>YILHM2240</t>
  </si>
  <si>
    <t>Pantalones cortos de lona de corte regular verde caqui de hombre H&amp;M</t>
  </si>
  <si>
    <t>A01140YILHM2240</t>
  </si>
  <si>
    <t>A01140YILHM2057</t>
  </si>
  <si>
    <t>A01140YILHM2713</t>
  </si>
  <si>
    <t>YILHM2223</t>
  </si>
  <si>
    <t>Camisa negra de resort de corte regular H&amp;M</t>
  </si>
  <si>
    <t>A01141YILHM2223</t>
  </si>
  <si>
    <t>A01141YILHM2682</t>
  </si>
  <si>
    <t>_Camisa de mezcla de lino de manga corta de corte regular azul marino H&amp;M Talla XL</t>
  </si>
  <si>
    <t>A01141YILHM2435</t>
  </si>
  <si>
    <t>A01141YILHM2358</t>
  </si>
  <si>
    <t>A01141YILHM2534</t>
  </si>
  <si>
    <t>A01142YILHM2537</t>
  </si>
  <si>
    <t>_Shorts de mezclilla de cintura alta azul denim claro H&amp;M</t>
  </si>
  <si>
    <t>A01143YILHM2372</t>
  </si>
  <si>
    <t>A01144YILHM1076</t>
  </si>
  <si>
    <t>A01145YILHM2694</t>
  </si>
  <si>
    <t>A01146YILHM2751</t>
  </si>
  <si>
    <t>A01147YILHM2167</t>
  </si>
  <si>
    <t>A01147YILHM2444</t>
  </si>
  <si>
    <t>A01147YILHM2424</t>
  </si>
  <si>
    <t>A01147YILHM2132</t>
  </si>
  <si>
    <t>A01147YILHM2432</t>
  </si>
  <si>
    <t>A01147YILHM2685</t>
  </si>
  <si>
    <t>A01147YILHM2351</t>
  </si>
  <si>
    <t>A01147YILHM2423</t>
  </si>
  <si>
    <t>A01147YILHM2482</t>
  </si>
  <si>
    <t>A01147YILHM2005</t>
  </si>
  <si>
    <t>A01147YILHM2145</t>
  </si>
  <si>
    <t>A01148YILHM2597</t>
  </si>
  <si>
    <t>A01149YILHM2547</t>
  </si>
  <si>
    <t>A01150YILHM2238</t>
  </si>
  <si>
    <t>A01151YILHM2178</t>
  </si>
  <si>
    <t>A01151YILHM2168</t>
  </si>
  <si>
    <t>A01152YILHM2150</t>
  </si>
  <si>
    <t>A01153BU04459</t>
  </si>
  <si>
    <t>A01153YILHM1079</t>
  </si>
  <si>
    <t>A01153YILHM2011</t>
  </si>
  <si>
    <t>A01153BU04410</t>
  </si>
  <si>
    <t>A01153LTA00003</t>
  </si>
  <si>
    <t>A01153YILHM1075</t>
  </si>
  <si>
    <t>A01153YILHM2609</t>
  </si>
  <si>
    <t>A01154YILHM2566</t>
  </si>
  <si>
    <t>A01154YILHM2500</t>
  </si>
  <si>
    <t>A01154YILHM2340</t>
  </si>
  <si>
    <t>A01155BU0473</t>
  </si>
  <si>
    <t>A01156YILHM2717</t>
  </si>
  <si>
    <t>Tienda Mildrey</t>
  </si>
  <si>
    <t>A01157YILHM2180</t>
  </si>
  <si>
    <t>A01158YILHM0303</t>
  </si>
  <si>
    <t>A01159YNIR55</t>
  </si>
  <si>
    <t>A01160YILHM2746</t>
  </si>
  <si>
    <t>A01161YILHM2553</t>
  </si>
  <si>
    <t>A01162YILHM2461</t>
  </si>
  <si>
    <t>A01163YILHM2566</t>
  </si>
  <si>
    <t>Tienda Mildrey 5% Yeny</t>
  </si>
  <si>
    <t>A01164YILHM2005</t>
  </si>
  <si>
    <t>A01164YILHM2548</t>
  </si>
  <si>
    <t>A01165YNIR53</t>
  </si>
  <si>
    <t>A01165YNIR45</t>
  </si>
  <si>
    <t>A01166YILHM1087</t>
  </si>
  <si>
    <t>A01167YNIR33</t>
  </si>
  <si>
    <t>A01168YILHM0381</t>
  </si>
  <si>
    <t>A01169YILHM0372</t>
  </si>
  <si>
    <t>A01170YILHM0375</t>
  </si>
  <si>
    <t>A01171YILHM0378</t>
  </si>
  <si>
    <t>A01172YILHM0384</t>
  </si>
  <si>
    <t>A01173YILHM2553</t>
  </si>
  <si>
    <t>Vendido en tienda Lianet</t>
  </si>
  <si>
    <t>A01174YILHM2205</t>
  </si>
  <si>
    <t>Nally
Vendida por Transferencia</t>
  </si>
  <si>
    <t>A01175YNIR32</t>
  </si>
  <si>
    <t>A01176YILHM1087</t>
  </si>
  <si>
    <t>A01177YILHM2548</t>
  </si>
  <si>
    <t>Venta Tienda Lianet</t>
  </si>
  <si>
    <t>A01178YNIR20</t>
  </si>
  <si>
    <t>A01179YILHM2129</t>
  </si>
  <si>
    <t>A01180YILHM0464</t>
  </si>
  <si>
    <t>Tienda Lianet</t>
  </si>
  <si>
    <t>A01181YILHM2354</t>
  </si>
  <si>
    <t>A01181YILHM2679</t>
  </si>
  <si>
    <t>A01181YILHM2415</t>
  </si>
  <si>
    <t>Venta tienda Mildrey</t>
  </si>
  <si>
    <t>A01182YILHM2390</t>
  </si>
  <si>
    <t>Venta Tienda Lianet Gestor Claudia</t>
  </si>
  <si>
    <t>A01183YILHM2692</t>
  </si>
  <si>
    <t>A01183YILHM0327</t>
  </si>
  <si>
    <t>A01183YILHM2701</t>
  </si>
  <si>
    <t>A01184YNIR07</t>
  </si>
  <si>
    <t>Yeny se le descontó el 5% al producto</t>
  </si>
  <si>
    <t>A01185YILHM1002</t>
  </si>
  <si>
    <t>Yudisleydi</t>
  </si>
  <si>
    <t>A01186YILHM0464</t>
  </si>
  <si>
    <t>A01187YILHM1076</t>
  </si>
  <si>
    <t>A01188YILHM2537</t>
  </si>
  <si>
    <t>A01189YILHM2037</t>
  </si>
  <si>
    <t>_Pantalones de hombres de chándal holgados negros H&amp;M</t>
  </si>
  <si>
    <t>A01190YILHM2522</t>
  </si>
  <si>
    <t>A01191YILHM2150</t>
  </si>
  <si>
    <t>A01192BU043506</t>
  </si>
  <si>
    <t>A01193YILHM2549</t>
  </si>
  <si>
    <t>A01194YILHM1080</t>
  </si>
  <si>
    <t>Venta en tienda Mildred</t>
  </si>
  <si>
    <t>A01195BU04384</t>
  </si>
  <si>
    <t>A01196BU04385</t>
  </si>
  <si>
    <t>A01197YNIR29</t>
  </si>
  <si>
    <t>A01198YILHM0620</t>
  </si>
  <si>
    <t>_Sandalias prácticas bajas blancas</t>
  </si>
  <si>
    <t>A01199YILHM2585</t>
  </si>
  <si>
    <t>A01200YILHM1061</t>
  </si>
  <si>
    <t>A01201YILHM1048</t>
  </si>
  <si>
    <t>A01202BU043500</t>
  </si>
  <si>
    <t>A01203YILHM0620</t>
  </si>
  <si>
    <t>A01204YILHM2722</t>
  </si>
  <si>
    <t>Venta Tienda</t>
  </si>
  <si>
    <t>A01205YILHM2338</t>
  </si>
  <si>
    <t>A01205YILHM2417</t>
  </si>
  <si>
    <t>Tienda Mildred</t>
  </si>
  <si>
    <t>A01206YILHM0635</t>
  </si>
  <si>
    <t>A01206YILHM2144</t>
  </si>
  <si>
    <t>A01206YILHM2152</t>
  </si>
  <si>
    <t>_Pulóver de canalé azul marino con rayas blancas H&amp;M</t>
  </si>
  <si>
    <t>A01206YILHM2600</t>
  </si>
  <si>
    <t>A01206YILHM2322</t>
  </si>
  <si>
    <t>A01206YILHM2761</t>
  </si>
  <si>
    <t>A01206YILHM2760</t>
  </si>
  <si>
    <t>A01206YILHM2518</t>
  </si>
  <si>
    <t>A01206YILHM2179</t>
  </si>
  <si>
    <t>A01206YILHM2457</t>
  </si>
  <si>
    <t>A01206YILHM2319</t>
  </si>
  <si>
    <t>A01206YILHM2438</t>
  </si>
  <si>
    <t>A01206YILHM2524</t>
  </si>
  <si>
    <t>A01206YILHM2302</t>
  </si>
  <si>
    <t>Tienda Mildrey 5% Lau</t>
  </si>
  <si>
    <t>A01207YILHM0560</t>
  </si>
  <si>
    <t>A01207YILHM2470</t>
  </si>
  <si>
    <t>A01207YILHM2519</t>
  </si>
  <si>
    <t>A01207YILHM2473</t>
  </si>
  <si>
    <t>Tienda Mildrey 5% Yeni</t>
  </si>
  <si>
    <t>A01208YILHM0928</t>
  </si>
  <si>
    <t>A01208YILHM2769</t>
  </si>
  <si>
    <t>A01209YILHM2047</t>
  </si>
  <si>
    <t>A01210YILHM2555</t>
  </si>
  <si>
    <t>A01211YILHM1087</t>
  </si>
  <si>
    <t>A01212YILHM1087</t>
  </si>
  <si>
    <t>A01213YILHM0433</t>
  </si>
  <si>
    <t>A01214SQ7494591</t>
  </si>
  <si>
    <t>A01215YILHM2549</t>
  </si>
  <si>
    <t>A01216YILHM0697</t>
  </si>
  <si>
    <t>A01216YILHM2528</t>
  </si>
  <si>
    <t>A01217YILHM2466</t>
  </si>
  <si>
    <t>A01218YILHM1087</t>
  </si>
  <si>
    <t>A01219YILHM2579</t>
  </si>
  <si>
    <t>A01219YILHM2552</t>
  </si>
  <si>
    <t>A01220YILHM0635</t>
  </si>
  <si>
    <t>Nally
Se descontó el 15% por el día de las madres</t>
  </si>
  <si>
    <t>A01221YILHM2568</t>
  </si>
  <si>
    <t>A01222BU043501</t>
  </si>
  <si>
    <t>A01223YILHM1027</t>
  </si>
  <si>
    <t>15% descuento</t>
  </si>
  <si>
    <t>A01224YNIR51</t>
  </si>
  <si>
    <t>A01225YNIR30</t>
  </si>
  <si>
    <t>A01226YILHM2837</t>
  </si>
  <si>
    <t>A01226YILHM2662</t>
  </si>
  <si>
    <t>A01226YILHM2663</t>
  </si>
  <si>
    <t>Camiseta deportiva corta de tirantes</t>
  </si>
  <si>
    <t>A01226YILHM0220</t>
  </si>
  <si>
    <t>A01226YILHM2501</t>
  </si>
  <si>
    <t>A01226YILHM2684</t>
  </si>
  <si>
    <t>A01226YILHM2827</t>
  </si>
  <si>
    <t>A01227YILHM2612</t>
  </si>
  <si>
    <t>A01228YILHM2542</t>
  </si>
  <si>
    <t>A01228YILHM2539</t>
  </si>
  <si>
    <t>A01229YILHM2210</t>
  </si>
  <si>
    <t>A01229YILHM2056</t>
  </si>
  <si>
    <t>A01230YILHM2136</t>
  </si>
  <si>
    <t>Lianet Promo 5%</t>
  </si>
  <si>
    <t>A01231YILHM2552</t>
  </si>
  <si>
    <t>Yeni 5%</t>
  </si>
  <si>
    <t>A01232YILHM2811</t>
  </si>
  <si>
    <t>A01232YILHM2247</t>
  </si>
  <si>
    <t>Camisa negra de corte ajustado de cuello chino H&amp;M</t>
  </si>
  <si>
    <t>A01232YILHM2315</t>
  </si>
  <si>
    <t>A01232YILHM0965</t>
  </si>
  <si>
    <t>A01232YILHM2812</t>
  </si>
  <si>
    <t>A01233YILHM2149</t>
  </si>
  <si>
    <t>A01233YILHM2626</t>
  </si>
  <si>
    <t>A01234YILHM0141</t>
  </si>
  <si>
    <t>A01235YNIR56</t>
  </si>
  <si>
    <t>A01236YILHM2824</t>
  </si>
  <si>
    <t>A01236YILHM2339</t>
  </si>
  <si>
    <t>A01236YILHM0935</t>
  </si>
  <si>
    <t>A01236YILHM2345</t>
  </si>
  <si>
    <t>A01237YILHM2307</t>
  </si>
  <si>
    <t>A01237YILHM2700</t>
  </si>
  <si>
    <t>A01237YILHM0941</t>
  </si>
  <si>
    <t>A01237YILHM2732</t>
  </si>
  <si>
    <t>A01238YILHM2629</t>
  </si>
  <si>
    <t>_Polo de punto pointelle color crema con rayas negras H&amp;M</t>
  </si>
  <si>
    <t>A01239YILHM2789</t>
  </si>
  <si>
    <t>A01240YILHM2840</t>
  </si>
  <si>
    <t>A01240YILHM2828</t>
  </si>
  <si>
    <t>A01241YILHM2817</t>
  </si>
  <si>
    <t>A01242YILHM2549</t>
  </si>
  <si>
    <t>A01243YILHM2785</t>
  </si>
  <si>
    <t>A01243YILHM2196</t>
  </si>
  <si>
    <t>A01243YILHM0619</t>
  </si>
  <si>
    <t>Vanesa</t>
  </si>
  <si>
    <t>A01244YILHM2550</t>
  </si>
  <si>
    <t>A01245YNIR54</t>
  </si>
  <si>
    <t>A01246YILHM2789</t>
  </si>
  <si>
    <t>Yilian 5%</t>
  </si>
  <si>
    <t>A01247YNIR32</t>
  </si>
  <si>
    <t>Sarai 5%</t>
  </si>
  <si>
    <t>A01248YNIR38</t>
  </si>
  <si>
    <t>A01248BU043524</t>
  </si>
  <si>
    <t>A01248BU043517</t>
  </si>
  <si>
    <t>A01249YILHM2629</t>
  </si>
  <si>
    <t>A01250YILHM2547</t>
  </si>
  <si>
    <t>Sandalias bajas con adorno textil entrelazado color salmón</t>
  </si>
  <si>
    <t>A01251YILHM2577</t>
  </si>
  <si>
    <t>A01252YILHM2534</t>
  </si>
  <si>
    <t>Lili</t>
  </si>
  <si>
    <t>A01253YNIR81</t>
  </si>
  <si>
    <t>A01254YILHM2441</t>
  </si>
  <si>
    <t>A01255YILHM2577</t>
  </si>
  <si>
    <t>Esta se cambio por una S 
Nally</t>
  </si>
  <si>
    <t>A01256YILHM2543</t>
  </si>
  <si>
    <t>A01257YILHM1086</t>
  </si>
  <si>
    <t>A01258YILHM1088</t>
  </si>
  <si>
    <t>A01259YILHM2164</t>
  </si>
  <si>
    <t>A01260BU043635</t>
  </si>
  <si>
    <t>A01261YILHM1024</t>
  </si>
  <si>
    <t>A01262BU043502</t>
  </si>
  <si>
    <t>A01263YILHM2578</t>
  </si>
  <si>
    <t>A01264YILHM2298</t>
  </si>
  <si>
    <t>A01265YILHM2743</t>
  </si>
  <si>
    <t>A01266YILHM2658</t>
  </si>
  <si>
    <t>A01267YILHM0964</t>
  </si>
  <si>
    <t>_Pulóver blanco con rayas azules de algodón H&amp;M</t>
  </si>
  <si>
    <t>A01268YILHM2614</t>
  </si>
  <si>
    <t>A01269BU064412</t>
  </si>
  <si>
    <t>A01270YILHM0644</t>
  </si>
  <si>
    <t>A01271BU04376</t>
  </si>
  <si>
    <t>A01272YILHM1013</t>
  </si>
  <si>
    <t>A01273YILHM2537</t>
  </si>
  <si>
    <t>A01274YILHM2552</t>
  </si>
  <si>
    <t>A01275SQ2791329</t>
  </si>
  <si>
    <t>A01276YILHM2705</t>
  </si>
  <si>
    <t>A01276YILHM0342</t>
  </si>
  <si>
    <t>A01276YILHM0635</t>
  </si>
  <si>
    <t>A01276YILHM2813</t>
  </si>
  <si>
    <t>A01276YILHM2857</t>
  </si>
  <si>
    <t>A01276YILHM2771</t>
  </si>
  <si>
    <t>A01276YILHM2698</t>
  </si>
  <si>
    <t>A01276YILHM0912</t>
  </si>
  <si>
    <t>SQ9492390</t>
  </si>
  <si>
    <t>A01276SQ9492390</t>
  </si>
  <si>
    <t>A01276YILHM2786</t>
  </si>
  <si>
    <t>A01276YILHM2603</t>
  </si>
  <si>
    <t>A01276YILHM1073</t>
  </si>
  <si>
    <t>A01277YILHM2671</t>
  </si>
  <si>
    <t>Yiliam</t>
  </si>
  <si>
    <t>A01278YILHM1049</t>
  </si>
  <si>
    <t>A01279YILHM2835</t>
  </si>
  <si>
    <t>A01280YILHM2781</t>
  </si>
  <si>
    <t>A01281YILHM2107</t>
  </si>
  <si>
    <t>A01282YILHM2299</t>
  </si>
  <si>
    <t>Nally 
[2025-05-09 10:28:32 -0500</t>
  </si>
  <si>
    <t>A01283YILHM0421</t>
  </si>
  <si>
    <t>A01283YILHM1087</t>
  </si>
  <si>
    <t>A01283YILHM1088</t>
  </si>
  <si>
    <t>A01283YNIR49</t>
  </si>
  <si>
    <t>SQ7553701</t>
  </si>
  <si>
    <t>A01284SQ7553701</t>
  </si>
  <si>
    <t>Tienda mildrey 15%</t>
  </si>
  <si>
    <t>A01285BLTHM0861</t>
  </si>
  <si>
    <t>A01285YNIR06</t>
  </si>
  <si>
    <t>A01286YILHM2619</t>
  </si>
  <si>
    <t>A01286YILHM2806</t>
  </si>
  <si>
    <t>A01286YILHM0295</t>
  </si>
  <si>
    <t>A01286YILHM2485</t>
  </si>
  <si>
    <t>A01287YILHM0870</t>
  </si>
  <si>
    <t>A01288YILHM2534</t>
  </si>
  <si>
    <t>SQ9531610</t>
  </si>
  <si>
    <t>A01289SQ9531610</t>
  </si>
  <si>
    <t>A01290YILHM2560</t>
  </si>
  <si>
    <t>_Shorts regular fit beige H&amp;M</t>
  </si>
  <si>
    <t>A01290YILHM2819</t>
  </si>
  <si>
    <t>A01290YILHM2685</t>
  </si>
  <si>
    <t>A01290YILHM2688</t>
  </si>
  <si>
    <t>A01290YILHM2621</t>
  </si>
  <si>
    <t>A01291YILHM2561</t>
  </si>
  <si>
    <t>A01292YNIR52</t>
  </si>
  <si>
    <t>A01293YILHM2847</t>
  </si>
  <si>
    <t>A01294YILHM2762</t>
  </si>
  <si>
    <t>A01295YILHM2344</t>
  </si>
  <si>
    <t>A01296YILHM1036</t>
  </si>
  <si>
    <t>A01297YILHM1058</t>
  </si>
  <si>
    <t>A01298YILHM2850</t>
  </si>
  <si>
    <t>SQ4387059</t>
  </si>
  <si>
    <t>A01298SQ4387059</t>
  </si>
  <si>
    <t>_Top drapeado sin mangas estampado animal print H&amp;M</t>
  </si>
  <si>
    <t>A01298YILHM2797</t>
  </si>
  <si>
    <t>A01298YNIR17</t>
  </si>
  <si>
    <t>A01299SQ7553701</t>
  </si>
  <si>
    <t>SQ5874789</t>
  </si>
  <si>
    <t>A01300SQ5874789</t>
  </si>
  <si>
    <t>A01301YILHM2642</t>
  </si>
  <si>
    <t>A01301YILHM2652</t>
  </si>
  <si>
    <t>A01302BU0547</t>
  </si>
  <si>
    <t>A01302YILHM2954</t>
  </si>
  <si>
    <t>A01302YILHM2961</t>
  </si>
  <si>
    <t>A01303YILHM2517</t>
  </si>
  <si>
    <t>A01303YILHM2622</t>
  </si>
  <si>
    <t>A01303YILHM2386</t>
  </si>
  <si>
    <t>A01303YILHM2214</t>
  </si>
  <si>
    <t>A01303YILHM2462</t>
  </si>
  <si>
    <t>A01303YILHM0521</t>
  </si>
  <si>
    <t>A01303YILHM2458</t>
  </si>
  <si>
    <t>A01304YILHM2672</t>
  </si>
  <si>
    <t>A01304YNIR31</t>
  </si>
  <si>
    <t>A01305YILHM2883</t>
  </si>
  <si>
    <t>A01306BU04457</t>
  </si>
  <si>
    <t>A01307YILHM2849</t>
  </si>
  <si>
    <t>SQ5128739</t>
  </si>
  <si>
    <t>A01308SQ5128739</t>
  </si>
  <si>
    <t>SQ9348910</t>
  </si>
  <si>
    <t>A01309SQ9348910</t>
  </si>
  <si>
    <t>A01310YILHM2464</t>
  </si>
  <si>
    <t>A01311YILHM2180</t>
  </si>
  <si>
    <t>A01312YILHM2819</t>
  </si>
  <si>
    <t>A01313YILHM2814</t>
  </si>
  <si>
    <t>SQ6124738</t>
  </si>
  <si>
    <t>A01314SQ6124738</t>
  </si>
  <si>
    <t>_Pulóver loose fit verde oscuro de gran calidad H&amp;M</t>
  </si>
  <si>
    <t>A01314YILHM2795</t>
  </si>
  <si>
    <t>Jogger deportivo de ajuste regular negro de hombre H&amp;M</t>
  </si>
  <si>
    <t>A01315YILHM2036</t>
  </si>
  <si>
    <t>A01315YILHM2874</t>
  </si>
  <si>
    <t>A01315YILHM2714</t>
  </si>
  <si>
    <t>A01316YNIR02</t>
  </si>
  <si>
    <t>A01317YILHM2945</t>
  </si>
  <si>
    <t>A01318YILHM2753</t>
  </si>
  <si>
    <t>A01319SQ4563484</t>
  </si>
  <si>
    <t>Camisa de mezcla de lino sin mangas azul marino H&amp;M</t>
  </si>
  <si>
    <t>A01320YILHM2118</t>
  </si>
  <si>
    <t>A01320YILHM2079</t>
  </si>
  <si>
    <t>A01321BU04449</t>
  </si>
  <si>
    <t>A01322YILHM2546</t>
  </si>
  <si>
    <t>A01323YILHM2618</t>
  </si>
  <si>
    <t>A01323YILHM2896</t>
  </si>
  <si>
    <t>Letta</t>
  </si>
  <si>
    <t>A01324YILHM2392</t>
  </si>
  <si>
    <t>Tienda Promo 5% Gercy</t>
  </si>
  <si>
    <t>A01325YILHM2867</t>
  </si>
  <si>
    <t>A01326YILHM2248</t>
  </si>
  <si>
    <t>A01326YILHM2226</t>
  </si>
  <si>
    <t>_Camisa de hombre de lino blanca H&amp;MJ</t>
  </si>
  <si>
    <t>A01326YILHM2878</t>
  </si>
  <si>
    <t>A01326YILHM2318</t>
  </si>
  <si>
    <t>SQ2195079</t>
  </si>
  <si>
    <t>A01327SQ2195079</t>
  </si>
  <si>
    <t>A01327YILHM2819</t>
  </si>
  <si>
    <t>A01327YILHM2458</t>
  </si>
  <si>
    <t>A01328YILHM2680</t>
  </si>
  <si>
    <t>A01329YILHM2219</t>
  </si>
  <si>
    <t>Yeni CD</t>
  </si>
  <si>
    <t>A01330YILHM2784</t>
  </si>
  <si>
    <t>A01330YILHM2476</t>
  </si>
  <si>
    <t>A01330YILHM2146</t>
  </si>
  <si>
    <t>Bolso TOTE arcoíris trending</t>
  </si>
  <si>
    <t>A01331BU06729</t>
  </si>
  <si>
    <t>A01332YILHM2166</t>
  </si>
  <si>
    <t>A01332YILHM2429</t>
  </si>
  <si>
    <t>SQ9419295</t>
  </si>
  <si>
    <t>A01332SQ9419295</t>
  </si>
  <si>
    <t>A01333YILHM2618</t>
  </si>
  <si>
    <t>A01334YILHM2393</t>
  </si>
  <si>
    <t>A01335YILHM2534</t>
  </si>
  <si>
    <t>A01336YILHM2881</t>
  </si>
  <si>
    <t>A01337BU043542</t>
  </si>
  <si>
    <t>A01338YILHM2072</t>
  </si>
  <si>
    <t>A01339YNIR62</t>
  </si>
  <si>
    <t>A01340YILHM2046</t>
  </si>
  <si>
    <t>A01341YNIR64</t>
  </si>
  <si>
    <t>A01342YILHM2129</t>
  </si>
  <si>
    <t>A01343YILHM0464</t>
  </si>
  <si>
    <t>A01344YILHM2963</t>
  </si>
  <si>
    <t>Tienda Mildrey Nally</t>
  </si>
  <si>
    <t>A01345YNIR70</t>
  </si>
  <si>
    <t>Tienda Mildrey gestor Nahomy</t>
  </si>
  <si>
    <t>A01346YILHM2230</t>
  </si>
  <si>
    <t>A01346YILHM2795</t>
  </si>
  <si>
    <t>SQ0085780</t>
  </si>
  <si>
    <t>A01346SQ0085780</t>
  </si>
  <si>
    <t>A01346YILHM2316</t>
  </si>
  <si>
    <t>A01346YILHM3018</t>
  </si>
  <si>
    <t>A01346YILHM2232</t>
  </si>
  <si>
    <t>A01347YILHM2132</t>
  </si>
  <si>
    <t>A01347YILHM3015</t>
  </si>
  <si>
    <t>SQ0329984</t>
  </si>
  <si>
    <t>A01347SQ0329984</t>
  </si>
  <si>
    <t>SQ1770701</t>
  </si>
  <si>
    <t>Polo de ajuste encantado blanco crema de hombre H&amp;M</t>
  </si>
  <si>
    <t>A01347SQ1770701</t>
  </si>
  <si>
    <t>A01347YILHM2784</t>
  </si>
  <si>
    <t>A01348YILHM3011</t>
  </si>
  <si>
    <t>Tienda Mildrey Nahomy</t>
  </si>
  <si>
    <t>A01349YILHM2418</t>
  </si>
  <si>
    <t>A01349YILHM1081</t>
  </si>
  <si>
    <t>A01349YILHM2960</t>
  </si>
  <si>
    <t>A01350YILHM1074</t>
  </si>
  <si>
    <t>A01351YILHM2768</t>
  </si>
  <si>
    <t>A01352YILHM2915</t>
  </si>
  <si>
    <t>A01353YILHM2916</t>
  </si>
  <si>
    <t>A01354YILHM2917</t>
  </si>
  <si>
    <t>A01355YILHM2909</t>
  </si>
  <si>
    <t>A01356YILHM2910</t>
  </si>
  <si>
    <t>A01357YILHM2911</t>
  </si>
  <si>
    <t>A01358YILHM0448</t>
  </si>
  <si>
    <t>Lety CD</t>
  </si>
  <si>
    <t>A01359BLTHM0833</t>
  </si>
  <si>
    <t>A01360YILHM2820</t>
  </si>
  <si>
    <t>A01361YILHM2821</t>
  </si>
  <si>
    <t>A01361YILHM2683</t>
  </si>
  <si>
    <t>A01362YILHM2822</t>
  </si>
  <si>
    <t>A01363YILHM2707</t>
  </si>
  <si>
    <t>A01363YILHM2005</t>
  </si>
  <si>
    <t>Vendido en tienda Mildred</t>
  </si>
  <si>
    <t>Yilhm0589</t>
  </si>
  <si>
    <t>A01364Yilhm0589</t>
  </si>
  <si>
    <t>Yilhm2028</t>
  </si>
  <si>
    <t>A01365Yilhm2028</t>
  </si>
  <si>
    <t>A01366YILHM2948</t>
  </si>
  <si>
    <t>A01367YILHM2439</t>
  </si>
  <si>
    <t>YeniCD</t>
  </si>
  <si>
    <t>A01368YILHM3016</t>
  </si>
  <si>
    <t>A01369YILHM1017</t>
  </si>
  <si>
    <t>A01370YILHM1023</t>
  </si>
  <si>
    <t>A01371BU043653</t>
  </si>
  <si>
    <t>A01372BU04445</t>
  </si>
  <si>
    <t>A01373YILHM1060</t>
  </si>
  <si>
    <t>Tienda Mildrey gestor Yeni</t>
  </si>
  <si>
    <t>A01374Yilhm2028</t>
  </si>
  <si>
    <t>A01374YILHM2459</t>
  </si>
  <si>
    <t>A01374Yilhm0589</t>
  </si>
  <si>
    <t>A01374YILHM2141</t>
  </si>
  <si>
    <t>A01375YILHM2944</t>
  </si>
  <si>
    <t>Yilhm2957</t>
  </si>
  <si>
    <t>H</t>
  </si>
  <si>
    <t>A01375Yilhm2957</t>
  </si>
  <si>
    <t>A01375YILHM2610</t>
  </si>
  <si>
    <t>A01375YILHM2243</t>
  </si>
  <si>
    <t>A01375YILHM3051</t>
  </si>
  <si>
    <t>A01376YNIR32</t>
  </si>
  <si>
    <t>A01377YILHM0635</t>
  </si>
  <si>
    <t>A01377YILHM3043</t>
  </si>
  <si>
    <t>Yilhm2617</t>
  </si>
  <si>
    <t>Pulover</t>
  </si>
  <si>
    <t>A01378Yilhm2617</t>
  </si>
  <si>
    <t>A01378YILHM2243</t>
  </si>
  <si>
    <t>A01378YILHM2882</t>
  </si>
  <si>
    <t>A01379YILHM1088</t>
  </si>
  <si>
    <t>A01380YILHM2551</t>
  </si>
  <si>
    <t>A01381YNIR09</t>
  </si>
  <si>
    <t>A01381YNIR34</t>
  </si>
  <si>
    <t>Tienda Mildrey 5% Nally</t>
  </si>
  <si>
    <t>SQ5162343</t>
  </si>
  <si>
    <t>A01382SQ5162343</t>
  </si>
  <si>
    <t>A01383YILHM2554</t>
  </si>
  <si>
    <t>A01384YILHM2691</t>
  </si>
  <si>
    <t>A01385YILHM1088</t>
  </si>
  <si>
    <t>Yilhm2499</t>
  </si>
  <si>
    <t>Camiseta</t>
  </si>
  <si>
    <t>A01386Yilhm2499</t>
  </si>
  <si>
    <t>A01387YILHM2722</t>
  </si>
  <si>
    <t>A01387YILHM2380</t>
  </si>
  <si>
    <t>Yilhm0867</t>
  </si>
  <si>
    <t>Pantalon</t>
  </si>
  <si>
    <t>A01388Yilhm0867</t>
  </si>
  <si>
    <t>A01388YILHM0305</t>
  </si>
  <si>
    <t>Tienda Mildrey Nahomy 5%</t>
  </si>
  <si>
    <t>A01389YILHM2964</t>
  </si>
  <si>
    <t>A01389YILHM2941</t>
  </si>
  <si>
    <t>A01389YILHM2866</t>
  </si>
  <si>
    <t>_Pulóver blnaco de mujer de microfibra H&amp;M</t>
  </si>
  <si>
    <t>A01389YILHM2608</t>
  </si>
  <si>
    <t>A01389YILHM2685</t>
  </si>
  <si>
    <t>Yilhm2295</t>
  </si>
  <si>
    <t>Blusa</t>
  </si>
  <si>
    <t>A01389Yilhm2295</t>
  </si>
  <si>
    <t>Yilhm2294</t>
  </si>
  <si>
    <t>A01389Yilhm2294</t>
  </si>
  <si>
    <t>Tienda Mildrey Nahomy5%</t>
  </si>
  <si>
    <t>SQ1249640</t>
  </si>
  <si>
    <t>Vestido</t>
  </si>
  <si>
    <t>A01390SQ1249640</t>
  </si>
  <si>
    <t>SQ1693575</t>
  </si>
  <si>
    <t>Camisas nuevas hombre 2</t>
  </si>
  <si>
    <t>A01391SQ1693575</t>
  </si>
  <si>
    <t>A01392YILHM2795</t>
  </si>
  <si>
    <t>A01393YILHM2901</t>
  </si>
  <si>
    <t>A01394YILHM2341</t>
  </si>
  <si>
    <t>A01394YILHM2643</t>
  </si>
  <si>
    <t>A01394YILHM2869</t>
  </si>
  <si>
    <t>Tienda Yeni Gercy 5%</t>
  </si>
  <si>
    <t>YNIR86</t>
  </si>
  <si>
    <t>_Sandalias trenzadas beige claro y saco H&amp;M</t>
  </si>
  <si>
    <t>A01395YNIR86</t>
  </si>
  <si>
    <t>YNIR87</t>
  </si>
  <si>
    <t>_Bolso bandolera beige claro y negro con saco H&amp;M</t>
  </si>
  <si>
    <t>A01395YNIR87</t>
  </si>
  <si>
    <t>A01396YILHM0450</t>
  </si>
  <si>
    <t>A01396YILHM0444</t>
  </si>
  <si>
    <t>A01397YILHM2534</t>
  </si>
  <si>
    <t>A01398YILHM2048</t>
  </si>
  <si>
    <t>YILHM3107</t>
  </si>
  <si>
    <t>_Camisa resort loose fit beige S25 H&amp;M</t>
  </si>
  <si>
    <t>A01398YILHM3107</t>
  </si>
  <si>
    <t>YILHM3122</t>
  </si>
  <si>
    <t>_Shorts de buzo regular fit gris claro jaspeado de gran calidad H&amp;M</t>
  </si>
  <si>
    <t>A01398YILHM3122</t>
  </si>
  <si>
    <t>A01399BU043650</t>
  </si>
  <si>
    <t>YILHM3098</t>
  </si>
  <si>
    <t>_Polo de algodón pima regular fit verde salvia H&amp;M</t>
  </si>
  <si>
    <t>A01400YILHM3098</t>
  </si>
  <si>
    <t>YILHM3133</t>
  </si>
  <si>
    <t>_Camisa resort en mezcla de lino color crema H&amp;M</t>
  </si>
  <si>
    <t>A01400YILHM3133</t>
  </si>
  <si>
    <t>A01400YILHM2579</t>
  </si>
  <si>
    <t>YILHM3138</t>
  </si>
  <si>
    <t>_Camisa resort acanalada blanca H&amp;M</t>
  </si>
  <si>
    <t>A01401YILHM3138</t>
  </si>
  <si>
    <t>Tienda Yeni 5%</t>
  </si>
  <si>
    <t>A01402YILHM2885</t>
  </si>
  <si>
    <t>A01402YILHM2880</t>
  </si>
  <si>
    <t>YILHM3129</t>
  </si>
  <si>
    <t>_Shorts efecto arrugado con cordón azul claro H&amp;M</t>
  </si>
  <si>
    <t>A01403YILHM3129</t>
  </si>
  <si>
    <t>Tienda Yeni Nahomy5%</t>
  </si>
  <si>
    <t>YILHM3121</t>
  </si>
  <si>
    <t>_Shorts regular fit azul claro H&amp;M</t>
  </si>
  <si>
    <t>A01404YILHM3121</t>
  </si>
  <si>
    <t>YILHM3068</t>
  </si>
  <si>
    <t>_Shorts bañador beige con rayas H&amp;M</t>
  </si>
  <si>
    <t>A01404YILHM3068</t>
  </si>
  <si>
    <t>A01405YILHM2618</t>
  </si>
  <si>
    <t>Tienda Yeni Gercy5%</t>
  </si>
  <si>
    <t>YILHM3086</t>
  </si>
  <si>
    <t>_Gilet de punto con textura negro con rayas H&amp;M</t>
  </si>
  <si>
    <t>A01406YILHM3086</t>
  </si>
  <si>
    <t>YILHM3088</t>
  </si>
  <si>
    <t>_Gilet de punto con textura negro H&amp;M</t>
  </si>
  <si>
    <t>A01406YILHM3088</t>
  </si>
  <si>
    <t>SQ3176107</t>
  </si>
  <si>
    <t>Chaleco</t>
  </si>
  <si>
    <t>A01407SQ3176107</t>
  </si>
  <si>
    <t>Yeni Tienda Nahomy5%</t>
  </si>
  <si>
    <t>SQ0777893</t>
  </si>
  <si>
    <t>Blusa nueva negra</t>
  </si>
  <si>
    <t>A01408SQ0777893</t>
  </si>
  <si>
    <t>SQ1439124</t>
  </si>
  <si>
    <t>Pantaloneta negra nueva</t>
  </si>
  <si>
    <t>A01408SQ1439124</t>
  </si>
  <si>
    <t>A01409BU04332</t>
  </si>
  <si>
    <t>A01409YILHM0929</t>
  </si>
  <si>
    <t>A01410YILHM2665</t>
  </si>
  <si>
    <t>YILHM3120</t>
  </si>
  <si>
    <t>_Shorts regular fit gris oscuro H&amp;M</t>
  </si>
  <si>
    <t>A01411YILHM3120</t>
  </si>
  <si>
    <t>YILHM3077</t>
  </si>
  <si>
    <t>_Shorts bañador crema con rayas beige oscuro H&amp;M (SIN FOTO)</t>
  </si>
  <si>
    <t>A01411YILHM3077</t>
  </si>
  <si>
    <t>YILHM3097</t>
  </si>
  <si>
    <t>_Pantalón de mezcla de lino relaxed fit blanco H&amp;M</t>
  </si>
  <si>
    <t>A01412YILHM3097</t>
  </si>
  <si>
    <t>YILHM3109</t>
  </si>
  <si>
    <t>_Camisa resort con textura azul claro H&amp;M</t>
  </si>
  <si>
    <t>A01412YILHM3109</t>
  </si>
  <si>
    <t>A01413YILHM3119</t>
  </si>
  <si>
    <t>_Shorts de buzo regular fit beige de gran calidad H&amp;M</t>
  </si>
  <si>
    <t>A01413YILHM3115</t>
  </si>
  <si>
    <t>Tienda Lianet Gercy5%</t>
  </si>
  <si>
    <t>A01414YILHM0467</t>
  </si>
  <si>
    <t>A01415UB0267</t>
  </si>
  <si>
    <t>Vestido corto de puntos</t>
  </si>
  <si>
    <t>A01416UB0122</t>
  </si>
  <si>
    <t>Tienda Yeni Yilien5% vendido en $23</t>
  </si>
  <si>
    <t>A01417YILHM1054</t>
  </si>
  <si>
    <t>A01418YILHM2973</t>
  </si>
  <si>
    <t>Tienda Yeni</t>
  </si>
  <si>
    <t>YILHM3106</t>
  </si>
  <si>
    <t>A01419YILHM3106</t>
  </si>
  <si>
    <t>Tienda Yeny</t>
  </si>
  <si>
    <t>A01420YILHM2398</t>
  </si>
  <si>
    <t>A01420YILHM2370</t>
  </si>
  <si>
    <t>_Vestido negro estamapado flores blancas microfibra H&amp;M</t>
  </si>
  <si>
    <t>A01420YILHM2407</t>
  </si>
  <si>
    <t>A01420YILHM2708</t>
  </si>
  <si>
    <t>A01420YILHM2854</t>
  </si>
  <si>
    <t>Ynir19</t>
  </si>
  <si>
    <t>Bolso</t>
  </si>
  <si>
    <t>A01420Ynir19</t>
  </si>
  <si>
    <t>YILHM3096</t>
  </si>
  <si>
    <t>_Camisa en mezcla de lino rosa claro con rayas H&amp;M</t>
  </si>
  <si>
    <t>A01421YILHM3096</t>
  </si>
  <si>
    <t>A01421UB234</t>
  </si>
  <si>
    <t>YILHM3090</t>
  </si>
  <si>
    <t>_Gilet de traje en mezcla de lino blanco H&amp;M</t>
  </si>
  <si>
    <t>A01421YILHM3090</t>
  </si>
  <si>
    <t>A01421YILHM2943</t>
  </si>
  <si>
    <t>_Camisa blanca en mezcla de algodón</t>
  </si>
  <si>
    <t>A01422BU04325</t>
  </si>
  <si>
    <t>A01423YILHM1050</t>
  </si>
  <si>
    <t>A01423YILHM1062</t>
  </si>
  <si>
    <t>A01423YNIR06</t>
  </si>
  <si>
    <t>A01423YILHM0421</t>
  </si>
  <si>
    <t>A01423YILHM2379</t>
  </si>
  <si>
    <t>A01423YILHM2508</t>
  </si>
  <si>
    <t>A01424BU04325</t>
  </si>
  <si>
    <t>A01424YILHM2180</t>
  </si>
  <si>
    <t>A01425YILHM2963</t>
  </si>
  <si>
    <t>YILHM3101</t>
  </si>
  <si>
    <t>_Camisa resort en tejido jacquard turquesa claro</t>
  </si>
  <si>
    <t>A01425YILHM3101</t>
  </si>
  <si>
    <t>Yilhm3102</t>
  </si>
  <si>
    <t>Producto</t>
  </si>
  <si>
    <t>A01425Yilhm3102</t>
  </si>
  <si>
    <t>A01425YILHM3045</t>
  </si>
  <si>
    <t>_Camisa texturizada de corte regular celeste H&amp;M</t>
  </si>
  <si>
    <t>A01425YILHM2140</t>
  </si>
  <si>
    <t>A01425YILHM2467</t>
  </si>
  <si>
    <t>A01425YILHM2872</t>
  </si>
  <si>
    <t>A01425YILHM2982</t>
  </si>
  <si>
    <t>SQ5518150</t>
  </si>
  <si>
    <t>A01425SQ5518150</t>
  </si>
  <si>
    <t>A01425YILHM2350</t>
  </si>
  <si>
    <t>YILHM3094</t>
  </si>
  <si>
    <t>_Gilet de punto con textura marrón oscuro H&amp;M</t>
  </si>
  <si>
    <t>A01425YILHM3094</t>
  </si>
  <si>
    <t>A01425YILHM2699</t>
  </si>
  <si>
    <t>A01425YILHM2799</t>
  </si>
  <si>
    <t>A01426YILHM2577</t>
  </si>
  <si>
    <t>Tienda Yeni5%</t>
  </si>
  <si>
    <t>A01427YILHM0701</t>
  </si>
  <si>
    <t>A01427YILHM0324</t>
  </si>
  <si>
    <t>A01428YILHM2087</t>
  </si>
  <si>
    <t>SQ6548054</t>
  </si>
  <si>
    <t>A01428SQ6548054</t>
  </si>
  <si>
    <t>Tienda Nally5%</t>
  </si>
  <si>
    <t>SQ5179060</t>
  </si>
  <si>
    <t>A01429SQ5179060</t>
  </si>
  <si>
    <t>YNIR84</t>
  </si>
  <si>
    <t>_Sandalias destalonados con punta fina estampado animal print H&amp;M</t>
  </si>
  <si>
    <t>A01430YNIR84</t>
  </si>
  <si>
    <t>SQ3482576</t>
  </si>
  <si>
    <t>_Traje de baño de cordón de ajuste</t>
  </si>
  <si>
    <t>A01430SQ3482576</t>
  </si>
  <si>
    <t>A01430YILHM2381</t>
  </si>
  <si>
    <t>A01430YILHM3062</t>
  </si>
  <si>
    <t>SQ8885087</t>
  </si>
  <si>
    <t>Pantalon nuevo</t>
  </si>
  <si>
    <t>A01431SQ8885087</t>
  </si>
  <si>
    <t>SQ7213858</t>
  </si>
  <si>
    <t>Pantalon nuevo 1</t>
  </si>
  <si>
    <t>A01431SQ7213858</t>
  </si>
  <si>
    <t>SQ0102824</t>
  </si>
  <si>
    <t>Pantaloneta</t>
  </si>
  <si>
    <t>A01431SQ0102824</t>
  </si>
  <si>
    <t>YILHM3099</t>
  </si>
  <si>
    <t>_Polo en punto acanalado slim fit azul marino H&amp;M</t>
  </si>
  <si>
    <t>A01432YILHM3099</t>
  </si>
  <si>
    <t>Tienda 5% Jacque</t>
  </si>
  <si>
    <t>SQ8726688</t>
  </si>
  <si>
    <t>A01433SQ8726688</t>
  </si>
  <si>
    <t>A01434YILHM1054</t>
  </si>
  <si>
    <t>A01435YILHM0467</t>
  </si>
  <si>
    <t>Leti</t>
  </si>
  <si>
    <t>Yilhm0654</t>
  </si>
  <si>
    <t>A01436Yilhm0654</t>
  </si>
  <si>
    <t>A01437YILHM3032</t>
  </si>
  <si>
    <t>A01437YILHM2859</t>
  </si>
  <si>
    <t>SQ3082086</t>
  </si>
  <si>
    <t>A01438SQ3082086</t>
  </si>
  <si>
    <t>Mildrey Tienda Samantha5%</t>
  </si>
  <si>
    <t>A01439YILHM2553</t>
  </si>
  <si>
    <t>_Camisa resort con textura de corte regular negra H&amp;M</t>
  </si>
  <si>
    <t>A01440YILHM2852</t>
  </si>
  <si>
    <t>A01441YILHM3001</t>
  </si>
  <si>
    <t>YILHM3140</t>
  </si>
  <si>
    <t>_Camisa texturizada regular fit verde salvia H&amp;M</t>
  </si>
  <si>
    <t>A01442YILHM3140</t>
  </si>
  <si>
    <t>_Cardigán de punto texturizado blanco con rayas rojas H&amp;M</t>
  </si>
  <si>
    <t>A01443YILHM2955</t>
  </si>
  <si>
    <t>A01444YILHM3012</t>
  </si>
  <si>
    <t>A01444YILHM3018</t>
  </si>
  <si>
    <t>A01445YILHM2410</t>
  </si>
  <si>
    <t>A01446YILHM2353</t>
  </si>
  <si>
    <t>A01447SQ3082086</t>
  </si>
  <si>
    <t>A01448YILHM2278</t>
  </si>
  <si>
    <t>YILHM3031</t>
  </si>
  <si>
    <t>A01449YILHM3031</t>
  </si>
  <si>
    <t>A01450YILHM3041</t>
  </si>
  <si>
    <t>_Shorts de mezclilla de cintura alta gris oscuro H&amp;M</t>
  </si>
  <si>
    <t>A01451YILHM2373</t>
  </si>
  <si>
    <t>A01452YILHM2947</t>
  </si>
  <si>
    <t>SQ5798141</t>
  </si>
  <si>
    <t>A01453SQ5798141</t>
  </si>
  <si>
    <t>YILHM3126</t>
  </si>
  <si>
    <t>_Traje de baño con relleno azul claro de rayas con lazos en hombros H&amp;M</t>
  </si>
  <si>
    <t>A01453YILHM3126</t>
  </si>
  <si>
    <t>A01453YILHM3038</t>
  </si>
  <si>
    <t>A01453YILHM2435</t>
  </si>
  <si>
    <t>A01453YILHM2995</t>
  </si>
  <si>
    <t>YILHM3103</t>
  </si>
  <si>
    <t>_Pulóver loose fit negro de gran calidad H&amp;M</t>
  </si>
  <si>
    <t>A01453YILHM3103</t>
  </si>
  <si>
    <t>A01453YILHM2155</t>
  </si>
  <si>
    <t>SQ8299991</t>
  </si>
  <si>
    <t>A01453SQ8299991</t>
  </si>
  <si>
    <t>_Pulóver gofrado de corte regular color crema H&amp;M</t>
  </si>
  <si>
    <t>A01453YILHM2175</t>
  </si>
  <si>
    <t>Yilhm0646</t>
  </si>
  <si>
    <t>_Pulóver texturizado slim fit negro de hombre H&amp;M</t>
  </si>
  <si>
    <t>A01453Yilhm0646</t>
  </si>
  <si>
    <t>A01453SQ9531610</t>
  </si>
  <si>
    <t>A01453YILHM2704</t>
  </si>
  <si>
    <t>A01454YILHM2815</t>
  </si>
  <si>
    <t>A01454YILHM0558</t>
  </si>
  <si>
    <t>A01455YILHM2872</t>
  </si>
  <si>
    <t>YNIR88</t>
  </si>
  <si>
    <t>A01456YNIR88</t>
  </si>
  <si>
    <t>YILHM3136</t>
  </si>
  <si>
    <t>_Camisa de punto de mangas cortas marrón H&amp;M</t>
  </si>
  <si>
    <t>A01456YILHM3136</t>
  </si>
  <si>
    <t>A01456YILHM2830</t>
  </si>
  <si>
    <t>A01457YILHM0940</t>
  </si>
  <si>
    <t>A01458YILHM2919</t>
  </si>
  <si>
    <t>A01458BU04408</t>
  </si>
  <si>
    <t>A01459YILHM2981</t>
  </si>
  <si>
    <t>A01460YNIR40</t>
  </si>
  <si>
    <t>A01461YILHM2170</t>
  </si>
  <si>
    <t>Pantalones de sarga de ajuste regular de hombre azul marino H&amp;M</t>
  </si>
  <si>
    <t>A01461YILHM0289</t>
  </si>
  <si>
    <t>Yilhm0962</t>
  </si>
  <si>
    <t>Pantalones con plegado regular Fit negro de hombre H&amp;M</t>
  </si>
  <si>
    <t>A01461Yilhm0962</t>
  </si>
  <si>
    <t>A01461YILHM2711</t>
  </si>
  <si>
    <t>A01461YILHM0640</t>
  </si>
  <si>
    <t>A01462YILHM2779</t>
  </si>
  <si>
    <t>A01463YILHM2819</t>
  </si>
  <si>
    <t>SQ5201537</t>
  </si>
  <si>
    <t>A01464SQ5201537</t>
  </si>
  <si>
    <t>YILHM3080</t>
  </si>
  <si>
    <t>_Shorts bañador azul oscuro estampado H&amp;M</t>
  </si>
  <si>
    <t>A01465YILHM3080</t>
  </si>
  <si>
    <t>A01465YILHM2137</t>
  </si>
  <si>
    <t>_Conjunto Playero color verde 2 piezas</t>
  </si>
  <si>
    <t>A01465BU06722</t>
  </si>
  <si>
    <t>A01465YILHM3021</t>
  </si>
  <si>
    <t>A01465YILHM2820</t>
  </si>
  <si>
    <t>YILHM3083</t>
  </si>
  <si>
    <t>_Shorts bañador azul claro H&amp;M</t>
  </si>
  <si>
    <t>A01465YILHM3083</t>
  </si>
  <si>
    <t>A01466YILHM2462</t>
  </si>
  <si>
    <t>A01466YILHM2232</t>
  </si>
  <si>
    <t>SQ7448079</t>
  </si>
  <si>
    <t>A01466SQ7448079</t>
  </si>
  <si>
    <t>YILHM3125</t>
  </si>
  <si>
    <t>_Traje de baño con relleno blanco estampado rojo H&amp;M</t>
  </si>
  <si>
    <t>A01466YILHM3125</t>
  </si>
  <si>
    <t>A01466YILHM2952</t>
  </si>
  <si>
    <t>A01467YILHM2555</t>
  </si>
  <si>
    <t>A01468YILHM3002</t>
  </si>
  <si>
    <t>A01469YILHM1082</t>
  </si>
  <si>
    <t>_Bolso cruzado pequeño negro H&amp;M</t>
  </si>
  <si>
    <t>A01470YNIR72</t>
  </si>
  <si>
    <t>YNIR106</t>
  </si>
  <si>
    <t>_Tennis de moda con suela de caucho</t>
  </si>
  <si>
    <t>A01470YNIR106</t>
  </si>
  <si>
    <t>YILHM3074</t>
  </si>
  <si>
    <t>_Shorts bañador blanco con rayas verdes H&amp;M (SIN FOTO)</t>
  </si>
  <si>
    <t>A01471YILHM3074</t>
  </si>
  <si>
    <t>Yilhm3078</t>
  </si>
  <si>
    <t>Short de hombre</t>
  </si>
  <si>
    <t>A01471Yilhm3078</t>
  </si>
  <si>
    <t>A01471YILHM2237</t>
  </si>
  <si>
    <t>A01471YILHM2747</t>
  </si>
  <si>
    <t>Claudia 10 usd comisión</t>
  </si>
  <si>
    <t>YNIR85</t>
  </si>
  <si>
    <t>_Sandalias trenzadas marrón H&amp;M</t>
  </si>
  <si>
    <t>A01472YNIR85</t>
  </si>
  <si>
    <t>A01473YILHM2483</t>
  </si>
  <si>
    <t>_Vestido ajustado largo azul marino H&amp;M</t>
  </si>
  <si>
    <t>A01474YILHM2281</t>
  </si>
  <si>
    <t>A01474YILHM0439</t>
  </si>
  <si>
    <t>A01474BU043603</t>
  </si>
  <si>
    <t>Yilhm0584</t>
  </si>
  <si>
    <t>A01475Yilhm0584</t>
  </si>
  <si>
    <t>3289</t>
  </si>
  <si>
    <t>A014763289</t>
  </si>
  <si>
    <t>YILHM3079</t>
  </si>
  <si>
    <t>_Shorts verde bosque H&amp;M</t>
  </si>
  <si>
    <t>A01476YILHM3079</t>
  </si>
  <si>
    <t>YILHM3069</t>
  </si>
  <si>
    <t>_Shorts bañador azul claro con rayas H&amp;M</t>
  </si>
  <si>
    <t>A01476YILHM3069</t>
  </si>
  <si>
    <t>YNIR83</t>
  </si>
  <si>
    <t>_Sandalias de tacón kitten marrón con efecto piel de cocodrilo H&amp;M</t>
  </si>
  <si>
    <t>A01476YNIR83</t>
  </si>
  <si>
    <t>3251</t>
  </si>
  <si>
    <t>A014763251</t>
  </si>
  <si>
    <t>3313</t>
  </si>
  <si>
    <t>A014763313</t>
  </si>
  <si>
    <t>A01477YILHM2558</t>
  </si>
  <si>
    <t>3364</t>
  </si>
  <si>
    <t>A014783364</t>
  </si>
  <si>
    <t>3407</t>
  </si>
  <si>
    <t>A014783407</t>
  </si>
  <si>
    <t>A01479BU043606</t>
  </si>
  <si>
    <t>A01480YNIR48</t>
  </si>
  <si>
    <t>A01480YILHM2861</t>
  </si>
  <si>
    <t>A01480YILHM2156</t>
  </si>
  <si>
    <t>A01480YILHM2161</t>
  </si>
  <si>
    <t>A01480YILHM1011</t>
  </si>
  <si>
    <t>A01480YILHM1077</t>
  </si>
  <si>
    <t>A01480YILHM3041</t>
  </si>
  <si>
    <t>3402</t>
  </si>
  <si>
    <t>A014803402</t>
  </si>
  <si>
    <t>A01480YNIR80</t>
  </si>
  <si>
    <t>A01480YILHM2673</t>
  </si>
  <si>
    <t>A01480YILHM2899</t>
  </si>
  <si>
    <t>A01480YILHM3064</t>
  </si>
  <si>
    <t>A01480YILHM0140</t>
  </si>
  <si>
    <t>A01480YILHM2376</t>
  </si>
  <si>
    <t>3277</t>
  </si>
  <si>
    <t>A014803277</t>
  </si>
  <si>
    <t>YNIR90</t>
  </si>
  <si>
    <t>_Sandalias de tacón bajo con tiras negras H&amp;M</t>
  </si>
  <si>
    <t>A01480YNIR90</t>
  </si>
  <si>
    <t>A01480YILHM2375</t>
  </si>
  <si>
    <t>A01480YILHM2087</t>
  </si>
  <si>
    <t>A01480YNIR71</t>
  </si>
  <si>
    <t>A01480YILHM2920</t>
  </si>
  <si>
    <t>A01480YILHM2922</t>
  </si>
  <si>
    <t>A01480YILHM2958</t>
  </si>
  <si>
    <t>A01480YILHM2919</t>
  </si>
  <si>
    <t>A01480YILHM3006</t>
  </si>
  <si>
    <t>A01480YILHM2378</t>
  </si>
  <si>
    <t>Tienda Yeni 5%Nayi</t>
  </si>
  <si>
    <t>A01481YNIR69</t>
  </si>
  <si>
    <t>A01482YILHM0963</t>
  </si>
  <si>
    <t>A01482YILHM2675</t>
  </si>
  <si>
    <t>4354</t>
  </si>
  <si>
    <t>A014834354</t>
  </si>
  <si>
    <t>A01483YILHM2712</t>
  </si>
  <si>
    <t>2979</t>
  </si>
  <si>
    <t>A014832979</t>
  </si>
  <si>
    <t>2879</t>
  </si>
  <si>
    <t>A014842879</t>
  </si>
  <si>
    <t>A01484YILHM2977</t>
  </si>
  <si>
    <t>A01485YILHM2390</t>
  </si>
  <si>
    <t>A01485YILHM2434</t>
  </si>
  <si>
    <t>3350</t>
  </si>
  <si>
    <t>_Top deportivo de microfibra rosa chicle</t>
  </si>
  <si>
    <t>A014853350</t>
  </si>
  <si>
    <t>3250</t>
  </si>
  <si>
    <t>A014863250</t>
  </si>
  <si>
    <t>3290</t>
  </si>
  <si>
    <t>_Pantalón en mezcla de lino beige H&amp;M</t>
  </si>
  <si>
    <t>A014863290</t>
  </si>
  <si>
    <t>A01486YILHM2829</t>
  </si>
  <si>
    <t>A01486YILHM2010</t>
  </si>
  <si>
    <t>3248</t>
  </si>
  <si>
    <t>A014863248</t>
  </si>
  <si>
    <t>A01486YILHM2495</t>
  </si>
  <si>
    <t>3192</t>
  </si>
  <si>
    <t>A014863192</t>
  </si>
  <si>
    <t>3180</t>
  </si>
  <si>
    <t>A014863180</t>
  </si>
  <si>
    <t>3305</t>
  </si>
  <si>
    <t>A014863305</t>
  </si>
  <si>
    <t>A01487YILHM2376</t>
  </si>
  <si>
    <t>3363</t>
  </si>
  <si>
    <t>_Top Florida azul oscuro</t>
  </si>
  <si>
    <t>A014873363</t>
  </si>
  <si>
    <t>3172</t>
  </si>
  <si>
    <t>A014873172</t>
  </si>
  <si>
    <t>A01487YILHM2931</t>
  </si>
  <si>
    <t>A01487YILHM2567</t>
  </si>
  <si>
    <t>3331</t>
  </si>
  <si>
    <t>A014873331</t>
  </si>
  <si>
    <t>3202</t>
  </si>
  <si>
    <t>A014873202</t>
  </si>
  <si>
    <t>A014883350</t>
  </si>
  <si>
    <t>_Pantaloneta de mezcla de lino azul marino H&amp;M</t>
  </si>
  <si>
    <t>A01489YILHM2477</t>
  </si>
  <si>
    <t>A01489YILHM2856</t>
  </si>
  <si>
    <t>A01489YILHM2886</t>
  </si>
  <si>
    <t>SQ9852411</t>
  </si>
  <si>
    <t>A01489SQ9852411</t>
  </si>
  <si>
    <t>A01490YILHM3115</t>
  </si>
  <si>
    <t>3166</t>
  </si>
  <si>
    <t>_Bolso pequeño de saco con detalle de agarre plástico</t>
  </si>
  <si>
    <t>A014913166</t>
  </si>
  <si>
    <t>Tienda Yeni 5% Nayi</t>
  </si>
  <si>
    <t>3155</t>
  </si>
  <si>
    <t>A014923155</t>
  </si>
  <si>
    <t>3160</t>
  </si>
  <si>
    <t>_Bolso de jute mediano con correa estamapada</t>
  </si>
  <si>
    <t>A014933160</t>
  </si>
  <si>
    <t>3165</t>
  </si>
  <si>
    <t>A014933165</t>
  </si>
  <si>
    <t>3159</t>
  </si>
  <si>
    <t>A014933159</t>
  </si>
  <si>
    <t>_Blusa de manga globo estampado verde/crema H&amp;M</t>
  </si>
  <si>
    <t>A01494YILHM2384</t>
  </si>
  <si>
    <t>3293</t>
  </si>
  <si>
    <t>A014953293</t>
  </si>
  <si>
    <t>3310</t>
  </si>
  <si>
    <t>_Pulóver de punto fino azul melange H&amp;M</t>
  </si>
  <si>
    <t>A014963310</t>
  </si>
  <si>
    <t>YNIR105</t>
  </si>
  <si>
    <t>_Sandalias doradas de moda Talla 39</t>
  </si>
  <si>
    <t>A01497YNIR105</t>
  </si>
  <si>
    <t>A01498YILHM2558</t>
  </si>
  <si>
    <t>A01499YNIR64</t>
  </si>
  <si>
    <t>3341</t>
  </si>
  <si>
    <t>A014993341</t>
  </si>
  <si>
    <t>YILHM3081</t>
  </si>
  <si>
    <t>_Shorts bañador color crema estampado de palmeras H&amp;M</t>
  </si>
  <si>
    <t>A01500YILHM3081</t>
  </si>
  <si>
    <t>A01500YILHM2823</t>
  </si>
  <si>
    <t>A01501YILHM0534</t>
  </si>
  <si>
    <t>A01501YILHM0576</t>
  </si>
  <si>
    <t>Esta sandalia fue número 37 
De Gercy 
[2025-06-08 11:02:59 -0500</t>
  </si>
  <si>
    <t>YNIR89</t>
  </si>
  <si>
    <t>A01502YNIR89</t>
  </si>
  <si>
    <t>A01503YILHM0558</t>
  </si>
  <si>
    <t>Yeni CD
[2025-06-08 13:36:55 -0500</t>
  </si>
  <si>
    <t>A01504YNIR08</t>
  </si>
  <si>
    <t>SQ8139098</t>
  </si>
  <si>
    <t>A01504SQ8139098</t>
  </si>
  <si>
    <t>A01504YILHM2921</t>
  </si>
  <si>
    <t>3441</t>
  </si>
  <si>
    <t>_Pantaloneta de mezcla de lino beige claro H&amp;M</t>
  </si>
  <si>
    <t>A015043441</t>
  </si>
  <si>
    <t>_Camisa de mezcla de lino sin mangas blanca H&amp;M</t>
  </si>
  <si>
    <t>A01504YILHM2113</t>
  </si>
  <si>
    <t>A01504YILHM2765</t>
  </si>
  <si>
    <t>3316</t>
  </si>
  <si>
    <t>A015043316</t>
  </si>
  <si>
    <t>3439</t>
  </si>
  <si>
    <t>_Top negro decorado con botones de conchas H&amp;M</t>
  </si>
  <si>
    <t>A015043439</t>
  </si>
  <si>
    <t>Pantalón Palazzo</t>
  </si>
  <si>
    <t>A01504BU06786</t>
  </si>
  <si>
    <t>Yilhm0235</t>
  </si>
  <si>
    <t>_Pulóver holgado de hombre con estampado blanco vincent H&amp;M</t>
  </si>
  <si>
    <t>A01505Yilhm0235</t>
  </si>
  <si>
    <t>4277</t>
  </si>
  <si>
    <t>_Camisa en mezcla de lino de listas azules H&amp;M</t>
  </si>
  <si>
    <t>A015064277</t>
  </si>
  <si>
    <t>A01506YILHM2865</t>
  </si>
  <si>
    <t>_Mono Salir con botón delantero mostaza</t>
  </si>
  <si>
    <t>A01507BU043675</t>
  </si>
  <si>
    <t>A01507YNIR82</t>
  </si>
  <si>
    <t>YILHM3113</t>
  </si>
  <si>
    <t>_Gorra con detalles maxidesgastados negro vintage H&amp;M</t>
  </si>
  <si>
    <t>A01507YILHM3113</t>
  </si>
  <si>
    <t>SQ9706473</t>
  </si>
  <si>
    <t>A01507SQ9706473</t>
  </si>
  <si>
    <t>SQ4443333</t>
  </si>
  <si>
    <t>A01507SQ4443333</t>
  </si>
  <si>
    <t>A01507YILHM2684</t>
  </si>
  <si>
    <t>7864</t>
  </si>
  <si>
    <t>_Sandalias cómodas de salir H&amp;M</t>
  </si>
  <si>
    <t>A015087864</t>
  </si>
  <si>
    <t>A01509SQ5128739</t>
  </si>
  <si>
    <t>3318</t>
  </si>
  <si>
    <t>A015103318</t>
  </si>
  <si>
    <t>A01510YILHM3055</t>
  </si>
  <si>
    <t>A01511YNIR54</t>
  </si>
  <si>
    <t>3311</t>
  </si>
  <si>
    <t>A015123311</t>
  </si>
  <si>
    <t>YILHM2153</t>
  </si>
  <si>
    <t>_Pulóver de corte regular con cuello azul marino H&amp;M</t>
  </si>
  <si>
    <t>A01512YILHM2153</t>
  </si>
  <si>
    <t>3306</t>
  </si>
  <si>
    <t>A015123306</t>
  </si>
  <si>
    <t>6851</t>
  </si>
  <si>
    <t>A015136851</t>
  </si>
  <si>
    <t>5079</t>
  </si>
  <si>
    <t>A015135079</t>
  </si>
  <si>
    <t>8230</t>
  </si>
  <si>
    <t>A015148230</t>
  </si>
  <si>
    <t>7850</t>
  </si>
  <si>
    <t>A015147850</t>
  </si>
  <si>
    <t>8084</t>
  </si>
  <si>
    <t>A015148084</t>
  </si>
  <si>
    <t>A01515YILHM3010</t>
  </si>
  <si>
    <t>A01516YNIR37</t>
  </si>
  <si>
    <t>A01516YILHM2999</t>
  </si>
  <si>
    <t>2712</t>
  </si>
  <si>
    <t>A015162712</t>
  </si>
  <si>
    <t>A01516BU043540</t>
  </si>
  <si>
    <t>A01516YNIR92</t>
  </si>
  <si>
    <t>7666</t>
  </si>
  <si>
    <t>_Camisa de manga corta en mezcla de lino H&amp;M</t>
  </si>
  <si>
    <t>A015167666</t>
  </si>
  <si>
    <t>Pantalones a medida slim fit negro de hombre H&amp;M</t>
  </si>
  <si>
    <t>A01516YILHM0544</t>
  </si>
  <si>
    <t>YILHM3111</t>
  </si>
  <si>
    <t>_Cinturón trenzado de cuero marrón oscuro H&amp;M</t>
  </si>
  <si>
    <t>A01517YILHM3111</t>
  </si>
  <si>
    <t>3236</t>
  </si>
  <si>
    <t>A015183236</t>
  </si>
  <si>
    <t>A01519YILHM2322</t>
  </si>
  <si>
    <t>A01520YILHM2851</t>
  </si>
  <si>
    <t>3171</t>
  </si>
  <si>
    <t>A015213171</t>
  </si>
  <si>
    <t>A01521YILHM2918</t>
  </si>
  <si>
    <t>A01522YILHM3059</t>
  </si>
  <si>
    <t>A01522YILHM2555</t>
  </si>
  <si>
    <t>2560</t>
  </si>
  <si>
    <t>A015232560</t>
  </si>
  <si>
    <t>A01524YNIR75</t>
  </si>
  <si>
    <t>3276</t>
  </si>
  <si>
    <t>A015243276</t>
  </si>
  <si>
    <t>3158</t>
  </si>
  <si>
    <t>_Bolso Nine West carmelita</t>
  </si>
  <si>
    <t>A015253158</t>
  </si>
  <si>
    <t>3242</t>
  </si>
  <si>
    <t>A015263242</t>
  </si>
  <si>
    <t>3326</t>
  </si>
  <si>
    <t>_Top de tirantes finos verde claro</t>
  </si>
  <si>
    <t>A015273326</t>
  </si>
  <si>
    <t>3330</t>
  </si>
  <si>
    <t>_Top sin mangas marrón</t>
  </si>
  <si>
    <t>A015273330</t>
  </si>
  <si>
    <t>3366</t>
  </si>
  <si>
    <t>_Top camiseta gris melange</t>
  </si>
  <si>
    <t>A015273366</t>
  </si>
  <si>
    <t>SQ1028388</t>
  </si>
  <si>
    <t>A01528SQ1028388</t>
  </si>
  <si>
    <t>3157</t>
  </si>
  <si>
    <t>_Bolso grande carmelita</t>
  </si>
  <si>
    <t>A015293157</t>
  </si>
  <si>
    <t>SQ8093415</t>
  </si>
  <si>
    <t>A01530SQ8093415</t>
  </si>
  <si>
    <t>3244</t>
  </si>
  <si>
    <t>A015313244</t>
  </si>
  <si>
    <t>1062</t>
  </si>
  <si>
    <t>_Vestido con tirantes de detalles de cortes y estampado múltiple</t>
  </si>
  <si>
    <t>A015321062</t>
  </si>
  <si>
    <t>1054</t>
  </si>
  <si>
    <t>_Vestido bodycon de lino en color verde aloe con diseño de cordones en la espalda PLT</t>
  </si>
  <si>
    <t>A015331054</t>
  </si>
  <si>
    <t>2615</t>
  </si>
  <si>
    <t>_Sandalias de tacón y punta fina marrón oscuro</t>
  </si>
  <si>
    <t>A015332615</t>
  </si>
  <si>
    <t>3197</t>
  </si>
  <si>
    <t>A015343197</t>
  </si>
  <si>
    <t>A015343172</t>
  </si>
  <si>
    <t>3173</t>
  </si>
  <si>
    <t>A015343173</t>
  </si>
  <si>
    <t>9443</t>
  </si>
  <si>
    <t>_Shorts de lona con bolsillos H&amp;M</t>
  </si>
  <si>
    <t>A015359443</t>
  </si>
  <si>
    <t>7843</t>
  </si>
  <si>
    <t>_Shorts de Lona con bolsillos H&amp;M</t>
  </si>
  <si>
    <t>A015357843</t>
  </si>
  <si>
    <t>9358</t>
  </si>
  <si>
    <t>_Shorts en mezcla de lino con botón carey H&amp;M</t>
  </si>
  <si>
    <t>A015359358</t>
  </si>
  <si>
    <t>9010</t>
  </si>
  <si>
    <t>_Shorts de lona azul gris H&amp;M</t>
  </si>
  <si>
    <t>A015359010</t>
  </si>
  <si>
    <t>Lily</t>
  </si>
  <si>
    <t>A01536BU043501</t>
  </si>
  <si>
    <t>A01537YILHM2558</t>
  </si>
  <si>
    <t>9969</t>
  </si>
  <si>
    <t>_Shorts Beige denim con doblez H&amp;M</t>
  </si>
  <si>
    <t>A015389969</t>
  </si>
  <si>
    <t>_Vestido maxi con textura tipo lino de diseño bandeau con nudo y aberturas PLT</t>
  </si>
  <si>
    <t>A01538YILHM1027</t>
  </si>
  <si>
    <t>A01539YILHM2137</t>
  </si>
  <si>
    <t>3535</t>
  </si>
  <si>
    <t>_Shorts sastre negro H&amp;M</t>
  </si>
  <si>
    <t>A015403535</t>
  </si>
  <si>
    <t>A01541YILHM2137</t>
  </si>
  <si>
    <t>3425</t>
  </si>
  <si>
    <t>_Pantalones cortos color terracota H&amp;M</t>
  </si>
  <si>
    <t>A015423425</t>
  </si>
  <si>
    <t>A01543YILHM1078</t>
  </si>
  <si>
    <t>6361</t>
  </si>
  <si>
    <t>_Shorts buzo azul navy H&amp;M</t>
  </si>
  <si>
    <t>A015446361</t>
  </si>
  <si>
    <t>A01545YILHM3080</t>
  </si>
  <si>
    <t>A01546YILHM2130</t>
  </si>
  <si>
    <t>A01547YILHM0533</t>
  </si>
  <si>
    <t>3514</t>
  </si>
  <si>
    <t>A015483514</t>
  </si>
  <si>
    <t>A01549YILHM2026</t>
  </si>
  <si>
    <t>3243</t>
  </si>
  <si>
    <t>A015493243</t>
  </si>
  <si>
    <t>_Pulóver estampado de corte holgado blanco/george gas H&amp;M</t>
  </si>
  <si>
    <t>A01550YILHM2308</t>
  </si>
  <si>
    <t>3520</t>
  </si>
  <si>
    <t>A015503520</t>
  </si>
  <si>
    <t>A01551YNIR17</t>
  </si>
  <si>
    <t>3200</t>
  </si>
  <si>
    <t>A015513200</t>
  </si>
  <si>
    <t>3536</t>
  </si>
  <si>
    <t>_Top en punto de textura blanco H&amp;M</t>
  </si>
  <si>
    <t>A015513536</t>
  </si>
  <si>
    <t>3272</t>
  </si>
  <si>
    <t>A015513272</t>
  </si>
  <si>
    <t>A01551YNIR28</t>
  </si>
  <si>
    <t>3428</t>
  </si>
  <si>
    <t>_Pantalón recto en mezcla de lino gris oscuro H&amp;M</t>
  </si>
  <si>
    <t>A015523428</t>
  </si>
  <si>
    <t>_Vestido blanco de algodón con vuelos y detalle de lazo delantero H&amp;M</t>
  </si>
  <si>
    <t>A01552YILHM2636</t>
  </si>
  <si>
    <t>3415</t>
  </si>
  <si>
    <t>_Pantalón de pierna ancha color crema estampado H&amp;M</t>
  </si>
  <si>
    <t>A015523415</t>
  </si>
  <si>
    <t>A01552YILHM2638</t>
  </si>
  <si>
    <t>A01552YILHM2008</t>
  </si>
  <si>
    <t>3542</t>
  </si>
  <si>
    <t>A015523542</t>
  </si>
  <si>
    <t>3518</t>
  </si>
  <si>
    <t>A015523518</t>
  </si>
  <si>
    <t>A01553YILHM2680</t>
  </si>
  <si>
    <t>A015533242</t>
  </si>
  <si>
    <t>A01553YILHM2719</t>
  </si>
  <si>
    <t>3438</t>
  </si>
  <si>
    <t>_Shorts playero de listas Talla L</t>
  </si>
  <si>
    <t>A015533438</t>
  </si>
  <si>
    <t>3511</t>
  </si>
  <si>
    <t>A015533511</t>
  </si>
  <si>
    <t>3516</t>
  </si>
  <si>
    <t>A015533516</t>
  </si>
  <si>
    <t>A01553YILHM2525</t>
  </si>
  <si>
    <t>3147</t>
  </si>
  <si>
    <t>A015533147</t>
  </si>
  <si>
    <t>A015537666</t>
  </si>
  <si>
    <t>YILHM3139</t>
  </si>
  <si>
    <t>A01553YILHM3139</t>
  </si>
  <si>
    <t>3203</t>
  </si>
  <si>
    <t>A015533203</t>
  </si>
  <si>
    <t>A01553YILHM2527</t>
  </si>
  <si>
    <t>3424</t>
  </si>
  <si>
    <t>A015533424</t>
  </si>
  <si>
    <t>A01553YILHM2836</t>
  </si>
  <si>
    <t>_Top drapeado marrón H&amp;M</t>
  </si>
  <si>
    <t>A01553YILHM2904</t>
  </si>
  <si>
    <t>3295</t>
  </si>
  <si>
    <t>A015533295</t>
  </si>
  <si>
    <t>3434</t>
  </si>
  <si>
    <t>_Pantalones de pierna ancha de lino blanco estampado negro H&amp;M</t>
  </si>
  <si>
    <t>A015533434</t>
  </si>
  <si>
    <t>3199</t>
  </si>
  <si>
    <t>A015533199</t>
  </si>
  <si>
    <t>_Jogger negro de puño H&amp;M</t>
  </si>
  <si>
    <t>A01553BLTHM0835</t>
  </si>
  <si>
    <t>3253</t>
  </si>
  <si>
    <t>A015533253</t>
  </si>
  <si>
    <t>9318</t>
  </si>
  <si>
    <t>_ Shorts de gran calidad H&amp;M</t>
  </si>
  <si>
    <t>A015549318</t>
  </si>
  <si>
    <t>3283</t>
  </si>
  <si>
    <t>A015543283</t>
  </si>
  <si>
    <t>3303</t>
  </si>
  <si>
    <t>A015543303</t>
  </si>
  <si>
    <t>3281</t>
  </si>
  <si>
    <t>A015543281</t>
  </si>
  <si>
    <t>A015543306</t>
  </si>
  <si>
    <t>3502</t>
  </si>
  <si>
    <t>A015553502</t>
  </si>
  <si>
    <t>Polo negro de ajuste regular Coolmax H&amp;M</t>
  </si>
  <si>
    <t>A01556SQ9102500</t>
  </si>
  <si>
    <t>A01557BU06701</t>
  </si>
  <si>
    <t>A01557BU06753</t>
  </si>
  <si>
    <t>A01557Yilhm0235</t>
  </si>
  <si>
    <t>SQ0894436</t>
  </si>
  <si>
    <t>A01558SQ0894436</t>
  </si>
  <si>
    <t>3365</t>
  </si>
  <si>
    <t>A015593365</t>
  </si>
  <si>
    <t>7849</t>
  </si>
  <si>
    <t>A015607849</t>
  </si>
  <si>
    <t>6272</t>
  </si>
  <si>
    <t>A015616272</t>
  </si>
  <si>
    <t>3508</t>
  </si>
  <si>
    <t>A015613508</t>
  </si>
  <si>
    <t>3522</t>
  </si>
  <si>
    <t>A015623522</t>
  </si>
  <si>
    <t>3554</t>
  </si>
  <si>
    <t>A015633554</t>
  </si>
  <si>
    <t>3347</t>
  </si>
  <si>
    <t>_Top acanalado sin mangas gris melange</t>
  </si>
  <si>
    <t>A015643347</t>
  </si>
  <si>
    <t>3317</t>
  </si>
  <si>
    <t>A015653317</t>
  </si>
  <si>
    <t>A01566SQ0807835</t>
  </si>
  <si>
    <t>A01567SQ0807835</t>
  </si>
  <si>
    <t>3070</t>
  </si>
  <si>
    <t>A015683070</t>
  </si>
  <si>
    <t>3072</t>
  </si>
  <si>
    <t>_Shorts bañador rojo con rayas H&amp;M</t>
  </si>
  <si>
    <t>A015693072</t>
  </si>
  <si>
    <t>YILHM3082</t>
  </si>
  <si>
    <t>A01570YILHM3082</t>
  </si>
  <si>
    <t>3240</t>
  </si>
  <si>
    <t>A015713240</t>
  </si>
  <si>
    <t>3146</t>
  </si>
  <si>
    <t>A015713146</t>
  </si>
  <si>
    <t>3144</t>
  </si>
  <si>
    <t>A015713144</t>
  </si>
  <si>
    <t>3122</t>
  </si>
  <si>
    <t>A015713122</t>
  </si>
  <si>
    <t>6663</t>
  </si>
  <si>
    <t>A015716663</t>
  </si>
  <si>
    <t>3505</t>
  </si>
  <si>
    <t>A015713505</t>
  </si>
  <si>
    <t>A01571YILHM3119</t>
  </si>
  <si>
    <t>6369</t>
  </si>
  <si>
    <t>A015716369</t>
  </si>
  <si>
    <t>SQ4391684</t>
  </si>
  <si>
    <t>A01572SQ4391684</t>
  </si>
  <si>
    <t>A01572UB0179</t>
  </si>
  <si>
    <t>3481</t>
  </si>
  <si>
    <t>_Vestido texturizado verde salvia con lazo delantero</t>
  </si>
  <si>
    <t>A015733481</t>
  </si>
  <si>
    <t>A01574YILHM2777</t>
  </si>
  <si>
    <t>YILHM3100</t>
  </si>
  <si>
    <t>_Camisa resort con efecto arrugado marrón empolvado H&amp;M</t>
  </si>
  <si>
    <t>A01574YILHM3100</t>
  </si>
  <si>
    <t>3509</t>
  </si>
  <si>
    <t>A015743509</t>
  </si>
  <si>
    <t>3504</t>
  </si>
  <si>
    <t>A015743504</t>
  </si>
  <si>
    <t>3301</t>
  </si>
  <si>
    <t>A015743301</t>
  </si>
  <si>
    <t>YILHM3137</t>
  </si>
  <si>
    <t>_Camisa de mezcla de lino de mangas largas verde caqui H&amp;M</t>
  </si>
  <si>
    <t>A01574YILHM3137</t>
  </si>
  <si>
    <t>A01574YILHM3009</t>
  </si>
  <si>
    <t>SQ5941004</t>
  </si>
  <si>
    <t>_Calzoncillos boxer trunk azul marino</t>
  </si>
  <si>
    <t>A01574SQ5941004</t>
  </si>
  <si>
    <t>A01574YILHM2877</t>
  </si>
  <si>
    <t>3304</t>
  </si>
  <si>
    <t>A015743304</t>
  </si>
  <si>
    <t>A01574SQ0894436</t>
  </si>
  <si>
    <t>A01574YILHM2838</t>
  </si>
  <si>
    <t>7890</t>
  </si>
  <si>
    <t>_Shorts de buzo regular fit negro de gran calidad H&amp;M</t>
  </si>
  <si>
    <t>A015747890</t>
  </si>
  <si>
    <t>3299</t>
  </si>
  <si>
    <t>A015743299</t>
  </si>
  <si>
    <t>A01574YILHM3005</t>
  </si>
  <si>
    <t>2892</t>
  </si>
  <si>
    <t>A015742892</t>
  </si>
  <si>
    <t>3218</t>
  </si>
  <si>
    <t>_Parte de abajo de bikini color negro</t>
  </si>
  <si>
    <t>A015743218</t>
  </si>
  <si>
    <t>7646</t>
  </si>
  <si>
    <t>_Shorts de buzo regular fit azul claro H&amp;M</t>
  </si>
  <si>
    <t>A015747646</t>
  </si>
  <si>
    <t>3312</t>
  </si>
  <si>
    <t>A015743312</t>
  </si>
  <si>
    <t>3142</t>
  </si>
  <si>
    <t>A015753142</t>
  </si>
  <si>
    <t>3178</t>
  </si>
  <si>
    <t>A015763178</t>
  </si>
  <si>
    <t>A01577YILHM3139</t>
  </si>
  <si>
    <t>A01577YILHM0883</t>
  </si>
  <si>
    <t>A01578YILHM2494</t>
  </si>
  <si>
    <t>6094</t>
  </si>
  <si>
    <t>A015786094</t>
  </si>
  <si>
    <t>A01578YILHM2492</t>
  </si>
  <si>
    <t>A01578YILHM2493</t>
  </si>
  <si>
    <t>A01579YILHM1004</t>
  </si>
  <si>
    <t>3552</t>
  </si>
  <si>
    <t>A015803552</t>
  </si>
  <si>
    <t>3489</t>
  </si>
  <si>
    <t>A015813489</t>
  </si>
  <si>
    <t>SQ7158593</t>
  </si>
  <si>
    <t>A01581SQ7158593</t>
  </si>
  <si>
    <t>A01582YILHM2271</t>
  </si>
  <si>
    <t>A01582YILHM1040</t>
  </si>
  <si>
    <t>A01582YILHM2363</t>
  </si>
  <si>
    <t>3355</t>
  </si>
  <si>
    <t>A015823355</t>
  </si>
  <si>
    <t>3141</t>
  </si>
  <si>
    <t>_Camisa de hombre de mangas cortas beige con rayas H&amp;M</t>
  </si>
  <si>
    <t>A015823141</t>
  </si>
  <si>
    <t>A01582YILHM2993</t>
  </si>
  <si>
    <t>3477</t>
  </si>
  <si>
    <t>_Vestido blanco con bordados y detalle de cordón</t>
  </si>
  <si>
    <t>A015823477</t>
  </si>
  <si>
    <t>3450</t>
  </si>
  <si>
    <t>_Vestido rojo con mangas globo y lazo delantero</t>
  </si>
  <si>
    <t>A015823450</t>
  </si>
  <si>
    <t>SQ4094045</t>
  </si>
  <si>
    <t>A01583SQ4094045</t>
  </si>
  <si>
    <t>A01584YILHM1057</t>
  </si>
  <si>
    <t>1036</t>
  </si>
  <si>
    <t>_Vestido maxi negro con textura transparente y diseño cruzado PLT</t>
  </si>
  <si>
    <t>A015841036</t>
  </si>
  <si>
    <t>3462</t>
  </si>
  <si>
    <t>_Vestido elegante desmandado rosa fucsia</t>
  </si>
  <si>
    <t>A015853462</t>
  </si>
  <si>
    <t>Ynir4563</t>
  </si>
  <si>
    <t>A01586Ynir4563</t>
  </si>
  <si>
    <t>3507</t>
  </si>
  <si>
    <t>A015873507</t>
  </si>
  <si>
    <t>3154</t>
  </si>
  <si>
    <t>A015883154</t>
  </si>
  <si>
    <t>3194</t>
  </si>
  <si>
    <t>A015883194</t>
  </si>
  <si>
    <t>9598</t>
  </si>
  <si>
    <t>_Camisa en mezcla de lino atada a los lados H&amp;M</t>
  </si>
  <si>
    <t>A015889598</t>
  </si>
  <si>
    <t>3556</t>
  </si>
  <si>
    <t>A015883556</t>
  </si>
  <si>
    <t>3292</t>
  </si>
  <si>
    <t>A015893292</t>
  </si>
  <si>
    <t>3553</t>
  </si>
  <si>
    <t>_Gilet sastre de traje negro H&amp;M</t>
  </si>
  <si>
    <t>A015893553</t>
  </si>
  <si>
    <t>A01590YILHM2168</t>
  </si>
  <si>
    <t>A01591YILHM3044</t>
  </si>
  <si>
    <t>3608</t>
  </si>
  <si>
    <t>_Polo slim fit marrón oscuro H&amp;M</t>
  </si>
  <si>
    <t>A015923608</t>
  </si>
  <si>
    <t>7842</t>
  </si>
  <si>
    <t>_Shorts de buzo regular fit gris oscuro de gran calidad H&amp;M</t>
  </si>
  <si>
    <t>A015927842</t>
  </si>
  <si>
    <t>A015928230</t>
  </si>
  <si>
    <t>A01592YILHM0157</t>
  </si>
  <si>
    <t>3618</t>
  </si>
  <si>
    <t>_Pulóver loose fit marrón de gran calidad H&amp;M</t>
  </si>
  <si>
    <t>A015923618</t>
  </si>
  <si>
    <t>A01593YNIR43</t>
  </si>
  <si>
    <t>A01594YILHM2213</t>
  </si>
  <si>
    <t>A015953122</t>
  </si>
  <si>
    <t>YILHM3084</t>
  </si>
  <si>
    <t>_Shorts deportivo negro H&amp;M</t>
  </si>
  <si>
    <t>A01595YILHM3084</t>
  </si>
  <si>
    <t>2877</t>
  </si>
  <si>
    <t>A015952877</t>
  </si>
  <si>
    <t>A01596YILHM2541</t>
  </si>
  <si>
    <t>A01596YILHM2757</t>
  </si>
  <si>
    <t>3561</t>
  </si>
  <si>
    <t>_Camisa en mezcla de lino marrón oscuro H&amp;M</t>
  </si>
  <si>
    <t>A015973561</t>
  </si>
  <si>
    <t>3606</t>
  </si>
  <si>
    <t>_Camisa en mezcla de lino verde caqui claro H&amp;M</t>
  </si>
  <si>
    <t>A015973606</t>
  </si>
  <si>
    <t>3603</t>
  </si>
  <si>
    <t>_Blusa de popelina de manga globo azul claro con rayas H&amp;M</t>
  </si>
  <si>
    <t>A015973603</t>
  </si>
  <si>
    <t>1615</t>
  </si>
  <si>
    <t>A015981615</t>
  </si>
  <si>
    <t>9485</t>
  </si>
  <si>
    <t>A015989485</t>
  </si>
  <si>
    <t>Yeni CD
Aquí se cobró 48 usd 
La blusa decía 18 y la clienta pagó 18, no 20</t>
  </si>
  <si>
    <t>A01599YILHM2895</t>
  </si>
  <si>
    <t>3575</t>
  </si>
  <si>
    <t>_Vestido recto con escote en V beige claro H&amp;M</t>
  </si>
  <si>
    <t>A015993575</t>
  </si>
  <si>
    <t>A01600YILHM1057</t>
  </si>
  <si>
    <t>A01601YILHM2859</t>
  </si>
  <si>
    <t>YNIR116</t>
  </si>
  <si>
    <t>_Sandalias destalonadas de malla negras H&amp;M</t>
  </si>
  <si>
    <t>A01601YNIR116</t>
  </si>
  <si>
    <t>6550</t>
  </si>
  <si>
    <t>_Pantalón de pierna ancha de costura y bolsillo H&amp;M</t>
  </si>
  <si>
    <t>A016026550</t>
  </si>
  <si>
    <t>2551</t>
  </si>
  <si>
    <t>A016032551</t>
  </si>
  <si>
    <t>6762</t>
  </si>
  <si>
    <t>A016036762</t>
  </si>
  <si>
    <t>2841</t>
  </si>
  <si>
    <t>A016032841</t>
  </si>
  <si>
    <t>1050</t>
  </si>
  <si>
    <t>A016041050</t>
  </si>
  <si>
    <t>3567</t>
  </si>
  <si>
    <t>_Top bustier azul denim pálido H&amp;M</t>
  </si>
  <si>
    <t>A016043567</t>
  </si>
  <si>
    <t>3357</t>
  </si>
  <si>
    <t>A016043357</t>
  </si>
  <si>
    <t>A01605YILHM2868</t>
  </si>
  <si>
    <t>6724</t>
  </si>
  <si>
    <t>A016066724</t>
  </si>
  <si>
    <t>3181</t>
  </si>
  <si>
    <t>A016073181</t>
  </si>
  <si>
    <t>A01607YILHM2604</t>
  </si>
  <si>
    <t>3531</t>
  </si>
  <si>
    <t>A016073531</t>
  </si>
  <si>
    <t>Yudis</t>
  </si>
  <si>
    <t>A01608YILHM2574</t>
  </si>
  <si>
    <t>2595</t>
  </si>
  <si>
    <t>A016082595</t>
  </si>
  <si>
    <t>_Sandalias bajas de crochet rosa oscuro</t>
  </si>
  <si>
    <t>A01608YILHM2584</t>
  </si>
  <si>
    <t>2547</t>
  </si>
  <si>
    <t>A016092547</t>
  </si>
  <si>
    <t>3582</t>
  </si>
  <si>
    <t>A016103582</t>
  </si>
  <si>
    <t>3150</t>
  </si>
  <si>
    <t>A016113150</t>
  </si>
  <si>
    <t>3339</t>
  </si>
  <si>
    <t>A016123339</t>
  </si>
  <si>
    <t>1045</t>
  </si>
  <si>
    <t>A016131045</t>
  </si>
  <si>
    <t>1684</t>
  </si>
  <si>
    <t>A016131684</t>
  </si>
  <si>
    <t>2150</t>
  </si>
  <si>
    <t>A016142150</t>
  </si>
  <si>
    <t>3212</t>
  </si>
  <si>
    <t>A016153212</t>
  </si>
  <si>
    <t>2946</t>
  </si>
  <si>
    <t>A016162946</t>
  </si>
  <si>
    <t>3640</t>
  </si>
  <si>
    <t>_Shorts altos de mezclilla verde caqui claro H&amp;M</t>
  </si>
  <si>
    <t>A016163640</t>
  </si>
  <si>
    <t>3467</t>
  </si>
  <si>
    <t>_Vestido strapless verde lima claro de Micro fibra</t>
  </si>
  <si>
    <t>A016173467</t>
  </si>
  <si>
    <t>A01617YILHM2510</t>
  </si>
  <si>
    <t>2165</t>
  </si>
  <si>
    <t>A016172165</t>
  </si>
  <si>
    <t>3574</t>
  </si>
  <si>
    <t>_Vestido en punto pointelle azul marino H&amp;M</t>
  </si>
  <si>
    <t>A016173574</t>
  </si>
  <si>
    <t>A01617YILHM2563</t>
  </si>
  <si>
    <t>3038</t>
  </si>
  <si>
    <t>A016183038</t>
  </si>
  <si>
    <t>3123</t>
  </si>
  <si>
    <t>A016183123</t>
  </si>
  <si>
    <t>3619</t>
  </si>
  <si>
    <t>Pulóver de punto acanalado beige H&amp;M</t>
  </si>
  <si>
    <t>A016183619</t>
  </si>
  <si>
    <t>Camiseta de hombre de canalé ajustada negra H&amp;M</t>
  </si>
  <si>
    <t>A01618YILHM2474</t>
  </si>
  <si>
    <t>3115</t>
  </si>
  <si>
    <t>A016183115</t>
  </si>
  <si>
    <t>3280</t>
  </si>
  <si>
    <t>A016183280</t>
  </si>
  <si>
    <t>3613</t>
  </si>
  <si>
    <t>Polo de punto fino beige H&amp;M</t>
  </si>
  <si>
    <t>A016183613</t>
  </si>
  <si>
    <t>3210</t>
  </si>
  <si>
    <t>Blusa con cuello mao azul con rayas blancas H&amp;M</t>
  </si>
  <si>
    <t>A016183210</t>
  </si>
  <si>
    <t>3669</t>
  </si>
  <si>
    <t>Shorts en mezcla de lino gris oscuro H&amp;M</t>
  </si>
  <si>
    <t>A016183669</t>
  </si>
  <si>
    <t>3334</t>
  </si>
  <si>
    <t>Top de ribete cherry strapless PinkWoman</t>
  </si>
  <si>
    <t>A016193334</t>
  </si>
  <si>
    <t>Bolso marrón con patrón de cocodrilo H&amp;M</t>
  </si>
  <si>
    <t>A01620YNIR99</t>
  </si>
  <si>
    <t>YILHM3105</t>
  </si>
  <si>
    <t>Camisa resort con efecto arrugado verde oscuro H&amp;M</t>
  </si>
  <si>
    <t>A01620YILHM3105</t>
  </si>
  <si>
    <t>2814</t>
  </si>
  <si>
    <t>Shorts regular fit gris claro jaspeado H&amp;M</t>
  </si>
  <si>
    <t>A016202814</t>
  </si>
  <si>
    <t>4833</t>
  </si>
  <si>
    <t>Camisa texturizada loose fit blanca rayada H&amp;M</t>
  </si>
  <si>
    <t>A016204833</t>
  </si>
  <si>
    <t>Camisa resort con efecto arrugado marrón empolvado H&amp;M</t>
  </si>
  <si>
    <t>A01620YILHM3100</t>
  </si>
  <si>
    <t>3621</t>
  </si>
  <si>
    <t>Polo de punto de agujero blanco H&amp;M</t>
  </si>
  <si>
    <t>A016203621</t>
  </si>
  <si>
    <t>3617</t>
  </si>
  <si>
    <t>Pulóver de punto loose fit color crema H&amp;M</t>
  </si>
  <si>
    <t>A016203617</t>
  </si>
  <si>
    <t>3179</t>
  </si>
  <si>
    <t>Camisa de sirsaca azul claro con rayas H&amp;M</t>
  </si>
  <si>
    <t>A016203179</t>
  </si>
  <si>
    <t>Bolso bandolera marrón oscuro H&amp;M</t>
  </si>
  <si>
    <t>A01620YNIR102</t>
  </si>
  <si>
    <t>Sujetador balconette strapless negro H&amp;M</t>
  </si>
  <si>
    <t>A01621YILHM3024</t>
  </si>
  <si>
    <t>Pulóver de canalé negro con rayas blancas H&amp;M Sin foto</t>
  </si>
  <si>
    <t>A01622YILHM2098</t>
  </si>
  <si>
    <t>Shorts buzo azul navy H&amp;M</t>
  </si>
  <si>
    <t>A016226361</t>
  </si>
  <si>
    <t>934</t>
  </si>
  <si>
    <t>Traje de baño con copa acolchada marrón oscuro H&amp;M</t>
  </si>
  <si>
    <t>A01623934</t>
  </si>
  <si>
    <t>Falda midi rojo vino satinada H&amp;M (SIN FOTOS)</t>
  </si>
  <si>
    <t>A01624YILHM2628</t>
  </si>
  <si>
    <t>3216</t>
  </si>
  <si>
    <t>Traje de baño con relleno negro H&amp;M</t>
  </si>
  <si>
    <t>A016253216</t>
  </si>
  <si>
    <t>3646</t>
  </si>
  <si>
    <t>Vestido de popelina con detalle de lazo blanco con estampado de flores H&amp;M</t>
  </si>
  <si>
    <t>A016253646</t>
  </si>
  <si>
    <t>3649</t>
  </si>
  <si>
    <t>Vestido de tirantes con cuerpo panal de abeja blanco y rojo floral H&amp;M</t>
  </si>
  <si>
    <t>A016263649</t>
  </si>
  <si>
    <t>1082</t>
  </si>
  <si>
    <t>A016271082</t>
  </si>
  <si>
    <t>Yilhm0958</t>
  </si>
  <si>
    <t>Pantalones ajustados azul marino de hombre HM</t>
  </si>
  <si>
    <t>A01628Yilhm0958</t>
  </si>
  <si>
    <t>A01628YILHM3037</t>
  </si>
  <si>
    <t>A01628YILHM2479</t>
  </si>
  <si>
    <t>Camisa negra de ajuste regular de gran calidad H&amp;M (SIN FOTOS)</t>
  </si>
  <si>
    <t>A01629YILHM2445</t>
  </si>
  <si>
    <t>3249</t>
  </si>
  <si>
    <t>Camisa de mujer con escote en V satinada negra H&amp;M</t>
  </si>
  <si>
    <t>A016303249</t>
  </si>
  <si>
    <t>Pantalones de vestir bootcut marrón oscuro H&amp;M</t>
  </si>
  <si>
    <t>A01630YILHM2361</t>
  </si>
  <si>
    <t>Pantalones de traje slim fit azul marino H&amp;M</t>
  </si>
  <si>
    <t>A01630YILHM3047</t>
  </si>
  <si>
    <t>A01631YILHM2005</t>
  </si>
  <si>
    <t>Pantalones de sarga de algodón beige H&amp;M Sin Foto</t>
  </si>
  <si>
    <t>A01632YILHM2209</t>
  </si>
  <si>
    <t>5149</t>
  </si>
  <si>
    <t>Camisa slim fit beige oscuro H&amp;M</t>
  </si>
  <si>
    <t>A016325149</t>
  </si>
  <si>
    <t>YNIR110</t>
  </si>
  <si>
    <t>Sandalias de punta fina destalonadas de charol negro H&amp;M</t>
  </si>
  <si>
    <t>A01633YNIR110</t>
  </si>
  <si>
    <t>YILHM3095</t>
  </si>
  <si>
    <t>Gilet sastre de traje negro H&amp;M</t>
  </si>
  <si>
    <t>A01633YILHM3095</t>
  </si>
  <si>
    <t>A01634YILHM0600</t>
  </si>
  <si>
    <t>Pantalon sastre slim fit negro H&amp;M</t>
  </si>
  <si>
    <t>A01634Yilhm0867</t>
  </si>
  <si>
    <t>0192</t>
  </si>
  <si>
    <t>_Pantalón de hombre azul H&amp;M</t>
  </si>
  <si>
    <t>A016350192</t>
  </si>
  <si>
    <t>5169</t>
  </si>
  <si>
    <t>_Camisa blanca de hombre H&amp;M</t>
  </si>
  <si>
    <t>A016355169</t>
  </si>
  <si>
    <t>_Camisa negra H&amp;M</t>
  </si>
  <si>
    <t>A016350725</t>
  </si>
  <si>
    <t>9389</t>
  </si>
  <si>
    <t>Saya short azul denim H&amp;M</t>
  </si>
  <si>
    <t>A016369389</t>
  </si>
  <si>
    <t>SQ7303813</t>
  </si>
  <si>
    <t>Pantalón de vestir de mujer</t>
  </si>
  <si>
    <t>A01637SQ7303813</t>
  </si>
  <si>
    <t>A01638YILHM0558</t>
  </si>
  <si>
    <t>3263</t>
  </si>
  <si>
    <t>Pulóver de mujer corto blanco H&amp;M</t>
  </si>
  <si>
    <t>A016383263</t>
  </si>
  <si>
    <t>YNIR111</t>
  </si>
  <si>
    <t>Sandalias planas trenzadas doradas H&amp;M</t>
  </si>
  <si>
    <t>A01639YNIR111</t>
  </si>
  <si>
    <t>YNIR115</t>
  </si>
  <si>
    <t>Sandalias de satín con lazo negras H&amp;M</t>
  </si>
  <si>
    <t>A01639YNIR115</t>
  </si>
  <si>
    <t>6778</t>
  </si>
  <si>
    <t>Vestido playera de listas H&amp;M</t>
  </si>
  <si>
    <t>A016406778</t>
  </si>
  <si>
    <t>3577</t>
  </si>
  <si>
    <t>Vestido de popelina con mangas globo blanco y negro estampado flora H&amp;M</t>
  </si>
  <si>
    <t>A016413577</t>
  </si>
  <si>
    <t>Pago en mov a 1.46</t>
  </si>
  <si>
    <t>3609</t>
  </si>
  <si>
    <t>A016423609</t>
  </si>
  <si>
    <t>3665</t>
  </si>
  <si>
    <t>Shorts en mezcla de lino azul marino H&amp;M</t>
  </si>
  <si>
    <t>A016433665</t>
  </si>
  <si>
    <t>3544</t>
  </si>
  <si>
    <t>Pulóver de mujer blanco con rayas rojas H&amp;M</t>
  </si>
  <si>
    <t>A016443544</t>
  </si>
  <si>
    <t>3583</t>
  </si>
  <si>
    <t>Pantalón amplio en mezcla de lino negro H&amp;M</t>
  </si>
  <si>
    <t>A016443583</t>
  </si>
  <si>
    <t>3602</t>
  </si>
  <si>
    <t>A016453602</t>
  </si>
  <si>
    <t>Pantaloneta con cordón de mezcla de lino color crema H&amp;M</t>
  </si>
  <si>
    <t>A01646YILHM2862</t>
  </si>
  <si>
    <t>8591</t>
  </si>
  <si>
    <t>Shorts de buzo regular fit de gran calidad color crema H&amp;M</t>
  </si>
  <si>
    <t>A016468591</t>
  </si>
  <si>
    <t>1348</t>
  </si>
  <si>
    <t>A016461348</t>
  </si>
  <si>
    <t>A016463122</t>
  </si>
  <si>
    <t>7748</t>
  </si>
  <si>
    <t>Shorts de buzo regular fit color durazno H&amp;M</t>
  </si>
  <si>
    <t>A016467748</t>
  </si>
  <si>
    <t>3662</t>
  </si>
  <si>
    <t>Shorts de mezcla de lino beige H&amp;M</t>
  </si>
  <si>
    <t>A016463662</t>
  </si>
  <si>
    <t>1679</t>
  </si>
  <si>
    <t>A016461679</t>
  </si>
  <si>
    <t>3679</t>
  </si>
  <si>
    <t>Pulóver loose fit azul claro/Grand Lake H&amp;M</t>
  </si>
  <si>
    <t>A016463679</t>
  </si>
  <si>
    <t>6914</t>
  </si>
  <si>
    <t>A016466914</t>
  </si>
  <si>
    <t>Pulóver loose fit negro/Masashi H&amp;M</t>
  </si>
  <si>
    <t>A01646YILHM3049</t>
  </si>
  <si>
    <t>4200</t>
  </si>
  <si>
    <t>A016464200</t>
  </si>
  <si>
    <t>3689</t>
  </si>
  <si>
    <t>A016473689</t>
  </si>
  <si>
    <t>Yeni CD 
Pago por transferencia en mlc</t>
  </si>
  <si>
    <t>2251</t>
  </si>
  <si>
    <t>Top de cuello alto de microfibra blanco H&amp;M</t>
  </si>
  <si>
    <t>A016482251</t>
  </si>
  <si>
    <t>3473</t>
  </si>
  <si>
    <t>Vestido verde oscuro strapless satinado</t>
  </si>
  <si>
    <t>A016493473</t>
  </si>
  <si>
    <t>3626</t>
  </si>
  <si>
    <t>Saya shorts con detalle de lágrima dorada marrón H&amp;M</t>
  </si>
  <si>
    <t>A016493626</t>
  </si>
  <si>
    <t>A016491050</t>
  </si>
  <si>
    <t>2383</t>
  </si>
  <si>
    <t>Vestido negro satinado de tirantes finos H&amp;M (Sin Foto)</t>
  </si>
  <si>
    <t>A016492383</t>
  </si>
  <si>
    <t>3036</t>
  </si>
  <si>
    <t>Camisa de hombre de mangas cortas beige claro con rayas H&amp;M</t>
  </si>
  <si>
    <t>A016493036</t>
  </si>
  <si>
    <t>3390</t>
  </si>
  <si>
    <t>Top negro con nudo trasero Terranova</t>
  </si>
  <si>
    <t>A016493390</t>
  </si>
  <si>
    <t>Top de cuello marrón oscuro H&amp;M (SIN FOTO)</t>
  </si>
  <si>
    <t>A01650YILHM2639</t>
  </si>
  <si>
    <t>Pago por transferencia en cup</t>
  </si>
  <si>
    <t>3682</t>
  </si>
  <si>
    <t>Vestido de algodón con tirantes de lazo blanco H&amp;M</t>
  </si>
  <si>
    <t>A016513682</t>
  </si>
  <si>
    <t>2884</t>
  </si>
  <si>
    <t>Parte inferior de bikini rojo H&amp;M</t>
  </si>
  <si>
    <t>A016522884</t>
  </si>
  <si>
    <t>A01652BU0415</t>
  </si>
  <si>
    <t>2902</t>
  </si>
  <si>
    <t>Vestido panal de abeja con tirantes de lazo azul claro con rayas H&amp;M</t>
  </si>
  <si>
    <t>A016522902</t>
  </si>
  <si>
    <t>A01653YILHM2125</t>
  </si>
  <si>
    <t>Camisa de manga corta en mezcla de lino H&amp;M</t>
  </si>
  <si>
    <t>A016547666</t>
  </si>
  <si>
    <t>3572</t>
  </si>
  <si>
    <t>Vestido panal de abejas con tirantes de lazo negro estampado de flores H&amp;M</t>
  </si>
  <si>
    <t>A016543572</t>
  </si>
  <si>
    <t>Camisa de mujer corta con detalle de cordón negra H&amp;M</t>
  </si>
  <si>
    <t>A01654YILHM2402</t>
  </si>
  <si>
    <t>3538</t>
  </si>
  <si>
    <t>Blusa de vuelos rosa empolvado H&amp;M</t>
  </si>
  <si>
    <t>A016553538</t>
  </si>
  <si>
    <t>A016552150</t>
  </si>
  <si>
    <t>3616</t>
  </si>
  <si>
    <t>Camisa de jersey resort beige oscuro H&amp;M</t>
  </si>
  <si>
    <t>A016553616</t>
  </si>
  <si>
    <t>A01656YILHM0181</t>
  </si>
  <si>
    <t>2155</t>
  </si>
  <si>
    <t>A016562155</t>
  </si>
  <si>
    <t>3615</t>
  </si>
  <si>
    <t>Pulóver de regular fit beige H&amp;M</t>
  </si>
  <si>
    <t>A016573615</t>
  </si>
  <si>
    <t>3593</t>
  </si>
  <si>
    <t>Gilet de traje negro H&amp;M</t>
  </si>
  <si>
    <t>A016583593</t>
  </si>
  <si>
    <t>Bolso de hombro con patrón cocodrilo negro H&amp;M</t>
  </si>
  <si>
    <t>A01659YNIR103</t>
  </si>
  <si>
    <t>Pantalones de vestir bootcut negro H&amp;M</t>
  </si>
  <si>
    <t>A01660YILHM2740</t>
  </si>
  <si>
    <t>A01661YILHM2309</t>
  </si>
  <si>
    <t>2548</t>
  </si>
  <si>
    <t>A016622548</t>
  </si>
  <si>
    <t>Bolso cruzado pequeño negro H&amp;M</t>
  </si>
  <si>
    <t>A01662YNIR72</t>
  </si>
  <si>
    <t>Pantalón de hombre de algodón beige H&amp;M (SIN FOTO)</t>
  </si>
  <si>
    <t>A01663YILHM3042</t>
  </si>
  <si>
    <t>A01664YILHM2321</t>
  </si>
  <si>
    <t>3570</t>
  </si>
  <si>
    <t>A016653570</t>
  </si>
  <si>
    <t>3539</t>
  </si>
  <si>
    <t>Top de corrugado de lazos verde empolvado claro H&amp;M</t>
  </si>
  <si>
    <t>A016663539</t>
  </si>
  <si>
    <t>3595</t>
  </si>
  <si>
    <t>Top transparente negro con flecos H&amp;M</t>
  </si>
  <si>
    <t>A016673595</t>
  </si>
  <si>
    <t>Balerinas trenzadas negras H&amp;M</t>
  </si>
  <si>
    <t>A01667YNIR11</t>
  </si>
  <si>
    <t>YILHM3087</t>
  </si>
  <si>
    <t>Gilet de punto con textura negro con rayas H&amp;M</t>
  </si>
  <si>
    <t>A01667YILHM3087</t>
  </si>
  <si>
    <t>YILHM3091</t>
  </si>
  <si>
    <t>Gilet de traje en mezcla de lino blanco H&amp;M</t>
  </si>
  <si>
    <t>A01667YILHM3091</t>
  </si>
  <si>
    <t>YILHM3108</t>
  </si>
  <si>
    <t>Camisa resort de algodón negro estampado H&amp;M</t>
  </si>
  <si>
    <t>A01668YILHM3108</t>
  </si>
  <si>
    <t>1026</t>
  </si>
  <si>
    <t>A016691026</t>
  </si>
  <si>
    <t>3453</t>
  </si>
  <si>
    <t>Vestido con escote en V verde con estampado de flores beige</t>
  </si>
  <si>
    <t>A016703453</t>
  </si>
  <si>
    <t>Mono Salir con botón delantero y cinturón naranja quemada</t>
  </si>
  <si>
    <t>A01670BU043582</t>
  </si>
  <si>
    <t>Pulóver loose fit negro con motivo de letras H&amp;M</t>
  </si>
  <si>
    <t>A01671YILHM2782</t>
  </si>
  <si>
    <t>3437</t>
  </si>
  <si>
    <t>Chaleco de traje a medida beige claro melange H&amp;M</t>
  </si>
  <si>
    <t>A016713437</t>
  </si>
  <si>
    <t>Nahomy</t>
  </si>
  <si>
    <t>3610</t>
  </si>
  <si>
    <t>A016723610</t>
  </si>
  <si>
    <t>A01672YILHM3108</t>
  </si>
  <si>
    <t>3675</t>
  </si>
  <si>
    <t>Shorts de lino regular fit blanco H&amp;M</t>
  </si>
  <si>
    <t>A016723675</t>
  </si>
  <si>
    <t>Pulóver holgado negro Coolmax H&amp;M</t>
  </si>
  <si>
    <t>A01672YILHM2443</t>
  </si>
  <si>
    <t>3532</t>
  </si>
  <si>
    <t>Gilet de punto con textura color crema H&amp;M</t>
  </si>
  <si>
    <t>A016723532</t>
  </si>
  <si>
    <t>Pantalón de hombre de sarga de algodón slim fit beige H&amp;M</t>
  </si>
  <si>
    <t>A01673YILHM2760</t>
  </si>
  <si>
    <t>A016733179</t>
  </si>
  <si>
    <t>3673</t>
  </si>
  <si>
    <t>Shorts en mezcla de lino relaxed fit blanco H&amp;M</t>
  </si>
  <si>
    <t>A016733673</t>
  </si>
  <si>
    <t>Yilhm0293</t>
  </si>
  <si>
    <t>A01673Yilhm0293</t>
  </si>
  <si>
    <t>A016746663</t>
  </si>
  <si>
    <t>3622</t>
  </si>
  <si>
    <t>Pulóver slim fit acanalado beige oscuro H&amp;M</t>
  </si>
  <si>
    <t>A016743622</t>
  </si>
  <si>
    <t>7178</t>
  </si>
  <si>
    <t>Mono de algodón amarillo claro con estampado de flores pequeñas Pimkie</t>
  </si>
  <si>
    <t>A016747178</t>
  </si>
  <si>
    <t>3607</t>
  </si>
  <si>
    <t>Pulóver gofre de ajuste regular color crema H&amp;M</t>
  </si>
  <si>
    <t>A016743607</t>
  </si>
  <si>
    <t>3671</t>
  </si>
  <si>
    <t>Shorts en mezcla de lino blanco H&amp;M</t>
  </si>
  <si>
    <t>A016753671</t>
  </si>
  <si>
    <t>6558</t>
  </si>
  <si>
    <t>Shorts de hombre de mezcla de lino relaxed fit beige claro H&amp;M</t>
  </si>
  <si>
    <t>A016756558</t>
  </si>
  <si>
    <t>Pulóver oversize fit negro H&amp;M</t>
  </si>
  <si>
    <t>A01676YILHM2184</t>
  </si>
  <si>
    <t>3506</t>
  </si>
  <si>
    <t>Camisa estilo polo resort color crema H&amp;M</t>
  </si>
  <si>
    <t>A016763506</t>
  </si>
  <si>
    <t>3515</t>
  </si>
  <si>
    <t>Polo slim fit negro con zipper H&amp;M</t>
  </si>
  <si>
    <t>A016763515</t>
  </si>
  <si>
    <t>3611</t>
  </si>
  <si>
    <t>Polo de punto agujero negro H&amp;M</t>
  </si>
  <si>
    <t>A016763611</t>
  </si>
  <si>
    <t>A016777666</t>
  </si>
  <si>
    <t>YILHM3104</t>
  </si>
  <si>
    <t>Camisa texturizada regular fit verde salvia H&amp;M</t>
  </si>
  <si>
    <t>A01677YILHM3104</t>
  </si>
  <si>
    <t>6049</t>
  </si>
  <si>
    <t>Shorts de sirsaca relaxed fit negro H&amp;M</t>
  </si>
  <si>
    <t>A016776049</t>
  </si>
  <si>
    <t>Gestora Yeni</t>
  </si>
  <si>
    <t>3245</t>
  </si>
  <si>
    <t>Camisa de mujer con bolsillos azul claro H&amp;M</t>
  </si>
  <si>
    <t>A016783245</t>
  </si>
  <si>
    <t>A016797666</t>
  </si>
  <si>
    <t>Compra Jacque</t>
  </si>
  <si>
    <t>3635</t>
  </si>
  <si>
    <t>Pantalón en mezcla de lino de pierna ancha beige H&amp;M</t>
  </si>
  <si>
    <t>A016803635</t>
  </si>
  <si>
    <t>3637</t>
  </si>
  <si>
    <t>Pantaloneta en mezcla de lino con cordón negro H&amp;M</t>
  </si>
  <si>
    <t>A016803637</t>
  </si>
  <si>
    <t>3594</t>
  </si>
  <si>
    <t>Pulóver de mujer oversized burdeos H&amp;M</t>
  </si>
  <si>
    <t>A016803594</t>
  </si>
  <si>
    <t>3625</t>
  </si>
  <si>
    <t>Shorts de sarga con cinturón beige H&amp;M</t>
  </si>
  <si>
    <t>A016813625</t>
  </si>
  <si>
    <t>3211</t>
  </si>
  <si>
    <t>Blusa con cuello mao blanca H&amp;M</t>
  </si>
  <si>
    <t>A016813211</t>
  </si>
  <si>
    <t>3600</t>
  </si>
  <si>
    <t>Blusa con volantes roja H&amp;M</t>
  </si>
  <si>
    <t>A016813600</t>
  </si>
  <si>
    <t>Pantalón de mujer de vestir negro H&amp;M</t>
  </si>
  <si>
    <t>A01681YILHM2870</t>
  </si>
  <si>
    <t>Pantalones de sarga de pierna ancha negros H&amp;M</t>
  </si>
  <si>
    <t>A01681YILHM2363</t>
  </si>
  <si>
    <t>Shorts de sarga regular fit negro H&amp;M</t>
  </si>
  <si>
    <t>A01682YILHM2810</t>
  </si>
  <si>
    <t>A01682YILHM0558</t>
  </si>
  <si>
    <t>A01683YILHM2243</t>
  </si>
  <si>
    <t>A016837849</t>
  </si>
  <si>
    <t>A016836361</t>
  </si>
  <si>
    <t>Pulóver de mujer blanco con letrero de pedrería Atelier Paris H&amp;M</t>
  </si>
  <si>
    <t>A01683YILHM2684</t>
  </si>
  <si>
    <t>A01683YNIR64</t>
  </si>
  <si>
    <t>Gestora yudi</t>
  </si>
  <si>
    <t>Camisa de mujer de mezcla de lino roja H&amp;M</t>
  </si>
  <si>
    <t>A01684YILHM2943</t>
  </si>
  <si>
    <t>Bolso de hombro de paja beige H&amp;M</t>
  </si>
  <si>
    <t>A01684YNIR100</t>
  </si>
  <si>
    <t>9291</t>
  </si>
  <si>
    <t>A016859291</t>
  </si>
  <si>
    <t>3624</t>
  </si>
  <si>
    <t>A016853624</t>
  </si>
  <si>
    <t>SQ8381566</t>
  </si>
  <si>
    <t>A01685SQ8381566</t>
  </si>
  <si>
    <t>3219</t>
  </si>
  <si>
    <t>Blúmer de bikini bottom negro H&amp;M</t>
  </si>
  <si>
    <t>A016853219</t>
  </si>
  <si>
    <t>3227</t>
  </si>
  <si>
    <t>Top de bikini triangular con relleno negro estampado blanco H&amp;M</t>
  </si>
  <si>
    <t>A016853227</t>
  </si>
  <si>
    <t>Blusa de manga corta verde olivo cuello V H&amp;M</t>
  </si>
  <si>
    <t>A01686YILHM2648</t>
  </si>
  <si>
    <t>Top negro con cuello V y mangas cortas H&amp;M (SIN FOTO)</t>
  </si>
  <si>
    <t>A01687YILHM2468</t>
  </si>
  <si>
    <t>3599</t>
  </si>
  <si>
    <t>Camisa de sarga de manga corta azul y blanco estampado H&amp;M</t>
  </si>
  <si>
    <t>A016873599</t>
  </si>
  <si>
    <t>3128</t>
  </si>
  <si>
    <t>Traje de baño con relleno azul claro de rayas con lazos en hombros H&amp;M</t>
  </si>
  <si>
    <t>A016873128</t>
  </si>
  <si>
    <t>3525</t>
  </si>
  <si>
    <t>Shorts en mezcla de lino beige claro H&amp;M</t>
  </si>
  <si>
    <t>A016873525</t>
  </si>
  <si>
    <t>3631</t>
  </si>
  <si>
    <t>Shorts de mezclilla con cordón azul claro H&amp;M</t>
  </si>
  <si>
    <t>A016873631</t>
  </si>
  <si>
    <t>Gestora Yeni C.D</t>
  </si>
  <si>
    <t>SQ3076153</t>
  </si>
  <si>
    <t>Blusa con mangas mariposa blanco/floral</t>
  </si>
  <si>
    <t>A01688SQ3076153</t>
  </si>
  <si>
    <t>Bolso shopper con flecos negro H&amp;M</t>
  </si>
  <si>
    <t>A01688YNIR18</t>
  </si>
  <si>
    <t>3204</t>
  </si>
  <si>
    <t>Blusa con broderie inglés blanca H&amp;M</t>
  </si>
  <si>
    <t>A016893204</t>
  </si>
  <si>
    <t>Pantalón de mujer cigarette sastre verde caqui oscuro H&amp;M</t>
  </si>
  <si>
    <t>A01689YILHM2733</t>
  </si>
  <si>
    <t>3540</t>
  </si>
  <si>
    <t>Blusa de algodón con ribete de vuelos blanca H&amp;M</t>
  </si>
  <si>
    <t>A016893540</t>
  </si>
  <si>
    <t>3291</t>
  </si>
  <si>
    <t>A016893291</t>
  </si>
  <si>
    <t>3576</t>
  </si>
  <si>
    <t>A016903576</t>
  </si>
  <si>
    <t>3163</t>
  </si>
  <si>
    <t>Bolso BEBÉ negro con detalle dorado</t>
  </si>
  <si>
    <t>A016913163</t>
  </si>
  <si>
    <t>6258</t>
  </si>
  <si>
    <t>A016926258</t>
  </si>
  <si>
    <t>3382</t>
  </si>
  <si>
    <t>Top naranja 0 de un solo hombro</t>
  </si>
  <si>
    <t>A016933382</t>
  </si>
  <si>
    <t>3587</t>
  </si>
  <si>
    <t>Camisa oversized en mezcla de lino rosa H&amp;M</t>
  </si>
  <si>
    <t>A016943587</t>
  </si>
  <si>
    <t>Jogger negro de pierna ancha H&amp;M</t>
  </si>
  <si>
    <t>A01694YILHM2349</t>
  </si>
  <si>
    <t>8887</t>
  </si>
  <si>
    <t>Camisa en mezcla de Lino azul H&amp;M</t>
  </si>
  <si>
    <t>A016948887</t>
  </si>
  <si>
    <t>3510</t>
  </si>
  <si>
    <t>Camisa de manga corta oversized beige H&amp;M</t>
  </si>
  <si>
    <t>A016953510</t>
  </si>
  <si>
    <t>Top de tirantes panal de abeja azul H&amp;M</t>
  </si>
  <si>
    <t>A016953552</t>
  </si>
  <si>
    <t>A016958591</t>
  </si>
  <si>
    <t>A016953599</t>
  </si>
  <si>
    <t>3627</t>
  </si>
  <si>
    <t>A016953627</t>
  </si>
  <si>
    <t>2370</t>
  </si>
  <si>
    <t>Vestido largo con detalle de lazo crema/floral H&amp;M</t>
  </si>
  <si>
    <t>A016952370</t>
  </si>
  <si>
    <t>Bolso de hombro marrón oscuro H&amp;M</t>
  </si>
  <si>
    <t>A01696YNIR78</t>
  </si>
  <si>
    <t>3234</t>
  </si>
  <si>
    <t>Top de bikini acolchado azul polvoriento con hebilla de carey H&amp;M</t>
  </si>
  <si>
    <t>A016973234</t>
  </si>
  <si>
    <t>2887</t>
  </si>
  <si>
    <t>Parte inferior de bikini azul grisáceo con detalle de argolla de carey H&amp;M</t>
  </si>
  <si>
    <t>A016972887</t>
  </si>
  <si>
    <t>Shorts de mezclilla de cintura alta gris oscuro H&amp;M</t>
  </si>
  <si>
    <t>A01698YILHM2373</t>
  </si>
  <si>
    <t>Sandalias de punta fina con tacón pequeño trenzadas negras H&amp;M</t>
  </si>
  <si>
    <t>A01699YNIR59</t>
  </si>
  <si>
    <t>A016993249</t>
  </si>
  <si>
    <t>A01700YILHM2463</t>
  </si>
  <si>
    <t>99341</t>
  </si>
  <si>
    <t>Shorts chinos regular fit blanco H&amp;M</t>
  </si>
  <si>
    <t>A0170099341</t>
  </si>
  <si>
    <t>Jeans de hombre de ajuste regular rectos negros H&amp;M</t>
  </si>
  <si>
    <t>A01701YILHM2521</t>
  </si>
  <si>
    <t>3651</t>
  </si>
  <si>
    <t>Vestido jersey con ribetes festoneados negro H&amp;M</t>
  </si>
  <si>
    <t>A017013651</t>
  </si>
  <si>
    <t>3262</t>
  </si>
  <si>
    <t>Top sin mangas acanalado corto blanco con bordes negros H&amp;M</t>
  </si>
  <si>
    <t>A017023262</t>
  </si>
  <si>
    <t>3349</t>
  </si>
  <si>
    <t>Top acanalado sin mangas marrón</t>
  </si>
  <si>
    <t>A017023349</t>
  </si>
  <si>
    <t>Top acanalado sin mangas gris melange</t>
  </si>
  <si>
    <t>A017023347</t>
  </si>
  <si>
    <t>3226</t>
  </si>
  <si>
    <t>Top de bikini animal print H&amp;M</t>
  </si>
  <si>
    <t>A017033226</t>
  </si>
  <si>
    <t>3229</t>
  </si>
  <si>
    <t>Top de bikini balconette negro H&amp;M</t>
  </si>
  <si>
    <t>A017033229</t>
  </si>
  <si>
    <t>A01704YNIR14</t>
  </si>
  <si>
    <t>Cinturón de cuero negro H&amp;M</t>
  </si>
  <si>
    <t>A01704YILHM3012</t>
  </si>
  <si>
    <t>Gestora Nally</t>
  </si>
  <si>
    <t>Pantalones de hombre de vestir slim fit negros H&amp;M</t>
  </si>
  <si>
    <t>A01705YILHM2525</t>
  </si>
  <si>
    <t>A01706YILHM1080</t>
  </si>
  <si>
    <t>8676</t>
  </si>
  <si>
    <t>Shorts de mujer denim de tiro alto azul denim claro H&amp;M</t>
  </si>
  <si>
    <t>A017078676</t>
  </si>
  <si>
    <t>3641</t>
  </si>
  <si>
    <t>Shorts altos de mezclilla blanco H&amp;M</t>
  </si>
  <si>
    <t>A017073641</t>
  </si>
  <si>
    <t>SQ6277192</t>
  </si>
  <si>
    <t>Pantalones de hombre de sarga de corte regular con cinturón gris oscuro H&amp;M</t>
  </si>
  <si>
    <t>A01708SQ6277192</t>
  </si>
  <si>
    <t>Pulóver ajustado de algodón Pima H&amp;M</t>
  </si>
  <si>
    <t>A01709YILHM2186</t>
  </si>
  <si>
    <t>Blusa en tejido jacquard rosa empolvado H&amp;M</t>
  </si>
  <si>
    <t>A01710YILHM0836</t>
  </si>
  <si>
    <t>3551</t>
  </si>
  <si>
    <t>Top de tirantes panal de abeja negro H&amp;M</t>
  </si>
  <si>
    <t>A017103551</t>
  </si>
  <si>
    <t>LTA056</t>
  </si>
  <si>
    <t>Pantaloneta de algodón con cordón de ajuste marrón oscuro H&amp;M</t>
  </si>
  <si>
    <t>A01711LTA056</t>
  </si>
  <si>
    <t>Gestora Yeni CD</t>
  </si>
  <si>
    <t>LTA062</t>
  </si>
  <si>
    <t>Pantaloneta en mezcla de lino negra H&amp;M</t>
  </si>
  <si>
    <t>A01712LTA062</t>
  </si>
  <si>
    <t>3346</t>
  </si>
  <si>
    <t>Top acanalado naranja de tirantes finos</t>
  </si>
  <si>
    <t>A017123346</t>
  </si>
  <si>
    <t>A01712BLTHM0829</t>
  </si>
  <si>
    <t>LTA086</t>
  </si>
  <si>
    <t>Top de tirantes con peplum blanco H&amp;M</t>
  </si>
  <si>
    <t>A01712LTA086</t>
  </si>
  <si>
    <t>3376</t>
  </si>
  <si>
    <t>Top strapless acanalado amarillo</t>
  </si>
  <si>
    <t>A017133376</t>
  </si>
  <si>
    <t>3528</t>
  </si>
  <si>
    <t>Falda enagua de satín rosa empolvado H&amp;M</t>
  </si>
  <si>
    <t>A017133528</t>
  </si>
  <si>
    <t>3405</t>
  </si>
  <si>
    <t>Top espalda afuera con detalle corrugado beige oscuro</t>
  </si>
  <si>
    <t>A017133405</t>
  </si>
  <si>
    <t>Gestora Lily</t>
  </si>
  <si>
    <t>A01714YILHM1077</t>
  </si>
  <si>
    <t>3643</t>
  </si>
  <si>
    <t>Shorts interlock negro H&amp;M</t>
  </si>
  <si>
    <t>A017153643</t>
  </si>
  <si>
    <t>3601</t>
  </si>
  <si>
    <t>Body de microfibra negro H&amp;M</t>
  </si>
  <si>
    <t>A017163601</t>
  </si>
  <si>
    <t>2368</t>
  </si>
  <si>
    <t>Vestido arrugado con ribete overlocked beige claro H&amp;M</t>
  </si>
  <si>
    <t>A017172368</t>
  </si>
  <si>
    <t>A01718LTA108</t>
  </si>
  <si>
    <t>LTA066</t>
  </si>
  <si>
    <t>Pantaloneta de pata ancha gris oscuro H&amp;M</t>
  </si>
  <si>
    <t>A01719LTA066</t>
  </si>
  <si>
    <t>3265</t>
  </si>
  <si>
    <t>Pulóver de mujer acanalado Mi Amore blanco H&amp;M</t>
  </si>
  <si>
    <t>A017203265</t>
  </si>
  <si>
    <t>6566</t>
  </si>
  <si>
    <t>Shorts de cintura alta de mezclilla azul denim H&amp;M</t>
  </si>
  <si>
    <t>A017216566</t>
  </si>
  <si>
    <t>36527</t>
  </si>
  <si>
    <t>Shorts mom ultra azul denim claro H&amp;M</t>
  </si>
  <si>
    <t>A0172236527</t>
  </si>
  <si>
    <t>3630</t>
  </si>
  <si>
    <t>Shorts cortos de popelina azul claro con rayas H&amp;M</t>
  </si>
  <si>
    <t>A017233630</t>
  </si>
  <si>
    <t>3629</t>
  </si>
  <si>
    <t>Short skinny azul denim claro H&amp;M</t>
  </si>
  <si>
    <t>A017243629</t>
  </si>
  <si>
    <t>3634</t>
  </si>
  <si>
    <t>A017243634</t>
  </si>
  <si>
    <t>Gestora Claudia</t>
  </si>
  <si>
    <t>Yaq46</t>
  </si>
  <si>
    <t>Sandalias negras de plataformas PLT</t>
  </si>
  <si>
    <t>A01725Yaq46</t>
  </si>
  <si>
    <t>3195</t>
  </si>
  <si>
    <t>Top de punto con cuello camisero crema con rayas negras H&amp;M</t>
  </si>
  <si>
    <t>A017263195</t>
  </si>
  <si>
    <t>3254</t>
  </si>
  <si>
    <t>Shorts denim mom ultra alto azul oscuro H&amp;M</t>
  </si>
  <si>
    <t>A017273254</t>
  </si>
  <si>
    <t>A01728LTA116</t>
  </si>
  <si>
    <t>LTA085</t>
  </si>
  <si>
    <t>Polo de mujer acanalado blanco con rayas negras H&amp;M</t>
  </si>
  <si>
    <t>A01729LTA085</t>
  </si>
  <si>
    <t>LTA075</t>
  </si>
  <si>
    <t>Top acanalado con cuentas negro H&amp;M</t>
  </si>
  <si>
    <t>A01729LTA075</t>
  </si>
  <si>
    <t>Top sin mangas de cintura cónica blanco H&amp;M</t>
  </si>
  <si>
    <t>A01729YILHM2428</t>
  </si>
  <si>
    <t>A01729LTA108</t>
  </si>
  <si>
    <t>3533</t>
  </si>
  <si>
    <t>Gilet de punto con textura burdeo H&amp;M</t>
  </si>
  <si>
    <t>A017293533</t>
  </si>
  <si>
    <t>Pantalón de hombre de algodón slim fit beige H&amp;M</t>
  </si>
  <si>
    <t>A01730YILHM2761</t>
  </si>
  <si>
    <t>Pantalón de traje gris oscuro con rayas H&amp;M</t>
  </si>
  <si>
    <t>A01730BLTHM0955</t>
  </si>
  <si>
    <t>Venta de ayer ,gestora Nally</t>
  </si>
  <si>
    <t>3426</t>
  </si>
  <si>
    <t>A017313426</t>
  </si>
  <si>
    <t>A01732LTA135</t>
  </si>
  <si>
    <t>3372</t>
  </si>
  <si>
    <t>Top deportivo de microfibra con espalda cruzada azul estampado</t>
  </si>
  <si>
    <t>A017333372</t>
  </si>
  <si>
    <t>3404</t>
  </si>
  <si>
    <t>Top desmangado con detalle corrugado rosa barbie</t>
  </si>
  <si>
    <t>A017343404</t>
  </si>
  <si>
    <t>3337</t>
  </si>
  <si>
    <t>Top acanalado verde claro con lista a los lados Terranova</t>
  </si>
  <si>
    <t>A017343337</t>
  </si>
  <si>
    <t>3336</t>
  </si>
  <si>
    <t>A017353336</t>
  </si>
  <si>
    <t>3681</t>
  </si>
  <si>
    <t>Pulóver loose fit blanco Calif H&amp;M</t>
  </si>
  <si>
    <t>A017363681</t>
  </si>
  <si>
    <t>3612</t>
  </si>
  <si>
    <t>A017363612</t>
  </si>
  <si>
    <t>2890</t>
  </si>
  <si>
    <t>A017372890</t>
  </si>
  <si>
    <t>Sandalias hawainas beige H&amp;M</t>
  </si>
  <si>
    <t>A01737YNIR108</t>
  </si>
  <si>
    <t>2888</t>
  </si>
  <si>
    <t>Top bikini azul claro con vuelos H&amp;M</t>
  </si>
  <si>
    <t>A017372888</t>
  </si>
  <si>
    <t>2130</t>
  </si>
  <si>
    <t>A017372130</t>
  </si>
  <si>
    <t>LTA013</t>
  </si>
  <si>
    <t>Pulóver texturizado regular fit negro H&amp;M</t>
  </si>
  <si>
    <t>A01738LTA013</t>
  </si>
  <si>
    <t>8879</t>
  </si>
  <si>
    <t>Shorts en mezcla de lino regular fit verde salvia H&amp;M</t>
  </si>
  <si>
    <t>A017388879</t>
  </si>
  <si>
    <t>3620</t>
  </si>
  <si>
    <t>Polo slim fit beige claro H&amp;M</t>
  </si>
  <si>
    <t>A017383620</t>
  </si>
  <si>
    <t>LTA058</t>
  </si>
  <si>
    <t>Leggins deportivos negros de microfibra H&amp;M</t>
  </si>
  <si>
    <t>A01739LTA058</t>
  </si>
  <si>
    <t>Deuda de Yeni, había que rebajar el 10 %,</t>
  </si>
  <si>
    <t>A01740LTA145</t>
  </si>
  <si>
    <t>3458</t>
  </si>
  <si>
    <t>Vestido largo verde oscuro con detalle de cinturón</t>
  </si>
  <si>
    <t>A017413458</t>
  </si>
  <si>
    <t>Sandalias negras con tiras y hebillas doradas</t>
  </si>
  <si>
    <t>A01741LTA159</t>
  </si>
  <si>
    <t>3475</t>
  </si>
  <si>
    <t>Vestido sin mangas azul con estampado de flores</t>
  </si>
  <si>
    <t>A017413475</t>
  </si>
  <si>
    <t>LTA046</t>
  </si>
  <si>
    <t>Top bikini triangular con relleno verde oscuro y blanco H&amp;M</t>
  </si>
  <si>
    <t>A01741LTA046</t>
  </si>
  <si>
    <t>LTA011</t>
  </si>
  <si>
    <t>Pulóver loose fit azul claro /Grand Lake H&amp;M</t>
  </si>
  <si>
    <t>A01741LTA011</t>
  </si>
  <si>
    <t>LTA045</t>
  </si>
  <si>
    <t>Blúmer de bikini atado estilo tanga verde oscuro y blanco H&amp;M</t>
  </si>
  <si>
    <t>A01741LTA045</t>
  </si>
  <si>
    <t>T3461</t>
  </si>
  <si>
    <t>Sneakers chunky blancos marca PLT</t>
  </si>
  <si>
    <t>A01742T3461</t>
  </si>
  <si>
    <t>Top de un hombro negro H&amp;M</t>
  </si>
  <si>
    <t>A01743YILHM2897</t>
  </si>
  <si>
    <t>1503</t>
  </si>
  <si>
    <t>A017441503</t>
  </si>
  <si>
    <t>3362</t>
  </si>
  <si>
    <t>Top sin mangas acanalado de microfibra beige oscuro</t>
  </si>
  <si>
    <t>A017453362</t>
  </si>
  <si>
    <t>3380</t>
  </si>
  <si>
    <t>Top desmangado blanco Feeling Good</t>
  </si>
  <si>
    <t>A017453380</t>
  </si>
  <si>
    <t>3348</t>
  </si>
  <si>
    <t>A017453348</t>
  </si>
  <si>
    <t>Traje de baño strapleconss con aros color rojo H&amp;M</t>
  </si>
  <si>
    <t>A01745YILHM2983</t>
  </si>
  <si>
    <t>A01746YILHM3013</t>
  </si>
  <si>
    <t>3644</t>
  </si>
  <si>
    <t>Vestido satinado de tirantes finos color crema H&amp;M</t>
  </si>
  <si>
    <t>A017463644</t>
  </si>
  <si>
    <t>A01747LTA155</t>
  </si>
  <si>
    <t>A01747YILHM3049</t>
  </si>
  <si>
    <t>6841</t>
  </si>
  <si>
    <t>Shorts cortos de lona de corte regular negro H&amp;M</t>
  </si>
  <si>
    <t>A017476841</t>
  </si>
  <si>
    <t>3031</t>
  </si>
  <si>
    <t>A017473031</t>
  </si>
  <si>
    <t>A01747BLTHM0879</t>
  </si>
  <si>
    <t>LTA036</t>
  </si>
  <si>
    <t>Top de bikini triangular push-up blanco y negro H&amp;M</t>
  </si>
  <si>
    <t>A01748LTA036</t>
  </si>
  <si>
    <t>LTA044</t>
  </si>
  <si>
    <t>Blúmer de bikini atado estilo tanga negro y blanco H&amp;M</t>
  </si>
  <si>
    <t>A01748LTA044</t>
  </si>
  <si>
    <t>LTA090</t>
  </si>
  <si>
    <t>Top crochet negro Pink Woman</t>
  </si>
  <si>
    <t>A01748LTA090</t>
  </si>
  <si>
    <t>Shorts cortos de mezclilla con bordes deshilachados rojo H&amp;M</t>
  </si>
  <si>
    <t>A01748YILHM2962</t>
  </si>
  <si>
    <t>A01749BU043585</t>
  </si>
  <si>
    <t>A01750LTA115</t>
  </si>
  <si>
    <t>A017517849</t>
  </si>
  <si>
    <t>A01752LTA165</t>
  </si>
  <si>
    <t>Shorts boyfriend denim en color azul claro con bajo descosido PLT</t>
  </si>
  <si>
    <t>A01752YILHM1073</t>
  </si>
  <si>
    <t>3527</t>
  </si>
  <si>
    <t>A017533527</t>
  </si>
  <si>
    <t>3648</t>
  </si>
  <si>
    <t>A017533648</t>
  </si>
  <si>
    <t>3523</t>
  </si>
  <si>
    <t>Shorts cortos con cordón de rayas azul marino y crema H&amp;M</t>
  </si>
  <si>
    <t>A017533523</t>
  </si>
  <si>
    <t>LTA093</t>
  </si>
  <si>
    <t>Top de tirantes corrugado negro</t>
  </si>
  <si>
    <t>A01753LTA093</t>
  </si>
  <si>
    <t>30353</t>
  </si>
  <si>
    <t>Shorts de mezclilla con bolsillos delanteros azul denim H&amp;M</t>
  </si>
  <si>
    <t>A0175430353</t>
  </si>
  <si>
    <t>3526</t>
  </si>
  <si>
    <t>Shorts de lino con cordón de ajuste beige claro H&amp;M</t>
  </si>
  <si>
    <t>A017543526</t>
  </si>
  <si>
    <t>Sujetador suave con relleno seamless blanco H&amp;M</t>
  </si>
  <si>
    <t>A01755YILHM2942</t>
  </si>
  <si>
    <t>A01755YILHM2113</t>
  </si>
  <si>
    <t>A017561503</t>
  </si>
  <si>
    <t>Bolso de hombro con detalle de nudo negro H&amp;M</t>
  </si>
  <si>
    <t>A01757YNIR77</t>
  </si>
  <si>
    <t>Pantalones de hombre de sarga ajustados azul marino H&amp;M</t>
  </si>
  <si>
    <t>A01758YILHM2526</t>
  </si>
  <si>
    <t>A01758LTA200</t>
  </si>
  <si>
    <t>A01758LTA183</t>
  </si>
  <si>
    <t>A017593348</t>
  </si>
  <si>
    <t>Josefina</t>
  </si>
  <si>
    <t>A01760LTA111</t>
  </si>
  <si>
    <t>A01761LTA232</t>
  </si>
  <si>
    <t>3581</t>
  </si>
  <si>
    <t>A017623581</t>
  </si>
  <si>
    <t>3420</t>
  </si>
  <si>
    <t>A017633420</t>
  </si>
  <si>
    <t>A017644200</t>
  </si>
  <si>
    <t>Yilhm0259</t>
  </si>
  <si>
    <t>A01764Yilhm0259</t>
  </si>
  <si>
    <t>A01764LTA188</t>
  </si>
  <si>
    <t>Pulóver de ajuste slim fit gris melange de hombre H&amp;M</t>
  </si>
  <si>
    <t>A01765YILHM2464</t>
  </si>
  <si>
    <t>4361</t>
  </si>
  <si>
    <t>A017664361</t>
  </si>
  <si>
    <t>LTA068</t>
  </si>
  <si>
    <t>Pantalón de vestir cigarette tobillero negro H&amp;M</t>
  </si>
  <si>
    <t>A01766LTA068</t>
  </si>
  <si>
    <t>9195</t>
  </si>
  <si>
    <t>A017679195</t>
  </si>
  <si>
    <t>Camisa loose fit marrón H&amp;M (SIN FOTO)</t>
  </si>
  <si>
    <t>A01767YILHM2807</t>
  </si>
  <si>
    <t>A01768YILHM2206</t>
  </si>
  <si>
    <t>A01769LTA222</t>
  </si>
  <si>
    <t>Pulóver de algodón ajustado azul grisáceo H&amp;M</t>
  </si>
  <si>
    <t>A01769YILHM2601</t>
  </si>
  <si>
    <t>3270</t>
  </si>
  <si>
    <t>Pulóver entallado de microfibra rosa polvoriento H&amp;M</t>
  </si>
  <si>
    <t>A017693270</t>
  </si>
  <si>
    <t>A01770LTA154</t>
  </si>
  <si>
    <t>3479</t>
  </si>
  <si>
    <t>Vestido de un solo hombro con copa amarillo</t>
  </si>
  <si>
    <t>A017713479</t>
  </si>
  <si>
    <t>3418</t>
  </si>
  <si>
    <t>Pantalón de pierna ancha beige con rayas negras y marrón H&amp;M</t>
  </si>
  <si>
    <t>A017723418</t>
  </si>
  <si>
    <t>3417</t>
  </si>
  <si>
    <t>Pantalón de pierna ancha blanco con rayas beige H&amp;M</t>
  </si>
  <si>
    <t>A017733417</t>
  </si>
  <si>
    <t>3471</t>
  </si>
  <si>
    <t>Vestido azul oscuro estampado</t>
  </si>
  <si>
    <t>A017733471</t>
  </si>
  <si>
    <t>A01774LTA201</t>
  </si>
  <si>
    <t>A01774LTA192</t>
  </si>
  <si>
    <t>A01774LTA132</t>
  </si>
  <si>
    <t>LTA023</t>
  </si>
  <si>
    <t>Pulóver regular fit rosa H&amp;M</t>
  </si>
  <si>
    <t>A01774LTA023</t>
  </si>
  <si>
    <t>A01775LTA266</t>
  </si>
  <si>
    <t>A01776LTA272</t>
  </si>
  <si>
    <t>YILHM3132</t>
  </si>
  <si>
    <t>Camisa resort de algodón beige estampado verde caqui H&amp;M</t>
  </si>
  <si>
    <t>A01777YILHM3132</t>
  </si>
  <si>
    <t>62964</t>
  </si>
  <si>
    <t>A0177862964</t>
  </si>
  <si>
    <t>LTA019</t>
  </si>
  <si>
    <t>Pulóver regular fit marrón oscuro H&amp;M</t>
  </si>
  <si>
    <t>A01778LTA019</t>
  </si>
  <si>
    <t>A01778YILHM0553</t>
  </si>
  <si>
    <t>Blumers estilo bikinis colores varios H&amp;M</t>
  </si>
  <si>
    <t>A017793171</t>
  </si>
  <si>
    <t>3580</t>
  </si>
  <si>
    <t>Pantalón cropped en mezcla de lino negro H&amp;M</t>
  </si>
  <si>
    <t>A017793580</t>
  </si>
  <si>
    <t>Descuento del 5% Laura</t>
  </si>
  <si>
    <t>A01780LTA123</t>
  </si>
  <si>
    <t>A01780LTA178</t>
  </si>
  <si>
    <t>A01781LTA271</t>
  </si>
  <si>
    <t>A017823123</t>
  </si>
  <si>
    <t>Pulóver holgado con estampado blanco snoopy H&amp;M</t>
  </si>
  <si>
    <t>A01782YILHM2461</t>
  </si>
  <si>
    <t>Saya corta de vuelos blanca H&amp;M</t>
  </si>
  <si>
    <t>A01782YILHM2409</t>
  </si>
  <si>
    <t>A01783LTA236</t>
  </si>
  <si>
    <t>ynir6676</t>
  </si>
  <si>
    <t>Sandalias de tacón kitten marrón con efecto piel de cocodrilo H&amp;M</t>
  </si>
  <si>
    <t>A01784ynir6676</t>
  </si>
  <si>
    <t>4352</t>
  </si>
  <si>
    <t>A017844352</t>
  </si>
  <si>
    <t>Pantalones devestir de mujer verde caqui H&amp;M</t>
  </si>
  <si>
    <t>A01784YILHM2484</t>
  </si>
  <si>
    <t>3690</t>
  </si>
  <si>
    <t>A017843690</t>
  </si>
  <si>
    <t>A017843219</t>
  </si>
  <si>
    <t>3645</t>
  </si>
  <si>
    <t>Vestido satinado de tirantes finos amarillo claro H&amp;M</t>
  </si>
  <si>
    <t>A017843645</t>
  </si>
  <si>
    <t>3521</t>
  </si>
  <si>
    <t>A017843521</t>
  </si>
  <si>
    <t>LTA035</t>
  </si>
  <si>
    <t>A01784LTA035</t>
  </si>
  <si>
    <t>A01784LTA207</t>
  </si>
  <si>
    <t>A01784LTA265</t>
  </si>
  <si>
    <t>A01785LTA163</t>
  </si>
  <si>
    <t>A01785LTA128</t>
  </si>
  <si>
    <t>A01786LTA273</t>
  </si>
  <si>
    <t>A017873581</t>
  </si>
  <si>
    <t>Pulóver corto acanalado azul marino H&amp;M (SIN FOTO)</t>
  </si>
  <si>
    <t>A01787YILHM2660</t>
  </si>
  <si>
    <t>A01787LTA308</t>
  </si>
  <si>
    <t>A01787LTA223</t>
  </si>
  <si>
    <t>A01788LTA278</t>
  </si>
  <si>
    <t>A017886361</t>
  </si>
  <si>
    <t>A01788LTA284</t>
  </si>
  <si>
    <t>LTA018</t>
  </si>
  <si>
    <t>Pulóver de oversized de algodón gris claro melange de gran calidad H&amp;M</t>
  </si>
  <si>
    <t>A01788LTA018</t>
  </si>
  <si>
    <t>3493</t>
  </si>
  <si>
    <t>Pantalón pitillo beige H&amp;M</t>
  </si>
  <si>
    <t>A017893493</t>
  </si>
  <si>
    <t>Sandalias prácticas de gran comodidad negra con detalles dorados H&amp;M</t>
  </si>
  <si>
    <t>A01790LTA257</t>
  </si>
  <si>
    <t>Pulóver con motivo de sardinas blanco H&amp;M</t>
  </si>
  <si>
    <t>A01791YILHM2956</t>
  </si>
  <si>
    <t>LTA077</t>
  </si>
  <si>
    <t>Pulóver blanco con estampado tomate H&amp;M</t>
  </si>
  <si>
    <t>A01791LTA077</t>
  </si>
  <si>
    <t>3676</t>
  </si>
  <si>
    <t>A017923676</t>
  </si>
  <si>
    <t>LTA025</t>
  </si>
  <si>
    <t>Pulóver oversized negro vintage de gran calidad H&amp;M</t>
  </si>
  <si>
    <t>A01792LTA025</t>
  </si>
  <si>
    <t>A01793LTA212</t>
  </si>
  <si>
    <t>A01793YILHM2991</t>
  </si>
  <si>
    <t>A01794LTA272</t>
  </si>
  <si>
    <t>3342</t>
  </si>
  <si>
    <t>Top acanalado beige con escote corazón y botones</t>
  </si>
  <si>
    <t>A017953342</t>
  </si>
  <si>
    <t>3632</t>
  </si>
  <si>
    <t>Shorts de mezclilla con cordón azul denim H&amp;M</t>
  </si>
  <si>
    <t>A017953632</t>
  </si>
  <si>
    <t>A01796LTA259</t>
  </si>
  <si>
    <t>Top arrugado de mangas con volantes y lazos delanteros color crema H&amp;M</t>
  </si>
  <si>
    <t>A01796YILHM2624</t>
  </si>
  <si>
    <t>303267</t>
  </si>
  <si>
    <t>A01796303267</t>
  </si>
  <si>
    <t>A01797LTA272</t>
  </si>
  <si>
    <t>A01797LTA287</t>
  </si>
  <si>
    <t>Pulóver de mujer acanalado gris H&amp;M</t>
  </si>
  <si>
    <t>A01797YILHM0016</t>
  </si>
  <si>
    <t>57502</t>
  </si>
  <si>
    <t>Shorts bañador azul claro con rayas H&amp;M</t>
  </si>
  <si>
    <t>A0179857502</t>
  </si>
  <si>
    <t>LTA010</t>
  </si>
  <si>
    <t>Pulóver loose fit gris oscuro H&amp;M</t>
  </si>
  <si>
    <t>A01798LTA010</t>
  </si>
  <si>
    <t>LTA091</t>
  </si>
  <si>
    <t>Top corto de lentejuelas negro Pink Woman</t>
  </si>
  <si>
    <t>A01799LTA091</t>
  </si>
  <si>
    <t>A01800LTA116</t>
  </si>
  <si>
    <t>A01800LTA162</t>
  </si>
  <si>
    <t>3492</t>
  </si>
  <si>
    <t>Pantalón pitillo gris claro H&amp;M</t>
  </si>
  <si>
    <t>A018013492</t>
  </si>
  <si>
    <t>3237</t>
  </si>
  <si>
    <t>Camisa de sirsaca azul marino H&amp;M</t>
  </si>
  <si>
    <t>A018023237</t>
  </si>
  <si>
    <t>A01803YILHM2580</t>
  </si>
  <si>
    <t>A01804LTA267</t>
  </si>
  <si>
    <t>A01805YILHM3013</t>
  </si>
  <si>
    <t>A01806YNIR121</t>
  </si>
  <si>
    <t>A01807YILHM1075</t>
  </si>
  <si>
    <t>A01807LTA301</t>
  </si>
  <si>
    <t>Sandalias planas con tiras cruzadas beige verdoso H&amp;M</t>
  </si>
  <si>
    <t>A01808YNIR95</t>
  </si>
  <si>
    <t>Sujetador de copa acolchada de encaje beige claro H&amp;M</t>
  </si>
  <si>
    <t>A01808YILHM3026</t>
  </si>
  <si>
    <t>yilhm3007</t>
  </si>
  <si>
    <t>Shorts de mujer de tiro alto con broderie inglés rosa durazno claro H&amp;M</t>
  </si>
  <si>
    <t>A01808yilhm3007</t>
  </si>
  <si>
    <t>A01808LTA006</t>
  </si>
  <si>
    <t>A01808LTA018</t>
  </si>
  <si>
    <t>96307</t>
  </si>
  <si>
    <t>A0180896307</t>
  </si>
  <si>
    <t>A018083610</t>
  </si>
  <si>
    <t>Top panal con tirantes espagueti negro H&amp;M</t>
  </si>
  <si>
    <t>A01808YILHM2804</t>
  </si>
  <si>
    <t>3668</t>
  </si>
  <si>
    <t>Short cargo beige H&amp;M</t>
  </si>
  <si>
    <t>A018083668</t>
  </si>
  <si>
    <t>3663</t>
  </si>
  <si>
    <t>Shorts relaxed fit negro H&amp;M</t>
  </si>
  <si>
    <t>A018083663</t>
  </si>
  <si>
    <t>A01809LTA284</t>
  </si>
  <si>
    <t>9158</t>
  </si>
  <si>
    <t>A018109158</t>
  </si>
  <si>
    <t>Anteojos para el sol ovalados negros H&amp;M</t>
  </si>
  <si>
    <t>A01811YILHM3022</t>
  </si>
  <si>
    <t>A01812YILHM2437</t>
  </si>
  <si>
    <t>LTA094</t>
  </si>
  <si>
    <t>Blusa corta de mangas largas animal print DontCallMe</t>
  </si>
  <si>
    <t>A01813LTA094</t>
  </si>
  <si>
    <t>LTA098</t>
  </si>
  <si>
    <t>Blusa efecto arrugado animal print H&amp;M</t>
  </si>
  <si>
    <t>A01813LTA098</t>
  </si>
  <si>
    <t>3639</t>
  </si>
  <si>
    <t>Shorts en mezcla de lino beige H&amp;M</t>
  </si>
  <si>
    <t>A018133639</t>
  </si>
  <si>
    <t>A01814LTA305</t>
  </si>
  <si>
    <t>A01815LTA107</t>
  </si>
  <si>
    <t>A01816LTA270</t>
  </si>
  <si>
    <t>A01816LTA035</t>
  </si>
  <si>
    <t>A01816YILHM3048</t>
  </si>
  <si>
    <t>A01817BU043584</t>
  </si>
  <si>
    <t>A01817YILHM3037</t>
  </si>
  <si>
    <t>80368</t>
  </si>
  <si>
    <t>A0181880368</t>
  </si>
  <si>
    <t>Lety</t>
  </si>
  <si>
    <t>3541</t>
  </si>
  <si>
    <t>Blusa mangas globos azul claro H&amp;M</t>
  </si>
  <si>
    <t>A018193541</t>
  </si>
  <si>
    <t>3468</t>
  </si>
  <si>
    <t>Vestido beige con estampado en rosa de flores con mangas globo</t>
  </si>
  <si>
    <t>A018203468</t>
  </si>
  <si>
    <t>A01820LTA206</t>
  </si>
  <si>
    <t>A01821YILHM2581</t>
  </si>
  <si>
    <t>3614</t>
  </si>
  <si>
    <t>Polo de algodón pima regular fit verde salvia H&amp;M</t>
  </si>
  <si>
    <t>A018223614</t>
  </si>
  <si>
    <t>A01822LTA191</t>
  </si>
  <si>
    <t>3351</t>
  </si>
  <si>
    <t>Top de algodón strapless verde salvia Terranova</t>
  </si>
  <si>
    <t>A018233351</t>
  </si>
  <si>
    <t>A01823LTA118</t>
  </si>
  <si>
    <t>A018233624</t>
  </si>
  <si>
    <t>A01823LTA258</t>
  </si>
  <si>
    <t>A01824LTA268</t>
  </si>
  <si>
    <t>A01825LTA291</t>
  </si>
  <si>
    <t>A01825LTA292</t>
  </si>
  <si>
    <t>A01826LTA270</t>
  </si>
  <si>
    <t>3215</t>
  </si>
  <si>
    <t>Traje de baño con relleno azul marino H&amp;M</t>
  </si>
  <si>
    <t>A018263215</t>
  </si>
  <si>
    <t>3444</t>
  </si>
  <si>
    <t>Shorts de playa palmeras azules</t>
  </si>
  <si>
    <t>A018273444</t>
  </si>
  <si>
    <t>LTA004</t>
  </si>
  <si>
    <t>Camisa de hombre de mangas largas de mezcla de lino negra H&amp;M</t>
  </si>
  <si>
    <t>A01828LTA004</t>
  </si>
  <si>
    <t>A018283038</t>
  </si>
  <si>
    <t>A01829LTA265</t>
  </si>
  <si>
    <t>A01830LTA253</t>
  </si>
  <si>
    <t>A01830LTA225</t>
  </si>
  <si>
    <t>A01830LTA150</t>
  </si>
  <si>
    <t>Sandalias de tacón bajo con tiras negras H&amp;M</t>
  </si>
  <si>
    <t>A01830YNIR90</t>
  </si>
  <si>
    <t>A01831YILHM0973</t>
  </si>
  <si>
    <t>LTA024</t>
  </si>
  <si>
    <t>Pulóver oversized marrón de gran calidad H&amp;M</t>
  </si>
  <si>
    <t>A01831LTA024</t>
  </si>
  <si>
    <t>El dinero no se encuentra en la venta de hoy, producto vendido el día 21/7</t>
  </si>
  <si>
    <t>A01832LTA310</t>
  </si>
  <si>
    <t>A01833LTA342</t>
  </si>
  <si>
    <t>A01833LTA328</t>
  </si>
  <si>
    <t>A01833LTA319</t>
  </si>
  <si>
    <t>A01833LTA386</t>
  </si>
  <si>
    <t>828</t>
  </si>
  <si>
    <t>Jogger regular fit de hombre gris oscuro</t>
  </si>
  <si>
    <t>A01834828</t>
  </si>
  <si>
    <t>3548</t>
  </si>
  <si>
    <t>Top de punto con cuello camisero beige claro H&amp;M</t>
  </si>
  <si>
    <t>A018343548</t>
  </si>
  <si>
    <t>31842</t>
  </si>
  <si>
    <t>A0183431842</t>
  </si>
  <si>
    <t>A01835LTA325</t>
  </si>
  <si>
    <t>YILHM3089</t>
  </si>
  <si>
    <t>Sweater sin mangas con botones dorados rojo H&amp;M</t>
  </si>
  <si>
    <t>A01835YILHM3089</t>
  </si>
  <si>
    <t>3604</t>
  </si>
  <si>
    <t>Camisa desmangada de mezcla de lino crema con rayas H&amp;M</t>
  </si>
  <si>
    <t>A018353604</t>
  </si>
  <si>
    <t>YILHM3092</t>
  </si>
  <si>
    <t>A01835YILHM3092</t>
  </si>
  <si>
    <t>A01836LTA323</t>
  </si>
  <si>
    <t>A01837LTA328</t>
  </si>
  <si>
    <t>LTA002</t>
  </si>
  <si>
    <t>A01837LTA002</t>
  </si>
  <si>
    <t>Gestora Yaque</t>
  </si>
  <si>
    <t>A01838LTA250</t>
  </si>
  <si>
    <t>3642</t>
  </si>
  <si>
    <t>A018383642</t>
  </si>
  <si>
    <t>Camisa corta de mangas lñargas azul con rayas blancas</t>
  </si>
  <si>
    <t>A01839LTA353</t>
  </si>
  <si>
    <t>Descuento de 20 usd por Lety</t>
  </si>
  <si>
    <t>A01840LTA381</t>
  </si>
  <si>
    <t>A01840LTA379</t>
  </si>
  <si>
    <t>A01840LTA338</t>
  </si>
  <si>
    <t>A01841LTA003</t>
  </si>
  <si>
    <t>3432</t>
  </si>
  <si>
    <t>A018423432</t>
  </si>
  <si>
    <t>A01842YILHM2940</t>
  </si>
  <si>
    <t>A01842LTA138</t>
  </si>
  <si>
    <t>A01843YNIR125</t>
  </si>
  <si>
    <t>YNIR118</t>
  </si>
  <si>
    <t>A01843YNIR118</t>
  </si>
  <si>
    <t>Colaboración Nahomy</t>
  </si>
  <si>
    <t>A01844LTA327</t>
  </si>
  <si>
    <t>A01844LTA302</t>
  </si>
  <si>
    <t>3519</t>
  </si>
  <si>
    <t>A018443519</t>
  </si>
  <si>
    <t>A01844LTA344</t>
  </si>
  <si>
    <t>3638</t>
  </si>
  <si>
    <t>Pantaloneta corrugada de pata ancha rojo H&amp;M</t>
  </si>
  <si>
    <t>A018443638</t>
  </si>
  <si>
    <t>A01844LTA293</t>
  </si>
  <si>
    <t>A01845LTA234</t>
  </si>
  <si>
    <t>A01845YILHM2409</t>
  </si>
  <si>
    <t>Deuda de Yeni</t>
  </si>
  <si>
    <t>A01846LTA303</t>
  </si>
  <si>
    <t>A01847LTA265</t>
  </si>
  <si>
    <t>3558</t>
  </si>
  <si>
    <t>Vestido de tirantes finos satinado amarillo DontCallMe</t>
  </si>
  <si>
    <t>A018473558</t>
  </si>
  <si>
    <t>A01847LTA370</t>
  </si>
  <si>
    <t>A018481082</t>
  </si>
  <si>
    <t>A018491026</t>
  </si>
  <si>
    <t>3529</t>
  </si>
  <si>
    <t>Shorts bordado de flores blanco H&amp;M (SIN FOTO)</t>
  </si>
  <si>
    <t>A018503529</t>
  </si>
  <si>
    <t>467</t>
  </si>
  <si>
    <t>A01851467</t>
  </si>
  <si>
    <t>3329</t>
  </si>
  <si>
    <t>Top de ribete verde claro strapless DontCallMe</t>
  </si>
  <si>
    <t>A018523329</t>
  </si>
  <si>
    <t>A01852LTA267</t>
  </si>
  <si>
    <t>Bolso bandolera pequeño negro de malla H&amp;M</t>
  </si>
  <si>
    <t>A01852YNIR93</t>
  </si>
  <si>
    <t>54783</t>
  </si>
  <si>
    <t>A0185254783</t>
  </si>
  <si>
    <t>A01852YNIR130</t>
  </si>
  <si>
    <t>A018532946</t>
  </si>
  <si>
    <t>2889</t>
  </si>
  <si>
    <t>Top de bikini con escote cuadrado azul grisáceo H&amp;M</t>
  </si>
  <si>
    <t>A018532889</t>
  </si>
  <si>
    <t>A01853LTA346</t>
  </si>
  <si>
    <t>A01854LTA323</t>
  </si>
  <si>
    <t>Yeni despacho</t>
  </si>
  <si>
    <t>A01855LTA294</t>
  </si>
  <si>
    <t>A01855LTA290</t>
  </si>
  <si>
    <t>Camiseta de hombre acanalada slim fit beige H&amp;M</t>
  </si>
  <si>
    <t>A01855YILHM2778</t>
  </si>
  <si>
    <t>A01855LTA305</t>
  </si>
  <si>
    <t>A01855LTA193</t>
  </si>
  <si>
    <t>No está en el dinero de la venta, es deuda de Yeni</t>
  </si>
  <si>
    <t>A01856LTA327</t>
  </si>
  <si>
    <t>2680</t>
  </si>
  <si>
    <t>A018572680</t>
  </si>
  <si>
    <t>Bolso bandolera marrón H&amp;M</t>
  </si>
  <si>
    <t>A01857YNIR76</t>
  </si>
  <si>
    <t>Bolso de hombro con detalle entretejido marrón oscuro H&amp;M</t>
  </si>
  <si>
    <t>A01858YNIR101</t>
  </si>
  <si>
    <t>41841</t>
  </si>
  <si>
    <t>A0185941841</t>
  </si>
  <si>
    <t>Blúmer bikers modeladores efecto invisible beige H&amp;M</t>
  </si>
  <si>
    <t>A01860YILHM2995</t>
  </si>
  <si>
    <t>A01860LTA321</t>
  </si>
  <si>
    <t>A018602946</t>
  </si>
  <si>
    <t>A01860LTA384</t>
  </si>
  <si>
    <t>A01860YNIR76</t>
  </si>
  <si>
    <t>A01860LTA302</t>
  </si>
  <si>
    <t>Yake gestora</t>
  </si>
  <si>
    <t>YNIR114</t>
  </si>
  <si>
    <t>Sandalias destalonadas de punta fina beige H&amp;M</t>
  </si>
  <si>
    <t>A01861YNIR114</t>
  </si>
  <si>
    <t>A01861LTA383</t>
  </si>
  <si>
    <t>A01861LTA339</t>
  </si>
  <si>
    <t>3278</t>
  </si>
  <si>
    <t>Pulóver de mujer de algodón beige claro H&amp;M</t>
  </si>
  <si>
    <t>A018613278</t>
  </si>
  <si>
    <t>2701</t>
  </si>
  <si>
    <t>Camisa de lino beige claro H&amp;M</t>
  </si>
  <si>
    <t>A018612701</t>
  </si>
  <si>
    <t>Blúmer fajas modeladores efecto invisible beige H&amp;M</t>
  </si>
  <si>
    <t>A01862YILHM2994</t>
  </si>
  <si>
    <t>A01863LTA362</t>
  </si>
  <si>
    <t>LTA005</t>
  </si>
  <si>
    <t>Camisa de hombre de mangas largas de mezcla de lino verde caqui H&amp;M</t>
  </si>
  <si>
    <t>A01864LTA005</t>
  </si>
  <si>
    <t>A01864LTA377</t>
  </si>
  <si>
    <t>LTA027</t>
  </si>
  <si>
    <t>Pantalón con cordón beige H&amp;M</t>
  </si>
  <si>
    <t>A01864LTA027</t>
  </si>
  <si>
    <t>Gestora Adriana</t>
  </si>
  <si>
    <t>A018653610</t>
  </si>
  <si>
    <t>A01866LTA293</t>
  </si>
  <si>
    <t>A01867LTA284</t>
  </si>
  <si>
    <t>2710</t>
  </si>
  <si>
    <t>Top bustier de mezclilla claro H&amp;M</t>
  </si>
  <si>
    <t>A018682710</t>
  </si>
  <si>
    <t>A01869LTA340</t>
  </si>
  <si>
    <t>3145</t>
  </si>
  <si>
    <t>A018703145</t>
  </si>
  <si>
    <t>A01871LTA304</t>
  </si>
  <si>
    <t>A01872LTA330</t>
  </si>
  <si>
    <t>YNIR119</t>
  </si>
  <si>
    <t>Sandalias planas con argolla decorativa H&amp;M</t>
  </si>
  <si>
    <t>A01872YNIR119</t>
  </si>
  <si>
    <t>91278</t>
  </si>
  <si>
    <t>A0187391278</t>
  </si>
  <si>
    <t>A01874LTA299</t>
  </si>
  <si>
    <t>3605</t>
  </si>
  <si>
    <t>Camisa en mezcla de lino verde caqui claro H&amp;M</t>
  </si>
  <si>
    <t>A018743605</t>
  </si>
  <si>
    <t>A01875LTA288</t>
  </si>
  <si>
    <t>A01876LTA282</t>
  </si>
  <si>
    <t>A01876LTA284</t>
  </si>
  <si>
    <t>A01877LTA346</t>
  </si>
  <si>
    <t>A01877LTA221</t>
  </si>
  <si>
    <t>3261</t>
  </si>
  <si>
    <t>Top sin mangas acanalado corto blanco H&amp;M</t>
  </si>
  <si>
    <t>A018773261</t>
  </si>
  <si>
    <t>3393</t>
  </si>
  <si>
    <t>Top de tirantes finos de algodón gris jaspeado</t>
  </si>
  <si>
    <t>A018773393</t>
  </si>
  <si>
    <t>A01877YNIR135</t>
  </si>
  <si>
    <t>LTA020</t>
  </si>
  <si>
    <t>Pulóver regular fit azul marino H&amp;M</t>
  </si>
  <si>
    <t>A01877LTA020</t>
  </si>
  <si>
    <t>A01878LTA306</t>
  </si>
  <si>
    <t>2846</t>
  </si>
  <si>
    <t>Vestido polo blanco con rayas negras H&amp;M (SIN FOTO)</t>
  </si>
  <si>
    <t>A018792846</t>
  </si>
  <si>
    <t>A01879LTA035</t>
  </si>
  <si>
    <t>A01880LTA271</t>
  </si>
  <si>
    <t>Cinturón trenzado</t>
  </si>
  <si>
    <t>A01880UB0197</t>
  </si>
  <si>
    <t>3190</t>
  </si>
  <si>
    <t>Blusa con escote V con estampado de limones H&amp;M</t>
  </si>
  <si>
    <t>A018803190</t>
  </si>
  <si>
    <t>SQ1845246</t>
  </si>
  <si>
    <t>Pulóver de mujer estampado marrón animal print H&amp;M</t>
  </si>
  <si>
    <t>A01880SQ1845246</t>
  </si>
  <si>
    <t>A01880LTA290</t>
  </si>
  <si>
    <t>A01881YNIR139</t>
  </si>
  <si>
    <t>A01881YNIR27</t>
  </si>
  <si>
    <t>1081</t>
  </si>
  <si>
    <t>A018821081</t>
  </si>
  <si>
    <t>A01883LTA182</t>
  </si>
  <si>
    <t>Nayi gestora</t>
  </si>
  <si>
    <t>A01884YNIR140</t>
  </si>
  <si>
    <t>A01884LTA426</t>
  </si>
  <si>
    <t>A01884LTA433</t>
  </si>
  <si>
    <t>A01885LTA303</t>
  </si>
  <si>
    <t>A01886LTA318</t>
  </si>
  <si>
    <t>A01886YILHM2312</t>
  </si>
  <si>
    <t>3686</t>
  </si>
  <si>
    <t>Camisa oversize en mezcla de lino azul H&amp;M</t>
  </si>
  <si>
    <t>A018863686</t>
  </si>
  <si>
    <t>Gestora yake</t>
  </si>
  <si>
    <t>8122</t>
  </si>
  <si>
    <t>A018878122</t>
  </si>
  <si>
    <t>A01887LTA388</t>
  </si>
  <si>
    <t>A01887LTA318</t>
  </si>
  <si>
    <t>A01887YILHM0242</t>
  </si>
  <si>
    <t>A018883204</t>
  </si>
  <si>
    <t>3498</t>
  </si>
  <si>
    <t>Shrots relax fit verde salvia H&amp;M</t>
  </si>
  <si>
    <t>A018893498</t>
  </si>
  <si>
    <t>A01889LTA288</t>
  </si>
  <si>
    <t>9335</t>
  </si>
  <si>
    <t>Short de mezcla de lino relaxed negro H&amp;M</t>
  </si>
  <si>
    <t>A018909335</t>
  </si>
  <si>
    <t>LTA014</t>
  </si>
  <si>
    <t>Pulóver loose fit negro de gran calidad H&amp;M</t>
  </si>
  <si>
    <t>A01890LTA014</t>
  </si>
  <si>
    <t>A01890LTA019</t>
  </si>
  <si>
    <t>A01890LTA310</t>
  </si>
  <si>
    <t>A01891LTA109</t>
  </si>
  <si>
    <t>A01892LTA342</t>
  </si>
  <si>
    <t>3674</t>
  </si>
  <si>
    <t>Shrots relax fit azul marino H&amp;M</t>
  </si>
  <si>
    <t>A018923674</t>
  </si>
  <si>
    <t>A01892LTA393</t>
  </si>
  <si>
    <t>A01892LTA185</t>
  </si>
  <si>
    <t>Polo slim fit marrón oscuro H&amp;M</t>
  </si>
  <si>
    <t>A018923608</t>
  </si>
  <si>
    <t>A01892LTA113</t>
  </si>
  <si>
    <t>3512</t>
  </si>
  <si>
    <t>Camisa resort acanalada azul marino H&amp;M</t>
  </si>
  <si>
    <t>A018923512</t>
  </si>
  <si>
    <t>Camisa de mangas cortas de corte regular verde claro rayado H&amp;M</t>
  </si>
  <si>
    <t>A01892YILHM3035</t>
  </si>
  <si>
    <t>3474</t>
  </si>
  <si>
    <t>Vestido de microfibra sin mangas marrón oscuro</t>
  </si>
  <si>
    <t>A018933474</t>
  </si>
  <si>
    <t>LTA007</t>
  </si>
  <si>
    <t>Pulóver loose fit negro carbonara H&amp;M</t>
  </si>
  <si>
    <t>A01893LTA007</t>
  </si>
  <si>
    <t>A01894LTA407</t>
  </si>
  <si>
    <t>3499</t>
  </si>
  <si>
    <t>Bermudas de piqué relax fit beige H&amp;M</t>
  </si>
  <si>
    <t>A018943499</t>
  </si>
  <si>
    <t>LTA037</t>
  </si>
  <si>
    <t>A01895LTA037</t>
  </si>
  <si>
    <t>A01896LTA411</t>
  </si>
  <si>
    <t>YILHM3118</t>
  </si>
  <si>
    <t>Shorts de running con DryMove H&amp;M</t>
  </si>
  <si>
    <t>A01897YILHM3118</t>
  </si>
  <si>
    <t>Pulóver de algodón de mujer beige H&amp;M</t>
  </si>
  <si>
    <t>A01897YILHM2337</t>
  </si>
  <si>
    <t>A018983527</t>
  </si>
  <si>
    <t>A01898LTA329</t>
  </si>
  <si>
    <t>Traje de baño azul marino H&amp;M (SIN FOTOS)</t>
  </si>
  <si>
    <t>A01899YILHM2655</t>
  </si>
  <si>
    <t>A01899LTA288</t>
  </si>
  <si>
    <t>A01899LTA266</t>
  </si>
  <si>
    <t>A01899LTA413</t>
  </si>
  <si>
    <t>3223</t>
  </si>
  <si>
    <t>Top de bikini con aros rojo H&amp;M</t>
  </si>
  <si>
    <t>A018993223</t>
  </si>
  <si>
    <t>YILHM3131</t>
  </si>
  <si>
    <t>Shorts pull-on de sarga blanco y azul estampado H&amp;M</t>
  </si>
  <si>
    <t>A01899YILHM3131</t>
  </si>
  <si>
    <t>Shorts de tiro alto con broderie inglés blanco H&amp;M</t>
  </si>
  <si>
    <t>A01899YILHM2971</t>
  </si>
  <si>
    <t>A01900LTA420</t>
  </si>
  <si>
    <t>Lta437</t>
  </si>
  <si>
    <t>A01901Lta437</t>
  </si>
  <si>
    <t>A01902LTA397</t>
  </si>
  <si>
    <t>3534</t>
  </si>
  <si>
    <t>Crop top sin mangas acanalado azul claro H&amp;M</t>
  </si>
  <si>
    <t>A019023534</t>
  </si>
  <si>
    <t>A01902LTA345</t>
  </si>
  <si>
    <t>A01902LTA176</t>
  </si>
  <si>
    <t>A01902LTA398</t>
  </si>
  <si>
    <t>3379</t>
  </si>
  <si>
    <t>Top sin mangas acanalado blanco</t>
  </si>
  <si>
    <t>A019023379</t>
  </si>
  <si>
    <t>SQ9074176</t>
  </si>
  <si>
    <t>Pulóver de mujer gris oscuro def leppard H&amp;M</t>
  </si>
  <si>
    <t>A01903SQ9074176</t>
  </si>
  <si>
    <t>Lta438</t>
  </si>
  <si>
    <t>A01904Lta438</t>
  </si>
  <si>
    <t>Blúmer faja de microfibra beige oscuro H&amp;M</t>
  </si>
  <si>
    <t>A01904YILHM2921</t>
  </si>
  <si>
    <t>A01904LTA396</t>
  </si>
  <si>
    <t>A01905LTA271</t>
  </si>
  <si>
    <t>A01906LTA330</t>
  </si>
  <si>
    <t>Deuda de Mildrey</t>
  </si>
  <si>
    <t>A01907LTA289</t>
  </si>
  <si>
    <t>1014</t>
  </si>
  <si>
    <t>A019081014</t>
  </si>
  <si>
    <t>6780</t>
  </si>
  <si>
    <t>Set de 3 piezas bikini de moda estampado de hoja.</t>
  </si>
  <si>
    <t>A019086780</t>
  </si>
  <si>
    <t>1006</t>
  </si>
  <si>
    <t>A019081006</t>
  </si>
  <si>
    <t>A01908LTA313</t>
  </si>
  <si>
    <t>A01909LTA399</t>
  </si>
  <si>
    <t>Lta401</t>
  </si>
  <si>
    <t>Short regular fit negro de gran calidad H&amp;M</t>
  </si>
  <si>
    <t>A01909Lta401</t>
  </si>
  <si>
    <t>A01910LTA276</t>
  </si>
  <si>
    <t>3459</t>
  </si>
  <si>
    <t>Vestido Frida Kahlo blanco con detalles en azul oscuro</t>
  </si>
  <si>
    <t>A019113459</t>
  </si>
  <si>
    <t>Sandalias de tacón pequeño con tiras dorado H&amp;M</t>
  </si>
  <si>
    <t>A01911YNIR107</t>
  </si>
  <si>
    <t>Laurent concurso</t>
  </si>
  <si>
    <t>1019</t>
  </si>
  <si>
    <t>A019121019</t>
  </si>
  <si>
    <t>A01913LTA130</t>
  </si>
  <si>
    <t>A01914LTA362</t>
  </si>
  <si>
    <t>A01915LTA397</t>
  </si>
  <si>
    <t>Deuda yake</t>
  </si>
  <si>
    <t>A01916LTA975</t>
  </si>
  <si>
    <t>Aileen gestora</t>
  </si>
  <si>
    <t>A01917LTA218</t>
  </si>
  <si>
    <t>A01917YILHM2035</t>
  </si>
  <si>
    <t>A01917LTA117</t>
  </si>
  <si>
    <t>Camisa de mujer denim gris H&amp;M</t>
  </si>
  <si>
    <t>A01917YILHM2697</t>
  </si>
  <si>
    <t>3073</t>
  </si>
  <si>
    <t>Shorts bañador rosa con estampado de hojas H&amp;M</t>
  </si>
  <si>
    <t>A019173073</t>
  </si>
  <si>
    <t>A01917LTA269</t>
  </si>
  <si>
    <t>A01917LTA418</t>
  </si>
  <si>
    <t>Bikini acanalado blanco de dos piezas</t>
  </si>
  <si>
    <t>A01917BU043506</t>
  </si>
  <si>
    <t>A01918LTA359</t>
  </si>
  <si>
    <t>A01918LTA367</t>
  </si>
  <si>
    <t>A01919LTA269</t>
  </si>
  <si>
    <t>3545</t>
  </si>
  <si>
    <t>Body colaless en tejido crepé marrón H&amp;M</t>
  </si>
  <si>
    <t>A019203545</t>
  </si>
  <si>
    <t>A01920BUI000</t>
  </si>
  <si>
    <t>Falda de encaje con vuelos blanca H&amp;M</t>
  </si>
  <si>
    <t>A01920YILHM2952</t>
  </si>
  <si>
    <t>Shorts de mujer buzo negro H&amp;M</t>
  </si>
  <si>
    <t>A01921YILHM3005</t>
  </si>
  <si>
    <t>A019213534</t>
  </si>
  <si>
    <t>3524</t>
  </si>
  <si>
    <t>Shorts vaporoso con cordón de ajuste marrón H&amp;M</t>
  </si>
  <si>
    <t>A019213524</t>
  </si>
  <si>
    <t>3633</t>
  </si>
  <si>
    <t>A019213633</t>
  </si>
  <si>
    <t>A019213523</t>
  </si>
  <si>
    <t>3537</t>
  </si>
  <si>
    <t>Camisa de mangas cortas azul claro con rayas H&amp;M</t>
  </si>
  <si>
    <t>A019213537</t>
  </si>
  <si>
    <t>Aileen</t>
  </si>
  <si>
    <t>A01922LTA322</t>
  </si>
  <si>
    <t>A01922YILHM1020</t>
  </si>
  <si>
    <t>3282</t>
  </si>
  <si>
    <t>Shorts de buzo regular fit de gran calidad verde menta H&amp;M</t>
  </si>
  <si>
    <t>A019223282</t>
  </si>
  <si>
    <t>A01923LTA288</t>
  </si>
  <si>
    <t>A01924LTA294</t>
  </si>
  <si>
    <t>2715</t>
  </si>
  <si>
    <t>Pantalón de mezclilla de pata ancha con detalle de cordón delantero color crema H&amp;M</t>
  </si>
  <si>
    <t>A019242715</t>
  </si>
  <si>
    <t>3189</t>
  </si>
  <si>
    <t>Top sin mangas en punto arrugado negro H&amp;M</t>
  </si>
  <si>
    <t>A019243189</t>
  </si>
  <si>
    <t>Lta460</t>
  </si>
  <si>
    <t>Pulóver de mujer def gran calidad color topo H&amp;M</t>
  </si>
  <si>
    <t>A01924Lta460</t>
  </si>
  <si>
    <t>A01925YNIR72</t>
  </si>
  <si>
    <t>3398</t>
  </si>
  <si>
    <t>Top corto cruzado color crema</t>
  </si>
  <si>
    <t>A019263398</t>
  </si>
  <si>
    <t>LTA069</t>
  </si>
  <si>
    <t>Pantaloneta de sarga con cordón de ajuste burdeos H&amp;M</t>
  </si>
  <si>
    <t>A01927LTA069</t>
  </si>
  <si>
    <t>Falda corta línea A azul marino H&amp;M Talla M_6</t>
  </si>
  <si>
    <t>A01927YILHM2433</t>
  </si>
  <si>
    <t>Lta439</t>
  </si>
  <si>
    <t>Vestido body con con diseño drapeado negro H&amp;M</t>
  </si>
  <si>
    <t>A01928Lta439</t>
  </si>
  <si>
    <t>A01929LTA388</t>
  </si>
  <si>
    <t>A01929YILHM2459</t>
  </si>
  <si>
    <t>A01929LTA434</t>
  </si>
  <si>
    <t>2690</t>
  </si>
  <si>
    <t>Pulóver de mujer de cuello fino de microfibra azul celeste H&amp;M (SIN FOTO)</t>
  </si>
  <si>
    <t>A019292690</t>
  </si>
  <si>
    <t>3447</t>
  </si>
  <si>
    <t>Vestido tipo camisa con botones negro Blooming</t>
  </si>
  <si>
    <t>A019303447</t>
  </si>
  <si>
    <t>Mini falda negra de mujer con abertura en la pierna H&amp;M</t>
  </si>
  <si>
    <t>A01931YILHM2511</t>
  </si>
  <si>
    <t>A01931LTA432</t>
  </si>
  <si>
    <t>A01931LTA292</t>
  </si>
  <si>
    <t>A019313070</t>
  </si>
  <si>
    <t>A01931LTA206</t>
  </si>
  <si>
    <t>A01931LTA343</t>
  </si>
  <si>
    <t>3559</t>
  </si>
  <si>
    <t>Mono con botones marrón oscuro Terranova</t>
  </si>
  <si>
    <t>A019313559</t>
  </si>
  <si>
    <t>A01932YILHM2443</t>
  </si>
  <si>
    <t>3685</t>
  </si>
  <si>
    <t>Falda larga azul denim oscuro H&amp;M</t>
  </si>
  <si>
    <t>A019333685</t>
  </si>
  <si>
    <t>A01933LTA431</t>
  </si>
  <si>
    <t>A01934LTA333</t>
  </si>
  <si>
    <t>A01934LTA317</t>
  </si>
  <si>
    <t>Gestora Aileen</t>
  </si>
  <si>
    <t>A01935LTA302</t>
  </si>
  <si>
    <t>Falda pantalón cruzada azul denim claro H&amp;M</t>
  </si>
  <si>
    <t>A01936YILHM2972</t>
  </si>
  <si>
    <t>SQ9732474</t>
  </si>
  <si>
    <t>A01936SQ9732474</t>
  </si>
  <si>
    <t>A01936LTA358</t>
  </si>
  <si>
    <t>A01937LTA429</t>
  </si>
  <si>
    <t>A01937LTA975</t>
  </si>
  <si>
    <t>A01938YILHM2211</t>
  </si>
  <si>
    <t>2772</t>
  </si>
  <si>
    <t>Pantalón de 5 bolsillos slim fit beige H&amp;M</t>
  </si>
  <si>
    <t>A019382772</t>
  </si>
  <si>
    <t>A01939LTA404</t>
  </si>
  <si>
    <t>A01940LTA280</t>
  </si>
  <si>
    <t>Pago por transferencia a 399 15960.00 cup
Gestor Yaque</t>
  </si>
  <si>
    <t>A01941LTA307</t>
  </si>
  <si>
    <t>3680</t>
  </si>
  <si>
    <t>Pulóver loose fit gris oscuro West Coast H&amp;M</t>
  </si>
  <si>
    <t>A019423680</t>
  </si>
  <si>
    <t>645</t>
  </si>
  <si>
    <t>Pulóver oversized negro Fender H&amp;M</t>
  </si>
  <si>
    <t>A01943645</t>
  </si>
  <si>
    <t>A01944LTA113</t>
  </si>
  <si>
    <t>A01945LTA195</t>
  </si>
  <si>
    <t>Gestora Ayelen</t>
  </si>
  <si>
    <t>A01946LTA157</t>
  </si>
  <si>
    <t>A01947YILHM3057</t>
  </si>
  <si>
    <t>3628</t>
  </si>
  <si>
    <t>A019473628</t>
  </si>
  <si>
    <t>A01947LTA297</t>
  </si>
  <si>
    <t>2664</t>
  </si>
  <si>
    <t>Túnicas de punto color blanco H&amp;M</t>
  </si>
  <si>
    <t>A019472664</t>
  </si>
  <si>
    <t>A01948YNIR141</t>
  </si>
  <si>
    <t>A019493216</t>
  </si>
  <si>
    <t>LTA048</t>
  </si>
  <si>
    <t>Traje de baño color crema con ribetes de volantes y copa acolchada H&amp;M</t>
  </si>
  <si>
    <t>A01950LTA048</t>
  </si>
  <si>
    <t>A01951LTA208</t>
  </si>
  <si>
    <t>A019511081</t>
  </si>
  <si>
    <t>Vestido drapeado negro con estampado de flores pequeñas blancas</t>
  </si>
  <si>
    <t>A01952BU0732</t>
  </si>
  <si>
    <t>3480</t>
  </si>
  <si>
    <t>Vestido de flores verdes con lazo fino delantero y botones</t>
  </si>
  <si>
    <t>A019533480</t>
  </si>
  <si>
    <t>Pago por transferencia 8000
Aileen la gestora</t>
  </si>
  <si>
    <t>LTA082</t>
  </si>
  <si>
    <t>Pulóver blanco Nirvana H&amp;M</t>
  </si>
  <si>
    <t>A01954LTA082</t>
  </si>
  <si>
    <t>Pago 59 por PayPal porque también pago la mensajería 
Gestora Nally</t>
  </si>
  <si>
    <t>A01955YILHM2464</t>
  </si>
  <si>
    <t xml:space="preserve">Pago 59 por PayPal porque también pago la mensajería </t>
  </si>
  <si>
    <t xml:space="preserve">
Gestora Nally</t>
  </si>
  <si>
    <t>LTA016</t>
  </si>
  <si>
    <t>Pulóver regular fit azul claro H&amp;M</t>
  </si>
  <si>
    <t>A01955LTA016</t>
  </si>
  <si>
    <t>LTA022</t>
  </si>
  <si>
    <t>A01955LTA022</t>
  </si>
  <si>
    <t>A01956LTA274</t>
  </si>
  <si>
    <t>Lta441</t>
  </si>
  <si>
    <t>Top off shoulder fruncido blanco H&amp;M</t>
  </si>
  <si>
    <t>A01957Lta441</t>
  </si>
  <si>
    <t>6764</t>
  </si>
  <si>
    <t>A019586764</t>
  </si>
  <si>
    <t>Claudia gestora</t>
  </si>
  <si>
    <t>2540</t>
  </si>
  <si>
    <t>A019592540</t>
  </si>
  <si>
    <t>A01960LTA301</t>
  </si>
  <si>
    <t>A01961LTA308</t>
  </si>
  <si>
    <t>Lta462</t>
  </si>
  <si>
    <t>A01961Lta462</t>
  </si>
  <si>
    <t>A01961YILHM2511</t>
  </si>
  <si>
    <t>YILHM2272</t>
  </si>
  <si>
    <t>Top de mangas largas de microfibra color topo oscuro H&amp;M</t>
  </si>
  <si>
    <t>A01961YILHM2272</t>
  </si>
  <si>
    <t>A019616361</t>
  </si>
  <si>
    <t>3391</t>
  </si>
  <si>
    <t>Top acanalado con ribete de encaje y tirantes finos amarillo</t>
  </si>
  <si>
    <t>A019613391</t>
  </si>
  <si>
    <t>A01961LTA377</t>
  </si>
  <si>
    <t>3119</t>
  </si>
  <si>
    <t>A019613119</t>
  </si>
  <si>
    <t>3324</t>
  </si>
  <si>
    <t>Top acanalado blanco y morado con ribete de encaje DontCallMe</t>
  </si>
  <si>
    <t>A019613324</t>
  </si>
  <si>
    <t>LTA008</t>
  </si>
  <si>
    <t>Camiseta sin mangas acanalada gris melange H&amp;M</t>
  </si>
  <si>
    <t>A01961LTA008</t>
  </si>
  <si>
    <t>A01961LTA311</t>
  </si>
  <si>
    <t>SQ9428339</t>
  </si>
  <si>
    <t>Jeans slim mom negro jaspeado H&amp;M</t>
  </si>
  <si>
    <t>A01961SQ9428339</t>
  </si>
  <si>
    <t>3162</t>
  </si>
  <si>
    <t>Bolso BEBÉ negro</t>
  </si>
  <si>
    <t>A019613162</t>
  </si>
  <si>
    <t>A01961LTA197</t>
  </si>
  <si>
    <t>LTA021</t>
  </si>
  <si>
    <t>A01961LTA021</t>
  </si>
  <si>
    <t>A01962LTA286</t>
  </si>
  <si>
    <t>De Yeni</t>
  </si>
  <si>
    <t>YNIR2748</t>
  </si>
  <si>
    <t>Balerinas estilo Mary Janes con tachuelas H&amp;M</t>
  </si>
  <si>
    <t>A01963YNIR2748</t>
  </si>
  <si>
    <t>Yeni C.D</t>
  </si>
  <si>
    <t>Vestido tubo acanalado marrón oscuro H&amp;M</t>
  </si>
  <si>
    <t>A01964YILHM2845</t>
  </si>
  <si>
    <t>3377</t>
  </si>
  <si>
    <t>Top de algodón acanalado amarillo</t>
  </si>
  <si>
    <t>A019643377</t>
  </si>
  <si>
    <t>A01965LTA276</t>
  </si>
  <si>
    <t>Nally gestora</t>
  </si>
  <si>
    <t>Leggings de jersey acampanados negro H&amp;M</t>
  </si>
  <si>
    <t>A01966LTA148</t>
  </si>
  <si>
    <t>Top de punto de textura color crema H&amp;M</t>
  </si>
  <si>
    <t>A01966YILHM2802</t>
  </si>
  <si>
    <t>3569</t>
  </si>
  <si>
    <t>Shorts interlock burdeos H&amp;M</t>
  </si>
  <si>
    <t>A019673569</t>
  </si>
  <si>
    <t>3568</t>
  </si>
  <si>
    <t>Shorts interlock azul marino H&amp;M</t>
  </si>
  <si>
    <t>A019673568</t>
  </si>
  <si>
    <t>A01967LTA275</t>
  </si>
  <si>
    <t>SQ6869991</t>
  </si>
  <si>
    <t>Set de splash y crema de Victoria Secret Amber Romance</t>
  </si>
  <si>
    <t>A01968SQ6869991</t>
  </si>
  <si>
    <t>A01968LTA289</t>
  </si>
  <si>
    <t>Blúmer colaless de microfibra con encaje estilo tanga negro H&amp;M</t>
  </si>
  <si>
    <t>A01968YILHM2992</t>
  </si>
  <si>
    <t>A01968LTA230</t>
  </si>
  <si>
    <t>A01968LTA306</t>
  </si>
  <si>
    <t>Blúmer colaless de encaje negro H&amp;M</t>
  </si>
  <si>
    <t>A01968YILHM2918</t>
  </si>
  <si>
    <t>Anteojos de sol ovalados dorado/marrón</t>
  </si>
  <si>
    <t>A01968LTA295</t>
  </si>
  <si>
    <t>Sujetador Push up de microfibra blanco H&amp;M</t>
  </si>
  <si>
    <t>A01968YILHM2220</t>
  </si>
  <si>
    <t>3224</t>
  </si>
  <si>
    <t>Top de bikini push-up negro H&amp;M</t>
  </si>
  <si>
    <t>A019683224</t>
  </si>
  <si>
    <t>A01968LTA268</t>
  </si>
  <si>
    <t>A01968LTA213</t>
  </si>
  <si>
    <t>A01968LTA326</t>
  </si>
  <si>
    <t>Pantalones cargo de mujer verde caqui H&amp;M</t>
  </si>
  <si>
    <t>A01968YILHM2967</t>
  </si>
  <si>
    <t>1056</t>
  </si>
  <si>
    <t>A019681056</t>
  </si>
  <si>
    <t>Top drapeado sin mangas estampado animal print H&amp;M</t>
  </si>
  <si>
    <t>A01968YILHM2797</t>
  </si>
  <si>
    <t>A01968LTA385</t>
  </si>
  <si>
    <t>A01968LTA307</t>
  </si>
  <si>
    <t>SQ6309771</t>
  </si>
  <si>
    <t>Top asimétrico con frunces color crema H&amp;M</t>
  </si>
  <si>
    <t>A01968SQ6309771</t>
  </si>
  <si>
    <t>YNIR120</t>
  </si>
  <si>
    <t>Sandalias tipo alpargatas negras H&amp;M</t>
  </si>
  <si>
    <t>A01968YNIR120</t>
  </si>
  <si>
    <t>Bolso cruzado de rafia beige H&amp;M</t>
  </si>
  <si>
    <t>A01968LTA285</t>
  </si>
  <si>
    <t>Ynir2754</t>
  </si>
  <si>
    <t>A01968Ynir2754</t>
  </si>
  <si>
    <t>Bolso tote bag con correa decorartiva negro H&amp;M</t>
  </si>
  <si>
    <t>A01968LTA283</t>
  </si>
  <si>
    <t>A01968LTA360</t>
  </si>
  <si>
    <t>3476</t>
  </si>
  <si>
    <t>Vestido satinado verde salvia con escote en V</t>
  </si>
  <si>
    <t>A019683476</t>
  </si>
  <si>
    <t>Bolso elegante marrón con correas trenzadas</t>
  </si>
  <si>
    <t>A019683165</t>
  </si>
  <si>
    <t>A01969YILHM2145</t>
  </si>
  <si>
    <t>A01969LTA176</t>
  </si>
  <si>
    <t>Shorts de hombre de lona de corte regular beige claro H&amp;M</t>
  </si>
  <si>
    <t>A019692712</t>
  </si>
  <si>
    <t>Short de baño de hombre H&amp;M</t>
  </si>
  <si>
    <t>A01969Yilhm3078</t>
  </si>
  <si>
    <t>9945</t>
  </si>
  <si>
    <t>Shorts cargo regular fit beige H&amp;M</t>
  </si>
  <si>
    <t>A019699945</t>
  </si>
  <si>
    <t>Tenis New Balance 610 beige</t>
  </si>
  <si>
    <t>A01969MNA003</t>
  </si>
  <si>
    <t>A01969LTA342</t>
  </si>
  <si>
    <t>A01970LTA371</t>
  </si>
  <si>
    <t>A01971LTA317</t>
  </si>
  <si>
    <t>3588</t>
  </si>
  <si>
    <t>Camisa en mezcla de lino negra H&amp;M</t>
  </si>
  <si>
    <t>A019723588</t>
  </si>
  <si>
    <t>3274</t>
  </si>
  <si>
    <t>A019723274</t>
  </si>
  <si>
    <t>A01973LTA307</t>
  </si>
  <si>
    <t>Deuda Yeni</t>
  </si>
  <si>
    <t>A01974LTA254</t>
  </si>
  <si>
    <t>Pulóver de mujer de microfibra blanco H&amp;M</t>
  </si>
  <si>
    <t>A019753181</t>
  </si>
  <si>
    <t>A01976LTA259</t>
  </si>
  <si>
    <t>A01977LTA179</t>
  </si>
  <si>
    <t>A01977LTA203</t>
  </si>
  <si>
    <t>LTA030</t>
  </si>
  <si>
    <t>A01978LTA030</t>
  </si>
  <si>
    <t>5020</t>
  </si>
  <si>
    <t>A019785020</t>
  </si>
  <si>
    <t>801967</t>
  </si>
  <si>
    <t>A01978801967</t>
  </si>
  <si>
    <t>A01978LTA378</t>
  </si>
  <si>
    <t>A01978LTA184</t>
  </si>
  <si>
    <t>A01979LTA270</t>
  </si>
  <si>
    <t>LTA015</t>
  </si>
  <si>
    <t>A01980LTA015</t>
  </si>
  <si>
    <t>YILHM3075</t>
  </si>
  <si>
    <t>Shorts bañador estampado azul marino H&amp;M</t>
  </si>
  <si>
    <t>A01980YILHM3075</t>
  </si>
  <si>
    <t>A01981LTA330</t>
  </si>
  <si>
    <t>A01981LTA242</t>
  </si>
  <si>
    <t>3683</t>
  </si>
  <si>
    <t>Vestido lencero de satín con detalle de rosa negro H&amp;M</t>
  </si>
  <si>
    <t>A019823683</t>
  </si>
  <si>
    <t>A019832540</t>
  </si>
  <si>
    <t>A019833216</t>
  </si>
  <si>
    <t>3217</t>
  </si>
  <si>
    <t>A019833217</t>
  </si>
  <si>
    <t>Lta535</t>
  </si>
  <si>
    <t>A01984Lta535</t>
  </si>
  <si>
    <t>Gestora Adri</t>
  </si>
  <si>
    <t>A01985LTA332</t>
  </si>
  <si>
    <t>A01985LTA334</t>
  </si>
  <si>
    <t>A01986LTA140</t>
  </si>
  <si>
    <t>LTA070</t>
  </si>
  <si>
    <t>Pantalón amplio de sarga negro H&amp;M</t>
  </si>
  <si>
    <t>A01987LTA070</t>
  </si>
  <si>
    <t>Vestido de tiras con falda escalonada estampado amarillo claro H&amp;M</t>
  </si>
  <si>
    <t>A01988YILHM2669</t>
  </si>
  <si>
    <t>A01989LTA308</t>
  </si>
  <si>
    <t>A01990BU043506</t>
  </si>
  <si>
    <t>A01991YILHM2360</t>
  </si>
  <si>
    <t>LTA081</t>
  </si>
  <si>
    <t>Top sin mangas con basta burbuja blanco H&amp;M</t>
  </si>
  <si>
    <t>A01992LTA081</t>
  </si>
  <si>
    <t>A01993LTA537</t>
  </si>
  <si>
    <t>A01994LTA578</t>
  </si>
  <si>
    <t>A01994LTA577</t>
  </si>
  <si>
    <t>Gestora claro</t>
  </si>
  <si>
    <t>A01995LTA536</t>
  </si>
  <si>
    <t>A01995LTA556</t>
  </si>
  <si>
    <t>A01996LTA272</t>
  </si>
  <si>
    <t>A01996LTA494</t>
  </si>
  <si>
    <t>Bolso bandolera beige claro y negro con saco H&amp;M</t>
  </si>
  <si>
    <t>A01997YNIR87</t>
  </si>
  <si>
    <t>A01998LTA490</t>
  </si>
  <si>
    <t>A01998LTA415</t>
  </si>
  <si>
    <t>A01999LTA568</t>
  </si>
  <si>
    <t>Vestido satinado negro con estampado de flores rojas</t>
  </si>
  <si>
    <t>A02000BU04409</t>
  </si>
  <si>
    <t>A02000LTA358</t>
  </si>
  <si>
    <t>A02001LTA552</t>
  </si>
  <si>
    <t>SQ4569077</t>
  </si>
  <si>
    <t>A02001SQ4569077</t>
  </si>
  <si>
    <t>A02001LTA547</t>
  </si>
  <si>
    <t>YNIR97</t>
  </si>
  <si>
    <t>Sandalias planas con tiras cruzadas negras H&amp;M</t>
  </si>
  <si>
    <t>A02002YNIR97</t>
  </si>
  <si>
    <t>Sandalias negras trenzadas H&amp;M</t>
  </si>
  <si>
    <t>A02002LTA263</t>
  </si>
  <si>
    <t>A02003LTA143</t>
  </si>
  <si>
    <t>A02004YILHM0881</t>
  </si>
  <si>
    <t>A02005BU043585</t>
  </si>
  <si>
    <t>A02006LTA397</t>
  </si>
  <si>
    <t>A02006LTA556</t>
  </si>
  <si>
    <t>Yake</t>
  </si>
  <si>
    <t>A02007LTA361</t>
  </si>
  <si>
    <t>A02007LTA601</t>
  </si>
  <si>
    <t>A02007LTA187</t>
  </si>
  <si>
    <t>Bolso de mano negro con detalle de agarre dorado H&amp;M</t>
  </si>
  <si>
    <t>A02007YNIR104</t>
  </si>
  <si>
    <t>A02007LTA550</t>
  </si>
  <si>
    <t>YNIR113</t>
  </si>
  <si>
    <t>A02007YNIR113</t>
  </si>
  <si>
    <t>A02007LTA377</t>
  </si>
  <si>
    <t>3259</t>
  </si>
  <si>
    <t>Calcetines tobilleros negros H&amp;M</t>
  </si>
  <si>
    <t>A020073259</t>
  </si>
  <si>
    <t>3344</t>
  </si>
  <si>
    <t>Top acanalado blanco de tirantes finos</t>
  </si>
  <si>
    <t>A020083344</t>
  </si>
  <si>
    <t>Pulóver crop top negro y b lanco con estrella H&amp;M</t>
  </si>
  <si>
    <t>A02008LTA241</t>
  </si>
  <si>
    <t>A02009YNIR136</t>
  </si>
  <si>
    <t>Lta495</t>
  </si>
  <si>
    <t>A02010Lta495</t>
  </si>
  <si>
    <t>3687</t>
  </si>
  <si>
    <t>Traje de baño acolchado beige claro estampado amarillo H&amp;M</t>
  </si>
  <si>
    <t>A020113687</t>
  </si>
  <si>
    <t>A02012LTA627</t>
  </si>
  <si>
    <t>LTA047</t>
  </si>
  <si>
    <t>Blumer de bikini estilo brasileño verde oscuro H&amp;M</t>
  </si>
  <si>
    <t>A02013LTA047</t>
  </si>
  <si>
    <t>LTA038</t>
  </si>
  <si>
    <t>Top de bikini triángulo corrugado con detalle argolla carey negro H&amp;M</t>
  </si>
  <si>
    <t>A02013LTA038</t>
  </si>
  <si>
    <t>9643</t>
  </si>
  <si>
    <t>A020139643</t>
  </si>
  <si>
    <t>LTA026</t>
  </si>
  <si>
    <t>Pantalón slim fit azul marino H&amp;M</t>
  </si>
  <si>
    <t>A02014LTA026</t>
  </si>
  <si>
    <t>Polo abotonado azul marino Springfield</t>
  </si>
  <si>
    <t>A02014LTA583</t>
  </si>
  <si>
    <t>A02014LTA585</t>
  </si>
  <si>
    <t>A02014LTA180</t>
  </si>
  <si>
    <t>A02015LTA573</t>
  </si>
  <si>
    <t>A02015LTA589</t>
  </si>
  <si>
    <t>A02015LTA591</t>
  </si>
  <si>
    <t>3440</t>
  </si>
  <si>
    <t>Short de playa beige talla L</t>
  </si>
  <si>
    <t>A020153440</t>
  </si>
  <si>
    <t>A02016LTA026</t>
  </si>
  <si>
    <t>LTA032</t>
  </si>
  <si>
    <t>Pantalón de traje slim fit negro H&amp;M</t>
  </si>
  <si>
    <t>A02016LTA032</t>
  </si>
  <si>
    <t>A02016LTA617</t>
  </si>
  <si>
    <t>A02017LTA310</t>
  </si>
  <si>
    <t>A02018LTA124</t>
  </si>
  <si>
    <t>A02018LTA622</t>
  </si>
  <si>
    <t>A02019LTA190</t>
  </si>
  <si>
    <t>Pulóver negro con estampado negro/cobra creek H&amp;M</t>
  </si>
  <si>
    <t>A02019YILHM2774</t>
  </si>
  <si>
    <t>A02019YILHM2647</t>
  </si>
  <si>
    <t>A02020LTA435</t>
  </si>
  <si>
    <t>A02020LTA478</t>
  </si>
  <si>
    <t>Pantalones de mujer cargo de lona negro H&amp;M</t>
  </si>
  <si>
    <t>A02020YILHM2729</t>
  </si>
  <si>
    <t>A02021LTA249</t>
  </si>
  <si>
    <t>A02022LTA630</t>
  </si>
  <si>
    <t>A02022LTA556</t>
  </si>
  <si>
    <t>A02022LTA334</t>
  </si>
  <si>
    <t>A02022YILHM2209</t>
  </si>
  <si>
    <t>Pantalón de pierna ancha color crema estampado de cebra H&amp;M</t>
  </si>
  <si>
    <t>A02022LTA149</t>
  </si>
  <si>
    <t>Blusa sin mangas de medio cuello verde caqui H&amp;M</t>
  </si>
  <si>
    <t>A02023YILHM2395</t>
  </si>
  <si>
    <t>A02023LTA999</t>
  </si>
  <si>
    <t>A020233348</t>
  </si>
  <si>
    <t>A02024LTA604</t>
  </si>
  <si>
    <t>A02025LTA295</t>
  </si>
  <si>
    <t>A02026LTA114</t>
  </si>
  <si>
    <t>A02027LTA301</t>
  </si>
  <si>
    <t>2844</t>
  </si>
  <si>
    <t>Vestido drapeado gris oscuro H&amp;M</t>
  </si>
  <si>
    <t>A020282844</t>
  </si>
  <si>
    <t>A02028LTA217</t>
  </si>
  <si>
    <t>LTA071</t>
  </si>
  <si>
    <t>Pantalón cigarette tobillero beige claro H&amp;M</t>
  </si>
  <si>
    <t>A02029LTA071</t>
  </si>
  <si>
    <t>A02029LTA621</t>
  </si>
  <si>
    <t>Lta459</t>
  </si>
  <si>
    <t>Camisa Oxford de mangas largas blanca H&amp;M</t>
  </si>
  <si>
    <t>A02029Lta459</t>
  </si>
  <si>
    <t>9730</t>
  </si>
  <si>
    <t>A020299730</t>
  </si>
  <si>
    <t>A02029LTA628</t>
  </si>
  <si>
    <t>A02030LTA620</t>
  </si>
  <si>
    <t>A020313122</t>
  </si>
  <si>
    <t>Jeans de hombre ajustados negros H&amp;M</t>
  </si>
  <si>
    <t>A02031YILHM2520</t>
  </si>
  <si>
    <t>3419</t>
  </si>
  <si>
    <t>Pantalón de pierna ancha crema con rayas negras H&amp;M</t>
  </si>
  <si>
    <t>A020323419</t>
  </si>
  <si>
    <t>A02033LTA479</t>
  </si>
  <si>
    <t>A02034LTA261</t>
  </si>
  <si>
    <t>A02035LTA408</t>
  </si>
  <si>
    <t>A02035YILHM2373</t>
  </si>
  <si>
    <t>A02035LTA265</t>
  </si>
  <si>
    <t>A02035LTA588</t>
  </si>
  <si>
    <t>A02035LTA347</t>
  </si>
  <si>
    <t>A02035LTA516</t>
  </si>
  <si>
    <t>SQ0480386</t>
  </si>
  <si>
    <t>Top drapeado marrón H&amp;M</t>
  </si>
  <si>
    <t>A02036SQ0480386</t>
  </si>
  <si>
    <t>A02036LTA141</t>
  </si>
  <si>
    <t>Lta489</t>
  </si>
  <si>
    <t>A02037Lta489</t>
  </si>
  <si>
    <t>LTA049</t>
  </si>
  <si>
    <t>A02037LTA049</t>
  </si>
  <si>
    <t>3275</t>
  </si>
  <si>
    <t>Pulóver de mujer oversized azul claro H&amp;M</t>
  </si>
  <si>
    <t>A020373275</t>
  </si>
  <si>
    <t>A02038LTA652</t>
  </si>
  <si>
    <t>A02039LTA529</t>
  </si>
  <si>
    <t>A02040LTA218</t>
  </si>
  <si>
    <t>Bolso cruzado negro con correa ajustable H&amp;M</t>
  </si>
  <si>
    <t>A02040YNIR74</t>
  </si>
  <si>
    <t>A02041LTA403</t>
  </si>
  <si>
    <t>2823</t>
  </si>
  <si>
    <t>Shorts bañador azul claro estampado H&amp;M</t>
  </si>
  <si>
    <t>A020422823</t>
  </si>
  <si>
    <t>A02043LTA578</t>
  </si>
  <si>
    <t>A02044LTA106</t>
  </si>
  <si>
    <t>Pantalón sastre de punto negro y detalle dorado H&amp;M</t>
  </si>
  <si>
    <t>A02045YILHM0932</t>
  </si>
  <si>
    <t>A02045YILHM0934</t>
  </si>
  <si>
    <t>A02045LTA322</t>
  </si>
  <si>
    <t>A02046LTA320</t>
  </si>
  <si>
    <t>A02046LTA648</t>
  </si>
  <si>
    <t>A02046LTA626</t>
  </si>
  <si>
    <t>Top sin mangas de cuello alto simulado brillante negro H&amp;M</t>
  </si>
  <si>
    <t>A02046YILHM2653</t>
  </si>
  <si>
    <t>A02046LTA388</t>
  </si>
  <si>
    <t>A02046YILHM0343</t>
  </si>
  <si>
    <t>A02046LTA646</t>
  </si>
  <si>
    <t>LTA009</t>
  </si>
  <si>
    <t>Camiseta sin mangas acanalada color crema H&amp;M</t>
  </si>
  <si>
    <t>A02046LTA009</t>
  </si>
  <si>
    <t>A02046LTA381</t>
  </si>
  <si>
    <t>A02046LTA380</t>
  </si>
  <si>
    <t>A02046LTA336</t>
  </si>
  <si>
    <t>A020462844</t>
  </si>
  <si>
    <t>Gestora Laura</t>
  </si>
  <si>
    <t>Jeans de hombre de ajuste regular Lombard azul denim H&amp;M</t>
  </si>
  <si>
    <t>A02047YILHM2531</t>
  </si>
  <si>
    <t>A02048LTA613</t>
  </si>
  <si>
    <t>Lta602</t>
  </si>
  <si>
    <t>A02049Lta602</t>
  </si>
  <si>
    <t>Leggings de mezcla de algodón negro H&amp;M</t>
  </si>
  <si>
    <t>A02050YILHM2738</t>
  </si>
  <si>
    <t>A02051LTA172</t>
  </si>
  <si>
    <t>LTA012</t>
  </si>
  <si>
    <t>Pulóver negro Fender H&amp;M</t>
  </si>
  <si>
    <t>A02052LTA012</t>
  </si>
  <si>
    <t>3258</t>
  </si>
  <si>
    <t>Sombrero bucket negro H&amp;M</t>
  </si>
  <si>
    <t>A020533258</t>
  </si>
  <si>
    <t>A02054LTA321</t>
  </si>
  <si>
    <t>A02054LTA649</t>
  </si>
  <si>
    <t>Lta572</t>
  </si>
  <si>
    <t>A02054Lta572</t>
  </si>
  <si>
    <t>2541</t>
  </si>
  <si>
    <t>A020552541</t>
  </si>
  <si>
    <t>A02055LTA496</t>
  </si>
  <si>
    <t>Lta510</t>
  </si>
  <si>
    <t>A02055Lta510</t>
  </si>
  <si>
    <t>A02055YILHM1073</t>
  </si>
  <si>
    <t>Camisa de mujer de sarga oversized azul marino con rayas blancas H&amp;M</t>
  </si>
  <si>
    <t>A02056YILHM2848</t>
  </si>
  <si>
    <t>A02057467</t>
  </si>
  <si>
    <t>A02058LTA538</t>
  </si>
  <si>
    <t>A02059LTA582</t>
  </si>
  <si>
    <t>A02059LTA600</t>
  </si>
  <si>
    <t>A02059LTA591</t>
  </si>
  <si>
    <t>3461</t>
  </si>
  <si>
    <t>Vestido de mangas globo color crema con flores negras</t>
  </si>
  <si>
    <t>A020593461</t>
  </si>
  <si>
    <t>A02059LTA488</t>
  </si>
  <si>
    <t>Lta644</t>
  </si>
  <si>
    <t>A02059Lta644</t>
  </si>
  <si>
    <t>Lta639</t>
  </si>
  <si>
    <t>A02059Lta639</t>
  </si>
  <si>
    <t>A020593278</t>
  </si>
  <si>
    <t>A02059LTA628</t>
  </si>
  <si>
    <t>22555</t>
  </si>
  <si>
    <t>A0205922555</t>
  </si>
  <si>
    <t>Lta525</t>
  </si>
  <si>
    <t>A02059Lta525</t>
  </si>
  <si>
    <t>A02059LTA584</t>
  </si>
  <si>
    <t>Lta440</t>
  </si>
  <si>
    <t>A02060Lta440</t>
  </si>
  <si>
    <t>A02061LTA649</t>
  </si>
  <si>
    <t>A02062LTA329</t>
  </si>
  <si>
    <t>Lta651</t>
  </si>
  <si>
    <t>A02062Lta651</t>
  </si>
  <si>
    <t>Lta638</t>
  </si>
  <si>
    <t>A02063Lta638</t>
  </si>
  <si>
    <t>A02063LTA335</t>
  </si>
  <si>
    <t>982</t>
  </si>
  <si>
    <t>A02063982</t>
  </si>
  <si>
    <t>A02063LTA601</t>
  </si>
  <si>
    <t>A02064LTA365</t>
  </si>
  <si>
    <t/>
  </si>
  <si>
    <t>3584</t>
  </si>
  <si>
    <t>Pantalón en mezcla de lino con cordón de ajuste beige claro estampado Paisley H&amp;M</t>
  </si>
  <si>
    <t>A020653584</t>
  </si>
  <si>
    <t>A02065YILHM2647</t>
  </si>
  <si>
    <t>A02065LTA684</t>
  </si>
  <si>
    <t>A02065LTA235</t>
  </si>
  <si>
    <t>Lta567</t>
  </si>
  <si>
    <t>A02065Lta567</t>
  </si>
  <si>
    <t>A02065LTA377</t>
  </si>
  <si>
    <t>A02065LTA646</t>
  </si>
  <si>
    <t>A02065LTA491</t>
  </si>
  <si>
    <t>A02066LTA267</t>
  </si>
  <si>
    <t>A02067LTA587</t>
  </si>
  <si>
    <t>A02068YILHM2994</t>
  </si>
  <si>
    <t>A02068YILHM2552</t>
  </si>
  <si>
    <t>Lta449</t>
  </si>
  <si>
    <t>Body coladles en tejido crepé rosa claro H&amp;M</t>
  </si>
  <si>
    <t>A02068Lta449</t>
  </si>
  <si>
    <t>A02068LTA513</t>
  </si>
  <si>
    <t>A02069LTA575</t>
  </si>
  <si>
    <t>Lta663</t>
  </si>
  <si>
    <t>A02070Lta663</t>
  </si>
  <si>
    <t>A02070Lta644</t>
  </si>
  <si>
    <t>Lta675</t>
  </si>
  <si>
    <t>A02070Lta675</t>
  </si>
  <si>
    <t>A02071LTA254</t>
  </si>
  <si>
    <t>A02071LTA660</t>
  </si>
  <si>
    <t>A02072YILHM2862</t>
  </si>
  <si>
    <t>3413</t>
  </si>
  <si>
    <t>Pantalón amplio sin cierre beige H&amp;M</t>
  </si>
  <si>
    <t>A020723413</t>
  </si>
  <si>
    <t>1008</t>
  </si>
  <si>
    <t>A020721008</t>
  </si>
  <si>
    <t>A02072LTA368</t>
  </si>
  <si>
    <t>A02072YILHM2625</t>
  </si>
  <si>
    <t>Chaleco de traje negro largo H&amp;M</t>
  </si>
  <si>
    <t>A02072YILHM2709</t>
  </si>
  <si>
    <t>Chaleco de traje de mezcla de lino color crema raya diplomática H&amp;M</t>
  </si>
  <si>
    <t>A02072YILHM3067</t>
  </si>
  <si>
    <t>A02073LTA518</t>
  </si>
  <si>
    <t>3187</t>
  </si>
  <si>
    <t>Camiseta rosa polvoriento de mujer acanalada H&amp;M</t>
  </si>
  <si>
    <t>A020733187</t>
  </si>
  <si>
    <t>3431</t>
  </si>
  <si>
    <t>Pantalones de sarga con cordón animal print H&amp;M</t>
  </si>
  <si>
    <t>A020733431</t>
  </si>
  <si>
    <t>3294</t>
  </si>
  <si>
    <t>Pantalón amplio pull-on verde oscuro H&amp;M</t>
  </si>
  <si>
    <t>A020733294</t>
  </si>
  <si>
    <t>A02073LTA326</t>
  </si>
  <si>
    <t>Pijama de pantalón largo rosa claro de algodón Victoria´s Secret</t>
  </si>
  <si>
    <t>A02073YILHM0453</t>
  </si>
  <si>
    <t>LTA073</t>
  </si>
  <si>
    <t>Camiseta de mujer acanalada amarillo claro H&amp;M</t>
  </si>
  <si>
    <t>A02073LTA073</t>
  </si>
  <si>
    <t>LTA065</t>
  </si>
  <si>
    <t>Pantaloneta color crema estamapdo de figuras H&amp;M</t>
  </si>
  <si>
    <t>A02073LTA065</t>
  </si>
  <si>
    <t>A02074YILHM0468</t>
  </si>
  <si>
    <t>A02075LTA199</t>
  </si>
  <si>
    <t>A02075LTA196</t>
  </si>
  <si>
    <t>A02076LTA414</t>
  </si>
  <si>
    <t>3469</t>
  </si>
  <si>
    <t>Vestido color lila con vuelos</t>
  </si>
  <si>
    <t>A020763469</t>
  </si>
  <si>
    <t>A02077LTA532</t>
  </si>
  <si>
    <t>3323</t>
  </si>
  <si>
    <t>Top de rayas negras y blancas con botones Terranova</t>
  </si>
  <si>
    <t>A020783323</t>
  </si>
  <si>
    <t>A020782946</t>
  </si>
  <si>
    <t>3678</t>
  </si>
  <si>
    <t>Pulóver regular fit color durazno H&amp;M</t>
  </si>
  <si>
    <t>A020783678</t>
  </si>
  <si>
    <t>A02078LTA301</t>
  </si>
  <si>
    <t>A02078LTA654</t>
  </si>
  <si>
    <t>A02078LTA533</t>
  </si>
  <si>
    <t>Lta631</t>
  </si>
  <si>
    <t>A02078Lta631</t>
  </si>
  <si>
    <t>SQ7444883</t>
  </si>
  <si>
    <t>A02078SQ7444883</t>
  </si>
  <si>
    <t>Deuda Nahomy</t>
  </si>
  <si>
    <t>A02079LTA324</t>
  </si>
  <si>
    <t>A02079YILHM2994</t>
  </si>
  <si>
    <t>Lta635</t>
  </si>
  <si>
    <t>A02080Lta635</t>
  </si>
  <si>
    <t>Cinturón de mujer de inspiración occidental negro H&amp;M</t>
  </si>
  <si>
    <t>A02081YILHM3017</t>
  </si>
  <si>
    <t>A02081LTA250</t>
  </si>
  <si>
    <t>A02082LTA255</t>
  </si>
  <si>
    <t>A02083LTA556</t>
  </si>
  <si>
    <t>Pago por zelle</t>
  </si>
  <si>
    <t>A02084LTA379</t>
  </si>
  <si>
    <t>Promo de 6 tarjetas</t>
  </si>
  <si>
    <t>A02085LTA137</t>
  </si>
  <si>
    <t>A02086LTA382</t>
  </si>
  <si>
    <t>A02087YILHM0837</t>
  </si>
  <si>
    <t>LTA088</t>
  </si>
  <si>
    <t>Blusa con cuello mao azul marino H&amp;M</t>
  </si>
  <si>
    <t>A02087LTA088</t>
  </si>
  <si>
    <t>A02087LTA320</t>
  </si>
  <si>
    <t>Cárdigan de punto con detalle de bolsillo azul marino H&amp;M</t>
  </si>
  <si>
    <t>A02087YILHM2080</t>
  </si>
  <si>
    <t>Blthm0877</t>
  </si>
  <si>
    <t>A02088Blthm0877</t>
  </si>
  <si>
    <t>Lta569</t>
  </si>
  <si>
    <t>A02088Lta569</t>
  </si>
  <si>
    <t>Cinturón de cincha negro H&amp;M</t>
  </si>
  <si>
    <t>A02088YILHM3014</t>
  </si>
  <si>
    <t>Lta703</t>
  </si>
  <si>
    <t>A02088Lta703</t>
  </si>
  <si>
    <t>A02088LTA611</t>
  </si>
  <si>
    <t>A02088LTA628</t>
  </si>
  <si>
    <t>A02088YILHM2321</t>
  </si>
  <si>
    <t>A02088LTA593</t>
  </si>
  <si>
    <t>0585</t>
  </si>
  <si>
    <t>A020880585</t>
  </si>
  <si>
    <t>Polo regular fit de punto fino Blanco</t>
  </si>
  <si>
    <t>A02088LTA595</t>
  </si>
  <si>
    <t>A02088LTA594</t>
  </si>
  <si>
    <t>A02089LTA483</t>
  </si>
  <si>
    <t>A02090LTA122</t>
  </si>
  <si>
    <t>A02091LTA136</t>
  </si>
  <si>
    <t>Lta692</t>
  </si>
  <si>
    <t>A02091Lta692</t>
  </si>
  <si>
    <t>A02092LTA284</t>
  </si>
  <si>
    <t>SQ1501365</t>
  </si>
  <si>
    <t>Pantalón sastre slim fit gris oscuro H&amp;M</t>
  </si>
  <si>
    <t>A02093SQ1501365</t>
  </si>
  <si>
    <t>Ynir22</t>
  </si>
  <si>
    <t>Sandalias trenzadas negras con detalle de tachuelas doradas H&amp;M</t>
  </si>
  <si>
    <t>A02094Ynir22</t>
  </si>
  <si>
    <t>A02094LTA298</t>
  </si>
  <si>
    <t xml:space="preserve">Cambio de vestido por chancletas negras  y dejo 5 de fondo </t>
  </si>
  <si>
    <t xml:space="preserve">
[2025-09-10 14:35:50 -0500</t>
  </si>
  <si>
    <t>A02095LTA207</t>
  </si>
  <si>
    <t>LTA057</t>
  </si>
  <si>
    <t>Pantalón denim con cordón de ajuste color crema H&amp;M</t>
  </si>
  <si>
    <t>A02096LTA057</t>
  </si>
  <si>
    <t>A02097LTA718</t>
  </si>
  <si>
    <t>1007</t>
  </si>
  <si>
    <t>A020981007</t>
  </si>
  <si>
    <t>Yoandry</t>
  </si>
  <si>
    <t>LTA053</t>
  </si>
  <si>
    <t>Pantalón sastre recto rojo H&amp;M</t>
  </si>
  <si>
    <t>A02099LTA053</t>
  </si>
  <si>
    <t>2659</t>
  </si>
  <si>
    <t>Top de cuello alto de microfibra beige claro H&amp;M</t>
  </si>
  <si>
    <t>A020992659</t>
  </si>
  <si>
    <t>472</t>
  </si>
  <si>
    <t>A02100472</t>
  </si>
  <si>
    <t>A02100LTA240</t>
  </si>
  <si>
    <t>A02101LTA592</t>
  </si>
  <si>
    <t>A02101LTA341</t>
  </si>
  <si>
    <t>A02101YILHM2317</t>
  </si>
  <si>
    <t>A02101LTA172</t>
  </si>
  <si>
    <t>LTA029</t>
  </si>
  <si>
    <t>A02101LTA029</t>
  </si>
  <si>
    <t>A02101LTA565</t>
  </si>
  <si>
    <t>A02101LTA542</t>
  </si>
  <si>
    <t>A02102LTA708</t>
  </si>
  <si>
    <t>LTA040</t>
  </si>
  <si>
    <t>Top de bikini negro acolchado H&amp;M</t>
  </si>
  <si>
    <t>A02103LTA040</t>
  </si>
  <si>
    <t>YNIR122</t>
  </si>
  <si>
    <t>A02104YNIR122</t>
  </si>
  <si>
    <t>Sujetador push-up de microfibra negro H&amp;M</t>
  </si>
  <si>
    <t>A02104YILHM2218</t>
  </si>
  <si>
    <t>A02105LTA410</t>
  </si>
  <si>
    <t>A02105LTA405</t>
  </si>
  <si>
    <t>Bolso bandolera marrón estampado de vaca H&amp;M</t>
  </si>
  <si>
    <t>A02106LTA668</t>
  </si>
  <si>
    <t>A02107LTA589</t>
  </si>
  <si>
    <t>3501</t>
  </si>
  <si>
    <t>A021073501</t>
  </si>
  <si>
    <t>A02108LTA484</t>
  </si>
  <si>
    <t>Lta511</t>
  </si>
  <si>
    <t>A02108Lta511</t>
  </si>
  <si>
    <t>Shorts chinos de hombre regular fit negro H&amp;M</t>
  </si>
  <si>
    <t>A02108YILHM3033</t>
  </si>
  <si>
    <t>A02108LTA735</t>
  </si>
  <si>
    <t>Pulóver estampado de corte holgado negro new york H&amp;M</t>
  </si>
  <si>
    <t>A02108YILHM2193</t>
  </si>
  <si>
    <t>Pulóver negro con detalle en el cuello de perlas H&amp;M</t>
  </si>
  <si>
    <t>A02108YILHM2800</t>
  </si>
  <si>
    <t>Lta636</t>
  </si>
  <si>
    <t>A02109Lta636</t>
  </si>
  <si>
    <t>A02109LTA312</t>
  </si>
  <si>
    <t>Lta445</t>
  </si>
  <si>
    <t>A02110Lta445</t>
  </si>
  <si>
    <t>Lta444</t>
  </si>
  <si>
    <t>A02110Lta444</t>
  </si>
  <si>
    <t>604</t>
  </si>
  <si>
    <t>A02111604</t>
  </si>
  <si>
    <t>A02111LTA220</t>
  </si>
  <si>
    <t>Lta452</t>
  </si>
  <si>
    <t>Pulóver body cortó beige H&amp;M</t>
  </si>
  <si>
    <t>A02111Lta452</t>
  </si>
  <si>
    <t>3433</t>
  </si>
  <si>
    <t>A021123433</t>
  </si>
  <si>
    <t>A02112LTA174</t>
  </si>
  <si>
    <t>Lta571</t>
  </si>
  <si>
    <t>A02112Lta571</t>
  </si>
  <si>
    <t>A02113LTA427</t>
  </si>
  <si>
    <t>A021143432</t>
  </si>
  <si>
    <t>A02114LTA144</t>
  </si>
  <si>
    <t>A021143588</t>
  </si>
  <si>
    <t>A02114LTA300</t>
  </si>
  <si>
    <t>2310</t>
  </si>
  <si>
    <t>Camisa de hombre de mangas largas estampado de cuadros beige H&amp;M</t>
  </si>
  <si>
    <t>A021152310</t>
  </si>
  <si>
    <t>Yilhm0904</t>
  </si>
  <si>
    <t>A02115Yilhm0904</t>
  </si>
  <si>
    <t>KLA003</t>
  </si>
  <si>
    <t>Vestido camisero de flores negras MANGO</t>
  </si>
  <si>
    <t>A02115KLA003</t>
  </si>
  <si>
    <t>A02115LTA702</t>
  </si>
  <si>
    <t>A02115KLA001</t>
  </si>
  <si>
    <t>1005</t>
  </si>
  <si>
    <t>A021151005</t>
  </si>
  <si>
    <t>A02115Lta635</t>
  </si>
  <si>
    <t>3267</t>
  </si>
  <si>
    <t>Pulóver de mujer de algodón marrón oscuro H&amp;M</t>
  </si>
  <si>
    <t>A021163267</t>
  </si>
  <si>
    <t>0302</t>
  </si>
  <si>
    <t>Pulóver de algodón verde caqui claro H&amp;M</t>
  </si>
  <si>
    <t>A021160302</t>
  </si>
  <si>
    <t>LTA752</t>
  </si>
  <si>
    <t>Leggings deportivas beige SoftMove H&amp;M</t>
  </si>
  <si>
    <t>A02116LTA752</t>
  </si>
  <si>
    <t>3389</t>
  </si>
  <si>
    <t>Top de un solo hombro acanalado blanco</t>
  </si>
  <si>
    <t>A021173389</t>
  </si>
  <si>
    <t>A02118YILHM0884</t>
  </si>
  <si>
    <t>A02118LTA505</t>
  </si>
  <si>
    <t>Pulóver de mujer con letrero Le Marais H&amp;M</t>
  </si>
  <si>
    <t>A02118YILHM2829</t>
  </si>
  <si>
    <t>A02118LTA219</t>
  </si>
  <si>
    <t>3688</t>
  </si>
  <si>
    <t>Traje de baño con detalle de cordón rojo H&amp;M</t>
  </si>
  <si>
    <t>A021183688</t>
  </si>
  <si>
    <t>A02118LTA500</t>
  </si>
  <si>
    <t>A02118LTA476</t>
  </si>
  <si>
    <t>Lta637</t>
  </si>
  <si>
    <t>A02119Lta637</t>
  </si>
  <si>
    <t>A02119LTA590</t>
  </si>
  <si>
    <t>Lta722</t>
  </si>
  <si>
    <t>A02120Lta722</t>
  </si>
  <si>
    <t>A02120LTA603</t>
  </si>
  <si>
    <t>A02120LTA334</t>
  </si>
  <si>
    <t>A02121Lta637</t>
  </si>
  <si>
    <t>A02121LTA326</t>
  </si>
  <si>
    <t>Lta641</t>
  </si>
  <si>
    <t>A02121Lta641</t>
  </si>
  <si>
    <t>Lta645</t>
  </si>
  <si>
    <t>A02121Lta645</t>
  </si>
  <si>
    <t>A02121LTA601</t>
  </si>
  <si>
    <t>A02122LTA152</t>
  </si>
  <si>
    <t>A02122LTA300</t>
  </si>
  <si>
    <t>A02122LTA215</t>
  </si>
  <si>
    <t>A02122LTA514</t>
  </si>
  <si>
    <t>LTA087</t>
  </si>
  <si>
    <t>Blusa con broderie inglés negra con vuelos H&amp;M</t>
  </si>
  <si>
    <t>A02123LTA087</t>
  </si>
  <si>
    <t>A02124LTA341</t>
  </si>
  <si>
    <t>Lta640</t>
  </si>
  <si>
    <t>A02124Lta640</t>
  </si>
  <si>
    <t>A02124Lta635</t>
  </si>
  <si>
    <t>Yilhm0907</t>
  </si>
  <si>
    <t>A02125Yilhm0907</t>
  </si>
  <si>
    <t>Lta634</t>
  </si>
  <si>
    <t>A02126Lta634</t>
  </si>
  <si>
    <t>A02127Lta644</t>
  </si>
  <si>
    <t>Yilhm2253</t>
  </si>
  <si>
    <t>A02127Yilhm2253</t>
  </si>
  <si>
    <t>A02128LTA700</t>
  </si>
  <si>
    <t>A02128LTA296</t>
  </si>
  <si>
    <t>Yilhm2155</t>
  </si>
  <si>
    <t>A02128Yilhm2155</t>
  </si>
  <si>
    <t>A02128LTA580</t>
  </si>
  <si>
    <t>3333</t>
  </si>
  <si>
    <t>Top de ribete violeta strapless PinkWoman</t>
  </si>
  <si>
    <t>A021293333</t>
  </si>
  <si>
    <t>3307</t>
  </si>
  <si>
    <t>A021303307</t>
  </si>
  <si>
    <t>Lta696</t>
  </si>
  <si>
    <t>Pulóver negro oversized calavera H&amp;M</t>
  </si>
  <si>
    <t>A02130Lta696</t>
  </si>
  <si>
    <t>A02130LTA006</t>
  </si>
  <si>
    <t>Lta530</t>
  </si>
  <si>
    <t>A02130Lta530</t>
  </si>
  <si>
    <t>KLA004</t>
  </si>
  <si>
    <t>Vestido punto manga vuelta beige MANGO</t>
  </si>
  <si>
    <t>A02131KLA004</t>
  </si>
  <si>
    <t>A02131LTA662</t>
  </si>
  <si>
    <t>Lta461</t>
  </si>
  <si>
    <t>A02131Lta461</t>
  </si>
  <si>
    <t>A02131LTA139</t>
  </si>
  <si>
    <t>Proctector solar facial 50+ Eucerin</t>
  </si>
  <si>
    <t>A02132KLA017</t>
  </si>
  <si>
    <t>Pulóver holgado negro kodak H&amp;M</t>
  </si>
  <si>
    <t>A02132YILHM2242</t>
  </si>
  <si>
    <t>Bolso de hombro beige estampado leopardo H&amp;M</t>
  </si>
  <si>
    <t>A02133YNIR46</t>
  </si>
  <si>
    <t>LTA095</t>
  </si>
  <si>
    <t>A02133LTA095</t>
  </si>
  <si>
    <t>A02133LTA233</t>
  </si>
  <si>
    <t>0542</t>
  </si>
  <si>
    <t>A021340542</t>
  </si>
  <si>
    <t>Yilhm2196</t>
  </si>
  <si>
    <t>A02134Yilhm2196</t>
  </si>
  <si>
    <t>A02134LTA527</t>
  </si>
  <si>
    <t>A02135LTA566</t>
  </si>
  <si>
    <t>Yilhm0912</t>
  </si>
  <si>
    <t>Pulóver loose fit negro Soho LDN H&amp;M</t>
  </si>
  <si>
    <t>A02136Yilhm0912</t>
  </si>
  <si>
    <t>LTA017</t>
  </si>
  <si>
    <t>A02137LTA017</t>
  </si>
  <si>
    <t>A02137KLA012</t>
  </si>
  <si>
    <t>A021370542</t>
  </si>
  <si>
    <t>421</t>
  </si>
  <si>
    <t>A02137421</t>
  </si>
  <si>
    <t>A02138LTA609</t>
  </si>
  <si>
    <t>A02139KLA015</t>
  </si>
  <si>
    <t>A02139YILHM2939</t>
  </si>
  <si>
    <t>A02139LTA422</t>
  </si>
  <si>
    <t>A02139LTA315</t>
  </si>
  <si>
    <t>A02139YILHM2994</t>
  </si>
  <si>
    <t>1010</t>
  </si>
  <si>
    <t>A021391010</t>
  </si>
  <si>
    <t>3322</t>
  </si>
  <si>
    <t>A021403322</t>
  </si>
  <si>
    <t>A02140BU0557</t>
  </si>
  <si>
    <t>A02140LTA713</t>
  </si>
  <si>
    <t>A02140KLA014</t>
  </si>
  <si>
    <t>A02140LTA326</t>
  </si>
  <si>
    <t>Bu06431</t>
  </si>
  <si>
    <t>A02140Bu06431</t>
  </si>
  <si>
    <t>3549</t>
  </si>
  <si>
    <t>Top sin mangas de punto texturizado color crema H&amp;M</t>
  </si>
  <si>
    <t>A021403549</t>
  </si>
  <si>
    <t>Vestido satinado rosa polvoriento con escote anudado</t>
  </si>
  <si>
    <t>A02140UB0109</t>
  </si>
  <si>
    <t>LTA743</t>
  </si>
  <si>
    <t>Vestido bordado blanco con tirantes finos</t>
  </si>
  <si>
    <t>A02140LTA743</t>
  </si>
  <si>
    <t>LTA746</t>
  </si>
  <si>
    <t>Shorts de mujer estilo bermudas negro H&amp;M</t>
  </si>
  <si>
    <t>A02140LTA746</t>
  </si>
  <si>
    <t>Desmangada deportiva loose fit negro H&amp;M</t>
  </si>
  <si>
    <t>A02140YILHM2303</t>
  </si>
  <si>
    <t>A02140LTA284</t>
  </si>
  <si>
    <t>A02140BU043506</t>
  </si>
  <si>
    <t>61887</t>
  </si>
  <si>
    <t>A0214161887</t>
  </si>
  <si>
    <t>A02142LTA356</t>
  </si>
  <si>
    <t>A02143LTA715</t>
  </si>
  <si>
    <t>Jeans de mujer anchos azul denim claro H&amp;M</t>
  </si>
  <si>
    <t>A02143LTA306</t>
  </si>
  <si>
    <t>A02144LTA528</t>
  </si>
  <si>
    <t>Lta392</t>
  </si>
  <si>
    <t>A02145Lta392</t>
  </si>
  <si>
    <t>A02146LTA791</t>
  </si>
  <si>
    <t>A02146LTA798</t>
  </si>
  <si>
    <t>3174</t>
  </si>
  <si>
    <t>Blúmer hipster de algodón colores varios H&amp;M</t>
  </si>
  <si>
    <t>A021463174</t>
  </si>
  <si>
    <t>A02146LTA733</t>
  </si>
  <si>
    <t>Lta677</t>
  </si>
  <si>
    <t>A02146Lta677</t>
  </si>
  <si>
    <t>A021463280</t>
  </si>
  <si>
    <t>LTA084</t>
  </si>
  <si>
    <t>Pulóver blanco con estampado Café Poésie H&amp;M</t>
  </si>
  <si>
    <t>A02146LTA084</t>
  </si>
  <si>
    <t>A02146YNIR133</t>
  </si>
  <si>
    <t>LTA738</t>
  </si>
  <si>
    <t>Pulóver blanco sencillo</t>
  </si>
  <si>
    <t>A02146LTA738</t>
  </si>
  <si>
    <t>Top de punto fino color crema H&amp;M</t>
  </si>
  <si>
    <t>A02146YILHM2693</t>
  </si>
  <si>
    <t>Calzoncillo boxer clásico blanco H&amp;M</t>
  </si>
  <si>
    <t>A02146YILHM2934</t>
  </si>
  <si>
    <t>3598</t>
  </si>
  <si>
    <t>Camisa de viscosa arrugada blanco y azul estampado de hojas H&amp;M</t>
  </si>
  <si>
    <t>A021463598</t>
  </si>
  <si>
    <t>A021463122</t>
  </si>
  <si>
    <t>A02146LTA297</t>
  </si>
  <si>
    <t>3076</t>
  </si>
  <si>
    <t>Shorts bañador estampado blanco con palmeras H&amp;M</t>
  </si>
  <si>
    <t>A021463076</t>
  </si>
  <si>
    <t>A02146LTA221</t>
  </si>
  <si>
    <t>Yilhm2993</t>
  </si>
  <si>
    <t>Blúmer hipster de algodón varios colores H&amp;M</t>
  </si>
  <si>
    <t>A02147Yilhm2993</t>
  </si>
  <si>
    <t>Top de mangas globos con tiras negro</t>
  </si>
  <si>
    <t>A02148BU043556</t>
  </si>
  <si>
    <t>A02148LTA504</t>
  </si>
  <si>
    <t>3279</t>
  </si>
  <si>
    <t>Pulóver de mujer blanco con letrero Beauté H&amp;M</t>
  </si>
  <si>
    <t>A021483279</t>
  </si>
  <si>
    <t>A02149YILHM0947</t>
  </si>
  <si>
    <t>LTA031</t>
  </si>
  <si>
    <t>A02150LTA031</t>
  </si>
  <si>
    <t>A02150LTA386</t>
  </si>
  <si>
    <t>A02150LTA625</t>
  </si>
  <si>
    <t>A02150LTA395</t>
  </si>
  <si>
    <t>2562</t>
  </si>
  <si>
    <t>A021512562</t>
  </si>
  <si>
    <t>LTA745</t>
  </si>
  <si>
    <t>Falda larga de vuelos blanca</t>
  </si>
  <si>
    <t>A02152LTA745</t>
  </si>
  <si>
    <t>Lta451</t>
  </si>
  <si>
    <t>A02152Lta451</t>
  </si>
  <si>
    <t>Camisa de algodón elástico blanco H&amp;M</t>
  </si>
  <si>
    <t>A02152YILHM2277</t>
  </si>
  <si>
    <t>A02152YILHM2940</t>
  </si>
  <si>
    <t>A02153YILHM0242</t>
  </si>
  <si>
    <t>Jeans high gris oscuro H&amp;M</t>
  </si>
  <si>
    <t>A02154LTA164</t>
  </si>
  <si>
    <t>3373</t>
  </si>
  <si>
    <t>Top anudado en cuello con escote pronunciado marrón</t>
  </si>
  <si>
    <t>A021553373</t>
  </si>
  <si>
    <t>A02156LTA345</t>
  </si>
  <si>
    <t>A02157LTA568</t>
  </si>
  <si>
    <t>A02158LTA391</t>
  </si>
  <si>
    <t>Jeans altos de pata ancha azul denim H&amp;M</t>
  </si>
  <si>
    <t>A02158LTA099</t>
  </si>
  <si>
    <t>Lta405</t>
  </si>
  <si>
    <t>A02158Lta405</t>
  </si>
  <si>
    <t>Lta721</t>
  </si>
  <si>
    <t>A02159Lta721</t>
  </si>
  <si>
    <t>A02159LTA706</t>
  </si>
  <si>
    <t>A02159BU043569</t>
  </si>
  <si>
    <t>0710</t>
  </si>
  <si>
    <t>Pulóver deportivo regular fit negro H&amp;M</t>
  </si>
  <si>
    <t>A021590710</t>
  </si>
  <si>
    <t>A02159LTA646</t>
  </si>
  <si>
    <t>A02160LTA151</t>
  </si>
  <si>
    <t>A02161YILHM2459</t>
  </si>
  <si>
    <t>LTA757</t>
  </si>
  <si>
    <t>Shorts en mezcla de lino beige oscuro con cordones H&amp;M</t>
  </si>
  <si>
    <t>A02162LTA757</t>
  </si>
  <si>
    <t>A02162LTA796</t>
  </si>
  <si>
    <t>A02163LTA650</t>
  </si>
  <si>
    <t>Lta446</t>
  </si>
  <si>
    <t>A02164Lta446</t>
  </si>
  <si>
    <t>3266</t>
  </si>
  <si>
    <t>Pulóver de mujer blanco con dibujo de limón H&amp;M</t>
  </si>
  <si>
    <t>A021643266</t>
  </si>
  <si>
    <t>Colaboración de Ale</t>
  </si>
  <si>
    <t>LTA773</t>
  </si>
  <si>
    <t>Camiseta sin mangas acanalada negra H&amp;M</t>
  </si>
  <si>
    <t>A02165LTA773</t>
  </si>
  <si>
    <t>A02165LTA305</t>
  </si>
  <si>
    <t>LTA755</t>
  </si>
  <si>
    <t>Leggings deportivas marrón SoftMove H&amp;M</t>
  </si>
  <si>
    <t>A02166LTA755</t>
  </si>
  <si>
    <t>LTA781</t>
  </si>
  <si>
    <t>Blusa elegante negra con tiras satinada H&amp;M</t>
  </si>
  <si>
    <t>A02166LTA781</t>
  </si>
  <si>
    <t>LTA782</t>
  </si>
  <si>
    <t>Top con mangas globo blanco H&amp;M</t>
  </si>
  <si>
    <t>A02167LTA782</t>
  </si>
  <si>
    <t>3443</t>
  </si>
  <si>
    <t>Shorts de playa palmeras</t>
  </si>
  <si>
    <t>A021683443</t>
  </si>
  <si>
    <t>A021683307</t>
  </si>
  <si>
    <t>1012</t>
  </si>
  <si>
    <t>A021691012</t>
  </si>
  <si>
    <t>3298</t>
  </si>
  <si>
    <t>Pantalón amplio de vestir negro H&amp;M</t>
  </si>
  <si>
    <t>A021693298</t>
  </si>
  <si>
    <t>1069</t>
  </si>
  <si>
    <t>A021691069</t>
  </si>
  <si>
    <t>1072</t>
  </si>
  <si>
    <t>A021691072</t>
  </si>
  <si>
    <t>Yilhm0558</t>
  </si>
  <si>
    <t>A02170Yilhm0558</t>
  </si>
  <si>
    <t>A02171LTA303</t>
  </si>
  <si>
    <t>A02172LTA802</t>
  </si>
  <si>
    <t>A02173Lta721</t>
  </si>
  <si>
    <t>A02173Lta631</t>
  </si>
  <si>
    <t>A02174LTA281</t>
  </si>
  <si>
    <t>3269</t>
  </si>
  <si>
    <t>Pulóver de mujer acanalado color crema H&amp;M</t>
  </si>
  <si>
    <t>A021743269</t>
  </si>
  <si>
    <t>Pantalones marrón de mujer de vestir H&amp;M</t>
  </si>
  <si>
    <t>A02175YILHM2485</t>
  </si>
  <si>
    <t>A02176YILHM2782</t>
  </si>
  <si>
    <t>Top de microfibra con cuello alto gris azulado H&amp;M</t>
  </si>
  <si>
    <t>A02176YILHM2165</t>
  </si>
  <si>
    <t>LTA775</t>
  </si>
  <si>
    <t>Blusa elegante azul grisáceo con vuelos</t>
  </si>
  <si>
    <t>A02176LTA775</t>
  </si>
  <si>
    <t>3543</t>
  </si>
  <si>
    <t>Blusa con manga globo blanca H&amp;M</t>
  </si>
  <si>
    <t>A021773543</t>
  </si>
  <si>
    <t>A02177YNIR132</t>
  </si>
  <si>
    <t>A02178LTA320</t>
  </si>
  <si>
    <t>A02178YILHM2801</t>
  </si>
  <si>
    <t>A02178LTA648</t>
  </si>
  <si>
    <t>LTA092</t>
  </si>
  <si>
    <t>A02178LTA092</t>
  </si>
  <si>
    <t>A02178LTA197</t>
  </si>
  <si>
    <t>Yilhm2200</t>
  </si>
  <si>
    <t>A02178Yilhm2200</t>
  </si>
  <si>
    <t>Lta829</t>
  </si>
  <si>
    <t>A02179Lta829</t>
  </si>
  <si>
    <t>A02180YNIR16</t>
  </si>
  <si>
    <t>A02181Yilhm0558</t>
  </si>
  <si>
    <t>LTA764</t>
  </si>
  <si>
    <t>Top beige corto con detalles plateados</t>
  </si>
  <si>
    <t>A02181LTA764</t>
  </si>
  <si>
    <t>A02181LTA887</t>
  </si>
  <si>
    <t>A02181LTA610</t>
  </si>
  <si>
    <t>A02181LTA880</t>
  </si>
  <si>
    <t>FECHA</t>
  </si>
  <si>
    <t>CONCEPTO</t>
  </si>
  <si>
    <t>MONTO (USD)</t>
  </si>
  <si>
    <t>Categoría</t>
  </si>
  <si>
    <t>Column1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</si>
  <si>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</si>
  <si>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</si>
  <si>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</si>
  <si>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</si>
  <si>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</si>
  <si>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</si>
  <si>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</si>
  <si>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</si>
  <si>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</si>
  <si>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</si>
  <si>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</si>
  <si>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</si>
  <si>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</si>
  <si>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</si>
  <si>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</si>
  <si>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</si>
  <si>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</si>
  <si>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</si>
  <si>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Colaboración modelos Video</t>
  </si>
  <si>
    <t>Pago Laura Bonif</t>
  </si>
  <si>
    <t>Pago Magaly</t>
  </si>
  <si>
    <t>Pago Impuestos</t>
  </si>
  <si>
    <t>Renta Local Tienda</t>
  </si>
  <si>
    <t>Renta Local Almacén</t>
  </si>
  <si>
    <t>Salario Fijo Trabajadores</t>
  </si>
  <si>
    <t>Salario 2% Trabajadores</t>
  </si>
  <si>
    <t>Cuadritos para decoración tienda</t>
  </si>
  <si>
    <t>Electricidad, Gas, Agua, Telef</t>
  </si>
  <si>
    <t>Pantry</t>
  </si>
  <si>
    <t>Pago Laura</t>
  </si>
  <si>
    <t>Pago Redes Sociales</t>
  </si>
  <si>
    <t>$300</t>
  </si>
  <si>
    <t>250 bolsas de papel</t>
  </si>
  <si>
    <t>Pago Laura bonif</t>
  </si>
  <si>
    <t>Salario 1% Trabajadores</t>
  </si>
  <si>
    <t>Papel Higiénico</t>
  </si>
  <si>
    <t>RENTA ALMACÉN</t>
  </si>
  <si>
    <t>200 bolsas de papel</t>
  </si>
  <si>
    <t>Salario Laura</t>
  </si>
  <si>
    <t>Colab Nahomy</t>
  </si>
  <si>
    <t>Fijo</t>
  </si>
  <si>
    <t>Colab Damián</t>
  </si>
  <si>
    <t>Renta Local CD</t>
  </si>
  <si>
    <t>Salario Trabajadores CD</t>
  </si>
  <si>
    <t>Salario Trabajadores Tienda</t>
  </si>
  <si>
    <t>Compra equipo WIFI</t>
  </si>
  <si>
    <t>Compra bolsas 250 unidades</t>
  </si>
  <si>
    <t>SalarioTrabajadores CD</t>
  </si>
  <si>
    <t>SalarioTrabajadores Tienda</t>
  </si>
  <si>
    <t>Pago Trabajadores CD</t>
  </si>
  <si>
    <t>Colaboración Damián</t>
  </si>
  <si>
    <t>ESTA TABLA ES UN RESUMEN DE LA TABLA DE VENTAS (NO INCLUYE LOS GASTOS)</t>
  </si>
  <si>
    <t>Para obtener el valor real de ganacia para cada mes, es necesario restar los valores de las columnas TOTAL GANACIA - TOTAL GASTOS</t>
  </si>
  <si>
    <t>Values</t>
  </si>
  <si>
    <t>MES</t>
  </si>
  <si>
    <t>TOTAL VENDIDO</t>
  </si>
  <si>
    <t>TOTAL GANANCIA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</si>
  <si>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</si>
  <si>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</si>
  <si>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</si>
  <si>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</si>
  <si>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</si>
  <si>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</si>
  <si>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</si>
  <si>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</si>
  <si>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</si>
  <si>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</si>
  <si>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</si>
  <si>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</si>
  <si>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&lt;13/07/2024</t>
  </si>
  <si>
    <t>(blank)</t>
  </si>
  <si>
    <t>Grand Total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</si>
</sst>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76" formatCode="yyyy\-mm\-dd;@"/>
    <numFmt numFmtId="177" formatCode="&quot;$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8" formatCode="0.00_);[Red]\(0.00\)"/>
  </numFmts>
  <fonts count="31">
    <font>
      <sz val="12"/>
      <color theme="1"/>
      <name val="Calibri"/>
      <charset val="134"/>
      <scheme val="minor"/>
    </font>
    <font>
      <b/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b/>
      <sz val="12"/>
      <color rgb="FFFFFFFF"/>
      <name val="Helvetica Neue"/>
      <charset val="134"/>
    </font>
    <font>
      <sz val="12"/>
      <color rgb="FF000000"/>
      <name val="Helvetica Neue"/>
      <charset val="134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399853511154515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62A796"/>
        <bgColor rgb="FF000000"/>
      </patternFill>
    </fill>
    <fill>
      <patternFill patternType="solid">
        <fgColor rgb="FFDFF8D6"/>
        <bgColor rgb="FFDFF8D6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4472C4"/>
      </left>
      <right/>
      <top/>
      <bottom/>
      <diagonal/>
    </border>
    <border>
      <left/>
      <right style="thin">
        <color rgb="FF4472C4"/>
      </right>
      <top/>
      <bottom/>
      <diagonal/>
    </border>
    <border>
      <left/>
      <right style="thin">
        <color rgb="FFDEDEDE"/>
      </right>
      <top/>
      <bottom style="thin">
        <color rgb="FFDEDEDE"/>
      </bottom>
      <diagonal/>
    </border>
    <border>
      <left style="thin">
        <color rgb="FFDEDEDE"/>
      </left>
      <right style="thin">
        <color rgb="FFDEDEDE"/>
      </right>
      <top/>
      <bottom style="thin">
        <color rgb="FFDEDEDE"/>
      </bottom>
      <diagonal/>
    </border>
    <border>
      <left/>
      <right style="thin">
        <color rgb="FFDEDEDE"/>
      </right>
      <top style="thin">
        <color rgb="FFDEDEDE"/>
      </top>
      <bottom/>
      <diagonal/>
    </border>
    <border>
      <left style="thin">
        <color rgb="FFDEDEDE"/>
      </left>
      <right style="thin">
        <color rgb="FFDEDEDE"/>
      </right>
      <top style="thin">
        <color rgb="FFDEDEDE"/>
      </top>
      <bottom/>
      <diagonal/>
    </border>
    <border>
      <left style="thin">
        <color rgb="FFDEDEDE"/>
      </left>
      <right/>
      <top/>
      <bottom style="thin">
        <color rgb="FFDEDEDE"/>
      </bottom>
      <diagonal/>
    </border>
    <border>
      <left style="thin">
        <color rgb="FFDEDEDE"/>
      </left>
      <right/>
      <top style="thin">
        <color rgb="FFDEDEDE"/>
      </top>
      <bottom/>
      <diagonal/>
    </border>
    <border>
      <left style="thin">
        <color rgb="FFDEDEDE"/>
      </left>
      <right style="thin">
        <color rgb="FFDEDEDE"/>
      </right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4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1" fillId="16" borderId="21" applyNumberFormat="0" applyAlignment="0" applyProtection="0">
      <alignment vertical="center"/>
    </xf>
    <xf numFmtId="44" fontId="10" fillId="0" borderId="0"/>
    <xf numFmtId="0" fontId="17" fillId="44" borderId="0" applyNumberFormat="0" applyBorder="0" applyAlignment="0" applyProtection="0">
      <alignment vertical="center"/>
    </xf>
    <xf numFmtId="0" fontId="12" fillId="36" borderId="25" applyNumberFormat="0" applyFont="0" applyAlignment="0" applyProtection="0">
      <alignment vertical="center"/>
    </xf>
    <xf numFmtId="0" fontId="27" fillId="33" borderId="1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6" borderId="19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9" fillId="40" borderId="26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0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177" fontId="2" fillId="0" borderId="0" xfId="0" applyNumberFormat="1" applyFont="1"/>
    <xf numFmtId="0" fontId="2" fillId="0" borderId="0" xfId="0" applyFont="1" applyAlignment="1">
      <alignment horizontal="left" indent="1"/>
    </xf>
    <xf numFmtId="177" fontId="3" fillId="0" borderId="0" xfId="0" applyNumberFormat="1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5" borderId="0" xfId="0" applyFill="1"/>
    <xf numFmtId="176" fontId="0" fillId="0" borderId="0" xfId="0" applyNumberFormat="1"/>
    <xf numFmtId="176" fontId="4" fillId="6" borderId="9" xfId="0" applyNumberFormat="1" applyFont="1" applyFill="1" applyBorder="1"/>
    <xf numFmtId="0" fontId="4" fillId="6" borderId="0" xfId="0" applyFont="1" applyFill="1"/>
    <xf numFmtId="0" fontId="4" fillId="6" borderId="10" xfId="0" applyFont="1" applyFill="1" applyBorder="1"/>
    <xf numFmtId="176" fontId="3" fillId="4" borderId="0" xfId="0" applyNumberFormat="1" applyFont="1" applyFill="1"/>
    <xf numFmtId="177" fontId="3" fillId="4" borderId="0" xfId="27" applyNumberFormat="1" applyFont="1" applyFill="1"/>
    <xf numFmtId="49" fontId="3" fillId="4" borderId="0" xfId="0" applyNumberFormat="1" applyFont="1" applyFill="1"/>
    <xf numFmtId="177" fontId="3" fillId="4" borderId="0" xfId="27" applyNumberFormat="1" applyFont="1" applyFill="1" applyAlignment="1">
      <alignment horizontal="right"/>
    </xf>
    <xf numFmtId="176" fontId="3" fillId="5" borderId="0" xfId="0" applyNumberFormat="1" applyFont="1" applyFill="1"/>
    <xf numFmtId="49" fontId="3" fillId="5" borderId="0" xfId="0" applyNumberFormat="1" applyFont="1" applyFill="1"/>
    <xf numFmtId="177" fontId="3" fillId="5" borderId="0" xfId="27" applyNumberFormat="1" applyFont="1" applyFill="1"/>
    <xf numFmtId="176" fontId="3" fillId="0" borderId="0" xfId="0" applyNumberFormat="1" applyFont="1"/>
    <xf numFmtId="49" fontId="3" fillId="0" borderId="0" xfId="0" applyNumberFormat="1" applyFont="1"/>
    <xf numFmtId="177" fontId="3" fillId="0" borderId="0" xfId="27" applyNumberFormat="1" applyFont="1"/>
    <xf numFmtId="0" fontId="0" fillId="0" borderId="0" xfId="0" applyAlignment="1">
      <alignment wrapText="1"/>
    </xf>
    <xf numFmtId="2" fontId="0" fillId="0" borderId="0" xfId="0" applyNumberFormat="1"/>
    <xf numFmtId="0" fontId="4" fillId="7" borderId="11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176" fontId="5" fillId="8" borderId="13" xfId="0" applyNumberFormat="1" applyFont="1" applyFill="1" applyBorder="1" applyAlignment="1">
      <alignment vertical="top"/>
    </xf>
    <xf numFmtId="0" fontId="5" fillId="8" borderId="14" xfId="0" applyFont="1" applyFill="1" applyBorder="1" applyAlignment="1">
      <alignment vertical="top"/>
    </xf>
    <xf numFmtId="177" fontId="4" fillId="7" borderId="12" xfId="0" applyNumberFormat="1" applyFont="1" applyFill="1" applyBorder="1" applyAlignment="1">
      <alignment vertical="center" wrapText="1"/>
    </xf>
    <xf numFmtId="0" fontId="5" fillId="8" borderId="14" xfId="0" applyFont="1" applyFill="1" applyBorder="1" applyAlignment="1">
      <alignment vertical="top" wrapText="1"/>
    </xf>
    <xf numFmtId="177" fontId="5" fillId="8" borderId="14" xfId="0" applyNumberFormat="1" applyFont="1" applyFill="1" applyBorder="1" applyAlignment="1">
      <alignment vertical="top"/>
    </xf>
    <xf numFmtId="2" fontId="4" fillId="7" borderId="12" xfId="0" applyNumberFormat="1" applyFont="1" applyFill="1" applyBorder="1" applyAlignment="1">
      <alignment vertical="center" wrapText="1"/>
    </xf>
    <xf numFmtId="2" fontId="5" fillId="8" borderId="14" xfId="0" applyNumberFormat="1" applyFont="1" applyFill="1" applyBorder="1" applyAlignment="1">
      <alignment vertical="top"/>
    </xf>
    <xf numFmtId="0" fontId="4" fillId="7" borderId="15" xfId="0" applyFont="1" applyFill="1" applyBorder="1" applyAlignment="1">
      <alignment vertical="center" wrapText="1"/>
    </xf>
    <xf numFmtId="177" fontId="5" fillId="8" borderId="16" xfId="0" applyNumberFormat="1" applyFont="1" applyFill="1" applyBorder="1" applyAlignment="1">
      <alignment vertical="top"/>
    </xf>
    <xf numFmtId="177" fontId="5" fillId="8" borderId="17" xfId="0" applyNumberFormat="1" applyFont="1" applyFill="1" applyBorder="1" applyAlignment="1">
      <alignment vertical="top"/>
    </xf>
    <xf numFmtId="0" fontId="6" fillId="0" borderId="0" xfId="0" applyFont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12" borderId="0" xfId="0" applyFill="1"/>
    <xf numFmtId="0" fontId="7" fillId="13" borderId="0" xfId="0" applyFont="1" applyFill="1" applyAlignment="1">
      <alignment vertical="center"/>
    </xf>
    <xf numFmtId="0" fontId="0" fillId="14" borderId="0" xfId="0" applyFill="1"/>
    <xf numFmtId="0" fontId="0" fillId="0" borderId="0" xfId="0" applyAlignment="1">
      <alignment horizontal="left"/>
    </xf>
    <xf numFmtId="178" fontId="10" fillId="0" borderId="0" xfId="27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8" fontId="7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/>
    <xf numFmtId="0" fontId="3" fillId="9" borderId="0" xfId="0" applyFont="1" applyFill="1" applyAlignment="1">
      <alignment horizontal="left" vertical="top"/>
    </xf>
    <xf numFmtId="178" fontId="10" fillId="9" borderId="0" xfId="27" applyNumberFormat="1" applyFill="1"/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top"/>
    </xf>
    <xf numFmtId="178" fontId="7" fillId="9" borderId="0" xfId="0" applyNumberFormat="1" applyFont="1" applyFill="1" applyAlignment="1">
      <alignment horizontal="right" vertical="center"/>
    </xf>
    <xf numFmtId="178" fontId="3" fillId="9" borderId="0" xfId="0" applyNumberFormat="1" applyFont="1" applyFill="1" applyAlignment="1">
      <alignment horizontal="right" vertical="top"/>
    </xf>
    <xf numFmtId="0" fontId="3" fillId="9" borderId="0" xfId="0" applyFont="1" applyFill="1" applyAlignment="1">
      <alignment horizontal="righ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178" fontId="10" fillId="5" borderId="0" xfId="27" applyNumberFormat="1" applyFill="1"/>
    <xf numFmtId="0" fontId="7" fillId="5" borderId="0" xfId="0" applyFont="1" applyFill="1" applyAlignment="1">
      <alignment horizontal="center" vertical="center"/>
    </xf>
    <xf numFmtId="178" fontId="7" fillId="5" borderId="0" xfId="0" applyNumberFormat="1" applyFont="1" applyFill="1" applyAlignment="1">
      <alignment horizontal="right" vertical="center"/>
    </xf>
    <xf numFmtId="58" fontId="7" fillId="5" borderId="0" xfId="0" applyNumberFormat="1" applyFont="1" applyFill="1" applyAlignment="1">
      <alignment horizontal="left" vertical="center"/>
    </xf>
    <xf numFmtId="58" fontId="7" fillId="0" borderId="0" xfId="0" applyNumberFormat="1" applyFont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left" vertical="center"/>
    </xf>
    <xf numFmtId="178" fontId="10" fillId="14" borderId="0" xfId="27" applyNumberFormat="1" applyFill="1"/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right" vertical="center"/>
    </xf>
    <xf numFmtId="58" fontId="7" fillId="14" borderId="0" xfId="0" applyNumberFormat="1" applyFont="1" applyFill="1" applyAlignment="1">
      <alignment horizontal="left" vertical="center"/>
    </xf>
    <xf numFmtId="0" fontId="7" fillId="14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left" vertical="center"/>
    </xf>
    <xf numFmtId="178" fontId="10" fillId="12" borderId="0" xfId="27" applyNumberFormat="1" applyFill="1"/>
    <xf numFmtId="0" fontId="7" fillId="12" borderId="0" xfId="0" applyFont="1" applyFill="1" applyAlignment="1">
      <alignment horizontal="center" vertical="center"/>
    </xf>
    <xf numFmtId="178" fontId="7" fillId="12" borderId="0" xfId="0" applyNumberFormat="1" applyFont="1" applyFill="1" applyAlignment="1">
      <alignment horizontal="right" vertical="center"/>
    </xf>
    <xf numFmtId="58" fontId="7" fillId="12" borderId="0" xfId="0" applyNumberFormat="1" applyFont="1" applyFill="1" applyAlignment="1">
      <alignment horizontal="left" vertical="center"/>
    </xf>
    <xf numFmtId="0" fontId="7" fillId="12" borderId="0" xfId="0" applyFont="1" applyFill="1" applyAlignment="1">
      <alignment horizontal="right" vertical="center"/>
    </xf>
    <xf numFmtId="0" fontId="7" fillId="0" borderId="18" xfId="0" applyFont="1" applyBorder="1" applyAlignment="1">
      <alignment horizontal="left" vertical="center"/>
    </xf>
    <xf numFmtId="178" fontId="10" fillId="0" borderId="18" xfId="27" applyNumberFormat="1" applyBorder="1"/>
    <xf numFmtId="0" fontId="7" fillId="0" borderId="18" xfId="0" applyFont="1" applyBorder="1" applyAlignment="1">
      <alignment horizontal="center" vertical="center"/>
    </xf>
    <xf numFmtId="178" fontId="7" fillId="0" borderId="18" xfId="0" applyNumberFormat="1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49">
    <dxf>
      <numFmt numFmtId="177" formatCode="&quot;$&quot;#,##0.00"/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  <family val="2"/>
        <strike val="0"/>
        <sz val="12"/>
        <color theme="1"/>
      </font>
      <numFmt numFmtId="0" formatCode="General"/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7" formatCode="&quot;$&quot;#,##0.00"/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horizontal="center" vertical="center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9" formatCode="0_);[Red]\(0\)"/>
      <alignment horizontal="center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horizontal="center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numFmt numFmtId="178" formatCode="0.00_);[Red]\(0.00\)"/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name val="Helvetica Neue"/>
        <scheme val="none"/>
        <family val="2"/>
        <strike val="0"/>
        <sz val="12"/>
        <color theme="1"/>
      </font>
      <alignment horizontal="right" vertical="top"/>
      <border>
        <left style="thin">
          <color theme="0" tint="-0.0499893185216834"/>
        </left>
        <right style="thin">
          <color theme="0" tint="-0.0499893185216834"/>
        </right>
        <top style="thin">
          <color theme="5"/>
        </top>
        <bottom style="thin">
          <color theme="0" tint="-0.0499893185216834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numFmt numFmtId="180" formatCode="0_ "/>
    </dxf>
    <dxf>
      <font>
        <name val="Helvetica Neue"/>
        <scheme val="none"/>
        <family val="2"/>
        <strike val="0"/>
        <sz val="12"/>
        <color rgb="FF000000"/>
      </font>
      <numFmt numFmtId="176" formatCode="yyyy\-mm\-dd;@"/>
      <fill>
        <patternFill patternType="solid">
          <fgColor rgb="FFDFF8D6"/>
          <bgColor rgb="FFDFF8D6"/>
        </patternFill>
      </fill>
      <alignment vertical="top"/>
      <border>
        <left/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 wrapText="1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2" formatCode="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/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rgb="FF000000"/>
      </font>
      <numFmt numFmtId="177" formatCode="&quot;$&quot;#,##0.00"/>
      <fill>
        <patternFill patternType="solid">
          <fgColor rgb="FFDFF8D6"/>
          <bgColor rgb="FFDFF8D6"/>
        </patternFill>
      </fill>
      <alignment vertical="top"/>
      <border>
        <left style="thin">
          <color rgb="FFDEDEDE"/>
        </left>
        <right style="thin">
          <color rgb="FFDEDEDE"/>
        </right>
        <top style="thin">
          <color rgb="FFDEDEDE"/>
        </top>
        <bottom/>
      </border>
    </dxf>
    <dxf>
      <font>
        <name val="Helvetica Neue"/>
        <scheme val="none"/>
        <family val="2"/>
        <strike val="0"/>
        <sz val="12"/>
        <color theme="1"/>
      </font>
      <numFmt numFmtId="176" formatCode="yyyy\-mm\-dd;@"/>
    </dxf>
    <dxf>
      <font>
        <name val="Helvetica Neue"/>
        <scheme val="none"/>
        <family val="2"/>
        <strike val="0"/>
        <sz val="12"/>
        <color theme="1"/>
      </font>
      <numFmt numFmtId="49" formatCode="@"/>
    </dxf>
    <dxf>
      <font>
        <name val="Helvetica Neue"/>
        <scheme val="none"/>
        <family val="2"/>
        <strike val="0"/>
        <sz val="12"/>
        <color theme="1"/>
      </font>
      <numFmt numFmtId="177" formatCode="&quot;$&quot;#,##0.00"/>
    </dxf>
    <dxf>
      <font>
        <name val="Helvetica Neue"/>
        <scheme val="none"/>
        <family val="2"/>
        <strike val="0"/>
        <sz val="12"/>
        <color theme="1"/>
      </font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8" refreshedVersion="5" minRefreshableVersion="3" refreshedDate="45985.9258796296" refreshedBy="leticiaaragon" recordCount="3915">
  <cacheSource type="worksheet">
    <worksheetSource name="VENTAS"/>
  </cacheSource>
  <cacheFields count="15">
    <cacheField name="Fecha" numFmtId="0">
      <sharedItems containsString="0" containsBlank="1" containsNonDate="0" containsDate="1" minDate="2024-07-13T20:01:16" maxDate="2025-10-09T15:59:45" count="2223">
        <d v="2024-07-13T20:01:16"/>
        <d v="2024-08-02T18:50:50"/>
        <d v="2024-08-03T08:27:10"/>
        <d v="2024-08-03T09:01:22"/>
        <d v="2024-08-05T12:20:43"/>
        <d v="2024-08-05T12:21:10"/>
        <d v="2024-08-05T17:17:53"/>
        <d v="2024-08-05T17:18:53"/>
        <d v="2024-08-05T17:19:50"/>
        <d v="2024-08-07T11:45:56"/>
        <d v="2024-08-27T17:06:03"/>
        <d v="2024-08-30T12:31:41"/>
        <d v="2024-08-30T12:40:19"/>
        <d v="2024-08-30T20:43:51"/>
        <d v="2024-08-31T11:47:53"/>
        <d v="2024-09-01T09:20:06"/>
        <d v="2024-09-01T10:36:43"/>
        <d v="2024-09-01T16:10:29"/>
        <d v="2024-09-01T19:56:38"/>
        <d v="2024-09-02T10:05:47"/>
        <d v="2024-09-03T20:08:09"/>
        <d v="2024-09-04T13:13:21"/>
        <d v="2024-09-04T17:52:00"/>
        <d v="2024-09-05T08:40:12"/>
        <d v="2024-09-05T11:00:15"/>
        <d v="2024-09-06T15:54:51"/>
        <d v="2024-09-06T15:58:58"/>
        <d v="2024-09-06T16:58:13"/>
        <d v="2024-09-07T08:52:02"/>
        <d v="2024-09-07T08:54:32"/>
        <d v="2024-09-07T13:21:12"/>
        <d v="2024-09-07T13:21:57"/>
        <d v="2024-09-07T16:16:57"/>
        <d v="2024-09-08T20:35:29"/>
        <d v="2024-09-08T20:36:57"/>
        <d v="2024-09-09T17:28:59"/>
        <d v="2024-09-10T09:18:56"/>
        <d v="2024-09-10T09:24:58"/>
        <d v="2024-09-10T09:25:41"/>
        <d v="2024-09-10T12:04:06"/>
        <d v="2024-09-11T09:41:33"/>
        <d v="2024-09-11T09:44:07"/>
        <d v="2024-09-11T14:58:40"/>
        <d v="2024-09-12T19:57:57"/>
        <d v="2024-09-12T19:58:55"/>
        <d v="2024-09-12T20:20:00"/>
        <d v="2024-09-13T10:43:32"/>
        <d v="2024-09-17T12:35:15"/>
        <d v="2024-09-17T12:36:27"/>
        <d v="2024-09-17T12:39:07"/>
        <d v="2024-09-17T17:08:45"/>
        <d v="2024-09-18T14:46:55"/>
        <d v="2024-09-18T15:20:57"/>
        <d v="2024-09-18T19:01:46"/>
        <d v="2024-09-18T19:05:25"/>
        <d v="2024-09-18T19:07:07"/>
        <d v="2024-09-19T08:35:44"/>
        <d v="2024-09-19T11:23:34"/>
        <d v="2024-09-19T14:15:11"/>
        <d v="2024-09-24T10:28:27"/>
        <d v="2024-09-25T12:53:55"/>
        <d v="2024-09-25T12:54:57"/>
        <d v="2024-09-25T12:56:20"/>
        <d v="2024-09-25T13:00:24"/>
        <d v="2024-09-25T13:07:25"/>
        <d v="2024-09-25T13:12:12"/>
        <d v="2024-09-26T05:42:03"/>
        <d v="2024-09-26T05:43:22"/>
        <d v="2024-09-26T05:44:43"/>
        <d v="2024-09-26T05:45:37"/>
        <d v="2024-09-27T13:27:44"/>
        <d v="2024-09-27T13:30:04"/>
        <d v="2024-09-27T16:45:50"/>
        <d v="2024-09-27T17:31:20"/>
        <d v="2024-09-28T09:22:06"/>
        <d v="2024-09-28T09:23:12"/>
        <d v="2024-09-28T09:26:41"/>
        <d v="2024-09-28T09:28:38"/>
        <d v="2024-09-28T09:29:31"/>
        <d v="2024-09-28T09:32:00"/>
        <d v="2024-09-28T09:33:53"/>
        <d v="2024-09-28T09:36:35"/>
        <d v="2024-09-28T09:40:19"/>
        <d v="2024-09-28T09:43:00"/>
        <d v="2024-09-28T11:01:43"/>
        <d v="2024-09-28T12:50:01"/>
        <d v="2024-09-28T22:44:25"/>
        <d v="2024-09-28T22:46:51"/>
        <d v="2024-09-28T22:49:20"/>
        <d v="2024-09-28T22:51:34"/>
        <d v="2024-09-28T22:55:44"/>
        <d v="2024-09-28T22:58:11"/>
        <d v="2024-09-28T23:01:06"/>
        <d v="2024-09-29T16:46:05"/>
        <d v="2024-09-29T16:48:39"/>
        <d v="2024-09-29T16:50:16"/>
        <d v="2024-09-29T16:53:58"/>
        <d v="2024-09-29T17:06:23"/>
        <d v="2024-09-30T08:01:22"/>
        <d v="2024-10-02T08:40:58"/>
        <d v="2024-10-02T14:33:19"/>
        <d v="2024-10-02T16:27:43"/>
        <d v="2024-10-02T16:53:39"/>
        <d v="2024-10-02T17:21:49"/>
        <d v="2024-10-02T17:48:11"/>
        <d v="2024-10-02T17:50:14"/>
        <d v="2024-10-02T17:52:07"/>
        <d v="2024-10-03T11:22:28"/>
        <d v="2024-10-04T09:39:18"/>
        <d v="2024-10-04T14:27:53"/>
        <d v="2024-10-04T14:29:28"/>
        <d v="2024-10-05T11:42:51"/>
        <d v="2024-10-05T13:12:29"/>
        <d v="2024-10-05T17:47:03"/>
        <d v="2024-10-05T18:04:36"/>
        <d v="2024-10-06T08:09:23"/>
        <d v="2024-10-06T18:53:33"/>
        <d v="2024-10-07T05:13:05"/>
        <d v="2024-10-07T05:15:36"/>
        <d v="2024-10-07T05:17:48"/>
        <d v="2024-10-07T05:20:29"/>
        <d v="2024-10-07T05:23:51"/>
        <d v="2024-10-07T05:29:13"/>
        <d v="2024-10-07T05:30:33"/>
        <d v="2024-10-07T05:36:31"/>
        <d v="2024-10-07T05:38:02"/>
        <d v="2024-10-07T05:39:06"/>
        <d v="2024-10-07T05:41:57"/>
        <d v="2024-10-07T05:46:02"/>
        <d v="2024-10-07T05:48:46"/>
        <d v="2024-10-07T05:50:40"/>
        <d v="2024-10-07T05:59:01"/>
        <d v="2024-10-07T16:16:36"/>
        <d v="2024-10-07T21:44:47"/>
        <d v="2024-10-08T12:22:15"/>
        <d v="2024-10-08T21:22:30"/>
        <d v="2024-10-08T21:27:44"/>
        <d v="2024-10-09T10:08:49"/>
        <d v="2024-10-09T10:10:27"/>
        <d v="2024-10-09T10:11:58"/>
        <d v="2024-10-09T10:30:23"/>
        <d v="2024-10-09T10:31:22"/>
        <d v="2024-10-09T11:07:26"/>
        <d v="2024-10-09T11:57:19"/>
        <d v="2024-10-09T14:47:04"/>
        <d v="2024-10-10T09:22:26"/>
        <d v="2024-10-10T09:31:41"/>
        <d v="2024-10-10T09:35:50"/>
        <d v="2024-10-10T11:32:32"/>
        <d v="2024-10-11T09:18:09"/>
        <d v="2024-10-11T09:19:07"/>
        <d v="2024-10-11T09:46:25"/>
        <d v="2024-10-11T11:24:10"/>
        <d v="2024-10-11T11:25:21"/>
        <d v="2024-10-11T11:28:13"/>
        <d v="2024-10-11T11:35:42"/>
        <d v="2024-10-11T15:16:50"/>
        <d v="2024-10-11T15:39:06"/>
        <d v="2024-10-11T16:46:11"/>
        <d v="2024-10-11T18:09:18"/>
        <d v="2024-10-11T18:19:10"/>
        <d v="2024-10-12T05:42:30"/>
        <d v="2024-10-12T13:05:00"/>
        <d v="2024-10-12T14:16:14"/>
        <d v="2024-10-12T15:25:29"/>
        <d v="2024-10-12T15:32:16"/>
        <d v="2024-10-12T17:15:08"/>
        <d v="2024-10-12T19:59:31"/>
        <d v="2024-10-13T10:48:26"/>
        <d v="2024-10-13T10:57:53"/>
        <d v="2024-10-13T13:11:51"/>
        <d v="2024-10-13T14:40:09"/>
        <d v="2024-10-13T17:15:33"/>
        <d v="2024-10-14T07:33:38"/>
        <d v="2024-10-14T10:22:33"/>
        <d v="2024-10-14T10:25:17"/>
        <d v="2024-10-14T11:01:38"/>
        <d v="2024-10-14T17:31:11"/>
        <d v="2024-10-14T17:35:04"/>
        <d v="2024-10-15T08:09:09"/>
        <d v="2024-10-15T09:31:31"/>
        <d v="2024-10-15T09:33:46"/>
        <d v="2024-10-15T11:03:34"/>
        <d v="2024-10-15T13:25:38"/>
        <d v="2024-10-15T16:32:59"/>
        <d v="2024-10-15T16:58:31"/>
        <d v="2024-10-15T16:59:51"/>
        <d v="2024-10-15T17:52:43"/>
        <d v="2024-10-15T20:30:55"/>
        <d v="2024-10-15T21:02:12"/>
        <d v="2024-10-15T21:09:47"/>
        <d v="2024-10-16T07:58:33"/>
        <d v="2024-10-16T08:06:30"/>
        <d v="2024-10-16T08:07:45"/>
        <d v="2024-10-16T08:09:43"/>
        <d v="2024-10-16T08:11:07"/>
        <d v="2024-10-16T08:12:34"/>
        <d v="2024-10-16T08:13:37"/>
        <d v="2024-10-16T15:39:56"/>
        <d v="2024-10-16T16:00:48"/>
        <d v="2024-10-16T16:02:24"/>
        <d v="2024-10-16T16:27:02"/>
        <d v="2024-10-16T18:19:00"/>
        <d v="2024-10-16T19:57:24"/>
        <d v="2024-10-16T20:54:48"/>
        <d v="2024-10-16T20:57:45"/>
        <d v="2024-10-16T21:05:19"/>
        <d v="2024-10-16T21:07:34"/>
        <d v="2024-10-17T19:11:23"/>
        <d v="2024-10-18T10:10:18"/>
        <d v="2024-10-18T11:09:36"/>
        <d v="2024-10-18T12:03:47"/>
        <d v="2024-10-21T14:38:03"/>
        <d v="2024-10-21T15:18:14"/>
        <d v="2024-10-22T08:59:40"/>
        <d v="2024-10-22T10:07:24"/>
        <d v="2024-10-22T10:08:10"/>
        <d v="2024-10-22T11:13:15"/>
        <d v="2024-10-22T11:13:56"/>
        <d v="2024-10-22T16:57:49"/>
        <d v="2024-10-22T16:59:31"/>
        <d v="2024-10-23T08:50:09"/>
        <d v="2024-10-23T09:04:27"/>
        <d v="2024-10-23T10:36:00"/>
        <d v="2024-10-23T10:55:49"/>
        <d v="2024-10-23T11:01:21"/>
        <d v="2024-10-23T11:02:16"/>
        <d v="2024-10-23T12:27:41"/>
        <d v="2024-10-23T14:58:13"/>
        <d v="2024-10-23T15:09:57"/>
        <d v="2024-10-24T09:15:46"/>
        <d v="2024-10-24T10:19:08"/>
        <d v="2024-10-24T12:01:16"/>
        <d v="2024-10-24T13:10:26"/>
        <d v="2024-10-24T17:07:25"/>
        <d v="2024-10-24T20:23:01"/>
        <d v="2024-10-25T09:02:59"/>
        <d v="2024-10-25T10:00:30"/>
        <d v="2024-10-25T10:26:46"/>
        <d v="2024-10-25T10:29:07"/>
        <d v="2024-10-25T11:51:28"/>
        <d v="2024-10-25T12:09:39"/>
        <d v="2024-10-25T12:22:06"/>
        <d v="2024-10-25T14:46:24"/>
        <d v="2024-10-25T14:53:46"/>
        <d v="2024-10-25T14:55:05"/>
        <d v="2024-10-25T14:56:01"/>
        <d v="2024-10-25T16:30:45"/>
        <d v="2024-10-25T19:45:02"/>
        <d v="2024-10-25T20:37:51"/>
        <d v="2024-10-25T22:11:40"/>
        <d v="2024-10-26T20:55:06"/>
        <d v="2024-10-27T09:18:50"/>
        <d v="2024-10-27T11:08:55"/>
        <d v="2024-10-27T12:45:23"/>
        <d v="2024-10-27T13:29:35"/>
        <d v="2024-10-28T08:41:41"/>
        <d v="2024-10-28T08:44:13"/>
        <d v="2024-10-28T08:48:35"/>
        <d v="2024-10-28T09:06:29"/>
        <d v="2024-10-28T13:43:09"/>
        <d v="2024-10-28T13:47:28"/>
        <d v="2024-10-28T16:41:14"/>
        <d v="2024-10-28T16:44:39"/>
        <d v="2024-10-29T08:31:30"/>
        <d v="2024-10-29T08:32:34"/>
        <d v="2024-10-29T08:33:33"/>
        <d v="2024-10-29T08:36:04"/>
        <d v="2024-10-29T09:26:36"/>
        <d v="2024-10-29T11:46:27"/>
        <d v="2024-10-29T11:53:09"/>
        <d v="2024-10-29T11:54:22"/>
        <d v="2024-10-29T12:05:56"/>
        <d v="2024-10-29T13:44:10"/>
        <d v="2024-10-29T14:40:06"/>
        <d v="2024-10-29T16:12:07"/>
        <d v="2024-10-29T16:15:06"/>
        <d v="2024-10-29T17:05:02"/>
        <d v="2024-10-29T17:35:49"/>
        <d v="2024-10-30T07:18:12"/>
        <d v="2024-10-30T08:09:17"/>
        <d v="2024-10-30T09:45:03"/>
        <d v="2024-10-30T09:47:22"/>
        <d v="2024-10-30T10:51:45"/>
        <d v="2024-10-30T10:58:01"/>
        <d v="2024-10-30T11:00:14"/>
        <d v="2024-10-30T11:24:23"/>
        <d v="2024-10-30T12:14:28"/>
        <d v="2024-10-30T12:16:50"/>
        <d v="2024-10-30T13:36:55"/>
        <d v="2024-10-30T13:37:56"/>
        <d v="2024-10-30T13:41:12"/>
        <d v="2024-10-30T13:43:55"/>
        <d v="2024-10-30T14:11:36"/>
        <d v="2024-10-30T14:41:40"/>
        <d v="2024-10-31T07:03:10"/>
        <d v="2024-10-31T09:53:59"/>
        <d v="2024-10-31T10:00:03"/>
        <d v="2024-10-31T10:03:49"/>
        <d v="2024-10-31T10:11:05"/>
        <d v="2024-10-31T10:12:52"/>
        <d v="2024-10-31T10:14:05"/>
        <d v="2024-10-31T10:16:47"/>
        <d v="2024-10-31T10:19:12"/>
        <d v="2024-10-31T10:23:32"/>
        <d v="2024-10-31T10:23:55"/>
        <d v="2024-10-31T18:26:21"/>
        <d v="2024-10-31T18:27:53"/>
        <d v="2024-10-31T18:29:25"/>
        <d v="2024-10-31T18:32:08"/>
        <d v="2024-10-31T18:35:57"/>
        <d v="2024-10-31T18:38:31"/>
        <d v="2024-10-31T18:44:58"/>
        <d v="2024-10-31T18:52:56"/>
        <d v="2024-10-31T18:55:38"/>
        <d v="2024-10-31T18:59:44"/>
        <d v="2024-11-01T06:50:51"/>
        <d v="2024-11-01T10:41:39"/>
        <d v="2024-11-01T18:04:27"/>
        <d v="2024-11-02T15:45:09"/>
        <d v="2024-11-02T15:52:29"/>
        <d v="2024-11-02T15:53:45"/>
        <d v="2024-11-02T16:28:45"/>
        <d v="2024-11-03T09:16:34"/>
        <d v="2024-11-03T12:34:30"/>
        <d v="2024-11-03T14:25:03"/>
        <d v="2024-11-03T15:31:58"/>
        <d v="2024-11-03T20:01:52"/>
        <d v="2024-11-03T20:05:19"/>
        <d v="2024-11-03T20:06:35"/>
        <d v="2024-11-04T06:07:36"/>
        <d v="2024-11-04T17:44:55"/>
        <d v="2024-11-04T20:04:51"/>
        <d v="2024-11-04T20:11:35"/>
        <d v="2024-11-04T20:50:55"/>
        <d v="2024-11-05T13:15:20"/>
        <d v="2024-11-05T18:46:01"/>
        <d v="2024-11-05T18:47:23"/>
        <d v="2024-11-05T20:36:49"/>
        <d v="2024-11-05T20:47:52"/>
        <d v="2024-11-05T21:03:20"/>
        <d v="2024-11-05T22:33:10"/>
        <d v="2024-11-05T22:46:07"/>
        <d v="2024-11-06T09:57:50"/>
        <d v="2024-11-11T12:53:32"/>
        <d v="2024-11-11T18:44:01"/>
        <d v="2024-11-11T18:45:04"/>
        <d v="2024-11-12T15:14:08"/>
        <d v="2024-11-13T12:14:16"/>
        <d v="2024-11-13T12:15:41"/>
        <d v="2024-11-13T13:02:45"/>
        <d v="2024-11-13T13:05:46"/>
        <d v="2024-11-13T13:06:55"/>
        <d v="2024-11-14T14:21:24"/>
        <d v="2024-11-14T14:26:45"/>
        <d v="2024-11-15T14:22:02"/>
        <d v="2024-11-15T14:23:20"/>
        <d v="2024-11-16T09:16:22"/>
        <d v="2024-11-16T15:08:55"/>
        <d v="2024-11-16T15:13:05"/>
        <d v="2024-11-18T09:10:18"/>
        <d v="2024-11-18T09:37:50"/>
        <d v="2024-11-18T09:40:06"/>
        <d v="2024-11-18T09:49:53"/>
        <d v="2024-11-18T09:51:33"/>
        <d v="2024-11-18T10:34:33"/>
        <d v="2024-11-18T13:04:27"/>
        <d v="2024-11-20T15:02:40"/>
        <d v="2024-11-21T01:18:24"/>
        <d v="2024-11-21T13:13:24"/>
        <d v="2024-11-21T13:14:43"/>
        <d v="2024-11-21T13:17:25"/>
        <d v="2024-11-21T16:29:30"/>
        <d v="2024-11-21T17:49:20"/>
        <d v="2024-11-22T13:05:31"/>
        <d v="2024-11-22T16:44:40"/>
        <d v="2024-11-22T16:48:53"/>
        <d v="2024-11-23T09:30:35"/>
        <d v="2024-11-25T17:43:46"/>
        <d v="2024-11-25T18:00:08"/>
        <d v="2024-11-25T18:02:25"/>
        <d v="2024-11-26T22:25:23"/>
        <d v="2024-11-26T23:24:31"/>
        <d v="2024-11-26T23:25:56"/>
        <d v="2024-11-27T15:32:24"/>
        <d v="2024-11-27T15:36:19"/>
        <d v="2024-11-27T15:37:44"/>
        <d v="2024-11-27T15:43:24"/>
        <d v="2024-11-28T20:27:03"/>
        <d v="2024-11-28T20:28:33"/>
        <d v="2024-11-28T20:56:20"/>
        <d v="2024-11-28T20:57:49"/>
        <d v="2024-11-29T10:38:10"/>
        <d v="2024-11-29T11:46:34"/>
        <d v="2024-11-29T15:29:53"/>
        <d v="2024-11-29T16:07:29"/>
        <d v="2024-12-01T09:02:34"/>
        <d v="2024-12-01T16:59:05"/>
        <d v="2024-12-02T19:20:24"/>
        <d v="2024-12-03T09:05:13"/>
        <d v="2024-12-03T09:17:27"/>
        <d v="2024-12-03T10:32:09"/>
        <d v="2024-12-03T12:44:52"/>
        <d v="2024-12-03T15:57:55"/>
        <d v="2024-12-03T17:48:29"/>
        <d v="2024-12-03T17:50:31"/>
        <d v="2024-12-03T22:26:01"/>
        <d v="2024-12-04T20:16:11"/>
        <d v="2024-12-05T10:44:11"/>
        <d v="2024-12-05T10:48:38"/>
        <d v="2024-12-05T10:51:58"/>
        <d v="2024-12-05T10:57:54"/>
        <d v="2024-12-05T11:16:36"/>
        <d v="2024-12-05T13:32:13"/>
        <d v="2024-12-05T17:15:45"/>
        <d v="2024-12-05T21:53:31"/>
        <d v="2024-12-05T22:12:34"/>
        <d v="2024-12-06T07:58:12"/>
        <d v="2024-12-07T11:45:31"/>
        <d v="2024-12-07T11:49:00"/>
        <d v="2024-12-07T11:57:21"/>
        <d v="2024-12-08T13:00:21"/>
        <d v="2024-12-08T13:17:14"/>
        <d v="2024-12-08T13:18:45"/>
        <d v="2024-12-08T13:25:35"/>
        <d v="2024-12-08T16:14:21"/>
        <d v="2024-12-08T17:33:32"/>
        <d v="2024-12-08T17:39:26"/>
        <d v="2024-12-08T17:43:36"/>
        <d v="2024-12-08T18:12:27"/>
        <d v="2024-12-08T18:14:22"/>
        <d v="2024-12-08T18:16:39"/>
        <d v="2024-12-08T18:26:29"/>
        <d v="2024-12-09T08:57:30"/>
        <d v="2024-12-09T10:47:28"/>
        <d v="2024-12-10T14:18:42"/>
        <d v="2024-12-10T19:25:08"/>
        <d v="2024-12-13T09:36:30"/>
        <d v="2024-12-13T11:14:48"/>
        <d v="2024-12-13T11:15:41"/>
        <d v="2024-12-13T17:31:16"/>
        <d v="2024-12-13T17:39:20"/>
        <d v="2024-12-13T18:10:00"/>
        <d v="2024-12-13T18:11:06"/>
        <d v="2024-12-14T13:53:03"/>
        <d v="2024-12-14T14:30:59"/>
        <d v="2024-12-14T15:23:27"/>
        <d v="2024-12-14T15:25:06"/>
        <d v="2024-12-14T18:25:42"/>
        <d v="2024-12-15T09:48:02"/>
        <d v="2024-12-15T12:01:51"/>
        <d v="2024-12-16T12:29:52"/>
        <d v="2024-12-16T13:27:48"/>
        <d v="2024-12-16T14:54:21"/>
        <d v="2024-12-16T15:07:11"/>
        <d v="2024-12-16T17:49:17"/>
        <d v="2024-12-16T17:50:04"/>
        <d v="2024-12-16T18:19:48"/>
        <d v="2024-12-16T22:34:46"/>
        <d v="2024-12-16T22:39:03"/>
        <d v="2024-12-17T10:55:26"/>
        <d v="2024-12-17T11:49:52"/>
        <d v="2024-12-17T13:22:16"/>
        <d v="2024-12-17T13:42:35"/>
        <d v="2024-12-17T14:27:29"/>
        <d v="2024-12-17T14:28:30"/>
        <d v="2024-12-17T14:32:36"/>
        <d v="2024-12-17T14:34:06"/>
        <d v="2024-12-17T15:18:30"/>
        <d v="2024-12-17T16:53:27"/>
        <d v="2024-12-17T16:57:13"/>
        <d v="2024-12-18T08:05:20"/>
        <d v="2024-12-18T08:59:04"/>
        <d v="2024-12-18T11:54:54"/>
        <d v="2024-12-18T11:56:50"/>
        <d v="2024-12-18T12:27:26"/>
        <d v="2024-12-18T12:57:01"/>
        <d v="2024-12-18T12:59:25"/>
        <d v="2024-12-18T13:01:58"/>
        <d v="2024-12-18T13:11:19"/>
        <d v="2024-12-18T13:33:50"/>
        <d v="2024-12-18T15:51:44"/>
        <d v="2024-12-18T19:52:52"/>
        <d v="2024-12-18T22:50:13"/>
        <d v="2024-12-19T08:49:13"/>
        <d v="2024-12-19T09:12:53"/>
        <d v="2024-12-19T09:47:00"/>
        <d v="2024-12-19T09:53:45"/>
        <d v="2024-12-19T10:18:25"/>
        <d v="2024-12-19T10:23:47"/>
        <d v="2024-12-19T10:39:51"/>
        <d v="2024-12-19T11:39:15"/>
        <d v="2024-12-19T12:47:15"/>
        <d v="2024-12-19T12:48:43"/>
        <d v="2024-12-19T12:50:53"/>
        <d v="2024-12-19T13:02:29"/>
        <d v="2024-12-19T13:53:11"/>
        <d v="2024-12-19T14:30:05"/>
        <d v="2024-12-19T15:17:00"/>
        <d v="2024-12-19T15:17:55"/>
        <d v="2024-12-19T15:34:56"/>
        <d v="2024-12-19T16:44:03"/>
        <d v="2024-12-19T16:45:02"/>
        <d v="2024-12-19T16:46:54"/>
        <d v="2024-12-19T23:24:36"/>
        <d v="2024-12-20T09:02:24"/>
        <d v="2024-12-20T09:40:33"/>
        <d v="2024-12-20T12:40:59"/>
        <d v="2024-12-20T12:44:57"/>
        <d v="2024-12-20T16:47:53"/>
        <d v="2024-12-20T16:49:57"/>
        <d v="2024-12-20T17:01:41"/>
        <d v="2024-12-20T19:49:58"/>
        <d v="2024-12-21T10:06:53"/>
        <d v="2024-12-21T10:54:50"/>
        <d v="2024-12-21T11:01:55"/>
        <d v="2024-12-21T15:23:43"/>
        <d v="2024-12-21T17:13:52"/>
        <d v="2024-12-21T18:21:37"/>
        <d v="2024-12-22T08:05:33"/>
        <d v="2024-12-22T11:35:43"/>
        <d v="2024-12-22T11:38:45"/>
        <d v="2024-12-22T18:40:05"/>
        <d v="2024-12-22T21:13:39"/>
        <d v="2024-12-22T22:02:09"/>
        <d v="2024-12-23T09:31:43"/>
        <d v="2024-12-23T12:45:56"/>
        <d v="2024-12-23T12:47:18"/>
        <d v="2024-12-23T13:05:41"/>
        <d v="2024-12-23T13:07:59"/>
        <d v="2024-12-23T14:27:41"/>
        <d v="2024-12-23T16:18:33"/>
        <d v="2024-12-23T17:32:26"/>
        <d v="2024-12-23T18:28:47"/>
        <d v="2024-12-24T09:43:04"/>
        <d v="2024-12-24T10:25:09"/>
        <d v="2024-12-24T11:01:39"/>
        <d v="2024-12-24T11:08:00"/>
        <d v="2024-12-24T12:49:37"/>
        <d v="2024-12-24T12:50:50"/>
        <d v="2024-12-24T13:00:51"/>
        <d v="2024-12-24T14:44:29"/>
        <d v="2024-12-24T14:45:33"/>
        <d v="2024-12-24T14:48:32"/>
        <d v="2024-12-24T14:52:19"/>
        <d v="2024-12-24T15:39:11"/>
        <d v="2024-12-24T22:28:48"/>
        <d v="2024-12-25T12:29:28"/>
        <d v="2024-12-25T16:34:17"/>
        <d v="2024-12-25T21:41:09"/>
        <d v="2024-12-25T22:16:15"/>
        <d v="2024-12-25T22:17:24"/>
        <d v="2024-12-25T22:19:21"/>
        <d v="2024-12-25T22:20:46"/>
        <d v="2024-12-25T22:34:15"/>
        <d v="2024-12-26T06:30:29"/>
        <d v="2024-12-26T06:34:05"/>
        <d v="2024-12-26T06:45:13"/>
        <d v="2024-12-26T10:19:23"/>
        <d v="2024-12-26T11:47:31"/>
        <d v="2024-12-26T12:08:50"/>
        <d v="2024-12-26T12:10:34"/>
        <d v="2024-12-26T12:14:28"/>
        <d v="2024-12-26T12:18:33"/>
        <d v="2024-12-26T12:28:33"/>
        <d v="2024-12-26T13:02:28"/>
        <d v="2024-12-26T13:04:14"/>
        <d v="2024-12-26T13:05:16"/>
        <d v="2024-12-26T13:06:12"/>
        <d v="2024-12-26T13:44:22"/>
        <d v="2024-12-26T13:50:41"/>
        <d v="2024-12-26T14:15:21"/>
        <d v="2024-12-26T14:28:15"/>
        <d v="2024-12-26T14:29:27"/>
        <d v="2024-12-26T15:04:42"/>
        <d v="2024-12-26T15:28:53"/>
        <d v="2024-12-26T15:31:38"/>
        <d v="2024-12-26T15:33:48"/>
        <d v="2024-12-26T16:06:53"/>
        <d v="2024-12-26T16:40:45"/>
        <d v="2024-12-26T17:52:24"/>
        <d v="2024-12-26T17:53:41"/>
        <d v="2024-12-26T23:34:27"/>
        <d v="2024-12-26T23:41:51"/>
        <d v="2024-12-26T23:44:59"/>
        <d v="2024-12-27T21:11:16"/>
        <d v="2024-12-27T21:13:08"/>
        <d v="2024-12-27T21:17:47"/>
        <d v="2024-12-27T21:19:16"/>
        <d v="2024-12-27T21:21:17"/>
        <d v="2024-12-27T21:22:50"/>
        <d v="2024-12-27T21:24:06"/>
        <d v="2024-12-27T21:28:03"/>
        <d v="2024-12-27T21:32:32"/>
        <d v="2024-12-28T02:47:44"/>
        <d v="2024-12-28T02:53:46"/>
        <d v="2024-12-28T02:55:42"/>
        <d v="2024-12-28T11:32:07"/>
        <d v="2024-12-28T11:35:26"/>
        <d v="2024-12-28T11:36:27"/>
        <d v="2024-12-28T12:59:30"/>
        <d v="2024-12-28T13:01:00"/>
        <d v="2024-12-28T13:35:38"/>
        <d v="2024-12-28T13:55:46"/>
        <d v="2024-12-28T14:04:22"/>
        <d v="2024-12-28T14:08:00"/>
        <d v="2024-12-28T14:52:33"/>
        <d v="2024-12-28T15:25:28"/>
        <d v="2024-12-28T17:50:47"/>
        <d v="2024-12-28T18:00:27"/>
        <d v="2024-12-29T08:52:34"/>
        <d v="2024-12-29T10:22:57"/>
        <d v="2024-12-29T10:54:35"/>
        <d v="2024-12-29T11:25:29"/>
        <d v="2024-12-29T11:26:37"/>
        <d v="2024-12-29T13:06:17"/>
        <d v="2024-12-29T13:08:55"/>
        <d v="2024-12-29T13:11:09"/>
        <d v="2024-12-29T13:12:51"/>
        <d v="2024-12-29T13:14:24"/>
        <d v="2024-12-29T13:38:12"/>
        <d v="2024-12-29T15:32:04"/>
        <d v="2024-12-29T16:16:05"/>
        <d v="2024-12-30T15:04:05"/>
        <d v="2024-12-30T15:06:25"/>
        <d v="2024-12-30T15:12:20"/>
        <d v="2024-12-30T15:20:08"/>
        <d v="2024-12-30T15:50:29"/>
        <d v="2024-12-30T15:56:52"/>
        <d v="2024-12-30T16:00:42"/>
        <d v="2024-12-30T16:05:06"/>
        <d v="2024-12-30T16:08:58"/>
        <d v="2024-12-30T16:27:08"/>
        <d v="2024-12-30T16:34:32"/>
        <d v="2024-12-30T16:41:33"/>
        <d v="2024-12-30T17:35:39"/>
        <d v="2024-12-30T17:42:11"/>
        <d v="2024-12-30T17:44:40"/>
        <d v="2024-12-30T17:46:33"/>
        <d v="2024-12-30T17:51:25"/>
        <d v="2024-12-30T17:56:44"/>
        <d v="2024-12-30T17:58:51"/>
        <d v="2024-12-30T18:09:29"/>
        <d v="2024-12-31T08:06:55"/>
        <d v="2024-12-31T08:17:19"/>
        <d v="2024-12-31T08:19:15"/>
        <d v="2024-12-31T08:22:51"/>
        <d v="2024-12-31T08:25:10"/>
        <d v="2024-12-31T08:29:17"/>
        <d v="2024-12-31T08:31:20"/>
        <d v="2024-12-31T08:40:03"/>
        <d v="2024-12-31T08:56:28"/>
        <d v="2025-01-02T11:14:58"/>
        <d v="2025-01-02T11:15:58"/>
        <d v="2025-01-02T11:18:37"/>
        <d v="2025-01-02T12:21:56"/>
        <d v="2025-01-02T13:05:57"/>
        <d v="2025-01-02T13:08:35"/>
        <d v="2025-01-02T15:37:08"/>
        <d v="2025-01-02T20:43:45"/>
        <d v="2025-01-02T22:20:55"/>
        <d v="2025-01-02T22:24:07"/>
        <d v="2025-01-02T22:25:55"/>
        <d v="2025-01-02T22:27:20"/>
        <d v="2025-01-02T22:28:36"/>
        <d v="2025-01-02T22:29:32"/>
        <d v="2025-01-02T22:30:57"/>
        <d v="2025-01-02T22:35:03"/>
        <d v="2025-01-02T22:40:57"/>
        <d v="2025-01-03T10:55:42"/>
        <d v="2025-01-03T15:01:32"/>
        <d v="2025-01-03T15:42:21"/>
        <d v="2025-01-03T15:43:29"/>
        <d v="2025-01-03T15:48:36"/>
        <d v="2025-01-03T18:06:11"/>
        <d v="2025-01-04T10:15:16"/>
        <d v="2025-01-04T10:16:30"/>
        <d v="2025-01-04T10:19:08"/>
        <d v="2025-01-04T11:24:00"/>
        <d v="2025-01-04T13:48:31"/>
        <d v="2025-01-04T14:20:34"/>
        <d v="2025-01-04T14:25:02"/>
        <d v="2025-01-04T15:15:28"/>
        <d v="2025-01-04T15:41:58"/>
        <d v="2025-01-04T15:57:40"/>
        <d v="2025-01-04T16:55:54"/>
        <d v="2025-01-04T21:37:32"/>
        <d v="2025-01-05T08:01:52"/>
        <d v="2025-01-05T10:53:41"/>
        <d v="2025-01-05T10:59:42"/>
        <d v="2025-01-05T12:15:02"/>
        <d v="2025-01-05T13:55:21"/>
        <d v="2025-01-05T15:06:34"/>
        <d v="2025-01-05T15:10:23"/>
        <d v="2025-01-05T16:45:14"/>
        <d v="2025-01-05T16:53:20"/>
        <d v="2025-01-05T17:40:57"/>
        <d v="2025-01-05T17:49:30"/>
        <d v="2025-01-06T08:13:44"/>
        <d v="2025-01-06T09:24:34"/>
        <d v="2025-01-06T09:35:12"/>
        <d v="2025-01-06T09:38:08"/>
        <d v="2025-01-06T10:34:29"/>
        <d v="2025-01-06T11:10:40"/>
        <d v="2025-01-06T12:40:58"/>
        <d v="2025-01-06T12:51:37"/>
        <d v="2025-01-06T13:30:15"/>
        <d v="2025-01-06T19:22:09"/>
        <d v="2025-01-06T20:04:32"/>
        <d v="2025-01-06T21:19:48"/>
        <d v="2025-01-07T10:38:28"/>
        <d v="2025-01-07T10:41:15"/>
        <d v="2025-01-07T15:39:55"/>
        <d v="2025-01-07T16:05:59"/>
        <d v="2025-01-07T16:07:38"/>
        <d v="2025-01-07T16:10:03"/>
        <d v="2025-01-08T10:18:17"/>
        <d v="2025-01-08T10:23:12"/>
        <d v="2025-01-08T10:28:02"/>
        <d v="2025-01-08T12:06:32"/>
        <d v="2025-01-08T12:10:38"/>
        <d v="2025-01-08T12:12:28"/>
        <d v="2025-01-08T12:34:08"/>
        <d v="2025-01-08T13:22:32"/>
        <d v="2025-01-08T14:13:55"/>
        <d v="2025-01-08T21:25:16"/>
        <d v="2025-01-09T08:10:55"/>
        <d v="2025-01-09T10:16:51"/>
        <d v="2025-01-09T10:18:41"/>
        <d v="2025-01-09T10:20:44"/>
        <d v="2025-01-09T11:08:06"/>
        <d v="2025-01-09T12:01:50"/>
        <d v="2025-01-09T16:25:50"/>
        <d v="2025-01-09T16:41:49"/>
        <d v="2025-01-09T16:48:47"/>
        <d v="2025-01-09T17:04:01"/>
        <d v="2025-01-09T17:37:15"/>
        <d v="2025-01-09T17:40:19"/>
        <d v="2025-01-09T18:48:53"/>
        <d v="2025-01-10T08:20:32"/>
        <d v="2025-01-10T12:53:33"/>
        <d v="2025-01-10T13:00:50"/>
        <d v="2025-01-10T13:14:19"/>
        <d v="2025-01-10T13:18:32"/>
        <d v="2025-01-10T13:51:03"/>
        <d v="2025-01-10T14:10:03"/>
        <d v="2025-01-10T14:26:42"/>
        <d v="2025-01-10T14:33:03"/>
        <d v="2025-01-10T14:38:00"/>
        <d v="2025-01-10T15:28:55"/>
        <d v="2025-01-10T15:34:08"/>
        <d v="2025-01-10T16:06:14"/>
        <d v="2025-01-11T05:40:47"/>
        <d v="2025-01-11T05:42:05"/>
        <d v="2025-01-11T05:46:53"/>
        <d v="2025-01-11T12:17:15"/>
        <d v="2025-01-11T15:32:45"/>
        <d v="2025-01-11T18:10:51"/>
        <d v="2025-01-13T19:18:01"/>
        <d v="2025-01-13T19:18:34"/>
        <d v="2025-01-15T05:45:23"/>
        <d v="2025-01-15T11:16:38"/>
        <d v="2025-01-15T13:59:15"/>
        <d v="2025-01-15T14:01:37"/>
        <d v="2025-01-16T15:26:16"/>
        <d v="2025-01-16T15:29:09"/>
        <d v="2025-01-16T15:31:10"/>
        <d v="2025-01-16T15:33:09"/>
        <d v="2025-01-16T15:37:03"/>
        <d v="2025-01-16T17:41:43"/>
        <d v="2025-01-16T17:43:02"/>
        <d v="2025-01-17T09:50:14"/>
        <d v="2025-01-17T09:55:06"/>
        <d v="2025-01-17T12:36:59"/>
        <d v="2025-01-17T16:27:33"/>
        <d v="2025-01-17T16:50:14"/>
        <d v="2025-01-17T16:53:31"/>
        <d v="2025-01-18T10:18:36"/>
        <d v="2025-01-18T13:48:36"/>
        <d v="2025-01-19T08:42:59"/>
        <d v="2025-01-19T10:35:56"/>
        <d v="2025-01-19T10:49:09"/>
        <d v="2025-01-19T12:05:05"/>
        <d v="2025-01-20T13:04:09"/>
        <d v="2025-01-20T13:05:29"/>
        <d v="2025-01-21T07:21:19"/>
        <d v="2025-01-21T11:24:39"/>
        <d v="2025-01-21T11:26:09"/>
        <d v="2025-01-21T11:28:07"/>
        <d v="2025-01-21T11:31:19"/>
        <d v="2025-01-21T15:01:11"/>
        <d v="2025-01-21T18:01:18"/>
        <d v="2025-01-22T10:20:46"/>
        <d v="2025-01-22T21:01:40"/>
        <d v="2025-01-22T21:24:56"/>
        <d v="2025-01-22T21:27:04"/>
        <d v="2025-01-22T21:45:11"/>
        <d v="2025-01-23T15:34:21"/>
        <d v="2025-01-23T15:35:41"/>
        <d v="2025-01-23T15:38:33"/>
        <d v="2025-01-23T15:40:58"/>
        <d v="2025-01-23T15:44:43"/>
        <d v="2025-01-23T15:46:08"/>
        <d v="2025-01-23T16:41:52"/>
        <d v="2025-01-23T16:45:01"/>
        <d v="2025-01-23T16:50:33"/>
        <d v="2025-01-23T17:24:19"/>
        <d v="2025-01-24T09:23:39"/>
        <d v="2025-01-24T10:06:07"/>
        <d v="2025-01-24T14:19:53"/>
        <d v="2025-01-25T09:39:26"/>
        <d v="2025-01-25T09:40:35"/>
        <d v="2025-01-25T09:41:38"/>
        <d v="2025-01-25T23:41:02"/>
        <d v="2025-01-25T23:42:10"/>
        <d v="2025-01-25T23:58:50"/>
        <d v="2025-01-26T00:10:30"/>
        <d v="2025-01-26T00:12:18"/>
        <d v="2025-01-26T00:14:00"/>
        <d v="2025-01-26T00:15:10"/>
        <d v="2025-01-26T13:56:22"/>
        <d v="2025-01-26T13:57:56"/>
        <d v="2025-01-26T13:59:16"/>
        <d v="2025-01-26T19:22:09"/>
        <d v="2025-01-26T19:25:09"/>
        <d v="2025-01-26T23:44:45"/>
        <d v="2025-01-26T23:48:57"/>
        <d v="2025-01-27T00:12:45"/>
        <d v="2025-01-27T09:14:54"/>
        <d v="2025-01-27T10:15:24"/>
        <d v="2025-01-27T13:13:35"/>
        <d v="2025-01-27T13:15:51"/>
        <d v="2025-01-27T18:16:04"/>
        <d v="2025-01-27T18:17:26"/>
        <d v="2025-01-27T18:18:39"/>
        <d v="2025-01-27T20:08:18"/>
        <d v="2025-01-30T18:01:54"/>
        <d v="2025-01-30T18:03:17"/>
        <d v="2025-01-30T18:04:51"/>
        <d v="2025-01-30T18:06:32"/>
        <d v="2025-01-30T18:32:53"/>
        <d v="2025-01-30T18:38:00"/>
        <d v="2025-02-01T09:45:24"/>
        <d v="2025-02-01T17:03:04"/>
        <d v="2025-02-01T17:04:33"/>
        <d v="2025-02-01T17:05:42"/>
        <d v="2025-02-01T17:06:51"/>
        <d v="2025-02-02T10:38:06"/>
        <d v="2025-02-02T14:16:37"/>
        <d v="2025-02-03T17:50:09"/>
        <d v="2025-02-04T19:31:09"/>
        <d v="2025-02-04T19:33:09"/>
        <d v="2025-02-05T14:15:22"/>
        <d v="2025-02-06T15:19:56"/>
        <d v="2025-02-06T16:43:41"/>
        <d v="2025-02-06T17:34:05"/>
        <d v="2025-02-07T10:48:52"/>
        <d v="2025-02-07T16:53:42"/>
        <d v="2025-02-07T16:54:50"/>
        <d v="2025-02-07T16:56:34"/>
        <d v="2025-02-08T08:44:42"/>
        <d v="2025-02-08T08:46:48"/>
        <d v="2025-02-10T16:06:08"/>
        <d v="2025-02-10T16:15:52"/>
        <d v="2025-02-10T16:22:17"/>
        <d v="2025-02-10T16:27:13"/>
        <d v="2025-02-10T16:30:04"/>
        <d v="2025-02-10T16:31:54"/>
        <d v="2025-02-11T13:52:01"/>
        <d v="2025-02-11T13:53:02"/>
        <d v="2025-02-12T13:15:41"/>
        <d v="2025-02-13T09:35:06"/>
        <d v="2025-02-13T09:58:57"/>
        <d v="2025-02-13T10:03:00"/>
        <d v="2025-02-13T10:07:40"/>
        <d v="2025-02-13T10:09:40"/>
        <d v="2025-02-13T10:11:00"/>
        <d v="2025-02-13T10:14:00"/>
        <d v="2025-02-13T10:15:35"/>
        <d v="2025-02-13T11:34:41"/>
        <d v="2025-02-13T12:27:19"/>
        <d v="2025-02-13T12:37:36"/>
        <d v="2025-02-13T12:59:42"/>
        <d v="2025-02-13T13:44:31"/>
        <d v="2025-02-13T14:31:03"/>
        <d v="2025-02-13T14:57:23"/>
        <d v="2025-02-13T15:00:28"/>
        <d v="2025-02-13T17:16:00"/>
        <d v="2025-02-14T09:21:58"/>
        <d v="2025-02-14T11:41:19"/>
        <d v="2025-02-14T15:47:18"/>
        <d v="2025-02-14T19:19:05"/>
        <d v="2025-02-15T09:53:12"/>
        <d v="2025-02-15T09:54:10"/>
        <d v="2025-02-15T14:24:59"/>
        <d v="2025-02-16T09:22:10"/>
        <d v="2025-02-17T10:30:55"/>
        <d v="2025-02-17T11:30:48"/>
        <d v="2025-02-17T12:38:43"/>
        <d v="2025-02-17T14:14:52"/>
        <d v="2025-02-17T15:12:13"/>
        <d v="2025-02-17T15:16:22"/>
        <d v="2025-02-18T18:27:25"/>
        <d v="2025-02-18T18:28:28"/>
        <d v="2025-02-19T09:58:12"/>
        <d v="2025-02-21T10:39:30"/>
        <d v="2025-02-21T10:48:34"/>
        <d v="2025-02-21T15:01:40"/>
        <d v="2025-02-21T15:04:03"/>
        <d v="2025-02-22T10:16:48"/>
        <d v="2025-02-22T10:30:22"/>
        <d v="2025-02-22T10:33:32"/>
        <d v="2025-02-22T10:36:25"/>
        <d v="2025-02-22T10:37:38"/>
        <d v="2025-02-22T10:38:54"/>
        <d v="2025-02-22T22:58:59"/>
        <d v="2025-02-24T21:20:47"/>
        <d v="2025-02-24T21:21:44"/>
        <d v="2025-02-24T21:23:21"/>
        <d v="2025-02-24T21:26:20"/>
        <d v="2025-02-24T21:27:46"/>
        <d v="2025-02-24T21:48:59"/>
        <d v="2025-02-24T21:53:56"/>
        <d v="2025-02-24T21:57:03"/>
        <d v="2025-03-03T15:10:07"/>
        <d v="2025-03-04T11:52:51"/>
        <d v="2025-03-05T21:28:10"/>
        <d v="2025-03-05T21:30:02"/>
        <d v="2025-03-05T22:18:41"/>
        <d v="2025-03-10T06:52:24"/>
        <d v="2025-03-10T11:22:04"/>
        <d v="2025-03-10T15:40:00"/>
        <d v="2025-03-10T15:41:36"/>
        <d v="2025-03-11T15:40:15"/>
        <d v="2025-03-11T15:42:04"/>
        <d v="2025-03-11T15:45:48"/>
        <d v="2025-03-11T16:44:19"/>
        <d v="2025-03-11T21:15:56"/>
        <d v="2025-03-12T14:58:16"/>
        <d v="2025-03-12T15:00:16"/>
        <d v="2025-03-12T15:09:03"/>
        <d v="2025-03-13T06:34:26"/>
        <d v="2025-03-13T15:21:56"/>
        <d v="2025-03-13T15:24:36"/>
        <d v="2025-03-13T15:26:03"/>
        <d v="2025-03-13T15:32:07"/>
        <d v="2025-03-13T15:33:10"/>
        <d v="2025-03-13T15:35:17"/>
        <d v="2025-03-13T15:42:10"/>
        <d v="2025-03-13T15:49:50"/>
        <d v="2025-03-13T15:53:01"/>
        <d v="2025-03-13T18:05:49"/>
        <d v="2025-03-13T18:35:12"/>
        <d v="2025-03-13T18:44:37"/>
        <d v="2025-03-13T18:46:01"/>
        <d v="2025-03-14T08:45:07"/>
        <d v="2025-03-14T16:36:19"/>
        <d v="2025-03-14T16:37:14"/>
        <d v="2025-03-14T16:38:12"/>
        <d v="2025-03-14T16:41:09"/>
        <d v="2025-03-17T09:01:07"/>
        <d v="2025-03-17T12:43:35"/>
        <d v="2025-03-18T06:03:34"/>
        <d v="2025-03-19T07:22:19"/>
        <d v="2025-03-19T07:27:57"/>
        <d v="2025-03-19T07:50:45"/>
        <d v="2025-03-19T10:07:02"/>
        <d v="2025-03-19T10:11:41"/>
        <d v="2025-03-19T14:31:50"/>
        <d v="2025-03-20T13:35:55"/>
        <d v="2025-03-20T13:37:30"/>
        <d v="2025-03-21T20:18:53"/>
        <d v="2025-03-21T20:24:52"/>
        <d v="2025-03-21T20:30:23"/>
        <d v="2025-03-21T20:32:55"/>
        <d v="2025-03-22T10:25:55"/>
        <d v="2025-03-22T10:55:37"/>
        <d v="2025-03-23T13:08:52"/>
        <d v="2025-03-23T13:11:00"/>
        <d v="2025-03-23T13:34:57"/>
        <d v="2025-03-23T15:37:52"/>
        <d v="2025-03-23T18:08:40"/>
        <d v="2025-03-24T11:38:35"/>
        <d v="2025-03-24T19:38:32"/>
        <d v="2025-03-25T14:52:25"/>
        <d v="2025-03-26T07:03:07"/>
        <d v="2025-03-26T08:22:56"/>
        <d v="2025-03-26T20:03:56"/>
        <d v="2025-03-26T20:05:51"/>
        <d v="2025-03-26T20:08:30"/>
        <d v="2025-03-26T20:10:42"/>
        <d v="2025-03-26T20:12:55"/>
        <d v="2025-03-27T18:04:11"/>
        <d v="2025-03-27T18:24:49"/>
        <d v="2025-03-28T07:41:47"/>
        <d v="2025-03-29T10:26:16"/>
        <d v="2025-03-29T11:45:45"/>
        <d v="2025-03-29T11:50:00"/>
        <d v="2025-03-29T12:48:53"/>
        <d v="2025-03-29T12:50:01"/>
        <d v="2025-03-29T12:52:09"/>
        <d v="2025-03-29T12:52:57"/>
        <d v="2025-03-29T14:06:32"/>
        <d v="2025-03-29T14:10:04"/>
        <d v="2025-03-29T15:13:09"/>
        <d v="2025-03-29T15:14:08"/>
        <d v="2025-03-30T07:24:11"/>
        <d v="2025-03-31T08:57:01"/>
        <d v="2025-03-31T10:33:01"/>
        <d v="2025-03-31T10:51:22"/>
        <d v="2025-03-31T10:53:29"/>
        <d v="2025-03-31T10:54:28"/>
        <d v="2025-03-31T10:57:22"/>
        <d v="2025-03-31T11:00:10"/>
        <d v="2025-03-31T11:26:19"/>
        <d v="2025-03-31T15:48:08"/>
        <d v="2025-03-31T15:50:33"/>
        <d v="2025-03-31T15:52:47"/>
        <d v="2025-03-31T15:54:05"/>
        <d v="2025-03-31T15:55:38"/>
        <d v="2025-03-31T16:45:05"/>
        <d v="2025-03-31T16:52:58"/>
        <d v="2025-03-31T16:55:29"/>
        <d v="2025-03-31T18:31:38"/>
        <d v="2025-04-01T09:56:35"/>
        <d v="2025-04-01T10:50:06"/>
        <d v="2025-04-01T11:19:47"/>
        <d v="2025-04-01T11:35:57"/>
        <d v="2025-04-01T11:46:00"/>
        <d v="2025-04-01T11:57:42"/>
        <d v="2025-04-01T11:59:35"/>
        <d v="2025-04-01T14:49:40"/>
        <d v="2025-04-01T17:22:01"/>
        <d v="2025-04-01T17:55:08"/>
        <d v="2025-04-01T17:57:16"/>
        <d v="2025-04-01T22:17:00"/>
        <d v="2025-04-01T22:18:26"/>
        <d v="2025-04-02T07:57:42"/>
        <d v="2025-04-02T12:48:52"/>
        <d v="2025-04-02T12:49:46"/>
        <d v="2025-04-02T20:36:07"/>
        <d v="2025-04-02T20:40:11"/>
        <d v="2025-04-02T20:42:21"/>
        <d v="2025-04-03T16:50:07"/>
        <d v="2025-04-03T16:53:36"/>
        <d v="2025-04-03T16:54:38"/>
        <d v="2025-04-03T16:55:22"/>
        <d v="2025-04-03T21:22:21"/>
        <d v="2025-04-04T22:45:09"/>
        <d v="2025-04-04T22:46:01"/>
        <d v="2025-04-04T22:49:24"/>
        <d v="2025-04-04T22:50:39"/>
        <d v="2025-04-04T22:52:47"/>
        <d v="2025-04-04T22:57:31"/>
        <d v="2025-04-05T14:14:29"/>
        <d v="2025-04-05T15:08:01"/>
        <d v="2025-04-05T15:15:26"/>
        <d v="2025-04-05T15:20:24"/>
        <d v="2025-04-05T15:54:32"/>
        <d v="2025-04-06T13:46:52"/>
        <d v="2025-04-06T13:49:01"/>
        <d v="2025-04-06T13:55:57"/>
        <d v="2025-04-06T14:37:49"/>
        <d v="2025-04-06T15:25:51"/>
        <d v="2025-04-07T07:55:32"/>
        <d v="2025-04-07T07:56:23"/>
        <d v="2025-04-07T15:40:34"/>
        <d v="2025-04-07T15:41:44"/>
        <d v="2025-04-07T15:44:09"/>
        <d v="2025-04-07T16:25:57"/>
        <d v="2025-04-07T16:40:08"/>
        <d v="2025-04-07T16:42:04"/>
        <d v="2025-04-07T17:46:22"/>
        <d v="2025-04-07T18:09:26"/>
        <d v="2025-04-07T18:42:00"/>
        <d v="2025-04-08T09:56:15"/>
        <d v="2025-04-08T15:50:07"/>
        <d v="2025-04-08T15:51:24"/>
        <d v="2025-04-08T15:52:19"/>
        <d v="2025-04-08T15:53:53"/>
        <d v="2025-04-08T15:55:57"/>
        <d v="2025-04-08T15:56:57"/>
        <d v="2025-04-09T14:45:56"/>
        <d v="2025-04-09T15:53:42"/>
        <d v="2025-04-10T09:30:40"/>
        <d v="2025-04-10T09:32:16"/>
        <d v="2025-04-10T09:34:08"/>
        <d v="2025-04-10T17:32:54"/>
        <d v="2025-04-10T21:23:33"/>
        <d v="2025-04-10T21:24:26"/>
        <d v="2025-04-10T21:25:23"/>
        <d v="2025-04-10T21:26:25"/>
        <d v="2025-04-10T21:27:27"/>
        <d v="2025-04-10T21:40:27"/>
        <d v="2025-04-10T22:59:19"/>
        <d v="2025-04-10T23:00:21"/>
        <d v="2025-04-10T23:01:35"/>
        <d v="2025-04-10T23:02:02"/>
        <d v="2025-04-10T23:02:32"/>
        <d v="2025-04-11T14:46:23"/>
        <d v="2025-04-11T14:47:50"/>
        <d v="2025-04-11T14:49:25"/>
        <d v="2025-04-11T14:51:37"/>
        <d v="2025-04-11T14:55:00"/>
        <d v="2025-04-11T16:42:11"/>
        <d v="2025-04-11T16:45:24"/>
        <d v="2025-04-12T12:11:37"/>
        <d v="2025-04-12T12:18:49"/>
        <d v="2025-04-12T12:20:53"/>
        <d v="2025-04-12T15:32:44"/>
        <d v="2025-04-12T16:07:52"/>
        <d v="2025-04-13T10:12:29"/>
        <d v="2025-04-13T14:18:48"/>
        <d v="2025-04-13T14:21:08"/>
        <d v="2025-04-13T14:22:50"/>
        <d v="2025-04-13T15:04:23"/>
        <d v="2025-04-13T15:28:32"/>
        <d v="2025-04-13T17:50:24"/>
        <d v="2025-04-14T14:51:17"/>
        <d v="2025-04-14T14:53:49"/>
        <d v="2025-04-14T14:55:14"/>
        <d v="2025-04-14T15:23:37"/>
        <d v="2025-04-14T16:26:08"/>
        <d v="2025-04-14T17:29:26"/>
        <d v="2025-04-15T16:46:04"/>
        <d v="2025-04-15T16:46:59"/>
        <d v="2025-04-15T16:48:48"/>
        <d v="2025-04-15T16:50:32"/>
        <d v="2025-04-15T16:51:52"/>
        <d v="2025-04-15T17:01:23"/>
        <d v="2025-04-15T17:15:49"/>
        <d v="2025-04-15T17:18:33"/>
        <d v="2025-04-15T17:20:57"/>
        <d v="2025-04-15T19:07:30"/>
        <d v="2025-04-15T19:09:26"/>
        <d v="2025-04-16T16:09:35"/>
        <d v="2025-04-16T18:27:46"/>
        <d v="2025-04-16T18:36:47"/>
        <d v="2025-04-16T18:44:43"/>
        <d v="2025-04-16T18:50:01"/>
        <d v="2025-04-16T18:54:32"/>
        <d v="2025-04-16T18:56:52"/>
        <d v="2025-04-16T21:07:01"/>
        <d v="2025-04-18T08:45:50"/>
        <d v="2025-04-18T17:21:04"/>
        <d v="2025-04-18T17:22:44"/>
        <d v="2025-04-18T17:30:25"/>
        <d v="2025-04-19T06:50:17"/>
        <d v="2025-04-19T06:50:51"/>
        <d v="2025-04-19T07:23:21"/>
        <d v="2025-04-19T07:24:22"/>
        <d v="2025-04-19T07:26:25"/>
        <d v="2025-04-19T07:30:57"/>
        <d v="2025-04-19T20:07:49"/>
        <d v="2025-04-20T08:54:44"/>
        <d v="2025-04-20T09:12:32"/>
        <d v="2025-04-20T12:57:39"/>
        <d v="2025-04-21T09:19:53"/>
        <d v="2025-04-21T15:34:38"/>
        <d v="2025-04-21T15:35:43"/>
        <d v="2025-04-21T15:36:42"/>
        <d v="2025-04-21T15:37:32"/>
        <d v="2025-04-21T15:41:14"/>
        <d v="2025-04-21T16:57:04"/>
        <d v="2025-04-22T09:02:52"/>
        <d v="2025-04-22T14:04:52"/>
        <d v="2025-04-22T14:07:43"/>
        <d v="2025-04-22T14:08:44"/>
        <d v="2025-04-22T14:09:11"/>
        <d v="2025-04-22T14:09:42"/>
        <d v="2025-04-22T14:10:14"/>
        <d v="2025-04-22T14:10:45"/>
        <d v="2025-04-22T14:19:35"/>
        <d v="2025-04-22T14:40:30"/>
        <d v="2025-04-23T08:21:16"/>
        <d v="2025-04-23T08:22:44"/>
        <d v="2025-04-23T08:23:59"/>
        <d v="2025-04-23T09:20:26"/>
        <d v="2025-04-23T09:42:33"/>
        <d v="2025-04-23T09:43:33"/>
        <d v="2025-04-23T14:11:45"/>
        <d v="2025-04-23T14:16:20"/>
        <d v="2025-04-24T09:02:40"/>
        <d v="2025-04-24T09:11:47"/>
        <d v="2025-04-24T15:23:23"/>
        <d v="2025-04-24T15:23:55"/>
        <d v="2025-04-24T15:24:45"/>
        <d v="2025-04-24T15:25:25"/>
        <d v="2025-04-24T15:26:04"/>
        <d v="2025-04-24T15:26:53"/>
        <d v="2025-04-24T15:27:35"/>
        <d v="2025-04-24T15:28:44"/>
        <d v="2025-04-26T09:14:50"/>
        <d v="2025-04-26T11:03:24"/>
        <d v="2025-04-26T12:08:34"/>
        <d v="2025-04-26T12:09:07"/>
        <d v="2025-04-26T14:33:41"/>
        <d v="2025-04-26T16:08:32"/>
        <d v="2025-04-26T16:44:11"/>
        <d v="2025-04-26T16:44:55"/>
        <d v="2025-04-26T16:45:30"/>
        <d v="2025-04-26T16:46:18"/>
        <d v="2025-04-26T16:47:08"/>
        <d v="2025-04-26T19:01:32"/>
        <d v="2025-04-26T19:05:24"/>
        <d v="2025-04-27T15:00:40"/>
        <d v="2025-04-27T15:04:35"/>
        <d v="2025-04-27T15:07:43"/>
        <d v="2025-04-27T15:27:55"/>
        <d v="2025-04-27T15:31:04"/>
        <d v="2025-04-27T15:33:00"/>
        <d v="2025-04-27T15:33:35"/>
        <d v="2025-04-27T15:34:11"/>
        <d v="2025-04-27T15:50:25"/>
        <d v="2025-04-28T13:10:31"/>
        <d v="2025-04-28T17:37:46"/>
        <d v="2025-04-29T12:55:40"/>
        <d v="2025-04-29T12:57:22"/>
        <d v="2025-04-30T09:12:29"/>
        <d v="2025-04-30T10:25:23"/>
        <d v="2025-05-01T12:24:03"/>
        <d v="2025-05-01T12:26:03"/>
        <d v="2025-05-01T12:27:48"/>
        <d v="2025-05-02T10:45:05"/>
        <d v="2025-05-02T10:47:14"/>
        <d v="2025-05-03T15:33:42"/>
        <d v="2025-05-03T15:35:17"/>
        <d v="2025-05-03T18:05:47"/>
        <d v="2025-05-03T23:27:15"/>
        <d v="2025-05-03T23:28:24"/>
        <d v="2025-05-03T23:31:53"/>
        <d v="2025-05-03T23:35:39"/>
        <d v="2025-05-03T23:38:09"/>
        <d v="2025-05-03T23:39:18"/>
        <d v="2025-05-03T23:40:25"/>
        <d v="2025-05-03T23:47:14"/>
        <d v="2025-05-03T23:50:38"/>
        <d v="2025-05-04T09:05:51"/>
        <d v="2025-05-04T09:07:30"/>
        <d v="2025-05-04T09:30:28"/>
        <d v="2025-05-04T09:47:41"/>
        <d v="2025-05-04T11:53:59"/>
        <d v="2025-05-04T11:56:30"/>
        <d v="2025-05-04T12:54:20"/>
        <d v="2025-05-04T15:02:38"/>
        <d v="2025-05-04T16:33:53"/>
        <d v="2025-05-05T16:40:24"/>
        <d v="2025-05-05T16:42:49"/>
        <d v="2025-05-05T16:45:15"/>
        <d v="2025-05-05T16:46:12"/>
        <d v="2025-05-05T17:21:22"/>
        <d v="2025-05-05T17:21:55"/>
        <d v="2025-05-05T17:25:01"/>
        <d v="2025-05-05T17:27:37"/>
        <d v="2025-05-06T13:27:29"/>
        <d v="2025-05-06T13:35:54"/>
        <d v="2025-05-06T13:39:01"/>
        <d v="2025-05-06T13:39:35"/>
        <d v="2025-05-06T13:41:16"/>
        <d v="2025-05-06T13:42:19"/>
        <d v="2025-05-06T13:43:07"/>
        <d v="2025-05-06T13:44:03"/>
        <d v="2025-05-06T13:44:52"/>
        <d v="2025-05-06T13:45:30"/>
        <d v="2025-05-06T13:46:16"/>
        <d v="2025-05-06T13:48:24"/>
        <d v="2025-05-06T13:48:59"/>
        <d v="2025-05-06T13:49:50"/>
        <d v="2025-05-06T13:50:44"/>
        <d v="2025-05-06T13:51:24"/>
        <d v="2025-05-06T17:14:08"/>
        <d v="2025-05-06T17:14:44"/>
        <d v="2025-05-06T17:15:17"/>
        <d v="2025-05-06T17:16:18"/>
        <d v="2025-05-06T17:17:26"/>
        <d v="2025-05-06T18:43:34"/>
        <d v="2025-05-07T08:30:54"/>
        <d v="2025-05-07T13:10:24"/>
        <d v="2025-05-07T13:11:12"/>
        <d v="2025-05-07T13:11:52"/>
        <d v="2025-05-07T13:12:37"/>
        <d v="2025-05-07T13:13:10"/>
        <d v="2025-05-08T17:13:57"/>
        <d v="2025-05-09T09:14:56"/>
        <d v="2025-05-09T09:32:56"/>
        <d v="2025-05-09T09:38:03"/>
        <d v="2025-05-09T10:18:30"/>
        <d v="2025-05-09T16:20:56"/>
        <d v="2025-05-09T16:41:12"/>
        <d v="2025-05-10T15:55:03"/>
        <d v="2025-05-10T15:55:52"/>
        <d v="2025-05-10T15:56:33"/>
        <d v="2025-05-10T15:59:39"/>
        <d v="2025-05-10T17:20:41"/>
        <d v="2025-05-10T17:21:26"/>
        <d v="2025-05-10T17:22:05"/>
        <d v="2025-05-10T17:22:45"/>
        <d v="2025-05-10T22:43:33"/>
        <d v="2025-05-11T11:34:41"/>
        <d v="2025-05-11T11:35:57"/>
        <d v="2025-05-11T22:01:56"/>
        <d v="2025-05-12T08:05:26"/>
        <d v="2025-05-12T08:08:51"/>
        <d v="2025-05-12T08:12:43"/>
        <d v="2025-05-12T08:56:59"/>
        <d v="2025-05-12T09:17:58"/>
        <d v="2025-05-12T09:18:38"/>
        <d v="2025-05-12T09:19:20"/>
        <d v="2025-05-12T09:20:11"/>
        <d v="2025-05-12T09:20:57"/>
        <d v="2025-05-12T09:21:41"/>
        <d v="2025-05-13T09:56:18"/>
        <d v="2025-05-13T09:57:49"/>
        <d v="2025-05-13T09:59:52"/>
        <d v="2025-05-13T10:01:50"/>
        <d v="2025-05-13T13:22:38"/>
        <d v="2025-05-13T13:24:43"/>
        <d v="2025-05-13T15:03:47"/>
        <d v="2025-05-13T16:14:40"/>
        <d v="2025-05-13T16:56:15"/>
        <d v="2025-05-13T18:08:32"/>
        <d v="2025-05-14T06:18:55"/>
        <d v="2025-05-14T16:40:51"/>
        <d v="2025-05-14T17:32:40"/>
        <d v="2025-05-15T09:20:16"/>
        <d v="2025-05-15T09:24:20"/>
        <d v="2025-05-15T09:26:15"/>
        <d v="2025-05-15T12:02:28"/>
        <d v="2025-05-15T14:39:16"/>
        <d v="2025-05-15T14:42:58"/>
        <d v="2025-05-15T18:09:57"/>
        <d v="2025-05-15T19:16:45"/>
        <d v="2025-05-15T21:49:41"/>
        <d v="2025-05-16T11:54:04"/>
        <d v="2025-05-16T14:36:57"/>
        <d v="2025-05-16T14:38:14"/>
        <d v="2025-05-16T14:38:51"/>
        <d v="2025-05-16T14:39:23"/>
        <d v="2025-05-16T17:12:31"/>
        <d v="2025-05-16T17:59:13"/>
        <d v="2025-05-16T17:59:45"/>
        <d v="2025-05-17T15:11:15"/>
        <d v="2025-05-17T15:11:48"/>
        <d v="2025-05-17T15:22:36"/>
        <d v="2025-05-17T18:10:33"/>
        <d v="2025-05-17T19:36:43"/>
        <d v="2025-05-17T19:57:25"/>
        <d v="2025-05-17T19:58:42"/>
        <d v="2025-05-17T20:02:31"/>
        <d v="2025-05-18T09:26:22"/>
        <d v="2025-05-18T09:27:03"/>
        <d v="2025-05-18T09:27:52"/>
        <d v="2025-05-18T09:28:26"/>
        <d v="2025-05-18T09:29:01"/>
        <d v="2025-05-18T09:29:46"/>
        <d v="2025-05-18T09:30:21"/>
        <d v="2025-05-18T09:31:13"/>
        <d v="2025-05-18T09:31:57"/>
        <d v="2025-05-18T09:33:17"/>
        <d v="2025-05-18T10:16:40"/>
        <d v="2025-05-18T10:18:21"/>
        <d v="2025-05-18T10:26:24"/>
        <d v="2025-05-18T14:42:36"/>
        <d v="2025-05-18T15:20:11"/>
        <d v="2025-05-18T15:21:20"/>
        <d v="2025-05-18T15:22:58"/>
        <d v="2025-05-18T15:25:23"/>
        <d v="2025-05-18T15:26:03"/>
        <d v="2025-05-18T15:26:34"/>
        <d v="2025-05-18T15:27:14"/>
        <d v="2025-05-18T15:28:29"/>
        <d v="2025-05-18T15:29:15"/>
        <d v="2025-05-18T15:29:50"/>
        <d v="2025-05-18T18:35:43"/>
        <d v="2025-05-18T18:43:11"/>
        <d v="2025-05-18T18:47:09"/>
        <d v="2025-05-18T18:48:44"/>
        <d v="2025-05-18T18:56:15"/>
        <d v="2025-05-19T11:17:19"/>
        <d v="2025-05-19T11:20:46"/>
        <d v="2025-05-19T11:24:19"/>
        <d v="2025-05-19T15:16:09"/>
        <d v="2025-05-19T18:13:00"/>
        <d v="2025-05-19T18:28:21"/>
        <d v="2025-05-19T20:10:54"/>
        <d v="2025-05-19T20:42:38"/>
        <d v="2025-05-19T20:44:34"/>
        <d v="2025-05-19T20:47:54"/>
        <d v="2025-05-19T20:54:54"/>
        <d v="2025-05-19T20:56:55"/>
        <d v="2025-05-19T20:58:45"/>
        <d v="2025-05-20T09:27:28"/>
        <d v="2025-05-20T16:49:42"/>
        <d v="2025-05-20T17:00:22"/>
        <d v="2025-05-21T07:01:10"/>
        <d v="2025-05-21T17:08:58"/>
        <d v="2025-05-21T17:10:03"/>
        <d v="2025-05-21T17:29:15"/>
        <d v="2025-05-21T17:31:21"/>
        <d v="2025-05-21T20:02:06"/>
        <d v="2025-05-21T21:47:29"/>
        <d v="2025-05-21T21:49:11"/>
        <d v="2025-05-21T21:54:23"/>
        <d v="2025-05-21T21:56:07"/>
        <d v="2025-05-21T21:59:34"/>
        <d v="2025-05-21T22:01:58"/>
        <d v="2025-05-21T22:04:56"/>
        <d v="2025-05-21T22:07:32"/>
        <d v="2025-05-22T16:57:25"/>
        <d v="2025-05-22T16:58:05"/>
        <d v="2025-05-22T16:59:44"/>
        <d v="2025-05-22T17:00:38"/>
        <d v="2025-05-22T17:01:42"/>
        <d v="2025-05-22T19:03:01"/>
        <d v="2025-05-23T19:38:49"/>
        <d v="2025-05-23T19:40:47"/>
        <d v="2025-05-23T19:45:22"/>
        <d v="2025-05-23T19:47:08"/>
        <d v="2025-05-23T19:47:59"/>
        <d v="2025-05-23T19:52:23"/>
        <d v="2025-05-24T10:56:41"/>
        <d v="2025-05-24T10:59:17"/>
        <d v="2025-05-24T17:19:07"/>
        <d v="2025-05-24T18:20:25"/>
        <d v="2025-05-27T08:42:22"/>
        <d v="2025-05-27T08:47:58"/>
        <d v="2025-05-27T08:58:12"/>
        <d v="2025-05-27T09:00:20"/>
        <d v="2025-05-27T09:02:33"/>
        <d v="2025-05-27T09:05:03"/>
        <d v="2025-05-27T09:13:07"/>
        <d v="2025-05-27T09:13:42"/>
        <d v="2025-05-27T10:32:27"/>
        <d v="2025-05-27T11:24:52"/>
        <d v="2025-05-27T12:33:32"/>
        <d v="2025-05-27T12:36:19"/>
        <d v="2025-05-27T12:38:26"/>
        <d v="2025-05-27T13:17:26"/>
        <d v="2025-05-28T11:47:23"/>
        <d v="2025-05-28T15:13:38"/>
        <d v="2025-05-28T15:16:04"/>
        <d v="2025-05-28T15:19:56"/>
        <d v="2025-05-28T15:32:32"/>
        <d v="2025-05-28T15:40:46"/>
        <d v="2025-05-29T09:13:40"/>
        <d v="2025-05-29T09:47:37"/>
        <d v="2025-05-29T09:54:16"/>
        <d v="2025-05-29T09:56:05"/>
        <d v="2025-05-29T09:57:10"/>
        <d v="2025-05-29T10:06:11"/>
        <d v="2025-05-29T17:36:54"/>
        <d v="2025-05-29T17:38:52"/>
        <d v="2025-05-29T20:45:03"/>
        <d v="2025-05-30T08:45:06"/>
        <d v="2025-05-30T08:45:58"/>
        <d v="2025-05-30T08:49:48"/>
        <d v="2025-05-30T08:59:44"/>
        <d v="2025-05-30T17:53:31"/>
        <d v="2025-05-30T17:56:49"/>
        <d v="2025-05-30T17:59:00"/>
        <d v="2025-05-30T18:03:35"/>
        <d v="2025-05-31T13:43:48"/>
        <d v="2025-06-01T14:52:47"/>
        <d v="2025-06-01T14:54:20"/>
        <d v="2025-06-01T15:05:47"/>
        <d v="2025-06-01T15:20:10"/>
        <d v="2025-06-02T09:12:44"/>
        <d v="2025-06-02T09:18:12"/>
        <d v="2025-06-03T09:50:40"/>
        <d v="2025-06-03T17:58:02"/>
        <d v="2025-06-04T10:09:00"/>
        <d v="2025-06-04T13:27:00"/>
        <d v="2025-06-05T18:04:08"/>
        <d v="2025-06-06T09:22:20"/>
        <d v="2025-06-06T09:23:28"/>
        <d v="2025-06-06T09:23:59"/>
        <d v="2025-06-06T09:24:39"/>
        <d v="2025-06-06T09:26:00"/>
        <d v="2025-06-06T09:31:25"/>
        <d v="2025-06-06T09:58:34"/>
        <d v="2025-06-06T11:16:03"/>
        <d v="2025-06-06T13:35:01"/>
        <d v="2025-06-06T18:17:46"/>
        <d v="2025-06-06T18:19:40"/>
        <d v="2025-06-07T11:03:00"/>
        <d v="2025-06-07T11:37:59"/>
        <d v="2025-06-07T14:26:16"/>
        <d v="2025-06-07T14:29:21"/>
        <d v="2025-06-07T14:38:24"/>
        <d v="2025-06-07T15:23:36"/>
        <d v="2025-06-07T19:06:02"/>
        <d v="2025-06-07T19:08:02"/>
        <d v="2025-06-07T19:20:32"/>
        <d v="2025-06-07T19:22:51"/>
        <d v="2025-06-07T22:33:16"/>
        <d v="2025-06-07T22:42:11"/>
        <d v="2025-06-07T22:46:05"/>
        <d v="2025-06-07T23:26:59"/>
        <d v="2025-06-08T10:54:28"/>
        <d v="2025-06-08T10:56:24"/>
        <d v="2025-06-08T10:59:34"/>
        <d v="2025-06-08T11:01:47"/>
        <d v="2025-06-08T11:15:26"/>
        <d v="2025-06-08T13:31:46"/>
        <d v="2025-06-09T13:52:21"/>
        <d v="2025-06-09T15:08:09"/>
        <d v="2025-06-09T15:17:05"/>
        <d v="2025-06-09T15:52:22"/>
        <d v="2025-06-09T15:56:27"/>
        <d v="2025-06-09T16:30:00"/>
        <d v="2025-06-10T11:04:49"/>
        <d v="2025-06-10T11:10:50"/>
        <d v="2025-06-10T11:15:51"/>
        <d v="2025-06-10T17:20:03"/>
        <d v="2025-06-10T17:24:52"/>
        <d v="2025-06-10T17:35:12"/>
        <d v="2025-06-10T18:27:30"/>
        <d v="2025-06-11T08:51:07"/>
        <d v="2025-06-11T08:58:28"/>
        <d v="2025-06-11T09:00:33"/>
        <d v="2025-06-11T13:10:49"/>
        <d v="2025-06-11T13:13:21"/>
        <d v="2025-06-11T13:14:26"/>
        <d v="2025-06-11T13:15:54"/>
        <d v="2025-06-11T13:20:46"/>
        <d v="2025-06-11T13:21:49"/>
        <d v="2025-06-11T13:29:28"/>
        <d v="2025-06-11T14:34:07"/>
        <d v="2025-06-11T15:17:51"/>
        <d v="2025-06-11T15:37:12"/>
        <d v="2025-06-11T16:01:52"/>
        <d v="2025-06-11T16:35:56"/>
        <d v="2025-06-11T16:38:55"/>
        <d v="2025-06-11T17:16:08"/>
        <d v="2025-06-11T17:26:14"/>
        <d v="2025-06-11T17:27:43"/>
        <d v="2025-06-11T17:31:58"/>
        <d v="2025-06-12T12:45:59"/>
        <d v="2025-06-12T14:31:48"/>
        <d v="2025-06-12T15:20:55"/>
        <d v="2025-06-12T15:22:42"/>
        <d v="2025-06-12T15:24:07"/>
        <d v="2025-06-12T15:25:53"/>
        <d v="2025-06-12T15:48:17"/>
        <d v="2025-06-12T16:23:31"/>
        <d v="2025-06-12T16:49:59"/>
        <d v="2025-06-13T12:18:52"/>
        <d v="2025-06-13T12:19:41"/>
        <d v="2025-06-13T12:21:36"/>
        <d v="2025-06-13T15:50:08"/>
        <d v="2025-06-13T15:54:31"/>
        <d v="2025-06-13T23:50:53"/>
        <d v="2025-06-13T23:59:25"/>
        <d v="2025-06-14T10:53:30"/>
        <d v="2025-06-14T14:40:22"/>
        <d v="2025-06-14T14:42:48"/>
        <d v="2025-06-14T17:12:42"/>
        <d v="2025-06-14T17:14:33"/>
        <d v="2025-06-14T17:17:25"/>
        <d v="2025-06-14T17:19:20"/>
        <d v="2025-06-14T17:21:10"/>
        <d v="2025-06-14T17:29:52"/>
        <d v="2025-06-14T17:30:57"/>
        <d v="2025-06-14T17:31:58"/>
        <d v="2025-06-14T17:33:32"/>
        <d v="2025-06-14T17:34:55"/>
        <d v="2025-06-14T19:14:54"/>
        <d v="2025-06-14T19:15:42"/>
        <d v="2025-06-14T19:21:57"/>
        <d v="2025-06-14T19:24:54"/>
        <d v="2025-06-14T19:32:51"/>
        <d v="2025-06-14T19:37:54"/>
        <d v="2025-06-14T19:38:33"/>
        <d v="2025-06-14T19:53:01"/>
        <d v="2025-06-15T13:30:15"/>
        <d v="2025-06-15T13:31:07"/>
        <d v="2025-06-15T13:37:23"/>
        <d v="2025-06-15T16:16:04"/>
        <d v="2025-06-15T16:20:12"/>
        <d v="2025-06-15T17:58:44"/>
        <d v="2025-06-15T18:00:28"/>
        <d v="2025-06-16T19:14:24"/>
        <d v="2025-06-17T08:07:19"/>
        <d v="2025-06-17T08:08:36"/>
        <d v="2025-06-17T10:33:11"/>
        <d v="2025-06-17T21:19:46"/>
        <d v="2025-06-17T21:20:27"/>
        <d v="2025-06-17T21:21:51"/>
        <d v="2025-06-18T17:10:37"/>
        <d v="2025-06-18T17:12:45"/>
        <d v="2025-06-18T18:32:08"/>
        <d v="2025-06-19T12:22:43"/>
        <d v="2025-06-19T12:41:49"/>
        <d v="2025-06-19T14:15:15"/>
        <d v="2025-06-19T15:43:12"/>
        <d v="2025-06-19T17:03:15"/>
        <d v="2025-06-20T08:55:06"/>
        <d v="2025-06-20T08:58:16"/>
        <d v="2025-06-20T09:04:17"/>
        <d v="2025-06-20T14:30:16"/>
        <d v="2025-06-20T15:37:18"/>
        <d v="2025-06-20T15:40:48"/>
        <d v="2025-06-20T17:19:59"/>
        <d v="2025-06-20T17:27:19"/>
        <d v="2025-06-20T17:41:45"/>
        <d v="2025-06-21T09:10:12"/>
        <d v="2025-06-21T11:33:36"/>
        <d v="2025-06-21T11:37:51"/>
        <d v="2025-06-21T11:39:21"/>
        <d v="2025-06-21T12:06:22"/>
        <d v="2025-06-21T12:09:29"/>
        <d v="2025-06-21T13:01:07"/>
        <d v="2025-06-21T15:02:42"/>
        <d v="2025-06-21T15:41:32"/>
        <d v="2025-06-21T16:23:19"/>
        <d v="2025-06-21T16:32:52"/>
        <d v="2025-06-21T17:54:27"/>
        <d v="2025-06-22T10:56:19"/>
        <d v="2025-06-22T12:45:11"/>
        <d v="2025-06-22T14:52:54"/>
        <d v="2025-06-22T15:03:16"/>
        <d v="2025-06-22T16:52:34"/>
        <d v="2025-06-23T12:05:50"/>
        <d v="2025-06-23T12:44:04"/>
        <d v="2025-06-23T13:21:46"/>
        <d v="2025-06-23T17:54:05"/>
        <d v="2025-06-24T12:48:05"/>
        <d v="2025-06-24T13:22:22"/>
        <d v="2025-06-24T13:23:30"/>
        <d v="2025-06-24T13:28:46"/>
        <d v="2025-06-24T13:33:54"/>
        <d v="2025-06-24T13:44:53"/>
        <d v="2025-06-24T13:53:37"/>
        <d v="2025-06-24T14:00:36"/>
        <d v="2025-06-24T15:00:09"/>
        <d v="2025-06-24T15:07:48"/>
        <d v="2025-06-24T15:11:48"/>
        <d v="2025-06-24T15:22:45"/>
        <d v="2025-06-24T15:50:19"/>
        <d v="2025-06-24T15:51:45"/>
        <d v="2025-06-24T16:20:43"/>
        <d v="2025-06-24T16:24:04"/>
        <d v="2025-06-24T18:39:07"/>
        <d v="2025-06-25T10:11:43"/>
        <d v="2025-06-25T10:43:00"/>
        <d v="2025-06-25T12:39:44"/>
        <d v="2025-06-25T14:40:12"/>
        <d v="2025-06-25T17:16:53"/>
        <d v="2025-06-25T17:22:02"/>
        <d v="2025-06-25T17:26:55"/>
        <d v="2025-06-25T17:29:55"/>
        <d v="2025-06-26T12:15:02"/>
        <d v="2025-06-26T12:18:31"/>
        <d v="2025-06-26T14:59:04"/>
        <d v="2025-06-26T16:10:16"/>
        <d v="2025-06-26T17:02:51"/>
        <d v="2025-06-26T17:05:45"/>
        <d v="2025-06-26T18:36:19"/>
        <d v="2025-06-26T19:01:19"/>
        <d v="2025-06-27T10:00:58"/>
        <d v="2025-06-27T11:29:57"/>
        <d v="2025-06-27T11:59:55"/>
        <d v="2025-06-27T12:04:19"/>
        <d v="2025-06-27T12:29:16"/>
        <d v="2025-06-27T15:02:03"/>
        <d v="2025-06-28T12:19:57"/>
        <d v="2025-06-28T13:22:03"/>
        <d v="2025-06-28T14:03:54"/>
        <d v="2025-06-28T16:14:07"/>
        <d v="2025-06-28T16:16:56"/>
        <d v="2025-06-28T16:52:44"/>
        <d v="2025-06-28T17:24:08"/>
        <d v="2025-06-28T17:31:43"/>
        <d v="2025-06-29T14:32:14"/>
        <d v="2025-06-29T14:33:40"/>
        <d v="2025-07-01T15:26:37"/>
        <d v="2025-07-02T13:47:42"/>
        <d v="2025-07-02T14:34:50"/>
        <d v="2025-07-02T17:31:41"/>
        <d v="2025-07-03T09:08:19"/>
        <d v="2025-07-03T09:12:03"/>
        <d v="2025-07-03T12:05:04"/>
        <d v="2025-07-03T15:46:59"/>
        <d v="2025-07-03T16:16:58"/>
        <d v="2025-07-03T17:21:06"/>
        <d v="2025-07-03T17:22:08"/>
        <d v="2025-07-03T17:30:54"/>
        <d v="2025-07-03T18:06:34"/>
        <d v="2025-07-03T18:13:51"/>
        <d v="2025-07-04T09:54:01"/>
        <d v="2025-07-04T12:48:21"/>
        <d v="2025-07-04T14:48:34"/>
        <d v="2025-07-04T15:02:18"/>
        <d v="2025-07-04T16:20:18"/>
        <d v="2025-07-04T17:12:19"/>
        <d v="2025-07-05T10:49:14"/>
        <d v="2025-07-05T10:59:32"/>
        <d v="2025-07-05T11:33:08"/>
        <d v="2025-07-05T12:33:52"/>
        <d v="2025-07-05T13:17:55"/>
        <d v="2025-07-05T13:59:22"/>
        <d v="2025-07-05T17:00:31"/>
        <d v="2025-07-05T18:09:23"/>
        <d v="2025-07-06T10:27:43"/>
        <d v="2025-07-06T15:11:14"/>
        <d v="2025-07-06T15:19:55"/>
        <d v="2025-07-06T16:08:41"/>
        <d v="2025-07-07T10:08:39"/>
        <d v="2025-07-07T10:37:37"/>
        <d v="2025-07-07T11:21:40"/>
        <d v="2025-07-07T11:22:36"/>
        <d v="2025-07-07T13:27:51"/>
        <d v="2025-07-07T14:21:35"/>
        <d v="2025-07-08T09:43:47"/>
        <d v="2025-07-08T11:09:13"/>
        <d v="2025-07-08T11:10:44"/>
        <d v="2025-07-08T11:14:44"/>
        <d v="2025-07-08T11:15:42"/>
        <d v="2025-07-08T11:24:57"/>
        <d v="2025-07-08T11:25:38"/>
        <d v="2025-07-08T11:37:40"/>
        <d v="2025-07-08T11:57:27"/>
        <d v="2025-07-08T12:05:17"/>
        <d v="2025-07-08T12:25:14"/>
        <d v="2025-07-08T12:26:08"/>
        <d v="2025-07-08T15:47:11"/>
        <d v="2025-07-08T15:47:57"/>
        <d v="2025-07-08T16:00:50"/>
        <d v="2025-07-08T16:26:27"/>
        <d v="2025-07-08T18:34:03"/>
        <d v="2025-07-09T09:23:01"/>
        <d v="2025-07-09T10:52:07"/>
        <d v="2025-07-09T11:02:04"/>
        <d v="2025-07-09T12:24:24"/>
        <d v="2025-07-09T12:35:01"/>
        <d v="2025-07-09T13:12:03"/>
        <d v="2025-07-09T13:50:59"/>
        <d v="2025-07-09T14:15:39"/>
        <d v="2025-07-09T14:17:55"/>
        <d v="2025-07-09T15:15:12"/>
        <d v="2025-07-09T15:38:37"/>
        <d v="2025-07-09T16:01:11"/>
        <d v="2025-07-09T16:27:06"/>
        <d v="2025-07-09T16:32:53"/>
        <d v="2025-07-10T10:59:51"/>
        <d v="2025-07-10T13:58:12"/>
        <d v="2025-07-10T14:24:42"/>
        <d v="2025-07-10T16:56:14"/>
        <d v="2025-07-11T09:23:51"/>
        <d v="2025-07-11T11:39:31"/>
        <d v="2025-07-11T13:13:18"/>
        <d v="2025-07-11T13:15:12"/>
        <d v="2025-07-11T14:41:55"/>
        <d v="2025-07-11T17:23:11"/>
        <d v="2025-07-12T10:19:48"/>
        <d v="2025-07-12T10:32:10"/>
        <d v="2025-07-12T13:14:51"/>
        <d v="2025-07-12T16:07:30"/>
        <d v="2025-07-12T17:24:32"/>
        <d v="2025-07-12T18:31:42"/>
        <d v="2025-07-12T18:33:07"/>
        <d v="2025-07-12T18:34:25"/>
        <d v="2025-07-12T18:36:33"/>
        <d v="2025-07-13T11:00:02"/>
        <d v="2025-07-13T11:25:17"/>
        <d v="2025-07-13T14:15:17"/>
        <d v="2025-07-14T10:16:42"/>
        <d v="2025-07-14T12:57:08"/>
        <d v="2025-07-14T15:06:18"/>
        <d v="2025-07-14T15:08:07"/>
        <d v="2025-07-15T09:42:21"/>
        <d v="2025-07-15T11:41:10"/>
        <d v="2025-07-15T12:57:13"/>
        <d v="2025-07-15T13:04:53"/>
        <d v="2025-07-15T13:10:26"/>
        <d v="2025-07-15T13:19:19"/>
        <d v="2025-07-15T14:05:08"/>
        <d v="2025-07-15T14:12:22"/>
        <d v="2025-07-15T14:32:16"/>
        <d v="2025-07-15T18:01:48"/>
        <d v="2025-07-15T18:25:53"/>
        <d v="2025-07-16T12:42:12"/>
        <d v="2025-07-16T13:34:22"/>
        <d v="2025-07-16T15:14:03"/>
        <d v="2025-07-17T13:29:12"/>
        <d v="2025-07-17T14:30:47"/>
        <d v="2025-07-17T15:54:55"/>
        <d v="2025-07-17T17:38:12"/>
        <d v="2025-07-18T09:37:49"/>
        <d v="2025-07-18T10:58:34"/>
        <d v="2025-07-18T11:26:57"/>
        <d v="2025-07-18T13:05:51"/>
        <d v="2025-07-18T13:19:37"/>
        <d v="2025-07-18T13:54:02"/>
        <d v="2025-07-18T14:47:47"/>
        <d v="2025-07-18T14:58:04"/>
        <d v="2025-07-18T15:21:30"/>
        <d v="2025-07-18T15:32:57"/>
        <d v="2025-07-18T15:38:21"/>
        <d v="2025-07-18T15:42:00"/>
        <d v="2025-07-18T15:43:50"/>
        <d v="2025-07-18T17:46:57"/>
        <d v="2025-07-19T10:28:54"/>
        <d v="2025-07-19T10:29:35"/>
        <d v="2025-07-19T10:30:21"/>
        <d v="2025-07-19T12:21:26"/>
        <d v="2025-07-19T12:56:17"/>
        <d v="2025-07-19T13:59:48"/>
        <d v="2025-07-19T14:03:21"/>
        <d v="2025-07-19T14:08:09"/>
        <d v="2025-07-19T14:09:28"/>
        <d v="2025-07-19T16:20:21"/>
        <d v="2025-07-19T16:32:59"/>
        <d v="2025-07-19T16:35:23"/>
        <d v="2025-07-19T16:37:37"/>
        <d v="2025-07-20T11:28:17"/>
        <d v="2025-07-20T13:33:26"/>
        <d v="2025-07-20T13:42:10"/>
        <d v="2025-07-20T17:10:36"/>
        <d v="2025-07-21T11:42:45"/>
        <d v="2025-07-21T11:46:25"/>
        <d v="2025-07-21T15:48:35"/>
        <d v="2025-07-21T17:36:19"/>
        <d v="2025-07-21T17:49:23"/>
        <d v="2025-07-21T17:51:58"/>
        <d v="2025-07-22T17:07:23"/>
        <d v="2025-07-22T17:08:18"/>
        <d v="2025-07-22T17:55:16"/>
        <d v="2025-07-23T12:51:04"/>
        <d v="2025-07-23T13:57:16"/>
        <d v="2025-07-23T16:07:07"/>
        <d v="2025-07-23T17:04:16"/>
        <d v="2025-07-23T17:42:30"/>
        <d v="2025-07-24T10:55:34"/>
        <d v="2025-07-24T11:18:48"/>
        <d v="2025-07-24T11:21:50"/>
        <d v="2025-07-24T11:53:38"/>
        <d v="2025-07-24T13:29:48"/>
        <d v="2025-07-24T13:36:59"/>
        <d v="2025-07-24T13:41:42"/>
        <d v="2025-07-24T15:58:19"/>
        <d v="2025-07-24T16:56:28"/>
        <d v="2025-07-24T17:02:10"/>
        <d v="2025-07-24T17:55:31"/>
        <d v="2025-07-24T18:10:44"/>
        <d v="2025-07-24T19:18:28"/>
        <d v="2025-07-25T09:48:36"/>
        <d v="2025-07-25T09:50:26"/>
        <d v="2025-07-25T09:55:59"/>
        <d v="2025-07-25T11:52:12"/>
        <d v="2025-07-25T11:57:43"/>
        <d v="2025-07-25T13:14:51"/>
        <d v="2025-07-25T14:44:10"/>
        <d v="2025-07-26T11:43:08"/>
        <d v="2025-07-26T13:23:58"/>
        <d v="2025-07-26T13:58:20"/>
        <d v="2025-07-26T14:20:56"/>
        <d v="2025-07-26T14:32:24"/>
        <d v="2025-07-26T15:23:26"/>
        <d v="2025-07-26T15:33:08"/>
        <d v="2025-07-26T15:52:24"/>
        <d v="2025-07-26T18:05:48"/>
        <d v="2025-07-27T14:51:07"/>
        <d v="2025-07-27T15:58:42"/>
        <d v="2025-07-28T10:59:35"/>
        <d v="2025-07-28T11:01:14"/>
        <d v="2025-07-28T13:56:23"/>
        <d v="2025-07-28T14:03:34"/>
        <d v="2025-07-28T14:04:33"/>
        <d v="2025-07-28T15:01:51"/>
        <d v="2025-07-28T15:07:44"/>
        <d v="2025-07-28T16:37:54"/>
        <d v="2025-07-29T10:27:43"/>
        <d v="2025-07-29T10:58:12"/>
        <d v="2025-07-29T11:00:53"/>
        <d v="2025-07-29T11:28:14"/>
        <d v="2025-07-29T15:43:16"/>
        <d v="2025-07-30T09:28:01"/>
        <d v="2025-07-30T14:47:38"/>
        <d v="2025-07-30T14:58:20"/>
        <d v="2025-07-30T15:03:07"/>
        <d v="2025-07-30T17:29:52"/>
        <d v="2025-07-30T18:32:32"/>
        <d v="2025-07-31T09:28:49"/>
        <d v="2025-07-31T11:52:27"/>
        <d v="2025-07-31T12:30:55"/>
        <d v="2025-07-31T12:32:28"/>
        <d v="2025-07-31T13:37:09"/>
        <d v="2025-07-31T13:53:12"/>
        <d v="2025-07-31T15:35:16"/>
        <d v="2025-07-31T17:24:38"/>
        <d v="2025-07-31T17:38:51"/>
        <d v="2025-08-01T11:39:58"/>
        <d v="2025-08-01T13:02:05"/>
        <d v="2025-08-01T13:09:11"/>
        <d v="2025-08-01T15:08:27"/>
        <d v="2025-08-01T17:15:45"/>
        <d v="2025-08-01T17:38:18"/>
        <d v="2025-08-02T10:42:30"/>
        <d v="2025-08-02T12:01:24"/>
        <d v="2025-08-02T12:02:12"/>
        <d v="2025-08-02T13:33:44"/>
        <d v="2025-08-02T13:51:17"/>
        <d v="2025-08-02T14:55:40"/>
        <d v="2025-08-02T16:50:18"/>
        <d v="2025-08-02T18:08:32"/>
        <d v="2025-08-03T10:18:14"/>
        <d v="2025-08-03T10:21:48"/>
        <d v="2025-08-03T11:53:11"/>
        <d v="2025-08-03T11:58:26"/>
        <d v="2025-08-03T12:46:59"/>
        <d v="2025-08-03T17:09:09"/>
        <d v="2025-08-04T09:58:58"/>
        <d v="2025-08-04T10:27:21"/>
        <d v="2025-08-04T10:39:51"/>
        <d v="2025-08-04T11:35:31"/>
        <d v="2025-08-04T15:19:20"/>
        <d v="2025-08-04T16:43:00"/>
        <d v="2025-08-05T12:01:49"/>
        <d v="2025-08-05T12:40:10"/>
        <d v="2025-08-05T13:18:11"/>
        <d v="2025-08-05T16:26:48"/>
        <d v="2025-08-05T16:30:20"/>
        <d v="2025-08-05T16:39:22"/>
        <d v="2025-08-05T17:41:23"/>
        <d v="2025-08-06T16:05:09"/>
        <d v="2025-08-06T17:31:07"/>
        <d v="2025-08-06T17:32:16"/>
        <d v="2025-08-06T17:36:45"/>
        <d v="2025-08-07T10:45:13"/>
        <d v="2025-08-07T16:35:38"/>
        <d v="2025-08-08T12:54:31"/>
        <d v="2025-08-08T14:05:14"/>
        <d v="2025-08-09T11:02:16"/>
        <d v="2025-08-09T12:07:23"/>
        <d v="2025-08-09T12:50:33"/>
        <d v="2025-08-09T14:26:34"/>
        <d v="2025-08-09T15:09:06"/>
        <d v="2025-08-09T15:34:35"/>
        <d v="2025-08-10T10:56:59"/>
        <d v="2025-08-10T17:20:40"/>
        <d v="2025-08-11T10:35:05"/>
        <d v="2025-08-11T10:53:40"/>
        <d v="2025-08-11T13:52:00"/>
        <d v="2025-08-11T13:57:42"/>
        <d v="2025-08-11T14:17:48"/>
        <d v="2025-08-11T17:30:08"/>
        <d v="2025-08-12T12:07:40"/>
        <d v="2025-08-12T12:08:28"/>
        <d v="2025-08-12T12:18:29"/>
        <d v="2025-08-12T12:34:27"/>
        <d v="2025-08-13T14:13:08"/>
        <d v="2025-08-13T15:07:52"/>
        <d v="2025-08-14T10:43:09"/>
        <d v="2025-08-14T11:46:36"/>
        <d v="2025-08-14T12:49:09"/>
        <d v="2025-08-14T12:57:21"/>
        <d v="2025-08-14T16:04:15"/>
        <d v="2025-08-15T10:04:52"/>
        <d v="2025-08-15T11:20:20"/>
        <d v="2025-08-15T14:46:58"/>
        <d v="2025-08-16T09:17:28"/>
        <d v="2025-08-16T10:35:11"/>
        <d v="2025-08-16T10:57:06"/>
        <d v="2025-08-16T11:08:31"/>
        <d v="2025-08-16T11:15:05"/>
        <d v="2025-08-16T11:40:58"/>
        <d v="2025-08-16T17:31:55"/>
        <d v="2025-08-16T18:31:28"/>
        <d v="2025-08-16T18:34:47"/>
        <d v="2025-08-16T18:35:50"/>
        <d v="2025-08-16T18:37:31"/>
        <d v="2025-08-17T14:40:00"/>
        <d v="2025-08-17T17:23:01"/>
        <d v="2025-08-18T11:22:56"/>
        <d v="2025-08-18T16:20:46"/>
        <d v="2025-08-18T16:56:38"/>
        <d v="2025-08-18T17:13:02"/>
        <d v="2025-08-18T17:13:59"/>
        <d v="2025-08-19T11:01:29"/>
        <d v="2025-08-19T12:12:27"/>
        <d v="2025-08-19T12:14:52"/>
        <d v="2025-08-19T14:37:37"/>
        <d v="2025-08-19T16:40:44"/>
        <d v="2025-08-19T18:11:13"/>
        <d v="2025-08-20T12:30:26"/>
        <d v="2025-08-20T12:37:28"/>
        <d v="2025-08-20T13:03:49"/>
        <d v="2025-08-20T14:04:52"/>
        <d v="2025-08-20T14:59:49"/>
        <d v="2025-08-20T15:00:45"/>
        <d v="2025-08-20T16:21:29"/>
        <d v="2025-08-20T16:59:22"/>
        <d v="2025-08-20T17:04:57"/>
        <d v="2025-08-20T17:53:01"/>
        <d v="2025-08-21T10:11:05"/>
        <d v="2025-08-21T10:45:37"/>
        <d v="2025-08-21T13:09:22"/>
        <d v="2025-08-21T13:10:09"/>
        <d v="2025-08-21T14:24:22"/>
        <d v="2025-08-21T16:16:02"/>
        <d v="2025-08-21T16:29:07"/>
        <d v="2025-08-21T16:32:43"/>
        <d v="2025-08-21T17:35:35"/>
        <d v="2025-08-22T10:40:55"/>
        <d v="2025-08-22T13:47:36"/>
        <d v="2025-08-22T15:24:16"/>
        <d v="2025-08-22T16:16:41"/>
        <d v="2025-08-23T10:47:55"/>
        <d v="2025-08-23T11:05:50"/>
        <d v="2025-08-23T11:43:25"/>
        <d v="2025-08-23T13:04:44"/>
        <d v="2025-08-23T13:07:42"/>
        <d v="2025-08-23T14:45:31"/>
        <d v="2025-08-23T15:55:22"/>
        <d v="2025-08-23T18:14:02"/>
        <d v="2025-08-24T09:53:26"/>
        <d v="2025-08-24T10:45:37"/>
        <d v="2025-08-24T10:58:07"/>
        <d v="2025-08-24T14:09:25"/>
        <d v="2025-08-25T10:01:55"/>
        <d v="2025-08-25T14:45:04"/>
        <d v="2025-08-25T17:21:54"/>
        <d v="2025-08-26T10:20:41"/>
        <d v="2025-08-26T10:55:52"/>
        <d v="2025-08-26T11:00:08"/>
        <d v="2025-08-26T15:47:37"/>
        <d v="2025-08-26T18:03:17"/>
        <d v="2025-08-27T11:45:29"/>
        <d v="2025-08-27T11:54:57"/>
        <d v="2025-08-27T12:00:32"/>
        <d v="2025-08-27T12:23:10"/>
        <d v="2025-08-27T14:19:27"/>
        <d v="2025-08-28T10:50:16"/>
        <d v="2025-08-28T11:03:18"/>
        <d v="2025-08-28T11:30:42"/>
        <d v="2025-08-28T15:04:07"/>
        <d v="2025-08-28T17:43:33"/>
        <d v="2025-08-29T10:35:48"/>
        <d v="2025-08-29T11:17:14"/>
        <d v="2025-08-29T11:40:36"/>
        <d v="2025-08-29T11:50:08"/>
        <d v="2025-08-29T11:51:07"/>
        <d v="2025-08-29T13:45:16"/>
        <d v="2025-08-29T14:08:56"/>
        <d v="2025-08-29T15:13:34"/>
        <d v="2025-08-29T16:07:27"/>
        <d v="2025-08-30T10:04:40"/>
        <d v="2025-08-30T10:13:24"/>
        <d v="2025-08-30T11:23:50"/>
        <d v="2025-08-30T11:55:35"/>
        <d v="2025-08-30T12:04:52"/>
        <d v="2025-08-30T12:07:56"/>
        <d v="2025-08-30T12:26:21"/>
        <d v="2025-08-30T14:20:11"/>
        <d v="2025-08-30T14:41:32"/>
        <d v="2025-08-30T15:56:04"/>
        <d v="2025-08-30T16:36:18"/>
        <d v="2025-08-30T17:20:53"/>
        <d v="2025-08-30T17:23:15"/>
        <d v="2025-08-30T18:01:02"/>
        <d v="2025-08-31T13:09:03"/>
        <d v="2025-08-31T16:20:52"/>
        <d v="2025-09-01T10:49:02"/>
        <d v="2025-09-02T12:51:01"/>
        <d v="2025-09-02T15:49:46"/>
        <d v="2025-09-02T16:13:25"/>
        <d v="2025-09-02T17:59:44"/>
        <d v="2025-09-03T10:07:25"/>
        <d v="2025-09-03T11:29:14"/>
        <d v="2025-09-03T13:16:28"/>
        <d v="2025-09-03T14:47:16"/>
        <d v="2025-09-03T18:09:24"/>
        <d v="2025-09-04T14:15:42"/>
        <d v="2025-09-04T14:33:43"/>
        <d v="2025-09-05T11:12:42"/>
        <d v="2025-09-05T12:23:14"/>
        <d v="2025-09-05T14:03:23"/>
        <d v="2025-09-05T17:39:25"/>
        <d v="2025-09-05T18:29:46"/>
        <d v="2025-09-06T12:35:46"/>
        <d v="2025-09-06T13:06:27"/>
        <d v="2025-09-06T13:37:01"/>
        <d v="2025-09-06T14:53:21"/>
        <d v="2025-09-06T14:54:14"/>
        <d v="2025-09-06T15:30:49"/>
        <d v="2025-09-07T08:56:46"/>
        <d v="2025-09-07T12:55:11"/>
        <d v="2025-09-08T12:17:54"/>
        <d v="2025-09-08T16:32:44"/>
        <d v="2025-09-08T17:26:28"/>
        <d v="2025-09-09T12:39:09"/>
        <d v="2025-09-09T17:30:09"/>
        <d v="2025-09-10T11:50:09"/>
        <d v="2025-09-10T14:26:59"/>
        <d v="2025-09-11T13:06:00"/>
        <d v="2025-09-11T17:35:07"/>
        <d v="2025-09-12T10:40:02"/>
        <d v="2025-09-12T13:17:39"/>
        <d v="2025-09-13T16:28:41"/>
        <d v="2025-09-13T19:04:44"/>
        <d v="2025-09-14T11:21:33"/>
        <d v="2025-09-14T13:41:05"/>
        <d v="2025-09-14T13:46:38"/>
        <d v="2025-09-14T14:40:50"/>
        <d v="2025-09-15T09:13:47"/>
        <d v="2025-09-15T09:34:35"/>
        <d v="2025-09-15T17:02:25"/>
        <d v="2025-09-16T11:42:30"/>
        <d v="2025-09-16T13:00:04"/>
        <d v="2025-09-16T13:58:37"/>
        <d v="2025-09-16T14:20:18"/>
        <d v="2025-09-16T14:23:06"/>
        <d v="2025-09-16T15:43:31"/>
        <d v="2025-09-17T13:41:18"/>
        <d v="2025-09-18T11:05:20"/>
        <d v="2025-09-18T17:53:07"/>
        <d v="2025-09-18T18:41:57"/>
        <d v="2025-09-19T10:54:31"/>
        <d v="2025-09-19T16:43:15"/>
        <d v="2025-09-19T17:10:19"/>
        <d v="2025-09-20T10:29:27"/>
        <d v="2025-09-20T10:45:16"/>
        <d v="2025-09-20T11:29:08"/>
        <d v="2025-09-20T14:33:26"/>
        <d v="2025-09-20T15:12:26"/>
        <d v="2025-09-20T15:38:48"/>
        <d v="2025-09-20T15:49:22"/>
        <d v="2025-09-21T11:25:24"/>
        <d v="2025-09-21T13:08:37"/>
        <d v="2025-09-21T14:43:33"/>
        <d v="2025-09-21T16:15:59"/>
        <d v="2025-09-21T16:18:44"/>
        <d v="2025-09-21T16:22:38"/>
        <d v="2025-09-21T17:46:15"/>
        <d v="2025-09-22T15:35:07"/>
        <d v="2025-09-22T16:59:05"/>
        <d v="2025-09-23T12:09:38"/>
        <d v="2025-09-23T14:53:25"/>
        <d v="2025-09-24T13:06:42"/>
        <d v="2025-09-24T13:14:59"/>
        <d v="2025-09-24T13:17:48"/>
        <d v="2025-09-24T14:58:22"/>
        <d v="2025-09-24T15:19:59"/>
        <d v="2025-09-24T15:20:44"/>
        <d v="2025-09-24T16:14:33"/>
        <d v="2025-09-24T16:16:45"/>
        <d v="2025-09-24T16:24:32"/>
        <d v="2025-09-24T16:42:32"/>
        <d v="2025-09-24T16:58:27"/>
        <d v="2025-09-25T09:47:14"/>
        <d v="2025-09-25T13:19:41"/>
        <d v="2025-09-25T14:12:37"/>
        <d v="2025-09-25T17:14:39"/>
        <d v="2025-09-26T11:01:49"/>
        <d v="2025-09-26T13:26:41"/>
        <d v="2025-09-26T14:02:06"/>
        <d v="2025-09-26T14:27:26"/>
        <d v="2025-09-26T14:29:54"/>
        <d v="2025-09-26T14:44:44"/>
        <d v="2025-09-27T11:13:48"/>
        <d v="2025-09-27T14:52:22"/>
        <d v="2025-09-27T15:17:24"/>
        <d v="2025-09-28T13:49:38"/>
        <d v="2025-09-28T14:41:09"/>
        <d v="2025-09-28T14:49:25"/>
        <d v="2025-09-28T15:07:44"/>
        <d v="2025-09-28T15:10:22"/>
        <d v="2025-09-28T16:04:17"/>
        <d v="2025-09-28T16:09:07"/>
        <d v="2025-09-28T16:16:54"/>
        <d v="2025-09-28T16:57:48"/>
        <d v="2025-09-29T11:29:33"/>
        <d v="2025-09-29T15:00:58"/>
        <d v="2025-09-29T16:19:07"/>
        <d v="2025-09-29T17:35:40"/>
        <d v="2025-09-30T10:04:29"/>
        <d v="2025-09-30T10:22:27"/>
        <d v="2025-09-30T14:04:20"/>
        <d v="2025-09-30T16:50:07"/>
        <d v="2025-09-30T16:56:28"/>
        <d v="2025-10-01T11:06:02"/>
        <d v="2025-10-01T14:20:20"/>
        <d v="2025-10-01T14:22:08"/>
        <d v="2025-10-01T14:48:10"/>
        <d v="2025-10-02T09:22:40"/>
        <d v="2025-10-02T10:53:14"/>
        <d v="2025-10-02T11:49:47"/>
        <d v="2025-10-02T13:54:49"/>
        <d v="2025-10-02T14:46:55"/>
        <d v="2025-10-02T17:06:03"/>
        <d v="2025-10-03T09:52:52"/>
        <d v="2025-10-03T09:53:37"/>
        <d v="2025-10-03T10:22:00"/>
        <d v="2025-10-03T13:48:21"/>
        <d v="2025-10-04T11:37:13"/>
        <d v="2025-10-04T13:25:52"/>
        <d v="2025-10-04T15:08:59"/>
        <d v="2025-10-05T09:48:17"/>
        <d v="2025-10-05T11:06:38"/>
        <d v="2025-10-05T14:39:51"/>
        <d v="2025-10-05T14:41:16"/>
        <d v="2025-10-05T14:46:11"/>
        <d v="2025-10-05T15:19:36"/>
        <d v="2025-10-06T10:37:00"/>
        <d v="2025-10-06T11:25:35"/>
        <d v="2025-10-06T17:56:42"/>
        <d v="2025-10-06T18:21:30"/>
        <d v="2025-10-07T10:24:12"/>
        <d v="2025-10-07T11:15:43"/>
        <d v="2025-10-07T11:22:37"/>
        <d v="2025-10-08T10:19:55"/>
        <d v="2025-10-08T10:21:24"/>
        <d v="2025-10-08T12:57:49"/>
        <d v="2025-10-08T13:01:00"/>
        <d v="2025-10-08T14:40:42"/>
        <d v="2025-10-08T14:45:10"/>
        <d v="2025-10-08T16:40:24"/>
        <d v="2025-10-08T17:23:17"/>
        <d v="2025-10-09T14:37:07"/>
        <d v="2025-10-09T15:01:18"/>
        <d v="2025-10-09T15:59:45"/>
        <m/>
      </sharedItems>
      <fieldGroup base="0">
        <rangePr groupBy="months" startDate="2024-07-13T20:01:16" endDate="2025-10-09T15:59:45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0/2025"/>
        </groupItems>
      </fieldGroup>
    </cacheField>
    <cacheField name="Detalle de compra" numFmtId="0">
      <sharedItems containsBlank="1" count="2">
        <m/>
        <s v=""/>
      </sharedItems>
    </cacheField>
    <cacheField name="Nombre del Cliente" numFmtId="0">
      <sharedItems containsBlank="1" count="7">
        <m/>
        <s v="Pago por transferencia 8000_x000a_Aileen la gestora"/>
        <s v="Pago 59 por PayPal porque también pago la mensajería "/>
        <s v=""/>
        <s v="Pago por zelle"/>
        <s v="Promo de 6 tarjetas"/>
        <s v="Cambio de vestido por chancletas negras  y dejo 5 de fondo "/>
      </sharedItems>
    </cacheField>
    <cacheField name="Nombre del Gestor" numFmtId="0">
      <sharedItems containsBlank="1" count="257">
        <s v="Violeta"/>
        <s v="Vendido por Letty"/>
        <s v="Letty"/>
        <s v="Yudi"/>
        <s v="Yilian"/>
        <m/>
        <s v="Brenda"/>
        <s v="Baby"/>
        <s v="Yeny"/>
        <s v="YeniC"/>
        <s v="Vanessa"/>
        <s v="Yesy"/>
        <s v="Reyima"/>
        <s v="Asignar vendedor"/>
        <s v="Gercy"/>
        <s v="Yo"/>
        <s v="Sarai"/>
        <s v="Michelle"/>
        <s v="Vane"/>
        <s v="Samantha"/>
        <s v="Claudia Yili"/>
        <s v="Claudia Yilian"/>
        <s v="Arlette"/>
        <s v="Lorena"/>
        <s v="Cancelado"/>
        <s v="Samantha_x000a__x000a_[2024-10-09 11:41:29 -0500"/>
        <s v="Sandra"/>
        <s v="Yili"/>
        <s v="Producto no entro a tienda"/>
        <s v="Venta Halloween"/>
        <s v="Jacqueline"/>
        <s v="Michelle_x000a__x000a_[2024-10-15 16:57:44 -0500"/>
        <s v="Venta Halloween 🧙‍♀️ (lili)"/>
        <s v="Venta Halloween (lili)"/>
        <s v="Alejandro Rompió un cuchillo"/>
        <s v="Ajuste de inventario"/>
        <s v="Salida del inventario (producto en mal estado)"/>
        <s v="Yeny (máscara vendida en ve $15)"/>
        <s v="Hija de mimí regalo"/>
        <s v="Mio"/>
        <s v="Yesy_x000a__x000a_[2024-10-25 12:24:34 -0500"/>
        <s v="Asignar vendedores"/>
        <s v="Lo vendí yo"/>
        <s v="Yilian, ajuste de ventas, Octubre"/>
        <s v="Se vendió cada disfraz en $17.50"/>
        <s v="Ventas ko"/>
        <s v="Venta KO"/>
        <s v="Claudia"/>
        <s v="Gercy ( se vendió en $21.00)"/>
        <s v="Venta mía"/>
        <s v="Baby se lo quedo para Esposo"/>
        <s v="Pullover negro de ziper (baby)_x000a_Pullover blanco de zíper (baby)_x000a_Enguatada de cuello tortuga vainilla (extraviado)_x000a_Enguatada de cuello redondo vainilla (extraviado)_x000a__x000a__x000a_[2024-11-05 13:18:38 -0600"/>
        <s v="Yilian actualización Venta de Octubre"/>
        <s v="Yilian, ajuste de inventario Octubre"/>
        <s v="Violeta ajuste ventas Octubre"/>
        <s v="Sarai, ajuste de ventas, Octubre"/>
        <s v="Massi Manicuri"/>
        <s v="Vendido por mi"/>
        <s v="Inventario"/>
        <s v="Yeny Vendido en 45"/>
        <s v="Vendido en 45 Yeny"/>
        <s v="Todo vendido por mí el pantalón gris que se vendió es el asado de 30 pesos"/>
        <s v="Yeny vendió este y otro pantalón más 2 de $30"/>
        <s v="Entrado doble (el producto aún está disponible)"/>
        <s v="Yeni"/>
        <s v="Vendido por mí"/>
        <s v="Asignar nombre del Gestor"/>
        <s v="Defectuosas"/>
        <s v="Lo vendi yo"/>
        <s v="Yesy_x000a__x000a_[2024-12-05 11:15:44 -0600"/>
        <s v="Jacquelin"/>
        <s v="Este pantalón lo vende Yesy que es el de la factura de los dos pantalones y el Top marrón que no son yo dos marrón. Si no este pantalón en 15 pesos en vez de 30"/>
        <s v="Baby _x000a_También se vendió un pantalon de los nuevos jogger con parte de abajo ajustable talla L $40.00_x000a_Hay que agregarlo a las ventas y a la comisión"/>
        <s v="Yudi venta noviembre"/>
        <s v="Jaquelin"/>
        <s v="Yudi_x000a__x000a_El Top de acuerdo tortuga se vendió en 20, ventas total $80"/>
        <s v="Baby_x000a__x000a_Estos tres productos mas 8 de las cosas nuevas de H&amp;M de hombre_x000a_Total de la factura 262 usd (porque se aplicó 10% de descuento)"/>
        <s v="Kira se quedó con estas y con una de rayas grises de mujer talla L($18)"/>
        <s v="Claudia mas vendida sandalia de velcro $30"/>
        <s v="Jaqueline"/>
        <s v="Michelle (se vendió en $35)"/>
        <s v="No se vendio"/>
        <s v="Ajuste de inventario diciembre"/>
        <s v="Ajuste inventario diciembre"/>
        <s v="Encargo"/>
        <s v="Baby se la quedó"/>
        <s v="Ajuste inventario"/>
        <s v="Leticia"/>
        <s v="Nanda"/>
        <s v="Yilian_x000a__x000a_[2024-12-26 23:47:05 -0600"/>
        <s v="Yilian_x000a__x000a_[2024-12-26 23:46:55 -0600"/>
        <s v="Claudia_x000a_Se vendió polo azul de 25 _x000a_Se vendió jogger deportivo de ajuste regular azul marino de hombre 30"/>
        <s v="Yeny_x000a__x000a__x000a_[2025-01-02 13:09:12 -0600"/>
        <s v="Laura"/>
        <s v="Laura_x000a__x000a_[2025-01-09 10:19:16 -0600"/>
        <s v="Michel"/>
        <s v="Jacque"/>
        <s v="Yilian vendió esto mas una lengua de 25 que no está en catálogo"/>
        <s v="Violeta fue $25"/>
        <s v="Nayi"/>
        <s v="Michelle vendió esto y una camisa de $28"/>
        <s v="Jacque mas dos camisas de $35"/>
        <s v="Nayi (vendido en $40)"/>
        <s v="Jacqueline mas un pantalón de $30"/>
        <s v="Lau"/>
        <s v="Yilian_x000a_Más un suéter de $25"/>
        <s v="Yesy mas uno de $30"/>
        <s v="Claudia se vendio en vez de un shor de felpa negro de bolsillo diacreto uno azul"/>
        <s v="Oferta 3x2"/>
        <s v="Jessica"/>
        <s v="Producto de damian"/>
        <s v="Nalli"/>
        <s v="Lianet"/>
        <s v="Claudis"/>
        <s v="Nally"/>
        <s v="Vendedor Yudi con comisión del 5%"/>
        <s v="Liliem"/>
        <s v="Lliliem"/>
        <s v="Tienda"/>
        <s v="Deborah"/>
        <s v="Reyima comisión 5%"/>
        <s v="LianetTienda"/>
        <s v="Violeta_x000a__x000a_[2025-04-10 09:35:20 -0500"/>
        <s v="Yeni almacén"/>
        <s v="Vendido en Tienda Mildrey Gestor Yeni promo 5%"/>
        <s v="Yaque"/>
        <s v="Venta tienda Mildrey Gestor, Yeni y Promo 5%"/>
        <s v="Tent"/>
        <s v="Yessy"/>
        <s v="Lianet tienda 5% Nayi"/>
        <s v="Tienda Lianet promo 5% Claudia"/>
        <s v="Tienda Lianet promo 5% Violeta"/>
        <s v="Tienda Lianet 10%"/>
        <s v="Tienda Lianet promo Nayi 5%"/>
        <s v="Tienda Mildrey falta por sumar el_x000a_Codigo yilhm2677"/>
        <s v="Letty sacado venta"/>
        <s v="Venta Tienda Mildrey"/>
        <s v="Jessica Modelo"/>
        <s v="Venta Tienda Mildrey 5% Proml"/>
        <s v="Venta por colaboración 196 USD de otras cosas que faltan por entrar"/>
        <s v="Tienda Mildrey"/>
        <s v="Tienda Mildrey 5% Yeny"/>
        <s v="Vendido en tienda Lianet"/>
        <s v="Nally_x000a_Vendida por Transferencia"/>
        <s v="Venta Tienda Lianet"/>
        <s v="Tienda Lianet"/>
        <s v="Venta Tienda Lianet Gestor Claudia"/>
        <s v="Yeny se le descontó el 5% al producto"/>
        <s v="Yudisleydi"/>
        <s v="Venta en tienda Mildred"/>
        <s v="Venta Tienda"/>
        <s v="Tienda Mildred"/>
        <s v="Tienda Mildrey 5% Lau"/>
        <s v="Tienda Mildrey 5% Yeni"/>
        <s v="Nally_x000a_Se descontó el 15% por el día de las madres"/>
        <s v="15% descuento"/>
        <s v="Lianet Promo 5%"/>
        <s v="Yeni 5%"/>
        <s v="Vanesa"/>
        <s v="Yilian 5%"/>
        <s v="Sarai 5%"/>
        <s v="Lili"/>
        <s v="Esta se cambio por una S _x000a_Nally"/>
        <s v="Yiliam"/>
        <s v="Nally _x000a__x000a_[2025-05-09 10:28:32 -0500"/>
        <s v="Tienda mildrey 15%"/>
        <s v="Letta"/>
        <s v="Tienda Promo 5% Gercy"/>
        <s v="Yeni CD"/>
        <s v="Tienda Mildrey Nally"/>
        <s v="Tienda Mildrey gestor Nahomy"/>
        <s v="Tienda Mildrey Nahomy"/>
        <s v="Lety CD"/>
        <s v="Vendido en tienda Mildred"/>
        <s v="YeniCD"/>
        <s v="Tienda Mildrey gestor Yeni"/>
        <s v="Tienda Mildrey 5% Nally"/>
        <s v="Tienda Mildrey Nahomy 5%"/>
        <s v="Tienda Mildrey Nahomy5%"/>
        <s v="Tienda Yeni Gercy 5%"/>
        <s v="Tienda Yeni 5%"/>
        <s v="Tienda Yeni Nahomy5%"/>
        <s v="Tienda Yeni Gercy5%"/>
        <s v="Yeni Tienda Nahomy5%"/>
        <s v="Tienda Lianet Gercy5%"/>
        <s v="Tienda Yeni Yilien5% vendido en $23"/>
        <s v="Tienda Yeni"/>
        <s v="Tienda Yeny"/>
        <s v="Tienda Yeni5%"/>
        <s v="Tienda Nally5%"/>
        <s v="Tienda 5% Jacque"/>
        <s v="Leti"/>
        <s v="Mildrey Tienda Samantha5%"/>
        <s v="Claudia 10 usd comisión"/>
        <s v="Tienda Yeni 5%Nayi"/>
        <s v="Tienda Yeni 5% Nayi"/>
        <s v="Esta sandalia fue número 37 _x000a_De Gercy _x000a__x000a_[2025-06-08 11:02:59 -0500"/>
        <s v="Yeni CD_x000a__x000a_[2025-06-08 13:36:55 -0500"/>
        <s v="Lily"/>
        <s v="Yeni CD_x000a_Aquí se cobró 48 usd _x000a_La blusa decía 18 y la clienta pagó 18, no 20"/>
        <s v="Yudis"/>
        <s v="Pago en mov a 1.46"/>
        <s v="Yeni CD _x000a_Pago por transferencia en mlc"/>
        <s v="Pago por transferencia en cup"/>
        <s v="Nahomy"/>
        <s v="Gestora Yeni"/>
        <s v="Compra Jacque"/>
        <s v="Gestora yudi"/>
        <s v="Gestora Yeni C.D"/>
        <s v="Gestora Nally"/>
        <s v="Gestora Yeni CD"/>
        <s v="Gestora Lily"/>
        <s v="Gestora Claudia"/>
        <s v="Venta de ayer ,gestora Nally"/>
        <s v="Deuda de Yeni, había que rebajar el 10 %,"/>
        <s v="Josefina"/>
        <s v="Descuento del 5% Laura"/>
        <s v="Lety"/>
        <s v="El dinero no se encuentra en la venta de hoy, producto vendido el día 21/7"/>
        <s v="Gestora Yaque"/>
        <s v="Descuento de 20 usd por Lety"/>
        <s v="Colaboración Nahomy"/>
        <s v="Deuda de Yeni"/>
        <s v="Yeni despacho"/>
        <s v="No está en el dinero de la venta, es deuda de Yeni"/>
        <s v="Yake gestora"/>
        <s v="Gestora Adriana"/>
        <s v="Nayi gestora"/>
        <s v="Gestora yake"/>
        <s v="Deuda de Mildrey"/>
        <s v="Laurent concurso"/>
        <s v="Deuda yake"/>
        <s v="Aileen gestora"/>
        <s v="Aileen"/>
        <s v="Gestora Aileen"/>
        <s v="Pago por transferencia a 399 15960.00 cup_x000a_Gestor Yaque"/>
        <s v="Gestora Ayelen"/>
        <s v="Pago 59 por PayPal porque también pago la mensajería _x000a_Gestora Nally"/>
        <s v="_x000a_Gestora Nally"/>
        <s v="Claudia gestora"/>
        <s v="De Yeni"/>
        <s v="Yeni C.D"/>
        <s v="Nally gestora"/>
        <s v="Deuda Yeni"/>
        <s v="Gestora Adri"/>
        <s v="Gestora claro"/>
        <s v="Yake"/>
        <s v="Gestora Laura"/>
        <s v=""/>
        <s v="Deuda Nahomy"/>
        <s v="_x000a__x000a_[2025-09-10 14:35:50 -0500"/>
        <s v="Yoandry"/>
        <s v="Colaboración de Ale"/>
        <s v="Michell"/>
        <s v="Deuda Laura"/>
        <s v="Yeni gestora_x000a_Embajada"/>
        <s v="Yakelin"/>
      </sharedItems>
    </cacheField>
    <cacheField name="Código del producto Vendido" numFmtId="0">
      <sharedItems containsBlank="1" count="2915">
        <s v="BU06720"/>
        <s v="BU06716"/>
        <s v="BU0483"/>
        <s v="LTA00006"/>
        <s v="LTA00005"/>
        <s v="BU06774"/>
        <s v="UB0266"/>
        <s v="BU06774a"/>
        <s v="BU06814"/>
        <s v="BU06814a"/>
        <s v="UB0261"/>
        <s v="BU0394"/>
        <s v="BU04427"/>
        <s v="BU04427a"/>
        <s v="BU04455a"/>
        <s v="BU04455"/>
        <s v="BU04469a"/>
        <s v="BU04469"/>
        <s v="BU0581"/>
        <s v="BU0581a"/>
        <s v="BU04339"/>
        <s v="SQ0784979"/>
        <s v="SQ8198588"/>
        <s v="BU06694"/>
        <s v="BU06694a"/>
        <s v="BU04365"/>
        <s v="BU0731"/>
        <s v="BU04366"/>
        <s v="BU04440"/>
        <s v="UB0269"/>
        <s v="BU04433"/>
        <s v="BU04393"/>
        <s v="BU04398"/>
        <s v="BU0494"/>
        <s v="BU0503"/>
        <s v="BU06391"/>
        <s v="BU06411"/>
        <s v="BU0336"/>
        <s v="BU04464Marlen"/>
        <s v="BU04400"/>
        <s v="BU0679"/>
        <s v="BU04448"/>
        <s v="BU04323"/>
        <s v="BU04327"/>
        <s v="BU04319"/>
        <s v="BU04328"/>
        <s v="BU043482"/>
        <s v="LTA00004"/>
        <s v="BU0520"/>
        <s v="BU06757"/>
        <s v="BU043505"/>
        <s v="BU04401"/>
        <s v="BU0440232"/>
        <s v="BU0440242"/>
        <s v="BU0563"/>
        <s v="BU06756"/>
        <s v="BU043510"/>
        <s v="BU0440244"/>
        <s v="BU043504"/>
        <s v="BU068232"/>
        <s v="BU06551"/>
        <s v="BU06817"/>
        <s v="BU04465"/>
        <s v="BU04385"/>
        <s v="BU04381"/>
        <s v="BU04362"/>
        <s v="BU04324"/>
        <s v="BU06788"/>
        <s v="UB0183"/>
        <s v="UB0210"/>
        <s v="BU06561"/>
        <s v="BU043546"/>
        <s v="BU043568"/>
        <s v="BU043647"/>
        <s v="BU043544"/>
        <s v="BU043488"/>
        <s v="BU0727"/>
        <s v="BU04331"/>
        <s v="BU043513"/>
        <s v="BU043575"/>
        <s v="BU043645"/>
        <s v="BU043549"/>
        <s v="BU043530"/>
        <s v="BU043527"/>
        <s v="BU043528"/>
        <s v="BU043653"/>
        <s v="BU04333"/>
        <s v="BU06731"/>
        <s v="BU043673"/>
        <s v="BU043674"/>
        <s v="BU0611"/>
        <s v="BU043531"/>
        <s v="BU043648"/>
        <s v="BU04412"/>
        <s v="BU043535"/>
        <s v="BU04475"/>
        <s v="BU043558"/>
        <s v="BU06692"/>
        <s v="BU043543"/>
        <s v="UB0048"/>
        <s v="BU043552"/>
        <s v="BU043553"/>
        <s v="BU043522"/>
        <s v="BU043639"/>
        <s v="BU043547"/>
        <s v="BU043657"/>
        <s v="BU04403"/>
        <s v="BU043582"/>
        <s v="BU043562"/>
        <s v="BU043670"/>
        <s v="HAW0039"/>
        <s v="HAW0047"/>
        <s v="HAW0038"/>
        <s v="HAW0080"/>
        <s v="HAW0098"/>
        <s v="HAW0037"/>
        <s v="HAW0101"/>
        <s v="HAW0095"/>
        <s v="HAW0066"/>
        <s v="HAW0086"/>
        <s v="HAW0067"/>
        <s v="HAW0050"/>
        <s v="HAW0096"/>
        <s v="BU043662"/>
        <s v="BU043548"/>
        <s v="BU043537"/>
        <s v="BU043554"/>
        <s v="BU06815"/>
        <s v="BU0426"/>
        <s v="BU043559"/>
        <s v="BU04313"/>
        <s v="BU04375"/>
        <s v="BU043555"/>
        <s v="BU043644"/>
        <s v="BU043638"/>
        <s v="BU043499"/>
        <s v="BU043637"/>
        <s v="BU043624"/>
        <s v="BU043642"/>
        <s v="BU043666"/>
        <s v="BU043623"/>
        <s v="UB0251"/>
        <s v="BU043622"/>
        <s v="HAW0076"/>
        <s v="HAW0107"/>
        <s v="BU06789"/>
        <s v="BU043660"/>
        <s v="UB0117"/>
        <s v="BU043550"/>
        <s v="BU043625"/>
        <s v="BU043534"/>
        <s v="BU043675"/>
        <s v="UB0178"/>
        <s v="HAW0018"/>
        <s v="HAW0029"/>
        <s v="HAW0028"/>
        <s v="BU043561"/>
        <s v="BDANIELA2"/>
        <s v="HAW0022"/>
        <s v="HAW0074"/>
        <s v="BU043572"/>
        <s v="BU043567"/>
        <s v="BU0562"/>
        <s v="HAW0026"/>
        <s v="BU043617"/>
        <s v="BU043516"/>
        <s v="BU043539"/>
        <s v="BU043632"/>
        <s v="HAW0061"/>
        <s v="HAW0042"/>
        <s v="HAW0079"/>
        <s v="HAW0072"/>
        <s v="HAW0001"/>
        <s v="HAW0049"/>
        <s v="BU0319"/>
        <s v="BU043619"/>
        <s v="BU043692"/>
        <s v="BU043663"/>
        <s v="BU043640"/>
        <s v="BU04416"/>
        <s v="BU04373"/>
        <s v="BU043618"/>
        <s v="BU0498"/>
        <s v="HAW0023"/>
        <s v="HAW0087"/>
        <s v="HAW0103"/>
        <s v="HAW0104"/>
        <s v="UB0140"/>
        <s v="BU06752"/>
        <s v="HAW0073"/>
        <s v="HAW0019"/>
        <s v="HAW0036"/>
        <s v="HAW0051"/>
        <s v="HAW0062"/>
        <s v="HAW0069"/>
        <s v="HAW0060"/>
        <s v="HAW0021"/>
        <s v="BU043515"/>
        <s v="BU0382"/>
        <s v="BU043676"/>
        <s v="HAW0030"/>
        <s v="HAW0024"/>
        <s v="HAW0017"/>
        <s v="HAW0075"/>
        <s v="BU043551"/>
        <s v="BU043600"/>
        <s v="BU0561"/>
        <s v="BU043654"/>
        <s v="HAW0054"/>
        <s v="BU0733"/>
        <s v="HAW0088"/>
        <s v="HAW0089"/>
        <s v="BU043573"/>
        <s v="HAW0004"/>
        <s v="HAW0064"/>
        <s v="HAW0040"/>
        <s v="HAW0052"/>
        <s v="HAW0090"/>
        <s v="HAW0108"/>
        <s v="HAW0083"/>
        <s v="BU043523"/>
        <s v="BU04386"/>
        <s v="HAW0053"/>
        <s v="BU043671"/>
        <s v="HAW0025"/>
        <s v="HAW0063"/>
        <s v="BU0551"/>
        <s v="HAW0093"/>
        <s v="HAW0057"/>
        <s v="HAW0031"/>
        <s v="BU043672"/>
        <s v="BU04330"/>
        <s v="BU0383"/>
        <s v="BU043607"/>
        <s v="HAW0046"/>
        <s v="BU043512"/>
        <s v="BU043540"/>
        <s v="BU043517"/>
        <s v="HAW0094"/>
        <s v="HAW0020"/>
        <s v="HAW0016"/>
        <s v="BU043616"/>
        <s v="BU043599"/>
        <s v="YILHM0001"/>
        <s v="YILHM0005"/>
        <s v="YILHM0062"/>
        <s v="YILHM0061"/>
        <s v="BU043602"/>
        <s v="BU043571"/>
        <s v="BU043604"/>
        <s v="HAW0070"/>
        <s v="HAW0058"/>
        <s v="HAW0084"/>
        <s v="BU043576"/>
        <s v="BU043601"/>
        <s v="HAW0033"/>
        <s v="HAW0010"/>
        <s v="HAW0071"/>
        <s v="HAW0059"/>
        <s v="YILHM0004"/>
        <s v="HAW0055"/>
        <s v="HAW0014"/>
        <s v="HAW0068"/>
        <s v="BU06765"/>
        <s v="BU04407"/>
        <s v="BU043506"/>
        <s v="BU04380"/>
        <s v="YILHM0093"/>
        <s v="BU043655"/>
        <s v="YILHM0053"/>
        <s v="BU043574"/>
        <s v="BU043598"/>
        <s v="BU043595"/>
        <s v="YILHM0099"/>
        <s v="BU068102"/>
        <s v="HAW0106"/>
        <s v="YILHM0042"/>
        <s v="YILHM0110"/>
        <s v="YILHM0118"/>
        <s v="YILHM0090"/>
        <s v="YILHM0089"/>
        <s v="BU06818"/>
        <s v="BU04406"/>
        <s v="YILHM0108"/>
        <s v="YILHM0107"/>
        <s v="YILHM0112"/>
        <s v="YILHM0074"/>
        <s v="YILHM0076"/>
        <s v="BU043626"/>
        <s v="BU043620"/>
        <s v="YILHM0057"/>
        <s v="YILHM0109"/>
        <s v="BU0702"/>
        <s v="BU043621"/>
        <s v="BU0308"/>
        <s v="YILHM0097"/>
        <s v="BU0593"/>
        <s v="YILHM0063"/>
        <s v="BU04442"/>
        <s v="YILHM0087"/>
        <s v="BU043492"/>
        <s v="BU043536"/>
        <s v="BU043570"/>
        <s v="BU068181"/>
        <s v="BU0698"/>
        <s v="BU04436"/>
        <s v="BU043481"/>
        <s v="BU04447"/>
        <s v="BU043610"/>
        <s v="YILHM0148"/>
        <s v="BU06511"/>
        <s v="YILHM0139"/>
        <s v="YILHM0081"/>
        <s v="YILHM0086"/>
        <s v="YILHM0060"/>
        <s v="YILHM0014"/>
        <s v="YILHM0039"/>
        <s v="YILHM0045"/>
        <s v="BU0349"/>
        <s v="BU0734"/>
        <s v="BU06798"/>
        <s v="BU04353"/>
        <s v="UB0187"/>
        <s v="BU0348"/>
        <s v="BU06819"/>
        <s v="BU043498"/>
        <s v="BU0351"/>
        <s v="UB0192"/>
        <s v="BU0652"/>
        <s v="BU06802"/>
        <s v="UB0218"/>
        <s v="YILHM0117"/>
        <s v="BU043577"/>
        <s v="YILHM0032"/>
        <s v="YILHM0017"/>
        <s v="YILHM0023"/>
        <s v="BU043518"/>
        <s v="BU043596"/>
        <s v="BU043668"/>
        <s v="BU0435961"/>
        <s v="YILHM0052"/>
        <s v="BU06785"/>
        <s v="BU043545"/>
        <s v="YILHM0059"/>
        <s v="BU043667"/>
        <s v="UB0126"/>
        <s v="BU043682"/>
        <s v="BU043693"/>
        <s v="BU043630"/>
        <s v="BU043533"/>
        <s v="BU043511"/>
        <s v="BU04387"/>
        <s v="YILHM0162"/>
        <s v="YILHM0190"/>
        <s v="YILHM0228"/>
        <s v="YILHM0164"/>
        <s v="YILHM0172"/>
        <s v="YILHM0201"/>
        <s v="BU043497"/>
        <s v="BU043484"/>
        <s v="BU043483"/>
        <s v="YILHM0203"/>
        <s v="BU043485"/>
        <s v="YILHM0088"/>
        <s v="YILHM0188"/>
        <s v="YILHM0083"/>
        <s v="YILHM0194"/>
        <s v="YILHM0008"/>
        <s v="YILHM0015"/>
        <s v="BU04321"/>
        <s v="YILHM0185"/>
        <s v="YILHM0183"/>
        <s v="YILHM0226"/>
        <s v="BU0594"/>
        <s v="YILHM0223"/>
        <s v="BU043678"/>
        <s v="YILHM0218"/>
        <s v="BU043609"/>
        <s v="YILHM0193"/>
        <s v="BU04419"/>
        <s v="YILHM0073"/>
        <s v="BU043525"/>
        <s v="YILHM0168"/>
        <s v="HAW0002"/>
        <s v="BU0538"/>
        <s v="BU04338"/>
        <s v="BU043588"/>
        <s v="BU043633"/>
        <s v="YILHM0066"/>
        <s v="YILHM0018"/>
        <s v="YILHM0065"/>
        <s v="YILHM0115"/>
        <s v="BU043569"/>
        <s v="YILHM0170"/>
        <s v="YILHM0214"/>
        <s v="YILHM0224"/>
        <s v="BU0539"/>
        <s v="YILHM0067"/>
        <s v="YILHM0055"/>
        <s v="BU043496"/>
        <s v="BU043560"/>
        <s v="BU0321"/>
        <s v="YILHM0202"/>
        <s v="YILHM0206"/>
        <s v="YILHM0161"/>
        <s v="BU043681"/>
        <s v="BU043611"/>
        <s v="BU043556"/>
        <s v="BU043606"/>
        <s v="BU043597"/>
        <s v="YILHM0232"/>
        <s v="YILHM0339"/>
        <s v="YILHM0332"/>
        <s v="YILHM0333"/>
        <s v="BU06793"/>
        <s v="YILHM0329"/>
        <s v="YILHM0323"/>
        <s v="YILHM0327"/>
        <s v="YILHM0411"/>
        <s v="YILHM0208"/>
        <s v="YILHM0328"/>
        <s v="BU06806"/>
        <s v="YILHM0418"/>
        <s v="YILHM0230"/>
        <s v="YILHM0150"/>
        <s v="YILHM0428"/>
        <s v="YILHM0426"/>
        <s v="YILHM0409"/>
        <s v="YILHM0442"/>
        <s v="YILHM0437"/>
        <s v="YILHM0438"/>
        <s v="YILHM0407"/>
        <s v="YILHM0430"/>
        <s v="YILHM0406"/>
        <s v="YILHM0334"/>
        <s v="BU06805"/>
        <s v="BU04346"/>
        <s v="BU064412"/>
        <s v="YILHM0435"/>
        <s v="BU043519"/>
        <s v="YILHM0415"/>
        <s v="YILHM0410"/>
        <s v="UB0101"/>
        <s v="BU068184"/>
        <s v="BU04453"/>
        <s v="YILHM0427"/>
        <s v="YILHM0431"/>
        <s v="YILHM0196"/>
        <s v="YILHM0408"/>
        <s v="YILHM0336"/>
        <s v="YILHM0322"/>
        <s v="BU04437"/>
        <s v="YILHM0326"/>
        <s v="BU043615"/>
        <s v="YILHM0421"/>
        <s v="YILHM0420"/>
        <s v="YILHM0417"/>
        <s v="YILHM0325"/>
        <s v="YILHM0451"/>
        <s v="BU043683"/>
        <s v="BU043565"/>
        <s v="YILHM0423"/>
        <s v="YILHM0432"/>
        <s v="YILHM0419"/>
        <s v="YILHM0343"/>
        <s v="YILHM0330"/>
        <s v="YILHM0338"/>
        <s v="BU0565"/>
        <s v="UB0247"/>
        <s v="YILHM0429"/>
        <s v="YILHM0299"/>
        <s v="YILHM0344"/>
        <s v="YILHM0353"/>
        <s v="YILHM0349"/>
        <s v="YILHM0348"/>
        <s v="YILHM0354"/>
        <s v="YILHM0369"/>
        <s v="YILHM0359"/>
        <s v="YILHM0364"/>
        <s v="YILHM0416"/>
        <s v="YILHM0422"/>
        <s v="YILHM0434"/>
        <s v="YILHM0215"/>
        <s v="YILHM0260"/>
        <s v="YILHM0309"/>
        <s v="YILHM0239"/>
        <s v="YILHM0480"/>
        <s v="YILHM0340"/>
        <s v="BU043649"/>
        <s v="YILHM0331"/>
        <s v="YILHM0412"/>
        <s v="YILHM0470"/>
        <s v="YILHM0237"/>
        <s v="YILHM0156"/>
        <s v="BU04434"/>
        <s v="YILHM0213"/>
        <s v="YILHM0002"/>
        <s v="YILHM0085"/>
        <s v="YILHM0204"/>
        <s v="YILHM0160"/>
        <s v="YILHM0219"/>
        <s v="YILHM0178"/>
        <s v="BU043514"/>
        <s v="UB0058"/>
        <s v="UB0059"/>
        <s v="YILHM0474"/>
        <s v="YILHM0465"/>
        <s v="BU043686"/>
        <s v="YILHM0425"/>
        <s v="BU043591"/>
        <s v="YILHM0225"/>
        <s v="YILHM0464"/>
        <s v="BU043656"/>
        <s v="BU043542"/>
        <s v="BU04388"/>
        <s v="UB0235"/>
        <s v="BU04470"/>
        <s v="BU043590"/>
        <s v="YILHM0335"/>
        <s v="YILHM0211"/>
        <s v="YILHM0535"/>
        <s v="YILHM0493"/>
        <s v="YILHM0505"/>
        <s v="UB0086"/>
        <s v="SQ9855160"/>
        <s v="YILHM0263"/>
        <s v="BU043608"/>
        <s v="YILHM0491"/>
        <s v="YILHM0523"/>
        <s v="BU043684"/>
        <s v="UB0150"/>
        <s v="YILHM0249"/>
        <s v="YILHM0384"/>
        <s v="YILHM0116"/>
        <s v="YILHM0490"/>
        <s v="YILHM0192"/>
        <s v="BU043557"/>
        <s v="YILHM0525"/>
        <s v="YILHM0528"/>
        <s v="BU043659"/>
        <s v="YILHM0460"/>
        <s v="BU06621"/>
        <s v="BU043524"/>
        <s v="YILHM0424"/>
        <s v="YILHM0286"/>
        <s v="YILHM0441"/>
        <s v="BU0322"/>
        <s v="YILHM0222"/>
        <s v="YILHM0530"/>
        <s v="BU06828"/>
        <s v="BU043579"/>
        <s v="BU043521"/>
        <s v="BU043541"/>
        <s v="BU04435"/>
        <s v="YILHM0171"/>
        <s v="YILHM0494"/>
        <s v="BU04374"/>
        <s v="YILHM0266"/>
        <s v="SQ0228740"/>
        <s v="YILHM0152"/>
        <s v="YILHM0212"/>
        <s v="BU04451"/>
        <s v="SQ4817613"/>
        <s v="BU043580"/>
        <s v="BU0419"/>
        <s v="YILHM0466"/>
        <s v="SQ6696986"/>
        <s v="YILHM0448"/>
        <s v="YILHM0176"/>
        <s v="BU0276"/>
        <s v="BU06794"/>
        <s v="SQ7786296"/>
        <s v="SQ0926210"/>
        <s v="YILHM0095"/>
        <s v="YILHM0242"/>
        <s v="SQ0284775"/>
        <s v="SQ4512719"/>
        <s v="SQ1044927"/>
        <s v="BU06707"/>
        <s v="BU06779"/>
        <s v="UB0047"/>
        <s v="BU0590"/>
        <s v="YILHM0274"/>
        <s v="SQ8134543"/>
        <s v="YILHM0273"/>
        <s v="SQ7725909"/>
        <s v="YILHM0248"/>
        <s v="YILHM0240"/>
        <s v="YILHM0312"/>
        <s v="BU04363"/>
        <s v="BU043494"/>
        <s v="BU07353"/>
        <s v="SQ0434388"/>
        <s v="BU043631"/>
        <s v="SQ0215072"/>
        <s v="BU06792"/>
        <s v="YILHM0003"/>
        <s v="YILHM0500"/>
        <s v="YILHM0510"/>
        <s v="YILHM0504"/>
        <s v="YILHM0488"/>
        <s v="BU06711"/>
        <s v="YILHM0518"/>
        <s v="YILHM0272"/>
        <s v="YILHM0253"/>
        <s v="BU043586"/>
        <s v="BU06745"/>
        <s v="YILHM0229"/>
        <s v="BU043509"/>
        <s v="YILHM0337"/>
        <s v="YILHM0284"/>
        <s v="YILHM0459"/>
        <s v="YILHM0455"/>
        <s v="YILHM0433"/>
        <s v="BU0440241"/>
        <s v="YILHM0436"/>
        <s v="BU06738"/>
        <s v="BU043507"/>
        <s v="YILHM0496"/>
        <s v="YILHM0296"/>
        <s v="YILHM0163"/>
        <s v="YILHM0300"/>
        <s v="UB0246"/>
        <s v="YILHM0513"/>
        <s v="YILHM0198"/>
        <s v="YILHM0507"/>
        <s v="SQ3420577"/>
        <s v="YILHM0009"/>
        <s v="SQ3983276"/>
        <s v="YILHM0252"/>
        <s v="YILHM0276"/>
        <s v="YILHM0024"/>
        <s v="BU043651"/>
        <s v="YILHM0452"/>
        <s v="YILHM0292"/>
        <s v="YILHM0092"/>
        <s v="YILHM0238"/>
        <s v="YILHM0501"/>
        <s v="YILHM0264"/>
        <s v="YILHM0082"/>
        <s v="YILHM0173"/>
        <s v="YILHM0313"/>
        <s v="BU04410"/>
        <s v="BU0360"/>
        <s v="YILHM0497"/>
        <s v="BU04459"/>
        <s v="YILHM0514"/>
        <s v="YILHM0304"/>
        <s v="YILHM0511"/>
        <s v="SQ6926127"/>
        <s v="YILHM0487"/>
        <s v="SQ9842287"/>
        <s v="YILHM0314"/>
        <s v="YILHM0245"/>
        <s v="SQ8999941"/>
        <s v="SQ6143450"/>
        <s v="SQ5875221"/>
        <s v="YILHM0656"/>
        <s v="SQ4840974"/>
        <s v="SQ3649984"/>
        <s v="YILHM0375"/>
        <s v="YILHM0512"/>
        <s v="SQ4192172"/>
        <s v="YILHM0244"/>
        <s v="YILHM0567"/>
        <s v="SQ9148807"/>
        <s v="YILHM0378"/>
        <s v="YILHM0243"/>
        <s v="YILHM0499"/>
        <s v="SQ3743179"/>
        <s v="UB0164"/>
        <s v="YILHM0031"/>
        <s v="YILHM0636"/>
        <s v="YILHM0678"/>
        <s v="YILHM0707"/>
        <s v="BU06571"/>
        <s v="BU06777"/>
        <s v="YILHM0277"/>
        <s v="YILHM0010"/>
        <s v="SQ2049620"/>
        <s v="SQ7918560"/>
        <s v="SQ4232528"/>
        <s v="YILHM0495"/>
        <s v="SQ4837944"/>
        <s v="SQ1697941"/>
        <s v="YILHM0631"/>
        <s v="YILHM0663"/>
        <s v="SQ7312140"/>
        <s v="YILHM0221"/>
        <s v="YILHM0290"/>
        <s v="YILHM0597"/>
        <s v="SQ7847271"/>
        <s v="SQ5348108"/>
        <s v="YILHM0301"/>
        <s v="YILHM0517"/>
        <s v="YILHM0666"/>
        <s v="SQ6243496"/>
        <s v="YILHM0341"/>
        <s v="YILHM0483"/>
        <s v="YILHM0484"/>
        <s v="YILHM0234"/>
        <s v="YILH0342"/>
        <s v="YILHM0175"/>
        <s v="UB0229"/>
        <s v="YILHM0611"/>
        <s v="BU043589"/>
        <s v="UB0103"/>
        <s v="YILHM0638"/>
        <s v="BU043664"/>
        <s v="YILHM0398"/>
        <s v="BU043508"/>
        <s v="SQ2606199"/>
        <s v="YILHM0297"/>
        <s v="YILHM0079"/>
        <s v="YILHM0303"/>
        <s v="SQ8887030"/>
        <s v="SQ6406523"/>
        <s v="SQ4274345"/>
        <s v="YILHM0257"/>
        <s v="YILHM0461"/>
        <s v="YILHM0554"/>
        <s v="YILHM0598"/>
        <s v="BU04335"/>
        <s v="YILHM0568"/>
        <s v="YILHM00191"/>
        <s v="YILHM0711"/>
        <s v="YILHM0184"/>
        <s v="YILHM0154"/>
        <s v="YILHM0033"/>
        <s v="YILHM0641"/>
        <s v="YILHM0209"/>
        <s v="BU043658"/>
        <s v="BU04444"/>
        <s v="SQ7299014"/>
        <s v="YILHM0533"/>
        <s v="SQ3856321"/>
        <s v="SQ9164868"/>
        <s v="YILHM0665"/>
        <s v="YILHM0078"/>
        <s v="YILHM0477"/>
        <s v="YILHM0478"/>
        <s v="SQ0144271"/>
        <s v="SQ0033313"/>
        <s v="YILHM0728"/>
        <s v="SQ1264155"/>
        <s v="YLHM0555"/>
        <s v="Yilhm0627"/>
        <s v="YILHM0538"/>
        <s v="BU04468"/>
        <s v="YILHM0035"/>
        <s v="BU067409"/>
        <s v="SQ1165946"/>
        <s v="YILHM0594"/>
        <s v="BU06768"/>
        <s v="BU067012"/>
        <s v="SQ3262759"/>
        <s v="YILHM0199"/>
        <s v="SQ2149497"/>
        <s v="SQ2143557"/>
        <s v="SQ6694735"/>
        <s v="SQ6017235"/>
        <s v="SQ1884929"/>
        <s v="SQ0046355"/>
        <s v="BU043691"/>
        <s v="YILHM0267"/>
        <s v="SQ1346431"/>
        <s v="SQ3679151"/>
        <s v="SQ6788879"/>
        <s v="YILHM0282"/>
        <s v="Yilhm0719"/>
        <s v="YILHM0320"/>
        <s v="YILHM0849"/>
        <s v="SQ1812397"/>
        <s v="YILHM0443"/>
        <s v="YILHM0158"/>
        <s v="YILHM0519"/>
        <s v="SQ3525515"/>
        <s v="BU043486"/>
        <s v="YILHM0233"/>
        <s v="YILHM0064"/>
        <s v="BU06808"/>
        <s v="SQ2163597"/>
        <s v="BU043490"/>
        <s v="YILHM0159"/>
        <s v="YILHM0321"/>
        <s v="SQ3283871"/>
        <s v="BU043650"/>
        <s v="YILHM0515"/>
        <s v="YILHM0536"/>
        <s v="YILHM0007"/>
        <s v="UB0021"/>
        <s v="BU0368"/>
        <s v="YILHM0657"/>
        <s v="YILHM0690"/>
        <s v="BU043665"/>
        <s v="SQ2222269"/>
        <s v="YILHM0387"/>
        <s v="YILHM0391"/>
        <s v="YILHM0395"/>
        <s v="YILHM0399"/>
        <s v="YILHM0403"/>
        <s v="YILHM0379"/>
        <s v="YILHM0376"/>
        <s v="YILHM0385"/>
        <s v="BU043489"/>
        <s v="YILHM0180"/>
        <s v="YILHM0291"/>
        <s v="BU0505"/>
        <s v="BU043612"/>
        <s v="YILHM0189"/>
        <s v="BU0726"/>
        <s v="BU043583"/>
        <s v="YILHM0166"/>
        <s v="BU043461"/>
        <s v="UB0296"/>
        <s v="YILHM1046"/>
        <s v="YILHM1024"/>
        <s v="SQ9589921"/>
        <s v="SQ8327631"/>
        <s v="SQ6779993"/>
        <s v="YILHM1027"/>
        <s v="SQ8404718"/>
        <s v="SQ5461211"/>
        <s v="YILHM1022"/>
        <s v="YILHM1060"/>
        <s v="YILHM1029"/>
        <s v="BLTHM0956"/>
        <s v="YILHM0950"/>
        <s v="YILHM0885"/>
        <s v="UB0102"/>
        <s v="BU06830"/>
        <s v="YILHM0529"/>
        <s v="YILHM1088"/>
        <s v="YILHM0174"/>
        <s v="BLTHM0915"/>
        <s v="YILHM0543"/>
        <s v="YILHM0934"/>
        <s v="YILHM0886"/>
        <s v="YILHM1086"/>
        <s v="YILHM1087"/>
        <s v="BU043500"/>
        <s v="YILHM1072"/>
        <s v="YILHM0524"/>
        <s v="YILHM1070"/>
        <s v="YILHM0561"/>
        <s v="YILHM0913"/>
        <s v="SQ0293150"/>
        <s v="YILHM0182"/>
        <s v="BU067412"/>
        <s v="YILHM1055"/>
        <s v="LTA00013"/>
        <s v="YILHM0905"/>
        <s v="YILHM0351"/>
        <s v="YILHM0346"/>
        <s v="YILHM0361"/>
        <s v="YILHM0366"/>
        <s v="YILHM0356"/>
        <s v="YILHM0907"/>
        <s v="BLTHM0876"/>
        <s v="YILHM0887"/>
        <s v="YILHM0646"/>
        <s v="YILHM0557"/>
        <s v="YILHM0187"/>
        <s v="BU040298"/>
        <s v="YILHM1065"/>
        <s v="YILHM1042"/>
        <s v="YILHM0673"/>
        <s v="BLTHM0896"/>
        <s v="YILHM0573"/>
        <s v="YILHM0383"/>
        <s v="YILHM0377"/>
        <s v="BU04370"/>
        <s v="YILHM0371"/>
        <s v="YILHM0256"/>
        <s v="YILHM0545"/>
        <s v="YILHM0864"/>
        <s v="YILHM0890"/>
        <s v="YILHM0910"/>
        <s v="YILHM0308"/>
        <s v="YILHM0463"/>
        <s v="YILHM0034"/>
        <s v="YILHM1078"/>
        <s v="YILHM2040"/>
        <s v="YILHM0688"/>
        <s v="YILHM2054"/>
        <s v="BU043629"/>
        <s v="YILHM2081"/>
        <s v="YILHM1079"/>
        <s v="YILHM0596"/>
        <s v="YILHM2055"/>
        <s v="YILHM0945"/>
        <s v="YILHM2207"/>
        <s v="YILHM2134"/>
        <s v="SQ2179115"/>
        <s v="YILHM2114"/>
        <s v="YILHM0485"/>
        <s v="YILHM2121"/>
        <s v="YILHM2078"/>
        <s v="YILHM2116"/>
        <s v="YILHM1001"/>
        <s v="YILHM2003"/>
        <s v="YILHM1005"/>
        <s v="YILHM0968"/>
        <s v="YILHM2171"/>
        <s v="YILHM2204"/>
        <s v="YILHM2139"/>
        <s v="YILHM2045"/>
        <s v="YILHM0614"/>
        <s v="YILHM2077"/>
        <s v="YILHM0576"/>
        <s v="YILHM2157"/>
        <s v="YILHM2008"/>
        <s v="UB0267"/>
        <s v="YILHM0146"/>
        <s v="YILHM2001"/>
        <s v="YILHM0922"/>
        <s v="YILHM0652"/>
        <s v="YILHM1081"/>
        <s v="YILHM2065"/>
        <s v="YILHM0324"/>
        <s v="YILHM2071"/>
        <s v="YILHM2009"/>
        <s v="YILHM0298"/>
        <s v="YILHM1028"/>
        <s v="YILHM0648"/>
        <s v="YILHM2133"/>
        <s v="YILHM1009"/>
        <s v="BU06795"/>
        <s v="YILHM2203"/>
        <s v="YILHM2053"/>
        <s v="YILHM2090"/>
        <s v="YILHM2020"/>
        <s v="YILHM0043"/>
        <s v="YILHM2018"/>
        <s v="YILHM2229"/>
        <s v="YILHM0250"/>
        <s v="YILHM2142"/>
        <s v="YILHM2177"/>
        <s v="YILHM2143"/>
        <s v="YILHM0138"/>
        <s v="BU043628"/>
        <s v="YILHM0951"/>
        <s v="YILHM2069"/>
        <s v="YILHM00355"/>
        <s v="YILHM2182"/>
        <s v="BU043652"/>
        <s v="YILHM1010"/>
        <s v="BU0487"/>
        <s v="BLTHM0920"/>
        <s v="YILHM1058"/>
        <s v="YILHM2408"/>
        <s v="YILHM2399"/>
        <s v="YILHM2099"/>
        <s v="YILHM2536"/>
        <s v="BU043495"/>
        <s v="YILHM2268"/>
        <s v="YILHM2535"/>
        <s v="BU06725"/>
        <s v="YILHM2158"/>
        <s v="YILHM2406"/>
        <s v="YILHM2556"/>
        <s v="YILHM2568"/>
        <s v="YILHM2120"/>
        <s v="YILHM2546"/>
        <s v="YILHM2385"/>
        <s v="YILHM2320"/>
        <s v="YILHM2357"/>
        <s v="YILHM1083"/>
        <s v="YILHM2561"/>
        <s v="YILHM2039"/>
        <s v="YILHM0449"/>
        <s v="YILHM0852"/>
        <s v="YILHM2538"/>
        <s v="YILHM2548"/>
        <s v="YILHM2405"/>
        <s v="YILHM0581"/>
        <s v="YILHM2374"/>
        <s v="YILHM2391"/>
        <s v="YILHM2575"/>
        <s v="YILHM2422"/>
        <s v="YILHM2414"/>
        <s v="YILHM2389"/>
        <s v="YILHM2285"/>
        <s v="YILHM2015"/>
        <s v="YILHM2088"/>
        <s v="BU0428"/>
        <s v="YILHM2256"/>
        <s v="YILHM2115"/>
        <s v="YILHM2286"/>
        <s v="YILHM2413"/>
        <s v="YILHM2092"/>
        <s v="YILHM2113"/>
        <s v="SQ1912585"/>
        <s v="YILHM2557"/>
        <s v="YILHM2367"/>
        <s v="BU0424"/>
        <s v="YILHM2151"/>
        <s v="YILHM2201"/>
        <s v="YILHM2235"/>
        <s v="YILHM2237"/>
        <s v="YILHM2236"/>
        <s v="YILHM2545"/>
        <s v="YILHM2549"/>
        <s v="YILHM2547"/>
        <s v="YILHM2559"/>
        <s v="YILHM0883"/>
        <s v="YILHM2131"/>
        <s v="YILHM0546"/>
        <s v="YILHM0531"/>
        <s v="YILHM2184"/>
        <s v="YILHM2135"/>
        <s v="BU04450"/>
        <s v="YILHM2416"/>
        <s v="YILHM1008"/>
        <s v="YILHM2343"/>
        <s v="YILHM2450"/>
        <s v="YILHM1003"/>
        <s v="YILHM1077"/>
        <s v="YILHM2061"/>
        <s v="YILHM2259"/>
        <s v="BU06730"/>
        <s v="YILHM2057"/>
        <s v="YILHM2583"/>
        <s v="YILHM2274"/>
        <s v="YILHM2365"/>
        <s v="YILHM2598"/>
        <s v="YILHM1007"/>
        <s v="BU0473"/>
        <s v="YILHM2560"/>
        <s v="YILHM1082"/>
        <s v="YILHM2567"/>
        <s v="YILHM2359"/>
        <s v="YILHM2326"/>
        <s v="YILHM1023"/>
        <s v="YILHM2540"/>
        <s v="YILHM2543"/>
        <s v="YILHM2646"/>
        <s v="YILHM2592"/>
        <s v="YILHM2591"/>
        <s v="YILHM2554"/>
        <s v="YILHM2093"/>
        <s v="YILHM2022"/>
        <s v="YILHM2005"/>
        <s v="YILHM2425"/>
        <s v="BU06591"/>
        <s v="YILHM2316"/>
        <s v="YILHM2172"/>
        <s v="YILHM2750"/>
        <s v="YILHM2190"/>
        <s v="UB0093"/>
        <s v="YILHM2169"/>
        <s v="YILHM2440"/>
        <s v="YNIR05"/>
        <s v="YILHM2537"/>
        <s v="YILHM2460"/>
        <s v="YILHM2475"/>
        <s v="YILHM2193"/>
        <s v="YILHM0347"/>
        <s v="YILHM0357"/>
        <s v="YILHM0367"/>
        <s v="YILHM2101"/>
        <s v="BU043587"/>
        <s v="YILHM2083"/>
        <s v="YILHM2654"/>
        <s v="YNIR20"/>
        <s v="YILHM2239"/>
        <s v="YILHM2472"/>
        <s v="YILHM2096"/>
        <s v="YILHM2355"/>
        <s v="BU06431"/>
        <s v="YILHM2587"/>
        <s v="YILHM2731"/>
        <s v="YILHM2596"/>
        <s v="BU04466Marlen"/>
        <s v="BU04467Marlen"/>
        <s v="YILHM0659"/>
        <s v="YNIR62"/>
        <s v="YILHM2241"/>
        <s v="YILHM2244"/>
        <s v="YILHM2644"/>
        <s v="YILHM2752"/>
        <s v="YILHM2181"/>
        <s v="YILHM2388"/>
        <s v="YILHM2346"/>
        <s v="YILHM2049"/>
        <s v="BLTHM0875"/>
        <s v="YILHM2240"/>
        <s v="YILHM2713"/>
        <s v="YILHM2223"/>
        <s v="YILHM2682"/>
        <s v="YILHM2435"/>
        <s v="YILHM2358"/>
        <s v="YILHM2534"/>
        <s v="YILHM2372"/>
        <s v="YILHM1076"/>
        <s v="YILHM2694"/>
        <s v="YILHM2751"/>
        <s v="YILHM2167"/>
        <s v="YILHM2444"/>
        <s v="YILHM2424"/>
        <s v="YILHM2132"/>
        <s v="YILHM2432"/>
        <s v="YILHM2685"/>
        <s v="YILHM2351"/>
        <s v="YILHM2423"/>
        <s v="YILHM2482"/>
        <s v="YILHM2145"/>
        <s v="YILHM2597"/>
        <s v="YILHM2238"/>
        <s v="YILHM2178"/>
        <s v="YILHM2168"/>
        <s v="YILHM2150"/>
        <s v="YILHM2011"/>
        <s v="LTA00003"/>
        <s v="YILHM1075"/>
        <s v="YILHM2609"/>
        <s v="YILHM2566"/>
        <s v="YILHM2500"/>
        <s v="YILHM2340"/>
        <s v="YILHM2717"/>
        <s v="YILHM2180"/>
        <s v="YNIR55"/>
        <s v="YILHM2746"/>
        <s v="YILHM2553"/>
        <s v="YILHM2461"/>
        <s v="YNIR53"/>
        <s v="YNIR45"/>
        <s v="YNIR33"/>
        <s v="YILHM0381"/>
        <s v="YILHM0372"/>
        <s v="YILHM2205"/>
        <s v="YNIR32"/>
        <s v="YILHM2129"/>
        <s v="YILHM2354"/>
        <s v="YILHM2679"/>
        <s v="YILHM2415"/>
        <s v="YILHM2390"/>
        <s v="YILHM2692"/>
        <s v="YILHM2701"/>
        <s v="YNIR07"/>
        <s v="YILHM1002"/>
        <s v="YILHM2037"/>
        <s v="YILHM2522"/>
        <s v="YILHM1080"/>
        <s v="BU04384"/>
        <s v="YNIR29"/>
        <s v="YILHM0620"/>
        <s v="YILHM2585"/>
        <s v="YILHM1061"/>
        <s v="YILHM1048"/>
        <s v="YILHM2722"/>
        <s v="YILHM2338"/>
        <s v="YILHM2417"/>
        <s v="YILHM0635"/>
        <s v="YILHM2144"/>
        <s v="YILHM2152"/>
        <s v="YILHM2600"/>
        <s v="YILHM2322"/>
        <s v="YILHM2761"/>
        <s v="YILHM2760"/>
        <s v="YILHM2518"/>
        <s v="YILHM2179"/>
        <s v="YILHM2457"/>
        <s v="YILHM2319"/>
        <s v="YILHM2438"/>
        <s v="YILHM2524"/>
        <s v="YILHM2302"/>
        <s v="YILHM0560"/>
        <s v="YILHM2470"/>
        <s v="YILHM2519"/>
        <s v="YILHM2473"/>
        <s v="YILHM0928"/>
        <s v="YILHM2769"/>
        <s v="YILHM2047"/>
        <s v="YILHM2555"/>
        <s v="SQ7494591"/>
        <s v="YILHM0697"/>
        <s v="YILHM2528"/>
        <s v="YILHM2466"/>
        <s v="YILHM2579"/>
        <s v="YILHM2552"/>
        <s v="BU043501"/>
        <s v="YNIR51"/>
        <s v="YNIR30"/>
        <s v="YILHM2837"/>
        <s v="YILHM2662"/>
        <s v="YILHM2663"/>
        <s v="YILHM0220"/>
        <s v="YILHM2501"/>
        <s v="YILHM2684"/>
        <s v="YILHM2827"/>
        <s v="YILHM2612"/>
        <s v="YILHM2542"/>
        <s v="YILHM2539"/>
        <s v="YILHM2210"/>
        <s v="YILHM2056"/>
        <s v="YILHM2136"/>
        <s v="YILHM2811"/>
        <s v="YILHM2247"/>
        <s v="YILHM2315"/>
        <s v="YILHM0965"/>
        <s v="YILHM2812"/>
        <s v="YILHM2149"/>
        <s v="YILHM2626"/>
        <s v="YILHM0141"/>
        <s v="YNIR56"/>
        <s v="YILHM2824"/>
        <s v="YILHM2339"/>
        <s v="YILHM0935"/>
        <s v="YILHM2345"/>
        <s v="YILHM2307"/>
        <s v="YILHM2700"/>
        <s v="YILHM0941"/>
        <s v="YILHM2732"/>
        <s v="YILHM2629"/>
        <s v="YILHM2789"/>
        <s v="YILHM2840"/>
        <s v="YILHM2828"/>
        <s v="YILHM2817"/>
        <s v="YILHM2785"/>
        <s v="YILHM2196"/>
        <s v="YILHM0619"/>
        <s v="YILHM2550"/>
        <s v="YNIR54"/>
        <s v="YNIR38"/>
        <s v="YILHM2577"/>
        <s v="YNIR81"/>
        <s v="YILHM2441"/>
        <s v="YILHM2164"/>
        <s v="BU043635"/>
        <s v="BU043502"/>
        <s v="YILHM2578"/>
        <s v="YILHM2298"/>
        <s v="YILHM2743"/>
        <s v="YILHM2658"/>
        <s v="YILHM0964"/>
        <s v="YILHM2614"/>
        <s v="YILHM0644"/>
        <s v="BU04376"/>
        <s v="YILHM1013"/>
        <s v="SQ2791329"/>
        <s v="YILHM2705"/>
        <s v="YILHM0342"/>
        <s v="YILHM2813"/>
        <s v="YILHM2857"/>
        <s v="YILHM2771"/>
        <s v="YILHM2698"/>
        <s v="YILHM0912"/>
        <s v="SQ9492390"/>
        <s v="YILHM2786"/>
        <s v="YILHM2603"/>
        <s v="YILHM1073"/>
        <s v="YILHM2671"/>
        <s v="YILHM1049"/>
        <s v="YILHM2835"/>
        <s v="YILHM2781"/>
        <s v="YILHM2107"/>
        <s v="YILHM2299"/>
        <s v="YNIR49"/>
        <s v="SQ7553701"/>
        <s v="BLTHM0861"/>
        <s v="YNIR06"/>
        <s v="YILHM2619"/>
        <s v="YILHM2806"/>
        <s v="YILHM0295"/>
        <s v="YILHM2485"/>
        <s v="YILHM0870"/>
        <s v="SQ9531610"/>
        <s v="YILHM2819"/>
        <s v="YILHM2688"/>
        <s v="YILHM2621"/>
        <s v="YNIR52"/>
        <s v="YILHM2847"/>
        <s v="YILHM2762"/>
        <s v="YILHM2344"/>
        <s v="YILHM1036"/>
        <s v="YILHM2850"/>
        <s v="SQ4387059"/>
        <s v="YILHM2797"/>
        <s v="YNIR17"/>
        <s v="SQ5874789"/>
        <s v="YILHM2642"/>
        <s v="YILHM2652"/>
        <s v="BU0547"/>
        <s v="YILHM2954"/>
        <s v="YILHM2961"/>
        <s v="YILHM2517"/>
        <s v="YILHM2622"/>
        <s v="YILHM2386"/>
        <s v="YILHM2214"/>
        <s v="YILHM2462"/>
        <s v="YILHM0521"/>
        <s v="YILHM2458"/>
        <s v="YILHM2672"/>
        <s v="YNIR31"/>
        <s v="YILHM2883"/>
        <s v="BU04457"/>
        <s v="YILHM2849"/>
        <s v="SQ5128739"/>
        <s v="SQ9348910"/>
        <s v="YILHM2464"/>
        <s v="YILHM2814"/>
        <s v="SQ6124738"/>
        <s v="YILHM2795"/>
        <s v="YILHM2036"/>
        <s v="YILHM2874"/>
        <s v="YILHM2714"/>
        <s v="YNIR02"/>
        <s v="YILHM2945"/>
        <s v="YILHM2753"/>
        <s v="SQ4563484"/>
        <s v="YILHM2118"/>
        <s v="YILHM2079"/>
        <s v="BU04449"/>
        <s v="YILHM2618"/>
        <s v="YILHM2896"/>
        <s v="YILHM2392"/>
        <s v="YILHM2867"/>
        <s v="YILHM2248"/>
        <s v="YILHM2226"/>
        <s v="YILHM2878"/>
        <s v="YILHM2318"/>
        <s v="SQ2195079"/>
        <s v="YILHM2680"/>
        <s v="YILHM2219"/>
        <s v="YILHM2784"/>
        <s v="YILHM2476"/>
        <s v="YILHM2146"/>
        <s v="BU06729"/>
        <s v="YILHM2166"/>
        <s v="YILHM2429"/>
        <s v="SQ9419295"/>
        <s v="YILHM2393"/>
        <s v="YILHM2881"/>
        <s v="YILHM2072"/>
        <s v="YILHM2046"/>
        <s v="YNIR64"/>
        <s v="YILHM2963"/>
        <s v="YNIR70"/>
        <s v="YILHM2230"/>
        <s v="SQ0085780"/>
        <s v="YILHM3018"/>
        <s v="YILHM2232"/>
        <s v="YILHM3015"/>
        <s v="SQ0329984"/>
        <s v="SQ1770701"/>
        <s v="YILHM3011"/>
        <s v="YILHM2418"/>
        <s v="YILHM2960"/>
        <s v="YILHM1074"/>
        <s v="YILHM2768"/>
        <s v="YILHM2915"/>
        <s v="YILHM2916"/>
        <s v="YILHM2917"/>
        <s v="YILHM2909"/>
        <s v="YILHM2910"/>
        <s v="YILHM2911"/>
        <s v="BLTHM0833"/>
        <s v="YILHM2820"/>
        <s v="YILHM2821"/>
        <s v="YILHM2683"/>
        <s v="YILHM2822"/>
        <s v="YILHM2707"/>
        <s v="Yilhm0589"/>
        <s v="Yilhm2028"/>
        <s v="YILHM2948"/>
        <s v="YILHM2439"/>
        <s v="YILHM3016"/>
        <s v="YILHM1017"/>
        <s v="BU04445"/>
        <s v="YILHM2459"/>
        <s v="YILHM2141"/>
        <s v="YILHM2944"/>
        <s v="Yilhm2957"/>
        <s v="YILHM2610"/>
        <s v="YILHM2243"/>
        <s v="YILHM3051"/>
        <s v="YILHM3043"/>
        <s v="Yilhm2617"/>
        <s v="YILHM2882"/>
        <s v="YILHM2551"/>
        <s v="YNIR09"/>
        <s v="YNIR34"/>
        <s v="SQ5162343"/>
        <s v="YILHM2691"/>
        <s v="Yilhm2499"/>
        <s v="YILHM2380"/>
        <s v="Yilhm0867"/>
        <s v="YILHM0305"/>
        <s v="YILHM2964"/>
        <s v="YILHM2941"/>
        <s v="YILHM2866"/>
        <s v="YILHM2608"/>
        <s v="Yilhm2295"/>
        <s v="Yilhm2294"/>
        <s v="SQ1249640"/>
        <s v="SQ1693575"/>
        <s v="YILHM2901"/>
        <s v="YILHM2341"/>
        <s v="YILHM2643"/>
        <s v="YILHM2869"/>
        <s v="YNIR86"/>
        <s v="YNIR87"/>
        <s v="YILHM0450"/>
        <s v="YILHM0444"/>
        <s v="YILHM2048"/>
        <s v="YILHM3107"/>
        <s v="YILHM3122"/>
        <s v="YILHM3098"/>
        <s v="YILHM3133"/>
        <s v="YILHM3138"/>
        <s v="YILHM2885"/>
        <s v="YILHM2880"/>
        <s v="YILHM3129"/>
        <s v="YILHM3121"/>
        <s v="YILHM3068"/>
        <s v="YILHM3086"/>
        <s v="YILHM3088"/>
        <s v="SQ3176107"/>
        <s v="SQ0777893"/>
        <s v="SQ1439124"/>
        <s v="BU04332"/>
        <s v="YILHM0929"/>
        <s v="YILHM2665"/>
        <s v="YILHM3120"/>
        <s v="YILHM3077"/>
        <s v="YILHM3097"/>
        <s v="YILHM3109"/>
        <s v="YILHM3119"/>
        <s v="YILHM3115"/>
        <s v="YILHM0467"/>
        <s v="UB0122"/>
        <s v="YILHM1054"/>
        <s v="YILHM2973"/>
        <s v="YILHM3106"/>
        <s v="YILHM2398"/>
        <s v="YILHM2370"/>
        <s v="YILHM2407"/>
        <s v="YILHM2708"/>
        <s v="YILHM2854"/>
        <s v="Ynir19"/>
        <s v="YILHM3096"/>
        <s v="UB234"/>
        <s v="YILHM3090"/>
        <s v="YILHM2943"/>
        <s v="BU04325"/>
        <s v="YILHM1050"/>
        <s v="YILHM1062"/>
        <s v="YILHM2379"/>
        <s v="YILHM2508"/>
        <s v="YILHM3101"/>
        <s v="Yilhm3102"/>
        <s v="YILHM3045"/>
        <s v="YILHM2140"/>
        <s v="YILHM2467"/>
        <s v="YILHM2872"/>
        <s v="YILHM2982"/>
        <s v="SQ5518150"/>
        <s v="YILHM2350"/>
        <s v="YILHM3094"/>
        <s v="YILHM2699"/>
        <s v="YILHM2799"/>
        <s v="YILHM0701"/>
        <s v="YILHM2087"/>
        <s v="SQ6548054"/>
        <s v="SQ5179060"/>
        <s v="YNIR84"/>
        <s v="SQ3482576"/>
        <s v="YILHM2381"/>
        <s v="YILHM3062"/>
        <s v="SQ8885087"/>
        <s v="SQ7213858"/>
        <s v="SQ0102824"/>
        <s v="YILHM3099"/>
        <s v="SQ8726688"/>
        <s v="Yilhm0654"/>
        <s v="YILHM3032"/>
        <s v="YILHM2859"/>
        <s v="SQ3082086"/>
        <s v="YILHM2852"/>
        <s v="YILHM3001"/>
        <s v="YILHM3140"/>
        <s v="YILHM2955"/>
        <s v="YILHM3012"/>
        <s v="YILHM2410"/>
        <s v="YILHM2353"/>
        <s v="YILHM2278"/>
        <s v="YILHM3031"/>
        <s v="YILHM3041"/>
        <s v="YILHM2373"/>
        <s v="YILHM2947"/>
        <s v="SQ5798141"/>
        <s v="YILHM3126"/>
        <s v="YILHM3038"/>
        <s v="YILHM2995"/>
        <s v="YILHM3103"/>
        <s v="YILHM2155"/>
        <s v="SQ8299991"/>
        <s v="YILHM2175"/>
        <s v="YILHM2704"/>
        <s v="YILHM2815"/>
        <s v="YILHM0558"/>
        <s v="YNIR88"/>
        <s v="YILHM3136"/>
        <s v="YILHM2830"/>
        <s v="YILHM0940"/>
        <s v="YILHM2919"/>
        <s v="BU04408"/>
        <s v="YILHM2981"/>
        <s v="YNIR40"/>
        <s v="YILHM2170"/>
        <s v="YILHM0289"/>
        <s v="Yilhm0962"/>
        <s v="YILHM2711"/>
        <s v="YILHM0640"/>
        <s v="YILHM2779"/>
        <s v="SQ5201537"/>
        <s v="YILHM3080"/>
        <s v="YILHM2137"/>
        <s v="BU06722"/>
        <s v="YILHM3021"/>
        <s v="YILHM3083"/>
        <s v="SQ7448079"/>
        <s v="YILHM3125"/>
        <s v="YILHM2952"/>
        <s v="YILHM3002"/>
        <s v="YNIR72"/>
        <s v="YNIR106"/>
        <s v="YILHM3074"/>
        <s v="Yilhm3078"/>
        <s v="YILHM2747"/>
        <s v="YNIR85"/>
        <s v="YILHM2483"/>
        <s v="YILHM2281"/>
        <s v="YILHM0439"/>
        <s v="BU043603"/>
        <s v="Yilhm0584"/>
        <s v="3289"/>
        <s v="YILHM3079"/>
        <s v="YILHM3069"/>
        <s v="YNIR83"/>
        <s v="3251"/>
        <s v="3313"/>
        <s v="YILHM2558"/>
        <s v="3364"/>
        <s v="3407"/>
        <s v="YNIR48"/>
        <s v="YILHM2861"/>
        <s v="YILHM2156"/>
        <s v="YILHM2161"/>
        <s v="YILHM1011"/>
        <s v="3402"/>
        <s v="YNIR80"/>
        <s v="YILHM2673"/>
        <s v="YILHM2899"/>
        <s v="YILHM3064"/>
        <s v="YILHM0140"/>
        <s v="YILHM2376"/>
        <s v="3277"/>
        <s v="YNIR90"/>
        <s v="YILHM2375"/>
        <s v="YNIR71"/>
        <s v="YILHM2920"/>
        <s v="YILHM2922"/>
        <s v="YILHM2958"/>
        <s v="YILHM3006"/>
        <s v="YILHM2378"/>
        <s v="YNIR69"/>
        <s v="YILHM0963"/>
        <s v="YILHM2675"/>
        <s v="4354"/>
        <s v="YILHM2712"/>
        <s v="2979"/>
        <s v="2879"/>
        <s v="YILHM2977"/>
        <s v="YILHM2434"/>
        <s v="3350"/>
        <s v="3250"/>
        <s v="3290"/>
        <s v="YILHM2829"/>
        <s v="YILHM2010"/>
        <s v="3248"/>
        <s v="YILHM2495"/>
        <s v="3192"/>
        <s v="3180"/>
        <s v="3305"/>
        <s v="3363"/>
        <s v="3172"/>
        <s v="YILHM2931"/>
        <s v="3331"/>
        <s v="3202"/>
        <s v="YILHM2477"/>
        <s v="YILHM2856"/>
        <s v="YILHM2886"/>
        <s v="SQ9852411"/>
        <s v="3166"/>
        <s v="3155"/>
        <s v="3160"/>
        <s v="3165"/>
        <s v="3159"/>
        <s v="YILHM2384"/>
        <s v="3293"/>
        <s v="3310"/>
        <s v="YNIR105"/>
        <s v="3341"/>
        <s v="YILHM3081"/>
        <s v="YILHM2823"/>
        <s v="YILHM0534"/>
        <s v="YNIR89"/>
        <s v="YNIR08"/>
        <s v="SQ8139098"/>
        <s v="YILHM2921"/>
        <s v="3441"/>
        <s v="YILHM2765"/>
        <s v="3316"/>
        <s v="3439"/>
        <s v="BU06786"/>
        <s v="Yilhm0235"/>
        <s v="4277"/>
        <s v="YILHM2865"/>
        <s v="YNIR82"/>
        <s v="YILHM3113"/>
        <s v="SQ9706473"/>
        <s v="SQ4443333"/>
        <s v="7864"/>
        <s v="3318"/>
        <s v="YILHM3055"/>
        <s v="3311"/>
        <s v="YILHM2153"/>
        <s v="3306"/>
        <s v="6851"/>
        <s v="5079"/>
        <s v="8230"/>
        <s v="7850"/>
        <s v="8084"/>
        <s v="YILHM3010"/>
        <s v="YNIR37"/>
        <s v="YILHM2999"/>
        <s v="2712"/>
        <s v="YNIR92"/>
        <s v="7666"/>
        <s v="YILHM0544"/>
        <s v="YILHM3111"/>
        <s v="3236"/>
        <s v="YILHM2851"/>
        <s v="3171"/>
        <s v="YILHM2918"/>
        <s v="YILHM3059"/>
        <s v="2560"/>
        <s v="YNIR75"/>
        <s v="3276"/>
        <s v="3158"/>
        <s v="3242"/>
        <s v="3326"/>
        <s v="3330"/>
        <s v="3366"/>
        <s v="SQ1028388"/>
        <s v="3157"/>
        <s v="SQ8093415"/>
        <s v="3244"/>
        <s v="1062"/>
        <s v="1054"/>
        <s v="2615"/>
        <s v="3197"/>
        <s v="3173"/>
        <s v="9443"/>
        <s v="7843"/>
        <s v="9358"/>
        <s v="9010"/>
        <s v="9969"/>
        <s v="3535"/>
        <s v="3425"/>
        <s v="6361"/>
        <s v="YILHM2130"/>
        <s v="3514"/>
        <s v="YILHM2026"/>
        <s v="3243"/>
        <s v="YILHM2308"/>
        <s v="3520"/>
        <s v="3200"/>
        <s v="3536"/>
        <s v="3272"/>
        <s v="YNIR28"/>
        <s v="3428"/>
        <s v="YILHM2636"/>
        <s v="3415"/>
        <s v="YILHM2638"/>
        <s v="3542"/>
        <s v="3518"/>
        <s v="YILHM2719"/>
        <s v="3438"/>
        <s v="3511"/>
        <s v="3516"/>
        <s v="YILHM2525"/>
        <s v="3147"/>
        <s v="YILHM3139"/>
        <s v="3203"/>
        <s v="YILHM2527"/>
        <s v="3424"/>
        <s v="YILHM2836"/>
        <s v="YILHM2904"/>
        <s v="3295"/>
        <s v="3434"/>
        <s v="3199"/>
        <s v="BLTHM0835"/>
        <s v="3253"/>
        <s v="9318"/>
        <s v="3283"/>
        <s v="3303"/>
        <s v="3281"/>
        <s v="3502"/>
        <s v="SQ9102500"/>
        <s v="BU06701"/>
        <s v="BU06753"/>
        <s v="SQ0894436"/>
        <s v="3365"/>
        <s v="7849"/>
        <s v="6272"/>
        <s v="3508"/>
        <s v="3522"/>
        <s v="3554"/>
        <s v="3347"/>
        <s v="3317"/>
        <s v="SQ0807835"/>
        <s v="3070"/>
        <s v="3072"/>
        <s v="YILHM3082"/>
        <s v="3240"/>
        <s v="3146"/>
        <s v="3144"/>
        <s v="3122"/>
        <s v="6663"/>
        <s v="3505"/>
        <s v="6369"/>
        <s v="SQ4391684"/>
        <s v="UB0179"/>
        <s v="3481"/>
        <s v="YILHM2777"/>
        <s v="YILHM3100"/>
        <s v="3509"/>
        <s v="3504"/>
        <s v="3301"/>
        <s v="YILHM3137"/>
        <s v="YILHM3009"/>
        <s v="SQ5941004"/>
        <s v="YILHM2877"/>
        <s v="3304"/>
        <s v="YILHM2838"/>
        <s v="7890"/>
        <s v="3299"/>
        <s v="YILHM3005"/>
        <s v="2892"/>
        <s v="3218"/>
        <s v="7646"/>
        <s v="3312"/>
        <s v="3142"/>
        <s v="3178"/>
        <s v="YILHM2494"/>
        <s v="6094"/>
        <s v="YILHM2492"/>
        <s v="YILHM2493"/>
        <s v="YILHM1004"/>
        <s v="3552"/>
        <s v="3489"/>
        <s v="SQ7158593"/>
        <s v="YILHM2271"/>
        <s v="YILHM1040"/>
        <s v="YILHM2363"/>
        <s v="3355"/>
        <s v="3141"/>
        <s v="YILHM2993"/>
        <s v="3477"/>
        <s v="3450"/>
        <s v="SQ4094045"/>
        <s v="YILHM1057"/>
        <s v="1036"/>
        <s v="3462"/>
        <s v="Ynir4563"/>
        <s v="3507"/>
        <s v="3154"/>
        <s v="3194"/>
        <s v="9598"/>
        <s v="3556"/>
        <s v="3292"/>
        <s v="3553"/>
        <s v="YILHM3044"/>
        <s v="3608"/>
        <s v="7842"/>
        <s v="YILHM0157"/>
        <s v="3618"/>
        <s v="YNIR43"/>
        <s v="YILHM2213"/>
        <s v="YILHM3084"/>
        <s v="2877"/>
        <s v="YILHM2541"/>
        <s v="YILHM2757"/>
        <s v="3561"/>
        <s v="3606"/>
        <s v="3603"/>
        <s v="1615"/>
        <s v="9485"/>
        <s v="YILHM2895"/>
        <s v="3575"/>
        <s v="YNIR116"/>
        <s v="6550"/>
        <s v="2551"/>
        <s v="6762"/>
        <s v="2841"/>
        <s v="1050"/>
        <s v="3567"/>
        <s v="3357"/>
        <s v="YILHM2868"/>
        <s v="6724"/>
        <s v="3181"/>
        <s v="YILHM2604"/>
        <s v="3531"/>
        <s v="YILHM2574"/>
        <s v="2595"/>
        <s v="YILHM2584"/>
        <s v="2547"/>
        <s v="3582"/>
        <s v="3150"/>
        <s v="3339"/>
        <s v="1045"/>
        <s v="1684"/>
        <s v="2150"/>
        <s v="3212"/>
        <s v="2946"/>
        <s v="3640"/>
        <s v="3467"/>
        <s v="YILHM2510"/>
        <s v="2165"/>
        <s v="3574"/>
        <s v="YILHM2563"/>
        <s v="3038"/>
        <s v="3123"/>
        <s v="3619"/>
        <s v="YILHM2474"/>
        <s v="3115"/>
        <s v="3280"/>
        <s v="3613"/>
        <s v="3210"/>
        <s v="3669"/>
        <s v="3334"/>
        <s v="YNIR99"/>
        <s v="YILHM3105"/>
        <s v="2814"/>
        <s v="4833"/>
        <s v="3621"/>
        <s v="3617"/>
        <s v="3179"/>
        <s v="YNIR102"/>
        <s v="YILHM3024"/>
        <s v="YILHM2098"/>
        <s v="934"/>
        <s v="YILHM2628"/>
        <s v="3216"/>
        <s v="3646"/>
        <s v="3649"/>
        <s v="1082"/>
        <s v="Yilhm0958"/>
        <s v="YILHM3037"/>
        <s v="YILHM2479"/>
        <s v="YILHM2445"/>
        <s v="3249"/>
        <s v="YILHM2361"/>
        <s v="YILHM3047"/>
        <s v="YILHM2209"/>
        <s v="5149"/>
        <s v="YNIR110"/>
        <s v="YILHM3095"/>
        <s v="YILHM0600"/>
        <s v="0192"/>
        <s v="5169"/>
        <s v="0725"/>
        <s v="9389"/>
        <s v="SQ7303813"/>
        <s v="3263"/>
        <s v="YNIR111"/>
        <s v="YNIR115"/>
        <s v="6778"/>
        <s v="3577"/>
        <s v="3609"/>
        <s v="3665"/>
        <s v="3544"/>
        <s v="3583"/>
        <s v="3602"/>
        <s v="YILHM2862"/>
        <s v="8591"/>
        <s v="1348"/>
        <s v="7748"/>
        <s v="3662"/>
        <s v="1679"/>
        <s v="3679"/>
        <s v="6914"/>
        <s v="YILHM3049"/>
        <s v="4200"/>
        <s v="3689"/>
        <s v="2251"/>
        <s v="3473"/>
        <s v="3626"/>
        <s v="2383"/>
        <s v="3036"/>
        <s v="3390"/>
        <s v="YILHM2639"/>
        <s v="3682"/>
        <s v="2884"/>
        <s v="BU0415"/>
        <s v="2902"/>
        <s v="YILHM2125"/>
        <s v="3572"/>
        <s v="YILHM2402"/>
        <s v="3538"/>
        <s v="3616"/>
        <s v="YILHM0181"/>
        <s v="2155"/>
        <s v="3615"/>
        <s v="3593"/>
        <s v="YNIR103"/>
        <s v="YILHM2740"/>
        <s v="YILHM2309"/>
        <s v="2548"/>
        <s v="YILHM3042"/>
        <s v="YILHM2321"/>
        <s v="3570"/>
        <s v="3539"/>
        <s v="3595"/>
        <s v="YNIR11"/>
        <s v="YILHM3087"/>
        <s v="YILHM3091"/>
        <s v="YILHM3108"/>
        <s v="1026"/>
        <s v="3453"/>
        <s v="YILHM2782"/>
        <s v="3437"/>
        <s v="3610"/>
        <s v="3675"/>
        <s v="YILHM2443"/>
        <s v="3532"/>
        <s v="3673"/>
        <s v="Yilhm0293"/>
        <s v="3622"/>
        <s v="7178"/>
        <s v="3607"/>
        <s v="3671"/>
        <s v="6558"/>
        <s v="3506"/>
        <s v="3515"/>
        <s v="3611"/>
        <s v="YILHM3104"/>
        <s v="6049"/>
        <s v="3245"/>
        <s v="3635"/>
        <s v="3637"/>
        <s v="3594"/>
        <s v="3625"/>
        <s v="3211"/>
        <s v="3600"/>
        <s v="YILHM2870"/>
        <s v="YILHM2810"/>
        <s v="YNIR100"/>
        <s v="9291"/>
        <s v="3624"/>
        <s v="SQ8381566"/>
        <s v="3219"/>
        <s v="3227"/>
        <s v="YILHM2648"/>
        <s v="YILHM2468"/>
        <s v="3599"/>
        <s v="3128"/>
        <s v="3525"/>
        <s v="3631"/>
        <s v="SQ3076153"/>
        <s v="YNIR18"/>
        <s v="3204"/>
        <s v="YILHM2733"/>
        <s v="3540"/>
        <s v="3291"/>
        <s v="3576"/>
        <s v="3163"/>
        <s v="6258"/>
        <s v="3382"/>
        <s v="3587"/>
        <s v="YILHM2349"/>
        <s v="8887"/>
        <s v="3510"/>
        <s v="3627"/>
        <s v="2370"/>
        <s v="YNIR78"/>
        <s v="3234"/>
        <s v="2887"/>
        <s v="YNIR59"/>
        <s v="YILHM2463"/>
        <s v="99341"/>
        <s v="YILHM2521"/>
        <s v="3651"/>
        <s v="3262"/>
        <s v="3349"/>
        <s v="3226"/>
        <s v="3229"/>
        <s v="YNIR14"/>
        <s v="8676"/>
        <s v="3641"/>
        <s v="SQ6277192"/>
        <s v="YILHM2186"/>
        <s v="YILHM0836"/>
        <s v="3551"/>
        <s v="LTA056"/>
        <s v="LTA062"/>
        <s v="3346"/>
        <s v="BLTHM0829"/>
        <s v="LTA086"/>
        <s v="3376"/>
        <s v="3528"/>
        <s v="3405"/>
        <s v="3643"/>
        <s v="3601"/>
        <s v="2368"/>
        <s v="LTA108"/>
        <s v="LTA066"/>
        <s v="3265"/>
        <s v="6566"/>
        <s v="36527"/>
        <s v="3630"/>
        <s v="3629"/>
        <s v="3634"/>
        <s v="Yaq46"/>
        <s v="3195"/>
        <s v="3254"/>
        <s v="LTA116"/>
        <s v="LTA085"/>
        <s v="LTA075"/>
        <s v="YILHM2428"/>
        <s v="3533"/>
        <s v="BLTHM0955"/>
        <s v="3426"/>
        <s v="LTA135"/>
        <s v="3372"/>
        <s v="3404"/>
        <s v="3337"/>
        <s v="3336"/>
        <s v="3681"/>
        <s v="3612"/>
        <s v="2890"/>
        <s v="YNIR108"/>
        <s v="2888"/>
        <s v="2130"/>
        <s v="LTA013"/>
        <s v="8879"/>
        <s v="3620"/>
        <s v="LTA058"/>
        <s v="LTA145"/>
        <s v="3458"/>
        <s v="LTA159"/>
        <s v="3475"/>
        <s v="LTA046"/>
        <s v="LTA011"/>
        <s v="LTA045"/>
        <s v="T3461"/>
        <s v="YILHM2897"/>
        <s v="1503"/>
        <s v="3362"/>
        <s v="3380"/>
        <s v="3348"/>
        <s v="YILHM2983"/>
        <s v="YILHM3013"/>
        <s v="3644"/>
        <s v="LTA155"/>
        <s v="6841"/>
        <s v="3031"/>
        <s v="BLTHM0879"/>
        <s v="LTA036"/>
        <s v="LTA044"/>
        <s v="LTA090"/>
        <s v="YILHM2962"/>
        <s v="BU043585"/>
        <s v="LTA115"/>
        <s v="LTA165"/>
        <s v="3527"/>
        <s v="3648"/>
        <s v="3523"/>
        <s v="LTA093"/>
        <s v="30353"/>
        <s v="3526"/>
        <s v="YILHM2942"/>
        <s v="YNIR77"/>
        <s v="YILHM2526"/>
        <s v="LTA200"/>
        <s v="LTA183"/>
        <s v="LTA111"/>
        <s v="LTA232"/>
        <s v="3581"/>
        <s v="3420"/>
        <s v="Yilhm0259"/>
        <s v="LTA188"/>
        <s v="4361"/>
        <s v="LTA068"/>
        <s v="9195"/>
        <s v="YILHM2807"/>
        <s v="YILHM2206"/>
        <s v="LTA222"/>
        <s v="YILHM2601"/>
        <s v="3270"/>
        <s v="LTA154"/>
        <s v="3479"/>
        <s v="3418"/>
        <s v="3417"/>
        <s v="3471"/>
        <s v="LTA201"/>
        <s v="LTA192"/>
        <s v="LTA132"/>
        <s v="LTA023"/>
        <s v="LTA266"/>
        <s v="LTA272"/>
        <s v="YILHM3132"/>
        <s v="62964"/>
        <s v="LTA019"/>
        <s v="YILHM0553"/>
        <s v="3580"/>
        <s v="LTA123"/>
        <s v="LTA178"/>
        <s v="LTA271"/>
        <s v="YILHM2409"/>
        <s v="LTA236"/>
        <s v="ynir6676"/>
        <s v="4352"/>
        <s v="YILHM2484"/>
        <s v="3690"/>
        <s v="3645"/>
        <s v="3521"/>
        <s v="LTA035"/>
        <s v="LTA207"/>
        <s v="LTA265"/>
        <s v="LTA163"/>
        <s v="LTA128"/>
        <s v="LTA273"/>
        <s v="YILHM2660"/>
        <s v="LTA308"/>
        <s v="LTA223"/>
        <s v="LTA278"/>
        <s v="LTA284"/>
        <s v="LTA018"/>
        <s v="3493"/>
        <s v="LTA257"/>
        <s v="YILHM2956"/>
        <s v="LTA077"/>
        <s v="3676"/>
        <s v="LTA025"/>
        <s v="LTA212"/>
        <s v="YILHM2991"/>
        <s v="3342"/>
        <s v="3632"/>
        <s v="LTA259"/>
        <s v="YILHM2624"/>
        <s v="303267"/>
        <s v="LTA287"/>
        <s v="YILHM0016"/>
        <s v="57502"/>
        <s v="LTA010"/>
        <s v="LTA091"/>
        <s v="LTA162"/>
        <s v="3492"/>
        <s v="3237"/>
        <s v="YILHM2580"/>
        <s v="LTA267"/>
        <s v="YNIR121"/>
        <s v="LTA301"/>
        <s v="YNIR95"/>
        <s v="YILHM3026"/>
        <s v="yilhm3007"/>
        <s v="LTA006"/>
        <s v="96307"/>
        <s v="YILHM2804"/>
        <s v="3668"/>
        <s v="3663"/>
        <s v="9158"/>
        <s v="YILHM3022"/>
        <s v="YILHM2437"/>
        <s v="LTA094"/>
        <s v="LTA098"/>
        <s v="3639"/>
        <s v="LTA305"/>
        <s v="LTA107"/>
        <s v="LTA270"/>
        <s v="YILHM3048"/>
        <s v="BU043584"/>
        <s v="80368"/>
        <s v="3541"/>
        <s v="3468"/>
        <s v="LTA206"/>
        <s v="YILHM2581"/>
        <s v="3614"/>
        <s v="LTA191"/>
        <s v="3351"/>
        <s v="LTA118"/>
        <s v="LTA258"/>
        <s v="LTA268"/>
        <s v="LTA291"/>
        <s v="LTA292"/>
        <s v="3215"/>
        <s v="3444"/>
        <s v="LTA004"/>
        <s v="LTA253"/>
        <s v="LTA225"/>
        <s v="LTA150"/>
        <s v="YILHM0973"/>
        <s v="LTA024"/>
        <s v="LTA310"/>
        <s v="LTA342"/>
        <s v="LTA328"/>
        <s v="LTA319"/>
        <s v="LTA386"/>
        <s v="828"/>
        <s v="3548"/>
        <s v="31842"/>
        <s v="LTA325"/>
        <s v="YILHM3089"/>
        <s v="3604"/>
        <s v="YILHM3092"/>
        <s v="LTA323"/>
        <s v="LTA002"/>
        <s v="LTA250"/>
        <s v="3642"/>
        <s v="LTA353"/>
        <s v="LTA381"/>
        <s v="LTA379"/>
        <s v="LTA338"/>
        <s v="LTA003"/>
        <s v="3432"/>
        <s v="YILHM2940"/>
        <s v="LTA138"/>
        <s v="YNIR125"/>
        <s v="YNIR118"/>
        <s v="LTA327"/>
        <s v="LTA302"/>
        <s v="3519"/>
        <s v="LTA344"/>
        <s v="3638"/>
        <s v="LTA293"/>
        <s v="LTA234"/>
        <s v="LTA303"/>
        <s v="3558"/>
        <s v="LTA370"/>
        <s v="3529"/>
        <s v="467"/>
        <s v="3329"/>
        <s v="YNIR93"/>
        <s v="54783"/>
        <s v="YNIR130"/>
        <s v="2889"/>
        <s v="LTA346"/>
        <s v="LTA294"/>
        <s v="LTA290"/>
        <s v="YILHM2778"/>
        <s v="LTA193"/>
        <s v="2680"/>
        <s v="YNIR76"/>
        <s v="YNIR101"/>
        <s v="41841"/>
        <s v="LTA321"/>
        <s v="LTA384"/>
        <s v="YNIR114"/>
        <s v="LTA383"/>
        <s v="LTA339"/>
        <s v="3278"/>
        <s v="2701"/>
        <s v="YILHM2994"/>
        <s v="LTA362"/>
        <s v="LTA005"/>
        <s v="LTA377"/>
        <s v="LTA027"/>
        <s v="2710"/>
        <s v="LTA340"/>
        <s v="3145"/>
        <s v="LTA304"/>
        <s v="LTA330"/>
        <s v="YNIR119"/>
        <s v="91278"/>
        <s v="LTA299"/>
        <s v="3605"/>
        <s v="LTA288"/>
        <s v="LTA282"/>
        <s v="LTA221"/>
        <s v="3261"/>
        <s v="3393"/>
        <s v="YNIR135"/>
        <s v="LTA020"/>
        <s v="LTA306"/>
        <s v="2846"/>
        <s v="UB0197"/>
        <s v="3190"/>
        <s v="SQ1845246"/>
        <s v="YNIR139"/>
        <s v="YNIR27"/>
        <s v="1081"/>
        <s v="LTA182"/>
        <s v="YNIR140"/>
        <s v="LTA426"/>
        <s v="LTA433"/>
        <s v="LTA318"/>
        <s v="YILHM2312"/>
        <s v="3686"/>
        <s v="8122"/>
        <s v="LTA388"/>
        <s v="3498"/>
        <s v="9335"/>
        <s v="LTA014"/>
        <s v="LTA109"/>
        <s v="3674"/>
        <s v="LTA393"/>
        <s v="LTA185"/>
        <s v="LTA113"/>
        <s v="3512"/>
        <s v="YILHM3035"/>
        <s v="3474"/>
        <s v="LTA007"/>
        <s v="LTA407"/>
        <s v="3499"/>
        <s v="LTA037"/>
        <s v="LTA411"/>
        <s v="YILHM3118"/>
        <s v="YILHM2337"/>
        <s v="LTA329"/>
        <s v="YILHM2655"/>
        <s v="LTA413"/>
        <s v="3223"/>
        <s v="YILHM3131"/>
        <s v="YILHM2971"/>
        <s v="LTA420"/>
        <s v="Lta437"/>
        <s v="LTA397"/>
        <s v="3534"/>
        <s v="LTA345"/>
        <s v="LTA176"/>
        <s v="LTA398"/>
        <s v="3379"/>
        <s v="SQ9074176"/>
        <s v="Lta438"/>
        <s v="LTA396"/>
        <s v="LTA289"/>
        <s v="1014"/>
        <s v="6780"/>
        <s v="1006"/>
        <s v="LTA313"/>
        <s v="LTA399"/>
        <s v="Lta401"/>
        <s v="LTA276"/>
        <s v="3459"/>
        <s v="YNIR107"/>
        <s v="1019"/>
        <s v="LTA130"/>
        <s v="LTA975"/>
        <s v="LTA218"/>
        <s v="YILHM2035"/>
        <s v="LTA117"/>
        <s v="YILHM2697"/>
        <s v="3073"/>
        <s v="LTA269"/>
        <s v="LTA418"/>
        <s v="LTA359"/>
        <s v="LTA367"/>
        <s v="3545"/>
        <s v="BUI000"/>
        <s v="3524"/>
        <s v="3633"/>
        <s v="3537"/>
        <s v="LTA322"/>
        <s v="YILHM1020"/>
        <s v="3282"/>
        <s v="2715"/>
        <s v="3189"/>
        <s v="Lta460"/>
        <s v="3398"/>
        <s v="LTA069"/>
        <s v="YILHM2433"/>
        <s v="Lta439"/>
        <s v="LTA434"/>
        <s v="2690"/>
        <s v="3447"/>
        <s v="YILHM2511"/>
        <s v="LTA432"/>
        <s v="LTA343"/>
        <s v="3559"/>
        <s v="3685"/>
        <s v="LTA431"/>
        <s v="LTA333"/>
        <s v="LTA317"/>
        <s v="YILHM2972"/>
        <s v="SQ9732474"/>
        <s v="LTA358"/>
        <s v="LTA429"/>
        <s v="YILHM2211"/>
        <s v="2772"/>
        <s v="LTA404"/>
        <s v="LTA280"/>
        <s v="LTA307"/>
        <s v="3680"/>
        <s v="645"/>
        <s v="LTA195"/>
        <s v="LTA157"/>
        <s v="YILHM3057"/>
        <s v="3628"/>
        <s v="LTA297"/>
        <s v="2664"/>
        <s v="YNIR141"/>
        <s v="LTA048"/>
        <s v="LTA208"/>
        <s v="BU0732"/>
        <s v="3480"/>
        <s v="LTA082"/>
        <s v="LTA016"/>
        <s v="LTA022"/>
        <s v="LTA274"/>
        <s v="Lta441"/>
        <s v="6764"/>
        <s v="2540"/>
        <s v="Lta462"/>
        <s v="YILHM2272"/>
        <s v="3391"/>
        <s v="3119"/>
        <s v="3324"/>
        <s v="LTA008"/>
        <s v="LTA311"/>
        <s v="SQ9428339"/>
        <s v="3162"/>
        <s v="LTA197"/>
        <s v="LTA021"/>
        <s v="LTA286"/>
        <s v="YNIR2748"/>
        <s v="YILHM2845"/>
        <s v="3377"/>
        <s v="LTA148"/>
        <s v="YILHM2802"/>
        <s v="3569"/>
        <s v="3568"/>
        <s v="LTA275"/>
        <s v="SQ6869991"/>
        <s v="YILHM2992"/>
        <s v="LTA230"/>
        <s v="LTA295"/>
        <s v="YILHM2220"/>
        <s v="3224"/>
        <s v="LTA213"/>
        <s v="LTA326"/>
        <s v="YILHM2967"/>
        <s v="1056"/>
        <s v="LTA385"/>
        <s v="SQ6309771"/>
        <s v="YNIR120"/>
        <s v="LTA285"/>
        <s v="Ynir2754"/>
        <s v="LTA283"/>
        <s v="LTA360"/>
        <s v="3476"/>
        <s v="9945"/>
        <s v="MNA003"/>
        <s v="LTA371"/>
        <s v="3588"/>
        <s v="3274"/>
        <s v="LTA254"/>
        <s v="LTA179"/>
        <s v="LTA203"/>
        <s v="LTA030"/>
        <s v="5020"/>
        <s v="801967"/>
        <s v="LTA378"/>
        <s v="LTA184"/>
        <s v="LTA015"/>
        <s v="YILHM3075"/>
        <s v="LTA242"/>
        <s v="3683"/>
        <s v="3217"/>
        <s v="Lta535"/>
        <s v="LTA332"/>
        <s v="LTA334"/>
        <s v="LTA140"/>
        <s v="LTA070"/>
        <s v="YILHM2669"/>
        <s v="YILHM2360"/>
        <s v="LTA081"/>
        <s v="LTA537"/>
        <s v="LTA578"/>
        <s v="LTA577"/>
        <s v="LTA536"/>
        <s v="LTA556"/>
        <s v="LTA494"/>
        <s v="LTA490"/>
        <s v="LTA415"/>
        <s v="LTA568"/>
        <s v="BU04409"/>
        <s v="LTA552"/>
        <s v="SQ4569077"/>
        <s v="LTA547"/>
        <s v="YNIR97"/>
        <s v="LTA263"/>
        <s v="LTA143"/>
        <s v="YILHM0881"/>
        <s v="LTA361"/>
        <s v="LTA601"/>
        <s v="LTA187"/>
        <s v="YNIR104"/>
        <s v="LTA550"/>
        <s v="YNIR113"/>
        <s v="3259"/>
        <s v="3344"/>
        <s v="LTA241"/>
        <s v="YNIR136"/>
        <s v="Lta495"/>
        <s v="3687"/>
        <s v="LTA627"/>
        <s v="LTA047"/>
        <s v="LTA038"/>
        <s v="9643"/>
        <s v="LTA026"/>
        <s v="LTA583"/>
        <s v="LTA585"/>
        <s v="LTA180"/>
        <s v="LTA573"/>
        <s v="LTA589"/>
        <s v="LTA591"/>
        <s v="3440"/>
        <s v="LTA032"/>
        <s v="LTA617"/>
        <s v="LTA124"/>
        <s v="LTA622"/>
        <s v="LTA190"/>
        <s v="YILHM2774"/>
        <s v="YILHM2647"/>
        <s v="LTA435"/>
        <s v="LTA478"/>
        <s v="YILHM2729"/>
        <s v="LTA249"/>
        <s v="LTA630"/>
        <s v="LTA149"/>
        <s v="YILHM2395"/>
        <s v="LTA999"/>
        <s v="LTA604"/>
        <s v="LTA114"/>
        <s v="2844"/>
        <s v="LTA217"/>
        <s v="LTA071"/>
        <s v="LTA621"/>
        <s v="Lta459"/>
        <s v="9730"/>
        <s v="LTA628"/>
        <s v="LTA620"/>
        <s v="YILHM2520"/>
        <s v="3419"/>
        <s v="LTA479"/>
        <s v="LTA261"/>
        <s v="LTA408"/>
        <s v="LTA588"/>
        <s v="LTA347"/>
        <s v="LTA516"/>
        <s v="SQ0480386"/>
        <s v="LTA141"/>
        <s v="Lta489"/>
        <s v="LTA049"/>
        <s v="3275"/>
        <s v="LTA652"/>
        <s v="LTA529"/>
        <s v="YNIR74"/>
        <s v="LTA403"/>
        <s v="2823"/>
        <s v="LTA106"/>
        <s v="YILHM0932"/>
        <s v="LTA320"/>
        <s v="LTA648"/>
        <s v="LTA626"/>
        <s v="YILHM2653"/>
        <s v="LTA646"/>
        <s v="LTA009"/>
        <s v="LTA380"/>
        <s v="LTA336"/>
        <s v="YILHM2531"/>
        <s v="LTA613"/>
        <s v="Lta602"/>
        <s v="YILHM2738"/>
        <s v="LTA172"/>
        <s v="LTA012"/>
        <s v="3258"/>
        <s v="LTA649"/>
        <s v="Lta572"/>
        <s v="2541"/>
        <s v="LTA496"/>
        <s v="Lta510"/>
        <s v="YILHM2848"/>
        <s v="LTA538"/>
        <s v="LTA582"/>
        <s v="LTA600"/>
        <s v="3461"/>
        <s v="LTA488"/>
        <s v="Lta644"/>
        <s v="Lta639"/>
        <s v="22555"/>
        <s v="Lta525"/>
        <s v="LTA584"/>
        <s v="Lta440"/>
        <s v="Lta651"/>
        <s v="Lta638"/>
        <s v="LTA335"/>
        <s v="982"/>
        <s v="LTA365"/>
        <s v="3584"/>
        <s v="LTA684"/>
        <s v="LTA235"/>
        <s v="Lta567"/>
        <s v="LTA491"/>
        <s v="LTA587"/>
        <s v="Lta449"/>
        <s v="LTA513"/>
        <s v="LTA575"/>
        <s v="Lta663"/>
        <s v="Lta675"/>
        <s v="LTA660"/>
        <s v="3413"/>
        <s v="1008"/>
        <s v="LTA368"/>
        <s v="YILHM2625"/>
        <s v="YILHM2709"/>
        <s v="YILHM3067"/>
        <s v="LTA518"/>
        <s v="3187"/>
        <s v="3431"/>
        <s v="3294"/>
        <s v="YILHM0453"/>
        <s v="LTA073"/>
        <s v="LTA065"/>
        <s v="YILHM0468"/>
        <s v="LTA199"/>
        <s v="LTA196"/>
        <s v="LTA414"/>
        <s v="3469"/>
        <s v="LTA532"/>
        <s v="3323"/>
        <s v="3678"/>
        <s v="LTA654"/>
        <s v="LTA533"/>
        <s v="Lta631"/>
        <s v="SQ7444883"/>
        <s v="LTA324"/>
        <s v="Lta635"/>
        <s v="YILHM3017"/>
        <s v="LTA255"/>
        <s v="LTA137"/>
        <s v="LTA382"/>
        <s v="YILHM0837"/>
        <s v="LTA088"/>
        <s v="YILHM2080"/>
        <s v="Blthm0877"/>
        <s v="Lta569"/>
        <s v="YILHM3014"/>
        <s v="Lta703"/>
        <s v="LTA611"/>
        <s v="LTA593"/>
        <s v="0585"/>
        <s v="LTA595"/>
        <s v="LTA594"/>
        <s v="LTA483"/>
        <s v="LTA122"/>
        <s v="LTA136"/>
        <s v="Lta692"/>
        <s v="SQ1501365"/>
        <s v="Ynir22"/>
        <s v="LTA298"/>
        <s v="LTA057"/>
        <s v="LTA718"/>
        <s v="1007"/>
        <s v="LTA053"/>
        <s v="2659"/>
        <s v="472"/>
        <s v="LTA240"/>
        <s v="LTA592"/>
        <s v="LTA341"/>
        <s v="YILHM2317"/>
        <s v="LTA029"/>
        <s v="LTA565"/>
        <s v="LTA542"/>
        <s v="LTA708"/>
        <s v="LTA040"/>
        <s v="YNIR122"/>
        <s v="YILHM2218"/>
        <s v="LTA410"/>
        <s v="LTA405"/>
        <s v="LTA668"/>
        <s v="3501"/>
        <s v="LTA484"/>
        <s v="Lta511"/>
        <s v="YILHM3033"/>
        <s v="LTA735"/>
        <s v="YILHM2800"/>
        <s v="Lta636"/>
        <s v="LTA312"/>
        <s v="Lta445"/>
        <s v="Lta444"/>
        <s v="604"/>
        <s v="LTA220"/>
        <s v="Lta452"/>
        <s v="3433"/>
        <s v="LTA174"/>
        <s v="Lta571"/>
        <s v="LTA427"/>
        <s v="LTA144"/>
        <s v="LTA300"/>
        <s v="2310"/>
        <s v="Yilhm0904"/>
        <s v="KLA003"/>
        <s v="LTA702"/>
        <s v="KLA001"/>
        <s v="1005"/>
        <s v="3267"/>
        <s v="0302"/>
        <s v="LTA752"/>
        <s v="3389"/>
        <s v="YILHM0884"/>
        <s v="LTA505"/>
        <s v="LTA219"/>
        <s v="3688"/>
        <s v="LTA500"/>
        <s v="LTA476"/>
        <s v="Lta637"/>
        <s v="LTA590"/>
        <s v="Lta722"/>
        <s v="LTA603"/>
        <s v="Lta641"/>
        <s v="Lta645"/>
        <s v="LTA152"/>
        <s v="LTA215"/>
        <s v="LTA514"/>
        <s v="LTA087"/>
        <s v="Lta640"/>
        <s v="Lta634"/>
        <s v="Yilhm2253"/>
        <s v="LTA700"/>
        <s v="LTA296"/>
        <s v="LTA580"/>
        <s v="3333"/>
        <s v="3307"/>
        <s v="Lta696"/>
        <s v="Lta530"/>
        <s v="KLA004"/>
        <s v="LTA662"/>
        <s v="Lta461"/>
        <s v="LTA139"/>
        <s v="KLA017"/>
        <s v="YILHM2242"/>
        <s v="YNIR46"/>
        <s v="LTA095"/>
        <s v="LTA233"/>
        <s v="0542"/>
        <s v="LTA527"/>
        <s v="LTA566"/>
        <s v="LTA017"/>
        <s v="KLA012"/>
        <s v="421"/>
        <s v="LTA609"/>
        <s v="KLA015"/>
        <s v="YILHM2939"/>
        <s v="LTA422"/>
        <s v="LTA315"/>
        <s v="1010"/>
        <s v="3322"/>
        <s v="BU0557"/>
        <s v="LTA713"/>
        <s v="KLA014"/>
        <s v="3549"/>
        <s v="UB0109"/>
        <s v="LTA743"/>
        <s v="LTA746"/>
        <s v="YILHM2303"/>
        <s v="61887"/>
        <s v="LTA356"/>
        <s v="LTA715"/>
        <s v="LTA528"/>
        <s v="Lta392"/>
        <s v="LTA791"/>
        <s v="LTA798"/>
        <s v="3174"/>
        <s v="LTA733"/>
        <s v="Lta677"/>
        <s v="LTA084"/>
        <s v="YNIR133"/>
        <s v="LTA738"/>
        <s v="YILHM2693"/>
        <s v="YILHM2934"/>
        <s v="3598"/>
        <s v="3076"/>
        <s v="LTA504"/>
        <s v="3279"/>
        <s v="YILHM0947"/>
        <s v="LTA031"/>
        <s v="LTA625"/>
        <s v="LTA395"/>
        <s v="2562"/>
        <s v="LTA745"/>
        <s v="Lta451"/>
        <s v="YILHM2277"/>
        <s v="LTA164"/>
        <s v="3373"/>
        <s v="LTA391"/>
        <s v="LTA099"/>
        <s v="Lta721"/>
        <s v="LTA706"/>
        <s v="0710"/>
        <s v="LTA151"/>
        <s v="LTA757"/>
        <s v="LTA796"/>
        <s v="LTA650"/>
        <s v="Lta446"/>
        <s v="3266"/>
        <s v="LTA773"/>
        <s v="LTA755"/>
        <s v="LTA781"/>
        <s v="LTA782"/>
        <s v="3443"/>
        <s v="1012"/>
        <s v="3298"/>
        <s v="1069"/>
        <s v="1072"/>
        <s v="LTA802"/>
        <s v="LTA281"/>
        <s v="3269"/>
        <s v="YILHM2165"/>
        <s v="LTA775"/>
        <s v="3543"/>
        <s v="YNIR132"/>
        <s v="YILHM2801"/>
        <s v="LTA092"/>
        <s v="Yilhm2200"/>
        <s v="Lta829"/>
        <s v="YNIR16"/>
        <s v="LTA764"/>
        <s v="LTA887"/>
        <s v="LTA610"/>
        <s v="LTA880"/>
        <s v="YILHM2602"/>
        <s v="YILHM2074"/>
        <s v="YILHM2858"/>
        <s v="Yilhm0564"/>
        <s v="YILHM3027"/>
        <s v="YILHM2216"/>
        <s v="YILHM3028"/>
        <s v="LTA541"/>
        <s v="BU04358"/>
        <s v="LTA901"/>
        <s v="YILHM2634"/>
        <s v="0257"/>
        <s v="LTA309"/>
        <s v="LTA548"/>
        <s v="LTA534"/>
        <s v="LTA916"/>
        <s v="Lta632"/>
        <s v="LTA080"/>
        <s v="LTA767"/>
        <s v="LTA929"/>
        <s v="Lta570"/>
        <s v="LTA927"/>
        <s v="LTA928"/>
        <s v="LTA965"/>
        <s v="LTA955"/>
        <s v="LTA747"/>
        <s v="LTA574"/>
        <s v="LTA943"/>
        <s v="LTA366"/>
        <s v="LTA963"/>
        <s v="LTA412"/>
        <s v="0306"/>
        <s v="LTA1011"/>
        <s v="LTA730"/>
        <s v="Lta506"/>
        <s v="LTA958"/>
        <s v="Blthm0899"/>
        <s v="LTA608"/>
        <s v="LTA612"/>
        <s v="LTA564"/>
        <s v="YILHM3019"/>
        <s v="YILHM2250"/>
        <s v="LTA357"/>
        <s v="LTA559"/>
        <s v="Lta905"/>
        <s v="LTA264"/>
        <s v="3409"/>
        <s v="YNIR126"/>
        <s v="LTA889"/>
        <s v="LTA800"/>
        <s v="3188"/>
        <s v="LTA674"/>
        <s v="LTA428"/>
        <s v="LTA998"/>
        <s v="LTA877"/>
        <s v="LTA922"/>
        <s v="LTA229"/>
        <s v="LTA925"/>
        <s v="LTA228"/>
        <s v="YILHM2094"/>
        <s v="YILHM0241"/>
        <s v="3302"/>
        <s v="YILHM2103"/>
        <s v="3579"/>
        <s v="3209"/>
        <s v="LTA554"/>
        <s v="YNIR131"/>
        <s v="DUMM01"/>
        <s v="LTA737"/>
        <s v="Lta695"/>
        <s v="SQ3208"/>
        <s v="3472"/>
        <s v="LTA936"/>
        <s v="LTA726"/>
        <s v="Lta723"/>
        <s v="LTA238"/>
        <s v="Yilhm2871"/>
        <s v="Yilhm0882"/>
        <s v="3421"/>
        <m/>
      </sharedItems>
    </cacheField>
    <cacheField name="Descripcion" numFmtId="0">
      <sharedItems containsBlank="1" count="2291">
        <s v="Bikini sexy de pierna alta en tendencia"/>
        <s v="Set de bikini 2 piezas estampado de colores con adorno de aro"/>
        <s v="Maxi vestido de espalda cruzada"/>
        <s v="2 piezas bikini push up accesorio"/>
        <s v="Espejuelos estilo cat eye"/>
        <s v="Set de 3 piezas bikini con estampado floral"/>
        <s v="Bañador estampado en contraste"/>
        <s v="Bolso mochila estampado"/>
        <s v="Bañador animal print"/>
        <s v="Sandalias crema"/>
        <s v="Falda larga de visillo con maxi estampado de flor"/>
        <s v="Camisa Oversize en mezcla de lino H&amp;M"/>
        <s v="Camisa verde oversize"/>
        <s v="Sandalias negras acolchadas Marca F21"/>
        <s v="Sandalias prácticas Chunky Negras"/>
        <s v="Sandalias de hebilla Pull&amp;Bear"/>
        <s v="Flor TOTE fashion bag"/>
        <s v="Sandalias prácticas chunky blanco crema"/>
        <s v="Vestido Frente Drapeado Negro y Blanco"/>
        <s v="Vestido Blanco en Bordado Inglés"/>
        <s v="Blusa verde menta vuelos"/>
        <s v="Vestido crema ajustado de hombro torcido"/>
        <s v="Pullover corto unicolor carmelita"/>
        <s v="Pullover corto unicolor beige"/>
        <s v="Top negro de cuello V con encaje"/>
        <s v="Jean skinny oscuro"/>
        <s v="Chaleco de traje Negro"/>
        <s v="Chaleco de traje Blanco"/>
        <s v="Top Básico Business"/>
        <s v="Pullover negro acanalado de algodón PRIMARK"/>
        <s v="Pullover largo unicolor tela traslúcida negro"/>
        <s v="Camisa Modely"/>
        <s v="Pantalón Caqui de Pierna Ancha De Talle Alto y Bolsillos H&amp;M"/>
        <s v="Camisa blanca en mezcla de algodón"/>
        <s v="Pantalón ancho con cordón ajustable"/>
        <s v="Pantalón de vestir de viscosa y lino (beige claro)"/>
        <s v="Chaleco Healter color crema y botones coral H&amp;M"/>
        <s v="Espejuelos rectangulares unisex"/>
        <s v="Camisa Blanca"/>
        <s v="Bolso de lona en bloque de color"/>
        <s v="Set de bikini estilo europeo blanco en tendencia"/>
        <s v="Pullover largo unicolor tela traslúcida terracota"/>
        <s v="Pullover largo unicolor tela traslúcida beige"/>
        <s v="Pantaloneta con abertura y bolsillos"/>
        <s v="Bolso de lienzo estampado de corazón"/>
        <s v="Set de bikini de estilo europeo de moda color Oliva"/>
        <s v="Pullover largo unicolor tela traslúcida blanco"/>
        <s v="Vestido semiformal de hombros torcidos color naranja"/>
        <s v="Vestido Fresco Verano en Bloque de Color"/>
        <s v="Calcetines bajos"/>
        <s v="Blusa estampada de Lunares"/>
        <s v="Traje de baño clásico en bloque de color de talle alto"/>
        <s v="Pantalones cortos de mezclilla de moda"/>
        <s v="Camisa elegante de listas"/>
        <s v="Zapatos elegantes de punta fina negros"/>
        <s v="Pantalón en piel"/>
        <s v="Top cruzado blanco"/>
        <s v="Top Cruzado negro"/>
        <s v="Kimono Dazy Elegante"/>
        <s v="Bolso de diario ligero y casual de gran capacidad elegante de cocodrilo"/>
        <s v="Bolso cuadrado tejido de rafia Tamaño grande Color Carmelita"/>
        <s v="Vestido de un hombro con abertura trasera color azul celeste"/>
        <s v="Bolso de ratán de Moda para vacaciones tamaño mediano con diseño de listas negras"/>
        <s v="Traje de baño sexy de una sola pieza negro"/>
        <s v="Jean Mom con bajo descosido"/>
        <s v="Pantalón cigarrette ajustado elegante"/>
        <s v="Sandalias de plataforma de rafia natural"/>
        <s v="Blusa corta de mangas abombadas de lazos delanteros color rojo"/>
        <s v="Conjunto de dos prendas elegante-casual color blanco"/>
        <s v="Bolso tejido redondo de gran capacidad Carmelita"/>
        <s v="Sandalias estilo chunky de suela gruesa en contraste de color"/>
        <s v="Vestido largo de algodón elegante con adorno delantero"/>
        <s v="Pantalón de vestir de viscosa y lino negro"/>
        <s v="Camisa blanca estampado de ave"/>
        <s v="Pantalón alto de pierna ancha color caramelo"/>
        <s v="Blusa corta Blanca bordada Girasol"/>
        <s v="Vestido Largo con cinturón fruncido"/>
        <s v="Sandalias espadriles de cuña de correas transparentes"/>
        <s v="Set de Splash y crema de Victoria Secret (Original) Love Spell"/>
        <s v="Bolso de ratán unicolor con ribete negro"/>
        <s v="Fashion TOTE bag tamaño de gran capacidad"/>
        <s v="Bolso elegante de estilo sillín"/>
        <s v="Falda de trabajo entallada"/>
        <s v="Vestido elegante de crochet con cuello profundo de espalda cruzada"/>
        <s v="Sandalias doradas de tiras anchas para toda ocasión"/>
        <s v="Vestido largo Sexy y elegante de espalda corrida en degradado de color"/>
        <s v="Bolso de playa en bloque de color tejido en algodón"/>
        <s v="Traje de baño casual con ajustes laterales"/>
        <s v="Maxi vestido de algodón cruzado con estampado floral vibrante"/>
        <s v="Mono Sailor con botón delantero y cinturón naranja quemada"/>
        <s v="Pantalones largros rayados de moda de gran comodidad"/>
        <s v="Conjunto de dos prendas elegante-casual color Beis"/>
        <s v="Careta Anonimous"/>
        <s v="Diadema minimalista de diablito"/>
        <s v="Máscara de bruja realista con peluca incluída"/>
        <s v="Máscaras led verde de baterías"/>
        <s v="Barbas negras"/>
        <s v="Sombrero grande de bruja"/>
        <s v="Aretes de fantasmitas"/>
        <s v="Peluca de Cruella De Vill"/>
        <s v="Antifaz bordado"/>
        <s v="Disfraz de Barbie para niñas"/>
        <s v="Cuchillo bromista"/>
        <s v="Diadema rosas blancas"/>
        <s v="Tatuajes faciales de catrina"/>
        <s v="Camiseta de moda con estampado de cereza"/>
        <s v="Bolso tejido redondo de gran capacidad Beis"/>
        <s v="Bolso mochila Rojo"/>
        <s v="Pezoneras de silicona"/>
        <s v="Sandalias de tiras con tacón cuadrado Marca H&amp;M"/>
        <s v="Camisa elegante con lazo grande"/>
        <s v="Vestido camisola negro con abertura"/>
        <s v="Vestido elegante largo ajustado con hombro atado"/>
        <s v="Vestido Privé Unicolor Sin Mangas ajustado con pliegues color negro"/>
        <s v="Vestido maxi sólido con espalda ajustable"/>
        <s v="Traje de baño enterizo elegante de un hombro talla grande"/>
        <s v="Sandalias cómodas para mujer con adorno de clip dorado"/>
        <s v="Top berry en tela de algodón"/>
        <s v="Antifaz de conejo sexy"/>
        <s v="Pullover naranja calabaza"/>
        <s v="Curvy Skinny Jeans"/>
        <s v="Vestido elegante de espalda corrida"/>
        <s v="Bolso tejido redondo de gran capacidad Ojo Turco"/>
        <s v="Mono Sailor amarillo quemado con cinturón"/>
        <s v="Sandalias plateadas con pedrería"/>
        <s v="Conjunto disfraz de Monja"/>
        <s v="Vestido blanco para conformar disfraz"/>
        <s v="Jogger afelpado de talle alto"/>
        <s v="Gorro invisible para colocación de pelucas"/>
        <s v="Máscara completa de payaso del terror con mini sombrero integrado"/>
        <s v="Vestido elegante de crochet de de cuello profundo y espalda cruzada"/>
        <s v="Vestido de espalda descubierta de color sólido y tirantes de espagueti"/>
        <s v="Blusa de manga abombada de lazo delantero de estampado de leopardo"/>
        <s v="Top bustier corsetero"/>
        <s v="Máscara de El Grito"/>
        <s v="Jeans de talle alto y pierna ancha color azul claro"/>
        <s v="Sandalias espadriles de saco nude atada al tobillo"/>
        <s v="Pantalón elegante de pierna ancha color crema"/>
        <s v="Conjunto de disfraz de 4 piezas (top, falda, medias y diadema)"/>
        <s v="Juego de 4 piezas para disfraz de abejita"/>
        <s v="Set de Unicornio 2 piezas para niños"/>
        <s v="Set de 3 piezas de alas de mariposa"/>
        <s v="Diadema de Angel Negro"/>
        <s v="Diadema rosas rojas"/>
        <s v="Falda de trabajo"/>
        <s v="Blusa de manga elegante en vuelos con ribete en contraste Color Morado"/>
        <s v="Vestido Camisola con estampado de flores y tirantes cruzados"/>
        <s v="Pantalón de corte recto"/>
        <s v="Conjunto de disfraz de policía (mono y cinturones)"/>
        <s v="Set de accesorios de monja 2 piezas"/>
        <s v="Aretes de murciélagos"/>
        <s v="Pullover negro de Calabaza"/>
        <s v="Blusa de cuello cisne"/>
        <s v="Bolso shopper flores pequeñas coloridas"/>
        <s v="Mascara careta aterrradora"/>
        <s v="Gafas de carrera para disfraz de motorista"/>
        <s v="Máscara de Bathman"/>
        <s v="Vestido de Traje de conejita con diadema de orejas"/>
        <s v="Disfraz de Diosa griega color negro (vestido y cinturón)"/>
        <s v="Mono disfraz de montadora de motocicleta"/>
        <s v="Top corto blanco"/>
        <s v="Sandalias de plataforma espadriles con correas doradas"/>
        <s v="Velo de novia para disfraz"/>
        <s v="Medias pantys con detalle de pierdas brillantes"/>
        <s v="Máscara completa de esqueleto endemoniado con peluca"/>
        <s v="Traje de baño en bloque de color"/>
        <s v="Sujetador de gran confort antideslizante sin tirantes color crema"/>
        <s v="Vestido playero largo de mangas con escote V"/>
        <s v="Set de 3 piezas de disfraz bunny (body, medias y diadema)"/>
        <s v="Vestido ajustado con abertura de manga larga"/>
        <s v="Cubre bocas de caravela"/>
        <s v="Vestido poncho de esqueleto"/>
        <s v="Botas negras de pierna alta"/>
        <s v="Máscara completa de Miles Morales"/>
        <s v="Peluca negra con flequillo"/>
        <s v="Diadema de calabaza"/>
        <s v="Guantes largos blancos traslúcidos"/>
        <s v="Máscara completa de hombre araña"/>
        <s v="Medias de mallas"/>
        <s v="Disfraz de angel con cinturón y diadema"/>
        <s v="Disfraz de diosa egipcia con mangas doradas y banda para la cintura"/>
        <s v="Mono disfraz Mortal Kombat (mono y cuerdas rojas)"/>
        <s v="Top cami carrera"/>
        <s v="Chaleco de traje estilo blazer color negro"/>
        <s v="Pantalones cortos con dobladillo"/>
        <s v="Guantes negros traslúcidos"/>
        <s v="Falda básica de tutú negra"/>
        <s v="Camiseta ajustada de rayas sin mangas"/>
        <s v="Shorts cargo negro con dobladillo y bolsillos en tendencia Marca H&amp;M"/>
        <s v="Shorts cargo gris con dobladillo y bolsillos en tendencia Marca H&amp;M"/>
        <s v="Suéter crema oversize de franjas beich Marca H&amp;M"/>
        <s v="Suéter oversize crema de listas negras cuello de redondo Marca H&amp;M"/>
        <s v="Sujetador confortable talla grande Color crema"/>
        <s v="Vestido elegante de línea larga color negro de hombro atado"/>
        <s v="Sujetador confortable talla grande Color negro"/>
        <s v="Máscara completa de payaso"/>
        <s v="Conjunto de disfraz con top, tirantes, diadema y shorts"/>
        <s v="Set sexy disfraz de zebra set de 2 piezas"/>
        <s v="Mono bandeau de vinyl"/>
        <s v="Máscara de bruja con peluca"/>
        <s v="Blusa Vacaciones con lazo delantero"/>
        <s v="Top corto de lazo delantero"/>
        <s v="Pullover slim fit blanco algodón Marca H&amp;M"/>
        <s v="Top crema con detalle de costura Marca H&amp;M"/>
        <s v="Sujetador de gran confort antideslizante sin tirantes color negro"/>
        <s v="Camisa negra slim fit de cuello chino Marca H&amp;M"/>
        <s v="Vestido Camisero de Bolas"/>
        <s v="Pullover rojo de gatico"/>
        <s v="Top jersey de listas de manga media Marca H&amp;M"/>
        <s v="Enguatada azul navy de cuello tortuga con zíper de tejido de punto grueso de gran calidad Marca H&amp;M"/>
        <s v="Jogger gris jaspeado con bolsillos discretos Marca H&amp;M"/>
        <s v="Pullover de hombre Loose Fit de gran calidad de cuello redondo negro Marca H&amp;M"/>
        <s v="Enguatada blanco vainilla de cuello tortuga Marca H&amp;M"/>
        <s v="Enguatada blanco vainilla de viscosa y cuello redondeado Marca H&amp;M"/>
        <s v="Enguatada jersey negra de cuello tortuga Marca H&amp;M"/>
        <s v="Pullover polo blanco muscle fit de cuello con zíper Marca H&amp;M"/>
        <s v="Pullover polo negro muscle fit de cuello con zíper Marca H&amp;M"/>
        <s v="Cardigan tejido color crema con botones Marca H&amp;M"/>
        <s v="Enguatada azul navy de viscosa y cuello redondo Marca H&amp;M"/>
        <s v="Vestido Frenchy Azul"/>
        <s v="Maxi Vestido Fruncido"/>
        <s v="Camisa de algodón estampada en color block Marca H&amp;M"/>
        <s v="Pantalón alto de bajo elegante"/>
        <s v="Suéter crema polar con letrero Marca H&amp;M"/>
        <s v="Vestido de tirantes atados y espalda corrida"/>
        <s v="Pullover de hombre Loose Fit de gran calidad de cuello redondo verde Marca H&amp;M"/>
        <s v="Sandalias planas de moda de punta cuadrada"/>
        <s v="Kimono floral"/>
        <s v="Falda Maxi plisada favorecedora"/>
        <s v="Sneakers chunky blancos"/>
        <s v="Pantalón fuccia ajustado de tela H&amp;M"/>
        <s v="Chaleco de traje estilo blazer color blanco"/>
        <s v="Top jersey de cuello tortuga color gris Marca H&amp;M"/>
        <s v="Zapatillas blanco casual"/>
        <s v="Calzoncillos Boxers de algodón colores variados"/>
        <s v="Pullover de hombre Loose Fit de gran calidad de cuello redondo gris oscuro Marca H&amp;M"/>
        <s v="Pullover de hombre Loose Fit de gran calidad de cuello redondo azul Marca H&amp;M"/>
        <s v="Suéter oversize crema de franjas azul oscuro de cuello redondo Marca H&amp;M"/>
        <s v="Pantalón elegante de pierna ancha gris de listas blancas Marca H&amp;M"/>
        <s v="Blusa negra de escote cuadrado Marca H&amp;M"/>
        <s v="Pullover oversize de listas cramelitas Marca H&amp;M"/>
        <s v="Top Acanalado"/>
        <s v="Crossbody Bag Guateado"/>
        <s v="Sandalias strappy de plataforma color beige"/>
        <s v="Top cruzado naranja"/>
        <s v="Crossbody Cromado"/>
        <s v="Vestido frenchy de puntos"/>
        <s v="Vestido floral de mangas farol"/>
        <s v="Mocasín de punta fina Marca H&amp;M"/>
        <s v="Blazer entallado"/>
        <s v="Falda ajustada animal print"/>
        <s v="Jogger regular fit negro con bolsillos discretos Marca H&amp;M"/>
        <s v="Vestido rojo elegante de cuello healter de tela satinada"/>
        <s v="Blusa-Camisa elegante de listas de cuello V Marca H&amp;M"/>
        <s v="Jogger de pierna ancha color negro Marca H&amp;M"/>
        <s v="Vestido verde Maxi ajustado con corrugado de manga corta Marca H&amp;M"/>
        <s v="Sandalias naranjas espadriles de saco atadas con hebilla al tobillo"/>
        <s v="Vestido de botones y listas amarillas con abertura"/>
        <s v="Top de mangas largas de rayas de cuello tortuga Marca H&amp;M"/>
        <s v="Bolso Crossbody en detalle de cocodrilo"/>
        <s v="Bolso minimalista de moda cuadrado con solapa rojo"/>
        <s v="Suéter azul gris tejido de cuello V Marca H&amp;M"/>
        <s v="Vestido Floreado corte de sirena"/>
        <s v="Blusa de manga elegante en vuelos con ribete en contraste Color Rosa"/>
        <s v="Conjunto de 3 piezas (camisa, top y shorts)"/>
        <s v="Sandalias planas con adornos de aro y tiras al tobillo"/>
        <s v="Cinturón fino de hebilla de estilo elegante negro"/>
        <s v="Camiseta de jersey escote cuadrado de manga larga negro"/>
        <s v="Top con cuello redondo Marrón oscuro"/>
        <s v="Jeans altos anchos de mujer azul Vaquero"/>
        <s v="Jeans altos corte recto de mujer negro"/>
        <s v="Top de mezcla modal acanalado Borgoña"/>
        <s v="Top de cuello alto de microfibra gris oscuro"/>
        <s v="Shorts Caquis Azul Marino H&amp;M"/>
        <s v="Shorts Caquis Beige H&amp;M"/>
        <s v="Pantalones de sarga de algodón beige"/>
        <s v="Shorts Caquis Gris H&amp;M"/>
        <s v="Pantalones de sarga con pernera de darril negro"/>
        <s v="Pantalones deportivos de nylon de hombre gris"/>
        <s v="Shorts regular fit de algodón color verde army Marca H&amp;M"/>
        <s v="Jogger de pierna ancha color chantillí Marca H&amp;M"/>
        <s v="Camiseta jersey escote cuadrado de manga larga turquesa oscuro"/>
        <s v="Pantalones deportivos de nylon de hombre negro"/>
        <s v="Top de punto fino negro"/>
        <s v="Camiseta de microfibra manga larga negro"/>
        <s v="Sudadera holgada de hombre negro"/>
        <s v="Camisa de satén negro"/>
        <s v="Vestido negro espalda cruzada"/>
        <s v="Leggings mallas negros no transparentables Marca H&amp;M"/>
        <s v="Sandalias cruzadas de rafia natural y suela negra"/>
        <s v="Jeans holgados de hombre gris oscuro"/>
        <s v="Botas punta cuadrada"/>
        <s v="Sweater de lana H&amp;M"/>
        <s v="Sandalias carmelitas de moda con correa de velcro"/>
        <s v="Vestido floral bohemio de línea A de un hombro"/>
        <s v="Top de micro fibra de manga larga Marca H&amp;M"/>
        <s v="Jogger de pierna ancha color azul marino Marca H&amp;M"/>
        <s v="Jogger regular fit gris medio Marca H&amp;M"/>
        <s v="Jersey corto de punto fino de mujer"/>
        <s v="Camiseta de jersey escote cuadrado de manga larga marrón"/>
        <s v="Top de manga larga de escote cuadrado Marca H&amp;M"/>
        <s v="Top de mangas traslúcido de cuello redondo Marca H&amp;M"/>
        <s v="Yoga Sexy Set Deportivo con abertura trasera color Albaricoque"/>
        <s v="Suéter de ajuste perfecto negro"/>
        <s v="Suéter de ajuste perfecto gris"/>
        <s v="Suéter de punto fino ajustado azul marino"/>
        <s v="Blusa casual delazos delanteros color negro"/>
        <s v="Top de jersey de algodón acanalado blanco"/>
        <s v="Jeans de pierna recta de talle alto"/>
        <s v="Cardigan corto de manga larga y botones delanteros negro"/>
        <s v="Crossbody Bag con hebilla"/>
        <s v="Cardigan corto de manga larga y botones delanteros Albaricoque"/>
        <s v="Pantalones De Traje De Pierna Ancha Negro"/>
        <s v="Pantalones De Traje De Pierna Ancha Beige"/>
        <s v="Bolso grande de rafia con zíper y adorno de charm"/>
        <s v="Conjunto de dos tops Blanco y Marrón oscuro"/>
        <s v="Vestido Chic Primavera"/>
        <s v="Botas negras ajustadas de zíper"/>
        <s v="Pantalones cortos deportivos gris melange"/>
        <s v="Pantalones cortos deportivos de hombre negro"/>
        <s v="Plataforma negra en tendencia (talla reducida)"/>
        <s v="Sandalias en tendencia y de gran comodidad Negro (talla reducida)"/>
        <s v="Bolso carmelita redondo de rafia con zíper"/>
        <s v="Vestido pullover acanalado Rosa (Victoria´s Secret)"/>
        <s v="Vestido pullover acanalado Oliva (Victoria´s Secret)"/>
        <s v="Vestido pullover acanalado Crema (Victoria´s Secret)"/>
        <s v="Bolso ratán de listas blancas"/>
        <s v="Plataforma en bloque de color"/>
        <s v="Bolso ratán de listas negras"/>
        <s v="Pullover blanco Hot Stuff"/>
        <s v="Bolso de rafia Chantillí"/>
        <s v="Vestido línea A elegante"/>
        <s v="Corset negro elegante de encaje"/>
        <s v="Top de punto y cuello elegante blanco H&amp;M"/>
        <s v="Camiseta estampada de ajuste holgado de hombre blanco"/>
        <s v="Bolso carmelita cuadrado de rafia con zíper"/>
        <s v="Camiseta De Manga Corta A Rayas Con Cuello Redondo"/>
        <s v="Falda Midi Elegante Ajustada"/>
        <s v="Sandalias en tendencia y de gran comodidad Negro"/>
        <s v="Sandalias en tendencia y de gran comodidad Oliva"/>
        <s v="Pijama de pantalón largo de algodón Rosa (Victoria´s Secret)"/>
        <s v="Blusa casual corta de lazos color blanco"/>
        <s v="Vestido largo con escote profundo y diseño calado con adorno metálico"/>
        <s v="Jean MOM con rotos"/>
        <s v="Sandalias anudadas"/>
        <s v="Enguatada de microfibra gris oscuro de mujer H&amp;M"/>
        <s v="Bragas Culotte Terracota"/>
        <s v="Bragas Culotte Negro"/>
        <s v="Bragas Culotte Mocca"/>
        <s v="Bragas Culotte Café"/>
        <s v="Bragas Culotte Beige"/>
        <s v="Top de hombros descubiertos"/>
        <s v="Camiseta cuello en V ajustado blanco H&amp;M"/>
        <s v="Suéter de cuello alto de punto fino y ajuste slim negro de hombre H&amp;M"/>
        <s v="Suéter de entrenamiento rosa palo de mujer H&amp;M"/>
        <s v="Colonia Velvet Petals (Victoria´s Secret)"/>
        <s v="Bolso grande de textura de cocodrilo con neceser"/>
        <s v="Vestido negro largo con escote profundo y diseño calado con adorno metálico"/>
        <s v="Suéter de punto cable de ajuste regular crema de hombre H&amp;M"/>
        <s v="Jeans Bajos y anchos Baggy Azul vaquero"/>
        <s v="Camiseta de algodón negro de hombre"/>
        <s v="Shorts de algodón color beige de gran calidad Marca H&amp;M"/>
        <s v="Pullover de hombre Loose Fit de gran calidad de cuello redondo beige Marca H&amp;M"/>
        <s v="Pantalones deportivos cargo verde caqui"/>
        <s v="Top de cuello alto negro"/>
        <s v="Camiseta de jersey ajuste regular negro"/>
        <s v="Vestido de solapa y abertura"/>
        <s v="Calzado rojo elegante de punta fina"/>
        <s v="Mochilas de Lona de gran calidad con porta laptop Marca Victoria´s Secret Rosa"/>
        <s v="Blusa de manga elegante en vuelos con ribete en contraste Color Blanco"/>
        <s v="Vestido Maija de estilo fresco de verano Negro"/>
        <s v="Mochilas de Lona de gran calidad con porta laptop Marca Victoria´s Secret Gris"/>
        <s v="Gafas de moda estilo rectangular"/>
        <s v="Cinturón fino de hebilla de estilo elegante carmelita"/>
        <s v="Vestido corto azul real"/>
        <s v="Short blanco elegante de talle alto"/>
        <s v="Vestido Maija de estilo fresco de verano Blanco"/>
        <s v="Pantalones jogger cómodos negro"/>
        <s v="Camisa de mezcla de algodón blanco de mujer H&amp;M"/>
        <s v="Pantalones deportivos de mujer beige claro H&amp;M"/>
        <s v="Hoodie con cremallera beige claro de mujer H&amp;M"/>
        <s v="Falda larga viniletto"/>
        <s v="Pulóver holgado blanco de gran calidad de hombre H&amp;M"/>
        <s v="Jogger deportivo de ajuste regular azul marino de hombre H&amp;M"/>
        <s v="Suéter de cuello alto de brillos negro de mujer H&amp;M"/>
        <s v="Vestido escote de corazón"/>
        <s v="Pulóver holgado rosa de hombre H&amp;M"/>
        <s v="Tanga fina roja"/>
        <s v="Jogger slim fit gris oscuro cargo dry fit Marca H&amp;M"/>
        <s v="Jogger deportivo de ajuste regular gris melange de hombre H&amp;M"/>
        <s v="Camisa de satén azul marino"/>
        <s v="Body tanga con escote redondo negro de mujer H&amp;M"/>
        <s v="Top de hombros descubiertos negro de mujer H&amp;M"/>
        <s v="Pijama de pantalón corto Negro de algodón (Victoria´s Secret)"/>
        <s v="Conjunto de bikini moca"/>
        <s v="Pulóver lavado de ajuste caja negro vintage de hombre H&amp;M"/>
        <s v="Vestido pullover acanalado Gris (Victoria´s Secret)"/>
        <s v="Polo de ajuste perfecto negro"/>
        <s v="Camisa ajustada de hombre H&amp;M"/>
        <s v="Sujetador suave de encaje y satén Negro"/>
        <s v="Conjunto de bikini de manga larga con nudo delantero color vainilla"/>
        <s v="Jersey de cuello alto rayas negras"/>
        <s v="Jogger de pierna ancha gris melange de mujer H&amp;M"/>
        <s v="Pulóver holgado verde caqui de gran calidad de hombre H&amp;M"/>
        <s v="Pantalones cortos de hombre negro"/>
        <s v="Pantalones deportivos Borgoña"/>
        <s v="Top de punto y cuello elegante negro H&amp;M"/>
        <s v="Playera de animados"/>
        <s v="Mochilas de Lona de gran calidad con porta laptop Marca Victoria´s Secret Negra"/>
        <s v="Vestido Polo Azul (Victoria´s Secret)"/>
        <s v="Conjunto de dos tops Blanco y negro"/>
        <s v="Rubor rosa"/>
        <s v="Crossbody Bag"/>
        <s v="Pantalones de vestir de hombre azul"/>
        <s v="Pantalon de vestir de hombre beich"/>
        <s v="Pullover slim fit negro algodón Marca H&amp;M"/>
        <s v="Pulóver holgado negro de hombre H&amp;M"/>
        <s v="Polo negro talla M"/>
        <s v="Pullover de hombre de ajuste perfecto"/>
        <s v="Pullover carmelita de hombre"/>
        <s v="Set de bikini 3 piezas estampado navy"/>
        <s v="Set de 3 piezas bikini de moda estampado de hoja"/>
        <s v="Vestido Orquídea de botones y tirantes de pétalos"/>
        <s v="Pantalón cargo de ajuste ajustado beige claro de hombre H&amp;M"/>
        <s v="Jogger deportivo de ajuste regular crema"/>
        <s v="Pulóver de ajuste regular beige claro de hombre H&amp;M"/>
        <s v="Suéter de ajuste de cable crema"/>
        <s v="Sudadera holgada Borgoña de hombre H&amp;M"/>
        <s v="Enguatada de cuello alto negro de mujer H&amp;M"/>
        <s v="Conjunto de Traje de Baño sexy color rojo"/>
        <s v="Vestido Rojo de botones"/>
        <s v="Sandalias mule con adorno de nudos"/>
        <s v="Vestido Midi de espalda oblicua"/>
        <s v="Shorts de felpa regular fit gris medio Marca H&amp;M"/>
        <s v="Hoodie con capucho hologada negro de hombre H&amp;M"/>
        <s v="Polo de algodón de ajuste regular con cremallera beige de hombre H&amp;M"/>
        <s v="Enguatada con estampado de gofrados y ajuste slim gris de hombre H&amp;M"/>
        <s v="Sudadera holgada beige claro de hombre H&amp;M"/>
        <s v="Horquillas en forma de lazo"/>
        <s v="Suéter de cuello alto negro de mujer H&amp;M"/>
        <s v="Sudadera holgada Thermolite beige claro H&amp;M"/>
        <s v="Pulóver holgado con estampado Kodak H&amp;M"/>
        <s v="Vestido Resorte estampado bohemio"/>
        <s v="Pantalón cargo de ajuste relajado con cordones en los bajos beige claro de hombre H&amp;M"/>
        <s v="Pijama de pantalón largo de algodón Negro (Victoria´s Secret)"/>
        <s v="Set de bikini con cobertor de playa"/>
        <s v="Jogger de pierna ancha negro de mujer H&amp;M"/>
        <s v="Pulóver estampado de ajuste holgado negro soho LDN H&amp;M"/>
        <s v="Jeans holgados de hombre negro"/>
        <s v="Pulóver holgado con estampado de ajuste holgado blanco soho heights de hombre H&amp;M"/>
        <s v="Hoodie con capucha rosa topo de mujer H&amp;M"/>
        <s v="Camiseta de ajuste regular gris oscuro"/>
        <s v="Jeans mom de tiro alto y pierna delgada azul oscuro de mujer H&amp;M"/>
        <s v="Pulóver de ajuste holgado beige claro de gran calidad de hombre H&amp;M"/>
        <s v="Shorts beich cargo regular fit de semi elastano con bolsillos traseros y a los lados Marca H&amp;M"/>
        <s v="Jogger deportivo de ajuste regular blanco (Unisex)"/>
        <s v="Enguatada con estampado de gofrados y ajuste slim marrón de hombre H&amp;M"/>
        <s v="Vestido negro elegante de línea A con manga media de tela rígida Marca H&amp;M"/>
        <s v="Bolso estilo Tote con estampado floral"/>
        <s v="Pulóver holgada de hombre gis oscuro H&amp;M"/>
        <s v="Pullover slim fit gris claro algodón Marca H&amp;M"/>
        <s v="Suéter de punto cable de ajuste regular gris oscuro de hombre H&amp;M"/>
        <s v="Polo de gofrado de ajuste perfecto crema de hombre H&amp;M"/>
        <s v="Pulóver holgado negro de gran calidad de hombre H&amp;M"/>
        <s v="Camiseta de algodón blanco de mujer"/>
        <s v="Blusa de jersey drapeado blanco de mujer H&amp;M"/>
        <s v="Camisetas sin mangas de diseño crochet"/>
        <s v="Falda margarita de corte A"/>
        <s v="Jogger de pierna ancha negro con bolsillo trasero de mujer H&amp;M"/>
        <s v="Pantalón de pierna ancha con estampado de moda H&amp;M"/>
        <s v="Hoodie con capucha gris oscuro mujer"/>
        <s v="Pulóver de algodón de ajuste oversize negro de hombre H&amp;M"/>
        <s v="Suéter de punto de ajuste regular crema de hombre H&amp;M"/>
        <s v="Suéter de cuello rojo borgoña"/>
        <s v="Loose fit hoodie color crema Hombre H&amp;M"/>
        <s v="Suéter tejido de cuello y listas"/>
        <s v="Hoodie Snoopy"/>
        <s v="Sudadera oversize New York de mujer H&amp;M"/>
        <s v="Suéter de lana de cuello redondo de listas"/>
        <s v="Suéter de jersey de cuello y ribete negro"/>
        <s v="Enguatada con detalle de costura H&amp;M"/>
        <s v="Cardigan negro ajustado de tela de jersey H&amp;M"/>
        <s v="Suéter de listas en cuello V"/>
        <s v="Tanga fina de corazones"/>
        <s v="Sudadera bordada crema de hombre H&amp;M"/>
        <s v="Jogger de pierna ancha con bolsillos"/>
        <s v="Polo acanalado de ajuste regular y mangas largas negro de hombre H&amp;M"/>
        <s v="Pantalones de pierna ancha negro de mujer H&amp;M"/>
        <s v="Suéter azul navy de cuello redondo"/>
        <s v="Tanga fina negra"/>
        <s v="Sudadera con capucha Fórmula 1 negro de hombre H&amp;M"/>
        <s v="Sudadera holgada Thermolite negro H&amp;M"/>
        <s v="Hoodie rojo de capucha y puños negros"/>
        <s v="Blusa-Camisa Blanca de tela de viscosa Marca H&amp;M"/>
        <s v="Enguatada de jersey blanca de mujer H&amp;M"/>
        <s v="Top con cuello redondo negro"/>
        <s v="Enguatada de mezcla modal acanalado negro de mujer H&amp;M"/>
        <s v="Bikini negro sexy pequeño"/>
        <s v="Bikini bandeau de estilo floral"/>
        <s v="Pantalones cortos negros de algodón"/>
        <s v="Shorts de felpa color negro con bolsillos discretos Marca H&amp;M"/>
        <s v="Jogger de talle alto con cordón de ajuste"/>
        <s v="Jogger regular fit"/>
        <s v="Jogger deportivo de ajuste regular negro de mujer H&amp;M"/>
        <s v="Suéter tejido a los hombros negro con listas blancas"/>
        <s v="Suéter con detalle de letras y botones H&amp;M"/>
        <s v="Enguatada deportiva MOVE gris pardo oscuro de mujer H&amp;M"/>
        <s v="Abrigo de cuello alto de punto fino crema de mujer H&amp;M"/>
        <s v="Shorts cortos de ajuste regular beige claro de hombre H&amp;M"/>
        <s v="Suéter de cuello alto simulado crema de mujer H&amp;M"/>
        <s v="Jogger en mezcla de algodón con bolsillos"/>
        <s v="Mallas deportivas en drymovement H&amp;M"/>
        <s v="Falda de gasa plisada negro de mujer H&amp;M"/>
        <s v="Jeans de pierna recta de talle alto no elastizado"/>
        <s v="Crema Bare Vanilla (Victoria´s Secret)"/>
        <s v="Colonia Bare Vanilla (Victoria´s Secret)"/>
        <s v="Camiseta ajustada de mujer blanco"/>
        <s v="Vestido con cordón de ajuste H&amp;M"/>
        <s v="Enguatada acanalada con encaje rojo oscuro de mujer H&amp;M"/>
        <s v="Conjunto Top y Falda con textura"/>
        <s v="Blusa de jersey con estampado animal print leopardo de mujer H&amp;M"/>
        <s v="Traje de baño enterizo de espalda corrida estilo hilo"/>
        <s v="Tanga Brasileña Blanca"/>
        <s v="Enguatada de microfibra  de manga larga crema de mujer H&amp;M"/>
        <s v="Pulóver de algodón de ajuste slim marrón claro de hombre H&amp;M"/>
        <s v="Pullover de hombre Loose Fit de gran calidad de cuello redondo vainilla H&amp;M"/>
        <s v="Pulóver de ajuste regular negro melange de hombre H&amp;M"/>
        <s v="Polo de ajuste encantado azul marino de hombre H&amp;M"/>
        <s v="Pulóver oversize blanco de hombre H&amp;M"/>
        <s v="Jeans slim negro H&amp;M"/>
        <s v="Pullover holgado con efecto lavado marrón de hombre H&amp;M"/>
        <s v="Camisa resort de canalé de ajuste holgado negro de hombre H&amp;M"/>
        <s v="Vestido playera oversize de listas Marca H&amp;M"/>
        <s v="Enguatada de escote cuadrado beige claro de mujer H&amp;M"/>
        <s v="Vestido ceñido de punto canalé negro"/>
        <s v="Pantalones cortos deportivos de mujer negro"/>
        <s v="Pullover negro con lazo de adorno plateado de mujer H&amp;M"/>
        <s v="Vestido lila cruzado H&amp;M"/>
        <s v="Camisa slim fit blanca de hombre H&amp;M"/>
        <s v="Enguatada acanalado con ribete de picot blanco de mujer H&amp;M"/>
        <s v="Enguatada blanca de mujer H&amp;M"/>
        <s v="Colonia Pure Seduction (Victoria´s Secret)"/>
        <s v="Crema Pure Seduction (Victoria´s Secret)"/>
        <s v="Vestido estampado malva"/>
        <s v="Cardigan beige ajustado de tela jersey de mujer H&amp;M"/>
        <s v="Enguatada acanalada con ribete de picot negro de mujer H&amp;M"/>
        <s v="Enguatada de estampado gofrado de ajuste slim de hombre H&amp;M"/>
        <s v="Pulóver de ajuste encantado blanco de hombre H&amp;M"/>
        <s v="Pulóver de hombre negro H&amp;M"/>
        <s v="Jogger anchos de cubierta de vinilo"/>
        <s v="Top corto verde sin tirantes"/>
        <s v="Blusa-Camisa negra con estampado en silueta elegante de flores blancas Marca H&amp;M"/>
        <s v="Vestido frenchy botones marrón"/>
        <s v="Suéter con hombros descubiertos burdeos de mujer H&amp;M"/>
        <s v="Vestido color block bohemio"/>
        <s v="Falda Bohemia de mezclilla de cintura alta con detalles de botón"/>
        <s v="Suéter con estampado de gofrado gris de hombre H&amp;M"/>
        <s v="Sudadera holgada de hombre negro melange"/>
        <s v="Suéter de hombros descubiertos"/>
        <s v="Polo crema gofrado"/>
        <s v="Camisa y cosas vendidas por jacque"/>
        <s v="Jogger cómodo de pierna ancha con cordón y bolsillos"/>
        <s v="Jogger cómodo de pierna ancha con cordón"/>
        <s v="Suéter de cuello alto de punto fino y ajuste slim blanco de hombre H&amp;M"/>
        <s v="Pulóver oversize aspecto vintage con estampado de frase Out of service de hombre H&amp;M"/>
        <s v="Sudadera oversize con detalles de botones negro de mujer H&amp;M"/>
        <s v="Blusa de algodón con detalle de lazo negro"/>
        <s v="Enguatada de punto fino gris melange de mujer H&amp;M"/>
        <s v="Sandalias de plataforma y tacón grueso color beige F21"/>
        <s v="Top de canalé de manga larga de cuello redondo slim fit color crema Marca H&amp;M"/>
        <s v="Suéter acabalado con puño lechuga"/>
        <s v="Pantalones deportivos holgados negro"/>
        <s v="Enguatada de hombros caídos"/>
        <s v="Bolsa casual con diseño de gato y mariposa de tamaño mediano"/>
        <s v="Bikini elegante con herrajes color negro"/>
        <s v="Falda Fruncida"/>
        <s v="Camisa utilitaria de ajuste regular negro de hombre H&amp;M"/>
        <s v="Camisa de fieltro de ajuste regular gris de hombre H&amp;M"/>
        <s v="Tanga Brasileña Vino"/>
        <s v="Tanga Brasileña Gris"/>
        <s v="Tanga Brasileña Negra"/>
        <s v="Tanga Brasileña Coral"/>
        <s v="Camiseta ajustada borgoña de mujer"/>
        <s v="Enguatada de microfibra blanca de mujer H&amp;M"/>
        <s v="Pantaloneta con cinturón"/>
        <s v="Chaleco corto de traje cuadros"/>
        <s v="Camiseta ajustada negro"/>
        <s v="Sandalias animal print de tacón"/>
        <s v="Vestido de lino verde aloe con tiras cruzadas y volantes PLT"/>
        <s v="Vestido maxi oliva de satín estilo bandeau con abertura a los lados PLT"/>
        <s v="Enguatada de punto negra de mujer"/>
        <s v="Sandalias trenzadas blancas PLT"/>
        <s v="Traje de baño sexy de una sola pieza talla M"/>
        <s v="Vestido maxi con textura tipo lino de diseño bandeau con nudo y aberturas PLT"/>
        <s v="Pullover de hombre polo de ajuste perfecto M"/>
        <s v="Blusa elegante blanca ribete negro talla S"/>
        <s v="Vestido maxi color óxido con diseño de nudo y escote healter PLT"/>
        <s v="Vestido maxi en color rojo tomate con textura traslúcida con aberturas y diseño cruzado PLT"/>
        <s v="Vestido maxi de punto canalé con nudo y aberturas PLT"/>
        <s v="Pantalones arrugados beige de mujer H&amp;M"/>
        <s v="Pantalones de pierna ancha de poliester negro de mujer H&amp;M"/>
        <s v="Vestido a Media Pierna Elegante y Versátil"/>
        <s v="Camisa slim fit negro de hombre H&amp;M"/>
        <s v="Bolso tote tejido de moda tramaño mediano color crema"/>
        <s v="Pantalones de vestir beige de mujer H&amp;M"/>
        <s v="Pantalones de vestir negro de cintura alta de mujer H&amp;M"/>
        <s v="Pulóver regular fit blanco de hombre H&amp;M"/>
        <s v="Bolso tote tejido de moda de tramaño mediano color beige"/>
        <s v="Bolso extragrande minimalista para viajes y vacaciones"/>
        <s v="Maxi Vestido de corte holgado de cintura con ajuste con estampado de plantas"/>
        <s v="Maxi vestido negro texturizado de cuello healter PLT"/>
        <s v="Jeans de tiro alto con pierna ajustada de mujer H&amp;M"/>
        <s v="Vestido maxi de lino en color óxido tipo bandeau con cortes laterales PLT"/>
        <s v="Camisa de punto texturizado de ajuste regular negro de hombre H&amp;M"/>
        <s v="Pulóver de ajuste holgado beige claro de gran calidad H&amp;M"/>
        <s v="Set de bikini bandeau color sólido"/>
        <s v="Vestido bodycon de lino en color verde aloe con diseño de cordones en la espalda PLT"/>
        <s v="Espejuelos de sol vintage clásicas aviador"/>
        <s v="Pulóve oversize rosa de hombre"/>
        <s v="Pulóver holgado negro con estampado Massahi"/>
        <s v="Polo de ajuste encantado beige oscuro de hombre H&amp;M"/>
        <s v="Pulóver texturizado slim fit negro de hombre H&amp;M"/>
        <s v="Pulóver de ajuste regular azul marino de hombre H&amp;M"/>
        <s v="Sandalias en tendencia y de gran calidad Oliva"/>
        <s v="Camiseta ajustada verde caqui osuro"/>
        <s v="Vestido shift en color óxido con tirantes de detalles de cortes PLT"/>
        <s v="Vestido negro de tejido elástico con cuello alto y falda tipo puff ball PLT"/>
        <s v="Blusa con volantes turquesa polvoriento de mujer H&amp;M"/>
        <s v="Pulóver de ajuste oversize negro Fender de hombre H&amp;M"/>
        <s v="Chaleco de traje negro de mujer H&amp;M"/>
        <s v="Bolso bandolera de rafia rígido de tamaño pequeño"/>
        <s v="Tanga fina de cerezas"/>
        <s v="Pantalones de traje gris pardo de hombre H&amp;M"/>
        <s v="Pantalones de sarga de algodón ajustado de hombre negro"/>
        <s v="Pulóver loose fit de gran calidad blanco crema de hombre H&amp;M"/>
        <s v="Pulóver slim fit blanco de hombre H&amp;M"/>
        <s v="Pulóver de algodón de ajuste slim negro de hombre H&amp;M"/>
        <s v="Angel New York Eau de Parfum"/>
        <s v="Blusa Chantillí de estampado geométrico de manga globo y cuello V Marca H&amp;M"/>
        <s v="Shorts mom denim lavado azul medio de bajo con dobladillo PLT"/>
        <s v="Jogger de pata ancha gris melange oscuro de mujer H&amp;M"/>
        <s v="Top corto negro de mujer H&amp;M"/>
        <s v="Pantalones cortos de cordón delantero negro de hombre H&amp;M"/>
        <s v="Vestido largo estampado azul de cuello healter"/>
        <s v="Top con cuello de barco de rayas blancas y negras H&amp;M"/>
        <s v="Polo brillante ajustado negro de hombre H&amp;M"/>
        <s v="Malla para correr MOVE negra de mujer H&amp;M"/>
        <s v="Pulover holgado con estampado beige claro/snoopy H&amp;M"/>
        <s v="Pulóver de hombre oversized amarillo H&amp;M"/>
        <s v="Pantalon de mujer negro"/>
        <s v="Camisa de mezcla de lino sin mangas blanca H&amp;M"/>
        <s v="Limpiador facial para todo tipo de piel a base de Leche de Coco y Rosas (Victoria´s Secret)"/>
        <s v="Camisa de popelina blanca con rayas negras H&amp;M"/>
        <s v="Chaleco de traje beige pálido H&amp;M"/>
        <s v="Top sin mangas drapeado amarillo claro H&amp;M"/>
        <s v="Sandalias planas de tiras atadas color crema"/>
        <s v="Blusa-Camisa elegante azul polvoriento en tejido sedoso H&amp;M"/>
        <s v="Sandalias mules negras con cuentas"/>
        <s v="Jogger de cargo ajustado gris oscuro H&amp;M"/>
        <s v="Pulóver regular marrón H&amp;M"/>
        <s v="Polo ajustado negro H&amp;M"/>
        <s v="Jogger deportivo de ajuste regular azul grisáceo de mujer H&amp;M"/>
        <s v="Pulóver de punto fino adornado negro de mujer H&amp;M"/>
        <s v="Camiseta de mujer sin mangas acanalada negra H&amp;M"/>
        <s v="Pantalones de jersey negro de mujer H&amp;M"/>
        <s v="Chaleco de traje negro H&amp;M"/>
        <s v="Vestido de algodón con estampado azul H&amp;M"/>
        <s v="Vestido slip de espalda corrida"/>
        <s v="Calcetines altos de moda negro PULFICTION"/>
        <s v="Blusa-Camisa elegante negra en tejido sedoso H&amp;M"/>
        <s v="Pantalones de vestir de corte recto rojo de mujer H&amp;M"/>
        <s v="Blusa negra con hombro fruncido de mujer H&amp;M"/>
        <s v="Vestido midi ajustado en color stone con detalle de paneles con tejido elástico PLT"/>
        <s v="Jeans de mujer cortos de pierna ancha de talle alto azul claro H&amp;M"/>
        <s v="Pulóver de punto fino de mujer de rayas negras H&amp;M"/>
        <s v="Blazer entallado negro"/>
        <s v="Maxi vestido negro con estampado micro de flores blancas H&amp;M"/>
        <s v="Mochila de lona ideal para viajes, negocios y escuela con porta laptop VS color gris"/>
        <s v="Camisa ajustada negro y botones negro de hombre H&amp;M"/>
        <s v="Camisa de mezcla de lino de manga corta de corte regular H&amp;M"/>
        <s v="Mochila de lana sintética teddy"/>
        <s v="Pulóver oversized marrón H&amp;M"/>
        <s v="Camisa de mujer de algodón holgada azul rayado H&amp;M"/>
        <s v="Pulóver ajustado de microfibra negro de mujer H&amp;M"/>
        <s v="Pullover slim fit carmelita de algodón Marca H&amp;M"/>
        <s v="Pulóver ajustado de microfibra blanco de mujer H&amp;M"/>
        <s v="Camisa Oxford de corte regular verde salvia H&amp;M"/>
        <s v="Pantalones cortos de cordón delantero gris de hombre H&amp;M"/>
        <s v="Polo de punto de agujero de corte regular celeste H&amp;M"/>
        <s v="Polo de punto pointelle de corte regular crema rayado H&amp;M"/>
        <s v="Polo de punto de agujero de corte regular blanco H&amp;M"/>
        <s v="Calzoncillos Boxers de algodón color negro Marca H&amp;M"/>
        <s v="Vestido playero crochet con aberturas y espalda oblicua - Talla S"/>
        <s v="Jeans de mujer de pierna ancha de cintura alta azul oscuro"/>
        <s v="Blusa oversize estampada de crepé Marca H&amp;M"/>
        <s v="Pulóver loose fit blanco de hombre H&amp;M"/>
        <s v="Gafas clásicas de metal ovaladas"/>
        <s v="Pantaloneta negra con abertura"/>
        <s v="Pantalones de vestir borgoña con detalle de hebilla de mujer H&amp;M"/>
        <s v="Vestido midi con color crema mantequilla con escote bardot y detalles de volantes PLT"/>
        <s v="_Top de jersey gofre beige H&amp;M"/>
        <s v="_Blusa de mangas globo estampado beige claro/negro H&amp;M"/>
        <s v="Pulóver ajustado verde oliva H&amp;M"/>
        <s v="Vestido de ganchillo ajustado de espalda cruzada ajustable"/>
        <s v="Set de traje de baño Tankini con cordón lateral color negro"/>
        <s v="Top de mangas largas de microfibra escote cuadrado blanco H&amp;M"/>
        <s v="Set de bikini floral con aro"/>
        <s v="Top de jersey gofre negro H&amp;M"/>
        <s v="_Falda larga satinada beige claro H&amp;M"/>
        <s v="Sandalias prácticas negras de plataforma con hebillas doradas"/>
        <s v="Sandalias negras con plataforma anudadas con detalle trenzado"/>
        <s v="Camisa azul marino con rayas blancas H&amp;M"/>
        <s v="Bolsa de cubo en tendencia de estilo casual y versátil marrón chocalate"/>
        <s v="_Chaleco de traje beige claro con botones nacarados H&amp;M"/>
        <s v="Camisa ajustada blanca H&amp;M"/>
        <s v="_Jogger de hombre de ajuste regular gris melange H&amp;M"/>
        <s v="Sandalias en tendencia y de gran calidad Negras"/>
        <s v="Sandalias prácticas beige de plataforma con hebillas doradas"/>
        <s v="Jogger de pata ancha gris melange de mujer H&amp;M"/>
        <s v="Vestido polo azul VS"/>
        <s v="Bolso de playa tejido con diseño elegante y accesorio"/>
        <s v="Bolso tote tejido de moda de tamaño mediano color beige"/>
        <s v="Bolsa de hombro tipo cubo elegante casual unicolor blanco crema"/>
        <s v="_Blusa con encaje blanca H&amp;M"/>
        <s v="_Shorts de mezclilla de cintura alta azul denim H&amp;M"/>
        <s v="_Camisa de mujer de lino blanca H&amp;M"/>
        <s v="Sandalias cruzadas con plataforma y detalle de hebilla plateada de gran comodidad"/>
        <s v="_Vestido bordado con ojales y cordón delantero blanco H&amp;M"/>
        <s v="_Top corto de mezclilla color crema H&amp;M"/>
        <s v="Pulóver blanco/bijou H&amp;M"/>
        <s v="Pulóver canalé azul grisáceo claro de mujer H&amp;M"/>
        <s v="Pulóver de algodón de mujer beige claro H&amp;M"/>
        <s v="Short de mezclilla con doblez no elastizado"/>
        <s v="Pulóver ajustado de microfibra gris H&amp;M"/>
        <s v="Top de punto fino celeste H&amp;M"/>
        <s v="Pulóver blanco de algodón de mujer H&amp;M"/>
        <s v="_Bañador con copa acolchada estampado azul y blanco H&amp;M"/>
        <s v="Pantalón con cordón de mezcla de lino negro H&amp;M"/>
        <s v="_Vestido negro ajustado drapeado H&amp;M"/>
        <s v="Pullover negro cuello redondo"/>
        <s v="Camisa resort de canalé de ajuste holgado negra H&amp;M"/>
        <s v="Pulóver oversized de algodón negro H&amp;M"/>
        <s v="Short bañador de hombre celeste H&amp;M"/>
        <s v="Short bañador de hombre naranja oscuro/palmeras H&amp;M"/>
        <s v="Short bañador de hombre celeste/estampado H&amp;M"/>
        <s v="Bolso de cubo de lona con paneles de moda y correa de dos colores"/>
        <s v="Bolso de mano estilo coreano negro con cordón para mujer"/>
        <s v="Bolsa de cubo con asa superior elegante de gran capacidad azul"/>
        <s v="Pantalones elegantes slim fit beige oscuro de hombre H&amp;M"/>
        <s v="Camisa elástica de ajuste perfecto de hombre H&amp;M"/>
        <s v="Pulóver de hombre slim fit verde salvia H&amp;M"/>
        <s v="_Top estilo corset negro H&amp;M"/>
        <s v="_Camiseta sin mangas acanalada de mujer azul grisáceo H&amp;M"/>
        <s v="_Pulóver de mujer oversized gris oscuro Nirvana H&amp;M"/>
        <s v="Jeans de mujer ajustados de cintura alta azul oscuro H&amp;M"/>
        <s v="Pulóver estampado negro/camaro H&amp;M"/>
        <s v="Pantalones cortos de gran calidad con bolsillos discretos negro de hombre H&amp;M"/>
        <s v="Vestido maxi blanco de vuelos y espalda cruzada"/>
        <s v="Top de cuello cuadrado de microfibra blanco H&amp;M"/>
        <s v="_Top de mujer de punto fino color crema H&amp;M"/>
        <s v="Bolso tote tejido de moda tamaño mediano color crema"/>
        <s v="_Sandalias blancas de plataforma negra con tiras cruzadas y detalles de tachuelas plateadas"/>
        <s v="Cinturón de hebilla dorada color blanco"/>
        <s v="_Pantalones de mujer de vestir color crema H&amp;M"/>
        <s v="_Pantalones de pana de pierna ancha beige claro H&amp;M"/>
        <s v="Vestido mini blanco con diseño crochet PLT"/>
        <s v="Traje de baño elegante negro casual unicolor con adorno en tendencia"/>
        <s v="Traje de baño de una sola pieza unicolor y diseño elegante con abertura"/>
        <s v="_Camisa vaquera corta blanca H&amp;M"/>
        <s v="_Sandalias bajas con diseño estilo Hermes de crochet rosa claro"/>
        <s v="_Sandalias bajas doradas de saco"/>
        <s v="Sandalias de plataformas de saco con detalle de silicona"/>
        <s v="Pantaloneta de mezcla de lino color crema H&amp;M"/>
        <s v="Blusa-Camisa elegante blanco crema en tejido sedoso H&amp;M"/>
        <s v="Camisa ajustada azul claro rayado H&amp;M"/>
        <s v="Pulóver de hombre de gran calidad holgado beige H&amp;M"/>
        <s v="_Balerinas estilo Mary Janes estampado de leopardo H&amp;M"/>
        <s v="Pulóver ajustado con cuello en V negro H&amp;M"/>
        <s v="Polo de ajuste perfecto negro de algodón H&amp;M"/>
        <s v="_Jumpsuit palazzo con lazo delantero"/>
        <s v="_Camisa de manga corta de corte relajado blanca H&amp;M Talla M"/>
        <s v="_Sandalias trenzadas negras con detalle de tachuelas doradas H&amp;M"/>
        <s v="_Pulóver de hombre oversized de gran calidad blanco H&amp;M"/>
        <s v="_Camiseta de hombre de canalé ajustada negra H&amp;M"/>
        <s v="Pulóver estampado de corte holgado negro/new york H&amp;M"/>
        <s v="Pulóver corto ajustado blanco de mujer H&amp;M"/>
        <s v="Bañador estampado con copa acolchada H&amp;M"/>
        <s v="_Traje de baño con copa acolchada estampado leopardo H&amp;M"/>
        <s v="_Bolso de hombro con correa girada negro H&amp;M"/>
        <s v="Short bañador beige claro H&amp;M"/>
        <s v="_Pulóver regular fit marrón oscuro H&amp;M"/>
        <s v="Pulóver ajustado gris oscuro H&amp;M"/>
        <s v="_Joggers de cintura alta y patas anchas gris claro melange H&amp;M"/>
        <s v="_Sandalias planas carmelitas con adornos de piedras de colores"/>
        <s v="_Pantalones marrón de mujer de vestir H&amp;M"/>
        <s v="_Sandalias plateadas de tacón y punta fina"/>
        <s v="Pullover carmelita letrero de mariposa algodón PRIMARK"/>
        <s v="Pullover morado catrina algodón"/>
        <s v="Pulóver de ajuste holgado con aspecto vintage y estampado korn negro de hombre H&amp;M"/>
        <s v="Chaleco acanalado con botones de mujer H&amp;M"/>
        <s v="Pulóver ajustado gris H&amp;M"/>
        <s v="Chaqueta de mangas arregadas gris melange oscuro H&amp;M"/>
        <s v="_Balerinas trenzadas beige claro H&amp;M"/>
        <s v="Pulóver estampado de corte holgado marrón H&amp;M"/>
        <s v="_Chaleco de suéter de color crema H&amp;M"/>
        <s v="_Pantalones estampados de cebra H&amp;M"/>
        <s v="Pantalones cortos de lona de corte regular verde caqui de hombre H&amp;M"/>
        <s v="_Shorts de hombre chinos de corte regular negro H&amp;M"/>
        <s v="Camisa negra de resort de corte regular H&amp;M"/>
        <s v="_Top de camisola estilo corset negro H&amp;M"/>
        <s v="_Camisa de mezcla de lino de manga corta de corte regular azul marino H&amp;M Talla XL"/>
        <s v="_Leggings acampanados negros H&amp;M"/>
        <s v="_Shorts de mezclilla de cintura alta azul denim claro H&amp;M"/>
        <s v="_Polo de mujer de punto fino gris claro H&amp;M"/>
        <s v="_Zapatillas de mujer blancas y beige claro H&amp;M"/>
        <s v="Pantalones de jersey acampanados gris oscuro H&amp;M"/>
        <s v="_Camisa de mezcla de lino de manga corta beige claro H&amp;M Talla S"/>
        <s v="_Vestido negro con detalle de lazo en la espalda H&amp;M"/>
        <s v="_Pulóver de mujer estampado marrón animal print H&amp;M"/>
        <s v="_Pantalones de vestir cónicos negros H&amp;M"/>
        <s v="_Top con manga globo azul polvoriento H&amp;M"/>
        <s v="_Pantalones de mujer de pata ancha blanco con rayas azul oscuro H&amp;M"/>
        <s v="Pulóver de corte regular con cuello beige oscuro H&amp;M"/>
        <s v="_Sandalias verde limón de plataforma negra cruzadas con hebillas doradas"/>
        <s v="Short bañador de hombre estampado de hojas H&amp;M"/>
        <s v="Camisa de resort con textura de corte regular rayado H&amp;m"/>
        <s v="Pantalones de hombre de ajuste relajado azul marino H&amp;M"/>
        <s v="Camisa blanca oversize 100% algodón H&amp;M"/>
        <s v="Espejuelos rectangulares unisex de color sólido"/>
        <s v="_Shorts boyfriend denim en color azul claro con bajo descosido PLT"/>
        <s v="_Pulóver blanco de mujer de algodón H&amp;M"/>
        <s v="Sandalias negras de tiras anudadas de punta cuadrada"/>
        <s v="_Camiseta de mujer sin mangas acanalada blanca H&amp;M"/>
        <s v="_Camiseta sin mangas acanalada de mujer verde caqui claro H&amp;M"/>
        <s v="_Pantalón de mujer de vestir cigarette gris claro H&amp;M"/>
        <s v="Pulóver estampado de corte holgado beige claro H&amp;M"/>
        <s v="_Sandalias de tacón kitten negras con efecto piel de cocodrilo H&amp;M"/>
        <s v="_Pulóver de hombre oversize blanco H&amp;M"/>
        <s v="Pulóver holgado con estampado blanco/snoopy H&amp;M"/>
        <s v="_Sandalias prácticas negras con tachuelas doradas H&amp;M"/>
        <s v="_Bolso estilo straw negro H&amp;M"/>
        <s v="_Sandalias trenzadas marrón oscuro H&amp;M"/>
        <s v="Tanga fina blanca"/>
        <s v="Pulóver holgado beige claro H&amp;M"/>
        <s v="Mochila de lona ideal para viajes, negocios y escuela con porta laptop marca VS color negra"/>
        <s v="_Top acanalado con ribete de encaje rojo y escote corazón nH&amp;M"/>
        <s v="_Cardigán ajustado negro acanalado H&amp;M"/>
        <s v="_Camisa de lino rosa claro H&amp;M"/>
        <s v="_Camisa de mujer de lino biege H&amp;M"/>
        <s v="_Sandalias bajas negras trenzadas H&amp;M"/>
        <s v="Jogger Slim Fit de vestir con bolsillos color crema de hombre H&amp;M"/>
        <s v="_Pantalones de hombres de chándal holgados negros H&amp;M"/>
        <s v="_Balerinas estilo Mary Janes con diseño calado negras H&amp;M"/>
        <s v="_Sandalias prácticas bajas blancas"/>
        <s v="Vestido con tirantes de detalles de cortes y estampado múltiple"/>
        <s v="_Pantalones de pijama azul celeste con rayas H&amp;M"/>
        <s v="_Chaleco de jersey negro con botones dorados H&amp;M"/>
        <s v="Polo de punto texturizado de corte regular regular marrón oscuro H&amp;m"/>
        <s v="_Pulóver de canalé azul marino con rayas blancas H&amp;M"/>
        <s v="Camisa ajustada azul celeste/estampada H&amp;M"/>
        <s v="_Pantalón de hombre de algodón slim fit beige H&amp;M"/>
        <s v="_Pantalón de hombre de sarga de algodón slim fit beige H&amp;M"/>
        <s v="_Jeans relajados de hombre negro H&amp;M"/>
        <s v="Polo ajustado verde salvia H&amp;M"/>
        <s v="Pulóver ajustado Coolmax negro H&amp;M"/>
        <s v="Camisa ajustada negra H&amp;M"/>
        <s v="_Camisa de mezcla modal negra con botones blancos H&amp;M Talla S"/>
        <s v="_Pantalones de hombre de vestir slim fit negros H&amp;M"/>
        <s v="Pulóver negro de ajuste regular de algón H&amp;M"/>
        <s v="_Jeans de hombre ajustados negros H&amp;M"/>
        <s v="_Pulóver lavado con corte boxy color crema H&amp;M"/>
        <s v="_Pantalones de pierna ancha marrón oscuro de mujer H&amp;M"/>
        <s v="_Bermudas de mujer denim azul oscuro H&amp;M"/>
        <s v="Pantalones cortos de corte regular color crema de hombre H&amp;M"/>
        <s v="Pulóver ajustado blanco de mujer H&amp;M"/>
        <s v="_Pantalón de hombre de vestir gris melange H&amp;M"/>
        <s v="Sandalias de tacón redondo trenzadas con detalle de hebilla marmoleada"/>
        <s v="_Balerinas estilo Mary Janes con diseño calado color crema H&amp;M"/>
        <s v="_Balerinas beige estilo Mary Janes trenzadas de saco H&amp;M"/>
        <s v="_Body colaless negro H&amp;M"/>
        <s v="_Top sin mangas beige claro cuello rectangular H&amp;M"/>
        <s v="_Camiseta de mujer acanalada corta beige H&amp;M"/>
        <s v="Camiseta deportiva corta de tirantes"/>
        <s v="_Camiseta de mujer sin mangas acanalada gris melange H&amp;M"/>
        <s v="_Pulóver de mujer blanco con letrero de pedrería Atelier Paris H&amp;M"/>
        <s v="_Pulóver de mujer con letrero Bisous H&amp;M"/>
        <s v="_Pulóver de mujer de algodón blanco Dua Lipa H&amp;m"/>
        <s v="Jeans suelto Houston azul claro H&amp;M Talla 32x32"/>
        <s v="_Short bañador de sirsaca negro H&amp;M"/>
        <s v="Pantalones de hombre ajustados azul marino H&amp;M"/>
        <s v="Camisa negra de corte ajustado de cuello chino H&amp;M"/>
        <s v="Pantalones chinos de algodón de fit slim beige de hombre H&amp;M (no subió)"/>
        <s v="_Shorts en mezcla de lino colo crema H&amp;M"/>
        <s v="Pulóver de corte regular con cuello blanco H&amp;M"/>
        <s v="_Top de punto fino negro H&amp;M"/>
        <s v="Calcetines bajos de algodón color blanco de algodón H&amp;M"/>
        <s v="_Blusa de popelina con mangas globo crema/estampado azul H&amp;M"/>
        <s v="_Camiseta sin mangas acanalada de mujer marrón oscuro H&amp;M"/>
        <s v="_Pantalones de vestir negro de cintura alta de mujer H&amp;M"/>
        <s v="_Falda plisada negra H&amp;M"/>
        <s v="Camisa texturizada de corte regular blanco H&amp;M"/>
        <s v="_Camisa de sarga color crema con estampado de flores negras H&amp;M"/>
        <s v="Pantalones de pierna ancha con trabillas negro de mujer H&amp;M"/>
        <s v="_Pantalón de mujer sastre con hebilla dorada decorativa beige H&amp;M"/>
        <s v="_Camisa resort de mujer color crema con estampado blanco H&amp;M"/>
        <s v="_Polo de punto pointelle color crema con rayas negras H&amp;M"/>
        <s v="_Pulóver cropped color crema/Beau H&amp;M"/>
        <s v="_Shorts bañador negro H&amp;M"/>
        <s v="_Pulóver loose fit blanco Gentlemen syndrome H&amp;M"/>
        <s v="Pulóver holgado negro/kodak H&amp;M"/>
        <s v="_Sandalias prácticas negras con detalle de hebilla dorada H&amp;M"/>
        <s v="_Sandalias tipo alpargatas negras H&amp;M"/>
        <s v="Sandalias bajas con adorno textil entrelazado color salmón"/>
        <s v="_Traje de baño de color crema con ribetes de volantes y copa acolchada H&amp;M"/>
        <s v="_Camisa resort con textura de ajuste regular blanca H&amp;M Talla XL"/>
        <s v="Camisa oversize de algodón de muselina con botones con contraste"/>
        <s v="Vestido largo blanco sin tirantes atado en la espalda"/>
        <s v="Pulóver de mujer negro oversized H&amp;M"/>
        <s v="_Pantaloneta amplia pull-on color crema/rayas H&amp;M"/>
        <s v="_Traje de baño rojo con copa acolchada H&amp;M"/>
        <s v="_Pantalones de pirna ancha negro con cordón de mujer H&amp;M"/>
        <s v="_Pulóver blanco con rayas azules de algodón H&amp;M"/>
        <s v="Pulóver de punto de cable beige claro de mujer H&amp;M"/>
        <s v="Falda Pantalón de mezclilla"/>
        <s v="Vestido maxi con volantes y corte con aberturas de escote pronunciado PLT"/>
        <s v="_Jeans de mujer altos y anchos azul denim H&amp;M"/>
        <s v="_Shorts de mujer denim de tiro alto azul denim claro H&amp;M"/>
        <s v="_Chaleco de traje a medida con detalle de hebilla trasera color crema H&amp;M"/>
        <s v="_Pulóver de mujer beige de algodón H&amp;M"/>
        <s v="_Vestido de tirantes finos blanco con estampado de colores floral H&amp;M"/>
        <s v="Vestido estilo con pliegues y apariencia de lino PLT"/>
        <s v="_Pulóver de mujer de algodón negro de gran calidad H&amp;M"/>
        <s v="_Pulóver de mujer oversized estampado the rollings stones H&amp;M"/>
        <s v="Pulóver de mujer color amarillo pálidio H&amp;M"/>
        <s v="Pulóver oversized negro estampado/Mickey Mouse H&amp;M"/>
        <s v="_Bolso bucket cruzada marrón H&amp;M"/>
        <s v="_Pantalones de demin con cordón y pierna ancha de mujer H&amp;M"/>
        <s v="_Pantalones de mezcla de lino blancos de patas anchas H&amp;M"/>
        <s v="_Camisa de punto jacquard negro H&amp;M"/>
        <s v="Pantalón cargo ripstop de ajuste regular verde caqui H&amp;M"/>
        <s v="_Pantalones negros de mujer de vestir H&amp;M"/>
        <s v="Pantalones de corte recto ajustado negro de mujer H&amp;M"/>
        <s v="_Traje de baño con detalle de cordón rojo H&amp;M"/>
        <s v="_Shorts regular fit beige H&amp;M"/>
        <s v="_Pulóver de mujer acanalado blanco con rayas color rojo vino H&amp;M"/>
        <s v="_Pantalones cortos de mezcla de lino azul marinos H&amp;M"/>
        <s v="_Sandalias de punta fina destalonadas con lazo negras H&amp;M"/>
        <s v="_Camisa de mujer de algodón bordada con ojales blanca H&amp;M"/>
        <s v="_Pantalón de hombre cargo de sarga regular fit beige H&amp;M"/>
        <s v="_Pantalones de vestir hasta el tobillo negro H&amp;M"/>
        <s v="Vestido maxi negro con textura transparente y diseño cruzado PLT"/>
        <s v="_Polo de mujer corto de punto fino gris melange H&amp;M"/>
        <s v="_Top drapeado sin mangas estampado animal print H&amp;M"/>
        <s v="_Bolso crossbody bag marrón oscuro H&amp;M"/>
        <s v="_Sandalias trenzadas negras efecto piel de cocodrilo H&amp;M"/>
        <s v="_Blusa con cuello beige claro H&amp;M"/>
        <s v="Top de cuello alto de microfibra negro H&amp;M"/>
        <s v="Camisa blanca entallada H&amp;M"/>
        <s v="_Chaleco de jersey corto blanco con botones dorados H&amp;M"/>
        <s v="_Pulóver de punto fino blanco H&amp;M"/>
        <s v="_Cardigán de punto de cable gris melange claro H&amp;M"/>
        <s v="Pantalones ajustados blanco crema H&amp;M"/>
        <s v="Camisa de mezcla modal negro de hombre H&amp;M"/>
        <s v="_Pulóver regular fit beige claro H&amp;M"/>
        <s v="_Vestido línea A blanco con estampado azul de hojas H&amp;M"/>
        <s v="_Balerinas estilo Mary Jane plateadas H&amp;M"/>
        <s v="_Traje de baño de pierna alta con copa acolchada verde oscuro H&amp;M"/>
        <s v="Camisa beige en mezcla de lino"/>
        <s v="_Camisa de mujer mezcla de lino oversized azul H&amp;M"/>
        <s v="_Pulóver de ajuste slim fit gris melange de hombre H&amp;M"/>
        <s v="_Shorts regular fit gris claro jaspeado H&amp;M"/>
        <s v="_Pulóver loose fit verde oscuro de gran calidad H&amp;M"/>
        <s v="Jogger deportivo de ajuste regular negro de hombre H&amp;M"/>
        <s v="_Joggers slim fit de vestir negro H&amp;M"/>
        <s v="_Shorts de hombre de sarga corte regular negro H&amp;M"/>
        <s v="_Sandalias bajas plateadas H&amp;M"/>
        <s v="_Shorts ultra altos de mezclilla azul denim H&amp;M"/>
        <s v="_Sandalias prácticas beige con detalle de hebilla plateada H&amp;M"/>
        <s v="Camisa de mezcla de lino sin mangas azul marino H&amp;M"/>
        <s v="Jean de talle regular de bajo descosido y pierna ancha H&amp;M"/>
        <s v="_Vestido negro de manga corta H&amp;M"/>
        <s v="_Top en punto con textura negro estampado H&amp;M"/>
        <s v="_Falda midi negra satinada H&amp;M"/>
        <s v="_Pantaloneta de mezcla pull-on azul denim H&amp;M"/>
        <s v="Pantalones de hombre ajustados gris oscuro H&amp;M"/>
        <s v="Camisa blanca de corte ajustado de cuello chino H&amp;M"/>
        <s v="_Camisa de hombre de lino blanca H&amp;MJ"/>
        <s v="_Camiseta de hombre acanalada slim fit blanca H&amp;M"/>
        <s v="_Camiseta desmangada marrón H&amp;M"/>
        <s v="Pulóver de punto texturizado de corte regular blanco H&amp;M"/>
        <s v="Bolso TOTE arcoíris trending"/>
        <s v="Falda midi negra H&amp;M"/>
        <s v="_Chaleco de suéter con botones en la parte delantera negro H&amp;M"/>
        <s v="_Falda midi amarilla satinada H&amp;M"/>
        <s v="_Traje de baño de copa acolchada blanco H&amp;M"/>
        <s v="_Sandalias destalonadas con punta fina estampado animal print H&amp;M"/>
        <s v="Jogger deportivo de ajuste regular azul polvoriento de mujer H&amp;M"/>
        <s v="_Sandalias trenzadas burdeos H&amp;M"/>
        <s v="_Pantaloneta estampado de hojas blanco y azul marino H&amp;M"/>
        <s v="_Mocasines de hombre azul marino H&amp;M"/>
        <s v="Camisa de corte regular beige oscuro/rayado H&amp;M"/>
        <s v="_Cinturón de cuero negro H&amp;M"/>
        <s v="_Cinturón elástico de tela negro H&amp;M"/>
        <s v="Polo de ajuste encantado blanco crema de hombre H&amp;M"/>
        <s v="_Top jersey gofre negro H&amp;M"/>
        <s v="_Vestido midi ajustado en color stone con detalle de paneles con tejido elástico PLT"/>
        <s v="_Cardigán de jersey de manga corta rojo H&amp;M"/>
        <s v="_Shorts de mujer denim skinny alto azul claro H&amp;M"/>
        <s v="_Blúmer hipster de microfibra beige H&amp;M"/>
        <s v="_Blúmer hipster de microfibra negro H&amp;M"/>
        <s v="_Blúmer hipster de microfibra blanco H&amp;M"/>
        <s v="_Blúmer colaless de algodón azul claro H&amp;M"/>
        <s v="_Blúmer colaless de algodón beige H&amp;M"/>
        <s v="_Blúmer colaless de algodón azul marino H&amp;M"/>
        <s v="_Shorts bañador de sirsaca verde bosque H&amp;M"/>
        <s v="_Shorts bañador verde H&amp;M"/>
        <s v="_Pulóver de mujer acanalado ajustado amarillo claro H&amp;m"/>
        <s v="_Shorts bañador azul marino/rayas H&amp;M"/>
        <s v="Jeans holgados Houston gris vaquero de hombre H&amp;M"/>
        <s v="Jeans de corte ancho de pierna ajustada de hombre H&amp;M"/>
        <s v="_Shorts skinny de cintura alta azul denim claro H&amp;M"/>
        <s v="_Camisa resort con textura de corte regular azul claro/rayado H&amp;M Talla XL"/>
        <s v="Vestido midi corrugado de escote profundo y abertura color crema PLT"/>
        <s v="Vestido verde cruzado H&amp;M"/>
        <s v="Camisa gofrada de corte regular beige oscuro H&amp;M"/>
        <s v="_Shorts de cintura alta de mezclilla azul denim H&amp;M"/>
        <s v="H"/>
        <s v="_Pulóver de mujer blanco acanalado H&amp;M"/>
        <s v="Pulóver estampado con letrero de corte holgado H&amp;M"/>
        <s v="_Pulóver loose fit blanco con dibujo New YorK H&amp;M"/>
        <s v="_Pantalones de traje ajustados gris oscuro H&amp;M"/>
        <s v="Pulover"/>
        <s v="_Balerinas beige diseño piel de serpiente H&amp;M"/>
        <s v="_Balerinas de mallas rojo vivo H&amp;M"/>
        <s v="_Top de mangas cortas de cuello corazón acanalado rojo H&amp;M"/>
        <s v="Camiseta"/>
        <s v="_Top de punto fino verde polvoriento H&amp;M"/>
        <s v="Pantalon"/>
        <s v="_Pantaloneta corrugada color crema H&amp;M"/>
        <s v="_Sujetador balconette acolchado de microfibra negro H&amp;M"/>
        <s v="_Pantaloneta sudadera azul claro H&amp;M"/>
        <s v="_Pulóver blnaco de mujer de microfibra H&amp;M"/>
        <s v="Blusa"/>
        <s v="Vestido"/>
        <s v="Camisas nuevas hombre 2"/>
        <s v="_Pulóver entallado de canalé azul claro H&amp;M"/>
        <s v="_Camiseta sin mangas acanalada de mujer beige claro H&amp;M"/>
        <s v="_Chaleco de traje beige claro H&amp;M"/>
        <s v="_Pantalón de mujer de vestir marrón H&amp;M"/>
        <s v="_Sandalias trenzadas beige claro y saco H&amp;M"/>
        <s v="_Bolso bandolera beige claro y negro con saco H&amp;M"/>
        <s v="Vestido pullover acanalado Rosa VS"/>
        <s v="Pantalones cortos de cordón delantero azul marino de hombre H&amp;M sin foto"/>
        <s v="_Camisa resort loose fit beige S25 H&amp;M"/>
        <s v="_Shorts de buzo regular fit gris claro jaspeado de gran calidad H&amp;M"/>
        <s v="_Polo de algodón pima regular fit verde salvia H&amp;M"/>
        <s v="_Camisa resort en mezcla de lino color crema H&amp;M"/>
        <s v="_Camisa resort acanalada blanca H&amp;M"/>
        <s v="_Parte inferior de bikini estilo brasileño verde oscuro H&amp;M"/>
        <s v="_Traje de baño de pierna alta con copa acolchada negro H&amp;M"/>
        <s v="_Shorts efecto arrugado con cordón azul claro H&amp;M"/>
        <s v="_Shorts regular fit azul claro H&amp;M"/>
        <s v="_Shorts bañador beige con rayas H&amp;M"/>
        <s v="_Gilet de punto con textura negro con rayas H&amp;M"/>
        <s v="_Gilet de punto con textura negro H&amp;M"/>
        <s v="Chaleco"/>
        <s v="Blusa nueva negra"/>
        <s v="Pantaloneta negra nueva"/>
        <s v="Pantalones anchos con cinturón negro de mujer H&amp;M"/>
        <s v="_Túnicas de punto color blanco H&amp;M"/>
        <s v="_Shorts regular fit gris oscuro H&amp;M"/>
        <s v="_Shorts bañador crema con rayas beige oscuro H&amp;M (SIN FOTO)"/>
        <s v="_Pantalón de mezcla de lino relaxed fit blanco H&amp;M"/>
        <s v="_Camisa resort con textura azul claro H&amp;M"/>
        <s v="_Shorts de buzo regular fit beige de gran calidad H&amp;M"/>
        <s v="Mochila de lona ideal para viajes, negocios y escuela con porta laptop VS color azul"/>
        <s v="_Bañador de bikini con vuelos y detalle de herrajes"/>
        <s v="Vestido corto de puntos"/>
        <s v="_Shorts de sarga con cinturón blanco H&amp;M"/>
        <s v="_Vestido largo con detalle de lazo crema/floral H&amp;M"/>
        <s v="_Vestido negro estamapado flores blancas microfibra H&amp;M"/>
        <s v="_Pantalones de mezcla de lino de pierna ancha azul grisáceo H&amp;M"/>
        <s v="Bolso"/>
        <s v="_Camisa en mezcla de lino rosa claro con rayas H&amp;M"/>
        <s v="Gafas azules con cadena H&amp;M"/>
        <s v="_Gilet de traje en mezcla de lino blanco H&amp;M"/>
        <s v="_Camisa de mujer de mezcla de lino roja H&amp;M"/>
        <s v="_Camisa blanca en mezcla de algodón"/>
        <s v="_Vestido midi con tirantes crema/estampado azul H&amp;M"/>
        <s v="_Saya mini short negra con botón dorado H&amp;M"/>
        <s v="_Pulóver estampado de corte holgado beige claro H&amp;M"/>
        <s v="_Camisa resort en tejido jacquard turquesa claro"/>
        <s v="Producto"/>
        <s v="_Pantalones de traje ajustados azul marino H&amp;M"/>
        <s v="_Camisa texturizada de corte regular celeste H&amp;M"/>
        <s v="_Polo slim fit de hombre negro H&amp;M"/>
        <s v="_Pantalones de hombre de mezcla de lino de corte regular color crema H&amp;M"/>
        <s v="_Shorts de hombre cargo regular fit verde caqui H&amp;M"/>
        <s v="_Jeans rectos blancos H&amp;M"/>
        <s v="_Gilet de punto con textura marrón oscuro H&amp;M"/>
        <s v="_Top asimétrico con frunces color crema H&amp;M"/>
        <s v="_Pulover de mujer blanco de algodón con dibujo H&amp;M Sin Fotos"/>
        <s v="_Sandalias destalonados con punta fina estampado animal print H&amp;M"/>
        <s v="_Traje de baño de cordón de ajuste"/>
        <s v="_Vestido rojo línea A H&amp;M"/>
        <s v="_Vestido túnica con manga de globo color crema rosa floral H&amp;M"/>
        <s v="Pantalon nuevo"/>
        <s v="Pantalon nuevo 1"/>
        <s v="Pantaloneta"/>
        <s v="_Polo en punto acanalado slim fit azul marino H&amp;M"/>
        <s v="_Shorts chinos de hombre regular fit azul marino H&amp;M"/>
        <s v="_Pantaloneta con cordón de mezcla de lino color crema H&amp;M"/>
        <s v="_Camisa resort con textura de corte regular negra H&amp;M"/>
        <s v="_Camisa resort en mezcla de lino azul marino H&amp;M"/>
        <s v="_Camisa texturizada regular fit verde salvia H&amp;M"/>
        <s v="_Cardigán de punto texturizado blanco con rayas rojas H&amp;M"/>
        <s v="_Falda de crepé con cintura smocked color crema H&amp;M"/>
        <s v="_Joggers de cintura alta gris claro melange H&amp;M"/>
        <s v="Camisa elástica de mujer blanca H&amp;M"/>
        <s v="_Shorts cortos de lona de corte regular negro H&amp;M"/>
        <s v="_Joggers de vestir slim fit beige oscuro H&amp;M"/>
        <s v="_Shorts de mezclilla de cintura alta gris oscuro H&amp;M"/>
        <s v="_Shorts skinny de cintura alta azul denim H&amp;M"/>
        <s v="_Top de cuello alto de microfibra beige claro H&amp;M"/>
        <s v="_Traje de baño con relleno azul claro de rayas con lazos en hombros H&amp;M"/>
        <s v="_Shorts de chandal de corte regular negro H&amp;M"/>
        <s v="_Blúmer bikers modeladores efecto invisible beige H&amp;M"/>
        <s v="_Pulóver loose fit negro de gran calidad H&amp;M"/>
        <s v="_Pulóver gofrado de corte regular color crema H&amp;M"/>
        <s v="_Pulóver texturizado slim fit negro de hombre H&amp;M"/>
        <s v="_Bañador de copa acolchada azul marino H&amp;M"/>
        <s v="_Shorts bañador de nylon azul marino H&amp;M"/>
        <s v="_Camisa de punto de mangas cortas marrón H&amp;M"/>
        <s v="_Pantalon ancho con detalle de cinturón negro de mujer H&amp;M"/>
        <s v="_Blúmer estilo brasileño de encaje azul polvoriento H&amp;M"/>
        <s v="Vestido de espagueti con frente recortado y abertura"/>
        <s v="_Shorts de hombre de mezcla de lino relaxed fit beige oscuro H&amp;M"/>
        <s v="_Zapatillas chunky blancas/verde oscuro H&amp;M"/>
        <s v="Jogger ajustado y elegante beige H&amp;M"/>
        <s v="Pantalones de sarga de ajuste regular de hombre azul marino H&amp;M"/>
        <s v="Pantalones con plegado regular Fit negro de hombre H&amp;M"/>
        <s v="_Shorts de hombre de mezcla de lino de corte regular negros H&amp;M"/>
        <s v="Vestido de jersey drapeado negro de mujer H&amp;M"/>
        <s v="_Pulóver oversize fit negro H&amp;M"/>
        <s v="_Shorts bañador azul oscuro estampado H&amp;M"/>
        <s v="_Conjunto Playero color verde 2 piezas"/>
        <s v="_Anteojos para el sol gris oscuros H&amp;M"/>
        <s v="_Shorts bañador azul claro H&amp;M"/>
        <s v="_Pulóver holgado con estampado blanco/snoopy H&amp;M"/>
        <s v="_Traje de baño con relleno blanco estampado rojo H&amp;M"/>
        <s v="_Falda de encaje con vuelos blanca H&amp;M"/>
        <s v="_Jeans de mujer de cintura baja y pierna acampanada azul denim oscuro H&amp;M"/>
        <s v="_Bolso cruzado pequeño negro H&amp;M"/>
        <s v="_Tennis de moda con suela de caucho"/>
        <s v="_Shorts bañador blanco con rayas verdes H&amp;M (SIN FOTO)"/>
        <s v="Short de hombre"/>
        <s v="_Short bañador de hombre beige con detalles de bordados H&amp;M (SIN FOTO)"/>
        <s v="_Sandalias trenzadas marrón H&amp;M"/>
        <s v="_Pantalones devestir de mujer color crema H&amp;M"/>
        <s v="_Vestido ajustado largo azul marino H&amp;M"/>
        <s v="Vestido pullover acanalado crema VS"/>
        <s v="Sujetador confortable talla grande Color burdeos"/>
        <s v="_Pantalón amplio en mezcla de lino color crema H&amp;M"/>
        <s v="_Shorts verde bosque H&amp;M"/>
        <s v="_Shorts bañador azul claro con rayas H&amp;M"/>
        <s v="_Sandalias de tacón kitten marrón con efecto piel de cocodrilo H&amp;M"/>
        <s v="_Camisa de mujer en mezcla de lino blanca H&amp;M"/>
        <s v="_Pulóver Coolmax blanco H&amp;M"/>
        <s v="_Top sin mangas blanco de algodón con detalle de mariposa"/>
        <s v="_Top desmangado New York beige oscuro"/>
        <s v="_Bolso de hombro marrón con detalle de hebilla dorada en cierre H&amp;M"/>
        <s v="_Pantaloneta de corte ancho azul marino H&amp;M"/>
        <s v="Top de jersey texturizado blanco H&amp;M"/>
        <s v="Pulóver ajustado de mujer celeste H&amp;m"/>
        <s v="_Top de crochet marrón"/>
        <s v="_Top de mangas largas acanalado con ribete de encaje y escote cuadrado blanco H&amp;M"/>
        <s v="_Top acanalado con ribete picot blanco H&amp;M"/>
        <s v="_Pulóver de mujer oversized color crema Pacha H&amp;M"/>
        <s v="Calcetines bajos de algodón color beich de algodón H&amp;M"/>
        <s v="_Saya short de mezcla de lino con botón dorado lateral beige claro H&amp;M"/>
        <s v="_Pulóver de mujer estampado azul de rayas H&amp;M"/>
        <s v="_Sandalias de tacón bajo con tiras negras H&amp;M"/>
        <s v="_Saya short de mezcla de lino con botón dorado lateral negra H&amp;M"/>
        <s v="_Bolso cruzado con cadena decorativa negro H&amp;M"/>
        <s v="_Blúmer estilo brasileño de encaje blancoH&amp;M"/>
        <s v="_Blúmer estilo brasileño de encaje gris oscuro (SIN FOTO)"/>
        <s v="_Pulóver de mujer acanalado rosa polvoriento H&amp;M"/>
        <s v="_Shorts de mujer buzo en algodón lavado rosa palo H&amp;M"/>
        <s v="_Shorts cortos de mezcla de lino beige claro H&amp;M"/>
        <s v="_Sandalias alpargatas con detalle entrelazado beige claro H&amp;M"/>
        <s v="Blusa con detalle de lazo arrugada negro de mujer H&amp;M"/>
        <s v="_Pulóver de mujer de algodón negro H&amp;M"/>
        <s v="_Shorts de hombre de lona de corte regular beige claro H&amp;M"/>
        <s v="_Shorts de hombre de lona regular fit azul marino H&amp;M"/>
        <s v="_Traje de baño con copa acolchada marrón oscuro H&amp;M"/>
        <s v="_Shorts de mujer de buzo gris claro jaspeado H&amp;M"/>
        <s v="_Falda vaquera de mezclilla color crema H&amp;M Talla XS_0"/>
        <s v="_Top deportivo de microfibra rosa chicle"/>
        <s v="_Camisa de mujer en mezcla de lino color crema H&amp;M"/>
        <s v="_Pantalón en mezcla de lino beige H&amp;M"/>
        <s v="_Pulóver de mujer con letrero Le Marais H&amp;M"/>
        <s v="Blusa-Camisa de tela de viscosa y algodón con estampado de hojas H&amp;M"/>
        <s v="_Camisa cropped con lazo azul claro H&amp;M"/>
        <s v="_Camisa de viscosa con efecto arrugado blanco H&amp;M"/>
        <s v="_Camisa de mezcla de lino marrón H&amp;M"/>
        <s v="_Pulóver de mujer oversized crema/ The Rolling Stones H&amp;M"/>
        <s v="_Top Florida azul oscuro"/>
        <s v="_Blúmer colaless estilo tanga de algodón con detalle de encaje negro H&amp;M"/>
        <s v="_Blúmer estilo brasileño acanalado con ribete de encaje color crema H&amp;M (SIN FOTO)"/>
        <s v="_Top verde claro con nudo trasero Terranova"/>
        <s v="_Top con detalle trenzado burdeo H&amp;M"/>
        <s v="_Pantaloneta de mezcla de lino azul marino H&amp;M"/>
        <s v="_Pantaloneta de mezcla de lino color crema con rayas negras H&amp;M"/>
        <s v="_Top de bikini push-up azul marino H&amp;M"/>
        <s v="_Bolso pequeño de saco con detalle de agarre plástico"/>
        <s v="_Bolso XOXO"/>
        <s v="_Bolso de jute mediano con correa estamapada"/>
        <s v="_Bolso elgante marrón con correas trenzadas"/>
        <s v="_Bolso Nine West blanco"/>
        <s v="_Blusa de manga globo estampado verde/crema H&amp;M"/>
        <s v="_Pantalón amplio en mezcla de lino gris jaspeado H&amp;M"/>
        <s v="_Pulóver de punto fino azul melange H&amp;M"/>
        <s v="_Sandalias doradas de moda Talla 39"/>
        <s v="_Top crochet de rayas beige claro y oscuro"/>
        <s v="_Shorts bañador color crema estampado de palmeras H&amp;M"/>
        <s v="_Shorts bañador azul claro estampado H&amp;M"/>
        <s v="_Pantalones de jersey negro de mujer H&amp;M"/>
        <s v="_Sandalias hawainas negras H&amp;M"/>
        <s v="_Top sin mangas de punto texturizada beige claro H&amp;M"/>
        <s v="_Blúmer faja de microfibra beige oscuro H&amp;M"/>
        <s v="_Pantaloneta de mezcla de lino beige claro H&amp;M"/>
        <s v="_Camisa de mezcla de lino sin mangas blanca H&amp;M"/>
        <s v="_Shorts de mujer de mezcla de lino blanco H&amp;M (SIN FOTO)"/>
        <s v="_Top de ribete blanco strapless PinkWoman"/>
        <s v="_Top negro decorado con botones de conchas H&amp;M"/>
        <s v="Pantalón Palazzo"/>
        <s v="_Pulóver holgado de hombre con estampado blanco vincent H&amp;M"/>
        <s v="_Camisa en mezcla de lino de listas azules H&amp;M"/>
        <s v="_Pantaloneta de mezcla de lino beige claro con estampado paisley H&amp;M"/>
        <s v="_Mono Salir con botón delantero mostaza"/>
        <s v="_Tenis de hombre de gamuza beige H&amp;M"/>
        <s v="_Gorra con detalles maxidesgastados negro vintage H&amp;M"/>
        <s v="_Sandalias cómodas de salir H&amp;M"/>
        <s v="_Top acanalado negro con lista a los lados Terranova"/>
        <s v="_Jeans skinny altos de mujer azul denim claro H&amp;M"/>
        <s v="_Pulóver holgado con estampado de estrellas beige de hombre H&amp;M"/>
        <s v="_Pulóver de corte regular con cuello azul marino H&amp;M"/>
        <s v="_Polo de algodón pima crema H&amp;M"/>
        <s v="_Shorts de buzo regular fit color durazno H&amp;M"/>
        <s v="_Shorts de buzo regular fit marrón H&amp;M"/>
        <s v="_Mocasines en tejido cepillado negros H&amp;M"/>
        <s v="_Camisa de resort de mezcla de lino color crema H&amp;M"/>
        <s v="_Bolso de hombro color crema H&amp;M"/>
        <s v="_Camisa de manga corta en mezcla de lino H&amp;M"/>
        <s v="Pantalones a medida slim fit negro de hombre H&amp;M"/>
        <s v="_Cinturón trenzado de cuero marrón oscuro H&amp;M"/>
        <s v="_Camisa de hombre de mangas largas de lino beige claro H&amp;M"/>
        <s v="_Camisa de hombre de m angas cortas texturizada de gran calidad negra H&amp;M (SIN FOTO)"/>
        <s v="_Blumers estilo bikinis colores varios H&amp;M"/>
        <s v="_Blúmer colaless de encaje negro H&amp;M"/>
        <s v="_Vestido túnica arrugado patrón blanco y azul H&amp;M"/>
        <s v="_Bolso bandolera gris H&amp;M"/>
        <s v="_Pulóver de mujer de algodón crema con rayas negras H&amp;M"/>
        <s v="_Bolso Nine West carmelita"/>
        <s v="_Camisa oversize en mezcla de lino azul H&amp;M"/>
        <s v="_Top de tirantes finos verde claro"/>
        <s v="_Top sin mangas marrón"/>
        <s v="_Top camiseta gris melange"/>
        <s v="_Blusa-Camisa de tela viscosa y algodón con estampado de hojas H&amp;M"/>
        <s v="_Bolso grande carmelita"/>
        <s v="_Camisa de mangas cortas en mezcla de lino azul H&amp;M"/>
        <s v="_Vestido con tirantes de detalles de cortes y estampado múltiple"/>
        <s v="_Vestido bodycon de lino en color verde aloe con diseño de cordones en la espalda PLT"/>
        <s v="_Sandalias de tacón y punta fina marrón oscuro"/>
        <s v="_Top de hombros afuera blanco H&amp;M"/>
        <s v="_Blúmer colaless estilo tanga colores varios H&amp;M"/>
        <s v="_Shorts de lona con bolsillos H&amp;M"/>
        <s v="_Shorts en mezcla de lino con botón carey H&amp;M"/>
        <s v="_Shorts de lona azul gris H&amp;M"/>
        <s v="_Shorts Beige denim con doblez H&amp;M"/>
        <s v="_Vestido maxi con textura tipo lino de diseño bandeau con nudo y aberturas PLT"/>
        <s v="_Shorts sastre negro H&amp;M"/>
        <s v="_Pantalones cortos color terracota H&amp;M"/>
        <s v="_Shorts buzo azul navy H&amp;M"/>
        <s v="Mochila de lona ideal para viajes, negocios y escuela con porta laptop VS color rosa"/>
        <s v="_Polo de punto fino azul claro H&amp;M"/>
        <s v="_Pulóver acanalado de azul grisáceo H&amp;M (Sin Fotos)"/>
        <s v="_Pulóver estampado de corte holgado blanco/george gas H&amp;M"/>
        <s v="_Polo regular fit blanco H&amp;M"/>
        <s v="_Blusa con mangas globo blanca H&amp;M"/>
        <s v="_Top en punto de textura blanco H&amp;M"/>
        <s v="_Pulóver de mujer oversized marrón/Les Jardins H&amp;M"/>
        <s v="_Pantalón recto en mezcla de lino gris oscuro H&amp;M"/>
        <s v="_Vestido blanco de algodón con vuelos y detalle de lazo delantero H&amp;M"/>
        <s v="_Pantalón de pierna ancha color crema estampado H&amp;M"/>
        <s v="_Top de mangas abolladas blanco H&amp;M (SIN FOTO)"/>
        <s v="_Vestido floral azul crema con cordón de ajuste H&amp;M"/>
        <s v="_Blusa de mangas abulladas azul claro H&amp;M"/>
        <s v="_Pantalón de mujer con cordón y pliegues azul marino H&amp;M"/>
        <s v="_Shorts playero de listas Talla L"/>
        <s v="_Camisa resort loose fit negra S25 H&amp;M"/>
        <s v="_Polo slim fit negro con zipper H&amp;M"/>
        <s v="_Camisa resort marrón oscuro H&amp;M"/>
        <s v="_Blusa de popelina con mangas globo blanca H&amp;M"/>
        <s v="_Jeans de hombre ajustados azul denim oscuro H&amp;M"/>
        <s v="_Top en punto acanalado negro con hombros afuera H&amp;M"/>
        <s v="_Top drapeado marrón H&amp;M"/>
        <s v="_Pantalón amplio en mezcla de lino beige claro H&amp;M"/>
        <s v="_Pantalones de pierna ancha de lino blanco estampado negro H&amp;M"/>
        <s v="_Top de hombros afuera color crema H&amp;M"/>
        <s v="_Jogger negro de puño H&amp;M"/>
        <s v="_ Shorts de gran calidad H&amp;M"/>
        <s v="_Polo slim fit beige claro con zipper H&amp;M"/>
        <s v="_Shorts con raya regular fit beige H&amp;M"/>
        <s v="Polo negro de ajuste regular Coolmax H&amp;M"/>
        <s v="Sandalias flip de plataforma Naranja Marca F21"/>
        <s v="Bolso shopper flores pequeñas rosadas"/>
        <s v="_Top negro estilo corsé PinkWoman"/>
        <s v="_Camisa en mezcla de lino de mangas largas beige con rayas H&amp;M"/>
        <s v="_Polo de punto fino blanco H&amp;M"/>
        <s v="_Top sin mangas de microfibra marrón oscuro H&amp;M"/>
        <s v="_Top acanalado sin mangas gris melange"/>
        <s v="_Top acanalado sin mangas beige"/>
        <s v="_Shorts bañador rojo con rayas H&amp;M"/>
        <s v="_Camisa de lino slim fit azul claro H&amp;M"/>
        <s v="_Camisa en mezcla de lino regular fit blanca H&amp;M"/>
        <s v="_Camisa de manga corta en mezcla de lino color crema H&amp;M"/>
        <s v="_Camisa resort negra estampado de hojas H&amp;M"/>
        <s v="Vestido Azul Rey de tela faja"/>
        <s v="_Vestido texturizado verde salvia con lazo delantero"/>
        <s v="_Pulóver loose fit gris oscuro de gran calidad H&amp;M"/>
        <s v="_Camisa resort con efecto arrugado marrón empolvado H&amp;M"/>
        <s v="_Polo de punto fino regilar fit turquesa H&amp;M"/>
        <s v="_Camisa slim fit azul claro H&amp;M"/>
        <s v="_Camisa de mezcla de lino de mangas largas verde caqui H&amp;M"/>
        <s v="_Shorts denim de tiro alto gris oscuro H&amp;M"/>
        <s v="_Calzoncillos boxer trunk azul marino"/>
        <s v="_Pulóver de punto de corte regular blanco H&amp;M"/>
        <s v="_Pulóver oversized fit crema de gran calidad H&amp;M"/>
        <s v="_Pulóver de mujer Rio de Janeiro color crema H&amp;M (SIN FOTO)"/>
        <s v="_Shorts de buzo regular fit negro de gran calidad H&amp;M"/>
        <s v="_Polo piqué regular fit negro H&amp;M"/>
        <s v="_Shorts de mujer buzo negro H&amp;M"/>
        <s v="_Top de bikini triángulo corrugado con detalle de argolla carey negro H&amp;M"/>
        <s v="_Parte de abajo de bikini color negro"/>
        <s v="_Shorts de buzo regular fit azul claro H&amp;M"/>
        <s v="_Polo slim fit blanco H&amp;M"/>
        <s v="_Camisa con efecto crochet color crema H&amp;M"/>
        <s v="_Vestido con cinturón de corbata estampado negro paisley H&amp;M"/>
        <s v="_Vestido camisero de viscosa blanco/azul estampado de hojas H&amp;M"/>
        <s v="_Vestido de viscosa estampado negro y blanco floral H&amp;M"/>
        <s v="_Top de tirantes panal de abeja azul H&amp;M"/>
        <s v="_Joggers de vestir slim fit negro H&amp;M"/>
        <s v="Jogger regular fit de Hombre H&amp;M (no subió)"/>
        <s v="_Cardigan de punto fino crema/negro con botones dorados de mujer H&amp;M"/>
        <s v="_Pantalones de sarga de pierna ancha negros H&amp;M"/>
        <s v="_Top de algodón strapless negro Terranova"/>
        <s v="_Camisa de hombre de mangas cortas beige con rayas H&amp;M"/>
        <s v="_Blúmer hipster de algodón varios colores H&amp;M"/>
        <s v="_Vestido blanco con bordados y detalle de cordón"/>
        <s v="_Vestido rojo con mangas globo y lazo delantero"/>
        <s v="_Balerinas beige oscuro H&amp;M"/>
        <s v="_Vestido maxi negro con textura transparente y diseño cruzado PLT"/>
        <s v="_Vestido elegante desmandado rosa fucsia"/>
        <s v="_Blusa con ribete de vuelos negra H&amp;M"/>
        <s v="_Camisa en mezcla de lino atada a los lados H&amp;M"/>
        <s v="_Shorts en mezcla de lino beige H&amp;M"/>
        <s v="_Pantalón amplio blanco con rayas negras H&amp;M"/>
        <s v="_Gilet sastre de traje negro H&amp;M"/>
        <s v="_Pantalones ajustados a medida negros H&amp;M"/>
        <s v="_Polo slim fit marrón oscuro H&amp;M"/>
        <s v="_Shorts de buzo regular fit gris oscuro de gran calidad H&amp;M"/>
        <s v="Camiseta negra deportiva sin mangas de hombre H&amp;M"/>
        <s v="_Pulóver loose fit marrón de gran calidad H&amp;M"/>
        <s v="_Bolso cruzado pequeño marrón oscuro simulando desgastado H&amp;M"/>
        <s v="Pantalones ajustados negros H&amp;M"/>
        <s v="_Shorts deportivo negro H&amp;M"/>
        <s v="_Camisa en mezcla de lino marrón oscuro H&amp;M"/>
        <s v="_Camisa en mezcla de lino verde caqui claro H&amp;M"/>
        <s v="_Blusa de popelina de manga globo azul claro con rayas H&amp;M"/>
        <s v="_Top en punto con textura azul claro H&amp;M"/>
        <s v="_Vestido recto con escote en V beige claro H&amp;M"/>
        <s v="_Sandalias destalonadas de malla negras H&amp;M"/>
        <s v="_Pantalón de pierna ancha de costura y bolsillo H&amp;M"/>
        <s v="Bikini atado a los lados con estampado de cerezas"/>
        <s v="_Vestido bodycon de tirantes finos beige H&amp;M"/>
        <s v="_Top bustier azul denim pálido H&amp;M"/>
        <s v="_Top de algodón strapless amarillo Terranova"/>
        <s v="_Pantaloneta con cordón de pierna recta blanca H&amp;M"/>
        <s v="_Pulóver d mujer de microfibra blanco H&amp;M"/>
        <s v="_Pulóver de mujer de microfibra rosa claro H&amp;M (Sin Foto)"/>
        <s v="_Gilet de punto con textura color crema H&amp;M"/>
        <s v="_Sandalias plateadas de tacón fino con tiras atadas y detalle de pequeñas mariposas"/>
        <s v="_Sandalias bajas de crochet rosa oscuro"/>
        <s v="_Top de ribete negro strapless PinkWoman"/>
        <s v="Vestido rojo de tejido elástico con cuello alto y falda tipo puff ball PLT"/>
        <s v="_Top con escote cuello en V blanco H&amp;M"/>
        <s v="_Shorts altos de mezclilla verde caqui claro H&amp;M"/>
        <s v="_Vestido strapless verde lima claro de Micro fibra"/>
        <s v="_Mini falda negra de mujer con abertura en la pierna H&amp;M"/>
        <s v="Top de cuello alto de microfibra gris H&amp;M"/>
        <s v="_Vestido en punto pointelle azul marino H&amp;M"/>
        <s v="Sandalias de tacón de punta fina beige con detalle de rosa de saco"/>
        <s v="Shorts de chandal de corte regular negro H&amp;M"/>
        <s v="Shorts de buzo regular fit gris oscuro de gran calidad H&amp;M"/>
        <s v="Pulóver de punto acanalado beige H&amp;M"/>
        <s v="Camiseta de hombre de canalé ajustada negra H&amp;M"/>
        <s v="Shorts de buzo regular fit beige de gran calidad H&amp;M"/>
        <s v="Shorts de buzo regular fit azul claro H&amp;M"/>
        <s v="Polo de punto fino beige H&amp;M"/>
        <s v="Blusa con cuello mao azul con rayas blancas H&amp;M"/>
        <s v="Shorts en mezcla de lino gris oscuro H&amp;M"/>
        <s v="Top de ribete cherry strapless PinkWoman"/>
        <s v="Bolso marrón con patrón de cocodrilo H&amp;M"/>
        <s v="Camisa resort con efecto arrugado verde oscuro H&amp;M"/>
        <s v="Shorts regular fit gris claro jaspeado H&amp;M"/>
        <s v="Camisa texturizada loose fit blanca rayada H&amp;M"/>
        <s v="Camisa resort con efecto arrugado marrón empolvado H&amp;M"/>
        <s v="Polo de punto de agujero blanco H&amp;M"/>
        <s v="Pulóver de punto loose fit color crema H&amp;M"/>
        <s v="Camisa de sirsaca azul claro con rayas H&amp;M"/>
        <s v="Bolso bandolera marrón oscuro H&amp;M"/>
        <s v="Sujetador balconette strapless negro H&amp;M"/>
        <s v="Pulóver de canalé negro con rayas blancas H&amp;M Sin foto"/>
        <s v="Shorts buzo azul navy H&amp;M"/>
        <s v="Traje de baño con copa acolchada marrón oscuro H&amp;M"/>
        <s v="Falda midi rojo vino satinada H&amp;M (SIN FOTOS)"/>
        <s v="Traje de baño con relleno negro H&amp;M"/>
        <s v="Vestido de popelina con detalle de lazo blanco con estampado de flores H&amp;M"/>
        <s v="Vestido de tirantes con cuerpo panal de abeja blanco y rojo floral H&amp;M"/>
        <s v="Pantalones ajustados azul marino de hombre HM"/>
        <s v="Camisa oxford de hombre azul claro H&amp;M"/>
        <s v="Jeans chinos ajustados de algodón negros H&amp;M"/>
        <s v="Camisa negra de ajuste regular de gran calidad H&amp;M (SIN FOTOS)"/>
        <s v="Camisa de mujer con escote en V satinada negra H&amp;M"/>
        <s v="Pantalones de vestir bootcut marrón oscuro H&amp;M"/>
        <s v="Pantalones de traje slim fit azul marino H&amp;M"/>
        <s v="Pantalones de sarga de algodón beige H&amp;M Sin Foto"/>
        <s v="Camisa slim fit beige oscuro H&amp;M"/>
        <s v="Sandalias de punta fina destalonadas de charol negro H&amp;M"/>
        <s v="Gilet sastre de traje negro H&amp;M"/>
        <s v="Camisa de mangas largas borgoña de hombre H&amp;M(Sin foto)"/>
        <s v="Pantalon sastre slim fit negro H&amp;M"/>
        <s v="_Pantalón de hombre azul H&amp;M"/>
        <s v="_Camisa blanca de hombre H&amp;M"/>
        <s v="_Camisa negra H&amp;M"/>
        <s v="Saya short azul denim H&amp;M"/>
        <s v="Pantalón de vestir de mujer"/>
        <s v="Pulóver de mujer corto blanco H&amp;M"/>
        <s v="Sandalias planas trenzadas doradas H&amp;M"/>
        <s v="Sandalias de satín con lazo negras H&amp;M"/>
        <s v="Vestido playera de listas H&amp;M"/>
        <s v="Vestido de popelina con mangas globo blanco y negro estampado flora H&amp;M"/>
        <s v="Polo regular fit blanco H&amp;M"/>
        <s v="Shorts en mezcla de lino azul marino H&amp;M"/>
        <s v="Pulóver de mujer blanco con rayas rojas H&amp;M"/>
        <s v="Pantalón amplio en mezcla de lino negro H&amp;M"/>
        <s v="Pantaloneta con cordón de mezcla de lino color crema H&amp;M"/>
        <s v="Shorts de buzo regular fit de gran calidad color crema H&amp;M"/>
        <s v="Shorts de buzo regular fit gris claro jaspeado de gran calidad H&amp;M"/>
        <s v="Shorts de buzo regular fit color durazno H&amp;M"/>
        <s v="Shorts de mezcla de lino beige H&amp;M"/>
        <s v="Camisa de resort con textura de corte regular color crema H&amp;m"/>
        <s v="Pulóver loose fit azul claro/Grand Lake H&amp;M"/>
        <s v="Pulóver loose fit negro/Masashi H&amp;M"/>
        <s v="Top de cuello alto de microfibra blanco H&amp;M"/>
        <s v="Vestido verde oscuro strapless satinado"/>
        <s v="Saya shorts con detalle de lágrima dorada marrón H&amp;M"/>
        <s v="Vestido negro satinado de tirantes finos H&amp;M (Sin Foto)"/>
        <s v="Camisa de hombre de mangas cortas beige claro con rayas H&amp;M"/>
        <s v="Top negro con nudo trasero Terranova"/>
        <s v="Top de cuello marrón oscuro H&amp;M (SIN FOTO)"/>
        <s v="Vestido de algodón con tirantes de lazo blanco H&amp;M"/>
        <s v="Parte inferior de bikini rojo H&amp;M"/>
        <s v="Vestido rojo con aberturas H&amp;M"/>
        <s v="Vestido panal de abeja con tirantes de lazo azul claro con rayas H&amp;M"/>
        <s v="Falda midi con estampado de leopardo H&amp;M"/>
        <s v="Camisa de manga corta en mezcla de lino H&amp;M"/>
        <s v="Vestido panal de abejas con tirantes de lazo negro estampado de flores H&amp;M"/>
        <s v="Camisa de mujer corta con detalle de cordón negra H&amp;M"/>
        <s v="Blusa de vuelos rosa empolvado H&amp;M"/>
        <s v="Camisa de jersey resort beige oscuro H&amp;M"/>
        <s v="Camiseta de ajuste perfecto de hombre Borgoña"/>
        <s v="Pulóver de regular fit beige H&amp;M"/>
        <s v="Gilet de traje negro H&amp;M"/>
        <s v="Bolso de hombro con patrón cocodrilo negro H&amp;M"/>
        <s v="Pantalones de vestir bootcut negro H&amp;M"/>
        <s v="Bolso cruzado pequeño negro H&amp;M"/>
        <s v="Pantalón de hombre de algodón beige H&amp;M (SIN FOTO)"/>
        <s v="Top de corrugado de lazos verde empolvado claro H&amp;M"/>
        <s v="Top transparente negro con flecos H&amp;M"/>
        <s v="Balerinas trenzadas negras H&amp;M"/>
        <s v="Gilet de punto con textura negro con rayas H&amp;M"/>
        <s v="Gilet de traje en mezcla de lino blanco H&amp;M"/>
        <s v="Camisa resort de algodón negro estampado H&amp;M"/>
        <s v="Vestido con escote en V verde con estampado de flores beige"/>
        <s v="Mono Salir con botón delantero y cinturón naranja quemada"/>
        <s v="Pulóver loose fit negro con motivo de letras H&amp;M"/>
        <s v="Chaleco de traje a medida beige claro melange H&amp;M"/>
        <s v="Polo slim fit beige claro con zipper H&amp;M"/>
        <s v="Shorts de lino regular fit blanco H&amp;M"/>
        <s v="Pulóver holgado negro Coolmax H&amp;M"/>
        <s v="Gilet de punto con textura color crema H&amp;M"/>
        <s v="Pantalón de hombre de sarga de algodón slim fit beige H&amp;M"/>
        <s v="Shorts en mezcla de lino relaxed fit blanco H&amp;M"/>
        <s v="Camiseta sin mangas color crema de hombre H&amp;M"/>
        <s v="Pulóver slim fit acanalado beige oscuro H&amp;M"/>
        <s v="Mono de algodón amarillo claro con estampado de flores pequeñas Pimkie"/>
        <s v="Pulóver gofre de ajuste regular color crema H&amp;M"/>
        <s v="Shorts en mezcla de lino blanco H&amp;M"/>
        <s v="Shorts de hombre de mezcla de lino relaxed fit beige claro H&amp;M"/>
        <s v="Pulóver oversize fit negro H&amp;M"/>
        <s v="Camisa estilo polo resort color crema H&amp;M"/>
        <s v="Polo slim fit negro con zipper H&amp;M"/>
        <s v="Polo de punto agujero negro H&amp;M"/>
        <s v="Camisa texturizada regular fit verde salvia H&amp;M"/>
        <s v="Shorts de sirsaca relaxed fit negro H&amp;M"/>
        <s v="Camisa de mujer con bolsillos azul claro H&amp;M"/>
        <s v="Pantalón en mezcla de lino de pierna ancha beige H&amp;M"/>
        <s v="Pantaloneta en mezcla de lino con cordón negro H&amp;M"/>
        <s v="Pulóver de mujer oversized burdeos H&amp;M"/>
        <s v="Shorts de sarga con cinturón beige H&amp;M"/>
        <s v="Blusa con cuello mao blanca H&amp;M"/>
        <s v="Blusa con volantes roja H&amp;M"/>
        <s v="Pantalón de mujer de vestir negro H&amp;M"/>
        <s v="Pantalones de sarga de pierna ancha negros H&amp;M"/>
        <s v="Shorts de sarga regular fit negro H&amp;M"/>
        <s v="Shorts regular fit gris oscuro H&amp;M"/>
        <s v="Pulóver de mujer blanco con letrero de pedrería Atelier Paris H&amp;M"/>
        <s v="Sandalias trenzadas burdeos H&amp;M"/>
        <s v="Camisa de mujer de mezcla de lino roja H&amp;M"/>
        <s v="Bolso de hombro de paja beige H&amp;M"/>
        <s v="Blúmer de bikini bottom negro H&amp;M"/>
        <s v="Top de bikini triangular con relleno negro estampado blanco H&amp;M"/>
        <s v="Blusa de manga corta verde olivo cuello V H&amp;M"/>
        <s v="Top negro con cuello V y mangas cortas H&amp;M (SIN FOTO)"/>
        <s v="Camisa de sarga de manga corta azul y blanco estampado H&amp;M"/>
        <s v="Traje de baño con relleno azul claro de rayas con lazos en hombros H&amp;M"/>
        <s v="Shorts en mezcla de lino beige claro H&amp;M"/>
        <s v="Shorts de mezclilla con cordón azul claro H&amp;M"/>
        <s v="Blusa con mangas mariposa blanco/floral"/>
        <s v="Bolso shopper con flecos negro H&amp;M"/>
        <s v="Blusa con broderie inglés blanca H&amp;M"/>
        <s v="Pantalón de mujer cigarette sastre verde caqui oscuro H&amp;M"/>
        <s v="Blusa de algodón con ribete de vuelos blanca H&amp;M"/>
        <s v="Pantalón amplio marrón oscuro H&amp;M"/>
        <s v="Vestido de tirantes con cuerpo panal de abeja verde H&amp;M"/>
        <s v="Bolso BEBÉ negro con detalle dorado"/>
        <s v="Top naranja 0 de un solo hombro"/>
        <s v="Camisa oversized en mezcla de lino rosa H&amp;M"/>
        <s v="Jogger negro de pierna ancha H&amp;M"/>
        <s v="Camisa en mezcla de Lino azul H&amp;M"/>
        <s v="Camisa de manga corta oversized beige H&amp;M"/>
        <s v="Top de tirantes panal de abeja azul H&amp;M"/>
        <s v="Shorts arrugado con cordón color crema H&amp;M"/>
        <s v="Vestido largo con detalle de lazo crema/floral H&amp;M"/>
        <s v="Bolso de hombro marrón oscuro H&amp;M"/>
        <s v="Top de bikini acolchado azul polvoriento con hebilla de carey H&amp;M"/>
        <s v="Parte inferior de bikini azul grisáceo con detalle de argolla de carey H&amp;M"/>
        <s v="Shorts de mezclilla de cintura alta gris oscuro H&amp;M"/>
        <s v="Sandalias de punta fina con tacón pequeño trenzadas negras H&amp;M"/>
        <s v="Pulóver blanco de hombre de ajuste regular cuello V H&amp;M"/>
        <s v="Shorts chinos regular fit blanco H&amp;M"/>
        <s v="Jeans de hombre de ajuste regular rectos negros H&amp;M"/>
        <s v="Vestido jersey con ribetes festoneados negro H&amp;M"/>
        <s v="Top sin mangas acanalado corto blanco con bordes negros H&amp;M"/>
        <s v="Top acanalado sin mangas marrón"/>
        <s v="Top acanalado sin mangas gris melange"/>
        <s v="Top de bikini animal print H&amp;M"/>
        <s v="Top de bikini balconette negro H&amp;M"/>
        <s v="Mocasines en tejido cepillado marrón oscuro H&amp;M"/>
        <s v="Cinturón de cuero negro H&amp;M"/>
        <s v="Pantalones de hombre de vestir slim fit negros H&amp;M"/>
        <s v="Shorts de mujer denim de tiro alto azul denim claro H&amp;M"/>
        <s v="Shorts altos de mezclilla blanco H&amp;M"/>
        <s v="Pantalones de hombre de sarga de corte regular con cinturón gris oscuro H&amp;M"/>
        <s v="Pulóver ajustado de algodón Pima H&amp;M"/>
        <s v="Blusa en tejido jacquard rosa empolvado H&amp;M"/>
        <s v="Top de tirantes panal de abeja negro H&amp;M"/>
        <s v="Pantaloneta de algodón con cordón de ajuste marrón oscuro H&amp;M"/>
        <s v="Pantaloneta en mezcla de lino negra H&amp;M"/>
        <s v="Top acanalado naranja de tirantes finos"/>
        <s v="Top de tirantes con peplum blanco H&amp;M"/>
        <s v="Top strapless acanalado amarillo"/>
        <s v="Falda enagua de satín rosa empolvado H&amp;M"/>
        <s v="Top espalda afuera con detalle corrugado beige oscuro"/>
        <s v="Shorts interlock negro H&amp;M"/>
        <s v="Body de microfibra negro H&amp;M"/>
        <s v="Vestido arrugado con ribete overlocked beige claro H&amp;M"/>
        <s v="Jeans ultra altos de cintura ancha azul denim oscuro H&amp;M"/>
        <s v="Pantaloneta de pata ancha gris oscuro H&amp;M"/>
        <s v="Pulóver de mujer acanalado Mi Amore blanco H&amp;M"/>
        <s v="Shorts de cintura alta de mezclilla azul denim H&amp;M"/>
        <s v="Shorts mom ultra azul denim claro H&amp;M"/>
        <s v="Shorts cortos de popelina azul claro con rayas H&amp;M"/>
        <s v="Short skinny azul denim claro H&amp;M"/>
        <s v="Shorts de mezclilla color crema H&amp;M"/>
        <s v="Sandalias negras de plataformas PLT"/>
        <s v="Top de punto con cuello camisero crema con rayas negras H&amp;M"/>
        <s v="Shorts denim mom ultra alto azul oscuro H&amp;M"/>
        <s v="Polo slim fit color crema y botones H&amp;M"/>
        <s v="Polo de mujer acanalado blanco con rayas negras H&amp;M"/>
        <s v="Top acanalado con cuentas negro H&amp;M"/>
        <s v="Top sin mangas de cintura cónica blanco H&amp;M"/>
        <s v="Gilet de punto con textura burdeo H&amp;M"/>
        <s v="Pantalón de hombre de algodón slim fit beige H&amp;M"/>
        <s v="Pantalón de traje gris oscuro con rayas H&amp;M"/>
        <s v="Pantalón con cordón de algodón marrón oscuro H&amp;M"/>
        <s v="Pantaloneta en mezcla de lino con cordón delantero beige H&amp;M"/>
        <s v="Top deportivo de microfibra con espalda cruzada azul estampado"/>
        <s v="Top desmangado con detalle corrugado rosa barbie"/>
        <s v="Top acanalado verde claro con lista a los lados Terranova"/>
        <s v="Pulóver loose fit blanco Calif H&amp;M"/>
        <s v="Sandalias hawainas beige H&amp;M"/>
        <s v="Top bikini azul claro con vuelos H&amp;M"/>
        <s v="Pulóver texturizado regular fit negro H&amp;M"/>
        <s v="Shorts en mezcla de lino regular fit verde salvia H&amp;M"/>
        <s v="Polo slim fit beige claro H&amp;M"/>
        <s v="Leggins deportivos negros de microfibra H&amp;M"/>
        <s v="Pantalón amplio beige H&amp;M"/>
        <s v="Vestido largo verde oscuro con detalle de cinturón"/>
        <s v="Sandalias negras con tiras y hebillas doradas"/>
        <s v="Vestido sin mangas azul con estampado de flores"/>
        <s v="Top bikini triangular con relleno verde oscuro y blanco H&amp;M"/>
        <s v="Pulóver loose fit azul claro /Grand Lake H&amp;M"/>
        <s v="Blúmer de bikini atado estilo tanga verde oscuro y blanco H&amp;M"/>
        <s v="Sneakers chunky blancos marca PLT"/>
        <s v="Top de un hombro negro H&amp;M"/>
        <s v="Top sin mangas acanalado de microfibra beige oscuro"/>
        <s v="Top desmangado blanco Feeling Good"/>
        <s v="Traje de baño strapleconss con aros color rojo H&amp;M"/>
        <s v="Cinturón de cuero marrón H&amp;M"/>
        <s v="Vestido satinado de tirantes finos color crema H&amp;M"/>
        <s v="Pulóver loose fit rosa polvoriento H&amp;M"/>
        <s v="Pulóver loose fit negro Masashi H&amp;M"/>
        <s v="Shorts cortos de lona de corte regular negro H&amp;M"/>
        <s v="Top de bikini triangular push-up blanco y negro H&amp;M"/>
        <s v="Blúmer de bikini atado estilo tanga negro y blanco H&amp;M"/>
        <s v="Top crochet negro Pink Woman"/>
        <s v="Shorts cortos de mezclilla con bordes deshilachados rojo H&amp;M"/>
        <s v="Pulóver estampado con estilo vintage negro/Korn H&amp;M"/>
        <s v="Shorts boyfriend denim en color azul claro con bajo descosido PLT"/>
        <s v="Mono de tirantes en punto arrugado negro estampado H&amp;M"/>
        <s v="Shorts cortos con cordón de rayas azul marino y crema H&amp;M"/>
        <s v="Top de tirantes corrugado negro"/>
        <s v="Shorts de mezclilla con bolsillos delanteros azul denim H&amp;M"/>
        <s v="Shorts de lino con cordón de ajuste beige claro H&amp;M"/>
        <s v="Sujetador suave con relleno seamless blanco H&amp;M"/>
        <s v="Bolso de hombro con detalle de nudo negro H&amp;M"/>
        <s v="Pantalones de hombre de sarga ajustados azul marino H&amp;M"/>
        <s v="Pantalón de popelina relaxed fit azul oscuro cuadrillé H&amp;M"/>
        <s v="Pulóver loose fit beige claro H&amp;M"/>
        <s v="Jeans altos anchos azul denim claro H&amp;M"/>
        <s v="Top con mangas globos blanco con rayas negras H&amp;M"/>
        <s v="Pantalón en mezcla de lino azul marino H&amp;M"/>
        <s v="Pantalón con cordón en mezcla de lino borgoña H&amp;M"/>
        <s v="Pulóver holgado de hombre gris oscuro H&amp;M"/>
        <s v="Pulóver de ajuste slim fit gris melange de hombre H&amp;M"/>
        <s v="Sandalias de tacón de punta fina de encaje con correa al tobillo"/>
        <s v="Pantalón de vestir cigarette tobillero negro H&amp;M"/>
        <s v="Camisa loose fit marrón H&amp;M (SIN FOTO)"/>
        <s v="Pulóver ajustado de microfibra blanco H&amp;M"/>
        <s v="Pulóver de algodón ajustado azul grisáceo H&amp;M"/>
        <s v="Pulóver entallado de microfibra rosa polvoriento H&amp;M"/>
        <s v="Joggers de mujer de pata ancha azul marino"/>
        <s v="Vestido de un solo hombro con copa amarillo"/>
        <s v="Pantalón de pierna ancha beige con rayas negras y marrón H&amp;M"/>
        <s v="Pantalón de pierna ancha blanco con rayas beige H&amp;M"/>
        <s v="Vestido azul oscuro estampado"/>
        <s v="Jeans loose azul denim claro H&amp;M"/>
        <s v="Shorts relaxed azul denim claro H&amp;M"/>
        <s v="Pantalón cargo slim fit gris oscuro H&amp;M"/>
        <s v="Pulóver regular fit rosa H&amp;M"/>
        <s v="Vestido playero healter tejido de moda color blanco"/>
        <s v="Vestido playero de ganchillo caqui"/>
        <s v="Camisa resort de algodón beige estampado verde caqui H&amp;M"/>
        <s v="Pulóver regular fit marrón oscuro H&amp;M"/>
        <s v="Pulóver de hombre de ajuste holgado negro con estampado de frase H&amp;M"/>
        <s v="Blumers estilo bikinis colores varios H&amp;M"/>
        <s v="Pantalón cropped en mezcla de lino negro H&amp;M"/>
        <s v="Camisa stretch slim fit negra H&amp;M"/>
        <s v="Pantalón de hombre de vestir slim fit gris melange H&amp;M"/>
        <s v="Vestido playero de manga larga tejido"/>
        <s v="Pulóver holgado con estampado blanco snoopy H&amp;M"/>
        <s v="Saya corta de vuelos blanca H&amp;M"/>
        <s v="Camisa de algodón blanco H&amp;M"/>
        <s v="Sandalias de tacón kitten marrón con efecto piel de cocodrilo H&amp;M"/>
        <s v="Sandalias de tacón de punta fina con diseño crochet"/>
        <s v="Pantalones devestir de mujer verde caqui H&amp;M"/>
        <s v="Vestido satinado de tirantes finos amarillo claro H&amp;M"/>
        <s v="Polo de algodón pima crema H&amp;M"/>
        <s v="Vestido en mezcla de lino con mangas farol blanco PLT"/>
        <s v="Pantalón de traje slim fit azul marino H&amp;M"/>
        <s v="Camisa loose fit texturizada blanca con rayas negras H&amp;M"/>
        <s v="Traje de baño de manga larga y short"/>
        <s v="Pulóver corto acanalado azul marino H&amp;M (SIN FOTO)"/>
        <s v="Jeans de mujer de anchos azul denim claro H&amp;M"/>
        <s v="Set de tres piezas de traje de baño en tendencia"/>
        <s v="Bolso shopper marrón H&amp;M"/>
        <s v="Pulóver de oversized de algodón gris claro melange de gran calidad H&amp;M"/>
        <s v="Pantalón pitillo beige H&amp;M"/>
        <s v="Sandalias prácticas de gran comodidad negra con detalles dorados H&amp;M"/>
        <s v="Pulóver con motivo de sardinas blanco H&amp;M"/>
        <s v="Pulóver blanco con estampado tomate H&amp;M"/>
        <s v="Shorts cargo loose fit gris claro H&amp;M"/>
        <s v="Pulóver oversized negro vintage de gran calidad H&amp;M"/>
        <s v="Vestido estilo polo azul marino PINK"/>
        <s v="Sujetador balconette acolchado de microfibra beige H&amp;M"/>
        <s v="Top acanalado beige con escote corazón y botones"/>
        <s v="Shorts de mezclilla con cordón azul denim H&amp;M"/>
        <s v="Sandalias prácticas de gran comodidad beige con detalles plateados H&amp;M"/>
        <s v="Top arrugado de mangas con volantes y lazos delanteros color crema H&amp;M"/>
        <s v="Bolso shopper de rafia beige H&amp;M"/>
        <s v="Pulóver de mujer acanalado gris H&amp;M"/>
        <s v="Shorts bañador azul claro con rayas H&amp;M"/>
        <s v="Pulóver loose fit gris oscuro H&amp;M"/>
        <s v="Top corto de lentejuelas negro Pink Woman"/>
        <s v="Pantalón chinos de algodón slim fit negro H&amp;M"/>
        <s v="Pantalón pitillo gris claro H&amp;M"/>
        <s v="Camisa de sirsaca azul marino H&amp;M"/>
        <s v="Sandalias de tacón pequeño beige H&amp;M"/>
        <s v="Jeans de mujer de anchos azul denim H&amp;M"/>
        <s v="Sandalias planas con tiras cruzadas beige verdoso H&amp;M"/>
        <s v="Sujetador de copa acolchada de encaje beige claro H&amp;M"/>
        <s v="Shorts de mujer de tiro alto con broderie inglés rosa durazno claro H&amp;M"/>
        <s v="Camisa de mangas cortas texturizada regular fit negra H&amp;M"/>
        <s v="Shorts de buzo regular fit negro de gran calidad H&amp;M"/>
        <s v="Top panal con tirantes espagueti negro H&amp;M"/>
        <s v="Short cargo beige H&amp;M"/>
        <s v="Shorts relaxed fit negro H&amp;M"/>
        <s v="Anteojos para el sol ovalados negros H&amp;M"/>
        <s v="Camisa oxford de corte regular negra H&amp;M"/>
        <s v="Blusa corta de mangas largas animal print DontCallMe"/>
        <s v="Blusa efecto arrugado animal print H&amp;M"/>
        <s v="Shorts en mezcla de lino beige H&amp;M"/>
        <s v="Jeans altos de pata ancha azul denim oscuro H&amp;M"/>
        <s v="Blusa mangas globos azul claro H&amp;M"/>
        <s v="Vestido beige con estampado en rosa de flores con mangas globo"/>
        <s v="Polo de algodón pima regular fit verde salvia H&amp;M"/>
        <s v="Camisa resort acanalada negra H&amp;M"/>
        <s v="Top de algodón strapless verde salvia Terranova"/>
        <s v="Pulóver en tejido waffle color crema H&amp;M"/>
        <s v="Anteojos negros H&amp;M"/>
        <s v="Anteojos negros con detalles dorados H&amp;M"/>
        <s v="Traje de baño con relleno azul marino H&amp;M"/>
        <s v="Shorts de playa palmeras azules"/>
        <s v="Camisa de hombre de mangas largas de mezcla de lino negra H&amp;M"/>
        <s v="Slingbacks de punta fina de animal print"/>
        <s v="Blusa corrugada marrón con estampado floreado H&amp;M"/>
        <s v="Pantalón amplio en mezcla de lino color crema H&amp;M"/>
        <s v="Sandalias de tacón bajo con tiras negras H&amp;M"/>
        <s v="Pantalones vaqueros holgados de firax negro de hombre H&amp;M"/>
        <s v="Pulóver oversized marrón de gran calidad H&amp;M"/>
        <s v="Pulóver de punto texturizado color crema H&amp;M"/>
        <s v="Camisa resort con efecto arrugado beige H&amp;M"/>
        <s v="Camisa resort con efecto arrugado negra H&amp;M"/>
        <s v="Pantalón de vestir en lino beige oscuro H&amp;M"/>
        <s v="Pantalones chinos de algodón beige slim fit H&amp;M"/>
        <s v="Jogger regular fit de hombre gris oscuro"/>
        <s v="Top de punto con cuello camisero beige claro H&amp;M"/>
        <s v="Gilet sastre de traje verde caqui oscuro H&amp;M"/>
        <s v="Sweater sin mangas con botones dorados rojo H&amp;M"/>
        <s v="Camisa desmangada de mezcla de lino crema con rayas H&amp;M"/>
        <s v="Polo en punto calado blanco H&amp;M"/>
        <s v="Pulóver loose fit blanco Gentlemen H&amp;M"/>
        <s v="Cinto fino Negro"/>
        <s v="Camisa corta de mangas lñargas azul con rayas blancas"/>
        <s v="Maxi falda beige claro H&amp;M"/>
        <s v="Maxi falda negra H&amp;M"/>
        <s v="Falda midi verde H&amp;M"/>
        <s v="Pulóver oversized color crema de gran calidad H&amp;M"/>
        <s v="Pantalones de corte ancho crema estampado de flores negras H&amp;M"/>
        <s v="Sujetador de microfibra beige sin barillas H&amp;M"/>
        <s v="Sandalias balerinas con diseño de rejilla beige claro H&amp;M"/>
        <s v="Sandalias destalonadas de punta fina negros H&amp;M"/>
        <s v="Gilet sastre de traje blanco H&amp;M"/>
        <s v="Pulóver corto acanalado rosa polvoriento con adornos H&amp;M"/>
        <s v="Pantaloneta corrugada de pata ancha rojo H&amp;M"/>
        <s v="Anteojos de sol rectangulares negro/dorado H&amp;M"/>
        <s v="Blusa de crepé con manga globo blanca H&amp;M"/>
        <s v="Vestido de tirantes finos satinado amarillo DontCallMe"/>
        <s v="Sandalias planas negras con ribete bordado H&amp;M"/>
        <s v="Shorts bordado de flores blanco H&amp;M (SIN FOTO)"/>
        <s v="Top de ribete verde claro strapless DontCallMe"/>
        <s v="Bolso bandolera pequeño negro de malla H&amp;M"/>
        <s v="Sandalias hawaianas negras H&amp;M"/>
        <s v="Top de bikini con escote cuadrado azul grisáceo H&amp;M"/>
        <s v="Top sin mangas acanalado crema con rayas negras H&amp;M"/>
        <s v="Anteojos de sol ovalados plateados/negro H&amp;M"/>
        <s v="Anteojos de sol ovalados marrón estilo carey H&amp;M"/>
        <s v="Camiseta de hombre acanalada slim fit beige H&amp;M"/>
        <s v="Bolso bandolera marrón H&amp;M"/>
        <s v="Bolso de hombro con detalle entretejido marrón oscuro H&amp;M"/>
        <s v="Blúmer bikers modeladores efecto invisible beige H&amp;M"/>
        <s v="Top en punto waffled beige H&amp;M"/>
        <s v="Maxi falda de chiffon beige estampado leopardo H&amp;M"/>
        <s v="Sandalias destalonadas de punta fina beige H&amp;M"/>
        <s v="Pulóver de mujer de algodón beige claro H&amp;M"/>
        <s v="Camisa de lino beige claro H&amp;M"/>
        <s v="Blúmer fajas modeladores efecto invisible beige H&amp;M"/>
        <s v="Zapatos de vestir Derby negros H&amp;M"/>
        <s v="Camisa de hombre de mangas largas de mezcla de lino verde caqui H&amp;M"/>
        <s v="Pantalón con cordón beige H&amp;M"/>
        <s v="Top bustier de mezclilla claro H&amp;M"/>
        <s v="Camisa de punto de mangas cortas negra H&amp;M"/>
        <s v="Sandalias planas con argolla decorativa H&amp;M"/>
        <s v="Camisa de mujer en mezcla de lino blanca/rayas azules H&amp;M"/>
        <s v="Camisa en mezcla de lino verde caqui claro H&amp;M"/>
        <s v="Anteojos de sol estilo aviador marrón H&amp;M"/>
        <s v="Bolso shopper grande color crema y detalles negros H&amp;M"/>
        <s v="Top camiseta acanalada blanca Forever 21"/>
        <s v="Top sin mangas acanalado corto blanco H&amp;M"/>
        <s v="Top de tirantes finos de algodón gris jaspeado"/>
        <s v="Pulóver regular fit azul marino H&amp;M"/>
        <s v="Vestido polo blanco con rayas negras H&amp;M (SIN FOTO)"/>
        <s v="Cinturón trenzado"/>
        <s v="Blusa con escote V con estampado de limones H&amp;M"/>
        <s v="Pulóver de mujer estampado marrón animal print H&amp;M"/>
        <s v="Ballerinas estilo Mary Jane marrón oscuro H&amp;M"/>
        <s v="Balerinas trenzadas beige claro H&amp;M"/>
        <s v="Pulóver acanalado slim fit color crema H&amp;M"/>
        <s v="Sandalias de tacón kitten plateados H&amp;M"/>
        <s v="Blusa con broderie inglés azul marino H&amp;M"/>
        <s v="Top con hombros descubiertos azul claro H&amp;M"/>
        <s v="Camisa de ajuste regular Oxford blanca H&amp;M"/>
        <s v="Camisa oversize en mezcla de lino azul H&amp;M"/>
        <s v="Shorts de sarga de corte regular beige H&amp;M"/>
        <s v="Shrots relax fit verde salvia H&amp;M"/>
        <s v="Short de mezcla de lino relaxed negro H&amp;M"/>
        <s v="Pulóver loose fit negro de gran calidad H&amp;M"/>
        <s v="Shrots relax fit azul marino H&amp;M"/>
        <s v="Cinturón negro con hebilla plateada H&amp;M"/>
        <s v="Pulóver blanco de ajuste regular H&amp;M"/>
        <s v="Polo slim fit marrón oscuro H&amp;M"/>
        <s v="Polo slim fit negro acanalado H&amp;M"/>
        <s v="Camisa resort acanalada azul marino H&amp;M"/>
        <s v="Camisa de mangas cortas de corte regular verde claro rayado H&amp;M"/>
        <s v="Vestido de microfibra sin mangas marrón oscuro"/>
        <s v="Pulóver loose fit negro carbonara H&amp;M"/>
        <s v="Bermudas de piqué relax fit beige H&amp;M"/>
        <s v="Vestido de algodón con cuerpo panal de abeja negro H&amp;M"/>
        <s v="Shorts de running con DryMove H&amp;M"/>
        <s v="Pulóver de algodón de mujer beige H&amp;M"/>
        <s v="Bolsa shopper de lona negra H&amp;M"/>
        <s v="Traje de baño azul marino H&amp;M (SIN FOTOS)"/>
        <s v="Top de bikini con aros rojo H&amp;M"/>
        <s v="Shorts pull-on de sarga blanco y azul estampado H&amp;M"/>
        <s v="Shorts de tiro alto con broderie inglés blanco H&amp;M"/>
        <s v="Vestido de algodón con tirantes de lazo y vuelos blanco H&amp;M"/>
        <s v="Short de buzo regular fit beige H&amp;M"/>
        <s v="Crop top sin mangas acanalado azul claro H&amp;M"/>
        <s v="Polo slim fit azul marino H&amp;M"/>
        <s v="Short de buzo regular fit azul marino H&amp;M"/>
        <s v="Top sin mangas acanalado blanco"/>
        <s v="Pulóver de mujer gris oscuro def leppard H&amp;M"/>
        <s v="Vestido drapeado negro H&amp;M"/>
        <s v="Blúmer faja de microfibra beige oscuro H&amp;M"/>
        <s v="Pantalón de hombre cropped slim fit negro H&amp;M"/>
        <s v="Anteojos de sol ovalados negro H&amp;M"/>
        <s v="Set de 3 piezas bikini de moda estampado de hoja."/>
        <s v="Leggings flared gris jaspeado H&amp;M"/>
        <s v="Short buzo de gran calidad gris jaspeado H&amp;M"/>
        <s v="Short regular fit negro de gran calidad H&amp;M"/>
        <s v="Vestido Frida Kahlo blanco con detalles en azul oscuro"/>
        <s v="Sandalias de tacón pequeño con tiras dorado H&amp;M"/>
        <s v="Vestido maxi blanco de satín estilo bandeau con abertura a los lados PLT"/>
        <s v="Vestido color crema acanalado PINK"/>
        <s v="Jogger deportivo de ajuste regular azul oscuro de hombre H&amp;M"/>
        <s v="Camisa de mujer denim gris H&amp;M"/>
        <s v="Shorts bañador rosa con estampado de hojas H&amp;M"/>
        <s v="Vestido bodycon con diseño drapeado marrón H&amp;M"/>
        <s v="Bikini acanalado blanco de dos piezas"/>
        <s v="Bolso pequeño color crema con detalles dorados"/>
        <s v="Sandalias planas de punta fina beige H&amp;M"/>
        <s v="Body colaless en tejido crepé marrón H&amp;M"/>
        <s v="Conjunto Skort &amp; top Floreado"/>
        <s v="Falda de encaje con vuelos blanca H&amp;M"/>
        <s v="Shorts de mujer buzo negro H&amp;M"/>
        <s v="Shorts vaporoso con cordón de ajuste marrón H&amp;M"/>
        <s v="Camisa de mangas cortas azul claro con rayas H&amp;M"/>
        <s v="Shorts de buzo regular fit de gran calidad verde menta H&amp;M"/>
        <s v="Pantalón de mezclilla de pata ancha con detalle de cordón delantero color crema H&amp;M"/>
        <s v="Top sin mangas en punto arrugado negro H&amp;M"/>
        <s v="Pulóver de mujer def gran calidad color topo H&amp;M"/>
        <s v="Bolso cruzado negro con detalles dorados H&amp;M"/>
        <s v="Top corto cruzado color crema"/>
        <s v="Pantaloneta de sarga con cordón de ajuste burdeos H&amp;M"/>
        <s v="Falda corta línea A azul marino H&amp;M Talla M_6"/>
        <s v="Vestido body con con diseño drapeado negro H&amp;M"/>
        <s v="Cardigán corto en punto acanalado blanco con rayas negras H&amp;M"/>
        <s v="Pulóver de mujer de cuello fino de microfibra azul celeste H&amp;M (SIN FOTO)"/>
        <s v="Vestido tipo camisa con botones negro Blooming"/>
        <s v="Mini falda negra de mujer con abertura en la pierna H&amp;M"/>
        <s v="Pulóver corto ajustado negro de rayas blancas H&amp;M"/>
        <s v="Mono con botones marrón oscuro Terranova"/>
        <s v="Falda larga azul denim oscuro H&amp;M"/>
        <s v="Pulóver corto ajustado blanco H&amp;M"/>
        <s v="Camisa texturizada de manga corta color crema H&amp;M"/>
        <s v="Falda pantalón cruzada azul denim claro H&amp;M"/>
        <s v="Pulóver de punto texturizado negro H&amp;M"/>
        <s v="Pulóver ajustado de mujer acanalado negro H&amp;M"/>
        <s v="Pantalón de 5 bolsillos slim fit beige H&amp;M"/>
        <s v="Pantaloneta en mezcla de lino beige H&amp;M"/>
        <s v="Pulóver loose fit gris oscuro West Coast H&amp;M"/>
        <s v="Pulóver oversized negro Fender H&amp;M"/>
        <s v="Joggers de hombre negro H&amp;M"/>
        <s v="Sandalias planas estilo Hermes tejido crochet amarillas"/>
        <s v="Shorts de mujer de mezclilla blanca con flecos H&amp;M"/>
        <s v="Camisa de mujer en mezcla de lino blanca/rayas beige H&amp;M"/>
        <s v="Túnicas de punto color blanco H&amp;M"/>
        <s v="Sandalias trenzadas marrón oscuro H&amp;M"/>
        <s v="Traje de baño color crema con ribetes de volantes y copa acolchada H&amp;M"/>
        <s v="Vestido de tirantes fino con adorno de rosa blanco PLT"/>
        <s v="Vestido drapeado negro con estampado de flores pequeñas blancas"/>
        <s v="Vestido de flores verdes con lazo fino delantero y botones"/>
        <s v="Pulóver blanco Nirvana H&amp;M"/>
        <s v="Pulóver regular fit azul claro H&amp;M"/>
        <s v="Pulóver loose fit azul marino de gran calidad H&amp;M"/>
        <s v="Top off shoulder fruncido blanco H&amp;M"/>
        <s v="Pulóver ajustado de microfibra gris verdoso H&amp;M"/>
        <s v="Top de mangas largas de microfibra color topo oscuro H&amp;M"/>
        <s v="Top acanalado con ribete de encaje y tirantes finos amarillo"/>
        <s v="Top acanalado blanco y morado con ribete de encaje DontCallMe"/>
        <s v="Camiseta sin mangas acanalada gris melange H&amp;M"/>
        <s v="Jeans slim mom negro jaspeado H&amp;M"/>
        <s v="Bolso BEBÉ negro"/>
        <s v="Pulóver de hombre regular fit gris melange H&amp;M"/>
        <s v="Bolso cruzado con hebilla dorada negro H&amp;M"/>
        <s v="Balerinas estilo Mary Janes con tachuelas H&amp;M"/>
        <s v="Vestido tubo acanalado marrón oscuro H&amp;M"/>
        <s v="Top de algodón acanalado amarillo"/>
        <s v="Leggings de jersey acampanados negro H&amp;M"/>
        <s v="Top de punto de textura color crema H&amp;M"/>
        <s v="Shorts interlock burdeos H&amp;M"/>
        <s v="Shorts interlock azul marino H&amp;M"/>
        <s v="Set de splash y crema de Victoria Secret Amber Romance"/>
        <s v="Blúmer colaless de microfibra con encaje estilo tanga negro H&amp;M"/>
        <s v="Blusa oversized estampado leopardo H&amp;M"/>
        <s v="Blúmer colaless de encaje negro H&amp;M"/>
        <s v="Anteojos de sol ovalados dorado/marrón"/>
        <s v="Sujetador Push up de microfibra blanco H&amp;M"/>
        <s v="Top de bikini push-up negro H&amp;M"/>
        <s v="Pantalones cargo de mujer verde caqui H&amp;M"/>
        <s v="Top drapeado sin mangas estampado animal print H&amp;M"/>
        <s v="Vestido de tirantes finos negro con rayas blancas"/>
        <s v="Top asimétrico con frunces color crema H&amp;M"/>
        <s v="Sandalias tipo alpargatas negras H&amp;M"/>
        <s v="Bolso cruzado de rafia beige H&amp;M"/>
        <s v="Bolso cruzado quilted marrón H&amp;M"/>
        <s v="Bolso tote bag con correa decorartiva negro H&amp;M"/>
        <s v="Bolso simulado de piel de cocodrilo azul marino y detalles dorados"/>
        <s v="Vestido satinado verde salvia con escote en V"/>
        <s v="Bolso elegante marrón con correas trenzadas"/>
        <s v="Shorts de hombre de lona de corte regular beige claro H&amp;M"/>
        <s v="Short de baño de hombre H&amp;M"/>
        <s v="Shorts cargo regular fit beige H&amp;M"/>
        <s v="Tenis New Balance 610 beige"/>
        <s v="Camisa en mezcla de lino negra H&amp;M"/>
        <s v="Pulóver de mujer oversized blanco H&amp;M"/>
        <s v="Chunky sneakers azul con detalles en grises"/>
        <s v="Pulóver de mujer de microfibra blanco H&amp;M"/>
        <s v="Pantalón cargo gris claro H&amp;M"/>
        <s v="Vestido strapless verde limón PLT"/>
        <s v="Pantalón sastre slim fit negro H&amp;M"/>
        <s v="Camisa texturizada regular fit negra H&amp;M"/>
        <s v="Shorts bañador estampado azul marino H&amp;M"/>
        <s v="Chaleco de traje beige jaspeado H&amp;M"/>
        <s v="Vestido lencero de satín con detalle de rosa negro H&amp;M"/>
        <s v="Sandalias prácticas de hombre marrón de hebillas plateadas ZARA"/>
        <s v="Pantalón en mezcla lino con cordón de ajuste blanco con rayas azul oscuro H&amp;M"/>
        <s v="Pantalón amplio de sarga negro H&amp;M"/>
        <s v="Vestido de tiras con falda escalonada estampado amarillo claro H&amp;M"/>
        <s v="Jogger de mujer de cintura alta negros H&amp;M"/>
        <s v="Top sin mangas con basta burbuja blanco H&amp;M"/>
        <s v="Sandalias de hombre cruzadas negras ZARA"/>
        <s v="Polo de hombre de punto desgarrado crema PULL&amp;BEAR"/>
        <s v="Polo de hombre crochet verde lima PULL&amp;BEAR"/>
        <s v="Bolso de hombre de vinil negro PULL&amp;BEAR"/>
        <s v="Pijama estampado rosa con frutillas H&amp;M"/>
        <s v="Bolso bandolera beige claro y negro con saco H&amp;M"/>
        <s v="Vestido evasé con tirantes espaguetis verde vivo H&amp;M"/>
        <s v="Vestido efecto arrugado con tirantes espagueti negro estampado beige claro H&amp;M"/>
        <s v="Vestido satinado negro con estampado de flores rojas"/>
        <s v="Mocasines de mujer beige claro ZARA"/>
        <s v="Loafers beige de gamusa y suela chunky H&amp;M"/>
        <s v="Mocasines de vestir negros con ligero tacón unisex ZARA"/>
        <s v="Sandalias planas con tiras cruzadas negras H&amp;M"/>
        <s v="Sandalias negras trenzadas H&amp;M"/>
        <s v="Pantalón recto en mezcla de lino beige H&amp;M"/>
        <s v="Pulóver holgado con estampado de estrellas de hombre H&amp;M"/>
        <s v="Tenis estilo Stan Smith blancos y azul marino H&amp;M"/>
        <s v="Polo en punto acanalado con zipper crema H&amp;M"/>
        <s v="Pantalones de vestir skinny negro H&amp;M"/>
        <s v="Bolso de mano negro con detalle de agarre dorado H&amp;M"/>
        <s v="Mocasines casuales de hombres de piel grises ZARA"/>
        <s v="Calcetines tobilleros negros H&amp;M"/>
        <s v="Top acanalado blanco de tirantes finos"/>
        <s v="Pulóver crop top negro y b lanco con estrella H&amp;M"/>
        <s v="Traje de baño acolchado beige claro estampado amarillo H&amp;M"/>
        <s v="Pantalón de sarga slim fit beige oscuro H&amp;M"/>
        <s v="Blumer de bikini estilo brasileño verde oscuro H&amp;M"/>
        <s v="Top de bikini triángulo corrugado con detalle argolla carey negro H&amp;M"/>
        <s v="Pantalón slim fit azul marino H&amp;M"/>
        <s v="Polo abotonado azul marino Springfield"/>
        <s v="Polo texturizado verde caqui Springfield"/>
        <s v="Pantalón con raya regular fit negro H&amp;M"/>
        <s v="Shorts de buzo regular fit marrón H&amp;M"/>
        <s v="Polo de hombre de punto desgarrado verde olivo PULL&amp;BEAR"/>
        <s v="Polo regular fit durazno H&amp;M"/>
        <s v="Short de playa beige talla L"/>
        <s v="Pantalón de traje slim fit negro H&amp;M"/>
        <s v="Pantalón de traje regular fit gris oscuro H&amp;M"/>
        <s v="Camisa slim fit blanca H&amp;M"/>
        <s v="Pantalón en mezcla de lino beiger claro H&amp;M"/>
        <s v="Pulóver oversized de algodón negro de gran calidad H&amp;M"/>
        <s v="Pulóver negro con estampado negro/cobra creek H&amp;M"/>
        <s v="Pulóver de mujer de microfibra color topo H&amp;M"/>
        <s v="Shorts de buzo de mujer en algodón lavado crema H&amp;M"/>
        <s v="Pantalones de mujer cargo de lona negro H&amp;M"/>
        <s v="Zapatos de vestir loafers beige H&amp;M"/>
        <s v="Pantalón de pierna ancha color crema estampado de cebra H&amp;M"/>
        <s v="Blusa sin mangas de medio cuello verde caqui H&amp;M"/>
        <s v="Camisa de hombre en mezcla de lino beige y crema con rayas H&amp;M"/>
        <s v="Camisa de mangas cortas regular fit crema con rayas beiges H&amp;M"/>
        <s v="Vestido drapeado gris oscuro H&amp;M"/>
        <s v="Vestido rosa empolvado acanalado PINK"/>
        <s v="Pantalón cigarette tobillero beige claro H&amp;M"/>
        <s v="Pantalón de hombre slim fit gris oscuro H&amp;M"/>
        <s v="Camisa Oxford de mangas largas blanca H&amp;M"/>
        <s v="Camisa oxford rosa H&amp;M"/>
        <s v="Jeans de hombre ajustados negros H&amp;M"/>
        <s v="Pantalón de pierna ancha crema con rayas negras H&amp;M"/>
        <s v="Vestido de tirantes con cuerpo panal de abeja azul y blanco estampado H&amp;M"/>
        <s v="Vestido de crepé con cinturón atado crema con estampado de hojas negras H&amp;M"/>
        <s v="Shorts de mezclilla azul denim oscuro H&amp;M"/>
        <s v="Top drapeado marrón H&amp;M"/>
        <s v="Pantalón sastre en mezcla de lino beige H&amp;M"/>
        <s v="Pulóver de mujer oversized azul claro H&amp;M"/>
        <s v="Sandalias destalonadas de punta fina beige oscuro H&amp;M"/>
        <s v="Pulóver con motivo estampado blanco New York H&amp;M"/>
        <s v="Bolso cruzado negro con correa ajustable H&amp;M"/>
        <s v="Short bañador azul claro H&amp;M"/>
        <s v="Shorts bañador azul claro estampado H&amp;M"/>
        <s v="Jeans de hombre baggy negro jaspeado H&amp;M"/>
        <s v="Pantalón sastre de punto negro y detalle dorado H&amp;M"/>
        <s v="Pantalón de vestir de tiro alto negro H&amp;M"/>
        <s v="Gilet de punto con textura negro H&amp;M"/>
        <s v="Pantalón de traje slim fit beige H&amp;M"/>
        <s v="Top sin mangas de cuello alto simulado brillante negro H&amp;M"/>
        <s v="Maxi vestido rojo borgoña de escote profundo y diseño calado con adorno metálico SHEIN"/>
        <s v="Pulóver de hombre en punto acanalado turquesa H&amp;M"/>
        <s v="Camiseta sin mangas acanalada color crema H&amp;M"/>
        <s v="Falda en crepé satín negro H&amp;M"/>
        <s v="Jeans de hombre de ajuste regular Lombard azul denim H&amp;M"/>
        <s v="Camisa de hombre en mezcla de lino blanca H&amp;M"/>
        <s v="Leggings de mezcla de algodón negro H&amp;M"/>
        <s v="Polo slim fit negro H&amp;M"/>
        <s v="Pulóver negro Fender H&amp;M"/>
        <s v="Sombrero bucket negro H&amp;M"/>
        <s v="Body de tanga con copa acolchada sin costuras negro H&amp;M"/>
        <s v="Camisa de mujer de sarga oversized azul marino con rayas blancas H&amp;M"/>
        <s v="Tacones de punta fina negros de vinil ZARA"/>
        <s v="Polo texturizado azul marino Springfield"/>
        <s v="Vestido de mangas globo color crema con flores negras"/>
        <s v="Vestido acampanado con ribetes de encaje negro H&amp;M"/>
        <s v="Polo texturizado marrón ZARA"/>
        <s v="Pulóver drapeado de microfibra blanco H&amp;M"/>
        <s v="Pantalón en mezcla de lino beige claro H&amp;M"/>
        <s v="Pantalón en mezcla de lino con cordón de ajuste beige claro estampado Paisley H&amp;M"/>
        <s v="Shorts en mezcla de lino regular fit gris oscuro H&amp;M"/>
        <s v="Top collared con zipper gris H&amp;M"/>
        <s v="Polo de punto gris Bershka"/>
        <s v="Body coladles en tejido crepé rosa claro H&amp;M"/>
        <s v="Shorts con cinturón blanco H&amp;M"/>
        <s v="Bolso shopper rojo burdeos ZARA"/>
        <s v="Sandalias de tacón con tiras doradas H&amp;M"/>
        <s v="Ballerinas estilo Mary Jane con diseño calado negras H&amp;M"/>
        <s v="Pantalón amplio sin cierre beige H&amp;M"/>
        <s v="Chaleco de traje negro largo H&amp;M"/>
        <s v="Chaleco de traje de mezcla de lino color crema raya diplomática H&amp;M"/>
        <s v="Pantalón de sarga con cordón de ajuste turquesa claro con rayas H&amp;M"/>
        <s v="Camiseta rosa polvoriento de mujer acanalada H&amp;M"/>
        <s v="Pantalones de sarga con cordón animal print H&amp;M"/>
        <s v="Pantalón amplio pull-on verde oscuro H&amp;M"/>
        <s v="Pijama de pantalón largo rosa claro de algodón Victoria´s Secret"/>
        <s v="Camiseta de mujer acanalada amarillo claro H&amp;M"/>
        <s v="Pantaloneta color crema estamapdo de figuras H&amp;M"/>
        <s v="Tease Heartbreaker Eau de Parfum"/>
        <s v="Pantalón cargo gris oscuro con zipper H&amp;M"/>
        <s v="Pulóver con textura slim fit negro H&amp;M"/>
        <s v="Vestido panal de abeja con tirantes finos negro floral H&amp;M"/>
        <s v="Vestido color lila con vuelos"/>
        <s v="Tenis básicos con cordones gris ZARA"/>
        <s v="Top de rayas negras y blancas con botones Terranova"/>
        <s v="Pulóver regular fit color durazno H&amp;M"/>
        <s v="Sandalias destalonadas con tacón kitten y punta fina burdeos H&amp;M"/>
        <s v="Cinturón de mujer de inspiración occidental negro H&amp;M"/>
        <s v="Pantalón de algodón con cordón de ajuste blanco con rayas azules H&amp;M"/>
        <s v="Camisa de rayas de viscosa de mujer H&amp;M"/>
        <s v="Blusa con cuello mao azul marino H&amp;M"/>
        <s v="Cárdigan de punto con detalle de bolsillo azul marino H&amp;M"/>
        <s v="Cinturón de cincha negro H&amp;M"/>
        <s v="Camisa de hombre en mezcla de lino beige claro H&amp;M"/>
        <s v="Polo regular fit azul marino H&amp;M"/>
        <s v="Polo regular fit de punto fino Blanco"/>
        <s v="Vestido de algodón con abotonadura frontal negro H&amp;M"/>
        <s v="Pantalón amplio negro H&amp;M"/>
        <s v="Pantalón sastre slim fit gris oscuro H&amp;M"/>
        <s v="Sandalias trenzadas negras con detalle de tachuelas doradas H&amp;M"/>
        <s v="Pantalón denim con cordón de ajuste color crema H&amp;M"/>
        <s v="Bolso shopper entrelazado marrón ZARA"/>
        <s v="Pantalón sastre recto rojo H&amp;M"/>
        <s v="Top de cuello alto de microfibra beige claro H&amp;M"/>
        <s v="Top de mangas largas de microfibra gris H&amp;M"/>
        <s v="Camisa ajustada azul celeste H&amp;M"/>
        <s v="Cinturón negro de piel con hebilla negra PULL&amp;BEAR"/>
        <s v="Mocasines de vestir negros con suela track unisex ZARA"/>
        <s v="Sandalias unisex cangrejeras gris ZARA"/>
        <s v="Top de bikini negro acolchado H&amp;M"/>
        <s v="Sujetador push-up de microfibra negro H&amp;M"/>
        <s v="Pantalón recto con cordón de ajuste blanco H&amp;M"/>
        <s v="Bolso bandolera marrón estampado de vaca H&amp;M"/>
        <s v="Vestido pulóver con vuelos blanco DontCallMe"/>
        <s v="Shorts chinos de hombre regular fit negro H&amp;M"/>
        <s v="Pulóver de algodón crema con rayas negras con escote cuadrado H&amp;M"/>
        <s v="Pulóver estampado de corte holgado negro new york H&amp;M"/>
        <s v="Pulóver negro con detalle en el cuello de perlas H&amp;M"/>
        <s v="Pulóver ajustado de microfibra gris oscuro H&amp;M"/>
        <s v="Pulóver blanco acanalado H&amp;M"/>
        <s v="Pantaloneta negra con estampado de hojas blancas H&amp;M"/>
        <s v="Pulóver body cortó beige H&amp;M"/>
        <s v="Pulóver negro lavado H&amp;M"/>
        <s v="Blusa de muselina de algodón blanca H&amp;M"/>
        <s v="Pantalón amplio en mezcla de lino beige H&amp;M"/>
        <s v="Camisa de hombre de mangas largas estampado de cuadros beige H&amp;M"/>
        <s v="Vestido camisero de flores negras MANGO"/>
        <s v="Sandalias prácticas de hombre engomada doble tira verde olivo ZARA"/>
        <s v="Vestido cuello polo con textura verde MANGO"/>
        <s v="Pulóver de mujer de algodón marrón oscuro H&amp;M"/>
        <s v="Pulóver de algodón verde caqui claro H&amp;M"/>
        <s v="Leggings deportivas beige SoftMove H&amp;M"/>
        <s v="Top de un solo hombro acanalado blanco"/>
        <s v="Shorts relaxed fit negro lavado H&amp;M"/>
        <s v="Pulóver de mujer con letrero Le Marais H&amp;M"/>
        <s v="Pulóver blanco de rayas negras Bella Roma H&amp;M"/>
        <s v="Traje de baño con detalle de cordón rojo H&amp;M"/>
        <s v="Shorts buzo de mujer beige claro H&amp;M"/>
        <s v="Shorts de buzo de mujer en algodón lavado azul grisáceo H&amp;M"/>
        <s v="Pantalón de traje regular fit gris jaspeado H&amp;M"/>
        <s v="Pantalón en mezcla de lino con cordón de ajuste azul marino H&amp;M"/>
        <s v="Shorts de mezclilla ultra altos azul denim H&amp;M"/>
        <s v="Blusa con broderie inglés negra con vuelos H&amp;M"/>
        <s v="Sandalias prácticas de hombre de piel doble tira verde olivo ZARA"/>
        <s v="Polo de hombre crochet color crema ZARA"/>
        <s v="Top de ribete violeta strapless PinkWoman"/>
        <s v="Pulóver negro oversized calavera H&amp;M"/>
        <s v="Pulóver loose fit blanco/Puerto Vallarta H&amp;M"/>
        <s v="Vestido punto manga vuelta beige MANGO"/>
        <s v="Sandalias de tacón con tiras plateadas H&amp;M"/>
        <s v="Top de mangas largas de microfibra negro H&amp;M"/>
        <s v="Pantalón en mezcla de lino negro con botón H&amp;M"/>
        <s v="Proctector solar facial 50+ Eucerin"/>
        <s v="Pulóver holgado negro kodak H&amp;M"/>
        <s v="Bolso de hombro beige estampado leopardo H&amp;M"/>
        <s v="Top de mangas largas con cuello alto animal print H&amp;M"/>
        <s v="Pulóver Coolmax negro de gran calidad H&amp;M"/>
        <s v="Pulóver loose fit negro Soho LDN H&amp;M"/>
        <s v="Vestido largo canalé negro MANGO"/>
        <s v="Top canalé de algodón azul celeste MANGO"/>
        <s v="Pulóver de mujer oversized gris jaspeado H&amp;M"/>
        <s v="Sandalias planas de piel suave marrón tostado ZARA"/>
        <s v="Top canalé de algodón rojo MANGO"/>
        <s v="Top sin mangas de punto texturizado color crema H&amp;M"/>
        <s v="Vestido satinado rosa polvoriento con escote anudado"/>
        <s v="Vestido bordado blanco con tirantes finos"/>
        <s v="Shorts de mujer estilo bermudas negro H&amp;M"/>
        <s v="Desmangada deportiva loose fit negro H&amp;M"/>
        <s v="Pulóver ajustado blanco michelada"/>
        <s v="Bolso bandolera unisex beige oscuro Parfois"/>
        <s v="Jeans de mujer anchos azul denim claro H&amp;M"/>
        <s v="Pulóver loose fit blanco Fórmula 1 H&amp;M"/>
        <s v="Tenis Adidas Samba"/>
        <s v="Top blanco con escote cuadrado y zipper lateral ZARA"/>
        <s v="Vestido blanco desmangado elegante ZARA"/>
        <s v="Blúmer hipster de algodón colores varios H&amp;M"/>
        <s v="Polo calado color crema The Green PULL&amp;BEAR"/>
        <s v="Pulóver blanco con estampado Café Poésie H&amp;M"/>
        <s v="Bolso de hombro crema H&amp;M"/>
        <s v="Pulóver blanco sencillo"/>
        <s v="Top de punto fino color crema H&amp;M"/>
        <s v="Calzoncillo boxer clásico blanco H&amp;M"/>
        <s v="Camisa de viscosa arrugada blanco y azul estampado de hojas H&amp;M"/>
        <s v="Shorts bañador estampado blanco con palmeras H&amp;M"/>
        <s v="Blúmer hipster de algodón varios colores H&amp;M"/>
        <s v="Top de mangas globos con tiras negro"/>
        <s v="Shorts buzo de mujer gris jaspeado H&amp;M"/>
        <s v="Pulóver de mujer blanco con letrero Beauté H&amp;M"/>
        <s v="Pantalón de traje regular fit beige H&amp;M"/>
        <s v="Pantalón de hombre cropped slim fit gris oscuro H&amp;M"/>
        <s v="Falda larga de vuelos blanca"/>
        <s v="Camisa de algodón elástico blanco H&amp;M"/>
        <s v="Jeans high gris oscuro H&amp;M"/>
        <s v="Top anudado en cuello con escote pronunciado marrón"/>
        <s v="Pulóver corto acanalado blanco con adornos H&amp;M"/>
        <s v="Jeans altos de pata ancha azul denim H&amp;M"/>
        <s v="Tenis retro trainers grises PULL&amp;BEAR"/>
        <s v="Pulóver deportivo regular fit negro H&amp;M"/>
        <s v="Pantalón cropped marrón oscuro H&amp;M"/>
        <s v="Shorts en mezcla de lino beige oscuro con cordones H&amp;M"/>
        <s v="Blusa corta con escote abotonado color crema ZARA"/>
        <s v="Sandalias destalonadas con tacón kitten y punta fina negros H&amp;M"/>
        <s v="Pulóver ajustado de microfibra marrón oscuro H&amp;M"/>
        <s v="Pulóver de mujer blanco con dibujo de limón H&amp;M"/>
        <s v="Camiseta sin mangas acanalada negra H&amp;M"/>
        <s v="Leggings deportivas marrón SoftMove H&amp;M"/>
        <s v="Blusa elegante negra con tiras satinada H&amp;M"/>
        <s v="Top con mangas globo blanco H&amp;M"/>
        <s v="Shorts de playa palmeras"/>
        <s v="Pantalón amplio de vestir negro H&amp;M"/>
        <s v="Vestido satinado verde dorado estampado drapeado ZARA"/>
        <s v="Bolso mediano color crema con bolsillos H&amp;M"/>
        <s v="Pulóver de mujer acanalado color crema H&amp;M"/>
        <s v="Pantalones marrón de mujer de vestir H&amp;M"/>
        <s v="Top de microfibra con cuello alto gris azulado H&amp;M"/>
        <s v="Blusa elegante azul grisáceo con vuelos"/>
        <s v="Blusa con manga globo blanca H&amp;M"/>
        <s v="Balerinas beige oscuro H&amp;M"/>
        <s v="Top beige corto con detalles plateados"/>
        <s v="Colgante con dije de flor dorado H&amp;M"/>
        <s v="Pendientes cúpulas gruesos dorados H&amp;M"/>
        <s v="Pulóver acanalado beige con botones nacarados H&amp;M"/>
        <s v="Pulóver blanco de microfibra H&amp;M"/>
        <s v="Jeans de corte recto azul denim oscuro H&amp;M"/>
        <s v="Pulóver de algodón de mujer blanco H&amp;M"/>
        <s v="Sujetador súper push up negro H&amp;M"/>
        <s v="Tacones de punta fina verde menta Charles"/>
        <s v="Tacones de punta fina con flor de piedras"/>
        <s v="Bolso crossbody negro con zippers dorados Parfois"/>
        <s v="Pantalón cigarette tobillero negro H&amp;M"/>
        <s v="Blusa de manga globo estampado beige claro y negro H&amp;M"/>
        <s v="Jeans relajados de hombre negro H&amp;M"/>
        <s v="Mocasines casuales de hombres de piel beige oscuro ZARA"/>
        <s v="Mocasines de hombres de piel marrón ZARA"/>
        <s v="Pantalón de traje con trabillas verde manzana ZARA"/>
        <s v="Blusa chaleco verde limón con cuadros DontCallMe"/>
        <s v="Top de tirantes de algodón blanco H&amp;M"/>
        <s v="Camisa magas 3/4 de rayas blancas y azules ZARA"/>
        <s v="Polo de hombre azul cielo Lefties"/>
        <s v="Polo de hombre verde olivo Lefties"/>
        <s v="Pulóver con motivo de texto negro/Beverly Hills H&amp;M"/>
        <s v="Pulóver loose fit con motivo estampado rosa durazno/Echo Park H&amp;M"/>
        <s v="Shorts de mujer bermudas azul denim"/>
        <s v="Shorts de buzo regular fit gris jaspeado H&amp;M"/>
        <s v="Gilet de punto burdeos H&amp;M"/>
        <s v="Sandalias de tacón negras H&amp;M"/>
        <s v="Pulóver de algodón de mujer marrón oscuro H&amp;M"/>
        <s v="Vestido de punto efecto arrugado azul y blanco estampado H&amp;M"/>
        <s v="Pulóver slim fit de algodón negro H&amp;M"/>
        <s v="Shorts regular fit en mezcla de lino H&amp;M"/>
        <s v="Camisa resort negra calada ZARA"/>
        <s v="Pulóver con motivo estampado loose fit blanco/Playa de Alcudia H&amp;M"/>
        <s v="Camisa de hombre en mezcla de lino negra H&amp;M"/>
        <s v="Cinturón negro de piel con hebilla en plata vieja PULL&amp;BEAR"/>
        <s v="Cinturón de mujer tachonado negro H&amp;M"/>
        <s v="Cinturón marrón de piel con hebilla negra PULL&amp;BEAR"/>
        <s v="Sandalias planas con detalle dorado borgoña ZARA"/>
        <s v="Pantalón de algodón blanco con rayas azules H&amp;M"/>
        <s v="Colgante con dije de lazo dorado H&amp;M"/>
        <s v="Vestido crema de tirantes finos con pedreria y abertura lateral ZARA"/>
        <s v="Blusa transparente con cuello elevado negro H&amp;M"/>
        <s v="Sandalias de tacón con tiras negro efecto acharolado H&amp;M"/>
        <s v="Dos pares de pendientes dorados marrón oscuro H&amp;M"/>
        <s v="Pantalón de lino con cordón de ajuste verde olivo ZARA"/>
        <s v="Blusa de chiffon animal print H&amp;M"/>
        <s v="Pantalón de lino verde olivo ZARA"/>
        <s v="Camiseta desmangada en mezcla de lino roja H&amp;M"/>
        <s v="Pantalón acampanado con raya beige H&amp;M"/>
        <s v="Top de mangas globos con tiras animal print"/>
        <s v="Camisa de popelina azul claro con rayas H&amp;M"/>
        <s v="Top drapeado azul marino H&amp;M"/>
        <s v="Pantalón en mezcla de lino azul marino con rayas H&amp;M"/>
        <s v="Mocasines de mujer negros estilo piel de cocodrilo con detalle de cadena ZARA"/>
        <s v="DUMMY PRUEBA"/>
        <s v="Blusa desmangada beige con rayas negras H&amp;M"/>
        <s v="Short bañador azul marino estampado H&amp;M"/>
        <s v="Vestido blanco con mangas globo y detalle de lazo trasero"/>
        <s v="Pulóver entallado blanco de microfibra H&amp;M"/>
        <s v="Camisa de mangas cortas diseño calado crema y negro ZARA"/>
        <s v="Body high de algodón verde H&amp;M"/>
        <s v="Pantalones de traje de hombre de corte regular negro H&amp;M"/>
        <m/>
      </sharedItems>
    </cacheField>
    <cacheField name="Cantidad" numFmtId="0">
      <sharedItems containsString="0" containsBlank="1" containsNumber="1" containsInteger="1" minValue="1" maxValue="8" count="8">
        <n v="1"/>
        <n v="2"/>
        <n v="5"/>
        <n v="3"/>
        <n v="6"/>
        <n v="4"/>
        <n v="8"/>
        <m/>
      </sharedItems>
    </cacheField>
    <cacheField name="Precio Venta" numFmtId="0">
      <sharedItems containsString="0" containsBlank="1" containsNumber="1" minValue="0" maxValue="130" count="49">
        <n v="20"/>
        <n v="30"/>
        <n v="5"/>
        <n v="10"/>
        <n v="12"/>
        <n v="25"/>
        <n v="15"/>
        <n v="35"/>
        <n v="22"/>
        <n v="27"/>
        <n v="40"/>
        <n v="13"/>
        <n v="23"/>
        <n v="1"/>
        <n v="14"/>
        <n v="28"/>
        <n v="9"/>
        <n v="8"/>
        <n v="45"/>
        <n v="18"/>
        <n v="7"/>
        <n v="4"/>
        <n v="1.5"/>
        <n v="2"/>
        <n v="3"/>
        <n v="16"/>
        <n v="0"/>
        <n v="6"/>
        <n v="50"/>
        <n v="17"/>
        <n v="32"/>
        <n v="47"/>
        <n v="55"/>
        <n v="38"/>
        <n v="70"/>
        <n v="21"/>
        <n v="29"/>
        <n v="115"/>
        <n v="60"/>
        <n v="36"/>
        <n v="24"/>
        <n v="6.98"/>
        <n v="33"/>
        <n v="90"/>
        <n v="65"/>
        <n v="130"/>
        <n v="19"/>
        <n v="95"/>
        <m/>
      </sharedItems>
    </cacheField>
    <cacheField name="Total" numFmtId="2">
      <sharedItems containsString="0" containsBlank="1" containsNumber="1" minValue="0" maxValue="130" count="52">
        <n v="20"/>
        <n v="30"/>
        <n v="5"/>
        <n v="10"/>
        <n v="12"/>
        <n v="25"/>
        <n v="15"/>
        <n v="35"/>
        <n v="22"/>
        <n v="27"/>
        <n v="40"/>
        <n v="60"/>
        <n v="13"/>
        <n v="23"/>
        <n v="14"/>
        <n v="28"/>
        <n v="9"/>
        <n v="8"/>
        <n v="44"/>
        <n v="45"/>
        <n v="18"/>
        <n v="7"/>
        <n v="4"/>
        <n v="4.5"/>
        <n v="6"/>
        <n v="2"/>
        <n v="1.5"/>
        <n v="16"/>
        <n v="0"/>
        <n v="50"/>
        <n v="3"/>
        <n v="17"/>
        <n v="32"/>
        <n v="47"/>
        <n v="55"/>
        <n v="38"/>
        <n v="70"/>
        <n v="21"/>
        <n v="1"/>
        <n v="29"/>
        <n v="115"/>
        <n v="36"/>
        <n v="24"/>
        <n v="6.98"/>
        <n v="33"/>
        <n v="90"/>
        <n v="65"/>
        <n v="76"/>
        <n v="130"/>
        <n v="19"/>
        <n v="95"/>
        <m/>
      </sharedItems>
    </cacheField>
    <cacheField name="Comisión Unitaria 10%" numFmtId="0">
      <sharedItems containsString="0" containsBlank="1" containsNumber="1" minValue="0" maxValue="13" count="49">
        <n v="2"/>
        <n v="3"/>
        <n v="0.5"/>
        <n v="1"/>
        <n v="1.2"/>
        <n v="0"/>
        <n v="3.5"/>
        <n v="2.5"/>
        <n v="2.2"/>
        <n v="2.7"/>
        <n v="4"/>
        <n v="1.3"/>
        <n v="2.3"/>
        <n v="0.1"/>
        <n v="1.4"/>
        <n v="2.8"/>
        <n v="0.9"/>
        <n v="0.8"/>
        <n v="4.5"/>
        <n v="1.8"/>
        <n v="0.7"/>
        <n v="1.5"/>
        <n v="0.2"/>
        <n v="0.3"/>
        <n v="1.6"/>
        <n v="0.15"/>
        <n v="0.6"/>
        <n v="0.4"/>
        <n v="5"/>
        <n v="1.7"/>
        <n v="3.2"/>
        <n v="4.7"/>
        <n v="5.5"/>
        <n v="3.8"/>
        <n v="7"/>
        <n v="2.1"/>
        <n v="2.9"/>
        <n v="11.5"/>
        <n v="6"/>
        <n v="3.6"/>
        <n v="2.4"/>
        <n v="0.698"/>
        <n v="3.3"/>
        <n v="6.5"/>
        <n v="9"/>
        <n v="13"/>
        <n v="1.9"/>
        <n v="9.5"/>
        <m/>
      </sharedItems>
    </cacheField>
    <cacheField name="Costo Unitario SIN Comision" numFmtId="0">
      <sharedItems containsString="0" containsBlank="1" containsNumber="1" minValue="0" maxValue="133" count="333">
        <n v="10"/>
        <n v="15"/>
        <n v="2.5"/>
        <n v="5"/>
        <n v="12.3"/>
        <n v="12"/>
        <n v="7.07777777777778"/>
        <n v="17.5"/>
        <n v="12.5"/>
        <n v="11"/>
        <n v="13.5"/>
        <n v="20"/>
        <n v="6"/>
        <n v="1.8"/>
        <n v="6.5"/>
        <n v="13.8"/>
        <n v="11.5"/>
        <n v="4.32"/>
        <n v="0.429411764705882"/>
        <n v="7"/>
        <n v="14"/>
        <n v="20.28"/>
        <n v="4.5"/>
        <n v="4"/>
        <n v="13.3529411764706"/>
        <n v="16.1944418331375"/>
        <n v="22.5"/>
        <n v="10.18"/>
        <n v="12.35"/>
        <n v="9"/>
        <n v="6.65"/>
        <n v="11.57"/>
        <n v="4.2"/>
        <n v="3.5"/>
        <n v="2.4"/>
        <n v="0.9"/>
        <n v="13.2"/>
        <n v="3"/>
        <n v="1.2"/>
        <n v="7.5"/>
        <n v="14.79"/>
        <n v="17.3"/>
        <n v="1"/>
        <n v="1.5"/>
        <n v="8.6"/>
        <n v="8"/>
        <n v="9.68"/>
        <n v="0.75"/>
        <n v="0"/>
        <n v="6.8"/>
        <n v="6.89"/>
        <n v="2"/>
        <n v="25"/>
        <n v="24"/>
        <n v="12.63"/>
        <n v="9.43"/>
        <n v="12.15"/>
        <n v="7.2"/>
        <n v="10.17"/>
        <n v="4.8"/>
        <n v="8.5"/>
        <n v="13.7"/>
        <n v="12.46"/>
        <n v="16.19"/>
        <n v="23.5"/>
        <n v="16"/>
        <n v="27.5"/>
        <n v="8.3"/>
        <n v="19"/>
        <n v="17.2520211515864"/>
        <n v="35"/>
        <n v="13.49"/>
        <n v="5.11363636363636"/>
        <n v="9.02"/>
        <n v="11.95"/>
        <n v="9.3"/>
        <n v="16.12"/>
        <n v="16.69"/>
        <n v="17.28"/>
        <n v="19.69"/>
        <n v="21"/>
        <n v="7.79"/>
        <n v="18"/>
        <n v="18.28"/>
        <n v="1.45"/>
        <n v="10.8"/>
        <n v="26"/>
        <n v="3.61"/>
        <n v="7.43"/>
        <n v="9.64444444444444"/>
        <n v="1.4"/>
        <n v="10.62"/>
        <n v="17"/>
        <n v="6.8725"/>
        <n v="15.3"/>
        <n v="19.65"/>
        <n v="1.39117647058824"/>
        <n v="15.5222222222222"/>
        <n v="4.83"/>
        <n v="11.96"/>
        <n v="10.5"/>
        <n v="9.2"/>
        <n v="14.5"/>
        <n v="10.53"/>
        <n v="20.7520211515864"/>
        <n v="8.7"/>
        <n v="57.5"/>
        <n v="15.63"/>
        <n v="16.5"/>
        <n v="30"/>
        <n v="4.64"/>
        <n v="8.73"/>
        <n v="18.2"/>
        <n v="24.47"/>
        <n v="6.9"/>
        <n v="13.25"/>
        <n v="16.8"/>
        <n v="7.4"/>
        <n v="13"/>
        <n v="15.02"/>
        <n v="12.56"/>
        <n v="12.78"/>
        <n v="12.69"/>
        <n v="10.05"/>
        <n v="9.8"/>
        <n v="4.69"/>
        <n v="7.3"/>
        <n v="1.75"/>
        <n v="11.05"/>
        <n v="26.71"/>
        <n v="8.55"/>
        <n v="11.75"/>
        <n v="19.15"/>
        <n v="10.55"/>
        <n v="21.28"/>
        <n v="16.63"/>
        <n v="16.25"/>
        <n v="11.79"/>
        <n v="15.5"/>
        <n v="15.22"/>
        <n v="12.73"/>
        <n v="15.73"/>
        <n v="9.98"/>
        <n v="19.6"/>
        <n v="19.99"/>
        <n v="15.44"/>
        <n v="16.39"/>
        <n v="11.98"/>
        <n v="21.17"/>
        <n v="16.23"/>
        <n v="17.8"/>
        <n v="23.1"/>
        <n v="6.9745"/>
        <n v="19.49"/>
        <n v="16.73"/>
        <n v="18.3"/>
        <n v="15.84"/>
        <n v="12.94"/>
        <n v="24.67"/>
        <n v="34.99"/>
        <n v="31"/>
        <n v="14.2"/>
        <n v="14.46"/>
        <n v="8.8"/>
        <n v="6.88125"/>
        <n v="8.98"/>
        <n v="34"/>
        <n v="24.5"/>
        <n v="30.5"/>
        <n v="26.5"/>
        <n v="28.5"/>
        <n v="15.79"/>
        <n v="13.19"/>
        <n v="29.99"/>
        <n v="24.63165"/>
        <n v="16.98"/>
        <n v="16.05"/>
        <n v="9.94"/>
        <n v="12.84"/>
        <n v="1.16"/>
        <n v="13.3"/>
        <n v="14.3"/>
        <n v="21.3"/>
        <n v="14.98"/>
        <n v="15.06"/>
        <n v="11.63"/>
        <n v="19.19"/>
        <n v="5.3"/>
        <n v="12.8"/>
        <n v="23.49"/>
        <n v="10.3"/>
        <n v="11.8"/>
        <n v="19.97"/>
        <n v="14.97"/>
        <n v="5.84"/>
        <n v="13.96"/>
        <n v="12.2"/>
        <n v="12.27"/>
        <n v="7.38388888888889"/>
        <n v="17.7808108108108"/>
        <n v="12.55"/>
        <n v="10.2"/>
        <n v="7.8"/>
        <n v="13.16"/>
        <n v="5.5"/>
        <n v="33.5"/>
        <n v="4.86984375"/>
        <n v="14.45"/>
        <n v="25.5"/>
        <n v="0.86"/>
        <n v="2.6"/>
        <n v="12.98"/>
        <n v="14.8"/>
        <n v="2.3"/>
        <n v="16.79"/>
        <n v="20.3"/>
        <n v="27"/>
        <n v="34.5"/>
        <n v="10.99"/>
        <n v="8.39"/>
        <n v="37.3127777777778"/>
        <n v="3.6"/>
        <n v="12.6"/>
        <n v="14.05"/>
        <n v="6.3"/>
        <n v="20.98"/>
        <n v="9.5"/>
        <n v="16.6176470588235"/>
        <n v="23"/>
        <n v="15.07"/>
        <n v="24.99"/>
        <n v="17.95"/>
        <n v="17.63"/>
        <n v="17.79"/>
        <n v="20.95"/>
        <n v="29.5"/>
        <n v="23.38"/>
        <n v="25.75"/>
        <n v="18.49"/>
        <n v="20.63"/>
        <n v="22.47"/>
        <n v="16.94"/>
        <n v="20.79"/>
        <n v="14.25"/>
        <n v="15.96"/>
        <n v="17.96"/>
        <n v="24.44"/>
        <n v="21.5"/>
        <n v="17.49"/>
        <n v="5.25"/>
        <n v="33"/>
        <n v="14.99"/>
        <n v="15.99"/>
        <n v="6.99"/>
        <n v="19.95"/>
        <n v="28"/>
        <n v="10.79"/>
        <n v="17.99"/>
        <n v="22.49"/>
        <n v="18.99"/>
        <n v="35.42"/>
        <n v="21.75"/>
        <n v="35.25"/>
        <n v="4.95"/>
        <n v="16.75"/>
        <n v="8.97"/>
        <n v="20.94"/>
        <n v="14.95"/>
        <n v="3.8"/>
        <n v="38"/>
        <n v="11.99"/>
        <n v="20.1"/>
        <n v="13.99"/>
        <n v="12.47"/>
        <n v="8.79"/>
        <n v="19.46"/>
        <n v="14.4"/>
        <n v="33.25"/>
        <n v="6.6"/>
        <n v="16.49"/>
        <n v="23.99"/>
        <n v="39"/>
        <n v="95"/>
        <n v="16.95"/>
        <n v="20.99"/>
        <n v="18.97"/>
        <n v="11.97"/>
        <n v="50.5"/>
        <n v="16.2"/>
        <n v="40"/>
        <n v="22"/>
        <n v="15.66"/>
        <n v="36"/>
        <n v="74"/>
        <n v="41.88"/>
        <n v="13.94"/>
        <n v="65"/>
        <n v="14.96"/>
        <n v="9.65"/>
        <n v="16.93"/>
        <n v="22.93"/>
        <n v="27.99"/>
        <n v="46.92"/>
        <n v="5.8"/>
        <n v="21.43"/>
        <n v="20.93"/>
        <n v="18.92"/>
        <n v="10.95"/>
        <n v="17.44"/>
        <n v="22.99"/>
        <n v="14.47"/>
        <n v="47"/>
        <n v="22.91"/>
        <n v="25.99"/>
        <n v="10.6"/>
        <n v="45"/>
        <n v="10.97"/>
        <n v="50"/>
        <n v="17.93"/>
        <n v="14.94"/>
        <n v="10.96"/>
        <n v="10.1488888888889"/>
        <n v="133"/>
        <n v="7.1"/>
        <n v="8.99"/>
        <n v="21.78"/>
        <n v="7.49"/>
        <n v="14.686"/>
        <n v="15.95"/>
        <n v="18.93"/>
        <n v="9.99"/>
        <n v="0.5"/>
        <m/>
      </sharedItems>
    </cacheField>
    <cacheField name="Ganancia" numFmtId="0">
      <sharedItems containsString="0" containsBlank="1" containsNumber="1" minValue="-29.5" maxValue="49.8" count="389">
        <n v="7.8"/>
        <n v="11.7"/>
        <n v="1.95"/>
        <n v="3.9"/>
        <n v="-1.62"/>
        <n v="9.75"/>
        <n v="7.77222222222222"/>
        <n v="13.65"/>
        <n v="8.58"/>
        <n v="10.53"/>
        <n v="15.6"/>
        <n v="4.68"/>
        <n v="49.8"/>
        <n v="5.07"/>
        <n v="8.97"/>
        <n v="4.58"/>
        <n v="2.30294117647059"/>
        <n v="5.46"/>
        <n v="10.92"/>
        <n v="1.97"/>
        <n v="3.51"/>
        <n v="3.12"/>
        <n v="6.22705882352941"/>
        <n v="17.16"/>
        <n v="14.9555581668625"/>
        <n v="17.55"/>
        <n v="5.84"/>
        <n v="18.8"/>
        <n v="7.02"/>
        <n v="11.15"/>
        <n v="19.58"/>
        <n v="2.73"/>
        <n v="5.85"/>
        <n v="1.56"/>
        <n v="1.755"/>
        <n v="14.91"/>
        <n v="9.4"/>
        <n v="2.34"/>
        <n v="0.78"/>
        <n v="18.1"/>
        <n v="0.585"/>
        <n v="6.24"/>
        <n v="6.34"/>
        <n v="0"/>
        <n v="3.88"/>
        <n v="6.46"/>
        <n v="10.8"/>
        <n v="19.5"/>
        <n v="14.07"/>
        <n v="1.17"/>
        <n v="10.37"/>
        <n v="19"/>
        <n v="4.37"/>
        <n v="12.7"/>
        <n v="6.63"/>
        <n v="5.58"/>
        <n v="2.32"/>
        <n v="14.7"/>
        <n v="14.24"/>
        <n v="12.29"/>
        <n v="18.33"/>
        <n v="12.48"/>
        <n v="5.35"/>
        <n v="1.84235294117647"/>
        <n v="21.45"/>
        <n v="5.88"/>
        <n v="5.05"/>
        <n v="14.82"/>
        <n v="13.8979788484136"/>
        <n v="27.3"/>
        <n v="13.21"/>
        <n v="8.23636363636364"/>
        <n v="7"/>
        <n v="9.22"/>
        <n v="10.3"/>
        <n v="4.05"/>
        <n v="18.7"/>
        <n v="10.58"/>
        <n v="10.01"/>
        <n v="9.42"/>
        <n v="0.68"/>
        <n v="2.89"/>
        <n v="8.42"/>
        <n v="17.65"/>
        <n v="17.15"/>
        <n v="1.22"/>
        <n v="23.4"/>
        <n v="10.25"/>
        <n v="27.1"/>
        <n v="22.15"/>
        <n v="14.05"/>
        <n v="5.29"/>
        <n v="6.37555555555556"/>
        <n v="17.7"/>
        <n v="1.27"/>
        <n v="7.18"/>
        <n v="14.15"/>
        <n v="0.2475"/>
        <n v="12.42"/>
        <n v="5.82"/>
        <n v="11.5"/>
        <n v="0.388823529411765"/>
        <n v="8.8"/>
        <n v="8.5077777777778"/>
        <n v="9.02"/>
        <n v="10.29"/>
        <n v="8.19"/>
        <n v="6.82"/>
        <n v="0.460588235294118"/>
        <n v="11.31"/>
        <n v="18.2"/>
        <n v="7.29"/>
        <n v="7.32"/>
        <n v="11.58"/>
        <n v="8.25"/>
        <n v="44.85"/>
        <n v="11.07"/>
        <n v="13.2"/>
        <n v="6.04"/>
        <n v="2.54"/>
        <n v="9.3"/>
        <n v="6.72"/>
        <n v="14.04"/>
        <n v="15.58"/>
        <n v="14.46"/>
        <n v="14.42"/>
        <n v="11.67"/>
        <n v="13.96"/>
        <n v="11.92"/>
        <n v="15.9"/>
        <n v="20.35"/>
        <n v="9.9"/>
        <n v="11.45"/>
        <n v="9.69"/>
        <n v="13.92"/>
        <n v="18.46"/>
        <n v="21.1"/>
        <n v="16.9"/>
        <n v="10.28"/>
        <n v="8.66"/>
        <n v="12.2"/>
        <n v="5.22"/>
        <n v="14.95"/>
        <n v="4.35"/>
        <n v="15.65"/>
        <n v="10.91"/>
        <n v="9.25"/>
        <n v="5.8"/>
        <n v="4.02"/>
        <n v="7.83"/>
        <n v="9.56"/>
        <n v="23.6"/>
        <n v="19.15"/>
        <n v="-1.32"/>
        <n v="-6.58"/>
        <n v="2.45"/>
        <n v="24.8"/>
        <n v="10.07"/>
        <n v="7.25"/>
        <n v="4.23"/>
        <n v="1.35"/>
        <n v="5.25"/>
        <n v="8"/>
        <n v="13.97"/>
        <n v="16.72"/>
        <n v="11.55"/>
        <n v="19.9"/>
        <n v="11.16"/>
        <n v="11.26"/>
        <n v="10.31"/>
        <n v="14.72"/>
        <n v="7.58"/>
        <n v="9.98"/>
        <n v="14.92"/>
        <n v="13.35"/>
        <n v="-0.762299999999999"/>
        <n v="12.92"/>
        <n v="16.11"/>
        <n v="9.97"/>
        <n v="13.86"/>
        <n v="16.76"/>
        <n v="14.51"/>
        <n v="5.6"/>
        <n v="21.6"/>
        <n v="-4.3"/>
        <n v="32.5"/>
        <n v="28.05"/>
        <n v="3.01875"/>
        <n v="22.17"/>
        <n v="20"/>
        <n v="10.05"/>
        <n v="6.15"/>
        <n v="5.1"/>
        <n v="9.1"/>
        <n v="18.5"/>
        <n v="10.5"/>
        <n v="13.51"/>
        <n v="13.25"/>
        <n v="8.04"/>
        <n v="10.01835"/>
        <n v="-0.65"/>
        <n v="18.62"/>
        <n v="1.68"/>
        <n v="1.81"/>
        <n v="1.15"/>
        <n v="15.07"/>
        <n v="7.51"/>
        <n v="12.85"/>
        <n v="20.4"/>
        <n v="29.35"/>
        <n v="19.4"/>
        <n v="17.9"/>
        <n v="11.25"/>
        <n v="9.73"/>
        <n v="1.7"/>
        <n v="16.18"/>
        <n v="19.65"/>
        <n v="4.84"/>
        <n v="14.5"/>
        <n v="20.5"/>
        <n v="3.34"/>
        <n v="30.6"/>
        <n v="13.7"/>
        <n v="10.96"/>
        <n v="3.82"/>
        <n v="36.95"/>
        <n v="7.31"/>
        <n v="9"/>
        <n v="16.95"/>
        <n v="10.02"/>
        <n v="7.28"/>
        <n v="19.1"/>
        <n v="10.4361111111111"/>
        <n v="6.7"/>
        <n v="5.68"/>
        <n v="4.4691891891892"/>
        <n v="6"/>
        <n v="8.3"/>
        <n v="9.09"/>
        <n v="25.65"/>
        <n v="9.77"/>
        <n v="5.81015625"/>
        <n v="16.15"/>
        <n v="1.2"/>
        <n v="3.62"/>
        <n v="11.8"/>
        <n v="6.02"/>
        <n v="11.05"/>
        <n v="9.91"/>
        <n v="4.45"/>
        <n v="3.86"/>
        <n v="-2.6627777777778"/>
        <n v="-3.33"/>
        <n v="28.52"/>
        <n v="20.2"/>
        <n v="8.1323529411765"/>
        <n v="14.63"/>
        <n v="21.5"/>
        <n v="14.9"/>
        <n v="6.16"/>
        <n v="-0.629999999999997"/>
        <n v="10.6"/>
        <n v="12.95"/>
        <n v="14.2"/>
        <n v="8.75"/>
        <n v="9.07"/>
        <n v="8.91"/>
        <n v="15.25"/>
        <n v="6.6"/>
        <n v="10.1"/>
        <n v="6.32"/>
        <n v="13.85"/>
        <n v="16.16"/>
        <n v="16.25"/>
        <n v="12.18"/>
        <n v="3.35"/>
        <n v="19.61"/>
        <n v="12"/>
        <n v="15.2"/>
        <n v="12.76"/>
        <n v="5.52"/>
        <n v="1.77"/>
        <n v="15.19"/>
        <n v="11.75"/>
        <n v="11.74"/>
        <n v="10.21"/>
        <n v="13.15"/>
        <n v="7.26"/>
        <n v="5.43"/>
        <n v="9.03"/>
        <n v="7.03"/>
        <n v="11.71"/>
        <n v="12.16"/>
        <n v="19.03"/>
        <n v="7.3"/>
        <n v="24.15"/>
        <n v="3.02"/>
        <n v="1.98"/>
        <n v="22.18"/>
        <n v="5.02"/>
        <n v="14.02"/>
        <n v="16.6"/>
        <n v="7.59"/>
        <n v="28.6"/>
        <n v="7.7"/>
        <n v="12.71"/>
        <n v="9.8"/>
        <n v="10.75"/>
        <n v="7.15"/>
        <n v="5.4"/>
        <n v="3.8"/>
        <n v="8.02"/>
        <n v="6.35"/>
        <n v="24.6"/>
        <n v="-0.66"/>
        <n v="3.55"/>
        <n v="6.3"/>
        <n v="24.7"/>
        <n v="8.26"/>
        <n v="8.7"/>
        <n v="10.66"/>
        <n v="10.15"/>
        <n v="7.35"/>
        <n v="23.51"/>
        <n v="14.73"/>
        <n v="3.95"/>
        <n v="19.18"/>
        <n v="8.95"/>
        <n v="9.15"/>
        <n v="4.14"/>
        <n v="15.1"/>
        <n v="14.71"/>
        <n v="15.97"/>
        <n v="17.21"/>
        <n v="15.61"/>
        <n v="12.6"/>
        <n v="18.67"/>
        <n v="16.67"/>
        <n v="20.96"/>
        <n v="2.03"/>
        <n v="29.8"/>
        <n v="13.22"/>
        <n v="16.4"/>
        <n v="16.68"/>
        <n v="11.3"/>
        <n v="13.66"/>
        <n v="15.74"/>
        <n v="5.3"/>
        <n v="13.95"/>
        <n v="12.74"/>
        <n v="2.02"/>
        <n v="16.61"/>
        <n v="20.18"/>
        <n v="6.4"/>
        <n v="22.1"/>
        <n v="21.82"/>
        <n v="7.2"/>
        <n v="13.4"/>
        <n v="8.4"/>
        <n v="15.73"/>
        <n v="7.85"/>
        <n v="0.6"/>
        <n v="20.66"/>
        <n v="6.1"/>
        <n v="9.5"/>
        <n v="2.8"/>
        <n v="21.0011111111111"/>
        <n v="-17.3"/>
        <n v="-3.85"/>
        <n v="-6.66"/>
        <n v="6.25"/>
        <n v="13.82"/>
        <n v="12.3"/>
        <n v="-29.5"/>
        <n v="-16.03"/>
        <n v="2.7"/>
        <n v="3.19"/>
        <n v="16.464"/>
        <n v="19.55"/>
        <n v="4.15"/>
        <n v="-0.3"/>
        <n v="14.25"/>
        <n v="12.22"/>
        <n v="4.5"/>
        <n v="6.03"/>
        <n v="4.03"/>
        <n v="8.6"/>
        <n v="0.39"/>
        <m/>
      </sharedItems>
    </cacheField>
    <cacheField name="Observaciones" numFmtId="0">
      <sharedItems containsBlank="1" count="2">
        <m/>
        <s v=""/>
      </sharedItems>
    </cacheField>
    <cacheField name="AID" numFmtId="0">
      <sharedItems containsBlank="1" count="3915">
        <s v="A00001BU06720"/>
        <s v="A00001BU06716"/>
        <s v="A00002BU0483"/>
        <s v="A00003LTA00006"/>
        <s v="A00004LTA00005"/>
        <s v="A00005BU06774"/>
        <s v="A00006UB0266"/>
        <s v="A00007BU06774a"/>
        <s v="A00008BU06814"/>
        <s v="A00009BU06814a"/>
        <s v="A00010UB0261"/>
        <s v="A00011BU0394"/>
        <s v="A00012BU04427"/>
        <s v="A00013BU04427a"/>
        <s v="A00014BU04427a"/>
        <s v="A00014BU04427"/>
        <s v="A00015BU04455a"/>
        <s v="A00015BU04455"/>
        <s v="A00015BU04469a"/>
        <s v="A00015BU04469"/>
        <s v="A00016BU0581"/>
        <s v="A00016BU0581a"/>
        <s v="A00017BU04339"/>
        <s v="A00018SQ0784979"/>
        <s v="A00018SQ8198588"/>
        <s v="A00019BU06694"/>
        <s v="A00019BU06694a"/>
        <s v="A00020BU04365"/>
        <s v="A00021BU0731"/>
        <s v="A00022BU04366"/>
        <s v="A00023BU04440"/>
        <s v="A00024UB0269"/>
        <s v="A00025UB0269"/>
        <s v="A00026BU04433"/>
        <s v="A00027BU04393"/>
        <s v="A00027BU04398"/>
        <s v="A00027BU0494"/>
        <s v="A00027BU0503"/>
        <s v="A00028BU06391"/>
        <s v="A00028BU06411"/>
        <s v="A00029BU0336"/>
        <s v="A00030BU04464Marlen"/>
        <s v="A00030BU04400"/>
        <s v="A00031BU0679"/>
        <s v="A00032BU04448"/>
        <s v="A00033BU04323"/>
        <s v="A00034BU04327"/>
        <s v="A00035BU04319"/>
        <s v="A00035BU04328"/>
        <s v="A00036BU043482"/>
        <s v="A00037LTA00004"/>
        <s v="A00038BU04323"/>
        <s v="A00039BU0520"/>
        <s v="A00040BU06757"/>
        <s v="A00041BU043505"/>
        <s v="A00042BU04401"/>
        <s v="A00042BU0440232"/>
        <s v="A00042BU0440242"/>
        <s v="A00043BU0563"/>
        <s v="A00044BU06756"/>
        <s v="A00045BU043510"/>
        <s v="A00046BU0440244"/>
        <s v="A00047BU043504"/>
        <s v="A00047BU068232"/>
        <s v="A00048BU06551"/>
        <s v="A00049BU06817"/>
        <s v="A00050BU04465"/>
        <s v="A00051BU06411"/>
        <s v="A00052BU04385"/>
        <s v="A00053BU04381"/>
        <s v="A00054BU04362"/>
        <s v="A00055BU04324"/>
        <s v="A00056BU043505"/>
        <s v="A00057BU06694"/>
        <s v="A00058BU06788"/>
        <s v="A00058UB0183"/>
        <s v="A00059UB0210"/>
        <s v="A00060BU06561"/>
        <s v="A00061BU043546"/>
        <s v="A00062BU043568"/>
        <s v="A00063BU043647"/>
        <s v="A00064BU043544"/>
        <s v="A00065BU043488"/>
        <s v="A00066BU043544"/>
        <s v="A00067BU0727"/>
        <s v="A00067BU04331"/>
        <s v="A00068BU0394"/>
        <s v="A00069BU043513"/>
        <s v="A00070BU043647"/>
        <s v="A00071BU043568"/>
        <s v="A00072BU043575"/>
        <s v="A00073BU043645"/>
        <s v="A00074BU043549"/>
        <s v="A00075BU043530"/>
        <s v="A00076BU043527"/>
        <s v="A00076BU043528"/>
        <s v="A00077BU043653"/>
        <s v="A00078BU04333"/>
        <s v="A00079BU06731"/>
        <s v="A00080BU043673"/>
        <s v="A00080BU043674"/>
        <s v="A00081BU0611"/>
        <s v="A00082BU043531"/>
        <s v="A00083BU043648"/>
        <s v="A00084BU04412"/>
        <s v="A00085BU043535"/>
        <s v="A00086BU043648"/>
        <s v="A00087BU043531"/>
        <s v="A00088BU04475"/>
        <s v="A00089BU043558"/>
        <s v="A00090BU06692"/>
        <s v="A00091BU06756"/>
        <s v="A00092BU043543"/>
        <s v="A00093UB0048"/>
        <s v="A00094BU043528"/>
        <s v="A00095BU043546"/>
        <s v="A00096BU043552"/>
        <s v="A00097BU043553"/>
        <s v="A00098BU043522"/>
        <s v="A00099BU043544"/>
        <s v="A00100BU043639"/>
        <s v="A00101BU043547"/>
        <s v="A00102BU043657"/>
        <s v="A00103BU04403"/>
        <s v="A00104BU043582"/>
        <s v="A00105BU043547"/>
        <s v="A00106BU043547"/>
        <s v="A00107BU043562"/>
        <s v="A00108BU043670"/>
        <s v="A00109HAW0039"/>
        <s v="A00110HAW0039"/>
        <s v="A00111HAW0039"/>
        <s v="A00112HAW0047"/>
        <s v="A00113HAW0038"/>
        <s v="A00114HAW0080"/>
        <s v="A00114HAW0098"/>
        <s v="A00114HAW0037"/>
        <s v="A00114HAW0101"/>
        <s v="A00114HAW0095"/>
        <s v="A00114HAW0066"/>
        <s v="A00114HAW0038"/>
        <s v="A00114HAW0086"/>
        <s v="A00114HAW0067"/>
        <s v="A00114HAW0050"/>
        <s v="A00114HAW0047"/>
        <s v="A00115HAW0047"/>
        <s v="A00116HAW0096"/>
        <s v="A00117BU043662"/>
        <s v="A00118BU043548"/>
        <s v="A00119BU043537"/>
        <s v="A00120BU043554"/>
        <s v="A00121BU043582"/>
        <s v="A00122BU06815"/>
        <s v="A00123BU0426"/>
        <s v="A00123BU043559"/>
        <s v="A00123BU04313"/>
        <s v="A00124BU04375"/>
        <s v="A00125BU043555"/>
        <s v="A00125BU043644"/>
        <s v="A00125BU043638"/>
        <s v="A00125BU043499"/>
        <s v="A00125BU043535"/>
        <s v="A00126BU043637"/>
        <s v="A00127BU043547"/>
        <s v="A00128BU043553"/>
        <s v="A00129BU043624"/>
        <s v="A00130BU043642"/>
        <s v="A00131BU043666"/>
        <s v="A00132BU043623"/>
        <s v="A00133HAW0067"/>
        <s v="A00134UB0251"/>
        <s v="A00134BU043622"/>
        <s v="A00135HAW0076"/>
        <s v="A00135HAW0107"/>
        <s v="A00136BU06789"/>
        <s v="A00137BU043660"/>
        <s v="A00138UB0117"/>
        <s v="A00139BU043544"/>
        <s v="A00140BU043550"/>
        <s v="A00141BU043625"/>
        <s v="A00142BU043549"/>
        <s v="A00143BU043549"/>
        <s v="A00144BU043550"/>
        <s v="A00145BU043534"/>
        <s v="A00146BU043675"/>
        <s v="A00147BU043660"/>
        <s v="A00148UB0178"/>
        <s v="A00149HAW0018"/>
        <s v="A00150HAW0029"/>
        <s v="A00151HAW0028"/>
        <s v="A00152BU043561"/>
        <s v="A00152BU04381"/>
        <s v="A00152BDANIELA2"/>
        <s v="A00153HAW0050"/>
        <s v="A00153HAW0096"/>
        <s v="A00154HAW0022"/>
        <s v="A00155HAW0096"/>
        <s v="A00156HAW0074"/>
        <s v="A00157BU043554"/>
        <s v="A00158BU043572"/>
        <s v="A00159BU043567"/>
        <s v="A00160BU0562"/>
        <s v="A00161HAW0026"/>
        <s v="A00162BU043617"/>
        <s v="A00163BU043516"/>
        <s v="A00164BU043548"/>
        <s v="A00165BU043548"/>
        <s v="A00166HAW0038"/>
        <s v="A00167BU043539"/>
        <s v="A00168BU043561"/>
        <s v="A00169HAW0066"/>
        <s v="A00170BU043632"/>
        <s v="A00171HAW0061"/>
        <s v="A00172HAW0101"/>
        <s v="A00173HAW0042"/>
        <s v="A00173HAW0079"/>
        <s v="A00173HAW0072"/>
        <s v="A00173HAW0050"/>
        <s v="A00173HAW0001"/>
        <s v="A00173HAW0049"/>
        <s v="A00174BU0319"/>
        <s v="A00175BU043539"/>
        <s v="A00176BU043619"/>
        <s v="A00177HAW0074"/>
        <s v="A00178HAW0074"/>
        <s v="A00179BU043534"/>
        <s v="A00180BU043692"/>
        <s v="A00180BU043663"/>
        <s v="A00181BU043640"/>
        <s v="A00181BU04416"/>
        <s v="A00182BU04373"/>
        <s v="A00183BU043618"/>
        <s v="A00184BU043617"/>
        <s v="A00185HAW0026"/>
        <s v="A00186BU0498"/>
        <s v="A00187HAW0049"/>
        <s v="A00188HAW0023"/>
        <s v="A00189HAW0067"/>
        <s v="A00189HAW0087"/>
        <s v="A00189HAW0022"/>
        <s v="A00190HAW0067"/>
        <s v="A00191HAW0050"/>
        <s v="A00192HAW0037"/>
        <s v="A00193HAW0103"/>
        <s v="A00194HAW0095"/>
        <s v="A00195HAW0086"/>
        <s v="A00196HAW0038"/>
        <s v="A00197HAW0038"/>
        <s v="A00198HAW0039"/>
        <s v="A00199HAW0018"/>
        <s v="A00200HAW0104"/>
        <s v="A00201UB0140"/>
        <s v="A00201BU06752"/>
        <s v="A00202BU043537"/>
        <s v="A00203BU043619"/>
        <s v="A00204HAW0023"/>
        <s v="A00204HAW0073"/>
        <s v="A00204HAW0019"/>
        <s v="A00204HAW0074"/>
        <s v="A00205HAW0036"/>
        <s v="A00205HAW0051"/>
        <s v="A00205HAW0062"/>
        <s v="A00205HAW0066"/>
        <s v="A00206HAW0026"/>
        <s v="A00207HAW0069"/>
        <s v="A00208BU043543"/>
        <s v="A00209HAW0060"/>
        <s v="A00210HAW0021"/>
        <s v="A00211HAW0076"/>
        <s v="A00212BU043515"/>
        <s v="A00213BU04366"/>
        <s v="A00213BU0382"/>
        <s v="A00213BU043559"/>
        <s v="A00214BU043676"/>
        <s v="A00215HAW0060"/>
        <s v="A00216HAW0030"/>
        <s v="A00217HAW0024"/>
        <s v="A00218HAW0026"/>
        <s v="A00219HAW0017"/>
        <s v="A00220HAW0026"/>
        <s v="A00221HAW0026"/>
        <s v="A00222HAW0075"/>
        <s v="A00223BU043551"/>
        <s v="A00224BU043600"/>
        <s v="A00225BU043674"/>
        <s v="A00226BU0561"/>
        <s v="A00227BU043600"/>
        <s v="A00228BU043654"/>
        <s v="A00229UB0048"/>
        <s v="A00230HAW0066"/>
        <s v="A00230HAW0067"/>
        <s v="A00231HAW0054"/>
        <s v="A00232BU0733"/>
        <s v="A00233BU043647"/>
        <s v="A00234HAW0088"/>
        <s v="A00234HAW0089"/>
        <s v="A00235BU043573"/>
        <s v="A00236HAW0004"/>
        <s v="A00237HAW0064"/>
        <s v="A00238BU043535"/>
        <s v="A00239HAW0040"/>
        <s v="A00240HAW0042"/>
        <s v="A00240HAW0052"/>
        <s v="A00240HAW0017"/>
        <s v="A00241HAW0075"/>
        <s v="A00241HAW0090"/>
        <s v="A00241HAW0069"/>
        <s v="A00241HAW0108"/>
        <s v="A00241HAW0083"/>
        <s v="A00242BU043523"/>
        <s v="A00243BU04386"/>
        <s v="A00244HAW0036"/>
        <s v="A00244HAW0076"/>
        <s v="A00245HAW0067"/>
        <s v="A00246HAW0067"/>
        <s v="A00247HAW0053"/>
        <s v="A00248BU043673"/>
        <s v="A00248BU043671"/>
        <s v="A00248BU043674"/>
        <s v="A00249HAW0061"/>
        <s v="A00250HAW0030"/>
        <s v="A00251BU043666"/>
        <s v="A00252BU043618"/>
        <s v="A00253HAW0029"/>
        <s v="A00253HAW0024"/>
        <s v="A00253HAW0025"/>
        <s v="A00254HAW0042"/>
        <s v="A00255HAW0063"/>
        <s v="A00256BU0551"/>
        <s v="A00256HAW0049"/>
        <s v="A00257HAW0023"/>
        <s v="A00257HAW0093"/>
        <s v="A00258BU043660"/>
        <s v="A00259HAW0057"/>
        <s v="A00259HAW0080"/>
        <s v="A00260HAW0031"/>
        <s v="A00260HAW0054"/>
        <s v="A00260HAW0057"/>
        <s v="A00261BU043672"/>
        <s v="A00261BU04330"/>
        <s v="A00261BU0383"/>
        <s v="A00261BU043607"/>
        <s v="A00262HAW0066"/>
        <s v="A00262HAW0076"/>
        <s v="A00262HAW0046"/>
        <s v="A00263HAW0024"/>
        <s v="A00264HAW0047"/>
        <s v="A00265HAW0046"/>
        <s v="A00265HAW0066"/>
        <s v="A00266BU043619"/>
        <s v="A00267HAW0075"/>
        <s v="A00268HAW0096"/>
        <s v="A00268BU043512"/>
        <s v="A00268HAW0066"/>
        <s v="A00269HAW0076"/>
        <s v="A00270BU043540"/>
        <s v="A00271HAW0063"/>
        <s v="A00272HAW0080"/>
        <s v="A00273HAW0066"/>
        <s v="A00274HAW0073"/>
        <s v="A00275BU043517"/>
        <s v="A00276HAW0094"/>
        <s v="A00277HAW0073"/>
        <s v="A00277HAW0020"/>
        <s v="A00277HAW0016"/>
        <s v="A00278HAW0020"/>
        <s v="A00279HAW0040"/>
        <s v="A00280HAW0016"/>
        <s v="A00280HAW0020"/>
        <s v="A00281BU043616"/>
        <s v="A00281BU043599"/>
        <s v="A00282YILHM0001"/>
        <s v="A00282YILHM0005"/>
        <s v="A00283YILHM0062"/>
        <s v="A00283YILHM0061"/>
        <s v="A00284BU0551"/>
        <s v="A00284HAW0021"/>
        <s v="A00284HAW0022"/>
        <s v="A00285HAW0024"/>
        <s v="A00286BU043602"/>
        <s v="A00286BU043571"/>
        <s v="A00286BU043604"/>
        <s v="A00287BU043572"/>
        <s v="A00288HAW0070"/>
        <s v="A00288HAW0058"/>
        <s v="A00289HAW0084"/>
        <s v="A00290HAW0058"/>
        <s v="A00291HAW0070"/>
        <s v="A00292HAW0040"/>
        <s v="A00293BU043576"/>
        <s v="A00294HAW0020"/>
        <s v="A00295HAW0047"/>
        <s v="A00296HAW0021"/>
        <s v="A00297BU043601"/>
        <s v="A00298HAW0064"/>
        <s v="A00299HAW0033"/>
        <s v="A00300HAW0049"/>
        <s v="A00301HAW0036"/>
        <s v="A00302HAW0001"/>
        <s v="A00303HAW0066"/>
        <s v="A00304HAW0066"/>
        <s v="A00305HAW0066"/>
        <s v="A00306HAW0076"/>
        <s v="A00307HAW0016"/>
        <s v="A00307HAW0010"/>
        <s v="A00308HAW0075"/>
        <s v="A00309HAW0031"/>
        <s v="A00309HAW0075"/>
        <s v="A00310HAW0071"/>
        <s v="A00310HAW0059"/>
        <s v="A00311HAW0064"/>
        <s v="A00312HAW0064"/>
        <s v="A00313YILHM0004"/>
        <s v="A00314HAW0055"/>
        <s v="A00315HAW0014"/>
        <s v="A00316HAW0068"/>
        <s v="A00317BU06765"/>
        <s v="A00317BU04407"/>
        <s v="A00318BU043506"/>
        <s v="A00319BU04380"/>
        <s v="A00320YILHM0093"/>
        <s v="A00321BU043655"/>
        <s v="A00322BU04407"/>
        <s v="A00323BU043499"/>
        <s v="A00324YILHM0053"/>
        <s v="A00325BU043574"/>
        <s v="A00326BU043598"/>
        <s v="A00326BU043595"/>
        <s v="A00327YILHM0099"/>
        <s v="A00328BU068102"/>
        <s v="A00329BU04401"/>
        <s v="A00329HAW0106"/>
        <s v="A00329HAW0108"/>
        <s v="A00329YILHM0042"/>
        <s v="A00330BU043558"/>
        <s v="A00331YILHM0110"/>
        <s v="A00332YILHM0118"/>
        <s v="A00332YILHM0090"/>
        <s v="A00332YILHM0089"/>
        <s v="A00333YILHM0042"/>
        <s v="A00334BU06818"/>
        <s v="A00335BU04406"/>
        <s v="A00336YILHM0108"/>
        <s v="A00336YILHM0107"/>
        <s v="A00336YILHM0112"/>
        <s v="A00336YILHM0074"/>
        <s v="A00336YILHM0076"/>
        <s v="A00337BU043626"/>
        <s v="A00338BU043620"/>
        <s v="A00339BU043637"/>
        <s v="A00340BU04328"/>
        <s v="A00341HAW0055"/>
        <s v="A00342BU043516"/>
        <s v="A00343HAW0046"/>
        <s v="A00344YILHM0057"/>
        <s v="A00345YILHM0109"/>
        <s v="A00346BU0702"/>
        <s v="A00347BU043620"/>
        <s v="A00348BU043621"/>
        <s v="A00349BU043488"/>
        <s v="A00350BU043670"/>
        <s v="A00351BU0308"/>
        <s v="A00352YILHM0097"/>
        <s v="A00353BU0593"/>
        <s v="A00354YILHM0063"/>
        <s v="A00355BU04442"/>
        <s v="A00356BU043637"/>
        <s v="A00356BU043638"/>
        <s v="A00357BU043638"/>
        <s v="A00358YILHM0087"/>
        <s v="A00359BU043492"/>
        <s v="A00359BU043573"/>
        <s v="A00360BU043536"/>
        <s v="A00361BU043570"/>
        <s v="A00362BU068181"/>
        <s v="A00362BU043632"/>
        <s v="A00363BU0698"/>
        <s v="A00364BU068181"/>
        <s v="A00365BU04436"/>
        <s v="A00366BU043481"/>
        <s v="A00367BU043481"/>
        <s v="A00368BU04447"/>
        <s v="A00369BU043610"/>
        <s v="A00370YILHM0148"/>
        <s v="A00371BU06511"/>
        <s v="A00372YILHM0139"/>
        <s v="A00373YILHM0081"/>
        <s v="A00373YILHM0086"/>
        <s v="A00373YILHM0060"/>
        <s v="A00374YILHM0014"/>
        <s v="A00374BU04330"/>
        <s v="A00374YILHM0039"/>
        <s v="A00374YILHM0045"/>
        <s v="A00375BU0349"/>
        <s v="A00376BU043621"/>
        <s v="A00377BU0734"/>
        <s v="A00378BU06798"/>
        <s v="A00379BU0733"/>
        <s v="A00380BU04353"/>
        <s v="A00381UB0187"/>
        <s v="A00381BU0348"/>
        <s v="A00381BU06819"/>
        <s v="A00382BU043498"/>
        <s v="A00383BU0351"/>
        <s v="A00383UB0192"/>
        <s v="A00383BU06551"/>
        <s v="A00384BU0652"/>
        <s v="A00385BU06802"/>
        <s v="A00386UB0218"/>
        <s v="A00387UB0218"/>
        <s v="A00388YILHM0117"/>
        <s v="A00389BU043577"/>
        <s v="A00390YILHM0032"/>
        <s v="A00391YILHM0017"/>
        <s v="A00391YILHM0023"/>
        <s v="A00392BU043518"/>
        <s v="A00393BU043596"/>
        <s v="A00394BU06731"/>
        <s v="A00395BU043668"/>
        <s v="A00396BU0435961"/>
        <s v="A00397YILHM0052"/>
        <s v="A00398BU06785"/>
        <s v="A00398BU043545"/>
        <s v="A00399YILHM0059"/>
        <s v="A00400BU043667"/>
        <s v="A00401BU043577"/>
        <s v="A00402UB0126"/>
        <s v="A00403BU043682"/>
        <s v="A00403BU043672"/>
        <s v="A00403BU043693"/>
        <s v="A00403BU043630"/>
        <s v="A00404BU043676"/>
        <s v="A00405BU043533"/>
        <s v="A00406BU043511"/>
        <s v="A00407BU04387"/>
        <s v="A00407BU06551"/>
        <s v="A00408YILHM0162"/>
        <s v="A00409YILHM0190"/>
        <s v="A00409YILHM0228"/>
        <s v="A00409YILHM0164"/>
        <s v="A00410YILHM0172"/>
        <s v="A00410YILHM0201"/>
        <s v="A00411BU043497"/>
        <s v="A00412BU043484"/>
        <s v="A00412BU043483"/>
        <s v="A00412YILHM0203"/>
        <s v="A00412BU043485"/>
        <s v="A00412YILHM0088"/>
        <s v="A00413YILHM0188"/>
        <s v="A00414YILHM0083"/>
        <s v="A00414YILHM0194"/>
        <s v="A00414YILHM0008"/>
        <s v="A00414YILHM0015"/>
        <s v="A00414BU04321"/>
        <s v="A00414YILHM0185"/>
        <s v="A00414YILHM0183"/>
        <s v="A00415YILHM0226"/>
        <s v="A00416BU0594"/>
        <s v="A00416YILHM0223"/>
        <s v="A00417BU043670"/>
        <s v="A00418BU043678"/>
        <s v="A00419YILHM0218"/>
        <s v="A00420BU043609"/>
        <s v="A00421YILHM0193"/>
        <s v="A00422BU04419"/>
        <s v="A00422YILHM0073"/>
        <s v="A00422BU043525"/>
        <s v="A00423BU0734"/>
        <s v="A00424YILHM0168"/>
        <s v="A00424HAW0002"/>
        <s v="A00425YILHM0112"/>
        <s v="A00425BU0538"/>
        <s v="A00425BU04338"/>
        <s v="A00426BU043588"/>
        <s v="A00427BU043633"/>
        <s v="A00427YILHM0066"/>
        <s v="A00427YILHM0018"/>
        <s v="A00428YILHM0065"/>
        <s v="A00428YILHM0115"/>
        <s v="A00429BU043569"/>
        <s v="A00429BU043545"/>
        <s v="A00430YILHM0170"/>
        <s v="A00430YILHM0214"/>
        <s v="A00431BU043518"/>
        <s v="A00432YILHM0224"/>
        <s v="A00432BU0539"/>
        <s v="A00433YILHM0067"/>
        <s v="A00433YILHM0055"/>
        <s v="A00433YILHM0214"/>
        <s v="A00434BU043630"/>
        <s v="A00435BU043496"/>
        <s v="A00435BU043560"/>
        <s v="A00436BU0321"/>
        <s v="A00437YILHM0202"/>
        <s v="A00437YILHM0206"/>
        <s v="A00437YILHM0161"/>
        <s v="A00438BU043681"/>
        <s v="A00439BU043610"/>
        <s v="A00440BU043611"/>
        <s v="A00441BU043556"/>
        <s v="A00441BU043606"/>
        <s v="A00442BU043597"/>
        <s v="A00443UB0192"/>
        <s v="A00444BU0727"/>
        <s v="A00445YILHM0232"/>
        <s v="A00446YILHM0339"/>
        <s v="A00447YILHM0332"/>
        <s v="A00448YILHM0333"/>
        <s v="A00449BU043545"/>
        <s v="A00449BU06793"/>
        <s v="A00450YILHM0333"/>
        <s v="A00451YILHM0329"/>
        <s v="A00452YILHM0323"/>
        <s v="A00452YILHM0327"/>
        <s v="A00453YILHM0411"/>
        <s v="A00454YILHM0208"/>
        <s v="A00455YILHM0328"/>
        <s v="A00456BU06806"/>
        <s v="A00457YILHM0329"/>
        <s v="A00458YILHM0418"/>
        <s v="A00459YILHM0230"/>
        <s v="A00459YILHM0150"/>
        <s v="A00460YILHM0329"/>
        <s v="A00461YILHM0428"/>
        <s v="A00462YILHM0418"/>
        <s v="A00463YILHM0411"/>
        <s v="A00464YILHM0332"/>
        <s v="A00464YILHM0426"/>
        <s v="A00465YILHM0409"/>
        <s v="A00466YILHM0411"/>
        <s v="A00467YILHM0442"/>
        <s v="A00467YILHM0437"/>
        <s v="A00467YILHM0438"/>
        <s v="A00468YILHM0407"/>
        <s v="A00469YILHM0430"/>
        <s v="A00470YILHM0411"/>
        <s v="A00471YILHM0406"/>
        <s v="A00472YILHM0334"/>
        <s v="A00473BU06805"/>
        <s v="A00474BU04346"/>
        <s v="A00474BU064412"/>
        <s v="A00474YILHM0435"/>
        <s v="A00474BU04381"/>
        <s v="A00474YILHM0327"/>
        <s v="A00475YILHM0418"/>
        <s v="A00476BU043519"/>
        <s v="A00477YILHM0415"/>
        <s v="A00478YILHM0407"/>
        <s v="A00479YILHM0410"/>
        <s v="A00480YILHM0407"/>
        <s v="A00480YILHM0410"/>
        <s v="A00481UB0101"/>
        <s v="A00482BU043606"/>
        <s v="A00483BU068184"/>
        <s v="A00483BU04453"/>
        <s v="A00483BU043607"/>
        <s v="A00484YILHM0406"/>
        <s v="A00485YILHM0427"/>
        <s v="A00486YILHM0431"/>
        <s v="A00487YILHM0410"/>
        <s v="A00488YILHM0196"/>
        <s v="A00489YILHM0428"/>
        <s v="A00490YILHM0408"/>
        <s v="A00491YILHM0336"/>
        <s v="A00492YILHM0322"/>
        <s v="A00492BU04437"/>
        <s v="A00492YILHM0326"/>
        <s v="A00492BU043615"/>
        <s v="A00493YILHM0430"/>
        <s v="A00494YILHM0426"/>
        <s v="A00495YILHM0406"/>
        <s v="A00496YILHM0421"/>
        <s v="A00497YILHM0420"/>
        <s v="A00498YILHM0417"/>
        <s v="A00498YILHM0326"/>
        <s v="A00498YILHM0325"/>
        <s v="A00499YILHM0427"/>
        <s v="A00500YILHM0407"/>
        <s v="A00501YILHM0451"/>
        <s v="A00502BU043683"/>
        <s v="A00503BU043565"/>
        <s v="A00504YILHM0409"/>
        <s v="A00505YILHM0423"/>
        <s v="A00506YILHM0432"/>
        <s v="A00507YILHM0417"/>
        <s v="A00508YILHM0419"/>
        <s v="A00509YILHM0423"/>
        <s v="A00510YILHM0343"/>
        <s v="A00511YILHM0330"/>
        <s v="A00512YILHM0430"/>
        <s v="A00513YILHM0408"/>
        <s v="A00514YILHM0426"/>
        <s v="A00514YILHM0338"/>
        <s v="A00515BU0565"/>
        <s v="A00516UB0247"/>
        <s v="A00516YILHM0420"/>
        <s v="A00517YILHM0330"/>
        <s v="A00517YILHM0417"/>
        <s v="A00518YILHM0325"/>
        <s v="A00519YILHM0429"/>
        <s v="A00520YILHM0431"/>
        <s v="A00521YILHM0299"/>
        <s v="A00522YILHM0344"/>
        <s v="A00523YILHM0419"/>
        <s v="A00524YILHM0353"/>
        <s v="A00524YILHM0407"/>
        <s v="A00524YILHM0349"/>
        <s v="A00524YILHM0348"/>
        <s v="A00524YILHM0354"/>
        <s v="A00524YILHM0369"/>
        <s v="A00524YILHM0359"/>
        <s v="A00524YILHM0364"/>
        <s v="A00525YILHM0416"/>
        <s v="A00526YILHM0422"/>
        <s v="A00527YILHM0434"/>
        <s v="A00527YILHM0215"/>
        <s v="A00528YILHM0260"/>
        <s v="A00529YILHM0309"/>
        <s v="A00530YILHM0328"/>
        <s v="A00531YILHM0239"/>
        <s v="A00532YILHM0480"/>
        <s v="A00533YILHM0018"/>
        <s v="A00534YILHM0339"/>
        <s v="A00535YILHM0340"/>
        <s v="A00536YILHM0428"/>
        <s v="A00537YILHM0410"/>
        <s v="A00538YILHM0431"/>
        <s v="A00538YILHM0406"/>
        <s v="A00539BU043649"/>
        <s v="A00540YILHM0331"/>
        <s v="A00541YILHM0338"/>
        <s v="A00541BU043683"/>
        <s v="A00542YILHM0412"/>
        <s v="A00543YILHM0416"/>
        <s v="A00544YILHM0470"/>
        <s v="A00545YILHM0340"/>
        <s v="A00546YILHM0416"/>
        <s v="A00547YILHM0237"/>
        <s v="A00548YILHM0156"/>
        <s v="A00549YILHM0339"/>
        <s v="A00550BU04434"/>
        <s v="A00551YILHM0408"/>
        <s v="A00552YILHM0408"/>
        <s v="A00553YILHM0344"/>
        <s v="A00554YILHM0213"/>
        <s v="A00554YILHM0002"/>
        <s v="A00555YILHM0412"/>
        <s v="A00556YILHM0085"/>
        <s v="A00556YILHM0204"/>
        <s v="A00556YILHM0160"/>
        <s v="A00557YILHM0196"/>
        <s v="A00558YILHM0219"/>
        <s v="A00558YILHM0178"/>
        <s v="A00559BU043522"/>
        <s v="A00560BU043514"/>
        <s v="A00560BU043511"/>
        <s v="A00561UB0058"/>
        <s v="A00562UB0059"/>
        <s v="A00563BU043616"/>
        <s v="A00563YILHM0336"/>
        <s v="A00564BU06818"/>
        <s v="A00565YILHM0474"/>
        <s v="A00566YILHM0465"/>
        <s v="A00567BU043686"/>
        <s v="A00568YILHM0425"/>
        <s v="A00569BU043591"/>
        <s v="A00570YILHM0465"/>
        <s v="A00571BU04365"/>
        <s v="A00572YILHM0406"/>
        <s v="A00573YILHM0409"/>
        <s v="A00574YILHM0408"/>
        <s v="A00575YILHM0225"/>
        <s v="A00576YILHM0425"/>
        <s v="A00577YILHM0422"/>
        <s v="A00578BU0394"/>
        <s v="A00579YILHM0464"/>
        <s v="A00580BU043656"/>
        <s v="A00580BU043542"/>
        <s v="A00580YILHM0408"/>
        <s v="A00580BU04388"/>
        <s v="A00581UB0235"/>
        <s v="A00582BU04470"/>
        <s v="A00583BU043590"/>
        <s v="A00584BU043575"/>
        <s v="A00584YILHM0335"/>
        <s v="A00585YILHM0211"/>
        <s v="A00586YILHM0412"/>
        <s v="A00587YILHM0535"/>
        <s v="A00588YILHM0493"/>
        <s v="A00588YILHM0505"/>
        <s v="A00589YILHM0406"/>
        <s v="A00590UB0086"/>
        <s v="A00591BU043574"/>
        <s v="A00592YILHM0416"/>
        <s v="A00593SQ9855160"/>
        <s v="A00594YILHM0263"/>
        <s v="A00595YILHM0323"/>
        <s v="A00595BU043608"/>
        <s v="A00596YILHM0491"/>
        <s v="A00597YILHM0523"/>
        <s v="A00598YILHM0408"/>
        <s v="A00599BU0727"/>
        <s v="A00600YILHM0427"/>
        <s v="A00601YILHM0442"/>
        <s v="A00602BU0565"/>
        <s v="A00603BU043684"/>
        <s v="A00603UB0150"/>
        <s v="A00604BU04387"/>
        <s v="A00604YILHM0249"/>
        <s v="A00604YILHM0384"/>
        <s v="A00605YILHM0406"/>
        <s v="A00606YILHM0343"/>
        <s v="A00607YILHM0116"/>
        <s v="A00607YILHM0490"/>
        <s v="A00608YILHM0415"/>
        <s v="A00609YILHM0192"/>
        <s v="A00609BU043557"/>
        <s v="A00610YILHM0525"/>
        <s v="A00610YILHM0528"/>
        <s v="A00611BU043659"/>
        <s v="A00611YILHM0460"/>
        <s v="A00611BU06621"/>
        <s v="A00611YILHM0331"/>
        <s v="A00611BU06692"/>
        <s v="A00612BU043524"/>
        <s v="A00612YILHM0424"/>
        <s v="A00613YILHM0286"/>
        <s v="A00614BU043615"/>
        <s v="A00614BU0383"/>
        <s v="A00615YILHM0441"/>
        <s v="A00616BU0322"/>
        <s v="A00617YILHM0222"/>
        <s v="A00617YILHM0530"/>
        <s v="A00618BU06828"/>
        <s v="A00619BU043579"/>
        <s v="A00620YILHM0407"/>
        <s v="A00621BU043521"/>
        <s v="A00622YILHM0322"/>
        <s v="A00622BU043541"/>
        <s v="A00623BU04435"/>
        <s v="A00624YILHM0328"/>
        <s v="A00625YILHM0171"/>
        <s v="A00625YILHM0494"/>
        <s v="A00626BU04374"/>
        <s v="A00627YILHM0266"/>
        <s v="A00628SQ0228740"/>
        <s v="A00629YILHM0152"/>
        <s v="A00630BU043521"/>
        <s v="A00631YILHM0212"/>
        <s v="A00632YILHM0212"/>
        <s v="A00633YILHM0343"/>
        <s v="A00634BU04451"/>
        <s v="A00635SQ4817613"/>
        <s v="A00636BU043580"/>
        <s v="A00637YILHM0206"/>
        <s v="A00638YILHM0326"/>
        <s v="A00639BU0419"/>
        <s v="A00640YILHM0466"/>
        <s v="A00641YILHM0334"/>
        <s v="A00641YILHM0331"/>
        <s v="A00642YILHM0329"/>
        <s v="A00643SQ6696986"/>
        <s v="A00643YILHM0448"/>
        <s v="A00644YILHM0176"/>
        <s v="A00645YILHM0434"/>
        <s v="A00645BU0276"/>
        <s v="A00646BU06794"/>
        <s v="A00647BU043598"/>
        <s v="A00648YILHM0434"/>
        <s v="A00648YILHM0336"/>
        <s v="A00649SQ7786296"/>
        <s v="A00649SQ0926210"/>
        <s v="A00650HAW0030"/>
        <s v="A00651YILHM0095"/>
        <s v="A00651YILHM0242"/>
        <s v="A00652SQ0284775"/>
        <s v="A00652SQ4512719"/>
        <s v="A00652SQ1044927"/>
        <s v="A00653YILHM0442"/>
        <s v="A00653YILHM0438"/>
        <s v="A00654YILHM0408"/>
        <s v="A00655BU06707"/>
        <s v="A00655YILHM0407"/>
        <s v="A00656BU043580"/>
        <s v="A00656BU06779"/>
        <s v="A00657YILHM0412"/>
        <s v="A00658UB0047"/>
        <s v="A00659BU0590"/>
        <s v="A00660YILHM0412"/>
        <s v="A00661YILHM0274"/>
        <s v="A00662SQ8134543"/>
        <s v="A00663YILHM0273"/>
        <s v="A00664SQ7725909"/>
        <s v="A00665YILHM0248"/>
        <s v="A00666YILHM0240"/>
        <s v="A00667YILHM0242"/>
        <s v="A00668YILHM0312"/>
        <s v="A00669YILHM0085"/>
        <s v="A00670YILHM0409"/>
        <s v="A00671YILHM0431"/>
        <s v="A00672BU04363"/>
        <s v="A00672BU04388"/>
        <s v="A00673BU043494"/>
        <s v="A00674YILHM0409"/>
        <s v="A00675BU07353"/>
        <s v="A00676SQ0434388"/>
        <s v="A00677BU04346"/>
        <s v="A00678BU043631"/>
        <s v="A00678YILHM0407"/>
        <s v="A00679SQ0215072"/>
        <s v="A00680YILHM0437"/>
        <s v="A00680BU06792"/>
        <s v="A00680BU043497"/>
        <s v="A00680YILHM0407"/>
        <s v="A00681YILHM0003"/>
        <s v="A00681YILHM0211"/>
        <s v="A00682YILHM0500"/>
        <s v="A00683YILHM0510"/>
        <s v="A00683YILHM0504"/>
        <s v="A00684YILHM0409"/>
        <s v="A00685YILHM0326"/>
        <s v="A00686YILHM0488"/>
        <s v="A00686BU06711"/>
        <s v="A00686YILHM0518"/>
        <s v="A00687YILHM0272"/>
        <s v="A00688YILHM0253"/>
        <s v="A00689BU043586"/>
        <s v="A00689BU06745"/>
        <s v="A00690YILHM0229"/>
        <s v="A00691BU043509"/>
        <s v="A00692YILHM0432"/>
        <s v="A00693YILHM0337"/>
        <s v="A00694YILHM0412"/>
        <s v="A00694YILHM0409"/>
        <s v="A00695YILHM0490"/>
        <s v="A00696YILHM0284"/>
        <s v="A00697YILHM0459"/>
        <s v="A00698YILHM0455"/>
        <s v="A00699YILHM0433"/>
        <s v="A00700BU043631"/>
        <s v="A00700BU0440241"/>
        <s v="A00701YILHM0323"/>
        <s v="A00702YILHM0436"/>
        <s v="A00703BU06738"/>
        <s v="A00703BU043507"/>
        <s v="A00704YILHM0496"/>
        <s v="A00705YILHM0296"/>
        <s v="A00706YILHM0163"/>
        <s v="A00706YILHM0300"/>
        <s v="A00707YILHM0490"/>
        <s v="A00707YILHM0488"/>
        <s v="A00708UB0246"/>
        <s v="A00709YILHM0513"/>
        <s v="A00710YILHM0087"/>
        <s v="A00710YILHM0198"/>
        <s v="A00710YILHM0507"/>
        <s v="A00710SQ3420577"/>
        <s v="A00710YILHM0008"/>
        <s v="A00710YILHM0009"/>
        <s v="A00711YILHM0212"/>
        <s v="A00711SQ3983276"/>
        <s v="A00711YILHM0252"/>
        <s v="A00712YILHM0276"/>
        <s v="A00713YILHM0024"/>
        <s v="A00714BU043651"/>
        <s v="A00715YILHM0452"/>
        <s v="A00716YILHM0292"/>
        <s v="A00716YILHM0092"/>
        <s v="A00717YILHM0238"/>
        <s v="A00717YILHM0501"/>
        <s v="A00718YILHM0412"/>
        <s v="A00719YILHM0264"/>
        <s v="A00719YILHM0082"/>
        <s v="A00720YILHM0173"/>
        <s v="A00720YILHM0313"/>
        <s v="A00720BU04388"/>
        <s v="A00721BU04410"/>
        <s v="A00721BU0360"/>
        <s v="A00721YILHM0497"/>
        <s v="A00721BU04459"/>
        <s v="A00722YILHM0514"/>
        <s v="A00723YILHM0304"/>
        <s v="A00724YILHM0511"/>
        <s v="A00725SQ6926127"/>
        <s v="A00726YILHM0487"/>
        <s v="A00727SQ9842287"/>
        <s v="A00728YILHM0314"/>
        <s v="A00729YILHM0245"/>
        <s v="A00730YILHM0407"/>
        <s v="A00731SQ8999941"/>
        <s v="A00731SQ6143450"/>
        <s v="A00732SQ5875221"/>
        <s v="A00732YILHM0656"/>
        <s v="A00732SQ4840974"/>
        <s v="A00733SQ3649984"/>
        <s v="A00734YILHM0375"/>
        <s v="A00734YILHM0512"/>
        <s v="A00734SQ4192172"/>
        <s v="A00734YILHM0244"/>
        <s v="A00734YILHM0567"/>
        <s v="A00734SQ9148807"/>
        <s v="A00734YILHM0384"/>
        <s v="A00734YILHM0378"/>
        <s v="A00735YILHM0243"/>
        <s v="A00736YILHM0334"/>
        <s v="A00736YILHM0330"/>
        <s v="A00736YILHM0499"/>
        <s v="A00737SQ3743179"/>
        <s v="A00738UB0164"/>
        <s v="A00739YILHM0031"/>
        <s v="A00740YILHM0327"/>
        <s v="A00741YILHM0656"/>
        <s v="A00741YILHM0636"/>
        <s v="A00741YILHM0678"/>
        <s v="A00742YILHM0328"/>
        <s v="A00742BU06551"/>
        <s v="A00742YILHM0707"/>
        <s v="A00743BU06571"/>
        <s v="A00743BU043551"/>
        <s v="A00744BU06777"/>
        <s v="A00744BU043507"/>
        <s v="A00745YILHM0249"/>
        <s v="A00745YILHM0277"/>
        <s v="A00745YILHM0010"/>
        <s v="A00746YILHM0107"/>
        <s v="A00747SQ2049620"/>
        <s v="A00747SQ7918560"/>
        <s v="A00747SQ4232528"/>
        <s v="A00748SQ4840974"/>
        <s v="A00748SQ6143450"/>
        <s v="A00749YILHM0518"/>
        <s v="A00749YILHM0495"/>
        <s v="A00749YILHM0211"/>
        <s v="A00750SQ4837944"/>
        <s v="A00750YILHM0656"/>
        <s v="A00750SQ1697941"/>
        <s v="A00750SQ4840974"/>
        <s v="A00751YILHM0631"/>
        <s v="A00751YILHM0663"/>
        <s v="A00752YILHM0010"/>
        <s v="A00752SQ7312140"/>
        <s v="A00752YILHM0221"/>
        <s v="A00752YILHM0290"/>
        <s v="A00753BU043579"/>
        <s v="A00754YILHM0490"/>
        <s v="A00755YILHM0597"/>
        <s v="A00756YILHM0211"/>
        <s v="A00756YILHM0230"/>
        <s v="A00756YILHM0277"/>
        <s v="A00756YILHM0429"/>
        <s v="A00756YILHM0198"/>
        <s v="A00756SQ7847271"/>
        <s v="A00757SQ5348108"/>
        <s v="A00758YILHM0301"/>
        <s v="A00758YILHM0517"/>
        <s v="A00758YILHM0666"/>
        <s v="A00759YILHM0464"/>
        <s v="A00760YILHM0474"/>
        <s v="A00761SQ6243496"/>
        <s v="A00762YILHM0341"/>
        <s v="A00763BU043551"/>
        <s v="A00764YILHM0483"/>
        <s v="A00764YILHM0484"/>
        <s v="A00765YILHM0234"/>
        <s v="A00765YILH0342"/>
        <s v="A00765YILHM0175"/>
        <s v="A00766YILHM0337"/>
        <s v="A00767UB0229"/>
        <s v="A00768YILHM0611"/>
        <s v="A00769BU043589"/>
        <s v="A00769UB0103"/>
        <s v="A00769YILHM0638"/>
        <s v="A00770BU043664"/>
        <s v="A00770YILHM0398"/>
        <s v="A00771BU043551"/>
        <s v="A00771BU043508"/>
        <s v="A00772BU043542"/>
        <s v="A00773SQ2606199"/>
        <s v="A00773YILHM0148"/>
        <s v="A00774YILHM0335"/>
        <s v="A00775YILHM0297"/>
        <s v="A00775YILHM0079"/>
        <s v="A00775YILHM0303"/>
        <s v="A00776BU0494"/>
        <s v="A00776SQ8887030"/>
        <s v="A00777SQ6406523"/>
        <s v="A00777SQ4274345"/>
        <s v="A00777YILHM0257"/>
        <s v="A00778YILHM0461"/>
        <s v="A00778YILHM0554"/>
        <s v="A00778YILHM0598"/>
        <s v="A00779BU04335"/>
        <s v="A00779BU04321"/>
        <s v="A00780BU043509"/>
        <s v="A00781YILHM0429"/>
        <s v="A00782YILHM0568"/>
        <s v="A00783BU043633"/>
        <s v="A00784YILHM00191"/>
        <s v="A00784YILHM0711"/>
        <s v="A00784YILHM0184"/>
        <s v="A00784YILHM0154"/>
        <s v="A00784YILHM0422"/>
        <s v="A00784YILHM0033"/>
        <s v="A00785YILHM0464"/>
        <s v="A00786YILHM0641"/>
        <s v="A00787YILHM0335"/>
        <s v="A00788YILHM0341"/>
        <s v="A00789YILHM0209"/>
        <s v="A00790BU043658"/>
        <s v="A00791BU04444"/>
        <s v="A00791SQ7299014"/>
        <s v="A00792YILHM0533"/>
        <s v="A00793YILHM0323"/>
        <s v="A00793SQ3856321"/>
        <s v="A00794YILHM0433"/>
        <s v="A00795SQ9164868"/>
        <s v="A00795YILHM0665"/>
        <s v="A00796BU043633"/>
        <s v="A00796YILHM0078"/>
        <s v="A00797BU043516"/>
        <s v="A00798YILHM0477"/>
        <s v="A00798YILHM0478"/>
        <s v="A00799SQ0144271"/>
        <s v="A00799SQ0033313"/>
        <s v="A00800YILHM0728"/>
        <s v="A00801SQ0033313"/>
        <s v="A00802SQ1264155"/>
        <s v="A00803BU043678"/>
        <s v="A00804YLHM0555"/>
        <s v="A00805Yilhm0627"/>
        <s v="A00806YILHM0538"/>
        <s v="A00807BU04468"/>
        <s v="A00808YILHM0035"/>
        <s v="A00808BU067409"/>
        <s v="A00808SQ1165946"/>
        <s v="A00808YILHM0594"/>
        <s v="A00809BU06768"/>
        <s v="A00809BU067012"/>
        <s v="A00810SQ3262759"/>
        <s v="A00810SQ1264155"/>
        <s v="A00810YILHM0199"/>
        <s v="A00811SQ2149497"/>
        <s v="A00811SQ2143557"/>
        <s v="A00811YILHM0204"/>
        <s v="A00812BU043560"/>
        <s v="A00813SQ6694735"/>
        <s v="A00814YILHM0666"/>
        <s v="A00815YILHM0341"/>
        <s v="A00816SQ6017235"/>
        <s v="A00817SQ1884929"/>
        <s v="A00818SQ0046355"/>
        <s v="A00819YILHM0322"/>
        <s v="A00819BU043691"/>
        <s v="A00820YILHM0267"/>
        <s v="A00821SQ1346431"/>
        <s v="A00821SQ7847271"/>
        <s v="A00821SQ3679151"/>
        <s v="A00822YILHM0666"/>
        <s v="A00823SQ6788879"/>
        <s v="A00824YILHM0282"/>
        <s v="A00824Yilhm0719"/>
        <s v="A00825YILHM0320"/>
        <s v="A00826YILHM0849"/>
        <s v="A00826SQ1812397"/>
        <s v="A00827YILHM0518"/>
        <s v="A00828BU043580"/>
        <s v="A00829YILHM0443"/>
        <s v="A00829YILHM0441"/>
        <s v="A00830YILHM0158"/>
        <s v="A00831YILHM0519"/>
        <s v="A00831YILHM0518"/>
        <s v="A00831SQ3525515"/>
        <s v="A00832BU043486"/>
        <s v="A00833YILHM0233"/>
        <s v="A00834YILHM0337"/>
        <s v="A00834YILHM0064"/>
        <s v="A00835BU06808"/>
        <s v="A00836SQ2163597"/>
        <s v="A00837BU043490"/>
        <s v="A00838YILHM0159"/>
        <s v="A00839YILHM0412"/>
        <s v="A00840YILHM0296"/>
        <s v="A00841YILHM0321"/>
        <s v="A00841YILHM0326"/>
        <s v="A00842SQ3283871"/>
        <s v="A00843BU043650"/>
        <s v="A00844YILHM0412"/>
        <s v="A00845YILHM0515"/>
        <s v="A00845YILHM0536"/>
        <s v="A00846YILHM0466"/>
        <s v="A00847BU043541"/>
        <s v="A00848YILHM0007"/>
        <s v="A00849BU043664"/>
        <s v="A00850UB0021"/>
        <s v="A00851BU0368"/>
        <s v="A00851SQ6406523"/>
        <s v="A00852YILHM0657"/>
        <s v="A00852YILHM0690"/>
        <s v="A00853BU043665"/>
        <s v="A00853BU043490"/>
        <s v="A00854YILHM0329"/>
        <s v="A00855SQ2222269"/>
        <s v="A00856YILHM0412"/>
        <s v="A00857YILHM0387"/>
        <s v="A00857YILHM0391"/>
        <s v="A00857YILHM0395"/>
        <s v="A00857YILHM0399"/>
        <s v="A00857YILHM0403"/>
        <s v="A00858YILHM0466"/>
        <s v="A00859YILHM0412"/>
        <s v="A00860YILHM0533"/>
        <s v="A00861BU043657"/>
        <s v="A00862YILHM0379"/>
        <s v="A00862YILHM0376"/>
        <s v="A00862YILHM0385"/>
        <s v="A00863YILHM0466"/>
        <s v="A00864BU043489"/>
        <s v="A00864BU043510"/>
        <s v="A00865YILHM0180"/>
        <s v="A00865YILHM0291"/>
        <s v="A00865BU0505"/>
        <s v="A00865BU043682"/>
        <s v="A00865BU0594"/>
        <s v="A00865BU043612"/>
        <s v="A00865YILHM0189"/>
        <s v="A00865BU0726"/>
        <s v="A00865BU043583"/>
        <s v="A00865YILHM0166"/>
        <s v="A00866BU043461"/>
        <s v="A00867YILHM0466"/>
        <s v="A00868YILH0342"/>
        <s v="A00869UB0296"/>
        <s v="A00870BU043665"/>
        <s v="A00871YILHM1046"/>
        <s v="A00871YILHM1024"/>
        <s v="A00871YILHM0152"/>
        <s v="A00871YILHM0010"/>
        <s v="A00872YILHM0090"/>
        <s v="A00873SQ9589921"/>
        <s v="A00874SQ8327631"/>
        <s v="A00875SQ6779993"/>
        <s v="A00876YILHM1027"/>
        <s v="A00877BU0611"/>
        <s v="A00878SQ8404718"/>
        <s v="A00879BU043665"/>
        <s v="A00880SQ5461211"/>
        <s v="A00881YILHM1022"/>
        <s v="A00882YILHM1060"/>
        <s v="A00882YILHM1029"/>
        <s v="A00883BLTHM0956"/>
        <s v="A00883YILHM0950"/>
        <s v="A00884BU043665"/>
        <s v="A00885YILHM0885"/>
        <s v="A00886UB0102"/>
        <s v="A00886BU06830"/>
        <s v="A00886YILHM0529"/>
        <s v="A00887BU043615"/>
        <s v="A00888YILHM1088"/>
        <s v="A00889YILHM0174"/>
        <s v="A00890BLTHM0915"/>
        <s v="A00890YILHM0543"/>
        <s v="A00890BU043630"/>
        <s v="A00890YILHM0934"/>
        <s v="A00891YILHM0886"/>
        <s v="A00892YILHM0435"/>
        <s v="A00893YILHM1086"/>
        <s v="A00894YILHM1086"/>
        <s v="A00895YILHM1086"/>
        <s v="A00896YILHM1087"/>
        <s v="A00897BU043500"/>
        <s v="A00897YILHM1072"/>
        <s v="A00897bu04403"/>
        <s v="A00898YILHM0524"/>
        <s v="A00899YILHM1070"/>
        <s v="A00900YILHM0340"/>
        <s v="A00901YILHM0561"/>
        <s v="A00902YILHM0913"/>
        <s v="A00902SQ0293150"/>
        <s v="A00903YILHM0182"/>
        <s v="A00903YILHM0221"/>
        <s v="A00904BU067412"/>
        <s v="A00905YILHM1055"/>
        <s v="A00906BU04388"/>
        <s v="A00906LTA00013"/>
        <s v="A00907YILHM0905"/>
        <s v="A00908YILHM1060"/>
        <s v="A00909YILHM0351"/>
        <s v="A00909YILHM0346"/>
        <s v="A00909YILHM0361"/>
        <s v="A00909YILHM0366"/>
        <s v="A00909YILHM0356"/>
        <s v="A00910YILHM0907"/>
        <s v="A00911BLTHM0876"/>
        <s v="A00911YILHM0887"/>
        <s v="A00911YILHM0646"/>
        <s v="A00911YILHM0557"/>
        <s v="A00912YILHM0424"/>
        <s v="A00913YILHM0187"/>
        <s v="A00913BU040298"/>
        <s v="A00914YILHM1065"/>
        <s v="A00915YILHM1042"/>
        <s v="A00915BU043519"/>
        <s v="A00916YILHM0338"/>
        <s v="A00917YILHM0673"/>
        <s v="A00918BLTHM0896"/>
        <s v="A00918YILHM0913"/>
        <s v="A00919YILHM0573"/>
        <s v="A00920YILHM0383"/>
        <s v="A00920YILHM0377"/>
        <s v="A00921BU04370"/>
        <s v="A00922YILHM0383"/>
        <s v="A00922YILHM0377"/>
        <s v="A00922YILHM0371"/>
        <s v="A00923YILHM0256"/>
        <s v="A00923YILHM0545"/>
        <s v="A00923YILHM0864"/>
        <s v="A00924YILHM0890"/>
        <s v="A00924YILHM0910"/>
        <s v="A00924YILHM0308"/>
        <s v="A00925YILHM0463"/>
        <s v="A00925YILHM0034"/>
        <s v="A00926YILHM1078"/>
        <s v="A00927YILHM2040"/>
        <s v="A00927YILHM0688"/>
        <s v="A00928YILHM2054"/>
        <s v="A00929BU043629"/>
        <s v="A00930YILHM2081"/>
        <s v="A00931YILHM1079"/>
        <s v="A00932YILHM0421"/>
        <s v="A00933YILHM0596"/>
        <s v="A00933YILHM2055"/>
        <s v="A00934YILHM0945"/>
        <s v="A00935YILHM2207"/>
        <s v="A00935YILHM2134"/>
        <s v="A00936SQ2179115"/>
        <s v="A00937YILHM2114"/>
        <s v="A00938YILHM0485"/>
        <s v="A00939YILHM2121"/>
        <s v="A00939YILHM2078"/>
        <s v="A00939YILHM2116"/>
        <s v="A00940YILHM1001"/>
        <s v="A00941YILHM2003"/>
        <s v="A00942YILHM1088"/>
        <s v="A00943YILHM1005"/>
        <s v="A00943YILHM1079"/>
        <s v="A00944YILHM0968"/>
        <s v="A00945YILHM2171"/>
        <s v="A00946YILHM2204"/>
        <s v="A00946YILHM2139"/>
        <s v="A00947YILHM2045"/>
        <s v="A00947YILHM0614"/>
        <s v="A00948YILHM2077"/>
        <s v="A00949YILHM0576"/>
        <s v="A00949YILHM2157"/>
        <s v="A00950BU043565"/>
        <s v="A00951YILHM0890"/>
        <s v="A00952YILHM2008"/>
        <s v="A00952YILHM0485"/>
        <s v="A00953UB0267"/>
        <s v="A00954YILHM0146"/>
        <s v="A00955YILHM2001"/>
        <s v="A00956YILHM0325"/>
        <s v="A00957YILHM0922"/>
        <s v="A00958YILHM1087"/>
        <s v="A00959YILHM0652"/>
        <s v="A00960YILHM1081"/>
        <s v="A00961YILHM2065"/>
        <s v="A00962YILHM0324"/>
        <s v="A00963YILHM2071"/>
        <s v="A00964BU0426"/>
        <s v="A00965BU06805"/>
        <s v="A00966YILHM2009"/>
        <s v="A00967YILHM0298"/>
        <s v="A00968YILHM0464"/>
        <s v="A00969YILHM1028"/>
        <s v="A00969YILHM1055"/>
        <s v="A00970YILHM0648"/>
        <s v="A00970YILHM2133"/>
        <s v="A00971BU0426"/>
        <s v="A00972YILHM1009"/>
        <s v="A00972YILHM0422"/>
        <s v="A00973BU043576"/>
        <s v="A00974BU06795"/>
        <s v="A00975YILHM2203"/>
        <s v="A00975YILHM2053"/>
        <s v="A00976YILHM2071"/>
        <s v="A00976YILHM0436"/>
        <s v="A00977YILHM2090"/>
        <s v="A00978YILHM2020"/>
        <s v="A00978YILHM0543"/>
        <s v="A00978YILHM0043"/>
        <s v="A00978YILHM2018"/>
        <s v="A00979BU043656"/>
        <s v="A00980YILHM1087"/>
        <s v="A00981YILHM1088"/>
        <s v="A00982YILHM2229"/>
        <s v="A00983YILHM0250"/>
        <s v="A00983YILHM2142"/>
        <s v="A00983YILHM2177"/>
        <s v="A00983YILHM2143"/>
        <s v="A00984YILHM0138"/>
        <s v="A00985BU043628"/>
        <s v="A00986YILHM0951"/>
        <s v="A00987YILHM2069"/>
        <s v="A00988YILHM00355"/>
        <s v="A00988YILHM0034"/>
        <s v="A00989YILHM2182"/>
        <s v="A00990BU06777"/>
        <s v="A00990BU043652"/>
        <s v="A00991YILHM1010"/>
        <s v="A00992BU0487"/>
        <s v="A00992BLTHM0920"/>
        <s v="A00992YILHM0325"/>
        <s v="A00993YILHM1058"/>
        <s v="A00994YILHM2408"/>
        <s v="A00995YILHM2399"/>
        <s v="A00995YILHM2099"/>
        <s v="A00996YILHM2536"/>
        <s v="A00997BU043495"/>
        <s v="A00997YILHM2268"/>
        <s v="A00998YILHM2536"/>
        <s v="A00999YILHM2535"/>
        <s v="A01000YILHM2536"/>
        <s v="A01001UB0021"/>
        <s v="A01002BU06725"/>
        <s v="A01003YILHM2158"/>
        <s v="A01003YILHM2406"/>
        <s v="A01004YILHM2556"/>
        <s v="A01005YILHM2568"/>
        <s v="A01006YILHM2568"/>
        <s v="A01007BU043525"/>
        <s v="A01008BU043523"/>
        <s v="A01009YILHM2120"/>
        <s v="A01010YILHM2546"/>
        <s v="A01011YILHM2385"/>
        <s v="A01012YILHM2320"/>
        <s v="A01013YILHM2357"/>
        <s v="A01014YILHM1083"/>
        <s v="A01015YILHM2561"/>
        <s v="A01016YILHM2556"/>
        <s v="A01017YILHM2039"/>
        <s v="A01018YILHM0449"/>
        <s v="A01019BU043506"/>
        <s v="A01020YILHM0852"/>
        <s v="A01021YILHM2546"/>
        <s v="A01022YILHM2538"/>
        <s v="A01023YILHM1086"/>
        <s v="A01024YILHM2548"/>
        <s v="A01025YILHM2405"/>
        <s v="A01025YILHM0581"/>
        <s v="A01025YILHM2374"/>
        <s v="A01025YILHM2391"/>
        <s v="A01026LTA00013"/>
        <s v="A01027YILHM2575"/>
        <s v="A01028YILHM2422"/>
        <s v="A01028YILHM2414"/>
        <s v="A01028YILHM2389"/>
        <s v="A01029YILHM2285"/>
        <s v="A01029YILHM2020"/>
        <s v="A01029YILHM2015"/>
        <s v="A01029YILHM2088"/>
        <s v="A01029BU0428"/>
        <s v="A01029YILHM2256"/>
        <s v="A01029YILHM2115"/>
        <s v="A01029YILHM2286"/>
        <s v="A01029YILHM2413"/>
        <s v="A01029YILHM2092"/>
        <s v="A01029YILHM2113"/>
        <s v="A01030YILHM1028"/>
        <s v="A01031YILHM1086"/>
        <s v="A01032SQ1912585"/>
        <s v="A01033YILHM2557"/>
        <s v="A01034YILHM2367"/>
        <s v="A01034BU0424"/>
        <s v="A01035YILHM1086"/>
        <s v="A01036YILHM2151"/>
        <s v="A01037YILHM2201"/>
        <s v="A01038YILHM2235"/>
        <s v="A01038YILHM2237"/>
        <s v="A01038YILHM2236"/>
        <s v="A01039YILHM2545"/>
        <s v="A01040YILHM2538"/>
        <s v="A01041YILHM2549"/>
        <s v="A01042YILHM1088"/>
        <s v="A01043YILHM2547"/>
        <s v="A01044YILHM2559"/>
        <s v="A01045YILHM0883"/>
        <s v="A01046YILHM0424"/>
        <s v="A01047BU043665"/>
        <s v="A01048YILHM2131"/>
        <s v="A01048YILHM0546"/>
        <s v="A01048YILHM0531"/>
        <s v="A01048YILHM2184"/>
        <s v="A01048YILHM2135"/>
        <s v="A01049YILHM2546"/>
        <s v="A01050YILHM2545"/>
        <s v="A01051YILHM2535"/>
        <s v="A01052BU04450"/>
        <s v="A01053YILHM2538"/>
        <s v="A01054YILHM2416"/>
        <s v="A01054BU043631"/>
        <s v="A01054YILHM1008"/>
        <s v="A01054YILHM2343"/>
        <s v="A01054YILHM1086"/>
        <s v="A01054YILHM1087"/>
        <s v="A01055YILHM2450"/>
        <s v="A01056YILHM2538"/>
        <s v="A01056YILHM1003"/>
        <s v="A01057YILHM2538"/>
        <s v="A01058YILHM1077"/>
        <s v="A01059BU06828"/>
        <s v="A01059YILHM2061"/>
        <s v="A01059YILHM2535"/>
        <s v="A01059YILHM2259"/>
        <s v="A01059BU06730"/>
        <s v="A01060YILHM2536"/>
        <s v="A01061YILHM2057"/>
        <s v="A01062YILHM2583"/>
        <s v="A01063YILHM0421"/>
        <s v="A01064YILHM2538"/>
        <s v="A01065YILHM2274"/>
        <s v="A01066YILHM2365"/>
        <s v="A01067YILHM2545"/>
        <s v="A01068YILHM1088"/>
        <s v="A01069YILHM2561"/>
        <s v="A01070YILHM2568"/>
        <s v="A01071YILHM1003"/>
        <s v="A01071YILHM2538"/>
        <s v="A01072YILHM1077"/>
        <s v="A01073YILHM2538"/>
        <s v="A01074YILHM2598"/>
        <s v="A01075YILHM2549"/>
        <s v="A01075YILHM1007"/>
        <s v="A01075BU0473"/>
        <s v="A01075YILHM2546"/>
        <s v="A01075YILHM2560"/>
        <s v="A01076YILHM1082"/>
        <s v="A01077YILHM2548"/>
        <s v="A01078YILHM2538"/>
        <s v="A01079YILHM1088"/>
        <s v="A01080YILHM2547"/>
        <s v="A01081YILHM2567"/>
        <s v="A01082BU0321"/>
        <s v="A01083YILHM2359"/>
        <s v="A01084YILHM1001"/>
        <s v="A01085YILHM2536"/>
        <s v="A01086YILHM1086"/>
        <s v="A01087YILHM2546"/>
        <s v="A01088YILHM2326"/>
        <s v="A01089YILHM1023"/>
        <s v="A01090YILHM2540"/>
        <s v="A01091YILHM2543"/>
        <s v="A01092YILHM2413"/>
        <s v="A01093YILHM2646"/>
        <s v="A01094YILHM1088"/>
        <s v="A01095YILHM2545"/>
        <s v="A01096YILHM2592"/>
        <s v="A01096YILHM2591"/>
        <s v="A01097YILHM2554"/>
        <s v="A01098YILHM2093"/>
        <s v="A01099YILHM2022"/>
        <s v="A01100YILHM2005"/>
        <s v="A01101YILHM1088"/>
        <s v="A01102YILHM2538"/>
        <s v="A01103YILHM2425"/>
        <s v="A01104BU06591"/>
        <s v="A01105YILHM2316"/>
        <s v="A01106YILHM2559"/>
        <s v="A01107YILHM2172"/>
        <s v="A01108YILHM2750"/>
        <s v="A01109YILHM1083"/>
        <s v="A01110YILHM2190"/>
        <s v="A01110YILHM0221"/>
        <s v="A01111YILHM1082"/>
        <s v="A01112YILHM1042"/>
        <s v="A01112UB0093"/>
        <s v="A01113YILHM2169"/>
        <s v="A01113YILHM2440"/>
        <s v="A01114YNIR05"/>
        <s v="A01115YILHM2537"/>
        <s v="A01116YILHM2460"/>
        <s v="A01116YILHM2475"/>
        <s v="A01116YILHM2201"/>
        <s v="A01116YILHM2193"/>
        <s v="A01117YILHM0347"/>
        <s v="A01117YILHM0357"/>
        <s v="A01117YILHM0367"/>
        <s v="A01118YILHM2101"/>
        <s v="A01119BU043587"/>
        <s v="A01119YILHM2538"/>
        <s v="A01119YILHM2083"/>
        <s v="A01119YILHM2654"/>
        <s v="A01120YNIR20"/>
        <s v="A01121YILHM2538"/>
        <s v="A01122YILHM2239"/>
        <s v="A01122YILHM2135"/>
        <s v="A01122YILHM2537"/>
        <s v="A01122YILHM2472"/>
        <s v="A01123YILHM2096"/>
        <s v="A01123YILHM2355"/>
        <s v="A01124YILHM2546"/>
        <s v="A01125BU06431"/>
        <s v="A01126BU04450"/>
        <s v="A01127YILHM2587"/>
        <s v="A01128YILHM0174"/>
        <s v="A01128YILHM2731"/>
        <s v="A01129YILHM2549"/>
        <s v="A01129YILHM2596"/>
        <s v="A01130YILHM0905"/>
        <s v="A01131BU04466Marlen"/>
        <s v="A01131BU04467Marlen"/>
        <s v="A01132YILHM0659"/>
        <s v="A01133YNIR62"/>
        <s v="A01134YILHM2241"/>
        <s v="A01134YILHM2134"/>
        <s v="A01134YILHM2244"/>
        <s v="A01135YILHM0420"/>
        <s v="A01135YILHM1083"/>
        <s v="A01136YILHM2644"/>
        <s v="A01137YILHM2752"/>
        <s v="A01138YILHM2181"/>
        <s v="A01138YILHM2388"/>
        <s v="A01138YILHM2346"/>
        <s v="A01139YILHM1088"/>
        <s v="A01140YILHM2049"/>
        <s v="A01140BLTHM0875"/>
        <s v="A01140YILHM2240"/>
        <s v="A01140YILHM2057"/>
        <s v="A01140YILHM2713"/>
        <s v="A01141YILHM2223"/>
        <s v="A01141YILHM2682"/>
        <s v="A01141YILHM2435"/>
        <s v="A01141YILHM2358"/>
        <s v="A01141YILHM2534"/>
        <s v="A01142YILHM2537"/>
        <s v="A01143YILHM2372"/>
        <s v="A01144YILHM1076"/>
        <s v="A01145YILHM2694"/>
        <s v="A01146YILHM2751"/>
        <s v="A01147YILHM2167"/>
        <s v="A01147YILHM2444"/>
        <s v="A01147YILHM2424"/>
        <s v="A01147YILHM2132"/>
        <s v="A01147YILHM2432"/>
        <s v="A01147YILHM2685"/>
        <s v="A01147YILHM2351"/>
        <s v="A01147YILHM2423"/>
        <s v="A01147YILHM2482"/>
        <s v="A01147YILHM2005"/>
        <s v="A01147YILHM2145"/>
        <s v="A01148YILHM2597"/>
        <s v="A01149YILHM2547"/>
        <s v="A01150YILHM2238"/>
        <s v="A01151YILHM2178"/>
        <s v="A01151YILHM2168"/>
        <s v="A01152YILHM2150"/>
        <s v="A01153BU04459"/>
        <s v="A01153YILHM1079"/>
        <s v="A01153YILHM2011"/>
        <s v="A01153BU04410"/>
        <s v="A01153LTA00003"/>
        <s v="A01153YILHM1075"/>
        <s v="A01153YILHM2609"/>
        <s v="A01154YILHM2566"/>
        <s v="A01154YILHM2500"/>
        <s v="A01154YILHM2340"/>
        <s v="A01155BU0473"/>
        <s v="A01156YILHM2717"/>
        <s v="A01157YILHM2180"/>
        <s v="A01158YILHM0303"/>
        <s v="A01159YNIR55"/>
        <s v="A01160YILHM2746"/>
        <s v="A01161YILHM2553"/>
        <s v="A01162YILHM2461"/>
        <s v="A01163YILHM2566"/>
        <s v="A01164YILHM2005"/>
        <s v="A01164YILHM2548"/>
        <s v="A01165YNIR53"/>
        <s v="A01165YNIR45"/>
        <s v="A01166YILHM1087"/>
        <s v="A01167YNIR33"/>
        <s v="A01168YILHM0381"/>
        <s v="A01169YILHM0372"/>
        <s v="A01170YILHM0375"/>
        <s v="A01171YILHM0378"/>
        <s v="A01172YILHM0384"/>
        <s v="A01173YILHM2553"/>
        <s v="A01174YILHM2205"/>
        <s v="A01175YNIR32"/>
        <s v="A01176YILHM1087"/>
        <s v="A01177YILHM2548"/>
        <s v="A01178YNIR20"/>
        <s v="A01179YILHM2129"/>
        <s v="A01180YILHM0464"/>
        <s v="A01181YILHM2354"/>
        <s v="A01181YILHM2679"/>
        <s v="A01181YILHM2415"/>
        <s v="A01182YILHM2390"/>
        <s v="A01183YILHM2692"/>
        <s v="A01183YILHM0327"/>
        <s v="A01183YILHM2701"/>
        <s v="A01184YNIR07"/>
        <s v="A01185YILHM1002"/>
        <s v="A01186YILHM0464"/>
        <s v="A01187YILHM1076"/>
        <s v="A01188YILHM2537"/>
        <s v="A01189YILHM2037"/>
        <s v="A01190YILHM2522"/>
        <s v="A01191YILHM2150"/>
        <s v="A01192BU043506"/>
        <s v="A01193YILHM2549"/>
        <s v="A01194YILHM1080"/>
        <s v="A01195BU04384"/>
        <s v="A01196BU04385"/>
        <s v="A01197YNIR29"/>
        <s v="A01198YILHM0620"/>
        <s v="A01199YILHM2585"/>
        <s v="A01200YILHM1061"/>
        <s v="A01201YILHM1048"/>
        <s v="A01202BU043500"/>
        <s v="A01203YILHM0620"/>
        <s v="A01204YILHM2722"/>
        <s v="A01205YILHM2338"/>
        <s v="A01205YILHM2417"/>
        <s v="A01206YILHM0635"/>
        <s v="A01206YILHM2144"/>
        <s v="A01206YILHM2152"/>
        <s v="A01206YILHM2600"/>
        <s v="A01206YILHM2322"/>
        <s v="A01206YILHM2761"/>
        <s v="A01206YILHM2760"/>
        <s v="A01206YILHM2518"/>
        <s v="A01206YILHM2179"/>
        <s v="A01206YILHM2457"/>
        <s v="A01206YILHM2319"/>
        <s v="A01206YILHM2438"/>
        <s v="A01206YILHM2524"/>
        <s v="A01206YILHM2302"/>
        <s v="A01207YILHM0560"/>
        <s v="A01207YILHM2470"/>
        <s v="A01207YILHM2519"/>
        <s v="A01207YILHM2473"/>
        <s v="A01208YILHM0928"/>
        <s v="A01208YILHM2769"/>
        <s v="A01209YILHM2047"/>
        <s v="A01210YILHM2555"/>
        <s v="A01211YILHM1087"/>
        <s v="A01212YILHM1087"/>
        <s v="A01213YILHM0433"/>
        <s v="A01214SQ7494591"/>
        <s v="A01215YILHM2549"/>
        <s v="A01216YILHM0697"/>
        <s v="A01216YILHM2528"/>
        <s v="A01217YILHM2466"/>
        <s v="A01218YILHM1087"/>
        <s v="A01219YILHM2579"/>
        <s v="A01219YILHM2552"/>
        <s v="A01220YILHM0635"/>
        <s v="A01221YILHM2568"/>
        <s v="A01222BU043501"/>
        <s v="A01223YILHM1027"/>
        <s v="A01224YNIR51"/>
        <s v="A01225YNIR30"/>
        <s v="A01226YILHM2837"/>
        <s v="A01226YILHM2662"/>
        <s v="A01226YILHM2663"/>
        <s v="A01226YILHM0220"/>
        <s v="A01226YILHM2501"/>
        <s v="A01226YILHM2684"/>
        <s v="A01226YILHM2827"/>
        <s v="A01227YILHM2612"/>
        <s v="A01228YILHM2542"/>
        <s v="A01228YILHM2539"/>
        <s v="A01229YILHM2210"/>
        <s v="A01229YILHM2056"/>
        <s v="A01230YILHM2136"/>
        <s v="A01231YILHM2552"/>
        <s v="A01232YILHM2811"/>
        <s v="A01232YILHM2247"/>
        <s v="A01232YILHM2315"/>
        <s v="A01232YILHM0965"/>
        <s v="A01232YILHM2812"/>
        <s v="A01233YILHM2149"/>
        <s v="A01233YILHM2626"/>
        <s v="A01234YILHM0141"/>
        <s v="A01235YNIR56"/>
        <s v="A01236YILHM2824"/>
        <s v="A01236YILHM2339"/>
        <s v="A01236YILHM0935"/>
        <s v="A01236YILHM2345"/>
        <s v="A01237YILHM2307"/>
        <s v="A01237YILHM2700"/>
        <s v="A01237YILHM0941"/>
        <s v="A01237YILHM2732"/>
        <s v="A01238YILHM2629"/>
        <s v="A01239YILHM2789"/>
        <s v="A01240YILHM2840"/>
        <s v="A01240YILHM2828"/>
        <s v="A01241YILHM2817"/>
        <s v="A01242YILHM2549"/>
        <s v="A01243YILHM2785"/>
        <s v="A01243YILHM2196"/>
        <s v="A01243YILHM0619"/>
        <s v="A01244YILHM2550"/>
        <s v="A01245YNIR54"/>
        <s v="A01246YILHM2789"/>
        <s v="A01247YNIR32"/>
        <s v="A01248YNIR38"/>
        <s v="A01248BU043524"/>
        <s v="A01248BU043517"/>
        <s v="A01249YILHM2629"/>
        <s v="A01250YILHM2547"/>
        <s v="A01251YILHM2577"/>
        <s v="A01252YILHM2534"/>
        <s v="A01253YNIR81"/>
        <s v="A01254YILHM2441"/>
        <s v="A01255YILHM2577"/>
        <s v="A01256YILHM2543"/>
        <s v="A01257YILHM1086"/>
        <s v="A01258YILHM1088"/>
        <s v="A01259YILHM2164"/>
        <s v="A01260BU043635"/>
        <s v="A01261YILHM1024"/>
        <s v="A01262BU043502"/>
        <s v="A01263YILHM2578"/>
        <s v="A01264YILHM2298"/>
        <s v="A01265YILHM2743"/>
        <s v="A01266YILHM2658"/>
        <s v="A01267YILHM0964"/>
        <s v="A01268YILHM2614"/>
        <s v="A01269BU064412"/>
        <s v="A01270YILHM0644"/>
        <s v="A01271BU04376"/>
        <s v="A01272YILHM1013"/>
        <s v="A01273YILHM2537"/>
        <s v="A01274YILHM2552"/>
        <s v="A01275SQ2791329"/>
        <s v="A01276YILHM2705"/>
        <s v="A01276YILHM0342"/>
        <s v="A01276YILHM0635"/>
        <s v="A01276YILHM2813"/>
        <s v="A01276YILHM2857"/>
        <s v="A01276YILHM2771"/>
        <s v="A01276YILHM2698"/>
        <s v="A01276YILHM0912"/>
        <s v="A01276SQ9492390"/>
        <s v="A01276YILHM2786"/>
        <s v="A01276YILHM2603"/>
        <s v="A01276YILHM1073"/>
        <s v="A01277YILHM2671"/>
        <s v="A01278YILHM1049"/>
        <s v="A01279YILHM2835"/>
        <s v="A01280YILHM2781"/>
        <s v="A01281YILHM2107"/>
        <s v="A01282YILHM2299"/>
        <s v="A01283YILHM0421"/>
        <s v="A01283YILHM1087"/>
        <s v="A01283YILHM1088"/>
        <s v="A01283YNIR49"/>
        <s v="A01284SQ7553701"/>
        <s v="A01285BLTHM0861"/>
        <s v="A01285YNIR06"/>
        <s v="A01286YILHM2619"/>
        <s v="A01286YILHM2806"/>
        <s v="A01286YILHM0295"/>
        <s v="A01286YILHM2485"/>
        <s v="A01287YILHM0870"/>
        <s v="A01288YILHM2534"/>
        <s v="A01289SQ9531610"/>
        <s v="A01290YILHM2560"/>
        <s v="A01290YILHM2819"/>
        <s v="A01290YILHM2685"/>
        <s v="A01290YILHM2688"/>
        <s v="A01290YILHM2621"/>
        <s v="A01291YILHM2561"/>
        <s v="A01292YNIR52"/>
        <s v="A01293YILHM2847"/>
        <s v="A01294YILHM2762"/>
        <s v="A01295YILHM2344"/>
        <s v="A01296YILHM1036"/>
        <s v="A01297YILHM1058"/>
        <s v="A01298YILHM2850"/>
        <s v="A01298SQ4387059"/>
        <s v="A01298YILHM2797"/>
        <s v="A01298YNIR17"/>
        <s v="A01299SQ7553701"/>
        <s v="A01300SQ5874789"/>
        <s v="A01301YILHM2642"/>
        <s v="A01301YILHM2652"/>
        <s v="A01302BU0547"/>
        <s v="A01302YILHM2954"/>
        <s v="A01302YILHM2961"/>
        <s v="A01303YILHM2517"/>
        <s v="A01303YILHM2622"/>
        <s v="A01303YILHM2386"/>
        <s v="A01303YILHM2214"/>
        <s v="A01303YILHM2462"/>
        <s v="A01303YILHM0521"/>
        <s v="A01303YILHM2458"/>
        <s v="A01304YILHM2672"/>
        <s v="A01304YNIR31"/>
        <s v="A01305YILHM2883"/>
        <s v="A01306BU04457"/>
        <s v="A01307YILHM2849"/>
        <s v="A01308SQ5128739"/>
        <s v="A01309SQ9348910"/>
        <s v="A01310YILHM2464"/>
        <s v="A01311YILHM2180"/>
        <s v="A01312YILHM2819"/>
        <s v="A01313YILHM2814"/>
        <s v="A01314SQ6124738"/>
        <s v="A01314YILHM2795"/>
        <s v="A01315YILHM2036"/>
        <s v="A01315YILHM2874"/>
        <s v="A01315YILHM2714"/>
        <s v="A01316YNIR02"/>
        <s v="A01317YILHM2945"/>
        <s v="A01318YILHM2753"/>
        <s v="A01319SQ4563484"/>
        <s v="A01320YILHM2118"/>
        <s v="A01320YILHM2079"/>
        <s v="A01321BU04449"/>
        <s v="A01322YILHM2546"/>
        <s v="A01323YILHM2618"/>
        <s v="A01323YILHM2896"/>
        <s v="A01324YILHM2392"/>
        <s v="A01325YILHM2867"/>
        <s v="A01326YILHM2248"/>
        <s v="A01326YILHM2226"/>
        <s v="A01326YILHM2878"/>
        <s v="A01326YILHM2318"/>
        <s v="A01327SQ2195079"/>
        <s v="A01327YILHM2819"/>
        <s v="A01327YILHM2458"/>
        <s v="A01328YILHM2680"/>
        <s v="A01329YILHM2219"/>
        <s v="A01330YILHM2784"/>
        <s v="A01330YILHM2476"/>
        <s v="A01330YILHM2146"/>
        <s v="A01331BU06729"/>
        <s v="A01332YILHM2166"/>
        <s v="A01332YILHM2429"/>
        <s v="A01332SQ9419295"/>
        <s v="A01333YILHM2618"/>
        <s v="A01334YILHM2393"/>
        <s v="A01335YILHM2534"/>
        <s v="A01336YILHM2881"/>
        <s v="A01337BU043542"/>
        <s v="A01338YILHM2072"/>
        <s v="A01339YNIR62"/>
        <s v="A01340YILHM2046"/>
        <s v="A01341YNIR64"/>
        <s v="A01342YILHM2129"/>
        <s v="A01343YILHM0464"/>
        <s v="A01344YILHM2963"/>
        <s v="A01345YNIR70"/>
        <s v="A01346YILHM2230"/>
        <s v="A01346YILHM2795"/>
        <s v="A01346SQ0085780"/>
        <s v="A01346YILHM2316"/>
        <s v="A01346YILHM3018"/>
        <s v="A01346YILHM2232"/>
        <s v="A01347YILHM2132"/>
        <s v="A01347YILHM3015"/>
        <s v="A01347SQ0329984"/>
        <s v="A01347SQ1770701"/>
        <s v="A01347YILHM2784"/>
        <s v="A01348YILHM3011"/>
        <s v="A01349YILHM2418"/>
        <s v="A01349YILHM1081"/>
        <s v="A01349YILHM2960"/>
        <s v="A01350YILHM1074"/>
        <s v="A01351YILHM2768"/>
        <s v="A01352YILHM2915"/>
        <s v="A01353YILHM2916"/>
        <s v="A01354YILHM2917"/>
        <s v="A01355YILHM2909"/>
        <s v="A01356YILHM2910"/>
        <s v="A01357YILHM2911"/>
        <s v="A01358YILHM0448"/>
        <s v="A01359BLTHM0833"/>
        <s v="A01360YILHM2820"/>
        <s v="A01361YILHM2821"/>
        <s v="A01361YILHM2683"/>
        <s v="A01362YILHM2822"/>
        <s v="A01363YILHM2707"/>
        <s v="A01363YILHM2005"/>
        <s v="A01364Yilhm0589"/>
        <s v="A01365Yilhm2028"/>
        <s v="A01366YILHM2948"/>
        <s v="A01367YILHM2439"/>
        <s v="A01368YILHM3016"/>
        <s v="A01369YILHM1017"/>
        <s v="A01370YILHM1023"/>
        <s v="A01371BU043653"/>
        <s v="A01372BU04445"/>
        <s v="A01373YILHM1060"/>
        <s v="A01374Yilhm2028"/>
        <s v="A01374YILHM2459"/>
        <s v="A01374Yilhm0589"/>
        <s v="A01374YILHM2141"/>
        <s v="A01375YILHM2944"/>
        <s v="A01375Yilhm2957"/>
        <s v="A01375YILHM2610"/>
        <s v="A01375YILHM2243"/>
        <s v="A01375YILHM3051"/>
        <s v="A01376YNIR32"/>
        <s v="A01377YILHM0635"/>
        <s v="A01377YILHM3043"/>
        <s v="A01378Yilhm2617"/>
        <s v="A01378YILHM2243"/>
        <s v="A01378YILHM2882"/>
        <s v="A01379YILHM1088"/>
        <s v="A01380YILHM2551"/>
        <s v="A01381YNIR09"/>
        <s v="A01381YNIR34"/>
        <s v="A01382SQ5162343"/>
        <s v="A01383YILHM2554"/>
        <s v="A01384YILHM2691"/>
        <s v="A01385YILHM1088"/>
        <s v="A01386Yilhm2499"/>
        <s v="A01387YILHM2722"/>
        <s v="A01387YILHM2380"/>
        <s v="A01388Yilhm0867"/>
        <s v="A01388YILHM0305"/>
        <s v="A01389YILHM2964"/>
        <s v="A01389YILHM2941"/>
        <s v="A01389YILHM2866"/>
        <s v="A01389YILHM2608"/>
        <s v="A01389YILHM2685"/>
        <s v="A01389Yilhm2295"/>
        <s v="A01389Yilhm2294"/>
        <s v="A01390SQ1249640"/>
        <s v="A01391SQ1693575"/>
        <s v="A01392YILHM2795"/>
        <s v="A01393YILHM2901"/>
        <s v="A01394YILHM2341"/>
        <s v="A01394YILHM2643"/>
        <s v="A01394YILHM2869"/>
        <s v="A01395YNIR86"/>
        <s v="A01395YNIR87"/>
        <s v="A01396YILHM0450"/>
        <s v="A01396YILHM0444"/>
        <s v="A01397YILHM2534"/>
        <s v="A01398YILHM2048"/>
        <s v="A01398YILHM3107"/>
        <s v="A01398YILHM3122"/>
        <s v="A01399BU043650"/>
        <s v="A01400YILHM3098"/>
        <s v="A01400YILHM3133"/>
        <s v="A01400YILHM2579"/>
        <s v="A01401YILHM3138"/>
        <s v="A01402YILHM2885"/>
        <s v="A01402YILHM2880"/>
        <s v="A01403YILHM3129"/>
        <s v="A01404YILHM3121"/>
        <s v="A01404YILHM3068"/>
        <s v="A01405YILHM2618"/>
        <s v="A01406YILHM3086"/>
        <s v="A01406YILHM3088"/>
        <s v="A01407SQ3176107"/>
        <s v="A01408SQ0777893"/>
        <s v="A01408SQ1439124"/>
        <s v="A01409BU04332"/>
        <s v="A01409YILHM0929"/>
        <s v="A01410YILHM2665"/>
        <s v="A01411YILHM3120"/>
        <s v="A01411YILHM3077"/>
        <s v="A01412YILHM3097"/>
        <s v="A01412YILHM3109"/>
        <s v="A01413YILHM3119"/>
        <s v="A01413YILHM3115"/>
        <s v="A01414YILHM0467"/>
        <s v="A01415UB0267"/>
        <s v="A01416UB0122"/>
        <s v="A01417YILHM1054"/>
        <s v="A01418YILHM2973"/>
        <s v="A01419YILHM3106"/>
        <s v="A01420YILHM2398"/>
        <s v="A01420YILHM2370"/>
        <s v="A01420YILHM2407"/>
        <s v="A01420YILHM2708"/>
        <s v="A01420YILHM2854"/>
        <s v="A01420Ynir19"/>
        <s v="A01421YILHM3096"/>
        <s v="A01421UB234"/>
        <s v="A01421YILHM3090"/>
        <s v="A01421YILHM2943"/>
        <s v="A01422BU04325"/>
        <s v="A01423YILHM1050"/>
        <s v="A01423YILHM1062"/>
        <s v="A01423YNIR06"/>
        <s v="A01423YILHM0421"/>
        <s v="A01423YILHM2379"/>
        <s v="A01423YILHM2508"/>
        <s v="A01424BU04325"/>
        <s v="A01424YILHM2180"/>
        <s v="A01425YILHM2963"/>
        <s v="A01425YILHM3101"/>
        <s v="A01425Yilhm3102"/>
        <s v="A01425YILHM3045"/>
        <s v="A01425YILHM2140"/>
        <s v="A01425YILHM2467"/>
        <s v="A01425YILHM2872"/>
        <s v="A01425YILHM2982"/>
        <s v="A01425SQ5518150"/>
        <s v="A01425YILHM2350"/>
        <s v="A01425YILHM3094"/>
        <s v="A01425YILHM2699"/>
        <s v="A01425YILHM2799"/>
        <s v="A01426YILHM2577"/>
        <s v="A01427YILHM0701"/>
        <s v="A01427YILHM0324"/>
        <s v="A01428YILHM2087"/>
        <s v="A01428SQ6548054"/>
        <s v="A01429SQ5179060"/>
        <s v="A01430YNIR84"/>
        <s v="A01430SQ3482576"/>
        <s v="A01430YILHM2381"/>
        <s v="A01430YILHM3062"/>
        <s v="A01431SQ8885087"/>
        <s v="A01431SQ7213858"/>
        <s v="A01431SQ0102824"/>
        <s v="A01432YILHM3099"/>
        <s v="A01433SQ8726688"/>
        <s v="A01434YILHM1054"/>
        <s v="A01435YILHM0467"/>
        <s v="A01436Yilhm0654"/>
        <s v="A01437YILHM3032"/>
        <s v="A01437YILHM2859"/>
        <s v="A01438SQ3082086"/>
        <s v="A01439YILHM2553"/>
        <s v="A01440YILHM2852"/>
        <s v="A01441YILHM3001"/>
        <s v="A01442YILHM3140"/>
        <s v="A01443YILHM2955"/>
        <s v="A01444YILHM3012"/>
        <s v="A01444YILHM3018"/>
        <s v="A01445YILHM2410"/>
        <s v="A01446YILHM2353"/>
        <s v="A01447SQ3082086"/>
        <s v="A01448YILHM2278"/>
        <s v="A01449YILHM3031"/>
        <s v="A01450YILHM3041"/>
        <s v="A01451YILHM2373"/>
        <s v="A01452YILHM2947"/>
        <s v="A01453SQ5798141"/>
        <s v="A01453YILHM3126"/>
        <s v="A01453YILHM3038"/>
        <s v="A01453YILHM2435"/>
        <s v="A01453YILHM2995"/>
        <s v="A01453YILHM3103"/>
        <s v="A01453YILHM2155"/>
        <s v="A01453SQ8299991"/>
        <s v="A01453YILHM2175"/>
        <s v="A01453Yilhm0646"/>
        <s v="A01453SQ9531610"/>
        <s v="A01453YILHM2704"/>
        <s v="A01454YILHM2815"/>
        <s v="A01454YILHM0558"/>
        <s v="A01455YILHM2872"/>
        <s v="A01456YNIR88"/>
        <s v="A01456YILHM3136"/>
        <s v="A01456YILHM2830"/>
        <s v="A01457YILHM0940"/>
        <s v="A01458YILHM2919"/>
        <s v="A01458BU04408"/>
        <s v="A01459YILHM2981"/>
        <s v="A01460YNIR40"/>
        <s v="A01461YILHM2170"/>
        <s v="A01461YILHM0289"/>
        <s v="A01461Yilhm0962"/>
        <s v="A01461YILHM2711"/>
        <s v="A01461YILHM0640"/>
        <s v="A01462YILHM2779"/>
        <s v="A01463YILHM2819"/>
        <s v="A01464SQ5201537"/>
        <s v="A01465YILHM3080"/>
        <s v="A01465YILHM2137"/>
        <s v="A01465BU06722"/>
        <s v="A01465YILHM3021"/>
        <s v="A01465YILHM2820"/>
        <s v="A01465YILHM3083"/>
        <s v="A01466YILHM2462"/>
        <s v="A01466YILHM2232"/>
        <s v="A01466SQ7448079"/>
        <s v="A01466YILHM3125"/>
        <s v="A01466YILHM2952"/>
        <s v="A01467YILHM2555"/>
        <s v="A01468YILHM3002"/>
        <s v="A01469YILHM1082"/>
        <s v="A01470YNIR72"/>
        <s v="A01470YNIR106"/>
        <s v="A01471YILHM3074"/>
        <s v="A01471Yilhm3078"/>
        <s v="A01471YILHM2237"/>
        <s v="A01471YILHM2747"/>
        <s v="A01472YNIR85"/>
        <s v="A01473YILHM2483"/>
        <s v="A01474YILHM2281"/>
        <s v="A01474YILHM0439"/>
        <s v="A01474BU043603"/>
        <s v="A01475Yilhm0584"/>
        <s v="A014763289"/>
        <s v="A01476YILHM3079"/>
        <s v="A01476YILHM3069"/>
        <s v="A01476YNIR83"/>
        <s v="A014763251"/>
        <s v="A014763313"/>
        <s v="A01477YILHM2558"/>
        <s v="A014783364"/>
        <s v="A014783407"/>
        <s v="A01479BU043606"/>
        <s v="A01480YNIR48"/>
        <s v="A01480YILHM2861"/>
        <s v="A01480YILHM2156"/>
        <s v="A01480YILHM2161"/>
        <s v="A01480YILHM1011"/>
        <s v="A01480YILHM1077"/>
        <s v="A01480YILHM3041"/>
        <s v="A014803402"/>
        <s v="A01480YNIR80"/>
        <s v="A01480YILHM2673"/>
        <s v="A01480YILHM2899"/>
        <s v="A01480YILHM3064"/>
        <s v="A01480YILHM0140"/>
        <s v="A01480YILHM2376"/>
        <s v="A014803277"/>
        <s v="A01480YNIR90"/>
        <s v="A01480YILHM2375"/>
        <s v="A01480YILHM2087"/>
        <s v="A01480YNIR71"/>
        <s v="A01480YILHM2920"/>
        <s v="A01480YILHM2922"/>
        <s v="A01480YILHM2958"/>
        <s v="A01480YILHM2919"/>
        <s v="A01480YILHM3006"/>
        <s v="A01480YILHM2378"/>
        <s v="A01481YNIR69"/>
        <s v="A01482YILHM0963"/>
        <s v="A01482YILHM2675"/>
        <s v="A014834354"/>
        <s v="A01483YILHM2712"/>
        <s v="A014832979"/>
        <s v="A014842879"/>
        <s v="A01484YILHM2977"/>
        <s v="A01485YILHM2390"/>
        <s v="A01485YILHM2434"/>
        <s v="A014853350"/>
        <s v="A014863250"/>
        <s v="A014863290"/>
        <s v="A01486YILHM2829"/>
        <s v="A01486YILHM2010"/>
        <s v="A014863248"/>
        <s v="A01486YILHM2495"/>
        <s v="A014863192"/>
        <s v="A014863180"/>
        <s v="A014863305"/>
        <s v="A01487YILHM2376"/>
        <s v="A014873363"/>
        <s v="A014873172"/>
        <s v="A01487YILHM2931"/>
        <s v="A01487YILHM2567"/>
        <s v="A014873331"/>
        <s v="A014873202"/>
        <s v="A014883350"/>
        <s v="A01489YILHM2477"/>
        <s v="A01489YILHM2856"/>
        <s v="A01489YILHM2886"/>
        <s v="A01489SQ9852411"/>
        <s v="A01490YILHM3115"/>
        <s v="A014913166"/>
        <s v="A014923155"/>
        <s v="A014933160"/>
        <s v="A014933165"/>
        <s v="A014933159"/>
        <s v="A01494YILHM2384"/>
        <s v="A014953293"/>
        <s v="A014963310"/>
        <s v="A01497YNIR105"/>
        <s v="A01498YILHM2558"/>
        <s v="A01499YNIR64"/>
        <s v="A014993341"/>
        <s v="A01500YILHM3081"/>
        <s v="A01500YILHM2823"/>
        <s v="A01501YILHM0534"/>
        <s v="A01501YILHM0576"/>
        <s v="A01502YNIR89"/>
        <s v="A01503YILHM0558"/>
        <s v="A01504YNIR08"/>
        <s v="A01504SQ8139098"/>
        <s v="A01504YILHM2921"/>
        <s v="A015043441"/>
        <s v="A01504YILHM2113"/>
        <s v="A01504YILHM2765"/>
        <s v="A015043316"/>
        <s v="A015043439"/>
        <s v="A01504BU06786"/>
        <s v="A01505Yilhm0235"/>
        <s v="A015064277"/>
        <s v="A01506YILHM2865"/>
        <s v="A01507BU043675"/>
        <s v="A01507YNIR82"/>
        <s v="A01507YILHM3113"/>
        <s v="A01507SQ9706473"/>
        <s v="A01507SQ4443333"/>
        <s v="A01507YILHM2684"/>
        <s v="A015087864"/>
        <s v="A01509SQ5128739"/>
        <s v="A015103318"/>
        <s v="A01510YILHM3055"/>
        <s v="A01511YNIR54"/>
        <s v="A015123311"/>
        <s v="A01512YILHM2153"/>
        <s v="A015123306"/>
        <s v="A015136851"/>
        <s v="A015135079"/>
        <s v="A015148230"/>
        <s v="A015147850"/>
        <s v="A015148084"/>
        <s v="A01515YILHM3010"/>
        <s v="A01516YNIR37"/>
        <s v="A01516YILHM2999"/>
        <s v="A015162712"/>
        <s v="A01516BU043540"/>
        <s v="A01516YNIR92"/>
        <s v="A015167666"/>
        <s v="A01516YILHM0544"/>
        <s v="A01517YILHM3111"/>
        <s v="A015183236"/>
        <s v="A01519YILHM2322"/>
        <s v="A01520YILHM2851"/>
        <s v="A015213171"/>
        <s v="A01521YILHM2918"/>
        <s v="A01522YILHM3059"/>
        <s v="A01522YILHM2555"/>
        <s v="A015232560"/>
        <s v="A01524YNIR75"/>
        <s v="A015243276"/>
        <s v="A015253158"/>
        <s v="A015263242"/>
        <s v="A015273326"/>
        <s v="A015273330"/>
        <s v="A015273366"/>
        <s v="A01528SQ1028388"/>
        <s v="A015293157"/>
        <s v="A01530SQ8093415"/>
        <s v="A015313244"/>
        <s v="A015321062"/>
        <s v="A015331054"/>
        <s v="A015332615"/>
        <s v="A015343197"/>
        <s v="A015343172"/>
        <s v="A015343173"/>
        <s v="A015359443"/>
        <s v="A015357843"/>
        <s v="A015359358"/>
        <s v="A015359010"/>
        <s v="A01536BU043501"/>
        <s v="A01537YILHM2558"/>
        <s v="A015389969"/>
        <s v="A01538YILHM1027"/>
        <s v="A01539YILHM2137"/>
        <s v="A015403535"/>
        <s v="A01541YILHM2137"/>
        <s v="A015423425"/>
        <s v="A01543YILHM1078"/>
        <s v="A015446361"/>
        <s v="A01545YILHM3080"/>
        <s v="A01546YILHM2130"/>
        <s v="A01547YILHM0533"/>
        <s v="A015483514"/>
        <s v="A01549YILHM2026"/>
        <s v="A015493243"/>
        <s v="A01550YILHM2308"/>
        <s v="A015503520"/>
        <s v="A01551YNIR17"/>
        <s v="A015513200"/>
        <s v="A015513536"/>
        <s v="A015513272"/>
        <s v="A01551YNIR28"/>
        <s v="A015523428"/>
        <s v="A01552YILHM2636"/>
        <s v="A015523415"/>
        <s v="A01552YILHM2638"/>
        <s v="A01552YILHM2008"/>
        <s v="A015523542"/>
        <s v="A015523518"/>
        <s v="A01553YILHM2680"/>
        <s v="A015533242"/>
        <s v="A01553YILHM2719"/>
        <s v="A015533438"/>
        <s v="A015533511"/>
        <s v="A015533516"/>
        <s v="A01553YILHM2525"/>
        <s v="A015533147"/>
        <s v="A015537666"/>
        <s v="A01553YILHM3139"/>
        <s v="A015533203"/>
        <s v="A01553YILHM2527"/>
        <s v="A015533424"/>
        <s v="A01553YILHM2836"/>
        <s v="A01553YILHM2904"/>
        <s v="A015533295"/>
        <s v="A015533434"/>
        <s v="A015533199"/>
        <s v="A01553BLTHM0835"/>
        <s v="A015533253"/>
        <s v="A015549318"/>
        <s v="A015543283"/>
        <s v="A015543303"/>
        <s v="A015543281"/>
        <s v="A015543306"/>
        <s v="A015553502"/>
        <s v="A01556SQ9102500"/>
        <s v="A01557BU06701"/>
        <s v="A01557BU06753"/>
        <s v="A01557Yilhm0235"/>
        <s v="A01558SQ0894436"/>
        <s v="A015593365"/>
        <s v="A015607849"/>
        <s v="A015616272"/>
        <s v="A015613508"/>
        <s v="A015623522"/>
        <s v="A015633554"/>
        <s v="A015643347"/>
        <s v="A015653317"/>
        <s v="A01566SQ0807835"/>
        <s v="A01567SQ0807835"/>
        <s v="A015683070"/>
        <s v="A015693072"/>
        <s v="A01570YILHM3082"/>
        <s v="A015713240"/>
        <s v="A015713146"/>
        <s v="A015713144"/>
        <s v="A015713122"/>
        <s v="A015716663"/>
        <s v="A015713505"/>
        <s v="A01571YILHM3119"/>
        <s v="A015716369"/>
        <s v="A01572SQ4391684"/>
        <s v="A01572UB0179"/>
        <s v="A015733481"/>
        <s v="A01574YILHM2777"/>
        <s v="A01574YILHM3100"/>
        <s v="A015743509"/>
        <s v="A015743504"/>
        <s v="A015743301"/>
        <s v="A01574YILHM3137"/>
        <s v="A01574YILHM3009"/>
        <s v="A01574SQ5941004"/>
        <s v="A01574YILHM2877"/>
        <s v="A015743304"/>
        <s v="A01574SQ0894436"/>
        <s v="A01574YILHM2838"/>
        <s v="A015747890"/>
        <s v="A015743299"/>
        <s v="A01574YILHM3005"/>
        <s v="A015742892"/>
        <s v="A015743218"/>
        <s v="A015747646"/>
        <s v="A015743312"/>
        <s v="A015753142"/>
        <s v="A015763178"/>
        <s v="A01577YILHM3139"/>
        <s v="A01577YILHM0883"/>
        <s v="A01578YILHM2494"/>
        <s v="A015786094"/>
        <s v="A01578YILHM2492"/>
        <s v="A01578YILHM2493"/>
        <s v="A01579YILHM1004"/>
        <s v="A015803552"/>
        <s v="A015813489"/>
        <s v="A01581SQ7158593"/>
        <s v="A01582YILHM2271"/>
        <s v="A01582YILHM1040"/>
        <s v="A01582YILHM2363"/>
        <s v="A015823355"/>
        <s v="A015823141"/>
        <s v="A01582YILHM2993"/>
        <s v="A015823477"/>
        <s v="A015823450"/>
        <s v="A01583SQ4094045"/>
        <s v="A01584YILHM1057"/>
        <s v="A015841036"/>
        <s v="A015853462"/>
        <s v="A01586Ynir4563"/>
        <s v="A015873507"/>
        <s v="A015883154"/>
        <s v="A015883194"/>
        <s v="A015889598"/>
        <s v="A015883556"/>
        <s v="A015893292"/>
        <s v="A015893553"/>
        <s v="A01590YILHM2168"/>
        <s v="A01591YILHM3044"/>
        <s v="A015923608"/>
        <s v="A015927842"/>
        <s v="A015928230"/>
        <s v="A01592YILHM0157"/>
        <s v="A015923618"/>
        <s v="A01593YNIR43"/>
        <s v="A01594YILHM2213"/>
        <s v="A015953122"/>
        <s v="A01595YILHM3084"/>
        <s v="A015952877"/>
        <s v="A01596YILHM2541"/>
        <s v="A01596YILHM2757"/>
        <s v="A015973561"/>
        <s v="A015973606"/>
        <s v="A015973603"/>
        <s v="A015981615"/>
        <s v="A015989485"/>
        <s v="A01599YILHM2895"/>
        <s v="A015993575"/>
        <s v="A01600YILHM1057"/>
        <s v="A01601YILHM2859"/>
        <s v="A01601YNIR116"/>
        <s v="A016026550"/>
        <s v="A016032551"/>
        <s v="A016036762"/>
        <s v="A016032841"/>
        <s v="A016041050"/>
        <s v="A016043567"/>
        <s v="A016043357"/>
        <s v="A01605YILHM2868"/>
        <s v="A016066724"/>
        <s v="A016073181"/>
        <s v="A01607YILHM2604"/>
        <s v="A016073531"/>
        <s v="A01608YILHM2574"/>
        <s v="A016082595"/>
        <s v="A01608YILHM2584"/>
        <s v="A016092547"/>
        <s v="A016103582"/>
        <s v="A016113150"/>
        <s v="A016123339"/>
        <s v="A016131045"/>
        <s v="A016131684"/>
        <s v="A016142150"/>
        <s v="A016153212"/>
        <s v="A016162946"/>
        <s v="A016163640"/>
        <s v="A016173467"/>
        <s v="A01617YILHM2510"/>
        <s v="A016172165"/>
        <s v="A016173574"/>
        <s v="A01617YILHM2563"/>
        <s v="A016183038"/>
        <s v="A016183123"/>
        <s v="A016183619"/>
        <s v="A01618YILHM2474"/>
        <s v="A016183115"/>
        <s v="A016183280"/>
        <s v="A016183613"/>
        <s v="A016183210"/>
        <s v="A016183669"/>
        <s v="A016193334"/>
        <s v="A01620YNIR99"/>
        <s v="A01620YILHM3105"/>
        <s v="A016202814"/>
        <s v="A016204833"/>
        <s v="A01620YILHM3100"/>
        <s v="A016203621"/>
        <s v="A016203617"/>
        <s v="A016203179"/>
        <s v="A01620YNIR102"/>
        <s v="A01621YILHM3024"/>
        <s v="A01622YILHM2098"/>
        <s v="A016226361"/>
        <s v="A01623934"/>
        <s v="A01624YILHM2628"/>
        <s v="A016253216"/>
        <s v="A016253646"/>
        <s v="A016263649"/>
        <s v="A016271082"/>
        <s v="A01628Yilhm0958"/>
        <s v="A01628YILHM3037"/>
        <s v="A01628YILHM2479"/>
        <s v="A01629YILHM2445"/>
        <s v="A016303249"/>
        <s v="A01630YILHM2361"/>
        <s v="A01630YILHM3047"/>
        <s v="A01631YILHM2005"/>
        <s v="A01632YILHM2209"/>
        <s v="A016325149"/>
        <s v="A01633YNIR110"/>
        <s v="A01633YILHM3095"/>
        <s v="A01634YILHM0600"/>
        <s v="A01634Yilhm0867"/>
        <s v="A016350192"/>
        <s v="A016355169"/>
        <s v="A016350725"/>
        <s v="A016369389"/>
        <s v="A01637SQ7303813"/>
        <s v="A01638YILHM0558"/>
        <s v="A016383263"/>
        <s v="A01639YNIR111"/>
        <s v="A01639YNIR115"/>
        <s v="A016406778"/>
        <s v="A016413577"/>
        <s v="A016423609"/>
        <s v="A016433665"/>
        <s v="A016443544"/>
        <s v="A016443583"/>
        <s v="A016453602"/>
        <s v="A01646YILHM2862"/>
        <s v="A016468591"/>
        <s v="A016461348"/>
        <s v="A016463122"/>
        <s v="A016467748"/>
        <s v="A016463662"/>
        <s v="A016461679"/>
        <s v="A016463679"/>
        <s v="A016466914"/>
        <s v="A01646YILHM3049"/>
        <s v="A016464200"/>
        <s v="A016473689"/>
        <s v="A016482251"/>
        <s v="A016493473"/>
        <s v="A016493626"/>
        <s v="A016491050"/>
        <s v="A016492383"/>
        <s v="A016493036"/>
        <s v="A016493390"/>
        <s v="A01650YILHM2639"/>
        <s v="A016513682"/>
        <s v="A016522884"/>
        <s v="A01652BU0415"/>
        <s v="A016522902"/>
        <s v="A01653YILHM2125"/>
        <s v="A016547666"/>
        <s v="A016543572"/>
        <s v="A01654YILHM2402"/>
        <s v="A016553538"/>
        <s v="A016552150"/>
        <s v="A016553616"/>
        <s v="A01656YILHM0181"/>
        <s v="A016562155"/>
        <s v="A016573615"/>
        <s v="A016583593"/>
        <s v="A01659YNIR103"/>
        <s v="A01660YILHM2740"/>
        <s v="A01661YILHM2309"/>
        <s v="A016622548"/>
        <s v="A01662YNIR72"/>
        <s v="A01663YILHM3042"/>
        <s v="A01664YILHM2321"/>
        <s v="A016653570"/>
        <s v="A016663539"/>
        <s v="A016673595"/>
        <s v="A01667YNIR11"/>
        <s v="A01667YILHM3087"/>
        <s v="A01667YILHM3091"/>
        <s v="A01668YILHM3108"/>
        <s v="A016691026"/>
        <s v="A016703453"/>
        <s v="A01670BU043582"/>
        <s v="A01671YILHM2782"/>
        <s v="A016713437"/>
        <s v="A016723610"/>
        <s v="A01672YILHM3108"/>
        <s v="A016723675"/>
        <s v="A01672YILHM2443"/>
        <s v="A016723532"/>
        <s v="A01673YILHM2760"/>
        <s v="A016733179"/>
        <s v="A016733673"/>
        <s v="A01673Yilhm0293"/>
        <s v="A016746663"/>
        <s v="A016743622"/>
        <s v="A016747178"/>
        <s v="A016743607"/>
        <s v="A016753671"/>
        <s v="A016756558"/>
        <s v="A01676YILHM2184"/>
        <s v="A016763506"/>
        <s v="A016763515"/>
        <s v="A016763611"/>
        <s v="A016777666"/>
        <s v="A01677YILHM3104"/>
        <s v="A016776049"/>
        <s v="A016783245"/>
        <s v="A016797666"/>
        <s v="A016803635"/>
        <s v="A016803637"/>
        <s v="A016803594"/>
        <s v="A016813625"/>
        <s v="A016813211"/>
        <s v="A016813600"/>
        <s v="A01681YILHM2870"/>
        <s v="A01681YILHM2363"/>
        <s v="A01682YILHM2810"/>
        <s v="A01682YILHM0558"/>
        <s v="A01683YILHM2243"/>
        <s v="A016837849"/>
        <s v="A016836361"/>
        <s v="A01683YILHM2684"/>
        <s v="A01683YNIR64"/>
        <s v="A01684YILHM2943"/>
        <s v="A01684YNIR100"/>
        <s v="A016859291"/>
        <s v="A016853624"/>
        <s v="A01685SQ8381566"/>
        <s v="A016853219"/>
        <s v="A016853227"/>
        <s v="A01686YILHM2648"/>
        <s v="A01687YILHM2468"/>
        <s v="A016873599"/>
        <s v="A016873128"/>
        <s v="A016873525"/>
        <s v="A016873631"/>
        <s v="A01688SQ3076153"/>
        <s v="A01688YNIR18"/>
        <s v="A016893204"/>
        <s v="A01689YILHM2733"/>
        <s v="A016893540"/>
        <s v="A016893291"/>
        <s v="A016903576"/>
        <s v="A016913163"/>
        <s v="A016926258"/>
        <s v="A016933382"/>
        <s v="A016943587"/>
        <s v="A01694YILHM2349"/>
        <s v="A016948887"/>
        <s v="A016953510"/>
        <s v="A016953552"/>
        <s v="A016958591"/>
        <s v="A016953599"/>
        <s v="A016953627"/>
        <s v="A016952370"/>
        <s v="A01696YNIR78"/>
        <s v="A016973234"/>
        <s v="A016972887"/>
        <s v="A01698YILHM2373"/>
        <s v="A01699YNIR59"/>
        <s v="A016993249"/>
        <s v="A01700YILHM2463"/>
        <s v="A0170099341"/>
        <s v="A01701YILHM2521"/>
        <s v="A017013651"/>
        <s v="A017023262"/>
        <s v="A017023349"/>
        <s v="A017023347"/>
        <s v="A017033226"/>
        <s v="A017033229"/>
        <s v="A01704YNIR14"/>
        <s v="A01704YILHM3012"/>
        <s v="A01705YILHM2525"/>
        <s v="A01706YILHM1080"/>
        <s v="A017078676"/>
        <s v="A017073641"/>
        <s v="A01708SQ6277192"/>
        <s v="A01709YILHM2186"/>
        <s v="A01710YILHM0836"/>
        <s v="A017103551"/>
        <s v="A01711LTA056"/>
        <s v="A01712LTA062"/>
        <s v="A017123346"/>
        <s v="A01712BLTHM0829"/>
        <s v="A01712LTA086"/>
        <s v="A017133376"/>
        <s v="A017133528"/>
        <s v="A017133405"/>
        <s v="A01714YILHM1077"/>
        <s v="A017153643"/>
        <s v="A017163601"/>
        <s v="A017172368"/>
        <s v="A01718LTA108"/>
        <s v="A01719LTA066"/>
        <s v="A017203265"/>
        <s v="A017216566"/>
        <s v="A0172236527"/>
        <s v="A017233630"/>
        <s v="A017243629"/>
        <s v="A017243634"/>
        <s v="A01725Yaq46"/>
        <s v="A017263195"/>
        <s v="A017273254"/>
        <s v="A01728LTA116"/>
        <s v="A01729LTA085"/>
        <s v="A01729LTA075"/>
        <s v="A01729YILHM2428"/>
        <s v="A01729LTA108"/>
        <s v="A017293533"/>
        <s v="A01730YILHM2761"/>
        <s v="A01730BLTHM0955"/>
        <s v="A017313426"/>
        <s v="A01732LTA135"/>
        <s v="A017333372"/>
        <s v="A017343404"/>
        <s v="A017343337"/>
        <s v="A017353336"/>
        <s v="A017363681"/>
        <s v="A017363612"/>
        <s v="A017372890"/>
        <s v="A01737YNIR108"/>
        <s v="A017372888"/>
        <s v="A017372130"/>
        <s v="A01738LTA013"/>
        <s v="A017388879"/>
        <s v="A017383620"/>
        <s v="A01739LTA058"/>
        <s v="A01740LTA145"/>
        <s v="A017413458"/>
        <s v="A01741LTA159"/>
        <s v="A017413475"/>
        <s v="A01741LTA046"/>
        <s v="A01741LTA011"/>
        <s v="A01741LTA045"/>
        <s v="A01742T3461"/>
        <s v="A01743YILHM2897"/>
        <s v="A017441503"/>
        <s v="A017453362"/>
        <s v="A017453380"/>
        <s v="A017453348"/>
        <s v="A01745YILHM2983"/>
        <s v="A01746YILHM3013"/>
        <s v="A017463644"/>
        <s v="A01747LTA155"/>
        <s v="A01747YILHM3049"/>
        <s v="A017476841"/>
        <s v="A017473031"/>
        <s v="A01747BLTHM0879"/>
        <s v="A01748LTA036"/>
        <s v="A01748LTA044"/>
        <s v="A01748LTA090"/>
        <s v="A01748YILHM2962"/>
        <s v="A01749BU043585"/>
        <s v="A01750LTA115"/>
        <s v="A017517849"/>
        <s v="A01752LTA165"/>
        <s v="A01752YILHM1073"/>
        <s v="A017533527"/>
        <s v="A017533648"/>
        <s v="A017533523"/>
        <s v="A01753LTA093"/>
        <s v="A0175430353"/>
        <s v="A017543526"/>
        <s v="A01755YILHM2942"/>
        <s v="A01755YILHM2113"/>
        <s v="A017561503"/>
        <s v="A01757YNIR77"/>
        <s v="A01758YILHM2526"/>
        <s v="A01758LTA200"/>
        <s v="A01758LTA183"/>
        <s v="A017593348"/>
        <s v="A01760LTA111"/>
        <s v="A01761LTA232"/>
        <s v="A017623581"/>
        <s v="A017633420"/>
        <s v="A017644200"/>
        <s v="A01764Yilhm0259"/>
        <s v="A01764LTA188"/>
        <s v="A01765YILHM2464"/>
        <s v="A017664361"/>
        <s v="A01766LTA068"/>
        <s v="A017679195"/>
        <s v="A01767YILHM2807"/>
        <s v="A01768YILHM2206"/>
        <s v="A01769LTA222"/>
        <s v="A01769YILHM2601"/>
        <s v="A017693270"/>
        <s v="A01770LTA154"/>
        <s v="A017713479"/>
        <s v="A017723418"/>
        <s v="A017733417"/>
        <s v="A017733471"/>
        <s v="A01774LTA201"/>
        <s v="A01774LTA192"/>
        <s v="A01774LTA132"/>
        <s v="A01774LTA023"/>
        <s v="A01775LTA266"/>
        <s v="A01776LTA272"/>
        <s v="A01777YILHM3132"/>
        <s v="A0177862964"/>
        <s v="A01778LTA019"/>
        <s v="A01778YILHM0553"/>
        <s v="A017793171"/>
        <s v="A017793580"/>
        <s v="A01780LTA123"/>
        <s v="A01780LTA178"/>
        <s v="A01781LTA271"/>
        <s v="A017823123"/>
        <s v="A01782YILHM2461"/>
        <s v="A01782YILHM2409"/>
        <s v="A01783LTA236"/>
        <s v="A01784ynir6676"/>
        <s v="A017844352"/>
        <s v="A01784YILHM2484"/>
        <s v="A017843690"/>
        <s v="A017843219"/>
        <s v="A017843645"/>
        <s v="A017843521"/>
        <s v="A01784LTA035"/>
        <s v="A01784LTA207"/>
        <s v="A01784LTA265"/>
        <s v="A01785LTA163"/>
        <s v="A01785LTA128"/>
        <s v="A01786LTA273"/>
        <s v="A017873581"/>
        <s v="A01787YILHM2660"/>
        <s v="A01787LTA308"/>
        <s v="A01787LTA223"/>
        <s v="A01788LTA278"/>
        <s v="A017886361"/>
        <s v="A01788LTA284"/>
        <s v="A01788LTA018"/>
        <s v="A017893493"/>
        <s v="A01790LTA257"/>
        <s v="A01791YILHM2956"/>
        <s v="A01791LTA077"/>
        <s v="A017923676"/>
        <s v="A01792LTA025"/>
        <s v="A01793LTA212"/>
        <s v="A01793YILHM2991"/>
        <s v="A01794LTA272"/>
        <s v="A017953342"/>
        <s v="A017953632"/>
        <s v="A01796LTA259"/>
        <s v="A01796YILHM2624"/>
        <s v="A01796303267"/>
        <s v="A01797LTA272"/>
        <s v="A01797LTA287"/>
        <s v="A01797YILHM0016"/>
        <s v="A0179857502"/>
        <s v="A01798LTA010"/>
        <s v="A01799LTA091"/>
        <s v="A01800LTA116"/>
        <s v="A01800LTA162"/>
        <s v="A018013492"/>
        <s v="A018023237"/>
        <s v="A01803YILHM2580"/>
        <s v="A01804LTA267"/>
        <s v="A01805YILHM3013"/>
        <s v="A01806YNIR121"/>
        <s v="A01807YILHM1075"/>
        <s v="A01807LTA301"/>
        <s v="A01808YNIR95"/>
        <s v="A01808YILHM3026"/>
        <s v="A01808yilhm3007"/>
        <s v="A01808LTA006"/>
        <s v="A01808LTA018"/>
        <s v="A0180896307"/>
        <s v="A018083610"/>
        <s v="A01808YILHM2804"/>
        <s v="A018083668"/>
        <s v="A018083663"/>
        <s v="A01809LTA284"/>
        <s v="A018109158"/>
        <s v="A01811YILHM3022"/>
        <s v="A01812YILHM2437"/>
        <s v="A01813LTA094"/>
        <s v="A01813LTA098"/>
        <s v="A018133639"/>
        <s v="A01814LTA305"/>
        <s v="A01815LTA107"/>
        <s v="A01816LTA270"/>
        <s v="A01816LTA035"/>
        <s v="A01816YILHM3048"/>
        <s v="A01817BU043584"/>
        <s v="A01817YILHM3037"/>
        <s v="A0181880368"/>
        <s v="A018193541"/>
        <s v="A018203468"/>
        <s v="A01820LTA206"/>
        <s v="A01821YILHM2581"/>
        <s v="A018223614"/>
        <s v="A01822LTA191"/>
        <s v="A018233351"/>
        <s v="A01823LTA118"/>
        <s v="A018233624"/>
        <s v="A01823LTA258"/>
        <s v="A01824LTA268"/>
        <s v="A01825LTA291"/>
        <s v="A01825LTA292"/>
        <s v="A01826LTA270"/>
        <s v="A018263215"/>
        <s v="A018273444"/>
        <s v="A01828LTA004"/>
        <s v="A018283038"/>
        <s v="A01829LTA265"/>
        <s v="A01830LTA253"/>
        <s v="A01830LTA225"/>
        <s v="A01830LTA150"/>
        <s v="A01830YNIR90"/>
        <s v="A01831YILHM0973"/>
        <s v="A01831LTA024"/>
        <s v="A01832LTA310"/>
        <s v="A01833LTA342"/>
        <s v="A01833LTA328"/>
        <s v="A01833LTA319"/>
        <s v="A01833LTA386"/>
        <s v="A01834828"/>
        <s v="A018343548"/>
        <s v="A0183431842"/>
        <s v="A01835LTA325"/>
        <s v="A01835YILHM3089"/>
        <s v="A018353604"/>
        <s v="A01835YILHM3092"/>
        <s v="A01836LTA323"/>
        <s v="A01837LTA328"/>
        <s v="A01837LTA002"/>
        <s v="A01838LTA250"/>
        <s v="A018383642"/>
        <s v="A01839LTA353"/>
        <s v="A01840LTA381"/>
        <s v="A01840LTA379"/>
        <s v="A01840LTA338"/>
        <s v="A01841LTA003"/>
        <s v="A018423432"/>
        <s v="A01842YILHM2940"/>
        <s v="A01842LTA138"/>
        <s v="A01843YNIR125"/>
        <s v="A01843YNIR118"/>
        <s v="A01844LTA327"/>
        <s v="A01844LTA302"/>
        <s v="A018443519"/>
        <s v="A01844LTA344"/>
        <s v="A018443638"/>
        <s v="A01844LTA293"/>
        <s v="A01845LTA234"/>
        <s v="A01845YILHM2409"/>
        <s v="A01846LTA303"/>
        <s v="A01847LTA265"/>
        <s v="A018473558"/>
        <s v="A01847LTA370"/>
        <s v="A018481082"/>
        <s v="A018491026"/>
        <s v="A018503529"/>
        <s v="A01851467"/>
        <s v="A018523329"/>
        <s v="A01852LTA267"/>
        <s v="A01852YNIR93"/>
        <s v="A0185254783"/>
        <s v="A01852YNIR130"/>
        <s v="A018532946"/>
        <s v="A018532889"/>
        <s v="A01853LTA346"/>
        <s v="A01854LTA323"/>
        <s v="A01855LTA294"/>
        <s v="A01855LTA290"/>
        <s v="A01855YILHM2778"/>
        <s v="A01855LTA305"/>
        <s v="A01855LTA193"/>
        <s v="A01856LTA327"/>
        <s v="A018572680"/>
        <s v="A01857YNIR76"/>
        <s v="A01858YNIR101"/>
        <s v="A0185941841"/>
        <s v="A01860YILHM2995"/>
        <s v="A01860LTA321"/>
        <s v="A018602946"/>
        <s v="A01860LTA384"/>
        <s v="A01860YNIR76"/>
        <s v="A01860LTA302"/>
        <s v="A01861YNIR114"/>
        <s v="A01861LTA383"/>
        <s v="A01861LTA339"/>
        <s v="A018613278"/>
        <s v="A018612701"/>
        <s v="A01862YILHM2994"/>
        <s v="A01863LTA362"/>
        <s v="A01864LTA005"/>
        <s v="A01864LTA377"/>
        <s v="A01864LTA027"/>
        <s v="A018653610"/>
        <s v="A01866LTA293"/>
        <s v="A01867LTA284"/>
        <s v="A018682710"/>
        <s v="A01869LTA340"/>
        <s v="A018703145"/>
        <s v="A01871LTA304"/>
        <s v="A01872LTA330"/>
        <s v="A01872YNIR119"/>
        <s v="A0187391278"/>
        <s v="A01874LTA299"/>
        <s v="A018743605"/>
        <s v="A01875LTA288"/>
        <s v="A01876LTA282"/>
        <s v="A01876LTA284"/>
        <s v="A01877LTA346"/>
        <s v="A01877LTA221"/>
        <s v="A018773261"/>
        <s v="A018773393"/>
        <s v="A01877YNIR135"/>
        <s v="A01877LTA020"/>
        <s v="A01878LTA306"/>
        <s v="A018792846"/>
        <s v="A01879LTA035"/>
        <s v="A01880LTA271"/>
        <s v="A01880UB0197"/>
        <s v="A018803190"/>
        <s v="A01880SQ1845246"/>
        <s v="A01880LTA290"/>
        <s v="A01881YNIR139"/>
        <s v="A01881YNIR27"/>
        <s v="A018821081"/>
        <s v="A01883LTA182"/>
        <s v="A01884YNIR140"/>
        <s v="A01884LTA426"/>
        <s v="A01884LTA433"/>
        <s v="A01885LTA303"/>
        <s v="A01886LTA318"/>
        <s v="A01886YILHM2312"/>
        <s v="A018863686"/>
        <s v="A018878122"/>
        <s v="A01887LTA388"/>
        <s v="A01887LTA318"/>
        <s v="A01887YILHM0242"/>
        <s v="A018883204"/>
        <s v="A018893498"/>
        <s v="A01889LTA288"/>
        <s v="A018909335"/>
        <s v="A01890LTA014"/>
        <s v="A01890LTA019"/>
        <s v="A01890LTA310"/>
        <s v="A01891LTA109"/>
        <s v="A01892LTA342"/>
        <s v="A018923674"/>
        <s v="A01892LTA393"/>
        <s v="A01892LTA185"/>
        <s v="A018923608"/>
        <s v="A01892LTA113"/>
        <s v="A018923512"/>
        <s v="A01892YILHM3035"/>
        <s v="A018933474"/>
        <s v="A01893LTA007"/>
        <s v="A01894LTA407"/>
        <s v="A018943499"/>
        <s v="A01895LTA037"/>
        <s v="A01896LTA411"/>
        <s v="A01897YILHM3118"/>
        <s v="A01897YILHM2337"/>
        <s v="A018983527"/>
        <s v="A01898LTA329"/>
        <s v="A01899YILHM2655"/>
        <s v="A01899LTA288"/>
        <s v="A01899LTA266"/>
        <s v="A01899LTA413"/>
        <s v="A018993223"/>
        <s v="A01899YILHM3131"/>
        <s v="A01899YILHM2971"/>
        <s v="A01900LTA420"/>
        <s v="A01901Lta437"/>
        <s v="A01902LTA397"/>
        <s v="A019023534"/>
        <s v="A01902LTA345"/>
        <s v="A01902LTA176"/>
        <s v="A01902LTA398"/>
        <s v="A019023379"/>
        <s v="A01903SQ9074176"/>
        <s v="A01904Lta438"/>
        <s v="A01904YILHM2921"/>
        <s v="A01904LTA396"/>
        <s v="A01905LTA271"/>
        <s v="A01906LTA330"/>
        <s v="A01907LTA289"/>
        <s v="A019081014"/>
        <s v="A019086780"/>
        <s v="A019081006"/>
        <s v="A01908LTA313"/>
        <s v="A01909LTA399"/>
        <s v="A01909Lta401"/>
        <s v="A01910LTA276"/>
        <s v="A019113459"/>
        <s v="A01911YNIR107"/>
        <s v="A019121019"/>
        <s v="A01913LTA130"/>
        <s v="A01914LTA362"/>
        <s v="A01915LTA397"/>
        <s v="A01916LTA975"/>
        <s v="A01917LTA218"/>
        <s v="A01917YILHM2035"/>
        <s v="A01917LTA117"/>
        <s v="A01917YILHM2697"/>
        <s v="A019173073"/>
        <s v="A01917LTA269"/>
        <s v="A01917LTA418"/>
        <s v="A01917BU043506"/>
        <s v="A01918LTA359"/>
        <s v="A01918LTA367"/>
        <s v="A01919LTA269"/>
        <s v="A019203545"/>
        <s v="A01920BUI000"/>
        <s v="A01920YILHM2952"/>
        <s v="A01921YILHM3005"/>
        <s v="A019213534"/>
        <s v="A019213524"/>
        <s v="A019213633"/>
        <s v="A019213523"/>
        <s v="A019213537"/>
        <s v="A01922LTA322"/>
        <s v="A01922YILHM1020"/>
        <s v="A019223282"/>
        <s v="A01923LTA288"/>
        <s v="A01924LTA294"/>
        <s v="A019242715"/>
        <s v="A019243189"/>
        <s v="A01924Lta460"/>
        <s v="A01925YNIR72"/>
        <s v="A019263398"/>
        <s v="A01927LTA069"/>
        <s v="A01927YILHM2433"/>
        <s v="A01928Lta439"/>
        <s v="A01929LTA388"/>
        <s v="A01929YILHM2459"/>
        <s v="A01929LTA434"/>
        <s v="A019292690"/>
        <s v="A019303447"/>
        <s v="A01931YILHM2511"/>
        <s v="A01931LTA432"/>
        <s v="A01931LTA292"/>
        <s v="A019313070"/>
        <s v="A01931LTA206"/>
        <s v="A01931LTA343"/>
        <s v="A019313559"/>
        <s v="A01932YILHM2443"/>
        <s v="A019333685"/>
        <s v="A01933LTA431"/>
        <s v="A01934LTA333"/>
        <s v="A01934LTA317"/>
        <s v="A01935LTA302"/>
        <s v="A01936YILHM2972"/>
        <s v="A01936SQ9732474"/>
        <s v="A01936LTA358"/>
        <s v="A01937LTA429"/>
        <s v="A01937LTA975"/>
        <s v="A01938YILHM2211"/>
        <s v="A019382772"/>
        <s v="A01939LTA404"/>
        <s v="A01940LTA280"/>
        <s v="A01941LTA307"/>
        <s v="A019423680"/>
        <s v="A01943645"/>
        <s v="A01944LTA113"/>
        <s v="A01945LTA195"/>
        <s v="A01946LTA157"/>
        <s v="A01947YILHM3057"/>
        <s v="A019473628"/>
        <s v="A01947LTA297"/>
        <s v="A019472664"/>
        <s v="A01948YNIR141"/>
        <s v="A019493216"/>
        <s v="A01950LTA048"/>
        <s v="A01951LTA208"/>
        <s v="A019511081"/>
        <s v="A01952BU0732"/>
        <s v="A019533480"/>
        <s v="A01954LTA082"/>
        <s v="A01955YILHM2464"/>
        <s v="A01955LTA016"/>
        <s v="A01955LTA022"/>
        <s v="A01956LTA274"/>
        <s v="A01957Lta441"/>
        <s v="A019586764"/>
        <s v="A019592540"/>
        <s v="A01960LTA301"/>
        <s v="A01961LTA308"/>
        <s v="A01961Lta462"/>
        <s v="A01961YILHM2511"/>
        <s v="A01961YILHM2272"/>
        <s v="A019616361"/>
        <s v="A019613391"/>
        <s v="A01961LTA377"/>
        <s v="A019613119"/>
        <s v="A019613324"/>
        <s v="A01961LTA008"/>
        <s v="A01961LTA311"/>
        <s v="A01961SQ9428339"/>
        <s v="A019613162"/>
        <s v="A01961LTA197"/>
        <s v="A01961LTA021"/>
        <s v="A01962LTA286"/>
        <s v="A01963YNIR2748"/>
        <s v="A01964YILHM2845"/>
        <s v="A019643377"/>
        <s v="A01965LTA276"/>
        <s v="A01966LTA148"/>
        <s v="A01966YILHM2802"/>
        <s v="A019673569"/>
        <s v="A019673568"/>
        <s v="A01967LTA275"/>
        <s v="A01968SQ6869991"/>
        <s v="A01968LTA289"/>
        <s v="A01968YILHM2992"/>
        <s v="A01968LTA230"/>
        <s v="A01968LTA306"/>
        <s v="A01968YILHM2918"/>
        <s v="A01968LTA295"/>
        <s v="A01968YILHM2220"/>
        <s v="A019683224"/>
        <s v="A01968LTA268"/>
        <s v="A01968LTA213"/>
        <s v="A01968LTA326"/>
        <s v="A01968YILHM2967"/>
        <s v="A019681056"/>
        <s v="A01968YILHM2797"/>
        <s v="A01968LTA385"/>
        <s v="A01968LTA307"/>
        <s v="A01968SQ6309771"/>
        <s v="A01968YNIR120"/>
        <s v="A01968LTA285"/>
        <s v="A01968Ynir2754"/>
        <s v="A01968LTA283"/>
        <s v="A01968LTA360"/>
        <s v="A019683476"/>
        <s v="A019683165"/>
        <s v="A01969YILHM2145"/>
        <s v="A01969LTA176"/>
        <s v="A019692712"/>
        <s v="A01969Yilhm3078"/>
        <s v="A019699945"/>
        <s v="A01969MNA003"/>
        <s v="A01969LTA342"/>
        <s v="A01970LTA371"/>
        <s v="A01971LTA317"/>
        <s v="A019723588"/>
        <s v="A019723274"/>
        <s v="A01973LTA307"/>
        <s v="A01974LTA254"/>
        <s v="A019753181"/>
        <s v="A01976LTA259"/>
        <s v="A01977LTA179"/>
        <s v="A01977LTA203"/>
        <s v="A01978LTA030"/>
        <s v="A019785020"/>
        <s v="A01978801967"/>
        <s v="A01978LTA378"/>
        <s v="A01978LTA184"/>
        <s v="A01979LTA270"/>
        <s v="A01980LTA015"/>
        <s v="A01980YILHM3075"/>
        <s v="A01981LTA330"/>
        <s v="A01981LTA242"/>
        <s v="A019823683"/>
        <s v="A019832540"/>
        <s v="A019833216"/>
        <s v="A019833217"/>
        <s v="A01984Lta535"/>
        <s v="A01985LTA332"/>
        <s v="A01985LTA334"/>
        <s v="A01986LTA140"/>
        <s v="A01987LTA070"/>
        <s v="A01988YILHM2669"/>
        <s v="A01989LTA308"/>
        <s v="A01990BU043506"/>
        <s v="A01991YILHM2360"/>
        <s v="A01992LTA081"/>
        <s v="A01993LTA537"/>
        <s v="A01994LTA578"/>
        <s v="A01994LTA577"/>
        <s v="A01995LTA536"/>
        <s v="A01995LTA556"/>
        <s v="A01996LTA272"/>
        <s v="A01996LTA494"/>
        <s v="A01997YNIR87"/>
        <s v="A01998LTA490"/>
        <s v="A01998LTA415"/>
        <s v="A01999LTA568"/>
        <s v="A02000BU04409"/>
        <s v="A02000LTA358"/>
        <s v="A02001LTA552"/>
        <s v="A02001SQ4569077"/>
        <s v="A02001LTA547"/>
        <s v="A02002YNIR97"/>
        <s v="A02002LTA263"/>
        <s v="A02003LTA143"/>
        <s v="A02004YILHM0881"/>
        <s v="A02005BU043585"/>
        <s v="A02006LTA397"/>
        <s v="A02006LTA556"/>
        <s v="A02007LTA361"/>
        <s v="A02007LTA601"/>
        <s v="A02007LTA187"/>
        <s v="A02007YNIR104"/>
        <s v="A02007LTA550"/>
        <s v="A02007YNIR113"/>
        <s v="A02007LTA377"/>
        <s v="A020073259"/>
        <s v="A020083344"/>
        <s v="A02008LTA241"/>
        <s v="A02009YNIR136"/>
        <s v="A02010Lta495"/>
        <s v="A020113687"/>
        <s v="A02012LTA627"/>
        <s v="A02013LTA047"/>
        <s v="A02013LTA038"/>
        <s v="A020139643"/>
        <s v="A02014LTA026"/>
        <s v="A02014LTA583"/>
        <s v="A02014LTA585"/>
        <s v="A02014LTA180"/>
        <s v="A02015LTA573"/>
        <s v="A02015LTA589"/>
        <s v="A02015LTA591"/>
        <s v="A020153440"/>
        <s v="A02016LTA026"/>
        <s v="A02016LTA032"/>
        <s v="A02016LTA617"/>
        <s v="A02017LTA310"/>
        <s v="A02018LTA124"/>
        <s v="A02018LTA622"/>
        <s v="A02019LTA190"/>
        <s v="A02019YILHM2774"/>
        <s v="A02019YILHM2647"/>
        <s v="A02020LTA435"/>
        <s v="A02020LTA478"/>
        <s v="A02020YILHM2729"/>
        <s v="A02021LTA249"/>
        <s v="A02022LTA630"/>
        <s v="A02022LTA556"/>
        <s v="A02022LTA334"/>
        <s v="A02022YILHM2209"/>
        <s v="A02022LTA149"/>
        <s v="A02023YILHM2395"/>
        <s v="A02023LTA999"/>
        <s v="A020233348"/>
        <s v="A02024LTA604"/>
        <s v="A02025LTA295"/>
        <s v="A02026LTA114"/>
        <s v="A02027LTA301"/>
        <s v="A020282844"/>
        <s v="A02028LTA217"/>
        <s v="A02029LTA071"/>
        <s v="A02029LTA621"/>
        <s v="A02029Lta459"/>
        <s v="A020299730"/>
        <s v="A02029LTA628"/>
        <s v="A02030LTA620"/>
        <s v="A020313122"/>
        <s v="A02031YILHM2520"/>
        <s v="A020323419"/>
        <s v="A02033LTA479"/>
        <s v="A02034LTA261"/>
        <s v="A02035LTA408"/>
        <s v="A02035YILHM2373"/>
        <s v="A02035LTA265"/>
        <s v="A02035LTA588"/>
        <s v="A02035LTA347"/>
        <s v="A02035LTA516"/>
        <s v="A02036SQ0480386"/>
        <s v="A02036LTA141"/>
        <s v="A02037Lta489"/>
        <s v="A02037LTA049"/>
        <s v="A020373275"/>
        <s v="A02038LTA652"/>
        <s v="A02039LTA529"/>
        <s v="A02040LTA218"/>
        <s v="A02040YNIR74"/>
        <s v="A02041LTA403"/>
        <s v="A020422823"/>
        <s v="A02043LTA578"/>
        <s v="A02044LTA106"/>
        <s v="A02045YILHM0932"/>
        <s v="A02045YILHM0934"/>
        <s v="A02045LTA322"/>
        <s v="A02046LTA320"/>
        <s v="A02046LTA648"/>
        <s v="A02046LTA626"/>
        <s v="A02046YILHM2653"/>
        <s v="A02046LTA388"/>
        <s v="A02046YILHM0343"/>
        <s v="A02046LTA646"/>
        <s v="A02046LTA009"/>
        <s v="A02046LTA381"/>
        <s v="A02046LTA380"/>
        <s v="A02046LTA336"/>
        <s v="A020462844"/>
        <s v="A02047YILHM2531"/>
        <s v="A02048LTA613"/>
        <s v="A02049Lta602"/>
        <s v="A02050YILHM2738"/>
        <s v="A02051LTA172"/>
        <s v="A02052LTA012"/>
        <s v="A020533258"/>
        <s v="A02054LTA321"/>
        <s v="A02054LTA649"/>
        <s v="A02054Lta572"/>
        <s v="A020552541"/>
        <s v="A02055LTA496"/>
        <s v="A02055Lta510"/>
        <s v="A02055YILHM1073"/>
        <s v="A02056YILHM2848"/>
        <s v="A02057467"/>
        <s v="A02058LTA538"/>
        <s v="A02059LTA582"/>
        <s v="A02059LTA600"/>
        <s v="A02059LTA591"/>
        <s v="A020593461"/>
        <s v="A02059LTA488"/>
        <s v="A02059Lta644"/>
        <s v="A02059Lta639"/>
        <s v="A020593278"/>
        <s v="A02059LTA628"/>
        <s v="A0205922555"/>
        <s v="A02059Lta525"/>
        <s v="A02059LTA584"/>
        <s v="A02060Lta440"/>
        <s v="A02061LTA649"/>
        <s v="A02062LTA329"/>
        <s v="A02062Lta651"/>
        <s v="A02063Lta638"/>
        <s v="A02063LTA335"/>
        <s v="A02063982"/>
        <s v="A02063LTA601"/>
        <s v="A02064LTA365"/>
        <s v="A020653584"/>
        <s v="A02065YILHM2647"/>
        <s v="A02065LTA684"/>
        <s v="A02065LTA235"/>
        <s v="A02065Lta567"/>
        <s v="A02065LTA377"/>
        <s v="A02065LTA646"/>
        <s v="A02065LTA491"/>
        <s v="A02066LTA267"/>
        <s v="A02067LTA587"/>
        <s v="A02068YILHM2994"/>
        <s v="A02068YILHM2552"/>
        <s v="A02068Lta449"/>
        <s v="A02068LTA513"/>
        <s v="A02069LTA575"/>
        <s v="A02070Lta663"/>
        <s v="A02070Lta644"/>
        <s v="A02070Lta675"/>
        <s v="A02071LTA254"/>
        <s v="A02071LTA660"/>
        <s v="A02072YILHM2862"/>
        <s v="A020723413"/>
        <s v="A020721008"/>
        <s v="A02072LTA368"/>
        <s v="A02072YILHM2625"/>
        <s v="A02072YILHM2709"/>
        <s v="A02072YILHM3067"/>
        <s v="A02073LTA518"/>
        <s v="A020733187"/>
        <s v="A020733431"/>
        <s v="A020733294"/>
        <s v="A02073LTA326"/>
        <s v="A02073YILHM0453"/>
        <s v="A02073LTA073"/>
        <s v="A02073LTA065"/>
        <s v="A02074YILHM0468"/>
        <s v="A02075LTA199"/>
        <s v="A02075LTA196"/>
        <s v="A02076LTA414"/>
        <s v="A020763469"/>
        <s v="A02077LTA532"/>
        <s v="A020783323"/>
        <s v="A020782946"/>
        <s v="A020783678"/>
        <s v="A02078LTA301"/>
        <s v="A02078LTA654"/>
        <s v="A02078LTA533"/>
        <s v="A02078Lta631"/>
        <s v="A02078SQ7444883"/>
        <s v="A02079LTA324"/>
        <s v="A02079YILHM2994"/>
        <s v="A02080Lta635"/>
        <s v="A02081YILHM3017"/>
        <s v="A02081LTA250"/>
        <s v="A02082LTA255"/>
        <s v="A02083LTA556"/>
        <s v="A02084LTA379"/>
        <s v="A02085LTA137"/>
        <s v="A02086LTA382"/>
        <s v="A02087YILHM0837"/>
        <s v="A02087LTA088"/>
        <s v="A02087LTA320"/>
        <s v="A02087YILHM2080"/>
        <s v="A02088Blthm0877"/>
        <s v="A02088Lta569"/>
        <s v="A02088YILHM3014"/>
        <s v="A02088Lta703"/>
        <s v="A02088LTA611"/>
        <s v="A02088LTA628"/>
        <s v="A02088YILHM2321"/>
        <s v="A02088LTA593"/>
        <s v="A020880585"/>
        <s v="A02088LTA595"/>
        <s v="A02088LTA594"/>
        <s v="A02089LTA483"/>
        <s v="A02090LTA122"/>
        <s v="A02091LTA136"/>
        <s v="A02091Lta692"/>
        <s v="A02092LTA284"/>
        <s v="A02093SQ1501365"/>
        <s v="A02094Ynir22"/>
        <s v="A02094LTA298"/>
        <s v="A02095LTA207"/>
        <s v="A02096LTA057"/>
        <s v="A02097LTA718"/>
        <s v="A020981007"/>
        <s v="A02099LTA053"/>
        <s v="A020992659"/>
        <s v="A02100472"/>
        <s v="A02100LTA240"/>
        <s v="A02101LTA592"/>
        <s v="A02101LTA341"/>
        <s v="A02101YILHM2317"/>
        <s v="A02101LTA172"/>
        <s v="A02101LTA029"/>
        <s v="A02101LTA565"/>
        <s v="A02101LTA542"/>
        <s v="A02102LTA708"/>
        <s v="A02103LTA040"/>
        <s v="A02104YNIR122"/>
        <s v="A02104YILHM2218"/>
        <s v="A02105LTA410"/>
        <s v="A02105LTA405"/>
        <s v="A02106LTA668"/>
        <s v="A02107LTA589"/>
        <s v="A021073501"/>
        <s v="A02108LTA484"/>
        <s v="A02108Lta511"/>
        <s v="A02108YILHM3033"/>
        <s v="A02108LTA735"/>
        <s v="A02108YILHM2193"/>
        <s v="A02108YILHM2800"/>
        <s v="A02109Lta636"/>
        <s v="A02109LTA312"/>
        <s v="A02110Lta445"/>
        <s v="A02110Lta444"/>
        <s v="A02111604"/>
        <s v="A02111LTA220"/>
        <s v="A02111Lta452"/>
        <s v="A021123433"/>
        <s v="A02112LTA174"/>
        <s v="A02112Lta571"/>
        <s v="A02113LTA427"/>
        <s v="A021143432"/>
        <s v="A02114LTA144"/>
        <s v="A021143588"/>
        <s v="A02114LTA300"/>
        <s v="A021152310"/>
        <s v="A02115Yilhm0904"/>
        <s v="A02115KLA003"/>
        <s v="A02115LTA702"/>
        <s v="A02115KLA001"/>
        <s v="A021151005"/>
        <s v="A02115Lta635"/>
        <s v="A021163267"/>
        <s v="A021160302"/>
        <s v="A02116LTA752"/>
        <s v="A021173389"/>
        <s v="A02118YILHM0884"/>
        <s v="A02118LTA505"/>
        <s v="A02118YILHM2829"/>
        <s v="A02118LTA219"/>
        <s v="A021183688"/>
        <s v="A02118LTA500"/>
        <s v="A02118LTA476"/>
        <s v="A02119Lta637"/>
        <s v="A02119LTA590"/>
        <s v="A02120Lta722"/>
        <s v="A02120LTA603"/>
        <s v="A02120LTA334"/>
        <s v="A02121Lta637"/>
        <s v="A02121LTA326"/>
        <s v="A02121Lta641"/>
        <s v="A02121Lta645"/>
        <s v="A02121LTA601"/>
        <s v="A02122LTA152"/>
        <s v="A02122LTA300"/>
        <s v="A02122LTA215"/>
        <s v="A02122LTA514"/>
        <s v="A02123LTA087"/>
        <s v="A02124LTA341"/>
        <s v="A02124Lta640"/>
        <s v="A02124Lta635"/>
        <s v="A02125Yilhm0907"/>
        <s v="A02126Lta634"/>
        <s v="A02127Lta644"/>
        <s v="A02127Yilhm2253"/>
        <s v="A02128LTA700"/>
        <s v="A02128LTA296"/>
        <s v="A02128Yilhm2155"/>
        <s v="A02128LTA580"/>
        <s v="A021293333"/>
        <s v="A021303307"/>
        <s v="A02130Lta696"/>
        <s v="A02130LTA006"/>
        <s v="A02130Lta530"/>
        <s v="A02131KLA004"/>
        <s v="A02131LTA662"/>
        <s v="A02131Lta461"/>
        <s v="A02131LTA139"/>
        <s v="A02132KLA017"/>
        <s v="A02132YILHM2242"/>
        <s v="A02133YNIR46"/>
        <s v="A02133LTA095"/>
        <s v="A02133LTA233"/>
        <s v="A021340542"/>
        <s v="A02134Yilhm2196"/>
        <s v="A02134LTA527"/>
        <s v="A02135LTA566"/>
        <s v="A02136Yilhm0912"/>
        <s v="A02137LTA017"/>
        <s v="A02137KLA012"/>
        <s v="A021370542"/>
        <s v="A02137421"/>
        <s v="A02138LTA609"/>
        <s v="A02139KLA015"/>
        <s v="A02139YILHM2939"/>
        <s v="A02139LTA422"/>
        <s v="A02139LTA315"/>
        <s v="A02139YILHM2994"/>
        <s v="A021391010"/>
        <s v="A021403322"/>
        <s v="A02140BU0557"/>
        <s v="A02140LTA713"/>
        <s v="A02140KLA014"/>
        <s v="A02140LTA326"/>
        <s v="A02140Bu06431"/>
        <s v="A021403549"/>
        <s v="A02140UB0109"/>
        <s v="A02140LTA743"/>
        <s v="A02140LTA746"/>
        <s v="A02140YILHM2303"/>
        <s v="A02140LTA284"/>
        <s v="A02140BU043506"/>
        <s v="A0214161887"/>
        <s v="A02142LTA356"/>
        <s v="A02143LTA715"/>
        <s v="A02143LTA306"/>
        <s v="A02144LTA528"/>
        <s v="A02145Lta392"/>
        <s v="A02146LTA791"/>
        <s v="A02146LTA798"/>
        <s v="A021463174"/>
        <s v="A02146LTA733"/>
        <s v="A02146Lta677"/>
        <s v="A021463280"/>
        <s v="A02146LTA084"/>
        <s v="A02146YNIR133"/>
        <s v="A02146LTA738"/>
        <s v="A02146YILHM2693"/>
        <s v="A02146YILHM2934"/>
        <s v="A021463598"/>
        <s v="A021463122"/>
        <s v="A02146LTA297"/>
        <s v="A021463076"/>
        <s v="A02146LTA221"/>
        <s v="A02147Yilhm2993"/>
        <s v="A02148BU043556"/>
        <s v="A02148LTA504"/>
        <s v="A021483279"/>
        <s v="A02149YILHM0947"/>
        <s v="A02150LTA031"/>
        <s v="A02150LTA386"/>
        <s v="A02150LTA625"/>
        <s v="A02150LTA395"/>
        <s v="A021512562"/>
        <s v="A02152LTA745"/>
        <s v="A02152Lta451"/>
        <s v="A02152YILHM2277"/>
        <s v="A02152YILHM2940"/>
        <s v="A02153YILHM0242"/>
        <s v="A02154LTA164"/>
        <s v="A021553373"/>
        <s v="A02156LTA345"/>
        <s v="A02157LTA568"/>
        <s v="A02158LTA391"/>
        <s v="A02158LTA099"/>
        <s v="A02158Lta405"/>
        <s v="A02159Lta721"/>
        <s v="A02159LTA706"/>
        <s v="A02159BU043569"/>
        <s v="A021590710"/>
        <s v="A02159LTA646"/>
        <s v="A02160LTA151"/>
        <s v="A02161YILHM2459"/>
        <s v="A02162LTA757"/>
        <s v="A02162LTA796"/>
        <s v="A02163LTA650"/>
        <s v="A02164Lta446"/>
        <s v="A021643266"/>
        <s v="A02165LTA773"/>
        <s v="A02165LTA305"/>
        <s v="A02166LTA755"/>
        <s v="A02166LTA781"/>
        <s v="A02167LTA782"/>
        <s v="A021683443"/>
        <s v="A021683307"/>
        <s v="A021691012"/>
        <s v="A021693298"/>
        <s v="A021691069"/>
        <s v="A021691072"/>
        <s v="A02170Yilhm0558"/>
        <s v="A02171LTA303"/>
        <s v="A02172LTA802"/>
        <s v="A02173Lta721"/>
        <s v="A02173Lta631"/>
        <s v="A02174LTA281"/>
        <s v="A021743269"/>
        <s v="A02175YILHM2485"/>
        <s v="A02176YILHM2782"/>
        <s v="A02176YILHM2165"/>
        <s v="A02176LTA775"/>
        <s v="A021773543"/>
        <s v="A02177YNIR132"/>
        <s v="A02178LTA320"/>
        <s v="A02178YILHM2801"/>
        <s v="A02178LTA648"/>
        <s v="A02178LTA092"/>
        <s v="A02178LTA197"/>
        <s v="A02178Yilhm2200"/>
        <s v="A02179Lta829"/>
        <s v="A02180YNIR16"/>
        <s v="A02181Yilhm0558"/>
        <s v="A02181LTA764"/>
        <s v="A02181LTA887"/>
        <s v="A02181LTA610"/>
        <s v="A02181LTA880"/>
        <s v="A02182YILHM2602"/>
        <s v="A02182YILHM2074"/>
        <s v="A02183YILHM2858"/>
        <s v="A02184LTA887"/>
        <s v="A02185LTA304"/>
        <s v="A02186Yilhm0564"/>
        <s v="A02187YILHM3027"/>
        <s v="A02187YILHM2216"/>
        <s v="A02187YILHM3028"/>
        <s v="A02187LTA541"/>
        <s v="A02187BU04358"/>
        <s v="A02187LTA901"/>
        <s v="A02187Yilhm0870"/>
        <s v="A02187YILHM2634"/>
        <s v="A021880257"/>
        <s v="A02188LTA309"/>
        <s v="A02188LTA548"/>
        <s v="A02188LTA534"/>
        <s v="A02189LTA916"/>
        <s v="A02189Lta632"/>
        <s v="A02189LTA600"/>
        <s v="A02189LTA080"/>
        <s v="A02189LTA767"/>
        <s v="A02189LTA929"/>
        <s v="A02190Lta634"/>
        <s v="A02190Lta570"/>
        <s v="A02190LTA927"/>
        <s v="A02190LTA928"/>
        <s v="A02190LTA965"/>
        <s v="A02190LTA955"/>
        <s v="A02190LTA747"/>
        <s v="A02190LTA592"/>
        <s v="A02190LTA574"/>
        <s v="A02191LTA943"/>
        <s v="A02192LTA261"/>
        <s v="A02192LTA366"/>
        <s v="A02193Lta495"/>
        <s v="A02194LTA963"/>
        <s v="A02194LTA412"/>
        <s v="A021950306"/>
        <s v="A02196LTA1011"/>
        <s v="A02196LTA730"/>
        <s v="A02197Lta506"/>
        <s v="A02197LTA627"/>
        <s v="A02197LTA958"/>
        <s v="A02197Blthm0899"/>
        <s v="A02197LTA608"/>
        <s v="A02198LTA604"/>
        <s v="A02198LTA612"/>
        <s v="A02199LTA564"/>
        <s v="A02199YILHM3019"/>
        <s v="A02200YILHM2250"/>
        <s v="A02200LTA357"/>
        <s v="A02201LTA559"/>
        <s v="A02201Lta905"/>
        <s v="A02202LTA264"/>
        <s v="A022023409"/>
        <s v="A02203LTA329"/>
        <s v="A02203YNIR126"/>
        <s v="A02204LTA889"/>
        <s v="A02204LTA391"/>
        <s v="A02204LTA800"/>
        <s v="A022053188"/>
        <s v="A02205LTA674"/>
        <s v="A02205LTA428"/>
        <s v="A02205LTA998"/>
        <s v="A02205BU04325"/>
        <s v="A02205LTA877"/>
        <s v="A02205LTA922"/>
        <s v="A02205LTA229"/>
        <s v="A02205LTA925"/>
        <s v="A022058887"/>
        <s v="A02205LTA297"/>
        <s v="A02206LTA228"/>
        <s v="A02206YILHM2094"/>
        <s v="A02207BU043567"/>
        <s v="A02208LTA378"/>
        <s v="A02208YILHM0241"/>
        <s v="A022083302"/>
        <s v="A02209YILHM2103"/>
        <s v="A022093579"/>
        <s v="A022093209"/>
        <s v="A02210LTA554"/>
        <s v="A02210YNIR131"/>
        <s v="A02211DUMM01"/>
        <s v="A02212LTA737"/>
        <s v="A02213YILHM2550"/>
        <s v="A02214Lta695"/>
        <s v="A02215LTA309"/>
        <s v="A02216SQ3208"/>
        <s v="A022173472"/>
        <s v="A02218LTA936"/>
        <s v="A02218LTA575"/>
        <s v="A02219LTA726"/>
        <s v="A02219Lta723"/>
        <s v="A02220LTA304"/>
        <s v="A02220LTA238"/>
        <s v="A02221Yilhm2871"/>
        <s v="A02221Yilhm0882"/>
        <s v="A022223421"/>
        <m/>
      </sharedItems>
    </cacheField>
    <cacheField name="Years" numFmtId="0" databaseField="0">
      <fieldGroup base="0">
        <rangePr groupBy="years" startDate="2024-07-13T20:01:16" endDate="2025-10-09T15:59:45" groupInterval="1"/>
        <groupItems count="4">
          <s v="&lt;13/07/2024"/>
          <s v="2024"/>
          <s v="2025"/>
          <s v="&gt;9/10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5">
  <r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0"/>
    <x v="0"/>
    <x v="0"/>
    <x v="0"/>
    <x v="0"/>
    <x v="0"/>
    <x v="1"/>
  </r>
  <r>
    <x v="1"/>
    <x v="0"/>
    <x v="0"/>
    <x v="1"/>
    <x v="2"/>
    <x v="2"/>
    <x v="0"/>
    <x v="1"/>
    <x v="1"/>
    <x v="1"/>
    <x v="1"/>
    <x v="1"/>
    <x v="0"/>
    <x v="2"/>
  </r>
  <r>
    <x v="2"/>
    <x v="0"/>
    <x v="0"/>
    <x v="2"/>
    <x v="3"/>
    <x v="3"/>
    <x v="0"/>
    <x v="2"/>
    <x v="2"/>
    <x v="2"/>
    <x v="2"/>
    <x v="2"/>
    <x v="0"/>
    <x v="3"/>
  </r>
  <r>
    <x v="3"/>
    <x v="0"/>
    <x v="0"/>
    <x v="3"/>
    <x v="4"/>
    <x v="4"/>
    <x v="0"/>
    <x v="3"/>
    <x v="3"/>
    <x v="3"/>
    <x v="3"/>
    <x v="3"/>
    <x v="0"/>
    <x v="4"/>
  </r>
  <r>
    <x v="4"/>
    <x v="0"/>
    <x v="0"/>
    <x v="0"/>
    <x v="5"/>
    <x v="5"/>
    <x v="0"/>
    <x v="0"/>
    <x v="0"/>
    <x v="0"/>
    <x v="0"/>
    <x v="0"/>
    <x v="0"/>
    <x v="5"/>
  </r>
  <r>
    <x v="5"/>
    <x v="0"/>
    <x v="0"/>
    <x v="4"/>
    <x v="6"/>
    <x v="6"/>
    <x v="0"/>
    <x v="4"/>
    <x v="4"/>
    <x v="4"/>
    <x v="4"/>
    <x v="4"/>
    <x v="0"/>
    <x v="6"/>
  </r>
  <r>
    <x v="6"/>
    <x v="0"/>
    <x v="0"/>
    <x v="5"/>
    <x v="7"/>
    <x v="5"/>
    <x v="0"/>
    <x v="0"/>
    <x v="0"/>
    <x v="5"/>
    <x v="5"/>
    <x v="0"/>
    <x v="0"/>
    <x v="7"/>
  </r>
  <r>
    <x v="7"/>
    <x v="0"/>
    <x v="0"/>
    <x v="5"/>
    <x v="8"/>
    <x v="7"/>
    <x v="0"/>
    <x v="5"/>
    <x v="5"/>
    <x v="5"/>
    <x v="1"/>
    <x v="5"/>
    <x v="0"/>
    <x v="8"/>
  </r>
  <r>
    <x v="8"/>
    <x v="0"/>
    <x v="0"/>
    <x v="5"/>
    <x v="9"/>
    <x v="7"/>
    <x v="0"/>
    <x v="5"/>
    <x v="5"/>
    <x v="5"/>
    <x v="1"/>
    <x v="5"/>
    <x v="0"/>
    <x v="9"/>
  </r>
  <r>
    <x v="9"/>
    <x v="0"/>
    <x v="0"/>
    <x v="5"/>
    <x v="10"/>
    <x v="8"/>
    <x v="0"/>
    <x v="6"/>
    <x v="6"/>
    <x v="5"/>
    <x v="6"/>
    <x v="6"/>
    <x v="0"/>
    <x v="10"/>
  </r>
  <r>
    <x v="10"/>
    <x v="0"/>
    <x v="0"/>
    <x v="0"/>
    <x v="11"/>
    <x v="9"/>
    <x v="0"/>
    <x v="7"/>
    <x v="7"/>
    <x v="6"/>
    <x v="7"/>
    <x v="7"/>
    <x v="0"/>
    <x v="11"/>
  </r>
  <r>
    <x v="11"/>
    <x v="0"/>
    <x v="0"/>
    <x v="6"/>
    <x v="12"/>
    <x v="10"/>
    <x v="0"/>
    <x v="5"/>
    <x v="5"/>
    <x v="7"/>
    <x v="8"/>
    <x v="5"/>
    <x v="0"/>
    <x v="12"/>
  </r>
  <r>
    <x v="12"/>
    <x v="0"/>
    <x v="0"/>
    <x v="5"/>
    <x v="13"/>
    <x v="10"/>
    <x v="0"/>
    <x v="5"/>
    <x v="5"/>
    <x v="5"/>
    <x v="1"/>
    <x v="5"/>
    <x v="0"/>
    <x v="13"/>
  </r>
  <r>
    <x v="13"/>
    <x v="0"/>
    <x v="0"/>
    <x v="5"/>
    <x v="13"/>
    <x v="10"/>
    <x v="0"/>
    <x v="5"/>
    <x v="5"/>
    <x v="5"/>
    <x v="1"/>
    <x v="5"/>
    <x v="0"/>
    <x v="14"/>
  </r>
  <r>
    <x v="13"/>
    <x v="0"/>
    <x v="0"/>
    <x v="5"/>
    <x v="12"/>
    <x v="10"/>
    <x v="0"/>
    <x v="5"/>
    <x v="5"/>
    <x v="5"/>
    <x v="1"/>
    <x v="5"/>
    <x v="0"/>
    <x v="15"/>
  </r>
  <r>
    <x v="14"/>
    <x v="0"/>
    <x v="0"/>
    <x v="7"/>
    <x v="14"/>
    <x v="11"/>
    <x v="0"/>
    <x v="5"/>
    <x v="5"/>
    <x v="7"/>
    <x v="8"/>
    <x v="5"/>
    <x v="0"/>
    <x v="16"/>
  </r>
  <r>
    <x v="14"/>
    <x v="0"/>
    <x v="0"/>
    <x v="7"/>
    <x v="15"/>
    <x v="11"/>
    <x v="0"/>
    <x v="5"/>
    <x v="5"/>
    <x v="7"/>
    <x v="8"/>
    <x v="5"/>
    <x v="0"/>
    <x v="17"/>
  </r>
  <r>
    <x v="14"/>
    <x v="0"/>
    <x v="0"/>
    <x v="7"/>
    <x v="16"/>
    <x v="12"/>
    <x v="0"/>
    <x v="8"/>
    <x v="8"/>
    <x v="8"/>
    <x v="9"/>
    <x v="8"/>
    <x v="0"/>
    <x v="18"/>
  </r>
  <r>
    <x v="14"/>
    <x v="0"/>
    <x v="0"/>
    <x v="7"/>
    <x v="17"/>
    <x v="12"/>
    <x v="0"/>
    <x v="8"/>
    <x v="8"/>
    <x v="8"/>
    <x v="9"/>
    <x v="8"/>
    <x v="0"/>
    <x v="19"/>
  </r>
  <r>
    <x v="15"/>
    <x v="0"/>
    <x v="0"/>
    <x v="3"/>
    <x v="18"/>
    <x v="13"/>
    <x v="0"/>
    <x v="9"/>
    <x v="9"/>
    <x v="9"/>
    <x v="10"/>
    <x v="9"/>
    <x v="0"/>
    <x v="20"/>
  </r>
  <r>
    <x v="15"/>
    <x v="0"/>
    <x v="0"/>
    <x v="3"/>
    <x v="19"/>
    <x v="13"/>
    <x v="0"/>
    <x v="9"/>
    <x v="9"/>
    <x v="9"/>
    <x v="10"/>
    <x v="9"/>
    <x v="0"/>
    <x v="21"/>
  </r>
  <r>
    <x v="16"/>
    <x v="0"/>
    <x v="0"/>
    <x v="0"/>
    <x v="20"/>
    <x v="14"/>
    <x v="0"/>
    <x v="7"/>
    <x v="7"/>
    <x v="6"/>
    <x v="7"/>
    <x v="7"/>
    <x v="0"/>
    <x v="22"/>
  </r>
  <r>
    <x v="17"/>
    <x v="0"/>
    <x v="0"/>
    <x v="8"/>
    <x v="21"/>
    <x v="15"/>
    <x v="0"/>
    <x v="10"/>
    <x v="10"/>
    <x v="10"/>
    <x v="11"/>
    <x v="10"/>
    <x v="0"/>
    <x v="23"/>
  </r>
  <r>
    <x v="17"/>
    <x v="0"/>
    <x v="0"/>
    <x v="8"/>
    <x v="22"/>
    <x v="15"/>
    <x v="0"/>
    <x v="10"/>
    <x v="10"/>
    <x v="10"/>
    <x v="11"/>
    <x v="10"/>
    <x v="0"/>
    <x v="24"/>
  </r>
  <r>
    <x v="18"/>
    <x v="0"/>
    <x v="0"/>
    <x v="6"/>
    <x v="23"/>
    <x v="16"/>
    <x v="0"/>
    <x v="4"/>
    <x v="4"/>
    <x v="4"/>
    <x v="12"/>
    <x v="11"/>
    <x v="0"/>
    <x v="25"/>
  </r>
  <r>
    <x v="18"/>
    <x v="0"/>
    <x v="0"/>
    <x v="6"/>
    <x v="24"/>
    <x v="16"/>
    <x v="0"/>
    <x v="4"/>
    <x v="4"/>
    <x v="4"/>
    <x v="12"/>
    <x v="11"/>
    <x v="0"/>
    <x v="26"/>
  </r>
  <r>
    <x v="19"/>
    <x v="0"/>
    <x v="0"/>
    <x v="8"/>
    <x v="25"/>
    <x v="17"/>
    <x v="0"/>
    <x v="7"/>
    <x v="7"/>
    <x v="6"/>
    <x v="7"/>
    <x v="7"/>
    <x v="0"/>
    <x v="27"/>
  </r>
  <r>
    <x v="20"/>
    <x v="0"/>
    <x v="0"/>
    <x v="8"/>
    <x v="26"/>
    <x v="18"/>
    <x v="0"/>
    <x v="1"/>
    <x v="1"/>
    <x v="1"/>
    <x v="1"/>
    <x v="1"/>
    <x v="0"/>
    <x v="28"/>
  </r>
  <r>
    <x v="21"/>
    <x v="0"/>
    <x v="0"/>
    <x v="0"/>
    <x v="27"/>
    <x v="17"/>
    <x v="0"/>
    <x v="7"/>
    <x v="7"/>
    <x v="6"/>
    <x v="7"/>
    <x v="7"/>
    <x v="0"/>
    <x v="29"/>
  </r>
  <r>
    <x v="22"/>
    <x v="0"/>
    <x v="0"/>
    <x v="9"/>
    <x v="28"/>
    <x v="19"/>
    <x v="0"/>
    <x v="5"/>
    <x v="5"/>
    <x v="7"/>
    <x v="8"/>
    <x v="5"/>
    <x v="0"/>
    <x v="30"/>
  </r>
  <r>
    <x v="23"/>
    <x v="0"/>
    <x v="0"/>
    <x v="10"/>
    <x v="29"/>
    <x v="20"/>
    <x v="0"/>
    <x v="3"/>
    <x v="3"/>
    <x v="3"/>
    <x v="3"/>
    <x v="3"/>
    <x v="0"/>
    <x v="31"/>
  </r>
  <r>
    <x v="24"/>
    <x v="0"/>
    <x v="0"/>
    <x v="9"/>
    <x v="29"/>
    <x v="20"/>
    <x v="0"/>
    <x v="3"/>
    <x v="3"/>
    <x v="3"/>
    <x v="3"/>
    <x v="3"/>
    <x v="0"/>
    <x v="32"/>
  </r>
  <r>
    <x v="25"/>
    <x v="0"/>
    <x v="0"/>
    <x v="6"/>
    <x v="30"/>
    <x v="21"/>
    <x v="0"/>
    <x v="5"/>
    <x v="5"/>
    <x v="7"/>
    <x v="8"/>
    <x v="5"/>
    <x v="0"/>
    <x v="33"/>
  </r>
  <r>
    <x v="26"/>
    <x v="0"/>
    <x v="0"/>
    <x v="3"/>
    <x v="31"/>
    <x v="22"/>
    <x v="0"/>
    <x v="3"/>
    <x v="3"/>
    <x v="3"/>
    <x v="3"/>
    <x v="3"/>
    <x v="0"/>
    <x v="34"/>
  </r>
  <r>
    <x v="26"/>
    <x v="0"/>
    <x v="0"/>
    <x v="3"/>
    <x v="32"/>
    <x v="23"/>
    <x v="0"/>
    <x v="3"/>
    <x v="3"/>
    <x v="3"/>
    <x v="3"/>
    <x v="3"/>
    <x v="0"/>
    <x v="35"/>
  </r>
  <r>
    <x v="26"/>
    <x v="0"/>
    <x v="0"/>
    <x v="3"/>
    <x v="33"/>
    <x v="24"/>
    <x v="0"/>
    <x v="4"/>
    <x v="4"/>
    <x v="4"/>
    <x v="12"/>
    <x v="11"/>
    <x v="0"/>
    <x v="36"/>
  </r>
  <r>
    <x v="26"/>
    <x v="0"/>
    <x v="0"/>
    <x v="3"/>
    <x v="34"/>
    <x v="25"/>
    <x v="1"/>
    <x v="1"/>
    <x v="11"/>
    <x v="1"/>
    <x v="13"/>
    <x v="12"/>
    <x v="0"/>
    <x v="37"/>
  </r>
  <r>
    <x v="27"/>
    <x v="0"/>
    <x v="0"/>
    <x v="4"/>
    <x v="35"/>
    <x v="26"/>
    <x v="0"/>
    <x v="5"/>
    <x v="5"/>
    <x v="7"/>
    <x v="8"/>
    <x v="5"/>
    <x v="0"/>
    <x v="38"/>
  </r>
  <r>
    <x v="27"/>
    <x v="0"/>
    <x v="0"/>
    <x v="4"/>
    <x v="36"/>
    <x v="27"/>
    <x v="0"/>
    <x v="5"/>
    <x v="5"/>
    <x v="7"/>
    <x v="8"/>
    <x v="5"/>
    <x v="0"/>
    <x v="39"/>
  </r>
  <r>
    <x v="28"/>
    <x v="0"/>
    <x v="0"/>
    <x v="11"/>
    <x v="37"/>
    <x v="28"/>
    <x v="0"/>
    <x v="3"/>
    <x v="3"/>
    <x v="3"/>
    <x v="3"/>
    <x v="3"/>
    <x v="0"/>
    <x v="40"/>
  </r>
  <r>
    <x v="29"/>
    <x v="0"/>
    <x v="0"/>
    <x v="0"/>
    <x v="38"/>
    <x v="29"/>
    <x v="0"/>
    <x v="11"/>
    <x v="12"/>
    <x v="11"/>
    <x v="14"/>
    <x v="13"/>
    <x v="0"/>
    <x v="41"/>
  </r>
  <r>
    <x v="29"/>
    <x v="0"/>
    <x v="0"/>
    <x v="0"/>
    <x v="39"/>
    <x v="30"/>
    <x v="0"/>
    <x v="3"/>
    <x v="3"/>
    <x v="3"/>
    <x v="3"/>
    <x v="3"/>
    <x v="0"/>
    <x v="42"/>
  </r>
  <r>
    <x v="30"/>
    <x v="0"/>
    <x v="0"/>
    <x v="6"/>
    <x v="40"/>
    <x v="31"/>
    <x v="0"/>
    <x v="8"/>
    <x v="8"/>
    <x v="8"/>
    <x v="9"/>
    <x v="8"/>
    <x v="0"/>
    <x v="43"/>
  </r>
  <r>
    <x v="31"/>
    <x v="0"/>
    <x v="0"/>
    <x v="6"/>
    <x v="41"/>
    <x v="32"/>
    <x v="0"/>
    <x v="7"/>
    <x v="7"/>
    <x v="6"/>
    <x v="7"/>
    <x v="7"/>
    <x v="0"/>
    <x v="44"/>
  </r>
  <r>
    <x v="32"/>
    <x v="0"/>
    <x v="0"/>
    <x v="10"/>
    <x v="42"/>
    <x v="33"/>
    <x v="0"/>
    <x v="5"/>
    <x v="5"/>
    <x v="7"/>
    <x v="8"/>
    <x v="5"/>
    <x v="0"/>
    <x v="45"/>
  </r>
  <r>
    <x v="33"/>
    <x v="0"/>
    <x v="0"/>
    <x v="5"/>
    <x v="43"/>
    <x v="34"/>
    <x v="0"/>
    <x v="12"/>
    <x v="13"/>
    <x v="5"/>
    <x v="15"/>
    <x v="14"/>
    <x v="0"/>
    <x v="46"/>
  </r>
  <r>
    <x v="34"/>
    <x v="0"/>
    <x v="0"/>
    <x v="7"/>
    <x v="44"/>
    <x v="35"/>
    <x v="0"/>
    <x v="7"/>
    <x v="7"/>
    <x v="6"/>
    <x v="7"/>
    <x v="7"/>
    <x v="0"/>
    <x v="47"/>
  </r>
  <r>
    <x v="34"/>
    <x v="0"/>
    <x v="0"/>
    <x v="7"/>
    <x v="45"/>
    <x v="34"/>
    <x v="0"/>
    <x v="12"/>
    <x v="13"/>
    <x v="12"/>
    <x v="16"/>
    <x v="14"/>
    <x v="0"/>
    <x v="48"/>
  </r>
  <r>
    <x v="35"/>
    <x v="0"/>
    <x v="0"/>
    <x v="6"/>
    <x v="46"/>
    <x v="36"/>
    <x v="0"/>
    <x v="1"/>
    <x v="1"/>
    <x v="1"/>
    <x v="1"/>
    <x v="1"/>
    <x v="0"/>
    <x v="49"/>
  </r>
  <r>
    <x v="36"/>
    <x v="0"/>
    <x v="0"/>
    <x v="6"/>
    <x v="47"/>
    <x v="37"/>
    <x v="0"/>
    <x v="3"/>
    <x v="3"/>
    <x v="3"/>
    <x v="3"/>
    <x v="3"/>
    <x v="0"/>
    <x v="50"/>
  </r>
  <r>
    <x v="37"/>
    <x v="0"/>
    <x v="0"/>
    <x v="4"/>
    <x v="42"/>
    <x v="33"/>
    <x v="0"/>
    <x v="5"/>
    <x v="5"/>
    <x v="7"/>
    <x v="8"/>
    <x v="5"/>
    <x v="0"/>
    <x v="51"/>
  </r>
  <r>
    <x v="38"/>
    <x v="0"/>
    <x v="0"/>
    <x v="0"/>
    <x v="48"/>
    <x v="38"/>
    <x v="0"/>
    <x v="5"/>
    <x v="5"/>
    <x v="7"/>
    <x v="8"/>
    <x v="5"/>
    <x v="0"/>
    <x v="52"/>
  </r>
  <r>
    <x v="39"/>
    <x v="0"/>
    <x v="0"/>
    <x v="12"/>
    <x v="49"/>
    <x v="39"/>
    <x v="0"/>
    <x v="4"/>
    <x v="4"/>
    <x v="4"/>
    <x v="12"/>
    <x v="11"/>
    <x v="0"/>
    <x v="53"/>
  </r>
  <r>
    <x v="40"/>
    <x v="0"/>
    <x v="0"/>
    <x v="0"/>
    <x v="50"/>
    <x v="40"/>
    <x v="0"/>
    <x v="8"/>
    <x v="8"/>
    <x v="8"/>
    <x v="9"/>
    <x v="8"/>
    <x v="0"/>
    <x v="54"/>
  </r>
  <r>
    <x v="41"/>
    <x v="0"/>
    <x v="0"/>
    <x v="11"/>
    <x v="51"/>
    <x v="30"/>
    <x v="0"/>
    <x v="3"/>
    <x v="3"/>
    <x v="3"/>
    <x v="3"/>
    <x v="3"/>
    <x v="0"/>
    <x v="55"/>
  </r>
  <r>
    <x v="41"/>
    <x v="0"/>
    <x v="0"/>
    <x v="11"/>
    <x v="52"/>
    <x v="41"/>
    <x v="0"/>
    <x v="3"/>
    <x v="3"/>
    <x v="3"/>
    <x v="3"/>
    <x v="3"/>
    <x v="0"/>
    <x v="56"/>
  </r>
  <r>
    <x v="41"/>
    <x v="0"/>
    <x v="0"/>
    <x v="11"/>
    <x v="53"/>
    <x v="42"/>
    <x v="0"/>
    <x v="3"/>
    <x v="3"/>
    <x v="3"/>
    <x v="3"/>
    <x v="3"/>
    <x v="0"/>
    <x v="57"/>
  </r>
  <r>
    <x v="42"/>
    <x v="0"/>
    <x v="0"/>
    <x v="3"/>
    <x v="54"/>
    <x v="43"/>
    <x v="0"/>
    <x v="12"/>
    <x v="13"/>
    <x v="12"/>
    <x v="16"/>
    <x v="14"/>
    <x v="0"/>
    <x v="58"/>
  </r>
  <r>
    <x v="43"/>
    <x v="0"/>
    <x v="0"/>
    <x v="7"/>
    <x v="55"/>
    <x v="44"/>
    <x v="0"/>
    <x v="4"/>
    <x v="4"/>
    <x v="4"/>
    <x v="12"/>
    <x v="11"/>
    <x v="0"/>
    <x v="59"/>
  </r>
  <r>
    <x v="44"/>
    <x v="0"/>
    <x v="0"/>
    <x v="0"/>
    <x v="56"/>
    <x v="45"/>
    <x v="0"/>
    <x v="8"/>
    <x v="8"/>
    <x v="8"/>
    <x v="9"/>
    <x v="8"/>
    <x v="0"/>
    <x v="60"/>
  </r>
  <r>
    <x v="45"/>
    <x v="0"/>
    <x v="0"/>
    <x v="13"/>
    <x v="57"/>
    <x v="46"/>
    <x v="0"/>
    <x v="3"/>
    <x v="3"/>
    <x v="3"/>
    <x v="17"/>
    <x v="15"/>
    <x v="0"/>
    <x v="61"/>
  </r>
  <r>
    <x v="46"/>
    <x v="0"/>
    <x v="0"/>
    <x v="0"/>
    <x v="58"/>
    <x v="47"/>
    <x v="0"/>
    <x v="5"/>
    <x v="5"/>
    <x v="7"/>
    <x v="8"/>
    <x v="5"/>
    <x v="0"/>
    <x v="62"/>
  </r>
  <r>
    <x v="46"/>
    <x v="0"/>
    <x v="0"/>
    <x v="0"/>
    <x v="59"/>
    <x v="48"/>
    <x v="0"/>
    <x v="1"/>
    <x v="1"/>
    <x v="1"/>
    <x v="1"/>
    <x v="1"/>
    <x v="0"/>
    <x v="63"/>
  </r>
  <r>
    <x v="47"/>
    <x v="0"/>
    <x v="0"/>
    <x v="14"/>
    <x v="60"/>
    <x v="49"/>
    <x v="2"/>
    <x v="13"/>
    <x v="2"/>
    <x v="13"/>
    <x v="18"/>
    <x v="16"/>
    <x v="0"/>
    <x v="64"/>
  </r>
  <r>
    <x v="48"/>
    <x v="0"/>
    <x v="0"/>
    <x v="4"/>
    <x v="61"/>
    <x v="50"/>
    <x v="0"/>
    <x v="14"/>
    <x v="14"/>
    <x v="14"/>
    <x v="19"/>
    <x v="17"/>
    <x v="0"/>
    <x v="65"/>
  </r>
  <r>
    <x v="49"/>
    <x v="0"/>
    <x v="0"/>
    <x v="15"/>
    <x v="62"/>
    <x v="51"/>
    <x v="0"/>
    <x v="15"/>
    <x v="15"/>
    <x v="15"/>
    <x v="20"/>
    <x v="18"/>
    <x v="0"/>
    <x v="66"/>
  </r>
  <r>
    <x v="50"/>
    <x v="0"/>
    <x v="0"/>
    <x v="14"/>
    <x v="36"/>
    <x v="27"/>
    <x v="0"/>
    <x v="5"/>
    <x v="5"/>
    <x v="7"/>
    <x v="8"/>
    <x v="5"/>
    <x v="0"/>
    <x v="67"/>
  </r>
  <r>
    <x v="51"/>
    <x v="0"/>
    <x v="0"/>
    <x v="11"/>
    <x v="63"/>
    <x v="52"/>
    <x v="0"/>
    <x v="5"/>
    <x v="5"/>
    <x v="7"/>
    <x v="21"/>
    <x v="19"/>
    <x v="0"/>
    <x v="68"/>
  </r>
  <r>
    <x v="52"/>
    <x v="0"/>
    <x v="0"/>
    <x v="11"/>
    <x v="64"/>
    <x v="53"/>
    <x v="0"/>
    <x v="8"/>
    <x v="8"/>
    <x v="8"/>
    <x v="9"/>
    <x v="8"/>
    <x v="0"/>
    <x v="69"/>
  </r>
  <r>
    <x v="53"/>
    <x v="0"/>
    <x v="0"/>
    <x v="0"/>
    <x v="65"/>
    <x v="54"/>
    <x v="0"/>
    <x v="10"/>
    <x v="10"/>
    <x v="10"/>
    <x v="11"/>
    <x v="10"/>
    <x v="0"/>
    <x v="70"/>
  </r>
  <r>
    <x v="54"/>
    <x v="0"/>
    <x v="0"/>
    <x v="0"/>
    <x v="66"/>
    <x v="33"/>
    <x v="0"/>
    <x v="5"/>
    <x v="5"/>
    <x v="7"/>
    <x v="8"/>
    <x v="5"/>
    <x v="0"/>
    <x v="71"/>
  </r>
  <r>
    <x v="55"/>
    <x v="0"/>
    <x v="0"/>
    <x v="8"/>
    <x v="50"/>
    <x v="40"/>
    <x v="0"/>
    <x v="8"/>
    <x v="8"/>
    <x v="8"/>
    <x v="9"/>
    <x v="8"/>
    <x v="0"/>
    <x v="72"/>
  </r>
  <r>
    <x v="56"/>
    <x v="0"/>
    <x v="0"/>
    <x v="16"/>
    <x v="23"/>
    <x v="16"/>
    <x v="0"/>
    <x v="4"/>
    <x v="4"/>
    <x v="4"/>
    <x v="12"/>
    <x v="11"/>
    <x v="0"/>
    <x v="73"/>
  </r>
  <r>
    <x v="57"/>
    <x v="0"/>
    <x v="0"/>
    <x v="4"/>
    <x v="67"/>
    <x v="55"/>
    <x v="0"/>
    <x v="5"/>
    <x v="5"/>
    <x v="7"/>
    <x v="8"/>
    <x v="5"/>
    <x v="0"/>
    <x v="74"/>
  </r>
  <r>
    <x v="57"/>
    <x v="0"/>
    <x v="0"/>
    <x v="4"/>
    <x v="68"/>
    <x v="56"/>
    <x v="0"/>
    <x v="16"/>
    <x v="16"/>
    <x v="16"/>
    <x v="22"/>
    <x v="20"/>
    <x v="0"/>
    <x v="75"/>
  </r>
  <r>
    <x v="58"/>
    <x v="0"/>
    <x v="0"/>
    <x v="4"/>
    <x v="69"/>
    <x v="57"/>
    <x v="0"/>
    <x v="17"/>
    <x v="17"/>
    <x v="17"/>
    <x v="23"/>
    <x v="21"/>
    <x v="0"/>
    <x v="76"/>
  </r>
  <r>
    <x v="59"/>
    <x v="0"/>
    <x v="0"/>
    <x v="11"/>
    <x v="70"/>
    <x v="58"/>
    <x v="0"/>
    <x v="8"/>
    <x v="8"/>
    <x v="8"/>
    <x v="24"/>
    <x v="22"/>
    <x v="0"/>
    <x v="77"/>
  </r>
  <r>
    <x v="60"/>
    <x v="0"/>
    <x v="0"/>
    <x v="11"/>
    <x v="71"/>
    <x v="59"/>
    <x v="0"/>
    <x v="5"/>
    <x v="5"/>
    <x v="7"/>
    <x v="8"/>
    <x v="5"/>
    <x v="0"/>
    <x v="78"/>
  </r>
  <r>
    <x v="61"/>
    <x v="0"/>
    <x v="0"/>
    <x v="0"/>
    <x v="72"/>
    <x v="60"/>
    <x v="0"/>
    <x v="5"/>
    <x v="5"/>
    <x v="7"/>
    <x v="8"/>
    <x v="5"/>
    <x v="0"/>
    <x v="79"/>
  </r>
  <r>
    <x v="62"/>
    <x v="0"/>
    <x v="0"/>
    <x v="17"/>
    <x v="73"/>
    <x v="61"/>
    <x v="0"/>
    <x v="5"/>
    <x v="5"/>
    <x v="7"/>
    <x v="8"/>
    <x v="5"/>
    <x v="0"/>
    <x v="80"/>
  </r>
  <r>
    <x v="63"/>
    <x v="0"/>
    <x v="0"/>
    <x v="0"/>
    <x v="74"/>
    <x v="62"/>
    <x v="0"/>
    <x v="8"/>
    <x v="8"/>
    <x v="8"/>
    <x v="9"/>
    <x v="8"/>
    <x v="0"/>
    <x v="81"/>
  </r>
  <r>
    <x v="64"/>
    <x v="0"/>
    <x v="0"/>
    <x v="18"/>
    <x v="75"/>
    <x v="63"/>
    <x v="0"/>
    <x v="0"/>
    <x v="0"/>
    <x v="0"/>
    <x v="0"/>
    <x v="0"/>
    <x v="0"/>
    <x v="82"/>
  </r>
  <r>
    <x v="65"/>
    <x v="0"/>
    <x v="0"/>
    <x v="8"/>
    <x v="74"/>
    <x v="62"/>
    <x v="1"/>
    <x v="8"/>
    <x v="18"/>
    <x v="8"/>
    <x v="9"/>
    <x v="23"/>
    <x v="0"/>
    <x v="83"/>
  </r>
  <r>
    <x v="66"/>
    <x v="0"/>
    <x v="0"/>
    <x v="4"/>
    <x v="76"/>
    <x v="64"/>
    <x v="0"/>
    <x v="1"/>
    <x v="1"/>
    <x v="1"/>
    <x v="1"/>
    <x v="1"/>
    <x v="0"/>
    <x v="84"/>
  </r>
  <r>
    <x v="66"/>
    <x v="0"/>
    <x v="0"/>
    <x v="4"/>
    <x v="77"/>
    <x v="65"/>
    <x v="0"/>
    <x v="7"/>
    <x v="7"/>
    <x v="6"/>
    <x v="25"/>
    <x v="24"/>
    <x v="0"/>
    <x v="85"/>
  </r>
  <r>
    <x v="67"/>
    <x v="0"/>
    <x v="0"/>
    <x v="19"/>
    <x v="11"/>
    <x v="9"/>
    <x v="0"/>
    <x v="7"/>
    <x v="7"/>
    <x v="6"/>
    <x v="7"/>
    <x v="7"/>
    <x v="0"/>
    <x v="86"/>
  </r>
  <r>
    <x v="68"/>
    <x v="0"/>
    <x v="0"/>
    <x v="8"/>
    <x v="78"/>
    <x v="66"/>
    <x v="0"/>
    <x v="18"/>
    <x v="19"/>
    <x v="18"/>
    <x v="26"/>
    <x v="25"/>
    <x v="0"/>
    <x v="87"/>
  </r>
  <r>
    <x v="69"/>
    <x v="0"/>
    <x v="0"/>
    <x v="17"/>
    <x v="73"/>
    <x v="61"/>
    <x v="0"/>
    <x v="5"/>
    <x v="5"/>
    <x v="7"/>
    <x v="8"/>
    <x v="5"/>
    <x v="0"/>
    <x v="88"/>
  </r>
  <r>
    <x v="70"/>
    <x v="0"/>
    <x v="0"/>
    <x v="4"/>
    <x v="72"/>
    <x v="60"/>
    <x v="0"/>
    <x v="5"/>
    <x v="5"/>
    <x v="7"/>
    <x v="8"/>
    <x v="5"/>
    <x v="0"/>
    <x v="89"/>
  </r>
  <r>
    <x v="71"/>
    <x v="0"/>
    <x v="0"/>
    <x v="15"/>
    <x v="79"/>
    <x v="67"/>
    <x v="0"/>
    <x v="19"/>
    <x v="20"/>
    <x v="19"/>
    <x v="27"/>
    <x v="26"/>
    <x v="0"/>
    <x v="90"/>
  </r>
  <r>
    <x v="72"/>
    <x v="0"/>
    <x v="0"/>
    <x v="19"/>
    <x v="80"/>
    <x v="68"/>
    <x v="0"/>
    <x v="0"/>
    <x v="0"/>
    <x v="0"/>
    <x v="0"/>
    <x v="0"/>
    <x v="0"/>
    <x v="91"/>
  </r>
  <r>
    <x v="73"/>
    <x v="0"/>
    <x v="0"/>
    <x v="0"/>
    <x v="81"/>
    <x v="69"/>
    <x v="0"/>
    <x v="5"/>
    <x v="5"/>
    <x v="7"/>
    <x v="8"/>
    <x v="5"/>
    <x v="0"/>
    <x v="92"/>
  </r>
  <r>
    <x v="74"/>
    <x v="0"/>
    <x v="0"/>
    <x v="7"/>
    <x v="82"/>
    <x v="70"/>
    <x v="0"/>
    <x v="7"/>
    <x v="7"/>
    <x v="6"/>
    <x v="7"/>
    <x v="7"/>
    <x v="0"/>
    <x v="93"/>
  </r>
  <r>
    <x v="75"/>
    <x v="0"/>
    <x v="0"/>
    <x v="3"/>
    <x v="83"/>
    <x v="70"/>
    <x v="0"/>
    <x v="7"/>
    <x v="7"/>
    <x v="6"/>
    <x v="7"/>
    <x v="7"/>
    <x v="0"/>
    <x v="94"/>
  </r>
  <r>
    <x v="75"/>
    <x v="0"/>
    <x v="0"/>
    <x v="3"/>
    <x v="84"/>
    <x v="70"/>
    <x v="0"/>
    <x v="7"/>
    <x v="7"/>
    <x v="6"/>
    <x v="7"/>
    <x v="7"/>
    <x v="0"/>
    <x v="95"/>
  </r>
  <r>
    <x v="76"/>
    <x v="0"/>
    <x v="0"/>
    <x v="19"/>
    <x v="85"/>
    <x v="71"/>
    <x v="0"/>
    <x v="7"/>
    <x v="7"/>
    <x v="6"/>
    <x v="28"/>
    <x v="27"/>
    <x v="0"/>
    <x v="96"/>
  </r>
  <r>
    <x v="77"/>
    <x v="0"/>
    <x v="0"/>
    <x v="19"/>
    <x v="86"/>
    <x v="72"/>
    <x v="0"/>
    <x v="7"/>
    <x v="7"/>
    <x v="6"/>
    <x v="7"/>
    <x v="7"/>
    <x v="0"/>
    <x v="97"/>
  </r>
  <r>
    <x v="78"/>
    <x v="0"/>
    <x v="0"/>
    <x v="19"/>
    <x v="87"/>
    <x v="73"/>
    <x v="0"/>
    <x v="5"/>
    <x v="5"/>
    <x v="7"/>
    <x v="8"/>
    <x v="5"/>
    <x v="0"/>
    <x v="98"/>
  </r>
  <r>
    <x v="79"/>
    <x v="0"/>
    <x v="0"/>
    <x v="20"/>
    <x v="88"/>
    <x v="74"/>
    <x v="0"/>
    <x v="1"/>
    <x v="1"/>
    <x v="1"/>
    <x v="1"/>
    <x v="1"/>
    <x v="0"/>
    <x v="99"/>
  </r>
  <r>
    <x v="79"/>
    <x v="0"/>
    <x v="0"/>
    <x v="20"/>
    <x v="89"/>
    <x v="74"/>
    <x v="0"/>
    <x v="1"/>
    <x v="1"/>
    <x v="1"/>
    <x v="1"/>
    <x v="1"/>
    <x v="0"/>
    <x v="100"/>
  </r>
  <r>
    <x v="80"/>
    <x v="0"/>
    <x v="0"/>
    <x v="12"/>
    <x v="90"/>
    <x v="75"/>
    <x v="0"/>
    <x v="4"/>
    <x v="4"/>
    <x v="4"/>
    <x v="12"/>
    <x v="11"/>
    <x v="0"/>
    <x v="101"/>
  </r>
  <r>
    <x v="81"/>
    <x v="0"/>
    <x v="0"/>
    <x v="11"/>
    <x v="91"/>
    <x v="70"/>
    <x v="0"/>
    <x v="7"/>
    <x v="7"/>
    <x v="6"/>
    <x v="7"/>
    <x v="7"/>
    <x v="0"/>
    <x v="102"/>
  </r>
  <r>
    <x v="82"/>
    <x v="0"/>
    <x v="0"/>
    <x v="12"/>
    <x v="92"/>
    <x v="61"/>
    <x v="0"/>
    <x v="5"/>
    <x v="5"/>
    <x v="7"/>
    <x v="8"/>
    <x v="5"/>
    <x v="0"/>
    <x v="103"/>
  </r>
  <r>
    <x v="83"/>
    <x v="0"/>
    <x v="0"/>
    <x v="20"/>
    <x v="93"/>
    <x v="76"/>
    <x v="0"/>
    <x v="1"/>
    <x v="1"/>
    <x v="1"/>
    <x v="1"/>
    <x v="1"/>
    <x v="0"/>
    <x v="104"/>
  </r>
  <r>
    <x v="84"/>
    <x v="0"/>
    <x v="0"/>
    <x v="0"/>
    <x v="94"/>
    <x v="77"/>
    <x v="0"/>
    <x v="10"/>
    <x v="10"/>
    <x v="10"/>
    <x v="11"/>
    <x v="10"/>
    <x v="0"/>
    <x v="105"/>
  </r>
  <r>
    <x v="85"/>
    <x v="0"/>
    <x v="0"/>
    <x v="4"/>
    <x v="92"/>
    <x v="61"/>
    <x v="0"/>
    <x v="5"/>
    <x v="5"/>
    <x v="7"/>
    <x v="8"/>
    <x v="5"/>
    <x v="0"/>
    <x v="106"/>
  </r>
  <r>
    <x v="86"/>
    <x v="0"/>
    <x v="0"/>
    <x v="7"/>
    <x v="91"/>
    <x v="70"/>
    <x v="0"/>
    <x v="7"/>
    <x v="7"/>
    <x v="6"/>
    <x v="7"/>
    <x v="7"/>
    <x v="0"/>
    <x v="107"/>
  </r>
  <r>
    <x v="87"/>
    <x v="0"/>
    <x v="0"/>
    <x v="8"/>
    <x v="95"/>
    <x v="78"/>
    <x v="0"/>
    <x v="10"/>
    <x v="10"/>
    <x v="10"/>
    <x v="11"/>
    <x v="10"/>
    <x v="0"/>
    <x v="108"/>
  </r>
  <r>
    <x v="88"/>
    <x v="0"/>
    <x v="0"/>
    <x v="6"/>
    <x v="96"/>
    <x v="79"/>
    <x v="0"/>
    <x v="1"/>
    <x v="1"/>
    <x v="1"/>
    <x v="1"/>
    <x v="1"/>
    <x v="0"/>
    <x v="109"/>
  </r>
  <r>
    <x v="89"/>
    <x v="0"/>
    <x v="0"/>
    <x v="20"/>
    <x v="97"/>
    <x v="80"/>
    <x v="0"/>
    <x v="19"/>
    <x v="20"/>
    <x v="19"/>
    <x v="29"/>
    <x v="28"/>
    <x v="0"/>
    <x v="110"/>
  </r>
  <r>
    <x v="90"/>
    <x v="0"/>
    <x v="0"/>
    <x v="7"/>
    <x v="55"/>
    <x v="44"/>
    <x v="0"/>
    <x v="4"/>
    <x v="4"/>
    <x v="4"/>
    <x v="12"/>
    <x v="11"/>
    <x v="0"/>
    <x v="111"/>
  </r>
  <r>
    <x v="91"/>
    <x v="0"/>
    <x v="0"/>
    <x v="8"/>
    <x v="98"/>
    <x v="81"/>
    <x v="0"/>
    <x v="8"/>
    <x v="8"/>
    <x v="8"/>
    <x v="9"/>
    <x v="8"/>
    <x v="0"/>
    <x v="112"/>
  </r>
  <r>
    <x v="92"/>
    <x v="0"/>
    <x v="0"/>
    <x v="20"/>
    <x v="99"/>
    <x v="82"/>
    <x v="0"/>
    <x v="4"/>
    <x v="4"/>
    <x v="4"/>
    <x v="12"/>
    <x v="11"/>
    <x v="0"/>
    <x v="113"/>
  </r>
  <r>
    <x v="93"/>
    <x v="0"/>
    <x v="0"/>
    <x v="13"/>
    <x v="84"/>
    <x v="70"/>
    <x v="0"/>
    <x v="7"/>
    <x v="7"/>
    <x v="6"/>
    <x v="7"/>
    <x v="7"/>
    <x v="0"/>
    <x v="114"/>
  </r>
  <r>
    <x v="94"/>
    <x v="0"/>
    <x v="0"/>
    <x v="0"/>
    <x v="71"/>
    <x v="59"/>
    <x v="0"/>
    <x v="5"/>
    <x v="5"/>
    <x v="7"/>
    <x v="8"/>
    <x v="5"/>
    <x v="0"/>
    <x v="115"/>
  </r>
  <r>
    <x v="95"/>
    <x v="0"/>
    <x v="0"/>
    <x v="4"/>
    <x v="100"/>
    <x v="83"/>
    <x v="0"/>
    <x v="1"/>
    <x v="1"/>
    <x v="1"/>
    <x v="1"/>
    <x v="1"/>
    <x v="0"/>
    <x v="116"/>
  </r>
  <r>
    <x v="96"/>
    <x v="0"/>
    <x v="0"/>
    <x v="4"/>
    <x v="101"/>
    <x v="83"/>
    <x v="0"/>
    <x v="1"/>
    <x v="1"/>
    <x v="1"/>
    <x v="1"/>
    <x v="1"/>
    <x v="0"/>
    <x v="117"/>
  </r>
  <r>
    <x v="97"/>
    <x v="0"/>
    <x v="0"/>
    <x v="6"/>
    <x v="102"/>
    <x v="84"/>
    <x v="0"/>
    <x v="0"/>
    <x v="0"/>
    <x v="0"/>
    <x v="30"/>
    <x v="29"/>
    <x v="0"/>
    <x v="118"/>
  </r>
  <r>
    <x v="98"/>
    <x v="0"/>
    <x v="0"/>
    <x v="21"/>
    <x v="74"/>
    <x v="62"/>
    <x v="0"/>
    <x v="8"/>
    <x v="8"/>
    <x v="8"/>
    <x v="9"/>
    <x v="8"/>
    <x v="0"/>
    <x v="119"/>
  </r>
  <r>
    <x v="99"/>
    <x v="0"/>
    <x v="0"/>
    <x v="11"/>
    <x v="103"/>
    <x v="85"/>
    <x v="0"/>
    <x v="5"/>
    <x v="5"/>
    <x v="7"/>
    <x v="8"/>
    <x v="5"/>
    <x v="0"/>
    <x v="120"/>
  </r>
  <r>
    <x v="100"/>
    <x v="0"/>
    <x v="0"/>
    <x v="4"/>
    <x v="104"/>
    <x v="86"/>
    <x v="0"/>
    <x v="5"/>
    <x v="5"/>
    <x v="7"/>
    <x v="8"/>
    <x v="5"/>
    <x v="0"/>
    <x v="121"/>
  </r>
  <r>
    <x v="101"/>
    <x v="0"/>
    <x v="0"/>
    <x v="11"/>
    <x v="105"/>
    <x v="87"/>
    <x v="0"/>
    <x v="0"/>
    <x v="0"/>
    <x v="0"/>
    <x v="0"/>
    <x v="0"/>
    <x v="0"/>
    <x v="122"/>
  </r>
  <r>
    <x v="102"/>
    <x v="0"/>
    <x v="0"/>
    <x v="0"/>
    <x v="106"/>
    <x v="88"/>
    <x v="0"/>
    <x v="7"/>
    <x v="7"/>
    <x v="6"/>
    <x v="7"/>
    <x v="7"/>
    <x v="0"/>
    <x v="123"/>
  </r>
  <r>
    <x v="103"/>
    <x v="0"/>
    <x v="0"/>
    <x v="0"/>
    <x v="107"/>
    <x v="89"/>
    <x v="0"/>
    <x v="7"/>
    <x v="7"/>
    <x v="6"/>
    <x v="31"/>
    <x v="30"/>
    <x v="0"/>
    <x v="124"/>
  </r>
  <r>
    <x v="104"/>
    <x v="0"/>
    <x v="0"/>
    <x v="22"/>
    <x v="104"/>
    <x v="86"/>
    <x v="0"/>
    <x v="5"/>
    <x v="5"/>
    <x v="7"/>
    <x v="8"/>
    <x v="5"/>
    <x v="0"/>
    <x v="125"/>
  </r>
  <r>
    <x v="105"/>
    <x v="0"/>
    <x v="0"/>
    <x v="4"/>
    <x v="104"/>
    <x v="86"/>
    <x v="0"/>
    <x v="5"/>
    <x v="5"/>
    <x v="7"/>
    <x v="8"/>
    <x v="5"/>
    <x v="0"/>
    <x v="126"/>
  </r>
  <r>
    <x v="106"/>
    <x v="0"/>
    <x v="0"/>
    <x v="11"/>
    <x v="108"/>
    <x v="90"/>
    <x v="0"/>
    <x v="8"/>
    <x v="8"/>
    <x v="8"/>
    <x v="9"/>
    <x v="8"/>
    <x v="0"/>
    <x v="127"/>
  </r>
  <r>
    <x v="107"/>
    <x v="0"/>
    <x v="0"/>
    <x v="21"/>
    <x v="109"/>
    <x v="91"/>
    <x v="0"/>
    <x v="10"/>
    <x v="10"/>
    <x v="10"/>
    <x v="11"/>
    <x v="10"/>
    <x v="0"/>
    <x v="128"/>
  </r>
  <r>
    <x v="108"/>
    <x v="0"/>
    <x v="0"/>
    <x v="5"/>
    <x v="110"/>
    <x v="92"/>
    <x v="0"/>
    <x v="20"/>
    <x v="21"/>
    <x v="5"/>
    <x v="32"/>
    <x v="31"/>
    <x v="0"/>
    <x v="129"/>
  </r>
  <r>
    <x v="109"/>
    <x v="0"/>
    <x v="0"/>
    <x v="5"/>
    <x v="110"/>
    <x v="92"/>
    <x v="0"/>
    <x v="20"/>
    <x v="21"/>
    <x v="5"/>
    <x v="32"/>
    <x v="31"/>
    <x v="0"/>
    <x v="130"/>
  </r>
  <r>
    <x v="110"/>
    <x v="0"/>
    <x v="0"/>
    <x v="23"/>
    <x v="110"/>
    <x v="92"/>
    <x v="0"/>
    <x v="20"/>
    <x v="21"/>
    <x v="20"/>
    <x v="33"/>
    <x v="31"/>
    <x v="0"/>
    <x v="131"/>
  </r>
  <r>
    <x v="111"/>
    <x v="0"/>
    <x v="0"/>
    <x v="23"/>
    <x v="111"/>
    <x v="93"/>
    <x v="0"/>
    <x v="2"/>
    <x v="2"/>
    <x v="2"/>
    <x v="2"/>
    <x v="2"/>
    <x v="0"/>
    <x v="132"/>
  </r>
  <r>
    <x v="112"/>
    <x v="0"/>
    <x v="0"/>
    <x v="23"/>
    <x v="112"/>
    <x v="94"/>
    <x v="0"/>
    <x v="8"/>
    <x v="8"/>
    <x v="8"/>
    <x v="9"/>
    <x v="8"/>
    <x v="0"/>
    <x v="133"/>
  </r>
  <r>
    <x v="113"/>
    <x v="0"/>
    <x v="0"/>
    <x v="5"/>
    <x v="113"/>
    <x v="95"/>
    <x v="0"/>
    <x v="6"/>
    <x v="6"/>
    <x v="5"/>
    <x v="29"/>
    <x v="32"/>
    <x v="0"/>
    <x v="134"/>
  </r>
  <r>
    <x v="113"/>
    <x v="0"/>
    <x v="0"/>
    <x v="5"/>
    <x v="114"/>
    <x v="96"/>
    <x v="0"/>
    <x v="21"/>
    <x v="22"/>
    <x v="5"/>
    <x v="34"/>
    <x v="33"/>
    <x v="0"/>
    <x v="135"/>
  </r>
  <r>
    <x v="113"/>
    <x v="0"/>
    <x v="0"/>
    <x v="5"/>
    <x v="115"/>
    <x v="97"/>
    <x v="3"/>
    <x v="6"/>
    <x v="19"/>
    <x v="5"/>
    <x v="29"/>
    <x v="25"/>
    <x v="0"/>
    <x v="136"/>
  </r>
  <r>
    <x v="113"/>
    <x v="0"/>
    <x v="0"/>
    <x v="5"/>
    <x v="116"/>
    <x v="98"/>
    <x v="3"/>
    <x v="22"/>
    <x v="23"/>
    <x v="5"/>
    <x v="35"/>
    <x v="34"/>
    <x v="0"/>
    <x v="137"/>
  </r>
  <r>
    <x v="113"/>
    <x v="0"/>
    <x v="0"/>
    <x v="5"/>
    <x v="117"/>
    <x v="99"/>
    <x v="0"/>
    <x v="5"/>
    <x v="5"/>
    <x v="5"/>
    <x v="1"/>
    <x v="5"/>
    <x v="0"/>
    <x v="138"/>
  </r>
  <r>
    <x v="113"/>
    <x v="0"/>
    <x v="0"/>
    <x v="5"/>
    <x v="118"/>
    <x v="100"/>
    <x v="0"/>
    <x v="21"/>
    <x v="22"/>
    <x v="5"/>
    <x v="34"/>
    <x v="33"/>
    <x v="0"/>
    <x v="139"/>
  </r>
  <r>
    <x v="113"/>
    <x v="0"/>
    <x v="0"/>
    <x v="5"/>
    <x v="112"/>
    <x v="94"/>
    <x v="0"/>
    <x v="8"/>
    <x v="8"/>
    <x v="5"/>
    <x v="36"/>
    <x v="8"/>
    <x v="0"/>
    <x v="140"/>
  </r>
  <r>
    <x v="113"/>
    <x v="0"/>
    <x v="0"/>
    <x v="5"/>
    <x v="119"/>
    <x v="101"/>
    <x v="0"/>
    <x v="0"/>
    <x v="0"/>
    <x v="5"/>
    <x v="5"/>
    <x v="0"/>
    <x v="0"/>
    <x v="141"/>
  </r>
  <r>
    <x v="113"/>
    <x v="0"/>
    <x v="0"/>
    <x v="5"/>
    <x v="120"/>
    <x v="102"/>
    <x v="1"/>
    <x v="2"/>
    <x v="3"/>
    <x v="5"/>
    <x v="37"/>
    <x v="3"/>
    <x v="0"/>
    <x v="142"/>
  </r>
  <r>
    <x v="113"/>
    <x v="0"/>
    <x v="0"/>
    <x v="5"/>
    <x v="121"/>
    <x v="103"/>
    <x v="0"/>
    <x v="2"/>
    <x v="2"/>
    <x v="5"/>
    <x v="37"/>
    <x v="2"/>
    <x v="0"/>
    <x v="143"/>
  </r>
  <r>
    <x v="113"/>
    <x v="0"/>
    <x v="0"/>
    <x v="5"/>
    <x v="111"/>
    <x v="93"/>
    <x v="0"/>
    <x v="2"/>
    <x v="2"/>
    <x v="5"/>
    <x v="37"/>
    <x v="2"/>
    <x v="0"/>
    <x v="144"/>
  </r>
  <r>
    <x v="114"/>
    <x v="0"/>
    <x v="0"/>
    <x v="5"/>
    <x v="111"/>
    <x v="93"/>
    <x v="0"/>
    <x v="2"/>
    <x v="2"/>
    <x v="5"/>
    <x v="37"/>
    <x v="2"/>
    <x v="0"/>
    <x v="145"/>
  </r>
  <r>
    <x v="115"/>
    <x v="0"/>
    <x v="0"/>
    <x v="5"/>
    <x v="122"/>
    <x v="104"/>
    <x v="4"/>
    <x v="23"/>
    <x v="4"/>
    <x v="5"/>
    <x v="38"/>
    <x v="11"/>
    <x v="0"/>
    <x v="146"/>
  </r>
  <r>
    <x v="116"/>
    <x v="0"/>
    <x v="0"/>
    <x v="8"/>
    <x v="123"/>
    <x v="105"/>
    <x v="0"/>
    <x v="6"/>
    <x v="6"/>
    <x v="21"/>
    <x v="39"/>
    <x v="32"/>
    <x v="0"/>
    <x v="147"/>
  </r>
  <r>
    <x v="117"/>
    <x v="0"/>
    <x v="0"/>
    <x v="8"/>
    <x v="124"/>
    <x v="106"/>
    <x v="0"/>
    <x v="5"/>
    <x v="5"/>
    <x v="7"/>
    <x v="8"/>
    <x v="5"/>
    <x v="0"/>
    <x v="148"/>
  </r>
  <r>
    <x v="118"/>
    <x v="0"/>
    <x v="0"/>
    <x v="8"/>
    <x v="125"/>
    <x v="77"/>
    <x v="0"/>
    <x v="10"/>
    <x v="10"/>
    <x v="10"/>
    <x v="11"/>
    <x v="10"/>
    <x v="0"/>
    <x v="149"/>
  </r>
  <r>
    <x v="119"/>
    <x v="0"/>
    <x v="0"/>
    <x v="0"/>
    <x v="126"/>
    <x v="83"/>
    <x v="0"/>
    <x v="1"/>
    <x v="1"/>
    <x v="1"/>
    <x v="1"/>
    <x v="1"/>
    <x v="0"/>
    <x v="150"/>
  </r>
  <r>
    <x v="120"/>
    <x v="0"/>
    <x v="0"/>
    <x v="24"/>
    <x v="107"/>
    <x v="89"/>
    <x v="0"/>
    <x v="7"/>
    <x v="7"/>
    <x v="6"/>
    <x v="31"/>
    <x v="30"/>
    <x v="0"/>
    <x v="151"/>
  </r>
  <r>
    <x v="121"/>
    <x v="0"/>
    <x v="0"/>
    <x v="7"/>
    <x v="127"/>
    <x v="107"/>
    <x v="0"/>
    <x v="5"/>
    <x v="5"/>
    <x v="7"/>
    <x v="8"/>
    <x v="5"/>
    <x v="0"/>
    <x v="152"/>
  </r>
  <r>
    <x v="122"/>
    <x v="0"/>
    <x v="0"/>
    <x v="3"/>
    <x v="128"/>
    <x v="108"/>
    <x v="0"/>
    <x v="2"/>
    <x v="2"/>
    <x v="2"/>
    <x v="2"/>
    <x v="2"/>
    <x v="0"/>
    <x v="153"/>
  </r>
  <r>
    <x v="122"/>
    <x v="0"/>
    <x v="0"/>
    <x v="3"/>
    <x v="129"/>
    <x v="90"/>
    <x v="0"/>
    <x v="8"/>
    <x v="8"/>
    <x v="8"/>
    <x v="9"/>
    <x v="8"/>
    <x v="0"/>
    <x v="154"/>
  </r>
  <r>
    <x v="122"/>
    <x v="0"/>
    <x v="0"/>
    <x v="3"/>
    <x v="130"/>
    <x v="109"/>
    <x v="0"/>
    <x v="7"/>
    <x v="7"/>
    <x v="6"/>
    <x v="7"/>
    <x v="7"/>
    <x v="0"/>
    <x v="155"/>
  </r>
  <r>
    <x v="123"/>
    <x v="0"/>
    <x v="0"/>
    <x v="3"/>
    <x v="131"/>
    <x v="110"/>
    <x v="0"/>
    <x v="0"/>
    <x v="0"/>
    <x v="0"/>
    <x v="0"/>
    <x v="0"/>
    <x v="0"/>
    <x v="156"/>
  </r>
  <r>
    <x v="124"/>
    <x v="0"/>
    <x v="0"/>
    <x v="4"/>
    <x v="132"/>
    <x v="83"/>
    <x v="0"/>
    <x v="1"/>
    <x v="1"/>
    <x v="1"/>
    <x v="1"/>
    <x v="1"/>
    <x v="0"/>
    <x v="157"/>
  </r>
  <r>
    <x v="124"/>
    <x v="0"/>
    <x v="0"/>
    <x v="4"/>
    <x v="133"/>
    <x v="111"/>
    <x v="0"/>
    <x v="0"/>
    <x v="0"/>
    <x v="0"/>
    <x v="0"/>
    <x v="0"/>
    <x v="0"/>
    <x v="158"/>
  </r>
  <r>
    <x v="124"/>
    <x v="0"/>
    <x v="0"/>
    <x v="4"/>
    <x v="134"/>
    <x v="112"/>
    <x v="0"/>
    <x v="1"/>
    <x v="1"/>
    <x v="1"/>
    <x v="1"/>
    <x v="1"/>
    <x v="0"/>
    <x v="159"/>
  </r>
  <r>
    <x v="124"/>
    <x v="0"/>
    <x v="0"/>
    <x v="4"/>
    <x v="135"/>
    <x v="113"/>
    <x v="0"/>
    <x v="0"/>
    <x v="0"/>
    <x v="0"/>
    <x v="0"/>
    <x v="0"/>
    <x v="0"/>
    <x v="160"/>
  </r>
  <r>
    <x v="124"/>
    <x v="0"/>
    <x v="0"/>
    <x v="4"/>
    <x v="94"/>
    <x v="77"/>
    <x v="0"/>
    <x v="10"/>
    <x v="10"/>
    <x v="10"/>
    <x v="11"/>
    <x v="10"/>
    <x v="0"/>
    <x v="161"/>
  </r>
  <r>
    <x v="125"/>
    <x v="0"/>
    <x v="0"/>
    <x v="4"/>
    <x v="136"/>
    <x v="112"/>
    <x v="0"/>
    <x v="1"/>
    <x v="1"/>
    <x v="1"/>
    <x v="1"/>
    <x v="1"/>
    <x v="0"/>
    <x v="162"/>
  </r>
  <r>
    <x v="126"/>
    <x v="0"/>
    <x v="0"/>
    <x v="4"/>
    <x v="104"/>
    <x v="86"/>
    <x v="0"/>
    <x v="5"/>
    <x v="5"/>
    <x v="7"/>
    <x v="8"/>
    <x v="5"/>
    <x v="0"/>
    <x v="163"/>
  </r>
  <r>
    <x v="127"/>
    <x v="0"/>
    <x v="0"/>
    <x v="20"/>
    <x v="101"/>
    <x v="83"/>
    <x v="0"/>
    <x v="1"/>
    <x v="1"/>
    <x v="1"/>
    <x v="1"/>
    <x v="1"/>
    <x v="0"/>
    <x v="164"/>
  </r>
  <r>
    <x v="128"/>
    <x v="0"/>
    <x v="0"/>
    <x v="10"/>
    <x v="137"/>
    <x v="114"/>
    <x v="0"/>
    <x v="5"/>
    <x v="5"/>
    <x v="7"/>
    <x v="8"/>
    <x v="5"/>
    <x v="0"/>
    <x v="165"/>
  </r>
  <r>
    <x v="129"/>
    <x v="0"/>
    <x v="0"/>
    <x v="14"/>
    <x v="138"/>
    <x v="111"/>
    <x v="0"/>
    <x v="0"/>
    <x v="0"/>
    <x v="0"/>
    <x v="0"/>
    <x v="0"/>
    <x v="0"/>
    <x v="166"/>
  </r>
  <r>
    <x v="130"/>
    <x v="0"/>
    <x v="0"/>
    <x v="17"/>
    <x v="139"/>
    <x v="115"/>
    <x v="0"/>
    <x v="15"/>
    <x v="15"/>
    <x v="15"/>
    <x v="20"/>
    <x v="18"/>
    <x v="0"/>
    <x v="167"/>
  </r>
  <r>
    <x v="131"/>
    <x v="0"/>
    <x v="0"/>
    <x v="19"/>
    <x v="140"/>
    <x v="116"/>
    <x v="0"/>
    <x v="19"/>
    <x v="20"/>
    <x v="19"/>
    <x v="29"/>
    <x v="28"/>
    <x v="0"/>
    <x v="168"/>
  </r>
  <r>
    <x v="132"/>
    <x v="0"/>
    <x v="0"/>
    <x v="5"/>
    <x v="120"/>
    <x v="102"/>
    <x v="0"/>
    <x v="2"/>
    <x v="2"/>
    <x v="5"/>
    <x v="37"/>
    <x v="2"/>
    <x v="0"/>
    <x v="169"/>
  </r>
  <r>
    <x v="133"/>
    <x v="0"/>
    <x v="0"/>
    <x v="25"/>
    <x v="141"/>
    <x v="117"/>
    <x v="0"/>
    <x v="3"/>
    <x v="3"/>
    <x v="3"/>
    <x v="3"/>
    <x v="3"/>
    <x v="0"/>
    <x v="170"/>
  </r>
  <r>
    <x v="133"/>
    <x v="0"/>
    <x v="0"/>
    <x v="25"/>
    <x v="142"/>
    <x v="116"/>
    <x v="0"/>
    <x v="19"/>
    <x v="20"/>
    <x v="19"/>
    <x v="29"/>
    <x v="28"/>
    <x v="0"/>
    <x v="171"/>
  </r>
  <r>
    <x v="134"/>
    <x v="0"/>
    <x v="0"/>
    <x v="16"/>
    <x v="143"/>
    <x v="118"/>
    <x v="0"/>
    <x v="17"/>
    <x v="17"/>
    <x v="17"/>
    <x v="23"/>
    <x v="21"/>
    <x v="0"/>
    <x v="172"/>
  </r>
  <r>
    <x v="134"/>
    <x v="0"/>
    <x v="0"/>
    <x v="16"/>
    <x v="144"/>
    <x v="119"/>
    <x v="0"/>
    <x v="4"/>
    <x v="4"/>
    <x v="4"/>
    <x v="12"/>
    <x v="11"/>
    <x v="0"/>
    <x v="173"/>
  </r>
  <r>
    <x v="135"/>
    <x v="0"/>
    <x v="0"/>
    <x v="5"/>
    <x v="145"/>
    <x v="120"/>
    <x v="0"/>
    <x v="1"/>
    <x v="1"/>
    <x v="5"/>
    <x v="40"/>
    <x v="35"/>
    <x v="0"/>
    <x v="174"/>
  </r>
  <r>
    <x v="136"/>
    <x v="0"/>
    <x v="0"/>
    <x v="19"/>
    <x v="146"/>
    <x v="105"/>
    <x v="0"/>
    <x v="6"/>
    <x v="6"/>
    <x v="21"/>
    <x v="39"/>
    <x v="32"/>
    <x v="0"/>
    <x v="175"/>
  </r>
  <r>
    <x v="137"/>
    <x v="0"/>
    <x v="0"/>
    <x v="14"/>
    <x v="147"/>
    <x v="121"/>
    <x v="0"/>
    <x v="5"/>
    <x v="5"/>
    <x v="7"/>
    <x v="8"/>
    <x v="5"/>
    <x v="0"/>
    <x v="176"/>
  </r>
  <r>
    <x v="138"/>
    <x v="0"/>
    <x v="0"/>
    <x v="13"/>
    <x v="74"/>
    <x v="62"/>
    <x v="1"/>
    <x v="8"/>
    <x v="18"/>
    <x v="8"/>
    <x v="9"/>
    <x v="23"/>
    <x v="0"/>
    <x v="177"/>
  </r>
  <r>
    <x v="139"/>
    <x v="0"/>
    <x v="0"/>
    <x v="11"/>
    <x v="148"/>
    <x v="122"/>
    <x v="0"/>
    <x v="5"/>
    <x v="5"/>
    <x v="7"/>
    <x v="8"/>
    <x v="5"/>
    <x v="0"/>
    <x v="178"/>
  </r>
  <r>
    <x v="140"/>
    <x v="0"/>
    <x v="0"/>
    <x v="8"/>
    <x v="149"/>
    <x v="114"/>
    <x v="0"/>
    <x v="5"/>
    <x v="5"/>
    <x v="7"/>
    <x v="8"/>
    <x v="5"/>
    <x v="0"/>
    <x v="179"/>
  </r>
  <r>
    <x v="141"/>
    <x v="0"/>
    <x v="0"/>
    <x v="20"/>
    <x v="81"/>
    <x v="69"/>
    <x v="0"/>
    <x v="5"/>
    <x v="5"/>
    <x v="7"/>
    <x v="8"/>
    <x v="5"/>
    <x v="0"/>
    <x v="180"/>
  </r>
  <r>
    <x v="142"/>
    <x v="0"/>
    <x v="0"/>
    <x v="10"/>
    <x v="81"/>
    <x v="69"/>
    <x v="0"/>
    <x v="5"/>
    <x v="5"/>
    <x v="7"/>
    <x v="8"/>
    <x v="5"/>
    <x v="0"/>
    <x v="181"/>
  </r>
  <r>
    <x v="143"/>
    <x v="0"/>
    <x v="0"/>
    <x v="17"/>
    <x v="148"/>
    <x v="122"/>
    <x v="0"/>
    <x v="5"/>
    <x v="5"/>
    <x v="7"/>
    <x v="8"/>
    <x v="5"/>
    <x v="0"/>
    <x v="182"/>
  </r>
  <r>
    <x v="144"/>
    <x v="0"/>
    <x v="0"/>
    <x v="26"/>
    <x v="150"/>
    <x v="77"/>
    <x v="0"/>
    <x v="10"/>
    <x v="10"/>
    <x v="10"/>
    <x v="11"/>
    <x v="10"/>
    <x v="0"/>
    <x v="183"/>
  </r>
  <r>
    <x v="145"/>
    <x v="0"/>
    <x v="0"/>
    <x v="11"/>
    <x v="151"/>
    <x v="123"/>
    <x v="0"/>
    <x v="1"/>
    <x v="1"/>
    <x v="1"/>
    <x v="41"/>
    <x v="36"/>
    <x v="0"/>
    <x v="184"/>
  </r>
  <r>
    <x v="146"/>
    <x v="0"/>
    <x v="0"/>
    <x v="8"/>
    <x v="146"/>
    <x v="105"/>
    <x v="0"/>
    <x v="6"/>
    <x v="6"/>
    <x v="21"/>
    <x v="39"/>
    <x v="32"/>
    <x v="0"/>
    <x v="185"/>
  </r>
  <r>
    <x v="147"/>
    <x v="0"/>
    <x v="0"/>
    <x v="12"/>
    <x v="152"/>
    <x v="124"/>
    <x v="0"/>
    <x v="5"/>
    <x v="5"/>
    <x v="7"/>
    <x v="8"/>
    <x v="5"/>
    <x v="0"/>
    <x v="186"/>
  </r>
  <r>
    <x v="148"/>
    <x v="0"/>
    <x v="0"/>
    <x v="12"/>
    <x v="153"/>
    <x v="125"/>
    <x v="0"/>
    <x v="0"/>
    <x v="0"/>
    <x v="0"/>
    <x v="0"/>
    <x v="0"/>
    <x v="0"/>
    <x v="187"/>
  </r>
  <r>
    <x v="149"/>
    <x v="0"/>
    <x v="0"/>
    <x v="27"/>
    <x v="154"/>
    <x v="126"/>
    <x v="0"/>
    <x v="6"/>
    <x v="6"/>
    <x v="21"/>
    <x v="39"/>
    <x v="32"/>
    <x v="0"/>
    <x v="188"/>
  </r>
  <r>
    <x v="150"/>
    <x v="0"/>
    <x v="0"/>
    <x v="28"/>
    <x v="155"/>
    <x v="126"/>
    <x v="1"/>
    <x v="6"/>
    <x v="1"/>
    <x v="21"/>
    <x v="39"/>
    <x v="1"/>
    <x v="0"/>
    <x v="189"/>
  </r>
  <r>
    <x v="151"/>
    <x v="0"/>
    <x v="0"/>
    <x v="11"/>
    <x v="156"/>
    <x v="90"/>
    <x v="0"/>
    <x v="8"/>
    <x v="8"/>
    <x v="8"/>
    <x v="9"/>
    <x v="8"/>
    <x v="0"/>
    <x v="190"/>
  </r>
  <r>
    <x v="151"/>
    <x v="0"/>
    <x v="0"/>
    <x v="11"/>
    <x v="64"/>
    <x v="53"/>
    <x v="0"/>
    <x v="8"/>
    <x v="8"/>
    <x v="8"/>
    <x v="9"/>
    <x v="8"/>
    <x v="0"/>
    <x v="191"/>
  </r>
  <r>
    <x v="151"/>
    <x v="0"/>
    <x v="0"/>
    <x v="11"/>
    <x v="157"/>
    <x v="127"/>
    <x v="0"/>
    <x v="8"/>
    <x v="8"/>
    <x v="8"/>
    <x v="9"/>
    <x v="8"/>
    <x v="0"/>
    <x v="192"/>
  </r>
  <r>
    <x v="152"/>
    <x v="0"/>
    <x v="0"/>
    <x v="29"/>
    <x v="121"/>
    <x v="103"/>
    <x v="0"/>
    <x v="2"/>
    <x v="2"/>
    <x v="2"/>
    <x v="2"/>
    <x v="2"/>
    <x v="0"/>
    <x v="193"/>
  </r>
  <r>
    <x v="152"/>
    <x v="0"/>
    <x v="0"/>
    <x v="29"/>
    <x v="122"/>
    <x v="104"/>
    <x v="5"/>
    <x v="23"/>
    <x v="17"/>
    <x v="22"/>
    <x v="42"/>
    <x v="21"/>
    <x v="0"/>
    <x v="194"/>
  </r>
  <r>
    <x v="153"/>
    <x v="0"/>
    <x v="0"/>
    <x v="29"/>
    <x v="158"/>
    <x v="128"/>
    <x v="1"/>
    <x v="24"/>
    <x v="24"/>
    <x v="23"/>
    <x v="43"/>
    <x v="37"/>
    <x v="0"/>
    <x v="195"/>
  </r>
  <r>
    <x v="154"/>
    <x v="0"/>
    <x v="0"/>
    <x v="29"/>
    <x v="122"/>
    <x v="104"/>
    <x v="0"/>
    <x v="23"/>
    <x v="25"/>
    <x v="22"/>
    <x v="42"/>
    <x v="38"/>
    <x v="0"/>
    <x v="196"/>
  </r>
  <r>
    <x v="155"/>
    <x v="0"/>
    <x v="0"/>
    <x v="20"/>
    <x v="159"/>
    <x v="129"/>
    <x v="0"/>
    <x v="0"/>
    <x v="0"/>
    <x v="0"/>
    <x v="0"/>
    <x v="0"/>
    <x v="0"/>
    <x v="197"/>
  </r>
  <r>
    <x v="156"/>
    <x v="0"/>
    <x v="0"/>
    <x v="20"/>
    <x v="126"/>
    <x v="130"/>
    <x v="0"/>
    <x v="1"/>
    <x v="1"/>
    <x v="1"/>
    <x v="1"/>
    <x v="1"/>
    <x v="0"/>
    <x v="198"/>
  </r>
  <r>
    <x v="157"/>
    <x v="0"/>
    <x v="0"/>
    <x v="17"/>
    <x v="160"/>
    <x v="131"/>
    <x v="0"/>
    <x v="5"/>
    <x v="5"/>
    <x v="7"/>
    <x v="8"/>
    <x v="5"/>
    <x v="0"/>
    <x v="199"/>
  </r>
  <r>
    <x v="158"/>
    <x v="0"/>
    <x v="0"/>
    <x v="17"/>
    <x v="161"/>
    <x v="132"/>
    <x v="0"/>
    <x v="19"/>
    <x v="20"/>
    <x v="19"/>
    <x v="29"/>
    <x v="28"/>
    <x v="0"/>
    <x v="200"/>
  </r>
  <r>
    <x v="159"/>
    <x v="0"/>
    <x v="0"/>
    <x v="4"/>
    <x v="162"/>
    <x v="133"/>
    <x v="0"/>
    <x v="3"/>
    <x v="3"/>
    <x v="3"/>
    <x v="3"/>
    <x v="3"/>
    <x v="0"/>
    <x v="201"/>
  </r>
  <r>
    <x v="160"/>
    <x v="0"/>
    <x v="0"/>
    <x v="5"/>
    <x v="163"/>
    <x v="134"/>
    <x v="0"/>
    <x v="3"/>
    <x v="3"/>
    <x v="5"/>
    <x v="12"/>
    <x v="3"/>
    <x v="0"/>
    <x v="202"/>
  </r>
  <r>
    <x v="161"/>
    <x v="0"/>
    <x v="0"/>
    <x v="8"/>
    <x v="164"/>
    <x v="135"/>
    <x v="0"/>
    <x v="1"/>
    <x v="1"/>
    <x v="1"/>
    <x v="1"/>
    <x v="1"/>
    <x v="0"/>
    <x v="203"/>
  </r>
  <r>
    <x v="162"/>
    <x v="0"/>
    <x v="0"/>
    <x v="0"/>
    <x v="165"/>
    <x v="136"/>
    <x v="0"/>
    <x v="7"/>
    <x v="7"/>
    <x v="6"/>
    <x v="7"/>
    <x v="7"/>
    <x v="0"/>
    <x v="204"/>
  </r>
  <r>
    <x v="163"/>
    <x v="0"/>
    <x v="0"/>
    <x v="30"/>
    <x v="124"/>
    <x v="106"/>
    <x v="0"/>
    <x v="5"/>
    <x v="5"/>
    <x v="7"/>
    <x v="8"/>
    <x v="5"/>
    <x v="0"/>
    <x v="205"/>
  </r>
  <r>
    <x v="164"/>
    <x v="0"/>
    <x v="0"/>
    <x v="13"/>
    <x v="124"/>
    <x v="106"/>
    <x v="0"/>
    <x v="5"/>
    <x v="5"/>
    <x v="7"/>
    <x v="8"/>
    <x v="5"/>
    <x v="0"/>
    <x v="206"/>
  </r>
  <r>
    <x v="165"/>
    <x v="0"/>
    <x v="0"/>
    <x v="30"/>
    <x v="112"/>
    <x v="94"/>
    <x v="0"/>
    <x v="8"/>
    <x v="8"/>
    <x v="8"/>
    <x v="9"/>
    <x v="8"/>
    <x v="0"/>
    <x v="207"/>
  </r>
  <r>
    <x v="166"/>
    <x v="0"/>
    <x v="0"/>
    <x v="10"/>
    <x v="166"/>
    <x v="77"/>
    <x v="0"/>
    <x v="10"/>
    <x v="10"/>
    <x v="10"/>
    <x v="11"/>
    <x v="10"/>
    <x v="0"/>
    <x v="208"/>
  </r>
  <r>
    <x v="167"/>
    <x v="0"/>
    <x v="0"/>
    <x v="17"/>
    <x v="156"/>
    <x v="90"/>
    <x v="0"/>
    <x v="8"/>
    <x v="8"/>
    <x v="8"/>
    <x v="9"/>
    <x v="8"/>
    <x v="0"/>
    <x v="209"/>
  </r>
  <r>
    <x v="168"/>
    <x v="0"/>
    <x v="0"/>
    <x v="5"/>
    <x v="118"/>
    <x v="100"/>
    <x v="0"/>
    <x v="21"/>
    <x v="22"/>
    <x v="5"/>
    <x v="34"/>
    <x v="33"/>
    <x v="0"/>
    <x v="210"/>
  </r>
  <r>
    <x v="169"/>
    <x v="0"/>
    <x v="0"/>
    <x v="3"/>
    <x v="167"/>
    <x v="137"/>
    <x v="0"/>
    <x v="1"/>
    <x v="1"/>
    <x v="1"/>
    <x v="44"/>
    <x v="39"/>
    <x v="0"/>
    <x v="211"/>
  </r>
  <r>
    <x v="170"/>
    <x v="0"/>
    <x v="0"/>
    <x v="4"/>
    <x v="168"/>
    <x v="138"/>
    <x v="0"/>
    <x v="5"/>
    <x v="5"/>
    <x v="7"/>
    <x v="8"/>
    <x v="5"/>
    <x v="0"/>
    <x v="212"/>
  </r>
  <r>
    <x v="171"/>
    <x v="0"/>
    <x v="0"/>
    <x v="5"/>
    <x v="116"/>
    <x v="98"/>
    <x v="0"/>
    <x v="22"/>
    <x v="26"/>
    <x v="5"/>
    <x v="35"/>
    <x v="40"/>
    <x v="0"/>
    <x v="213"/>
  </r>
  <r>
    <x v="172"/>
    <x v="0"/>
    <x v="0"/>
    <x v="29"/>
    <x v="169"/>
    <x v="139"/>
    <x v="0"/>
    <x v="6"/>
    <x v="6"/>
    <x v="21"/>
    <x v="39"/>
    <x v="32"/>
    <x v="0"/>
    <x v="214"/>
  </r>
  <r>
    <x v="172"/>
    <x v="0"/>
    <x v="0"/>
    <x v="29"/>
    <x v="170"/>
    <x v="140"/>
    <x v="0"/>
    <x v="0"/>
    <x v="0"/>
    <x v="0"/>
    <x v="0"/>
    <x v="0"/>
    <x v="0"/>
    <x v="215"/>
  </r>
  <r>
    <x v="172"/>
    <x v="0"/>
    <x v="0"/>
    <x v="29"/>
    <x v="171"/>
    <x v="141"/>
    <x v="0"/>
    <x v="25"/>
    <x v="27"/>
    <x v="24"/>
    <x v="45"/>
    <x v="41"/>
    <x v="0"/>
    <x v="216"/>
  </r>
  <r>
    <x v="172"/>
    <x v="0"/>
    <x v="0"/>
    <x v="29"/>
    <x v="121"/>
    <x v="103"/>
    <x v="0"/>
    <x v="2"/>
    <x v="2"/>
    <x v="2"/>
    <x v="2"/>
    <x v="2"/>
    <x v="0"/>
    <x v="217"/>
  </r>
  <r>
    <x v="172"/>
    <x v="0"/>
    <x v="0"/>
    <x v="29"/>
    <x v="172"/>
    <x v="142"/>
    <x v="0"/>
    <x v="17"/>
    <x v="17"/>
    <x v="17"/>
    <x v="23"/>
    <x v="21"/>
    <x v="0"/>
    <x v="218"/>
  </r>
  <r>
    <x v="172"/>
    <x v="0"/>
    <x v="0"/>
    <x v="29"/>
    <x v="173"/>
    <x v="143"/>
    <x v="0"/>
    <x v="2"/>
    <x v="2"/>
    <x v="2"/>
    <x v="2"/>
    <x v="2"/>
    <x v="0"/>
    <x v="219"/>
  </r>
  <r>
    <x v="173"/>
    <x v="0"/>
    <x v="0"/>
    <x v="4"/>
    <x v="174"/>
    <x v="144"/>
    <x v="0"/>
    <x v="6"/>
    <x v="6"/>
    <x v="21"/>
    <x v="39"/>
    <x v="32"/>
    <x v="0"/>
    <x v="220"/>
  </r>
  <r>
    <x v="174"/>
    <x v="0"/>
    <x v="0"/>
    <x v="17"/>
    <x v="166"/>
    <x v="77"/>
    <x v="0"/>
    <x v="10"/>
    <x v="10"/>
    <x v="10"/>
    <x v="11"/>
    <x v="10"/>
    <x v="0"/>
    <x v="221"/>
  </r>
  <r>
    <x v="175"/>
    <x v="0"/>
    <x v="0"/>
    <x v="17"/>
    <x v="175"/>
    <x v="135"/>
    <x v="0"/>
    <x v="1"/>
    <x v="1"/>
    <x v="1"/>
    <x v="1"/>
    <x v="1"/>
    <x v="0"/>
    <x v="222"/>
  </r>
  <r>
    <x v="176"/>
    <x v="0"/>
    <x v="0"/>
    <x v="20"/>
    <x v="159"/>
    <x v="129"/>
    <x v="0"/>
    <x v="0"/>
    <x v="0"/>
    <x v="0"/>
    <x v="0"/>
    <x v="0"/>
    <x v="0"/>
    <x v="223"/>
  </r>
  <r>
    <x v="177"/>
    <x v="0"/>
    <x v="0"/>
    <x v="8"/>
    <x v="159"/>
    <x v="129"/>
    <x v="0"/>
    <x v="0"/>
    <x v="0"/>
    <x v="0"/>
    <x v="0"/>
    <x v="0"/>
    <x v="0"/>
    <x v="224"/>
  </r>
  <r>
    <x v="178"/>
    <x v="0"/>
    <x v="0"/>
    <x v="4"/>
    <x v="150"/>
    <x v="77"/>
    <x v="0"/>
    <x v="10"/>
    <x v="10"/>
    <x v="10"/>
    <x v="11"/>
    <x v="10"/>
    <x v="0"/>
    <x v="225"/>
  </r>
  <r>
    <x v="179"/>
    <x v="0"/>
    <x v="0"/>
    <x v="4"/>
    <x v="176"/>
    <x v="145"/>
    <x v="0"/>
    <x v="19"/>
    <x v="20"/>
    <x v="19"/>
    <x v="46"/>
    <x v="42"/>
    <x v="0"/>
    <x v="226"/>
  </r>
  <r>
    <x v="179"/>
    <x v="0"/>
    <x v="0"/>
    <x v="4"/>
    <x v="177"/>
    <x v="105"/>
    <x v="0"/>
    <x v="6"/>
    <x v="6"/>
    <x v="21"/>
    <x v="39"/>
    <x v="32"/>
    <x v="0"/>
    <x v="227"/>
  </r>
  <r>
    <x v="180"/>
    <x v="0"/>
    <x v="0"/>
    <x v="20"/>
    <x v="178"/>
    <x v="85"/>
    <x v="0"/>
    <x v="5"/>
    <x v="5"/>
    <x v="7"/>
    <x v="8"/>
    <x v="5"/>
    <x v="0"/>
    <x v="228"/>
  </r>
  <r>
    <x v="180"/>
    <x v="0"/>
    <x v="0"/>
    <x v="20"/>
    <x v="179"/>
    <x v="146"/>
    <x v="0"/>
    <x v="5"/>
    <x v="5"/>
    <x v="7"/>
    <x v="8"/>
    <x v="5"/>
    <x v="0"/>
    <x v="229"/>
  </r>
  <r>
    <x v="181"/>
    <x v="0"/>
    <x v="0"/>
    <x v="4"/>
    <x v="180"/>
    <x v="110"/>
    <x v="0"/>
    <x v="0"/>
    <x v="0"/>
    <x v="0"/>
    <x v="0"/>
    <x v="0"/>
    <x v="0"/>
    <x v="230"/>
  </r>
  <r>
    <x v="182"/>
    <x v="0"/>
    <x v="0"/>
    <x v="31"/>
    <x v="181"/>
    <x v="135"/>
    <x v="0"/>
    <x v="1"/>
    <x v="1"/>
    <x v="1"/>
    <x v="1"/>
    <x v="1"/>
    <x v="0"/>
    <x v="231"/>
  </r>
  <r>
    <x v="183"/>
    <x v="0"/>
    <x v="0"/>
    <x v="13"/>
    <x v="164"/>
    <x v="135"/>
    <x v="0"/>
    <x v="1"/>
    <x v="1"/>
    <x v="1"/>
    <x v="1"/>
    <x v="1"/>
    <x v="0"/>
    <x v="232"/>
  </r>
  <r>
    <x v="184"/>
    <x v="0"/>
    <x v="0"/>
    <x v="20"/>
    <x v="163"/>
    <x v="134"/>
    <x v="0"/>
    <x v="3"/>
    <x v="3"/>
    <x v="3"/>
    <x v="3"/>
    <x v="3"/>
    <x v="0"/>
    <x v="233"/>
  </r>
  <r>
    <x v="185"/>
    <x v="0"/>
    <x v="0"/>
    <x v="17"/>
    <x v="182"/>
    <x v="147"/>
    <x v="0"/>
    <x v="15"/>
    <x v="15"/>
    <x v="15"/>
    <x v="20"/>
    <x v="18"/>
    <x v="0"/>
    <x v="234"/>
  </r>
  <r>
    <x v="186"/>
    <x v="0"/>
    <x v="0"/>
    <x v="20"/>
    <x v="173"/>
    <x v="143"/>
    <x v="0"/>
    <x v="2"/>
    <x v="2"/>
    <x v="2"/>
    <x v="2"/>
    <x v="2"/>
    <x v="0"/>
    <x v="235"/>
  </r>
  <r>
    <x v="187"/>
    <x v="0"/>
    <x v="0"/>
    <x v="32"/>
    <x v="183"/>
    <x v="148"/>
    <x v="0"/>
    <x v="5"/>
    <x v="5"/>
    <x v="7"/>
    <x v="8"/>
    <x v="5"/>
    <x v="0"/>
    <x v="236"/>
  </r>
  <r>
    <x v="188"/>
    <x v="0"/>
    <x v="0"/>
    <x v="33"/>
    <x v="120"/>
    <x v="102"/>
    <x v="0"/>
    <x v="2"/>
    <x v="2"/>
    <x v="2"/>
    <x v="2"/>
    <x v="2"/>
    <x v="0"/>
    <x v="237"/>
  </r>
  <r>
    <x v="188"/>
    <x v="0"/>
    <x v="0"/>
    <x v="33"/>
    <x v="184"/>
    <x v="149"/>
    <x v="0"/>
    <x v="20"/>
    <x v="21"/>
    <x v="20"/>
    <x v="33"/>
    <x v="31"/>
    <x v="0"/>
    <x v="238"/>
  </r>
  <r>
    <x v="188"/>
    <x v="0"/>
    <x v="0"/>
    <x v="33"/>
    <x v="158"/>
    <x v="128"/>
    <x v="1"/>
    <x v="24"/>
    <x v="24"/>
    <x v="23"/>
    <x v="43"/>
    <x v="37"/>
    <x v="0"/>
    <x v="239"/>
  </r>
  <r>
    <x v="189"/>
    <x v="0"/>
    <x v="0"/>
    <x v="34"/>
    <x v="120"/>
    <x v="102"/>
    <x v="0"/>
    <x v="2"/>
    <x v="2"/>
    <x v="2"/>
    <x v="2"/>
    <x v="2"/>
    <x v="0"/>
    <x v="240"/>
  </r>
  <r>
    <x v="190"/>
    <x v="0"/>
    <x v="0"/>
    <x v="29"/>
    <x v="121"/>
    <x v="103"/>
    <x v="0"/>
    <x v="2"/>
    <x v="2"/>
    <x v="2"/>
    <x v="2"/>
    <x v="2"/>
    <x v="0"/>
    <x v="241"/>
  </r>
  <r>
    <x v="191"/>
    <x v="0"/>
    <x v="0"/>
    <x v="35"/>
    <x v="115"/>
    <x v="97"/>
    <x v="3"/>
    <x v="6"/>
    <x v="19"/>
    <x v="21"/>
    <x v="39"/>
    <x v="25"/>
    <x v="0"/>
    <x v="242"/>
  </r>
  <r>
    <x v="192"/>
    <x v="0"/>
    <x v="0"/>
    <x v="35"/>
    <x v="185"/>
    <x v="150"/>
    <x v="0"/>
    <x v="22"/>
    <x v="26"/>
    <x v="25"/>
    <x v="47"/>
    <x v="40"/>
    <x v="0"/>
    <x v="243"/>
  </r>
  <r>
    <x v="193"/>
    <x v="0"/>
    <x v="0"/>
    <x v="35"/>
    <x v="117"/>
    <x v="99"/>
    <x v="0"/>
    <x v="5"/>
    <x v="5"/>
    <x v="7"/>
    <x v="8"/>
    <x v="5"/>
    <x v="0"/>
    <x v="244"/>
  </r>
  <r>
    <x v="194"/>
    <x v="0"/>
    <x v="0"/>
    <x v="35"/>
    <x v="119"/>
    <x v="101"/>
    <x v="0"/>
    <x v="0"/>
    <x v="0"/>
    <x v="0"/>
    <x v="0"/>
    <x v="0"/>
    <x v="0"/>
    <x v="245"/>
  </r>
  <r>
    <x v="195"/>
    <x v="0"/>
    <x v="0"/>
    <x v="35"/>
    <x v="112"/>
    <x v="94"/>
    <x v="0"/>
    <x v="8"/>
    <x v="8"/>
    <x v="8"/>
    <x v="9"/>
    <x v="8"/>
    <x v="0"/>
    <x v="246"/>
  </r>
  <r>
    <x v="196"/>
    <x v="0"/>
    <x v="0"/>
    <x v="35"/>
    <x v="112"/>
    <x v="94"/>
    <x v="0"/>
    <x v="8"/>
    <x v="8"/>
    <x v="8"/>
    <x v="9"/>
    <x v="8"/>
    <x v="0"/>
    <x v="247"/>
  </r>
  <r>
    <x v="197"/>
    <x v="0"/>
    <x v="0"/>
    <x v="36"/>
    <x v="110"/>
    <x v="92"/>
    <x v="6"/>
    <x v="26"/>
    <x v="28"/>
    <x v="5"/>
    <x v="48"/>
    <x v="43"/>
    <x v="0"/>
    <x v="248"/>
  </r>
  <r>
    <x v="198"/>
    <x v="0"/>
    <x v="0"/>
    <x v="8"/>
    <x v="153"/>
    <x v="125"/>
    <x v="0"/>
    <x v="0"/>
    <x v="0"/>
    <x v="0"/>
    <x v="0"/>
    <x v="0"/>
    <x v="0"/>
    <x v="249"/>
  </r>
  <r>
    <x v="199"/>
    <x v="0"/>
    <x v="0"/>
    <x v="16"/>
    <x v="186"/>
    <x v="151"/>
    <x v="0"/>
    <x v="4"/>
    <x v="4"/>
    <x v="4"/>
    <x v="49"/>
    <x v="44"/>
    <x v="0"/>
    <x v="250"/>
  </r>
  <r>
    <x v="200"/>
    <x v="0"/>
    <x v="0"/>
    <x v="4"/>
    <x v="187"/>
    <x v="152"/>
    <x v="0"/>
    <x v="3"/>
    <x v="3"/>
    <x v="3"/>
    <x v="3"/>
    <x v="3"/>
    <x v="0"/>
    <x v="251"/>
  </r>
  <r>
    <x v="200"/>
    <x v="0"/>
    <x v="0"/>
    <x v="4"/>
    <x v="188"/>
    <x v="153"/>
    <x v="0"/>
    <x v="6"/>
    <x v="6"/>
    <x v="21"/>
    <x v="50"/>
    <x v="45"/>
    <x v="0"/>
    <x v="252"/>
  </r>
  <r>
    <x v="201"/>
    <x v="0"/>
    <x v="0"/>
    <x v="3"/>
    <x v="125"/>
    <x v="77"/>
    <x v="0"/>
    <x v="10"/>
    <x v="10"/>
    <x v="10"/>
    <x v="11"/>
    <x v="10"/>
    <x v="0"/>
    <x v="253"/>
  </r>
  <r>
    <x v="202"/>
    <x v="0"/>
    <x v="0"/>
    <x v="17"/>
    <x v="175"/>
    <x v="135"/>
    <x v="0"/>
    <x v="1"/>
    <x v="1"/>
    <x v="1"/>
    <x v="1"/>
    <x v="1"/>
    <x v="0"/>
    <x v="254"/>
  </r>
  <r>
    <x v="203"/>
    <x v="0"/>
    <x v="0"/>
    <x v="4"/>
    <x v="183"/>
    <x v="148"/>
    <x v="0"/>
    <x v="5"/>
    <x v="5"/>
    <x v="7"/>
    <x v="8"/>
    <x v="5"/>
    <x v="0"/>
    <x v="255"/>
  </r>
  <r>
    <x v="203"/>
    <x v="0"/>
    <x v="0"/>
    <x v="4"/>
    <x v="189"/>
    <x v="154"/>
    <x v="0"/>
    <x v="4"/>
    <x v="4"/>
    <x v="4"/>
    <x v="12"/>
    <x v="11"/>
    <x v="0"/>
    <x v="256"/>
  </r>
  <r>
    <x v="203"/>
    <x v="0"/>
    <x v="0"/>
    <x v="4"/>
    <x v="190"/>
    <x v="155"/>
    <x v="0"/>
    <x v="3"/>
    <x v="3"/>
    <x v="3"/>
    <x v="3"/>
    <x v="3"/>
    <x v="0"/>
    <x v="257"/>
  </r>
  <r>
    <x v="203"/>
    <x v="0"/>
    <x v="0"/>
    <x v="4"/>
    <x v="159"/>
    <x v="129"/>
    <x v="0"/>
    <x v="0"/>
    <x v="0"/>
    <x v="0"/>
    <x v="0"/>
    <x v="0"/>
    <x v="0"/>
    <x v="258"/>
  </r>
  <r>
    <x v="204"/>
    <x v="0"/>
    <x v="0"/>
    <x v="20"/>
    <x v="191"/>
    <x v="156"/>
    <x v="0"/>
    <x v="27"/>
    <x v="24"/>
    <x v="26"/>
    <x v="37"/>
    <x v="37"/>
    <x v="0"/>
    <x v="259"/>
  </r>
  <r>
    <x v="204"/>
    <x v="0"/>
    <x v="0"/>
    <x v="20"/>
    <x v="192"/>
    <x v="157"/>
    <x v="0"/>
    <x v="5"/>
    <x v="5"/>
    <x v="7"/>
    <x v="8"/>
    <x v="5"/>
    <x v="0"/>
    <x v="260"/>
  </r>
  <r>
    <x v="204"/>
    <x v="0"/>
    <x v="0"/>
    <x v="20"/>
    <x v="193"/>
    <x v="138"/>
    <x v="0"/>
    <x v="5"/>
    <x v="5"/>
    <x v="7"/>
    <x v="8"/>
    <x v="5"/>
    <x v="0"/>
    <x v="261"/>
  </r>
  <r>
    <x v="204"/>
    <x v="0"/>
    <x v="0"/>
    <x v="20"/>
    <x v="118"/>
    <x v="100"/>
    <x v="0"/>
    <x v="21"/>
    <x v="22"/>
    <x v="27"/>
    <x v="51"/>
    <x v="33"/>
    <x v="0"/>
    <x v="262"/>
  </r>
  <r>
    <x v="205"/>
    <x v="0"/>
    <x v="0"/>
    <x v="20"/>
    <x v="163"/>
    <x v="134"/>
    <x v="0"/>
    <x v="3"/>
    <x v="3"/>
    <x v="3"/>
    <x v="3"/>
    <x v="3"/>
    <x v="0"/>
    <x v="263"/>
  </r>
  <r>
    <x v="206"/>
    <x v="0"/>
    <x v="0"/>
    <x v="6"/>
    <x v="194"/>
    <x v="158"/>
    <x v="0"/>
    <x v="5"/>
    <x v="5"/>
    <x v="7"/>
    <x v="8"/>
    <x v="5"/>
    <x v="0"/>
    <x v="264"/>
  </r>
  <r>
    <x v="207"/>
    <x v="0"/>
    <x v="0"/>
    <x v="8"/>
    <x v="98"/>
    <x v="81"/>
    <x v="0"/>
    <x v="8"/>
    <x v="8"/>
    <x v="8"/>
    <x v="9"/>
    <x v="8"/>
    <x v="0"/>
    <x v="265"/>
  </r>
  <r>
    <x v="208"/>
    <x v="0"/>
    <x v="0"/>
    <x v="20"/>
    <x v="195"/>
    <x v="138"/>
    <x v="0"/>
    <x v="5"/>
    <x v="5"/>
    <x v="7"/>
    <x v="8"/>
    <x v="5"/>
    <x v="0"/>
    <x v="266"/>
  </r>
  <r>
    <x v="209"/>
    <x v="0"/>
    <x v="0"/>
    <x v="4"/>
    <x v="196"/>
    <x v="159"/>
    <x v="0"/>
    <x v="0"/>
    <x v="0"/>
    <x v="0"/>
    <x v="19"/>
    <x v="46"/>
    <x v="0"/>
    <x v="267"/>
  </r>
  <r>
    <x v="210"/>
    <x v="0"/>
    <x v="0"/>
    <x v="15"/>
    <x v="143"/>
    <x v="118"/>
    <x v="0"/>
    <x v="17"/>
    <x v="17"/>
    <x v="17"/>
    <x v="23"/>
    <x v="21"/>
    <x v="0"/>
    <x v="268"/>
  </r>
  <r>
    <x v="211"/>
    <x v="0"/>
    <x v="0"/>
    <x v="8"/>
    <x v="197"/>
    <x v="136"/>
    <x v="0"/>
    <x v="7"/>
    <x v="7"/>
    <x v="6"/>
    <x v="7"/>
    <x v="7"/>
    <x v="0"/>
    <x v="269"/>
  </r>
  <r>
    <x v="212"/>
    <x v="0"/>
    <x v="0"/>
    <x v="6"/>
    <x v="27"/>
    <x v="17"/>
    <x v="0"/>
    <x v="7"/>
    <x v="7"/>
    <x v="6"/>
    <x v="7"/>
    <x v="7"/>
    <x v="0"/>
    <x v="270"/>
  </r>
  <r>
    <x v="212"/>
    <x v="0"/>
    <x v="0"/>
    <x v="6"/>
    <x v="198"/>
    <x v="160"/>
    <x v="0"/>
    <x v="20"/>
    <x v="21"/>
    <x v="20"/>
    <x v="33"/>
    <x v="31"/>
    <x v="0"/>
    <x v="271"/>
  </r>
  <r>
    <x v="212"/>
    <x v="0"/>
    <x v="0"/>
    <x v="6"/>
    <x v="129"/>
    <x v="90"/>
    <x v="0"/>
    <x v="8"/>
    <x v="8"/>
    <x v="8"/>
    <x v="9"/>
    <x v="8"/>
    <x v="0"/>
    <x v="272"/>
  </r>
  <r>
    <x v="213"/>
    <x v="0"/>
    <x v="0"/>
    <x v="8"/>
    <x v="199"/>
    <x v="161"/>
    <x v="0"/>
    <x v="10"/>
    <x v="10"/>
    <x v="10"/>
    <x v="11"/>
    <x v="10"/>
    <x v="0"/>
    <x v="273"/>
  </r>
  <r>
    <x v="214"/>
    <x v="0"/>
    <x v="0"/>
    <x v="11"/>
    <x v="195"/>
    <x v="138"/>
    <x v="0"/>
    <x v="5"/>
    <x v="5"/>
    <x v="7"/>
    <x v="8"/>
    <x v="5"/>
    <x v="0"/>
    <x v="274"/>
  </r>
  <r>
    <x v="215"/>
    <x v="0"/>
    <x v="0"/>
    <x v="7"/>
    <x v="200"/>
    <x v="126"/>
    <x v="0"/>
    <x v="6"/>
    <x v="6"/>
    <x v="21"/>
    <x v="39"/>
    <x v="32"/>
    <x v="0"/>
    <x v="275"/>
  </r>
  <r>
    <x v="216"/>
    <x v="0"/>
    <x v="0"/>
    <x v="7"/>
    <x v="201"/>
    <x v="162"/>
    <x v="0"/>
    <x v="3"/>
    <x v="3"/>
    <x v="3"/>
    <x v="3"/>
    <x v="3"/>
    <x v="0"/>
    <x v="276"/>
  </r>
  <r>
    <x v="217"/>
    <x v="0"/>
    <x v="0"/>
    <x v="37"/>
    <x v="163"/>
    <x v="134"/>
    <x v="0"/>
    <x v="3"/>
    <x v="3"/>
    <x v="3"/>
    <x v="3"/>
    <x v="3"/>
    <x v="0"/>
    <x v="277"/>
  </r>
  <r>
    <x v="218"/>
    <x v="0"/>
    <x v="0"/>
    <x v="8"/>
    <x v="202"/>
    <x v="163"/>
    <x v="0"/>
    <x v="17"/>
    <x v="17"/>
    <x v="17"/>
    <x v="23"/>
    <x v="21"/>
    <x v="0"/>
    <x v="278"/>
  </r>
  <r>
    <x v="219"/>
    <x v="0"/>
    <x v="0"/>
    <x v="19"/>
    <x v="163"/>
    <x v="134"/>
    <x v="0"/>
    <x v="3"/>
    <x v="3"/>
    <x v="3"/>
    <x v="3"/>
    <x v="3"/>
    <x v="0"/>
    <x v="279"/>
  </r>
  <r>
    <x v="220"/>
    <x v="0"/>
    <x v="0"/>
    <x v="38"/>
    <x v="163"/>
    <x v="134"/>
    <x v="0"/>
    <x v="3"/>
    <x v="3"/>
    <x v="3"/>
    <x v="3"/>
    <x v="3"/>
    <x v="0"/>
    <x v="280"/>
  </r>
  <r>
    <x v="221"/>
    <x v="0"/>
    <x v="0"/>
    <x v="10"/>
    <x v="203"/>
    <x v="164"/>
    <x v="0"/>
    <x v="0"/>
    <x v="0"/>
    <x v="0"/>
    <x v="0"/>
    <x v="0"/>
    <x v="0"/>
    <x v="281"/>
  </r>
  <r>
    <x v="222"/>
    <x v="0"/>
    <x v="0"/>
    <x v="20"/>
    <x v="204"/>
    <x v="165"/>
    <x v="0"/>
    <x v="5"/>
    <x v="5"/>
    <x v="7"/>
    <x v="8"/>
    <x v="5"/>
    <x v="0"/>
    <x v="282"/>
  </r>
  <r>
    <x v="223"/>
    <x v="0"/>
    <x v="0"/>
    <x v="17"/>
    <x v="205"/>
    <x v="166"/>
    <x v="0"/>
    <x v="6"/>
    <x v="6"/>
    <x v="21"/>
    <x v="39"/>
    <x v="32"/>
    <x v="0"/>
    <x v="283"/>
  </r>
  <r>
    <x v="224"/>
    <x v="0"/>
    <x v="0"/>
    <x v="20"/>
    <x v="89"/>
    <x v="74"/>
    <x v="0"/>
    <x v="1"/>
    <x v="1"/>
    <x v="1"/>
    <x v="1"/>
    <x v="1"/>
    <x v="0"/>
    <x v="284"/>
  </r>
  <r>
    <x v="225"/>
    <x v="0"/>
    <x v="0"/>
    <x v="15"/>
    <x v="206"/>
    <x v="133"/>
    <x v="0"/>
    <x v="3"/>
    <x v="3"/>
    <x v="3"/>
    <x v="3"/>
    <x v="3"/>
    <x v="0"/>
    <x v="285"/>
  </r>
  <r>
    <x v="226"/>
    <x v="0"/>
    <x v="0"/>
    <x v="15"/>
    <x v="205"/>
    <x v="166"/>
    <x v="0"/>
    <x v="6"/>
    <x v="6"/>
    <x v="21"/>
    <x v="39"/>
    <x v="32"/>
    <x v="0"/>
    <x v="286"/>
  </r>
  <r>
    <x v="227"/>
    <x v="0"/>
    <x v="0"/>
    <x v="0"/>
    <x v="207"/>
    <x v="167"/>
    <x v="0"/>
    <x v="1"/>
    <x v="1"/>
    <x v="1"/>
    <x v="1"/>
    <x v="1"/>
    <x v="0"/>
    <x v="287"/>
  </r>
  <r>
    <x v="228"/>
    <x v="0"/>
    <x v="0"/>
    <x v="4"/>
    <x v="99"/>
    <x v="82"/>
    <x v="0"/>
    <x v="4"/>
    <x v="4"/>
    <x v="4"/>
    <x v="12"/>
    <x v="11"/>
    <x v="0"/>
    <x v="288"/>
  </r>
  <r>
    <x v="229"/>
    <x v="0"/>
    <x v="0"/>
    <x v="7"/>
    <x v="118"/>
    <x v="100"/>
    <x v="0"/>
    <x v="21"/>
    <x v="22"/>
    <x v="27"/>
    <x v="51"/>
    <x v="33"/>
    <x v="0"/>
    <x v="289"/>
  </r>
  <r>
    <x v="229"/>
    <x v="0"/>
    <x v="0"/>
    <x v="7"/>
    <x v="120"/>
    <x v="102"/>
    <x v="0"/>
    <x v="2"/>
    <x v="2"/>
    <x v="2"/>
    <x v="2"/>
    <x v="2"/>
    <x v="0"/>
    <x v="290"/>
  </r>
  <r>
    <x v="230"/>
    <x v="0"/>
    <x v="0"/>
    <x v="4"/>
    <x v="208"/>
    <x v="168"/>
    <x v="0"/>
    <x v="5"/>
    <x v="5"/>
    <x v="7"/>
    <x v="8"/>
    <x v="5"/>
    <x v="0"/>
    <x v="291"/>
  </r>
  <r>
    <x v="231"/>
    <x v="0"/>
    <x v="0"/>
    <x v="21"/>
    <x v="209"/>
    <x v="169"/>
    <x v="0"/>
    <x v="0"/>
    <x v="0"/>
    <x v="0"/>
    <x v="0"/>
    <x v="0"/>
    <x v="0"/>
    <x v="292"/>
  </r>
  <r>
    <x v="232"/>
    <x v="0"/>
    <x v="0"/>
    <x v="8"/>
    <x v="73"/>
    <x v="61"/>
    <x v="0"/>
    <x v="5"/>
    <x v="5"/>
    <x v="7"/>
    <x v="8"/>
    <x v="5"/>
    <x v="0"/>
    <x v="293"/>
  </r>
  <r>
    <x v="233"/>
    <x v="0"/>
    <x v="0"/>
    <x v="4"/>
    <x v="210"/>
    <x v="170"/>
    <x v="0"/>
    <x v="21"/>
    <x v="22"/>
    <x v="27"/>
    <x v="51"/>
    <x v="33"/>
    <x v="0"/>
    <x v="294"/>
  </r>
  <r>
    <x v="233"/>
    <x v="0"/>
    <x v="0"/>
    <x v="4"/>
    <x v="211"/>
    <x v="171"/>
    <x v="0"/>
    <x v="19"/>
    <x v="20"/>
    <x v="19"/>
    <x v="29"/>
    <x v="28"/>
    <x v="0"/>
    <x v="295"/>
  </r>
  <r>
    <x v="234"/>
    <x v="0"/>
    <x v="0"/>
    <x v="26"/>
    <x v="212"/>
    <x v="131"/>
    <x v="0"/>
    <x v="5"/>
    <x v="5"/>
    <x v="7"/>
    <x v="8"/>
    <x v="5"/>
    <x v="0"/>
    <x v="296"/>
  </r>
  <r>
    <x v="235"/>
    <x v="0"/>
    <x v="0"/>
    <x v="39"/>
    <x v="213"/>
    <x v="172"/>
    <x v="0"/>
    <x v="28"/>
    <x v="29"/>
    <x v="28"/>
    <x v="52"/>
    <x v="47"/>
    <x v="0"/>
    <x v="297"/>
  </r>
  <r>
    <x v="236"/>
    <x v="0"/>
    <x v="0"/>
    <x v="8"/>
    <x v="214"/>
    <x v="173"/>
    <x v="0"/>
    <x v="3"/>
    <x v="3"/>
    <x v="3"/>
    <x v="3"/>
    <x v="3"/>
    <x v="0"/>
    <x v="298"/>
  </r>
  <r>
    <x v="237"/>
    <x v="0"/>
    <x v="0"/>
    <x v="5"/>
    <x v="94"/>
    <x v="77"/>
    <x v="0"/>
    <x v="10"/>
    <x v="10"/>
    <x v="5"/>
    <x v="53"/>
    <x v="10"/>
    <x v="0"/>
    <x v="299"/>
  </r>
  <r>
    <x v="238"/>
    <x v="0"/>
    <x v="0"/>
    <x v="40"/>
    <x v="215"/>
    <x v="174"/>
    <x v="0"/>
    <x v="0"/>
    <x v="0"/>
    <x v="0"/>
    <x v="0"/>
    <x v="0"/>
    <x v="0"/>
    <x v="300"/>
  </r>
  <r>
    <x v="239"/>
    <x v="0"/>
    <x v="0"/>
    <x v="20"/>
    <x v="169"/>
    <x v="139"/>
    <x v="0"/>
    <x v="6"/>
    <x v="6"/>
    <x v="21"/>
    <x v="39"/>
    <x v="32"/>
    <x v="0"/>
    <x v="301"/>
  </r>
  <r>
    <x v="239"/>
    <x v="0"/>
    <x v="0"/>
    <x v="20"/>
    <x v="216"/>
    <x v="157"/>
    <x v="0"/>
    <x v="5"/>
    <x v="5"/>
    <x v="7"/>
    <x v="8"/>
    <x v="5"/>
    <x v="0"/>
    <x v="302"/>
  </r>
  <r>
    <x v="239"/>
    <x v="0"/>
    <x v="0"/>
    <x v="20"/>
    <x v="202"/>
    <x v="163"/>
    <x v="0"/>
    <x v="17"/>
    <x v="17"/>
    <x v="17"/>
    <x v="23"/>
    <x v="21"/>
    <x v="0"/>
    <x v="303"/>
  </r>
  <r>
    <x v="240"/>
    <x v="0"/>
    <x v="0"/>
    <x v="14"/>
    <x v="203"/>
    <x v="164"/>
    <x v="0"/>
    <x v="0"/>
    <x v="0"/>
    <x v="0"/>
    <x v="0"/>
    <x v="0"/>
    <x v="0"/>
    <x v="304"/>
  </r>
  <r>
    <x v="240"/>
    <x v="0"/>
    <x v="0"/>
    <x v="14"/>
    <x v="217"/>
    <x v="171"/>
    <x v="0"/>
    <x v="19"/>
    <x v="20"/>
    <x v="19"/>
    <x v="29"/>
    <x v="28"/>
    <x v="0"/>
    <x v="305"/>
  </r>
  <r>
    <x v="240"/>
    <x v="0"/>
    <x v="0"/>
    <x v="14"/>
    <x v="194"/>
    <x v="158"/>
    <x v="0"/>
    <x v="5"/>
    <x v="5"/>
    <x v="7"/>
    <x v="8"/>
    <x v="5"/>
    <x v="0"/>
    <x v="306"/>
  </r>
  <r>
    <x v="240"/>
    <x v="0"/>
    <x v="0"/>
    <x v="14"/>
    <x v="218"/>
    <x v="119"/>
    <x v="0"/>
    <x v="4"/>
    <x v="4"/>
    <x v="4"/>
    <x v="12"/>
    <x v="11"/>
    <x v="0"/>
    <x v="307"/>
  </r>
  <r>
    <x v="240"/>
    <x v="0"/>
    <x v="0"/>
    <x v="14"/>
    <x v="219"/>
    <x v="175"/>
    <x v="0"/>
    <x v="21"/>
    <x v="22"/>
    <x v="27"/>
    <x v="51"/>
    <x v="33"/>
    <x v="0"/>
    <x v="308"/>
  </r>
  <r>
    <x v="241"/>
    <x v="0"/>
    <x v="0"/>
    <x v="20"/>
    <x v="220"/>
    <x v="84"/>
    <x v="0"/>
    <x v="0"/>
    <x v="0"/>
    <x v="0"/>
    <x v="0"/>
    <x v="0"/>
    <x v="0"/>
    <x v="309"/>
  </r>
  <r>
    <x v="242"/>
    <x v="0"/>
    <x v="0"/>
    <x v="17"/>
    <x v="221"/>
    <x v="52"/>
    <x v="0"/>
    <x v="5"/>
    <x v="5"/>
    <x v="7"/>
    <x v="8"/>
    <x v="5"/>
    <x v="0"/>
    <x v="310"/>
  </r>
  <r>
    <x v="243"/>
    <x v="0"/>
    <x v="0"/>
    <x v="4"/>
    <x v="191"/>
    <x v="156"/>
    <x v="0"/>
    <x v="27"/>
    <x v="24"/>
    <x v="26"/>
    <x v="37"/>
    <x v="37"/>
    <x v="0"/>
    <x v="311"/>
  </r>
  <r>
    <x v="243"/>
    <x v="0"/>
    <x v="0"/>
    <x v="4"/>
    <x v="143"/>
    <x v="118"/>
    <x v="0"/>
    <x v="17"/>
    <x v="17"/>
    <x v="17"/>
    <x v="23"/>
    <x v="21"/>
    <x v="0"/>
    <x v="312"/>
  </r>
  <r>
    <x v="244"/>
    <x v="0"/>
    <x v="0"/>
    <x v="20"/>
    <x v="120"/>
    <x v="102"/>
    <x v="0"/>
    <x v="2"/>
    <x v="2"/>
    <x v="2"/>
    <x v="2"/>
    <x v="2"/>
    <x v="0"/>
    <x v="313"/>
  </r>
  <r>
    <x v="245"/>
    <x v="0"/>
    <x v="0"/>
    <x v="5"/>
    <x v="120"/>
    <x v="102"/>
    <x v="0"/>
    <x v="2"/>
    <x v="2"/>
    <x v="5"/>
    <x v="37"/>
    <x v="2"/>
    <x v="0"/>
    <x v="314"/>
  </r>
  <r>
    <x v="246"/>
    <x v="0"/>
    <x v="0"/>
    <x v="13"/>
    <x v="222"/>
    <x v="157"/>
    <x v="0"/>
    <x v="5"/>
    <x v="5"/>
    <x v="7"/>
    <x v="8"/>
    <x v="5"/>
    <x v="0"/>
    <x v="315"/>
  </r>
  <r>
    <x v="247"/>
    <x v="0"/>
    <x v="0"/>
    <x v="41"/>
    <x v="88"/>
    <x v="74"/>
    <x v="0"/>
    <x v="1"/>
    <x v="1"/>
    <x v="1"/>
    <x v="1"/>
    <x v="1"/>
    <x v="0"/>
    <x v="316"/>
  </r>
  <r>
    <x v="247"/>
    <x v="0"/>
    <x v="0"/>
    <x v="41"/>
    <x v="223"/>
    <x v="74"/>
    <x v="0"/>
    <x v="1"/>
    <x v="1"/>
    <x v="1"/>
    <x v="54"/>
    <x v="48"/>
    <x v="0"/>
    <x v="317"/>
  </r>
  <r>
    <x v="247"/>
    <x v="0"/>
    <x v="0"/>
    <x v="41"/>
    <x v="89"/>
    <x v="74"/>
    <x v="0"/>
    <x v="1"/>
    <x v="1"/>
    <x v="1"/>
    <x v="1"/>
    <x v="1"/>
    <x v="0"/>
    <x v="318"/>
  </r>
  <r>
    <x v="248"/>
    <x v="0"/>
    <x v="0"/>
    <x v="20"/>
    <x v="168"/>
    <x v="138"/>
    <x v="0"/>
    <x v="5"/>
    <x v="5"/>
    <x v="7"/>
    <x v="8"/>
    <x v="5"/>
    <x v="0"/>
    <x v="319"/>
  </r>
  <r>
    <x v="249"/>
    <x v="0"/>
    <x v="0"/>
    <x v="12"/>
    <x v="200"/>
    <x v="126"/>
    <x v="0"/>
    <x v="6"/>
    <x v="6"/>
    <x v="21"/>
    <x v="39"/>
    <x v="32"/>
    <x v="0"/>
    <x v="320"/>
  </r>
  <r>
    <x v="250"/>
    <x v="0"/>
    <x v="0"/>
    <x v="4"/>
    <x v="139"/>
    <x v="115"/>
    <x v="0"/>
    <x v="15"/>
    <x v="15"/>
    <x v="15"/>
    <x v="20"/>
    <x v="18"/>
    <x v="0"/>
    <x v="321"/>
  </r>
  <r>
    <x v="251"/>
    <x v="0"/>
    <x v="0"/>
    <x v="10"/>
    <x v="181"/>
    <x v="135"/>
    <x v="0"/>
    <x v="1"/>
    <x v="1"/>
    <x v="1"/>
    <x v="1"/>
    <x v="1"/>
    <x v="0"/>
    <x v="322"/>
  </r>
  <r>
    <x v="252"/>
    <x v="0"/>
    <x v="0"/>
    <x v="11"/>
    <x v="154"/>
    <x v="126"/>
    <x v="0"/>
    <x v="6"/>
    <x v="6"/>
    <x v="21"/>
    <x v="39"/>
    <x v="32"/>
    <x v="0"/>
    <x v="323"/>
  </r>
  <r>
    <x v="252"/>
    <x v="0"/>
    <x v="0"/>
    <x v="11"/>
    <x v="201"/>
    <x v="162"/>
    <x v="0"/>
    <x v="3"/>
    <x v="3"/>
    <x v="3"/>
    <x v="3"/>
    <x v="3"/>
    <x v="0"/>
    <x v="324"/>
  </r>
  <r>
    <x v="252"/>
    <x v="0"/>
    <x v="0"/>
    <x v="11"/>
    <x v="224"/>
    <x v="176"/>
    <x v="0"/>
    <x v="17"/>
    <x v="17"/>
    <x v="17"/>
    <x v="23"/>
    <x v="21"/>
    <x v="0"/>
    <x v="325"/>
  </r>
  <r>
    <x v="253"/>
    <x v="0"/>
    <x v="0"/>
    <x v="42"/>
    <x v="169"/>
    <x v="139"/>
    <x v="0"/>
    <x v="6"/>
    <x v="6"/>
    <x v="21"/>
    <x v="39"/>
    <x v="32"/>
    <x v="0"/>
    <x v="326"/>
  </r>
  <r>
    <x v="254"/>
    <x v="0"/>
    <x v="0"/>
    <x v="7"/>
    <x v="225"/>
    <x v="177"/>
    <x v="0"/>
    <x v="3"/>
    <x v="3"/>
    <x v="3"/>
    <x v="3"/>
    <x v="3"/>
    <x v="0"/>
    <x v="327"/>
  </r>
  <r>
    <x v="255"/>
    <x v="0"/>
    <x v="0"/>
    <x v="3"/>
    <x v="226"/>
    <x v="178"/>
    <x v="0"/>
    <x v="24"/>
    <x v="30"/>
    <x v="23"/>
    <x v="43"/>
    <x v="49"/>
    <x v="0"/>
    <x v="328"/>
  </r>
  <r>
    <x v="255"/>
    <x v="0"/>
    <x v="0"/>
    <x v="3"/>
    <x v="173"/>
    <x v="143"/>
    <x v="1"/>
    <x v="2"/>
    <x v="3"/>
    <x v="2"/>
    <x v="2"/>
    <x v="3"/>
    <x v="0"/>
    <x v="329"/>
  </r>
  <r>
    <x v="256"/>
    <x v="0"/>
    <x v="0"/>
    <x v="11"/>
    <x v="183"/>
    <x v="148"/>
    <x v="0"/>
    <x v="5"/>
    <x v="5"/>
    <x v="7"/>
    <x v="8"/>
    <x v="5"/>
    <x v="0"/>
    <x v="330"/>
  </r>
  <r>
    <x v="256"/>
    <x v="0"/>
    <x v="0"/>
    <x v="11"/>
    <x v="227"/>
    <x v="179"/>
    <x v="0"/>
    <x v="8"/>
    <x v="8"/>
    <x v="8"/>
    <x v="9"/>
    <x v="8"/>
    <x v="0"/>
    <x v="331"/>
  </r>
  <r>
    <x v="257"/>
    <x v="0"/>
    <x v="0"/>
    <x v="4"/>
    <x v="146"/>
    <x v="105"/>
    <x v="0"/>
    <x v="6"/>
    <x v="6"/>
    <x v="21"/>
    <x v="39"/>
    <x v="32"/>
    <x v="0"/>
    <x v="332"/>
  </r>
  <r>
    <x v="258"/>
    <x v="0"/>
    <x v="0"/>
    <x v="20"/>
    <x v="228"/>
    <x v="180"/>
    <x v="0"/>
    <x v="5"/>
    <x v="5"/>
    <x v="7"/>
    <x v="8"/>
    <x v="5"/>
    <x v="0"/>
    <x v="333"/>
  </r>
  <r>
    <x v="258"/>
    <x v="0"/>
    <x v="0"/>
    <x v="20"/>
    <x v="113"/>
    <x v="95"/>
    <x v="0"/>
    <x v="6"/>
    <x v="6"/>
    <x v="21"/>
    <x v="39"/>
    <x v="32"/>
    <x v="0"/>
    <x v="334"/>
  </r>
  <r>
    <x v="259"/>
    <x v="0"/>
    <x v="0"/>
    <x v="20"/>
    <x v="229"/>
    <x v="181"/>
    <x v="0"/>
    <x v="0"/>
    <x v="0"/>
    <x v="0"/>
    <x v="0"/>
    <x v="0"/>
    <x v="0"/>
    <x v="335"/>
  </r>
  <r>
    <x v="259"/>
    <x v="0"/>
    <x v="0"/>
    <x v="20"/>
    <x v="208"/>
    <x v="168"/>
    <x v="0"/>
    <x v="5"/>
    <x v="5"/>
    <x v="7"/>
    <x v="8"/>
    <x v="5"/>
    <x v="0"/>
    <x v="336"/>
  </r>
  <r>
    <x v="259"/>
    <x v="0"/>
    <x v="0"/>
    <x v="20"/>
    <x v="228"/>
    <x v="180"/>
    <x v="0"/>
    <x v="5"/>
    <x v="5"/>
    <x v="7"/>
    <x v="8"/>
    <x v="5"/>
    <x v="0"/>
    <x v="337"/>
  </r>
  <r>
    <x v="260"/>
    <x v="0"/>
    <x v="0"/>
    <x v="20"/>
    <x v="230"/>
    <x v="74"/>
    <x v="0"/>
    <x v="1"/>
    <x v="1"/>
    <x v="1"/>
    <x v="1"/>
    <x v="1"/>
    <x v="0"/>
    <x v="338"/>
  </r>
  <r>
    <x v="260"/>
    <x v="0"/>
    <x v="0"/>
    <x v="20"/>
    <x v="231"/>
    <x v="34"/>
    <x v="0"/>
    <x v="12"/>
    <x v="13"/>
    <x v="12"/>
    <x v="16"/>
    <x v="14"/>
    <x v="0"/>
    <x v="339"/>
  </r>
  <r>
    <x v="260"/>
    <x v="0"/>
    <x v="0"/>
    <x v="20"/>
    <x v="232"/>
    <x v="182"/>
    <x v="0"/>
    <x v="20"/>
    <x v="21"/>
    <x v="20"/>
    <x v="33"/>
    <x v="31"/>
    <x v="0"/>
    <x v="340"/>
  </r>
  <r>
    <x v="260"/>
    <x v="0"/>
    <x v="0"/>
    <x v="20"/>
    <x v="233"/>
    <x v="183"/>
    <x v="0"/>
    <x v="5"/>
    <x v="5"/>
    <x v="7"/>
    <x v="8"/>
    <x v="5"/>
    <x v="0"/>
    <x v="341"/>
  </r>
  <r>
    <x v="261"/>
    <x v="0"/>
    <x v="0"/>
    <x v="4"/>
    <x v="118"/>
    <x v="100"/>
    <x v="0"/>
    <x v="21"/>
    <x v="22"/>
    <x v="27"/>
    <x v="51"/>
    <x v="33"/>
    <x v="0"/>
    <x v="342"/>
  </r>
  <r>
    <x v="261"/>
    <x v="0"/>
    <x v="0"/>
    <x v="4"/>
    <x v="143"/>
    <x v="118"/>
    <x v="0"/>
    <x v="17"/>
    <x v="17"/>
    <x v="17"/>
    <x v="23"/>
    <x v="21"/>
    <x v="0"/>
    <x v="343"/>
  </r>
  <r>
    <x v="261"/>
    <x v="0"/>
    <x v="0"/>
    <x v="4"/>
    <x v="234"/>
    <x v="93"/>
    <x v="0"/>
    <x v="2"/>
    <x v="2"/>
    <x v="2"/>
    <x v="2"/>
    <x v="2"/>
    <x v="0"/>
    <x v="344"/>
  </r>
  <r>
    <x v="262"/>
    <x v="0"/>
    <x v="0"/>
    <x v="14"/>
    <x v="201"/>
    <x v="162"/>
    <x v="0"/>
    <x v="3"/>
    <x v="3"/>
    <x v="3"/>
    <x v="3"/>
    <x v="3"/>
    <x v="0"/>
    <x v="345"/>
  </r>
  <r>
    <x v="263"/>
    <x v="0"/>
    <x v="0"/>
    <x v="20"/>
    <x v="111"/>
    <x v="93"/>
    <x v="0"/>
    <x v="2"/>
    <x v="2"/>
    <x v="2"/>
    <x v="2"/>
    <x v="2"/>
    <x v="0"/>
    <x v="346"/>
  </r>
  <r>
    <x v="264"/>
    <x v="0"/>
    <x v="0"/>
    <x v="8"/>
    <x v="234"/>
    <x v="93"/>
    <x v="0"/>
    <x v="2"/>
    <x v="2"/>
    <x v="2"/>
    <x v="2"/>
    <x v="2"/>
    <x v="0"/>
    <x v="347"/>
  </r>
  <r>
    <x v="264"/>
    <x v="0"/>
    <x v="0"/>
    <x v="8"/>
    <x v="118"/>
    <x v="100"/>
    <x v="0"/>
    <x v="21"/>
    <x v="22"/>
    <x v="27"/>
    <x v="51"/>
    <x v="33"/>
    <x v="0"/>
    <x v="348"/>
  </r>
  <r>
    <x v="265"/>
    <x v="0"/>
    <x v="0"/>
    <x v="17"/>
    <x v="175"/>
    <x v="135"/>
    <x v="0"/>
    <x v="1"/>
    <x v="1"/>
    <x v="1"/>
    <x v="1"/>
    <x v="1"/>
    <x v="0"/>
    <x v="349"/>
  </r>
  <r>
    <x v="266"/>
    <x v="0"/>
    <x v="0"/>
    <x v="3"/>
    <x v="203"/>
    <x v="164"/>
    <x v="0"/>
    <x v="0"/>
    <x v="0"/>
    <x v="0"/>
    <x v="0"/>
    <x v="0"/>
    <x v="0"/>
    <x v="350"/>
  </r>
  <r>
    <x v="267"/>
    <x v="0"/>
    <x v="0"/>
    <x v="15"/>
    <x v="122"/>
    <x v="104"/>
    <x v="0"/>
    <x v="23"/>
    <x v="25"/>
    <x v="22"/>
    <x v="42"/>
    <x v="38"/>
    <x v="0"/>
    <x v="351"/>
  </r>
  <r>
    <x v="267"/>
    <x v="0"/>
    <x v="0"/>
    <x v="15"/>
    <x v="235"/>
    <x v="66"/>
    <x v="0"/>
    <x v="18"/>
    <x v="19"/>
    <x v="18"/>
    <x v="26"/>
    <x v="25"/>
    <x v="0"/>
    <x v="352"/>
  </r>
  <r>
    <x v="267"/>
    <x v="0"/>
    <x v="0"/>
    <x v="15"/>
    <x v="118"/>
    <x v="100"/>
    <x v="0"/>
    <x v="21"/>
    <x v="22"/>
    <x v="27"/>
    <x v="51"/>
    <x v="33"/>
    <x v="0"/>
    <x v="353"/>
  </r>
  <r>
    <x v="268"/>
    <x v="0"/>
    <x v="0"/>
    <x v="11"/>
    <x v="143"/>
    <x v="118"/>
    <x v="0"/>
    <x v="17"/>
    <x v="17"/>
    <x v="17"/>
    <x v="23"/>
    <x v="21"/>
    <x v="0"/>
    <x v="354"/>
  </r>
  <r>
    <x v="269"/>
    <x v="0"/>
    <x v="0"/>
    <x v="5"/>
    <x v="236"/>
    <x v="184"/>
    <x v="0"/>
    <x v="0"/>
    <x v="0"/>
    <x v="5"/>
    <x v="55"/>
    <x v="50"/>
    <x v="0"/>
    <x v="355"/>
  </r>
  <r>
    <x v="270"/>
    <x v="0"/>
    <x v="0"/>
    <x v="20"/>
    <x v="225"/>
    <x v="177"/>
    <x v="0"/>
    <x v="3"/>
    <x v="3"/>
    <x v="3"/>
    <x v="3"/>
    <x v="3"/>
    <x v="0"/>
    <x v="356"/>
  </r>
  <r>
    <x v="271"/>
    <x v="0"/>
    <x v="0"/>
    <x v="4"/>
    <x v="113"/>
    <x v="95"/>
    <x v="0"/>
    <x v="6"/>
    <x v="6"/>
    <x v="21"/>
    <x v="39"/>
    <x v="32"/>
    <x v="0"/>
    <x v="357"/>
  </r>
  <r>
    <x v="272"/>
    <x v="0"/>
    <x v="0"/>
    <x v="3"/>
    <x v="118"/>
    <x v="100"/>
    <x v="0"/>
    <x v="21"/>
    <x v="22"/>
    <x v="27"/>
    <x v="51"/>
    <x v="33"/>
    <x v="0"/>
    <x v="358"/>
  </r>
  <r>
    <x v="273"/>
    <x v="0"/>
    <x v="0"/>
    <x v="14"/>
    <x v="189"/>
    <x v="154"/>
    <x v="0"/>
    <x v="4"/>
    <x v="4"/>
    <x v="4"/>
    <x v="12"/>
    <x v="11"/>
    <x v="0"/>
    <x v="359"/>
  </r>
  <r>
    <x v="274"/>
    <x v="0"/>
    <x v="0"/>
    <x v="8"/>
    <x v="237"/>
    <x v="136"/>
    <x v="0"/>
    <x v="7"/>
    <x v="7"/>
    <x v="6"/>
    <x v="56"/>
    <x v="51"/>
    <x v="0"/>
    <x v="360"/>
  </r>
  <r>
    <x v="275"/>
    <x v="0"/>
    <x v="0"/>
    <x v="4"/>
    <x v="238"/>
    <x v="179"/>
    <x v="0"/>
    <x v="8"/>
    <x v="8"/>
    <x v="8"/>
    <x v="9"/>
    <x v="8"/>
    <x v="0"/>
    <x v="361"/>
  </r>
  <r>
    <x v="276"/>
    <x v="0"/>
    <x v="0"/>
    <x v="20"/>
    <x v="189"/>
    <x v="154"/>
    <x v="0"/>
    <x v="4"/>
    <x v="4"/>
    <x v="4"/>
    <x v="12"/>
    <x v="11"/>
    <x v="0"/>
    <x v="362"/>
  </r>
  <r>
    <x v="276"/>
    <x v="0"/>
    <x v="0"/>
    <x v="20"/>
    <x v="239"/>
    <x v="185"/>
    <x v="0"/>
    <x v="2"/>
    <x v="2"/>
    <x v="2"/>
    <x v="2"/>
    <x v="2"/>
    <x v="0"/>
    <x v="363"/>
  </r>
  <r>
    <x v="276"/>
    <x v="0"/>
    <x v="0"/>
    <x v="20"/>
    <x v="240"/>
    <x v="186"/>
    <x v="0"/>
    <x v="11"/>
    <x v="12"/>
    <x v="11"/>
    <x v="57"/>
    <x v="52"/>
    <x v="0"/>
    <x v="364"/>
  </r>
  <r>
    <x v="277"/>
    <x v="0"/>
    <x v="0"/>
    <x v="14"/>
    <x v="239"/>
    <x v="185"/>
    <x v="0"/>
    <x v="2"/>
    <x v="2"/>
    <x v="2"/>
    <x v="2"/>
    <x v="2"/>
    <x v="0"/>
    <x v="365"/>
  </r>
  <r>
    <x v="278"/>
    <x v="0"/>
    <x v="0"/>
    <x v="20"/>
    <x v="215"/>
    <x v="174"/>
    <x v="0"/>
    <x v="0"/>
    <x v="0"/>
    <x v="0"/>
    <x v="0"/>
    <x v="0"/>
    <x v="0"/>
    <x v="366"/>
  </r>
  <r>
    <x v="279"/>
    <x v="0"/>
    <x v="0"/>
    <x v="4"/>
    <x v="240"/>
    <x v="186"/>
    <x v="0"/>
    <x v="11"/>
    <x v="12"/>
    <x v="11"/>
    <x v="57"/>
    <x v="52"/>
    <x v="0"/>
    <x v="367"/>
  </r>
  <r>
    <x v="279"/>
    <x v="0"/>
    <x v="0"/>
    <x v="4"/>
    <x v="239"/>
    <x v="185"/>
    <x v="0"/>
    <x v="2"/>
    <x v="2"/>
    <x v="2"/>
    <x v="2"/>
    <x v="2"/>
    <x v="0"/>
    <x v="368"/>
  </r>
  <r>
    <x v="280"/>
    <x v="0"/>
    <x v="0"/>
    <x v="4"/>
    <x v="241"/>
    <x v="187"/>
    <x v="0"/>
    <x v="17"/>
    <x v="17"/>
    <x v="17"/>
    <x v="23"/>
    <x v="21"/>
    <x v="0"/>
    <x v="369"/>
  </r>
  <r>
    <x v="280"/>
    <x v="0"/>
    <x v="0"/>
    <x v="4"/>
    <x v="242"/>
    <x v="166"/>
    <x v="0"/>
    <x v="6"/>
    <x v="6"/>
    <x v="21"/>
    <x v="39"/>
    <x v="32"/>
    <x v="0"/>
    <x v="370"/>
  </r>
  <r>
    <x v="281"/>
    <x v="0"/>
    <x v="0"/>
    <x v="8"/>
    <x v="243"/>
    <x v="188"/>
    <x v="0"/>
    <x v="15"/>
    <x v="15"/>
    <x v="15"/>
    <x v="20"/>
    <x v="18"/>
    <x v="0"/>
    <x v="371"/>
  </r>
  <r>
    <x v="281"/>
    <x v="0"/>
    <x v="0"/>
    <x v="8"/>
    <x v="244"/>
    <x v="189"/>
    <x v="0"/>
    <x v="15"/>
    <x v="15"/>
    <x v="15"/>
    <x v="20"/>
    <x v="18"/>
    <x v="0"/>
    <x v="372"/>
  </r>
  <r>
    <x v="282"/>
    <x v="0"/>
    <x v="0"/>
    <x v="4"/>
    <x v="245"/>
    <x v="190"/>
    <x v="0"/>
    <x v="5"/>
    <x v="5"/>
    <x v="7"/>
    <x v="8"/>
    <x v="5"/>
    <x v="0"/>
    <x v="373"/>
  </r>
  <r>
    <x v="282"/>
    <x v="0"/>
    <x v="0"/>
    <x v="4"/>
    <x v="246"/>
    <x v="191"/>
    <x v="0"/>
    <x v="5"/>
    <x v="5"/>
    <x v="7"/>
    <x v="8"/>
    <x v="5"/>
    <x v="0"/>
    <x v="374"/>
  </r>
  <r>
    <x v="283"/>
    <x v="0"/>
    <x v="0"/>
    <x v="11"/>
    <x v="226"/>
    <x v="178"/>
    <x v="0"/>
    <x v="24"/>
    <x v="30"/>
    <x v="23"/>
    <x v="43"/>
    <x v="49"/>
    <x v="0"/>
    <x v="375"/>
  </r>
  <r>
    <x v="283"/>
    <x v="0"/>
    <x v="0"/>
    <x v="11"/>
    <x v="196"/>
    <x v="159"/>
    <x v="0"/>
    <x v="0"/>
    <x v="0"/>
    <x v="0"/>
    <x v="19"/>
    <x v="46"/>
    <x v="0"/>
    <x v="376"/>
  </r>
  <r>
    <x v="283"/>
    <x v="0"/>
    <x v="0"/>
    <x v="11"/>
    <x v="158"/>
    <x v="128"/>
    <x v="0"/>
    <x v="24"/>
    <x v="30"/>
    <x v="23"/>
    <x v="43"/>
    <x v="49"/>
    <x v="0"/>
    <x v="377"/>
  </r>
  <r>
    <x v="284"/>
    <x v="0"/>
    <x v="0"/>
    <x v="4"/>
    <x v="201"/>
    <x v="162"/>
    <x v="0"/>
    <x v="3"/>
    <x v="3"/>
    <x v="3"/>
    <x v="3"/>
    <x v="3"/>
    <x v="0"/>
    <x v="378"/>
  </r>
  <r>
    <x v="285"/>
    <x v="0"/>
    <x v="0"/>
    <x v="43"/>
    <x v="247"/>
    <x v="192"/>
    <x v="0"/>
    <x v="6"/>
    <x v="6"/>
    <x v="21"/>
    <x v="39"/>
    <x v="32"/>
    <x v="0"/>
    <x v="379"/>
  </r>
  <r>
    <x v="285"/>
    <x v="0"/>
    <x v="0"/>
    <x v="43"/>
    <x v="248"/>
    <x v="193"/>
    <x v="0"/>
    <x v="1"/>
    <x v="1"/>
    <x v="1"/>
    <x v="20"/>
    <x v="53"/>
    <x v="0"/>
    <x v="380"/>
  </r>
  <r>
    <x v="285"/>
    <x v="0"/>
    <x v="0"/>
    <x v="43"/>
    <x v="249"/>
    <x v="194"/>
    <x v="0"/>
    <x v="6"/>
    <x v="6"/>
    <x v="21"/>
    <x v="39"/>
    <x v="32"/>
    <x v="0"/>
    <x v="381"/>
  </r>
  <r>
    <x v="286"/>
    <x v="0"/>
    <x v="0"/>
    <x v="13"/>
    <x v="160"/>
    <x v="131"/>
    <x v="0"/>
    <x v="5"/>
    <x v="5"/>
    <x v="7"/>
    <x v="8"/>
    <x v="5"/>
    <x v="0"/>
    <x v="382"/>
  </r>
  <r>
    <x v="287"/>
    <x v="0"/>
    <x v="0"/>
    <x v="44"/>
    <x v="250"/>
    <x v="158"/>
    <x v="0"/>
    <x v="5"/>
    <x v="5"/>
    <x v="7"/>
    <x v="8"/>
    <x v="5"/>
    <x v="0"/>
    <x v="383"/>
  </r>
  <r>
    <x v="287"/>
    <x v="0"/>
    <x v="0"/>
    <x v="44"/>
    <x v="251"/>
    <x v="180"/>
    <x v="0"/>
    <x v="5"/>
    <x v="5"/>
    <x v="7"/>
    <x v="8"/>
    <x v="5"/>
    <x v="0"/>
    <x v="384"/>
  </r>
  <r>
    <x v="288"/>
    <x v="0"/>
    <x v="0"/>
    <x v="8"/>
    <x v="252"/>
    <x v="195"/>
    <x v="0"/>
    <x v="0"/>
    <x v="0"/>
    <x v="0"/>
    <x v="0"/>
    <x v="0"/>
    <x v="0"/>
    <x v="385"/>
  </r>
  <r>
    <x v="289"/>
    <x v="0"/>
    <x v="0"/>
    <x v="13"/>
    <x v="251"/>
    <x v="180"/>
    <x v="0"/>
    <x v="5"/>
    <x v="5"/>
    <x v="7"/>
    <x v="8"/>
    <x v="5"/>
    <x v="0"/>
    <x v="386"/>
  </r>
  <r>
    <x v="290"/>
    <x v="0"/>
    <x v="0"/>
    <x v="13"/>
    <x v="250"/>
    <x v="158"/>
    <x v="0"/>
    <x v="5"/>
    <x v="5"/>
    <x v="7"/>
    <x v="8"/>
    <x v="5"/>
    <x v="0"/>
    <x v="387"/>
  </r>
  <r>
    <x v="291"/>
    <x v="0"/>
    <x v="0"/>
    <x v="45"/>
    <x v="215"/>
    <x v="174"/>
    <x v="0"/>
    <x v="0"/>
    <x v="0"/>
    <x v="0"/>
    <x v="0"/>
    <x v="0"/>
    <x v="0"/>
    <x v="388"/>
  </r>
  <r>
    <x v="292"/>
    <x v="0"/>
    <x v="0"/>
    <x v="17"/>
    <x v="253"/>
    <x v="67"/>
    <x v="0"/>
    <x v="19"/>
    <x v="20"/>
    <x v="19"/>
    <x v="58"/>
    <x v="32"/>
    <x v="0"/>
    <x v="389"/>
  </r>
  <r>
    <x v="293"/>
    <x v="0"/>
    <x v="0"/>
    <x v="46"/>
    <x v="239"/>
    <x v="185"/>
    <x v="1"/>
    <x v="2"/>
    <x v="3"/>
    <x v="2"/>
    <x v="2"/>
    <x v="3"/>
    <x v="0"/>
    <x v="390"/>
  </r>
  <r>
    <x v="294"/>
    <x v="0"/>
    <x v="0"/>
    <x v="22"/>
    <x v="111"/>
    <x v="93"/>
    <x v="0"/>
    <x v="2"/>
    <x v="2"/>
    <x v="2"/>
    <x v="2"/>
    <x v="2"/>
    <x v="0"/>
    <x v="391"/>
  </r>
  <r>
    <x v="295"/>
    <x v="0"/>
    <x v="0"/>
    <x v="10"/>
    <x v="196"/>
    <x v="159"/>
    <x v="0"/>
    <x v="0"/>
    <x v="0"/>
    <x v="0"/>
    <x v="19"/>
    <x v="46"/>
    <x v="0"/>
    <x v="392"/>
  </r>
  <r>
    <x v="296"/>
    <x v="0"/>
    <x v="0"/>
    <x v="4"/>
    <x v="254"/>
    <x v="166"/>
    <x v="0"/>
    <x v="6"/>
    <x v="6"/>
    <x v="21"/>
    <x v="39"/>
    <x v="32"/>
    <x v="0"/>
    <x v="393"/>
  </r>
  <r>
    <x v="297"/>
    <x v="0"/>
    <x v="0"/>
    <x v="16"/>
    <x v="214"/>
    <x v="173"/>
    <x v="0"/>
    <x v="3"/>
    <x v="3"/>
    <x v="3"/>
    <x v="3"/>
    <x v="3"/>
    <x v="0"/>
    <x v="394"/>
  </r>
  <r>
    <x v="298"/>
    <x v="0"/>
    <x v="0"/>
    <x v="8"/>
    <x v="255"/>
    <x v="196"/>
    <x v="0"/>
    <x v="5"/>
    <x v="5"/>
    <x v="7"/>
    <x v="8"/>
    <x v="5"/>
    <x v="0"/>
    <x v="395"/>
  </r>
  <r>
    <x v="299"/>
    <x v="0"/>
    <x v="0"/>
    <x v="13"/>
    <x v="173"/>
    <x v="143"/>
    <x v="0"/>
    <x v="2"/>
    <x v="2"/>
    <x v="2"/>
    <x v="2"/>
    <x v="2"/>
    <x v="0"/>
    <x v="396"/>
  </r>
  <r>
    <x v="300"/>
    <x v="0"/>
    <x v="0"/>
    <x v="16"/>
    <x v="191"/>
    <x v="156"/>
    <x v="0"/>
    <x v="27"/>
    <x v="24"/>
    <x v="26"/>
    <x v="37"/>
    <x v="37"/>
    <x v="0"/>
    <x v="397"/>
  </r>
  <r>
    <x v="301"/>
    <x v="0"/>
    <x v="0"/>
    <x v="5"/>
    <x v="172"/>
    <x v="142"/>
    <x v="0"/>
    <x v="17"/>
    <x v="17"/>
    <x v="5"/>
    <x v="59"/>
    <x v="21"/>
    <x v="0"/>
    <x v="398"/>
  </r>
  <r>
    <x v="302"/>
    <x v="0"/>
    <x v="0"/>
    <x v="3"/>
    <x v="118"/>
    <x v="100"/>
    <x v="0"/>
    <x v="21"/>
    <x v="22"/>
    <x v="27"/>
    <x v="51"/>
    <x v="33"/>
    <x v="0"/>
    <x v="399"/>
  </r>
  <r>
    <x v="303"/>
    <x v="0"/>
    <x v="0"/>
    <x v="13"/>
    <x v="118"/>
    <x v="100"/>
    <x v="0"/>
    <x v="21"/>
    <x v="22"/>
    <x v="27"/>
    <x v="51"/>
    <x v="33"/>
    <x v="0"/>
    <x v="400"/>
  </r>
  <r>
    <x v="304"/>
    <x v="0"/>
    <x v="0"/>
    <x v="5"/>
    <x v="118"/>
    <x v="100"/>
    <x v="0"/>
    <x v="21"/>
    <x v="22"/>
    <x v="5"/>
    <x v="34"/>
    <x v="33"/>
    <x v="0"/>
    <x v="401"/>
  </r>
  <r>
    <x v="305"/>
    <x v="0"/>
    <x v="0"/>
    <x v="5"/>
    <x v="143"/>
    <x v="118"/>
    <x v="0"/>
    <x v="17"/>
    <x v="17"/>
    <x v="5"/>
    <x v="59"/>
    <x v="21"/>
    <x v="0"/>
    <x v="402"/>
  </r>
  <r>
    <x v="306"/>
    <x v="0"/>
    <x v="0"/>
    <x v="5"/>
    <x v="240"/>
    <x v="186"/>
    <x v="0"/>
    <x v="11"/>
    <x v="12"/>
    <x v="5"/>
    <x v="60"/>
    <x v="52"/>
    <x v="0"/>
    <x v="403"/>
  </r>
  <r>
    <x v="306"/>
    <x v="0"/>
    <x v="0"/>
    <x v="5"/>
    <x v="256"/>
    <x v="197"/>
    <x v="0"/>
    <x v="0"/>
    <x v="0"/>
    <x v="5"/>
    <x v="5"/>
    <x v="0"/>
    <x v="0"/>
    <x v="404"/>
  </r>
  <r>
    <x v="307"/>
    <x v="0"/>
    <x v="0"/>
    <x v="5"/>
    <x v="203"/>
    <x v="164"/>
    <x v="0"/>
    <x v="0"/>
    <x v="0"/>
    <x v="5"/>
    <x v="5"/>
    <x v="0"/>
    <x v="0"/>
    <x v="405"/>
  </r>
  <r>
    <x v="308"/>
    <x v="0"/>
    <x v="0"/>
    <x v="10"/>
    <x v="229"/>
    <x v="181"/>
    <x v="0"/>
    <x v="0"/>
    <x v="0"/>
    <x v="0"/>
    <x v="0"/>
    <x v="0"/>
    <x v="0"/>
    <x v="406"/>
  </r>
  <r>
    <x v="308"/>
    <x v="0"/>
    <x v="0"/>
    <x v="10"/>
    <x v="203"/>
    <x v="164"/>
    <x v="0"/>
    <x v="0"/>
    <x v="0"/>
    <x v="0"/>
    <x v="0"/>
    <x v="0"/>
    <x v="0"/>
    <x v="407"/>
  </r>
  <r>
    <x v="309"/>
    <x v="0"/>
    <x v="0"/>
    <x v="3"/>
    <x v="257"/>
    <x v="158"/>
    <x v="0"/>
    <x v="5"/>
    <x v="5"/>
    <x v="7"/>
    <x v="8"/>
    <x v="5"/>
    <x v="0"/>
    <x v="408"/>
  </r>
  <r>
    <x v="309"/>
    <x v="0"/>
    <x v="0"/>
    <x v="3"/>
    <x v="258"/>
    <x v="180"/>
    <x v="0"/>
    <x v="5"/>
    <x v="5"/>
    <x v="7"/>
    <x v="8"/>
    <x v="5"/>
    <x v="0"/>
    <x v="409"/>
  </r>
  <r>
    <x v="310"/>
    <x v="0"/>
    <x v="0"/>
    <x v="47"/>
    <x v="214"/>
    <x v="173"/>
    <x v="0"/>
    <x v="3"/>
    <x v="3"/>
    <x v="3"/>
    <x v="3"/>
    <x v="3"/>
    <x v="0"/>
    <x v="410"/>
  </r>
  <r>
    <x v="311"/>
    <x v="0"/>
    <x v="0"/>
    <x v="13"/>
    <x v="214"/>
    <x v="173"/>
    <x v="0"/>
    <x v="3"/>
    <x v="3"/>
    <x v="3"/>
    <x v="3"/>
    <x v="3"/>
    <x v="0"/>
    <x v="411"/>
  </r>
  <r>
    <x v="312"/>
    <x v="0"/>
    <x v="0"/>
    <x v="8"/>
    <x v="259"/>
    <x v="189"/>
    <x v="0"/>
    <x v="15"/>
    <x v="15"/>
    <x v="15"/>
    <x v="20"/>
    <x v="18"/>
    <x v="0"/>
    <x v="412"/>
  </r>
  <r>
    <x v="313"/>
    <x v="0"/>
    <x v="0"/>
    <x v="4"/>
    <x v="260"/>
    <x v="168"/>
    <x v="0"/>
    <x v="5"/>
    <x v="5"/>
    <x v="7"/>
    <x v="8"/>
    <x v="5"/>
    <x v="0"/>
    <x v="413"/>
  </r>
  <r>
    <x v="314"/>
    <x v="0"/>
    <x v="0"/>
    <x v="48"/>
    <x v="261"/>
    <x v="198"/>
    <x v="0"/>
    <x v="5"/>
    <x v="5"/>
    <x v="7"/>
    <x v="8"/>
    <x v="5"/>
    <x v="0"/>
    <x v="414"/>
  </r>
  <r>
    <x v="315"/>
    <x v="0"/>
    <x v="0"/>
    <x v="8"/>
    <x v="262"/>
    <x v="199"/>
    <x v="0"/>
    <x v="0"/>
    <x v="0"/>
    <x v="0"/>
    <x v="0"/>
    <x v="0"/>
    <x v="0"/>
    <x v="415"/>
  </r>
  <r>
    <x v="316"/>
    <x v="0"/>
    <x v="0"/>
    <x v="0"/>
    <x v="263"/>
    <x v="200"/>
    <x v="0"/>
    <x v="6"/>
    <x v="6"/>
    <x v="21"/>
    <x v="39"/>
    <x v="32"/>
    <x v="0"/>
    <x v="416"/>
  </r>
  <r>
    <x v="316"/>
    <x v="0"/>
    <x v="0"/>
    <x v="0"/>
    <x v="264"/>
    <x v="201"/>
    <x v="0"/>
    <x v="29"/>
    <x v="31"/>
    <x v="29"/>
    <x v="60"/>
    <x v="54"/>
    <x v="0"/>
    <x v="417"/>
  </r>
  <r>
    <x v="317"/>
    <x v="0"/>
    <x v="0"/>
    <x v="4"/>
    <x v="265"/>
    <x v="40"/>
    <x v="0"/>
    <x v="8"/>
    <x v="8"/>
    <x v="8"/>
    <x v="20"/>
    <x v="55"/>
    <x v="0"/>
    <x v="418"/>
  </r>
  <r>
    <x v="318"/>
    <x v="0"/>
    <x v="0"/>
    <x v="5"/>
    <x v="266"/>
    <x v="53"/>
    <x v="0"/>
    <x v="8"/>
    <x v="8"/>
    <x v="5"/>
    <x v="36"/>
    <x v="8"/>
    <x v="0"/>
    <x v="419"/>
  </r>
  <r>
    <x v="319"/>
    <x v="0"/>
    <x v="0"/>
    <x v="4"/>
    <x v="267"/>
    <x v="202"/>
    <x v="0"/>
    <x v="19"/>
    <x v="20"/>
    <x v="19"/>
    <x v="61"/>
    <x v="56"/>
    <x v="0"/>
    <x v="420"/>
  </r>
  <r>
    <x v="320"/>
    <x v="0"/>
    <x v="0"/>
    <x v="17"/>
    <x v="268"/>
    <x v="167"/>
    <x v="0"/>
    <x v="1"/>
    <x v="1"/>
    <x v="1"/>
    <x v="1"/>
    <x v="1"/>
    <x v="0"/>
    <x v="421"/>
  </r>
  <r>
    <x v="321"/>
    <x v="0"/>
    <x v="0"/>
    <x v="17"/>
    <x v="264"/>
    <x v="201"/>
    <x v="0"/>
    <x v="29"/>
    <x v="31"/>
    <x v="29"/>
    <x v="60"/>
    <x v="54"/>
    <x v="0"/>
    <x v="422"/>
  </r>
  <r>
    <x v="322"/>
    <x v="0"/>
    <x v="0"/>
    <x v="20"/>
    <x v="135"/>
    <x v="113"/>
    <x v="0"/>
    <x v="0"/>
    <x v="0"/>
    <x v="0"/>
    <x v="0"/>
    <x v="0"/>
    <x v="0"/>
    <x v="423"/>
  </r>
  <r>
    <x v="323"/>
    <x v="0"/>
    <x v="0"/>
    <x v="22"/>
    <x v="269"/>
    <x v="203"/>
    <x v="0"/>
    <x v="6"/>
    <x v="6"/>
    <x v="21"/>
    <x v="39"/>
    <x v="32"/>
    <x v="0"/>
    <x v="424"/>
  </r>
  <r>
    <x v="324"/>
    <x v="0"/>
    <x v="0"/>
    <x v="49"/>
    <x v="270"/>
    <x v="131"/>
    <x v="0"/>
    <x v="5"/>
    <x v="5"/>
    <x v="7"/>
    <x v="8"/>
    <x v="5"/>
    <x v="0"/>
    <x v="425"/>
  </r>
  <r>
    <x v="325"/>
    <x v="0"/>
    <x v="0"/>
    <x v="3"/>
    <x v="271"/>
    <x v="166"/>
    <x v="0"/>
    <x v="6"/>
    <x v="6"/>
    <x v="21"/>
    <x v="39"/>
    <x v="32"/>
    <x v="0"/>
    <x v="426"/>
  </r>
  <r>
    <x v="325"/>
    <x v="0"/>
    <x v="0"/>
    <x v="3"/>
    <x v="272"/>
    <x v="204"/>
    <x v="0"/>
    <x v="6"/>
    <x v="6"/>
    <x v="21"/>
    <x v="39"/>
    <x v="32"/>
    <x v="0"/>
    <x v="427"/>
  </r>
  <r>
    <x v="326"/>
    <x v="0"/>
    <x v="0"/>
    <x v="26"/>
    <x v="273"/>
    <x v="205"/>
    <x v="0"/>
    <x v="5"/>
    <x v="5"/>
    <x v="7"/>
    <x v="8"/>
    <x v="5"/>
    <x v="0"/>
    <x v="428"/>
  </r>
  <r>
    <x v="327"/>
    <x v="0"/>
    <x v="0"/>
    <x v="20"/>
    <x v="274"/>
    <x v="206"/>
    <x v="0"/>
    <x v="7"/>
    <x v="7"/>
    <x v="6"/>
    <x v="7"/>
    <x v="7"/>
    <x v="0"/>
    <x v="429"/>
  </r>
  <r>
    <x v="328"/>
    <x v="0"/>
    <x v="0"/>
    <x v="22"/>
    <x v="51"/>
    <x v="30"/>
    <x v="0"/>
    <x v="3"/>
    <x v="3"/>
    <x v="3"/>
    <x v="3"/>
    <x v="3"/>
    <x v="0"/>
    <x v="430"/>
  </r>
  <r>
    <x v="328"/>
    <x v="0"/>
    <x v="0"/>
    <x v="22"/>
    <x v="275"/>
    <x v="207"/>
    <x v="0"/>
    <x v="4"/>
    <x v="4"/>
    <x v="4"/>
    <x v="49"/>
    <x v="44"/>
    <x v="0"/>
    <x v="431"/>
  </r>
  <r>
    <x v="328"/>
    <x v="0"/>
    <x v="0"/>
    <x v="22"/>
    <x v="218"/>
    <x v="119"/>
    <x v="0"/>
    <x v="4"/>
    <x v="4"/>
    <x v="4"/>
    <x v="12"/>
    <x v="11"/>
    <x v="0"/>
    <x v="432"/>
  </r>
  <r>
    <x v="328"/>
    <x v="0"/>
    <x v="0"/>
    <x v="22"/>
    <x v="276"/>
    <x v="208"/>
    <x v="0"/>
    <x v="6"/>
    <x v="6"/>
    <x v="21"/>
    <x v="39"/>
    <x v="32"/>
    <x v="0"/>
    <x v="433"/>
  </r>
  <r>
    <x v="329"/>
    <x v="0"/>
    <x v="0"/>
    <x v="0"/>
    <x v="96"/>
    <x v="79"/>
    <x v="0"/>
    <x v="1"/>
    <x v="1"/>
    <x v="1"/>
    <x v="1"/>
    <x v="1"/>
    <x v="0"/>
    <x v="434"/>
  </r>
  <r>
    <x v="330"/>
    <x v="0"/>
    <x v="0"/>
    <x v="50"/>
    <x v="277"/>
    <x v="209"/>
    <x v="0"/>
    <x v="7"/>
    <x v="7"/>
    <x v="6"/>
    <x v="7"/>
    <x v="7"/>
    <x v="0"/>
    <x v="435"/>
  </r>
  <r>
    <x v="331"/>
    <x v="0"/>
    <x v="0"/>
    <x v="3"/>
    <x v="278"/>
    <x v="210"/>
    <x v="0"/>
    <x v="1"/>
    <x v="1"/>
    <x v="1"/>
    <x v="1"/>
    <x v="1"/>
    <x v="0"/>
    <x v="436"/>
  </r>
  <r>
    <x v="331"/>
    <x v="0"/>
    <x v="0"/>
    <x v="3"/>
    <x v="279"/>
    <x v="211"/>
    <x v="0"/>
    <x v="19"/>
    <x v="20"/>
    <x v="19"/>
    <x v="29"/>
    <x v="28"/>
    <x v="0"/>
    <x v="437"/>
  </r>
  <r>
    <x v="331"/>
    <x v="0"/>
    <x v="0"/>
    <x v="3"/>
    <x v="280"/>
    <x v="211"/>
    <x v="0"/>
    <x v="19"/>
    <x v="20"/>
    <x v="19"/>
    <x v="29"/>
    <x v="28"/>
    <x v="0"/>
    <x v="438"/>
  </r>
  <r>
    <x v="332"/>
    <x v="0"/>
    <x v="0"/>
    <x v="22"/>
    <x v="276"/>
    <x v="208"/>
    <x v="0"/>
    <x v="6"/>
    <x v="6"/>
    <x v="21"/>
    <x v="39"/>
    <x v="32"/>
    <x v="0"/>
    <x v="439"/>
  </r>
  <r>
    <x v="333"/>
    <x v="0"/>
    <x v="0"/>
    <x v="4"/>
    <x v="281"/>
    <x v="50"/>
    <x v="0"/>
    <x v="14"/>
    <x v="14"/>
    <x v="14"/>
    <x v="19"/>
    <x v="17"/>
    <x v="0"/>
    <x v="440"/>
  </r>
  <r>
    <x v="334"/>
    <x v="0"/>
    <x v="0"/>
    <x v="4"/>
    <x v="282"/>
    <x v="201"/>
    <x v="0"/>
    <x v="29"/>
    <x v="31"/>
    <x v="29"/>
    <x v="60"/>
    <x v="54"/>
    <x v="0"/>
    <x v="441"/>
  </r>
  <r>
    <x v="335"/>
    <x v="0"/>
    <x v="0"/>
    <x v="51"/>
    <x v="283"/>
    <x v="212"/>
    <x v="0"/>
    <x v="1"/>
    <x v="1"/>
    <x v="1"/>
    <x v="5"/>
    <x v="57"/>
    <x v="0"/>
    <x v="442"/>
  </r>
  <r>
    <x v="335"/>
    <x v="0"/>
    <x v="0"/>
    <x v="51"/>
    <x v="284"/>
    <x v="213"/>
    <x v="0"/>
    <x v="5"/>
    <x v="5"/>
    <x v="7"/>
    <x v="8"/>
    <x v="5"/>
    <x v="0"/>
    <x v="443"/>
  </r>
  <r>
    <x v="335"/>
    <x v="0"/>
    <x v="0"/>
    <x v="51"/>
    <x v="285"/>
    <x v="214"/>
    <x v="0"/>
    <x v="26"/>
    <x v="28"/>
    <x v="5"/>
    <x v="48"/>
    <x v="43"/>
    <x v="0"/>
    <x v="444"/>
  </r>
  <r>
    <x v="335"/>
    <x v="0"/>
    <x v="0"/>
    <x v="51"/>
    <x v="286"/>
    <x v="215"/>
    <x v="0"/>
    <x v="5"/>
    <x v="5"/>
    <x v="7"/>
    <x v="8"/>
    <x v="5"/>
    <x v="0"/>
    <x v="445"/>
  </r>
  <r>
    <x v="335"/>
    <x v="0"/>
    <x v="0"/>
    <x v="51"/>
    <x v="287"/>
    <x v="216"/>
    <x v="0"/>
    <x v="5"/>
    <x v="5"/>
    <x v="7"/>
    <x v="8"/>
    <x v="5"/>
    <x v="0"/>
    <x v="446"/>
  </r>
  <r>
    <x v="336"/>
    <x v="0"/>
    <x v="0"/>
    <x v="20"/>
    <x v="288"/>
    <x v="114"/>
    <x v="0"/>
    <x v="5"/>
    <x v="5"/>
    <x v="7"/>
    <x v="8"/>
    <x v="5"/>
    <x v="0"/>
    <x v="447"/>
  </r>
  <r>
    <x v="337"/>
    <x v="0"/>
    <x v="0"/>
    <x v="4"/>
    <x v="289"/>
    <x v="135"/>
    <x v="0"/>
    <x v="1"/>
    <x v="1"/>
    <x v="1"/>
    <x v="62"/>
    <x v="58"/>
    <x v="0"/>
    <x v="448"/>
  </r>
  <r>
    <x v="338"/>
    <x v="0"/>
    <x v="0"/>
    <x v="52"/>
    <x v="136"/>
    <x v="112"/>
    <x v="0"/>
    <x v="1"/>
    <x v="1"/>
    <x v="1"/>
    <x v="1"/>
    <x v="1"/>
    <x v="0"/>
    <x v="449"/>
  </r>
  <r>
    <x v="339"/>
    <x v="0"/>
    <x v="0"/>
    <x v="53"/>
    <x v="45"/>
    <x v="34"/>
    <x v="0"/>
    <x v="12"/>
    <x v="13"/>
    <x v="12"/>
    <x v="16"/>
    <x v="14"/>
    <x v="0"/>
    <x v="450"/>
  </r>
  <r>
    <x v="340"/>
    <x v="0"/>
    <x v="0"/>
    <x v="43"/>
    <x v="260"/>
    <x v="168"/>
    <x v="0"/>
    <x v="5"/>
    <x v="5"/>
    <x v="7"/>
    <x v="8"/>
    <x v="5"/>
    <x v="0"/>
    <x v="451"/>
  </r>
  <r>
    <x v="341"/>
    <x v="0"/>
    <x v="0"/>
    <x v="54"/>
    <x v="165"/>
    <x v="136"/>
    <x v="0"/>
    <x v="7"/>
    <x v="7"/>
    <x v="6"/>
    <x v="7"/>
    <x v="7"/>
    <x v="0"/>
    <x v="452"/>
  </r>
  <r>
    <x v="342"/>
    <x v="0"/>
    <x v="0"/>
    <x v="55"/>
    <x v="234"/>
    <x v="93"/>
    <x v="0"/>
    <x v="2"/>
    <x v="2"/>
    <x v="2"/>
    <x v="2"/>
    <x v="2"/>
    <x v="0"/>
    <x v="453"/>
  </r>
  <r>
    <x v="343"/>
    <x v="0"/>
    <x v="0"/>
    <x v="4"/>
    <x v="290"/>
    <x v="217"/>
    <x v="0"/>
    <x v="8"/>
    <x v="8"/>
    <x v="8"/>
    <x v="9"/>
    <x v="8"/>
    <x v="0"/>
    <x v="454"/>
  </r>
  <r>
    <x v="344"/>
    <x v="0"/>
    <x v="0"/>
    <x v="56"/>
    <x v="291"/>
    <x v="218"/>
    <x v="0"/>
    <x v="5"/>
    <x v="5"/>
    <x v="7"/>
    <x v="8"/>
    <x v="5"/>
    <x v="0"/>
    <x v="455"/>
  </r>
  <r>
    <x v="345"/>
    <x v="0"/>
    <x v="0"/>
    <x v="20"/>
    <x v="292"/>
    <x v="219"/>
    <x v="0"/>
    <x v="0"/>
    <x v="0"/>
    <x v="0"/>
    <x v="0"/>
    <x v="0"/>
    <x v="0"/>
    <x v="456"/>
  </r>
  <r>
    <x v="346"/>
    <x v="0"/>
    <x v="0"/>
    <x v="20"/>
    <x v="289"/>
    <x v="135"/>
    <x v="0"/>
    <x v="1"/>
    <x v="1"/>
    <x v="1"/>
    <x v="62"/>
    <x v="58"/>
    <x v="0"/>
    <x v="457"/>
  </r>
  <r>
    <x v="347"/>
    <x v="0"/>
    <x v="0"/>
    <x v="8"/>
    <x v="293"/>
    <x v="135"/>
    <x v="0"/>
    <x v="1"/>
    <x v="1"/>
    <x v="1"/>
    <x v="62"/>
    <x v="58"/>
    <x v="0"/>
    <x v="458"/>
  </r>
  <r>
    <x v="348"/>
    <x v="0"/>
    <x v="0"/>
    <x v="4"/>
    <x v="75"/>
    <x v="63"/>
    <x v="0"/>
    <x v="0"/>
    <x v="0"/>
    <x v="0"/>
    <x v="0"/>
    <x v="0"/>
    <x v="0"/>
    <x v="459"/>
  </r>
  <r>
    <x v="349"/>
    <x v="0"/>
    <x v="0"/>
    <x v="0"/>
    <x v="109"/>
    <x v="91"/>
    <x v="0"/>
    <x v="10"/>
    <x v="10"/>
    <x v="10"/>
    <x v="11"/>
    <x v="10"/>
    <x v="0"/>
    <x v="460"/>
  </r>
  <r>
    <x v="350"/>
    <x v="0"/>
    <x v="0"/>
    <x v="20"/>
    <x v="294"/>
    <x v="220"/>
    <x v="0"/>
    <x v="1"/>
    <x v="1"/>
    <x v="1"/>
    <x v="1"/>
    <x v="1"/>
    <x v="0"/>
    <x v="461"/>
  </r>
  <r>
    <x v="351"/>
    <x v="0"/>
    <x v="0"/>
    <x v="57"/>
    <x v="295"/>
    <x v="221"/>
    <x v="0"/>
    <x v="8"/>
    <x v="8"/>
    <x v="8"/>
    <x v="9"/>
    <x v="8"/>
    <x v="0"/>
    <x v="462"/>
  </r>
  <r>
    <x v="352"/>
    <x v="0"/>
    <x v="0"/>
    <x v="57"/>
    <x v="296"/>
    <x v="222"/>
    <x v="0"/>
    <x v="30"/>
    <x v="32"/>
    <x v="30"/>
    <x v="63"/>
    <x v="59"/>
    <x v="0"/>
    <x v="463"/>
  </r>
  <r>
    <x v="353"/>
    <x v="0"/>
    <x v="0"/>
    <x v="20"/>
    <x v="297"/>
    <x v="223"/>
    <x v="0"/>
    <x v="0"/>
    <x v="0"/>
    <x v="0"/>
    <x v="0"/>
    <x v="0"/>
    <x v="0"/>
    <x v="464"/>
  </r>
  <r>
    <x v="354"/>
    <x v="0"/>
    <x v="0"/>
    <x v="20"/>
    <x v="298"/>
    <x v="224"/>
    <x v="0"/>
    <x v="7"/>
    <x v="7"/>
    <x v="6"/>
    <x v="7"/>
    <x v="7"/>
    <x v="0"/>
    <x v="465"/>
  </r>
  <r>
    <x v="355"/>
    <x v="0"/>
    <x v="0"/>
    <x v="58"/>
    <x v="136"/>
    <x v="112"/>
    <x v="0"/>
    <x v="1"/>
    <x v="1"/>
    <x v="1"/>
    <x v="1"/>
    <x v="1"/>
    <x v="0"/>
    <x v="466"/>
  </r>
  <r>
    <x v="355"/>
    <x v="0"/>
    <x v="0"/>
    <x v="58"/>
    <x v="134"/>
    <x v="112"/>
    <x v="0"/>
    <x v="1"/>
    <x v="1"/>
    <x v="1"/>
    <x v="1"/>
    <x v="1"/>
    <x v="0"/>
    <x v="467"/>
  </r>
  <r>
    <x v="356"/>
    <x v="0"/>
    <x v="0"/>
    <x v="58"/>
    <x v="134"/>
    <x v="112"/>
    <x v="0"/>
    <x v="1"/>
    <x v="1"/>
    <x v="1"/>
    <x v="1"/>
    <x v="1"/>
    <x v="0"/>
    <x v="468"/>
  </r>
  <r>
    <x v="357"/>
    <x v="0"/>
    <x v="0"/>
    <x v="7"/>
    <x v="299"/>
    <x v="225"/>
    <x v="0"/>
    <x v="19"/>
    <x v="20"/>
    <x v="19"/>
    <x v="29"/>
    <x v="28"/>
    <x v="0"/>
    <x v="469"/>
  </r>
  <r>
    <x v="358"/>
    <x v="0"/>
    <x v="0"/>
    <x v="0"/>
    <x v="300"/>
    <x v="226"/>
    <x v="0"/>
    <x v="4"/>
    <x v="4"/>
    <x v="4"/>
    <x v="12"/>
    <x v="11"/>
    <x v="0"/>
    <x v="470"/>
  </r>
  <r>
    <x v="358"/>
    <x v="0"/>
    <x v="0"/>
    <x v="0"/>
    <x v="212"/>
    <x v="131"/>
    <x v="0"/>
    <x v="5"/>
    <x v="5"/>
    <x v="7"/>
    <x v="8"/>
    <x v="5"/>
    <x v="0"/>
    <x v="471"/>
  </r>
  <r>
    <x v="359"/>
    <x v="0"/>
    <x v="0"/>
    <x v="8"/>
    <x v="301"/>
    <x v="77"/>
    <x v="0"/>
    <x v="10"/>
    <x v="10"/>
    <x v="10"/>
    <x v="11"/>
    <x v="10"/>
    <x v="0"/>
    <x v="472"/>
  </r>
  <r>
    <x v="360"/>
    <x v="0"/>
    <x v="0"/>
    <x v="16"/>
    <x v="302"/>
    <x v="193"/>
    <x v="0"/>
    <x v="1"/>
    <x v="1"/>
    <x v="1"/>
    <x v="1"/>
    <x v="1"/>
    <x v="0"/>
    <x v="473"/>
  </r>
  <r>
    <x v="361"/>
    <x v="0"/>
    <x v="0"/>
    <x v="0"/>
    <x v="303"/>
    <x v="50"/>
    <x v="0"/>
    <x v="14"/>
    <x v="14"/>
    <x v="14"/>
    <x v="19"/>
    <x v="17"/>
    <x v="0"/>
    <x v="474"/>
  </r>
  <r>
    <x v="361"/>
    <x v="0"/>
    <x v="0"/>
    <x v="0"/>
    <x v="167"/>
    <x v="137"/>
    <x v="0"/>
    <x v="1"/>
    <x v="1"/>
    <x v="1"/>
    <x v="44"/>
    <x v="39"/>
    <x v="0"/>
    <x v="475"/>
  </r>
  <r>
    <x v="362"/>
    <x v="0"/>
    <x v="0"/>
    <x v="11"/>
    <x v="304"/>
    <x v="227"/>
    <x v="0"/>
    <x v="6"/>
    <x v="6"/>
    <x v="21"/>
    <x v="39"/>
    <x v="32"/>
    <x v="0"/>
    <x v="476"/>
  </r>
  <r>
    <x v="363"/>
    <x v="0"/>
    <x v="0"/>
    <x v="20"/>
    <x v="303"/>
    <x v="50"/>
    <x v="0"/>
    <x v="14"/>
    <x v="14"/>
    <x v="14"/>
    <x v="19"/>
    <x v="17"/>
    <x v="0"/>
    <x v="477"/>
  </r>
  <r>
    <x v="364"/>
    <x v="0"/>
    <x v="0"/>
    <x v="7"/>
    <x v="305"/>
    <x v="228"/>
    <x v="0"/>
    <x v="5"/>
    <x v="5"/>
    <x v="7"/>
    <x v="8"/>
    <x v="5"/>
    <x v="0"/>
    <x v="478"/>
  </r>
  <r>
    <x v="365"/>
    <x v="0"/>
    <x v="0"/>
    <x v="59"/>
    <x v="306"/>
    <x v="229"/>
    <x v="0"/>
    <x v="31"/>
    <x v="33"/>
    <x v="31"/>
    <x v="64"/>
    <x v="60"/>
    <x v="0"/>
    <x v="479"/>
  </r>
  <r>
    <x v="366"/>
    <x v="0"/>
    <x v="0"/>
    <x v="60"/>
    <x v="306"/>
    <x v="229"/>
    <x v="0"/>
    <x v="31"/>
    <x v="33"/>
    <x v="31"/>
    <x v="64"/>
    <x v="60"/>
    <x v="0"/>
    <x v="480"/>
  </r>
  <r>
    <x v="367"/>
    <x v="0"/>
    <x v="0"/>
    <x v="3"/>
    <x v="307"/>
    <x v="230"/>
    <x v="0"/>
    <x v="1"/>
    <x v="1"/>
    <x v="1"/>
    <x v="1"/>
    <x v="1"/>
    <x v="0"/>
    <x v="481"/>
  </r>
  <r>
    <x v="368"/>
    <x v="0"/>
    <x v="0"/>
    <x v="6"/>
    <x v="308"/>
    <x v="231"/>
    <x v="0"/>
    <x v="5"/>
    <x v="5"/>
    <x v="7"/>
    <x v="8"/>
    <x v="5"/>
    <x v="0"/>
    <x v="482"/>
  </r>
  <r>
    <x v="369"/>
    <x v="0"/>
    <x v="0"/>
    <x v="4"/>
    <x v="309"/>
    <x v="232"/>
    <x v="0"/>
    <x v="19"/>
    <x v="20"/>
    <x v="19"/>
    <x v="29"/>
    <x v="28"/>
    <x v="0"/>
    <x v="483"/>
  </r>
  <r>
    <x v="370"/>
    <x v="0"/>
    <x v="0"/>
    <x v="8"/>
    <x v="310"/>
    <x v="233"/>
    <x v="0"/>
    <x v="30"/>
    <x v="32"/>
    <x v="30"/>
    <x v="65"/>
    <x v="61"/>
    <x v="0"/>
    <x v="484"/>
  </r>
  <r>
    <x v="371"/>
    <x v="0"/>
    <x v="0"/>
    <x v="12"/>
    <x v="311"/>
    <x v="234"/>
    <x v="3"/>
    <x v="21"/>
    <x v="4"/>
    <x v="27"/>
    <x v="51"/>
    <x v="11"/>
    <x v="0"/>
    <x v="485"/>
  </r>
  <r>
    <x v="372"/>
    <x v="0"/>
    <x v="0"/>
    <x v="22"/>
    <x v="312"/>
    <x v="235"/>
    <x v="0"/>
    <x v="19"/>
    <x v="20"/>
    <x v="19"/>
    <x v="29"/>
    <x v="28"/>
    <x v="0"/>
    <x v="486"/>
  </r>
  <r>
    <x v="372"/>
    <x v="0"/>
    <x v="0"/>
    <x v="22"/>
    <x v="313"/>
    <x v="236"/>
    <x v="0"/>
    <x v="19"/>
    <x v="20"/>
    <x v="19"/>
    <x v="29"/>
    <x v="28"/>
    <x v="0"/>
    <x v="487"/>
  </r>
  <r>
    <x v="372"/>
    <x v="0"/>
    <x v="0"/>
    <x v="22"/>
    <x v="314"/>
    <x v="237"/>
    <x v="0"/>
    <x v="5"/>
    <x v="5"/>
    <x v="7"/>
    <x v="8"/>
    <x v="5"/>
    <x v="0"/>
    <x v="488"/>
  </r>
  <r>
    <x v="373"/>
    <x v="0"/>
    <x v="0"/>
    <x v="61"/>
    <x v="315"/>
    <x v="238"/>
    <x v="0"/>
    <x v="7"/>
    <x v="7"/>
    <x v="6"/>
    <x v="7"/>
    <x v="7"/>
    <x v="0"/>
    <x v="489"/>
  </r>
  <r>
    <x v="373"/>
    <x v="0"/>
    <x v="0"/>
    <x v="61"/>
    <x v="231"/>
    <x v="34"/>
    <x v="0"/>
    <x v="12"/>
    <x v="13"/>
    <x v="12"/>
    <x v="16"/>
    <x v="14"/>
    <x v="0"/>
    <x v="490"/>
  </r>
  <r>
    <x v="373"/>
    <x v="0"/>
    <x v="0"/>
    <x v="61"/>
    <x v="316"/>
    <x v="239"/>
    <x v="0"/>
    <x v="6"/>
    <x v="6"/>
    <x v="21"/>
    <x v="39"/>
    <x v="32"/>
    <x v="0"/>
    <x v="491"/>
  </r>
  <r>
    <x v="373"/>
    <x v="0"/>
    <x v="0"/>
    <x v="61"/>
    <x v="317"/>
    <x v="240"/>
    <x v="0"/>
    <x v="6"/>
    <x v="6"/>
    <x v="21"/>
    <x v="45"/>
    <x v="62"/>
    <x v="0"/>
    <x v="492"/>
  </r>
  <r>
    <x v="374"/>
    <x v="0"/>
    <x v="0"/>
    <x v="7"/>
    <x v="318"/>
    <x v="241"/>
    <x v="0"/>
    <x v="14"/>
    <x v="14"/>
    <x v="14"/>
    <x v="19"/>
    <x v="17"/>
    <x v="0"/>
    <x v="493"/>
  </r>
  <r>
    <x v="375"/>
    <x v="0"/>
    <x v="0"/>
    <x v="62"/>
    <x v="293"/>
    <x v="135"/>
    <x v="0"/>
    <x v="1"/>
    <x v="1"/>
    <x v="1"/>
    <x v="62"/>
    <x v="58"/>
    <x v="0"/>
    <x v="494"/>
  </r>
  <r>
    <x v="376"/>
    <x v="0"/>
    <x v="0"/>
    <x v="20"/>
    <x v="319"/>
    <x v="169"/>
    <x v="0"/>
    <x v="0"/>
    <x v="0"/>
    <x v="0"/>
    <x v="0"/>
    <x v="0"/>
    <x v="0"/>
    <x v="495"/>
  </r>
  <r>
    <x v="377"/>
    <x v="0"/>
    <x v="0"/>
    <x v="20"/>
    <x v="320"/>
    <x v="242"/>
    <x v="0"/>
    <x v="0"/>
    <x v="0"/>
    <x v="0"/>
    <x v="0"/>
    <x v="0"/>
    <x v="0"/>
    <x v="496"/>
  </r>
  <r>
    <x v="378"/>
    <x v="0"/>
    <x v="0"/>
    <x v="20"/>
    <x v="209"/>
    <x v="169"/>
    <x v="0"/>
    <x v="0"/>
    <x v="0"/>
    <x v="0"/>
    <x v="0"/>
    <x v="0"/>
    <x v="0"/>
    <x v="497"/>
  </r>
  <r>
    <x v="379"/>
    <x v="0"/>
    <x v="0"/>
    <x v="4"/>
    <x v="321"/>
    <x v="243"/>
    <x v="0"/>
    <x v="7"/>
    <x v="7"/>
    <x v="6"/>
    <x v="7"/>
    <x v="7"/>
    <x v="0"/>
    <x v="498"/>
  </r>
  <r>
    <x v="380"/>
    <x v="0"/>
    <x v="0"/>
    <x v="3"/>
    <x v="322"/>
    <x v="244"/>
    <x v="0"/>
    <x v="16"/>
    <x v="16"/>
    <x v="16"/>
    <x v="22"/>
    <x v="20"/>
    <x v="0"/>
    <x v="499"/>
  </r>
  <r>
    <x v="380"/>
    <x v="0"/>
    <x v="0"/>
    <x v="3"/>
    <x v="323"/>
    <x v="241"/>
    <x v="0"/>
    <x v="14"/>
    <x v="14"/>
    <x v="14"/>
    <x v="19"/>
    <x v="17"/>
    <x v="0"/>
    <x v="500"/>
  </r>
  <r>
    <x v="380"/>
    <x v="0"/>
    <x v="0"/>
    <x v="3"/>
    <x v="324"/>
    <x v="245"/>
    <x v="0"/>
    <x v="7"/>
    <x v="7"/>
    <x v="6"/>
    <x v="7"/>
    <x v="7"/>
    <x v="0"/>
    <x v="501"/>
  </r>
  <r>
    <x v="381"/>
    <x v="0"/>
    <x v="0"/>
    <x v="20"/>
    <x v="325"/>
    <x v="113"/>
    <x v="0"/>
    <x v="0"/>
    <x v="0"/>
    <x v="0"/>
    <x v="0"/>
    <x v="0"/>
    <x v="0"/>
    <x v="502"/>
  </r>
  <r>
    <x v="382"/>
    <x v="0"/>
    <x v="0"/>
    <x v="0"/>
    <x v="326"/>
    <x v="246"/>
    <x v="0"/>
    <x v="8"/>
    <x v="8"/>
    <x v="8"/>
    <x v="9"/>
    <x v="8"/>
    <x v="0"/>
    <x v="503"/>
  </r>
  <r>
    <x v="382"/>
    <x v="0"/>
    <x v="0"/>
    <x v="0"/>
    <x v="327"/>
    <x v="247"/>
    <x v="0"/>
    <x v="19"/>
    <x v="20"/>
    <x v="19"/>
    <x v="29"/>
    <x v="28"/>
    <x v="0"/>
    <x v="504"/>
  </r>
  <r>
    <x v="382"/>
    <x v="0"/>
    <x v="0"/>
    <x v="0"/>
    <x v="60"/>
    <x v="49"/>
    <x v="5"/>
    <x v="13"/>
    <x v="22"/>
    <x v="13"/>
    <x v="18"/>
    <x v="63"/>
    <x v="0"/>
    <x v="505"/>
  </r>
  <r>
    <x v="383"/>
    <x v="0"/>
    <x v="0"/>
    <x v="19"/>
    <x v="328"/>
    <x v="248"/>
    <x v="0"/>
    <x v="32"/>
    <x v="34"/>
    <x v="32"/>
    <x v="66"/>
    <x v="64"/>
    <x v="0"/>
    <x v="506"/>
  </r>
  <r>
    <x v="384"/>
    <x v="0"/>
    <x v="0"/>
    <x v="0"/>
    <x v="329"/>
    <x v="249"/>
    <x v="0"/>
    <x v="10"/>
    <x v="10"/>
    <x v="10"/>
    <x v="11"/>
    <x v="10"/>
    <x v="0"/>
    <x v="507"/>
  </r>
  <r>
    <x v="385"/>
    <x v="0"/>
    <x v="0"/>
    <x v="17"/>
    <x v="330"/>
    <x v="250"/>
    <x v="0"/>
    <x v="4"/>
    <x v="4"/>
    <x v="4"/>
    <x v="59"/>
    <x v="65"/>
    <x v="0"/>
    <x v="508"/>
  </r>
  <r>
    <x v="386"/>
    <x v="0"/>
    <x v="0"/>
    <x v="63"/>
    <x v="330"/>
    <x v="250"/>
    <x v="0"/>
    <x v="4"/>
    <x v="4"/>
    <x v="4"/>
    <x v="59"/>
    <x v="65"/>
    <x v="0"/>
    <x v="509"/>
  </r>
  <r>
    <x v="387"/>
    <x v="0"/>
    <x v="0"/>
    <x v="7"/>
    <x v="331"/>
    <x v="251"/>
    <x v="0"/>
    <x v="1"/>
    <x v="1"/>
    <x v="1"/>
    <x v="1"/>
    <x v="1"/>
    <x v="0"/>
    <x v="510"/>
  </r>
  <r>
    <x v="388"/>
    <x v="0"/>
    <x v="0"/>
    <x v="20"/>
    <x v="332"/>
    <x v="252"/>
    <x v="0"/>
    <x v="1"/>
    <x v="1"/>
    <x v="1"/>
    <x v="1"/>
    <x v="1"/>
    <x v="0"/>
    <x v="511"/>
  </r>
  <r>
    <x v="389"/>
    <x v="0"/>
    <x v="0"/>
    <x v="20"/>
    <x v="333"/>
    <x v="253"/>
    <x v="0"/>
    <x v="8"/>
    <x v="8"/>
    <x v="8"/>
    <x v="9"/>
    <x v="8"/>
    <x v="0"/>
    <x v="512"/>
  </r>
  <r>
    <x v="390"/>
    <x v="0"/>
    <x v="0"/>
    <x v="4"/>
    <x v="334"/>
    <x v="254"/>
    <x v="0"/>
    <x v="1"/>
    <x v="1"/>
    <x v="1"/>
    <x v="1"/>
    <x v="1"/>
    <x v="0"/>
    <x v="513"/>
  </r>
  <r>
    <x v="390"/>
    <x v="0"/>
    <x v="0"/>
    <x v="4"/>
    <x v="335"/>
    <x v="255"/>
    <x v="0"/>
    <x v="1"/>
    <x v="1"/>
    <x v="1"/>
    <x v="1"/>
    <x v="1"/>
    <x v="0"/>
    <x v="514"/>
  </r>
  <r>
    <x v="391"/>
    <x v="0"/>
    <x v="0"/>
    <x v="8"/>
    <x v="336"/>
    <x v="256"/>
    <x v="0"/>
    <x v="7"/>
    <x v="7"/>
    <x v="6"/>
    <x v="7"/>
    <x v="7"/>
    <x v="0"/>
    <x v="515"/>
  </r>
  <r>
    <x v="392"/>
    <x v="0"/>
    <x v="0"/>
    <x v="10"/>
    <x v="337"/>
    <x v="204"/>
    <x v="0"/>
    <x v="6"/>
    <x v="6"/>
    <x v="21"/>
    <x v="39"/>
    <x v="32"/>
    <x v="0"/>
    <x v="516"/>
  </r>
  <r>
    <x v="393"/>
    <x v="0"/>
    <x v="0"/>
    <x v="5"/>
    <x v="87"/>
    <x v="73"/>
    <x v="0"/>
    <x v="5"/>
    <x v="5"/>
    <x v="5"/>
    <x v="1"/>
    <x v="5"/>
    <x v="0"/>
    <x v="517"/>
  </r>
  <r>
    <x v="394"/>
    <x v="0"/>
    <x v="0"/>
    <x v="4"/>
    <x v="338"/>
    <x v="257"/>
    <x v="0"/>
    <x v="5"/>
    <x v="5"/>
    <x v="7"/>
    <x v="8"/>
    <x v="5"/>
    <x v="0"/>
    <x v="518"/>
  </r>
  <r>
    <x v="395"/>
    <x v="0"/>
    <x v="0"/>
    <x v="20"/>
    <x v="339"/>
    <x v="204"/>
    <x v="0"/>
    <x v="6"/>
    <x v="6"/>
    <x v="21"/>
    <x v="39"/>
    <x v="32"/>
    <x v="0"/>
    <x v="519"/>
  </r>
  <r>
    <x v="396"/>
    <x v="0"/>
    <x v="0"/>
    <x v="64"/>
    <x v="340"/>
    <x v="258"/>
    <x v="0"/>
    <x v="6"/>
    <x v="6"/>
    <x v="21"/>
    <x v="39"/>
    <x v="32"/>
    <x v="0"/>
    <x v="520"/>
  </r>
  <r>
    <x v="397"/>
    <x v="0"/>
    <x v="0"/>
    <x v="10"/>
    <x v="341"/>
    <x v="259"/>
    <x v="0"/>
    <x v="5"/>
    <x v="5"/>
    <x v="7"/>
    <x v="8"/>
    <x v="5"/>
    <x v="0"/>
    <x v="521"/>
  </r>
  <r>
    <x v="397"/>
    <x v="0"/>
    <x v="0"/>
    <x v="10"/>
    <x v="342"/>
    <x v="260"/>
    <x v="0"/>
    <x v="5"/>
    <x v="5"/>
    <x v="7"/>
    <x v="8"/>
    <x v="5"/>
    <x v="0"/>
    <x v="522"/>
  </r>
  <r>
    <x v="398"/>
    <x v="0"/>
    <x v="0"/>
    <x v="65"/>
    <x v="343"/>
    <x v="261"/>
    <x v="0"/>
    <x v="5"/>
    <x v="5"/>
    <x v="7"/>
    <x v="8"/>
    <x v="5"/>
    <x v="0"/>
    <x v="523"/>
  </r>
  <r>
    <x v="399"/>
    <x v="0"/>
    <x v="0"/>
    <x v="20"/>
    <x v="344"/>
    <x v="257"/>
    <x v="0"/>
    <x v="5"/>
    <x v="5"/>
    <x v="7"/>
    <x v="8"/>
    <x v="5"/>
    <x v="0"/>
    <x v="524"/>
  </r>
  <r>
    <x v="400"/>
    <x v="0"/>
    <x v="0"/>
    <x v="4"/>
    <x v="332"/>
    <x v="252"/>
    <x v="0"/>
    <x v="1"/>
    <x v="1"/>
    <x v="1"/>
    <x v="1"/>
    <x v="1"/>
    <x v="0"/>
    <x v="525"/>
  </r>
  <r>
    <x v="401"/>
    <x v="0"/>
    <x v="0"/>
    <x v="10"/>
    <x v="345"/>
    <x v="262"/>
    <x v="0"/>
    <x v="32"/>
    <x v="34"/>
    <x v="32"/>
    <x v="66"/>
    <x v="64"/>
    <x v="0"/>
    <x v="526"/>
  </r>
  <r>
    <x v="402"/>
    <x v="0"/>
    <x v="0"/>
    <x v="21"/>
    <x v="346"/>
    <x v="263"/>
    <x v="0"/>
    <x v="19"/>
    <x v="20"/>
    <x v="19"/>
    <x v="29"/>
    <x v="28"/>
    <x v="0"/>
    <x v="527"/>
  </r>
  <r>
    <x v="402"/>
    <x v="0"/>
    <x v="0"/>
    <x v="21"/>
    <x v="230"/>
    <x v="74"/>
    <x v="0"/>
    <x v="1"/>
    <x v="1"/>
    <x v="1"/>
    <x v="1"/>
    <x v="1"/>
    <x v="0"/>
    <x v="528"/>
  </r>
  <r>
    <x v="402"/>
    <x v="0"/>
    <x v="0"/>
    <x v="21"/>
    <x v="347"/>
    <x v="264"/>
    <x v="0"/>
    <x v="1"/>
    <x v="1"/>
    <x v="1"/>
    <x v="1"/>
    <x v="1"/>
    <x v="0"/>
    <x v="529"/>
  </r>
  <r>
    <x v="402"/>
    <x v="0"/>
    <x v="0"/>
    <x v="21"/>
    <x v="348"/>
    <x v="137"/>
    <x v="0"/>
    <x v="1"/>
    <x v="1"/>
    <x v="1"/>
    <x v="1"/>
    <x v="1"/>
    <x v="0"/>
    <x v="530"/>
  </r>
  <r>
    <x v="403"/>
    <x v="0"/>
    <x v="0"/>
    <x v="66"/>
    <x v="199"/>
    <x v="161"/>
    <x v="0"/>
    <x v="10"/>
    <x v="10"/>
    <x v="10"/>
    <x v="11"/>
    <x v="10"/>
    <x v="0"/>
    <x v="531"/>
  </r>
  <r>
    <x v="404"/>
    <x v="0"/>
    <x v="0"/>
    <x v="67"/>
    <x v="349"/>
    <x v="265"/>
    <x v="0"/>
    <x v="5"/>
    <x v="5"/>
    <x v="7"/>
    <x v="8"/>
    <x v="5"/>
    <x v="0"/>
    <x v="532"/>
  </r>
  <r>
    <x v="405"/>
    <x v="0"/>
    <x v="0"/>
    <x v="47"/>
    <x v="350"/>
    <x v="66"/>
    <x v="0"/>
    <x v="18"/>
    <x v="19"/>
    <x v="18"/>
    <x v="26"/>
    <x v="25"/>
    <x v="0"/>
    <x v="533"/>
  </r>
  <r>
    <x v="406"/>
    <x v="0"/>
    <x v="0"/>
    <x v="0"/>
    <x v="351"/>
    <x v="266"/>
    <x v="0"/>
    <x v="4"/>
    <x v="4"/>
    <x v="4"/>
    <x v="12"/>
    <x v="11"/>
    <x v="0"/>
    <x v="534"/>
  </r>
  <r>
    <x v="406"/>
    <x v="0"/>
    <x v="0"/>
    <x v="0"/>
    <x v="60"/>
    <x v="49"/>
    <x v="5"/>
    <x v="13"/>
    <x v="22"/>
    <x v="13"/>
    <x v="18"/>
    <x v="63"/>
    <x v="0"/>
    <x v="535"/>
  </r>
  <r>
    <x v="407"/>
    <x v="0"/>
    <x v="0"/>
    <x v="68"/>
    <x v="352"/>
    <x v="267"/>
    <x v="0"/>
    <x v="19"/>
    <x v="20"/>
    <x v="19"/>
    <x v="29"/>
    <x v="28"/>
    <x v="0"/>
    <x v="536"/>
  </r>
  <r>
    <x v="408"/>
    <x v="0"/>
    <x v="0"/>
    <x v="69"/>
    <x v="353"/>
    <x v="268"/>
    <x v="0"/>
    <x v="6"/>
    <x v="6"/>
    <x v="21"/>
    <x v="67"/>
    <x v="66"/>
    <x v="0"/>
    <x v="537"/>
  </r>
  <r>
    <x v="408"/>
    <x v="0"/>
    <x v="0"/>
    <x v="69"/>
    <x v="354"/>
    <x v="269"/>
    <x v="0"/>
    <x v="10"/>
    <x v="10"/>
    <x v="10"/>
    <x v="11"/>
    <x v="10"/>
    <x v="0"/>
    <x v="538"/>
  </r>
  <r>
    <x v="408"/>
    <x v="0"/>
    <x v="0"/>
    <x v="69"/>
    <x v="355"/>
    <x v="270"/>
    <x v="0"/>
    <x v="33"/>
    <x v="35"/>
    <x v="33"/>
    <x v="68"/>
    <x v="67"/>
    <x v="0"/>
    <x v="539"/>
  </r>
  <r>
    <x v="409"/>
    <x v="0"/>
    <x v="0"/>
    <x v="0"/>
    <x v="356"/>
    <x v="271"/>
    <x v="0"/>
    <x v="25"/>
    <x v="27"/>
    <x v="24"/>
    <x v="45"/>
    <x v="41"/>
    <x v="0"/>
    <x v="540"/>
  </r>
  <r>
    <x v="409"/>
    <x v="0"/>
    <x v="0"/>
    <x v="0"/>
    <x v="357"/>
    <x v="272"/>
    <x v="0"/>
    <x v="19"/>
    <x v="20"/>
    <x v="19"/>
    <x v="29"/>
    <x v="28"/>
    <x v="0"/>
    <x v="541"/>
  </r>
  <r>
    <x v="410"/>
    <x v="0"/>
    <x v="0"/>
    <x v="4"/>
    <x v="358"/>
    <x v="113"/>
    <x v="0"/>
    <x v="0"/>
    <x v="0"/>
    <x v="0"/>
    <x v="0"/>
    <x v="0"/>
    <x v="0"/>
    <x v="542"/>
  </r>
  <r>
    <x v="411"/>
    <x v="0"/>
    <x v="0"/>
    <x v="70"/>
    <x v="359"/>
    <x v="273"/>
    <x v="0"/>
    <x v="7"/>
    <x v="7"/>
    <x v="6"/>
    <x v="7"/>
    <x v="7"/>
    <x v="0"/>
    <x v="543"/>
  </r>
  <r>
    <x v="411"/>
    <x v="0"/>
    <x v="0"/>
    <x v="70"/>
    <x v="360"/>
    <x v="274"/>
    <x v="0"/>
    <x v="7"/>
    <x v="7"/>
    <x v="6"/>
    <x v="7"/>
    <x v="7"/>
    <x v="0"/>
    <x v="544"/>
  </r>
  <r>
    <x v="411"/>
    <x v="0"/>
    <x v="0"/>
    <x v="70"/>
    <x v="361"/>
    <x v="275"/>
    <x v="0"/>
    <x v="7"/>
    <x v="7"/>
    <x v="6"/>
    <x v="7"/>
    <x v="7"/>
    <x v="0"/>
    <x v="545"/>
  </r>
  <r>
    <x v="411"/>
    <x v="0"/>
    <x v="0"/>
    <x v="70"/>
    <x v="362"/>
    <x v="276"/>
    <x v="0"/>
    <x v="7"/>
    <x v="7"/>
    <x v="6"/>
    <x v="7"/>
    <x v="7"/>
    <x v="0"/>
    <x v="546"/>
  </r>
  <r>
    <x v="411"/>
    <x v="0"/>
    <x v="0"/>
    <x v="70"/>
    <x v="363"/>
    <x v="211"/>
    <x v="0"/>
    <x v="19"/>
    <x v="20"/>
    <x v="19"/>
    <x v="29"/>
    <x v="28"/>
    <x v="0"/>
    <x v="547"/>
  </r>
  <r>
    <x v="412"/>
    <x v="0"/>
    <x v="0"/>
    <x v="71"/>
    <x v="364"/>
    <x v="277"/>
    <x v="0"/>
    <x v="1"/>
    <x v="1"/>
    <x v="1"/>
    <x v="1"/>
    <x v="1"/>
    <x v="0"/>
    <x v="548"/>
  </r>
  <r>
    <x v="413"/>
    <x v="0"/>
    <x v="0"/>
    <x v="72"/>
    <x v="365"/>
    <x v="235"/>
    <x v="0"/>
    <x v="19"/>
    <x v="20"/>
    <x v="19"/>
    <x v="29"/>
    <x v="28"/>
    <x v="0"/>
    <x v="549"/>
  </r>
  <r>
    <x v="413"/>
    <x v="0"/>
    <x v="0"/>
    <x v="72"/>
    <x v="366"/>
    <x v="278"/>
    <x v="0"/>
    <x v="7"/>
    <x v="7"/>
    <x v="6"/>
    <x v="7"/>
    <x v="7"/>
    <x v="0"/>
    <x v="550"/>
  </r>
  <r>
    <x v="413"/>
    <x v="0"/>
    <x v="0"/>
    <x v="72"/>
    <x v="367"/>
    <x v="279"/>
    <x v="0"/>
    <x v="8"/>
    <x v="8"/>
    <x v="8"/>
    <x v="9"/>
    <x v="8"/>
    <x v="0"/>
    <x v="551"/>
  </r>
  <r>
    <x v="413"/>
    <x v="0"/>
    <x v="0"/>
    <x v="72"/>
    <x v="368"/>
    <x v="280"/>
    <x v="0"/>
    <x v="1"/>
    <x v="1"/>
    <x v="1"/>
    <x v="1"/>
    <x v="1"/>
    <x v="0"/>
    <x v="552"/>
  </r>
  <r>
    <x v="413"/>
    <x v="0"/>
    <x v="0"/>
    <x v="72"/>
    <x v="369"/>
    <x v="35"/>
    <x v="0"/>
    <x v="7"/>
    <x v="7"/>
    <x v="6"/>
    <x v="69"/>
    <x v="68"/>
    <x v="0"/>
    <x v="553"/>
  </r>
  <r>
    <x v="413"/>
    <x v="0"/>
    <x v="0"/>
    <x v="72"/>
    <x v="370"/>
    <x v="281"/>
    <x v="0"/>
    <x v="19"/>
    <x v="20"/>
    <x v="19"/>
    <x v="29"/>
    <x v="28"/>
    <x v="0"/>
    <x v="554"/>
  </r>
  <r>
    <x v="413"/>
    <x v="0"/>
    <x v="0"/>
    <x v="72"/>
    <x v="371"/>
    <x v="282"/>
    <x v="0"/>
    <x v="1"/>
    <x v="1"/>
    <x v="1"/>
    <x v="1"/>
    <x v="1"/>
    <x v="0"/>
    <x v="555"/>
  </r>
  <r>
    <x v="414"/>
    <x v="0"/>
    <x v="0"/>
    <x v="11"/>
    <x v="372"/>
    <x v="283"/>
    <x v="0"/>
    <x v="6"/>
    <x v="6"/>
    <x v="21"/>
    <x v="39"/>
    <x v="32"/>
    <x v="0"/>
    <x v="556"/>
  </r>
  <r>
    <x v="415"/>
    <x v="0"/>
    <x v="0"/>
    <x v="4"/>
    <x v="373"/>
    <x v="222"/>
    <x v="0"/>
    <x v="30"/>
    <x v="32"/>
    <x v="30"/>
    <x v="65"/>
    <x v="61"/>
    <x v="0"/>
    <x v="557"/>
  </r>
  <r>
    <x v="415"/>
    <x v="0"/>
    <x v="0"/>
    <x v="4"/>
    <x v="374"/>
    <x v="284"/>
    <x v="0"/>
    <x v="0"/>
    <x v="0"/>
    <x v="0"/>
    <x v="0"/>
    <x v="0"/>
    <x v="0"/>
    <x v="558"/>
  </r>
  <r>
    <x v="416"/>
    <x v="0"/>
    <x v="0"/>
    <x v="35"/>
    <x v="109"/>
    <x v="91"/>
    <x v="0"/>
    <x v="10"/>
    <x v="10"/>
    <x v="10"/>
    <x v="11"/>
    <x v="10"/>
    <x v="0"/>
    <x v="559"/>
  </r>
  <r>
    <x v="417"/>
    <x v="0"/>
    <x v="0"/>
    <x v="73"/>
    <x v="375"/>
    <x v="161"/>
    <x v="0"/>
    <x v="10"/>
    <x v="10"/>
    <x v="10"/>
    <x v="11"/>
    <x v="10"/>
    <x v="0"/>
    <x v="560"/>
  </r>
  <r>
    <x v="418"/>
    <x v="0"/>
    <x v="0"/>
    <x v="7"/>
    <x v="376"/>
    <x v="285"/>
    <x v="0"/>
    <x v="5"/>
    <x v="5"/>
    <x v="7"/>
    <x v="8"/>
    <x v="5"/>
    <x v="0"/>
    <x v="561"/>
  </r>
  <r>
    <x v="419"/>
    <x v="0"/>
    <x v="0"/>
    <x v="4"/>
    <x v="377"/>
    <x v="231"/>
    <x v="0"/>
    <x v="5"/>
    <x v="5"/>
    <x v="7"/>
    <x v="8"/>
    <x v="5"/>
    <x v="0"/>
    <x v="562"/>
  </r>
  <r>
    <x v="420"/>
    <x v="0"/>
    <x v="0"/>
    <x v="74"/>
    <x v="378"/>
    <x v="286"/>
    <x v="0"/>
    <x v="5"/>
    <x v="5"/>
    <x v="7"/>
    <x v="8"/>
    <x v="5"/>
    <x v="0"/>
    <x v="563"/>
  </r>
  <r>
    <x v="421"/>
    <x v="0"/>
    <x v="0"/>
    <x v="47"/>
    <x v="379"/>
    <x v="287"/>
    <x v="0"/>
    <x v="1"/>
    <x v="1"/>
    <x v="1"/>
    <x v="1"/>
    <x v="1"/>
    <x v="0"/>
    <x v="564"/>
  </r>
  <r>
    <x v="421"/>
    <x v="0"/>
    <x v="0"/>
    <x v="47"/>
    <x v="380"/>
    <x v="288"/>
    <x v="0"/>
    <x v="4"/>
    <x v="4"/>
    <x v="4"/>
    <x v="12"/>
    <x v="11"/>
    <x v="0"/>
    <x v="565"/>
  </r>
  <r>
    <x v="421"/>
    <x v="0"/>
    <x v="0"/>
    <x v="47"/>
    <x v="381"/>
    <x v="289"/>
    <x v="0"/>
    <x v="1"/>
    <x v="1"/>
    <x v="1"/>
    <x v="1"/>
    <x v="1"/>
    <x v="0"/>
    <x v="566"/>
  </r>
  <r>
    <x v="422"/>
    <x v="0"/>
    <x v="0"/>
    <x v="4"/>
    <x v="319"/>
    <x v="169"/>
    <x v="0"/>
    <x v="0"/>
    <x v="0"/>
    <x v="0"/>
    <x v="0"/>
    <x v="0"/>
    <x v="0"/>
    <x v="567"/>
  </r>
  <r>
    <x v="423"/>
    <x v="0"/>
    <x v="0"/>
    <x v="57"/>
    <x v="382"/>
    <x v="290"/>
    <x v="0"/>
    <x v="33"/>
    <x v="35"/>
    <x v="33"/>
    <x v="68"/>
    <x v="67"/>
    <x v="0"/>
    <x v="568"/>
  </r>
  <r>
    <x v="423"/>
    <x v="0"/>
    <x v="0"/>
    <x v="57"/>
    <x v="383"/>
    <x v="291"/>
    <x v="0"/>
    <x v="34"/>
    <x v="36"/>
    <x v="34"/>
    <x v="70"/>
    <x v="69"/>
    <x v="0"/>
    <x v="569"/>
  </r>
  <r>
    <x v="424"/>
    <x v="0"/>
    <x v="0"/>
    <x v="75"/>
    <x v="285"/>
    <x v="214"/>
    <x v="0"/>
    <x v="1"/>
    <x v="1"/>
    <x v="1"/>
    <x v="1"/>
    <x v="1"/>
    <x v="0"/>
    <x v="570"/>
  </r>
  <r>
    <x v="424"/>
    <x v="0"/>
    <x v="0"/>
    <x v="75"/>
    <x v="384"/>
    <x v="292"/>
    <x v="0"/>
    <x v="5"/>
    <x v="5"/>
    <x v="7"/>
    <x v="8"/>
    <x v="5"/>
    <x v="0"/>
    <x v="571"/>
  </r>
  <r>
    <x v="424"/>
    <x v="0"/>
    <x v="0"/>
    <x v="75"/>
    <x v="385"/>
    <x v="293"/>
    <x v="0"/>
    <x v="7"/>
    <x v="7"/>
    <x v="6"/>
    <x v="7"/>
    <x v="7"/>
    <x v="0"/>
    <x v="572"/>
  </r>
  <r>
    <x v="425"/>
    <x v="0"/>
    <x v="0"/>
    <x v="47"/>
    <x v="386"/>
    <x v="294"/>
    <x v="0"/>
    <x v="7"/>
    <x v="7"/>
    <x v="6"/>
    <x v="7"/>
    <x v="7"/>
    <x v="0"/>
    <x v="573"/>
  </r>
  <r>
    <x v="426"/>
    <x v="0"/>
    <x v="0"/>
    <x v="76"/>
    <x v="387"/>
    <x v="137"/>
    <x v="0"/>
    <x v="1"/>
    <x v="1"/>
    <x v="1"/>
    <x v="1"/>
    <x v="1"/>
    <x v="0"/>
    <x v="574"/>
  </r>
  <r>
    <x v="426"/>
    <x v="0"/>
    <x v="0"/>
    <x v="76"/>
    <x v="388"/>
    <x v="295"/>
    <x v="0"/>
    <x v="0"/>
    <x v="0"/>
    <x v="0"/>
    <x v="0"/>
    <x v="0"/>
    <x v="0"/>
    <x v="575"/>
  </r>
  <r>
    <x v="426"/>
    <x v="0"/>
    <x v="0"/>
    <x v="76"/>
    <x v="389"/>
    <x v="296"/>
    <x v="0"/>
    <x v="1"/>
    <x v="1"/>
    <x v="1"/>
    <x v="1"/>
    <x v="1"/>
    <x v="0"/>
    <x v="576"/>
  </r>
  <r>
    <x v="427"/>
    <x v="0"/>
    <x v="0"/>
    <x v="11"/>
    <x v="390"/>
    <x v="295"/>
    <x v="0"/>
    <x v="0"/>
    <x v="0"/>
    <x v="0"/>
    <x v="0"/>
    <x v="0"/>
    <x v="0"/>
    <x v="577"/>
  </r>
  <r>
    <x v="427"/>
    <x v="0"/>
    <x v="0"/>
    <x v="11"/>
    <x v="391"/>
    <x v="297"/>
    <x v="0"/>
    <x v="1"/>
    <x v="1"/>
    <x v="1"/>
    <x v="1"/>
    <x v="1"/>
    <x v="0"/>
    <x v="578"/>
  </r>
  <r>
    <x v="428"/>
    <x v="0"/>
    <x v="0"/>
    <x v="0"/>
    <x v="392"/>
    <x v="193"/>
    <x v="0"/>
    <x v="1"/>
    <x v="1"/>
    <x v="1"/>
    <x v="71"/>
    <x v="70"/>
    <x v="0"/>
    <x v="579"/>
  </r>
  <r>
    <x v="428"/>
    <x v="0"/>
    <x v="0"/>
    <x v="0"/>
    <x v="342"/>
    <x v="260"/>
    <x v="0"/>
    <x v="5"/>
    <x v="5"/>
    <x v="7"/>
    <x v="8"/>
    <x v="5"/>
    <x v="0"/>
    <x v="580"/>
  </r>
  <r>
    <x v="429"/>
    <x v="0"/>
    <x v="0"/>
    <x v="11"/>
    <x v="393"/>
    <x v="298"/>
    <x v="0"/>
    <x v="0"/>
    <x v="0"/>
    <x v="0"/>
    <x v="0"/>
    <x v="0"/>
    <x v="0"/>
    <x v="581"/>
  </r>
  <r>
    <x v="429"/>
    <x v="0"/>
    <x v="0"/>
    <x v="11"/>
    <x v="394"/>
    <x v="299"/>
    <x v="0"/>
    <x v="6"/>
    <x v="6"/>
    <x v="21"/>
    <x v="39"/>
    <x v="32"/>
    <x v="0"/>
    <x v="582"/>
  </r>
  <r>
    <x v="430"/>
    <x v="0"/>
    <x v="0"/>
    <x v="0"/>
    <x v="336"/>
    <x v="256"/>
    <x v="0"/>
    <x v="7"/>
    <x v="7"/>
    <x v="6"/>
    <x v="7"/>
    <x v="7"/>
    <x v="0"/>
    <x v="583"/>
  </r>
  <r>
    <x v="431"/>
    <x v="0"/>
    <x v="0"/>
    <x v="7"/>
    <x v="395"/>
    <x v="283"/>
    <x v="0"/>
    <x v="6"/>
    <x v="6"/>
    <x v="21"/>
    <x v="39"/>
    <x v="32"/>
    <x v="0"/>
    <x v="584"/>
  </r>
  <r>
    <x v="431"/>
    <x v="0"/>
    <x v="0"/>
    <x v="7"/>
    <x v="396"/>
    <x v="292"/>
    <x v="0"/>
    <x v="5"/>
    <x v="5"/>
    <x v="7"/>
    <x v="8"/>
    <x v="5"/>
    <x v="0"/>
    <x v="585"/>
  </r>
  <r>
    <x v="432"/>
    <x v="0"/>
    <x v="0"/>
    <x v="8"/>
    <x v="397"/>
    <x v="300"/>
    <x v="0"/>
    <x v="0"/>
    <x v="0"/>
    <x v="0"/>
    <x v="0"/>
    <x v="0"/>
    <x v="0"/>
    <x v="586"/>
  </r>
  <r>
    <x v="432"/>
    <x v="0"/>
    <x v="0"/>
    <x v="8"/>
    <x v="398"/>
    <x v="301"/>
    <x v="0"/>
    <x v="6"/>
    <x v="6"/>
    <x v="21"/>
    <x v="39"/>
    <x v="32"/>
    <x v="0"/>
    <x v="587"/>
  </r>
  <r>
    <x v="432"/>
    <x v="0"/>
    <x v="0"/>
    <x v="8"/>
    <x v="394"/>
    <x v="299"/>
    <x v="0"/>
    <x v="6"/>
    <x v="6"/>
    <x v="21"/>
    <x v="39"/>
    <x v="32"/>
    <x v="0"/>
    <x v="588"/>
  </r>
  <r>
    <x v="433"/>
    <x v="0"/>
    <x v="0"/>
    <x v="4"/>
    <x v="348"/>
    <x v="137"/>
    <x v="0"/>
    <x v="1"/>
    <x v="1"/>
    <x v="1"/>
    <x v="1"/>
    <x v="1"/>
    <x v="0"/>
    <x v="589"/>
  </r>
  <r>
    <x v="434"/>
    <x v="0"/>
    <x v="0"/>
    <x v="4"/>
    <x v="399"/>
    <x v="302"/>
    <x v="0"/>
    <x v="7"/>
    <x v="7"/>
    <x v="6"/>
    <x v="7"/>
    <x v="7"/>
    <x v="0"/>
    <x v="590"/>
  </r>
  <r>
    <x v="434"/>
    <x v="0"/>
    <x v="0"/>
    <x v="4"/>
    <x v="400"/>
    <x v="90"/>
    <x v="0"/>
    <x v="8"/>
    <x v="8"/>
    <x v="8"/>
    <x v="9"/>
    <x v="8"/>
    <x v="0"/>
    <x v="591"/>
  </r>
  <r>
    <x v="435"/>
    <x v="0"/>
    <x v="0"/>
    <x v="20"/>
    <x v="401"/>
    <x v="144"/>
    <x v="0"/>
    <x v="6"/>
    <x v="6"/>
    <x v="21"/>
    <x v="72"/>
    <x v="71"/>
    <x v="0"/>
    <x v="592"/>
  </r>
  <r>
    <x v="436"/>
    <x v="0"/>
    <x v="0"/>
    <x v="77"/>
    <x v="402"/>
    <x v="303"/>
    <x v="0"/>
    <x v="8"/>
    <x v="8"/>
    <x v="8"/>
    <x v="9"/>
    <x v="8"/>
    <x v="0"/>
    <x v="593"/>
  </r>
  <r>
    <x v="436"/>
    <x v="0"/>
    <x v="0"/>
    <x v="77"/>
    <x v="403"/>
    <x v="304"/>
    <x v="0"/>
    <x v="0"/>
    <x v="0"/>
    <x v="0"/>
    <x v="0"/>
    <x v="0"/>
    <x v="0"/>
    <x v="594"/>
  </r>
  <r>
    <x v="436"/>
    <x v="0"/>
    <x v="0"/>
    <x v="77"/>
    <x v="404"/>
    <x v="305"/>
    <x v="0"/>
    <x v="5"/>
    <x v="5"/>
    <x v="7"/>
    <x v="8"/>
    <x v="5"/>
    <x v="0"/>
    <x v="595"/>
  </r>
  <r>
    <x v="437"/>
    <x v="0"/>
    <x v="0"/>
    <x v="4"/>
    <x v="405"/>
    <x v="263"/>
    <x v="0"/>
    <x v="19"/>
    <x v="20"/>
    <x v="19"/>
    <x v="73"/>
    <x v="72"/>
    <x v="0"/>
    <x v="596"/>
  </r>
  <r>
    <x v="438"/>
    <x v="0"/>
    <x v="0"/>
    <x v="11"/>
    <x v="308"/>
    <x v="231"/>
    <x v="0"/>
    <x v="5"/>
    <x v="5"/>
    <x v="7"/>
    <x v="8"/>
    <x v="5"/>
    <x v="0"/>
    <x v="597"/>
  </r>
  <r>
    <x v="439"/>
    <x v="0"/>
    <x v="0"/>
    <x v="11"/>
    <x v="406"/>
    <x v="231"/>
    <x v="0"/>
    <x v="5"/>
    <x v="5"/>
    <x v="7"/>
    <x v="8"/>
    <x v="5"/>
    <x v="0"/>
    <x v="598"/>
  </r>
  <r>
    <x v="440"/>
    <x v="0"/>
    <x v="0"/>
    <x v="4"/>
    <x v="407"/>
    <x v="306"/>
    <x v="0"/>
    <x v="19"/>
    <x v="20"/>
    <x v="19"/>
    <x v="49"/>
    <x v="73"/>
    <x v="0"/>
    <x v="599"/>
  </r>
  <r>
    <x v="440"/>
    <x v="0"/>
    <x v="0"/>
    <x v="4"/>
    <x v="408"/>
    <x v="183"/>
    <x v="0"/>
    <x v="5"/>
    <x v="5"/>
    <x v="7"/>
    <x v="74"/>
    <x v="74"/>
    <x v="0"/>
    <x v="600"/>
  </r>
  <r>
    <x v="441"/>
    <x v="0"/>
    <x v="0"/>
    <x v="47"/>
    <x v="409"/>
    <x v="204"/>
    <x v="0"/>
    <x v="6"/>
    <x v="6"/>
    <x v="21"/>
    <x v="39"/>
    <x v="32"/>
    <x v="0"/>
    <x v="601"/>
  </r>
  <r>
    <x v="442"/>
    <x v="0"/>
    <x v="0"/>
    <x v="4"/>
    <x v="327"/>
    <x v="247"/>
    <x v="0"/>
    <x v="19"/>
    <x v="20"/>
    <x v="19"/>
    <x v="29"/>
    <x v="28"/>
    <x v="0"/>
    <x v="602"/>
  </r>
  <r>
    <x v="443"/>
    <x v="0"/>
    <x v="0"/>
    <x v="3"/>
    <x v="76"/>
    <x v="64"/>
    <x v="0"/>
    <x v="1"/>
    <x v="1"/>
    <x v="1"/>
    <x v="1"/>
    <x v="1"/>
    <x v="0"/>
    <x v="603"/>
  </r>
  <r>
    <x v="444"/>
    <x v="0"/>
    <x v="0"/>
    <x v="8"/>
    <x v="410"/>
    <x v="307"/>
    <x v="0"/>
    <x v="6"/>
    <x v="6"/>
    <x v="21"/>
    <x v="75"/>
    <x v="75"/>
    <x v="0"/>
    <x v="604"/>
  </r>
  <r>
    <x v="445"/>
    <x v="0"/>
    <x v="0"/>
    <x v="18"/>
    <x v="411"/>
    <x v="308"/>
    <x v="0"/>
    <x v="7"/>
    <x v="7"/>
    <x v="6"/>
    <x v="7"/>
    <x v="7"/>
    <x v="0"/>
    <x v="605"/>
  </r>
  <r>
    <x v="446"/>
    <x v="0"/>
    <x v="0"/>
    <x v="4"/>
    <x v="412"/>
    <x v="309"/>
    <x v="0"/>
    <x v="1"/>
    <x v="1"/>
    <x v="1"/>
    <x v="45"/>
    <x v="76"/>
    <x v="0"/>
    <x v="606"/>
  </r>
  <r>
    <x v="447"/>
    <x v="0"/>
    <x v="0"/>
    <x v="11"/>
    <x v="413"/>
    <x v="309"/>
    <x v="0"/>
    <x v="1"/>
    <x v="1"/>
    <x v="1"/>
    <x v="76"/>
    <x v="77"/>
    <x v="0"/>
    <x v="607"/>
  </r>
  <r>
    <x v="448"/>
    <x v="0"/>
    <x v="0"/>
    <x v="5"/>
    <x v="342"/>
    <x v="260"/>
    <x v="0"/>
    <x v="5"/>
    <x v="5"/>
    <x v="5"/>
    <x v="1"/>
    <x v="5"/>
    <x v="0"/>
    <x v="608"/>
  </r>
  <r>
    <x v="448"/>
    <x v="0"/>
    <x v="0"/>
    <x v="5"/>
    <x v="414"/>
    <x v="310"/>
    <x v="0"/>
    <x v="5"/>
    <x v="5"/>
    <x v="5"/>
    <x v="1"/>
    <x v="5"/>
    <x v="0"/>
    <x v="609"/>
  </r>
  <r>
    <x v="449"/>
    <x v="0"/>
    <x v="0"/>
    <x v="0"/>
    <x v="413"/>
    <x v="309"/>
    <x v="0"/>
    <x v="1"/>
    <x v="1"/>
    <x v="1"/>
    <x v="76"/>
    <x v="77"/>
    <x v="0"/>
    <x v="610"/>
  </r>
  <r>
    <x v="450"/>
    <x v="0"/>
    <x v="0"/>
    <x v="11"/>
    <x v="415"/>
    <x v="311"/>
    <x v="0"/>
    <x v="1"/>
    <x v="1"/>
    <x v="1"/>
    <x v="77"/>
    <x v="78"/>
    <x v="0"/>
    <x v="611"/>
  </r>
  <r>
    <x v="451"/>
    <x v="0"/>
    <x v="0"/>
    <x v="47"/>
    <x v="416"/>
    <x v="312"/>
    <x v="0"/>
    <x v="1"/>
    <x v="1"/>
    <x v="1"/>
    <x v="1"/>
    <x v="1"/>
    <x v="0"/>
    <x v="612"/>
  </r>
  <r>
    <x v="451"/>
    <x v="0"/>
    <x v="0"/>
    <x v="47"/>
    <x v="417"/>
    <x v="313"/>
    <x v="0"/>
    <x v="1"/>
    <x v="1"/>
    <x v="1"/>
    <x v="78"/>
    <x v="79"/>
    <x v="0"/>
    <x v="613"/>
  </r>
  <r>
    <x v="452"/>
    <x v="0"/>
    <x v="0"/>
    <x v="5"/>
    <x v="418"/>
    <x v="314"/>
    <x v="0"/>
    <x v="5"/>
    <x v="5"/>
    <x v="5"/>
    <x v="1"/>
    <x v="5"/>
    <x v="0"/>
    <x v="614"/>
  </r>
  <r>
    <x v="453"/>
    <x v="0"/>
    <x v="0"/>
    <x v="11"/>
    <x v="419"/>
    <x v="315"/>
    <x v="0"/>
    <x v="8"/>
    <x v="8"/>
    <x v="8"/>
    <x v="9"/>
    <x v="8"/>
    <x v="0"/>
    <x v="615"/>
  </r>
  <r>
    <x v="454"/>
    <x v="0"/>
    <x v="0"/>
    <x v="7"/>
    <x v="420"/>
    <x v="311"/>
    <x v="0"/>
    <x v="1"/>
    <x v="1"/>
    <x v="1"/>
    <x v="45"/>
    <x v="76"/>
    <x v="0"/>
    <x v="616"/>
  </r>
  <r>
    <x v="455"/>
    <x v="0"/>
    <x v="0"/>
    <x v="0"/>
    <x v="421"/>
    <x v="316"/>
    <x v="0"/>
    <x v="1"/>
    <x v="1"/>
    <x v="1"/>
    <x v="1"/>
    <x v="1"/>
    <x v="0"/>
    <x v="617"/>
  </r>
  <r>
    <x v="456"/>
    <x v="0"/>
    <x v="0"/>
    <x v="0"/>
    <x v="415"/>
    <x v="311"/>
    <x v="0"/>
    <x v="1"/>
    <x v="1"/>
    <x v="1"/>
    <x v="77"/>
    <x v="78"/>
    <x v="0"/>
    <x v="618"/>
  </r>
  <r>
    <x v="457"/>
    <x v="0"/>
    <x v="0"/>
    <x v="5"/>
    <x v="422"/>
    <x v="317"/>
    <x v="0"/>
    <x v="10"/>
    <x v="10"/>
    <x v="5"/>
    <x v="53"/>
    <x v="10"/>
    <x v="0"/>
    <x v="619"/>
  </r>
  <r>
    <x v="458"/>
    <x v="0"/>
    <x v="0"/>
    <x v="30"/>
    <x v="423"/>
    <x v="318"/>
    <x v="0"/>
    <x v="0"/>
    <x v="0"/>
    <x v="0"/>
    <x v="0"/>
    <x v="0"/>
    <x v="0"/>
    <x v="620"/>
  </r>
  <r>
    <x v="458"/>
    <x v="0"/>
    <x v="0"/>
    <x v="30"/>
    <x v="424"/>
    <x v="319"/>
    <x v="0"/>
    <x v="0"/>
    <x v="0"/>
    <x v="0"/>
    <x v="0"/>
    <x v="0"/>
    <x v="0"/>
    <x v="621"/>
  </r>
  <r>
    <x v="459"/>
    <x v="0"/>
    <x v="0"/>
    <x v="5"/>
    <x v="415"/>
    <x v="311"/>
    <x v="0"/>
    <x v="1"/>
    <x v="1"/>
    <x v="5"/>
    <x v="79"/>
    <x v="78"/>
    <x v="0"/>
    <x v="622"/>
  </r>
  <r>
    <x v="460"/>
    <x v="0"/>
    <x v="0"/>
    <x v="0"/>
    <x v="425"/>
    <x v="320"/>
    <x v="0"/>
    <x v="10"/>
    <x v="10"/>
    <x v="10"/>
    <x v="11"/>
    <x v="10"/>
    <x v="0"/>
    <x v="623"/>
  </r>
  <r>
    <x v="461"/>
    <x v="0"/>
    <x v="0"/>
    <x v="0"/>
    <x v="422"/>
    <x v="317"/>
    <x v="0"/>
    <x v="10"/>
    <x v="10"/>
    <x v="10"/>
    <x v="11"/>
    <x v="10"/>
    <x v="0"/>
    <x v="624"/>
  </r>
  <r>
    <x v="462"/>
    <x v="0"/>
    <x v="0"/>
    <x v="0"/>
    <x v="418"/>
    <x v="314"/>
    <x v="0"/>
    <x v="1"/>
    <x v="1"/>
    <x v="1"/>
    <x v="1"/>
    <x v="1"/>
    <x v="0"/>
    <x v="625"/>
  </r>
  <r>
    <x v="463"/>
    <x v="0"/>
    <x v="0"/>
    <x v="3"/>
    <x v="412"/>
    <x v="309"/>
    <x v="0"/>
    <x v="1"/>
    <x v="1"/>
    <x v="1"/>
    <x v="45"/>
    <x v="76"/>
    <x v="0"/>
    <x v="626"/>
  </r>
  <r>
    <x v="463"/>
    <x v="0"/>
    <x v="0"/>
    <x v="3"/>
    <x v="426"/>
    <x v="321"/>
    <x v="0"/>
    <x v="1"/>
    <x v="1"/>
    <x v="1"/>
    <x v="1"/>
    <x v="1"/>
    <x v="0"/>
    <x v="627"/>
  </r>
  <r>
    <x v="464"/>
    <x v="0"/>
    <x v="0"/>
    <x v="0"/>
    <x v="427"/>
    <x v="322"/>
    <x v="0"/>
    <x v="5"/>
    <x v="5"/>
    <x v="7"/>
    <x v="8"/>
    <x v="5"/>
    <x v="0"/>
    <x v="628"/>
  </r>
  <r>
    <x v="465"/>
    <x v="0"/>
    <x v="0"/>
    <x v="47"/>
    <x v="418"/>
    <x v="314"/>
    <x v="0"/>
    <x v="1"/>
    <x v="1"/>
    <x v="1"/>
    <x v="1"/>
    <x v="1"/>
    <x v="0"/>
    <x v="629"/>
  </r>
  <r>
    <x v="466"/>
    <x v="0"/>
    <x v="0"/>
    <x v="11"/>
    <x v="428"/>
    <x v="323"/>
    <x v="0"/>
    <x v="1"/>
    <x v="1"/>
    <x v="1"/>
    <x v="1"/>
    <x v="1"/>
    <x v="0"/>
    <x v="630"/>
  </r>
  <r>
    <x v="466"/>
    <x v="0"/>
    <x v="0"/>
    <x v="11"/>
    <x v="429"/>
    <x v="324"/>
    <x v="0"/>
    <x v="1"/>
    <x v="1"/>
    <x v="1"/>
    <x v="1"/>
    <x v="1"/>
    <x v="0"/>
    <x v="631"/>
  </r>
  <r>
    <x v="466"/>
    <x v="0"/>
    <x v="0"/>
    <x v="11"/>
    <x v="430"/>
    <x v="325"/>
    <x v="0"/>
    <x v="1"/>
    <x v="1"/>
    <x v="1"/>
    <x v="1"/>
    <x v="1"/>
    <x v="0"/>
    <x v="632"/>
  </r>
  <r>
    <x v="467"/>
    <x v="0"/>
    <x v="0"/>
    <x v="8"/>
    <x v="431"/>
    <x v="326"/>
    <x v="0"/>
    <x v="5"/>
    <x v="5"/>
    <x v="7"/>
    <x v="8"/>
    <x v="5"/>
    <x v="0"/>
    <x v="633"/>
  </r>
  <r>
    <x v="468"/>
    <x v="0"/>
    <x v="0"/>
    <x v="5"/>
    <x v="432"/>
    <x v="327"/>
    <x v="0"/>
    <x v="7"/>
    <x v="7"/>
    <x v="5"/>
    <x v="80"/>
    <x v="7"/>
    <x v="0"/>
    <x v="634"/>
  </r>
  <r>
    <x v="469"/>
    <x v="0"/>
    <x v="0"/>
    <x v="47"/>
    <x v="418"/>
    <x v="314"/>
    <x v="0"/>
    <x v="1"/>
    <x v="1"/>
    <x v="1"/>
    <x v="1"/>
    <x v="1"/>
    <x v="0"/>
    <x v="635"/>
  </r>
  <r>
    <x v="470"/>
    <x v="0"/>
    <x v="0"/>
    <x v="4"/>
    <x v="433"/>
    <x v="328"/>
    <x v="0"/>
    <x v="5"/>
    <x v="5"/>
    <x v="7"/>
    <x v="8"/>
    <x v="5"/>
    <x v="0"/>
    <x v="636"/>
  </r>
  <r>
    <x v="471"/>
    <x v="0"/>
    <x v="0"/>
    <x v="0"/>
    <x v="434"/>
    <x v="309"/>
    <x v="0"/>
    <x v="1"/>
    <x v="1"/>
    <x v="1"/>
    <x v="1"/>
    <x v="1"/>
    <x v="0"/>
    <x v="637"/>
  </r>
  <r>
    <x v="472"/>
    <x v="0"/>
    <x v="0"/>
    <x v="5"/>
    <x v="435"/>
    <x v="249"/>
    <x v="0"/>
    <x v="10"/>
    <x v="10"/>
    <x v="5"/>
    <x v="53"/>
    <x v="10"/>
    <x v="0"/>
    <x v="638"/>
  </r>
  <r>
    <x v="473"/>
    <x v="0"/>
    <x v="0"/>
    <x v="0"/>
    <x v="436"/>
    <x v="229"/>
    <x v="0"/>
    <x v="18"/>
    <x v="19"/>
    <x v="18"/>
    <x v="26"/>
    <x v="25"/>
    <x v="0"/>
    <x v="639"/>
  </r>
  <r>
    <x v="473"/>
    <x v="0"/>
    <x v="0"/>
    <x v="0"/>
    <x v="437"/>
    <x v="58"/>
    <x v="0"/>
    <x v="8"/>
    <x v="8"/>
    <x v="8"/>
    <x v="24"/>
    <x v="22"/>
    <x v="0"/>
    <x v="640"/>
  </r>
  <r>
    <x v="473"/>
    <x v="0"/>
    <x v="0"/>
    <x v="0"/>
    <x v="438"/>
    <x v="329"/>
    <x v="0"/>
    <x v="4"/>
    <x v="4"/>
    <x v="4"/>
    <x v="0"/>
    <x v="80"/>
    <x v="0"/>
    <x v="641"/>
  </r>
  <r>
    <x v="473"/>
    <x v="0"/>
    <x v="0"/>
    <x v="0"/>
    <x v="64"/>
    <x v="53"/>
    <x v="0"/>
    <x v="8"/>
    <x v="8"/>
    <x v="8"/>
    <x v="9"/>
    <x v="8"/>
    <x v="0"/>
    <x v="642"/>
  </r>
  <r>
    <x v="473"/>
    <x v="0"/>
    <x v="0"/>
    <x v="0"/>
    <x v="417"/>
    <x v="313"/>
    <x v="0"/>
    <x v="1"/>
    <x v="1"/>
    <x v="1"/>
    <x v="78"/>
    <x v="79"/>
    <x v="0"/>
    <x v="643"/>
  </r>
  <r>
    <x v="474"/>
    <x v="0"/>
    <x v="0"/>
    <x v="8"/>
    <x v="422"/>
    <x v="317"/>
    <x v="0"/>
    <x v="10"/>
    <x v="10"/>
    <x v="10"/>
    <x v="11"/>
    <x v="10"/>
    <x v="0"/>
    <x v="644"/>
  </r>
  <r>
    <x v="475"/>
    <x v="0"/>
    <x v="0"/>
    <x v="3"/>
    <x v="439"/>
    <x v="256"/>
    <x v="0"/>
    <x v="7"/>
    <x v="7"/>
    <x v="6"/>
    <x v="7"/>
    <x v="7"/>
    <x v="0"/>
    <x v="645"/>
  </r>
  <r>
    <x v="476"/>
    <x v="0"/>
    <x v="0"/>
    <x v="3"/>
    <x v="440"/>
    <x v="317"/>
    <x v="0"/>
    <x v="10"/>
    <x v="10"/>
    <x v="10"/>
    <x v="11"/>
    <x v="10"/>
    <x v="0"/>
    <x v="646"/>
  </r>
  <r>
    <x v="477"/>
    <x v="0"/>
    <x v="0"/>
    <x v="47"/>
    <x v="431"/>
    <x v="326"/>
    <x v="0"/>
    <x v="5"/>
    <x v="5"/>
    <x v="7"/>
    <x v="8"/>
    <x v="5"/>
    <x v="0"/>
    <x v="647"/>
  </r>
  <r>
    <x v="478"/>
    <x v="0"/>
    <x v="0"/>
    <x v="0"/>
    <x v="441"/>
    <x v="330"/>
    <x v="0"/>
    <x v="5"/>
    <x v="5"/>
    <x v="7"/>
    <x v="8"/>
    <x v="5"/>
    <x v="0"/>
    <x v="648"/>
  </r>
  <r>
    <x v="479"/>
    <x v="0"/>
    <x v="0"/>
    <x v="70"/>
    <x v="431"/>
    <x v="326"/>
    <x v="0"/>
    <x v="5"/>
    <x v="5"/>
    <x v="7"/>
    <x v="8"/>
    <x v="5"/>
    <x v="0"/>
    <x v="649"/>
  </r>
  <r>
    <x v="479"/>
    <x v="0"/>
    <x v="0"/>
    <x v="70"/>
    <x v="441"/>
    <x v="330"/>
    <x v="0"/>
    <x v="5"/>
    <x v="5"/>
    <x v="7"/>
    <x v="8"/>
    <x v="5"/>
    <x v="0"/>
    <x v="650"/>
  </r>
  <r>
    <x v="480"/>
    <x v="0"/>
    <x v="0"/>
    <x v="30"/>
    <x v="442"/>
    <x v="331"/>
    <x v="0"/>
    <x v="5"/>
    <x v="5"/>
    <x v="7"/>
    <x v="8"/>
    <x v="5"/>
    <x v="0"/>
    <x v="651"/>
  </r>
  <r>
    <x v="481"/>
    <x v="0"/>
    <x v="0"/>
    <x v="13"/>
    <x v="408"/>
    <x v="183"/>
    <x v="0"/>
    <x v="5"/>
    <x v="5"/>
    <x v="7"/>
    <x v="74"/>
    <x v="74"/>
    <x v="0"/>
    <x v="652"/>
  </r>
  <r>
    <x v="482"/>
    <x v="0"/>
    <x v="0"/>
    <x v="17"/>
    <x v="443"/>
    <x v="332"/>
    <x v="0"/>
    <x v="8"/>
    <x v="8"/>
    <x v="8"/>
    <x v="9"/>
    <x v="8"/>
    <x v="0"/>
    <x v="653"/>
  </r>
  <r>
    <x v="482"/>
    <x v="0"/>
    <x v="0"/>
    <x v="17"/>
    <x v="444"/>
    <x v="333"/>
    <x v="0"/>
    <x v="0"/>
    <x v="0"/>
    <x v="0"/>
    <x v="0"/>
    <x v="0"/>
    <x v="0"/>
    <x v="654"/>
  </r>
  <r>
    <x v="482"/>
    <x v="0"/>
    <x v="0"/>
    <x v="17"/>
    <x v="233"/>
    <x v="183"/>
    <x v="0"/>
    <x v="5"/>
    <x v="5"/>
    <x v="7"/>
    <x v="8"/>
    <x v="5"/>
    <x v="0"/>
    <x v="655"/>
  </r>
  <r>
    <x v="483"/>
    <x v="0"/>
    <x v="0"/>
    <x v="30"/>
    <x v="433"/>
    <x v="328"/>
    <x v="0"/>
    <x v="5"/>
    <x v="5"/>
    <x v="7"/>
    <x v="8"/>
    <x v="5"/>
    <x v="0"/>
    <x v="656"/>
  </r>
  <r>
    <x v="484"/>
    <x v="0"/>
    <x v="0"/>
    <x v="30"/>
    <x v="445"/>
    <x v="320"/>
    <x v="0"/>
    <x v="10"/>
    <x v="10"/>
    <x v="10"/>
    <x v="11"/>
    <x v="10"/>
    <x v="0"/>
    <x v="657"/>
  </r>
  <r>
    <x v="485"/>
    <x v="0"/>
    <x v="0"/>
    <x v="4"/>
    <x v="446"/>
    <x v="327"/>
    <x v="0"/>
    <x v="7"/>
    <x v="7"/>
    <x v="6"/>
    <x v="7"/>
    <x v="7"/>
    <x v="0"/>
    <x v="658"/>
  </r>
  <r>
    <x v="486"/>
    <x v="0"/>
    <x v="0"/>
    <x v="0"/>
    <x v="441"/>
    <x v="330"/>
    <x v="0"/>
    <x v="5"/>
    <x v="5"/>
    <x v="7"/>
    <x v="8"/>
    <x v="5"/>
    <x v="0"/>
    <x v="659"/>
  </r>
  <r>
    <x v="487"/>
    <x v="0"/>
    <x v="0"/>
    <x v="22"/>
    <x v="447"/>
    <x v="334"/>
    <x v="0"/>
    <x v="19"/>
    <x v="20"/>
    <x v="19"/>
    <x v="29"/>
    <x v="28"/>
    <x v="0"/>
    <x v="660"/>
  </r>
  <r>
    <x v="488"/>
    <x v="0"/>
    <x v="0"/>
    <x v="4"/>
    <x v="425"/>
    <x v="320"/>
    <x v="0"/>
    <x v="10"/>
    <x v="10"/>
    <x v="10"/>
    <x v="11"/>
    <x v="10"/>
    <x v="0"/>
    <x v="661"/>
  </r>
  <r>
    <x v="489"/>
    <x v="0"/>
    <x v="0"/>
    <x v="0"/>
    <x v="448"/>
    <x v="335"/>
    <x v="0"/>
    <x v="5"/>
    <x v="5"/>
    <x v="7"/>
    <x v="8"/>
    <x v="5"/>
    <x v="0"/>
    <x v="662"/>
  </r>
  <r>
    <x v="490"/>
    <x v="0"/>
    <x v="0"/>
    <x v="17"/>
    <x v="449"/>
    <x v="336"/>
    <x v="0"/>
    <x v="4"/>
    <x v="4"/>
    <x v="4"/>
    <x v="81"/>
    <x v="81"/>
    <x v="0"/>
    <x v="663"/>
  </r>
  <r>
    <x v="491"/>
    <x v="0"/>
    <x v="0"/>
    <x v="5"/>
    <x v="450"/>
    <x v="312"/>
    <x v="0"/>
    <x v="1"/>
    <x v="1"/>
    <x v="5"/>
    <x v="82"/>
    <x v="1"/>
    <x v="0"/>
    <x v="664"/>
  </r>
  <r>
    <x v="491"/>
    <x v="0"/>
    <x v="0"/>
    <x v="5"/>
    <x v="451"/>
    <x v="337"/>
    <x v="0"/>
    <x v="0"/>
    <x v="0"/>
    <x v="5"/>
    <x v="5"/>
    <x v="0"/>
    <x v="0"/>
    <x v="665"/>
  </r>
  <r>
    <x v="491"/>
    <x v="0"/>
    <x v="0"/>
    <x v="5"/>
    <x v="452"/>
    <x v="313"/>
    <x v="0"/>
    <x v="1"/>
    <x v="1"/>
    <x v="5"/>
    <x v="82"/>
    <x v="1"/>
    <x v="0"/>
    <x v="666"/>
  </r>
  <r>
    <x v="491"/>
    <x v="0"/>
    <x v="0"/>
    <x v="5"/>
    <x v="453"/>
    <x v="187"/>
    <x v="0"/>
    <x v="17"/>
    <x v="17"/>
    <x v="5"/>
    <x v="59"/>
    <x v="21"/>
    <x v="0"/>
    <x v="667"/>
  </r>
  <r>
    <x v="492"/>
    <x v="0"/>
    <x v="0"/>
    <x v="8"/>
    <x v="432"/>
    <x v="327"/>
    <x v="0"/>
    <x v="7"/>
    <x v="7"/>
    <x v="6"/>
    <x v="7"/>
    <x v="7"/>
    <x v="0"/>
    <x v="668"/>
  </r>
  <r>
    <x v="493"/>
    <x v="0"/>
    <x v="0"/>
    <x v="0"/>
    <x v="426"/>
    <x v="338"/>
    <x v="0"/>
    <x v="1"/>
    <x v="1"/>
    <x v="1"/>
    <x v="1"/>
    <x v="1"/>
    <x v="0"/>
    <x v="669"/>
  </r>
  <r>
    <x v="494"/>
    <x v="0"/>
    <x v="0"/>
    <x v="0"/>
    <x v="433"/>
    <x v="328"/>
    <x v="0"/>
    <x v="5"/>
    <x v="5"/>
    <x v="7"/>
    <x v="8"/>
    <x v="5"/>
    <x v="0"/>
    <x v="670"/>
  </r>
  <r>
    <x v="495"/>
    <x v="0"/>
    <x v="0"/>
    <x v="78"/>
    <x v="454"/>
    <x v="339"/>
    <x v="0"/>
    <x v="1"/>
    <x v="1"/>
    <x v="1"/>
    <x v="20"/>
    <x v="53"/>
    <x v="0"/>
    <x v="671"/>
  </r>
  <r>
    <x v="496"/>
    <x v="0"/>
    <x v="0"/>
    <x v="14"/>
    <x v="455"/>
    <x v="339"/>
    <x v="0"/>
    <x v="1"/>
    <x v="1"/>
    <x v="1"/>
    <x v="20"/>
    <x v="53"/>
    <x v="0"/>
    <x v="672"/>
  </r>
  <r>
    <x v="497"/>
    <x v="0"/>
    <x v="0"/>
    <x v="47"/>
    <x v="456"/>
    <x v="317"/>
    <x v="0"/>
    <x v="10"/>
    <x v="10"/>
    <x v="10"/>
    <x v="11"/>
    <x v="10"/>
    <x v="0"/>
    <x v="673"/>
  </r>
  <r>
    <x v="497"/>
    <x v="0"/>
    <x v="0"/>
    <x v="47"/>
    <x v="452"/>
    <x v="313"/>
    <x v="0"/>
    <x v="1"/>
    <x v="1"/>
    <x v="1"/>
    <x v="1"/>
    <x v="1"/>
    <x v="0"/>
    <x v="674"/>
  </r>
  <r>
    <x v="497"/>
    <x v="0"/>
    <x v="0"/>
    <x v="47"/>
    <x v="457"/>
    <x v="313"/>
    <x v="0"/>
    <x v="1"/>
    <x v="1"/>
    <x v="1"/>
    <x v="83"/>
    <x v="82"/>
    <x v="0"/>
    <x v="675"/>
  </r>
  <r>
    <x v="498"/>
    <x v="0"/>
    <x v="0"/>
    <x v="0"/>
    <x v="445"/>
    <x v="320"/>
    <x v="0"/>
    <x v="10"/>
    <x v="10"/>
    <x v="10"/>
    <x v="11"/>
    <x v="10"/>
    <x v="0"/>
    <x v="676"/>
  </r>
  <r>
    <x v="499"/>
    <x v="0"/>
    <x v="0"/>
    <x v="0"/>
    <x v="431"/>
    <x v="326"/>
    <x v="0"/>
    <x v="5"/>
    <x v="5"/>
    <x v="7"/>
    <x v="8"/>
    <x v="5"/>
    <x v="0"/>
    <x v="677"/>
  </r>
  <r>
    <x v="500"/>
    <x v="0"/>
    <x v="0"/>
    <x v="30"/>
    <x v="458"/>
    <x v="340"/>
    <x v="0"/>
    <x v="1"/>
    <x v="1"/>
    <x v="1"/>
    <x v="1"/>
    <x v="1"/>
    <x v="0"/>
    <x v="678"/>
  </r>
  <r>
    <x v="501"/>
    <x v="0"/>
    <x v="0"/>
    <x v="4"/>
    <x v="459"/>
    <x v="263"/>
    <x v="0"/>
    <x v="19"/>
    <x v="20"/>
    <x v="19"/>
    <x v="29"/>
    <x v="28"/>
    <x v="0"/>
    <x v="679"/>
  </r>
  <r>
    <x v="502"/>
    <x v="0"/>
    <x v="0"/>
    <x v="4"/>
    <x v="460"/>
    <x v="341"/>
    <x v="0"/>
    <x v="19"/>
    <x v="20"/>
    <x v="19"/>
    <x v="29"/>
    <x v="28"/>
    <x v="0"/>
    <x v="680"/>
  </r>
  <r>
    <x v="503"/>
    <x v="0"/>
    <x v="0"/>
    <x v="30"/>
    <x v="427"/>
    <x v="322"/>
    <x v="0"/>
    <x v="5"/>
    <x v="5"/>
    <x v="7"/>
    <x v="8"/>
    <x v="5"/>
    <x v="0"/>
    <x v="681"/>
  </r>
  <r>
    <x v="504"/>
    <x v="0"/>
    <x v="0"/>
    <x v="0"/>
    <x v="461"/>
    <x v="339"/>
    <x v="0"/>
    <x v="1"/>
    <x v="1"/>
    <x v="1"/>
    <x v="1"/>
    <x v="1"/>
    <x v="0"/>
    <x v="682"/>
  </r>
  <r>
    <x v="505"/>
    <x v="0"/>
    <x v="0"/>
    <x v="0"/>
    <x v="462"/>
    <x v="327"/>
    <x v="0"/>
    <x v="7"/>
    <x v="7"/>
    <x v="6"/>
    <x v="7"/>
    <x v="7"/>
    <x v="0"/>
    <x v="683"/>
  </r>
  <r>
    <x v="506"/>
    <x v="0"/>
    <x v="0"/>
    <x v="4"/>
    <x v="456"/>
    <x v="317"/>
    <x v="0"/>
    <x v="10"/>
    <x v="10"/>
    <x v="10"/>
    <x v="11"/>
    <x v="10"/>
    <x v="0"/>
    <x v="684"/>
  </r>
  <r>
    <x v="507"/>
    <x v="0"/>
    <x v="0"/>
    <x v="0"/>
    <x v="463"/>
    <x v="317"/>
    <x v="0"/>
    <x v="10"/>
    <x v="10"/>
    <x v="10"/>
    <x v="11"/>
    <x v="10"/>
    <x v="0"/>
    <x v="685"/>
  </r>
  <r>
    <x v="508"/>
    <x v="0"/>
    <x v="0"/>
    <x v="0"/>
    <x v="461"/>
    <x v="339"/>
    <x v="0"/>
    <x v="1"/>
    <x v="1"/>
    <x v="1"/>
    <x v="1"/>
    <x v="1"/>
    <x v="0"/>
    <x v="686"/>
  </r>
  <r>
    <x v="509"/>
    <x v="0"/>
    <x v="0"/>
    <x v="47"/>
    <x v="464"/>
    <x v="342"/>
    <x v="0"/>
    <x v="7"/>
    <x v="7"/>
    <x v="6"/>
    <x v="10"/>
    <x v="83"/>
    <x v="0"/>
    <x v="687"/>
  </r>
  <r>
    <x v="510"/>
    <x v="0"/>
    <x v="0"/>
    <x v="47"/>
    <x v="465"/>
    <x v="311"/>
    <x v="0"/>
    <x v="1"/>
    <x v="1"/>
    <x v="1"/>
    <x v="77"/>
    <x v="78"/>
    <x v="0"/>
    <x v="688"/>
  </r>
  <r>
    <x v="511"/>
    <x v="0"/>
    <x v="0"/>
    <x v="30"/>
    <x v="432"/>
    <x v="327"/>
    <x v="0"/>
    <x v="7"/>
    <x v="7"/>
    <x v="6"/>
    <x v="7"/>
    <x v="7"/>
    <x v="0"/>
    <x v="689"/>
  </r>
  <r>
    <x v="512"/>
    <x v="0"/>
    <x v="0"/>
    <x v="0"/>
    <x v="448"/>
    <x v="335"/>
    <x v="0"/>
    <x v="5"/>
    <x v="5"/>
    <x v="7"/>
    <x v="8"/>
    <x v="5"/>
    <x v="0"/>
    <x v="690"/>
  </r>
  <r>
    <x v="513"/>
    <x v="0"/>
    <x v="0"/>
    <x v="0"/>
    <x v="426"/>
    <x v="338"/>
    <x v="0"/>
    <x v="1"/>
    <x v="1"/>
    <x v="1"/>
    <x v="1"/>
    <x v="1"/>
    <x v="0"/>
    <x v="691"/>
  </r>
  <r>
    <x v="513"/>
    <x v="0"/>
    <x v="0"/>
    <x v="0"/>
    <x v="466"/>
    <x v="336"/>
    <x v="0"/>
    <x v="4"/>
    <x v="4"/>
    <x v="4"/>
    <x v="81"/>
    <x v="81"/>
    <x v="0"/>
    <x v="692"/>
  </r>
  <r>
    <x v="514"/>
    <x v="0"/>
    <x v="0"/>
    <x v="30"/>
    <x v="467"/>
    <x v="343"/>
    <x v="0"/>
    <x v="1"/>
    <x v="1"/>
    <x v="1"/>
    <x v="1"/>
    <x v="1"/>
    <x v="0"/>
    <x v="693"/>
  </r>
  <r>
    <x v="515"/>
    <x v="0"/>
    <x v="0"/>
    <x v="0"/>
    <x v="468"/>
    <x v="344"/>
    <x v="0"/>
    <x v="9"/>
    <x v="9"/>
    <x v="9"/>
    <x v="10"/>
    <x v="9"/>
    <x v="0"/>
    <x v="694"/>
  </r>
  <r>
    <x v="515"/>
    <x v="0"/>
    <x v="0"/>
    <x v="0"/>
    <x v="455"/>
    <x v="339"/>
    <x v="0"/>
    <x v="1"/>
    <x v="1"/>
    <x v="1"/>
    <x v="20"/>
    <x v="53"/>
    <x v="0"/>
    <x v="695"/>
  </r>
  <r>
    <x v="516"/>
    <x v="0"/>
    <x v="0"/>
    <x v="3"/>
    <x v="465"/>
    <x v="311"/>
    <x v="0"/>
    <x v="1"/>
    <x v="1"/>
    <x v="1"/>
    <x v="77"/>
    <x v="78"/>
    <x v="0"/>
    <x v="696"/>
  </r>
  <r>
    <x v="516"/>
    <x v="0"/>
    <x v="0"/>
    <x v="3"/>
    <x v="456"/>
    <x v="317"/>
    <x v="0"/>
    <x v="10"/>
    <x v="10"/>
    <x v="10"/>
    <x v="11"/>
    <x v="10"/>
    <x v="0"/>
    <x v="697"/>
  </r>
  <r>
    <x v="517"/>
    <x v="0"/>
    <x v="0"/>
    <x v="14"/>
    <x v="457"/>
    <x v="313"/>
    <x v="0"/>
    <x v="1"/>
    <x v="1"/>
    <x v="1"/>
    <x v="83"/>
    <x v="82"/>
    <x v="0"/>
    <x v="698"/>
  </r>
  <r>
    <x v="518"/>
    <x v="0"/>
    <x v="0"/>
    <x v="0"/>
    <x v="469"/>
    <x v="327"/>
    <x v="0"/>
    <x v="7"/>
    <x v="7"/>
    <x v="6"/>
    <x v="7"/>
    <x v="7"/>
    <x v="0"/>
    <x v="699"/>
  </r>
  <r>
    <x v="519"/>
    <x v="0"/>
    <x v="0"/>
    <x v="8"/>
    <x v="446"/>
    <x v="327"/>
    <x v="0"/>
    <x v="7"/>
    <x v="7"/>
    <x v="6"/>
    <x v="7"/>
    <x v="7"/>
    <x v="0"/>
    <x v="700"/>
  </r>
  <r>
    <x v="520"/>
    <x v="0"/>
    <x v="0"/>
    <x v="5"/>
    <x v="470"/>
    <x v="345"/>
    <x v="0"/>
    <x v="0"/>
    <x v="0"/>
    <x v="5"/>
    <x v="5"/>
    <x v="0"/>
    <x v="0"/>
    <x v="701"/>
  </r>
  <r>
    <x v="521"/>
    <x v="0"/>
    <x v="0"/>
    <x v="11"/>
    <x v="471"/>
    <x v="342"/>
    <x v="0"/>
    <x v="7"/>
    <x v="7"/>
    <x v="6"/>
    <x v="20"/>
    <x v="84"/>
    <x v="0"/>
    <x v="702"/>
  </r>
  <r>
    <x v="522"/>
    <x v="0"/>
    <x v="0"/>
    <x v="8"/>
    <x v="463"/>
    <x v="317"/>
    <x v="0"/>
    <x v="10"/>
    <x v="10"/>
    <x v="10"/>
    <x v="11"/>
    <x v="10"/>
    <x v="0"/>
    <x v="703"/>
  </r>
  <r>
    <x v="523"/>
    <x v="0"/>
    <x v="0"/>
    <x v="79"/>
    <x v="472"/>
    <x v="346"/>
    <x v="0"/>
    <x v="24"/>
    <x v="30"/>
    <x v="23"/>
    <x v="84"/>
    <x v="85"/>
    <x v="0"/>
    <x v="704"/>
  </r>
  <r>
    <x v="523"/>
    <x v="0"/>
    <x v="0"/>
    <x v="79"/>
    <x v="431"/>
    <x v="326"/>
    <x v="0"/>
    <x v="5"/>
    <x v="5"/>
    <x v="7"/>
    <x v="8"/>
    <x v="5"/>
    <x v="0"/>
    <x v="705"/>
  </r>
  <r>
    <x v="523"/>
    <x v="0"/>
    <x v="0"/>
    <x v="79"/>
    <x v="473"/>
    <x v="347"/>
    <x v="0"/>
    <x v="24"/>
    <x v="30"/>
    <x v="23"/>
    <x v="84"/>
    <x v="85"/>
    <x v="0"/>
    <x v="706"/>
  </r>
  <r>
    <x v="523"/>
    <x v="0"/>
    <x v="0"/>
    <x v="79"/>
    <x v="474"/>
    <x v="347"/>
    <x v="0"/>
    <x v="24"/>
    <x v="30"/>
    <x v="23"/>
    <x v="84"/>
    <x v="85"/>
    <x v="0"/>
    <x v="707"/>
  </r>
  <r>
    <x v="523"/>
    <x v="0"/>
    <x v="0"/>
    <x v="79"/>
    <x v="475"/>
    <x v="346"/>
    <x v="0"/>
    <x v="24"/>
    <x v="30"/>
    <x v="23"/>
    <x v="84"/>
    <x v="85"/>
    <x v="0"/>
    <x v="708"/>
  </r>
  <r>
    <x v="523"/>
    <x v="0"/>
    <x v="0"/>
    <x v="79"/>
    <x v="476"/>
    <x v="348"/>
    <x v="0"/>
    <x v="24"/>
    <x v="30"/>
    <x v="23"/>
    <x v="84"/>
    <x v="85"/>
    <x v="0"/>
    <x v="709"/>
  </r>
  <r>
    <x v="523"/>
    <x v="0"/>
    <x v="0"/>
    <x v="79"/>
    <x v="477"/>
    <x v="349"/>
    <x v="0"/>
    <x v="24"/>
    <x v="30"/>
    <x v="23"/>
    <x v="84"/>
    <x v="85"/>
    <x v="0"/>
    <x v="710"/>
  </r>
  <r>
    <x v="523"/>
    <x v="0"/>
    <x v="0"/>
    <x v="79"/>
    <x v="478"/>
    <x v="350"/>
    <x v="0"/>
    <x v="24"/>
    <x v="30"/>
    <x v="23"/>
    <x v="84"/>
    <x v="85"/>
    <x v="0"/>
    <x v="711"/>
  </r>
  <r>
    <x v="524"/>
    <x v="0"/>
    <x v="0"/>
    <x v="0"/>
    <x v="479"/>
    <x v="317"/>
    <x v="0"/>
    <x v="10"/>
    <x v="10"/>
    <x v="10"/>
    <x v="11"/>
    <x v="10"/>
    <x v="0"/>
    <x v="712"/>
  </r>
  <r>
    <x v="525"/>
    <x v="0"/>
    <x v="0"/>
    <x v="0"/>
    <x v="480"/>
    <x v="339"/>
    <x v="0"/>
    <x v="1"/>
    <x v="1"/>
    <x v="1"/>
    <x v="1"/>
    <x v="1"/>
    <x v="0"/>
    <x v="713"/>
  </r>
  <r>
    <x v="526"/>
    <x v="0"/>
    <x v="0"/>
    <x v="47"/>
    <x v="481"/>
    <x v="329"/>
    <x v="0"/>
    <x v="4"/>
    <x v="4"/>
    <x v="4"/>
    <x v="12"/>
    <x v="11"/>
    <x v="0"/>
    <x v="714"/>
  </r>
  <r>
    <x v="526"/>
    <x v="0"/>
    <x v="0"/>
    <x v="47"/>
    <x v="482"/>
    <x v="351"/>
    <x v="0"/>
    <x v="6"/>
    <x v="6"/>
    <x v="21"/>
    <x v="39"/>
    <x v="32"/>
    <x v="0"/>
    <x v="715"/>
  </r>
  <r>
    <x v="527"/>
    <x v="0"/>
    <x v="0"/>
    <x v="5"/>
    <x v="483"/>
    <x v="352"/>
    <x v="0"/>
    <x v="6"/>
    <x v="6"/>
    <x v="5"/>
    <x v="29"/>
    <x v="32"/>
    <x v="0"/>
    <x v="716"/>
  </r>
  <r>
    <x v="528"/>
    <x v="0"/>
    <x v="0"/>
    <x v="30"/>
    <x v="484"/>
    <x v="353"/>
    <x v="1"/>
    <x v="1"/>
    <x v="11"/>
    <x v="1"/>
    <x v="1"/>
    <x v="86"/>
    <x v="0"/>
    <x v="717"/>
  </r>
  <r>
    <x v="529"/>
    <x v="0"/>
    <x v="0"/>
    <x v="0"/>
    <x v="420"/>
    <x v="311"/>
    <x v="0"/>
    <x v="1"/>
    <x v="1"/>
    <x v="1"/>
    <x v="45"/>
    <x v="76"/>
    <x v="0"/>
    <x v="718"/>
  </r>
  <r>
    <x v="530"/>
    <x v="0"/>
    <x v="0"/>
    <x v="5"/>
    <x v="485"/>
    <x v="354"/>
    <x v="0"/>
    <x v="1"/>
    <x v="1"/>
    <x v="5"/>
    <x v="82"/>
    <x v="1"/>
    <x v="0"/>
    <x v="719"/>
  </r>
  <r>
    <x v="531"/>
    <x v="0"/>
    <x v="0"/>
    <x v="4"/>
    <x v="486"/>
    <x v="355"/>
    <x v="0"/>
    <x v="8"/>
    <x v="8"/>
    <x v="8"/>
    <x v="9"/>
    <x v="8"/>
    <x v="0"/>
    <x v="720"/>
  </r>
  <r>
    <x v="532"/>
    <x v="0"/>
    <x v="0"/>
    <x v="5"/>
    <x v="389"/>
    <x v="296"/>
    <x v="0"/>
    <x v="1"/>
    <x v="1"/>
    <x v="5"/>
    <x v="82"/>
    <x v="1"/>
    <x v="0"/>
    <x v="721"/>
  </r>
  <r>
    <x v="533"/>
    <x v="0"/>
    <x v="0"/>
    <x v="47"/>
    <x v="411"/>
    <x v="308"/>
    <x v="0"/>
    <x v="7"/>
    <x v="7"/>
    <x v="6"/>
    <x v="7"/>
    <x v="7"/>
    <x v="0"/>
    <x v="722"/>
  </r>
  <r>
    <x v="534"/>
    <x v="0"/>
    <x v="0"/>
    <x v="4"/>
    <x v="487"/>
    <x v="308"/>
    <x v="0"/>
    <x v="7"/>
    <x v="7"/>
    <x v="6"/>
    <x v="7"/>
    <x v="7"/>
    <x v="0"/>
    <x v="723"/>
  </r>
  <r>
    <x v="535"/>
    <x v="0"/>
    <x v="0"/>
    <x v="30"/>
    <x v="425"/>
    <x v="320"/>
    <x v="0"/>
    <x v="10"/>
    <x v="10"/>
    <x v="10"/>
    <x v="11"/>
    <x v="10"/>
    <x v="0"/>
    <x v="724"/>
  </r>
  <r>
    <x v="536"/>
    <x v="0"/>
    <x v="0"/>
    <x v="47"/>
    <x v="441"/>
    <x v="330"/>
    <x v="0"/>
    <x v="5"/>
    <x v="5"/>
    <x v="7"/>
    <x v="8"/>
    <x v="5"/>
    <x v="0"/>
    <x v="725"/>
  </r>
  <r>
    <x v="537"/>
    <x v="0"/>
    <x v="0"/>
    <x v="74"/>
    <x v="446"/>
    <x v="327"/>
    <x v="0"/>
    <x v="7"/>
    <x v="7"/>
    <x v="6"/>
    <x v="7"/>
    <x v="7"/>
    <x v="0"/>
    <x v="726"/>
  </r>
  <r>
    <x v="537"/>
    <x v="0"/>
    <x v="0"/>
    <x v="74"/>
    <x v="433"/>
    <x v="328"/>
    <x v="0"/>
    <x v="5"/>
    <x v="5"/>
    <x v="7"/>
    <x v="8"/>
    <x v="5"/>
    <x v="0"/>
    <x v="727"/>
  </r>
  <r>
    <x v="538"/>
    <x v="0"/>
    <x v="0"/>
    <x v="4"/>
    <x v="488"/>
    <x v="61"/>
    <x v="0"/>
    <x v="5"/>
    <x v="5"/>
    <x v="7"/>
    <x v="8"/>
    <x v="5"/>
    <x v="0"/>
    <x v="728"/>
  </r>
  <r>
    <x v="539"/>
    <x v="0"/>
    <x v="0"/>
    <x v="47"/>
    <x v="489"/>
    <x v="311"/>
    <x v="0"/>
    <x v="1"/>
    <x v="1"/>
    <x v="1"/>
    <x v="77"/>
    <x v="78"/>
    <x v="0"/>
    <x v="729"/>
  </r>
  <r>
    <x v="540"/>
    <x v="0"/>
    <x v="0"/>
    <x v="4"/>
    <x v="466"/>
    <x v="336"/>
    <x v="0"/>
    <x v="4"/>
    <x v="4"/>
    <x v="4"/>
    <x v="81"/>
    <x v="81"/>
    <x v="0"/>
    <x v="730"/>
  </r>
  <r>
    <x v="540"/>
    <x v="0"/>
    <x v="0"/>
    <x v="4"/>
    <x v="459"/>
    <x v="263"/>
    <x v="0"/>
    <x v="19"/>
    <x v="20"/>
    <x v="19"/>
    <x v="29"/>
    <x v="28"/>
    <x v="0"/>
    <x v="731"/>
  </r>
  <r>
    <x v="541"/>
    <x v="0"/>
    <x v="0"/>
    <x v="47"/>
    <x v="490"/>
    <x v="356"/>
    <x v="0"/>
    <x v="5"/>
    <x v="5"/>
    <x v="7"/>
    <x v="5"/>
    <x v="87"/>
    <x v="0"/>
    <x v="732"/>
  </r>
  <r>
    <x v="542"/>
    <x v="0"/>
    <x v="0"/>
    <x v="47"/>
    <x v="479"/>
    <x v="317"/>
    <x v="0"/>
    <x v="10"/>
    <x v="10"/>
    <x v="10"/>
    <x v="11"/>
    <x v="10"/>
    <x v="0"/>
    <x v="733"/>
  </r>
  <r>
    <x v="543"/>
    <x v="0"/>
    <x v="0"/>
    <x v="80"/>
    <x v="491"/>
    <x v="357"/>
    <x v="0"/>
    <x v="1"/>
    <x v="1"/>
    <x v="1"/>
    <x v="1"/>
    <x v="1"/>
    <x v="0"/>
    <x v="734"/>
  </r>
  <r>
    <x v="544"/>
    <x v="0"/>
    <x v="0"/>
    <x v="8"/>
    <x v="487"/>
    <x v="308"/>
    <x v="0"/>
    <x v="7"/>
    <x v="7"/>
    <x v="6"/>
    <x v="7"/>
    <x v="7"/>
    <x v="0"/>
    <x v="735"/>
  </r>
  <r>
    <x v="545"/>
    <x v="0"/>
    <x v="0"/>
    <x v="81"/>
    <x v="479"/>
    <x v="317"/>
    <x v="0"/>
    <x v="10"/>
    <x v="10"/>
    <x v="10"/>
    <x v="11"/>
    <x v="10"/>
    <x v="0"/>
    <x v="736"/>
  </r>
  <r>
    <x v="546"/>
    <x v="0"/>
    <x v="0"/>
    <x v="5"/>
    <x v="492"/>
    <x v="358"/>
    <x v="0"/>
    <x v="1"/>
    <x v="1"/>
    <x v="5"/>
    <x v="82"/>
    <x v="1"/>
    <x v="0"/>
    <x v="737"/>
  </r>
  <r>
    <x v="547"/>
    <x v="0"/>
    <x v="0"/>
    <x v="5"/>
    <x v="493"/>
    <x v="359"/>
    <x v="0"/>
    <x v="10"/>
    <x v="10"/>
    <x v="5"/>
    <x v="8"/>
    <x v="88"/>
    <x v="0"/>
    <x v="738"/>
  </r>
  <r>
    <x v="548"/>
    <x v="0"/>
    <x v="0"/>
    <x v="8"/>
    <x v="411"/>
    <x v="308"/>
    <x v="0"/>
    <x v="7"/>
    <x v="7"/>
    <x v="6"/>
    <x v="7"/>
    <x v="7"/>
    <x v="0"/>
    <x v="739"/>
  </r>
  <r>
    <x v="549"/>
    <x v="0"/>
    <x v="0"/>
    <x v="4"/>
    <x v="494"/>
    <x v="21"/>
    <x v="0"/>
    <x v="5"/>
    <x v="5"/>
    <x v="7"/>
    <x v="8"/>
    <x v="5"/>
    <x v="0"/>
    <x v="740"/>
  </r>
  <r>
    <x v="550"/>
    <x v="0"/>
    <x v="0"/>
    <x v="0"/>
    <x v="448"/>
    <x v="335"/>
    <x v="0"/>
    <x v="5"/>
    <x v="5"/>
    <x v="7"/>
    <x v="8"/>
    <x v="5"/>
    <x v="0"/>
    <x v="741"/>
  </r>
  <r>
    <x v="551"/>
    <x v="0"/>
    <x v="0"/>
    <x v="8"/>
    <x v="448"/>
    <x v="335"/>
    <x v="0"/>
    <x v="5"/>
    <x v="5"/>
    <x v="7"/>
    <x v="8"/>
    <x v="5"/>
    <x v="0"/>
    <x v="742"/>
  </r>
  <r>
    <x v="552"/>
    <x v="0"/>
    <x v="0"/>
    <x v="17"/>
    <x v="471"/>
    <x v="342"/>
    <x v="0"/>
    <x v="7"/>
    <x v="7"/>
    <x v="6"/>
    <x v="20"/>
    <x v="84"/>
    <x v="0"/>
    <x v="743"/>
  </r>
  <r>
    <x v="553"/>
    <x v="0"/>
    <x v="0"/>
    <x v="0"/>
    <x v="495"/>
    <x v="360"/>
    <x v="0"/>
    <x v="6"/>
    <x v="6"/>
    <x v="21"/>
    <x v="39"/>
    <x v="32"/>
    <x v="0"/>
    <x v="744"/>
  </r>
  <r>
    <x v="553"/>
    <x v="0"/>
    <x v="0"/>
    <x v="0"/>
    <x v="496"/>
    <x v="361"/>
    <x v="0"/>
    <x v="8"/>
    <x v="8"/>
    <x v="8"/>
    <x v="9"/>
    <x v="8"/>
    <x v="0"/>
    <x v="745"/>
  </r>
  <r>
    <x v="554"/>
    <x v="0"/>
    <x v="0"/>
    <x v="0"/>
    <x v="490"/>
    <x v="356"/>
    <x v="0"/>
    <x v="5"/>
    <x v="5"/>
    <x v="7"/>
    <x v="5"/>
    <x v="87"/>
    <x v="0"/>
    <x v="746"/>
  </r>
  <r>
    <x v="555"/>
    <x v="0"/>
    <x v="0"/>
    <x v="11"/>
    <x v="497"/>
    <x v="362"/>
    <x v="0"/>
    <x v="19"/>
    <x v="20"/>
    <x v="19"/>
    <x v="29"/>
    <x v="28"/>
    <x v="0"/>
    <x v="747"/>
  </r>
  <r>
    <x v="555"/>
    <x v="0"/>
    <x v="0"/>
    <x v="11"/>
    <x v="498"/>
    <x v="363"/>
    <x v="0"/>
    <x v="7"/>
    <x v="7"/>
    <x v="6"/>
    <x v="29"/>
    <x v="89"/>
    <x v="0"/>
    <x v="748"/>
  </r>
  <r>
    <x v="555"/>
    <x v="0"/>
    <x v="0"/>
    <x v="11"/>
    <x v="499"/>
    <x v="364"/>
    <x v="0"/>
    <x v="0"/>
    <x v="0"/>
    <x v="0"/>
    <x v="0"/>
    <x v="0"/>
    <x v="0"/>
    <x v="749"/>
  </r>
  <r>
    <x v="556"/>
    <x v="0"/>
    <x v="0"/>
    <x v="5"/>
    <x v="447"/>
    <x v="334"/>
    <x v="0"/>
    <x v="19"/>
    <x v="20"/>
    <x v="5"/>
    <x v="85"/>
    <x v="28"/>
    <x v="0"/>
    <x v="750"/>
  </r>
  <r>
    <x v="557"/>
    <x v="0"/>
    <x v="0"/>
    <x v="5"/>
    <x v="500"/>
    <x v="285"/>
    <x v="0"/>
    <x v="5"/>
    <x v="5"/>
    <x v="5"/>
    <x v="1"/>
    <x v="5"/>
    <x v="0"/>
    <x v="751"/>
  </r>
  <r>
    <x v="557"/>
    <x v="0"/>
    <x v="0"/>
    <x v="5"/>
    <x v="501"/>
    <x v="365"/>
    <x v="0"/>
    <x v="19"/>
    <x v="20"/>
    <x v="5"/>
    <x v="85"/>
    <x v="28"/>
    <x v="0"/>
    <x v="752"/>
  </r>
  <r>
    <x v="558"/>
    <x v="0"/>
    <x v="0"/>
    <x v="82"/>
    <x v="102"/>
    <x v="84"/>
    <x v="0"/>
    <x v="0"/>
    <x v="0"/>
    <x v="0"/>
    <x v="30"/>
    <x v="29"/>
    <x v="0"/>
    <x v="753"/>
  </r>
  <r>
    <x v="559"/>
    <x v="0"/>
    <x v="0"/>
    <x v="82"/>
    <x v="502"/>
    <x v="66"/>
    <x v="0"/>
    <x v="18"/>
    <x v="19"/>
    <x v="18"/>
    <x v="26"/>
    <x v="25"/>
    <x v="0"/>
    <x v="754"/>
  </r>
  <r>
    <x v="559"/>
    <x v="0"/>
    <x v="0"/>
    <x v="82"/>
    <x v="350"/>
    <x v="66"/>
    <x v="0"/>
    <x v="18"/>
    <x v="19"/>
    <x v="18"/>
    <x v="26"/>
    <x v="25"/>
    <x v="0"/>
    <x v="755"/>
  </r>
  <r>
    <x v="560"/>
    <x v="0"/>
    <x v="0"/>
    <x v="4"/>
    <x v="503"/>
    <x v="366"/>
    <x v="0"/>
    <x v="15"/>
    <x v="15"/>
    <x v="15"/>
    <x v="20"/>
    <x v="18"/>
    <x v="0"/>
    <x v="756"/>
  </r>
  <r>
    <x v="561"/>
    <x v="0"/>
    <x v="0"/>
    <x v="83"/>
    <x v="504"/>
    <x v="366"/>
    <x v="0"/>
    <x v="15"/>
    <x v="15"/>
    <x v="15"/>
    <x v="20"/>
    <x v="18"/>
    <x v="0"/>
    <x v="757"/>
  </r>
  <r>
    <x v="562"/>
    <x v="0"/>
    <x v="0"/>
    <x v="0"/>
    <x v="241"/>
    <x v="187"/>
    <x v="0"/>
    <x v="17"/>
    <x v="17"/>
    <x v="17"/>
    <x v="23"/>
    <x v="21"/>
    <x v="0"/>
    <x v="758"/>
  </r>
  <r>
    <x v="562"/>
    <x v="0"/>
    <x v="0"/>
    <x v="0"/>
    <x v="449"/>
    <x v="336"/>
    <x v="0"/>
    <x v="4"/>
    <x v="4"/>
    <x v="4"/>
    <x v="81"/>
    <x v="81"/>
    <x v="0"/>
    <x v="759"/>
  </r>
  <r>
    <x v="563"/>
    <x v="0"/>
    <x v="0"/>
    <x v="11"/>
    <x v="281"/>
    <x v="50"/>
    <x v="0"/>
    <x v="14"/>
    <x v="14"/>
    <x v="14"/>
    <x v="19"/>
    <x v="17"/>
    <x v="0"/>
    <x v="760"/>
  </r>
  <r>
    <x v="564"/>
    <x v="0"/>
    <x v="0"/>
    <x v="84"/>
    <x v="505"/>
    <x v="367"/>
    <x v="0"/>
    <x v="7"/>
    <x v="7"/>
    <x v="6"/>
    <x v="7"/>
    <x v="7"/>
    <x v="0"/>
    <x v="761"/>
  </r>
  <r>
    <x v="565"/>
    <x v="0"/>
    <x v="0"/>
    <x v="8"/>
    <x v="506"/>
    <x v="368"/>
    <x v="0"/>
    <x v="18"/>
    <x v="19"/>
    <x v="18"/>
    <x v="26"/>
    <x v="25"/>
    <x v="0"/>
    <x v="762"/>
  </r>
  <r>
    <x v="566"/>
    <x v="0"/>
    <x v="0"/>
    <x v="4"/>
    <x v="507"/>
    <x v="369"/>
    <x v="0"/>
    <x v="19"/>
    <x v="20"/>
    <x v="19"/>
    <x v="29"/>
    <x v="28"/>
    <x v="0"/>
    <x v="763"/>
  </r>
  <r>
    <x v="567"/>
    <x v="0"/>
    <x v="0"/>
    <x v="0"/>
    <x v="508"/>
    <x v="338"/>
    <x v="0"/>
    <x v="1"/>
    <x v="1"/>
    <x v="1"/>
    <x v="1"/>
    <x v="1"/>
    <x v="0"/>
    <x v="764"/>
  </r>
  <r>
    <x v="568"/>
    <x v="0"/>
    <x v="0"/>
    <x v="57"/>
    <x v="509"/>
    <x v="370"/>
    <x v="0"/>
    <x v="0"/>
    <x v="0"/>
    <x v="0"/>
    <x v="0"/>
    <x v="0"/>
    <x v="0"/>
    <x v="765"/>
  </r>
  <r>
    <x v="569"/>
    <x v="0"/>
    <x v="0"/>
    <x v="85"/>
    <x v="506"/>
    <x v="368"/>
    <x v="0"/>
    <x v="18"/>
    <x v="19"/>
    <x v="18"/>
    <x v="26"/>
    <x v="25"/>
    <x v="0"/>
    <x v="766"/>
  </r>
  <r>
    <x v="570"/>
    <x v="0"/>
    <x v="0"/>
    <x v="83"/>
    <x v="25"/>
    <x v="17"/>
    <x v="0"/>
    <x v="7"/>
    <x v="7"/>
    <x v="6"/>
    <x v="7"/>
    <x v="7"/>
    <x v="0"/>
    <x v="767"/>
  </r>
  <r>
    <x v="571"/>
    <x v="0"/>
    <x v="0"/>
    <x v="86"/>
    <x v="433"/>
    <x v="328"/>
    <x v="0"/>
    <x v="5"/>
    <x v="5"/>
    <x v="7"/>
    <x v="8"/>
    <x v="5"/>
    <x v="0"/>
    <x v="768"/>
  </r>
  <r>
    <x v="572"/>
    <x v="0"/>
    <x v="0"/>
    <x v="13"/>
    <x v="427"/>
    <x v="322"/>
    <x v="0"/>
    <x v="5"/>
    <x v="5"/>
    <x v="7"/>
    <x v="8"/>
    <x v="5"/>
    <x v="0"/>
    <x v="769"/>
  </r>
  <r>
    <x v="573"/>
    <x v="0"/>
    <x v="0"/>
    <x v="13"/>
    <x v="448"/>
    <x v="335"/>
    <x v="0"/>
    <x v="5"/>
    <x v="5"/>
    <x v="7"/>
    <x v="8"/>
    <x v="5"/>
    <x v="0"/>
    <x v="770"/>
  </r>
  <r>
    <x v="574"/>
    <x v="0"/>
    <x v="0"/>
    <x v="8"/>
    <x v="510"/>
    <x v="283"/>
    <x v="0"/>
    <x v="6"/>
    <x v="6"/>
    <x v="21"/>
    <x v="39"/>
    <x v="32"/>
    <x v="0"/>
    <x v="771"/>
  </r>
  <r>
    <x v="575"/>
    <x v="0"/>
    <x v="0"/>
    <x v="0"/>
    <x v="508"/>
    <x v="338"/>
    <x v="0"/>
    <x v="1"/>
    <x v="1"/>
    <x v="1"/>
    <x v="1"/>
    <x v="1"/>
    <x v="0"/>
    <x v="772"/>
  </r>
  <r>
    <x v="576"/>
    <x v="0"/>
    <x v="0"/>
    <x v="13"/>
    <x v="480"/>
    <x v="339"/>
    <x v="1"/>
    <x v="1"/>
    <x v="11"/>
    <x v="1"/>
    <x v="1"/>
    <x v="86"/>
    <x v="0"/>
    <x v="773"/>
  </r>
  <r>
    <x v="577"/>
    <x v="0"/>
    <x v="0"/>
    <x v="5"/>
    <x v="11"/>
    <x v="9"/>
    <x v="0"/>
    <x v="7"/>
    <x v="7"/>
    <x v="5"/>
    <x v="80"/>
    <x v="7"/>
    <x v="0"/>
    <x v="774"/>
  </r>
  <r>
    <x v="578"/>
    <x v="0"/>
    <x v="0"/>
    <x v="3"/>
    <x v="511"/>
    <x v="371"/>
    <x v="0"/>
    <x v="18"/>
    <x v="19"/>
    <x v="18"/>
    <x v="86"/>
    <x v="90"/>
    <x v="0"/>
    <x v="775"/>
  </r>
  <r>
    <x v="579"/>
    <x v="0"/>
    <x v="0"/>
    <x v="87"/>
    <x v="512"/>
    <x v="372"/>
    <x v="0"/>
    <x v="3"/>
    <x v="3"/>
    <x v="3"/>
    <x v="87"/>
    <x v="91"/>
    <x v="0"/>
    <x v="776"/>
  </r>
  <r>
    <x v="579"/>
    <x v="0"/>
    <x v="0"/>
    <x v="87"/>
    <x v="513"/>
    <x v="184"/>
    <x v="0"/>
    <x v="0"/>
    <x v="0"/>
    <x v="0"/>
    <x v="88"/>
    <x v="50"/>
    <x v="0"/>
    <x v="777"/>
  </r>
  <r>
    <x v="579"/>
    <x v="0"/>
    <x v="0"/>
    <x v="87"/>
    <x v="448"/>
    <x v="335"/>
    <x v="0"/>
    <x v="5"/>
    <x v="5"/>
    <x v="7"/>
    <x v="8"/>
    <x v="5"/>
    <x v="0"/>
    <x v="778"/>
  </r>
  <r>
    <x v="579"/>
    <x v="0"/>
    <x v="0"/>
    <x v="87"/>
    <x v="514"/>
    <x v="373"/>
    <x v="0"/>
    <x v="4"/>
    <x v="4"/>
    <x v="4"/>
    <x v="12"/>
    <x v="11"/>
    <x v="0"/>
    <x v="779"/>
  </r>
  <r>
    <x v="580"/>
    <x v="0"/>
    <x v="0"/>
    <x v="4"/>
    <x v="515"/>
    <x v="374"/>
    <x v="0"/>
    <x v="19"/>
    <x v="20"/>
    <x v="19"/>
    <x v="89"/>
    <x v="92"/>
    <x v="0"/>
    <x v="780"/>
  </r>
  <r>
    <x v="581"/>
    <x v="0"/>
    <x v="0"/>
    <x v="88"/>
    <x v="516"/>
    <x v="375"/>
    <x v="0"/>
    <x v="0"/>
    <x v="0"/>
    <x v="0"/>
    <x v="0"/>
    <x v="0"/>
    <x v="0"/>
    <x v="781"/>
  </r>
  <r>
    <x v="582"/>
    <x v="0"/>
    <x v="0"/>
    <x v="4"/>
    <x v="517"/>
    <x v="376"/>
    <x v="0"/>
    <x v="0"/>
    <x v="0"/>
    <x v="0"/>
    <x v="0"/>
    <x v="0"/>
    <x v="0"/>
    <x v="782"/>
  </r>
  <r>
    <x v="583"/>
    <x v="0"/>
    <x v="0"/>
    <x v="89"/>
    <x v="79"/>
    <x v="67"/>
    <x v="0"/>
    <x v="19"/>
    <x v="20"/>
    <x v="19"/>
    <x v="27"/>
    <x v="26"/>
    <x v="0"/>
    <x v="783"/>
  </r>
  <r>
    <x v="583"/>
    <x v="0"/>
    <x v="0"/>
    <x v="89"/>
    <x v="518"/>
    <x v="336"/>
    <x v="0"/>
    <x v="4"/>
    <x v="4"/>
    <x v="4"/>
    <x v="12"/>
    <x v="11"/>
    <x v="0"/>
    <x v="784"/>
  </r>
  <r>
    <x v="584"/>
    <x v="0"/>
    <x v="0"/>
    <x v="90"/>
    <x v="519"/>
    <x v="377"/>
    <x v="0"/>
    <x v="1"/>
    <x v="1"/>
    <x v="1"/>
    <x v="29"/>
    <x v="93"/>
    <x v="0"/>
    <x v="785"/>
  </r>
  <r>
    <x v="585"/>
    <x v="0"/>
    <x v="0"/>
    <x v="57"/>
    <x v="490"/>
    <x v="356"/>
    <x v="0"/>
    <x v="5"/>
    <x v="5"/>
    <x v="7"/>
    <x v="5"/>
    <x v="87"/>
    <x v="0"/>
    <x v="786"/>
  </r>
  <r>
    <x v="586"/>
    <x v="0"/>
    <x v="0"/>
    <x v="4"/>
    <x v="520"/>
    <x v="378"/>
    <x v="0"/>
    <x v="5"/>
    <x v="5"/>
    <x v="7"/>
    <x v="8"/>
    <x v="5"/>
    <x v="0"/>
    <x v="787"/>
  </r>
  <r>
    <x v="587"/>
    <x v="0"/>
    <x v="0"/>
    <x v="7"/>
    <x v="521"/>
    <x v="379"/>
    <x v="0"/>
    <x v="1"/>
    <x v="1"/>
    <x v="1"/>
    <x v="29"/>
    <x v="93"/>
    <x v="0"/>
    <x v="788"/>
  </r>
  <r>
    <x v="587"/>
    <x v="0"/>
    <x v="0"/>
    <x v="7"/>
    <x v="522"/>
    <x v="380"/>
    <x v="0"/>
    <x v="1"/>
    <x v="1"/>
    <x v="1"/>
    <x v="1"/>
    <x v="1"/>
    <x v="0"/>
    <x v="789"/>
  </r>
  <r>
    <x v="588"/>
    <x v="0"/>
    <x v="0"/>
    <x v="0"/>
    <x v="433"/>
    <x v="328"/>
    <x v="0"/>
    <x v="5"/>
    <x v="5"/>
    <x v="7"/>
    <x v="8"/>
    <x v="5"/>
    <x v="0"/>
    <x v="790"/>
  </r>
  <r>
    <x v="589"/>
    <x v="0"/>
    <x v="0"/>
    <x v="4"/>
    <x v="523"/>
    <x v="381"/>
    <x v="0"/>
    <x v="19"/>
    <x v="20"/>
    <x v="19"/>
    <x v="29"/>
    <x v="28"/>
    <x v="0"/>
    <x v="791"/>
  </r>
  <r>
    <x v="590"/>
    <x v="0"/>
    <x v="0"/>
    <x v="0"/>
    <x v="270"/>
    <x v="131"/>
    <x v="0"/>
    <x v="5"/>
    <x v="5"/>
    <x v="7"/>
    <x v="8"/>
    <x v="5"/>
    <x v="0"/>
    <x v="792"/>
  </r>
  <r>
    <x v="591"/>
    <x v="0"/>
    <x v="0"/>
    <x v="0"/>
    <x v="479"/>
    <x v="317"/>
    <x v="0"/>
    <x v="10"/>
    <x v="10"/>
    <x v="10"/>
    <x v="11"/>
    <x v="10"/>
    <x v="0"/>
    <x v="793"/>
  </r>
  <r>
    <x v="592"/>
    <x v="0"/>
    <x v="0"/>
    <x v="7"/>
    <x v="524"/>
    <x v="299"/>
    <x v="0"/>
    <x v="0"/>
    <x v="0"/>
    <x v="0"/>
    <x v="0"/>
    <x v="0"/>
    <x v="0"/>
    <x v="794"/>
  </r>
  <r>
    <x v="593"/>
    <x v="0"/>
    <x v="0"/>
    <x v="14"/>
    <x v="525"/>
    <x v="382"/>
    <x v="0"/>
    <x v="19"/>
    <x v="20"/>
    <x v="19"/>
    <x v="29"/>
    <x v="28"/>
    <x v="0"/>
    <x v="795"/>
  </r>
  <r>
    <x v="594"/>
    <x v="0"/>
    <x v="0"/>
    <x v="17"/>
    <x v="416"/>
    <x v="312"/>
    <x v="0"/>
    <x v="1"/>
    <x v="1"/>
    <x v="1"/>
    <x v="1"/>
    <x v="1"/>
    <x v="0"/>
    <x v="796"/>
  </r>
  <r>
    <x v="594"/>
    <x v="0"/>
    <x v="0"/>
    <x v="17"/>
    <x v="526"/>
    <x v="183"/>
    <x v="0"/>
    <x v="5"/>
    <x v="5"/>
    <x v="7"/>
    <x v="8"/>
    <x v="5"/>
    <x v="0"/>
    <x v="797"/>
  </r>
  <r>
    <x v="595"/>
    <x v="0"/>
    <x v="0"/>
    <x v="11"/>
    <x v="527"/>
    <x v="383"/>
    <x v="0"/>
    <x v="1"/>
    <x v="1"/>
    <x v="1"/>
    <x v="1"/>
    <x v="1"/>
    <x v="0"/>
    <x v="798"/>
  </r>
  <r>
    <x v="596"/>
    <x v="0"/>
    <x v="0"/>
    <x v="4"/>
    <x v="528"/>
    <x v="384"/>
    <x v="0"/>
    <x v="15"/>
    <x v="15"/>
    <x v="15"/>
    <x v="20"/>
    <x v="18"/>
    <x v="0"/>
    <x v="799"/>
  </r>
  <r>
    <x v="597"/>
    <x v="0"/>
    <x v="0"/>
    <x v="0"/>
    <x v="448"/>
    <x v="335"/>
    <x v="0"/>
    <x v="5"/>
    <x v="5"/>
    <x v="7"/>
    <x v="8"/>
    <x v="5"/>
    <x v="0"/>
    <x v="800"/>
  </r>
  <r>
    <x v="598"/>
    <x v="0"/>
    <x v="0"/>
    <x v="0"/>
    <x v="76"/>
    <x v="64"/>
    <x v="0"/>
    <x v="1"/>
    <x v="1"/>
    <x v="1"/>
    <x v="1"/>
    <x v="1"/>
    <x v="0"/>
    <x v="801"/>
  </r>
  <r>
    <x v="599"/>
    <x v="0"/>
    <x v="0"/>
    <x v="5"/>
    <x v="445"/>
    <x v="320"/>
    <x v="0"/>
    <x v="10"/>
    <x v="10"/>
    <x v="5"/>
    <x v="53"/>
    <x v="10"/>
    <x v="0"/>
    <x v="802"/>
  </r>
  <r>
    <x v="600"/>
    <x v="0"/>
    <x v="0"/>
    <x v="30"/>
    <x v="428"/>
    <x v="323"/>
    <x v="0"/>
    <x v="1"/>
    <x v="1"/>
    <x v="1"/>
    <x v="1"/>
    <x v="1"/>
    <x v="0"/>
    <x v="803"/>
  </r>
  <r>
    <x v="601"/>
    <x v="0"/>
    <x v="0"/>
    <x v="47"/>
    <x v="467"/>
    <x v="343"/>
    <x v="0"/>
    <x v="1"/>
    <x v="1"/>
    <x v="1"/>
    <x v="1"/>
    <x v="1"/>
    <x v="0"/>
    <x v="804"/>
  </r>
  <r>
    <x v="602"/>
    <x v="0"/>
    <x v="0"/>
    <x v="4"/>
    <x v="529"/>
    <x v="369"/>
    <x v="0"/>
    <x v="19"/>
    <x v="20"/>
    <x v="19"/>
    <x v="29"/>
    <x v="28"/>
    <x v="0"/>
    <x v="805"/>
  </r>
  <r>
    <x v="602"/>
    <x v="0"/>
    <x v="0"/>
    <x v="4"/>
    <x v="530"/>
    <x v="385"/>
    <x v="0"/>
    <x v="0"/>
    <x v="0"/>
    <x v="0"/>
    <x v="0"/>
    <x v="0"/>
    <x v="0"/>
    <x v="806"/>
  </r>
  <r>
    <x v="603"/>
    <x v="0"/>
    <x v="0"/>
    <x v="4"/>
    <x v="351"/>
    <x v="266"/>
    <x v="0"/>
    <x v="4"/>
    <x v="4"/>
    <x v="4"/>
    <x v="12"/>
    <x v="11"/>
    <x v="0"/>
    <x v="807"/>
  </r>
  <r>
    <x v="603"/>
    <x v="0"/>
    <x v="0"/>
    <x v="4"/>
    <x v="531"/>
    <x v="386"/>
    <x v="0"/>
    <x v="19"/>
    <x v="20"/>
    <x v="19"/>
    <x v="29"/>
    <x v="28"/>
    <x v="0"/>
    <x v="808"/>
  </r>
  <r>
    <x v="603"/>
    <x v="0"/>
    <x v="0"/>
    <x v="4"/>
    <x v="532"/>
    <x v="387"/>
    <x v="0"/>
    <x v="24"/>
    <x v="30"/>
    <x v="23"/>
    <x v="90"/>
    <x v="94"/>
    <x v="0"/>
    <x v="809"/>
  </r>
  <r>
    <x v="604"/>
    <x v="0"/>
    <x v="0"/>
    <x v="47"/>
    <x v="433"/>
    <x v="328"/>
    <x v="0"/>
    <x v="5"/>
    <x v="5"/>
    <x v="7"/>
    <x v="8"/>
    <x v="5"/>
    <x v="0"/>
    <x v="810"/>
  </r>
  <r>
    <x v="605"/>
    <x v="0"/>
    <x v="0"/>
    <x v="47"/>
    <x v="464"/>
    <x v="342"/>
    <x v="0"/>
    <x v="7"/>
    <x v="7"/>
    <x v="6"/>
    <x v="10"/>
    <x v="83"/>
    <x v="0"/>
    <x v="811"/>
  </r>
  <r>
    <x v="606"/>
    <x v="0"/>
    <x v="0"/>
    <x v="91"/>
    <x v="533"/>
    <x v="388"/>
    <x v="0"/>
    <x v="7"/>
    <x v="7"/>
    <x v="6"/>
    <x v="7"/>
    <x v="7"/>
    <x v="0"/>
    <x v="812"/>
  </r>
  <r>
    <x v="606"/>
    <x v="0"/>
    <x v="0"/>
    <x v="91"/>
    <x v="534"/>
    <x v="389"/>
    <x v="0"/>
    <x v="1"/>
    <x v="1"/>
    <x v="1"/>
    <x v="1"/>
    <x v="1"/>
    <x v="0"/>
    <x v="813"/>
  </r>
  <r>
    <x v="607"/>
    <x v="0"/>
    <x v="0"/>
    <x v="0"/>
    <x v="440"/>
    <x v="317"/>
    <x v="0"/>
    <x v="10"/>
    <x v="10"/>
    <x v="10"/>
    <x v="11"/>
    <x v="10"/>
    <x v="0"/>
    <x v="814"/>
  </r>
  <r>
    <x v="608"/>
    <x v="0"/>
    <x v="0"/>
    <x v="4"/>
    <x v="535"/>
    <x v="390"/>
    <x v="0"/>
    <x v="5"/>
    <x v="5"/>
    <x v="7"/>
    <x v="8"/>
    <x v="5"/>
    <x v="0"/>
    <x v="815"/>
  </r>
  <r>
    <x v="608"/>
    <x v="0"/>
    <x v="0"/>
    <x v="4"/>
    <x v="536"/>
    <x v="306"/>
    <x v="0"/>
    <x v="19"/>
    <x v="20"/>
    <x v="19"/>
    <x v="49"/>
    <x v="73"/>
    <x v="0"/>
    <x v="816"/>
  </r>
  <r>
    <x v="609"/>
    <x v="0"/>
    <x v="0"/>
    <x v="30"/>
    <x v="537"/>
    <x v="391"/>
    <x v="0"/>
    <x v="19"/>
    <x v="20"/>
    <x v="19"/>
    <x v="29"/>
    <x v="28"/>
    <x v="0"/>
    <x v="817"/>
  </r>
  <r>
    <x v="609"/>
    <x v="0"/>
    <x v="0"/>
    <x v="30"/>
    <x v="538"/>
    <x v="392"/>
    <x v="0"/>
    <x v="0"/>
    <x v="0"/>
    <x v="0"/>
    <x v="0"/>
    <x v="0"/>
    <x v="0"/>
    <x v="818"/>
  </r>
  <r>
    <x v="610"/>
    <x v="0"/>
    <x v="0"/>
    <x v="7"/>
    <x v="539"/>
    <x v="87"/>
    <x v="0"/>
    <x v="0"/>
    <x v="0"/>
    <x v="0"/>
    <x v="91"/>
    <x v="95"/>
    <x v="0"/>
    <x v="819"/>
  </r>
  <r>
    <x v="610"/>
    <x v="0"/>
    <x v="0"/>
    <x v="7"/>
    <x v="540"/>
    <x v="393"/>
    <x v="0"/>
    <x v="7"/>
    <x v="7"/>
    <x v="6"/>
    <x v="92"/>
    <x v="96"/>
    <x v="0"/>
    <x v="820"/>
  </r>
  <r>
    <x v="610"/>
    <x v="0"/>
    <x v="0"/>
    <x v="7"/>
    <x v="541"/>
    <x v="394"/>
    <x v="0"/>
    <x v="0"/>
    <x v="0"/>
    <x v="0"/>
    <x v="0"/>
    <x v="0"/>
    <x v="0"/>
    <x v="821"/>
  </r>
  <r>
    <x v="610"/>
    <x v="0"/>
    <x v="0"/>
    <x v="7"/>
    <x v="489"/>
    <x v="311"/>
    <x v="0"/>
    <x v="1"/>
    <x v="1"/>
    <x v="1"/>
    <x v="77"/>
    <x v="78"/>
    <x v="0"/>
    <x v="822"/>
  </r>
  <r>
    <x v="610"/>
    <x v="0"/>
    <x v="0"/>
    <x v="7"/>
    <x v="97"/>
    <x v="80"/>
    <x v="0"/>
    <x v="19"/>
    <x v="20"/>
    <x v="19"/>
    <x v="29"/>
    <x v="28"/>
    <x v="0"/>
    <x v="823"/>
  </r>
  <r>
    <x v="611"/>
    <x v="0"/>
    <x v="0"/>
    <x v="3"/>
    <x v="542"/>
    <x v="84"/>
    <x v="0"/>
    <x v="0"/>
    <x v="0"/>
    <x v="0"/>
    <x v="30"/>
    <x v="29"/>
    <x v="0"/>
    <x v="824"/>
  </r>
  <r>
    <x v="611"/>
    <x v="0"/>
    <x v="0"/>
    <x v="3"/>
    <x v="543"/>
    <x v="339"/>
    <x v="0"/>
    <x v="1"/>
    <x v="1"/>
    <x v="1"/>
    <x v="20"/>
    <x v="53"/>
    <x v="0"/>
    <x v="825"/>
  </r>
  <r>
    <x v="612"/>
    <x v="0"/>
    <x v="0"/>
    <x v="11"/>
    <x v="544"/>
    <x v="395"/>
    <x v="0"/>
    <x v="19"/>
    <x v="20"/>
    <x v="19"/>
    <x v="29"/>
    <x v="28"/>
    <x v="0"/>
    <x v="826"/>
  </r>
  <r>
    <x v="613"/>
    <x v="0"/>
    <x v="0"/>
    <x v="4"/>
    <x v="453"/>
    <x v="187"/>
    <x v="0"/>
    <x v="17"/>
    <x v="17"/>
    <x v="17"/>
    <x v="23"/>
    <x v="21"/>
    <x v="0"/>
    <x v="827"/>
  </r>
  <r>
    <x v="613"/>
    <x v="0"/>
    <x v="0"/>
    <x v="4"/>
    <x v="232"/>
    <x v="182"/>
    <x v="0"/>
    <x v="20"/>
    <x v="21"/>
    <x v="20"/>
    <x v="33"/>
    <x v="31"/>
    <x v="0"/>
    <x v="828"/>
  </r>
  <r>
    <x v="614"/>
    <x v="0"/>
    <x v="0"/>
    <x v="30"/>
    <x v="545"/>
    <x v="396"/>
    <x v="0"/>
    <x v="1"/>
    <x v="1"/>
    <x v="1"/>
    <x v="1"/>
    <x v="1"/>
    <x v="0"/>
    <x v="829"/>
  </r>
  <r>
    <x v="615"/>
    <x v="0"/>
    <x v="0"/>
    <x v="4"/>
    <x v="546"/>
    <x v="144"/>
    <x v="0"/>
    <x v="6"/>
    <x v="6"/>
    <x v="21"/>
    <x v="39"/>
    <x v="32"/>
    <x v="0"/>
    <x v="830"/>
  </r>
  <r>
    <x v="616"/>
    <x v="0"/>
    <x v="0"/>
    <x v="0"/>
    <x v="547"/>
    <x v="397"/>
    <x v="0"/>
    <x v="5"/>
    <x v="5"/>
    <x v="7"/>
    <x v="8"/>
    <x v="5"/>
    <x v="0"/>
    <x v="831"/>
  </r>
  <r>
    <x v="616"/>
    <x v="0"/>
    <x v="0"/>
    <x v="0"/>
    <x v="548"/>
    <x v="398"/>
    <x v="0"/>
    <x v="1"/>
    <x v="1"/>
    <x v="1"/>
    <x v="1"/>
    <x v="1"/>
    <x v="0"/>
    <x v="832"/>
  </r>
  <r>
    <x v="617"/>
    <x v="0"/>
    <x v="0"/>
    <x v="7"/>
    <x v="549"/>
    <x v="399"/>
    <x v="0"/>
    <x v="17"/>
    <x v="17"/>
    <x v="17"/>
    <x v="93"/>
    <x v="97"/>
    <x v="0"/>
    <x v="833"/>
  </r>
  <r>
    <x v="618"/>
    <x v="0"/>
    <x v="0"/>
    <x v="0"/>
    <x v="550"/>
    <x v="400"/>
    <x v="0"/>
    <x v="5"/>
    <x v="5"/>
    <x v="7"/>
    <x v="8"/>
    <x v="5"/>
    <x v="0"/>
    <x v="834"/>
  </r>
  <r>
    <x v="619"/>
    <x v="0"/>
    <x v="0"/>
    <x v="8"/>
    <x v="431"/>
    <x v="326"/>
    <x v="0"/>
    <x v="5"/>
    <x v="5"/>
    <x v="7"/>
    <x v="8"/>
    <x v="5"/>
    <x v="0"/>
    <x v="835"/>
  </r>
  <r>
    <x v="620"/>
    <x v="0"/>
    <x v="0"/>
    <x v="8"/>
    <x v="551"/>
    <x v="84"/>
    <x v="0"/>
    <x v="0"/>
    <x v="0"/>
    <x v="0"/>
    <x v="0"/>
    <x v="0"/>
    <x v="0"/>
    <x v="836"/>
  </r>
  <r>
    <x v="621"/>
    <x v="0"/>
    <x v="0"/>
    <x v="7"/>
    <x v="450"/>
    <x v="312"/>
    <x v="0"/>
    <x v="1"/>
    <x v="1"/>
    <x v="1"/>
    <x v="1"/>
    <x v="1"/>
    <x v="0"/>
    <x v="837"/>
  </r>
  <r>
    <x v="621"/>
    <x v="0"/>
    <x v="0"/>
    <x v="7"/>
    <x v="552"/>
    <x v="184"/>
    <x v="0"/>
    <x v="0"/>
    <x v="0"/>
    <x v="0"/>
    <x v="88"/>
    <x v="50"/>
    <x v="0"/>
    <x v="838"/>
  </r>
  <r>
    <x v="622"/>
    <x v="0"/>
    <x v="0"/>
    <x v="47"/>
    <x v="553"/>
    <x v="21"/>
    <x v="0"/>
    <x v="5"/>
    <x v="5"/>
    <x v="7"/>
    <x v="8"/>
    <x v="5"/>
    <x v="0"/>
    <x v="839"/>
  </r>
  <r>
    <x v="623"/>
    <x v="0"/>
    <x v="0"/>
    <x v="47"/>
    <x v="420"/>
    <x v="311"/>
    <x v="0"/>
    <x v="1"/>
    <x v="1"/>
    <x v="1"/>
    <x v="45"/>
    <x v="76"/>
    <x v="0"/>
    <x v="840"/>
  </r>
  <r>
    <x v="624"/>
    <x v="0"/>
    <x v="0"/>
    <x v="4"/>
    <x v="554"/>
    <x v="401"/>
    <x v="0"/>
    <x v="8"/>
    <x v="8"/>
    <x v="8"/>
    <x v="9"/>
    <x v="8"/>
    <x v="0"/>
    <x v="841"/>
  </r>
  <r>
    <x v="624"/>
    <x v="0"/>
    <x v="0"/>
    <x v="4"/>
    <x v="555"/>
    <x v="402"/>
    <x v="0"/>
    <x v="1"/>
    <x v="1"/>
    <x v="1"/>
    <x v="1"/>
    <x v="1"/>
    <x v="0"/>
    <x v="842"/>
  </r>
  <r>
    <x v="625"/>
    <x v="0"/>
    <x v="0"/>
    <x v="8"/>
    <x v="556"/>
    <x v="110"/>
    <x v="0"/>
    <x v="0"/>
    <x v="0"/>
    <x v="0"/>
    <x v="0"/>
    <x v="0"/>
    <x v="0"/>
    <x v="843"/>
  </r>
  <r>
    <x v="626"/>
    <x v="0"/>
    <x v="0"/>
    <x v="17"/>
    <x v="557"/>
    <x v="403"/>
    <x v="0"/>
    <x v="19"/>
    <x v="20"/>
    <x v="19"/>
    <x v="29"/>
    <x v="28"/>
    <x v="0"/>
    <x v="844"/>
  </r>
  <r>
    <x v="627"/>
    <x v="0"/>
    <x v="0"/>
    <x v="17"/>
    <x v="558"/>
    <x v="236"/>
    <x v="0"/>
    <x v="19"/>
    <x v="20"/>
    <x v="19"/>
    <x v="29"/>
    <x v="28"/>
    <x v="0"/>
    <x v="845"/>
  </r>
  <r>
    <x v="628"/>
    <x v="0"/>
    <x v="0"/>
    <x v="17"/>
    <x v="559"/>
    <x v="404"/>
    <x v="0"/>
    <x v="0"/>
    <x v="0"/>
    <x v="0"/>
    <x v="0"/>
    <x v="0"/>
    <x v="0"/>
    <x v="846"/>
  </r>
  <r>
    <x v="629"/>
    <x v="0"/>
    <x v="0"/>
    <x v="8"/>
    <x v="551"/>
    <x v="84"/>
    <x v="0"/>
    <x v="0"/>
    <x v="0"/>
    <x v="0"/>
    <x v="0"/>
    <x v="0"/>
    <x v="0"/>
    <x v="847"/>
  </r>
  <r>
    <x v="630"/>
    <x v="0"/>
    <x v="0"/>
    <x v="17"/>
    <x v="560"/>
    <x v="405"/>
    <x v="0"/>
    <x v="1"/>
    <x v="1"/>
    <x v="1"/>
    <x v="45"/>
    <x v="76"/>
    <x v="0"/>
    <x v="848"/>
  </r>
  <r>
    <x v="631"/>
    <x v="0"/>
    <x v="0"/>
    <x v="5"/>
    <x v="560"/>
    <x v="405"/>
    <x v="0"/>
    <x v="1"/>
    <x v="1"/>
    <x v="5"/>
    <x v="9"/>
    <x v="76"/>
    <x v="0"/>
    <x v="849"/>
  </r>
  <r>
    <x v="632"/>
    <x v="0"/>
    <x v="0"/>
    <x v="17"/>
    <x v="464"/>
    <x v="342"/>
    <x v="0"/>
    <x v="7"/>
    <x v="7"/>
    <x v="6"/>
    <x v="10"/>
    <x v="83"/>
    <x v="0"/>
    <x v="850"/>
  </r>
  <r>
    <x v="633"/>
    <x v="0"/>
    <x v="0"/>
    <x v="17"/>
    <x v="561"/>
    <x v="406"/>
    <x v="0"/>
    <x v="0"/>
    <x v="0"/>
    <x v="0"/>
    <x v="0"/>
    <x v="0"/>
    <x v="0"/>
    <x v="851"/>
  </r>
  <r>
    <x v="634"/>
    <x v="0"/>
    <x v="0"/>
    <x v="8"/>
    <x v="562"/>
    <x v="308"/>
    <x v="0"/>
    <x v="7"/>
    <x v="7"/>
    <x v="6"/>
    <x v="7"/>
    <x v="7"/>
    <x v="0"/>
    <x v="852"/>
  </r>
  <r>
    <x v="635"/>
    <x v="0"/>
    <x v="0"/>
    <x v="0"/>
    <x v="563"/>
    <x v="400"/>
    <x v="0"/>
    <x v="5"/>
    <x v="5"/>
    <x v="7"/>
    <x v="8"/>
    <x v="5"/>
    <x v="0"/>
    <x v="853"/>
  </r>
  <r>
    <x v="636"/>
    <x v="0"/>
    <x v="0"/>
    <x v="30"/>
    <x v="403"/>
    <x v="304"/>
    <x v="0"/>
    <x v="0"/>
    <x v="0"/>
    <x v="0"/>
    <x v="0"/>
    <x v="0"/>
    <x v="0"/>
    <x v="854"/>
  </r>
  <r>
    <x v="637"/>
    <x v="0"/>
    <x v="0"/>
    <x v="17"/>
    <x v="452"/>
    <x v="313"/>
    <x v="0"/>
    <x v="1"/>
    <x v="1"/>
    <x v="1"/>
    <x v="1"/>
    <x v="1"/>
    <x v="0"/>
    <x v="855"/>
  </r>
  <r>
    <x v="638"/>
    <x v="0"/>
    <x v="0"/>
    <x v="30"/>
    <x v="564"/>
    <x v="407"/>
    <x v="0"/>
    <x v="5"/>
    <x v="5"/>
    <x v="7"/>
    <x v="8"/>
    <x v="5"/>
    <x v="0"/>
    <x v="856"/>
  </r>
  <r>
    <x v="639"/>
    <x v="0"/>
    <x v="0"/>
    <x v="0"/>
    <x v="565"/>
    <x v="408"/>
    <x v="0"/>
    <x v="18"/>
    <x v="19"/>
    <x v="18"/>
    <x v="26"/>
    <x v="25"/>
    <x v="0"/>
    <x v="857"/>
  </r>
  <r>
    <x v="640"/>
    <x v="0"/>
    <x v="0"/>
    <x v="14"/>
    <x v="434"/>
    <x v="309"/>
    <x v="0"/>
    <x v="1"/>
    <x v="1"/>
    <x v="1"/>
    <x v="1"/>
    <x v="1"/>
    <x v="0"/>
    <x v="858"/>
  </r>
  <r>
    <x v="640"/>
    <x v="0"/>
    <x v="0"/>
    <x v="14"/>
    <x v="489"/>
    <x v="311"/>
    <x v="0"/>
    <x v="1"/>
    <x v="1"/>
    <x v="1"/>
    <x v="77"/>
    <x v="78"/>
    <x v="0"/>
    <x v="859"/>
  </r>
  <r>
    <x v="641"/>
    <x v="0"/>
    <x v="0"/>
    <x v="0"/>
    <x v="415"/>
    <x v="311"/>
    <x v="0"/>
    <x v="1"/>
    <x v="1"/>
    <x v="1"/>
    <x v="77"/>
    <x v="78"/>
    <x v="0"/>
    <x v="860"/>
  </r>
  <r>
    <x v="642"/>
    <x v="0"/>
    <x v="0"/>
    <x v="17"/>
    <x v="566"/>
    <x v="353"/>
    <x v="0"/>
    <x v="1"/>
    <x v="1"/>
    <x v="1"/>
    <x v="1"/>
    <x v="1"/>
    <x v="0"/>
    <x v="861"/>
  </r>
  <r>
    <x v="642"/>
    <x v="0"/>
    <x v="0"/>
    <x v="17"/>
    <x v="567"/>
    <x v="409"/>
    <x v="0"/>
    <x v="7"/>
    <x v="7"/>
    <x v="6"/>
    <x v="20"/>
    <x v="84"/>
    <x v="0"/>
    <x v="862"/>
  </r>
  <r>
    <x v="643"/>
    <x v="0"/>
    <x v="0"/>
    <x v="30"/>
    <x v="568"/>
    <x v="410"/>
    <x v="0"/>
    <x v="6"/>
    <x v="6"/>
    <x v="21"/>
    <x v="39"/>
    <x v="32"/>
    <x v="0"/>
    <x v="863"/>
  </r>
  <r>
    <x v="644"/>
    <x v="0"/>
    <x v="0"/>
    <x v="70"/>
    <x v="481"/>
    <x v="329"/>
    <x v="0"/>
    <x v="4"/>
    <x v="4"/>
    <x v="4"/>
    <x v="12"/>
    <x v="11"/>
    <x v="0"/>
    <x v="864"/>
  </r>
  <r>
    <x v="644"/>
    <x v="0"/>
    <x v="0"/>
    <x v="70"/>
    <x v="569"/>
    <x v="411"/>
    <x v="0"/>
    <x v="3"/>
    <x v="3"/>
    <x v="3"/>
    <x v="3"/>
    <x v="3"/>
    <x v="0"/>
    <x v="865"/>
  </r>
  <r>
    <x v="645"/>
    <x v="0"/>
    <x v="0"/>
    <x v="4"/>
    <x v="570"/>
    <x v="412"/>
    <x v="0"/>
    <x v="19"/>
    <x v="20"/>
    <x v="19"/>
    <x v="29"/>
    <x v="28"/>
    <x v="0"/>
    <x v="866"/>
  </r>
  <r>
    <x v="646"/>
    <x v="0"/>
    <x v="0"/>
    <x v="5"/>
    <x v="271"/>
    <x v="166"/>
    <x v="0"/>
    <x v="6"/>
    <x v="6"/>
    <x v="5"/>
    <x v="29"/>
    <x v="32"/>
    <x v="0"/>
    <x v="867"/>
  </r>
  <r>
    <x v="647"/>
    <x v="0"/>
    <x v="0"/>
    <x v="3"/>
    <x v="481"/>
    <x v="329"/>
    <x v="0"/>
    <x v="4"/>
    <x v="4"/>
    <x v="4"/>
    <x v="12"/>
    <x v="11"/>
    <x v="0"/>
    <x v="868"/>
  </r>
  <r>
    <x v="647"/>
    <x v="0"/>
    <x v="0"/>
    <x v="3"/>
    <x v="449"/>
    <x v="336"/>
    <x v="0"/>
    <x v="4"/>
    <x v="4"/>
    <x v="4"/>
    <x v="81"/>
    <x v="81"/>
    <x v="0"/>
    <x v="869"/>
  </r>
  <r>
    <x v="648"/>
    <x v="0"/>
    <x v="0"/>
    <x v="3"/>
    <x v="571"/>
    <x v="413"/>
    <x v="0"/>
    <x v="7"/>
    <x v="7"/>
    <x v="6"/>
    <x v="7"/>
    <x v="7"/>
    <x v="0"/>
    <x v="870"/>
  </r>
  <r>
    <x v="648"/>
    <x v="0"/>
    <x v="0"/>
    <x v="3"/>
    <x v="572"/>
    <x v="414"/>
    <x v="0"/>
    <x v="7"/>
    <x v="7"/>
    <x v="6"/>
    <x v="7"/>
    <x v="7"/>
    <x v="0"/>
    <x v="871"/>
  </r>
  <r>
    <x v="649"/>
    <x v="0"/>
    <x v="0"/>
    <x v="4"/>
    <x v="200"/>
    <x v="126"/>
    <x v="0"/>
    <x v="6"/>
    <x v="6"/>
    <x v="21"/>
    <x v="39"/>
    <x v="32"/>
    <x v="0"/>
    <x v="872"/>
  </r>
  <r>
    <x v="650"/>
    <x v="0"/>
    <x v="0"/>
    <x v="11"/>
    <x v="573"/>
    <x v="415"/>
    <x v="0"/>
    <x v="19"/>
    <x v="20"/>
    <x v="19"/>
    <x v="29"/>
    <x v="28"/>
    <x v="0"/>
    <x v="873"/>
  </r>
  <r>
    <x v="650"/>
    <x v="0"/>
    <x v="0"/>
    <x v="11"/>
    <x v="574"/>
    <x v="416"/>
    <x v="0"/>
    <x v="19"/>
    <x v="20"/>
    <x v="19"/>
    <x v="29"/>
    <x v="28"/>
    <x v="0"/>
    <x v="874"/>
  </r>
  <r>
    <x v="651"/>
    <x v="0"/>
    <x v="0"/>
    <x v="3"/>
    <x v="575"/>
    <x v="417"/>
    <x v="0"/>
    <x v="5"/>
    <x v="5"/>
    <x v="7"/>
    <x v="8"/>
    <x v="5"/>
    <x v="0"/>
    <x v="875"/>
  </r>
  <r>
    <x v="651"/>
    <x v="0"/>
    <x v="0"/>
    <x v="3"/>
    <x v="576"/>
    <x v="418"/>
    <x v="0"/>
    <x v="19"/>
    <x v="20"/>
    <x v="19"/>
    <x v="29"/>
    <x v="28"/>
    <x v="0"/>
    <x v="876"/>
  </r>
  <r>
    <x v="651"/>
    <x v="0"/>
    <x v="0"/>
    <x v="3"/>
    <x v="577"/>
    <x v="419"/>
    <x v="0"/>
    <x v="19"/>
    <x v="20"/>
    <x v="19"/>
    <x v="29"/>
    <x v="28"/>
    <x v="0"/>
    <x v="877"/>
  </r>
  <r>
    <x v="652"/>
    <x v="0"/>
    <x v="0"/>
    <x v="3"/>
    <x v="428"/>
    <x v="323"/>
    <x v="0"/>
    <x v="1"/>
    <x v="1"/>
    <x v="1"/>
    <x v="1"/>
    <x v="1"/>
    <x v="0"/>
    <x v="878"/>
  </r>
  <r>
    <x v="652"/>
    <x v="0"/>
    <x v="0"/>
    <x v="3"/>
    <x v="430"/>
    <x v="325"/>
    <x v="0"/>
    <x v="1"/>
    <x v="1"/>
    <x v="1"/>
    <x v="1"/>
    <x v="1"/>
    <x v="0"/>
    <x v="879"/>
  </r>
  <r>
    <x v="653"/>
    <x v="0"/>
    <x v="0"/>
    <x v="0"/>
    <x v="448"/>
    <x v="335"/>
    <x v="1"/>
    <x v="5"/>
    <x v="29"/>
    <x v="7"/>
    <x v="8"/>
    <x v="47"/>
    <x v="0"/>
    <x v="880"/>
  </r>
  <r>
    <x v="654"/>
    <x v="0"/>
    <x v="0"/>
    <x v="0"/>
    <x v="578"/>
    <x v="420"/>
    <x v="0"/>
    <x v="5"/>
    <x v="5"/>
    <x v="7"/>
    <x v="8"/>
    <x v="5"/>
    <x v="0"/>
    <x v="881"/>
  </r>
  <r>
    <x v="654"/>
    <x v="0"/>
    <x v="0"/>
    <x v="0"/>
    <x v="431"/>
    <x v="326"/>
    <x v="0"/>
    <x v="5"/>
    <x v="5"/>
    <x v="7"/>
    <x v="8"/>
    <x v="5"/>
    <x v="0"/>
    <x v="882"/>
  </r>
  <r>
    <x v="655"/>
    <x v="0"/>
    <x v="0"/>
    <x v="0"/>
    <x v="563"/>
    <x v="400"/>
    <x v="0"/>
    <x v="5"/>
    <x v="5"/>
    <x v="7"/>
    <x v="8"/>
    <x v="5"/>
    <x v="0"/>
    <x v="883"/>
  </r>
  <r>
    <x v="655"/>
    <x v="0"/>
    <x v="0"/>
    <x v="0"/>
    <x v="579"/>
    <x v="421"/>
    <x v="0"/>
    <x v="15"/>
    <x v="15"/>
    <x v="15"/>
    <x v="20"/>
    <x v="18"/>
    <x v="0"/>
    <x v="884"/>
  </r>
  <r>
    <x v="656"/>
    <x v="0"/>
    <x v="0"/>
    <x v="47"/>
    <x v="490"/>
    <x v="356"/>
    <x v="0"/>
    <x v="5"/>
    <x v="5"/>
    <x v="7"/>
    <x v="5"/>
    <x v="87"/>
    <x v="0"/>
    <x v="885"/>
  </r>
  <r>
    <x v="657"/>
    <x v="0"/>
    <x v="0"/>
    <x v="92"/>
    <x v="580"/>
    <x v="82"/>
    <x v="0"/>
    <x v="4"/>
    <x v="4"/>
    <x v="4"/>
    <x v="12"/>
    <x v="11"/>
    <x v="0"/>
    <x v="886"/>
  </r>
  <r>
    <x v="658"/>
    <x v="0"/>
    <x v="0"/>
    <x v="5"/>
    <x v="581"/>
    <x v="422"/>
    <x v="0"/>
    <x v="15"/>
    <x v="15"/>
    <x v="5"/>
    <x v="94"/>
    <x v="98"/>
    <x v="0"/>
    <x v="887"/>
  </r>
  <r>
    <x v="659"/>
    <x v="0"/>
    <x v="0"/>
    <x v="0"/>
    <x v="490"/>
    <x v="356"/>
    <x v="0"/>
    <x v="5"/>
    <x v="5"/>
    <x v="7"/>
    <x v="5"/>
    <x v="87"/>
    <x v="0"/>
    <x v="888"/>
  </r>
  <r>
    <x v="660"/>
    <x v="0"/>
    <x v="0"/>
    <x v="5"/>
    <x v="582"/>
    <x v="423"/>
    <x v="0"/>
    <x v="7"/>
    <x v="7"/>
    <x v="5"/>
    <x v="80"/>
    <x v="7"/>
    <x v="0"/>
    <x v="889"/>
  </r>
  <r>
    <x v="661"/>
    <x v="0"/>
    <x v="0"/>
    <x v="5"/>
    <x v="583"/>
    <x v="424"/>
    <x v="0"/>
    <x v="1"/>
    <x v="1"/>
    <x v="5"/>
    <x v="82"/>
    <x v="1"/>
    <x v="0"/>
    <x v="890"/>
  </r>
  <r>
    <x v="662"/>
    <x v="0"/>
    <x v="0"/>
    <x v="5"/>
    <x v="584"/>
    <x v="425"/>
    <x v="0"/>
    <x v="19"/>
    <x v="20"/>
    <x v="5"/>
    <x v="5"/>
    <x v="99"/>
    <x v="0"/>
    <x v="891"/>
  </r>
  <r>
    <x v="663"/>
    <x v="0"/>
    <x v="0"/>
    <x v="5"/>
    <x v="585"/>
    <x v="426"/>
    <x v="0"/>
    <x v="7"/>
    <x v="7"/>
    <x v="5"/>
    <x v="80"/>
    <x v="7"/>
    <x v="0"/>
    <x v="892"/>
  </r>
  <r>
    <x v="664"/>
    <x v="0"/>
    <x v="0"/>
    <x v="5"/>
    <x v="586"/>
    <x v="386"/>
    <x v="0"/>
    <x v="19"/>
    <x v="20"/>
    <x v="5"/>
    <x v="85"/>
    <x v="28"/>
    <x v="0"/>
    <x v="893"/>
  </r>
  <r>
    <x v="665"/>
    <x v="0"/>
    <x v="0"/>
    <x v="5"/>
    <x v="587"/>
    <x v="427"/>
    <x v="0"/>
    <x v="1"/>
    <x v="1"/>
    <x v="5"/>
    <x v="82"/>
    <x v="1"/>
    <x v="0"/>
    <x v="894"/>
  </r>
  <r>
    <x v="666"/>
    <x v="0"/>
    <x v="0"/>
    <x v="5"/>
    <x v="574"/>
    <x v="416"/>
    <x v="0"/>
    <x v="19"/>
    <x v="20"/>
    <x v="5"/>
    <x v="85"/>
    <x v="28"/>
    <x v="0"/>
    <x v="895"/>
  </r>
  <r>
    <x v="667"/>
    <x v="0"/>
    <x v="0"/>
    <x v="5"/>
    <x v="588"/>
    <x v="428"/>
    <x v="0"/>
    <x v="1"/>
    <x v="1"/>
    <x v="5"/>
    <x v="82"/>
    <x v="1"/>
    <x v="0"/>
    <x v="896"/>
  </r>
  <r>
    <x v="668"/>
    <x v="0"/>
    <x v="0"/>
    <x v="5"/>
    <x v="497"/>
    <x v="362"/>
    <x v="0"/>
    <x v="19"/>
    <x v="20"/>
    <x v="5"/>
    <x v="85"/>
    <x v="28"/>
    <x v="0"/>
    <x v="897"/>
  </r>
  <r>
    <x v="669"/>
    <x v="0"/>
    <x v="0"/>
    <x v="4"/>
    <x v="427"/>
    <x v="322"/>
    <x v="0"/>
    <x v="5"/>
    <x v="5"/>
    <x v="7"/>
    <x v="8"/>
    <x v="5"/>
    <x v="0"/>
    <x v="898"/>
  </r>
  <r>
    <x v="670"/>
    <x v="0"/>
    <x v="0"/>
    <x v="30"/>
    <x v="446"/>
    <x v="327"/>
    <x v="0"/>
    <x v="7"/>
    <x v="7"/>
    <x v="6"/>
    <x v="7"/>
    <x v="7"/>
    <x v="0"/>
    <x v="899"/>
  </r>
  <r>
    <x v="671"/>
    <x v="0"/>
    <x v="0"/>
    <x v="0"/>
    <x v="589"/>
    <x v="17"/>
    <x v="0"/>
    <x v="7"/>
    <x v="7"/>
    <x v="6"/>
    <x v="7"/>
    <x v="7"/>
    <x v="0"/>
    <x v="900"/>
  </r>
  <r>
    <x v="671"/>
    <x v="0"/>
    <x v="0"/>
    <x v="0"/>
    <x v="514"/>
    <x v="373"/>
    <x v="0"/>
    <x v="4"/>
    <x v="4"/>
    <x v="4"/>
    <x v="12"/>
    <x v="11"/>
    <x v="0"/>
    <x v="901"/>
  </r>
  <r>
    <x v="672"/>
    <x v="0"/>
    <x v="0"/>
    <x v="0"/>
    <x v="590"/>
    <x v="429"/>
    <x v="0"/>
    <x v="6"/>
    <x v="6"/>
    <x v="21"/>
    <x v="39"/>
    <x v="32"/>
    <x v="0"/>
    <x v="902"/>
  </r>
  <r>
    <x v="673"/>
    <x v="0"/>
    <x v="0"/>
    <x v="47"/>
    <x v="427"/>
    <x v="322"/>
    <x v="0"/>
    <x v="5"/>
    <x v="5"/>
    <x v="7"/>
    <x v="8"/>
    <x v="5"/>
    <x v="0"/>
    <x v="903"/>
  </r>
  <r>
    <x v="674"/>
    <x v="0"/>
    <x v="0"/>
    <x v="47"/>
    <x v="591"/>
    <x v="430"/>
    <x v="0"/>
    <x v="4"/>
    <x v="4"/>
    <x v="4"/>
    <x v="12"/>
    <x v="11"/>
    <x v="0"/>
    <x v="904"/>
  </r>
  <r>
    <x v="675"/>
    <x v="0"/>
    <x v="0"/>
    <x v="17"/>
    <x v="592"/>
    <x v="343"/>
    <x v="0"/>
    <x v="1"/>
    <x v="1"/>
    <x v="1"/>
    <x v="1"/>
    <x v="1"/>
    <x v="0"/>
    <x v="905"/>
  </r>
  <r>
    <x v="676"/>
    <x v="0"/>
    <x v="0"/>
    <x v="30"/>
    <x v="436"/>
    <x v="229"/>
    <x v="0"/>
    <x v="18"/>
    <x v="19"/>
    <x v="18"/>
    <x v="26"/>
    <x v="25"/>
    <x v="0"/>
    <x v="906"/>
  </r>
  <r>
    <x v="677"/>
    <x v="0"/>
    <x v="0"/>
    <x v="17"/>
    <x v="593"/>
    <x v="137"/>
    <x v="0"/>
    <x v="1"/>
    <x v="1"/>
    <x v="1"/>
    <x v="44"/>
    <x v="39"/>
    <x v="0"/>
    <x v="907"/>
  </r>
  <r>
    <x v="677"/>
    <x v="0"/>
    <x v="0"/>
    <x v="17"/>
    <x v="431"/>
    <x v="326"/>
    <x v="0"/>
    <x v="5"/>
    <x v="5"/>
    <x v="7"/>
    <x v="8"/>
    <x v="5"/>
    <x v="0"/>
    <x v="908"/>
  </r>
  <r>
    <x v="678"/>
    <x v="0"/>
    <x v="0"/>
    <x v="8"/>
    <x v="594"/>
    <x v="431"/>
    <x v="0"/>
    <x v="7"/>
    <x v="7"/>
    <x v="6"/>
    <x v="95"/>
    <x v="100"/>
    <x v="0"/>
    <x v="909"/>
  </r>
  <r>
    <x v="679"/>
    <x v="0"/>
    <x v="0"/>
    <x v="0"/>
    <x v="429"/>
    <x v="324"/>
    <x v="0"/>
    <x v="1"/>
    <x v="1"/>
    <x v="1"/>
    <x v="1"/>
    <x v="1"/>
    <x v="0"/>
    <x v="910"/>
  </r>
  <r>
    <x v="679"/>
    <x v="0"/>
    <x v="0"/>
    <x v="0"/>
    <x v="595"/>
    <x v="432"/>
    <x v="0"/>
    <x v="1"/>
    <x v="1"/>
    <x v="1"/>
    <x v="1"/>
    <x v="1"/>
    <x v="0"/>
    <x v="911"/>
  </r>
  <r>
    <x v="679"/>
    <x v="0"/>
    <x v="0"/>
    <x v="0"/>
    <x v="358"/>
    <x v="113"/>
    <x v="0"/>
    <x v="0"/>
    <x v="0"/>
    <x v="0"/>
    <x v="0"/>
    <x v="0"/>
    <x v="0"/>
    <x v="912"/>
  </r>
  <r>
    <x v="679"/>
    <x v="0"/>
    <x v="0"/>
    <x v="0"/>
    <x v="431"/>
    <x v="326"/>
    <x v="0"/>
    <x v="5"/>
    <x v="5"/>
    <x v="7"/>
    <x v="8"/>
    <x v="5"/>
    <x v="0"/>
    <x v="913"/>
  </r>
  <r>
    <x v="680"/>
    <x v="0"/>
    <x v="0"/>
    <x v="11"/>
    <x v="596"/>
    <x v="433"/>
    <x v="0"/>
    <x v="8"/>
    <x v="8"/>
    <x v="8"/>
    <x v="9"/>
    <x v="8"/>
    <x v="0"/>
    <x v="914"/>
  </r>
  <r>
    <x v="680"/>
    <x v="0"/>
    <x v="0"/>
    <x v="11"/>
    <x v="519"/>
    <x v="377"/>
    <x v="0"/>
    <x v="1"/>
    <x v="1"/>
    <x v="1"/>
    <x v="29"/>
    <x v="93"/>
    <x v="0"/>
    <x v="915"/>
  </r>
  <r>
    <x v="681"/>
    <x v="0"/>
    <x v="0"/>
    <x v="4"/>
    <x v="597"/>
    <x v="434"/>
    <x v="0"/>
    <x v="7"/>
    <x v="7"/>
    <x v="6"/>
    <x v="7"/>
    <x v="7"/>
    <x v="0"/>
    <x v="916"/>
  </r>
  <r>
    <x v="682"/>
    <x v="0"/>
    <x v="0"/>
    <x v="11"/>
    <x v="598"/>
    <x v="435"/>
    <x v="0"/>
    <x v="5"/>
    <x v="5"/>
    <x v="7"/>
    <x v="8"/>
    <x v="5"/>
    <x v="0"/>
    <x v="917"/>
  </r>
  <r>
    <x v="682"/>
    <x v="0"/>
    <x v="0"/>
    <x v="11"/>
    <x v="599"/>
    <x v="436"/>
    <x v="0"/>
    <x v="5"/>
    <x v="5"/>
    <x v="7"/>
    <x v="8"/>
    <x v="5"/>
    <x v="0"/>
    <x v="918"/>
  </r>
  <r>
    <x v="683"/>
    <x v="0"/>
    <x v="0"/>
    <x v="0"/>
    <x v="427"/>
    <x v="322"/>
    <x v="0"/>
    <x v="5"/>
    <x v="5"/>
    <x v="7"/>
    <x v="8"/>
    <x v="5"/>
    <x v="0"/>
    <x v="919"/>
  </r>
  <r>
    <x v="684"/>
    <x v="0"/>
    <x v="0"/>
    <x v="17"/>
    <x v="452"/>
    <x v="313"/>
    <x v="0"/>
    <x v="1"/>
    <x v="1"/>
    <x v="1"/>
    <x v="1"/>
    <x v="1"/>
    <x v="0"/>
    <x v="920"/>
  </r>
  <r>
    <x v="685"/>
    <x v="0"/>
    <x v="0"/>
    <x v="0"/>
    <x v="600"/>
    <x v="437"/>
    <x v="0"/>
    <x v="1"/>
    <x v="1"/>
    <x v="1"/>
    <x v="1"/>
    <x v="1"/>
    <x v="0"/>
    <x v="921"/>
  </r>
  <r>
    <x v="685"/>
    <x v="0"/>
    <x v="0"/>
    <x v="0"/>
    <x v="601"/>
    <x v="438"/>
    <x v="0"/>
    <x v="23"/>
    <x v="25"/>
    <x v="22"/>
    <x v="96"/>
    <x v="101"/>
    <x v="0"/>
    <x v="922"/>
  </r>
  <r>
    <x v="685"/>
    <x v="0"/>
    <x v="0"/>
    <x v="0"/>
    <x v="602"/>
    <x v="439"/>
    <x v="0"/>
    <x v="0"/>
    <x v="0"/>
    <x v="0"/>
    <x v="29"/>
    <x v="102"/>
    <x v="0"/>
    <x v="923"/>
  </r>
  <r>
    <x v="686"/>
    <x v="0"/>
    <x v="0"/>
    <x v="7"/>
    <x v="603"/>
    <x v="440"/>
    <x v="0"/>
    <x v="19"/>
    <x v="20"/>
    <x v="19"/>
    <x v="29"/>
    <x v="28"/>
    <x v="0"/>
    <x v="924"/>
  </r>
  <r>
    <x v="687"/>
    <x v="0"/>
    <x v="0"/>
    <x v="5"/>
    <x v="604"/>
    <x v="441"/>
    <x v="0"/>
    <x v="19"/>
    <x v="20"/>
    <x v="5"/>
    <x v="85"/>
    <x v="28"/>
    <x v="0"/>
    <x v="925"/>
  </r>
  <r>
    <x v="688"/>
    <x v="0"/>
    <x v="0"/>
    <x v="3"/>
    <x v="605"/>
    <x v="294"/>
    <x v="0"/>
    <x v="7"/>
    <x v="7"/>
    <x v="6"/>
    <x v="7"/>
    <x v="7"/>
    <x v="0"/>
    <x v="926"/>
  </r>
  <r>
    <x v="688"/>
    <x v="0"/>
    <x v="0"/>
    <x v="3"/>
    <x v="606"/>
    <x v="442"/>
    <x v="0"/>
    <x v="7"/>
    <x v="7"/>
    <x v="6"/>
    <x v="7"/>
    <x v="7"/>
    <x v="0"/>
    <x v="927"/>
  </r>
  <r>
    <x v="689"/>
    <x v="0"/>
    <x v="0"/>
    <x v="3"/>
    <x v="607"/>
    <x v="318"/>
    <x v="0"/>
    <x v="0"/>
    <x v="0"/>
    <x v="0"/>
    <x v="0"/>
    <x v="0"/>
    <x v="0"/>
    <x v="928"/>
  </r>
  <r>
    <x v="690"/>
    <x v="0"/>
    <x v="0"/>
    <x v="0"/>
    <x v="608"/>
    <x v="45"/>
    <x v="0"/>
    <x v="8"/>
    <x v="8"/>
    <x v="8"/>
    <x v="9"/>
    <x v="8"/>
    <x v="0"/>
    <x v="929"/>
  </r>
  <r>
    <x v="691"/>
    <x v="0"/>
    <x v="0"/>
    <x v="0"/>
    <x v="462"/>
    <x v="327"/>
    <x v="0"/>
    <x v="7"/>
    <x v="7"/>
    <x v="6"/>
    <x v="7"/>
    <x v="7"/>
    <x v="0"/>
    <x v="930"/>
  </r>
  <r>
    <x v="692"/>
    <x v="0"/>
    <x v="0"/>
    <x v="30"/>
    <x v="609"/>
    <x v="336"/>
    <x v="0"/>
    <x v="4"/>
    <x v="4"/>
    <x v="4"/>
    <x v="81"/>
    <x v="81"/>
    <x v="0"/>
    <x v="931"/>
  </r>
  <r>
    <x v="693"/>
    <x v="0"/>
    <x v="0"/>
    <x v="0"/>
    <x v="490"/>
    <x v="356"/>
    <x v="0"/>
    <x v="5"/>
    <x v="5"/>
    <x v="7"/>
    <x v="5"/>
    <x v="87"/>
    <x v="0"/>
    <x v="932"/>
  </r>
  <r>
    <x v="693"/>
    <x v="0"/>
    <x v="0"/>
    <x v="0"/>
    <x v="427"/>
    <x v="322"/>
    <x v="0"/>
    <x v="5"/>
    <x v="5"/>
    <x v="7"/>
    <x v="8"/>
    <x v="5"/>
    <x v="0"/>
    <x v="933"/>
  </r>
  <r>
    <x v="694"/>
    <x v="0"/>
    <x v="0"/>
    <x v="47"/>
    <x v="534"/>
    <x v="437"/>
    <x v="0"/>
    <x v="1"/>
    <x v="1"/>
    <x v="1"/>
    <x v="1"/>
    <x v="1"/>
    <x v="0"/>
    <x v="934"/>
  </r>
  <r>
    <x v="695"/>
    <x v="0"/>
    <x v="0"/>
    <x v="5"/>
    <x v="610"/>
    <x v="443"/>
    <x v="0"/>
    <x v="7"/>
    <x v="7"/>
    <x v="5"/>
    <x v="80"/>
    <x v="7"/>
    <x v="0"/>
    <x v="935"/>
  </r>
  <r>
    <x v="696"/>
    <x v="0"/>
    <x v="0"/>
    <x v="7"/>
    <x v="611"/>
    <x v="393"/>
    <x v="0"/>
    <x v="7"/>
    <x v="7"/>
    <x v="6"/>
    <x v="92"/>
    <x v="96"/>
    <x v="0"/>
    <x v="936"/>
  </r>
  <r>
    <x v="697"/>
    <x v="0"/>
    <x v="0"/>
    <x v="7"/>
    <x v="612"/>
    <x v="444"/>
    <x v="0"/>
    <x v="7"/>
    <x v="7"/>
    <x v="6"/>
    <x v="7"/>
    <x v="7"/>
    <x v="0"/>
    <x v="937"/>
  </r>
  <r>
    <x v="698"/>
    <x v="0"/>
    <x v="0"/>
    <x v="17"/>
    <x v="613"/>
    <x v="329"/>
    <x v="0"/>
    <x v="4"/>
    <x v="4"/>
    <x v="4"/>
    <x v="0"/>
    <x v="80"/>
    <x v="0"/>
    <x v="938"/>
  </r>
  <r>
    <x v="699"/>
    <x v="0"/>
    <x v="0"/>
    <x v="30"/>
    <x v="593"/>
    <x v="137"/>
    <x v="0"/>
    <x v="1"/>
    <x v="1"/>
    <x v="1"/>
    <x v="44"/>
    <x v="39"/>
    <x v="0"/>
    <x v="939"/>
  </r>
  <r>
    <x v="699"/>
    <x v="0"/>
    <x v="0"/>
    <x v="30"/>
    <x v="614"/>
    <x v="42"/>
    <x v="0"/>
    <x v="3"/>
    <x v="3"/>
    <x v="3"/>
    <x v="17"/>
    <x v="15"/>
    <x v="0"/>
    <x v="940"/>
  </r>
  <r>
    <x v="700"/>
    <x v="0"/>
    <x v="0"/>
    <x v="17"/>
    <x v="416"/>
    <x v="312"/>
    <x v="0"/>
    <x v="1"/>
    <x v="1"/>
    <x v="1"/>
    <x v="1"/>
    <x v="1"/>
    <x v="0"/>
    <x v="941"/>
  </r>
  <r>
    <x v="701"/>
    <x v="0"/>
    <x v="0"/>
    <x v="5"/>
    <x v="615"/>
    <x v="329"/>
    <x v="0"/>
    <x v="4"/>
    <x v="4"/>
    <x v="5"/>
    <x v="57"/>
    <x v="11"/>
    <x v="0"/>
    <x v="942"/>
  </r>
  <r>
    <x v="702"/>
    <x v="0"/>
    <x v="0"/>
    <x v="0"/>
    <x v="616"/>
    <x v="445"/>
    <x v="0"/>
    <x v="5"/>
    <x v="5"/>
    <x v="7"/>
    <x v="8"/>
    <x v="5"/>
    <x v="0"/>
    <x v="943"/>
  </r>
  <r>
    <x v="702"/>
    <x v="0"/>
    <x v="0"/>
    <x v="0"/>
    <x v="617"/>
    <x v="40"/>
    <x v="0"/>
    <x v="8"/>
    <x v="8"/>
    <x v="8"/>
    <x v="9"/>
    <x v="8"/>
    <x v="0"/>
    <x v="944"/>
  </r>
  <r>
    <x v="703"/>
    <x v="0"/>
    <x v="0"/>
    <x v="4"/>
    <x v="618"/>
    <x v="446"/>
    <x v="0"/>
    <x v="1"/>
    <x v="1"/>
    <x v="1"/>
    <x v="1"/>
    <x v="1"/>
    <x v="0"/>
    <x v="945"/>
  </r>
  <r>
    <x v="704"/>
    <x v="0"/>
    <x v="0"/>
    <x v="4"/>
    <x v="619"/>
    <x v="447"/>
    <x v="0"/>
    <x v="19"/>
    <x v="20"/>
    <x v="19"/>
    <x v="29"/>
    <x v="28"/>
    <x v="0"/>
    <x v="946"/>
  </r>
  <r>
    <x v="705"/>
    <x v="0"/>
    <x v="0"/>
    <x v="4"/>
    <x v="620"/>
    <x v="448"/>
    <x v="0"/>
    <x v="33"/>
    <x v="35"/>
    <x v="33"/>
    <x v="68"/>
    <x v="67"/>
    <x v="0"/>
    <x v="947"/>
  </r>
  <r>
    <x v="705"/>
    <x v="0"/>
    <x v="0"/>
    <x v="4"/>
    <x v="621"/>
    <x v="449"/>
    <x v="0"/>
    <x v="19"/>
    <x v="20"/>
    <x v="19"/>
    <x v="29"/>
    <x v="28"/>
    <x v="0"/>
    <x v="948"/>
  </r>
  <r>
    <x v="706"/>
    <x v="0"/>
    <x v="0"/>
    <x v="17"/>
    <x v="534"/>
    <x v="437"/>
    <x v="0"/>
    <x v="1"/>
    <x v="1"/>
    <x v="1"/>
    <x v="1"/>
    <x v="1"/>
    <x v="0"/>
    <x v="949"/>
  </r>
  <r>
    <x v="706"/>
    <x v="0"/>
    <x v="0"/>
    <x v="17"/>
    <x v="600"/>
    <x v="437"/>
    <x v="0"/>
    <x v="1"/>
    <x v="1"/>
    <x v="1"/>
    <x v="1"/>
    <x v="1"/>
    <x v="0"/>
    <x v="950"/>
  </r>
  <r>
    <x v="707"/>
    <x v="0"/>
    <x v="0"/>
    <x v="49"/>
    <x v="622"/>
    <x v="344"/>
    <x v="0"/>
    <x v="9"/>
    <x v="9"/>
    <x v="9"/>
    <x v="97"/>
    <x v="103"/>
    <x v="0"/>
    <x v="951"/>
  </r>
  <r>
    <x v="708"/>
    <x v="0"/>
    <x v="0"/>
    <x v="47"/>
    <x v="623"/>
    <x v="450"/>
    <x v="0"/>
    <x v="1"/>
    <x v="1"/>
    <x v="1"/>
    <x v="1"/>
    <x v="1"/>
    <x v="0"/>
    <x v="952"/>
  </r>
  <r>
    <x v="709"/>
    <x v="0"/>
    <x v="0"/>
    <x v="5"/>
    <x v="299"/>
    <x v="225"/>
    <x v="0"/>
    <x v="19"/>
    <x v="20"/>
    <x v="5"/>
    <x v="85"/>
    <x v="28"/>
    <x v="0"/>
    <x v="953"/>
  </r>
  <r>
    <x v="709"/>
    <x v="0"/>
    <x v="0"/>
    <x v="5"/>
    <x v="624"/>
    <x v="451"/>
    <x v="0"/>
    <x v="6"/>
    <x v="6"/>
    <x v="5"/>
    <x v="29"/>
    <x v="32"/>
    <x v="0"/>
    <x v="954"/>
  </r>
  <r>
    <x v="709"/>
    <x v="0"/>
    <x v="0"/>
    <x v="5"/>
    <x v="625"/>
    <x v="452"/>
    <x v="0"/>
    <x v="7"/>
    <x v="7"/>
    <x v="5"/>
    <x v="80"/>
    <x v="7"/>
    <x v="0"/>
    <x v="955"/>
  </r>
  <r>
    <x v="709"/>
    <x v="0"/>
    <x v="0"/>
    <x v="5"/>
    <x v="626"/>
    <x v="453"/>
    <x v="0"/>
    <x v="19"/>
    <x v="20"/>
    <x v="5"/>
    <x v="85"/>
    <x v="28"/>
    <x v="0"/>
    <x v="956"/>
  </r>
  <r>
    <x v="709"/>
    <x v="0"/>
    <x v="0"/>
    <x v="5"/>
    <x v="367"/>
    <x v="279"/>
    <x v="0"/>
    <x v="8"/>
    <x v="8"/>
    <x v="5"/>
    <x v="36"/>
    <x v="8"/>
    <x v="0"/>
    <x v="957"/>
  </r>
  <r>
    <x v="709"/>
    <x v="0"/>
    <x v="0"/>
    <x v="5"/>
    <x v="627"/>
    <x v="454"/>
    <x v="0"/>
    <x v="5"/>
    <x v="5"/>
    <x v="5"/>
    <x v="1"/>
    <x v="5"/>
    <x v="0"/>
    <x v="958"/>
  </r>
  <r>
    <x v="710"/>
    <x v="0"/>
    <x v="0"/>
    <x v="70"/>
    <x v="560"/>
    <x v="405"/>
    <x v="0"/>
    <x v="1"/>
    <x v="1"/>
    <x v="1"/>
    <x v="45"/>
    <x v="76"/>
    <x v="0"/>
    <x v="959"/>
  </r>
  <r>
    <x v="710"/>
    <x v="0"/>
    <x v="0"/>
    <x v="70"/>
    <x v="628"/>
    <x v="455"/>
    <x v="0"/>
    <x v="1"/>
    <x v="1"/>
    <x v="1"/>
    <x v="1"/>
    <x v="1"/>
    <x v="0"/>
    <x v="960"/>
  </r>
  <r>
    <x v="710"/>
    <x v="0"/>
    <x v="0"/>
    <x v="70"/>
    <x v="629"/>
    <x v="441"/>
    <x v="0"/>
    <x v="19"/>
    <x v="20"/>
    <x v="19"/>
    <x v="29"/>
    <x v="28"/>
    <x v="0"/>
    <x v="961"/>
  </r>
  <r>
    <x v="711"/>
    <x v="0"/>
    <x v="0"/>
    <x v="11"/>
    <x v="630"/>
    <x v="456"/>
    <x v="0"/>
    <x v="5"/>
    <x v="5"/>
    <x v="7"/>
    <x v="8"/>
    <x v="5"/>
    <x v="0"/>
    <x v="962"/>
  </r>
  <r>
    <x v="712"/>
    <x v="0"/>
    <x v="0"/>
    <x v="30"/>
    <x v="631"/>
    <x v="457"/>
    <x v="0"/>
    <x v="7"/>
    <x v="7"/>
    <x v="6"/>
    <x v="7"/>
    <x v="7"/>
    <x v="0"/>
    <x v="963"/>
  </r>
  <r>
    <x v="713"/>
    <x v="0"/>
    <x v="0"/>
    <x v="49"/>
    <x v="632"/>
    <x v="458"/>
    <x v="0"/>
    <x v="4"/>
    <x v="4"/>
    <x v="4"/>
    <x v="98"/>
    <x v="32"/>
    <x v="0"/>
    <x v="964"/>
  </r>
  <r>
    <x v="714"/>
    <x v="0"/>
    <x v="0"/>
    <x v="47"/>
    <x v="633"/>
    <x v="340"/>
    <x v="0"/>
    <x v="7"/>
    <x v="7"/>
    <x v="6"/>
    <x v="7"/>
    <x v="7"/>
    <x v="0"/>
    <x v="965"/>
  </r>
  <r>
    <x v="715"/>
    <x v="0"/>
    <x v="0"/>
    <x v="8"/>
    <x v="634"/>
    <x v="459"/>
    <x v="0"/>
    <x v="19"/>
    <x v="20"/>
    <x v="19"/>
    <x v="29"/>
    <x v="28"/>
    <x v="0"/>
    <x v="966"/>
  </r>
  <r>
    <x v="715"/>
    <x v="0"/>
    <x v="0"/>
    <x v="8"/>
    <x v="635"/>
    <x v="460"/>
    <x v="0"/>
    <x v="19"/>
    <x v="20"/>
    <x v="19"/>
    <x v="29"/>
    <x v="28"/>
    <x v="0"/>
    <x v="967"/>
  </r>
  <r>
    <x v="716"/>
    <x v="0"/>
    <x v="0"/>
    <x v="8"/>
    <x v="636"/>
    <x v="461"/>
    <x v="0"/>
    <x v="1"/>
    <x v="1"/>
    <x v="1"/>
    <x v="1"/>
    <x v="1"/>
    <x v="0"/>
    <x v="968"/>
  </r>
  <r>
    <x v="716"/>
    <x v="0"/>
    <x v="0"/>
    <x v="8"/>
    <x v="637"/>
    <x v="462"/>
    <x v="0"/>
    <x v="5"/>
    <x v="5"/>
    <x v="7"/>
    <x v="8"/>
    <x v="5"/>
    <x v="0"/>
    <x v="969"/>
  </r>
  <r>
    <x v="717"/>
    <x v="0"/>
    <x v="0"/>
    <x v="0"/>
    <x v="490"/>
    <x v="356"/>
    <x v="0"/>
    <x v="5"/>
    <x v="5"/>
    <x v="7"/>
    <x v="5"/>
    <x v="87"/>
    <x v="0"/>
    <x v="970"/>
  </r>
  <r>
    <x v="718"/>
    <x v="0"/>
    <x v="0"/>
    <x v="14"/>
    <x v="638"/>
    <x v="463"/>
    <x v="0"/>
    <x v="19"/>
    <x v="20"/>
    <x v="19"/>
    <x v="29"/>
    <x v="28"/>
    <x v="0"/>
    <x v="971"/>
  </r>
  <r>
    <x v="718"/>
    <x v="0"/>
    <x v="0"/>
    <x v="14"/>
    <x v="639"/>
    <x v="235"/>
    <x v="0"/>
    <x v="19"/>
    <x v="20"/>
    <x v="19"/>
    <x v="29"/>
    <x v="28"/>
    <x v="0"/>
    <x v="972"/>
  </r>
  <r>
    <x v="719"/>
    <x v="0"/>
    <x v="0"/>
    <x v="4"/>
    <x v="640"/>
    <x v="464"/>
    <x v="0"/>
    <x v="6"/>
    <x v="6"/>
    <x v="21"/>
    <x v="39"/>
    <x v="32"/>
    <x v="0"/>
    <x v="973"/>
  </r>
  <r>
    <x v="719"/>
    <x v="0"/>
    <x v="0"/>
    <x v="4"/>
    <x v="641"/>
    <x v="465"/>
    <x v="0"/>
    <x v="0"/>
    <x v="0"/>
    <x v="0"/>
    <x v="0"/>
    <x v="0"/>
    <x v="0"/>
    <x v="974"/>
  </r>
  <r>
    <x v="719"/>
    <x v="0"/>
    <x v="0"/>
    <x v="4"/>
    <x v="514"/>
    <x v="373"/>
    <x v="0"/>
    <x v="4"/>
    <x v="4"/>
    <x v="4"/>
    <x v="12"/>
    <x v="11"/>
    <x v="0"/>
    <x v="975"/>
  </r>
  <r>
    <x v="720"/>
    <x v="0"/>
    <x v="0"/>
    <x v="14"/>
    <x v="642"/>
    <x v="466"/>
    <x v="0"/>
    <x v="19"/>
    <x v="20"/>
    <x v="19"/>
    <x v="19"/>
    <x v="104"/>
    <x v="0"/>
    <x v="976"/>
  </r>
  <r>
    <x v="720"/>
    <x v="0"/>
    <x v="0"/>
    <x v="14"/>
    <x v="643"/>
    <x v="467"/>
    <x v="0"/>
    <x v="6"/>
    <x v="6"/>
    <x v="21"/>
    <x v="39"/>
    <x v="32"/>
    <x v="0"/>
    <x v="977"/>
  </r>
  <r>
    <x v="720"/>
    <x v="0"/>
    <x v="0"/>
    <x v="14"/>
    <x v="644"/>
    <x v="468"/>
    <x v="0"/>
    <x v="1"/>
    <x v="1"/>
    <x v="1"/>
    <x v="1"/>
    <x v="1"/>
    <x v="0"/>
    <x v="978"/>
  </r>
  <r>
    <x v="720"/>
    <x v="0"/>
    <x v="0"/>
    <x v="14"/>
    <x v="645"/>
    <x v="469"/>
    <x v="0"/>
    <x v="5"/>
    <x v="5"/>
    <x v="7"/>
    <x v="99"/>
    <x v="105"/>
    <x v="0"/>
    <x v="979"/>
  </r>
  <r>
    <x v="721"/>
    <x v="0"/>
    <x v="0"/>
    <x v="14"/>
    <x v="646"/>
    <x v="470"/>
    <x v="0"/>
    <x v="1"/>
    <x v="1"/>
    <x v="1"/>
    <x v="1"/>
    <x v="1"/>
    <x v="0"/>
    <x v="980"/>
  </r>
  <r>
    <x v="722"/>
    <x v="0"/>
    <x v="0"/>
    <x v="93"/>
    <x v="647"/>
    <x v="471"/>
    <x v="0"/>
    <x v="19"/>
    <x v="20"/>
    <x v="19"/>
    <x v="29"/>
    <x v="28"/>
    <x v="0"/>
    <x v="981"/>
  </r>
  <r>
    <x v="723"/>
    <x v="0"/>
    <x v="0"/>
    <x v="7"/>
    <x v="648"/>
    <x v="472"/>
    <x v="0"/>
    <x v="5"/>
    <x v="5"/>
    <x v="7"/>
    <x v="8"/>
    <x v="5"/>
    <x v="0"/>
    <x v="982"/>
  </r>
  <r>
    <x v="724"/>
    <x v="0"/>
    <x v="0"/>
    <x v="5"/>
    <x v="649"/>
    <x v="473"/>
    <x v="0"/>
    <x v="5"/>
    <x v="5"/>
    <x v="5"/>
    <x v="1"/>
    <x v="5"/>
    <x v="0"/>
    <x v="983"/>
  </r>
  <r>
    <x v="725"/>
    <x v="0"/>
    <x v="0"/>
    <x v="4"/>
    <x v="650"/>
    <x v="474"/>
    <x v="0"/>
    <x v="1"/>
    <x v="1"/>
    <x v="1"/>
    <x v="1"/>
    <x v="1"/>
    <x v="0"/>
    <x v="984"/>
  </r>
  <r>
    <x v="726"/>
    <x v="0"/>
    <x v="0"/>
    <x v="88"/>
    <x v="651"/>
    <x v="475"/>
    <x v="0"/>
    <x v="5"/>
    <x v="5"/>
    <x v="7"/>
    <x v="8"/>
    <x v="5"/>
    <x v="0"/>
    <x v="985"/>
  </r>
  <r>
    <x v="727"/>
    <x v="0"/>
    <x v="0"/>
    <x v="94"/>
    <x v="652"/>
    <x v="476"/>
    <x v="0"/>
    <x v="7"/>
    <x v="7"/>
    <x v="6"/>
    <x v="7"/>
    <x v="7"/>
    <x v="0"/>
    <x v="986"/>
  </r>
  <r>
    <x v="728"/>
    <x v="0"/>
    <x v="0"/>
    <x v="5"/>
    <x v="653"/>
    <x v="477"/>
    <x v="0"/>
    <x v="1"/>
    <x v="1"/>
    <x v="5"/>
    <x v="82"/>
    <x v="1"/>
    <x v="0"/>
    <x v="987"/>
  </r>
  <r>
    <x v="729"/>
    <x v="0"/>
    <x v="0"/>
    <x v="0"/>
    <x v="431"/>
    <x v="326"/>
    <x v="0"/>
    <x v="5"/>
    <x v="5"/>
    <x v="7"/>
    <x v="8"/>
    <x v="5"/>
    <x v="0"/>
    <x v="988"/>
  </r>
  <r>
    <x v="730"/>
    <x v="0"/>
    <x v="0"/>
    <x v="95"/>
    <x v="654"/>
    <x v="478"/>
    <x v="0"/>
    <x v="5"/>
    <x v="5"/>
    <x v="7"/>
    <x v="8"/>
    <x v="5"/>
    <x v="0"/>
    <x v="989"/>
  </r>
  <r>
    <x v="730"/>
    <x v="0"/>
    <x v="0"/>
    <x v="95"/>
    <x v="655"/>
    <x v="479"/>
    <x v="0"/>
    <x v="5"/>
    <x v="5"/>
    <x v="7"/>
    <x v="8"/>
    <x v="5"/>
    <x v="0"/>
    <x v="990"/>
  </r>
  <r>
    <x v="731"/>
    <x v="0"/>
    <x v="0"/>
    <x v="47"/>
    <x v="656"/>
    <x v="480"/>
    <x v="0"/>
    <x v="0"/>
    <x v="0"/>
    <x v="0"/>
    <x v="0"/>
    <x v="0"/>
    <x v="0"/>
    <x v="991"/>
  </r>
  <r>
    <x v="731"/>
    <x v="0"/>
    <x v="0"/>
    <x v="47"/>
    <x v="657"/>
    <x v="481"/>
    <x v="0"/>
    <x v="0"/>
    <x v="0"/>
    <x v="0"/>
    <x v="29"/>
    <x v="102"/>
    <x v="0"/>
    <x v="992"/>
  </r>
  <r>
    <x v="731"/>
    <x v="0"/>
    <x v="0"/>
    <x v="47"/>
    <x v="658"/>
    <x v="482"/>
    <x v="0"/>
    <x v="5"/>
    <x v="5"/>
    <x v="7"/>
    <x v="8"/>
    <x v="5"/>
    <x v="0"/>
    <x v="993"/>
  </r>
  <r>
    <x v="732"/>
    <x v="0"/>
    <x v="0"/>
    <x v="3"/>
    <x v="659"/>
    <x v="389"/>
    <x v="0"/>
    <x v="1"/>
    <x v="1"/>
    <x v="1"/>
    <x v="1"/>
    <x v="1"/>
    <x v="0"/>
    <x v="994"/>
  </r>
  <r>
    <x v="733"/>
    <x v="0"/>
    <x v="0"/>
    <x v="0"/>
    <x v="660"/>
    <x v="483"/>
    <x v="0"/>
    <x v="24"/>
    <x v="30"/>
    <x v="23"/>
    <x v="90"/>
    <x v="94"/>
    <x v="0"/>
    <x v="995"/>
  </r>
  <r>
    <x v="733"/>
    <x v="0"/>
    <x v="0"/>
    <x v="0"/>
    <x v="661"/>
    <x v="484"/>
    <x v="0"/>
    <x v="1"/>
    <x v="1"/>
    <x v="1"/>
    <x v="1"/>
    <x v="1"/>
    <x v="0"/>
    <x v="996"/>
  </r>
  <r>
    <x v="733"/>
    <x v="0"/>
    <x v="0"/>
    <x v="0"/>
    <x v="662"/>
    <x v="485"/>
    <x v="0"/>
    <x v="1"/>
    <x v="1"/>
    <x v="1"/>
    <x v="1"/>
    <x v="1"/>
    <x v="0"/>
    <x v="997"/>
  </r>
  <r>
    <x v="733"/>
    <x v="0"/>
    <x v="0"/>
    <x v="0"/>
    <x v="663"/>
    <x v="486"/>
    <x v="0"/>
    <x v="1"/>
    <x v="1"/>
    <x v="1"/>
    <x v="1"/>
    <x v="1"/>
    <x v="0"/>
    <x v="998"/>
  </r>
  <r>
    <x v="733"/>
    <x v="0"/>
    <x v="0"/>
    <x v="0"/>
    <x v="664"/>
    <x v="487"/>
    <x v="0"/>
    <x v="7"/>
    <x v="7"/>
    <x v="6"/>
    <x v="7"/>
    <x v="7"/>
    <x v="0"/>
    <x v="999"/>
  </r>
  <r>
    <x v="733"/>
    <x v="0"/>
    <x v="0"/>
    <x v="0"/>
    <x v="665"/>
    <x v="488"/>
    <x v="0"/>
    <x v="0"/>
    <x v="0"/>
    <x v="0"/>
    <x v="0"/>
    <x v="0"/>
    <x v="0"/>
    <x v="1000"/>
  </r>
  <r>
    <x v="733"/>
    <x v="0"/>
    <x v="0"/>
    <x v="0"/>
    <x v="532"/>
    <x v="387"/>
    <x v="0"/>
    <x v="24"/>
    <x v="30"/>
    <x v="23"/>
    <x v="90"/>
    <x v="94"/>
    <x v="0"/>
    <x v="1001"/>
  </r>
  <r>
    <x v="733"/>
    <x v="0"/>
    <x v="0"/>
    <x v="0"/>
    <x v="666"/>
    <x v="489"/>
    <x v="0"/>
    <x v="24"/>
    <x v="30"/>
    <x v="23"/>
    <x v="90"/>
    <x v="94"/>
    <x v="0"/>
    <x v="1002"/>
  </r>
  <r>
    <x v="734"/>
    <x v="0"/>
    <x v="0"/>
    <x v="30"/>
    <x v="667"/>
    <x v="490"/>
    <x v="0"/>
    <x v="7"/>
    <x v="7"/>
    <x v="6"/>
    <x v="7"/>
    <x v="7"/>
    <x v="0"/>
    <x v="1003"/>
  </r>
  <r>
    <x v="735"/>
    <x v="0"/>
    <x v="0"/>
    <x v="4"/>
    <x v="434"/>
    <x v="309"/>
    <x v="0"/>
    <x v="1"/>
    <x v="1"/>
    <x v="1"/>
    <x v="1"/>
    <x v="1"/>
    <x v="0"/>
    <x v="1004"/>
  </r>
  <r>
    <x v="735"/>
    <x v="0"/>
    <x v="0"/>
    <x v="4"/>
    <x v="465"/>
    <x v="311"/>
    <x v="0"/>
    <x v="1"/>
    <x v="1"/>
    <x v="1"/>
    <x v="77"/>
    <x v="78"/>
    <x v="0"/>
    <x v="1005"/>
  </r>
  <r>
    <x v="735"/>
    <x v="0"/>
    <x v="0"/>
    <x v="4"/>
    <x v="668"/>
    <x v="491"/>
    <x v="0"/>
    <x v="5"/>
    <x v="5"/>
    <x v="7"/>
    <x v="8"/>
    <x v="5"/>
    <x v="0"/>
    <x v="1006"/>
  </r>
  <r>
    <x v="736"/>
    <x v="0"/>
    <x v="0"/>
    <x v="47"/>
    <x v="669"/>
    <x v="478"/>
    <x v="0"/>
    <x v="5"/>
    <x v="5"/>
    <x v="7"/>
    <x v="8"/>
    <x v="5"/>
    <x v="0"/>
    <x v="1007"/>
  </r>
  <r>
    <x v="737"/>
    <x v="0"/>
    <x v="0"/>
    <x v="47"/>
    <x v="670"/>
    <x v="492"/>
    <x v="0"/>
    <x v="35"/>
    <x v="37"/>
    <x v="35"/>
    <x v="100"/>
    <x v="106"/>
    <x v="0"/>
    <x v="1008"/>
  </r>
  <r>
    <x v="738"/>
    <x v="0"/>
    <x v="0"/>
    <x v="30"/>
    <x v="671"/>
    <x v="493"/>
    <x v="0"/>
    <x v="8"/>
    <x v="8"/>
    <x v="8"/>
    <x v="9"/>
    <x v="8"/>
    <x v="0"/>
    <x v="1009"/>
  </r>
  <r>
    <x v="739"/>
    <x v="0"/>
    <x v="0"/>
    <x v="5"/>
    <x v="417"/>
    <x v="313"/>
    <x v="0"/>
    <x v="1"/>
    <x v="1"/>
    <x v="5"/>
    <x v="21"/>
    <x v="79"/>
    <x v="0"/>
    <x v="1010"/>
  </r>
  <r>
    <x v="740"/>
    <x v="0"/>
    <x v="0"/>
    <x v="30"/>
    <x v="657"/>
    <x v="481"/>
    <x v="0"/>
    <x v="0"/>
    <x v="0"/>
    <x v="0"/>
    <x v="29"/>
    <x v="102"/>
    <x v="0"/>
    <x v="1011"/>
  </r>
  <r>
    <x v="740"/>
    <x v="0"/>
    <x v="0"/>
    <x v="30"/>
    <x v="672"/>
    <x v="494"/>
    <x v="0"/>
    <x v="19"/>
    <x v="20"/>
    <x v="19"/>
    <x v="101"/>
    <x v="107"/>
    <x v="0"/>
    <x v="1012"/>
  </r>
  <r>
    <x v="740"/>
    <x v="0"/>
    <x v="0"/>
    <x v="30"/>
    <x v="673"/>
    <x v="495"/>
    <x v="0"/>
    <x v="6"/>
    <x v="6"/>
    <x v="21"/>
    <x v="39"/>
    <x v="32"/>
    <x v="0"/>
    <x v="1013"/>
  </r>
  <r>
    <x v="741"/>
    <x v="0"/>
    <x v="0"/>
    <x v="30"/>
    <x v="420"/>
    <x v="311"/>
    <x v="0"/>
    <x v="1"/>
    <x v="1"/>
    <x v="1"/>
    <x v="45"/>
    <x v="76"/>
    <x v="0"/>
    <x v="1014"/>
  </r>
  <r>
    <x v="741"/>
    <x v="0"/>
    <x v="0"/>
    <x v="30"/>
    <x v="60"/>
    <x v="49"/>
    <x v="0"/>
    <x v="13"/>
    <x v="38"/>
    <x v="13"/>
    <x v="18"/>
    <x v="108"/>
    <x v="0"/>
    <x v="1015"/>
  </r>
  <r>
    <x v="741"/>
    <x v="0"/>
    <x v="0"/>
    <x v="30"/>
    <x v="674"/>
    <x v="496"/>
    <x v="0"/>
    <x v="5"/>
    <x v="5"/>
    <x v="7"/>
    <x v="8"/>
    <x v="5"/>
    <x v="0"/>
    <x v="1016"/>
  </r>
  <r>
    <x v="742"/>
    <x v="0"/>
    <x v="0"/>
    <x v="0"/>
    <x v="675"/>
    <x v="497"/>
    <x v="0"/>
    <x v="0"/>
    <x v="0"/>
    <x v="0"/>
    <x v="0"/>
    <x v="0"/>
    <x v="0"/>
    <x v="1017"/>
  </r>
  <r>
    <x v="742"/>
    <x v="0"/>
    <x v="0"/>
    <x v="0"/>
    <x v="204"/>
    <x v="165"/>
    <x v="0"/>
    <x v="5"/>
    <x v="5"/>
    <x v="7"/>
    <x v="8"/>
    <x v="5"/>
    <x v="0"/>
    <x v="1018"/>
  </r>
  <r>
    <x v="743"/>
    <x v="0"/>
    <x v="0"/>
    <x v="0"/>
    <x v="676"/>
    <x v="498"/>
    <x v="0"/>
    <x v="19"/>
    <x v="20"/>
    <x v="19"/>
    <x v="29"/>
    <x v="28"/>
    <x v="0"/>
    <x v="1019"/>
  </r>
  <r>
    <x v="743"/>
    <x v="0"/>
    <x v="0"/>
    <x v="0"/>
    <x v="617"/>
    <x v="40"/>
    <x v="0"/>
    <x v="8"/>
    <x v="8"/>
    <x v="8"/>
    <x v="9"/>
    <x v="8"/>
    <x v="0"/>
    <x v="1020"/>
  </r>
  <r>
    <x v="744"/>
    <x v="0"/>
    <x v="0"/>
    <x v="14"/>
    <x v="531"/>
    <x v="386"/>
    <x v="0"/>
    <x v="19"/>
    <x v="20"/>
    <x v="19"/>
    <x v="29"/>
    <x v="28"/>
    <x v="0"/>
    <x v="1021"/>
  </r>
  <r>
    <x v="744"/>
    <x v="0"/>
    <x v="0"/>
    <x v="14"/>
    <x v="677"/>
    <x v="499"/>
    <x v="0"/>
    <x v="8"/>
    <x v="8"/>
    <x v="8"/>
    <x v="9"/>
    <x v="8"/>
    <x v="0"/>
    <x v="1022"/>
  </r>
  <r>
    <x v="744"/>
    <x v="0"/>
    <x v="0"/>
    <x v="14"/>
    <x v="678"/>
    <x v="500"/>
    <x v="0"/>
    <x v="0"/>
    <x v="0"/>
    <x v="0"/>
    <x v="0"/>
    <x v="0"/>
    <x v="0"/>
    <x v="1023"/>
  </r>
  <r>
    <x v="745"/>
    <x v="0"/>
    <x v="0"/>
    <x v="5"/>
    <x v="284"/>
    <x v="213"/>
    <x v="0"/>
    <x v="5"/>
    <x v="5"/>
    <x v="5"/>
    <x v="1"/>
    <x v="5"/>
    <x v="0"/>
    <x v="1024"/>
  </r>
  <r>
    <x v="746"/>
    <x v="0"/>
    <x v="0"/>
    <x v="4"/>
    <x v="679"/>
    <x v="501"/>
    <x v="0"/>
    <x v="1"/>
    <x v="1"/>
    <x v="1"/>
    <x v="1"/>
    <x v="1"/>
    <x v="0"/>
    <x v="1025"/>
  </r>
  <r>
    <x v="746"/>
    <x v="0"/>
    <x v="0"/>
    <x v="4"/>
    <x v="680"/>
    <x v="479"/>
    <x v="0"/>
    <x v="5"/>
    <x v="5"/>
    <x v="7"/>
    <x v="8"/>
    <x v="5"/>
    <x v="0"/>
    <x v="1026"/>
  </r>
  <r>
    <x v="746"/>
    <x v="0"/>
    <x v="0"/>
    <x v="4"/>
    <x v="681"/>
    <x v="502"/>
    <x v="0"/>
    <x v="1"/>
    <x v="1"/>
    <x v="1"/>
    <x v="1"/>
    <x v="1"/>
    <x v="0"/>
    <x v="1027"/>
  </r>
  <r>
    <x v="747"/>
    <x v="0"/>
    <x v="0"/>
    <x v="3"/>
    <x v="658"/>
    <x v="482"/>
    <x v="0"/>
    <x v="5"/>
    <x v="5"/>
    <x v="7"/>
    <x v="8"/>
    <x v="5"/>
    <x v="0"/>
    <x v="1028"/>
  </r>
  <r>
    <x v="747"/>
    <x v="0"/>
    <x v="0"/>
    <x v="3"/>
    <x v="655"/>
    <x v="479"/>
    <x v="0"/>
    <x v="5"/>
    <x v="5"/>
    <x v="7"/>
    <x v="8"/>
    <x v="5"/>
    <x v="0"/>
    <x v="1029"/>
  </r>
  <r>
    <x v="748"/>
    <x v="0"/>
    <x v="0"/>
    <x v="5"/>
    <x v="602"/>
    <x v="439"/>
    <x v="0"/>
    <x v="0"/>
    <x v="0"/>
    <x v="5"/>
    <x v="9"/>
    <x v="102"/>
    <x v="0"/>
    <x v="1030"/>
  </r>
  <r>
    <x v="748"/>
    <x v="0"/>
    <x v="0"/>
    <x v="5"/>
    <x v="682"/>
    <x v="503"/>
    <x v="0"/>
    <x v="1"/>
    <x v="1"/>
    <x v="5"/>
    <x v="82"/>
    <x v="1"/>
    <x v="0"/>
    <x v="1031"/>
  </r>
  <r>
    <x v="748"/>
    <x v="0"/>
    <x v="0"/>
    <x v="5"/>
    <x v="519"/>
    <x v="377"/>
    <x v="0"/>
    <x v="1"/>
    <x v="1"/>
    <x v="5"/>
    <x v="5"/>
    <x v="93"/>
    <x v="0"/>
    <x v="1032"/>
  </r>
  <r>
    <x v="749"/>
    <x v="0"/>
    <x v="0"/>
    <x v="0"/>
    <x v="683"/>
    <x v="504"/>
    <x v="0"/>
    <x v="1"/>
    <x v="1"/>
    <x v="1"/>
    <x v="1"/>
    <x v="1"/>
    <x v="0"/>
    <x v="1033"/>
  </r>
  <r>
    <x v="749"/>
    <x v="0"/>
    <x v="0"/>
    <x v="0"/>
    <x v="657"/>
    <x v="481"/>
    <x v="0"/>
    <x v="0"/>
    <x v="0"/>
    <x v="0"/>
    <x v="29"/>
    <x v="102"/>
    <x v="0"/>
    <x v="1034"/>
  </r>
  <r>
    <x v="749"/>
    <x v="0"/>
    <x v="0"/>
    <x v="0"/>
    <x v="684"/>
    <x v="505"/>
    <x v="0"/>
    <x v="36"/>
    <x v="39"/>
    <x v="36"/>
    <x v="102"/>
    <x v="109"/>
    <x v="0"/>
    <x v="1035"/>
  </r>
  <r>
    <x v="749"/>
    <x v="0"/>
    <x v="0"/>
    <x v="0"/>
    <x v="658"/>
    <x v="482"/>
    <x v="0"/>
    <x v="5"/>
    <x v="5"/>
    <x v="7"/>
    <x v="8"/>
    <x v="5"/>
    <x v="0"/>
    <x v="1036"/>
  </r>
  <r>
    <x v="750"/>
    <x v="0"/>
    <x v="0"/>
    <x v="30"/>
    <x v="685"/>
    <x v="506"/>
    <x v="0"/>
    <x v="0"/>
    <x v="0"/>
    <x v="0"/>
    <x v="29"/>
    <x v="102"/>
    <x v="0"/>
    <x v="1037"/>
  </r>
  <r>
    <x v="750"/>
    <x v="0"/>
    <x v="0"/>
    <x v="30"/>
    <x v="686"/>
    <x v="507"/>
    <x v="0"/>
    <x v="5"/>
    <x v="5"/>
    <x v="7"/>
    <x v="8"/>
    <x v="5"/>
    <x v="0"/>
    <x v="1038"/>
  </r>
  <r>
    <x v="751"/>
    <x v="0"/>
    <x v="0"/>
    <x v="49"/>
    <x v="678"/>
    <x v="500"/>
    <x v="0"/>
    <x v="0"/>
    <x v="0"/>
    <x v="0"/>
    <x v="0"/>
    <x v="0"/>
    <x v="0"/>
    <x v="1039"/>
  </r>
  <r>
    <x v="751"/>
    <x v="0"/>
    <x v="0"/>
    <x v="49"/>
    <x v="687"/>
    <x v="403"/>
    <x v="0"/>
    <x v="19"/>
    <x v="20"/>
    <x v="19"/>
    <x v="29"/>
    <x v="28"/>
    <x v="0"/>
    <x v="1040"/>
  </r>
  <r>
    <x v="751"/>
    <x v="0"/>
    <x v="0"/>
    <x v="49"/>
    <x v="688"/>
    <x v="397"/>
    <x v="0"/>
    <x v="5"/>
    <x v="5"/>
    <x v="7"/>
    <x v="8"/>
    <x v="5"/>
    <x v="0"/>
    <x v="1041"/>
  </r>
  <r>
    <x v="751"/>
    <x v="0"/>
    <x v="0"/>
    <x v="49"/>
    <x v="689"/>
    <x v="508"/>
    <x v="0"/>
    <x v="15"/>
    <x v="15"/>
    <x v="15"/>
    <x v="20"/>
    <x v="18"/>
    <x v="0"/>
    <x v="1042"/>
  </r>
  <r>
    <x v="752"/>
    <x v="0"/>
    <x v="0"/>
    <x v="8"/>
    <x v="550"/>
    <x v="400"/>
    <x v="0"/>
    <x v="5"/>
    <x v="5"/>
    <x v="7"/>
    <x v="8"/>
    <x v="5"/>
    <x v="0"/>
    <x v="1043"/>
  </r>
  <r>
    <x v="753"/>
    <x v="0"/>
    <x v="0"/>
    <x v="93"/>
    <x v="534"/>
    <x v="389"/>
    <x v="0"/>
    <x v="1"/>
    <x v="1"/>
    <x v="1"/>
    <x v="1"/>
    <x v="1"/>
    <x v="0"/>
    <x v="1044"/>
  </r>
  <r>
    <x v="754"/>
    <x v="0"/>
    <x v="0"/>
    <x v="47"/>
    <x v="690"/>
    <x v="509"/>
    <x v="0"/>
    <x v="1"/>
    <x v="1"/>
    <x v="1"/>
    <x v="60"/>
    <x v="110"/>
    <x v="0"/>
    <x v="1045"/>
  </r>
  <r>
    <x v="755"/>
    <x v="0"/>
    <x v="0"/>
    <x v="5"/>
    <x v="519"/>
    <x v="377"/>
    <x v="0"/>
    <x v="1"/>
    <x v="1"/>
    <x v="5"/>
    <x v="5"/>
    <x v="93"/>
    <x v="0"/>
    <x v="1046"/>
  </r>
  <r>
    <x v="755"/>
    <x v="0"/>
    <x v="0"/>
    <x v="5"/>
    <x v="423"/>
    <x v="318"/>
    <x v="0"/>
    <x v="0"/>
    <x v="0"/>
    <x v="5"/>
    <x v="5"/>
    <x v="0"/>
    <x v="0"/>
    <x v="1047"/>
  </r>
  <r>
    <x v="755"/>
    <x v="0"/>
    <x v="0"/>
    <x v="5"/>
    <x v="677"/>
    <x v="499"/>
    <x v="0"/>
    <x v="8"/>
    <x v="8"/>
    <x v="5"/>
    <x v="36"/>
    <x v="8"/>
    <x v="0"/>
    <x v="1048"/>
  </r>
  <r>
    <x v="755"/>
    <x v="0"/>
    <x v="0"/>
    <x v="5"/>
    <x v="469"/>
    <x v="327"/>
    <x v="0"/>
    <x v="7"/>
    <x v="7"/>
    <x v="5"/>
    <x v="80"/>
    <x v="7"/>
    <x v="0"/>
    <x v="1049"/>
  </r>
  <r>
    <x v="755"/>
    <x v="0"/>
    <x v="0"/>
    <x v="5"/>
    <x v="624"/>
    <x v="451"/>
    <x v="0"/>
    <x v="6"/>
    <x v="6"/>
    <x v="5"/>
    <x v="29"/>
    <x v="32"/>
    <x v="0"/>
    <x v="1050"/>
  </r>
  <r>
    <x v="755"/>
    <x v="0"/>
    <x v="0"/>
    <x v="5"/>
    <x v="691"/>
    <x v="377"/>
    <x v="0"/>
    <x v="1"/>
    <x v="1"/>
    <x v="5"/>
    <x v="82"/>
    <x v="1"/>
    <x v="0"/>
    <x v="1051"/>
  </r>
  <r>
    <x v="756"/>
    <x v="0"/>
    <x v="0"/>
    <x v="17"/>
    <x v="692"/>
    <x v="510"/>
    <x v="0"/>
    <x v="1"/>
    <x v="1"/>
    <x v="1"/>
    <x v="1"/>
    <x v="1"/>
    <x v="0"/>
    <x v="1052"/>
  </r>
  <r>
    <x v="757"/>
    <x v="0"/>
    <x v="0"/>
    <x v="5"/>
    <x v="693"/>
    <x v="511"/>
    <x v="0"/>
    <x v="1"/>
    <x v="1"/>
    <x v="5"/>
    <x v="82"/>
    <x v="1"/>
    <x v="0"/>
    <x v="1053"/>
  </r>
  <r>
    <x v="757"/>
    <x v="0"/>
    <x v="0"/>
    <x v="5"/>
    <x v="694"/>
    <x v="512"/>
    <x v="0"/>
    <x v="1"/>
    <x v="1"/>
    <x v="5"/>
    <x v="82"/>
    <x v="1"/>
    <x v="0"/>
    <x v="1054"/>
  </r>
  <r>
    <x v="757"/>
    <x v="0"/>
    <x v="0"/>
    <x v="5"/>
    <x v="695"/>
    <x v="353"/>
    <x v="0"/>
    <x v="1"/>
    <x v="1"/>
    <x v="5"/>
    <x v="82"/>
    <x v="1"/>
    <x v="0"/>
    <x v="1055"/>
  </r>
  <r>
    <x v="758"/>
    <x v="0"/>
    <x v="0"/>
    <x v="47"/>
    <x v="511"/>
    <x v="371"/>
    <x v="0"/>
    <x v="18"/>
    <x v="19"/>
    <x v="18"/>
    <x v="86"/>
    <x v="90"/>
    <x v="0"/>
    <x v="1056"/>
  </r>
  <r>
    <x v="759"/>
    <x v="0"/>
    <x v="0"/>
    <x v="49"/>
    <x v="505"/>
    <x v="367"/>
    <x v="0"/>
    <x v="7"/>
    <x v="7"/>
    <x v="6"/>
    <x v="7"/>
    <x v="7"/>
    <x v="0"/>
    <x v="1057"/>
  </r>
  <r>
    <x v="760"/>
    <x v="0"/>
    <x v="0"/>
    <x v="17"/>
    <x v="696"/>
    <x v="379"/>
    <x v="0"/>
    <x v="1"/>
    <x v="1"/>
    <x v="1"/>
    <x v="1"/>
    <x v="1"/>
    <x v="0"/>
    <x v="1058"/>
  </r>
  <r>
    <x v="761"/>
    <x v="0"/>
    <x v="0"/>
    <x v="47"/>
    <x v="697"/>
    <x v="513"/>
    <x v="0"/>
    <x v="7"/>
    <x v="7"/>
    <x v="6"/>
    <x v="7"/>
    <x v="7"/>
    <x v="0"/>
    <x v="1059"/>
  </r>
  <r>
    <x v="762"/>
    <x v="0"/>
    <x v="0"/>
    <x v="8"/>
    <x v="204"/>
    <x v="165"/>
    <x v="0"/>
    <x v="5"/>
    <x v="5"/>
    <x v="7"/>
    <x v="8"/>
    <x v="5"/>
    <x v="0"/>
    <x v="1060"/>
  </r>
  <r>
    <x v="763"/>
    <x v="0"/>
    <x v="0"/>
    <x v="8"/>
    <x v="698"/>
    <x v="514"/>
    <x v="0"/>
    <x v="8"/>
    <x v="8"/>
    <x v="8"/>
    <x v="9"/>
    <x v="8"/>
    <x v="0"/>
    <x v="1061"/>
  </r>
  <r>
    <x v="763"/>
    <x v="0"/>
    <x v="0"/>
    <x v="8"/>
    <x v="699"/>
    <x v="515"/>
    <x v="0"/>
    <x v="8"/>
    <x v="8"/>
    <x v="8"/>
    <x v="9"/>
    <x v="8"/>
    <x v="0"/>
    <x v="1062"/>
  </r>
  <r>
    <x v="764"/>
    <x v="0"/>
    <x v="0"/>
    <x v="5"/>
    <x v="700"/>
    <x v="516"/>
    <x v="0"/>
    <x v="6"/>
    <x v="6"/>
    <x v="5"/>
    <x v="29"/>
    <x v="32"/>
    <x v="0"/>
    <x v="1063"/>
  </r>
  <r>
    <x v="764"/>
    <x v="0"/>
    <x v="0"/>
    <x v="5"/>
    <x v="701"/>
    <x v="513"/>
    <x v="0"/>
    <x v="7"/>
    <x v="7"/>
    <x v="5"/>
    <x v="80"/>
    <x v="7"/>
    <x v="0"/>
    <x v="1064"/>
  </r>
  <r>
    <x v="764"/>
    <x v="0"/>
    <x v="0"/>
    <x v="5"/>
    <x v="702"/>
    <x v="464"/>
    <x v="0"/>
    <x v="6"/>
    <x v="6"/>
    <x v="5"/>
    <x v="29"/>
    <x v="32"/>
    <x v="0"/>
    <x v="1065"/>
  </r>
  <r>
    <x v="765"/>
    <x v="0"/>
    <x v="0"/>
    <x v="17"/>
    <x v="609"/>
    <x v="336"/>
    <x v="0"/>
    <x v="4"/>
    <x v="4"/>
    <x v="4"/>
    <x v="81"/>
    <x v="81"/>
    <x v="0"/>
    <x v="1066"/>
  </r>
  <r>
    <x v="766"/>
    <x v="0"/>
    <x v="0"/>
    <x v="17"/>
    <x v="703"/>
    <x v="517"/>
    <x v="0"/>
    <x v="19"/>
    <x v="20"/>
    <x v="19"/>
    <x v="89"/>
    <x v="92"/>
    <x v="0"/>
    <x v="1067"/>
  </r>
  <r>
    <x v="767"/>
    <x v="0"/>
    <x v="0"/>
    <x v="96"/>
    <x v="704"/>
    <x v="518"/>
    <x v="0"/>
    <x v="19"/>
    <x v="20"/>
    <x v="19"/>
    <x v="29"/>
    <x v="28"/>
    <x v="0"/>
    <x v="1068"/>
  </r>
  <r>
    <x v="768"/>
    <x v="0"/>
    <x v="0"/>
    <x v="5"/>
    <x v="705"/>
    <x v="376"/>
    <x v="0"/>
    <x v="0"/>
    <x v="0"/>
    <x v="5"/>
    <x v="5"/>
    <x v="0"/>
    <x v="0"/>
    <x v="1069"/>
  </r>
  <r>
    <x v="768"/>
    <x v="0"/>
    <x v="0"/>
    <x v="5"/>
    <x v="706"/>
    <x v="519"/>
    <x v="0"/>
    <x v="5"/>
    <x v="5"/>
    <x v="5"/>
    <x v="1"/>
    <x v="5"/>
    <x v="0"/>
    <x v="1070"/>
  </r>
  <r>
    <x v="768"/>
    <x v="0"/>
    <x v="0"/>
    <x v="5"/>
    <x v="707"/>
    <x v="520"/>
    <x v="0"/>
    <x v="19"/>
    <x v="20"/>
    <x v="5"/>
    <x v="9"/>
    <x v="107"/>
    <x v="0"/>
    <x v="1071"/>
  </r>
  <r>
    <x v="769"/>
    <x v="0"/>
    <x v="0"/>
    <x v="5"/>
    <x v="708"/>
    <x v="521"/>
    <x v="0"/>
    <x v="19"/>
    <x v="20"/>
    <x v="5"/>
    <x v="103"/>
    <x v="111"/>
    <x v="0"/>
    <x v="1072"/>
  </r>
  <r>
    <x v="769"/>
    <x v="0"/>
    <x v="0"/>
    <x v="5"/>
    <x v="709"/>
    <x v="522"/>
    <x v="0"/>
    <x v="24"/>
    <x v="30"/>
    <x v="5"/>
    <x v="13"/>
    <x v="49"/>
    <x v="0"/>
    <x v="1073"/>
  </r>
  <r>
    <x v="770"/>
    <x v="0"/>
    <x v="0"/>
    <x v="17"/>
    <x v="204"/>
    <x v="165"/>
    <x v="0"/>
    <x v="5"/>
    <x v="5"/>
    <x v="7"/>
    <x v="8"/>
    <x v="5"/>
    <x v="0"/>
    <x v="1074"/>
  </r>
  <r>
    <x v="770"/>
    <x v="0"/>
    <x v="0"/>
    <x v="17"/>
    <x v="710"/>
    <x v="45"/>
    <x v="0"/>
    <x v="8"/>
    <x v="8"/>
    <x v="8"/>
    <x v="9"/>
    <x v="8"/>
    <x v="0"/>
    <x v="1075"/>
  </r>
  <r>
    <x v="771"/>
    <x v="0"/>
    <x v="0"/>
    <x v="17"/>
    <x v="513"/>
    <x v="184"/>
    <x v="0"/>
    <x v="0"/>
    <x v="0"/>
    <x v="0"/>
    <x v="88"/>
    <x v="50"/>
    <x v="0"/>
    <x v="1076"/>
  </r>
  <r>
    <x v="772"/>
    <x v="0"/>
    <x v="0"/>
    <x v="7"/>
    <x v="711"/>
    <x v="523"/>
    <x v="0"/>
    <x v="0"/>
    <x v="0"/>
    <x v="0"/>
    <x v="0"/>
    <x v="0"/>
    <x v="0"/>
    <x v="1077"/>
  </r>
  <r>
    <x v="772"/>
    <x v="0"/>
    <x v="0"/>
    <x v="7"/>
    <x v="309"/>
    <x v="232"/>
    <x v="0"/>
    <x v="19"/>
    <x v="20"/>
    <x v="19"/>
    <x v="29"/>
    <x v="28"/>
    <x v="0"/>
    <x v="1078"/>
  </r>
  <r>
    <x v="773"/>
    <x v="0"/>
    <x v="0"/>
    <x v="14"/>
    <x v="518"/>
    <x v="336"/>
    <x v="0"/>
    <x v="4"/>
    <x v="4"/>
    <x v="4"/>
    <x v="12"/>
    <x v="11"/>
    <x v="0"/>
    <x v="1079"/>
  </r>
  <r>
    <x v="774"/>
    <x v="0"/>
    <x v="0"/>
    <x v="22"/>
    <x v="712"/>
    <x v="524"/>
    <x v="0"/>
    <x v="19"/>
    <x v="20"/>
    <x v="19"/>
    <x v="29"/>
    <x v="28"/>
    <x v="0"/>
    <x v="1080"/>
  </r>
  <r>
    <x v="774"/>
    <x v="0"/>
    <x v="0"/>
    <x v="22"/>
    <x v="713"/>
    <x v="525"/>
    <x v="0"/>
    <x v="19"/>
    <x v="20"/>
    <x v="19"/>
    <x v="29"/>
    <x v="28"/>
    <x v="0"/>
    <x v="1081"/>
  </r>
  <r>
    <x v="774"/>
    <x v="0"/>
    <x v="0"/>
    <x v="22"/>
    <x v="714"/>
    <x v="526"/>
    <x v="0"/>
    <x v="19"/>
    <x v="20"/>
    <x v="19"/>
    <x v="29"/>
    <x v="28"/>
    <x v="0"/>
    <x v="1082"/>
  </r>
  <r>
    <x v="775"/>
    <x v="0"/>
    <x v="0"/>
    <x v="8"/>
    <x v="33"/>
    <x v="24"/>
    <x v="0"/>
    <x v="4"/>
    <x v="4"/>
    <x v="4"/>
    <x v="12"/>
    <x v="11"/>
    <x v="0"/>
    <x v="1083"/>
  </r>
  <r>
    <x v="775"/>
    <x v="0"/>
    <x v="0"/>
    <x v="8"/>
    <x v="715"/>
    <x v="503"/>
    <x v="0"/>
    <x v="1"/>
    <x v="1"/>
    <x v="1"/>
    <x v="1"/>
    <x v="1"/>
    <x v="0"/>
    <x v="1084"/>
  </r>
  <r>
    <x v="776"/>
    <x v="0"/>
    <x v="0"/>
    <x v="97"/>
    <x v="716"/>
    <x v="527"/>
    <x v="0"/>
    <x v="5"/>
    <x v="5"/>
    <x v="7"/>
    <x v="8"/>
    <x v="5"/>
    <x v="0"/>
    <x v="1085"/>
  </r>
  <r>
    <x v="776"/>
    <x v="0"/>
    <x v="0"/>
    <x v="97"/>
    <x v="717"/>
    <x v="528"/>
    <x v="0"/>
    <x v="19"/>
    <x v="20"/>
    <x v="19"/>
    <x v="29"/>
    <x v="28"/>
    <x v="0"/>
    <x v="1086"/>
  </r>
  <r>
    <x v="776"/>
    <x v="0"/>
    <x v="0"/>
    <x v="97"/>
    <x v="718"/>
    <x v="529"/>
    <x v="0"/>
    <x v="7"/>
    <x v="7"/>
    <x v="6"/>
    <x v="29"/>
    <x v="89"/>
    <x v="0"/>
    <x v="1087"/>
  </r>
  <r>
    <x v="777"/>
    <x v="0"/>
    <x v="0"/>
    <x v="14"/>
    <x v="719"/>
    <x v="393"/>
    <x v="0"/>
    <x v="7"/>
    <x v="7"/>
    <x v="6"/>
    <x v="7"/>
    <x v="7"/>
    <x v="0"/>
    <x v="1088"/>
  </r>
  <r>
    <x v="777"/>
    <x v="0"/>
    <x v="0"/>
    <x v="14"/>
    <x v="720"/>
    <x v="530"/>
    <x v="0"/>
    <x v="19"/>
    <x v="20"/>
    <x v="19"/>
    <x v="29"/>
    <x v="28"/>
    <x v="0"/>
    <x v="1089"/>
  </r>
  <r>
    <x v="777"/>
    <x v="0"/>
    <x v="0"/>
    <x v="14"/>
    <x v="721"/>
    <x v="531"/>
    <x v="0"/>
    <x v="7"/>
    <x v="7"/>
    <x v="6"/>
    <x v="7"/>
    <x v="7"/>
    <x v="0"/>
    <x v="1090"/>
  </r>
  <r>
    <x v="778"/>
    <x v="0"/>
    <x v="0"/>
    <x v="5"/>
    <x v="722"/>
    <x v="72"/>
    <x v="0"/>
    <x v="7"/>
    <x v="7"/>
    <x v="5"/>
    <x v="80"/>
    <x v="7"/>
    <x v="0"/>
    <x v="1091"/>
  </r>
  <r>
    <x v="778"/>
    <x v="0"/>
    <x v="0"/>
    <x v="5"/>
    <x v="369"/>
    <x v="35"/>
    <x v="0"/>
    <x v="7"/>
    <x v="7"/>
    <x v="5"/>
    <x v="104"/>
    <x v="68"/>
    <x v="0"/>
    <x v="1092"/>
  </r>
  <r>
    <x v="779"/>
    <x v="0"/>
    <x v="0"/>
    <x v="17"/>
    <x v="608"/>
    <x v="45"/>
    <x v="0"/>
    <x v="8"/>
    <x v="8"/>
    <x v="8"/>
    <x v="9"/>
    <x v="8"/>
    <x v="0"/>
    <x v="1093"/>
  </r>
  <r>
    <x v="780"/>
    <x v="0"/>
    <x v="0"/>
    <x v="17"/>
    <x v="469"/>
    <x v="327"/>
    <x v="0"/>
    <x v="7"/>
    <x v="7"/>
    <x v="6"/>
    <x v="7"/>
    <x v="7"/>
    <x v="0"/>
    <x v="1094"/>
  </r>
  <r>
    <x v="781"/>
    <x v="0"/>
    <x v="0"/>
    <x v="47"/>
    <x v="723"/>
    <x v="453"/>
    <x v="0"/>
    <x v="19"/>
    <x v="20"/>
    <x v="19"/>
    <x v="29"/>
    <x v="28"/>
    <x v="0"/>
    <x v="1095"/>
  </r>
  <r>
    <x v="782"/>
    <x v="0"/>
    <x v="0"/>
    <x v="96"/>
    <x v="387"/>
    <x v="137"/>
    <x v="0"/>
    <x v="1"/>
    <x v="1"/>
    <x v="1"/>
    <x v="1"/>
    <x v="1"/>
    <x v="0"/>
    <x v="1096"/>
  </r>
  <r>
    <x v="783"/>
    <x v="0"/>
    <x v="0"/>
    <x v="14"/>
    <x v="724"/>
    <x v="532"/>
    <x v="0"/>
    <x v="15"/>
    <x v="15"/>
    <x v="15"/>
    <x v="20"/>
    <x v="18"/>
    <x v="0"/>
    <x v="1097"/>
  </r>
  <r>
    <x v="783"/>
    <x v="0"/>
    <x v="0"/>
    <x v="14"/>
    <x v="725"/>
    <x v="533"/>
    <x v="0"/>
    <x v="0"/>
    <x v="0"/>
    <x v="0"/>
    <x v="29"/>
    <x v="102"/>
    <x v="0"/>
    <x v="1098"/>
  </r>
  <r>
    <x v="783"/>
    <x v="0"/>
    <x v="0"/>
    <x v="14"/>
    <x v="726"/>
    <x v="534"/>
    <x v="0"/>
    <x v="1"/>
    <x v="1"/>
    <x v="1"/>
    <x v="1"/>
    <x v="1"/>
    <x v="0"/>
    <x v="1099"/>
  </r>
  <r>
    <x v="783"/>
    <x v="0"/>
    <x v="0"/>
    <x v="14"/>
    <x v="727"/>
    <x v="535"/>
    <x v="0"/>
    <x v="6"/>
    <x v="6"/>
    <x v="21"/>
    <x v="39"/>
    <x v="32"/>
    <x v="0"/>
    <x v="1100"/>
  </r>
  <r>
    <x v="783"/>
    <x v="0"/>
    <x v="0"/>
    <x v="14"/>
    <x v="480"/>
    <x v="339"/>
    <x v="0"/>
    <x v="1"/>
    <x v="1"/>
    <x v="1"/>
    <x v="1"/>
    <x v="1"/>
    <x v="0"/>
    <x v="1101"/>
  </r>
  <r>
    <x v="783"/>
    <x v="0"/>
    <x v="0"/>
    <x v="14"/>
    <x v="728"/>
    <x v="253"/>
    <x v="0"/>
    <x v="8"/>
    <x v="8"/>
    <x v="8"/>
    <x v="9"/>
    <x v="8"/>
    <x v="0"/>
    <x v="1102"/>
  </r>
  <r>
    <x v="784"/>
    <x v="0"/>
    <x v="0"/>
    <x v="8"/>
    <x v="511"/>
    <x v="371"/>
    <x v="0"/>
    <x v="18"/>
    <x v="19"/>
    <x v="18"/>
    <x v="86"/>
    <x v="90"/>
    <x v="0"/>
    <x v="1103"/>
  </r>
  <r>
    <x v="785"/>
    <x v="0"/>
    <x v="0"/>
    <x v="7"/>
    <x v="729"/>
    <x v="536"/>
    <x v="0"/>
    <x v="0"/>
    <x v="0"/>
    <x v="0"/>
    <x v="0"/>
    <x v="0"/>
    <x v="0"/>
    <x v="1104"/>
  </r>
  <r>
    <x v="786"/>
    <x v="0"/>
    <x v="0"/>
    <x v="0"/>
    <x v="518"/>
    <x v="336"/>
    <x v="0"/>
    <x v="4"/>
    <x v="4"/>
    <x v="4"/>
    <x v="12"/>
    <x v="11"/>
    <x v="0"/>
    <x v="1105"/>
  </r>
  <r>
    <x v="787"/>
    <x v="0"/>
    <x v="0"/>
    <x v="47"/>
    <x v="697"/>
    <x v="513"/>
    <x v="0"/>
    <x v="7"/>
    <x v="7"/>
    <x v="6"/>
    <x v="7"/>
    <x v="7"/>
    <x v="0"/>
    <x v="1106"/>
  </r>
  <r>
    <x v="788"/>
    <x v="0"/>
    <x v="0"/>
    <x v="11"/>
    <x v="730"/>
    <x v="315"/>
    <x v="0"/>
    <x v="8"/>
    <x v="8"/>
    <x v="8"/>
    <x v="9"/>
    <x v="8"/>
    <x v="0"/>
    <x v="1107"/>
  </r>
  <r>
    <x v="789"/>
    <x v="0"/>
    <x v="0"/>
    <x v="98"/>
    <x v="731"/>
    <x v="87"/>
    <x v="0"/>
    <x v="0"/>
    <x v="0"/>
    <x v="0"/>
    <x v="0"/>
    <x v="0"/>
    <x v="0"/>
    <x v="1108"/>
  </r>
  <r>
    <x v="790"/>
    <x v="0"/>
    <x v="0"/>
    <x v="99"/>
    <x v="732"/>
    <x v="537"/>
    <x v="0"/>
    <x v="15"/>
    <x v="15"/>
    <x v="15"/>
    <x v="20"/>
    <x v="18"/>
    <x v="0"/>
    <x v="1109"/>
  </r>
  <r>
    <x v="790"/>
    <x v="0"/>
    <x v="0"/>
    <x v="99"/>
    <x v="733"/>
    <x v="481"/>
    <x v="0"/>
    <x v="0"/>
    <x v="0"/>
    <x v="0"/>
    <x v="0"/>
    <x v="0"/>
    <x v="0"/>
    <x v="1110"/>
  </r>
  <r>
    <x v="791"/>
    <x v="0"/>
    <x v="0"/>
    <x v="100"/>
    <x v="734"/>
    <x v="538"/>
    <x v="0"/>
    <x v="1"/>
    <x v="1"/>
    <x v="1"/>
    <x v="29"/>
    <x v="93"/>
    <x v="0"/>
    <x v="1111"/>
  </r>
  <r>
    <x v="792"/>
    <x v="0"/>
    <x v="0"/>
    <x v="17"/>
    <x v="416"/>
    <x v="312"/>
    <x v="0"/>
    <x v="1"/>
    <x v="1"/>
    <x v="1"/>
    <x v="1"/>
    <x v="1"/>
    <x v="0"/>
    <x v="1112"/>
  </r>
  <r>
    <x v="792"/>
    <x v="0"/>
    <x v="0"/>
    <x v="17"/>
    <x v="735"/>
    <x v="383"/>
    <x v="0"/>
    <x v="1"/>
    <x v="1"/>
    <x v="1"/>
    <x v="1"/>
    <x v="1"/>
    <x v="0"/>
    <x v="1113"/>
  </r>
  <r>
    <x v="793"/>
    <x v="0"/>
    <x v="0"/>
    <x v="8"/>
    <x v="613"/>
    <x v="329"/>
    <x v="0"/>
    <x v="4"/>
    <x v="4"/>
    <x v="4"/>
    <x v="0"/>
    <x v="80"/>
    <x v="0"/>
    <x v="1114"/>
  </r>
  <r>
    <x v="794"/>
    <x v="0"/>
    <x v="0"/>
    <x v="7"/>
    <x v="736"/>
    <x v="539"/>
    <x v="0"/>
    <x v="19"/>
    <x v="20"/>
    <x v="19"/>
    <x v="29"/>
    <x v="28"/>
    <x v="0"/>
    <x v="1115"/>
  </r>
  <r>
    <x v="794"/>
    <x v="0"/>
    <x v="0"/>
    <x v="7"/>
    <x v="737"/>
    <x v="540"/>
    <x v="0"/>
    <x v="6"/>
    <x v="6"/>
    <x v="21"/>
    <x v="39"/>
    <x v="32"/>
    <x v="0"/>
    <x v="1116"/>
  </r>
  <r>
    <x v="795"/>
    <x v="0"/>
    <x v="0"/>
    <x v="101"/>
    <x v="387"/>
    <x v="137"/>
    <x v="0"/>
    <x v="1"/>
    <x v="1"/>
    <x v="1"/>
    <x v="1"/>
    <x v="1"/>
    <x v="0"/>
    <x v="1117"/>
  </r>
  <r>
    <x v="795"/>
    <x v="0"/>
    <x v="0"/>
    <x v="101"/>
    <x v="738"/>
    <x v="525"/>
    <x v="0"/>
    <x v="19"/>
    <x v="20"/>
    <x v="19"/>
    <x v="29"/>
    <x v="28"/>
    <x v="0"/>
    <x v="1118"/>
  </r>
  <r>
    <x v="796"/>
    <x v="0"/>
    <x v="0"/>
    <x v="17"/>
    <x v="165"/>
    <x v="136"/>
    <x v="0"/>
    <x v="7"/>
    <x v="7"/>
    <x v="6"/>
    <x v="7"/>
    <x v="7"/>
    <x v="0"/>
    <x v="1119"/>
  </r>
  <r>
    <x v="797"/>
    <x v="0"/>
    <x v="0"/>
    <x v="102"/>
    <x v="739"/>
    <x v="541"/>
    <x v="0"/>
    <x v="8"/>
    <x v="8"/>
    <x v="8"/>
    <x v="9"/>
    <x v="8"/>
    <x v="0"/>
    <x v="1120"/>
  </r>
  <r>
    <x v="797"/>
    <x v="0"/>
    <x v="0"/>
    <x v="102"/>
    <x v="740"/>
    <x v="542"/>
    <x v="0"/>
    <x v="8"/>
    <x v="8"/>
    <x v="8"/>
    <x v="9"/>
    <x v="8"/>
    <x v="0"/>
    <x v="1121"/>
  </r>
  <r>
    <x v="798"/>
    <x v="0"/>
    <x v="0"/>
    <x v="0"/>
    <x v="741"/>
    <x v="543"/>
    <x v="0"/>
    <x v="19"/>
    <x v="20"/>
    <x v="19"/>
    <x v="29"/>
    <x v="28"/>
    <x v="0"/>
    <x v="1122"/>
  </r>
  <r>
    <x v="798"/>
    <x v="0"/>
    <x v="0"/>
    <x v="0"/>
    <x v="742"/>
    <x v="544"/>
    <x v="0"/>
    <x v="0"/>
    <x v="0"/>
    <x v="0"/>
    <x v="0"/>
    <x v="0"/>
    <x v="0"/>
    <x v="1123"/>
  </r>
  <r>
    <x v="799"/>
    <x v="0"/>
    <x v="0"/>
    <x v="4"/>
    <x v="743"/>
    <x v="545"/>
    <x v="0"/>
    <x v="19"/>
    <x v="20"/>
    <x v="19"/>
    <x v="61"/>
    <x v="56"/>
    <x v="0"/>
    <x v="1124"/>
  </r>
  <r>
    <x v="800"/>
    <x v="0"/>
    <x v="0"/>
    <x v="4"/>
    <x v="742"/>
    <x v="544"/>
    <x v="0"/>
    <x v="0"/>
    <x v="0"/>
    <x v="0"/>
    <x v="0"/>
    <x v="0"/>
    <x v="0"/>
    <x v="1125"/>
  </r>
  <r>
    <x v="801"/>
    <x v="0"/>
    <x v="0"/>
    <x v="0"/>
    <x v="744"/>
    <x v="546"/>
    <x v="0"/>
    <x v="5"/>
    <x v="5"/>
    <x v="7"/>
    <x v="8"/>
    <x v="5"/>
    <x v="0"/>
    <x v="1126"/>
  </r>
  <r>
    <x v="802"/>
    <x v="0"/>
    <x v="0"/>
    <x v="96"/>
    <x v="375"/>
    <x v="161"/>
    <x v="0"/>
    <x v="10"/>
    <x v="10"/>
    <x v="10"/>
    <x v="11"/>
    <x v="10"/>
    <x v="0"/>
    <x v="1127"/>
  </r>
  <r>
    <x v="803"/>
    <x v="0"/>
    <x v="0"/>
    <x v="0"/>
    <x v="745"/>
    <x v="547"/>
    <x v="0"/>
    <x v="6"/>
    <x v="6"/>
    <x v="21"/>
    <x v="39"/>
    <x v="32"/>
    <x v="0"/>
    <x v="1128"/>
  </r>
  <r>
    <x v="804"/>
    <x v="0"/>
    <x v="0"/>
    <x v="0"/>
    <x v="746"/>
    <x v="548"/>
    <x v="0"/>
    <x v="19"/>
    <x v="20"/>
    <x v="19"/>
    <x v="105"/>
    <x v="112"/>
    <x v="0"/>
    <x v="1129"/>
  </r>
  <r>
    <x v="805"/>
    <x v="0"/>
    <x v="0"/>
    <x v="3"/>
    <x v="747"/>
    <x v="549"/>
    <x v="0"/>
    <x v="1"/>
    <x v="1"/>
    <x v="1"/>
    <x v="29"/>
    <x v="93"/>
    <x v="0"/>
    <x v="1130"/>
  </r>
  <r>
    <x v="806"/>
    <x v="0"/>
    <x v="0"/>
    <x v="99"/>
    <x v="748"/>
    <x v="550"/>
    <x v="0"/>
    <x v="2"/>
    <x v="2"/>
    <x v="2"/>
    <x v="2"/>
    <x v="2"/>
    <x v="0"/>
    <x v="1131"/>
  </r>
  <r>
    <x v="807"/>
    <x v="0"/>
    <x v="0"/>
    <x v="103"/>
    <x v="749"/>
    <x v="551"/>
    <x v="0"/>
    <x v="8"/>
    <x v="8"/>
    <x v="8"/>
    <x v="45"/>
    <x v="113"/>
    <x v="0"/>
    <x v="1132"/>
  </r>
  <r>
    <x v="807"/>
    <x v="0"/>
    <x v="0"/>
    <x v="103"/>
    <x v="750"/>
    <x v="552"/>
    <x v="0"/>
    <x v="7"/>
    <x v="7"/>
    <x v="6"/>
    <x v="7"/>
    <x v="7"/>
    <x v="0"/>
    <x v="1133"/>
  </r>
  <r>
    <x v="807"/>
    <x v="0"/>
    <x v="0"/>
    <x v="103"/>
    <x v="751"/>
    <x v="190"/>
    <x v="0"/>
    <x v="5"/>
    <x v="5"/>
    <x v="7"/>
    <x v="20"/>
    <x v="114"/>
    <x v="0"/>
    <x v="1134"/>
  </r>
  <r>
    <x v="807"/>
    <x v="0"/>
    <x v="0"/>
    <x v="103"/>
    <x v="752"/>
    <x v="553"/>
    <x v="0"/>
    <x v="5"/>
    <x v="5"/>
    <x v="7"/>
    <x v="8"/>
    <x v="5"/>
    <x v="0"/>
    <x v="1135"/>
  </r>
  <r>
    <x v="808"/>
    <x v="0"/>
    <x v="0"/>
    <x v="99"/>
    <x v="753"/>
    <x v="554"/>
    <x v="0"/>
    <x v="1"/>
    <x v="1"/>
    <x v="1"/>
    <x v="1"/>
    <x v="1"/>
    <x v="0"/>
    <x v="1136"/>
  </r>
  <r>
    <x v="808"/>
    <x v="0"/>
    <x v="0"/>
    <x v="99"/>
    <x v="754"/>
    <x v="555"/>
    <x v="0"/>
    <x v="1"/>
    <x v="1"/>
    <x v="1"/>
    <x v="1"/>
    <x v="1"/>
    <x v="0"/>
    <x v="1137"/>
  </r>
  <r>
    <x v="809"/>
    <x v="0"/>
    <x v="0"/>
    <x v="5"/>
    <x v="755"/>
    <x v="556"/>
    <x v="0"/>
    <x v="5"/>
    <x v="5"/>
    <x v="5"/>
    <x v="1"/>
    <x v="5"/>
    <x v="0"/>
    <x v="1138"/>
  </r>
  <r>
    <x v="809"/>
    <x v="0"/>
    <x v="0"/>
    <x v="5"/>
    <x v="744"/>
    <x v="546"/>
    <x v="0"/>
    <x v="5"/>
    <x v="5"/>
    <x v="5"/>
    <x v="1"/>
    <x v="5"/>
    <x v="0"/>
    <x v="1139"/>
  </r>
  <r>
    <x v="809"/>
    <x v="0"/>
    <x v="0"/>
    <x v="5"/>
    <x v="756"/>
    <x v="557"/>
    <x v="0"/>
    <x v="0"/>
    <x v="0"/>
    <x v="5"/>
    <x v="5"/>
    <x v="0"/>
    <x v="0"/>
    <x v="1140"/>
  </r>
  <r>
    <x v="810"/>
    <x v="0"/>
    <x v="0"/>
    <x v="47"/>
    <x v="757"/>
    <x v="527"/>
    <x v="0"/>
    <x v="5"/>
    <x v="5"/>
    <x v="7"/>
    <x v="8"/>
    <x v="5"/>
    <x v="0"/>
    <x v="1141"/>
  </r>
  <r>
    <x v="810"/>
    <x v="0"/>
    <x v="0"/>
    <x v="47"/>
    <x v="758"/>
    <x v="525"/>
    <x v="0"/>
    <x v="19"/>
    <x v="20"/>
    <x v="19"/>
    <x v="29"/>
    <x v="28"/>
    <x v="0"/>
    <x v="1142"/>
  </r>
  <r>
    <x v="810"/>
    <x v="0"/>
    <x v="0"/>
    <x v="47"/>
    <x v="498"/>
    <x v="363"/>
    <x v="0"/>
    <x v="7"/>
    <x v="7"/>
    <x v="6"/>
    <x v="29"/>
    <x v="89"/>
    <x v="0"/>
    <x v="1143"/>
  </r>
  <r>
    <x v="811"/>
    <x v="0"/>
    <x v="0"/>
    <x v="47"/>
    <x v="400"/>
    <x v="90"/>
    <x v="0"/>
    <x v="8"/>
    <x v="8"/>
    <x v="8"/>
    <x v="9"/>
    <x v="8"/>
    <x v="0"/>
    <x v="1144"/>
  </r>
  <r>
    <x v="812"/>
    <x v="0"/>
    <x v="0"/>
    <x v="7"/>
    <x v="759"/>
    <x v="558"/>
    <x v="0"/>
    <x v="5"/>
    <x v="5"/>
    <x v="7"/>
    <x v="8"/>
    <x v="5"/>
    <x v="0"/>
    <x v="1145"/>
  </r>
  <r>
    <x v="813"/>
    <x v="0"/>
    <x v="0"/>
    <x v="99"/>
    <x v="695"/>
    <x v="439"/>
    <x v="0"/>
    <x v="0"/>
    <x v="0"/>
    <x v="0"/>
    <x v="0"/>
    <x v="0"/>
    <x v="0"/>
    <x v="1146"/>
  </r>
  <r>
    <x v="814"/>
    <x v="0"/>
    <x v="0"/>
    <x v="17"/>
    <x v="697"/>
    <x v="513"/>
    <x v="0"/>
    <x v="7"/>
    <x v="7"/>
    <x v="6"/>
    <x v="7"/>
    <x v="7"/>
    <x v="0"/>
    <x v="1147"/>
  </r>
  <r>
    <x v="815"/>
    <x v="0"/>
    <x v="0"/>
    <x v="5"/>
    <x v="760"/>
    <x v="559"/>
    <x v="0"/>
    <x v="5"/>
    <x v="5"/>
    <x v="5"/>
    <x v="1"/>
    <x v="5"/>
    <x v="0"/>
    <x v="1148"/>
  </r>
  <r>
    <x v="816"/>
    <x v="0"/>
    <x v="0"/>
    <x v="96"/>
    <x v="761"/>
    <x v="560"/>
    <x v="0"/>
    <x v="37"/>
    <x v="40"/>
    <x v="37"/>
    <x v="106"/>
    <x v="115"/>
    <x v="0"/>
    <x v="1149"/>
  </r>
  <r>
    <x v="817"/>
    <x v="0"/>
    <x v="0"/>
    <x v="104"/>
    <x v="762"/>
    <x v="561"/>
    <x v="0"/>
    <x v="1"/>
    <x v="1"/>
    <x v="1"/>
    <x v="1"/>
    <x v="1"/>
    <x v="0"/>
    <x v="1150"/>
  </r>
  <r>
    <x v="818"/>
    <x v="0"/>
    <x v="0"/>
    <x v="7"/>
    <x v="450"/>
    <x v="312"/>
    <x v="0"/>
    <x v="1"/>
    <x v="1"/>
    <x v="1"/>
    <x v="1"/>
    <x v="1"/>
    <x v="0"/>
    <x v="1151"/>
  </r>
  <r>
    <x v="818"/>
    <x v="0"/>
    <x v="0"/>
    <x v="7"/>
    <x v="763"/>
    <x v="145"/>
    <x v="0"/>
    <x v="19"/>
    <x v="20"/>
    <x v="19"/>
    <x v="46"/>
    <x v="42"/>
    <x v="0"/>
    <x v="1152"/>
  </r>
  <r>
    <x v="819"/>
    <x v="0"/>
    <x v="0"/>
    <x v="11"/>
    <x v="764"/>
    <x v="416"/>
    <x v="0"/>
    <x v="19"/>
    <x v="20"/>
    <x v="19"/>
    <x v="29"/>
    <x v="28"/>
    <x v="0"/>
    <x v="1153"/>
  </r>
  <r>
    <x v="820"/>
    <x v="0"/>
    <x v="0"/>
    <x v="105"/>
    <x v="765"/>
    <x v="480"/>
    <x v="0"/>
    <x v="0"/>
    <x v="0"/>
    <x v="0"/>
    <x v="0"/>
    <x v="0"/>
    <x v="0"/>
    <x v="1154"/>
  </r>
  <r>
    <x v="820"/>
    <x v="0"/>
    <x v="0"/>
    <x v="105"/>
    <x v="691"/>
    <x v="377"/>
    <x v="0"/>
    <x v="1"/>
    <x v="1"/>
    <x v="1"/>
    <x v="1"/>
    <x v="1"/>
    <x v="0"/>
    <x v="1155"/>
  </r>
  <r>
    <x v="820"/>
    <x v="0"/>
    <x v="0"/>
    <x v="105"/>
    <x v="766"/>
    <x v="562"/>
    <x v="0"/>
    <x v="5"/>
    <x v="5"/>
    <x v="7"/>
    <x v="8"/>
    <x v="5"/>
    <x v="0"/>
    <x v="1156"/>
  </r>
  <r>
    <x v="821"/>
    <x v="0"/>
    <x v="0"/>
    <x v="106"/>
    <x v="695"/>
    <x v="439"/>
    <x v="0"/>
    <x v="0"/>
    <x v="0"/>
    <x v="0"/>
    <x v="0"/>
    <x v="0"/>
    <x v="0"/>
    <x v="1157"/>
  </r>
  <r>
    <x v="822"/>
    <x v="0"/>
    <x v="0"/>
    <x v="47"/>
    <x v="767"/>
    <x v="563"/>
    <x v="0"/>
    <x v="5"/>
    <x v="5"/>
    <x v="7"/>
    <x v="8"/>
    <x v="5"/>
    <x v="0"/>
    <x v="1158"/>
  </r>
  <r>
    <x v="823"/>
    <x v="0"/>
    <x v="0"/>
    <x v="17"/>
    <x v="768"/>
    <x v="564"/>
    <x v="0"/>
    <x v="0"/>
    <x v="0"/>
    <x v="0"/>
    <x v="0"/>
    <x v="0"/>
    <x v="0"/>
    <x v="1159"/>
  </r>
  <r>
    <x v="823"/>
    <x v="0"/>
    <x v="0"/>
    <x v="17"/>
    <x v="769"/>
    <x v="254"/>
    <x v="0"/>
    <x v="1"/>
    <x v="1"/>
    <x v="1"/>
    <x v="1"/>
    <x v="1"/>
    <x v="0"/>
    <x v="1160"/>
  </r>
  <r>
    <x v="824"/>
    <x v="0"/>
    <x v="0"/>
    <x v="17"/>
    <x v="770"/>
    <x v="312"/>
    <x v="0"/>
    <x v="1"/>
    <x v="1"/>
    <x v="1"/>
    <x v="107"/>
    <x v="116"/>
    <x v="0"/>
    <x v="1161"/>
  </r>
  <r>
    <x v="825"/>
    <x v="0"/>
    <x v="0"/>
    <x v="5"/>
    <x v="771"/>
    <x v="505"/>
    <x v="0"/>
    <x v="1"/>
    <x v="1"/>
    <x v="5"/>
    <x v="5"/>
    <x v="93"/>
    <x v="0"/>
    <x v="1162"/>
  </r>
  <r>
    <x v="825"/>
    <x v="0"/>
    <x v="0"/>
    <x v="5"/>
    <x v="772"/>
    <x v="565"/>
    <x v="0"/>
    <x v="1"/>
    <x v="1"/>
    <x v="5"/>
    <x v="108"/>
    <x v="117"/>
    <x v="0"/>
    <x v="1163"/>
  </r>
  <r>
    <x v="826"/>
    <x v="0"/>
    <x v="0"/>
    <x v="5"/>
    <x v="602"/>
    <x v="439"/>
    <x v="0"/>
    <x v="0"/>
    <x v="0"/>
    <x v="5"/>
    <x v="9"/>
    <x v="102"/>
    <x v="0"/>
    <x v="1164"/>
  </r>
  <r>
    <x v="827"/>
    <x v="0"/>
    <x v="0"/>
    <x v="5"/>
    <x v="563"/>
    <x v="400"/>
    <x v="0"/>
    <x v="5"/>
    <x v="5"/>
    <x v="5"/>
    <x v="1"/>
    <x v="5"/>
    <x v="0"/>
    <x v="1165"/>
  </r>
  <r>
    <x v="828"/>
    <x v="0"/>
    <x v="0"/>
    <x v="17"/>
    <x v="773"/>
    <x v="323"/>
    <x v="0"/>
    <x v="1"/>
    <x v="1"/>
    <x v="1"/>
    <x v="20"/>
    <x v="53"/>
    <x v="0"/>
    <x v="1166"/>
  </r>
  <r>
    <x v="828"/>
    <x v="0"/>
    <x v="0"/>
    <x v="17"/>
    <x v="545"/>
    <x v="396"/>
    <x v="0"/>
    <x v="1"/>
    <x v="1"/>
    <x v="1"/>
    <x v="1"/>
    <x v="1"/>
    <x v="0"/>
    <x v="1167"/>
  </r>
  <r>
    <x v="829"/>
    <x v="0"/>
    <x v="0"/>
    <x v="5"/>
    <x v="774"/>
    <x v="566"/>
    <x v="0"/>
    <x v="0"/>
    <x v="0"/>
    <x v="5"/>
    <x v="5"/>
    <x v="0"/>
    <x v="0"/>
    <x v="1168"/>
  </r>
  <r>
    <x v="830"/>
    <x v="0"/>
    <x v="0"/>
    <x v="4"/>
    <x v="775"/>
    <x v="567"/>
    <x v="0"/>
    <x v="0"/>
    <x v="0"/>
    <x v="0"/>
    <x v="0"/>
    <x v="0"/>
    <x v="0"/>
    <x v="1169"/>
  </r>
  <r>
    <x v="830"/>
    <x v="0"/>
    <x v="0"/>
    <x v="4"/>
    <x v="602"/>
    <x v="439"/>
    <x v="0"/>
    <x v="0"/>
    <x v="0"/>
    <x v="0"/>
    <x v="29"/>
    <x v="102"/>
    <x v="0"/>
    <x v="1170"/>
  </r>
  <r>
    <x v="830"/>
    <x v="0"/>
    <x v="0"/>
    <x v="4"/>
    <x v="776"/>
    <x v="389"/>
    <x v="0"/>
    <x v="1"/>
    <x v="1"/>
    <x v="1"/>
    <x v="1"/>
    <x v="1"/>
    <x v="0"/>
    <x v="1171"/>
  </r>
  <r>
    <x v="831"/>
    <x v="0"/>
    <x v="0"/>
    <x v="17"/>
    <x v="777"/>
    <x v="568"/>
    <x v="0"/>
    <x v="38"/>
    <x v="11"/>
    <x v="38"/>
    <x v="109"/>
    <x v="86"/>
    <x v="0"/>
    <x v="1172"/>
  </r>
  <r>
    <x v="832"/>
    <x v="0"/>
    <x v="0"/>
    <x v="30"/>
    <x v="778"/>
    <x v="307"/>
    <x v="0"/>
    <x v="6"/>
    <x v="6"/>
    <x v="21"/>
    <x v="39"/>
    <x v="32"/>
    <x v="0"/>
    <x v="1173"/>
  </r>
  <r>
    <x v="833"/>
    <x v="0"/>
    <x v="0"/>
    <x v="7"/>
    <x v="609"/>
    <x v="336"/>
    <x v="0"/>
    <x v="4"/>
    <x v="4"/>
    <x v="4"/>
    <x v="81"/>
    <x v="81"/>
    <x v="0"/>
    <x v="1174"/>
  </r>
  <r>
    <x v="833"/>
    <x v="0"/>
    <x v="0"/>
    <x v="7"/>
    <x v="779"/>
    <x v="569"/>
    <x v="0"/>
    <x v="0"/>
    <x v="0"/>
    <x v="0"/>
    <x v="0"/>
    <x v="0"/>
    <x v="0"/>
    <x v="1175"/>
  </r>
  <r>
    <x v="834"/>
    <x v="0"/>
    <x v="0"/>
    <x v="47"/>
    <x v="780"/>
    <x v="316"/>
    <x v="0"/>
    <x v="1"/>
    <x v="1"/>
    <x v="1"/>
    <x v="1"/>
    <x v="1"/>
    <x v="0"/>
    <x v="1176"/>
  </r>
  <r>
    <x v="835"/>
    <x v="0"/>
    <x v="0"/>
    <x v="7"/>
    <x v="781"/>
    <x v="570"/>
    <x v="0"/>
    <x v="5"/>
    <x v="5"/>
    <x v="7"/>
    <x v="8"/>
    <x v="5"/>
    <x v="0"/>
    <x v="1177"/>
  </r>
  <r>
    <x v="836"/>
    <x v="0"/>
    <x v="0"/>
    <x v="0"/>
    <x v="782"/>
    <x v="63"/>
    <x v="0"/>
    <x v="0"/>
    <x v="0"/>
    <x v="0"/>
    <x v="0"/>
    <x v="0"/>
    <x v="0"/>
    <x v="1178"/>
  </r>
  <r>
    <x v="837"/>
    <x v="0"/>
    <x v="0"/>
    <x v="47"/>
    <x v="783"/>
    <x v="571"/>
    <x v="0"/>
    <x v="1"/>
    <x v="1"/>
    <x v="1"/>
    <x v="1"/>
    <x v="1"/>
    <x v="0"/>
    <x v="1179"/>
  </r>
  <r>
    <x v="838"/>
    <x v="0"/>
    <x v="0"/>
    <x v="47"/>
    <x v="490"/>
    <x v="356"/>
    <x v="0"/>
    <x v="5"/>
    <x v="5"/>
    <x v="7"/>
    <x v="5"/>
    <x v="87"/>
    <x v="0"/>
    <x v="1180"/>
  </r>
  <r>
    <x v="839"/>
    <x v="0"/>
    <x v="0"/>
    <x v="4"/>
    <x v="619"/>
    <x v="447"/>
    <x v="0"/>
    <x v="19"/>
    <x v="20"/>
    <x v="19"/>
    <x v="29"/>
    <x v="28"/>
    <x v="0"/>
    <x v="1181"/>
  </r>
  <r>
    <x v="840"/>
    <x v="0"/>
    <x v="0"/>
    <x v="0"/>
    <x v="784"/>
    <x v="312"/>
    <x v="0"/>
    <x v="1"/>
    <x v="1"/>
    <x v="1"/>
    <x v="107"/>
    <x v="116"/>
    <x v="0"/>
    <x v="1182"/>
  </r>
  <r>
    <x v="840"/>
    <x v="0"/>
    <x v="0"/>
    <x v="0"/>
    <x v="452"/>
    <x v="313"/>
    <x v="0"/>
    <x v="1"/>
    <x v="1"/>
    <x v="1"/>
    <x v="1"/>
    <x v="1"/>
    <x v="0"/>
    <x v="1183"/>
  </r>
  <r>
    <x v="841"/>
    <x v="0"/>
    <x v="0"/>
    <x v="7"/>
    <x v="785"/>
    <x v="572"/>
    <x v="0"/>
    <x v="0"/>
    <x v="0"/>
    <x v="0"/>
    <x v="0"/>
    <x v="0"/>
    <x v="0"/>
    <x v="1184"/>
  </r>
  <r>
    <x v="842"/>
    <x v="0"/>
    <x v="0"/>
    <x v="30"/>
    <x v="786"/>
    <x v="573"/>
    <x v="0"/>
    <x v="4"/>
    <x v="4"/>
    <x v="4"/>
    <x v="110"/>
    <x v="118"/>
    <x v="0"/>
    <x v="1185"/>
  </r>
  <r>
    <x v="843"/>
    <x v="0"/>
    <x v="0"/>
    <x v="7"/>
    <x v="490"/>
    <x v="356"/>
    <x v="0"/>
    <x v="5"/>
    <x v="5"/>
    <x v="7"/>
    <x v="5"/>
    <x v="87"/>
    <x v="0"/>
    <x v="1186"/>
  </r>
  <r>
    <x v="844"/>
    <x v="0"/>
    <x v="0"/>
    <x v="4"/>
    <x v="787"/>
    <x v="563"/>
    <x v="0"/>
    <x v="5"/>
    <x v="5"/>
    <x v="7"/>
    <x v="8"/>
    <x v="5"/>
    <x v="0"/>
    <x v="1187"/>
  </r>
  <r>
    <x v="844"/>
    <x v="0"/>
    <x v="0"/>
    <x v="4"/>
    <x v="788"/>
    <x v="353"/>
    <x v="0"/>
    <x v="1"/>
    <x v="1"/>
    <x v="1"/>
    <x v="1"/>
    <x v="1"/>
    <x v="0"/>
    <x v="1188"/>
  </r>
  <r>
    <x v="845"/>
    <x v="0"/>
    <x v="0"/>
    <x v="8"/>
    <x v="565"/>
    <x v="408"/>
    <x v="0"/>
    <x v="18"/>
    <x v="19"/>
    <x v="18"/>
    <x v="26"/>
    <x v="25"/>
    <x v="0"/>
    <x v="1189"/>
  </r>
  <r>
    <x v="846"/>
    <x v="0"/>
    <x v="0"/>
    <x v="4"/>
    <x v="552"/>
    <x v="184"/>
    <x v="0"/>
    <x v="0"/>
    <x v="0"/>
    <x v="0"/>
    <x v="88"/>
    <x v="50"/>
    <x v="0"/>
    <x v="1190"/>
  </r>
  <r>
    <x v="847"/>
    <x v="0"/>
    <x v="0"/>
    <x v="8"/>
    <x v="789"/>
    <x v="279"/>
    <x v="0"/>
    <x v="8"/>
    <x v="8"/>
    <x v="8"/>
    <x v="9"/>
    <x v="8"/>
    <x v="0"/>
    <x v="1191"/>
  </r>
  <r>
    <x v="848"/>
    <x v="0"/>
    <x v="0"/>
    <x v="99"/>
    <x v="708"/>
    <x v="521"/>
    <x v="0"/>
    <x v="19"/>
    <x v="20"/>
    <x v="19"/>
    <x v="111"/>
    <x v="111"/>
    <x v="0"/>
    <x v="1192"/>
  </r>
  <r>
    <x v="849"/>
    <x v="0"/>
    <x v="0"/>
    <x v="0"/>
    <x v="790"/>
    <x v="574"/>
    <x v="0"/>
    <x v="19"/>
    <x v="20"/>
    <x v="19"/>
    <x v="29"/>
    <x v="28"/>
    <x v="0"/>
    <x v="1193"/>
  </r>
  <r>
    <x v="850"/>
    <x v="0"/>
    <x v="0"/>
    <x v="0"/>
    <x v="791"/>
    <x v="575"/>
    <x v="0"/>
    <x v="12"/>
    <x v="13"/>
    <x v="12"/>
    <x v="16"/>
    <x v="14"/>
    <x v="0"/>
    <x v="1194"/>
  </r>
  <r>
    <x v="850"/>
    <x v="0"/>
    <x v="0"/>
    <x v="0"/>
    <x v="716"/>
    <x v="527"/>
    <x v="0"/>
    <x v="5"/>
    <x v="5"/>
    <x v="7"/>
    <x v="8"/>
    <x v="5"/>
    <x v="0"/>
    <x v="1195"/>
  </r>
  <r>
    <x v="851"/>
    <x v="0"/>
    <x v="0"/>
    <x v="64"/>
    <x v="792"/>
    <x v="576"/>
    <x v="0"/>
    <x v="7"/>
    <x v="7"/>
    <x v="6"/>
    <x v="29"/>
    <x v="89"/>
    <x v="0"/>
    <x v="1196"/>
  </r>
  <r>
    <x v="851"/>
    <x v="0"/>
    <x v="0"/>
    <x v="64"/>
    <x v="793"/>
    <x v="577"/>
    <x v="0"/>
    <x v="7"/>
    <x v="7"/>
    <x v="6"/>
    <x v="20"/>
    <x v="84"/>
    <x v="0"/>
    <x v="1197"/>
  </r>
  <r>
    <x v="852"/>
    <x v="0"/>
    <x v="0"/>
    <x v="0"/>
    <x v="794"/>
    <x v="521"/>
    <x v="0"/>
    <x v="19"/>
    <x v="20"/>
    <x v="19"/>
    <x v="29"/>
    <x v="28"/>
    <x v="0"/>
    <x v="1198"/>
  </r>
  <r>
    <x v="852"/>
    <x v="0"/>
    <x v="0"/>
    <x v="0"/>
    <x v="782"/>
    <x v="63"/>
    <x v="0"/>
    <x v="0"/>
    <x v="0"/>
    <x v="0"/>
    <x v="0"/>
    <x v="0"/>
    <x v="0"/>
    <x v="1199"/>
  </r>
  <r>
    <x v="853"/>
    <x v="0"/>
    <x v="0"/>
    <x v="14"/>
    <x v="415"/>
    <x v="311"/>
    <x v="0"/>
    <x v="1"/>
    <x v="1"/>
    <x v="1"/>
    <x v="77"/>
    <x v="78"/>
    <x v="0"/>
    <x v="1200"/>
  </r>
  <r>
    <x v="854"/>
    <x v="0"/>
    <x v="0"/>
    <x v="0"/>
    <x v="795"/>
    <x v="66"/>
    <x v="0"/>
    <x v="18"/>
    <x v="19"/>
    <x v="18"/>
    <x v="26"/>
    <x v="25"/>
    <x v="0"/>
    <x v="1201"/>
  </r>
  <r>
    <x v="855"/>
    <x v="0"/>
    <x v="0"/>
    <x v="99"/>
    <x v="490"/>
    <x v="356"/>
    <x v="0"/>
    <x v="5"/>
    <x v="5"/>
    <x v="7"/>
    <x v="5"/>
    <x v="87"/>
    <x v="0"/>
    <x v="1202"/>
  </r>
  <r>
    <x v="856"/>
    <x v="0"/>
    <x v="0"/>
    <x v="7"/>
    <x v="796"/>
    <x v="578"/>
    <x v="0"/>
    <x v="24"/>
    <x v="30"/>
    <x v="23"/>
    <x v="43"/>
    <x v="49"/>
    <x v="0"/>
    <x v="1203"/>
  </r>
  <r>
    <x v="856"/>
    <x v="0"/>
    <x v="0"/>
    <x v="7"/>
    <x v="797"/>
    <x v="579"/>
    <x v="0"/>
    <x v="24"/>
    <x v="30"/>
    <x v="23"/>
    <x v="43"/>
    <x v="49"/>
    <x v="0"/>
    <x v="1204"/>
  </r>
  <r>
    <x v="856"/>
    <x v="0"/>
    <x v="0"/>
    <x v="7"/>
    <x v="798"/>
    <x v="580"/>
    <x v="0"/>
    <x v="24"/>
    <x v="30"/>
    <x v="23"/>
    <x v="43"/>
    <x v="49"/>
    <x v="0"/>
    <x v="1205"/>
  </r>
  <r>
    <x v="856"/>
    <x v="0"/>
    <x v="0"/>
    <x v="7"/>
    <x v="799"/>
    <x v="522"/>
    <x v="0"/>
    <x v="24"/>
    <x v="30"/>
    <x v="23"/>
    <x v="43"/>
    <x v="49"/>
    <x v="0"/>
    <x v="1206"/>
  </r>
  <r>
    <x v="856"/>
    <x v="0"/>
    <x v="0"/>
    <x v="7"/>
    <x v="800"/>
    <x v="581"/>
    <x v="0"/>
    <x v="24"/>
    <x v="30"/>
    <x v="23"/>
    <x v="43"/>
    <x v="49"/>
    <x v="0"/>
    <x v="1207"/>
  </r>
  <r>
    <x v="857"/>
    <x v="0"/>
    <x v="0"/>
    <x v="0"/>
    <x v="565"/>
    <x v="408"/>
    <x v="0"/>
    <x v="18"/>
    <x v="19"/>
    <x v="18"/>
    <x v="26"/>
    <x v="25"/>
    <x v="0"/>
    <x v="1208"/>
  </r>
  <r>
    <x v="858"/>
    <x v="0"/>
    <x v="0"/>
    <x v="8"/>
    <x v="490"/>
    <x v="356"/>
    <x v="0"/>
    <x v="5"/>
    <x v="5"/>
    <x v="7"/>
    <x v="5"/>
    <x v="87"/>
    <x v="0"/>
    <x v="1209"/>
  </r>
  <r>
    <x v="859"/>
    <x v="0"/>
    <x v="0"/>
    <x v="17"/>
    <x v="734"/>
    <x v="538"/>
    <x v="0"/>
    <x v="1"/>
    <x v="1"/>
    <x v="1"/>
    <x v="29"/>
    <x v="93"/>
    <x v="0"/>
    <x v="1210"/>
  </r>
  <r>
    <x v="860"/>
    <x v="0"/>
    <x v="0"/>
    <x v="99"/>
    <x v="105"/>
    <x v="87"/>
    <x v="0"/>
    <x v="0"/>
    <x v="0"/>
    <x v="0"/>
    <x v="0"/>
    <x v="0"/>
    <x v="0"/>
    <x v="1211"/>
  </r>
  <r>
    <x v="861"/>
    <x v="0"/>
    <x v="0"/>
    <x v="7"/>
    <x v="801"/>
    <x v="489"/>
    <x v="1"/>
    <x v="24"/>
    <x v="24"/>
    <x v="23"/>
    <x v="90"/>
    <x v="119"/>
    <x v="0"/>
    <x v="1212"/>
  </r>
  <r>
    <x v="861"/>
    <x v="0"/>
    <x v="0"/>
    <x v="7"/>
    <x v="802"/>
    <x v="483"/>
    <x v="0"/>
    <x v="24"/>
    <x v="30"/>
    <x v="23"/>
    <x v="90"/>
    <x v="94"/>
    <x v="0"/>
    <x v="1213"/>
  </r>
  <r>
    <x v="861"/>
    <x v="0"/>
    <x v="0"/>
    <x v="7"/>
    <x v="803"/>
    <x v="387"/>
    <x v="0"/>
    <x v="24"/>
    <x v="30"/>
    <x v="23"/>
    <x v="90"/>
    <x v="94"/>
    <x v="0"/>
    <x v="1214"/>
  </r>
  <r>
    <x v="862"/>
    <x v="0"/>
    <x v="0"/>
    <x v="0"/>
    <x v="565"/>
    <x v="408"/>
    <x v="0"/>
    <x v="18"/>
    <x v="19"/>
    <x v="18"/>
    <x v="26"/>
    <x v="25"/>
    <x v="0"/>
    <x v="1215"/>
  </r>
  <r>
    <x v="863"/>
    <x v="0"/>
    <x v="0"/>
    <x v="0"/>
    <x v="804"/>
    <x v="63"/>
    <x v="0"/>
    <x v="0"/>
    <x v="0"/>
    <x v="0"/>
    <x v="0"/>
    <x v="0"/>
    <x v="0"/>
    <x v="1216"/>
  </r>
  <r>
    <x v="863"/>
    <x v="0"/>
    <x v="0"/>
    <x v="0"/>
    <x v="56"/>
    <x v="45"/>
    <x v="0"/>
    <x v="8"/>
    <x v="8"/>
    <x v="8"/>
    <x v="9"/>
    <x v="8"/>
    <x v="0"/>
    <x v="1217"/>
  </r>
  <r>
    <x v="864"/>
    <x v="0"/>
    <x v="0"/>
    <x v="4"/>
    <x v="805"/>
    <x v="582"/>
    <x v="0"/>
    <x v="6"/>
    <x v="6"/>
    <x v="21"/>
    <x v="39"/>
    <x v="32"/>
    <x v="0"/>
    <x v="1218"/>
  </r>
  <r>
    <x v="864"/>
    <x v="0"/>
    <x v="0"/>
    <x v="4"/>
    <x v="806"/>
    <x v="583"/>
    <x v="0"/>
    <x v="0"/>
    <x v="0"/>
    <x v="0"/>
    <x v="60"/>
    <x v="120"/>
    <x v="0"/>
    <x v="1219"/>
  </r>
  <r>
    <x v="864"/>
    <x v="0"/>
    <x v="0"/>
    <x v="4"/>
    <x v="807"/>
    <x v="584"/>
    <x v="0"/>
    <x v="15"/>
    <x v="15"/>
    <x v="15"/>
    <x v="112"/>
    <x v="121"/>
    <x v="0"/>
    <x v="1220"/>
  </r>
  <r>
    <x v="864"/>
    <x v="0"/>
    <x v="0"/>
    <x v="4"/>
    <x v="346"/>
    <x v="263"/>
    <x v="0"/>
    <x v="19"/>
    <x v="20"/>
    <x v="19"/>
    <x v="29"/>
    <x v="28"/>
    <x v="0"/>
    <x v="1221"/>
  </r>
  <r>
    <x v="864"/>
    <x v="0"/>
    <x v="0"/>
    <x v="4"/>
    <x v="373"/>
    <x v="222"/>
    <x v="0"/>
    <x v="30"/>
    <x v="32"/>
    <x v="30"/>
    <x v="65"/>
    <x v="61"/>
    <x v="0"/>
    <x v="1222"/>
  </r>
  <r>
    <x v="864"/>
    <x v="0"/>
    <x v="0"/>
    <x v="4"/>
    <x v="808"/>
    <x v="231"/>
    <x v="0"/>
    <x v="5"/>
    <x v="5"/>
    <x v="7"/>
    <x v="8"/>
    <x v="5"/>
    <x v="0"/>
    <x v="1223"/>
  </r>
  <r>
    <x v="864"/>
    <x v="0"/>
    <x v="0"/>
    <x v="4"/>
    <x v="809"/>
    <x v="495"/>
    <x v="0"/>
    <x v="6"/>
    <x v="6"/>
    <x v="21"/>
    <x v="39"/>
    <x v="32"/>
    <x v="0"/>
    <x v="1224"/>
  </r>
  <r>
    <x v="864"/>
    <x v="0"/>
    <x v="0"/>
    <x v="4"/>
    <x v="810"/>
    <x v="585"/>
    <x v="0"/>
    <x v="39"/>
    <x v="41"/>
    <x v="39"/>
    <x v="82"/>
    <x v="122"/>
    <x v="0"/>
    <x v="1225"/>
  </r>
  <r>
    <x v="864"/>
    <x v="0"/>
    <x v="0"/>
    <x v="4"/>
    <x v="811"/>
    <x v="89"/>
    <x v="0"/>
    <x v="7"/>
    <x v="7"/>
    <x v="6"/>
    <x v="31"/>
    <x v="30"/>
    <x v="0"/>
    <x v="1226"/>
  </r>
  <r>
    <x v="864"/>
    <x v="0"/>
    <x v="0"/>
    <x v="4"/>
    <x v="812"/>
    <x v="586"/>
    <x v="0"/>
    <x v="6"/>
    <x v="6"/>
    <x v="21"/>
    <x v="39"/>
    <x v="32"/>
    <x v="0"/>
    <x v="1227"/>
  </r>
  <r>
    <x v="865"/>
    <x v="0"/>
    <x v="0"/>
    <x v="3"/>
    <x v="813"/>
    <x v="229"/>
    <x v="0"/>
    <x v="18"/>
    <x v="19"/>
    <x v="18"/>
    <x v="113"/>
    <x v="123"/>
    <x v="0"/>
    <x v="1228"/>
  </r>
  <r>
    <x v="866"/>
    <x v="0"/>
    <x v="0"/>
    <x v="99"/>
    <x v="565"/>
    <x v="408"/>
    <x v="0"/>
    <x v="18"/>
    <x v="19"/>
    <x v="18"/>
    <x v="26"/>
    <x v="25"/>
    <x v="0"/>
    <x v="1229"/>
  </r>
  <r>
    <x v="867"/>
    <x v="0"/>
    <x v="0"/>
    <x v="17"/>
    <x v="701"/>
    <x v="513"/>
    <x v="0"/>
    <x v="7"/>
    <x v="7"/>
    <x v="6"/>
    <x v="7"/>
    <x v="7"/>
    <x v="0"/>
    <x v="1230"/>
  </r>
  <r>
    <x v="868"/>
    <x v="0"/>
    <x v="0"/>
    <x v="99"/>
    <x v="814"/>
    <x v="587"/>
    <x v="0"/>
    <x v="1"/>
    <x v="1"/>
    <x v="1"/>
    <x v="1"/>
    <x v="1"/>
    <x v="0"/>
    <x v="1231"/>
  </r>
  <r>
    <x v="869"/>
    <x v="0"/>
    <x v="0"/>
    <x v="0"/>
    <x v="794"/>
    <x v="521"/>
    <x v="0"/>
    <x v="19"/>
    <x v="20"/>
    <x v="19"/>
    <x v="29"/>
    <x v="28"/>
    <x v="0"/>
    <x v="1232"/>
  </r>
  <r>
    <x v="870"/>
    <x v="0"/>
    <x v="0"/>
    <x v="107"/>
    <x v="815"/>
    <x v="588"/>
    <x v="0"/>
    <x v="40"/>
    <x v="42"/>
    <x v="40"/>
    <x v="114"/>
    <x v="124"/>
    <x v="0"/>
    <x v="1233"/>
  </r>
  <r>
    <x v="870"/>
    <x v="0"/>
    <x v="0"/>
    <x v="107"/>
    <x v="816"/>
    <x v="589"/>
    <x v="0"/>
    <x v="15"/>
    <x v="15"/>
    <x v="15"/>
    <x v="100"/>
    <x v="125"/>
    <x v="0"/>
    <x v="1234"/>
  </r>
  <r>
    <x v="870"/>
    <x v="0"/>
    <x v="0"/>
    <x v="107"/>
    <x v="559"/>
    <x v="404"/>
    <x v="0"/>
    <x v="0"/>
    <x v="0"/>
    <x v="0"/>
    <x v="0"/>
    <x v="0"/>
    <x v="0"/>
    <x v="1235"/>
  </r>
  <r>
    <x v="870"/>
    <x v="0"/>
    <x v="0"/>
    <x v="107"/>
    <x v="678"/>
    <x v="500"/>
    <x v="0"/>
    <x v="0"/>
    <x v="0"/>
    <x v="0"/>
    <x v="0"/>
    <x v="0"/>
    <x v="0"/>
    <x v="1236"/>
  </r>
  <r>
    <x v="871"/>
    <x v="0"/>
    <x v="0"/>
    <x v="5"/>
    <x v="279"/>
    <x v="211"/>
    <x v="0"/>
    <x v="19"/>
    <x v="20"/>
    <x v="5"/>
    <x v="85"/>
    <x v="28"/>
    <x v="0"/>
    <x v="1237"/>
  </r>
  <r>
    <x v="872"/>
    <x v="0"/>
    <x v="0"/>
    <x v="4"/>
    <x v="817"/>
    <x v="590"/>
    <x v="0"/>
    <x v="0"/>
    <x v="0"/>
    <x v="0"/>
    <x v="0"/>
    <x v="0"/>
    <x v="0"/>
    <x v="1238"/>
  </r>
  <r>
    <x v="873"/>
    <x v="0"/>
    <x v="0"/>
    <x v="0"/>
    <x v="818"/>
    <x v="591"/>
    <x v="0"/>
    <x v="5"/>
    <x v="5"/>
    <x v="7"/>
    <x v="8"/>
    <x v="5"/>
    <x v="0"/>
    <x v="1239"/>
  </r>
  <r>
    <x v="874"/>
    <x v="0"/>
    <x v="0"/>
    <x v="96"/>
    <x v="819"/>
    <x v="592"/>
    <x v="0"/>
    <x v="0"/>
    <x v="0"/>
    <x v="0"/>
    <x v="0"/>
    <x v="0"/>
    <x v="0"/>
    <x v="1240"/>
  </r>
  <r>
    <x v="875"/>
    <x v="0"/>
    <x v="0"/>
    <x v="47"/>
    <x v="820"/>
    <x v="593"/>
    <x v="0"/>
    <x v="15"/>
    <x v="15"/>
    <x v="15"/>
    <x v="115"/>
    <x v="126"/>
    <x v="0"/>
    <x v="1241"/>
  </r>
  <r>
    <x v="876"/>
    <x v="0"/>
    <x v="0"/>
    <x v="8"/>
    <x v="90"/>
    <x v="75"/>
    <x v="0"/>
    <x v="4"/>
    <x v="4"/>
    <x v="4"/>
    <x v="12"/>
    <x v="11"/>
    <x v="0"/>
    <x v="1242"/>
  </r>
  <r>
    <x v="877"/>
    <x v="0"/>
    <x v="0"/>
    <x v="99"/>
    <x v="821"/>
    <x v="594"/>
    <x v="0"/>
    <x v="5"/>
    <x v="5"/>
    <x v="7"/>
    <x v="8"/>
    <x v="5"/>
    <x v="0"/>
    <x v="1243"/>
  </r>
  <r>
    <x v="878"/>
    <x v="0"/>
    <x v="0"/>
    <x v="8"/>
    <x v="794"/>
    <x v="521"/>
    <x v="0"/>
    <x v="19"/>
    <x v="20"/>
    <x v="19"/>
    <x v="29"/>
    <x v="28"/>
    <x v="0"/>
    <x v="1244"/>
  </r>
  <r>
    <x v="879"/>
    <x v="0"/>
    <x v="0"/>
    <x v="0"/>
    <x v="822"/>
    <x v="595"/>
    <x v="0"/>
    <x v="19"/>
    <x v="20"/>
    <x v="19"/>
    <x v="29"/>
    <x v="28"/>
    <x v="0"/>
    <x v="1245"/>
  </r>
  <r>
    <x v="880"/>
    <x v="0"/>
    <x v="0"/>
    <x v="5"/>
    <x v="823"/>
    <x v="596"/>
    <x v="0"/>
    <x v="15"/>
    <x v="15"/>
    <x v="5"/>
    <x v="116"/>
    <x v="18"/>
    <x v="0"/>
    <x v="1246"/>
  </r>
  <r>
    <x v="881"/>
    <x v="0"/>
    <x v="0"/>
    <x v="47"/>
    <x v="824"/>
    <x v="597"/>
    <x v="0"/>
    <x v="40"/>
    <x v="42"/>
    <x v="40"/>
    <x v="117"/>
    <x v="127"/>
    <x v="0"/>
    <x v="1247"/>
  </r>
  <r>
    <x v="881"/>
    <x v="0"/>
    <x v="0"/>
    <x v="47"/>
    <x v="825"/>
    <x v="598"/>
    <x v="0"/>
    <x v="15"/>
    <x v="15"/>
    <x v="15"/>
    <x v="118"/>
    <x v="128"/>
    <x v="0"/>
    <x v="1248"/>
  </r>
  <r>
    <x v="882"/>
    <x v="0"/>
    <x v="0"/>
    <x v="0"/>
    <x v="826"/>
    <x v="599"/>
    <x v="0"/>
    <x v="1"/>
    <x v="1"/>
    <x v="1"/>
    <x v="85"/>
    <x v="129"/>
    <x v="0"/>
    <x v="1249"/>
  </r>
  <r>
    <x v="882"/>
    <x v="0"/>
    <x v="0"/>
    <x v="0"/>
    <x v="827"/>
    <x v="600"/>
    <x v="0"/>
    <x v="7"/>
    <x v="7"/>
    <x v="6"/>
    <x v="85"/>
    <x v="130"/>
    <x v="0"/>
    <x v="1250"/>
  </r>
  <r>
    <x v="883"/>
    <x v="0"/>
    <x v="0"/>
    <x v="8"/>
    <x v="794"/>
    <x v="521"/>
    <x v="0"/>
    <x v="19"/>
    <x v="20"/>
    <x v="19"/>
    <x v="29"/>
    <x v="28"/>
    <x v="0"/>
    <x v="1251"/>
  </r>
  <r>
    <x v="884"/>
    <x v="0"/>
    <x v="0"/>
    <x v="5"/>
    <x v="828"/>
    <x v="528"/>
    <x v="0"/>
    <x v="19"/>
    <x v="20"/>
    <x v="5"/>
    <x v="85"/>
    <x v="28"/>
    <x v="0"/>
    <x v="1252"/>
  </r>
  <r>
    <x v="885"/>
    <x v="0"/>
    <x v="0"/>
    <x v="30"/>
    <x v="829"/>
    <x v="331"/>
    <x v="0"/>
    <x v="5"/>
    <x v="5"/>
    <x v="7"/>
    <x v="8"/>
    <x v="5"/>
    <x v="0"/>
    <x v="1253"/>
  </r>
  <r>
    <x v="885"/>
    <x v="0"/>
    <x v="0"/>
    <x v="30"/>
    <x v="830"/>
    <x v="601"/>
    <x v="0"/>
    <x v="15"/>
    <x v="15"/>
    <x v="15"/>
    <x v="119"/>
    <x v="131"/>
    <x v="0"/>
    <x v="1254"/>
  </r>
  <r>
    <x v="885"/>
    <x v="0"/>
    <x v="0"/>
    <x v="30"/>
    <x v="831"/>
    <x v="602"/>
    <x v="0"/>
    <x v="1"/>
    <x v="1"/>
    <x v="1"/>
    <x v="1"/>
    <x v="1"/>
    <x v="0"/>
    <x v="1255"/>
  </r>
  <r>
    <x v="886"/>
    <x v="0"/>
    <x v="0"/>
    <x v="8"/>
    <x v="453"/>
    <x v="187"/>
    <x v="0"/>
    <x v="17"/>
    <x v="17"/>
    <x v="17"/>
    <x v="23"/>
    <x v="21"/>
    <x v="0"/>
    <x v="1256"/>
  </r>
  <r>
    <x v="887"/>
    <x v="0"/>
    <x v="0"/>
    <x v="99"/>
    <x v="832"/>
    <x v="603"/>
    <x v="0"/>
    <x v="5"/>
    <x v="5"/>
    <x v="7"/>
    <x v="5"/>
    <x v="87"/>
    <x v="0"/>
    <x v="1257"/>
  </r>
  <r>
    <x v="888"/>
    <x v="0"/>
    <x v="0"/>
    <x v="8"/>
    <x v="833"/>
    <x v="464"/>
    <x v="0"/>
    <x v="6"/>
    <x v="6"/>
    <x v="21"/>
    <x v="39"/>
    <x v="32"/>
    <x v="0"/>
    <x v="1258"/>
  </r>
  <r>
    <x v="889"/>
    <x v="0"/>
    <x v="0"/>
    <x v="0"/>
    <x v="834"/>
    <x v="604"/>
    <x v="0"/>
    <x v="1"/>
    <x v="1"/>
    <x v="1"/>
    <x v="85"/>
    <x v="129"/>
    <x v="0"/>
    <x v="1259"/>
  </r>
  <r>
    <x v="889"/>
    <x v="0"/>
    <x v="0"/>
    <x v="0"/>
    <x v="835"/>
    <x v="604"/>
    <x v="0"/>
    <x v="1"/>
    <x v="1"/>
    <x v="1"/>
    <x v="29"/>
    <x v="93"/>
    <x v="0"/>
    <x v="1260"/>
  </r>
  <r>
    <x v="889"/>
    <x v="0"/>
    <x v="0"/>
    <x v="0"/>
    <x v="348"/>
    <x v="137"/>
    <x v="0"/>
    <x v="1"/>
    <x v="1"/>
    <x v="1"/>
    <x v="1"/>
    <x v="1"/>
    <x v="0"/>
    <x v="1261"/>
  </r>
  <r>
    <x v="889"/>
    <x v="0"/>
    <x v="0"/>
    <x v="0"/>
    <x v="836"/>
    <x v="605"/>
    <x v="0"/>
    <x v="5"/>
    <x v="5"/>
    <x v="7"/>
    <x v="85"/>
    <x v="132"/>
    <x v="0"/>
    <x v="1262"/>
  </r>
  <r>
    <x v="890"/>
    <x v="0"/>
    <x v="0"/>
    <x v="8"/>
    <x v="837"/>
    <x v="606"/>
    <x v="0"/>
    <x v="19"/>
    <x v="20"/>
    <x v="19"/>
    <x v="29"/>
    <x v="28"/>
    <x v="0"/>
    <x v="1263"/>
  </r>
  <r>
    <x v="891"/>
    <x v="0"/>
    <x v="0"/>
    <x v="47"/>
    <x v="438"/>
    <x v="329"/>
    <x v="0"/>
    <x v="4"/>
    <x v="4"/>
    <x v="4"/>
    <x v="0"/>
    <x v="80"/>
    <x v="0"/>
    <x v="1264"/>
  </r>
  <r>
    <x v="892"/>
    <x v="0"/>
    <x v="0"/>
    <x v="0"/>
    <x v="838"/>
    <x v="607"/>
    <x v="0"/>
    <x v="5"/>
    <x v="5"/>
    <x v="7"/>
    <x v="120"/>
    <x v="133"/>
    <x v="0"/>
    <x v="1265"/>
  </r>
  <r>
    <x v="893"/>
    <x v="0"/>
    <x v="0"/>
    <x v="0"/>
    <x v="838"/>
    <x v="607"/>
    <x v="0"/>
    <x v="5"/>
    <x v="5"/>
    <x v="7"/>
    <x v="120"/>
    <x v="133"/>
    <x v="0"/>
    <x v="1266"/>
  </r>
  <r>
    <x v="894"/>
    <x v="0"/>
    <x v="0"/>
    <x v="47"/>
    <x v="838"/>
    <x v="607"/>
    <x v="0"/>
    <x v="5"/>
    <x v="5"/>
    <x v="7"/>
    <x v="120"/>
    <x v="133"/>
    <x v="0"/>
    <x v="1267"/>
  </r>
  <r>
    <x v="895"/>
    <x v="0"/>
    <x v="0"/>
    <x v="4"/>
    <x v="839"/>
    <x v="608"/>
    <x v="0"/>
    <x v="1"/>
    <x v="1"/>
    <x v="1"/>
    <x v="121"/>
    <x v="134"/>
    <x v="0"/>
    <x v="1268"/>
  </r>
  <r>
    <x v="896"/>
    <x v="0"/>
    <x v="0"/>
    <x v="3"/>
    <x v="840"/>
    <x v="609"/>
    <x v="0"/>
    <x v="7"/>
    <x v="7"/>
    <x v="6"/>
    <x v="122"/>
    <x v="135"/>
    <x v="0"/>
    <x v="1269"/>
  </r>
  <r>
    <x v="896"/>
    <x v="0"/>
    <x v="0"/>
    <x v="3"/>
    <x v="841"/>
    <x v="610"/>
    <x v="0"/>
    <x v="7"/>
    <x v="7"/>
    <x v="6"/>
    <x v="123"/>
    <x v="136"/>
    <x v="0"/>
    <x v="1270"/>
  </r>
  <r>
    <x v="896"/>
    <x v="0"/>
    <x v="0"/>
    <x v="3"/>
    <x v="106"/>
    <x v="88"/>
    <x v="0"/>
    <x v="1"/>
    <x v="1"/>
    <x v="1"/>
    <x v="1"/>
    <x v="1"/>
    <x v="0"/>
    <x v="1271"/>
  </r>
  <r>
    <x v="897"/>
    <x v="0"/>
    <x v="0"/>
    <x v="5"/>
    <x v="842"/>
    <x v="611"/>
    <x v="0"/>
    <x v="1"/>
    <x v="1"/>
    <x v="5"/>
    <x v="82"/>
    <x v="1"/>
    <x v="0"/>
    <x v="1272"/>
  </r>
  <r>
    <x v="898"/>
    <x v="0"/>
    <x v="0"/>
    <x v="47"/>
    <x v="843"/>
    <x v="612"/>
    <x v="0"/>
    <x v="1"/>
    <x v="1"/>
    <x v="1"/>
    <x v="124"/>
    <x v="137"/>
    <x v="0"/>
    <x v="1273"/>
  </r>
  <r>
    <x v="899"/>
    <x v="0"/>
    <x v="0"/>
    <x v="17"/>
    <x v="487"/>
    <x v="308"/>
    <x v="0"/>
    <x v="7"/>
    <x v="7"/>
    <x v="6"/>
    <x v="7"/>
    <x v="7"/>
    <x v="0"/>
    <x v="1274"/>
  </r>
  <r>
    <x v="900"/>
    <x v="0"/>
    <x v="0"/>
    <x v="93"/>
    <x v="844"/>
    <x v="613"/>
    <x v="0"/>
    <x v="8"/>
    <x v="8"/>
    <x v="8"/>
    <x v="75"/>
    <x v="138"/>
    <x v="0"/>
    <x v="1275"/>
  </r>
  <r>
    <x v="901"/>
    <x v="0"/>
    <x v="0"/>
    <x v="14"/>
    <x v="845"/>
    <x v="447"/>
    <x v="0"/>
    <x v="0"/>
    <x v="0"/>
    <x v="0"/>
    <x v="85"/>
    <x v="72"/>
    <x v="0"/>
    <x v="1276"/>
  </r>
  <r>
    <x v="901"/>
    <x v="0"/>
    <x v="0"/>
    <x v="14"/>
    <x v="846"/>
    <x v="614"/>
    <x v="0"/>
    <x v="19"/>
    <x v="20"/>
    <x v="19"/>
    <x v="29"/>
    <x v="28"/>
    <x v="0"/>
    <x v="1277"/>
  </r>
  <r>
    <x v="902"/>
    <x v="0"/>
    <x v="0"/>
    <x v="93"/>
    <x v="847"/>
    <x v="282"/>
    <x v="0"/>
    <x v="1"/>
    <x v="1"/>
    <x v="1"/>
    <x v="1"/>
    <x v="1"/>
    <x v="0"/>
    <x v="1278"/>
  </r>
  <r>
    <x v="902"/>
    <x v="0"/>
    <x v="0"/>
    <x v="93"/>
    <x v="688"/>
    <x v="397"/>
    <x v="0"/>
    <x v="5"/>
    <x v="5"/>
    <x v="7"/>
    <x v="8"/>
    <x v="5"/>
    <x v="0"/>
    <x v="1279"/>
  </r>
  <r>
    <x v="903"/>
    <x v="0"/>
    <x v="0"/>
    <x v="0"/>
    <x v="848"/>
    <x v="615"/>
    <x v="0"/>
    <x v="6"/>
    <x v="6"/>
    <x v="21"/>
    <x v="125"/>
    <x v="139"/>
    <x v="0"/>
    <x v="1280"/>
  </r>
  <r>
    <x v="904"/>
    <x v="0"/>
    <x v="0"/>
    <x v="0"/>
    <x v="849"/>
    <x v="616"/>
    <x v="0"/>
    <x v="5"/>
    <x v="5"/>
    <x v="7"/>
    <x v="123"/>
    <x v="140"/>
    <x v="0"/>
    <x v="1281"/>
  </r>
  <r>
    <x v="905"/>
    <x v="0"/>
    <x v="0"/>
    <x v="5"/>
    <x v="514"/>
    <x v="373"/>
    <x v="0"/>
    <x v="4"/>
    <x v="4"/>
    <x v="5"/>
    <x v="57"/>
    <x v="11"/>
    <x v="0"/>
    <x v="1282"/>
  </r>
  <r>
    <x v="905"/>
    <x v="0"/>
    <x v="0"/>
    <x v="5"/>
    <x v="850"/>
    <x v="617"/>
    <x v="0"/>
    <x v="3"/>
    <x v="3"/>
    <x v="5"/>
    <x v="12"/>
    <x v="3"/>
    <x v="0"/>
    <x v="1283"/>
  </r>
  <r>
    <x v="906"/>
    <x v="0"/>
    <x v="0"/>
    <x v="99"/>
    <x v="851"/>
    <x v="618"/>
    <x v="0"/>
    <x v="19"/>
    <x v="20"/>
    <x v="19"/>
    <x v="85"/>
    <x v="141"/>
    <x v="0"/>
    <x v="1284"/>
  </r>
  <r>
    <x v="907"/>
    <x v="0"/>
    <x v="0"/>
    <x v="0"/>
    <x v="824"/>
    <x v="597"/>
    <x v="0"/>
    <x v="5"/>
    <x v="5"/>
    <x v="7"/>
    <x v="126"/>
    <x v="142"/>
    <x v="0"/>
    <x v="1285"/>
  </r>
  <r>
    <x v="908"/>
    <x v="0"/>
    <x v="0"/>
    <x v="5"/>
    <x v="852"/>
    <x v="346"/>
    <x v="0"/>
    <x v="24"/>
    <x v="30"/>
    <x v="5"/>
    <x v="127"/>
    <x v="85"/>
    <x v="0"/>
    <x v="1286"/>
  </r>
  <r>
    <x v="908"/>
    <x v="0"/>
    <x v="0"/>
    <x v="5"/>
    <x v="853"/>
    <x v="347"/>
    <x v="0"/>
    <x v="24"/>
    <x v="30"/>
    <x v="5"/>
    <x v="127"/>
    <x v="85"/>
    <x v="0"/>
    <x v="1287"/>
  </r>
  <r>
    <x v="908"/>
    <x v="0"/>
    <x v="0"/>
    <x v="5"/>
    <x v="854"/>
    <x v="350"/>
    <x v="0"/>
    <x v="24"/>
    <x v="30"/>
    <x v="5"/>
    <x v="127"/>
    <x v="85"/>
    <x v="0"/>
    <x v="1288"/>
  </r>
  <r>
    <x v="908"/>
    <x v="0"/>
    <x v="0"/>
    <x v="5"/>
    <x v="855"/>
    <x v="348"/>
    <x v="0"/>
    <x v="24"/>
    <x v="30"/>
    <x v="5"/>
    <x v="127"/>
    <x v="85"/>
    <x v="0"/>
    <x v="1289"/>
  </r>
  <r>
    <x v="908"/>
    <x v="0"/>
    <x v="0"/>
    <x v="5"/>
    <x v="856"/>
    <x v="349"/>
    <x v="0"/>
    <x v="24"/>
    <x v="30"/>
    <x v="5"/>
    <x v="127"/>
    <x v="85"/>
    <x v="0"/>
    <x v="1290"/>
  </r>
  <r>
    <x v="909"/>
    <x v="0"/>
    <x v="0"/>
    <x v="8"/>
    <x v="857"/>
    <x v="619"/>
    <x v="0"/>
    <x v="0"/>
    <x v="0"/>
    <x v="0"/>
    <x v="85"/>
    <x v="72"/>
    <x v="0"/>
    <x v="1291"/>
  </r>
  <r>
    <x v="910"/>
    <x v="0"/>
    <x v="0"/>
    <x v="99"/>
    <x v="858"/>
    <x v="620"/>
    <x v="0"/>
    <x v="5"/>
    <x v="5"/>
    <x v="7"/>
    <x v="8"/>
    <x v="5"/>
    <x v="0"/>
    <x v="1292"/>
  </r>
  <r>
    <x v="910"/>
    <x v="0"/>
    <x v="0"/>
    <x v="99"/>
    <x v="859"/>
    <x v="606"/>
    <x v="0"/>
    <x v="19"/>
    <x v="20"/>
    <x v="19"/>
    <x v="29"/>
    <x v="28"/>
    <x v="0"/>
    <x v="1293"/>
  </r>
  <r>
    <x v="910"/>
    <x v="0"/>
    <x v="0"/>
    <x v="99"/>
    <x v="860"/>
    <x v="621"/>
    <x v="0"/>
    <x v="0"/>
    <x v="0"/>
    <x v="0"/>
    <x v="29"/>
    <x v="102"/>
    <x v="0"/>
    <x v="1294"/>
  </r>
  <r>
    <x v="910"/>
    <x v="0"/>
    <x v="0"/>
    <x v="99"/>
    <x v="861"/>
    <x v="622"/>
    <x v="0"/>
    <x v="6"/>
    <x v="6"/>
    <x v="21"/>
    <x v="29"/>
    <x v="143"/>
    <x v="0"/>
    <x v="1295"/>
  </r>
  <r>
    <x v="911"/>
    <x v="0"/>
    <x v="0"/>
    <x v="4"/>
    <x v="543"/>
    <x v="623"/>
    <x v="0"/>
    <x v="1"/>
    <x v="1"/>
    <x v="1"/>
    <x v="20"/>
    <x v="53"/>
    <x v="0"/>
    <x v="1296"/>
  </r>
  <r>
    <x v="912"/>
    <x v="0"/>
    <x v="0"/>
    <x v="17"/>
    <x v="862"/>
    <x v="624"/>
    <x v="0"/>
    <x v="6"/>
    <x v="6"/>
    <x v="21"/>
    <x v="39"/>
    <x v="32"/>
    <x v="0"/>
    <x v="1297"/>
  </r>
  <r>
    <x v="912"/>
    <x v="0"/>
    <x v="0"/>
    <x v="17"/>
    <x v="863"/>
    <x v="42"/>
    <x v="0"/>
    <x v="3"/>
    <x v="3"/>
    <x v="3"/>
    <x v="3"/>
    <x v="3"/>
    <x v="0"/>
    <x v="1298"/>
  </r>
  <r>
    <x v="913"/>
    <x v="0"/>
    <x v="0"/>
    <x v="8"/>
    <x v="864"/>
    <x v="625"/>
    <x v="0"/>
    <x v="0"/>
    <x v="0"/>
    <x v="0"/>
    <x v="0"/>
    <x v="0"/>
    <x v="0"/>
    <x v="1299"/>
  </r>
  <r>
    <x v="914"/>
    <x v="0"/>
    <x v="0"/>
    <x v="93"/>
    <x v="865"/>
    <x v="626"/>
    <x v="0"/>
    <x v="1"/>
    <x v="1"/>
    <x v="1"/>
    <x v="128"/>
    <x v="144"/>
    <x v="0"/>
    <x v="1300"/>
  </r>
  <r>
    <x v="914"/>
    <x v="0"/>
    <x v="0"/>
    <x v="93"/>
    <x v="439"/>
    <x v="256"/>
    <x v="0"/>
    <x v="7"/>
    <x v="7"/>
    <x v="6"/>
    <x v="7"/>
    <x v="7"/>
    <x v="0"/>
    <x v="1301"/>
  </r>
  <r>
    <x v="915"/>
    <x v="0"/>
    <x v="0"/>
    <x v="17"/>
    <x v="466"/>
    <x v="336"/>
    <x v="0"/>
    <x v="4"/>
    <x v="4"/>
    <x v="4"/>
    <x v="81"/>
    <x v="81"/>
    <x v="0"/>
    <x v="1302"/>
  </r>
  <r>
    <x v="916"/>
    <x v="0"/>
    <x v="0"/>
    <x v="47"/>
    <x v="866"/>
    <x v="627"/>
    <x v="0"/>
    <x v="19"/>
    <x v="20"/>
    <x v="19"/>
    <x v="29"/>
    <x v="28"/>
    <x v="0"/>
    <x v="1303"/>
  </r>
  <r>
    <x v="917"/>
    <x v="0"/>
    <x v="0"/>
    <x v="3"/>
    <x v="867"/>
    <x v="628"/>
    <x v="0"/>
    <x v="0"/>
    <x v="0"/>
    <x v="0"/>
    <x v="0"/>
    <x v="0"/>
    <x v="0"/>
    <x v="1304"/>
  </r>
  <r>
    <x v="917"/>
    <x v="0"/>
    <x v="0"/>
    <x v="3"/>
    <x v="845"/>
    <x v="447"/>
    <x v="0"/>
    <x v="0"/>
    <x v="0"/>
    <x v="0"/>
    <x v="85"/>
    <x v="72"/>
    <x v="0"/>
    <x v="1305"/>
  </r>
  <r>
    <x v="918"/>
    <x v="0"/>
    <x v="0"/>
    <x v="93"/>
    <x v="868"/>
    <x v="629"/>
    <x v="0"/>
    <x v="5"/>
    <x v="5"/>
    <x v="7"/>
    <x v="8"/>
    <x v="5"/>
    <x v="0"/>
    <x v="1306"/>
  </r>
  <r>
    <x v="919"/>
    <x v="0"/>
    <x v="0"/>
    <x v="0"/>
    <x v="869"/>
    <x v="387"/>
    <x v="0"/>
    <x v="24"/>
    <x v="30"/>
    <x v="23"/>
    <x v="90"/>
    <x v="94"/>
    <x v="0"/>
    <x v="1307"/>
  </r>
  <r>
    <x v="919"/>
    <x v="0"/>
    <x v="0"/>
    <x v="0"/>
    <x v="870"/>
    <x v="489"/>
    <x v="0"/>
    <x v="24"/>
    <x v="30"/>
    <x v="23"/>
    <x v="90"/>
    <x v="94"/>
    <x v="0"/>
    <x v="1308"/>
  </r>
  <r>
    <x v="920"/>
    <x v="0"/>
    <x v="0"/>
    <x v="4"/>
    <x v="871"/>
    <x v="630"/>
    <x v="0"/>
    <x v="5"/>
    <x v="5"/>
    <x v="7"/>
    <x v="8"/>
    <x v="5"/>
    <x v="0"/>
    <x v="1309"/>
  </r>
  <r>
    <x v="921"/>
    <x v="0"/>
    <x v="0"/>
    <x v="14"/>
    <x v="869"/>
    <x v="387"/>
    <x v="0"/>
    <x v="24"/>
    <x v="30"/>
    <x v="23"/>
    <x v="90"/>
    <x v="94"/>
    <x v="0"/>
    <x v="1310"/>
  </r>
  <r>
    <x v="921"/>
    <x v="0"/>
    <x v="0"/>
    <x v="14"/>
    <x v="870"/>
    <x v="489"/>
    <x v="0"/>
    <x v="24"/>
    <x v="30"/>
    <x v="23"/>
    <x v="90"/>
    <x v="94"/>
    <x v="0"/>
    <x v="1311"/>
  </r>
  <r>
    <x v="921"/>
    <x v="0"/>
    <x v="0"/>
    <x v="14"/>
    <x v="872"/>
    <x v="631"/>
    <x v="0"/>
    <x v="24"/>
    <x v="30"/>
    <x v="23"/>
    <x v="90"/>
    <x v="94"/>
    <x v="0"/>
    <x v="1312"/>
  </r>
  <r>
    <x v="922"/>
    <x v="0"/>
    <x v="0"/>
    <x v="3"/>
    <x v="873"/>
    <x v="529"/>
    <x v="0"/>
    <x v="7"/>
    <x v="7"/>
    <x v="6"/>
    <x v="7"/>
    <x v="7"/>
    <x v="0"/>
    <x v="1313"/>
  </r>
  <r>
    <x v="922"/>
    <x v="0"/>
    <x v="0"/>
    <x v="3"/>
    <x v="874"/>
    <x v="632"/>
    <x v="0"/>
    <x v="7"/>
    <x v="7"/>
    <x v="6"/>
    <x v="29"/>
    <x v="89"/>
    <x v="0"/>
    <x v="1314"/>
  </r>
  <r>
    <x v="922"/>
    <x v="0"/>
    <x v="0"/>
    <x v="3"/>
    <x v="875"/>
    <x v="633"/>
    <x v="0"/>
    <x v="7"/>
    <x v="7"/>
    <x v="6"/>
    <x v="7"/>
    <x v="7"/>
    <x v="0"/>
    <x v="1315"/>
  </r>
  <r>
    <x v="923"/>
    <x v="0"/>
    <x v="0"/>
    <x v="3"/>
    <x v="876"/>
    <x v="634"/>
    <x v="0"/>
    <x v="0"/>
    <x v="0"/>
    <x v="0"/>
    <x v="85"/>
    <x v="72"/>
    <x v="0"/>
    <x v="1316"/>
  </r>
  <r>
    <x v="923"/>
    <x v="0"/>
    <x v="0"/>
    <x v="3"/>
    <x v="877"/>
    <x v="635"/>
    <x v="0"/>
    <x v="19"/>
    <x v="20"/>
    <x v="19"/>
    <x v="85"/>
    <x v="141"/>
    <x v="0"/>
    <x v="1317"/>
  </r>
  <r>
    <x v="923"/>
    <x v="0"/>
    <x v="0"/>
    <x v="3"/>
    <x v="878"/>
    <x v="636"/>
    <x v="0"/>
    <x v="19"/>
    <x v="20"/>
    <x v="19"/>
    <x v="29"/>
    <x v="28"/>
    <x v="0"/>
    <x v="1318"/>
  </r>
  <r>
    <x v="924"/>
    <x v="0"/>
    <x v="0"/>
    <x v="5"/>
    <x v="879"/>
    <x v="637"/>
    <x v="0"/>
    <x v="33"/>
    <x v="35"/>
    <x v="5"/>
    <x v="129"/>
    <x v="145"/>
    <x v="0"/>
    <x v="1319"/>
  </r>
  <r>
    <x v="924"/>
    <x v="0"/>
    <x v="0"/>
    <x v="5"/>
    <x v="880"/>
    <x v="638"/>
    <x v="0"/>
    <x v="8"/>
    <x v="8"/>
    <x v="5"/>
    <x v="36"/>
    <x v="8"/>
    <x v="0"/>
    <x v="1320"/>
  </r>
  <r>
    <x v="925"/>
    <x v="0"/>
    <x v="0"/>
    <x v="99"/>
    <x v="881"/>
    <x v="639"/>
    <x v="0"/>
    <x v="0"/>
    <x v="0"/>
    <x v="0"/>
    <x v="130"/>
    <x v="146"/>
    <x v="0"/>
    <x v="1321"/>
  </r>
  <r>
    <x v="926"/>
    <x v="0"/>
    <x v="0"/>
    <x v="5"/>
    <x v="882"/>
    <x v="640"/>
    <x v="0"/>
    <x v="1"/>
    <x v="1"/>
    <x v="5"/>
    <x v="1"/>
    <x v="57"/>
    <x v="0"/>
    <x v="1322"/>
  </r>
  <r>
    <x v="926"/>
    <x v="0"/>
    <x v="0"/>
    <x v="5"/>
    <x v="883"/>
    <x v="641"/>
    <x v="0"/>
    <x v="6"/>
    <x v="6"/>
    <x v="5"/>
    <x v="29"/>
    <x v="32"/>
    <x v="0"/>
    <x v="1323"/>
  </r>
  <r>
    <x v="927"/>
    <x v="0"/>
    <x v="0"/>
    <x v="47"/>
    <x v="884"/>
    <x v="642"/>
    <x v="0"/>
    <x v="0"/>
    <x v="0"/>
    <x v="0"/>
    <x v="5"/>
    <x v="147"/>
    <x v="0"/>
    <x v="1324"/>
  </r>
  <r>
    <x v="928"/>
    <x v="0"/>
    <x v="0"/>
    <x v="0"/>
    <x v="885"/>
    <x v="643"/>
    <x v="0"/>
    <x v="7"/>
    <x v="7"/>
    <x v="6"/>
    <x v="7"/>
    <x v="7"/>
    <x v="0"/>
    <x v="1325"/>
  </r>
  <r>
    <x v="929"/>
    <x v="0"/>
    <x v="0"/>
    <x v="99"/>
    <x v="886"/>
    <x v="644"/>
    <x v="0"/>
    <x v="19"/>
    <x v="20"/>
    <x v="19"/>
    <x v="29"/>
    <x v="28"/>
    <x v="0"/>
    <x v="1326"/>
  </r>
  <r>
    <x v="930"/>
    <x v="0"/>
    <x v="0"/>
    <x v="4"/>
    <x v="887"/>
    <x v="639"/>
    <x v="0"/>
    <x v="0"/>
    <x v="0"/>
    <x v="0"/>
    <x v="130"/>
    <x v="146"/>
    <x v="0"/>
    <x v="1327"/>
  </r>
  <r>
    <x v="931"/>
    <x v="0"/>
    <x v="0"/>
    <x v="4"/>
    <x v="454"/>
    <x v="623"/>
    <x v="0"/>
    <x v="1"/>
    <x v="1"/>
    <x v="1"/>
    <x v="20"/>
    <x v="53"/>
    <x v="0"/>
    <x v="1328"/>
  </r>
  <r>
    <x v="932"/>
    <x v="0"/>
    <x v="0"/>
    <x v="8"/>
    <x v="888"/>
    <x v="645"/>
    <x v="0"/>
    <x v="0"/>
    <x v="0"/>
    <x v="0"/>
    <x v="29"/>
    <x v="102"/>
    <x v="0"/>
    <x v="1329"/>
  </r>
  <r>
    <x v="932"/>
    <x v="0"/>
    <x v="0"/>
    <x v="8"/>
    <x v="889"/>
    <x v="642"/>
    <x v="0"/>
    <x v="0"/>
    <x v="0"/>
    <x v="0"/>
    <x v="5"/>
    <x v="147"/>
    <x v="0"/>
    <x v="1330"/>
  </r>
  <r>
    <x v="933"/>
    <x v="0"/>
    <x v="0"/>
    <x v="3"/>
    <x v="890"/>
    <x v="646"/>
    <x v="0"/>
    <x v="1"/>
    <x v="1"/>
    <x v="1"/>
    <x v="85"/>
    <x v="129"/>
    <x v="0"/>
    <x v="1331"/>
  </r>
  <r>
    <x v="934"/>
    <x v="0"/>
    <x v="0"/>
    <x v="93"/>
    <x v="891"/>
    <x v="647"/>
    <x v="0"/>
    <x v="19"/>
    <x v="20"/>
    <x v="19"/>
    <x v="29"/>
    <x v="28"/>
    <x v="0"/>
    <x v="1332"/>
  </r>
  <r>
    <x v="934"/>
    <x v="0"/>
    <x v="0"/>
    <x v="93"/>
    <x v="892"/>
    <x v="648"/>
    <x v="0"/>
    <x v="19"/>
    <x v="20"/>
    <x v="19"/>
    <x v="5"/>
    <x v="148"/>
    <x v="0"/>
    <x v="1333"/>
  </r>
  <r>
    <x v="935"/>
    <x v="0"/>
    <x v="0"/>
    <x v="4"/>
    <x v="893"/>
    <x v="649"/>
    <x v="0"/>
    <x v="7"/>
    <x v="7"/>
    <x v="6"/>
    <x v="7"/>
    <x v="7"/>
    <x v="0"/>
    <x v="1334"/>
  </r>
  <r>
    <x v="936"/>
    <x v="0"/>
    <x v="0"/>
    <x v="47"/>
    <x v="894"/>
    <x v="650"/>
    <x v="0"/>
    <x v="19"/>
    <x v="20"/>
    <x v="19"/>
    <x v="5"/>
    <x v="148"/>
    <x v="0"/>
    <x v="1335"/>
  </r>
  <r>
    <x v="937"/>
    <x v="0"/>
    <x v="0"/>
    <x v="3"/>
    <x v="895"/>
    <x v="651"/>
    <x v="0"/>
    <x v="0"/>
    <x v="0"/>
    <x v="0"/>
    <x v="0"/>
    <x v="0"/>
    <x v="0"/>
    <x v="1336"/>
  </r>
  <r>
    <x v="938"/>
    <x v="0"/>
    <x v="0"/>
    <x v="11"/>
    <x v="896"/>
    <x v="652"/>
    <x v="0"/>
    <x v="5"/>
    <x v="5"/>
    <x v="7"/>
    <x v="5"/>
    <x v="87"/>
    <x v="0"/>
    <x v="1337"/>
  </r>
  <r>
    <x v="938"/>
    <x v="0"/>
    <x v="0"/>
    <x v="11"/>
    <x v="897"/>
    <x v="653"/>
    <x v="0"/>
    <x v="5"/>
    <x v="5"/>
    <x v="7"/>
    <x v="5"/>
    <x v="87"/>
    <x v="0"/>
    <x v="1338"/>
  </r>
  <r>
    <x v="938"/>
    <x v="0"/>
    <x v="0"/>
    <x v="11"/>
    <x v="898"/>
    <x v="654"/>
    <x v="0"/>
    <x v="19"/>
    <x v="20"/>
    <x v="19"/>
    <x v="5"/>
    <x v="148"/>
    <x v="0"/>
    <x v="1339"/>
  </r>
  <r>
    <x v="939"/>
    <x v="0"/>
    <x v="0"/>
    <x v="47"/>
    <x v="899"/>
    <x v="655"/>
    <x v="0"/>
    <x v="8"/>
    <x v="8"/>
    <x v="8"/>
    <x v="131"/>
    <x v="149"/>
    <x v="0"/>
    <x v="1340"/>
  </r>
  <r>
    <x v="940"/>
    <x v="0"/>
    <x v="0"/>
    <x v="5"/>
    <x v="900"/>
    <x v="656"/>
    <x v="0"/>
    <x v="5"/>
    <x v="5"/>
    <x v="5"/>
    <x v="102"/>
    <x v="87"/>
    <x v="0"/>
    <x v="1341"/>
  </r>
  <r>
    <x v="941"/>
    <x v="0"/>
    <x v="0"/>
    <x v="0"/>
    <x v="832"/>
    <x v="603"/>
    <x v="0"/>
    <x v="5"/>
    <x v="5"/>
    <x v="7"/>
    <x v="5"/>
    <x v="87"/>
    <x v="0"/>
    <x v="1342"/>
  </r>
  <r>
    <x v="942"/>
    <x v="0"/>
    <x v="0"/>
    <x v="5"/>
    <x v="901"/>
    <x v="657"/>
    <x v="0"/>
    <x v="36"/>
    <x v="39"/>
    <x v="5"/>
    <x v="132"/>
    <x v="150"/>
    <x v="0"/>
    <x v="1343"/>
  </r>
  <r>
    <x v="942"/>
    <x v="0"/>
    <x v="0"/>
    <x v="5"/>
    <x v="887"/>
    <x v="639"/>
    <x v="0"/>
    <x v="0"/>
    <x v="0"/>
    <x v="5"/>
    <x v="133"/>
    <x v="146"/>
    <x v="0"/>
    <x v="1344"/>
  </r>
  <r>
    <x v="943"/>
    <x v="0"/>
    <x v="0"/>
    <x v="47"/>
    <x v="902"/>
    <x v="452"/>
    <x v="0"/>
    <x v="10"/>
    <x v="10"/>
    <x v="10"/>
    <x v="5"/>
    <x v="151"/>
    <x v="0"/>
    <x v="1345"/>
  </r>
  <r>
    <x v="944"/>
    <x v="0"/>
    <x v="0"/>
    <x v="47"/>
    <x v="903"/>
    <x v="658"/>
    <x v="0"/>
    <x v="7"/>
    <x v="7"/>
    <x v="6"/>
    <x v="5"/>
    <x v="152"/>
    <x v="0"/>
    <x v="1346"/>
  </r>
  <r>
    <x v="945"/>
    <x v="0"/>
    <x v="0"/>
    <x v="5"/>
    <x v="904"/>
    <x v="659"/>
    <x v="0"/>
    <x v="19"/>
    <x v="20"/>
    <x v="5"/>
    <x v="85"/>
    <x v="28"/>
    <x v="0"/>
    <x v="1347"/>
  </r>
  <r>
    <x v="945"/>
    <x v="0"/>
    <x v="0"/>
    <x v="5"/>
    <x v="905"/>
    <x v="660"/>
    <x v="0"/>
    <x v="5"/>
    <x v="5"/>
    <x v="5"/>
    <x v="102"/>
    <x v="87"/>
    <x v="0"/>
    <x v="1348"/>
  </r>
  <r>
    <x v="946"/>
    <x v="0"/>
    <x v="0"/>
    <x v="4"/>
    <x v="906"/>
    <x v="661"/>
    <x v="0"/>
    <x v="1"/>
    <x v="1"/>
    <x v="1"/>
    <x v="5"/>
    <x v="57"/>
    <x v="0"/>
    <x v="1349"/>
  </r>
  <r>
    <x v="946"/>
    <x v="0"/>
    <x v="0"/>
    <x v="4"/>
    <x v="907"/>
    <x v="662"/>
    <x v="0"/>
    <x v="19"/>
    <x v="20"/>
    <x v="19"/>
    <x v="29"/>
    <x v="28"/>
    <x v="0"/>
    <x v="1350"/>
  </r>
  <r>
    <x v="947"/>
    <x v="0"/>
    <x v="0"/>
    <x v="108"/>
    <x v="908"/>
    <x v="663"/>
    <x v="0"/>
    <x v="4"/>
    <x v="4"/>
    <x v="4"/>
    <x v="5"/>
    <x v="153"/>
    <x v="0"/>
    <x v="1351"/>
  </r>
  <r>
    <x v="948"/>
    <x v="0"/>
    <x v="0"/>
    <x v="93"/>
    <x v="909"/>
    <x v="664"/>
    <x v="0"/>
    <x v="1"/>
    <x v="1"/>
    <x v="1"/>
    <x v="29"/>
    <x v="93"/>
    <x v="0"/>
    <x v="1352"/>
  </r>
  <r>
    <x v="948"/>
    <x v="0"/>
    <x v="0"/>
    <x v="93"/>
    <x v="910"/>
    <x v="665"/>
    <x v="0"/>
    <x v="7"/>
    <x v="7"/>
    <x v="6"/>
    <x v="5"/>
    <x v="152"/>
    <x v="0"/>
    <x v="1353"/>
  </r>
  <r>
    <x v="949"/>
    <x v="0"/>
    <x v="0"/>
    <x v="108"/>
    <x v="460"/>
    <x v="341"/>
    <x v="0"/>
    <x v="19"/>
    <x v="20"/>
    <x v="19"/>
    <x v="29"/>
    <x v="28"/>
    <x v="0"/>
    <x v="1354"/>
  </r>
  <r>
    <x v="950"/>
    <x v="0"/>
    <x v="0"/>
    <x v="7"/>
    <x v="876"/>
    <x v="634"/>
    <x v="0"/>
    <x v="0"/>
    <x v="0"/>
    <x v="0"/>
    <x v="85"/>
    <x v="72"/>
    <x v="0"/>
    <x v="1355"/>
  </r>
  <r>
    <x v="951"/>
    <x v="0"/>
    <x v="0"/>
    <x v="5"/>
    <x v="911"/>
    <x v="666"/>
    <x v="0"/>
    <x v="1"/>
    <x v="1"/>
    <x v="5"/>
    <x v="1"/>
    <x v="57"/>
    <x v="0"/>
    <x v="1356"/>
  </r>
  <r>
    <x v="951"/>
    <x v="0"/>
    <x v="0"/>
    <x v="5"/>
    <x v="895"/>
    <x v="651"/>
    <x v="0"/>
    <x v="0"/>
    <x v="0"/>
    <x v="5"/>
    <x v="5"/>
    <x v="0"/>
    <x v="0"/>
    <x v="1357"/>
  </r>
  <r>
    <x v="952"/>
    <x v="0"/>
    <x v="0"/>
    <x v="5"/>
    <x v="912"/>
    <x v="667"/>
    <x v="0"/>
    <x v="17"/>
    <x v="17"/>
    <x v="5"/>
    <x v="102"/>
    <x v="154"/>
    <x v="0"/>
    <x v="1358"/>
  </r>
  <r>
    <x v="953"/>
    <x v="0"/>
    <x v="0"/>
    <x v="5"/>
    <x v="913"/>
    <x v="668"/>
    <x v="0"/>
    <x v="2"/>
    <x v="2"/>
    <x v="5"/>
    <x v="2"/>
    <x v="155"/>
    <x v="0"/>
    <x v="1359"/>
  </r>
  <r>
    <x v="954"/>
    <x v="0"/>
    <x v="0"/>
    <x v="47"/>
    <x v="914"/>
    <x v="669"/>
    <x v="0"/>
    <x v="5"/>
    <x v="5"/>
    <x v="7"/>
    <x v="5"/>
    <x v="87"/>
    <x v="0"/>
    <x v="1360"/>
  </r>
  <r>
    <x v="955"/>
    <x v="0"/>
    <x v="0"/>
    <x v="5"/>
    <x v="457"/>
    <x v="313"/>
    <x v="0"/>
    <x v="1"/>
    <x v="1"/>
    <x v="5"/>
    <x v="134"/>
    <x v="82"/>
    <x v="0"/>
    <x v="1361"/>
  </r>
  <r>
    <x v="956"/>
    <x v="0"/>
    <x v="0"/>
    <x v="7"/>
    <x v="915"/>
    <x v="670"/>
    <x v="0"/>
    <x v="10"/>
    <x v="10"/>
    <x v="10"/>
    <x v="85"/>
    <x v="156"/>
    <x v="0"/>
    <x v="1362"/>
  </r>
  <r>
    <x v="957"/>
    <x v="0"/>
    <x v="0"/>
    <x v="47"/>
    <x v="839"/>
    <x v="608"/>
    <x v="0"/>
    <x v="1"/>
    <x v="1"/>
    <x v="1"/>
    <x v="121"/>
    <x v="134"/>
    <x v="0"/>
    <x v="1363"/>
  </r>
  <r>
    <x v="958"/>
    <x v="0"/>
    <x v="0"/>
    <x v="96"/>
    <x v="916"/>
    <x v="671"/>
    <x v="0"/>
    <x v="19"/>
    <x v="20"/>
    <x v="19"/>
    <x v="29"/>
    <x v="28"/>
    <x v="0"/>
    <x v="1364"/>
  </r>
  <r>
    <x v="959"/>
    <x v="0"/>
    <x v="0"/>
    <x v="5"/>
    <x v="917"/>
    <x v="672"/>
    <x v="0"/>
    <x v="15"/>
    <x v="15"/>
    <x v="5"/>
    <x v="15"/>
    <x v="134"/>
    <x v="0"/>
    <x v="1365"/>
  </r>
  <r>
    <x v="960"/>
    <x v="0"/>
    <x v="0"/>
    <x v="0"/>
    <x v="918"/>
    <x v="673"/>
    <x v="0"/>
    <x v="7"/>
    <x v="7"/>
    <x v="6"/>
    <x v="5"/>
    <x v="152"/>
    <x v="0"/>
    <x v="1366"/>
  </r>
  <r>
    <x v="961"/>
    <x v="0"/>
    <x v="0"/>
    <x v="4"/>
    <x v="919"/>
    <x v="313"/>
    <x v="0"/>
    <x v="1"/>
    <x v="1"/>
    <x v="1"/>
    <x v="135"/>
    <x v="157"/>
    <x v="0"/>
    <x v="1367"/>
  </r>
  <r>
    <x v="962"/>
    <x v="0"/>
    <x v="0"/>
    <x v="7"/>
    <x v="920"/>
    <x v="674"/>
    <x v="0"/>
    <x v="19"/>
    <x v="20"/>
    <x v="19"/>
    <x v="5"/>
    <x v="148"/>
    <x v="0"/>
    <x v="1368"/>
  </r>
  <r>
    <x v="963"/>
    <x v="0"/>
    <x v="0"/>
    <x v="109"/>
    <x v="128"/>
    <x v="108"/>
    <x v="0"/>
    <x v="2"/>
    <x v="2"/>
    <x v="2"/>
    <x v="2"/>
    <x v="2"/>
    <x v="0"/>
    <x v="1369"/>
  </r>
  <r>
    <x v="964"/>
    <x v="0"/>
    <x v="0"/>
    <x v="99"/>
    <x v="435"/>
    <x v="675"/>
    <x v="0"/>
    <x v="10"/>
    <x v="10"/>
    <x v="10"/>
    <x v="11"/>
    <x v="10"/>
    <x v="0"/>
    <x v="1370"/>
  </r>
  <r>
    <x v="965"/>
    <x v="0"/>
    <x v="0"/>
    <x v="7"/>
    <x v="921"/>
    <x v="676"/>
    <x v="0"/>
    <x v="7"/>
    <x v="7"/>
    <x v="6"/>
    <x v="7"/>
    <x v="7"/>
    <x v="0"/>
    <x v="1371"/>
  </r>
  <r>
    <x v="966"/>
    <x v="0"/>
    <x v="0"/>
    <x v="110"/>
    <x v="922"/>
    <x v="526"/>
    <x v="0"/>
    <x v="6"/>
    <x v="6"/>
    <x v="21"/>
    <x v="75"/>
    <x v="75"/>
    <x v="0"/>
    <x v="1372"/>
  </r>
  <r>
    <x v="967"/>
    <x v="0"/>
    <x v="0"/>
    <x v="8"/>
    <x v="511"/>
    <x v="677"/>
    <x v="0"/>
    <x v="18"/>
    <x v="19"/>
    <x v="18"/>
    <x v="86"/>
    <x v="90"/>
    <x v="0"/>
    <x v="1373"/>
  </r>
  <r>
    <x v="968"/>
    <x v="0"/>
    <x v="0"/>
    <x v="47"/>
    <x v="923"/>
    <x v="598"/>
    <x v="0"/>
    <x v="15"/>
    <x v="15"/>
    <x v="15"/>
    <x v="118"/>
    <x v="128"/>
    <x v="0"/>
    <x v="1374"/>
  </r>
  <r>
    <x v="968"/>
    <x v="0"/>
    <x v="0"/>
    <x v="47"/>
    <x v="849"/>
    <x v="616"/>
    <x v="0"/>
    <x v="0"/>
    <x v="0"/>
    <x v="0"/>
    <x v="133"/>
    <x v="158"/>
    <x v="0"/>
    <x v="1375"/>
  </r>
  <r>
    <x v="969"/>
    <x v="0"/>
    <x v="0"/>
    <x v="5"/>
    <x v="924"/>
    <x v="678"/>
    <x v="0"/>
    <x v="1"/>
    <x v="1"/>
    <x v="5"/>
    <x v="5"/>
    <x v="93"/>
    <x v="0"/>
    <x v="1376"/>
  </r>
  <r>
    <x v="969"/>
    <x v="0"/>
    <x v="0"/>
    <x v="5"/>
    <x v="925"/>
    <x v="679"/>
    <x v="0"/>
    <x v="1"/>
    <x v="1"/>
    <x v="5"/>
    <x v="1"/>
    <x v="57"/>
    <x v="0"/>
    <x v="1377"/>
  </r>
  <r>
    <x v="970"/>
    <x v="0"/>
    <x v="0"/>
    <x v="5"/>
    <x v="128"/>
    <x v="108"/>
    <x v="0"/>
    <x v="2"/>
    <x v="2"/>
    <x v="5"/>
    <x v="37"/>
    <x v="2"/>
    <x v="0"/>
    <x v="1378"/>
  </r>
  <r>
    <x v="971"/>
    <x v="0"/>
    <x v="0"/>
    <x v="47"/>
    <x v="926"/>
    <x v="657"/>
    <x v="0"/>
    <x v="36"/>
    <x v="39"/>
    <x v="36"/>
    <x v="136"/>
    <x v="150"/>
    <x v="0"/>
    <x v="1379"/>
  </r>
  <r>
    <x v="971"/>
    <x v="0"/>
    <x v="0"/>
    <x v="47"/>
    <x v="480"/>
    <x v="623"/>
    <x v="0"/>
    <x v="1"/>
    <x v="1"/>
    <x v="1"/>
    <x v="1"/>
    <x v="1"/>
    <x v="0"/>
    <x v="1380"/>
  </r>
  <r>
    <x v="972"/>
    <x v="0"/>
    <x v="0"/>
    <x v="111"/>
    <x v="253"/>
    <x v="67"/>
    <x v="0"/>
    <x v="19"/>
    <x v="20"/>
    <x v="19"/>
    <x v="58"/>
    <x v="32"/>
    <x v="0"/>
    <x v="1381"/>
  </r>
  <r>
    <x v="973"/>
    <x v="0"/>
    <x v="0"/>
    <x v="111"/>
    <x v="927"/>
    <x v="680"/>
    <x v="0"/>
    <x v="19"/>
    <x v="20"/>
    <x v="19"/>
    <x v="137"/>
    <x v="159"/>
    <x v="0"/>
    <x v="1382"/>
  </r>
  <r>
    <x v="974"/>
    <x v="0"/>
    <x v="0"/>
    <x v="4"/>
    <x v="928"/>
    <x v="681"/>
    <x v="0"/>
    <x v="19"/>
    <x v="20"/>
    <x v="19"/>
    <x v="29"/>
    <x v="28"/>
    <x v="0"/>
    <x v="1383"/>
  </r>
  <r>
    <x v="974"/>
    <x v="0"/>
    <x v="0"/>
    <x v="4"/>
    <x v="929"/>
    <x v="642"/>
    <x v="0"/>
    <x v="0"/>
    <x v="0"/>
    <x v="0"/>
    <x v="5"/>
    <x v="147"/>
    <x v="0"/>
    <x v="1384"/>
  </r>
  <r>
    <x v="975"/>
    <x v="0"/>
    <x v="0"/>
    <x v="4"/>
    <x v="920"/>
    <x v="674"/>
    <x v="0"/>
    <x v="19"/>
    <x v="20"/>
    <x v="19"/>
    <x v="5"/>
    <x v="148"/>
    <x v="0"/>
    <x v="1385"/>
  </r>
  <r>
    <x v="975"/>
    <x v="0"/>
    <x v="0"/>
    <x v="4"/>
    <x v="615"/>
    <x v="329"/>
    <x v="0"/>
    <x v="4"/>
    <x v="4"/>
    <x v="4"/>
    <x v="12"/>
    <x v="11"/>
    <x v="0"/>
    <x v="1386"/>
  </r>
  <r>
    <x v="976"/>
    <x v="0"/>
    <x v="0"/>
    <x v="112"/>
    <x v="930"/>
    <x v="682"/>
    <x v="0"/>
    <x v="5"/>
    <x v="5"/>
    <x v="7"/>
    <x v="8"/>
    <x v="5"/>
    <x v="0"/>
    <x v="1387"/>
  </r>
  <r>
    <x v="977"/>
    <x v="0"/>
    <x v="0"/>
    <x v="99"/>
    <x v="931"/>
    <x v="683"/>
    <x v="0"/>
    <x v="6"/>
    <x v="6"/>
    <x v="21"/>
    <x v="5"/>
    <x v="160"/>
    <x v="0"/>
    <x v="1388"/>
  </r>
  <r>
    <x v="977"/>
    <x v="0"/>
    <x v="0"/>
    <x v="99"/>
    <x v="835"/>
    <x v="604"/>
    <x v="0"/>
    <x v="1"/>
    <x v="1"/>
    <x v="1"/>
    <x v="29"/>
    <x v="93"/>
    <x v="0"/>
    <x v="1389"/>
  </r>
  <r>
    <x v="977"/>
    <x v="0"/>
    <x v="0"/>
    <x v="99"/>
    <x v="932"/>
    <x v="684"/>
    <x v="0"/>
    <x v="6"/>
    <x v="6"/>
    <x v="21"/>
    <x v="39"/>
    <x v="32"/>
    <x v="0"/>
    <x v="1390"/>
  </r>
  <r>
    <x v="977"/>
    <x v="0"/>
    <x v="0"/>
    <x v="99"/>
    <x v="933"/>
    <x v="685"/>
    <x v="0"/>
    <x v="6"/>
    <x v="6"/>
    <x v="21"/>
    <x v="5"/>
    <x v="160"/>
    <x v="0"/>
    <x v="1391"/>
  </r>
  <r>
    <x v="978"/>
    <x v="0"/>
    <x v="0"/>
    <x v="64"/>
    <x v="512"/>
    <x v="372"/>
    <x v="0"/>
    <x v="3"/>
    <x v="3"/>
    <x v="3"/>
    <x v="87"/>
    <x v="91"/>
    <x v="0"/>
    <x v="1392"/>
  </r>
  <r>
    <x v="979"/>
    <x v="0"/>
    <x v="0"/>
    <x v="47"/>
    <x v="839"/>
    <x v="608"/>
    <x v="0"/>
    <x v="1"/>
    <x v="1"/>
    <x v="1"/>
    <x v="121"/>
    <x v="134"/>
    <x v="0"/>
    <x v="1393"/>
  </r>
  <r>
    <x v="980"/>
    <x v="0"/>
    <x v="0"/>
    <x v="47"/>
    <x v="832"/>
    <x v="603"/>
    <x v="0"/>
    <x v="5"/>
    <x v="5"/>
    <x v="7"/>
    <x v="5"/>
    <x v="87"/>
    <x v="0"/>
    <x v="1394"/>
  </r>
  <r>
    <x v="981"/>
    <x v="0"/>
    <x v="0"/>
    <x v="111"/>
    <x v="934"/>
    <x v="686"/>
    <x v="0"/>
    <x v="1"/>
    <x v="1"/>
    <x v="1"/>
    <x v="1"/>
    <x v="1"/>
    <x v="0"/>
    <x v="1395"/>
  </r>
  <r>
    <x v="982"/>
    <x v="0"/>
    <x v="0"/>
    <x v="96"/>
    <x v="935"/>
    <x v="687"/>
    <x v="0"/>
    <x v="0"/>
    <x v="0"/>
    <x v="0"/>
    <x v="0"/>
    <x v="0"/>
    <x v="0"/>
    <x v="1396"/>
  </r>
  <r>
    <x v="982"/>
    <x v="0"/>
    <x v="0"/>
    <x v="96"/>
    <x v="936"/>
    <x v="688"/>
    <x v="0"/>
    <x v="1"/>
    <x v="1"/>
    <x v="1"/>
    <x v="5"/>
    <x v="57"/>
    <x v="0"/>
    <x v="1397"/>
  </r>
  <r>
    <x v="982"/>
    <x v="0"/>
    <x v="0"/>
    <x v="96"/>
    <x v="937"/>
    <x v="689"/>
    <x v="0"/>
    <x v="1"/>
    <x v="1"/>
    <x v="1"/>
    <x v="5"/>
    <x v="57"/>
    <x v="0"/>
    <x v="1398"/>
  </r>
  <r>
    <x v="982"/>
    <x v="0"/>
    <x v="0"/>
    <x v="96"/>
    <x v="938"/>
    <x v="690"/>
    <x v="0"/>
    <x v="1"/>
    <x v="1"/>
    <x v="1"/>
    <x v="5"/>
    <x v="57"/>
    <x v="0"/>
    <x v="1399"/>
  </r>
  <r>
    <x v="983"/>
    <x v="0"/>
    <x v="0"/>
    <x v="64"/>
    <x v="939"/>
    <x v="691"/>
    <x v="3"/>
    <x v="21"/>
    <x v="4"/>
    <x v="27"/>
    <x v="51"/>
    <x v="11"/>
    <x v="0"/>
    <x v="1400"/>
  </r>
  <r>
    <x v="984"/>
    <x v="0"/>
    <x v="0"/>
    <x v="47"/>
    <x v="940"/>
    <x v="692"/>
    <x v="0"/>
    <x v="1"/>
    <x v="1"/>
    <x v="1"/>
    <x v="1"/>
    <x v="1"/>
    <x v="0"/>
    <x v="1401"/>
  </r>
  <r>
    <x v="985"/>
    <x v="0"/>
    <x v="0"/>
    <x v="99"/>
    <x v="941"/>
    <x v="605"/>
    <x v="0"/>
    <x v="5"/>
    <x v="5"/>
    <x v="7"/>
    <x v="85"/>
    <x v="132"/>
    <x v="0"/>
    <x v="1402"/>
  </r>
  <r>
    <x v="986"/>
    <x v="0"/>
    <x v="0"/>
    <x v="5"/>
    <x v="942"/>
    <x v="693"/>
    <x v="0"/>
    <x v="7"/>
    <x v="7"/>
    <x v="5"/>
    <x v="138"/>
    <x v="152"/>
    <x v="0"/>
    <x v="1403"/>
  </r>
  <r>
    <x v="987"/>
    <x v="0"/>
    <x v="0"/>
    <x v="99"/>
    <x v="943"/>
    <x v="694"/>
    <x v="0"/>
    <x v="8"/>
    <x v="8"/>
    <x v="8"/>
    <x v="9"/>
    <x v="8"/>
    <x v="0"/>
    <x v="1404"/>
  </r>
  <r>
    <x v="987"/>
    <x v="0"/>
    <x v="0"/>
    <x v="99"/>
    <x v="880"/>
    <x v="638"/>
    <x v="0"/>
    <x v="8"/>
    <x v="8"/>
    <x v="8"/>
    <x v="9"/>
    <x v="8"/>
    <x v="0"/>
    <x v="1405"/>
  </r>
  <r>
    <x v="988"/>
    <x v="0"/>
    <x v="0"/>
    <x v="96"/>
    <x v="944"/>
    <x v="695"/>
    <x v="0"/>
    <x v="19"/>
    <x v="20"/>
    <x v="19"/>
    <x v="29"/>
    <x v="28"/>
    <x v="0"/>
    <x v="1406"/>
  </r>
  <r>
    <x v="989"/>
    <x v="0"/>
    <x v="0"/>
    <x v="30"/>
    <x v="676"/>
    <x v="498"/>
    <x v="0"/>
    <x v="19"/>
    <x v="20"/>
    <x v="19"/>
    <x v="29"/>
    <x v="28"/>
    <x v="0"/>
    <x v="1407"/>
  </r>
  <r>
    <x v="989"/>
    <x v="0"/>
    <x v="0"/>
    <x v="30"/>
    <x v="945"/>
    <x v="696"/>
    <x v="0"/>
    <x v="6"/>
    <x v="6"/>
    <x v="21"/>
    <x v="39"/>
    <x v="32"/>
    <x v="0"/>
    <x v="1408"/>
  </r>
  <r>
    <x v="990"/>
    <x v="0"/>
    <x v="0"/>
    <x v="0"/>
    <x v="946"/>
    <x v="657"/>
    <x v="0"/>
    <x v="36"/>
    <x v="39"/>
    <x v="36"/>
    <x v="136"/>
    <x v="150"/>
    <x v="0"/>
    <x v="1409"/>
  </r>
  <r>
    <x v="991"/>
    <x v="0"/>
    <x v="0"/>
    <x v="47"/>
    <x v="947"/>
    <x v="697"/>
    <x v="0"/>
    <x v="12"/>
    <x v="13"/>
    <x v="12"/>
    <x v="139"/>
    <x v="161"/>
    <x v="0"/>
    <x v="1410"/>
  </r>
  <r>
    <x v="991"/>
    <x v="0"/>
    <x v="0"/>
    <x v="47"/>
    <x v="948"/>
    <x v="698"/>
    <x v="0"/>
    <x v="7"/>
    <x v="7"/>
    <x v="6"/>
    <x v="85"/>
    <x v="130"/>
    <x v="0"/>
    <x v="1411"/>
  </r>
  <r>
    <x v="991"/>
    <x v="0"/>
    <x v="0"/>
    <x v="47"/>
    <x v="457"/>
    <x v="313"/>
    <x v="0"/>
    <x v="1"/>
    <x v="1"/>
    <x v="1"/>
    <x v="83"/>
    <x v="82"/>
    <x v="0"/>
    <x v="1412"/>
  </r>
  <r>
    <x v="992"/>
    <x v="0"/>
    <x v="0"/>
    <x v="47"/>
    <x v="949"/>
    <x v="699"/>
    <x v="0"/>
    <x v="0"/>
    <x v="0"/>
    <x v="0"/>
    <x v="124"/>
    <x v="162"/>
    <x v="0"/>
    <x v="1413"/>
  </r>
  <r>
    <x v="993"/>
    <x v="0"/>
    <x v="0"/>
    <x v="5"/>
    <x v="950"/>
    <x v="700"/>
    <x v="0"/>
    <x v="1"/>
    <x v="1"/>
    <x v="5"/>
    <x v="1"/>
    <x v="57"/>
    <x v="0"/>
    <x v="1414"/>
  </r>
  <r>
    <x v="994"/>
    <x v="0"/>
    <x v="0"/>
    <x v="64"/>
    <x v="951"/>
    <x v="701"/>
    <x v="0"/>
    <x v="0"/>
    <x v="0"/>
    <x v="0"/>
    <x v="5"/>
    <x v="147"/>
    <x v="0"/>
    <x v="1415"/>
  </r>
  <r>
    <x v="994"/>
    <x v="0"/>
    <x v="0"/>
    <x v="64"/>
    <x v="952"/>
    <x v="702"/>
    <x v="0"/>
    <x v="6"/>
    <x v="6"/>
    <x v="21"/>
    <x v="5"/>
    <x v="160"/>
    <x v="0"/>
    <x v="1416"/>
  </r>
  <r>
    <x v="995"/>
    <x v="0"/>
    <x v="0"/>
    <x v="0"/>
    <x v="953"/>
    <x v="703"/>
    <x v="0"/>
    <x v="1"/>
    <x v="1"/>
    <x v="1"/>
    <x v="140"/>
    <x v="163"/>
    <x v="0"/>
    <x v="1417"/>
  </r>
  <r>
    <x v="996"/>
    <x v="0"/>
    <x v="0"/>
    <x v="14"/>
    <x v="954"/>
    <x v="704"/>
    <x v="0"/>
    <x v="5"/>
    <x v="5"/>
    <x v="7"/>
    <x v="8"/>
    <x v="5"/>
    <x v="0"/>
    <x v="1418"/>
  </r>
  <r>
    <x v="996"/>
    <x v="0"/>
    <x v="0"/>
    <x v="14"/>
    <x v="955"/>
    <x v="705"/>
    <x v="0"/>
    <x v="19"/>
    <x v="20"/>
    <x v="19"/>
    <x v="29"/>
    <x v="28"/>
    <x v="0"/>
    <x v="1419"/>
  </r>
  <r>
    <x v="997"/>
    <x v="0"/>
    <x v="0"/>
    <x v="5"/>
    <x v="953"/>
    <x v="703"/>
    <x v="0"/>
    <x v="1"/>
    <x v="1"/>
    <x v="5"/>
    <x v="141"/>
    <x v="163"/>
    <x v="0"/>
    <x v="1420"/>
  </r>
  <r>
    <x v="998"/>
    <x v="0"/>
    <x v="0"/>
    <x v="14"/>
    <x v="956"/>
    <x v="703"/>
    <x v="0"/>
    <x v="1"/>
    <x v="1"/>
    <x v="1"/>
    <x v="140"/>
    <x v="163"/>
    <x v="0"/>
    <x v="1421"/>
  </r>
  <r>
    <x v="999"/>
    <x v="0"/>
    <x v="0"/>
    <x v="113"/>
    <x v="953"/>
    <x v="703"/>
    <x v="0"/>
    <x v="1"/>
    <x v="1"/>
    <x v="1"/>
    <x v="140"/>
    <x v="163"/>
    <x v="0"/>
    <x v="1422"/>
  </r>
  <r>
    <x v="1000"/>
    <x v="0"/>
    <x v="0"/>
    <x v="5"/>
    <x v="790"/>
    <x v="574"/>
    <x v="0"/>
    <x v="19"/>
    <x v="20"/>
    <x v="5"/>
    <x v="85"/>
    <x v="28"/>
    <x v="0"/>
    <x v="1423"/>
  </r>
  <r>
    <x v="1001"/>
    <x v="0"/>
    <x v="0"/>
    <x v="96"/>
    <x v="957"/>
    <x v="706"/>
    <x v="0"/>
    <x v="0"/>
    <x v="0"/>
    <x v="0"/>
    <x v="0"/>
    <x v="0"/>
    <x v="0"/>
    <x v="1424"/>
  </r>
  <r>
    <x v="1002"/>
    <x v="0"/>
    <x v="0"/>
    <x v="5"/>
    <x v="958"/>
    <x v="707"/>
    <x v="0"/>
    <x v="1"/>
    <x v="1"/>
    <x v="5"/>
    <x v="1"/>
    <x v="57"/>
    <x v="0"/>
    <x v="1425"/>
  </r>
  <r>
    <x v="1002"/>
    <x v="0"/>
    <x v="0"/>
    <x v="5"/>
    <x v="959"/>
    <x v="708"/>
    <x v="0"/>
    <x v="7"/>
    <x v="7"/>
    <x v="5"/>
    <x v="138"/>
    <x v="152"/>
    <x v="0"/>
    <x v="1426"/>
  </r>
  <r>
    <x v="1003"/>
    <x v="0"/>
    <x v="0"/>
    <x v="5"/>
    <x v="960"/>
    <x v="709"/>
    <x v="0"/>
    <x v="10"/>
    <x v="10"/>
    <x v="5"/>
    <x v="53"/>
    <x v="10"/>
    <x v="0"/>
    <x v="1427"/>
  </r>
  <r>
    <x v="1004"/>
    <x v="0"/>
    <x v="0"/>
    <x v="114"/>
    <x v="961"/>
    <x v="710"/>
    <x v="0"/>
    <x v="1"/>
    <x v="1"/>
    <x v="1"/>
    <x v="142"/>
    <x v="164"/>
    <x v="0"/>
    <x v="1428"/>
  </r>
  <r>
    <x v="1005"/>
    <x v="0"/>
    <x v="0"/>
    <x v="47"/>
    <x v="961"/>
    <x v="710"/>
    <x v="0"/>
    <x v="1"/>
    <x v="1"/>
    <x v="1"/>
    <x v="142"/>
    <x v="164"/>
    <x v="0"/>
    <x v="1429"/>
  </r>
  <r>
    <x v="1006"/>
    <x v="0"/>
    <x v="0"/>
    <x v="30"/>
    <x v="381"/>
    <x v="289"/>
    <x v="0"/>
    <x v="1"/>
    <x v="1"/>
    <x v="1"/>
    <x v="1"/>
    <x v="1"/>
    <x v="0"/>
    <x v="1430"/>
  </r>
  <r>
    <x v="1007"/>
    <x v="0"/>
    <x v="0"/>
    <x v="115"/>
    <x v="220"/>
    <x v="84"/>
    <x v="0"/>
    <x v="0"/>
    <x v="0"/>
    <x v="0"/>
    <x v="0"/>
    <x v="0"/>
    <x v="0"/>
    <x v="1431"/>
  </r>
  <r>
    <x v="1008"/>
    <x v="0"/>
    <x v="0"/>
    <x v="5"/>
    <x v="962"/>
    <x v="711"/>
    <x v="0"/>
    <x v="5"/>
    <x v="5"/>
    <x v="5"/>
    <x v="102"/>
    <x v="87"/>
    <x v="0"/>
    <x v="1432"/>
  </r>
  <r>
    <x v="1009"/>
    <x v="0"/>
    <x v="0"/>
    <x v="11"/>
    <x v="963"/>
    <x v="712"/>
    <x v="0"/>
    <x v="7"/>
    <x v="7"/>
    <x v="6"/>
    <x v="143"/>
    <x v="165"/>
    <x v="0"/>
    <x v="1433"/>
  </r>
  <r>
    <x v="1010"/>
    <x v="0"/>
    <x v="0"/>
    <x v="5"/>
    <x v="964"/>
    <x v="713"/>
    <x v="0"/>
    <x v="5"/>
    <x v="5"/>
    <x v="5"/>
    <x v="102"/>
    <x v="87"/>
    <x v="0"/>
    <x v="1434"/>
  </r>
  <r>
    <x v="1011"/>
    <x v="0"/>
    <x v="0"/>
    <x v="64"/>
    <x v="965"/>
    <x v="714"/>
    <x v="0"/>
    <x v="5"/>
    <x v="5"/>
    <x v="7"/>
    <x v="8"/>
    <x v="5"/>
    <x v="0"/>
    <x v="1435"/>
  </r>
  <r>
    <x v="1012"/>
    <x v="0"/>
    <x v="0"/>
    <x v="4"/>
    <x v="966"/>
    <x v="715"/>
    <x v="0"/>
    <x v="1"/>
    <x v="1"/>
    <x v="1"/>
    <x v="5"/>
    <x v="57"/>
    <x v="0"/>
    <x v="1436"/>
  </r>
  <r>
    <x v="1013"/>
    <x v="0"/>
    <x v="0"/>
    <x v="0"/>
    <x v="967"/>
    <x v="716"/>
    <x v="0"/>
    <x v="1"/>
    <x v="1"/>
    <x v="1"/>
    <x v="49"/>
    <x v="166"/>
    <x v="0"/>
    <x v="1437"/>
  </r>
  <r>
    <x v="1014"/>
    <x v="0"/>
    <x v="0"/>
    <x v="0"/>
    <x v="968"/>
    <x v="717"/>
    <x v="0"/>
    <x v="7"/>
    <x v="7"/>
    <x v="6"/>
    <x v="144"/>
    <x v="167"/>
    <x v="0"/>
    <x v="1438"/>
  </r>
  <r>
    <x v="1015"/>
    <x v="0"/>
    <x v="0"/>
    <x v="3"/>
    <x v="960"/>
    <x v="709"/>
    <x v="0"/>
    <x v="10"/>
    <x v="10"/>
    <x v="10"/>
    <x v="11"/>
    <x v="10"/>
    <x v="0"/>
    <x v="1439"/>
  </r>
  <r>
    <x v="1016"/>
    <x v="0"/>
    <x v="0"/>
    <x v="14"/>
    <x v="969"/>
    <x v="718"/>
    <x v="0"/>
    <x v="1"/>
    <x v="1"/>
    <x v="1"/>
    <x v="45"/>
    <x v="76"/>
    <x v="0"/>
    <x v="1440"/>
  </r>
  <r>
    <x v="1017"/>
    <x v="0"/>
    <x v="0"/>
    <x v="30"/>
    <x v="970"/>
    <x v="719"/>
    <x v="0"/>
    <x v="7"/>
    <x v="7"/>
    <x v="6"/>
    <x v="20"/>
    <x v="84"/>
    <x v="0"/>
    <x v="1441"/>
  </r>
  <r>
    <x v="1018"/>
    <x v="0"/>
    <x v="0"/>
    <x v="0"/>
    <x v="265"/>
    <x v="40"/>
    <x v="0"/>
    <x v="8"/>
    <x v="8"/>
    <x v="8"/>
    <x v="20"/>
    <x v="55"/>
    <x v="0"/>
    <x v="1442"/>
  </r>
  <r>
    <x v="1019"/>
    <x v="0"/>
    <x v="0"/>
    <x v="14"/>
    <x v="971"/>
    <x v="389"/>
    <x v="0"/>
    <x v="1"/>
    <x v="1"/>
    <x v="1"/>
    <x v="85"/>
    <x v="129"/>
    <x v="0"/>
    <x v="1443"/>
  </r>
  <r>
    <x v="1020"/>
    <x v="0"/>
    <x v="0"/>
    <x v="30"/>
    <x v="963"/>
    <x v="712"/>
    <x v="0"/>
    <x v="7"/>
    <x v="7"/>
    <x v="6"/>
    <x v="143"/>
    <x v="165"/>
    <x v="0"/>
    <x v="1444"/>
  </r>
  <r>
    <x v="1021"/>
    <x v="0"/>
    <x v="0"/>
    <x v="4"/>
    <x v="972"/>
    <x v="720"/>
    <x v="0"/>
    <x v="1"/>
    <x v="1"/>
    <x v="1"/>
    <x v="145"/>
    <x v="168"/>
    <x v="0"/>
    <x v="1445"/>
  </r>
  <r>
    <x v="1022"/>
    <x v="0"/>
    <x v="0"/>
    <x v="47"/>
    <x v="838"/>
    <x v="721"/>
    <x v="0"/>
    <x v="5"/>
    <x v="5"/>
    <x v="7"/>
    <x v="120"/>
    <x v="133"/>
    <x v="0"/>
    <x v="1446"/>
  </r>
  <r>
    <x v="1023"/>
    <x v="0"/>
    <x v="0"/>
    <x v="11"/>
    <x v="973"/>
    <x v="722"/>
    <x v="0"/>
    <x v="1"/>
    <x v="1"/>
    <x v="1"/>
    <x v="146"/>
    <x v="169"/>
    <x v="0"/>
    <x v="1447"/>
  </r>
  <r>
    <x v="1024"/>
    <x v="0"/>
    <x v="0"/>
    <x v="5"/>
    <x v="974"/>
    <x v="723"/>
    <x v="0"/>
    <x v="7"/>
    <x v="7"/>
    <x v="5"/>
    <x v="138"/>
    <x v="152"/>
    <x v="0"/>
    <x v="1448"/>
  </r>
  <r>
    <x v="1024"/>
    <x v="0"/>
    <x v="0"/>
    <x v="5"/>
    <x v="975"/>
    <x v="683"/>
    <x v="0"/>
    <x v="6"/>
    <x v="6"/>
    <x v="5"/>
    <x v="29"/>
    <x v="32"/>
    <x v="0"/>
    <x v="1449"/>
  </r>
  <r>
    <x v="1024"/>
    <x v="0"/>
    <x v="0"/>
    <x v="5"/>
    <x v="976"/>
    <x v="724"/>
    <x v="0"/>
    <x v="5"/>
    <x v="5"/>
    <x v="5"/>
    <x v="102"/>
    <x v="87"/>
    <x v="0"/>
    <x v="1450"/>
  </r>
  <r>
    <x v="1024"/>
    <x v="0"/>
    <x v="0"/>
    <x v="5"/>
    <x v="977"/>
    <x v="725"/>
    <x v="0"/>
    <x v="7"/>
    <x v="7"/>
    <x v="5"/>
    <x v="138"/>
    <x v="152"/>
    <x v="0"/>
    <x v="1451"/>
  </r>
  <r>
    <x v="1025"/>
    <x v="0"/>
    <x v="0"/>
    <x v="47"/>
    <x v="850"/>
    <x v="617"/>
    <x v="0"/>
    <x v="3"/>
    <x v="3"/>
    <x v="3"/>
    <x v="3"/>
    <x v="3"/>
    <x v="0"/>
    <x v="1452"/>
  </r>
  <r>
    <x v="1026"/>
    <x v="0"/>
    <x v="0"/>
    <x v="111"/>
    <x v="978"/>
    <x v="726"/>
    <x v="0"/>
    <x v="1"/>
    <x v="1"/>
    <x v="1"/>
    <x v="147"/>
    <x v="170"/>
    <x v="0"/>
    <x v="1453"/>
  </r>
  <r>
    <x v="1027"/>
    <x v="0"/>
    <x v="0"/>
    <x v="11"/>
    <x v="979"/>
    <x v="727"/>
    <x v="0"/>
    <x v="10"/>
    <x v="10"/>
    <x v="10"/>
    <x v="11"/>
    <x v="10"/>
    <x v="0"/>
    <x v="1454"/>
  </r>
  <r>
    <x v="1027"/>
    <x v="0"/>
    <x v="0"/>
    <x v="11"/>
    <x v="980"/>
    <x v="629"/>
    <x v="0"/>
    <x v="5"/>
    <x v="5"/>
    <x v="7"/>
    <x v="5"/>
    <x v="87"/>
    <x v="0"/>
    <x v="1455"/>
  </r>
  <r>
    <x v="1027"/>
    <x v="0"/>
    <x v="0"/>
    <x v="11"/>
    <x v="981"/>
    <x v="728"/>
    <x v="0"/>
    <x v="5"/>
    <x v="5"/>
    <x v="7"/>
    <x v="5"/>
    <x v="87"/>
    <x v="0"/>
    <x v="1456"/>
  </r>
  <r>
    <x v="1028"/>
    <x v="0"/>
    <x v="0"/>
    <x v="5"/>
    <x v="982"/>
    <x v="729"/>
    <x v="0"/>
    <x v="0"/>
    <x v="0"/>
    <x v="5"/>
    <x v="5"/>
    <x v="0"/>
    <x v="0"/>
    <x v="1457"/>
  </r>
  <r>
    <x v="1028"/>
    <x v="0"/>
    <x v="0"/>
    <x v="5"/>
    <x v="931"/>
    <x v="683"/>
    <x v="0"/>
    <x v="6"/>
    <x v="6"/>
    <x v="5"/>
    <x v="10"/>
    <x v="160"/>
    <x v="0"/>
    <x v="1458"/>
  </r>
  <r>
    <x v="1028"/>
    <x v="0"/>
    <x v="0"/>
    <x v="5"/>
    <x v="983"/>
    <x v="730"/>
    <x v="0"/>
    <x v="6"/>
    <x v="6"/>
    <x v="5"/>
    <x v="10"/>
    <x v="160"/>
    <x v="0"/>
    <x v="1459"/>
  </r>
  <r>
    <x v="1028"/>
    <x v="0"/>
    <x v="0"/>
    <x v="5"/>
    <x v="984"/>
    <x v="731"/>
    <x v="0"/>
    <x v="6"/>
    <x v="6"/>
    <x v="5"/>
    <x v="10"/>
    <x v="160"/>
    <x v="0"/>
    <x v="1460"/>
  </r>
  <r>
    <x v="1028"/>
    <x v="0"/>
    <x v="0"/>
    <x v="5"/>
    <x v="985"/>
    <x v="732"/>
    <x v="0"/>
    <x v="0"/>
    <x v="0"/>
    <x v="5"/>
    <x v="5"/>
    <x v="0"/>
    <x v="0"/>
    <x v="1461"/>
  </r>
  <r>
    <x v="1028"/>
    <x v="0"/>
    <x v="0"/>
    <x v="5"/>
    <x v="986"/>
    <x v="733"/>
    <x v="0"/>
    <x v="19"/>
    <x v="20"/>
    <x v="5"/>
    <x v="85"/>
    <x v="28"/>
    <x v="0"/>
    <x v="1462"/>
  </r>
  <r>
    <x v="1028"/>
    <x v="0"/>
    <x v="0"/>
    <x v="5"/>
    <x v="987"/>
    <x v="734"/>
    <x v="0"/>
    <x v="19"/>
    <x v="20"/>
    <x v="5"/>
    <x v="85"/>
    <x v="28"/>
    <x v="0"/>
    <x v="1463"/>
  </r>
  <r>
    <x v="1028"/>
    <x v="0"/>
    <x v="0"/>
    <x v="5"/>
    <x v="988"/>
    <x v="735"/>
    <x v="0"/>
    <x v="6"/>
    <x v="6"/>
    <x v="5"/>
    <x v="29"/>
    <x v="32"/>
    <x v="0"/>
    <x v="1464"/>
  </r>
  <r>
    <x v="1028"/>
    <x v="0"/>
    <x v="0"/>
    <x v="5"/>
    <x v="989"/>
    <x v="736"/>
    <x v="0"/>
    <x v="7"/>
    <x v="7"/>
    <x v="5"/>
    <x v="138"/>
    <x v="152"/>
    <x v="0"/>
    <x v="1465"/>
  </r>
  <r>
    <x v="1028"/>
    <x v="0"/>
    <x v="0"/>
    <x v="5"/>
    <x v="990"/>
    <x v="737"/>
    <x v="0"/>
    <x v="7"/>
    <x v="7"/>
    <x v="5"/>
    <x v="138"/>
    <x v="152"/>
    <x v="0"/>
    <x v="1466"/>
  </r>
  <r>
    <x v="1028"/>
    <x v="0"/>
    <x v="0"/>
    <x v="5"/>
    <x v="991"/>
    <x v="650"/>
    <x v="0"/>
    <x v="19"/>
    <x v="20"/>
    <x v="5"/>
    <x v="15"/>
    <x v="148"/>
    <x v="0"/>
    <x v="1467"/>
  </r>
  <r>
    <x v="1029"/>
    <x v="0"/>
    <x v="0"/>
    <x v="4"/>
    <x v="923"/>
    <x v="598"/>
    <x v="0"/>
    <x v="15"/>
    <x v="15"/>
    <x v="15"/>
    <x v="118"/>
    <x v="128"/>
    <x v="0"/>
    <x v="1468"/>
  </r>
  <r>
    <x v="1030"/>
    <x v="0"/>
    <x v="0"/>
    <x v="0"/>
    <x v="838"/>
    <x v="721"/>
    <x v="0"/>
    <x v="5"/>
    <x v="5"/>
    <x v="7"/>
    <x v="120"/>
    <x v="133"/>
    <x v="0"/>
    <x v="1469"/>
  </r>
  <r>
    <x v="1031"/>
    <x v="0"/>
    <x v="0"/>
    <x v="116"/>
    <x v="992"/>
    <x v="710"/>
    <x v="0"/>
    <x v="1"/>
    <x v="1"/>
    <x v="1"/>
    <x v="1"/>
    <x v="1"/>
    <x v="0"/>
    <x v="1470"/>
  </r>
  <r>
    <x v="1032"/>
    <x v="0"/>
    <x v="0"/>
    <x v="117"/>
    <x v="993"/>
    <x v="709"/>
    <x v="0"/>
    <x v="10"/>
    <x v="10"/>
    <x v="10"/>
    <x v="11"/>
    <x v="10"/>
    <x v="0"/>
    <x v="1471"/>
  </r>
  <r>
    <x v="1033"/>
    <x v="0"/>
    <x v="0"/>
    <x v="8"/>
    <x v="994"/>
    <x v="738"/>
    <x v="0"/>
    <x v="1"/>
    <x v="1"/>
    <x v="1"/>
    <x v="1"/>
    <x v="1"/>
    <x v="0"/>
    <x v="1472"/>
  </r>
  <r>
    <x v="1033"/>
    <x v="0"/>
    <x v="0"/>
    <x v="8"/>
    <x v="995"/>
    <x v="739"/>
    <x v="0"/>
    <x v="6"/>
    <x v="6"/>
    <x v="21"/>
    <x v="39"/>
    <x v="32"/>
    <x v="0"/>
    <x v="1473"/>
  </r>
  <r>
    <x v="1034"/>
    <x v="0"/>
    <x v="0"/>
    <x v="47"/>
    <x v="838"/>
    <x v="721"/>
    <x v="0"/>
    <x v="5"/>
    <x v="5"/>
    <x v="7"/>
    <x v="120"/>
    <x v="133"/>
    <x v="0"/>
    <x v="1474"/>
  </r>
  <r>
    <x v="1035"/>
    <x v="0"/>
    <x v="0"/>
    <x v="5"/>
    <x v="996"/>
    <x v="740"/>
    <x v="0"/>
    <x v="7"/>
    <x v="7"/>
    <x v="5"/>
    <x v="138"/>
    <x v="152"/>
    <x v="0"/>
    <x v="1475"/>
  </r>
  <r>
    <x v="1036"/>
    <x v="0"/>
    <x v="0"/>
    <x v="118"/>
    <x v="997"/>
    <x v="741"/>
    <x v="0"/>
    <x v="0"/>
    <x v="0"/>
    <x v="0"/>
    <x v="5"/>
    <x v="147"/>
    <x v="0"/>
    <x v="1476"/>
  </r>
  <r>
    <x v="1037"/>
    <x v="0"/>
    <x v="0"/>
    <x v="99"/>
    <x v="998"/>
    <x v="742"/>
    <x v="0"/>
    <x v="8"/>
    <x v="8"/>
    <x v="8"/>
    <x v="9"/>
    <x v="8"/>
    <x v="0"/>
    <x v="1477"/>
  </r>
  <r>
    <x v="1037"/>
    <x v="0"/>
    <x v="0"/>
    <x v="99"/>
    <x v="999"/>
    <x v="743"/>
    <x v="0"/>
    <x v="8"/>
    <x v="8"/>
    <x v="8"/>
    <x v="5"/>
    <x v="171"/>
    <x v="0"/>
    <x v="1478"/>
  </r>
  <r>
    <x v="1037"/>
    <x v="0"/>
    <x v="0"/>
    <x v="99"/>
    <x v="1000"/>
    <x v="744"/>
    <x v="0"/>
    <x v="8"/>
    <x v="8"/>
    <x v="8"/>
    <x v="9"/>
    <x v="8"/>
    <x v="0"/>
    <x v="1479"/>
  </r>
  <r>
    <x v="1038"/>
    <x v="0"/>
    <x v="0"/>
    <x v="4"/>
    <x v="1001"/>
    <x v="745"/>
    <x v="0"/>
    <x v="7"/>
    <x v="7"/>
    <x v="6"/>
    <x v="148"/>
    <x v="172"/>
    <x v="0"/>
    <x v="1480"/>
  </r>
  <r>
    <x v="1039"/>
    <x v="0"/>
    <x v="0"/>
    <x v="117"/>
    <x v="972"/>
    <x v="720"/>
    <x v="0"/>
    <x v="1"/>
    <x v="1"/>
    <x v="1"/>
    <x v="145"/>
    <x v="168"/>
    <x v="0"/>
    <x v="1481"/>
  </r>
  <r>
    <x v="1040"/>
    <x v="0"/>
    <x v="0"/>
    <x v="4"/>
    <x v="1002"/>
    <x v="746"/>
    <x v="0"/>
    <x v="7"/>
    <x v="7"/>
    <x v="6"/>
    <x v="149"/>
    <x v="173"/>
    <x v="0"/>
    <x v="1482"/>
  </r>
  <r>
    <x v="1041"/>
    <x v="0"/>
    <x v="0"/>
    <x v="4"/>
    <x v="832"/>
    <x v="603"/>
    <x v="0"/>
    <x v="5"/>
    <x v="5"/>
    <x v="7"/>
    <x v="5"/>
    <x v="87"/>
    <x v="0"/>
    <x v="1483"/>
  </r>
  <r>
    <x v="1042"/>
    <x v="0"/>
    <x v="0"/>
    <x v="8"/>
    <x v="1003"/>
    <x v="747"/>
    <x v="0"/>
    <x v="7"/>
    <x v="7"/>
    <x v="6"/>
    <x v="150"/>
    <x v="174"/>
    <x v="0"/>
    <x v="1484"/>
  </r>
  <r>
    <x v="1043"/>
    <x v="0"/>
    <x v="0"/>
    <x v="119"/>
    <x v="1004"/>
    <x v="717"/>
    <x v="0"/>
    <x v="7"/>
    <x v="7"/>
    <x v="6"/>
    <x v="144"/>
    <x v="167"/>
    <x v="0"/>
    <x v="1485"/>
  </r>
  <r>
    <x v="1044"/>
    <x v="0"/>
    <x v="0"/>
    <x v="70"/>
    <x v="1005"/>
    <x v="606"/>
    <x v="0"/>
    <x v="19"/>
    <x v="20"/>
    <x v="19"/>
    <x v="85"/>
    <x v="141"/>
    <x v="0"/>
    <x v="1486"/>
  </r>
  <r>
    <x v="1045"/>
    <x v="0"/>
    <x v="0"/>
    <x v="0"/>
    <x v="543"/>
    <x v="623"/>
    <x v="0"/>
    <x v="1"/>
    <x v="1"/>
    <x v="1"/>
    <x v="20"/>
    <x v="53"/>
    <x v="0"/>
    <x v="1487"/>
  </r>
  <r>
    <x v="1046"/>
    <x v="0"/>
    <x v="0"/>
    <x v="0"/>
    <x v="794"/>
    <x v="521"/>
    <x v="0"/>
    <x v="19"/>
    <x v="20"/>
    <x v="19"/>
    <x v="29"/>
    <x v="28"/>
    <x v="0"/>
    <x v="1488"/>
  </r>
  <r>
    <x v="1047"/>
    <x v="0"/>
    <x v="0"/>
    <x v="0"/>
    <x v="1006"/>
    <x v="620"/>
    <x v="0"/>
    <x v="5"/>
    <x v="5"/>
    <x v="7"/>
    <x v="5"/>
    <x v="87"/>
    <x v="0"/>
    <x v="1489"/>
  </r>
  <r>
    <x v="1047"/>
    <x v="0"/>
    <x v="0"/>
    <x v="0"/>
    <x v="1007"/>
    <x v="748"/>
    <x v="0"/>
    <x v="7"/>
    <x v="7"/>
    <x v="6"/>
    <x v="7"/>
    <x v="7"/>
    <x v="0"/>
    <x v="1490"/>
  </r>
  <r>
    <x v="1047"/>
    <x v="0"/>
    <x v="0"/>
    <x v="0"/>
    <x v="1008"/>
    <x v="749"/>
    <x v="0"/>
    <x v="1"/>
    <x v="1"/>
    <x v="1"/>
    <x v="1"/>
    <x v="1"/>
    <x v="0"/>
    <x v="1491"/>
  </r>
  <r>
    <x v="1047"/>
    <x v="0"/>
    <x v="0"/>
    <x v="0"/>
    <x v="1009"/>
    <x v="635"/>
    <x v="0"/>
    <x v="19"/>
    <x v="20"/>
    <x v="19"/>
    <x v="5"/>
    <x v="148"/>
    <x v="0"/>
    <x v="1492"/>
  </r>
  <r>
    <x v="1047"/>
    <x v="0"/>
    <x v="0"/>
    <x v="0"/>
    <x v="1010"/>
    <x v="750"/>
    <x v="0"/>
    <x v="19"/>
    <x v="20"/>
    <x v="19"/>
    <x v="5"/>
    <x v="148"/>
    <x v="0"/>
    <x v="1493"/>
  </r>
  <r>
    <x v="1048"/>
    <x v="0"/>
    <x v="0"/>
    <x v="5"/>
    <x v="963"/>
    <x v="712"/>
    <x v="0"/>
    <x v="7"/>
    <x v="7"/>
    <x v="5"/>
    <x v="151"/>
    <x v="165"/>
    <x v="0"/>
    <x v="1494"/>
  </r>
  <r>
    <x v="1049"/>
    <x v="0"/>
    <x v="0"/>
    <x v="120"/>
    <x v="1001"/>
    <x v="745"/>
    <x v="0"/>
    <x v="7"/>
    <x v="7"/>
    <x v="6"/>
    <x v="148"/>
    <x v="172"/>
    <x v="0"/>
    <x v="1495"/>
  </r>
  <r>
    <x v="1050"/>
    <x v="0"/>
    <x v="0"/>
    <x v="30"/>
    <x v="956"/>
    <x v="703"/>
    <x v="0"/>
    <x v="1"/>
    <x v="1"/>
    <x v="1"/>
    <x v="140"/>
    <x v="163"/>
    <x v="0"/>
    <x v="1496"/>
  </r>
  <r>
    <x v="1051"/>
    <x v="0"/>
    <x v="0"/>
    <x v="111"/>
    <x v="1011"/>
    <x v="406"/>
    <x v="0"/>
    <x v="0"/>
    <x v="0"/>
    <x v="0"/>
    <x v="0"/>
    <x v="0"/>
    <x v="0"/>
    <x v="1497"/>
  </r>
  <r>
    <x v="1052"/>
    <x v="0"/>
    <x v="0"/>
    <x v="119"/>
    <x v="972"/>
    <x v="720"/>
    <x v="0"/>
    <x v="1"/>
    <x v="1"/>
    <x v="1"/>
    <x v="145"/>
    <x v="168"/>
    <x v="0"/>
    <x v="1498"/>
  </r>
  <r>
    <x v="1053"/>
    <x v="0"/>
    <x v="0"/>
    <x v="96"/>
    <x v="1012"/>
    <x v="751"/>
    <x v="0"/>
    <x v="19"/>
    <x v="20"/>
    <x v="19"/>
    <x v="5"/>
    <x v="148"/>
    <x v="0"/>
    <x v="1499"/>
  </r>
  <r>
    <x v="1053"/>
    <x v="0"/>
    <x v="0"/>
    <x v="96"/>
    <x v="593"/>
    <x v="137"/>
    <x v="0"/>
    <x v="1"/>
    <x v="1"/>
    <x v="1"/>
    <x v="44"/>
    <x v="39"/>
    <x v="0"/>
    <x v="1500"/>
  </r>
  <r>
    <x v="1053"/>
    <x v="0"/>
    <x v="0"/>
    <x v="96"/>
    <x v="1013"/>
    <x v="657"/>
    <x v="0"/>
    <x v="36"/>
    <x v="39"/>
    <x v="36"/>
    <x v="136"/>
    <x v="150"/>
    <x v="0"/>
    <x v="1501"/>
  </r>
  <r>
    <x v="1053"/>
    <x v="0"/>
    <x v="0"/>
    <x v="96"/>
    <x v="1014"/>
    <x v="752"/>
    <x v="0"/>
    <x v="19"/>
    <x v="20"/>
    <x v="19"/>
    <x v="5"/>
    <x v="148"/>
    <x v="0"/>
    <x v="1502"/>
  </r>
  <r>
    <x v="1053"/>
    <x v="0"/>
    <x v="0"/>
    <x v="96"/>
    <x v="838"/>
    <x v="721"/>
    <x v="0"/>
    <x v="5"/>
    <x v="5"/>
    <x v="7"/>
    <x v="120"/>
    <x v="133"/>
    <x v="0"/>
    <x v="1503"/>
  </r>
  <r>
    <x v="1053"/>
    <x v="0"/>
    <x v="0"/>
    <x v="96"/>
    <x v="839"/>
    <x v="608"/>
    <x v="0"/>
    <x v="1"/>
    <x v="1"/>
    <x v="1"/>
    <x v="121"/>
    <x v="134"/>
    <x v="0"/>
    <x v="1504"/>
  </r>
  <r>
    <x v="1054"/>
    <x v="0"/>
    <x v="0"/>
    <x v="121"/>
    <x v="1015"/>
    <x v="753"/>
    <x v="0"/>
    <x v="0"/>
    <x v="0"/>
    <x v="0"/>
    <x v="0"/>
    <x v="0"/>
    <x v="0"/>
    <x v="1505"/>
  </r>
  <r>
    <x v="1055"/>
    <x v="0"/>
    <x v="0"/>
    <x v="0"/>
    <x v="972"/>
    <x v="720"/>
    <x v="0"/>
    <x v="1"/>
    <x v="1"/>
    <x v="1"/>
    <x v="145"/>
    <x v="168"/>
    <x v="0"/>
    <x v="1506"/>
  </r>
  <r>
    <x v="1055"/>
    <x v="0"/>
    <x v="0"/>
    <x v="0"/>
    <x v="1016"/>
    <x v="655"/>
    <x v="0"/>
    <x v="8"/>
    <x v="8"/>
    <x v="8"/>
    <x v="131"/>
    <x v="149"/>
    <x v="0"/>
    <x v="1507"/>
  </r>
  <r>
    <x v="1056"/>
    <x v="0"/>
    <x v="0"/>
    <x v="0"/>
    <x v="972"/>
    <x v="720"/>
    <x v="0"/>
    <x v="1"/>
    <x v="1"/>
    <x v="1"/>
    <x v="145"/>
    <x v="168"/>
    <x v="0"/>
    <x v="1508"/>
  </r>
  <r>
    <x v="1057"/>
    <x v="0"/>
    <x v="0"/>
    <x v="111"/>
    <x v="1017"/>
    <x v="639"/>
    <x v="0"/>
    <x v="0"/>
    <x v="0"/>
    <x v="0"/>
    <x v="130"/>
    <x v="146"/>
    <x v="0"/>
    <x v="1509"/>
  </r>
  <r>
    <x v="1058"/>
    <x v="0"/>
    <x v="0"/>
    <x v="0"/>
    <x v="549"/>
    <x v="399"/>
    <x v="0"/>
    <x v="41"/>
    <x v="43"/>
    <x v="41"/>
    <x v="152"/>
    <x v="175"/>
    <x v="0"/>
    <x v="1510"/>
  </r>
  <r>
    <x v="1058"/>
    <x v="0"/>
    <x v="0"/>
    <x v="0"/>
    <x v="1018"/>
    <x v="754"/>
    <x v="0"/>
    <x v="7"/>
    <x v="7"/>
    <x v="6"/>
    <x v="5"/>
    <x v="152"/>
    <x v="0"/>
    <x v="1511"/>
  </r>
  <r>
    <x v="1058"/>
    <x v="0"/>
    <x v="0"/>
    <x v="0"/>
    <x v="956"/>
    <x v="703"/>
    <x v="0"/>
    <x v="1"/>
    <x v="1"/>
    <x v="1"/>
    <x v="140"/>
    <x v="163"/>
    <x v="0"/>
    <x v="1512"/>
  </r>
  <r>
    <x v="1058"/>
    <x v="0"/>
    <x v="0"/>
    <x v="0"/>
    <x v="1019"/>
    <x v="755"/>
    <x v="0"/>
    <x v="6"/>
    <x v="6"/>
    <x v="21"/>
    <x v="39"/>
    <x v="32"/>
    <x v="0"/>
    <x v="1513"/>
  </r>
  <r>
    <x v="1058"/>
    <x v="0"/>
    <x v="0"/>
    <x v="0"/>
    <x v="1020"/>
    <x v="442"/>
    <x v="0"/>
    <x v="1"/>
    <x v="1"/>
    <x v="1"/>
    <x v="1"/>
    <x v="1"/>
    <x v="0"/>
    <x v="1514"/>
  </r>
  <r>
    <x v="1059"/>
    <x v="0"/>
    <x v="0"/>
    <x v="0"/>
    <x v="953"/>
    <x v="703"/>
    <x v="0"/>
    <x v="1"/>
    <x v="1"/>
    <x v="1"/>
    <x v="140"/>
    <x v="163"/>
    <x v="0"/>
    <x v="1515"/>
  </r>
  <r>
    <x v="1060"/>
    <x v="0"/>
    <x v="0"/>
    <x v="0"/>
    <x v="1021"/>
    <x v="756"/>
    <x v="0"/>
    <x v="15"/>
    <x v="15"/>
    <x v="15"/>
    <x v="5"/>
    <x v="176"/>
    <x v="0"/>
    <x v="1516"/>
  </r>
  <r>
    <x v="1061"/>
    <x v="0"/>
    <x v="0"/>
    <x v="5"/>
    <x v="1022"/>
    <x v="757"/>
    <x v="0"/>
    <x v="1"/>
    <x v="1"/>
    <x v="5"/>
    <x v="1"/>
    <x v="57"/>
    <x v="0"/>
    <x v="1517"/>
  </r>
  <r>
    <x v="1062"/>
    <x v="0"/>
    <x v="0"/>
    <x v="111"/>
    <x v="454"/>
    <x v="623"/>
    <x v="0"/>
    <x v="1"/>
    <x v="1"/>
    <x v="1"/>
    <x v="20"/>
    <x v="53"/>
    <x v="0"/>
    <x v="1518"/>
  </r>
  <r>
    <x v="1063"/>
    <x v="0"/>
    <x v="0"/>
    <x v="0"/>
    <x v="972"/>
    <x v="720"/>
    <x v="0"/>
    <x v="1"/>
    <x v="1"/>
    <x v="1"/>
    <x v="145"/>
    <x v="168"/>
    <x v="0"/>
    <x v="1519"/>
  </r>
  <r>
    <x v="1064"/>
    <x v="0"/>
    <x v="0"/>
    <x v="111"/>
    <x v="1023"/>
    <x v="758"/>
    <x v="0"/>
    <x v="19"/>
    <x v="20"/>
    <x v="19"/>
    <x v="5"/>
    <x v="148"/>
    <x v="0"/>
    <x v="1520"/>
  </r>
  <r>
    <x v="1065"/>
    <x v="0"/>
    <x v="0"/>
    <x v="111"/>
    <x v="1024"/>
    <x v="759"/>
    <x v="0"/>
    <x v="5"/>
    <x v="5"/>
    <x v="7"/>
    <x v="5"/>
    <x v="87"/>
    <x v="0"/>
    <x v="1521"/>
  </r>
  <r>
    <x v="1066"/>
    <x v="0"/>
    <x v="0"/>
    <x v="0"/>
    <x v="1001"/>
    <x v="745"/>
    <x v="0"/>
    <x v="7"/>
    <x v="7"/>
    <x v="6"/>
    <x v="148"/>
    <x v="172"/>
    <x v="0"/>
    <x v="1522"/>
  </r>
  <r>
    <x v="1067"/>
    <x v="0"/>
    <x v="0"/>
    <x v="0"/>
    <x v="832"/>
    <x v="760"/>
    <x v="0"/>
    <x v="5"/>
    <x v="5"/>
    <x v="7"/>
    <x v="5"/>
    <x v="87"/>
    <x v="0"/>
    <x v="1523"/>
  </r>
  <r>
    <x v="1068"/>
    <x v="0"/>
    <x v="0"/>
    <x v="111"/>
    <x v="968"/>
    <x v="717"/>
    <x v="0"/>
    <x v="10"/>
    <x v="10"/>
    <x v="10"/>
    <x v="153"/>
    <x v="177"/>
    <x v="0"/>
    <x v="1524"/>
  </r>
  <r>
    <x v="1069"/>
    <x v="0"/>
    <x v="0"/>
    <x v="0"/>
    <x v="961"/>
    <x v="710"/>
    <x v="0"/>
    <x v="1"/>
    <x v="1"/>
    <x v="1"/>
    <x v="142"/>
    <x v="164"/>
    <x v="0"/>
    <x v="1525"/>
  </r>
  <r>
    <x v="1070"/>
    <x v="0"/>
    <x v="0"/>
    <x v="0"/>
    <x v="1016"/>
    <x v="655"/>
    <x v="0"/>
    <x v="8"/>
    <x v="8"/>
    <x v="8"/>
    <x v="131"/>
    <x v="149"/>
    <x v="0"/>
    <x v="1526"/>
  </r>
  <r>
    <x v="1070"/>
    <x v="0"/>
    <x v="0"/>
    <x v="0"/>
    <x v="972"/>
    <x v="720"/>
    <x v="0"/>
    <x v="1"/>
    <x v="1"/>
    <x v="1"/>
    <x v="145"/>
    <x v="168"/>
    <x v="0"/>
    <x v="1527"/>
  </r>
  <r>
    <x v="1071"/>
    <x v="0"/>
    <x v="0"/>
    <x v="111"/>
    <x v="1017"/>
    <x v="639"/>
    <x v="0"/>
    <x v="0"/>
    <x v="0"/>
    <x v="0"/>
    <x v="130"/>
    <x v="146"/>
    <x v="0"/>
    <x v="1528"/>
  </r>
  <r>
    <x v="1072"/>
    <x v="0"/>
    <x v="0"/>
    <x v="0"/>
    <x v="972"/>
    <x v="720"/>
    <x v="0"/>
    <x v="1"/>
    <x v="1"/>
    <x v="1"/>
    <x v="145"/>
    <x v="168"/>
    <x v="0"/>
    <x v="1529"/>
  </r>
  <r>
    <x v="1073"/>
    <x v="0"/>
    <x v="0"/>
    <x v="0"/>
    <x v="1025"/>
    <x v="761"/>
    <x v="0"/>
    <x v="7"/>
    <x v="7"/>
    <x v="6"/>
    <x v="20"/>
    <x v="84"/>
    <x v="0"/>
    <x v="1530"/>
  </r>
  <r>
    <x v="1074"/>
    <x v="0"/>
    <x v="0"/>
    <x v="111"/>
    <x v="1002"/>
    <x v="746"/>
    <x v="0"/>
    <x v="1"/>
    <x v="1"/>
    <x v="1"/>
    <x v="154"/>
    <x v="178"/>
    <x v="0"/>
    <x v="1531"/>
  </r>
  <r>
    <x v="1074"/>
    <x v="0"/>
    <x v="0"/>
    <x v="111"/>
    <x v="1026"/>
    <x v="657"/>
    <x v="0"/>
    <x v="36"/>
    <x v="39"/>
    <x v="36"/>
    <x v="136"/>
    <x v="150"/>
    <x v="0"/>
    <x v="1532"/>
  </r>
  <r>
    <x v="1074"/>
    <x v="0"/>
    <x v="0"/>
    <x v="111"/>
    <x v="1027"/>
    <x v="762"/>
    <x v="0"/>
    <x v="3"/>
    <x v="3"/>
    <x v="3"/>
    <x v="3"/>
    <x v="3"/>
    <x v="0"/>
    <x v="1533"/>
  </r>
  <r>
    <x v="1074"/>
    <x v="0"/>
    <x v="0"/>
    <x v="111"/>
    <x v="963"/>
    <x v="712"/>
    <x v="0"/>
    <x v="7"/>
    <x v="7"/>
    <x v="6"/>
    <x v="143"/>
    <x v="165"/>
    <x v="0"/>
    <x v="1534"/>
  </r>
  <r>
    <x v="1074"/>
    <x v="0"/>
    <x v="0"/>
    <x v="111"/>
    <x v="1028"/>
    <x v="717"/>
    <x v="0"/>
    <x v="10"/>
    <x v="10"/>
    <x v="10"/>
    <x v="153"/>
    <x v="177"/>
    <x v="0"/>
    <x v="1535"/>
  </r>
  <r>
    <x v="1075"/>
    <x v="0"/>
    <x v="0"/>
    <x v="111"/>
    <x v="1029"/>
    <x v="716"/>
    <x v="0"/>
    <x v="1"/>
    <x v="1"/>
    <x v="1"/>
    <x v="49"/>
    <x v="166"/>
    <x v="0"/>
    <x v="1536"/>
  </r>
  <r>
    <x v="1076"/>
    <x v="0"/>
    <x v="0"/>
    <x v="47"/>
    <x v="973"/>
    <x v="722"/>
    <x v="0"/>
    <x v="1"/>
    <x v="1"/>
    <x v="1"/>
    <x v="146"/>
    <x v="169"/>
    <x v="0"/>
    <x v="1537"/>
  </r>
  <r>
    <x v="1077"/>
    <x v="0"/>
    <x v="0"/>
    <x v="0"/>
    <x v="972"/>
    <x v="720"/>
    <x v="0"/>
    <x v="1"/>
    <x v="1"/>
    <x v="1"/>
    <x v="145"/>
    <x v="168"/>
    <x v="0"/>
    <x v="1538"/>
  </r>
  <r>
    <x v="1078"/>
    <x v="0"/>
    <x v="0"/>
    <x v="0"/>
    <x v="832"/>
    <x v="760"/>
    <x v="0"/>
    <x v="5"/>
    <x v="5"/>
    <x v="7"/>
    <x v="5"/>
    <x v="87"/>
    <x v="0"/>
    <x v="1539"/>
  </r>
  <r>
    <x v="1079"/>
    <x v="0"/>
    <x v="0"/>
    <x v="122"/>
    <x v="1003"/>
    <x v="747"/>
    <x v="0"/>
    <x v="7"/>
    <x v="7"/>
    <x v="6"/>
    <x v="150"/>
    <x v="174"/>
    <x v="0"/>
    <x v="1540"/>
  </r>
  <r>
    <x v="1080"/>
    <x v="0"/>
    <x v="0"/>
    <x v="0"/>
    <x v="1030"/>
    <x v="710"/>
    <x v="0"/>
    <x v="1"/>
    <x v="1"/>
    <x v="1"/>
    <x v="142"/>
    <x v="164"/>
    <x v="0"/>
    <x v="1541"/>
  </r>
  <r>
    <x v="1081"/>
    <x v="0"/>
    <x v="0"/>
    <x v="4"/>
    <x v="401"/>
    <x v="144"/>
    <x v="0"/>
    <x v="6"/>
    <x v="6"/>
    <x v="21"/>
    <x v="72"/>
    <x v="71"/>
    <x v="0"/>
    <x v="1542"/>
  </r>
  <r>
    <x v="1082"/>
    <x v="0"/>
    <x v="0"/>
    <x v="123"/>
    <x v="1031"/>
    <x v="763"/>
    <x v="0"/>
    <x v="7"/>
    <x v="7"/>
    <x v="6"/>
    <x v="5"/>
    <x v="152"/>
    <x v="0"/>
    <x v="1543"/>
  </r>
  <r>
    <x v="1083"/>
    <x v="0"/>
    <x v="0"/>
    <x v="124"/>
    <x v="899"/>
    <x v="655"/>
    <x v="0"/>
    <x v="8"/>
    <x v="8"/>
    <x v="8"/>
    <x v="131"/>
    <x v="149"/>
    <x v="0"/>
    <x v="1544"/>
  </r>
  <r>
    <x v="1084"/>
    <x v="0"/>
    <x v="0"/>
    <x v="125"/>
    <x v="953"/>
    <x v="703"/>
    <x v="0"/>
    <x v="1"/>
    <x v="1"/>
    <x v="1"/>
    <x v="140"/>
    <x v="163"/>
    <x v="0"/>
    <x v="1545"/>
  </r>
  <r>
    <x v="1085"/>
    <x v="0"/>
    <x v="0"/>
    <x v="125"/>
    <x v="838"/>
    <x v="721"/>
    <x v="0"/>
    <x v="5"/>
    <x v="5"/>
    <x v="7"/>
    <x v="120"/>
    <x v="133"/>
    <x v="0"/>
    <x v="1546"/>
  </r>
  <r>
    <x v="1086"/>
    <x v="0"/>
    <x v="0"/>
    <x v="0"/>
    <x v="963"/>
    <x v="712"/>
    <x v="0"/>
    <x v="7"/>
    <x v="7"/>
    <x v="6"/>
    <x v="143"/>
    <x v="165"/>
    <x v="0"/>
    <x v="1547"/>
  </r>
  <r>
    <x v="1087"/>
    <x v="0"/>
    <x v="0"/>
    <x v="126"/>
    <x v="1032"/>
    <x v="764"/>
    <x v="0"/>
    <x v="1"/>
    <x v="1"/>
    <x v="1"/>
    <x v="5"/>
    <x v="57"/>
    <x v="0"/>
    <x v="1548"/>
  </r>
  <r>
    <x v="1088"/>
    <x v="0"/>
    <x v="0"/>
    <x v="5"/>
    <x v="1033"/>
    <x v="765"/>
    <x v="0"/>
    <x v="15"/>
    <x v="15"/>
    <x v="5"/>
    <x v="155"/>
    <x v="79"/>
    <x v="0"/>
    <x v="1549"/>
  </r>
  <r>
    <x v="1089"/>
    <x v="0"/>
    <x v="0"/>
    <x v="5"/>
    <x v="1034"/>
    <x v="766"/>
    <x v="0"/>
    <x v="1"/>
    <x v="1"/>
    <x v="5"/>
    <x v="156"/>
    <x v="179"/>
    <x v="0"/>
    <x v="1550"/>
  </r>
  <r>
    <x v="1090"/>
    <x v="0"/>
    <x v="0"/>
    <x v="5"/>
    <x v="1035"/>
    <x v="767"/>
    <x v="0"/>
    <x v="1"/>
    <x v="1"/>
    <x v="5"/>
    <x v="157"/>
    <x v="180"/>
    <x v="0"/>
    <x v="1551"/>
  </r>
  <r>
    <x v="1091"/>
    <x v="0"/>
    <x v="0"/>
    <x v="5"/>
    <x v="989"/>
    <x v="736"/>
    <x v="0"/>
    <x v="7"/>
    <x v="7"/>
    <x v="5"/>
    <x v="138"/>
    <x v="152"/>
    <x v="0"/>
    <x v="1552"/>
  </r>
  <r>
    <x v="1092"/>
    <x v="0"/>
    <x v="0"/>
    <x v="5"/>
    <x v="1036"/>
    <x v="768"/>
    <x v="0"/>
    <x v="1"/>
    <x v="1"/>
    <x v="5"/>
    <x v="1"/>
    <x v="57"/>
    <x v="0"/>
    <x v="1553"/>
  </r>
  <r>
    <x v="1093"/>
    <x v="0"/>
    <x v="0"/>
    <x v="5"/>
    <x v="832"/>
    <x v="760"/>
    <x v="0"/>
    <x v="5"/>
    <x v="5"/>
    <x v="5"/>
    <x v="102"/>
    <x v="87"/>
    <x v="0"/>
    <x v="1554"/>
  </r>
  <r>
    <x v="1094"/>
    <x v="0"/>
    <x v="0"/>
    <x v="5"/>
    <x v="1001"/>
    <x v="745"/>
    <x v="0"/>
    <x v="7"/>
    <x v="7"/>
    <x v="5"/>
    <x v="158"/>
    <x v="172"/>
    <x v="0"/>
    <x v="1555"/>
  </r>
  <r>
    <x v="1095"/>
    <x v="0"/>
    <x v="0"/>
    <x v="5"/>
    <x v="1037"/>
    <x v="769"/>
    <x v="0"/>
    <x v="1"/>
    <x v="1"/>
    <x v="5"/>
    <x v="92"/>
    <x v="53"/>
    <x v="0"/>
    <x v="1556"/>
  </r>
  <r>
    <x v="1095"/>
    <x v="0"/>
    <x v="0"/>
    <x v="5"/>
    <x v="1038"/>
    <x v="770"/>
    <x v="0"/>
    <x v="1"/>
    <x v="1"/>
    <x v="5"/>
    <x v="92"/>
    <x v="53"/>
    <x v="0"/>
    <x v="1557"/>
  </r>
  <r>
    <x v="1096"/>
    <x v="0"/>
    <x v="0"/>
    <x v="5"/>
    <x v="1039"/>
    <x v="771"/>
    <x v="0"/>
    <x v="28"/>
    <x v="29"/>
    <x v="5"/>
    <x v="159"/>
    <x v="181"/>
    <x v="0"/>
    <x v="1558"/>
  </r>
  <r>
    <x v="1097"/>
    <x v="0"/>
    <x v="0"/>
    <x v="5"/>
    <x v="1040"/>
    <x v="772"/>
    <x v="0"/>
    <x v="7"/>
    <x v="7"/>
    <x v="5"/>
    <x v="138"/>
    <x v="152"/>
    <x v="0"/>
    <x v="1559"/>
  </r>
  <r>
    <x v="1098"/>
    <x v="0"/>
    <x v="0"/>
    <x v="5"/>
    <x v="1041"/>
    <x v="378"/>
    <x v="0"/>
    <x v="5"/>
    <x v="5"/>
    <x v="5"/>
    <x v="102"/>
    <x v="87"/>
    <x v="0"/>
    <x v="1560"/>
  </r>
  <r>
    <x v="1099"/>
    <x v="0"/>
    <x v="0"/>
    <x v="127"/>
    <x v="1042"/>
    <x v="773"/>
    <x v="0"/>
    <x v="5"/>
    <x v="5"/>
    <x v="7"/>
    <x v="5"/>
    <x v="87"/>
    <x v="0"/>
    <x v="1561"/>
  </r>
  <r>
    <x v="1100"/>
    <x v="0"/>
    <x v="0"/>
    <x v="30"/>
    <x v="832"/>
    <x v="760"/>
    <x v="0"/>
    <x v="5"/>
    <x v="5"/>
    <x v="7"/>
    <x v="5"/>
    <x v="87"/>
    <x v="0"/>
    <x v="1562"/>
  </r>
  <r>
    <x v="1101"/>
    <x v="0"/>
    <x v="0"/>
    <x v="111"/>
    <x v="972"/>
    <x v="720"/>
    <x v="0"/>
    <x v="1"/>
    <x v="1"/>
    <x v="1"/>
    <x v="145"/>
    <x v="168"/>
    <x v="0"/>
    <x v="1563"/>
  </r>
  <r>
    <x v="1102"/>
    <x v="0"/>
    <x v="0"/>
    <x v="47"/>
    <x v="1043"/>
    <x v="652"/>
    <x v="0"/>
    <x v="5"/>
    <x v="5"/>
    <x v="7"/>
    <x v="5"/>
    <x v="87"/>
    <x v="0"/>
    <x v="1564"/>
  </r>
  <r>
    <x v="1103"/>
    <x v="0"/>
    <x v="0"/>
    <x v="128"/>
    <x v="1044"/>
    <x v="497"/>
    <x v="0"/>
    <x v="0"/>
    <x v="0"/>
    <x v="0"/>
    <x v="0"/>
    <x v="0"/>
    <x v="0"/>
    <x v="1565"/>
  </r>
  <r>
    <x v="1104"/>
    <x v="0"/>
    <x v="0"/>
    <x v="129"/>
    <x v="1045"/>
    <x v="774"/>
    <x v="0"/>
    <x v="5"/>
    <x v="5"/>
    <x v="7"/>
    <x v="5"/>
    <x v="87"/>
    <x v="0"/>
    <x v="1566"/>
  </r>
  <r>
    <x v="1105"/>
    <x v="0"/>
    <x v="0"/>
    <x v="130"/>
    <x v="1004"/>
    <x v="717"/>
    <x v="0"/>
    <x v="10"/>
    <x v="10"/>
    <x v="10"/>
    <x v="153"/>
    <x v="177"/>
    <x v="0"/>
    <x v="1567"/>
  </r>
  <r>
    <x v="1106"/>
    <x v="0"/>
    <x v="0"/>
    <x v="131"/>
    <x v="1046"/>
    <x v="775"/>
    <x v="0"/>
    <x v="0"/>
    <x v="0"/>
    <x v="0"/>
    <x v="5"/>
    <x v="147"/>
    <x v="0"/>
    <x v="1568"/>
  </r>
  <r>
    <x v="1107"/>
    <x v="0"/>
    <x v="0"/>
    <x v="132"/>
    <x v="1047"/>
    <x v="776"/>
    <x v="0"/>
    <x v="7"/>
    <x v="7"/>
    <x v="6"/>
    <x v="5"/>
    <x v="152"/>
    <x v="0"/>
    <x v="1569"/>
  </r>
  <r>
    <x v="1108"/>
    <x v="0"/>
    <x v="0"/>
    <x v="133"/>
    <x v="967"/>
    <x v="716"/>
    <x v="0"/>
    <x v="1"/>
    <x v="1"/>
    <x v="1"/>
    <x v="49"/>
    <x v="166"/>
    <x v="0"/>
    <x v="1570"/>
  </r>
  <r>
    <x v="1109"/>
    <x v="0"/>
    <x v="0"/>
    <x v="4"/>
    <x v="1048"/>
    <x v="777"/>
    <x v="0"/>
    <x v="19"/>
    <x v="20"/>
    <x v="19"/>
    <x v="5"/>
    <x v="148"/>
    <x v="0"/>
    <x v="1571"/>
  </r>
  <r>
    <x v="1109"/>
    <x v="0"/>
    <x v="0"/>
    <x v="4"/>
    <x v="688"/>
    <x v="778"/>
    <x v="0"/>
    <x v="0"/>
    <x v="0"/>
    <x v="0"/>
    <x v="0"/>
    <x v="0"/>
    <x v="0"/>
    <x v="1572"/>
  </r>
  <r>
    <x v="1110"/>
    <x v="0"/>
    <x v="0"/>
    <x v="111"/>
    <x v="1029"/>
    <x v="716"/>
    <x v="0"/>
    <x v="1"/>
    <x v="1"/>
    <x v="1"/>
    <x v="49"/>
    <x v="166"/>
    <x v="0"/>
    <x v="1573"/>
  </r>
  <r>
    <x v="1111"/>
    <x v="0"/>
    <x v="0"/>
    <x v="109"/>
    <x v="865"/>
    <x v="626"/>
    <x v="0"/>
    <x v="1"/>
    <x v="1"/>
    <x v="1"/>
    <x v="128"/>
    <x v="144"/>
    <x v="0"/>
    <x v="1574"/>
  </r>
  <r>
    <x v="1111"/>
    <x v="0"/>
    <x v="0"/>
    <x v="109"/>
    <x v="1049"/>
    <x v="779"/>
    <x v="0"/>
    <x v="5"/>
    <x v="5"/>
    <x v="7"/>
    <x v="8"/>
    <x v="5"/>
    <x v="0"/>
    <x v="1575"/>
  </r>
  <r>
    <x v="1112"/>
    <x v="0"/>
    <x v="0"/>
    <x v="4"/>
    <x v="1050"/>
    <x v="679"/>
    <x v="0"/>
    <x v="1"/>
    <x v="1"/>
    <x v="1"/>
    <x v="5"/>
    <x v="57"/>
    <x v="0"/>
    <x v="1576"/>
  </r>
  <r>
    <x v="1112"/>
    <x v="0"/>
    <x v="0"/>
    <x v="4"/>
    <x v="1051"/>
    <x v="780"/>
    <x v="0"/>
    <x v="1"/>
    <x v="1"/>
    <x v="1"/>
    <x v="5"/>
    <x v="57"/>
    <x v="0"/>
    <x v="1577"/>
  </r>
  <r>
    <x v="1113"/>
    <x v="0"/>
    <x v="0"/>
    <x v="0"/>
    <x v="1052"/>
    <x v="781"/>
    <x v="0"/>
    <x v="10"/>
    <x v="10"/>
    <x v="10"/>
    <x v="109"/>
    <x v="182"/>
    <x v="0"/>
    <x v="1578"/>
  </r>
  <r>
    <x v="1114"/>
    <x v="0"/>
    <x v="0"/>
    <x v="0"/>
    <x v="1053"/>
    <x v="703"/>
    <x v="0"/>
    <x v="1"/>
    <x v="1"/>
    <x v="1"/>
    <x v="140"/>
    <x v="163"/>
    <x v="0"/>
    <x v="1579"/>
  </r>
  <r>
    <x v="1115"/>
    <x v="0"/>
    <x v="0"/>
    <x v="30"/>
    <x v="1054"/>
    <x v="782"/>
    <x v="0"/>
    <x v="0"/>
    <x v="0"/>
    <x v="0"/>
    <x v="5"/>
    <x v="147"/>
    <x v="0"/>
    <x v="1580"/>
  </r>
  <r>
    <x v="1115"/>
    <x v="0"/>
    <x v="0"/>
    <x v="30"/>
    <x v="1055"/>
    <x v="783"/>
    <x v="0"/>
    <x v="6"/>
    <x v="6"/>
    <x v="21"/>
    <x v="5"/>
    <x v="160"/>
    <x v="0"/>
    <x v="1581"/>
  </r>
  <r>
    <x v="1115"/>
    <x v="0"/>
    <x v="0"/>
    <x v="30"/>
    <x v="997"/>
    <x v="741"/>
    <x v="0"/>
    <x v="0"/>
    <x v="0"/>
    <x v="0"/>
    <x v="5"/>
    <x v="147"/>
    <x v="0"/>
    <x v="1582"/>
  </r>
  <r>
    <x v="1115"/>
    <x v="0"/>
    <x v="0"/>
    <x v="30"/>
    <x v="1056"/>
    <x v="784"/>
    <x v="0"/>
    <x v="0"/>
    <x v="0"/>
    <x v="0"/>
    <x v="5"/>
    <x v="147"/>
    <x v="0"/>
    <x v="1583"/>
  </r>
  <r>
    <x v="1116"/>
    <x v="0"/>
    <x v="0"/>
    <x v="47"/>
    <x v="1057"/>
    <x v="347"/>
    <x v="0"/>
    <x v="24"/>
    <x v="30"/>
    <x v="23"/>
    <x v="84"/>
    <x v="85"/>
    <x v="0"/>
    <x v="1584"/>
  </r>
  <r>
    <x v="1116"/>
    <x v="0"/>
    <x v="0"/>
    <x v="47"/>
    <x v="1058"/>
    <x v="349"/>
    <x v="0"/>
    <x v="24"/>
    <x v="30"/>
    <x v="23"/>
    <x v="84"/>
    <x v="85"/>
    <x v="0"/>
    <x v="1585"/>
  </r>
  <r>
    <x v="1116"/>
    <x v="0"/>
    <x v="0"/>
    <x v="47"/>
    <x v="1059"/>
    <x v="348"/>
    <x v="0"/>
    <x v="24"/>
    <x v="30"/>
    <x v="23"/>
    <x v="84"/>
    <x v="85"/>
    <x v="0"/>
    <x v="1586"/>
  </r>
  <r>
    <x v="1117"/>
    <x v="0"/>
    <x v="0"/>
    <x v="0"/>
    <x v="1060"/>
    <x v="785"/>
    <x v="0"/>
    <x v="6"/>
    <x v="6"/>
    <x v="21"/>
    <x v="5"/>
    <x v="160"/>
    <x v="0"/>
    <x v="1587"/>
  </r>
  <r>
    <x v="1118"/>
    <x v="0"/>
    <x v="0"/>
    <x v="111"/>
    <x v="1061"/>
    <x v="294"/>
    <x v="0"/>
    <x v="1"/>
    <x v="1"/>
    <x v="1"/>
    <x v="1"/>
    <x v="1"/>
    <x v="0"/>
    <x v="1588"/>
  </r>
  <r>
    <x v="1118"/>
    <x v="0"/>
    <x v="0"/>
    <x v="111"/>
    <x v="972"/>
    <x v="720"/>
    <x v="0"/>
    <x v="1"/>
    <x v="1"/>
    <x v="1"/>
    <x v="145"/>
    <x v="168"/>
    <x v="0"/>
    <x v="1589"/>
  </r>
  <r>
    <x v="1118"/>
    <x v="0"/>
    <x v="0"/>
    <x v="111"/>
    <x v="1062"/>
    <x v="786"/>
    <x v="0"/>
    <x v="1"/>
    <x v="1"/>
    <x v="1"/>
    <x v="5"/>
    <x v="57"/>
    <x v="0"/>
    <x v="1590"/>
  </r>
  <r>
    <x v="1118"/>
    <x v="0"/>
    <x v="0"/>
    <x v="111"/>
    <x v="1063"/>
    <x v="787"/>
    <x v="0"/>
    <x v="1"/>
    <x v="1"/>
    <x v="1"/>
    <x v="5"/>
    <x v="57"/>
    <x v="0"/>
    <x v="1591"/>
  </r>
  <r>
    <x v="1119"/>
    <x v="0"/>
    <x v="0"/>
    <x v="30"/>
    <x v="1064"/>
    <x v="788"/>
    <x v="0"/>
    <x v="10"/>
    <x v="10"/>
    <x v="10"/>
    <x v="109"/>
    <x v="182"/>
    <x v="0"/>
    <x v="1592"/>
  </r>
  <r>
    <x v="1120"/>
    <x v="0"/>
    <x v="0"/>
    <x v="8"/>
    <x v="972"/>
    <x v="720"/>
    <x v="0"/>
    <x v="1"/>
    <x v="1"/>
    <x v="1"/>
    <x v="145"/>
    <x v="168"/>
    <x v="0"/>
    <x v="1593"/>
  </r>
  <r>
    <x v="1121"/>
    <x v="0"/>
    <x v="0"/>
    <x v="111"/>
    <x v="1065"/>
    <x v="789"/>
    <x v="0"/>
    <x v="8"/>
    <x v="8"/>
    <x v="8"/>
    <x v="9"/>
    <x v="8"/>
    <x v="0"/>
    <x v="1594"/>
  </r>
  <r>
    <x v="1121"/>
    <x v="0"/>
    <x v="0"/>
    <x v="111"/>
    <x v="1010"/>
    <x v="750"/>
    <x v="0"/>
    <x v="19"/>
    <x v="20"/>
    <x v="19"/>
    <x v="5"/>
    <x v="148"/>
    <x v="0"/>
    <x v="1595"/>
  </r>
  <r>
    <x v="1121"/>
    <x v="0"/>
    <x v="0"/>
    <x v="111"/>
    <x v="1053"/>
    <x v="703"/>
    <x v="0"/>
    <x v="1"/>
    <x v="1"/>
    <x v="1"/>
    <x v="140"/>
    <x v="163"/>
    <x v="0"/>
    <x v="1596"/>
  </r>
  <r>
    <x v="1121"/>
    <x v="0"/>
    <x v="0"/>
    <x v="111"/>
    <x v="1066"/>
    <x v="790"/>
    <x v="0"/>
    <x v="19"/>
    <x v="20"/>
    <x v="19"/>
    <x v="5"/>
    <x v="148"/>
    <x v="0"/>
    <x v="1597"/>
  </r>
  <r>
    <x v="1122"/>
    <x v="0"/>
    <x v="0"/>
    <x v="134"/>
    <x v="1067"/>
    <x v="791"/>
    <x v="0"/>
    <x v="6"/>
    <x v="6"/>
    <x v="21"/>
    <x v="5"/>
    <x v="160"/>
    <x v="0"/>
    <x v="1598"/>
  </r>
  <r>
    <x v="1122"/>
    <x v="0"/>
    <x v="0"/>
    <x v="134"/>
    <x v="1068"/>
    <x v="792"/>
    <x v="0"/>
    <x v="1"/>
    <x v="1"/>
    <x v="1"/>
    <x v="5"/>
    <x v="57"/>
    <x v="0"/>
    <x v="1599"/>
  </r>
  <r>
    <x v="1123"/>
    <x v="0"/>
    <x v="0"/>
    <x v="111"/>
    <x v="963"/>
    <x v="712"/>
    <x v="0"/>
    <x v="7"/>
    <x v="7"/>
    <x v="6"/>
    <x v="143"/>
    <x v="165"/>
    <x v="0"/>
    <x v="1600"/>
  </r>
  <r>
    <x v="1124"/>
    <x v="0"/>
    <x v="0"/>
    <x v="135"/>
    <x v="1069"/>
    <x v="58"/>
    <x v="0"/>
    <x v="8"/>
    <x v="8"/>
    <x v="8"/>
    <x v="24"/>
    <x v="22"/>
    <x v="0"/>
    <x v="1601"/>
  </r>
  <r>
    <x v="1125"/>
    <x v="0"/>
    <x v="0"/>
    <x v="136"/>
    <x v="1011"/>
    <x v="406"/>
    <x v="0"/>
    <x v="0"/>
    <x v="0"/>
    <x v="0"/>
    <x v="0"/>
    <x v="0"/>
    <x v="0"/>
    <x v="1602"/>
  </r>
  <r>
    <x v="1126"/>
    <x v="0"/>
    <x v="0"/>
    <x v="47"/>
    <x v="1070"/>
    <x v="793"/>
    <x v="0"/>
    <x v="1"/>
    <x v="1"/>
    <x v="1"/>
    <x v="20"/>
    <x v="53"/>
    <x v="0"/>
    <x v="1603"/>
  </r>
  <r>
    <x v="1127"/>
    <x v="0"/>
    <x v="0"/>
    <x v="4"/>
    <x v="833"/>
    <x v="464"/>
    <x v="0"/>
    <x v="6"/>
    <x v="6"/>
    <x v="21"/>
    <x v="39"/>
    <x v="32"/>
    <x v="0"/>
    <x v="1604"/>
  </r>
  <r>
    <x v="1127"/>
    <x v="0"/>
    <x v="0"/>
    <x v="4"/>
    <x v="1071"/>
    <x v="794"/>
    <x v="0"/>
    <x v="7"/>
    <x v="7"/>
    <x v="6"/>
    <x v="5"/>
    <x v="152"/>
    <x v="0"/>
    <x v="1605"/>
  </r>
  <r>
    <x v="1128"/>
    <x v="0"/>
    <x v="0"/>
    <x v="137"/>
    <x v="1002"/>
    <x v="746"/>
    <x v="0"/>
    <x v="1"/>
    <x v="1"/>
    <x v="1"/>
    <x v="154"/>
    <x v="178"/>
    <x v="0"/>
    <x v="1606"/>
  </r>
  <r>
    <x v="1128"/>
    <x v="0"/>
    <x v="0"/>
    <x v="137"/>
    <x v="1072"/>
    <x v="795"/>
    <x v="0"/>
    <x v="10"/>
    <x v="10"/>
    <x v="10"/>
    <x v="20"/>
    <x v="183"/>
    <x v="0"/>
    <x v="1607"/>
  </r>
  <r>
    <x v="1129"/>
    <x v="0"/>
    <x v="0"/>
    <x v="114"/>
    <x v="851"/>
    <x v="386"/>
    <x v="0"/>
    <x v="19"/>
    <x v="20"/>
    <x v="19"/>
    <x v="85"/>
    <x v="141"/>
    <x v="0"/>
    <x v="1608"/>
  </r>
  <r>
    <x v="1130"/>
    <x v="0"/>
    <x v="0"/>
    <x v="30"/>
    <x v="1073"/>
    <x v="796"/>
    <x v="0"/>
    <x v="11"/>
    <x v="12"/>
    <x v="11"/>
    <x v="14"/>
    <x v="13"/>
    <x v="0"/>
    <x v="1609"/>
  </r>
  <r>
    <x v="1130"/>
    <x v="0"/>
    <x v="0"/>
    <x v="30"/>
    <x v="1074"/>
    <x v="797"/>
    <x v="0"/>
    <x v="11"/>
    <x v="12"/>
    <x v="11"/>
    <x v="14"/>
    <x v="13"/>
    <x v="0"/>
    <x v="1610"/>
  </r>
  <r>
    <x v="1131"/>
    <x v="0"/>
    <x v="0"/>
    <x v="30"/>
    <x v="1075"/>
    <x v="798"/>
    <x v="0"/>
    <x v="0"/>
    <x v="0"/>
    <x v="0"/>
    <x v="29"/>
    <x v="102"/>
    <x v="0"/>
    <x v="1611"/>
  </r>
  <r>
    <x v="1132"/>
    <x v="0"/>
    <x v="0"/>
    <x v="14"/>
    <x v="1076"/>
    <x v="799"/>
    <x v="0"/>
    <x v="1"/>
    <x v="1"/>
    <x v="1"/>
    <x v="160"/>
    <x v="184"/>
    <x v="0"/>
    <x v="1612"/>
  </r>
  <r>
    <x v="1133"/>
    <x v="0"/>
    <x v="0"/>
    <x v="30"/>
    <x v="1077"/>
    <x v="750"/>
    <x v="0"/>
    <x v="19"/>
    <x v="20"/>
    <x v="19"/>
    <x v="29"/>
    <x v="28"/>
    <x v="0"/>
    <x v="1613"/>
  </r>
  <r>
    <x v="1133"/>
    <x v="0"/>
    <x v="0"/>
    <x v="30"/>
    <x v="892"/>
    <x v="648"/>
    <x v="0"/>
    <x v="19"/>
    <x v="20"/>
    <x v="19"/>
    <x v="5"/>
    <x v="148"/>
    <x v="0"/>
    <x v="1614"/>
  </r>
  <r>
    <x v="1133"/>
    <x v="0"/>
    <x v="0"/>
    <x v="30"/>
    <x v="1078"/>
    <x v="800"/>
    <x v="0"/>
    <x v="19"/>
    <x v="20"/>
    <x v="19"/>
    <x v="29"/>
    <x v="28"/>
    <x v="0"/>
    <x v="1615"/>
  </r>
  <r>
    <x v="1134"/>
    <x v="0"/>
    <x v="0"/>
    <x v="111"/>
    <x v="455"/>
    <x v="623"/>
    <x v="0"/>
    <x v="1"/>
    <x v="1"/>
    <x v="1"/>
    <x v="20"/>
    <x v="53"/>
    <x v="0"/>
    <x v="1616"/>
  </r>
  <r>
    <x v="1134"/>
    <x v="0"/>
    <x v="0"/>
    <x v="111"/>
    <x v="967"/>
    <x v="716"/>
    <x v="0"/>
    <x v="1"/>
    <x v="1"/>
    <x v="1"/>
    <x v="49"/>
    <x v="166"/>
    <x v="0"/>
    <x v="1617"/>
  </r>
  <r>
    <x v="1135"/>
    <x v="0"/>
    <x v="0"/>
    <x v="138"/>
    <x v="1079"/>
    <x v="801"/>
    <x v="0"/>
    <x v="28"/>
    <x v="29"/>
    <x v="28"/>
    <x v="5"/>
    <x v="185"/>
    <x v="0"/>
    <x v="1618"/>
  </r>
  <r>
    <x v="1136"/>
    <x v="0"/>
    <x v="0"/>
    <x v="87"/>
    <x v="1080"/>
    <x v="802"/>
    <x v="0"/>
    <x v="10"/>
    <x v="10"/>
    <x v="10"/>
    <x v="5"/>
    <x v="151"/>
    <x v="0"/>
    <x v="1619"/>
  </r>
  <r>
    <x v="1137"/>
    <x v="0"/>
    <x v="0"/>
    <x v="139"/>
    <x v="1081"/>
    <x v="803"/>
    <x v="0"/>
    <x v="0"/>
    <x v="0"/>
    <x v="0"/>
    <x v="0"/>
    <x v="0"/>
    <x v="0"/>
    <x v="1620"/>
  </r>
  <r>
    <x v="1137"/>
    <x v="0"/>
    <x v="0"/>
    <x v="139"/>
    <x v="1082"/>
    <x v="804"/>
    <x v="0"/>
    <x v="19"/>
    <x v="20"/>
    <x v="19"/>
    <x v="5"/>
    <x v="148"/>
    <x v="0"/>
    <x v="1621"/>
  </r>
  <r>
    <x v="1137"/>
    <x v="0"/>
    <x v="0"/>
    <x v="139"/>
    <x v="1083"/>
    <x v="805"/>
    <x v="0"/>
    <x v="5"/>
    <x v="5"/>
    <x v="7"/>
    <x v="5"/>
    <x v="87"/>
    <x v="0"/>
    <x v="1622"/>
  </r>
  <r>
    <x v="1138"/>
    <x v="0"/>
    <x v="0"/>
    <x v="99"/>
    <x v="832"/>
    <x v="760"/>
    <x v="0"/>
    <x v="5"/>
    <x v="5"/>
    <x v="7"/>
    <x v="5"/>
    <x v="87"/>
    <x v="0"/>
    <x v="1623"/>
  </r>
  <r>
    <x v="1139"/>
    <x v="0"/>
    <x v="0"/>
    <x v="99"/>
    <x v="1084"/>
    <x v="687"/>
    <x v="0"/>
    <x v="0"/>
    <x v="0"/>
    <x v="0"/>
    <x v="5"/>
    <x v="147"/>
    <x v="0"/>
    <x v="1624"/>
  </r>
  <r>
    <x v="1139"/>
    <x v="0"/>
    <x v="0"/>
    <x v="99"/>
    <x v="1085"/>
    <x v="620"/>
    <x v="0"/>
    <x v="5"/>
    <x v="5"/>
    <x v="7"/>
    <x v="8"/>
    <x v="5"/>
    <x v="0"/>
    <x v="1625"/>
  </r>
  <r>
    <x v="1139"/>
    <x v="0"/>
    <x v="0"/>
    <x v="99"/>
    <x v="1086"/>
    <x v="806"/>
    <x v="0"/>
    <x v="5"/>
    <x v="5"/>
    <x v="7"/>
    <x v="8"/>
    <x v="5"/>
    <x v="0"/>
    <x v="1626"/>
  </r>
  <r>
    <x v="1139"/>
    <x v="0"/>
    <x v="0"/>
    <x v="99"/>
    <x v="1021"/>
    <x v="756"/>
    <x v="0"/>
    <x v="15"/>
    <x v="15"/>
    <x v="15"/>
    <x v="5"/>
    <x v="176"/>
    <x v="0"/>
    <x v="1627"/>
  </r>
  <r>
    <x v="1139"/>
    <x v="0"/>
    <x v="0"/>
    <x v="99"/>
    <x v="1087"/>
    <x v="807"/>
    <x v="0"/>
    <x v="1"/>
    <x v="1"/>
    <x v="1"/>
    <x v="5"/>
    <x v="57"/>
    <x v="0"/>
    <x v="1628"/>
  </r>
  <r>
    <x v="1140"/>
    <x v="0"/>
    <x v="0"/>
    <x v="5"/>
    <x v="1088"/>
    <x v="808"/>
    <x v="0"/>
    <x v="5"/>
    <x v="5"/>
    <x v="5"/>
    <x v="1"/>
    <x v="5"/>
    <x v="0"/>
    <x v="1629"/>
  </r>
  <r>
    <x v="1140"/>
    <x v="0"/>
    <x v="0"/>
    <x v="5"/>
    <x v="1089"/>
    <x v="809"/>
    <x v="0"/>
    <x v="19"/>
    <x v="20"/>
    <x v="5"/>
    <x v="15"/>
    <x v="148"/>
    <x v="0"/>
    <x v="1630"/>
  </r>
  <r>
    <x v="1140"/>
    <x v="0"/>
    <x v="0"/>
    <x v="5"/>
    <x v="1090"/>
    <x v="810"/>
    <x v="0"/>
    <x v="1"/>
    <x v="1"/>
    <x v="5"/>
    <x v="1"/>
    <x v="57"/>
    <x v="0"/>
    <x v="1631"/>
  </r>
  <r>
    <x v="1140"/>
    <x v="0"/>
    <x v="0"/>
    <x v="5"/>
    <x v="1091"/>
    <x v="811"/>
    <x v="0"/>
    <x v="5"/>
    <x v="5"/>
    <x v="5"/>
    <x v="102"/>
    <x v="87"/>
    <x v="0"/>
    <x v="1632"/>
  </r>
  <r>
    <x v="1140"/>
    <x v="0"/>
    <x v="0"/>
    <x v="5"/>
    <x v="1092"/>
    <x v="703"/>
    <x v="0"/>
    <x v="1"/>
    <x v="1"/>
    <x v="5"/>
    <x v="141"/>
    <x v="163"/>
    <x v="0"/>
    <x v="1633"/>
  </r>
  <r>
    <x v="1141"/>
    <x v="0"/>
    <x v="0"/>
    <x v="5"/>
    <x v="1053"/>
    <x v="703"/>
    <x v="0"/>
    <x v="1"/>
    <x v="1"/>
    <x v="5"/>
    <x v="141"/>
    <x v="163"/>
    <x v="0"/>
    <x v="1634"/>
  </r>
  <r>
    <x v="1142"/>
    <x v="0"/>
    <x v="0"/>
    <x v="5"/>
    <x v="1093"/>
    <x v="812"/>
    <x v="0"/>
    <x v="5"/>
    <x v="5"/>
    <x v="5"/>
    <x v="102"/>
    <x v="87"/>
    <x v="0"/>
    <x v="1635"/>
  </r>
  <r>
    <x v="1143"/>
    <x v="0"/>
    <x v="0"/>
    <x v="5"/>
    <x v="1094"/>
    <x v="639"/>
    <x v="0"/>
    <x v="0"/>
    <x v="0"/>
    <x v="5"/>
    <x v="133"/>
    <x v="146"/>
    <x v="0"/>
    <x v="1636"/>
  </r>
  <r>
    <x v="1144"/>
    <x v="0"/>
    <x v="0"/>
    <x v="5"/>
    <x v="1095"/>
    <x v="813"/>
    <x v="0"/>
    <x v="8"/>
    <x v="8"/>
    <x v="5"/>
    <x v="161"/>
    <x v="171"/>
    <x v="0"/>
    <x v="1637"/>
  </r>
  <r>
    <x v="1145"/>
    <x v="0"/>
    <x v="0"/>
    <x v="3"/>
    <x v="1096"/>
    <x v="814"/>
    <x v="0"/>
    <x v="18"/>
    <x v="19"/>
    <x v="18"/>
    <x v="5"/>
    <x v="186"/>
    <x v="0"/>
    <x v="1638"/>
  </r>
  <r>
    <x v="1146"/>
    <x v="0"/>
    <x v="0"/>
    <x v="5"/>
    <x v="1097"/>
    <x v="815"/>
    <x v="0"/>
    <x v="5"/>
    <x v="5"/>
    <x v="5"/>
    <x v="102"/>
    <x v="87"/>
    <x v="0"/>
    <x v="1639"/>
  </r>
  <r>
    <x v="1146"/>
    <x v="0"/>
    <x v="0"/>
    <x v="5"/>
    <x v="1098"/>
    <x v="816"/>
    <x v="0"/>
    <x v="1"/>
    <x v="1"/>
    <x v="5"/>
    <x v="1"/>
    <x v="57"/>
    <x v="0"/>
    <x v="1640"/>
  </r>
  <r>
    <x v="1146"/>
    <x v="0"/>
    <x v="0"/>
    <x v="5"/>
    <x v="1099"/>
    <x v="734"/>
    <x v="0"/>
    <x v="0"/>
    <x v="0"/>
    <x v="5"/>
    <x v="20"/>
    <x v="147"/>
    <x v="0"/>
    <x v="1641"/>
  </r>
  <r>
    <x v="1146"/>
    <x v="0"/>
    <x v="0"/>
    <x v="5"/>
    <x v="1100"/>
    <x v="620"/>
    <x v="0"/>
    <x v="5"/>
    <x v="5"/>
    <x v="5"/>
    <x v="102"/>
    <x v="87"/>
    <x v="0"/>
    <x v="1642"/>
  </r>
  <r>
    <x v="1146"/>
    <x v="0"/>
    <x v="0"/>
    <x v="5"/>
    <x v="1101"/>
    <x v="817"/>
    <x v="0"/>
    <x v="10"/>
    <x v="10"/>
    <x v="5"/>
    <x v="65"/>
    <x v="151"/>
    <x v="0"/>
    <x v="1643"/>
  </r>
  <r>
    <x v="1146"/>
    <x v="0"/>
    <x v="0"/>
    <x v="5"/>
    <x v="1102"/>
    <x v="818"/>
    <x v="0"/>
    <x v="0"/>
    <x v="0"/>
    <x v="5"/>
    <x v="20"/>
    <x v="147"/>
    <x v="0"/>
    <x v="1644"/>
  </r>
  <r>
    <x v="1146"/>
    <x v="0"/>
    <x v="0"/>
    <x v="5"/>
    <x v="1103"/>
    <x v="819"/>
    <x v="0"/>
    <x v="10"/>
    <x v="10"/>
    <x v="5"/>
    <x v="65"/>
    <x v="151"/>
    <x v="0"/>
    <x v="1645"/>
  </r>
  <r>
    <x v="1146"/>
    <x v="0"/>
    <x v="0"/>
    <x v="5"/>
    <x v="1104"/>
    <x v="820"/>
    <x v="0"/>
    <x v="0"/>
    <x v="0"/>
    <x v="5"/>
    <x v="20"/>
    <x v="147"/>
    <x v="0"/>
    <x v="1646"/>
  </r>
  <r>
    <x v="1146"/>
    <x v="0"/>
    <x v="0"/>
    <x v="5"/>
    <x v="1105"/>
    <x v="821"/>
    <x v="0"/>
    <x v="7"/>
    <x v="7"/>
    <x v="5"/>
    <x v="138"/>
    <x v="152"/>
    <x v="0"/>
    <x v="1647"/>
  </r>
  <r>
    <x v="1146"/>
    <x v="0"/>
    <x v="0"/>
    <x v="5"/>
    <x v="1042"/>
    <x v="773"/>
    <x v="0"/>
    <x v="5"/>
    <x v="5"/>
    <x v="5"/>
    <x v="102"/>
    <x v="87"/>
    <x v="0"/>
    <x v="1648"/>
  </r>
  <r>
    <x v="1146"/>
    <x v="0"/>
    <x v="0"/>
    <x v="5"/>
    <x v="1106"/>
    <x v="822"/>
    <x v="0"/>
    <x v="1"/>
    <x v="1"/>
    <x v="5"/>
    <x v="1"/>
    <x v="57"/>
    <x v="0"/>
    <x v="1649"/>
  </r>
  <r>
    <x v="1147"/>
    <x v="0"/>
    <x v="0"/>
    <x v="5"/>
    <x v="1107"/>
    <x v="823"/>
    <x v="0"/>
    <x v="7"/>
    <x v="7"/>
    <x v="5"/>
    <x v="7"/>
    <x v="84"/>
    <x v="0"/>
    <x v="1650"/>
  </r>
  <r>
    <x v="1148"/>
    <x v="0"/>
    <x v="0"/>
    <x v="0"/>
    <x v="1003"/>
    <x v="747"/>
    <x v="0"/>
    <x v="7"/>
    <x v="7"/>
    <x v="6"/>
    <x v="150"/>
    <x v="174"/>
    <x v="0"/>
    <x v="1651"/>
  </r>
  <r>
    <x v="1149"/>
    <x v="0"/>
    <x v="0"/>
    <x v="0"/>
    <x v="1108"/>
    <x v="824"/>
    <x v="0"/>
    <x v="8"/>
    <x v="8"/>
    <x v="8"/>
    <x v="5"/>
    <x v="171"/>
    <x v="0"/>
    <x v="1652"/>
  </r>
  <r>
    <x v="1150"/>
    <x v="0"/>
    <x v="0"/>
    <x v="0"/>
    <x v="1109"/>
    <x v="825"/>
    <x v="0"/>
    <x v="7"/>
    <x v="7"/>
    <x v="6"/>
    <x v="5"/>
    <x v="152"/>
    <x v="0"/>
    <x v="1653"/>
  </r>
  <r>
    <x v="1150"/>
    <x v="0"/>
    <x v="0"/>
    <x v="0"/>
    <x v="1110"/>
    <x v="826"/>
    <x v="0"/>
    <x v="1"/>
    <x v="1"/>
    <x v="1"/>
    <x v="5"/>
    <x v="57"/>
    <x v="0"/>
    <x v="1654"/>
  </r>
  <r>
    <x v="1151"/>
    <x v="0"/>
    <x v="0"/>
    <x v="0"/>
    <x v="1111"/>
    <x v="740"/>
    <x v="0"/>
    <x v="7"/>
    <x v="7"/>
    <x v="6"/>
    <x v="5"/>
    <x v="152"/>
    <x v="0"/>
    <x v="1655"/>
  </r>
  <r>
    <x v="1152"/>
    <x v="0"/>
    <x v="0"/>
    <x v="5"/>
    <x v="645"/>
    <x v="469"/>
    <x v="0"/>
    <x v="5"/>
    <x v="5"/>
    <x v="5"/>
    <x v="162"/>
    <x v="105"/>
    <x v="0"/>
    <x v="1656"/>
  </r>
  <r>
    <x v="1152"/>
    <x v="0"/>
    <x v="0"/>
    <x v="5"/>
    <x v="887"/>
    <x v="639"/>
    <x v="0"/>
    <x v="0"/>
    <x v="0"/>
    <x v="5"/>
    <x v="133"/>
    <x v="146"/>
    <x v="0"/>
    <x v="1657"/>
  </r>
  <r>
    <x v="1152"/>
    <x v="0"/>
    <x v="0"/>
    <x v="5"/>
    <x v="1112"/>
    <x v="827"/>
    <x v="0"/>
    <x v="5"/>
    <x v="5"/>
    <x v="5"/>
    <x v="102"/>
    <x v="87"/>
    <x v="0"/>
    <x v="1658"/>
  </r>
  <r>
    <x v="1152"/>
    <x v="0"/>
    <x v="0"/>
    <x v="5"/>
    <x v="642"/>
    <x v="466"/>
    <x v="0"/>
    <x v="19"/>
    <x v="20"/>
    <x v="5"/>
    <x v="163"/>
    <x v="104"/>
    <x v="0"/>
    <x v="1659"/>
  </r>
  <r>
    <x v="1152"/>
    <x v="0"/>
    <x v="0"/>
    <x v="5"/>
    <x v="1113"/>
    <x v="828"/>
    <x v="0"/>
    <x v="3"/>
    <x v="3"/>
    <x v="5"/>
    <x v="164"/>
    <x v="187"/>
    <x v="0"/>
    <x v="1660"/>
  </r>
  <r>
    <x v="1152"/>
    <x v="0"/>
    <x v="0"/>
    <x v="5"/>
    <x v="1114"/>
    <x v="829"/>
    <x v="0"/>
    <x v="0"/>
    <x v="0"/>
    <x v="5"/>
    <x v="133"/>
    <x v="146"/>
    <x v="0"/>
    <x v="1661"/>
  </r>
  <r>
    <x v="1152"/>
    <x v="0"/>
    <x v="0"/>
    <x v="5"/>
    <x v="1115"/>
    <x v="830"/>
    <x v="0"/>
    <x v="6"/>
    <x v="6"/>
    <x v="5"/>
    <x v="10"/>
    <x v="160"/>
    <x v="0"/>
    <x v="1662"/>
  </r>
  <r>
    <x v="1153"/>
    <x v="0"/>
    <x v="0"/>
    <x v="99"/>
    <x v="1116"/>
    <x v="831"/>
    <x v="0"/>
    <x v="7"/>
    <x v="7"/>
    <x v="6"/>
    <x v="165"/>
    <x v="188"/>
    <x v="0"/>
    <x v="1663"/>
  </r>
  <r>
    <x v="1153"/>
    <x v="0"/>
    <x v="0"/>
    <x v="99"/>
    <x v="1117"/>
    <x v="832"/>
    <x v="0"/>
    <x v="6"/>
    <x v="6"/>
    <x v="21"/>
    <x v="5"/>
    <x v="160"/>
    <x v="0"/>
    <x v="1664"/>
  </r>
  <r>
    <x v="1153"/>
    <x v="0"/>
    <x v="0"/>
    <x v="99"/>
    <x v="1118"/>
    <x v="833"/>
    <x v="0"/>
    <x v="19"/>
    <x v="20"/>
    <x v="19"/>
    <x v="5"/>
    <x v="148"/>
    <x v="0"/>
    <x v="1665"/>
  </r>
  <r>
    <x v="1154"/>
    <x v="0"/>
    <x v="0"/>
    <x v="0"/>
    <x v="1027"/>
    <x v="762"/>
    <x v="0"/>
    <x v="3"/>
    <x v="3"/>
    <x v="3"/>
    <x v="3"/>
    <x v="3"/>
    <x v="0"/>
    <x v="1666"/>
  </r>
  <r>
    <x v="1155"/>
    <x v="0"/>
    <x v="0"/>
    <x v="0"/>
    <x v="1119"/>
    <x v="834"/>
    <x v="0"/>
    <x v="1"/>
    <x v="1"/>
    <x v="1"/>
    <x v="5"/>
    <x v="57"/>
    <x v="0"/>
    <x v="1667"/>
  </r>
  <r>
    <x v="1156"/>
    <x v="0"/>
    <x v="0"/>
    <x v="140"/>
    <x v="1120"/>
    <x v="835"/>
    <x v="0"/>
    <x v="0"/>
    <x v="0"/>
    <x v="0"/>
    <x v="5"/>
    <x v="147"/>
    <x v="0"/>
    <x v="1668"/>
  </r>
  <r>
    <x v="1157"/>
    <x v="0"/>
    <x v="0"/>
    <x v="64"/>
    <x v="714"/>
    <x v="526"/>
    <x v="0"/>
    <x v="19"/>
    <x v="20"/>
    <x v="19"/>
    <x v="29"/>
    <x v="28"/>
    <x v="0"/>
    <x v="1669"/>
  </r>
  <r>
    <x v="1158"/>
    <x v="0"/>
    <x v="0"/>
    <x v="5"/>
    <x v="1121"/>
    <x v="836"/>
    <x v="0"/>
    <x v="10"/>
    <x v="10"/>
    <x v="5"/>
    <x v="166"/>
    <x v="182"/>
    <x v="0"/>
    <x v="1670"/>
  </r>
  <r>
    <x v="1159"/>
    <x v="0"/>
    <x v="0"/>
    <x v="5"/>
    <x v="1122"/>
    <x v="837"/>
    <x v="0"/>
    <x v="19"/>
    <x v="20"/>
    <x v="5"/>
    <x v="15"/>
    <x v="148"/>
    <x v="0"/>
    <x v="1671"/>
  </r>
  <r>
    <x v="1160"/>
    <x v="0"/>
    <x v="0"/>
    <x v="47"/>
    <x v="1123"/>
    <x v="771"/>
    <x v="0"/>
    <x v="28"/>
    <x v="29"/>
    <x v="28"/>
    <x v="167"/>
    <x v="189"/>
    <x v="0"/>
    <x v="1672"/>
  </r>
  <r>
    <x v="1161"/>
    <x v="0"/>
    <x v="0"/>
    <x v="114"/>
    <x v="1124"/>
    <x v="838"/>
    <x v="0"/>
    <x v="19"/>
    <x v="20"/>
    <x v="19"/>
    <x v="5"/>
    <x v="148"/>
    <x v="0"/>
    <x v="1673"/>
  </r>
  <r>
    <x v="1162"/>
    <x v="0"/>
    <x v="0"/>
    <x v="114"/>
    <x v="1116"/>
    <x v="831"/>
    <x v="0"/>
    <x v="7"/>
    <x v="7"/>
    <x v="6"/>
    <x v="165"/>
    <x v="188"/>
    <x v="0"/>
    <x v="1674"/>
  </r>
  <r>
    <x v="1163"/>
    <x v="0"/>
    <x v="0"/>
    <x v="141"/>
    <x v="1042"/>
    <x v="773"/>
    <x v="0"/>
    <x v="5"/>
    <x v="5"/>
    <x v="7"/>
    <x v="5"/>
    <x v="87"/>
    <x v="0"/>
    <x v="1675"/>
  </r>
  <r>
    <x v="1163"/>
    <x v="0"/>
    <x v="0"/>
    <x v="141"/>
    <x v="973"/>
    <x v="722"/>
    <x v="0"/>
    <x v="1"/>
    <x v="1"/>
    <x v="1"/>
    <x v="146"/>
    <x v="169"/>
    <x v="0"/>
    <x v="1676"/>
  </r>
  <r>
    <x v="1164"/>
    <x v="0"/>
    <x v="0"/>
    <x v="140"/>
    <x v="1125"/>
    <x v="839"/>
    <x v="0"/>
    <x v="18"/>
    <x v="19"/>
    <x v="18"/>
    <x v="109"/>
    <x v="190"/>
    <x v="0"/>
    <x v="1677"/>
  </r>
  <r>
    <x v="1164"/>
    <x v="0"/>
    <x v="0"/>
    <x v="140"/>
    <x v="1126"/>
    <x v="840"/>
    <x v="0"/>
    <x v="10"/>
    <x v="10"/>
    <x v="10"/>
    <x v="109"/>
    <x v="182"/>
    <x v="0"/>
    <x v="1678"/>
  </r>
  <r>
    <x v="1165"/>
    <x v="0"/>
    <x v="0"/>
    <x v="0"/>
    <x v="839"/>
    <x v="608"/>
    <x v="0"/>
    <x v="1"/>
    <x v="1"/>
    <x v="1"/>
    <x v="121"/>
    <x v="134"/>
    <x v="0"/>
    <x v="1679"/>
  </r>
  <r>
    <x v="1166"/>
    <x v="0"/>
    <x v="0"/>
    <x v="4"/>
    <x v="1127"/>
    <x v="841"/>
    <x v="0"/>
    <x v="7"/>
    <x v="7"/>
    <x v="6"/>
    <x v="52"/>
    <x v="191"/>
    <x v="0"/>
    <x v="1680"/>
  </r>
  <r>
    <x v="1167"/>
    <x v="0"/>
    <x v="0"/>
    <x v="114"/>
    <x v="1128"/>
    <x v="842"/>
    <x v="0"/>
    <x v="24"/>
    <x v="30"/>
    <x v="23"/>
    <x v="90"/>
    <x v="94"/>
    <x v="0"/>
    <x v="1681"/>
  </r>
  <r>
    <x v="1168"/>
    <x v="0"/>
    <x v="0"/>
    <x v="114"/>
    <x v="1129"/>
    <x v="631"/>
    <x v="0"/>
    <x v="24"/>
    <x v="30"/>
    <x v="23"/>
    <x v="90"/>
    <x v="94"/>
    <x v="0"/>
    <x v="1682"/>
  </r>
  <r>
    <x v="1169"/>
    <x v="0"/>
    <x v="0"/>
    <x v="114"/>
    <x v="660"/>
    <x v="483"/>
    <x v="0"/>
    <x v="24"/>
    <x v="30"/>
    <x v="23"/>
    <x v="90"/>
    <x v="94"/>
    <x v="0"/>
    <x v="1683"/>
  </r>
  <r>
    <x v="1170"/>
    <x v="0"/>
    <x v="0"/>
    <x v="114"/>
    <x v="666"/>
    <x v="489"/>
    <x v="0"/>
    <x v="24"/>
    <x v="30"/>
    <x v="23"/>
    <x v="90"/>
    <x v="94"/>
    <x v="0"/>
    <x v="1684"/>
  </r>
  <r>
    <x v="1171"/>
    <x v="0"/>
    <x v="0"/>
    <x v="114"/>
    <x v="532"/>
    <x v="387"/>
    <x v="0"/>
    <x v="24"/>
    <x v="30"/>
    <x v="23"/>
    <x v="90"/>
    <x v="94"/>
    <x v="0"/>
    <x v="1685"/>
  </r>
  <r>
    <x v="1172"/>
    <x v="0"/>
    <x v="0"/>
    <x v="114"/>
    <x v="1123"/>
    <x v="771"/>
    <x v="0"/>
    <x v="28"/>
    <x v="29"/>
    <x v="28"/>
    <x v="167"/>
    <x v="189"/>
    <x v="0"/>
    <x v="1686"/>
  </r>
  <r>
    <x v="1173"/>
    <x v="0"/>
    <x v="0"/>
    <x v="142"/>
    <x v="1130"/>
    <x v="843"/>
    <x v="0"/>
    <x v="0"/>
    <x v="0"/>
    <x v="0"/>
    <x v="5"/>
    <x v="147"/>
    <x v="0"/>
    <x v="1687"/>
  </r>
  <r>
    <x v="1174"/>
    <x v="0"/>
    <x v="0"/>
    <x v="143"/>
    <x v="1131"/>
    <x v="841"/>
    <x v="0"/>
    <x v="7"/>
    <x v="7"/>
    <x v="6"/>
    <x v="52"/>
    <x v="191"/>
    <x v="0"/>
    <x v="1688"/>
  </r>
  <r>
    <x v="1175"/>
    <x v="0"/>
    <x v="0"/>
    <x v="0"/>
    <x v="839"/>
    <x v="608"/>
    <x v="0"/>
    <x v="1"/>
    <x v="1"/>
    <x v="1"/>
    <x v="121"/>
    <x v="134"/>
    <x v="0"/>
    <x v="1689"/>
  </r>
  <r>
    <x v="1176"/>
    <x v="0"/>
    <x v="0"/>
    <x v="47"/>
    <x v="973"/>
    <x v="722"/>
    <x v="0"/>
    <x v="1"/>
    <x v="1"/>
    <x v="1"/>
    <x v="146"/>
    <x v="169"/>
    <x v="0"/>
    <x v="1690"/>
  </r>
  <r>
    <x v="1177"/>
    <x v="0"/>
    <x v="0"/>
    <x v="144"/>
    <x v="1064"/>
    <x v="788"/>
    <x v="0"/>
    <x v="10"/>
    <x v="10"/>
    <x v="10"/>
    <x v="109"/>
    <x v="182"/>
    <x v="0"/>
    <x v="1691"/>
  </r>
  <r>
    <x v="1178"/>
    <x v="0"/>
    <x v="0"/>
    <x v="114"/>
    <x v="1132"/>
    <x v="844"/>
    <x v="0"/>
    <x v="10"/>
    <x v="10"/>
    <x v="10"/>
    <x v="168"/>
    <x v="192"/>
    <x v="0"/>
    <x v="1692"/>
  </r>
  <r>
    <x v="1179"/>
    <x v="0"/>
    <x v="0"/>
    <x v="114"/>
    <x v="511"/>
    <x v="677"/>
    <x v="0"/>
    <x v="10"/>
    <x v="10"/>
    <x v="10"/>
    <x v="169"/>
    <x v="193"/>
    <x v="0"/>
    <x v="1693"/>
  </r>
  <r>
    <x v="1180"/>
    <x v="0"/>
    <x v="0"/>
    <x v="145"/>
    <x v="1133"/>
    <x v="792"/>
    <x v="0"/>
    <x v="1"/>
    <x v="1"/>
    <x v="1"/>
    <x v="5"/>
    <x v="57"/>
    <x v="0"/>
    <x v="1694"/>
  </r>
  <r>
    <x v="1180"/>
    <x v="0"/>
    <x v="0"/>
    <x v="145"/>
    <x v="1134"/>
    <x v="845"/>
    <x v="0"/>
    <x v="19"/>
    <x v="20"/>
    <x v="19"/>
    <x v="5"/>
    <x v="148"/>
    <x v="0"/>
    <x v="1695"/>
  </r>
  <r>
    <x v="1180"/>
    <x v="0"/>
    <x v="0"/>
    <x v="145"/>
    <x v="1135"/>
    <x v="846"/>
    <x v="0"/>
    <x v="5"/>
    <x v="5"/>
    <x v="7"/>
    <x v="5"/>
    <x v="87"/>
    <x v="0"/>
    <x v="1696"/>
  </r>
  <r>
    <x v="1181"/>
    <x v="0"/>
    <x v="0"/>
    <x v="136"/>
    <x v="1136"/>
    <x v="728"/>
    <x v="0"/>
    <x v="5"/>
    <x v="5"/>
    <x v="7"/>
    <x v="5"/>
    <x v="87"/>
    <x v="0"/>
    <x v="1697"/>
  </r>
  <r>
    <x v="1182"/>
    <x v="0"/>
    <x v="0"/>
    <x v="146"/>
    <x v="1137"/>
    <x v="847"/>
    <x v="0"/>
    <x v="1"/>
    <x v="1"/>
    <x v="1"/>
    <x v="5"/>
    <x v="57"/>
    <x v="0"/>
    <x v="1698"/>
  </r>
  <r>
    <x v="1182"/>
    <x v="0"/>
    <x v="0"/>
    <x v="146"/>
    <x v="417"/>
    <x v="313"/>
    <x v="0"/>
    <x v="1"/>
    <x v="1"/>
    <x v="1"/>
    <x v="78"/>
    <x v="79"/>
    <x v="0"/>
    <x v="1699"/>
  </r>
  <r>
    <x v="1182"/>
    <x v="0"/>
    <x v="0"/>
    <x v="146"/>
    <x v="1138"/>
    <x v="848"/>
    <x v="0"/>
    <x v="1"/>
    <x v="1"/>
    <x v="1"/>
    <x v="5"/>
    <x v="57"/>
    <x v="0"/>
    <x v="1700"/>
  </r>
  <r>
    <x v="1183"/>
    <x v="0"/>
    <x v="0"/>
    <x v="5"/>
    <x v="1139"/>
    <x v="849"/>
    <x v="0"/>
    <x v="7"/>
    <x v="7"/>
    <x v="5"/>
    <x v="170"/>
    <x v="191"/>
    <x v="0"/>
    <x v="1701"/>
  </r>
  <r>
    <x v="1184"/>
    <x v="0"/>
    <x v="0"/>
    <x v="147"/>
    <x v="1140"/>
    <x v="655"/>
    <x v="0"/>
    <x v="8"/>
    <x v="8"/>
    <x v="8"/>
    <x v="131"/>
    <x v="149"/>
    <x v="0"/>
    <x v="1702"/>
  </r>
  <r>
    <x v="1185"/>
    <x v="0"/>
    <x v="0"/>
    <x v="148"/>
    <x v="511"/>
    <x v="677"/>
    <x v="0"/>
    <x v="10"/>
    <x v="10"/>
    <x v="10"/>
    <x v="169"/>
    <x v="193"/>
    <x v="0"/>
    <x v="1703"/>
  </r>
  <r>
    <x v="1186"/>
    <x v="0"/>
    <x v="0"/>
    <x v="114"/>
    <x v="1094"/>
    <x v="639"/>
    <x v="0"/>
    <x v="0"/>
    <x v="0"/>
    <x v="0"/>
    <x v="130"/>
    <x v="146"/>
    <x v="0"/>
    <x v="1704"/>
  </r>
  <r>
    <x v="1187"/>
    <x v="0"/>
    <x v="0"/>
    <x v="4"/>
    <x v="1053"/>
    <x v="703"/>
    <x v="0"/>
    <x v="1"/>
    <x v="1"/>
    <x v="1"/>
    <x v="140"/>
    <x v="163"/>
    <x v="0"/>
    <x v="1705"/>
  </r>
  <r>
    <x v="1188"/>
    <x v="0"/>
    <x v="0"/>
    <x v="4"/>
    <x v="1141"/>
    <x v="850"/>
    <x v="0"/>
    <x v="7"/>
    <x v="7"/>
    <x v="6"/>
    <x v="5"/>
    <x v="152"/>
    <x v="0"/>
    <x v="1706"/>
  </r>
  <r>
    <x v="1189"/>
    <x v="0"/>
    <x v="0"/>
    <x v="4"/>
    <x v="1142"/>
    <x v="851"/>
    <x v="0"/>
    <x v="1"/>
    <x v="1"/>
    <x v="1"/>
    <x v="5"/>
    <x v="57"/>
    <x v="0"/>
    <x v="1707"/>
  </r>
  <r>
    <x v="1190"/>
    <x v="0"/>
    <x v="0"/>
    <x v="4"/>
    <x v="1111"/>
    <x v="740"/>
    <x v="0"/>
    <x v="7"/>
    <x v="7"/>
    <x v="6"/>
    <x v="5"/>
    <x v="152"/>
    <x v="0"/>
    <x v="1708"/>
  </r>
  <r>
    <x v="1191"/>
    <x v="0"/>
    <x v="0"/>
    <x v="0"/>
    <x v="265"/>
    <x v="40"/>
    <x v="0"/>
    <x v="8"/>
    <x v="8"/>
    <x v="8"/>
    <x v="20"/>
    <x v="55"/>
    <x v="0"/>
    <x v="1709"/>
  </r>
  <r>
    <x v="1192"/>
    <x v="0"/>
    <x v="0"/>
    <x v="47"/>
    <x v="1002"/>
    <x v="746"/>
    <x v="0"/>
    <x v="1"/>
    <x v="1"/>
    <x v="1"/>
    <x v="154"/>
    <x v="178"/>
    <x v="0"/>
    <x v="1710"/>
  </r>
  <r>
    <x v="1193"/>
    <x v="0"/>
    <x v="0"/>
    <x v="47"/>
    <x v="1143"/>
    <x v="639"/>
    <x v="1"/>
    <x v="0"/>
    <x v="10"/>
    <x v="0"/>
    <x v="130"/>
    <x v="194"/>
    <x v="0"/>
    <x v="1711"/>
  </r>
  <r>
    <x v="1194"/>
    <x v="0"/>
    <x v="0"/>
    <x v="149"/>
    <x v="1144"/>
    <x v="52"/>
    <x v="0"/>
    <x v="5"/>
    <x v="5"/>
    <x v="7"/>
    <x v="171"/>
    <x v="45"/>
    <x v="0"/>
    <x v="1712"/>
  </r>
  <r>
    <x v="1195"/>
    <x v="0"/>
    <x v="0"/>
    <x v="149"/>
    <x v="63"/>
    <x v="52"/>
    <x v="0"/>
    <x v="5"/>
    <x v="5"/>
    <x v="7"/>
    <x v="21"/>
    <x v="19"/>
    <x v="0"/>
    <x v="1713"/>
  </r>
  <r>
    <x v="1196"/>
    <x v="0"/>
    <x v="0"/>
    <x v="5"/>
    <x v="1145"/>
    <x v="852"/>
    <x v="0"/>
    <x v="10"/>
    <x v="10"/>
    <x v="5"/>
    <x v="166"/>
    <x v="182"/>
    <x v="0"/>
    <x v="1714"/>
  </r>
  <r>
    <x v="1197"/>
    <x v="0"/>
    <x v="0"/>
    <x v="47"/>
    <x v="1146"/>
    <x v="678"/>
    <x v="0"/>
    <x v="1"/>
    <x v="1"/>
    <x v="1"/>
    <x v="29"/>
    <x v="93"/>
    <x v="0"/>
    <x v="1715"/>
  </r>
  <r>
    <x v="1198"/>
    <x v="0"/>
    <x v="0"/>
    <x v="114"/>
    <x v="1147"/>
    <x v="853"/>
    <x v="0"/>
    <x v="1"/>
    <x v="1"/>
    <x v="1"/>
    <x v="20"/>
    <x v="53"/>
    <x v="0"/>
    <x v="1716"/>
  </r>
  <r>
    <x v="1199"/>
    <x v="0"/>
    <x v="0"/>
    <x v="47"/>
    <x v="1148"/>
    <x v="854"/>
    <x v="0"/>
    <x v="0"/>
    <x v="0"/>
    <x v="0"/>
    <x v="126"/>
    <x v="195"/>
    <x v="0"/>
    <x v="1717"/>
  </r>
  <r>
    <x v="1200"/>
    <x v="0"/>
    <x v="0"/>
    <x v="47"/>
    <x v="1149"/>
    <x v="588"/>
    <x v="0"/>
    <x v="0"/>
    <x v="0"/>
    <x v="0"/>
    <x v="126"/>
    <x v="195"/>
    <x v="0"/>
    <x v="1718"/>
  </r>
  <r>
    <x v="1201"/>
    <x v="0"/>
    <x v="0"/>
    <x v="47"/>
    <x v="840"/>
    <x v="609"/>
    <x v="0"/>
    <x v="1"/>
    <x v="1"/>
    <x v="1"/>
    <x v="172"/>
    <x v="196"/>
    <x v="0"/>
    <x v="1719"/>
  </r>
  <r>
    <x v="1202"/>
    <x v="0"/>
    <x v="0"/>
    <x v="47"/>
    <x v="1146"/>
    <x v="678"/>
    <x v="0"/>
    <x v="1"/>
    <x v="1"/>
    <x v="1"/>
    <x v="29"/>
    <x v="93"/>
    <x v="0"/>
    <x v="1720"/>
  </r>
  <r>
    <x v="1203"/>
    <x v="0"/>
    <x v="0"/>
    <x v="145"/>
    <x v="1150"/>
    <x v="834"/>
    <x v="0"/>
    <x v="1"/>
    <x v="1"/>
    <x v="1"/>
    <x v="5"/>
    <x v="57"/>
    <x v="0"/>
    <x v="1721"/>
  </r>
  <r>
    <x v="1204"/>
    <x v="0"/>
    <x v="0"/>
    <x v="150"/>
    <x v="1151"/>
    <x v="855"/>
    <x v="0"/>
    <x v="0"/>
    <x v="0"/>
    <x v="0"/>
    <x v="5"/>
    <x v="147"/>
    <x v="0"/>
    <x v="1722"/>
  </r>
  <r>
    <x v="1204"/>
    <x v="0"/>
    <x v="0"/>
    <x v="150"/>
    <x v="1152"/>
    <x v="856"/>
    <x v="0"/>
    <x v="5"/>
    <x v="5"/>
    <x v="7"/>
    <x v="5"/>
    <x v="87"/>
    <x v="0"/>
    <x v="1723"/>
  </r>
  <r>
    <x v="1205"/>
    <x v="0"/>
    <x v="0"/>
    <x v="151"/>
    <x v="1153"/>
    <x v="613"/>
    <x v="0"/>
    <x v="5"/>
    <x v="5"/>
    <x v="7"/>
    <x v="29"/>
    <x v="197"/>
    <x v="0"/>
    <x v="1724"/>
  </r>
  <r>
    <x v="1205"/>
    <x v="0"/>
    <x v="0"/>
    <x v="151"/>
    <x v="1154"/>
    <x v="857"/>
    <x v="0"/>
    <x v="5"/>
    <x v="5"/>
    <x v="7"/>
    <x v="5"/>
    <x v="87"/>
    <x v="0"/>
    <x v="1725"/>
  </r>
  <r>
    <x v="1205"/>
    <x v="0"/>
    <x v="0"/>
    <x v="151"/>
    <x v="1155"/>
    <x v="740"/>
    <x v="0"/>
    <x v="7"/>
    <x v="7"/>
    <x v="6"/>
    <x v="5"/>
    <x v="152"/>
    <x v="0"/>
    <x v="1726"/>
  </r>
  <r>
    <x v="1205"/>
    <x v="0"/>
    <x v="0"/>
    <x v="151"/>
    <x v="1156"/>
    <x v="858"/>
    <x v="0"/>
    <x v="19"/>
    <x v="20"/>
    <x v="19"/>
    <x v="5"/>
    <x v="148"/>
    <x v="0"/>
    <x v="1727"/>
  </r>
  <r>
    <x v="1205"/>
    <x v="0"/>
    <x v="0"/>
    <x v="151"/>
    <x v="1157"/>
    <x v="859"/>
    <x v="0"/>
    <x v="5"/>
    <x v="5"/>
    <x v="7"/>
    <x v="5"/>
    <x v="87"/>
    <x v="0"/>
    <x v="1728"/>
  </r>
  <r>
    <x v="1205"/>
    <x v="0"/>
    <x v="0"/>
    <x v="151"/>
    <x v="1158"/>
    <x v="860"/>
    <x v="0"/>
    <x v="1"/>
    <x v="1"/>
    <x v="1"/>
    <x v="5"/>
    <x v="57"/>
    <x v="0"/>
    <x v="1729"/>
  </r>
  <r>
    <x v="1205"/>
    <x v="0"/>
    <x v="0"/>
    <x v="151"/>
    <x v="1159"/>
    <x v="861"/>
    <x v="0"/>
    <x v="1"/>
    <x v="1"/>
    <x v="1"/>
    <x v="5"/>
    <x v="57"/>
    <x v="0"/>
    <x v="1730"/>
  </r>
  <r>
    <x v="1205"/>
    <x v="0"/>
    <x v="0"/>
    <x v="151"/>
    <x v="1160"/>
    <x v="862"/>
    <x v="0"/>
    <x v="7"/>
    <x v="7"/>
    <x v="6"/>
    <x v="5"/>
    <x v="152"/>
    <x v="0"/>
    <x v="1731"/>
  </r>
  <r>
    <x v="1205"/>
    <x v="0"/>
    <x v="0"/>
    <x v="151"/>
    <x v="1161"/>
    <x v="863"/>
    <x v="0"/>
    <x v="1"/>
    <x v="1"/>
    <x v="1"/>
    <x v="5"/>
    <x v="57"/>
    <x v="0"/>
    <x v="1732"/>
  </r>
  <r>
    <x v="1205"/>
    <x v="0"/>
    <x v="0"/>
    <x v="151"/>
    <x v="1162"/>
    <x v="864"/>
    <x v="1"/>
    <x v="19"/>
    <x v="41"/>
    <x v="19"/>
    <x v="5"/>
    <x v="198"/>
    <x v="0"/>
    <x v="1733"/>
  </r>
  <r>
    <x v="1205"/>
    <x v="0"/>
    <x v="0"/>
    <x v="151"/>
    <x v="1163"/>
    <x v="865"/>
    <x v="0"/>
    <x v="5"/>
    <x v="5"/>
    <x v="7"/>
    <x v="5"/>
    <x v="87"/>
    <x v="0"/>
    <x v="1734"/>
  </r>
  <r>
    <x v="1205"/>
    <x v="0"/>
    <x v="0"/>
    <x v="151"/>
    <x v="1164"/>
    <x v="866"/>
    <x v="0"/>
    <x v="1"/>
    <x v="1"/>
    <x v="1"/>
    <x v="5"/>
    <x v="57"/>
    <x v="0"/>
    <x v="1735"/>
  </r>
  <r>
    <x v="1205"/>
    <x v="0"/>
    <x v="0"/>
    <x v="151"/>
    <x v="1165"/>
    <x v="867"/>
    <x v="0"/>
    <x v="7"/>
    <x v="7"/>
    <x v="6"/>
    <x v="5"/>
    <x v="152"/>
    <x v="0"/>
    <x v="1736"/>
  </r>
  <r>
    <x v="1205"/>
    <x v="0"/>
    <x v="0"/>
    <x v="151"/>
    <x v="1166"/>
    <x v="868"/>
    <x v="0"/>
    <x v="19"/>
    <x v="20"/>
    <x v="19"/>
    <x v="5"/>
    <x v="148"/>
    <x v="0"/>
    <x v="1737"/>
  </r>
  <r>
    <x v="1206"/>
    <x v="0"/>
    <x v="0"/>
    <x v="152"/>
    <x v="1167"/>
    <x v="416"/>
    <x v="0"/>
    <x v="6"/>
    <x v="6"/>
    <x v="21"/>
    <x v="75"/>
    <x v="75"/>
    <x v="0"/>
    <x v="1738"/>
  </r>
  <r>
    <x v="1206"/>
    <x v="0"/>
    <x v="0"/>
    <x v="152"/>
    <x v="1168"/>
    <x v="416"/>
    <x v="0"/>
    <x v="19"/>
    <x v="20"/>
    <x v="19"/>
    <x v="5"/>
    <x v="148"/>
    <x v="0"/>
    <x v="1739"/>
  </r>
  <r>
    <x v="1206"/>
    <x v="0"/>
    <x v="0"/>
    <x v="152"/>
    <x v="1169"/>
    <x v="869"/>
    <x v="0"/>
    <x v="1"/>
    <x v="1"/>
    <x v="1"/>
    <x v="5"/>
    <x v="57"/>
    <x v="0"/>
    <x v="1740"/>
  </r>
  <r>
    <x v="1206"/>
    <x v="0"/>
    <x v="0"/>
    <x v="152"/>
    <x v="1170"/>
    <x v="870"/>
    <x v="0"/>
    <x v="8"/>
    <x v="8"/>
    <x v="8"/>
    <x v="5"/>
    <x v="171"/>
    <x v="0"/>
    <x v="1741"/>
  </r>
  <r>
    <x v="1207"/>
    <x v="0"/>
    <x v="0"/>
    <x v="153"/>
    <x v="1171"/>
    <x v="871"/>
    <x v="0"/>
    <x v="7"/>
    <x v="7"/>
    <x v="6"/>
    <x v="85"/>
    <x v="130"/>
    <x v="0"/>
    <x v="1742"/>
  </r>
  <r>
    <x v="1207"/>
    <x v="0"/>
    <x v="0"/>
    <x v="153"/>
    <x v="1172"/>
    <x v="872"/>
    <x v="0"/>
    <x v="1"/>
    <x v="1"/>
    <x v="1"/>
    <x v="5"/>
    <x v="57"/>
    <x v="0"/>
    <x v="1743"/>
  </r>
  <r>
    <x v="1208"/>
    <x v="0"/>
    <x v="0"/>
    <x v="5"/>
    <x v="1173"/>
    <x v="873"/>
    <x v="0"/>
    <x v="1"/>
    <x v="1"/>
    <x v="5"/>
    <x v="1"/>
    <x v="57"/>
    <x v="0"/>
    <x v="1744"/>
  </r>
  <r>
    <x v="1209"/>
    <x v="0"/>
    <x v="0"/>
    <x v="114"/>
    <x v="1174"/>
    <x v="771"/>
    <x v="0"/>
    <x v="28"/>
    <x v="29"/>
    <x v="28"/>
    <x v="173"/>
    <x v="181"/>
    <x v="0"/>
    <x v="1745"/>
  </r>
  <r>
    <x v="1210"/>
    <x v="0"/>
    <x v="0"/>
    <x v="0"/>
    <x v="839"/>
    <x v="608"/>
    <x v="0"/>
    <x v="1"/>
    <x v="1"/>
    <x v="1"/>
    <x v="121"/>
    <x v="134"/>
    <x v="0"/>
    <x v="1746"/>
  </r>
  <r>
    <x v="1211"/>
    <x v="0"/>
    <x v="0"/>
    <x v="10"/>
    <x v="839"/>
    <x v="608"/>
    <x v="0"/>
    <x v="1"/>
    <x v="1"/>
    <x v="1"/>
    <x v="121"/>
    <x v="134"/>
    <x v="0"/>
    <x v="1747"/>
  </r>
  <r>
    <x v="1212"/>
    <x v="0"/>
    <x v="0"/>
    <x v="123"/>
    <x v="613"/>
    <x v="329"/>
    <x v="0"/>
    <x v="4"/>
    <x v="4"/>
    <x v="4"/>
    <x v="0"/>
    <x v="80"/>
    <x v="0"/>
    <x v="1748"/>
  </r>
  <r>
    <x v="1213"/>
    <x v="0"/>
    <x v="0"/>
    <x v="5"/>
    <x v="1175"/>
    <x v="243"/>
    <x v="0"/>
    <x v="7"/>
    <x v="7"/>
    <x v="5"/>
    <x v="174"/>
    <x v="199"/>
    <x v="0"/>
    <x v="1749"/>
  </r>
  <r>
    <x v="1214"/>
    <x v="0"/>
    <x v="0"/>
    <x v="4"/>
    <x v="1002"/>
    <x v="746"/>
    <x v="0"/>
    <x v="1"/>
    <x v="1"/>
    <x v="1"/>
    <x v="154"/>
    <x v="178"/>
    <x v="0"/>
    <x v="1750"/>
  </r>
  <r>
    <x v="1215"/>
    <x v="0"/>
    <x v="0"/>
    <x v="47"/>
    <x v="1176"/>
    <x v="874"/>
    <x v="0"/>
    <x v="6"/>
    <x v="6"/>
    <x v="21"/>
    <x v="20"/>
    <x v="200"/>
    <x v="0"/>
    <x v="1751"/>
  </r>
  <r>
    <x v="1215"/>
    <x v="0"/>
    <x v="0"/>
    <x v="47"/>
    <x v="1177"/>
    <x v="875"/>
    <x v="0"/>
    <x v="18"/>
    <x v="19"/>
    <x v="18"/>
    <x v="5"/>
    <x v="186"/>
    <x v="0"/>
    <x v="1752"/>
  </r>
  <r>
    <x v="1216"/>
    <x v="0"/>
    <x v="0"/>
    <x v="4"/>
    <x v="1178"/>
    <x v="782"/>
    <x v="0"/>
    <x v="0"/>
    <x v="0"/>
    <x v="0"/>
    <x v="5"/>
    <x v="147"/>
    <x v="0"/>
    <x v="1753"/>
  </r>
  <r>
    <x v="1217"/>
    <x v="0"/>
    <x v="0"/>
    <x v="111"/>
    <x v="839"/>
    <x v="608"/>
    <x v="0"/>
    <x v="1"/>
    <x v="1"/>
    <x v="1"/>
    <x v="121"/>
    <x v="134"/>
    <x v="0"/>
    <x v="1754"/>
  </r>
  <r>
    <x v="1218"/>
    <x v="0"/>
    <x v="0"/>
    <x v="111"/>
    <x v="1179"/>
    <x v="876"/>
    <x v="0"/>
    <x v="10"/>
    <x v="10"/>
    <x v="10"/>
    <x v="175"/>
    <x v="201"/>
    <x v="0"/>
    <x v="1755"/>
  </r>
  <r>
    <x v="1218"/>
    <x v="0"/>
    <x v="0"/>
    <x v="111"/>
    <x v="1180"/>
    <x v="771"/>
    <x v="0"/>
    <x v="28"/>
    <x v="29"/>
    <x v="28"/>
    <x v="167"/>
    <x v="189"/>
    <x v="0"/>
    <x v="1756"/>
  </r>
  <r>
    <x v="1219"/>
    <x v="0"/>
    <x v="0"/>
    <x v="111"/>
    <x v="1153"/>
    <x v="613"/>
    <x v="0"/>
    <x v="5"/>
    <x v="5"/>
    <x v="7"/>
    <x v="29"/>
    <x v="197"/>
    <x v="0"/>
    <x v="1757"/>
  </r>
  <r>
    <x v="1220"/>
    <x v="0"/>
    <x v="0"/>
    <x v="154"/>
    <x v="961"/>
    <x v="710"/>
    <x v="0"/>
    <x v="1"/>
    <x v="1"/>
    <x v="1"/>
    <x v="142"/>
    <x v="164"/>
    <x v="0"/>
    <x v="1758"/>
  </r>
  <r>
    <x v="1221"/>
    <x v="0"/>
    <x v="0"/>
    <x v="5"/>
    <x v="1181"/>
    <x v="609"/>
    <x v="0"/>
    <x v="1"/>
    <x v="1"/>
    <x v="5"/>
    <x v="63"/>
    <x v="196"/>
    <x v="0"/>
    <x v="1759"/>
  </r>
  <r>
    <x v="1222"/>
    <x v="0"/>
    <x v="0"/>
    <x v="5"/>
    <x v="820"/>
    <x v="593"/>
    <x v="0"/>
    <x v="15"/>
    <x v="15"/>
    <x v="5"/>
    <x v="176"/>
    <x v="126"/>
    <x v="0"/>
    <x v="1760"/>
  </r>
  <r>
    <x v="1223"/>
    <x v="0"/>
    <x v="0"/>
    <x v="155"/>
    <x v="1182"/>
    <x v="877"/>
    <x v="0"/>
    <x v="10"/>
    <x v="10"/>
    <x v="10"/>
    <x v="109"/>
    <x v="182"/>
    <x v="0"/>
    <x v="1761"/>
  </r>
  <r>
    <x v="1224"/>
    <x v="0"/>
    <x v="0"/>
    <x v="5"/>
    <x v="1183"/>
    <x v="878"/>
    <x v="0"/>
    <x v="10"/>
    <x v="10"/>
    <x v="5"/>
    <x v="166"/>
    <x v="182"/>
    <x v="0"/>
    <x v="1762"/>
  </r>
  <r>
    <x v="1225"/>
    <x v="0"/>
    <x v="0"/>
    <x v="30"/>
    <x v="1184"/>
    <x v="879"/>
    <x v="0"/>
    <x v="0"/>
    <x v="0"/>
    <x v="0"/>
    <x v="5"/>
    <x v="147"/>
    <x v="0"/>
    <x v="1763"/>
  </r>
  <r>
    <x v="1225"/>
    <x v="0"/>
    <x v="0"/>
    <x v="30"/>
    <x v="1185"/>
    <x v="880"/>
    <x v="0"/>
    <x v="6"/>
    <x v="6"/>
    <x v="21"/>
    <x v="5"/>
    <x v="160"/>
    <x v="0"/>
    <x v="1764"/>
  </r>
  <r>
    <x v="1225"/>
    <x v="0"/>
    <x v="0"/>
    <x v="30"/>
    <x v="1186"/>
    <x v="881"/>
    <x v="0"/>
    <x v="19"/>
    <x v="20"/>
    <x v="19"/>
    <x v="5"/>
    <x v="148"/>
    <x v="0"/>
    <x v="1765"/>
  </r>
  <r>
    <x v="1225"/>
    <x v="0"/>
    <x v="0"/>
    <x v="30"/>
    <x v="1187"/>
    <x v="882"/>
    <x v="0"/>
    <x v="4"/>
    <x v="4"/>
    <x v="4"/>
    <x v="29"/>
    <x v="202"/>
    <x v="0"/>
    <x v="1766"/>
  </r>
  <r>
    <x v="1225"/>
    <x v="0"/>
    <x v="0"/>
    <x v="30"/>
    <x v="1188"/>
    <x v="883"/>
    <x v="0"/>
    <x v="6"/>
    <x v="6"/>
    <x v="21"/>
    <x v="5"/>
    <x v="160"/>
    <x v="0"/>
    <x v="1767"/>
  </r>
  <r>
    <x v="1225"/>
    <x v="0"/>
    <x v="0"/>
    <x v="30"/>
    <x v="1189"/>
    <x v="884"/>
    <x v="0"/>
    <x v="0"/>
    <x v="0"/>
    <x v="0"/>
    <x v="5"/>
    <x v="147"/>
    <x v="0"/>
    <x v="1768"/>
  </r>
  <r>
    <x v="1225"/>
    <x v="0"/>
    <x v="0"/>
    <x v="30"/>
    <x v="1190"/>
    <x v="885"/>
    <x v="0"/>
    <x v="0"/>
    <x v="0"/>
    <x v="0"/>
    <x v="5"/>
    <x v="147"/>
    <x v="0"/>
    <x v="1769"/>
  </r>
  <r>
    <x v="1226"/>
    <x v="0"/>
    <x v="0"/>
    <x v="8"/>
    <x v="1191"/>
    <x v="886"/>
    <x v="0"/>
    <x v="0"/>
    <x v="0"/>
    <x v="0"/>
    <x v="5"/>
    <x v="147"/>
    <x v="0"/>
    <x v="1770"/>
  </r>
  <r>
    <x v="1227"/>
    <x v="0"/>
    <x v="0"/>
    <x v="111"/>
    <x v="1192"/>
    <x v="767"/>
    <x v="0"/>
    <x v="1"/>
    <x v="1"/>
    <x v="1"/>
    <x v="177"/>
    <x v="180"/>
    <x v="0"/>
    <x v="1771"/>
  </r>
  <r>
    <x v="1227"/>
    <x v="0"/>
    <x v="0"/>
    <x v="111"/>
    <x v="1193"/>
    <x v="766"/>
    <x v="0"/>
    <x v="1"/>
    <x v="1"/>
    <x v="1"/>
    <x v="178"/>
    <x v="179"/>
    <x v="0"/>
    <x v="1772"/>
  </r>
  <r>
    <x v="1228"/>
    <x v="0"/>
    <x v="0"/>
    <x v="140"/>
    <x v="1194"/>
    <x v="887"/>
    <x v="0"/>
    <x v="10"/>
    <x v="10"/>
    <x v="10"/>
    <x v="5"/>
    <x v="151"/>
    <x v="0"/>
    <x v="1773"/>
  </r>
  <r>
    <x v="1228"/>
    <x v="0"/>
    <x v="0"/>
    <x v="140"/>
    <x v="1195"/>
    <x v="756"/>
    <x v="0"/>
    <x v="15"/>
    <x v="15"/>
    <x v="15"/>
    <x v="5"/>
    <x v="176"/>
    <x v="0"/>
    <x v="1774"/>
  </r>
  <r>
    <x v="1229"/>
    <x v="0"/>
    <x v="0"/>
    <x v="5"/>
    <x v="1196"/>
    <x v="386"/>
    <x v="0"/>
    <x v="19"/>
    <x v="20"/>
    <x v="5"/>
    <x v="15"/>
    <x v="148"/>
    <x v="0"/>
    <x v="1775"/>
  </r>
  <r>
    <x v="1230"/>
    <x v="0"/>
    <x v="0"/>
    <x v="156"/>
    <x v="1180"/>
    <x v="771"/>
    <x v="0"/>
    <x v="28"/>
    <x v="29"/>
    <x v="28"/>
    <x v="167"/>
    <x v="189"/>
    <x v="0"/>
    <x v="1776"/>
  </r>
  <r>
    <x v="1231"/>
    <x v="0"/>
    <x v="0"/>
    <x v="157"/>
    <x v="1197"/>
    <x v="888"/>
    <x v="0"/>
    <x v="5"/>
    <x v="5"/>
    <x v="7"/>
    <x v="5"/>
    <x v="87"/>
    <x v="0"/>
    <x v="1777"/>
  </r>
  <r>
    <x v="1231"/>
    <x v="0"/>
    <x v="0"/>
    <x v="157"/>
    <x v="1198"/>
    <x v="889"/>
    <x v="0"/>
    <x v="7"/>
    <x v="7"/>
    <x v="6"/>
    <x v="5"/>
    <x v="152"/>
    <x v="0"/>
    <x v="1778"/>
  </r>
  <r>
    <x v="1231"/>
    <x v="0"/>
    <x v="0"/>
    <x v="157"/>
    <x v="1199"/>
    <x v="890"/>
    <x v="0"/>
    <x v="5"/>
    <x v="5"/>
    <x v="7"/>
    <x v="5"/>
    <x v="87"/>
    <x v="0"/>
    <x v="1779"/>
  </r>
  <r>
    <x v="1231"/>
    <x v="0"/>
    <x v="0"/>
    <x v="157"/>
    <x v="1200"/>
    <x v="891"/>
    <x v="0"/>
    <x v="1"/>
    <x v="1"/>
    <x v="1"/>
    <x v="5"/>
    <x v="57"/>
    <x v="0"/>
    <x v="1780"/>
  </r>
  <r>
    <x v="1231"/>
    <x v="0"/>
    <x v="0"/>
    <x v="157"/>
    <x v="1201"/>
    <x v="892"/>
    <x v="0"/>
    <x v="1"/>
    <x v="1"/>
    <x v="1"/>
    <x v="5"/>
    <x v="57"/>
    <x v="0"/>
    <x v="1781"/>
  </r>
  <r>
    <x v="1232"/>
    <x v="0"/>
    <x v="0"/>
    <x v="5"/>
    <x v="1202"/>
    <x v="893"/>
    <x v="0"/>
    <x v="1"/>
    <x v="1"/>
    <x v="5"/>
    <x v="1"/>
    <x v="57"/>
    <x v="0"/>
    <x v="1782"/>
  </r>
  <r>
    <x v="1232"/>
    <x v="0"/>
    <x v="0"/>
    <x v="5"/>
    <x v="1203"/>
    <x v="894"/>
    <x v="0"/>
    <x v="0"/>
    <x v="0"/>
    <x v="5"/>
    <x v="20"/>
    <x v="147"/>
    <x v="0"/>
    <x v="1783"/>
  </r>
  <r>
    <x v="1233"/>
    <x v="0"/>
    <x v="0"/>
    <x v="5"/>
    <x v="1204"/>
    <x v="895"/>
    <x v="0"/>
    <x v="24"/>
    <x v="30"/>
    <x v="5"/>
    <x v="179"/>
    <x v="203"/>
    <x v="0"/>
    <x v="1784"/>
  </r>
  <r>
    <x v="1234"/>
    <x v="0"/>
    <x v="0"/>
    <x v="5"/>
    <x v="1205"/>
    <x v="836"/>
    <x v="0"/>
    <x v="10"/>
    <x v="10"/>
    <x v="5"/>
    <x v="166"/>
    <x v="182"/>
    <x v="0"/>
    <x v="1785"/>
  </r>
  <r>
    <x v="1235"/>
    <x v="0"/>
    <x v="0"/>
    <x v="5"/>
    <x v="1206"/>
    <x v="896"/>
    <x v="0"/>
    <x v="0"/>
    <x v="0"/>
    <x v="5"/>
    <x v="20"/>
    <x v="147"/>
    <x v="0"/>
    <x v="1786"/>
  </r>
  <r>
    <x v="1235"/>
    <x v="0"/>
    <x v="0"/>
    <x v="5"/>
    <x v="1207"/>
    <x v="897"/>
    <x v="0"/>
    <x v="19"/>
    <x v="20"/>
    <x v="5"/>
    <x v="15"/>
    <x v="148"/>
    <x v="0"/>
    <x v="1787"/>
  </r>
  <r>
    <x v="1235"/>
    <x v="0"/>
    <x v="0"/>
    <x v="5"/>
    <x v="1208"/>
    <x v="898"/>
    <x v="0"/>
    <x v="5"/>
    <x v="5"/>
    <x v="5"/>
    <x v="180"/>
    <x v="132"/>
    <x v="0"/>
    <x v="1788"/>
  </r>
  <r>
    <x v="1235"/>
    <x v="0"/>
    <x v="0"/>
    <x v="5"/>
    <x v="1209"/>
    <x v="899"/>
    <x v="0"/>
    <x v="5"/>
    <x v="5"/>
    <x v="5"/>
    <x v="102"/>
    <x v="87"/>
    <x v="0"/>
    <x v="1789"/>
  </r>
  <r>
    <x v="1236"/>
    <x v="0"/>
    <x v="0"/>
    <x v="5"/>
    <x v="1210"/>
    <x v="900"/>
    <x v="0"/>
    <x v="5"/>
    <x v="5"/>
    <x v="5"/>
    <x v="102"/>
    <x v="87"/>
    <x v="0"/>
    <x v="1790"/>
  </r>
  <r>
    <x v="1236"/>
    <x v="0"/>
    <x v="0"/>
    <x v="5"/>
    <x v="1211"/>
    <x v="901"/>
    <x v="0"/>
    <x v="1"/>
    <x v="1"/>
    <x v="5"/>
    <x v="1"/>
    <x v="57"/>
    <x v="0"/>
    <x v="1791"/>
  </r>
  <r>
    <x v="1236"/>
    <x v="0"/>
    <x v="0"/>
    <x v="5"/>
    <x v="1212"/>
    <x v="902"/>
    <x v="0"/>
    <x v="7"/>
    <x v="7"/>
    <x v="5"/>
    <x v="181"/>
    <x v="130"/>
    <x v="0"/>
    <x v="1792"/>
  </r>
  <r>
    <x v="1236"/>
    <x v="0"/>
    <x v="0"/>
    <x v="5"/>
    <x v="1213"/>
    <x v="903"/>
    <x v="0"/>
    <x v="7"/>
    <x v="7"/>
    <x v="5"/>
    <x v="138"/>
    <x v="152"/>
    <x v="0"/>
    <x v="1793"/>
  </r>
  <r>
    <x v="1237"/>
    <x v="0"/>
    <x v="0"/>
    <x v="5"/>
    <x v="1214"/>
    <x v="904"/>
    <x v="0"/>
    <x v="5"/>
    <x v="5"/>
    <x v="5"/>
    <x v="102"/>
    <x v="87"/>
    <x v="0"/>
    <x v="1794"/>
  </r>
  <r>
    <x v="1238"/>
    <x v="0"/>
    <x v="0"/>
    <x v="118"/>
    <x v="1215"/>
    <x v="905"/>
    <x v="0"/>
    <x v="7"/>
    <x v="7"/>
    <x v="6"/>
    <x v="5"/>
    <x v="152"/>
    <x v="0"/>
    <x v="1795"/>
  </r>
  <r>
    <x v="1239"/>
    <x v="0"/>
    <x v="0"/>
    <x v="111"/>
    <x v="1216"/>
    <x v="906"/>
    <x v="0"/>
    <x v="0"/>
    <x v="0"/>
    <x v="0"/>
    <x v="5"/>
    <x v="147"/>
    <x v="0"/>
    <x v="1796"/>
  </r>
  <r>
    <x v="1239"/>
    <x v="0"/>
    <x v="0"/>
    <x v="111"/>
    <x v="1217"/>
    <x v="885"/>
    <x v="0"/>
    <x v="0"/>
    <x v="0"/>
    <x v="0"/>
    <x v="5"/>
    <x v="147"/>
    <x v="0"/>
    <x v="1797"/>
  </r>
  <r>
    <x v="1240"/>
    <x v="0"/>
    <x v="0"/>
    <x v="47"/>
    <x v="1218"/>
    <x v="907"/>
    <x v="0"/>
    <x v="8"/>
    <x v="8"/>
    <x v="8"/>
    <x v="5"/>
    <x v="171"/>
    <x v="0"/>
    <x v="1798"/>
  </r>
  <r>
    <x v="1241"/>
    <x v="0"/>
    <x v="0"/>
    <x v="8"/>
    <x v="1002"/>
    <x v="746"/>
    <x v="0"/>
    <x v="1"/>
    <x v="1"/>
    <x v="1"/>
    <x v="154"/>
    <x v="178"/>
    <x v="0"/>
    <x v="1799"/>
  </r>
  <r>
    <x v="1242"/>
    <x v="0"/>
    <x v="0"/>
    <x v="47"/>
    <x v="1219"/>
    <x v="908"/>
    <x v="0"/>
    <x v="0"/>
    <x v="0"/>
    <x v="0"/>
    <x v="5"/>
    <x v="147"/>
    <x v="0"/>
    <x v="1800"/>
  </r>
  <r>
    <x v="1242"/>
    <x v="0"/>
    <x v="0"/>
    <x v="47"/>
    <x v="1220"/>
    <x v="909"/>
    <x v="0"/>
    <x v="0"/>
    <x v="0"/>
    <x v="0"/>
    <x v="5"/>
    <x v="147"/>
    <x v="0"/>
    <x v="1801"/>
  </r>
  <r>
    <x v="1242"/>
    <x v="0"/>
    <x v="0"/>
    <x v="47"/>
    <x v="1221"/>
    <x v="798"/>
    <x v="0"/>
    <x v="0"/>
    <x v="0"/>
    <x v="0"/>
    <x v="29"/>
    <x v="102"/>
    <x v="0"/>
    <x v="1802"/>
  </r>
  <r>
    <x v="1243"/>
    <x v="0"/>
    <x v="0"/>
    <x v="158"/>
    <x v="1222"/>
    <x v="40"/>
    <x v="0"/>
    <x v="8"/>
    <x v="8"/>
    <x v="8"/>
    <x v="20"/>
    <x v="55"/>
    <x v="0"/>
    <x v="1803"/>
  </r>
  <r>
    <x v="1244"/>
    <x v="0"/>
    <x v="0"/>
    <x v="111"/>
    <x v="1223"/>
    <x v="910"/>
    <x v="0"/>
    <x v="7"/>
    <x v="7"/>
    <x v="6"/>
    <x v="109"/>
    <x v="204"/>
    <x v="0"/>
    <x v="1804"/>
  </r>
  <r>
    <x v="1245"/>
    <x v="0"/>
    <x v="0"/>
    <x v="5"/>
    <x v="1215"/>
    <x v="905"/>
    <x v="0"/>
    <x v="7"/>
    <x v="7"/>
    <x v="5"/>
    <x v="138"/>
    <x v="152"/>
    <x v="0"/>
    <x v="1805"/>
  </r>
  <r>
    <x v="1246"/>
    <x v="0"/>
    <x v="0"/>
    <x v="159"/>
    <x v="1131"/>
    <x v="841"/>
    <x v="0"/>
    <x v="7"/>
    <x v="7"/>
    <x v="6"/>
    <x v="52"/>
    <x v="191"/>
    <x v="0"/>
    <x v="1806"/>
  </r>
  <r>
    <x v="1247"/>
    <x v="0"/>
    <x v="0"/>
    <x v="160"/>
    <x v="1224"/>
    <x v="911"/>
    <x v="0"/>
    <x v="7"/>
    <x v="7"/>
    <x v="6"/>
    <x v="52"/>
    <x v="191"/>
    <x v="0"/>
    <x v="1807"/>
  </r>
  <r>
    <x v="1247"/>
    <x v="0"/>
    <x v="0"/>
    <x v="160"/>
    <x v="542"/>
    <x v="84"/>
    <x v="0"/>
    <x v="0"/>
    <x v="0"/>
    <x v="0"/>
    <x v="30"/>
    <x v="29"/>
    <x v="0"/>
    <x v="1808"/>
  </r>
  <r>
    <x v="1247"/>
    <x v="0"/>
    <x v="0"/>
    <x v="160"/>
    <x v="237"/>
    <x v="136"/>
    <x v="0"/>
    <x v="7"/>
    <x v="7"/>
    <x v="6"/>
    <x v="56"/>
    <x v="51"/>
    <x v="0"/>
    <x v="1809"/>
  </r>
  <r>
    <x v="1248"/>
    <x v="0"/>
    <x v="0"/>
    <x v="5"/>
    <x v="1214"/>
    <x v="904"/>
    <x v="0"/>
    <x v="5"/>
    <x v="5"/>
    <x v="5"/>
    <x v="102"/>
    <x v="87"/>
    <x v="0"/>
    <x v="1810"/>
  </r>
  <r>
    <x v="1249"/>
    <x v="0"/>
    <x v="0"/>
    <x v="5"/>
    <x v="1003"/>
    <x v="747"/>
    <x v="0"/>
    <x v="7"/>
    <x v="7"/>
    <x v="5"/>
    <x v="182"/>
    <x v="174"/>
    <x v="0"/>
    <x v="1811"/>
  </r>
  <r>
    <x v="1250"/>
    <x v="0"/>
    <x v="0"/>
    <x v="5"/>
    <x v="1225"/>
    <x v="912"/>
    <x v="0"/>
    <x v="1"/>
    <x v="1"/>
    <x v="5"/>
    <x v="183"/>
    <x v="170"/>
    <x v="0"/>
    <x v="1812"/>
  </r>
  <r>
    <x v="1251"/>
    <x v="0"/>
    <x v="0"/>
    <x v="5"/>
    <x v="1092"/>
    <x v="703"/>
    <x v="0"/>
    <x v="1"/>
    <x v="1"/>
    <x v="5"/>
    <x v="141"/>
    <x v="163"/>
    <x v="0"/>
    <x v="1813"/>
  </r>
  <r>
    <x v="1252"/>
    <x v="0"/>
    <x v="0"/>
    <x v="161"/>
    <x v="1226"/>
    <x v="913"/>
    <x v="0"/>
    <x v="7"/>
    <x v="7"/>
    <x v="6"/>
    <x v="52"/>
    <x v="191"/>
    <x v="0"/>
    <x v="1814"/>
  </r>
  <r>
    <x v="1253"/>
    <x v="0"/>
    <x v="0"/>
    <x v="5"/>
    <x v="1227"/>
    <x v="914"/>
    <x v="0"/>
    <x v="7"/>
    <x v="7"/>
    <x v="5"/>
    <x v="138"/>
    <x v="152"/>
    <x v="0"/>
    <x v="1815"/>
  </r>
  <r>
    <x v="1254"/>
    <x v="0"/>
    <x v="0"/>
    <x v="47"/>
    <x v="1225"/>
    <x v="912"/>
    <x v="0"/>
    <x v="1"/>
    <x v="1"/>
    <x v="1"/>
    <x v="147"/>
    <x v="170"/>
    <x v="0"/>
    <x v="1816"/>
  </r>
  <r>
    <x v="1255"/>
    <x v="0"/>
    <x v="0"/>
    <x v="162"/>
    <x v="1035"/>
    <x v="767"/>
    <x v="0"/>
    <x v="1"/>
    <x v="1"/>
    <x v="1"/>
    <x v="177"/>
    <x v="180"/>
    <x v="0"/>
    <x v="1817"/>
  </r>
  <r>
    <x v="1256"/>
    <x v="0"/>
    <x v="0"/>
    <x v="5"/>
    <x v="838"/>
    <x v="721"/>
    <x v="0"/>
    <x v="5"/>
    <x v="5"/>
    <x v="5"/>
    <x v="184"/>
    <x v="133"/>
    <x v="0"/>
    <x v="1818"/>
  </r>
  <r>
    <x v="1257"/>
    <x v="0"/>
    <x v="0"/>
    <x v="5"/>
    <x v="832"/>
    <x v="760"/>
    <x v="0"/>
    <x v="5"/>
    <x v="5"/>
    <x v="5"/>
    <x v="102"/>
    <x v="87"/>
    <x v="0"/>
    <x v="1819"/>
  </r>
  <r>
    <x v="1258"/>
    <x v="0"/>
    <x v="0"/>
    <x v="118"/>
    <x v="1228"/>
    <x v="915"/>
    <x v="0"/>
    <x v="5"/>
    <x v="5"/>
    <x v="7"/>
    <x v="5"/>
    <x v="87"/>
    <x v="0"/>
    <x v="1820"/>
  </r>
  <r>
    <x v="1259"/>
    <x v="0"/>
    <x v="0"/>
    <x v="114"/>
    <x v="1229"/>
    <x v="916"/>
    <x v="0"/>
    <x v="1"/>
    <x v="1"/>
    <x v="1"/>
    <x v="185"/>
    <x v="205"/>
    <x v="0"/>
    <x v="1821"/>
  </r>
  <r>
    <x v="1260"/>
    <x v="0"/>
    <x v="0"/>
    <x v="114"/>
    <x v="816"/>
    <x v="589"/>
    <x v="0"/>
    <x v="15"/>
    <x v="15"/>
    <x v="15"/>
    <x v="100"/>
    <x v="125"/>
    <x v="0"/>
    <x v="1822"/>
  </r>
  <r>
    <x v="1261"/>
    <x v="0"/>
    <x v="0"/>
    <x v="114"/>
    <x v="1230"/>
    <x v="609"/>
    <x v="0"/>
    <x v="1"/>
    <x v="1"/>
    <x v="1"/>
    <x v="172"/>
    <x v="196"/>
    <x v="0"/>
    <x v="1823"/>
  </r>
  <r>
    <x v="1262"/>
    <x v="0"/>
    <x v="0"/>
    <x v="114"/>
    <x v="1231"/>
    <x v="912"/>
    <x v="0"/>
    <x v="1"/>
    <x v="1"/>
    <x v="1"/>
    <x v="147"/>
    <x v="170"/>
    <x v="0"/>
    <x v="1824"/>
  </r>
  <r>
    <x v="1263"/>
    <x v="0"/>
    <x v="0"/>
    <x v="114"/>
    <x v="1232"/>
    <x v="917"/>
    <x v="0"/>
    <x v="6"/>
    <x v="6"/>
    <x v="21"/>
    <x v="5"/>
    <x v="160"/>
    <x v="0"/>
    <x v="1825"/>
  </r>
  <r>
    <x v="1264"/>
    <x v="0"/>
    <x v="0"/>
    <x v="114"/>
    <x v="1233"/>
    <x v="918"/>
    <x v="0"/>
    <x v="1"/>
    <x v="1"/>
    <x v="1"/>
    <x v="5"/>
    <x v="57"/>
    <x v="0"/>
    <x v="1826"/>
  </r>
  <r>
    <x v="1265"/>
    <x v="0"/>
    <x v="0"/>
    <x v="114"/>
    <x v="1234"/>
    <x v="919"/>
    <x v="0"/>
    <x v="1"/>
    <x v="1"/>
    <x v="1"/>
    <x v="5"/>
    <x v="57"/>
    <x v="0"/>
    <x v="1827"/>
  </r>
  <r>
    <x v="1266"/>
    <x v="0"/>
    <x v="0"/>
    <x v="114"/>
    <x v="1235"/>
    <x v="920"/>
    <x v="0"/>
    <x v="1"/>
    <x v="1"/>
    <x v="1"/>
    <x v="5"/>
    <x v="57"/>
    <x v="0"/>
    <x v="1828"/>
  </r>
  <r>
    <x v="1267"/>
    <x v="0"/>
    <x v="0"/>
    <x v="114"/>
    <x v="1236"/>
    <x v="921"/>
    <x v="0"/>
    <x v="0"/>
    <x v="0"/>
    <x v="0"/>
    <x v="5"/>
    <x v="147"/>
    <x v="0"/>
    <x v="1829"/>
  </r>
  <r>
    <x v="1268"/>
    <x v="0"/>
    <x v="0"/>
    <x v="114"/>
    <x v="437"/>
    <x v="58"/>
    <x v="0"/>
    <x v="8"/>
    <x v="8"/>
    <x v="8"/>
    <x v="24"/>
    <x v="22"/>
    <x v="0"/>
    <x v="1830"/>
  </r>
  <r>
    <x v="1269"/>
    <x v="0"/>
    <x v="0"/>
    <x v="114"/>
    <x v="1237"/>
    <x v="922"/>
    <x v="0"/>
    <x v="0"/>
    <x v="0"/>
    <x v="0"/>
    <x v="29"/>
    <x v="102"/>
    <x v="0"/>
    <x v="1831"/>
  </r>
  <r>
    <x v="1270"/>
    <x v="0"/>
    <x v="0"/>
    <x v="114"/>
    <x v="1238"/>
    <x v="923"/>
    <x v="0"/>
    <x v="1"/>
    <x v="1"/>
    <x v="1"/>
    <x v="186"/>
    <x v="206"/>
    <x v="0"/>
    <x v="1832"/>
  </r>
  <r>
    <x v="1271"/>
    <x v="0"/>
    <x v="0"/>
    <x v="114"/>
    <x v="1239"/>
    <x v="924"/>
    <x v="0"/>
    <x v="7"/>
    <x v="7"/>
    <x v="6"/>
    <x v="155"/>
    <x v="207"/>
    <x v="0"/>
    <x v="1833"/>
  </r>
  <r>
    <x v="1272"/>
    <x v="0"/>
    <x v="0"/>
    <x v="114"/>
    <x v="1053"/>
    <x v="703"/>
    <x v="0"/>
    <x v="1"/>
    <x v="1"/>
    <x v="1"/>
    <x v="140"/>
    <x v="163"/>
    <x v="0"/>
    <x v="1834"/>
  </r>
  <r>
    <x v="1273"/>
    <x v="0"/>
    <x v="0"/>
    <x v="114"/>
    <x v="1180"/>
    <x v="771"/>
    <x v="0"/>
    <x v="28"/>
    <x v="29"/>
    <x v="28"/>
    <x v="167"/>
    <x v="189"/>
    <x v="0"/>
    <x v="1835"/>
  </r>
  <r>
    <x v="1274"/>
    <x v="0"/>
    <x v="0"/>
    <x v="114"/>
    <x v="1240"/>
    <x v="66"/>
    <x v="0"/>
    <x v="18"/>
    <x v="19"/>
    <x v="18"/>
    <x v="95"/>
    <x v="208"/>
    <x v="0"/>
    <x v="1836"/>
  </r>
  <r>
    <x v="1275"/>
    <x v="0"/>
    <x v="0"/>
    <x v="5"/>
    <x v="1241"/>
    <x v="713"/>
    <x v="0"/>
    <x v="5"/>
    <x v="5"/>
    <x v="5"/>
    <x v="102"/>
    <x v="87"/>
    <x v="0"/>
    <x v="1837"/>
  </r>
  <r>
    <x v="1275"/>
    <x v="0"/>
    <x v="0"/>
    <x v="5"/>
    <x v="1242"/>
    <x v="308"/>
    <x v="0"/>
    <x v="7"/>
    <x v="7"/>
    <x v="5"/>
    <x v="187"/>
    <x v="209"/>
    <x v="0"/>
    <x v="1838"/>
  </r>
  <r>
    <x v="1275"/>
    <x v="0"/>
    <x v="0"/>
    <x v="5"/>
    <x v="1153"/>
    <x v="613"/>
    <x v="0"/>
    <x v="5"/>
    <x v="5"/>
    <x v="5"/>
    <x v="16"/>
    <x v="197"/>
    <x v="0"/>
    <x v="1839"/>
  </r>
  <r>
    <x v="1275"/>
    <x v="0"/>
    <x v="0"/>
    <x v="5"/>
    <x v="1243"/>
    <x v="892"/>
    <x v="0"/>
    <x v="1"/>
    <x v="1"/>
    <x v="5"/>
    <x v="1"/>
    <x v="57"/>
    <x v="0"/>
    <x v="1840"/>
  </r>
  <r>
    <x v="1275"/>
    <x v="0"/>
    <x v="0"/>
    <x v="5"/>
    <x v="1244"/>
    <x v="925"/>
    <x v="0"/>
    <x v="10"/>
    <x v="10"/>
    <x v="5"/>
    <x v="65"/>
    <x v="151"/>
    <x v="0"/>
    <x v="1841"/>
  </r>
  <r>
    <x v="1275"/>
    <x v="0"/>
    <x v="0"/>
    <x v="5"/>
    <x v="1245"/>
    <x v="926"/>
    <x v="0"/>
    <x v="1"/>
    <x v="1"/>
    <x v="5"/>
    <x v="1"/>
    <x v="57"/>
    <x v="0"/>
    <x v="1842"/>
  </r>
  <r>
    <x v="1275"/>
    <x v="0"/>
    <x v="0"/>
    <x v="5"/>
    <x v="1246"/>
    <x v="927"/>
    <x v="0"/>
    <x v="1"/>
    <x v="1"/>
    <x v="5"/>
    <x v="1"/>
    <x v="57"/>
    <x v="0"/>
    <x v="1843"/>
  </r>
  <r>
    <x v="1275"/>
    <x v="0"/>
    <x v="0"/>
    <x v="5"/>
    <x v="1247"/>
    <x v="447"/>
    <x v="0"/>
    <x v="0"/>
    <x v="0"/>
    <x v="5"/>
    <x v="188"/>
    <x v="72"/>
    <x v="0"/>
    <x v="1844"/>
  </r>
  <r>
    <x v="1275"/>
    <x v="0"/>
    <x v="0"/>
    <x v="5"/>
    <x v="1248"/>
    <x v="928"/>
    <x v="0"/>
    <x v="19"/>
    <x v="20"/>
    <x v="5"/>
    <x v="85"/>
    <x v="28"/>
    <x v="0"/>
    <x v="1845"/>
  </r>
  <r>
    <x v="1275"/>
    <x v="0"/>
    <x v="0"/>
    <x v="5"/>
    <x v="1249"/>
    <x v="908"/>
    <x v="0"/>
    <x v="0"/>
    <x v="0"/>
    <x v="5"/>
    <x v="20"/>
    <x v="147"/>
    <x v="0"/>
    <x v="1846"/>
  </r>
  <r>
    <x v="1275"/>
    <x v="0"/>
    <x v="0"/>
    <x v="5"/>
    <x v="1250"/>
    <x v="928"/>
    <x v="0"/>
    <x v="19"/>
    <x v="20"/>
    <x v="5"/>
    <x v="15"/>
    <x v="148"/>
    <x v="0"/>
    <x v="1847"/>
  </r>
  <r>
    <x v="1275"/>
    <x v="0"/>
    <x v="0"/>
    <x v="5"/>
    <x v="1251"/>
    <x v="829"/>
    <x v="0"/>
    <x v="0"/>
    <x v="0"/>
    <x v="5"/>
    <x v="133"/>
    <x v="146"/>
    <x v="0"/>
    <x v="1848"/>
  </r>
  <r>
    <x v="1276"/>
    <x v="0"/>
    <x v="0"/>
    <x v="5"/>
    <x v="1252"/>
    <x v="929"/>
    <x v="0"/>
    <x v="1"/>
    <x v="1"/>
    <x v="5"/>
    <x v="1"/>
    <x v="57"/>
    <x v="0"/>
    <x v="1849"/>
  </r>
  <r>
    <x v="1277"/>
    <x v="0"/>
    <x v="0"/>
    <x v="163"/>
    <x v="1253"/>
    <x v="930"/>
    <x v="0"/>
    <x v="5"/>
    <x v="5"/>
    <x v="7"/>
    <x v="126"/>
    <x v="142"/>
    <x v="0"/>
    <x v="1850"/>
  </r>
  <r>
    <x v="1278"/>
    <x v="0"/>
    <x v="0"/>
    <x v="47"/>
    <x v="1254"/>
    <x v="931"/>
    <x v="0"/>
    <x v="0"/>
    <x v="0"/>
    <x v="0"/>
    <x v="5"/>
    <x v="147"/>
    <x v="0"/>
    <x v="1851"/>
  </r>
  <r>
    <x v="1279"/>
    <x v="0"/>
    <x v="0"/>
    <x v="47"/>
    <x v="1255"/>
    <x v="932"/>
    <x v="0"/>
    <x v="0"/>
    <x v="0"/>
    <x v="0"/>
    <x v="5"/>
    <x v="147"/>
    <x v="0"/>
    <x v="1852"/>
  </r>
  <r>
    <x v="1280"/>
    <x v="0"/>
    <x v="0"/>
    <x v="47"/>
    <x v="1256"/>
    <x v="933"/>
    <x v="0"/>
    <x v="6"/>
    <x v="6"/>
    <x v="21"/>
    <x v="5"/>
    <x v="160"/>
    <x v="0"/>
    <x v="1853"/>
  </r>
  <r>
    <x v="1281"/>
    <x v="0"/>
    <x v="0"/>
    <x v="47"/>
    <x v="1257"/>
    <x v="934"/>
    <x v="0"/>
    <x v="0"/>
    <x v="0"/>
    <x v="0"/>
    <x v="5"/>
    <x v="147"/>
    <x v="0"/>
    <x v="1854"/>
  </r>
  <r>
    <x v="1282"/>
    <x v="0"/>
    <x v="0"/>
    <x v="164"/>
    <x v="454"/>
    <x v="623"/>
    <x v="0"/>
    <x v="1"/>
    <x v="1"/>
    <x v="1"/>
    <x v="20"/>
    <x v="53"/>
    <x v="0"/>
    <x v="1855"/>
  </r>
  <r>
    <x v="1282"/>
    <x v="0"/>
    <x v="0"/>
    <x v="164"/>
    <x v="839"/>
    <x v="608"/>
    <x v="0"/>
    <x v="1"/>
    <x v="1"/>
    <x v="1"/>
    <x v="121"/>
    <x v="134"/>
    <x v="0"/>
    <x v="1856"/>
  </r>
  <r>
    <x v="1282"/>
    <x v="0"/>
    <x v="0"/>
    <x v="164"/>
    <x v="832"/>
    <x v="760"/>
    <x v="0"/>
    <x v="5"/>
    <x v="5"/>
    <x v="7"/>
    <x v="5"/>
    <x v="87"/>
    <x v="0"/>
    <x v="1857"/>
  </r>
  <r>
    <x v="1282"/>
    <x v="0"/>
    <x v="0"/>
    <x v="164"/>
    <x v="1258"/>
    <x v="935"/>
    <x v="0"/>
    <x v="10"/>
    <x v="10"/>
    <x v="10"/>
    <x v="109"/>
    <x v="182"/>
    <x v="0"/>
    <x v="1858"/>
  </r>
  <r>
    <x v="1283"/>
    <x v="0"/>
    <x v="0"/>
    <x v="114"/>
    <x v="1259"/>
    <x v="910"/>
    <x v="0"/>
    <x v="7"/>
    <x v="7"/>
    <x v="6"/>
    <x v="7"/>
    <x v="7"/>
    <x v="0"/>
    <x v="1859"/>
  </r>
  <r>
    <x v="1284"/>
    <x v="0"/>
    <x v="0"/>
    <x v="165"/>
    <x v="1260"/>
    <x v="936"/>
    <x v="0"/>
    <x v="1"/>
    <x v="1"/>
    <x v="1"/>
    <x v="85"/>
    <x v="129"/>
    <x v="0"/>
    <x v="1860"/>
  </r>
  <r>
    <x v="1284"/>
    <x v="0"/>
    <x v="0"/>
    <x v="165"/>
    <x v="1261"/>
    <x v="849"/>
    <x v="0"/>
    <x v="7"/>
    <x v="7"/>
    <x v="6"/>
    <x v="52"/>
    <x v="191"/>
    <x v="0"/>
    <x v="1861"/>
  </r>
  <r>
    <x v="1285"/>
    <x v="0"/>
    <x v="0"/>
    <x v="140"/>
    <x v="1262"/>
    <x v="937"/>
    <x v="0"/>
    <x v="7"/>
    <x v="7"/>
    <x v="6"/>
    <x v="5"/>
    <x v="152"/>
    <x v="0"/>
    <x v="1862"/>
  </r>
  <r>
    <x v="1285"/>
    <x v="0"/>
    <x v="0"/>
    <x v="140"/>
    <x v="1263"/>
    <x v="938"/>
    <x v="0"/>
    <x v="7"/>
    <x v="7"/>
    <x v="6"/>
    <x v="5"/>
    <x v="152"/>
    <x v="0"/>
    <x v="1863"/>
  </r>
  <r>
    <x v="1285"/>
    <x v="0"/>
    <x v="0"/>
    <x v="140"/>
    <x v="1264"/>
    <x v="939"/>
    <x v="0"/>
    <x v="1"/>
    <x v="1"/>
    <x v="1"/>
    <x v="29"/>
    <x v="93"/>
    <x v="0"/>
    <x v="1864"/>
  </r>
  <r>
    <x v="1285"/>
    <x v="0"/>
    <x v="0"/>
    <x v="140"/>
    <x v="1265"/>
    <x v="940"/>
    <x v="0"/>
    <x v="1"/>
    <x v="1"/>
    <x v="1"/>
    <x v="5"/>
    <x v="57"/>
    <x v="0"/>
    <x v="1865"/>
  </r>
  <r>
    <x v="1286"/>
    <x v="0"/>
    <x v="0"/>
    <x v="114"/>
    <x v="1266"/>
    <x v="941"/>
    <x v="0"/>
    <x v="7"/>
    <x v="7"/>
    <x v="6"/>
    <x v="85"/>
    <x v="130"/>
    <x v="0"/>
    <x v="1866"/>
  </r>
  <r>
    <x v="1287"/>
    <x v="0"/>
    <x v="0"/>
    <x v="4"/>
    <x v="1092"/>
    <x v="703"/>
    <x v="0"/>
    <x v="1"/>
    <x v="1"/>
    <x v="1"/>
    <x v="140"/>
    <x v="163"/>
    <x v="0"/>
    <x v="1867"/>
  </r>
  <r>
    <x v="1288"/>
    <x v="0"/>
    <x v="0"/>
    <x v="14"/>
    <x v="1267"/>
    <x v="942"/>
    <x v="0"/>
    <x v="1"/>
    <x v="1"/>
    <x v="1"/>
    <x v="1"/>
    <x v="1"/>
    <x v="0"/>
    <x v="1868"/>
  </r>
  <r>
    <x v="1289"/>
    <x v="0"/>
    <x v="0"/>
    <x v="5"/>
    <x v="1028"/>
    <x v="717"/>
    <x v="0"/>
    <x v="10"/>
    <x v="10"/>
    <x v="5"/>
    <x v="189"/>
    <x v="177"/>
    <x v="0"/>
    <x v="1869"/>
  </r>
  <r>
    <x v="1289"/>
    <x v="0"/>
    <x v="0"/>
    <x v="5"/>
    <x v="1268"/>
    <x v="943"/>
    <x v="0"/>
    <x v="8"/>
    <x v="8"/>
    <x v="5"/>
    <x v="161"/>
    <x v="171"/>
    <x v="0"/>
    <x v="1870"/>
  </r>
  <r>
    <x v="1289"/>
    <x v="0"/>
    <x v="0"/>
    <x v="5"/>
    <x v="1102"/>
    <x v="818"/>
    <x v="0"/>
    <x v="0"/>
    <x v="0"/>
    <x v="5"/>
    <x v="20"/>
    <x v="147"/>
    <x v="0"/>
    <x v="1871"/>
  </r>
  <r>
    <x v="1289"/>
    <x v="0"/>
    <x v="0"/>
    <x v="5"/>
    <x v="1269"/>
    <x v="944"/>
    <x v="0"/>
    <x v="0"/>
    <x v="0"/>
    <x v="5"/>
    <x v="20"/>
    <x v="147"/>
    <x v="0"/>
    <x v="1872"/>
  </r>
  <r>
    <x v="1289"/>
    <x v="0"/>
    <x v="0"/>
    <x v="5"/>
    <x v="1270"/>
    <x v="945"/>
    <x v="0"/>
    <x v="1"/>
    <x v="1"/>
    <x v="5"/>
    <x v="1"/>
    <x v="57"/>
    <x v="0"/>
    <x v="1873"/>
  </r>
  <r>
    <x v="1290"/>
    <x v="0"/>
    <x v="0"/>
    <x v="5"/>
    <x v="968"/>
    <x v="717"/>
    <x v="0"/>
    <x v="10"/>
    <x v="10"/>
    <x v="5"/>
    <x v="189"/>
    <x v="177"/>
    <x v="0"/>
    <x v="1874"/>
  </r>
  <r>
    <x v="1291"/>
    <x v="0"/>
    <x v="0"/>
    <x v="5"/>
    <x v="1271"/>
    <x v="946"/>
    <x v="0"/>
    <x v="10"/>
    <x v="10"/>
    <x v="5"/>
    <x v="166"/>
    <x v="182"/>
    <x v="0"/>
    <x v="1875"/>
  </r>
  <r>
    <x v="1292"/>
    <x v="0"/>
    <x v="0"/>
    <x v="5"/>
    <x v="1272"/>
    <x v="947"/>
    <x v="0"/>
    <x v="1"/>
    <x v="1"/>
    <x v="5"/>
    <x v="1"/>
    <x v="57"/>
    <x v="0"/>
    <x v="1876"/>
  </r>
  <r>
    <x v="1293"/>
    <x v="0"/>
    <x v="0"/>
    <x v="5"/>
    <x v="1273"/>
    <x v="948"/>
    <x v="0"/>
    <x v="28"/>
    <x v="29"/>
    <x v="5"/>
    <x v="92"/>
    <x v="185"/>
    <x v="0"/>
    <x v="1877"/>
  </r>
  <r>
    <x v="1294"/>
    <x v="0"/>
    <x v="0"/>
    <x v="5"/>
    <x v="1274"/>
    <x v="949"/>
    <x v="0"/>
    <x v="7"/>
    <x v="7"/>
    <x v="5"/>
    <x v="138"/>
    <x v="152"/>
    <x v="0"/>
    <x v="1878"/>
  </r>
  <r>
    <x v="1295"/>
    <x v="0"/>
    <x v="0"/>
    <x v="5"/>
    <x v="1275"/>
    <x v="950"/>
    <x v="0"/>
    <x v="1"/>
    <x v="1"/>
    <x v="5"/>
    <x v="190"/>
    <x v="210"/>
    <x v="0"/>
    <x v="1879"/>
  </r>
  <r>
    <x v="1296"/>
    <x v="0"/>
    <x v="0"/>
    <x v="5"/>
    <x v="949"/>
    <x v="699"/>
    <x v="0"/>
    <x v="1"/>
    <x v="1"/>
    <x v="5"/>
    <x v="191"/>
    <x v="211"/>
    <x v="0"/>
    <x v="1880"/>
  </r>
  <r>
    <x v="1297"/>
    <x v="0"/>
    <x v="0"/>
    <x v="5"/>
    <x v="1276"/>
    <x v="951"/>
    <x v="0"/>
    <x v="0"/>
    <x v="0"/>
    <x v="5"/>
    <x v="20"/>
    <x v="147"/>
    <x v="0"/>
    <x v="1881"/>
  </r>
  <r>
    <x v="1297"/>
    <x v="0"/>
    <x v="0"/>
    <x v="5"/>
    <x v="1277"/>
    <x v="929"/>
    <x v="0"/>
    <x v="1"/>
    <x v="1"/>
    <x v="5"/>
    <x v="82"/>
    <x v="1"/>
    <x v="0"/>
    <x v="1882"/>
  </r>
  <r>
    <x v="1297"/>
    <x v="0"/>
    <x v="0"/>
    <x v="5"/>
    <x v="1278"/>
    <x v="952"/>
    <x v="0"/>
    <x v="0"/>
    <x v="0"/>
    <x v="5"/>
    <x v="20"/>
    <x v="147"/>
    <x v="0"/>
    <x v="1883"/>
  </r>
  <r>
    <x v="1297"/>
    <x v="0"/>
    <x v="0"/>
    <x v="5"/>
    <x v="1279"/>
    <x v="953"/>
    <x v="0"/>
    <x v="10"/>
    <x v="10"/>
    <x v="5"/>
    <x v="166"/>
    <x v="182"/>
    <x v="0"/>
    <x v="1884"/>
  </r>
  <r>
    <x v="1298"/>
    <x v="0"/>
    <x v="0"/>
    <x v="5"/>
    <x v="1259"/>
    <x v="910"/>
    <x v="0"/>
    <x v="7"/>
    <x v="7"/>
    <x v="5"/>
    <x v="80"/>
    <x v="7"/>
    <x v="0"/>
    <x v="1885"/>
  </r>
  <r>
    <x v="1299"/>
    <x v="0"/>
    <x v="0"/>
    <x v="5"/>
    <x v="1280"/>
    <x v="954"/>
    <x v="0"/>
    <x v="7"/>
    <x v="7"/>
    <x v="5"/>
    <x v="80"/>
    <x v="7"/>
    <x v="0"/>
    <x v="1886"/>
  </r>
  <r>
    <x v="1300"/>
    <x v="0"/>
    <x v="0"/>
    <x v="5"/>
    <x v="1281"/>
    <x v="955"/>
    <x v="0"/>
    <x v="5"/>
    <x v="5"/>
    <x v="5"/>
    <x v="102"/>
    <x v="87"/>
    <x v="0"/>
    <x v="1887"/>
  </r>
  <r>
    <x v="1300"/>
    <x v="0"/>
    <x v="0"/>
    <x v="5"/>
    <x v="1282"/>
    <x v="956"/>
    <x v="0"/>
    <x v="19"/>
    <x v="20"/>
    <x v="5"/>
    <x v="15"/>
    <x v="148"/>
    <x v="0"/>
    <x v="1888"/>
  </r>
  <r>
    <x v="1301"/>
    <x v="0"/>
    <x v="0"/>
    <x v="5"/>
    <x v="1283"/>
    <x v="957"/>
    <x v="0"/>
    <x v="5"/>
    <x v="5"/>
    <x v="5"/>
    <x v="10"/>
    <x v="212"/>
    <x v="0"/>
    <x v="1889"/>
  </r>
  <r>
    <x v="1301"/>
    <x v="0"/>
    <x v="0"/>
    <x v="5"/>
    <x v="1284"/>
    <x v="958"/>
    <x v="0"/>
    <x v="5"/>
    <x v="5"/>
    <x v="5"/>
    <x v="102"/>
    <x v="87"/>
    <x v="0"/>
    <x v="1890"/>
  </r>
  <r>
    <x v="1301"/>
    <x v="0"/>
    <x v="0"/>
    <x v="5"/>
    <x v="1285"/>
    <x v="959"/>
    <x v="0"/>
    <x v="0"/>
    <x v="0"/>
    <x v="5"/>
    <x v="20"/>
    <x v="147"/>
    <x v="0"/>
    <x v="1891"/>
  </r>
  <r>
    <x v="1302"/>
    <x v="0"/>
    <x v="0"/>
    <x v="5"/>
    <x v="1286"/>
    <x v="862"/>
    <x v="0"/>
    <x v="7"/>
    <x v="7"/>
    <x v="5"/>
    <x v="138"/>
    <x v="152"/>
    <x v="0"/>
    <x v="1892"/>
  </r>
  <r>
    <x v="1302"/>
    <x v="0"/>
    <x v="0"/>
    <x v="5"/>
    <x v="1287"/>
    <x v="960"/>
    <x v="0"/>
    <x v="1"/>
    <x v="1"/>
    <x v="5"/>
    <x v="1"/>
    <x v="57"/>
    <x v="0"/>
    <x v="1893"/>
  </r>
  <r>
    <x v="1302"/>
    <x v="0"/>
    <x v="0"/>
    <x v="5"/>
    <x v="1288"/>
    <x v="713"/>
    <x v="0"/>
    <x v="5"/>
    <x v="5"/>
    <x v="5"/>
    <x v="102"/>
    <x v="87"/>
    <x v="0"/>
    <x v="1894"/>
  </r>
  <r>
    <x v="1302"/>
    <x v="0"/>
    <x v="0"/>
    <x v="5"/>
    <x v="1289"/>
    <x v="961"/>
    <x v="0"/>
    <x v="10"/>
    <x v="10"/>
    <x v="5"/>
    <x v="65"/>
    <x v="151"/>
    <x v="0"/>
    <x v="1895"/>
  </r>
  <r>
    <x v="1302"/>
    <x v="0"/>
    <x v="0"/>
    <x v="5"/>
    <x v="1290"/>
    <x v="835"/>
    <x v="0"/>
    <x v="0"/>
    <x v="0"/>
    <x v="5"/>
    <x v="20"/>
    <x v="147"/>
    <x v="0"/>
    <x v="1896"/>
  </r>
  <r>
    <x v="1302"/>
    <x v="0"/>
    <x v="0"/>
    <x v="5"/>
    <x v="1291"/>
    <x v="962"/>
    <x v="0"/>
    <x v="1"/>
    <x v="1"/>
    <x v="5"/>
    <x v="5"/>
    <x v="93"/>
    <x v="0"/>
    <x v="1897"/>
  </r>
  <r>
    <x v="1302"/>
    <x v="0"/>
    <x v="0"/>
    <x v="5"/>
    <x v="1292"/>
    <x v="963"/>
    <x v="0"/>
    <x v="19"/>
    <x v="20"/>
    <x v="5"/>
    <x v="15"/>
    <x v="148"/>
    <x v="0"/>
    <x v="1898"/>
  </r>
  <r>
    <x v="1303"/>
    <x v="0"/>
    <x v="0"/>
    <x v="5"/>
    <x v="1293"/>
    <x v="964"/>
    <x v="0"/>
    <x v="1"/>
    <x v="1"/>
    <x v="5"/>
    <x v="1"/>
    <x v="57"/>
    <x v="0"/>
    <x v="1899"/>
  </r>
  <r>
    <x v="1303"/>
    <x v="0"/>
    <x v="0"/>
    <x v="5"/>
    <x v="1294"/>
    <x v="965"/>
    <x v="0"/>
    <x v="10"/>
    <x v="10"/>
    <x v="5"/>
    <x v="166"/>
    <x v="182"/>
    <x v="0"/>
    <x v="1900"/>
  </r>
  <r>
    <x v="1304"/>
    <x v="0"/>
    <x v="0"/>
    <x v="5"/>
    <x v="1295"/>
    <x v="966"/>
    <x v="0"/>
    <x v="7"/>
    <x v="7"/>
    <x v="5"/>
    <x v="138"/>
    <x v="152"/>
    <x v="0"/>
    <x v="1901"/>
  </r>
  <r>
    <x v="1305"/>
    <x v="0"/>
    <x v="0"/>
    <x v="5"/>
    <x v="1296"/>
    <x v="967"/>
    <x v="0"/>
    <x v="1"/>
    <x v="1"/>
    <x v="5"/>
    <x v="192"/>
    <x v="213"/>
    <x v="0"/>
    <x v="1902"/>
  </r>
  <r>
    <x v="1306"/>
    <x v="0"/>
    <x v="0"/>
    <x v="5"/>
    <x v="1297"/>
    <x v="968"/>
    <x v="0"/>
    <x v="1"/>
    <x v="1"/>
    <x v="5"/>
    <x v="1"/>
    <x v="57"/>
    <x v="0"/>
    <x v="1903"/>
  </r>
  <r>
    <x v="1307"/>
    <x v="0"/>
    <x v="0"/>
    <x v="5"/>
    <x v="1298"/>
    <x v="847"/>
    <x v="0"/>
    <x v="1"/>
    <x v="1"/>
    <x v="5"/>
    <x v="82"/>
    <x v="1"/>
    <x v="0"/>
    <x v="1904"/>
  </r>
  <r>
    <x v="1308"/>
    <x v="0"/>
    <x v="0"/>
    <x v="5"/>
    <x v="1299"/>
    <x v="943"/>
    <x v="0"/>
    <x v="8"/>
    <x v="8"/>
    <x v="5"/>
    <x v="36"/>
    <x v="8"/>
    <x v="0"/>
    <x v="1905"/>
  </r>
  <r>
    <x v="1309"/>
    <x v="0"/>
    <x v="0"/>
    <x v="5"/>
    <x v="1300"/>
    <x v="969"/>
    <x v="0"/>
    <x v="19"/>
    <x v="20"/>
    <x v="5"/>
    <x v="15"/>
    <x v="148"/>
    <x v="0"/>
    <x v="1906"/>
  </r>
  <r>
    <x v="1310"/>
    <x v="0"/>
    <x v="0"/>
    <x v="5"/>
    <x v="1120"/>
    <x v="835"/>
    <x v="0"/>
    <x v="0"/>
    <x v="0"/>
    <x v="5"/>
    <x v="20"/>
    <x v="147"/>
    <x v="0"/>
    <x v="1907"/>
  </r>
  <r>
    <x v="1311"/>
    <x v="0"/>
    <x v="0"/>
    <x v="111"/>
    <x v="1268"/>
    <x v="943"/>
    <x v="0"/>
    <x v="8"/>
    <x v="8"/>
    <x v="8"/>
    <x v="5"/>
    <x v="171"/>
    <x v="0"/>
    <x v="1908"/>
  </r>
  <r>
    <x v="1312"/>
    <x v="0"/>
    <x v="0"/>
    <x v="111"/>
    <x v="1301"/>
    <x v="970"/>
    <x v="0"/>
    <x v="8"/>
    <x v="8"/>
    <x v="8"/>
    <x v="5"/>
    <x v="171"/>
    <x v="0"/>
    <x v="1909"/>
  </r>
  <r>
    <x v="1313"/>
    <x v="0"/>
    <x v="0"/>
    <x v="87"/>
    <x v="1302"/>
    <x v="681"/>
    <x v="0"/>
    <x v="0"/>
    <x v="0"/>
    <x v="0"/>
    <x v="0"/>
    <x v="0"/>
    <x v="0"/>
    <x v="1910"/>
  </r>
  <r>
    <x v="1313"/>
    <x v="0"/>
    <x v="0"/>
    <x v="87"/>
    <x v="1303"/>
    <x v="971"/>
    <x v="0"/>
    <x v="0"/>
    <x v="0"/>
    <x v="0"/>
    <x v="5"/>
    <x v="147"/>
    <x v="0"/>
    <x v="1911"/>
  </r>
  <r>
    <x v="1314"/>
    <x v="0"/>
    <x v="0"/>
    <x v="87"/>
    <x v="1304"/>
    <x v="972"/>
    <x v="0"/>
    <x v="1"/>
    <x v="1"/>
    <x v="1"/>
    <x v="45"/>
    <x v="76"/>
    <x v="0"/>
    <x v="1912"/>
  </r>
  <r>
    <x v="1314"/>
    <x v="0"/>
    <x v="0"/>
    <x v="87"/>
    <x v="1305"/>
    <x v="973"/>
    <x v="0"/>
    <x v="7"/>
    <x v="7"/>
    <x v="6"/>
    <x v="5"/>
    <x v="152"/>
    <x v="0"/>
    <x v="1913"/>
  </r>
  <r>
    <x v="1314"/>
    <x v="0"/>
    <x v="0"/>
    <x v="87"/>
    <x v="1306"/>
    <x v="974"/>
    <x v="0"/>
    <x v="5"/>
    <x v="5"/>
    <x v="7"/>
    <x v="5"/>
    <x v="87"/>
    <x v="0"/>
    <x v="1914"/>
  </r>
  <r>
    <x v="1315"/>
    <x v="0"/>
    <x v="0"/>
    <x v="4"/>
    <x v="1307"/>
    <x v="975"/>
    <x v="0"/>
    <x v="1"/>
    <x v="1"/>
    <x v="1"/>
    <x v="52"/>
    <x v="214"/>
    <x v="0"/>
    <x v="1915"/>
  </r>
  <r>
    <x v="1316"/>
    <x v="0"/>
    <x v="0"/>
    <x v="4"/>
    <x v="1308"/>
    <x v="976"/>
    <x v="0"/>
    <x v="5"/>
    <x v="5"/>
    <x v="7"/>
    <x v="5"/>
    <x v="87"/>
    <x v="0"/>
    <x v="1916"/>
  </r>
  <r>
    <x v="1317"/>
    <x v="0"/>
    <x v="0"/>
    <x v="5"/>
    <x v="1309"/>
    <x v="977"/>
    <x v="0"/>
    <x v="7"/>
    <x v="7"/>
    <x v="5"/>
    <x v="138"/>
    <x v="152"/>
    <x v="0"/>
    <x v="1917"/>
  </r>
  <r>
    <x v="1318"/>
    <x v="0"/>
    <x v="0"/>
    <x v="111"/>
    <x v="1310"/>
    <x v="977"/>
    <x v="0"/>
    <x v="7"/>
    <x v="7"/>
    <x v="6"/>
    <x v="109"/>
    <x v="204"/>
    <x v="0"/>
    <x v="1918"/>
  </r>
  <r>
    <x v="1319"/>
    <x v="0"/>
    <x v="0"/>
    <x v="114"/>
    <x v="1311"/>
    <x v="978"/>
    <x v="0"/>
    <x v="19"/>
    <x v="20"/>
    <x v="19"/>
    <x v="5"/>
    <x v="148"/>
    <x v="0"/>
    <x v="1919"/>
  </r>
  <r>
    <x v="1319"/>
    <x v="0"/>
    <x v="0"/>
    <x v="114"/>
    <x v="1312"/>
    <x v="653"/>
    <x v="0"/>
    <x v="5"/>
    <x v="5"/>
    <x v="7"/>
    <x v="5"/>
    <x v="87"/>
    <x v="0"/>
    <x v="1920"/>
  </r>
  <r>
    <x v="1320"/>
    <x v="0"/>
    <x v="0"/>
    <x v="47"/>
    <x v="1313"/>
    <x v="979"/>
    <x v="0"/>
    <x v="7"/>
    <x v="7"/>
    <x v="6"/>
    <x v="193"/>
    <x v="215"/>
    <x v="0"/>
    <x v="1921"/>
  </r>
  <r>
    <x v="1321"/>
    <x v="0"/>
    <x v="0"/>
    <x v="5"/>
    <x v="963"/>
    <x v="712"/>
    <x v="0"/>
    <x v="7"/>
    <x v="7"/>
    <x v="5"/>
    <x v="151"/>
    <x v="165"/>
    <x v="0"/>
    <x v="1922"/>
  </r>
  <r>
    <x v="1322"/>
    <x v="0"/>
    <x v="0"/>
    <x v="14"/>
    <x v="1314"/>
    <x v="980"/>
    <x v="0"/>
    <x v="1"/>
    <x v="1"/>
    <x v="1"/>
    <x v="5"/>
    <x v="57"/>
    <x v="0"/>
    <x v="1923"/>
  </r>
  <r>
    <x v="1322"/>
    <x v="0"/>
    <x v="0"/>
    <x v="14"/>
    <x v="1315"/>
    <x v="981"/>
    <x v="0"/>
    <x v="0"/>
    <x v="0"/>
    <x v="0"/>
    <x v="5"/>
    <x v="147"/>
    <x v="0"/>
    <x v="1924"/>
  </r>
  <r>
    <x v="1323"/>
    <x v="0"/>
    <x v="0"/>
    <x v="166"/>
    <x v="1316"/>
    <x v="982"/>
    <x v="0"/>
    <x v="1"/>
    <x v="1"/>
    <x v="1"/>
    <x v="5"/>
    <x v="57"/>
    <x v="0"/>
    <x v="1925"/>
  </r>
  <r>
    <x v="1324"/>
    <x v="0"/>
    <x v="0"/>
    <x v="167"/>
    <x v="1317"/>
    <x v="983"/>
    <x v="0"/>
    <x v="7"/>
    <x v="7"/>
    <x v="6"/>
    <x v="5"/>
    <x v="152"/>
    <x v="0"/>
    <x v="1926"/>
  </r>
  <r>
    <x v="1325"/>
    <x v="0"/>
    <x v="0"/>
    <x v="5"/>
    <x v="1318"/>
    <x v="984"/>
    <x v="0"/>
    <x v="7"/>
    <x v="7"/>
    <x v="5"/>
    <x v="138"/>
    <x v="152"/>
    <x v="0"/>
    <x v="1927"/>
  </r>
  <r>
    <x v="1325"/>
    <x v="0"/>
    <x v="0"/>
    <x v="5"/>
    <x v="1319"/>
    <x v="985"/>
    <x v="0"/>
    <x v="5"/>
    <x v="5"/>
    <x v="5"/>
    <x v="102"/>
    <x v="87"/>
    <x v="0"/>
    <x v="1928"/>
  </r>
  <r>
    <x v="1325"/>
    <x v="0"/>
    <x v="0"/>
    <x v="5"/>
    <x v="1320"/>
    <x v="986"/>
    <x v="0"/>
    <x v="7"/>
    <x v="7"/>
    <x v="5"/>
    <x v="138"/>
    <x v="152"/>
    <x v="0"/>
    <x v="1929"/>
  </r>
  <r>
    <x v="1325"/>
    <x v="0"/>
    <x v="0"/>
    <x v="5"/>
    <x v="1321"/>
    <x v="865"/>
    <x v="0"/>
    <x v="5"/>
    <x v="5"/>
    <x v="5"/>
    <x v="102"/>
    <x v="87"/>
    <x v="0"/>
    <x v="1930"/>
  </r>
  <r>
    <x v="1326"/>
    <x v="0"/>
    <x v="0"/>
    <x v="5"/>
    <x v="1322"/>
    <x v="892"/>
    <x v="0"/>
    <x v="1"/>
    <x v="1"/>
    <x v="5"/>
    <x v="82"/>
    <x v="1"/>
    <x v="0"/>
    <x v="1931"/>
  </r>
  <r>
    <x v="1326"/>
    <x v="0"/>
    <x v="0"/>
    <x v="5"/>
    <x v="1268"/>
    <x v="943"/>
    <x v="0"/>
    <x v="8"/>
    <x v="8"/>
    <x v="5"/>
    <x v="161"/>
    <x v="171"/>
    <x v="0"/>
    <x v="1932"/>
  </r>
  <r>
    <x v="1326"/>
    <x v="0"/>
    <x v="0"/>
    <x v="5"/>
    <x v="1292"/>
    <x v="963"/>
    <x v="0"/>
    <x v="19"/>
    <x v="20"/>
    <x v="5"/>
    <x v="15"/>
    <x v="148"/>
    <x v="0"/>
    <x v="1933"/>
  </r>
  <r>
    <x v="1327"/>
    <x v="0"/>
    <x v="0"/>
    <x v="114"/>
    <x v="1323"/>
    <x v="956"/>
    <x v="0"/>
    <x v="19"/>
    <x v="20"/>
    <x v="19"/>
    <x v="5"/>
    <x v="148"/>
    <x v="0"/>
    <x v="1934"/>
  </r>
  <r>
    <x v="1328"/>
    <x v="0"/>
    <x v="0"/>
    <x v="4"/>
    <x v="1324"/>
    <x v="827"/>
    <x v="0"/>
    <x v="5"/>
    <x v="5"/>
    <x v="7"/>
    <x v="5"/>
    <x v="87"/>
    <x v="0"/>
    <x v="1935"/>
  </r>
  <r>
    <x v="1329"/>
    <x v="0"/>
    <x v="0"/>
    <x v="168"/>
    <x v="1325"/>
    <x v="987"/>
    <x v="0"/>
    <x v="19"/>
    <x v="20"/>
    <x v="19"/>
    <x v="5"/>
    <x v="148"/>
    <x v="0"/>
    <x v="1936"/>
  </r>
  <r>
    <x v="1329"/>
    <x v="0"/>
    <x v="0"/>
    <x v="168"/>
    <x v="1326"/>
    <x v="988"/>
    <x v="0"/>
    <x v="6"/>
    <x v="6"/>
    <x v="21"/>
    <x v="5"/>
    <x v="160"/>
    <x v="0"/>
    <x v="1937"/>
  </r>
  <r>
    <x v="1329"/>
    <x v="0"/>
    <x v="0"/>
    <x v="168"/>
    <x v="1327"/>
    <x v="989"/>
    <x v="0"/>
    <x v="7"/>
    <x v="7"/>
    <x v="6"/>
    <x v="16"/>
    <x v="216"/>
    <x v="0"/>
    <x v="1938"/>
  </r>
  <r>
    <x v="1330"/>
    <x v="0"/>
    <x v="0"/>
    <x v="4"/>
    <x v="1328"/>
    <x v="990"/>
    <x v="0"/>
    <x v="4"/>
    <x v="4"/>
    <x v="4"/>
    <x v="194"/>
    <x v="217"/>
    <x v="0"/>
    <x v="1939"/>
  </r>
  <r>
    <x v="1331"/>
    <x v="0"/>
    <x v="0"/>
    <x v="166"/>
    <x v="1329"/>
    <x v="991"/>
    <x v="0"/>
    <x v="1"/>
    <x v="1"/>
    <x v="1"/>
    <x v="5"/>
    <x v="57"/>
    <x v="0"/>
    <x v="1940"/>
  </r>
  <r>
    <x v="1331"/>
    <x v="0"/>
    <x v="0"/>
    <x v="166"/>
    <x v="1330"/>
    <x v="992"/>
    <x v="0"/>
    <x v="0"/>
    <x v="0"/>
    <x v="0"/>
    <x v="5"/>
    <x v="147"/>
    <x v="0"/>
    <x v="1941"/>
  </r>
  <r>
    <x v="1331"/>
    <x v="0"/>
    <x v="0"/>
    <x v="166"/>
    <x v="1331"/>
    <x v="809"/>
    <x v="0"/>
    <x v="19"/>
    <x v="20"/>
    <x v="19"/>
    <x v="29"/>
    <x v="28"/>
    <x v="0"/>
    <x v="1942"/>
  </r>
  <r>
    <x v="1332"/>
    <x v="0"/>
    <x v="0"/>
    <x v="5"/>
    <x v="1314"/>
    <x v="980"/>
    <x v="0"/>
    <x v="1"/>
    <x v="1"/>
    <x v="5"/>
    <x v="1"/>
    <x v="57"/>
    <x v="0"/>
    <x v="1943"/>
  </r>
  <r>
    <x v="1333"/>
    <x v="0"/>
    <x v="0"/>
    <x v="5"/>
    <x v="1332"/>
    <x v="993"/>
    <x v="0"/>
    <x v="1"/>
    <x v="1"/>
    <x v="5"/>
    <x v="1"/>
    <x v="57"/>
    <x v="0"/>
    <x v="1944"/>
  </r>
  <r>
    <x v="1334"/>
    <x v="0"/>
    <x v="0"/>
    <x v="4"/>
    <x v="1092"/>
    <x v="703"/>
    <x v="0"/>
    <x v="1"/>
    <x v="1"/>
    <x v="1"/>
    <x v="140"/>
    <x v="163"/>
    <x v="0"/>
    <x v="1945"/>
  </r>
  <r>
    <x v="1335"/>
    <x v="0"/>
    <x v="0"/>
    <x v="4"/>
    <x v="1333"/>
    <x v="994"/>
    <x v="0"/>
    <x v="1"/>
    <x v="1"/>
    <x v="1"/>
    <x v="5"/>
    <x v="57"/>
    <x v="0"/>
    <x v="1946"/>
  </r>
  <r>
    <x v="1336"/>
    <x v="0"/>
    <x v="0"/>
    <x v="14"/>
    <x v="513"/>
    <x v="184"/>
    <x v="0"/>
    <x v="0"/>
    <x v="0"/>
    <x v="0"/>
    <x v="88"/>
    <x v="50"/>
    <x v="0"/>
    <x v="1947"/>
  </r>
  <r>
    <x v="1337"/>
    <x v="0"/>
    <x v="0"/>
    <x v="114"/>
    <x v="1334"/>
    <x v="685"/>
    <x v="0"/>
    <x v="6"/>
    <x v="6"/>
    <x v="21"/>
    <x v="5"/>
    <x v="160"/>
    <x v="0"/>
    <x v="1948"/>
  </r>
  <r>
    <x v="1338"/>
    <x v="0"/>
    <x v="0"/>
    <x v="5"/>
    <x v="1076"/>
    <x v="995"/>
    <x v="0"/>
    <x v="10"/>
    <x v="10"/>
    <x v="5"/>
    <x v="166"/>
    <x v="182"/>
    <x v="0"/>
    <x v="1949"/>
  </r>
  <r>
    <x v="1339"/>
    <x v="0"/>
    <x v="0"/>
    <x v="47"/>
    <x v="1335"/>
    <x v="996"/>
    <x v="0"/>
    <x v="1"/>
    <x v="1"/>
    <x v="1"/>
    <x v="5"/>
    <x v="57"/>
    <x v="0"/>
    <x v="1950"/>
  </r>
  <r>
    <x v="1340"/>
    <x v="0"/>
    <x v="0"/>
    <x v="47"/>
    <x v="1336"/>
    <x v="997"/>
    <x v="0"/>
    <x v="7"/>
    <x v="7"/>
    <x v="6"/>
    <x v="52"/>
    <x v="191"/>
    <x v="0"/>
    <x v="1951"/>
  </r>
  <r>
    <x v="1341"/>
    <x v="0"/>
    <x v="0"/>
    <x v="14"/>
    <x v="1132"/>
    <x v="844"/>
    <x v="0"/>
    <x v="10"/>
    <x v="10"/>
    <x v="10"/>
    <x v="168"/>
    <x v="192"/>
    <x v="0"/>
    <x v="1952"/>
  </r>
  <r>
    <x v="1342"/>
    <x v="0"/>
    <x v="0"/>
    <x v="14"/>
    <x v="511"/>
    <x v="677"/>
    <x v="0"/>
    <x v="10"/>
    <x v="10"/>
    <x v="10"/>
    <x v="169"/>
    <x v="193"/>
    <x v="0"/>
    <x v="1953"/>
  </r>
  <r>
    <x v="1343"/>
    <x v="0"/>
    <x v="0"/>
    <x v="5"/>
    <x v="1337"/>
    <x v="998"/>
    <x v="0"/>
    <x v="1"/>
    <x v="1"/>
    <x v="5"/>
    <x v="1"/>
    <x v="57"/>
    <x v="0"/>
    <x v="1954"/>
  </r>
  <r>
    <x v="1344"/>
    <x v="0"/>
    <x v="0"/>
    <x v="169"/>
    <x v="1338"/>
    <x v="999"/>
    <x v="0"/>
    <x v="28"/>
    <x v="29"/>
    <x v="28"/>
    <x v="109"/>
    <x v="218"/>
    <x v="0"/>
    <x v="1955"/>
  </r>
  <r>
    <x v="1345"/>
    <x v="0"/>
    <x v="0"/>
    <x v="170"/>
    <x v="1339"/>
    <x v="1000"/>
    <x v="0"/>
    <x v="7"/>
    <x v="7"/>
    <x v="6"/>
    <x v="5"/>
    <x v="152"/>
    <x v="0"/>
    <x v="1956"/>
  </r>
  <r>
    <x v="1345"/>
    <x v="0"/>
    <x v="0"/>
    <x v="170"/>
    <x v="1303"/>
    <x v="971"/>
    <x v="0"/>
    <x v="0"/>
    <x v="0"/>
    <x v="0"/>
    <x v="5"/>
    <x v="147"/>
    <x v="0"/>
    <x v="1957"/>
  </r>
  <r>
    <x v="1345"/>
    <x v="0"/>
    <x v="0"/>
    <x v="170"/>
    <x v="1340"/>
    <x v="679"/>
    <x v="0"/>
    <x v="7"/>
    <x v="7"/>
    <x v="6"/>
    <x v="7"/>
    <x v="7"/>
    <x v="0"/>
    <x v="1958"/>
  </r>
  <r>
    <x v="1345"/>
    <x v="0"/>
    <x v="0"/>
    <x v="170"/>
    <x v="1045"/>
    <x v="774"/>
    <x v="1"/>
    <x v="5"/>
    <x v="29"/>
    <x v="7"/>
    <x v="5"/>
    <x v="219"/>
    <x v="0"/>
    <x v="1959"/>
  </r>
  <r>
    <x v="1345"/>
    <x v="0"/>
    <x v="0"/>
    <x v="170"/>
    <x v="1341"/>
    <x v="1001"/>
    <x v="0"/>
    <x v="5"/>
    <x v="5"/>
    <x v="7"/>
    <x v="5"/>
    <x v="87"/>
    <x v="0"/>
    <x v="1960"/>
  </r>
  <r>
    <x v="1345"/>
    <x v="0"/>
    <x v="0"/>
    <x v="170"/>
    <x v="1342"/>
    <x v="838"/>
    <x v="0"/>
    <x v="19"/>
    <x v="20"/>
    <x v="19"/>
    <x v="5"/>
    <x v="148"/>
    <x v="0"/>
    <x v="1961"/>
  </r>
  <r>
    <x v="1346"/>
    <x v="0"/>
    <x v="0"/>
    <x v="169"/>
    <x v="1100"/>
    <x v="620"/>
    <x v="0"/>
    <x v="5"/>
    <x v="5"/>
    <x v="7"/>
    <x v="5"/>
    <x v="87"/>
    <x v="0"/>
    <x v="1962"/>
  </r>
  <r>
    <x v="1346"/>
    <x v="0"/>
    <x v="0"/>
    <x v="169"/>
    <x v="1343"/>
    <x v="1002"/>
    <x v="0"/>
    <x v="0"/>
    <x v="0"/>
    <x v="0"/>
    <x v="5"/>
    <x v="147"/>
    <x v="0"/>
    <x v="1963"/>
  </r>
  <r>
    <x v="1346"/>
    <x v="0"/>
    <x v="0"/>
    <x v="169"/>
    <x v="1344"/>
    <x v="850"/>
    <x v="0"/>
    <x v="7"/>
    <x v="7"/>
    <x v="6"/>
    <x v="7"/>
    <x v="7"/>
    <x v="0"/>
    <x v="1964"/>
  </r>
  <r>
    <x v="1346"/>
    <x v="0"/>
    <x v="0"/>
    <x v="169"/>
    <x v="1345"/>
    <x v="1003"/>
    <x v="0"/>
    <x v="5"/>
    <x v="5"/>
    <x v="7"/>
    <x v="8"/>
    <x v="5"/>
    <x v="0"/>
    <x v="1965"/>
  </r>
  <r>
    <x v="1346"/>
    <x v="0"/>
    <x v="0"/>
    <x v="169"/>
    <x v="1325"/>
    <x v="987"/>
    <x v="0"/>
    <x v="19"/>
    <x v="20"/>
    <x v="19"/>
    <x v="5"/>
    <x v="148"/>
    <x v="0"/>
    <x v="1966"/>
  </r>
  <r>
    <x v="1347"/>
    <x v="0"/>
    <x v="0"/>
    <x v="169"/>
    <x v="1346"/>
    <x v="1001"/>
    <x v="0"/>
    <x v="5"/>
    <x v="5"/>
    <x v="7"/>
    <x v="5"/>
    <x v="87"/>
    <x v="0"/>
    <x v="1967"/>
  </r>
  <r>
    <x v="1348"/>
    <x v="0"/>
    <x v="0"/>
    <x v="171"/>
    <x v="1347"/>
    <x v="1004"/>
    <x v="0"/>
    <x v="1"/>
    <x v="1"/>
    <x v="1"/>
    <x v="5"/>
    <x v="57"/>
    <x v="0"/>
    <x v="1968"/>
  </r>
  <r>
    <x v="1348"/>
    <x v="0"/>
    <x v="0"/>
    <x v="171"/>
    <x v="917"/>
    <x v="1005"/>
    <x v="0"/>
    <x v="1"/>
    <x v="1"/>
    <x v="1"/>
    <x v="85"/>
    <x v="129"/>
    <x v="0"/>
    <x v="1969"/>
  </r>
  <r>
    <x v="1348"/>
    <x v="0"/>
    <x v="0"/>
    <x v="171"/>
    <x v="1348"/>
    <x v="1006"/>
    <x v="0"/>
    <x v="5"/>
    <x v="5"/>
    <x v="7"/>
    <x v="5"/>
    <x v="87"/>
    <x v="0"/>
    <x v="1970"/>
  </r>
  <r>
    <x v="1349"/>
    <x v="0"/>
    <x v="0"/>
    <x v="114"/>
    <x v="1349"/>
    <x v="829"/>
    <x v="0"/>
    <x v="0"/>
    <x v="0"/>
    <x v="0"/>
    <x v="130"/>
    <x v="146"/>
    <x v="0"/>
    <x v="1971"/>
  </r>
  <r>
    <x v="1350"/>
    <x v="0"/>
    <x v="0"/>
    <x v="114"/>
    <x v="1350"/>
    <x v="1007"/>
    <x v="0"/>
    <x v="5"/>
    <x v="5"/>
    <x v="7"/>
    <x v="5"/>
    <x v="87"/>
    <x v="0"/>
    <x v="1972"/>
  </r>
  <r>
    <x v="1351"/>
    <x v="0"/>
    <x v="0"/>
    <x v="14"/>
    <x v="1351"/>
    <x v="1008"/>
    <x v="0"/>
    <x v="27"/>
    <x v="24"/>
    <x v="26"/>
    <x v="51"/>
    <x v="220"/>
    <x v="0"/>
    <x v="1973"/>
  </r>
  <r>
    <x v="1352"/>
    <x v="0"/>
    <x v="0"/>
    <x v="14"/>
    <x v="1352"/>
    <x v="1009"/>
    <x v="0"/>
    <x v="27"/>
    <x v="24"/>
    <x v="26"/>
    <x v="51"/>
    <x v="220"/>
    <x v="0"/>
    <x v="1974"/>
  </r>
  <r>
    <x v="1353"/>
    <x v="0"/>
    <x v="0"/>
    <x v="14"/>
    <x v="1353"/>
    <x v="1010"/>
    <x v="0"/>
    <x v="27"/>
    <x v="24"/>
    <x v="26"/>
    <x v="51"/>
    <x v="220"/>
    <x v="0"/>
    <x v="1975"/>
  </r>
  <r>
    <x v="1354"/>
    <x v="0"/>
    <x v="0"/>
    <x v="14"/>
    <x v="1354"/>
    <x v="1011"/>
    <x v="0"/>
    <x v="27"/>
    <x v="24"/>
    <x v="26"/>
    <x v="51"/>
    <x v="220"/>
    <x v="0"/>
    <x v="1976"/>
  </r>
  <r>
    <x v="1355"/>
    <x v="0"/>
    <x v="0"/>
    <x v="14"/>
    <x v="1355"/>
    <x v="1012"/>
    <x v="0"/>
    <x v="27"/>
    <x v="24"/>
    <x v="26"/>
    <x v="51"/>
    <x v="220"/>
    <x v="0"/>
    <x v="1977"/>
  </r>
  <r>
    <x v="1356"/>
    <x v="0"/>
    <x v="0"/>
    <x v="14"/>
    <x v="1356"/>
    <x v="1013"/>
    <x v="0"/>
    <x v="27"/>
    <x v="24"/>
    <x v="26"/>
    <x v="51"/>
    <x v="220"/>
    <x v="0"/>
    <x v="1978"/>
  </r>
  <r>
    <x v="1357"/>
    <x v="0"/>
    <x v="0"/>
    <x v="168"/>
    <x v="567"/>
    <x v="719"/>
    <x v="0"/>
    <x v="7"/>
    <x v="7"/>
    <x v="6"/>
    <x v="20"/>
    <x v="84"/>
    <x v="0"/>
    <x v="1979"/>
  </r>
  <r>
    <x v="1358"/>
    <x v="0"/>
    <x v="0"/>
    <x v="172"/>
    <x v="1357"/>
    <x v="389"/>
    <x v="0"/>
    <x v="1"/>
    <x v="1"/>
    <x v="1"/>
    <x v="29"/>
    <x v="93"/>
    <x v="0"/>
    <x v="1980"/>
  </r>
  <r>
    <x v="1359"/>
    <x v="0"/>
    <x v="0"/>
    <x v="5"/>
    <x v="1358"/>
    <x v="1014"/>
    <x v="0"/>
    <x v="5"/>
    <x v="5"/>
    <x v="5"/>
    <x v="102"/>
    <x v="87"/>
    <x v="0"/>
    <x v="1981"/>
  </r>
  <r>
    <x v="1360"/>
    <x v="0"/>
    <x v="0"/>
    <x v="5"/>
    <x v="1359"/>
    <x v="1015"/>
    <x v="0"/>
    <x v="8"/>
    <x v="8"/>
    <x v="5"/>
    <x v="161"/>
    <x v="171"/>
    <x v="0"/>
    <x v="1982"/>
  </r>
  <r>
    <x v="1360"/>
    <x v="0"/>
    <x v="0"/>
    <x v="5"/>
    <x v="1360"/>
    <x v="1016"/>
    <x v="0"/>
    <x v="19"/>
    <x v="20"/>
    <x v="5"/>
    <x v="15"/>
    <x v="148"/>
    <x v="0"/>
    <x v="1983"/>
  </r>
  <r>
    <x v="1361"/>
    <x v="0"/>
    <x v="0"/>
    <x v="5"/>
    <x v="1361"/>
    <x v="1017"/>
    <x v="0"/>
    <x v="5"/>
    <x v="5"/>
    <x v="5"/>
    <x v="102"/>
    <x v="87"/>
    <x v="0"/>
    <x v="1984"/>
  </r>
  <r>
    <x v="1362"/>
    <x v="0"/>
    <x v="0"/>
    <x v="5"/>
    <x v="1362"/>
    <x v="656"/>
    <x v="0"/>
    <x v="5"/>
    <x v="5"/>
    <x v="5"/>
    <x v="102"/>
    <x v="87"/>
    <x v="0"/>
    <x v="1985"/>
  </r>
  <r>
    <x v="1362"/>
    <x v="0"/>
    <x v="0"/>
    <x v="5"/>
    <x v="1042"/>
    <x v="773"/>
    <x v="0"/>
    <x v="5"/>
    <x v="5"/>
    <x v="5"/>
    <x v="102"/>
    <x v="87"/>
    <x v="0"/>
    <x v="1986"/>
  </r>
  <r>
    <x v="1363"/>
    <x v="0"/>
    <x v="0"/>
    <x v="173"/>
    <x v="1363"/>
    <x v="1018"/>
    <x v="0"/>
    <x v="10"/>
    <x v="10"/>
    <x v="10"/>
    <x v="3"/>
    <x v="221"/>
    <x v="0"/>
    <x v="1987"/>
  </r>
  <r>
    <x v="1364"/>
    <x v="0"/>
    <x v="0"/>
    <x v="173"/>
    <x v="1364"/>
    <x v="1019"/>
    <x v="0"/>
    <x v="1"/>
    <x v="1"/>
    <x v="1"/>
    <x v="118"/>
    <x v="222"/>
    <x v="0"/>
    <x v="1988"/>
  </r>
  <r>
    <x v="1365"/>
    <x v="0"/>
    <x v="0"/>
    <x v="168"/>
    <x v="1365"/>
    <x v="1020"/>
    <x v="0"/>
    <x v="5"/>
    <x v="5"/>
    <x v="7"/>
    <x v="5"/>
    <x v="87"/>
    <x v="0"/>
    <x v="1989"/>
  </r>
  <r>
    <x v="1366"/>
    <x v="0"/>
    <x v="0"/>
    <x v="168"/>
    <x v="1366"/>
    <x v="1021"/>
    <x v="0"/>
    <x v="7"/>
    <x v="7"/>
    <x v="6"/>
    <x v="5"/>
    <x v="152"/>
    <x v="0"/>
    <x v="1990"/>
  </r>
  <r>
    <x v="1367"/>
    <x v="0"/>
    <x v="0"/>
    <x v="174"/>
    <x v="1367"/>
    <x v="1002"/>
    <x v="0"/>
    <x v="0"/>
    <x v="0"/>
    <x v="0"/>
    <x v="5"/>
    <x v="147"/>
    <x v="0"/>
    <x v="1991"/>
  </r>
  <r>
    <x v="1368"/>
    <x v="0"/>
    <x v="0"/>
    <x v="168"/>
    <x v="1368"/>
    <x v="1022"/>
    <x v="0"/>
    <x v="1"/>
    <x v="1"/>
    <x v="1"/>
    <x v="124"/>
    <x v="137"/>
    <x v="0"/>
    <x v="1992"/>
  </r>
  <r>
    <x v="1369"/>
    <x v="0"/>
    <x v="0"/>
    <x v="168"/>
    <x v="1033"/>
    <x v="765"/>
    <x v="0"/>
    <x v="15"/>
    <x v="15"/>
    <x v="15"/>
    <x v="138"/>
    <x v="79"/>
    <x v="0"/>
    <x v="1993"/>
  </r>
  <r>
    <x v="1370"/>
    <x v="0"/>
    <x v="0"/>
    <x v="168"/>
    <x v="85"/>
    <x v="71"/>
    <x v="0"/>
    <x v="7"/>
    <x v="7"/>
    <x v="6"/>
    <x v="28"/>
    <x v="27"/>
    <x v="0"/>
    <x v="1994"/>
  </r>
  <r>
    <x v="1371"/>
    <x v="0"/>
    <x v="0"/>
    <x v="168"/>
    <x v="1369"/>
    <x v="1023"/>
    <x v="0"/>
    <x v="15"/>
    <x v="15"/>
    <x v="15"/>
    <x v="195"/>
    <x v="223"/>
    <x v="0"/>
    <x v="1995"/>
  </r>
  <r>
    <x v="1372"/>
    <x v="0"/>
    <x v="0"/>
    <x v="168"/>
    <x v="824"/>
    <x v="597"/>
    <x v="0"/>
    <x v="5"/>
    <x v="5"/>
    <x v="7"/>
    <x v="126"/>
    <x v="142"/>
    <x v="0"/>
    <x v="1996"/>
  </r>
  <r>
    <x v="1373"/>
    <x v="0"/>
    <x v="0"/>
    <x v="175"/>
    <x v="1364"/>
    <x v="1019"/>
    <x v="0"/>
    <x v="1"/>
    <x v="1"/>
    <x v="1"/>
    <x v="118"/>
    <x v="222"/>
    <x v="0"/>
    <x v="1997"/>
  </r>
  <r>
    <x v="1373"/>
    <x v="0"/>
    <x v="0"/>
    <x v="175"/>
    <x v="1370"/>
    <x v="695"/>
    <x v="0"/>
    <x v="19"/>
    <x v="20"/>
    <x v="19"/>
    <x v="5"/>
    <x v="148"/>
    <x v="0"/>
    <x v="1998"/>
  </r>
  <r>
    <x v="1373"/>
    <x v="0"/>
    <x v="0"/>
    <x v="175"/>
    <x v="1363"/>
    <x v="1018"/>
    <x v="0"/>
    <x v="10"/>
    <x v="10"/>
    <x v="10"/>
    <x v="3"/>
    <x v="221"/>
    <x v="0"/>
    <x v="1999"/>
  </r>
  <r>
    <x v="1373"/>
    <x v="0"/>
    <x v="0"/>
    <x v="175"/>
    <x v="1371"/>
    <x v="1024"/>
    <x v="0"/>
    <x v="5"/>
    <x v="5"/>
    <x v="7"/>
    <x v="5"/>
    <x v="87"/>
    <x v="0"/>
    <x v="2000"/>
  </r>
  <r>
    <x v="1374"/>
    <x v="0"/>
    <x v="0"/>
    <x v="140"/>
    <x v="1372"/>
    <x v="1025"/>
    <x v="0"/>
    <x v="1"/>
    <x v="1"/>
    <x v="1"/>
    <x v="5"/>
    <x v="57"/>
    <x v="0"/>
    <x v="2001"/>
  </r>
  <r>
    <x v="1374"/>
    <x v="0"/>
    <x v="0"/>
    <x v="140"/>
    <x v="1373"/>
    <x v="1026"/>
    <x v="0"/>
    <x v="19"/>
    <x v="20"/>
    <x v="19"/>
    <x v="196"/>
    <x v="224"/>
    <x v="0"/>
    <x v="2002"/>
  </r>
  <r>
    <x v="1374"/>
    <x v="0"/>
    <x v="0"/>
    <x v="140"/>
    <x v="1374"/>
    <x v="1027"/>
    <x v="0"/>
    <x v="19"/>
    <x v="20"/>
    <x v="19"/>
    <x v="5"/>
    <x v="148"/>
    <x v="0"/>
    <x v="2003"/>
  </r>
  <r>
    <x v="1374"/>
    <x v="0"/>
    <x v="0"/>
    <x v="140"/>
    <x v="1375"/>
    <x v="1028"/>
    <x v="0"/>
    <x v="0"/>
    <x v="0"/>
    <x v="0"/>
    <x v="5"/>
    <x v="147"/>
    <x v="0"/>
    <x v="2004"/>
  </r>
  <r>
    <x v="1374"/>
    <x v="0"/>
    <x v="0"/>
    <x v="140"/>
    <x v="1376"/>
    <x v="1029"/>
    <x v="0"/>
    <x v="0"/>
    <x v="0"/>
    <x v="0"/>
    <x v="5"/>
    <x v="147"/>
    <x v="0"/>
    <x v="2005"/>
  </r>
  <r>
    <x v="1375"/>
    <x v="0"/>
    <x v="0"/>
    <x v="169"/>
    <x v="1131"/>
    <x v="841"/>
    <x v="0"/>
    <x v="7"/>
    <x v="7"/>
    <x v="6"/>
    <x v="52"/>
    <x v="191"/>
    <x v="0"/>
    <x v="2006"/>
  </r>
  <r>
    <x v="1376"/>
    <x v="0"/>
    <x v="0"/>
    <x v="140"/>
    <x v="1153"/>
    <x v="613"/>
    <x v="0"/>
    <x v="5"/>
    <x v="5"/>
    <x v="7"/>
    <x v="29"/>
    <x v="197"/>
    <x v="0"/>
    <x v="2007"/>
  </r>
  <r>
    <x v="1376"/>
    <x v="0"/>
    <x v="0"/>
    <x v="140"/>
    <x v="1377"/>
    <x v="1030"/>
    <x v="0"/>
    <x v="32"/>
    <x v="34"/>
    <x v="32"/>
    <x v="5"/>
    <x v="225"/>
    <x v="0"/>
    <x v="2008"/>
  </r>
  <r>
    <x v="1377"/>
    <x v="0"/>
    <x v="0"/>
    <x v="5"/>
    <x v="1378"/>
    <x v="1031"/>
    <x v="0"/>
    <x v="6"/>
    <x v="6"/>
    <x v="5"/>
    <x v="10"/>
    <x v="160"/>
    <x v="0"/>
    <x v="2009"/>
  </r>
  <r>
    <x v="1377"/>
    <x v="0"/>
    <x v="0"/>
    <x v="5"/>
    <x v="1375"/>
    <x v="1028"/>
    <x v="0"/>
    <x v="0"/>
    <x v="0"/>
    <x v="5"/>
    <x v="20"/>
    <x v="147"/>
    <x v="0"/>
    <x v="2010"/>
  </r>
  <r>
    <x v="1377"/>
    <x v="0"/>
    <x v="0"/>
    <x v="5"/>
    <x v="1379"/>
    <x v="942"/>
    <x v="0"/>
    <x v="1"/>
    <x v="1"/>
    <x v="5"/>
    <x v="1"/>
    <x v="57"/>
    <x v="0"/>
    <x v="2011"/>
  </r>
  <r>
    <x v="1378"/>
    <x v="0"/>
    <x v="0"/>
    <x v="47"/>
    <x v="832"/>
    <x v="760"/>
    <x v="0"/>
    <x v="5"/>
    <x v="5"/>
    <x v="7"/>
    <x v="5"/>
    <x v="87"/>
    <x v="0"/>
    <x v="2012"/>
  </r>
  <r>
    <x v="1379"/>
    <x v="0"/>
    <x v="0"/>
    <x v="114"/>
    <x v="1380"/>
    <x v="40"/>
    <x v="0"/>
    <x v="8"/>
    <x v="8"/>
    <x v="8"/>
    <x v="197"/>
    <x v="226"/>
    <x v="0"/>
    <x v="2013"/>
  </r>
  <r>
    <x v="1380"/>
    <x v="0"/>
    <x v="0"/>
    <x v="4"/>
    <x v="1381"/>
    <x v="1032"/>
    <x v="0"/>
    <x v="7"/>
    <x v="7"/>
    <x v="6"/>
    <x v="52"/>
    <x v="191"/>
    <x v="0"/>
    <x v="2014"/>
  </r>
  <r>
    <x v="1380"/>
    <x v="0"/>
    <x v="0"/>
    <x v="4"/>
    <x v="1382"/>
    <x v="1033"/>
    <x v="0"/>
    <x v="10"/>
    <x v="10"/>
    <x v="10"/>
    <x v="109"/>
    <x v="182"/>
    <x v="0"/>
    <x v="2015"/>
  </r>
  <r>
    <x v="1381"/>
    <x v="0"/>
    <x v="0"/>
    <x v="176"/>
    <x v="1383"/>
    <x v="847"/>
    <x v="0"/>
    <x v="1"/>
    <x v="1"/>
    <x v="1"/>
    <x v="1"/>
    <x v="1"/>
    <x v="0"/>
    <x v="2016"/>
  </r>
  <r>
    <x v="1382"/>
    <x v="0"/>
    <x v="0"/>
    <x v="114"/>
    <x v="1039"/>
    <x v="771"/>
    <x v="0"/>
    <x v="28"/>
    <x v="29"/>
    <x v="28"/>
    <x v="173"/>
    <x v="181"/>
    <x v="0"/>
    <x v="2017"/>
  </r>
  <r>
    <x v="1383"/>
    <x v="0"/>
    <x v="0"/>
    <x v="109"/>
    <x v="1384"/>
    <x v="1034"/>
    <x v="0"/>
    <x v="19"/>
    <x v="20"/>
    <x v="19"/>
    <x v="5"/>
    <x v="148"/>
    <x v="0"/>
    <x v="2018"/>
  </r>
  <r>
    <x v="1384"/>
    <x v="0"/>
    <x v="0"/>
    <x v="4"/>
    <x v="832"/>
    <x v="760"/>
    <x v="0"/>
    <x v="5"/>
    <x v="5"/>
    <x v="7"/>
    <x v="5"/>
    <x v="87"/>
    <x v="0"/>
    <x v="2019"/>
  </r>
  <r>
    <x v="1385"/>
    <x v="0"/>
    <x v="0"/>
    <x v="169"/>
    <x v="1385"/>
    <x v="1035"/>
    <x v="0"/>
    <x v="6"/>
    <x v="6"/>
    <x v="21"/>
    <x v="39"/>
    <x v="32"/>
    <x v="0"/>
    <x v="2020"/>
  </r>
  <r>
    <x v="1386"/>
    <x v="0"/>
    <x v="0"/>
    <x v="5"/>
    <x v="1150"/>
    <x v="834"/>
    <x v="0"/>
    <x v="1"/>
    <x v="1"/>
    <x v="5"/>
    <x v="1"/>
    <x v="57"/>
    <x v="0"/>
    <x v="2021"/>
  </r>
  <r>
    <x v="1386"/>
    <x v="0"/>
    <x v="0"/>
    <x v="5"/>
    <x v="1386"/>
    <x v="1036"/>
    <x v="0"/>
    <x v="5"/>
    <x v="5"/>
    <x v="5"/>
    <x v="102"/>
    <x v="87"/>
    <x v="0"/>
    <x v="2022"/>
  </r>
  <r>
    <x v="1387"/>
    <x v="0"/>
    <x v="0"/>
    <x v="5"/>
    <x v="1387"/>
    <x v="1037"/>
    <x v="0"/>
    <x v="7"/>
    <x v="7"/>
    <x v="5"/>
    <x v="181"/>
    <x v="130"/>
    <x v="0"/>
    <x v="2023"/>
  </r>
  <r>
    <x v="1387"/>
    <x v="0"/>
    <x v="0"/>
    <x v="5"/>
    <x v="1388"/>
    <x v="614"/>
    <x v="0"/>
    <x v="0"/>
    <x v="0"/>
    <x v="5"/>
    <x v="85"/>
    <x v="227"/>
    <x v="0"/>
    <x v="2024"/>
  </r>
  <r>
    <x v="1388"/>
    <x v="0"/>
    <x v="0"/>
    <x v="177"/>
    <x v="1389"/>
    <x v="1038"/>
    <x v="0"/>
    <x v="1"/>
    <x v="1"/>
    <x v="1"/>
    <x v="5"/>
    <x v="57"/>
    <x v="0"/>
    <x v="2025"/>
  </r>
  <r>
    <x v="1388"/>
    <x v="0"/>
    <x v="0"/>
    <x v="177"/>
    <x v="1390"/>
    <x v="1039"/>
    <x v="0"/>
    <x v="5"/>
    <x v="5"/>
    <x v="7"/>
    <x v="187"/>
    <x v="228"/>
    <x v="0"/>
    <x v="2026"/>
  </r>
  <r>
    <x v="1388"/>
    <x v="0"/>
    <x v="0"/>
    <x v="177"/>
    <x v="1391"/>
    <x v="1040"/>
    <x v="0"/>
    <x v="15"/>
    <x v="15"/>
    <x v="15"/>
    <x v="5"/>
    <x v="176"/>
    <x v="0"/>
    <x v="2027"/>
  </r>
  <r>
    <x v="1388"/>
    <x v="0"/>
    <x v="0"/>
    <x v="177"/>
    <x v="1392"/>
    <x v="1041"/>
    <x v="0"/>
    <x v="19"/>
    <x v="20"/>
    <x v="19"/>
    <x v="5"/>
    <x v="148"/>
    <x v="0"/>
    <x v="2028"/>
  </r>
  <r>
    <x v="1388"/>
    <x v="0"/>
    <x v="0"/>
    <x v="177"/>
    <x v="1102"/>
    <x v="818"/>
    <x v="0"/>
    <x v="0"/>
    <x v="0"/>
    <x v="0"/>
    <x v="5"/>
    <x v="147"/>
    <x v="0"/>
    <x v="2029"/>
  </r>
  <r>
    <x v="1388"/>
    <x v="0"/>
    <x v="0"/>
    <x v="177"/>
    <x v="1393"/>
    <x v="1042"/>
    <x v="0"/>
    <x v="19"/>
    <x v="20"/>
    <x v="19"/>
    <x v="5"/>
    <x v="148"/>
    <x v="0"/>
    <x v="2030"/>
  </r>
  <r>
    <x v="1388"/>
    <x v="0"/>
    <x v="0"/>
    <x v="177"/>
    <x v="1394"/>
    <x v="1042"/>
    <x v="0"/>
    <x v="19"/>
    <x v="20"/>
    <x v="19"/>
    <x v="5"/>
    <x v="148"/>
    <x v="0"/>
    <x v="2031"/>
  </r>
  <r>
    <x v="1389"/>
    <x v="0"/>
    <x v="0"/>
    <x v="178"/>
    <x v="1395"/>
    <x v="1043"/>
    <x v="0"/>
    <x v="5"/>
    <x v="5"/>
    <x v="7"/>
    <x v="8"/>
    <x v="5"/>
    <x v="0"/>
    <x v="2032"/>
  </r>
  <r>
    <x v="1390"/>
    <x v="0"/>
    <x v="0"/>
    <x v="178"/>
    <x v="1396"/>
    <x v="1044"/>
    <x v="0"/>
    <x v="34"/>
    <x v="36"/>
    <x v="34"/>
    <x v="70"/>
    <x v="69"/>
    <x v="0"/>
    <x v="2033"/>
  </r>
  <r>
    <x v="1391"/>
    <x v="0"/>
    <x v="0"/>
    <x v="177"/>
    <x v="1303"/>
    <x v="971"/>
    <x v="0"/>
    <x v="0"/>
    <x v="0"/>
    <x v="0"/>
    <x v="5"/>
    <x v="147"/>
    <x v="0"/>
    <x v="2034"/>
  </r>
  <r>
    <x v="1392"/>
    <x v="0"/>
    <x v="0"/>
    <x v="5"/>
    <x v="1397"/>
    <x v="1045"/>
    <x v="0"/>
    <x v="6"/>
    <x v="6"/>
    <x v="5"/>
    <x v="10"/>
    <x v="160"/>
    <x v="0"/>
    <x v="2035"/>
  </r>
  <r>
    <x v="1393"/>
    <x v="0"/>
    <x v="0"/>
    <x v="5"/>
    <x v="1398"/>
    <x v="1046"/>
    <x v="0"/>
    <x v="19"/>
    <x v="20"/>
    <x v="5"/>
    <x v="15"/>
    <x v="148"/>
    <x v="0"/>
    <x v="2036"/>
  </r>
  <r>
    <x v="1393"/>
    <x v="0"/>
    <x v="0"/>
    <x v="5"/>
    <x v="1399"/>
    <x v="1047"/>
    <x v="0"/>
    <x v="5"/>
    <x v="5"/>
    <x v="5"/>
    <x v="102"/>
    <x v="87"/>
    <x v="0"/>
    <x v="2037"/>
  </r>
  <r>
    <x v="1393"/>
    <x v="0"/>
    <x v="0"/>
    <x v="5"/>
    <x v="1400"/>
    <x v="1048"/>
    <x v="0"/>
    <x v="7"/>
    <x v="7"/>
    <x v="5"/>
    <x v="138"/>
    <x v="152"/>
    <x v="0"/>
    <x v="2038"/>
  </r>
  <r>
    <x v="1394"/>
    <x v="0"/>
    <x v="0"/>
    <x v="179"/>
    <x v="1401"/>
    <x v="1049"/>
    <x v="0"/>
    <x v="10"/>
    <x v="10"/>
    <x v="10"/>
    <x v="11"/>
    <x v="10"/>
    <x v="0"/>
    <x v="2039"/>
  </r>
  <r>
    <x v="1394"/>
    <x v="0"/>
    <x v="0"/>
    <x v="179"/>
    <x v="1402"/>
    <x v="1050"/>
    <x v="0"/>
    <x v="10"/>
    <x v="10"/>
    <x v="10"/>
    <x v="11"/>
    <x v="10"/>
    <x v="0"/>
    <x v="2040"/>
  </r>
  <r>
    <x v="1395"/>
    <x v="0"/>
    <x v="0"/>
    <x v="14"/>
    <x v="1403"/>
    <x v="719"/>
    <x v="0"/>
    <x v="7"/>
    <x v="7"/>
    <x v="6"/>
    <x v="20"/>
    <x v="84"/>
    <x v="0"/>
    <x v="2041"/>
  </r>
  <r>
    <x v="1395"/>
    <x v="0"/>
    <x v="0"/>
    <x v="14"/>
    <x v="1404"/>
    <x v="1051"/>
    <x v="0"/>
    <x v="1"/>
    <x v="1"/>
    <x v="1"/>
    <x v="20"/>
    <x v="53"/>
    <x v="0"/>
    <x v="2042"/>
  </r>
  <r>
    <x v="1396"/>
    <x v="0"/>
    <x v="0"/>
    <x v="4"/>
    <x v="1092"/>
    <x v="703"/>
    <x v="0"/>
    <x v="1"/>
    <x v="1"/>
    <x v="1"/>
    <x v="140"/>
    <x v="163"/>
    <x v="0"/>
    <x v="2043"/>
  </r>
  <r>
    <x v="1397"/>
    <x v="0"/>
    <x v="0"/>
    <x v="114"/>
    <x v="1405"/>
    <x v="1052"/>
    <x v="0"/>
    <x v="0"/>
    <x v="0"/>
    <x v="0"/>
    <x v="5"/>
    <x v="147"/>
    <x v="0"/>
    <x v="2044"/>
  </r>
  <r>
    <x v="1397"/>
    <x v="0"/>
    <x v="0"/>
    <x v="114"/>
    <x v="1406"/>
    <x v="1053"/>
    <x v="0"/>
    <x v="1"/>
    <x v="1"/>
    <x v="1"/>
    <x v="1"/>
    <x v="1"/>
    <x v="0"/>
    <x v="2045"/>
  </r>
  <r>
    <x v="1397"/>
    <x v="0"/>
    <x v="0"/>
    <x v="114"/>
    <x v="1407"/>
    <x v="1054"/>
    <x v="0"/>
    <x v="15"/>
    <x v="15"/>
    <x v="15"/>
    <x v="20"/>
    <x v="18"/>
    <x v="0"/>
    <x v="2046"/>
  </r>
  <r>
    <x v="1398"/>
    <x v="0"/>
    <x v="0"/>
    <x v="14"/>
    <x v="786"/>
    <x v="573"/>
    <x v="0"/>
    <x v="4"/>
    <x v="4"/>
    <x v="4"/>
    <x v="110"/>
    <x v="118"/>
    <x v="0"/>
    <x v="2047"/>
  </r>
  <r>
    <x v="1399"/>
    <x v="0"/>
    <x v="0"/>
    <x v="168"/>
    <x v="1408"/>
    <x v="1055"/>
    <x v="0"/>
    <x v="7"/>
    <x v="7"/>
    <x v="6"/>
    <x v="7"/>
    <x v="7"/>
    <x v="0"/>
    <x v="2048"/>
  </r>
  <r>
    <x v="1399"/>
    <x v="0"/>
    <x v="0"/>
    <x v="168"/>
    <x v="1409"/>
    <x v="1056"/>
    <x v="0"/>
    <x v="1"/>
    <x v="1"/>
    <x v="1"/>
    <x v="1"/>
    <x v="1"/>
    <x v="0"/>
    <x v="2049"/>
  </r>
  <r>
    <x v="1399"/>
    <x v="0"/>
    <x v="0"/>
    <x v="168"/>
    <x v="1179"/>
    <x v="876"/>
    <x v="0"/>
    <x v="10"/>
    <x v="10"/>
    <x v="10"/>
    <x v="175"/>
    <x v="201"/>
    <x v="0"/>
    <x v="2050"/>
  </r>
  <r>
    <x v="1400"/>
    <x v="0"/>
    <x v="0"/>
    <x v="5"/>
    <x v="1410"/>
    <x v="1057"/>
    <x v="0"/>
    <x v="7"/>
    <x v="7"/>
    <x v="5"/>
    <x v="80"/>
    <x v="7"/>
    <x v="0"/>
    <x v="2051"/>
  </r>
  <r>
    <x v="1401"/>
    <x v="0"/>
    <x v="0"/>
    <x v="180"/>
    <x v="1411"/>
    <x v="1058"/>
    <x v="0"/>
    <x v="19"/>
    <x v="20"/>
    <x v="19"/>
    <x v="12"/>
    <x v="229"/>
    <x v="0"/>
    <x v="2052"/>
  </r>
  <r>
    <x v="1401"/>
    <x v="0"/>
    <x v="0"/>
    <x v="180"/>
    <x v="1412"/>
    <x v="1059"/>
    <x v="0"/>
    <x v="7"/>
    <x v="7"/>
    <x v="6"/>
    <x v="5"/>
    <x v="152"/>
    <x v="0"/>
    <x v="2053"/>
  </r>
  <r>
    <x v="1402"/>
    <x v="0"/>
    <x v="0"/>
    <x v="5"/>
    <x v="1413"/>
    <x v="1060"/>
    <x v="0"/>
    <x v="19"/>
    <x v="20"/>
    <x v="5"/>
    <x v="85"/>
    <x v="28"/>
    <x v="0"/>
    <x v="2054"/>
  </r>
  <r>
    <x v="1403"/>
    <x v="0"/>
    <x v="0"/>
    <x v="181"/>
    <x v="1414"/>
    <x v="1061"/>
    <x v="0"/>
    <x v="8"/>
    <x v="8"/>
    <x v="8"/>
    <x v="9"/>
    <x v="8"/>
    <x v="0"/>
    <x v="2055"/>
  </r>
  <r>
    <x v="1403"/>
    <x v="0"/>
    <x v="0"/>
    <x v="181"/>
    <x v="1415"/>
    <x v="1062"/>
    <x v="0"/>
    <x v="5"/>
    <x v="5"/>
    <x v="7"/>
    <x v="8"/>
    <x v="5"/>
    <x v="0"/>
    <x v="2056"/>
  </r>
  <r>
    <x v="1404"/>
    <x v="0"/>
    <x v="0"/>
    <x v="181"/>
    <x v="1314"/>
    <x v="980"/>
    <x v="0"/>
    <x v="1"/>
    <x v="1"/>
    <x v="1"/>
    <x v="5"/>
    <x v="57"/>
    <x v="0"/>
    <x v="2057"/>
  </r>
  <r>
    <x v="1405"/>
    <x v="0"/>
    <x v="0"/>
    <x v="182"/>
    <x v="1416"/>
    <x v="1063"/>
    <x v="0"/>
    <x v="5"/>
    <x v="5"/>
    <x v="7"/>
    <x v="8"/>
    <x v="5"/>
    <x v="0"/>
    <x v="2058"/>
  </r>
  <r>
    <x v="1405"/>
    <x v="0"/>
    <x v="0"/>
    <x v="182"/>
    <x v="1417"/>
    <x v="1064"/>
    <x v="0"/>
    <x v="5"/>
    <x v="5"/>
    <x v="7"/>
    <x v="8"/>
    <x v="5"/>
    <x v="0"/>
    <x v="2059"/>
  </r>
  <r>
    <x v="1406"/>
    <x v="0"/>
    <x v="0"/>
    <x v="182"/>
    <x v="1418"/>
    <x v="1065"/>
    <x v="0"/>
    <x v="1"/>
    <x v="1"/>
    <x v="1"/>
    <x v="1"/>
    <x v="1"/>
    <x v="0"/>
    <x v="2060"/>
  </r>
  <r>
    <x v="1407"/>
    <x v="0"/>
    <x v="0"/>
    <x v="183"/>
    <x v="1419"/>
    <x v="1066"/>
    <x v="0"/>
    <x v="5"/>
    <x v="5"/>
    <x v="7"/>
    <x v="8"/>
    <x v="5"/>
    <x v="0"/>
    <x v="2061"/>
  </r>
  <r>
    <x v="1407"/>
    <x v="0"/>
    <x v="0"/>
    <x v="183"/>
    <x v="1420"/>
    <x v="1067"/>
    <x v="0"/>
    <x v="1"/>
    <x v="1"/>
    <x v="1"/>
    <x v="1"/>
    <x v="1"/>
    <x v="0"/>
    <x v="2062"/>
  </r>
  <r>
    <x v="1408"/>
    <x v="0"/>
    <x v="0"/>
    <x v="114"/>
    <x v="1421"/>
    <x v="65"/>
    <x v="0"/>
    <x v="7"/>
    <x v="7"/>
    <x v="6"/>
    <x v="25"/>
    <x v="24"/>
    <x v="0"/>
    <x v="2063"/>
  </r>
  <r>
    <x v="1408"/>
    <x v="0"/>
    <x v="0"/>
    <x v="114"/>
    <x v="1422"/>
    <x v="1068"/>
    <x v="0"/>
    <x v="10"/>
    <x v="10"/>
    <x v="10"/>
    <x v="85"/>
    <x v="156"/>
    <x v="0"/>
    <x v="2064"/>
  </r>
  <r>
    <x v="1409"/>
    <x v="0"/>
    <x v="0"/>
    <x v="4"/>
    <x v="1423"/>
    <x v="1069"/>
    <x v="0"/>
    <x v="7"/>
    <x v="7"/>
    <x v="6"/>
    <x v="5"/>
    <x v="152"/>
    <x v="0"/>
    <x v="2065"/>
  </r>
  <r>
    <x v="1410"/>
    <x v="0"/>
    <x v="0"/>
    <x v="14"/>
    <x v="1424"/>
    <x v="1070"/>
    <x v="0"/>
    <x v="8"/>
    <x v="8"/>
    <x v="8"/>
    <x v="9"/>
    <x v="8"/>
    <x v="0"/>
    <x v="2066"/>
  </r>
  <r>
    <x v="1410"/>
    <x v="0"/>
    <x v="0"/>
    <x v="14"/>
    <x v="1425"/>
    <x v="1071"/>
    <x v="0"/>
    <x v="1"/>
    <x v="1"/>
    <x v="1"/>
    <x v="1"/>
    <x v="1"/>
    <x v="0"/>
    <x v="2067"/>
  </r>
  <r>
    <x v="1411"/>
    <x v="0"/>
    <x v="0"/>
    <x v="10"/>
    <x v="1426"/>
    <x v="1072"/>
    <x v="0"/>
    <x v="18"/>
    <x v="19"/>
    <x v="18"/>
    <x v="26"/>
    <x v="25"/>
    <x v="0"/>
    <x v="2068"/>
  </r>
  <r>
    <x v="1411"/>
    <x v="0"/>
    <x v="0"/>
    <x v="10"/>
    <x v="1427"/>
    <x v="1073"/>
    <x v="0"/>
    <x v="7"/>
    <x v="7"/>
    <x v="6"/>
    <x v="7"/>
    <x v="7"/>
    <x v="0"/>
    <x v="2069"/>
  </r>
  <r>
    <x v="1412"/>
    <x v="0"/>
    <x v="0"/>
    <x v="114"/>
    <x v="1428"/>
    <x v="1070"/>
    <x v="0"/>
    <x v="8"/>
    <x v="8"/>
    <x v="8"/>
    <x v="4"/>
    <x v="230"/>
    <x v="0"/>
    <x v="2070"/>
  </r>
  <r>
    <x v="1412"/>
    <x v="0"/>
    <x v="0"/>
    <x v="114"/>
    <x v="1429"/>
    <x v="1074"/>
    <x v="0"/>
    <x v="15"/>
    <x v="15"/>
    <x v="15"/>
    <x v="5"/>
    <x v="176"/>
    <x v="0"/>
    <x v="2071"/>
  </r>
  <r>
    <x v="1413"/>
    <x v="0"/>
    <x v="0"/>
    <x v="184"/>
    <x v="1430"/>
    <x v="1075"/>
    <x v="0"/>
    <x v="10"/>
    <x v="10"/>
    <x v="10"/>
    <x v="108"/>
    <x v="231"/>
    <x v="0"/>
    <x v="2072"/>
  </r>
  <r>
    <x v="1414"/>
    <x v="0"/>
    <x v="0"/>
    <x v="5"/>
    <x v="912"/>
    <x v="1076"/>
    <x v="0"/>
    <x v="5"/>
    <x v="5"/>
    <x v="5"/>
    <x v="102"/>
    <x v="87"/>
    <x v="0"/>
    <x v="2073"/>
  </r>
  <r>
    <x v="1415"/>
    <x v="0"/>
    <x v="0"/>
    <x v="5"/>
    <x v="1431"/>
    <x v="1077"/>
    <x v="0"/>
    <x v="19"/>
    <x v="20"/>
    <x v="5"/>
    <x v="198"/>
    <x v="232"/>
    <x v="0"/>
    <x v="2074"/>
  </r>
  <r>
    <x v="1416"/>
    <x v="0"/>
    <x v="0"/>
    <x v="185"/>
    <x v="1432"/>
    <x v="616"/>
    <x v="0"/>
    <x v="5"/>
    <x v="5"/>
    <x v="7"/>
    <x v="123"/>
    <x v="140"/>
    <x v="0"/>
    <x v="2075"/>
  </r>
  <r>
    <x v="1417"/>
    <x v="0"/>
    <x v="0"/>
    <x v="5"/>
    <x v="1433"/>
    <x v="1078"/>
    <x v="0"/>
    <x v="1"/>
    <x v="1"/>
    <x v="5"/>
    <x v="1"/>
    <x v="57"/>
    <x v="0"/>
    <x v="2076"/>
  </r>
  <r>
    <x v="1418"/>
    <x v="0"/>
    <x v="0"/>
    <x v="186"/>
    <x v="1434"/>
    <x v="1057"/>
    <x v="0"/>
    <x v="7"/>
    <x v="7"/>
    <x v="6"/>
    <x v="7"/>
    <x v="7"/>
    <x v="0"/>
    <x v="2077"/>
  </r>
  <r>
    <x v="1419"/>
    <x v="0"/>
    <x v="0"/>
    <x v="187"/>
    <x v="1435"/>
    <x v="949"/>
    <x v="0"/>
    <x v="7"/>
    <x v="7"/>
    <x v="6"/>
    <x v="5"/>
    <x v="152"/>
    <x v="0"/>
    <x v="2078"/>
  </r>
  <r>
    <x v="1419"/>
    <x v="0"/>
    <x v="0"/>
    <x v="187"/>
    <x v="1436"/>
    <x v="1079"/>
    <x v="0"/>
    <x v="7"/>
    <x v="7"/>
    <x v="6"/>
    <x v="5"/>
    <x v="152"/>
    <x v="0"/>
    <x v="2079"/>
  </r>
  <r>
    <x v="1419"/>
    <x v="0"/>
    <x v="0"/>
    <x v="187"/>
    <x v="1437"/>
    <x v="1080"/>
    <x v="0"/>
    <x v="5"/>
    <x v="5"/>
    <x v="7"/>
    <x v="5"/>
    <x v="87"/>
    <x v="0"/>
    <x v="2080"/>
  </r>
  <r>
    <x v="1419"/>
    <x v="0"/>
    <x v="0"/>
    <x v="187"/>
    <x v="1438"/>
    <x v="978"/>
    <x v="0"/>
    <x v="19"/>
    <x v="20"/>
    <x v="19"/>
    <x v="5"/>
    <x v="148"/>
    <x v="0"/>
    <x v="2081"/>
  </r>
  <r>
    <x v="1419"/>
    <x v="0"/>
    <x v="0"/>
    <x v="187"/>
    <x v="1439"/>
    <x v="1081"/>
    <x v="0"/>
    <x v="7"/>
    <x v="7"/>
    <x v="6"/>
    <x v="5"/>
    <x v="152"/>
    <x v="0"/>
    <x v="2082"/>
  </r>
  <r>
    <x v="1419"/>
    <x v="0"/>
    <x v="0"/>
    <x v="187"/>
    <x v="1440"/>
    <x v="1082"/>
    <x v="0"/>
    <x v="1"/>
    <x v="1"/>
    <x v="1"/>
    <x v="11"/>
    <x v="233"/>
    <x v="0"/>
    <x v="2083"/>
  </r>
  <r>
    <x v="1420"/>
    <x v="0"/>
    <x v="0"/>
    <x v="11"/>
    <x v="1441"/>
    <x v="1083"/>
    <x v="0"/>
    <x v="1"/>
    <x v="1"/>
    <x v="1"/>
    <x v="1"/>
    <x v="1"/>
    <x v="0"/>
    <x v="2084"/>
  </r>
  <r>
    <x v="1420"/>
    <x v="0"/>
    <x v="0"/>
    <x v="11"/>
    <x v="1442"/>
    <x v="1084"/>
    <x v="0"/>
    <x v="4"/>
    <x v="4"/>
    <x v="4"/>
    <x v="3"/>
    <x v="234"/>
    <x v="0"/>
    <x v="2085"/>
  </r>
  <r>
    <x v="1420"/>
    <x v="0"/>
    <x v="0"/>
    <x v="11"/>
    <x v="1443"/>
    <x v="1085"/>
    <x v="0"/>
    <x v="10"/>
    <x v="10"/>
    <x v="10"/>
    <x v="11"/>
    <x v="10"/>
    <x v="0"/>
    <x v="2086"/>
  </r>
  <r>
    <x v="1420"/>
    <x v="0"/>
    <x v="0"/>
    <x v="11"/>
    <x v="1444"/>
    <x v="1086"/>
    <x v="0"/>
    <x v="1"/>
    <x v="1"/>
    <x v="1"/>
    <x v="5"/>
    <x v="57"/>
    <x v="0"/>
    <x v="2087"/>
  </r>
  <r>
    <x v="1421"/>
    <x v="0"/>
    <x v="0"/>
    <x v="118"/>
    <x v="1445"/>
    <x v="1087"/>
    <x v="0"/>
    <x v="5"/>
    <x v="5"/>
    <x v="7"/>
    <x v="199"/>
    <x v="235"/>
    <x v="0"/>
    <x v="2088"/>
  </r>
  <r>
    <x v="1422"/>
    <x v="0"/>
    <x v="0"/>
    <x v="166"/>
    <x v="1446"/>
    <x v="930"/>
    <x v="0"/>
    <x v="5"/>
    <x v="5"/>
    <x v="7"/>
    <x v="126"/>
    <x v="142"/>
    <x v="0"/>
    <x v="2089"/>
  </r>
  <r>
    <x v="1422"/>
    <x v="0"/>
    <x v="0"/>
    <x v="166"/>
    <x v="1447"/>
    <x v="854"/>
    <x v="0"/>
    <x v="0"/>
    <x v="0"/>
    <x v="0"/>
    <x v="126"/>
    <x v="195"/>
    <x v="0"/>
    <x v="2090"/>
  </r>
  <r>
    <x v="1422"/>
    <x v="0"/>
    <x v="0"/>
    <x v="166"/>
    <x v="1261"/>
    <x v="849"/>
    <x v="0"/>
    <x v="7"/>
    <x v="7"/>
    <x v="6"/>
    <x v="52"/>
    <x v="191"/>
    <x v="0"/>
    <x v="2091"/>
  </r>
  <r>
    <x v="1422"/>
    <x v="0"/>
    <x v="0"/>
    <x v="166"/>
    <x v="454"/>
    <x v="623"/>
    <x v="0"/>
    <x v="1"/>
    <x v="1"/>
    <x v="1"/>
    <x v="20"/>
    <x v="53"/>
    <x v="0"/>
    <x v="2092"/>
  </r>
  <r>
    <x v="1422"/>
    <x v="0"/>
    <x v="0"/>
    <x v="166"/>
    <x v="1448"/>
    <x v="1088"/>
    <x v="0"/>
    <x v="7"/>
    <x v="7"/>
    <x v="6"/>
    <x v="5"/>
    <x v="152"/>
    <x v="0"/>
    <x v="2093"/>
  </r>
  <r>
    <x v="1422"/>
    <x v="0"/>
    <x v="0"/>
    <x v="166"/>
    <x v="1449"/>
    <x v="1089"/>
    <x v="0"/>
    <x v="5"/>
    <x v="5"/>
    <x v="7"/>
    <x v="5"/>
    <x v="87"/>
    <x v="0"/>
    <x v="2094"/>
  </r>
  <r>
    <x v="1423"/>
    <x v="0"/>
    <x v="0"/>
    <x v="118"/>
    <x v="1445"/>
    <x v="1087"/>
    <x v="0"/>
    <x v="5"/>
    <x v="5"/>
    <x v="7"/>
    <x v="199"/>
    <x v="235"/>
    <x v="0"/>
    <x v="2095"/>
  </r>
  <r>
    <x v="1423"/>
    <x v="0"/>
    <x v="0"/>
    <x v="118"/>
    <x v="1120"/>
    <x v="1090"/>
    <x v="0"/>
    <x v="0"/>
    <x v="0"/>
    <x v="0"/>
    <x v="5"/>
    <x v="147"/>
    <x v="0"/>
    <x v="2096"/>
  </r>
  <r>
    <x v="1424"/>
    <x v="0"/>
    <x v="0"/>
    <x v="5"/>
    <x v="1337"/>
    <x v="998"/>
    <x v="0"/>
    <x v="1"/>
    <x v="1"/>
    <x v="5"/>
    <x v="1"/>
    <x v="57"/>
    <x v="0"/>
    <x v="2097"/>
  </r>
  <r>
    <x v="1424"/>
    <x v="0"/>
    <x v="0"/>
    <x v="5"/>
    <x v="1450"/>
    <x v="1091"/>
    <x v="0"/>
    <x v="7"/>
    <x v="7"/>
    <x v="5"/>
    <x v="80"/>
    <x v="7"/>
    <x v="0"/>
    <x v="2098"/>
  </r>
  <r>
    <x v="1424"/>
    <x v="0"/>
    <x v="0"/>
    <x v="5"/>
    <x v="1451"/>
    <x v="1092"/>
    <x v="0"/>
    <x v="1"/>
    <x v="1"/>
    <x v="5"/>
    <x v="82"/>
    <x v="1"/>
    <x v="0"/>
    <x v="2099"/>
  </r>
  <r>
    <x v="1424"/>
    <x v="0"/>
    <x v="0"/>
    <x v="5"/>
    <x v="1452"/>
    <x v="1093"/>
    <x v="0"/>
    <x v="10"/>
    <x v="10"/>
    <x v="5"/>
    <x v="65"/>
    <x v="151"/>
    <x v="0"/>
    <x v="2100"/>
  </r>
  <r>
    <x v="1424"/>
    <x v="0"/>
    <x v="0"/>
    <x v="5"/>
    <x v="1453"/>
    <x v="1094"/>
    <x v="0"/>
    <x v="5"/>
    <x v="5"/>
    <x v="5"/>
    <x v="102"/>
    <x v="87"/>
    <x v="0"/>
    <x v="2101"/>
  </r>
  <r>
    <x v="1424"/>
    <x v="0"/>
    <x v="0"/>
    <x v="5"/>
    <x v="1454"/>
    <x v="1095"/>
    <x v="0"/>
    <x v="8"/>
    <x v="8"/>
    <x v="5"/>
    <x v="161"/>
    <x v="171"/>
    <x v="0"/>
    <x v="2102"/>
  </r>
  <r>
    <x v="1424"/>
    <x v="0"/>
    <x v="0"/>
    <x v="5"/>
    <x v="1455"/>
    <x v="1096"/>
    <x v="0"/>
    <x v="10"/>
    <x v="10"/>
    <x v="5"/>
    <x v="65"/>
    <x v="151"/>
    <x v="0"/>
    <x v="2103"/>
  </r>
  <r>
    <x v="1424"/>
    <x v="0"/>
    <x v="0"/>
    <x v="5"/>
    <x v="1456"/>
    <x v="1097"/>
    <x v="0"/>
    <x v="7"/>
    <x v="7"/>
    <x v="5"/>
    <x v="138"/>
    <x v="152"/>
    <x v="0"/>
    <x v="2104"/>
  </r>
  <r>
    <x v="1424"/>
    <x v="0"/>
    <x v="0"/>
    <x v="5"/>
    <x v="1457"/>
    <x v="756"/>
    <x v="0"/>
    <x v="15"/>
    <x v="15"/>
    <x v="5"/>
    <x v="116"/>
    <x v="18"/>
    <x v="0"/>
    <x v="2105"/>
  </r>
  <r>
    <x v="1424"/>
    <x v="0"/>
    <x v="0"/>
    <x v="5"/>
    <x v="1458"/>
    <x v="1098"/>
    <x v="0"/>
    <x v="10"/>
    <x v="10"/>
    <x v="5"/>
    <x v="65"/>
    <x v="151"/>
    <x v="0"/>
    <x v="2106"/>
  </r>
  <r>
    <x v="1424"/>
    <x v="0"/>
    <x v="0"/>
    <x v="5"/>
    <x v="1459"/>
    <x v="1099"/>
    <x v="0"/>
    <x v="5"/>
    <x v="5"/>
    <x v="5"/>
    <x v="1"/>
    <x v="5"/>
    <x v="0"/>
    <x v="2107"/>
  </r>
  <r>
    <x v="1424"/>
    <x v="0"/>
    <x v="0"/>
    <x v="5"/>
    <x v="1460"/>
    <x v="952"/>
    <x v="0"/>
    <x v="0"/>
    <x v="0"/>
    <x v="5"/>
    <x v="15"/>
    <x v="236"/>
    <x v="0"/>
    <x v="2108"/>
  </r>
  <r>
    <x v="1424"/>
    <x v="0"/>
    <x v="0"/>
    <x v="5"/>
    <x v="1461"/>
    <x v="1100"/>
    <x v="0"/>
    <x v="0"/>
    <x v="0"/>
    <x v="5"/>
    <x v="20"/>
    <x v="147"/>
    <x v="0"/>
    <x v="2109"/>
  </r>
  <r>
    <x v="1425"/>
    <x v="0"/>
    <x v="0"/>
    <x v="5"/>
    <x v="1225"/>
    <x v="912"/>
    <x v="0"/>
    <x v="1"/>
    <x v="1"/>
    <x v="5"/>
    <x v="183"/>
    <x v="170"/>
    <x v="0"/>
    <x v="2110"/>
  </r>
  <r>
    <x v="1426"/>
    <x v="0"/>
    <x v="0"/>
    <x v="188"/>
    <x v="1462"/>
    <x v="941"/>
    <x v="0"/>
    <x v="7"/>
    <x v="7"/>
    <x v="6"/>
    <x v="20"/>
    <x v="84"/>
    <x v="0"/>
    <x v="2111"/>
  </r>
  <r>
    <x v="1426"/>
    <x v="0"/>
    <x v="0"/>
    <x v="188"/>
    <x v="919"/>
    <x v="313"/>
    <x v="0"/>
    <x v="1"/>
    <x v="1"/>
    <x v="1"/>
    <x v="135"/>
    <x v="157"/>
    <x v="0"/>
    <x v="2112"/>
  </r>
  <r>
    <x v="1427"/>
    <x v="0"/>
    <x v="0"/>
    <x v="5"/>
    <x v="1463"/>
    <x v="1101"/>
    <x v="0"/>
    <x v="19"/>
    <x v="20"/>
    <x v="5"/>
    <x v="15"/>
    <x v="148"/>
    <x v="0"/>
    <x v="2113"/>
  </r>
  <r>
    <x v="1427"/>
    <x v="0"/>
    <x v="0"/>
    <x v="5"/>
    <x v="1464"/>
    <x v="718"/>
    <x v="0"/>
    <x v="1"/>
    <x v="1"/>
    <x v="5"/>
    <x v="82"/>
    <x v="1"/>
    <x v="0"/>
    <x v="2114"/>
  </r>
  <r>
    <x v="1428"/>
    <x v="0"/>
    <x v="0"/>
    <x v="189"/>
    <x v="1465"/>
    <x v="1025"/>
    <x v="1"/>
    <x v="1"/>
    <x v="11"/>
    <x v="1"/>
    <x v="1"/>
    <x v="86"/>
    <x v="0"/>
    <x v="2115"/>
  </r>
  <r>
    <x v="1429"/>
    <x v="0"/>
    <x v="0"/>
    <x v="5"/>
    <x v="1466"/>
    <x v="1102"/>
    <x v="0"/>
    <x v="10"/>
    <x v="10"/>
    <x v="5"/>
    <x v="53"/>
    <x v="10"/>
    <x v="0"/>
    <x v="2116"/>
  </r>
  <r>
    <x v="1429"/>
    <x v="0"/>
    <x v="0"/>
    <x v="5"/>
    <x v="1467"/>
    <x v="1103"/>
    <x v="0"/>
    <x v="1"/>
    <x v="1"/>
    <x v="5"/>
    <x v="82"/>
    <x v="1"/>
    <x v="0"/>
    <x v="2117"/>
  </r>
  <r>
    <x v="1429"/>
    <x v="0"/>
    <x v="0"/>
    <x v="5"/>
    <x v="1468"/>
    <x v="1104"/>
    <x v="0"/>
    <x v="1"/>
    <x v="1"/>
    <x v="5"/>
    <x v="1"/>
    <x v="57"/>
    <x v="0"/>
    <x v="2118"/>
  </r>
  <r>
    <x v="1429"/>
    <x v="0"/>
    <x v="0"/>
    <x v="5"/>
    <x v="1469"/>
    <x v="1105"/>
    <x v="0"/>
    <x v="7"/>
    <x v="7"/>
    <x v="5"/>
    <x v="138"/>
    <x v="152"/>
    <x v="0"/>
    <x v="2119"/>
  </r>
  <r>
    <x v="1430"/>
    <x v="0"/>
    <x v="0"/>
    <x v="5"/>
    <x v="1470"/>
    <x v="1106"/>
    <x v="0"/>
    <x v="7"/>
    <x v="7"/>
    <x v="5"/>
    <x v="80"/>
    <x v="7"/>
    <x v="0"/>
    <x v="2120"/>
  </r>
  <r>
    <x v="1430"/>
    <x v="0"/>
    <x v="0"/>
    <x v="5"/>
    <x v="1471"/>
    <x v="1107"/>
    <x v="0"/>
    <x v="7"/>
    <x v="7"/>
    <x v="5"/>
    <x v="80"/>
    <x v="7"/>
    <x v="0"/>
    <x v="2121"/>
  </r>
  <r>
    <x v="1430"/>
    <x v="0"/>
    <x v="0"/>
    <x v="5"/>
    <x v="1472"/>
    <x v="1108"/>
    <x v="0"/>
    <x v="10"/>
    <x v="10"/>
    <x v="5"/>
    <x v="53"/>
    <x v="10"/>
    <x v="0"/>
    <x v="2122"/>
  </r>
  <r>
    <x v="1431"/>
    <x v="0"/>
    <x v="0"/>
    <x v="5"/>
    <x v="1473"/>
    <x v="1109"/>
    <x v="0"/>
    <x v="7"/>
    <x v="7"/>
    <x v="5"/>
    <x v="80"/>
    <x v="7"/>
    <x v="0"/>
    <x v="2123"/>
  </r>
  <r>
    <x v="1432"/>
    <x v="0"/>
    <x v="0"/>
    <x v="190"/>
    <x v="1474"/>
    <x v="929"/>
    <x v="0"/>
    <x v="1"/>
    <x v="1"/>
    <x v="1"/>
    <x v="1"/>
    <x v="1"/>
    <x v="0"/>
    <x v="2124"/>
  </r>
  <r>
    <x v="1433"/>
    <x v="0"/>
    <x v="0"/>
    <x v="5"/>
    <x v="1432"/>
    <x v="616"/>
    <x v="0"/>
    <x v="5"/>
    <x v="5"/>
    <x v="5"/>
    <x v="200"/>
    <x v="140"/>
    <x v="0"/>
    <x v="2125"/>
  </r>
  <r>
    <x v="1434"/>
    <x v="0"/>
    <x v="0"/>
    <x v="14"/>
    <x v="1430"/>
    <x v="1075"/>
    <x v="0"/>
    <x v="10"/>
    <x v="10"/>
    <x v="10"/>
    <x v="108"/>
    <x v="231"/>
    <x v="0"/>
    <x v="2126"/>
  </r>
  <r>
    <x v="1435"/>
    <x v="0"/>
    <x v="0"/>
    <x v="191"/>
    <x v="1475"/>
    <x v="837"/>
    <x v="0"/>
    <x v="19"/>
    <x v="20"/>
    <x v="19"/>
    <x v="201"/>
    <x v="99"/>
    <x v="0"/>
    <x v="2127"/>
  </r>
  <r>
    <x v="1436"/>
    <x v="0"/>
    <x v="0"/>
    <x v="4"/>
    <x v="1476"/>
    <x v="1110"/>
    <x v="0"/>
    <x v="1"/>
    <x v="1"/>
    <x v="1"/>
    <x v="5"/>
    <x v="57"/>
    <x v="0"/>
    <x v="2128"/>
  </r>
  <r>
    <x v="1436"/>
    <x v="0"/>
    <x v="0"/>
    <x v="4"/>
    <x v="1477"/>
    <x v="1111"/>
    <x v="0"/>
    <x v="7"/>
    <x v="7"/>
    <x v="6"/>
    <x v="5"/>
    <x v="152"/>
    <x v="0"/>
    <x v="2129"/>
  </r>
  <r>
    <x v="1437"/>
    <x v="0"/>
    <x v="0"/>
    <x v="114"/>
    <x v="1478"/>
    <x v="841"/>
    <x v="0"/>
    <x v="7"/>
    <x v="7"/>
    <x v="6"/>
    <x v="7"/>
    <x v="7"/>
    <x v="0"/>
    <x v="2130"/>
  </r>
  <r>
    <x v="1438"/>
    <x v="0"/>
    <x v="0"/>
    <x v="192"/>
    <x v="1123"/>
    <x v="771"/>
    <x v="0"/>
    <x v="28"/>
    <x v="29"/>
    <x v="28"/>
    <x v="167"/>
    <x v="189"/>
    <x v="0"/>
    <x v="2131"/>
  </r>
  <r>
    <x v="1439"/>
    <x v="0"/>
    <x v="0"/>
    <x v="5"/>
    <x v="1479"/>
    <x v="1112"/>
    <x v="0"/>
    <x v="7"/>
    <x v="7"/>
    <x v="5"/>
    <x v="138"/>
    <x v="152"/>
    <x v="0"/>
    <x v="2132"/>
  </r>
  <r>
    <x v="1440"/>
    <x v="0"/>
    <x v="0"/>
    <x v="5"/>
    <x v="1480"/>
    <x v="1113"/>
    <x v="0"/>
    <x v="7"/>
    <x v="7"/>
    <x v="5"/>
    <x v="138"/>
    <x v="152"/>
    <x v="0"/>
    <x v="2133"/>
  </r>
  <r>
    <x v="1441"/>
    <x v="0"/>
    <x v="0"/>
    <x v="5"/>
    <x v="1481"/>
    <x v="1114"/>
    <x v="0"/>
    <x v="7"/>
    <x v="7"/>
    <x v="5"/>
    <x v="80"/>
    <x v="7"/>
    <x v="0"/>
    <x v="2134"/>
  </r>
  <r>
    <x v="1442"/>
    <x v="0"/>
    <x v="0"/>
    <x v="5"/>
    <x v="1482"/>
    <x v="1115"/>
    <x v="0"/>
    <x v="7"/>
    <x v="7"/>
    <x v="5"/>
    <x v="138"/>
    <x v="152"/>
    <x v="0"/>
    <x v="2135"/>
  </r>
  <r>
    <x v="1443"/>
    <x v="0"/>
    <x v="0"/>
    <x v="5"/>
    <x v="1483"/>
    <x v="1001"/>
    <x v="0"/>
    <x v="5"/>
    <x v="5"/>
    <x v="5"/>
    <x v="102"/>
    <x v="87"/>
    <x v="0"/>
    <x v="2136"/>
  </r>
  <r>
    <x v="1443"/>
    <x v="0"/>
    <x v="0"/>
    <x v="5"/>
    <x v="1341"/>
    <x v="1001"/>
    <x v="0"/>
    <x v="5"/>
    <x v="5"/>
    <x v="5"/>
    <x v="102"/>
    <x v="87"/>
    <x v="0"/>
    <x v="2137"/>
  </r>
  <r>
    <x v="1444"/>
    <x v="0"/>
    <x v="0"/>
    <x v="5"/>
    <x v="1484"/>
    <x v="1116"/>
    <x v="0"/>
    <x v="10"/>
    <x v="10"/>
    <x v="5"/>
    <x v="65"/>
    <x v="151"/>
    <x v="0"/>
    <x v="2138"/>
  </r>
  <r>
    <x v="1445"/>
    <x v="0"/>
    <x v="0"/>
    <x v="5"/>
    <x v="1485"/>
    <x v="1117"/>
    <x v="0"/>
    <x v="1"/>
    <x v="1"/>
    <x v="5"/>
    <x v="1"/>
    <x v="57"/>
    <x v="0"/>
    <x v="2139"/>
  </r>
  <r>
    <x v="1446"/>
    <x v="0"/>
    <x v="0"/>
    <x v="114"/>
    <x v="1478"/>
    <x v="841"/>
    <x v="0"/>
    <x v="7"/>
    <x v="7"/>
    <x v="6"/>
    <x v="7"/>
    <x v="7"/>
    <x v="0"/>
    <x v="2140"/>
  </r>
  <r>
    <x v="1447"/>
    <x v="0"/>
    <x v="0"/>
    <x v="4"/>
    <x v="1486"/>
    <x v="1118"/>
    <x v="0"/>
    <x v="5"/>
    <x v="5"/>
    <x v="7"/>
    <x v="5"/>
    <x v="87"/>
    <x v="0"/>
    <x v="2141"/>
  </r>
  <r>
    <x v="1448"/>
    <x v="0"/>
    <x v="0"/>
    <x v="114"/>
    <x v="1487"/>
    <x v="1119"/>
    <x v="0"/>
    <x v="15"/>
    <x v="15"/>
    <x v="15"/>
    <x v="20"/>
    <x v="18"/>
    <x v="0"/>
    <x v="2142"/>
  </r>
  <r>
    <x v="1449"/>
    <x v="0"/>
    <x v="0"/>
    <x v="5"/>
    <x v="1488"/>
    <x v="1120"/>
    <x v="0"/>
    <x v="7"/>
    <x v="7"/>
    <x v="5"/>
    <x v="138"/>
    <x v="152"/>
    <x v="0"/>
    <x v="2143"/>
  </r>
  <r>
    <x v="1450"/>
    <x v="0"/>
    <x v="0"/>
    <x v="4"/>
    <x v="1489"/>
    <x v="1121"/>
    <x v="0"/>
    <x v="5"/>
    <x v="5"/>
    <x v="7"/>
    <x v="5"/>
    <x v="87"/>
    <x v="0"/>
    <x v="2144"/>
  </r>
  <r>
    <x v="1451"/>
    <x v="0"/>
    <x v="0"/>
    <x v="14"/>
    <x v="1490"/>
    <x v="1122"/>
    <x v="0"/>
    <x v="5"/>
    <x v="5"/>
    <x v="7"/>
    <x v="5"/>
    <x v="87"/>
    <x v="0"/>
    <x v="2145"/>
  </r>
  <r>
    <x v="1452"/>
    <x v="0"/>
    <x v="0"/>
    <x v="5"/>
    <x v="1491"/>
    <x v="1123"/>
    <x v="0"/>
    <x v="0"/>
    <x v="0"/>
    <x v="5"/>
    <x v="5"/>
    <x v="0"/>
    <x v="0"/>
    <x v="2146"/>
  </r>
  <r>
    <x v="1452"/>
    <x v="0"/>
    <x v="0"/>
    <x v="5"/>
    <x v="1492"/>
    <x v="1124"/>
    <x v="0"/>
    <x v="10"/>
    <x v="10"/>
    <x v="5"/>
    <x v="53"/>
    <x v="10"/>
    <x v="0"/>
    <x v="2147"/>
  </r>
  <r>
    <x v="1452"/>
    <x v="0"/>
    <x v="0"/>
    <x v="5"/>
    <x v="1493"/>
    <x v="1125"/>
    <x v="0"/>
    <x v="8"/>
    <x v="8"/>
    <x v="5"/>
    <x v="161"/>
    <x v="171"/>
    <x v="0"/>
    <x v="2148"/>
  </r>
  <r>
    <x v="1452"/>
    <x v="0"/>
    <x v="0"/>
    <x v="5"/>
    <x v="1090"/>
    <x v="810"/>
    <x v="0"/>
    <x v="1"/>
    <x v="1"/>
    <x v="5"/>
    <x v="1"/>
    <x v="57"/>
    <x v="0"/>
    <x v="2149"/>
  </r>
  <r>
    <x v="1452"/>
    <x v="0"/>
    <x v="0"/>
    <x v="5"/>
    <x v="1494"/>
    <x v="1126"/>
    <x v="0"/>
    <x v="19"/>
    <x v="20"/>
    <x v="5"/>
    <x v="202"/>
    <x v="229"/>
    <x v="0"/>
    <x v="2150"/>
  </r>
  <r>
    <x v="1452"/>
    <x v="0"/>
    <x v="0"/>
    <x v="5"/>
    <x v="1495"/>
    <x v="1127"/>
    <x v="0"/>
    <x v="0"/>
    <x v="0"/>
    <x v="5"/>
    <x v="5"/>
    <x v="0"/>
    <x v="0"/>
    <x v="2151"/>
  </r>
  <r>
    <x v="1452"/>
    <x v="0"/>
    <x v="0"/>
    <x v="5"/>
    <x v="1496"/>
    <x v="386"/>
    <x v="0"/>
    <x v="0"/>
    <x v="0"/>
    <x v="5"/>
    <x v="15"/>
    <x v="236"/>
    <x v="0"/>
    <x v="2152"/>
  </r>
  <r>
    <x v="1452"/>
    <x v="0"/>
    <x v="0"/>
    <x v="5"/>
    <x v="1497"/>
    <x v="1125"/>
    <x v="0"/>
    <x v="8"/>
    <x v="8"/>
    <x v="5"/>
    <x v="36"/>
    <x v="8"/>
    <x v="0"/>
    <x v="2153"/>
  </r>
  <r>
    <x v="1452"/>
    <x v="0"/>
    <x v="0"/>
    <x v="5"/>
    <x v="1498"/>
    <x v="1128"/>
    <x v="0"/>
    <x v="5"/>
    <x v="5"/>
    <x v="5"/>
    <x v="102"/>
    <x v="87"/>
    <x v="0"/>
    <x v="2154"/>
  </r>
  <r>
    <x v="1452"/>
    <x v="0"/>
    <x v="0"/>
    <x v="5"/>
    <x v="860"/>
    <x v="1129"/>
    <x v="0"/>
    <x v="0"/>
    <x v="0"/>
    <x v="5"/>
    <x v="9"/>
    <x v="102"/>
    <x v="0"/>
    <x v="2155"/>
  </r>
  <r>
    <x v="1452"/>
    <x v="0"/>
    <x v="0"/>
    <x v="5"/>
    <x v="1267"/>
    <x v="942"/>
    <x v="0"/>
    <x v="1"/>
    <x v="1"/>
    <x v="5"/>
    <x v="82"/>
    <x v="1"/>
    <x v="0"/>
    <x v="2156"/>
  </r>
  <r>
    <x v="1452"/>
    <x v="0"/>
    <x v="0"/>
    <x v="5"/>
    <x v="1499"/>
    <x v="1130"/>
    <x v="0"/>
    <x v="1"/>
    <x v="1"/>
    <x v="5"/>
    <x v="1"/>
    <x v="57"/>
    <x v="0"/>
    <x v="2157"/>
  </r>
  <r>
    <x v="1453"/>
    <x v="0"/>
    <x v="0"/>
    <x v="5"/>
    <x v="1500"/>
    <x v="1131"/>
    <x v="0"/>
    <x v="5"/>
    <x v="5"/>
    <x v="5"/>
    <x v="102"/>
    <x v="87"/>
    <x v="0"/>
    <x v="2158"/>
  </r>
  <r>
    <x v="1453"/>
    <x v="0"/>
    <x v="0"/>
    <x v="5"/>
    <x v="1501"/>
    <x v="527"/>
    <x v="0"/>
    <x v="0"/>
    <x v="0"/>
    <x v="5"/>
    <x v="16"/>
    <x v="237"/>
    <x v="0"/>
    <x v="2159"/>
  </r>
  <r>
    <x v="1454"/>
    <x v="0"/>
    <x v="0"/>
    <x v="180"/>
    <x v="1455"/>
    <x v="1096"/>
    <x v="0"/>
    <x v="10"/>
    <x v="10"/>
    <x v="10"/>
    <x v="5"/>
    <x v="151"/>
    <x v="0"/>
    <x v="2160"/>
  </r>
  <r>
    <x v="1455"/>
    <x v="0"/>
    <x v="0"/>
    <x v="5"/>
    <x v="1502"/>
    <x v="836"/>
    <x v="0"/>
    <x v="10"/>
    <x v="10"/>
    <x v="5"/>
    <x v="53"/>
    <x v="10"/>
    <x v="0"/>
    <x v="2161"/>
  </r>
  <r>
    <x v="1455"/>
    <x v="0"/>
    <x v="0"/>
    <x v="5"/>
    <x v="1503"/>
    <x v="1132"/>
    <x v="0"/>
    <x v="1"/>
    <x v="1"/>
    <x v="5"/>
    <x v="82"/>
    <x v="1"/>
    <x v="0"/>
    <x v="2162"/>
  </r>
  <r>
    <x v="1455"/>
    <x v="0"/>
    <x v="0"/>
    <x v="5"/>
    <x v="1504"/>
    <x v="931"/>
    <x v="0"/>
    <x v="0"/>
    <x v="0"/>
    <x v="5"/>
    <x v="20"/>
    <x v="147"/>
    <x v="0"/>
    <x v="2163"/>
  </r>
  <r>
    <x v="1456"/>
    <x v="0"/>
    <x v="0"/>
    <x v="5"/>
    <x v="1505"/>
    <x v="1133"/>
    <x v="0"/>
    <x v="1"/>
    <x v="1"/>
    <x v="5"/>
    <x v="15"/>
    <x v="129"/>
    <x v="0"/>
    <x v="2164"/>
  </r>
  <r>
    <x v="1457"/>
    <x v="0"/>
    <x v="0"/>
    <x v="30"/>
    <x v="1506"/>
    <x v="1134"/>
    <x v="0"/>
    <x v="27"/>
    <x v="24"/>
    <x v="26"/>
    <x v="51"/>
    <x v="220"/>
    <x v="0"/>
    <x v="2165"/>
  </r>
  <r>
    <x v="1457"/>
    <x v="0"/>
    <x v="0"/>
    <x v="30"/>
    <x v="1507"/>
    <x v="1135"/>
    <x v="0"/>
    <x v="5"/>
    <x v="5"/>
    <x v="7"/>
    <x v="203"/>
    <x v="238"/>
    <x v="0"/>
    <x v="2166"/>
  </r>
  <r>
    <x v="1458"/>
    <x v="0"/>
    <x v="0"/>
    <x v="30"/>
    <x v="1508"/>
    <x v="1136"/>
    <x v="0"/>
    <x v="7"/>
    <x v="7"/>
    <x v="6"/>
    <x v="5"/>
    <x v="152"/>
    <x v="0"/>
    <x v="2167"/>
  </r>
  <r>
    <x v="1459"/>
    <x v="0"/>
    <x v="0"/>
    <x v="114"/>
    <x v="1509"/>
    <x v="1137"/>
    <x v="0"/>
    <x v="38"/>
    <x v="11"/>
    <x v="38"/>
    <x v="109"/>
    <x v="86"/>
    <x v="0"/>
    <x v="2168"/>
  </r>
  <r>
    <x v="1460"/>
    <x v="0"/>
    <x v="0"/>
    <x v="114"/>
    <x v="1510"/>
    <x v="1138"/>
    <x v="0"/>
    <x v="7"/>
    <x v="7"/>
    <x v="6"/>
    <x v="5"/>
    <x v="152"/>
    <x v="0"/>
    <x v="2169"/>
  </r>
  <r>
    <x v="1460"/>
    <x v="0"/>
    <x v="0"/>
    <x v="114"/>
    <x v="1511"/>
    <x v="1139"/>
    <x v="0"/>
    <x v="7"/>
    <x v="7"/>
    <x v="6"/>
    <x v="29"/>
    <x v="89"/>
    <x v="0"/>
    <x v="2170"/>
  </r>
  <r>
    <x v="1460"/>
    <x v="0"/>
    <x v="0"/>
    <x v="114"/>
    <x v="1512"/>
    <x v="1140"/>
    <x v="0"/>
    <x v="7"/>
    <x v="7"/>
    <x v="6"/>
    <x v="204"/>
    <x v="239"/>
    <x v="0"/>
    <x v="2171"/>
  </r>
  <r>
    <x v="1460"/>
    <x v="0"/>
    <x v="0"/>
    <x v="114"/>
    <x v="1513"/>
    <x v="1141"/>
    <x v="0"/>
    <x v="1"/>
    <x v="1"/>
    <x v="1"/>
    <x v="5"/>
    <x v="57"/>
    <x v="0"/>
    <x v="2172"/>
  </r>
  <r>
    <x v="1460"/>
    <x v="0"/>
    <x v="0"/>
    <x v="114"/>
    <x v="1514"/>
    <x v="1142"/>
    <x v="0"/>
    <x v="1"/>
    <x v="1"/>
    <x v="1"/>
    <x v="29"/>
    <x v="93"/>
    <x v="0"/>
    <x v="2173"/>
  </r>
  <r>
    <x v="1461"/>
    <x v="0"/>
    <x v="0"/>
    <x v="114"/>
    <x v="1515"/>
    <x v="1143"/>
    <x v="0"/>
    <x v="0"/>
    <x v="0"/>
    <x v="0"/>
    <x v="5"/>
    <x v="147"/>
    <x v="0"/>
    <x v="2174"/>
  </r>
  <r>
    <x v="1462"/>
    <x v="0"/>
    <x v="0"/>
    <x v="5"/>
    <x v="1268"/>
    <x v="943"/>
    <x v="0"/>
    <x v="8"/>
    <x v="8"/>
    <x v="5"/>
    <x v="161"/>
    <x v="171"/>
    <x v="0"/>
    <x v="2175"/>
  </r>
  <r>
    <x v="1463"/>
    <x v="0"/>
    <x v="0"/>
    <x v="5"/>
    <x v="1516"/>
    <x v="974"/>
    <x v="0"/>
    <x v="15"/>
    <x v="15"/>
    <x v="5"/>
    <x v="116"/>
    <x v="18"/>
    <x v="0"/>
    <x v="2176"/>
  </r>
  <r>
    <x v="1464"/>
    <x v="0"/>
    <x v="0"/>
    <x v="5"/>
    <x v="1517"/>
    <x v="1144"/>
    <x v="0"/>
    <x v="1"/>
    <x v="1"/>
    <x v="5"/>
    <x v="82"/>
    <x v="1"/>
    <x v="0"/>
    <x v="2177"/>
  </r>
  <r>
    <x v="1464"/>
    <x v="0"/>
    <x v="0"/>
    <x v="5"/>
    <x v="1518"/>
    <x v="386"/>
    <x v="0"/>
    <x v="0"/>
    <x v="0"/>
    <x v="5"/>
    <x v="15"/>
    <x v="236"/>
    <x v="0"/>
    <x v="2178"/>
  </r>
  <r>
    <x v="1464"/>
    <x v="0"/>
    <x v="0"/>
    <x v="5"/>
    <x v="1519"/>
    <x v="1145"/>
    <x v="0"/>
    <x v="5"/>
    <x v="5"/>
    <x v="5"/>
    <x v="183"/>
    <x v="240"/>
    <x v="0"/>
    <x v="2179"/>
  </r>
  <r>
    <x v="1464"/>
    <x v="0"/>
    <x v="0"/>
    <x v="5"/>
    <x v="1520"/>
    <x v="1146"/>
    <x v="0"/>
    <x v="0"/>
    <x v="0"/>
    <x v="5"/>
    <x v="20"/>
    <x v="147"/>
    <x v="0"/>
    <x v="2180"/>
  </r>
  <r>
    <x v="1464"/>
    <x v="0"/>
    <x v="0"/>
    <x v="5"/>
    <x v="1358"/>
    <x v="1014"/>
    <x v="0"/>
    <x v="5"/>
    <x v="5"/>
    <x v="5"/>
    <x v="102"/>
    <x v="87"/>
    <x v="0"/>
    <x v="2181"/>
  </r>
  <r>
    <x v="1464"/>
    <x v="0"/>
    <x v="0"/>
    <x v="5"/>
    <x v="1521"/>
    <x v="1147"/>
    <x v="0"/>
    <x v="5"/>
    <x v="5"/>
    <x v="5"/>
    <x v="1"/>
    <x v="5"/>
    <x v="0"/>
    <x v="2182"/>
  </r>
  <r>
    <x v="1465"/>
    <x v="0"/>
    <x v="0"/>
    <x v="5"/>
    <x v="1290"/>
    <x v="1090"/>
    <x v="0"/>
    <x v="0"/>
    <x v="0"/>
    <x v="5"/>
    <x v="20"/>
    <x v="147"/>
    <x v="0"/>
    <x v="2183"/>
  </r>
  <r>
    <x v="1465"/>
    <x v="0"/>
    <x v="0"/>
    <x v="5"/>
    <x v="1342"/>
    <x v="1148"/>
    <x v="0"/>
    <x v="19"/>
    <x v="20"/>
    <x v="5"/>
    <x v="15"/>
    <x v="148"/>
    <x v="0"/>
    <x v="2184"/>
  </r>
  <r>
    <x v="1465"/>
    <x v="0"/>
    <x v="0"/>
    <x v="5"/>
    <x v="1522"/>
    <x v="816"/>
    <x v="0"/>
    <x v="1"/>
    <x v="1"/>
    <x v="5"/>
    <x v="82"/>
    <x v="1"/>
    <x v="0"/>
    <x v="2185"/>
  </r>
  <r>
    <x v="1465"/>
    <x v="0"/>
    <x v="0"/>
    <x v="5"/>
    <x v="1523"/>
    <x v="1149"/>
    <x v="0"/>
    <x v="1"/>
    <x v="1"/>
    <x v="5"/>
    <x v="82"/>
    <x v="1"/>
    <x v="0"/>
    <x v="2186"/>
  </r>
  <r>
    <x v="1465"/>
    <x v="0"/>
    <x v="0"/>
    <x v="5"/>
    <x v="1524"/>
    <x v="1150"/>
    <x v="0"/>
    <x v="1"/>
    <x v="1"/>
    <x v="5"/>
    <x v="1"/>
    <x v="57"/>
    <x v="0"/>
    <x v="2187"/>
  </r>
  <r>
    <x v="1466"/>
    <x v="0"/>
    <x v="0"/>
    <x v="114"/>
    <x v="1174"/>
    <x v="771"/>
    <x v="0"/>
    <x v="28"/>
    <x v="29"/>
    <x v="28"/>
    <x v="173"/>
    <x v="181"/>
    <x v="0"/>
    <x v="2188"/>
  </r>
  <r>
    <x v="1467"/>
    <x v="0"/>
    <x v="0"/>
    <x v="5"/>
    <x v="1525"/>
    <x v="1151"/>
    <x v="0"/>
    <x v="7"/>
    <x v="7"/>
    <x v="5"/>
    <x v="138"/>
    <x v="152"/>
    <x v="0"/>
    <x v="2189"/>
  </r>
  <r>
    <x v="1468"/>
    <x v="0"/>
    <x v="0"/>
    <x v="114"/>
    <x v="1029"/>
    <x v="716"/>
    <x v="0"/>
    <x v="1"/>
    <x v="1"/>
    <x v="1"/>
    <x v="49"/>
    <x v="166"/>
    <x v="0"/>
    <x v="2190"/>
  </r>
  <r>
    <x v="1469"/>
    <x v="0"/>
    <x v="0"/>
    <x v="5"/>
    <x v="1526"/>
    <x v="1152"/>
    <x v="0"/>
    <x v="7"/>
    <x v="7"/>
    <x v="5"/>
    <x v="205"/>
    <x v="204"/>
    <x v="0"/>
    <x v="2191"/>
  </r>
  <r>
    <x v="1469"/>
    <x v="0"/>
    <x v="0"/>
    <x v="5"/>
    <x v="1527"/>
    <x v="1153"/>
    <x v="0"/>
    <x v="28"/>
    <x v="29"/>
    <x v="5"/>
    <x v="109"/>
    <x v="47"/>
    <x v="0"/>
    <x v="2192"/>
  </r>
  <r>
    <x v="1470"/>
    <x v="0"/>
    <x v="0"/>
    <x v="10"/>
    <x v="1528"/>
    <x v="1154"/>
    <x v="0"/>
    <x v="1"/>
    <x v="1"/>
    <x v="1"/>
    <x v="1"/>
    <x v="1"/>
    <x v="0"/>
    <x v="2193"/>
  </r>
  <r>
    <x v="1470"/>
    <x v="0"/>
    <x v="0"/>
    <x v="10"/>
    <x v="1529"/>
    <x v="1155"/>
    <x v="0"/>
    <x v="5"/>
    <x v="5"/>
    <x v="7"/>
    <x v="8"/>
    <x v="5"/>
    <x v="0"/>
    <x v="2194"/>
  </r>
  <r>
    <x v="1470"/>
    <x v="0"/>
    <x v="0"/>
    <x v="10"/>
    <x v="999"/>
    <x v="743"/>
    <x v="0"/>
    <x v="8"/>
    <x v="8"/>
    <x v="8"/>
    <x v="5"/>
    <x v="171"/>
    <x v="0"/>
    <x v="2195"/>
  </r>
  <r>
    <x v="1470"/>
    <x v="0"/>
    <x v="0"/>
    <x v="10"/>
    <x v="1530"/>
    <x v="1156"/>
    <x v="0"/>
    <x v="8"/>
    <x v="8"/>
    <x v="8"/>
    <x v="5"/>
    <x v="171"/>
    <x v="0"/>
    <x v="2196"/>
  </r>
  <r>
    <x v="1471"/>
    <x v="0"/>
    <x v="0"/>
    <x v="193"/>
    <x v="1531"/>
    <x v="1157"/>
    <x v="0"/>
    <x v="7"/>
    <x v="7"/>
    <x v="6"/>
    <x v="7"/>
    <x v="7"/>
    <x v="0"/>
    <x v="2197"/>
  </r>
  <r>
    <x v="1472"/>
    <x v="0"/>
    <x v="0"/>
    <x v="5"/>
    <x v="1532"/>
    <x v="1158"/>
    <x v="0"/>
    <x v="7"/>
    <x v="7"/>
    <x v="5"/>
    <x v="138"/>
    <x v="152"/>
    <x v="0"/>
    <x v="2198"/>
  </r>
  <r>
    <x v="1473"/>
    <x v="0"/>
    <x v="0"/>
    <x v="14"/>
    <x v="1533"/>
    <x v="1159"/>
    <x v="0"/>
    <x v="5"/>
    <x v="5"/>
    <x v="7"/>
    <x v="5"/>
    <x v="87"/>
    <x v="0"/>
    <x v="2199"/>
  </r>
  <r>
    <x v="1473"/>
    <x v="0"/>
    <x v="0"/>
    <x v="14"/>
    <x v="1534"/>
    <x v="1160"/>
    <x v="0"/>
    <x v="1"/>
    <x v="1"/>
    <x v="1"/>
    <x v="20"/>
    <x v="53"/>
    <x v="0"/>
    <x v="2200"/>
  </r>
  <r>
    <x v="1473"/>
    <x v="0"/>
    <x v="0"/>
    <x v="14"/>
    <x v="1535"/>
    <x v="1161"/>
    <x v="0"/>
    <x v="4"/>
    <x v="4"/>
    <x v="4"/>
    <x v="206"/>
    <x v="241"/>
    <x v="0"/>
    <x v="2201"/>
  </r>
  <r>
    <x v="1474"/>
    <x v="0"/>
    <x v="0"/>
    <x v="114"/>
    <x v="1536"/>
    <x v="1057"/>
    <x v="0"/>
    <x v="7"/>
    <x v="7"/>
    <x v="6"/>
    <x v="5"/>
    <x v="152"/>
    <x v="0"/>
    <x v="2202"/>
  </r>
  <r>
    <x v="1475"/>
    <x v="0"/>
    <x v="0"/>
    <x v="5"/>
    <x v="1537"/>
    <x v="1162"/>
    <x v="0"/>
    <x v="10"/>
    <x v="10"/>
    <x v="5"/>
    <x v="53"/>
    <x v="10"/>
    <x v="0"/>
    <x v="2203"/>
  </r>
  <r>
    <x v="1475"/>
    <x v="0"/>
    <x v="0"/>
    <x v="5"/>
    <x v="1538"/>
    <x v="1163"/>
    <x v="0"/>
    <x v="5"/>
    <x v="5"/>
    <x v="5"/>
    <x v="1"/>
    <x v="5"/>
    <x v="0"/>
    <x v="2204"/>
  </r>
  <r>
    <x v="1475"/>
    <x v="0"/>
    <x v="0"/>
    <x v="5"/>
    <x v="1539"/>
    <x v="1164"/>
    <x v="0"/>
    <x v="5"/>
    <x v="5"/>
    <x v="5"/>
    <x v="1"/>
    <x v="5"/>
    <x v="0"/>
    <x v="2205"/>
  </r>
  <r>
    <x v="1475"/>
    <x v="0"/>
    <x v="0"/>
    <x v="5"/>
    <x v="1540"/>
    <x v="1165"/>
    <x v="0"/>
    <x v="10"/>
    <x v="10"/>
    <x v="5"/>
    <x v="53"/>
    <x v="10"/>
    <x v="0"/>
    <x v="2206"/>
  </r>
  <r>
    <x v="1475"/>
    <x v="0"/>
    <x v="0"/>
    <x v="5"/>
    <x v="1541"/>
    <x v="1166"/>
    <x v="0"/>
    <x v="1"/>
    <x v="1"/>
    <x v="5"/>
    <x v="82"/>
    <x v="1"/>
    <x v="0"/>
    <x v="2207"/>
  </r>
  <r>
    <x v="1475"/>
    <x v="0"/>
    <x v="0"/>
    <x v="5"/>
    <x v="1542"/>
    <x v="1167"/>
    <x v="0"/>
    <x v="0"/>
    <x v="0"/>
    <x v="5"/>
    <x v="5"/>
    <x v="0"/>
    <x v="0"/>
    <x v="2208"/>
  </r>
  <r>
    <x v="1476"/>
    <x v="0"/>
    <x v="0"/>
    <x v="3"/>
    <x v="1543"/>
    <x v="709"/>
    <x v="0"/>
    <x v="10"/>
    <x v="10"/>
    <x v="10"/>
    <x v="153"/>
    <x v="177"/>
    <x v="0"/>
    <x v="2209"/>
  </r>
  <r>
    <x v="1477"/>
    <x v="0"/>
    <x v="0"/>
    <x v="5"/>
    <x v="1544"/>
    <x v="1168"/>
    <x v="0"/>
    <x v="3"/>
    <x v="3"/>
    <x v="5"/>
    <x v="12"/>
    <x v="3"/>
    <x v="0"/>
    <x v="2210"/>
  </r>
  <r>
    <x v="1477"/>
    <x v="0"/>
    <x v="0"/>
    <x v="5"/>
    <x v="1545"/>
    <x v="1169"/>
    <x v="0"/>
    <x v="3"/>
    <x v="3"/>
    <x v="5"/>
    <x v="12"/>
    <x v="3"/>
    <x v="0"/>
    <x v="2211"/>
  </r>
  <r>
    <x v="1478"/>
    <x v="0"/>
    <x v="0"/>
    <x v="5"/>
    <x v="408"/>
    <x v="183"/>
    <x v="0"/>
    <x v="5"/>
    <x v="5"/>
    <x v="5"/>
    <x v="207"/>
    <x v="74"/>
    <x v="0"/>
    <x v="2212"/>
  </r>
  <r>
    <x v="1479"/>
    <x v="0"/>
    <x v="0"/>
    <x v="19"/>
    <x v="1546"/>
    <x v="1170"/>
    <x v="0"/>
    <x v="7"/>
    <x v="7"/>
    <x v="6"/>
    <x v="52"/>
    <x v="191"/>
    <x v="0"/>
    <x v="2213"/>
  </r>
  <r>
    <x v="1479"/>
    <x v="0"/>
    <x v="0"/>
    <x v="19"/>
    <x v="1547"/>
    <x v="1171"/>
    <x v="0"/>
    <x v="1"/>
    <x v="1"/>
    <x v="1"/>
    <x v="5"/>
    <x v="57"/>
    <x v="0"/>
    <x v="2214"/>
  </r>
  <r>
    <x v="1479"/>
    <x v="0"/>
    <x v="0"/>
    <x v="19"/>
    <x v="1548"/>
    <x v="1172"/>
    <x v="0"/>
    <x v="19"/>
    <x v="20"/>
    <x v="19"/>
    <x v="5"/>
    <x v="148"/>
    <x v="0"/>
    <x v="2215"/>
  </r>
  <r>
    <x v="1479"/>
    <x v="0"/>
    <x v="0"/>
    <x v="19"/>
    <x v="1549"/>
    <x v="1173"/>
    <x v="0"/>
    <x v="6"/>
    <x v="6"/>
    <x v="21"/>
    <x v="5"/>
    <x v="160"/>
    <x v="0"/>
    <x v="2216"/>
  </r>
  <r>
    <x v="1479"/>
    <x v="0"/>
    <x v="0"/>
    <x v="19"/>
    <x v="1550"/>
    <x v="610"/>
    <x v="0"/>
    <x v="1"/>
    <x v="1"/>
    <x v="1"/>
    <x v="133"/>
    <x v="242"/>
    <x v="0"/>
    <x v="2217"/>
  </r>
  <r>
    <x v="1479"/>
    <x v="0"/>
    <x v="0"/>
    <x v="19"/>
    <x v="1017"/>
    <x v="639"/>
    <x v="0"/>
    <x v="0"/>
    <x v="0"/>
    <x v="0"/>
    <x v="130"/>
    <x v="146"/>
    <x v="0"/>
    <x v="2218"/>
  </r>
  <r>
    <x v="1479"/>
    <x v="0"/>
    <x v="0"/>
    <x v="19"/>
    <x v="1488"/>
    <x v="1120"/>
    <x v="0"/>
    <x v="7"/>
    <x v="7"/>
    <x v="6"/>
    <x v="5"/>
    <x v="152"/>
    <x v="0"/>
    <x v="2219"/>
  </r>
  <r>
    <x v="1479"/>
    <x v="0"/>
    <x v="0"/>
    <x v="19"/>
    <x v="1551"/>
    <x v="1174"/>
    <x v="0"/>
    <x v="3"/>
    <x v="3"/>
    <x v="3"/>
    <x v="3"/>
    <x v="3"/>
    <x v="0"/>
    <x v="2220"/>
  </r>
  <r>
    <x v="1479"/>
    <x v="0"/>
    <x v="0"/>
    <x v="19"/>
    <x v="1552"/>
    <x v="1103"/>
    <x v="0"/>
    <x v="1"/>
    <x v="1"/>
    <x v="1"/>
    <x v="208"/>
    <x v="243"/>
    <x v="0"/>
    <x v="2221"/>
  </r>
  <r>
    <x v="1479"/>
    <x v="0"/>
    <x v="0"/>
    <x v="19"/>
    <x v="1553"/>
    <x v="1175"/>
    <x v="0"/>
    <x v="19"/>
    <x v="20"/>
    <x v="19"/>
    <x v="5"/>
    <x v="148"/>
    <x v="0"/>
    <x v="2222"/>
  </r>
  <r>
    <x v="1479"/>
    <x v="0"/>
    <x v="0"/>
    <x v="19"/>
    <x v="1554"/>
    <x v="1176"/>
    <x v="0"/>
    <x v="19"/>
    <x v="20"/>
    <x v="19"/>
    <x v="5"/>
    <x v="148"/>
    <x v="0"/>
    <x v="2223"/>
  </r>
  <r>
    <x v="1479"/>
    <x v="0"/>
    <x v="0"/>
    <x v="19"/>
    <x v="1555"/>
    <x v="1177"/>
    <x v="0"/>
    <x v="0"/>
    <x v="0"/>
    <x v="0"/>
    <x v="5"/>
    <x v="147"/>
    <x v="0"/>
    <x v="2224"/>
  </r>
  <r>
    <x v="1479"/>
    <x v="0"/>
    <x v="0"/>
    <x v="19"/>
    <x v="1556"/>
    <x v="1178"/>
    <x v="1"/>
    <x v="24"/>
    <x v="24"/>
    <x v="23"/>
    <x v="209"/>
    <x v="244"/>
    <x v="0"/>
    <x v="2225"/>
  </r>
  <r>
    <x v="1479"/>
    <x v="0"/>
    <x v="0"/>
    <x v="19"/>
    <x v="1557"/>
    <x v="1179"/>
    <x v="0"/>
    <x v="5"/>
    <x v="5"/>
    <x v="7"/>
    <x v="5"/>
    <x v="87"/>
    <x v="0"/>
    <x v="2226"/>
  </r>
  <r>
    <x v="1479"/>
    <x v="0"/>
    <x v="0"/>
    <x v="19"/>
    <x v="1558"/>
    <x v="1180"/>
    <x v="0"/>
    <x v="0"/>
    <x v="0"/>
    <x v="0"/>
    <x v="0"/>
    <x v="0"/>
    <x v="0"/>
    <x v="2227"/>
  </r>
  <r>
    <x v="1479"/>
    <x v="0"/>
    <x v="0"/>
    <x v="19"/>
    <x v="1559"/>
    <x v="1181"/>
    <x v="0"/>
    <x v="10"/>
    <x v="10"/>
    <x v="10"/>
    <x v="11"/>
    <x v="10"/>
    <x v="0"/>
    <x v="2228"/>
  </r>
  <r>
    <x v="1479"/>
    <x v="0"/>
    <x v="0"/>
    <x v="19"/>
    <x v="1560"/>
    <x v="1182"/>
    <x v="0"/>
    <x v="5"/>
    <x v="5"/>
    <x v="7"/>
    <x v="5"/>
    <x v="87"/>
    <x v="0"/>
    <x v="2229"/>
  </r>
  <r>
    <x v="1479"/>
    <x v="0"/>
    <x v="0"/>
    <x v="19"/>
    <x v="1463"/>
    <x v="1101"/>
    <x v="0"/>
    <x v="19"/>
    <x v="20"/>
    <x v="19"/>
    <x v="5"/>
    <x v="148"/>
    <x v="0"/>
    <x v="2230"/>
  </r>
  <r>
    <x v="1479"/>
    <x v="0"/>
    <x v="0"/>
    <x v="19"/>
    <x v="1561"/>
    <x v="1183"/>
    <x v="0"/>
    <x v="7"/>
    <x v="7"/>
    <x v="6"/>
    <x v="109"/>
    <x v="204"/>
    <x v="0"/>
    <x v="2231"/>
  </r>
  <r>
    <x v="1479"/>
    <x v="0"/>
    <x v="0"/>
    <x v="19"/>
    <x v="1562"/>
    <x v="1184"/>
    <x v="0"/>
    <x v="27"/>
    <x v="24"/>
    <x v="26"/>
    <x v="51"/>
    <x v="220"/>
    <x v="0"/>
    <x v="2232"/>
  </r>
  <r>
    <x v="1479"/>
    <x v="0"/>
    <x v="0"/>
    <x v="19"/>
    <x v="1563"/>
    <x v="1185"/>
    <x v="0"/>
    <x v="27"/>
    <x v="24"/>
    <x v="26"/>
    <x v="51"/>
    <x v="220"/>
    <x v="0"/>
    <x v="2233"/>
  </r>
  <r>
    <x v="1479"/>
    <x v="0"/>
    <x v="0"/>
    <x v="19"/>
    <x v="1564"/>
    <x v="1186"/>
    <x v="0"/>
    <x v="0"/>
    <x v="0"/>
    <x v="0"/>
    <x v="5"/>
    <x v="147"/>
    <x v="0"/>
    <x v="2234"/>
  </r>
  <r>
    <x v="1479"/>
    <x v="0"/>
    <x v="0"/>
    <x v="19"/>
    <x v="1506"/>
    <x v="1134"/>
    <x v="0"/>
    <x v="27"/>
    <x v="24"/>
    <x v="26"/>
    <x v="51"/>
    <x v="220"/>
    <x v="0"/>
    <x v="2235"/>
  </r>
  <r>
    <x v="1479"/>
    <x v="0"/>
    <x v="0"/>
    <x v="19"/>
    <x v="1565"/>
    <x v="1187"/>
    <x v="0"/>
    <x v="5"/>
    <x v="5"/>
    <x v="7"/>
    <x v="5"/>
    <x v="87"/>
    <x v="0"/>
    <x v="2236"/>
  </r>
  <r>
    <x v="1479"/>
    <x v="0"/>
    <x v="0"/>
    <x v="19"/>
    <x v="1566"/>
    <x v="1188"/>
    <x v="0"/>
    <x v="5"/>
    <x v="5"/>
    <x v="7"/>
    <x v="5"/>
    <x v="87"/>
    <x v="0"/>
    <x v="2237"/>
  </r>
  <r>
    <x v="1480"/>
    <x v="0"/>
    <x v="0"/>
    <x v="194"/>
    <x v="1567"/>
    <x v="1189"/>
    <x v="0"/>
    <x v="7"/>
    <x v="7"/>
    <x v="6"/>
    <x v="52"/>
    <x v="191"/>
    <x v="0"/>
    <x v="2238"/>
  </r>
  <r>
    <x v="1481"/>
    <x v="0"/>
    <x v="0"/>
    <x v="4"/>
    <x v="1568"/>
    <x v="1190"/>
    <x v="0"/>
    <x v="0"/>
    <x v="0"/>
    <x v="0"/>
    <x v="5"/>
    <x v="147"/>
    <x v="0"/>
    <x v="2239"/>
  </r>
  <r>
    <x v="1481"/>
    <x v="0"/>
    <x v="0"/>
    <x v="4"/>
    <x v="1569"/>
    <x v="1191"/>
    <x v="0"/>
    <x v="6"/>
    <x v="6"/>
    <x v="21"/>
    <x v="5"/>
    <x v="160"/>
    <x v="0"/>
    <x v="2240"/>
  </r>
  <r>
    <x v="1482"/>
    <x v="0"/>
    <x v="0"/>
    <x v="114"/>
    <x v="1570"/>
    <x v="806"/>
    <x v="0"/>
    <x v="5"/>
    <x v="5"/>
    <x v="7"/>
    <x v="8"/>
    <x v="5"/>
    <x v="0"/>
    <x v="2241"/>
  </r>
  <r>
    <x v="1482"/>
    <x v="0"/>
    <x v="0"/>
    <x v="114"/>
    <x v="1571"/>
    <x v="1192"/>
    <x v="0"/>
    <x v="5"/>
    <x v="5"/>
    <x v="7"/>
    <x v="5"/>
    <x v="87"/>
    <x v="0"/>
    <x v="2242"/>
  </r>
  <r>
    <x v="1482"/>
    <x v="0"/>
    <x v="0"/>
    <x v="114"/>
    <x v="1572"/>
    <x v="1193"/>
    <x v="0"/>
    <x v="15"/>
    <x v="15"/>
    <x v="15"/>
    <x v="20"/>
    <x v="18"/>
    <x v="0"/>
    <x v="2243"/>
  </r>
  <r>
    <x v="1483"/>
    <x v="0"/>
    <x v="0"/>
    <x v="14"/>
    <x v="1573"/>
    <x v="1194"/>
    <x v="0"/>
    <x v="1"/>
    <x v="1"/>
    <x v="1"/>
    <x v="1"/>
    <x v="1"/>
    <x v="0"/>
    <x v="2244"/>
  </r>
  <r>
    <x v="1483"/>
    <x v="0"/>
    <x v="0"/>
    <x v="14"/>
    <x v="1574"/>
    <x v="1195"/>
    <x v="0"/>
    <x v="8"/>
    <x v="8"/>
    <x v="8"/>
    <x v="5"/>
    <x v="171"/>
    <x v="0"/>
    <x v="2245"/>
  </r>
  <r>
    <x v="1484"/>
    <x v="0"/>
    <x v="0"/>
    <x v="5"/>
    <x v="1136"/>
    <x v="728"/>
    <x v="0"/>
    <x v="5"/>
    <x v="5"/>
    <x v="5"/>
    <x v="102"/>
    <x v="87"/>
    <x v="0"/>
    <x v="2246"/>
  </r>
  <r>
    <x v="1484"/>
    <x v="0"/>
    <x v="0"/>
    <x v="5"/>
    <x v="1575"/>
    <x v="1196"/>
    <x v="0"/>
    <x v="1"/>
    <x v="1"/>
    <x v="5"/>
    <x v="1"/>
    <x v="57"/>
    <x v="0"/>
    <x v="2247"/>
  </r>
  <r>
    <x v="1484"/>
    <x v="0"/>
    <x v="0"/>
    <x v="5"/>
    <x v="1576"/>
    <x v="1197"/>
    <x v="0"/>
    <x v="3"/>
    <x v="3"/>
    <x v="5"/>
    <x v="12"/>
    <x v="3"/>
    <x v="0"/>
    <x v="2248"/>
  </r>
  <r>
    <x v="1485"/>
    <x v="0"/>
    <x v="0"/>
    <x v="168"/>
    <x v="1577"/>
    <x v="1198"/>
    <x v="0"/>
    <x v="1"/>
    <x v="1"/>
    <x v="1"/>
    <x v="1"/>
    <x v="1"/>
    <x v="0"/>
    <x v="2249"/>
  </r>
  <r>
    <x v="1485"/>
    <x v="0"/>
    <x v="0"/>
    <x v="168"/>
    <x v="1578"/>
    <x v="1199"/>
    <x v="0"/>
    <x v="1"/>
    <x v="1"/>
    <x v="1"/>
    <x v="1"/>
    <x v="1"/>
    <x v="0"/>
    <x v="2250"/>
  </r>
  <r>
    <x v="1485"/>
    <x v="0"/>
    <x v="0"/>
    <x v="168"/>
    <x v="1579"/>
    <x v="1200"/>
    <x v="0"/>
    <x v="0"/>
    <x v="0"/>
    <x v="0"/>
    <x v="5"/>
    <x v="147"/>
    <x v="0"/>
    <x v="2251"/>
  </r>
  <r>
    <x v="1485"/>
    <x v="0"/>
    <x v="0"/>
    <x v="168"/>
    <x v="1580"/>
    <x v="1201"/>
    <x v="0"/>
    <x v="5"/>
    <x v="5"/>
    <x v="7"/>
    <x v="5"/>
    <x v="87"/>
    <x v="0"/>
    <x v="2252"/>
  </r>
  <r>
    <x v="1485"/>
    <x v="0"/>
    <x v="0"/>
    <x v="168"/>
    <x v="1581"/>
    <x v="1202"/>
    <x v="0"/>
    <x v="5"/>
    <x v="5"/>
    <x v="7"/>
    <x v="8"/>
    <x v="5"/>
    <x v="0"/>
    <x v="2253"/>
  </r>
  <r>
    <x v="1485"/>
    <x v="0"/>
    <x v="0"/>
    <x v="168"/>
    <x v="1582"/>
    <x v="1104"/>
    <x v="0"/>
    <x v="1"/>
    <x v="1"/>
    <x v="1"/>
    <x v="5"/>
    <x v="57"/>
    <x v="0"/>
    <x v="2254"/>
  </r>
  <r>
    <x v="1485"/>
    <x v="0"/>
    <x v="0"/>
    <x v="168"/>
    <x v="1583"/>
    <x v="1203"/>
    <x v="0"/>
    <x v="0"/>
    <x v="0"/>
    <x v="0"/>
    <x v="0"/>
    <x v="0"/>
    <x v="0"/>
    <x v="2255"/>
  </r>
  <r>
    <x v="1485"/>
    <x v="0"/>
    <x v="0"/>
    <x v="168"/>
    <x v="1584"/>
    <x v="1204"/>
    <x v="0"/>
    <x v="1"/>
    <x v="1"/>
    <x v="1"/>
    <x v="1"/>
    <x v="1"/>
    <x v="0"/>
    <x v="2256"/>
  </r>
  <r>
    <x v="1485"/>
    <x v="0"/>
    <x v="0"/>
    <x v="168"/>
    <x v="1585"/>
    <x v="1205"/>
    <x v="0"/>
    <x v="0"/>
    <x v="0"/>
    <x v="0"/>
    <x v="0"/>
    <x v="0"/>
    <x v="0"/>
    <x v="2257"/>
  </r>
  <r>
    <x v="1486"/>
    <x v="0"/>
    <x v="0"/>
    <x v="5"/>
    <x v="1557"/>
    <x v="1179"/>
    <x v="0"/>
    <x v="5"/>
    <x v="5"/>
    <x v="5"/>
    <x v="102"/>
    <x v="87"/>
    <x v="0"/>
    <x v="2258"/>
  </r>
  <r>
    <x v="1486"/>
    <x v="0"/>
    <x v="0"/>
    <x v="5"/>
    <x v="1586"/>
    <x v="1206"/>
    <x v="0"/>
    <x v="3"/>
    <x v="3"/>
    <x v="5"/>
    <x v="12"/>
    <x v="3"/>
    <x v="0"/>
    <x v="2259"/>
  </r>
  <r>
    <x v="1486"/>
    <x v="0"/>
    <x v="0"/>
    <x v="5"/>
    <x v="1587"/>
    <x v="1207"/>
    <x v="0"/>
    <x v="21"/>
    <x v="22"/>
    <x v="5"/>
    <x v="34"/>
    <x v="33"/>
    <x v="0"/>
    <x v="2260"/>
  </r>
  <r>
    <x v="1486"/>
    <x v="0"/>
    <x v="0"/>
    <x v="5"/>
    <x v="1588"/>
    <x v="1208"/>
    <x v="0"/>
    <x v="27"/>
    <x v="24"/>
    <x v="5"/>
    <x v="210"/>
    <x v="220"/>
    <x v="0"/>
    <x v="2261"/>
  </r>
  <r>
    <x v="1486"/>
    <x v="0"/>
    <x v="0"/>
    <x v="5"/>
    <x v="1030"/>
    <x v="710"/>
    <x v="0"/>
    <x v="1"/>
    <x v="1"/>
    <x v="5"/>
    <x v="211"/>
    <x v="164"/>
    <x v="0"/>
    <x v="2262"/>
  </r>
  <r>
    <x v="1486"/>
    <x v="0"/>
    <x v="0"/>
    <x v="5"/>
    <x v="1589"/>
    <x v="1209"/>
    <x v="0"/>
    <x v="3"/>
    <x v="3"/>
    <x v="5"/>
    <x v="12"/>
    <x v="3"/>
    <x v="0"/>
    <x v="2263"/>
  </r>
  <r>
    <x v="1486"/>
    <x v="0"/>
    <x v="0"/>
    <x v="5"/>
    <x v="1590"/>
    <x v="1210"/>
    <x v="0"/>
    <x v="0"/>
    <x v="0"/>
    <x v="5"/>
    <x v="5"/>
    <x v="0"/>
    <x v="0"/>
    <x v="2264"/>
  </r>
  <r>
    <x v="1487"/>
    <x v="0"/>
    <x v="0"/>
    <x v="5"/>
    <x v="1576"/>
    <x v="1197"/>
    <x v="0"/>
    <x v="3"/>
    <x v="3"/>
    <x v="5"/>
    <x v="12"/>
    <x v="3"/>
    <x v="0"/>
    <x v="2265"/>
  </r>
  <r>
    <x v="1488"/>
    <x v="0"/>
    <x v="0"/>
    <x v="5"/>
    <x v="1591"/>
    <x v="1211"/>
    <x v="0"/>
    <x v="1"/>
    <x v="1"/>
    <x v="5"/>
    <x v="1"/>
    <x v="57"/>
    <x v="0"/>
    <x v="2266"/>
  </r>
  <r>
    <x v="1488"/>
    <x v="0"/>
    <x v="0"/>
    <x v="5"/>
    <x v="1592"/>
    <x v="1212"/>
    <x v="0"/>
    <x v="7"/>
    <x v="7"/>
    <x v="5"/>
    <x v="138"/>
    <x v="152"/>
    <x v="0"/>
    <x v="2267"/>
  </r>
  <r>
    <x v="1488"/>
    <x v="0"/>
    <x v="0"/>
    <x v="5"/>
    <x v="1593"/>
    <x v="1213"/>
    <x v="0"/>
    <x v="0"/>
    <x v="0"/>
    <x v="5"/>
    <x v="45"/>
    <x v="245"/>
    <x v="0"/>
    <x v="2268"/>
  </r>
  <r>
    <x v="1488"/>
    <x v="0"/>
    <x v="0"/>
    <x v="5"/>
    <x v="1594"/>
    <x v="787"/>
    <x v="0"/>
    <x v="1"/>
    <x v="1"/>
    <x v="5"/>
    <x v="82"/>
    <x v="1"/>
    <x v="0"/>
    <x v="2269"/>
  </r>
  <r>
    <x v="1489"/>
    <x v="0"/>
    <x v="0"/>
    <x v="5"/>
    <x v="1429"/>
    <x v="1074"/>
    <x v="0"/>
    <x v="15"/>
    <x v="15"/>
    <x v="5"/>
    <x v="212"/>
    <x v="176"/>
    <x v="0"/>
    <x v="2270"/>
  </r>
  <r>
    <x v="1490"/>
    <x v="0"/>
    <x v="0"/>
    <x v="5"/>
    <x v="1595"/>
    <x v="1214"/>
    <x v="0"/>
    <x v="1"/>
    <x v="1"/>
    <x v="5"/>
    <x v="82"/>
    <x v="1"/>
    <x v="0"/>
    <x v="2271"/>
  </r>
  <r>
    <x v="1491"/>
    <x v="0"/>
    <x v="0"/>
    <x v="195"/>
    <x v="1596"/>
    <x v="1215"/>
    <x v="0"/>
    <x v="7"/>
    <x v="7"/>
    <x v="6"/>
    <x v="7"/>
    <x v="7"/>
    <x v="0"/>
    <x v="2272"/>
  </r>
  <r>
    <x v="1492"/>
    <x v="0"/>
    <x v="0"/>
    <x v="5"/>
    <x v="1597"/>
    <x v="1216"/>
    <x v="0"/>
    <x v="7"/>
    <x v="7"/>
    <x v="5"/>
    <x v="80"/>
    <x v="7"/>
    <x v="0"/>
    <x v="2273"/>
  </r>
  <r>
    <x v="1492"/>
    <x v="0"/>
    <x v="0"/>
    <x v="5"/>
    <x v="1598"/>
    <x v="1217"/>
    <x v="0"/>
    <x v="10"/>
    <x v="10"/>
    <x v="5"/>
    <x v="53"/>
    <x v="10"/>
    <x v="0"/>
    <x v="2274"/>
  </r>
  <r>
    <x v="1492"/>
    <x v="0"/>
    <x v="0"/>
    <x v="5"/>
    <x v="1599"/>
    <x v="1218"/>
    <x v="0"/>
    <x v="10"/>
    <x v="10"/>
    <x v="5"/>
    <x v="53"/>
    <x v="10"/>
    <x v="0"/>
    <x v="2275"/>
  </r>
  <r>
    <x v="1493"/>
    <x v="0"/>
    <x v="0"/>
    <x v="195"/>
    <x v="1600"/>
    <x v="1219"/>
    <x v="0"/>
    <x v="5"/>
    <x v="5"/>
    <x v="7"/>
    <x v="5"/>
    <x v="87"/>
    <x v="0"/>
    <x v="2276"/>
  </r>
  <r>
    <x v="1494"/>
    <x v="0"/>
    <x v="0"/>
    <x v="5"/>
    <x v="1601"/>
    <x v="1220"/>
    <x v="0"/>
    <x v="10"/>
    <x v="10"/>
    <x v="5"/>
    <x v="53"/>
    <x v="10"/>
    <x v="0"/>
    <x v="2277"/>
  </r>
  <r>
    <x v="1495"/>
    <x v="0"/>
    <x v="0"/>
    <x v="5"/>
    <x v="1602"/>
    <x v="1221"/>
    <x v="0"/>
    <x v="0"/>
    <x v="0"/>
    <x v="5"/>
    <x v="5"/>
    <x v="0"/>
    <x v="0"/>
    <x v="2278"/>
  </r>
  <r>
    <x v="1496"/>
    <x v="0"/>
    <x v="0"/>
    <x v="19"/>
    <x v="1603"/>
    <x v="1222"/>
    <x v="0"/>
    <x v="5"/>
    <x v="5"/>
    <x v="7"/>
    <x v="8"/>
    <x v="5"/>
    <x v="0"/>
    <x v="2279"/>
  </r>
  <r>
    <x v="1497"/>
    <x v="0"/>
    <x v="0"/>
    <x v="3"/>
    <x v="1543"/>
    <x v="709"/>
    <x v="0"/>
    <x v="10"/>
    <x v="10"/>
    <x v="10"/>
    <x v="153"/>
    <x v="177"/>
    <x v="0"/>
    <x v="2280"/>
  </r>
  <r>
    <x v="1498"/>
    <x v="0"/>
    <x v="0"/>
    <x v="114"/>
    <x v="1336"/>
    <x v="997"/>
    <x v="0"/>
    <x v="7"/>
    <x v="7"/>
    <x v="6"/>
    <x v="52"/>
    <x v="191"/>
    <x v="0"/>
    <x v="2281"/>
  </r>
  <r>
    <x v="1498"/>
    <x v="0"/>
    <x v="0"/>
    <x v="114"/>
    <x v="1604"/>
    <x v="1223"/>
    <x v="0"/>
    <x v="3"/>
    <x v="3"/>
    <x v="3"/>
    <x v="3"/>
    <x v="3"/>
    <x v="0"/>
    <x v="2282"/>
  </r>
  <r>
    <x v="1499"/>
    <x v="0"/>
    <x v="0"/>
    <x v="161"/>
    <x v="1605"/>
    <x v="1224"/>
    <x v="0"/>
    <x v="5"/>
    <x v="5"/>
    <x v="7"/>
    <x v="8"/>
    <x v="5"/>
    <x v="0"/>
    <x v="2283"/>
  </r>
  <r>
    <x v="1499"/>
    <x v="0"/>
    <x v="0"/>
    <x v="161"/>
    <x v="1606"/>
    <x v="1225"/>
    <x v="0"/>
    <x v="5"/>
    <x v="5"/>
    <x v="7"/>
    <x v="5"/>
    <x v="87"/>
    <x v="0"/>
    <x v="2284"/>
  </r>
  <r>
    <x v="1500"/>
    <x v="0"/>
    <x v="0"/>
    <x v="47"/>
    <x v="1607"/>
    <x v="378"/>
    <x v="0"/>
    <x v="5"/>
    <x v="5"/>
    <x v="7"/>
    <x v="20"/>
    <x v="114"/>
    <x v="0"/>
    <x v="2285"/>
  </r>
  <r>
    <x v="1500"/>
    <x v="0"/>
    <x v="0"/>
    <x v="47"/>
    <x v="909"/>
    <x v="1226"/>
    <x v="0"/>
    <x v="1"/>
    <x v="1"/>
    <x v="1"/>
    <x v="29"/>
    <x v="93"/>
    <x v="0"/>
    <x v="2286"/>
  </r>
  <r>
    <x v="1501"/>
    <x v="0"/>
    <x v="0"/>
    <x v="196"/>
    <x v="1608"/>
    <x v="997"/>
    <x v="0"/>
    <x v="7"/>
    <x v="7"/>
    <x v="6"/>
    <x v="7"/>
    <x v="7"/>
    <x v="0"/>
    <x v="2287"/>
  </r>
  <r>
    <x v="1502"/>
    <x v="0"/>
    <x v="0"/>
    <x v="5"/>
    <x v="1501"/>
    <x v="527"/>
    <x v="0"/>
    <x v="0"/>
    <x v="0"/>
    <x v="5"/>
    <x v="16"/>
    <x v="237"/>
    <x v="0"/>
    <x v="2288"/>
  </r>
  <r>
    <x v="1503"/>
    <x v="0"/>
    <x v="0"/>
    <x v="197"/>
    <x v="1609"/>
    <x v="1227"/>
    <x v="0"/>
    <x v="19"/>
    <x v="20"/>
    <x v="19"/>
    <x v="0"/>
    <x v="246"/>
    <x v="0"/>
    <x v="2289"/>
  </r>
  <r>
    <x v="1503"/>
    <x v="0"/>
    <x v="0"/>
    <x v="197"/>
    <x v="1610"/>
    <x v="1228"/>
    <x v="0"/>
    <x v="0"/>
    <x v="0"/>
    <x v="0"/>
    <x v="0"/>
    <x v="0"/>
    <x v="0"/>
    <x v="2290"/>
  </r>
  <r>
    <x v="1503"/>
    <x v="0"/>
    <x v="0"/>
    <x v="197"/>
    <x v="1611"/>
    <x v="1229"/>
    <x v="0"/>
    <x v="6"/>
    <x v="6"/>
    <x v="21"/>
    <x v="213"/>
    <x v="247"/>
    <x v="0"/>
    <x v="2291"/>
  </r>
  <r>
    <x v="1503"/>
    <x v="0"/>
    <x v="0"/>
    <x v="197"/>
    <x v="1612"/>
    <x v="1230"/>
    <x v="0"/>
    <x v="7"/>
    <x v="7"/>
    <x v="6"/>
    <x v="7"/>
    <x v="7"/>
    <x v="0"/>
    <x v="2292"/>
  </r>
  <r>
    <x v="1503"/>
    <x v="0"/>
    <x v="0"/>
    <x v="197"/>
    <x v="991"/>
    <x v="1231"/>
    <x v="0"/>
    <x v="19"/>
    <x v="20"/>
    <x v="19"/>
    <x v="5"/>
    <x v="148"/>
    <x v="0"/>
    <x v="2293"/>
  </r>
  <r>
    <x v="1503"/>
    <x v="0"/>
    <x v="0"/>
    <x v="197"/>
    <x v="1613"/>
    <x v="1232"/>
    <x v="0"/>
    <x v="1"/>
    <x v="1"/>
    <x v="1"/>
    <x v="5"/>
    <x v="57"/>
    <x v="0"/>
    <x v="2294"/>
  </r>
  <r>
    <x v="1503"/>
    <x v="0"/>
    <x v="0"/>
    <x v="197"/>
    <x v="1614"/>
    <x v="1233"/>
    <x v="0"/>
    <x v="3"/>
    <x v="3"/>
    <x v="3"/>
    <x v="3"/>
    <x v="3"/>
    <x v="0"/>
    <x v="2295"/>
  </r>
  <r>
    <x v="1503"/>
    <x v="0"/>
    <x v="0"/>
    <x v="197"/>
    <x v="1615"/>
    <x v="1234"/>
    <x v="0"/>
    <x v="1"/>
    <x v="1"/>
    <x v="1"/>
    <x v="1"/>
    <x v="1"/>
    <x v="0"/>
    <x v="2296"/>
  </r>
  <r>
    <x v="1503"/>
    <x v="0"/>
    <x v="0"/>
    <x v="197"/>
    <x v="1616"/>
    <x v="1235"/>
    <x v="0"/>
    <x v="1"/>
    <x v="1"/>
    <x v="1"/>
    <x v="214"/>
    <x v="248"/>
    <x v="0"/>
    <x v="2297"/>
  </r>
  <r>
    <x v="1504"/>
    <x v="0"/>
    <x v="0"/>
    <x v="5"/>
    <x v="1617"/>
    <x v="1236"/>
    <x v="0"/>
    <x v="0"/>
    <x v="0"/>
    <x v="5"/>
    <x v="9"/>
    <x v="102"/>
    <x v="0"/>
    <x v="2298"/>
  </r>
  <r>
    <x v="1505"/>
    <x v="0"/>
    <x v="0"/>
    <x v="5"/>
    <x v="1618"/>
    <x v="1237"/>
    <x v="0"/>
    <x v="7"/>
    <x v="7"/>
    <x v="5"/>
    <x v="80"/>
    <x v="7"/>
    <x v="0"/>
    <x v="2299"/>
  </r>
  <r>
    <x v="1505"/>
    <x v="0"/>
    <x v="0"/>
    <x v="5"/>
    <x v="1619"/>
    <x v="1238"/>
    <x v="0"/>
    <x v="1"/>
    <x v="1"/>
    <x v="5"/>
    <x v="1"/>
    <x v="57"/>
    <x v="0"/>
    <x v="2300"/>
  </r>
  <r>
    <x v="1506"/>
    <x v="0"/>
    <x v="0"/>
    <x v="5"/>
    <x v="151"/>
    <x v="1239"/>
    <x v="0"/>
    <x v="5"/>
    <x v="5"/>
    <x v="5"/>
    <x v="215"/>
    <x v="249"/>
    <x v="0"/>
    <x v="2301"/>
  </r>
  <r>
    <x v="1506"/>
    <x v="0"/>
    <x v="0"/>
    <x v="5"/>
    <x v="1620"/>
    <x v="1240"/>
    <x v="0"/>
    <x v="28"/>
    <x v="29"/>
    <x v="5"/>
    <x v="70"/>
    <x v="218"/>
    <x v="0"/>
    <x v="2302"/>
  </r>
  <r>
    <x v="1506"/>
    <x v="0"/>
    <x v="0"/>
    <x v="5"/>
    <x v="1621"/>
    <x v="1241"/>
    <x v="0"/>
    <x v="0"/>
    <x v="0"/>
    <x v="5"/>
    <x v="5"/>
    <x v="0"/>
    <x v="0"/>
    <x v="2303"/>
  </r>
  <r>
    <x v="1506"/>
    <x v="0"/>
    <x v="0"/>
    <x v="5"/>
    <x v="1622"/>
    <x v="884"/>
    <x v="0"/>
    <x v="0"/>
    <x v="0"/>
    <x v="5"/>
    <x v="5"/>
    <x v="0"/>
    <x v="0"/>
    <x v="2304"/>
  </r>
  <r>
    <x v="1506"/>
    <x v="0"/>
    <x v="0"/>
    <x v="5"/>
    <x v="1623"/>
    <x v="884"/>
    <x v="0"/>
    <x v="0"/>
    <x v="0"/>
    <x v="5"/>
    <x v="5"/>
    <x v="0"/>
    <x v="0"/>
    <x v="2305"/>
  </r>
  <r>
    <x v="1506"/>
    <x v="0"/>
    <x v="0"/>
    <x v="5"/>
    <x v="1189"/>
    <x v="884"/>
    <x v="0"/>
    <x v="0"/>
    <x v="0"/>
    <x v="5"/>
    <x v="20"/>
    <x v="147"/>
    <x v="0"/>
    <x v="2306"/>
  </r>
  <r>
    <x v="1507"/>
    <x v="0"/>
    <x v="0"/>
    <x v="5"/>
    <x v="1624"/>
    <x v="1242"/>
    <x v="0"/>
    <x v="7"/>
    <x v="7"/>
    <x v="5"/>
    <x v="80"/>
    <x v="7"/>
    <x v="0"/>
    <x v="2307"/>
  </r>
  <r>
    <x v="1508"/>
    <x v="0"/>
    <x v="0"/>
    <x v="5"/>
    <x v="1298"/>
    <x v="847"/>
    <x v="0"/>
    <x v="1"/>
    <x v="1"/>
    <x v="5"/>
    <x v="82"/>
    <x v="1"/>
    <x v="0"/>
    <x v="2308"/>
  </r>
  <r>
    <x v="1509"/>
    <x v="0"/>
    <x v="0"/>
    <x v="5"/>
    <x v="1625"/>
    <x v="1243"/>
    <x v="0"/>
    <x v="3"/>
    <x v="3"/>
    <x v="5"/>
    <x v="12"/>
    <x v="3"/>
    <x v="0"/>
    <x v="2309"/>
  </r>
  <r>
    <x v="1509"/>
    <x v="0"/>
    <x v="0"/>
    <x v="5"/>
    <x v="1626"/>
    <x v="1244"/>
    <x v="0"/>
    <x v="1"/>
    <x v="1"/>
    <x v="5"/>
    <x v="1"/>
    <x v="57"/>
    <x v="0"/>
    <x v="2310"/>
  </r>
  <r>
    <x v="1510"/>
    <x v="0"/>
    <x v="0"/>
    <x v="109"/>
    <x v="1223"/>
    <x v="910"/>
    <x v="0"/>
    <x v="7"/>
    <x v="7"/>
    <x v="6"/>
    <x v="109"/>
    <x v="204"/>
    <x v="0"/>
    <x v="2311"/>
  </r>
  <r>
    <x v="1511"/>
    <x v="0"/>
    <x v="0"/>
    <x v="114"/>
    <x v="1627"/>
    <x v="1245"/>
    <x v="0"/>
    <x v="0"/>
    <x v="0"/>
    <x v="0"/>
    <x v="0"/>
    <x v="0"/>
    <x v="0"/>
    <x v="2312"/>
  </r>
  <r>
    <x v="1511"/>
    <x v="0"/>
    <x v="0"/>
    <x v="114"/>
    <x v="1628"/>
    <x v="1246"/>
    <x v="0"/>
    <x v="7"/>
    <x v="7"/>
    <x v="6"/>
    <x v="5"/>
    <x v="152"/>
    <x v="0"/>
    <x v="2313"/>
  </r>
  <r>
    <x v="1511"/>
    <x v="0"/>
    <x v="0"/>
    <x v="114"/>
    <x v="1629"/>
    <x v="1247"/>
    <x v="0"/>
    <x v="7"/>
    <x v="7"/>
    <x v="6"/>
    <x v="7"/>
    <x v="7"/>
    <x v="0"/>
    <x v="2314"/>
  </r>
  <r>
    <x v="1512"/>
    <x v="0"/>
    <x v="0"/>
    <x v="14"/>
    <x v="1630"/>
    <x v="1248"/>
    <x v="0"/>
    <x v="5"/>
    <x v="5"/>
    <x v="7"/>
    <x v="8"/>
    <x v="5"/>
    <x v="0"/>
    <x v="2315"/>
  </r>
  <r>
    <x v="1512"/>
    <x v="0"/>
    <x v="0"/>
    <x v="14"/>
    <x v="1631"/>
    <x v="892"/>
    <x v="0"/>
    <x v="1"/>
    <x v="1"/>
    <x v="1"/>
    <x v="1"/>
    <x v="1"/>
    <x v="0"/>
    <x v="2316"/>
  </r>
  <r>
    <x v="1513"/>
    <x v="0"/>
    <x v="0"/>
    <x v="5"/>
    <x v="1632"/>
    <x v="1074"/>
    <x v="0"/>
    <x v="15"/>
    <x v="15"/>
    <x v="5"/>
    <x v="116"/>
    <x v="18"/>
    <x v="0"/>
    <x v="2317"/>
  </r>
  <r>
    <x v="1513"/>
    <x v="0"/>
    <x v="0"/>
    <x v="5"/>
    <x v="1633"/>
    <x v="1070"/>
    <x v="0"/>
    <x v="5"/>
    <x v="5"/>
    <x v="5"/>
    <x v="1"/>
    <x v="5"/>
    <x v="0"/>
    <x v="2318"/>
  </r>
  <r>
    <x v="1513"/>
    <x v="0"/>
    <x v="0"/>
    <x v="5"/>
    <x v="1634"/>
    <x v="1249"/>
    <x v="0"/>
    <x v="5"/>
    <x v="5"/>
    <x v="5"/>
    <x v="1"/>
    <x v="5"/>
    <x v="0"/>
    <x v="2319"/>
  </r>
  <r>
    <x v="1514"/>
    <x v="0"/>
    <x v="0"/>
    <x v="5"/>
    <x v="1635"/>
    <x v="1001"/>
    <x v="0"/>
    <x v="5"/>
    <x v="5"/>
    <x v="5"/>
    <x v="102"/>
    <x v="87"/>
    <x v="0"/>
    <x v="2320"/>
  </r>
  <r>
    <x v="1515"/>
    <x v="0"/>
    <x v="0"/>
    <x v="5"/>
    <x v="1636"/>
    <x v="1250"/>
    <x v="0"/>
    <x v="10"/>
    <x v="10"/>
    <x v="5"/>
    <x v="166"/>
    <x v="182"/>
    <x v="0"/>
    <x v="2321"/>
  </r>
  <r>
    <x v="1515"/>
    <x v="0"/>
    <x v="0"/>
    <x v="5"/>
    <x v="1637"/>
    <x v="1251"/>
    <x v="0"/>
    <x v="7"/>
    <x v="7"/>
    <x v="5"/>
    <x v="138"/>
    <x v="152"/>
    <x v="0"/>
    <x v="2322"/>
  </r>
  <r>
    <x v="1515"/>
    <x v="0"/>
    <x v="0"/>
    <x v="5"/>
    <x v="1638"/>
    <x v="1192"/>
    <x v="0"/>
    <x v="5"/>
    <x v="5"/>
    <x v="5"/>
    <x v="1"/>
    <x v="5"/>
    <x v="0"/>
    <x v="2323"/>
  </r>
  <r>
    <x v="1515"/>
    <x v="0"/>
    <x v="0"/>
    <x v="5"/>
    <x v="236"/>
    <x v="184"/>
    <x v="0"/>
    <x v="0"/>
    <x v="0"/>
    <x v="5"/>
    <x v="55"/>
    <x v="50"/>
    <x v="0"/>
    <x v="2324"/>
  </r>
  <r>
    <x v="1515"/>
    <x v="0"/>
    <x v="0"/>
    <x v="5"/>
    <x v="1639"/>
    <x v="1252"/>
    <x v="0"/>
    <x v="7"/>
    <x v="7"/>
    <x v="5"/>
    <x v="205"/>
    <x v="204"/>
    <x v="0"/>
    <x v="2325"/>
  </r>
  <r>
    <x v="1515"/>
    <x v="0"/>
    <x v="0"/>
    <x v="5"/>
    <x v="1640"/>
    <x v="1253"/>
    <x v="0"/>
    <x v="5"/>
    <x v="5"/>
    <x v="5"/>
    <x v="1"/>
    <x v="5"/>
    <x v="0"/>
    <x v="2326"/>
  </r>
  <r>
    <x v="1515"/>
    <x v="0"/>
    <x v="0"/>
    <x v="5"/>
    <x v="1641"/>
    <x v="1254"/>
    <x v="0"/>
    <x v="1"/>
    <x v="1"/>
    <x v="5"/>
    <x v="5"/>
    <x v="93"/>
    <x v="0"/>
    <x v="2327"/>
  </r>
  <r>
    <x v="1516"/>
    <x v="0"/>
    <x v="0"/>
    <x v="5"/>
    <x v="1642"/>
    <x v="1255"/>
    <x v="0"/>
    <x v="1"/>
    <x v="1"/>
    <x v="5"/>
    <x v="82"/>
    <x v="1"/>
    <x v="0"/>
    <x v="2328"/>
  </r>
  <r>
    <x v="1517"/>
    <x v="0"/>
    <x v="0"/>
    <x v="4"/>
    <x v="1643"/>
    <x v="1256"/>
    <x v="0"/>
    <x v="10"/>
    <x v="10"/>
    <x v="10"/>
    <x v="11"/>
    <x v="10"/>
    <x v="0"/>
    <x v="2329"/>
  </r>
  <r>
    <x v="1518"/>
    <x v="0"/>
    <x v="0"/>
    <x v="5"/>
    <x v="1157"/>
    <x v="859"/>
    <x v="0"/>
    <x v="5"/>
    <x v="5"/>
    <x v="5"/>
    <x v="102"/>
    <x v="87"/>
    <x v="0"/>
    <x v="2330"/>
  </r>
  <r>
    <x v="1519"/>
    <x v="0"/>
    <x v="0"/>
    <x v="5"/>
    <x v="1644"/>
    <x v="1257"/>
    <x v="0"/>
    <x v="7"/>
    <x v="7"/>
    <x v="5"/>
    <x v="138"/>
    <x v="152"/>
    <x v="0"/>
    <x v="2331"/>
  </r>
  <r>
    <x v="1520"/>
    <x v="0"/>
    <x v="0"/>
    <x v="5"/>
    <x v="1645"/>
    <x v="1258"/>
    <x v="0"/>
    <x v="21"/>
    <x v="22"/>
    <x v="5"/>
    <x v="34"/>
    <x v="33"/>
    <x v="0"/>
    <x v="2332"/>
  </r>
  <r>
    <x v="1520"/>
    <x v="0"/>
    <x v="0"/>
    <x v="5"/>
    <x v="1646"/>
    <x v="1259"/>
    <x v="0"/>
    <x v="27"/>
    <x v="24"/>
    <x v="5"/>
    <x v="210"/>
    <x v="220"/>
    <x v="0"/>
    <x v="2333"/>
  </r>
  <r>
    <x v="1521"/>
    <x v="0"/>
    <x v="0"/>
    <x v="5"/>
    <x v="1647"/>
    <x v="1260"/>
    <x v="0"/>
    <x v="1"/>
    <x v="1"/>
    <x v="5"/>
    <x v="1"/>
    <x v="57"/>
    <x v="0"/>
    <x v="2334"/>
  </r>
  <r>
    <x v="1521"/>
    <x v="0"/>
    <x v="0"/>
    <x v="5"/>
    <x v="1174"/>
    <x v="771"/>
    <x v="0"/>
    <x v="28"/>
    <x v="29"/>
    <x v="5"/>
    <x v="159"/>
    <x v="181"/>
    <x v="0"/>
    <x v="2335"/>
  </r>
  <r>
    <x v="1522"/>
    <x v="0"/>
    <x v="0"/>
    <x v="5"/>
    <x v="1648"/>
    <x v="717"/>
    <x v="0"/>
    <x v="10"/>
    <x v="10"/>
    <x v="5"/>
    <x v="53"/>
    <x v="10"/>
    <x v="0"/>
    <x v="2336"/>
  </r>
  <r>
    <x v="1523"/>
    <x v="0"/>
    <x v="0"/>
    <x v="5"/>
    <x v="1649"/>
    <x v="1261"/>
    <x v="0"/>
    <x v="7"/>
    <x v="7"/>
    <x v="5"/>
    <x v="170"/>
    <x v="191"/>
    <x v="0"/>
    <x v="2337"/>
  </r>
  <r>
    <x v="1523"/>
    <x v="0"/>
    <x v="0"/>
    <x v="5"/>
    <x v="1650"/>
    <x v="1262"/>
    <x v="0"/>
    <x v="19"/>
    <x v="20"/>
    <x v="5"/>
    <x v="85"/>
    <x v="28"/>
    <x v="0"/>
    <x v="2338"/>
  </r>
  <r>
    <x v="1524"/>
    <x v="0"/>
    <x v="0"/>
    <x v="5"/>
    <x v="1651"/>
    <x v="1263"/>
    <x v="0"/>
    <x v="18"/>
    <x v="19"/>
    <x v="5"/>
    <x v="216"/>
    <x v="25"/>
    <x v="0"/>
    <x v="2339"/>
  </r>
  <r>
    <x v="1525"/>
    <x v="0"/>
    <x v="0"/>
    <x v="5"/>
    <x v="1652"/>
    <x v="1264"/>
    <x v="0"/>
    <x v="1"/>
    <x v="1"/>
    <x v="5"/>
    <x v="82"/>
    <x v="1"/>
    <x v="0"/>
    <x v="2340"/>
  </r>
  <r>
    <x v="1526"/>
    <x v="0"/>
    <x v="0"/>
    <x v="5"/>
    <x v="1653"/>
    <x v="1265"/>
    <x v="0"/>
    <x v="3"/>
    <x v="3"/>
    <x v="5"/>
    <x v="12"/>
    <x v="3"/>
    <x v="0"/>
    <x v="2341"/>
  </r>
  <r>
    <x v="1526"/>
    <x v="0"/>
    <x v="0"/>
    <x v="5"/>
    <x v="1654"/>
    <x v="1266"/>
    <x v="0"/>
    <x v="3"/>
    <x v="3"/>
    <x v="5"/>
    <x v="12"/>
    <x v="3"/>
    <x v="0"/>
    <x v="2342"/>
  </r>
  <r>
    <x v="1526"/>
    <x v="0"/>
    <x v="0"/>
    <x v="5"/>
    <x v="1655"/>
    <x v="1267"/>
    <x v="0"/>
    <x v="3"/>
    <x v="3"/>
    <x v="5"/>
    <x v="12"/>
    <x v="3"/>
    <x v="0"/>
    <x v="2343"/>
  </r>
  <r>
    <x v="1527"/>
    <x v="0"/>
    <x v="0"/>
    <x v="5"/>
    <x v="1656"/>
    <x v="1268"/>
    <x v="0"/>
    <x v="5"/>
    <x v="5"/>
    <x v="5"/>
    <x v="1"/>
    <x v="5"/>
    <x v="0"/>
    <x v="2344"/>
  </r>
  <r>
    <x v="1528"/>
    <x v="0"/>
    <x v="0"/>
    <x v="5"/>
    <x v="1657"/>
    <x v="1269"/>
    <x v="0"/>
    <x v="10"/>
    <x v="10"/>
    <x v="5"/>
    <x v="53"/>
    <x v="10"/>
    <x v="0"/>
    <x v="2345"/>
  </r>
  <r>
    <x v="1529"/>
    <x v="0"/>
    <x v="0"/>
    <x v="5"/>
    <x v="1658"/>
    <x v="1256"/>
    <x v="0"/>
    <x v="10"/>
    <x v="10"/>
    <x v="5"/>
    <x v="53"/>
    <x v="10"/>
    <x v="0"/>
    <x v="2346"/>
  </r>
  <r>
    <x v="1530"/>
    <x v="0"/>
    <x v="0"/>
    <x v="5"/>
    <x v="1659"/>
    <x v="1270"/>
    <x v="0"/>
    <x v="1"/>
    <x v="1"/>
    <x v="5"/>
    <x v="82"/>
    <x v="1"/>
    <x v="0"/>
    <x v="2347"/>
  </r>
  <r>
    <x v="1531"/>
    <x v="0"/>
    <x v="0"/>
    <x v="5"/>
    <x v="1660"/>
    <x v="1271"/>
    <x v="0"/>
    <x v="0"/>
    <x v="0"/>
    <x v="5"/>
    <x v="5"/>
    <x v="0"/>
    <x v="0"/>
    <x v="2348"/>
  </r>
  <r>
    <x v="1532"/>
    <x v="0"/>
    <x v="0"/>
    <x v="5"/>
    <x v="1661"/>
    <x v="1272"/>
    <x v="0"/>
    <x v="0"/>
    <x v="0"/>
    <x v="5"/>
    <x v="5"/>
    <x v="0"/>
    <x v="0"/>
    <x v="2349"/>
  </r>
  <r>
    <x v="1532"/>
    <x v="0"/>
    <x v="0"/>
    <x v="5"/>
    <x v="1662"/>
    <x v="1273"/>
    <x v="0"/>
    <x v="7"/>
    <x v="7"/>
    <x v="5"/>
    <x v="80"/>
    <x v="7"/>
    <x v="0"/>
    <x v="2350"/>
  </r>
  <r>
    <x v="1533"/>
    <x v="0"/>
    <x v="0"/>
    <x v="114"/>
    <x v="1663"/>
    <x v="1274"/>
    <x v="0"/>
    <x v="19"/>
    <x v="20"/>
    <x v="19"/>
    <x v="29"/>
    <x v="28"/>
    <x v="0"/>
    <x v="2351"/>
  </r>
  <r>
    <x v="1533"/>
    <x v="0"/>
    <x v="0"/>
    <x v="114"/>
    <x v="1587"/>
    <x v="1207"/>
    <x v="0"/>
    <x v="21"/>
    <x v="22"/>
    <x v="27"/>
    <x v="51"/>
    <x v="33"/>
    <x v="0"/>
    <x v="2352"/>
  </r>
  <r>
    <x v="1533"/>
    <x v="0"/>
    <x v="0"/>
    <x v="114"/>
    <x v="1664"/>
    <x v="1275"/>
    <x v="0"/>
    <x v="21"/>
    <x v="22"/>
    <x v="27"/>
    <x v="51"/>
    <x v="33"/>
    <x v="0"/>
    <x v="2353"/>
  </r>
  <r>
    <x v="1534"/>
    <x v="0"/>
    <x v="0"/>
    <x v="114"/>
    <x v="1665"/>
    <x v="1276"/>
    <x v="0"/>
    <x v="7"/>
    <x v="7"/>
    <x v="6"/>
    <x v="7"/>
    <x v="7"/>
    <x v="0"/>
    <x v="2354"/>
  </r>
  <r>
    <x v="1534"/>
    <x v="0"/>
    <x v="0"/>
    <x v="114"/>
    <x v="1666"/>
    <x v="1276"/>
    <x v="0"/>
    <x v="7"/>
    <x v="7"/>
    <x v="6"/>
    <x v="7"/>
    <x v="7"/>
    <x v="0"/>
    <x v="2355"/>
  </r>
  <r>
    <x v="1534"/>
    <x v="0"/>
    <x v="0"/>
    <x v="114"/>
    <x v="1667"/>
    <x v="1277"/>
    <x v="0"/>
    <x v="1"/>
    <x v="1"/>
    <x v="1"/>
    <x v="1"/>
    <x v="1"/>
    <x v="0"/>
    <x v="2356"/>
  </r>
  <r>
    <x v="1534"/>
    <x v="0"/>
    <x v="0"/>
    <x v="114"/>
    <x v="1668"/>
    <x v="1278"/>
    <x v="0"/>
    <x v="1"/>
    <x v="1"/>
    <x v="1"/>
    <x v="1"/>
    <x v="1"/>
    <x v="0"/>
    <x v="2357"/>
  </r>
  <r>
    <x v="1535"/>
    <x v="0"/>
    <x v="0"/>
    <x v="198"/>
    <x v="1181"/>
    <x v="609"/>
    <x v="0"/>
    <x v="1"/>
    <x v="1"/>
    <x v="1"/>
    <x v="172"/>
    <x v="196"/>
    <x v="0"/>
    <x v="2358"/>
  </r>
  <r>
    <x v="1536"/>
    <x v="0"/>
    <x v="0"/>
    <x v="5"/>
    <x v="1543"/>
    <x v="709"/>
    <x v="0"/>
    <x v="10"/>
    <x v="10"/>
    <x v="5"/>
    <x v="189"/>
    <x v="177"/>
    <x v="0"/>
    <x v="2359"/>
  </r>
  <r>
    <x v="1537"/>
    <x v="0"/>
    <x v="0"/>
    <x v="5"/>
    <x v="1669"/>
    <x v="1279"/>
    <x v="0"/>
    <x v="1"/>
    <x v="1"/>
    <x v="5"/>
    <x v="82"/>
    <x v="1"/>
    <x v="0"/>
    <x v="2360"/>
  </r>
  <r>
    <x v="1537"/>
    <x v="0"/>
    <x v="0"/>
    <x v="5"/>
    <x v="820"/>
    <x v="1280"/>
    <x v="0"/>
    <x v="15"/>
    <x v="15"/>
    <x v="5"/>
    <x v="176"/>
    <x v="126"/>
    <x v="0"/>
    <x v="2361"/>
  </r>
  <r>
    <x v="1538"/>
    <x v="0"/>
    <x v="0"/>
    <x v="5"/>
    <x v="1518"/>
    <x v="386"/>
    <x v="0"/>
    <x v="0"/>
    <x v="0"/>
    <x v="5"/>
    <x v="15"/>
    <x v="236"/>
    <x v="0"/>
    <x v="2362"/>
  </r>
  <r>
    <x v="1539"/>
    <x v="0"/>
    <x v="0"/>
    <x v="5"/>
    <x v="1670"/>
    <x v="1281"/>
    <x v="0"/>
    <x v="5"/>
    <x v="5"/>
    <x v="5"/>
    <x v="1"/>
    <x v="5"/>
    <x v="0"/>
    <x v="2363"/>
  </r>
  <r>
    <x v="1540"/>
    <x v="0"/>
    <x v="0"/>
    <x v="5"/>
    <x v="1518"/>
    <x v="386"/>
    <x v="0"/>
    <x v="0"/>
    <x v="0"/>
    <x v="5"/>
    <x v="15"/>
    <x v="236"/>
    <x v="0"/>
    <x v="2364"/>
  </r>
  <r>
    <x v="1541"/>
    <x v="0"/>
    <x v="0"/>
    <x v="5"/>
    <x v="1671"/>
    <x v="1282"/>
    <x v="0"/>
    <x v="1"/>
    <x v="1"/>
    <x v="5"/>
    <x v="82"/>
    <x v="1"/>
    <x v="0"/>
    <x v="2365"/>
  </r>
  <r>
    <x v="1542"/>
    <x v="0"/>
    <x v="0"/>
    <x v="5"/>
    <x v="881"/>
    <x v="639"/>
    <x v="0"/>
    <x v="0"/>
    <x v="0"/>
    <x v="5"/>
    <x v="133"/>
    <x v="146"/>
    <x v="0"/>
    <x v="2366"/>
  </r>
  <r>
    <x v="1543"/>
    <x v="0"/>
    <x v="0"/>
    <x v="5"/>
    <x v="1672"/>
    <x v="1283"/>
    <x v="0"/>
    <x v="15"/>
    <x v="15"/>
    <x v="5"/>
    <x v="116"/>
    <x v="18"/>
    <x v="0"/>
    <x v="2367"/>
  </r>
  <r>
    <x v="1544"/>
    <x v="0"/>
    <x v="0"/>
    <x v="5"/>
    <x v="1517"/>
    <x v="1144"/>
    <x v="0"/>
    <x v="1"/>
    <x v="1"/>
    <x v="5"/>
    <x v="82"/>
    <x v="1"/>
    <x v="0"/>
    <x v="2368"/>
  </r>
  <r>
    <x v="1545"/>
    <x v="0"/>
    <x v="0"/>
    <x v="5"/>
    <x v="1673"/>
    <x v="1284"/>
    <x v="0"/>
    <x v="10"/>
    <x v="10"/>
    <x v="5"/>
    <x v="217"/>
    <x v="192"/>
    <x v="0"/>
    <x v="2369"/>
  </r>
  <r>
    <x v="1546"/>
    <x v="0"/>
    <x v="0"/>
    <x v="5"/>
    <x v="734"/>
    <x v="538"/>
    <x v="0"/>
    <x v="1"/>
    <x v="1"/>
    <x v="5"/>
    <x v="5"/>
    <x v="93"/>
    <x v="0"/>
    <x v="2370"/>
  </r>
  <r>
    <x v="1547"/>
    <x v="0"/>
    <x v="0"/>
    <x v="5"/>
    <x v="1674"/>
    <x v="1285"/>
    <x v="0"/>
    <x v="1"/>
    <x v="1"/>
    <x v="5"/>
    <x v="82"/>
    <x v="1"/>
    <x v="0"/>
    <x v="2371"/>
  </r>
  <r>
    <x v="1548"/>
    <x v="0"/>
    <x v="0"/>
    <x v="5"/>
    <x v="1675"/>
    <x v="1286"/>
    <x v="0"/>
    <x v="6"/>
    <x v="6"/>
    <x v="5"/>
    <x v="10"/>
    <x v="160"/>
    <x v="0"/>
    <x v="2372"/>
  </r>
  <r>
    <x v="1548"/>
    <x v="0"/>
    <x v="0"/>
    <x v="5"/>
    <x v="1676"/>
    <x v="1264"/>
    <x v="0"/>
    <x v="1"/>
    <x v="1"/>
    <x v="5"/>
    <x v="82"/>
    <x v="1"/>
    <x v="0"/>
    <x v="2373"/>
  </r>
  <r>
    <x v="1549"/>
    <x v="0"/>
    <x v="0"/>
    <x v="5"/>
    <x v="1677"/>
    <x v="1287"/>
    <x v="0"/>
    <x v="0"/>
    <x v="0"/>
    <x v="5"/>
    <x v="15"/>
    <x v="236"/>
    <x v="0"/>
    <x v="2374"/>
  </r>
  <r>
    <x v="1549"/>
    <x v="0"/>
    <x v="0"/>
    <x v="5"/>
    <x v="1678"/>
    <x v="1288"/>
    <x v="0"/>
    <x v="1"/>
    <x v="1"/>
    <x v="5"/>
    <x v="82"/>
    <x v="1"/>
    <x v="0"/>
    <x v="2375"/>
  </r>
  <r>
    <x v="1550"/>
    <x v="0"/>
    <x v="0"/>
    <x v="5"/>
    <x v="1279"/>
    <x v="953"/>
    <x v="0"/>
    <x v="10"/>
    <x v="10"/>
    <x v="5"/>
    <x v="166"/>
    <x v="182"/>
    <x v="0"/>
    <x v="2376"/>
  </r>
  <r>
    <x v="1550"/>
    <x v="0"/>
    <x v="0"/>
    <x v="5"/>
    <x v="1679"/>
    <x v="1289"/>
    <x v="0"/>
    <x v="5"/>
    <x v="5"/>
    <x v="5"/>
    <x v="1"/>
    <x v="5"/>
    <x v="0"/>
    <x v="2377"/>
  </r>
  <r>
    <x v="1550"/>
    <x v="0"/>
    <x v="0"/>
    <x v="5"/>
    <x v="1680"/>
    <x v="1290"/>
    <x v="0"/>
    <x v="0"/>
    <x v="0"/>
    <x v="5"/>
    <x v="5"/>
    <x v="0"/>
    <x v="0"/>
    <x v="2378"/>
  </r>
  <r>
    <x v="1550"/>
    <x v="0"/>
    <x v="0"/>
    <x v="5"/>
    <x v="1681"/>
    <x v="1291"/>
    <x v="0"/>
    <x v="0"/>
    <x v="0"/>
    <x v="5"/>
    <x v="5"/>
    <x v="0"/>
    <x v="0"/>
    <x v="2379"/>
  </r>
  <r>
    <x v="1550"/>
    <x v="0"/>
    <x v="0"/>
    <x v="5"/>
    <x v="1682"/>
    <x v="802"/>
    <x v="0"/>
    <x v="10"/>
    <x v="10"/>
    <x v="5"/>
    <x v="166"/>
    <x v="182"/>
    <x v="0"/>
    <x v="2380"/>
  </r>
  <r>
    <x v="1551"/>
    <x v="0"/>
    <x v="0"/>
    <x v="5"/>
    <x v="1683"/>
    <x v="1292"/>
    <x v="0"/>
    <x v="7"/>
    <x v="7"/>
    <x v="5"/>
    <x v="80"/>
    <x v="7"/>
    <x v="0"/>
    <x v="2381"/>
  </r>
  <r>
    <x v="1551"/>
    <x v="0"/>
    <x v="0"/>
    <x v="5"/>
    <x v="1684"/>
    <x v="1293"/>
    <x v="0"/>
    <x v="5"/>
    <x v="5"/>
    <x v="5"/>
    <x v="102"/>
    <x v="87"/>
    <x v="0"/>
    <x v="2382"/>
  </r>
  <r>
    <x v="1551"/>
    <x v="0"/>
    <x v="0"/>
    <x v="5"/>
    <x v="1685"/>
    <x v="1294"/>
    <x v="0"/>
    <x v="1"/>
    <x v="1"/>
    <x v="5"/>
    <x v="82"/>
    <x v="1"/>
    <x v="0"/>
    <x v="2383"/>
  </r>
  <r>
    <x v="1551"/>
    <x v="0"/>
    <x v="0"/>
    <x v="5"/>
    <x v="1686"/>
    <x v="1295"/>
    <x v="0"/>
    <x v="0"/>
    <x v="0"/>
    <x v="5"/>
    <x v="20"/>
    <x v="147"/>
    <x v="0"/>
    <x v="2384"/>
  </r>
  <r>
    <x v="1551"/>
    <x v="0"/>
    <x v="0"/>
    <x v="5"/>
    <x v="911"/>
    <x v="1296"/>
    <x v="0"/>
    <x v="1"/>
    <x v="1"/>
    <x v="5"/>
    <x v="1"/>
    <x v="57"/>
    <x v="0"/>
    <x v="2385"/>
  </r>
  <r>
    <x v="1551"/>
    <x v="0"/>
    <x v="0"/>
    <x v="5"/>
    <x v="1687"/>
    <x v="1297"/>
    <x v="0"/>
    <x v="5"/>
    <x v="5"/>
    <x v="5"/>
    <x v="1"/>
    <x v="5"/>
    <x v="0"/>
    <x v="2386"/>
  </r>
  <r>
    <x v="1551"/>
    <x v="0"/>
    <x v="0"/>
    <x v="5"/>
    <x v="1688"/>
    <x v="1288"/>
    <x v="0"/>
    <x v="1"/>
    <x v="1"/>
    <x v="5"/>
    <x v="82"/>
    <x v="1"/>
    <x v="0"/>
    <x v="2387"/>
  </r>
  <r>
    <x v="1552"/>
    <x v="0"/>
    <x v="0"/>
    <x v="5"/>
    <x v="1323"/>
    <x v="956"/>
    <x v="0"/>
    <x v="0"/>
    <x v="0"/>
    <x v="5"/>
    <x v="15"/>
    <x v="236"/>
    <x v="0"/>
    <x v="2388"/>
  </r>
  <r>
    <x v="1552"/>
    <x v="0"/>
    <x v="0"/>
    <x v="5"/>
    <x v="1652"/>
    <x v="1264"/>
    <x v="0"/>
    <x v="1"/>
    <x v="1"/>
    <x v="5"/>
    <x v="82"/>
    <x v="1"/>
    <x v="0"/>
    <x v="2389"/>
  </r>
  <r>
    <x v="1552"/>
    <x v="0"/>
    <x v="0"/>
    <x v="5"/>
    <x v="1689"/>
    <x v="1298"/>
    <x v="0"/>
    <x v="1"/>
    <x v="1"/>
    <x v="5"/>
    <x v="1"/>
    <x v="57"/>
    <x v="0"/>
    <x v="2390"/>
  </r>
  <r>
    <x v="1552"/>
    <x v="0"/>
    <x v="0"/>
    <x v="5"/>
    <x v="1690"/>
    <x v="1299"/>
    <x v="0"/>
    <x v="5"/>
    <x v="5"/>
    <x v="5"/>
    <x v="1"/>
    <x v="5"/>
    <x v="0"/>
    <x v="2391"/>
  </r>
  <r>
    <x v="1552"/>
    <x v="0"/>
    <x v="0"/>
    <x v="5"/>
    <x v="1691"/>
    <x v="1300"/>
    <x v="0"/>
    <x v="1"/>
    <x v="1"/>
    <x v="5"/>
    <x v="82"/>
    <x v="1"/>
    <x v="0"/>
    <x v="2392"/>
  </r>
  <r>
    <x v="1552"/>
    <x v="0"/>
    <x v="0"/>
    <x v="5"/>
    <x v="1692"/>
    <x v="1301"/>
    <x v="0"/>
    <x v="7"/>
    <x v="7"/>
    <x v="5"/>
    <x v="80"/>
    <x v="7"/>
    <x v="0"/>
    <x v="2393"/>
  </r>
  <r>
    <x v="1552"/>
    <x v="0"/>
    <x v="0"/>
    <x v="5"/>
    <x v="1693"/>
    <x v="867"/>
    <x v="0"/>
    <x v="7"/>
    <x v="7"/>
    <x v="5"/>
    <x v="138"/>
    <x v="152"/>
    <x v="0"/>
    <x v="2394"/>
  </r>
  <r>
    <x v="1552"/>
    <x v="0"/>
    <x v="0"/>
    <x v="5"/>
    <x v="1694"/>
    <x v="1302"/>
    <x v="0"/>
    <x v="7"/>
    <x v="7"/>
    <x v="5"/>
    <x v="80"/>
    <x v="7"/>
    <x v="0"/>
    <x v="2395"/>
  </r>
  <r>
    <x v="1552"/>
    <x v="0"/>
    <x v="0"/>
    <x v="5"/>
    <x v="1640"/>
    <x v="1253"/>
    <x v="0"/>
    <x v="1"/>
    <x v="1"/>
    <x v="5"/>
    <x v="82"/>
    <x v="1"/>
    <x v="0"/>
    <x v="2396"/>
  </r>
  <r>
    <x v="1552"/>
    <x v="0"/>
    <x v="0"/>
    <x v="5"/>
    <x v="1695"/>
    <x v="1114"/>
    <x v="0"/>
    <x v="7"/>
    <x v="7"/>
    <x v="5"/>
    <x v="80"/>
    <x v="7"/>
    <x v="0"/>
    <x v="2397"/>
  </r>
  <r>
    <x v="1552"/>
    <x v="0"/>
    <x v="0"/>
    <x v="5"/>
    <x v="1696"/>
    <x v="1303"/>
    <x v="0"/>
    <x v="8"/>
    <x v="8"/>
    <x v="5"/>
    <x v="36"/>
    <x v="8"/>
    <x v="0"/>
    <x v="2398"/>
  </r>
  <r>
    <x v="1552"/>
    <x v="0"/>
    <x v="0"/>
    <x v="5"/>
    <x v="1697"/>
    <x v="1304"/>
    <x v="0"/>
    <x v="1"/>
    <x v="1"/>
    <x v="5"/>
    <x v="1"/>
    <x v="57"/>
    <x v="0"/>
    <x v="2399"/>
  </r>
  <r>
    <x v="1552"/>
    <x v="0"/>
    <x v="0"/>
    <x v="5"/>
    <x v="1698"/>
    <x v="1282"/>
    <x v="0"/>
    <x v="1"/>
    <x v="1"/>
    <x v="5"/>
    <x v="82"/>
    <x v="1"/>
    <x v="0"/>
    <x v="2400"/>
  </r>
  <r>
    <x v="1552"/>
    <x v="0"/>
    <x v="0"/>
    <x v="5"/>
    <x v="1699"/>
    <x v="1305"/>
    <x v="0"/>
    <x v="5"/>
    <x v="5"/>
    <x v="5"/>
    <x v="102"/>
    <x v="87"/>
    <x v="0"/>
    <x v="2401"/>
  </r>
  <r>
    <x v="1552"/>
    <x v="0"/>
    <x v="0"/>
    <x v="5"/>
    <x v="1700"/>
    <x v="1306"/>
    <x v="0"/>
    <x v="0"/>
    <x v="0"/>
    <x v="5"/>
    <x v="20"/>
    <x v="147"/>
    <x v="0"/>
    <x v="2402"/>
  </r>
  <r>
    <x v="1552"/>
    <x v="0"/>
    <x v="0"/>
    <x v="5"/>
    <x v="1701"/>
    <x v="1307"/>
    <x v="0"/>
    <x v="7"/>
    <x v="7"/>
    <x v="5"/>
    <x v="80"/>
    <x v="7"/>
    <x v="0"/>
    <x v="2403"/>
  </r>
  <r>
    <x v="1552"/>
    <x v="0"/>
    <x v="0"/>
    <x v="5"/>
    <x v="1702"/>
    <x v="1308"/>
    <x v="0"/>
    <x v="7"/>
    <x v="7"/>
    <x v="5"/>
    <x v="80"/>
    <x v="7"/>
    <x v="0"/>
    <x v="2404"/>
  </r>
  <r>
    <x v="1552"/>
    <x v="0"/>
    <x v="0"/>
    <x v="5"/>
    <x v="1703"/>
    <x v="1309"/>
    <x v="0"/>
    <x v="5"/>
    <x v="5"/>
    <x v="5"/>
    <x v="1"/>
    <x v="5"/>
    <x v="0"/>
    <x v="2405"/>
  </r>
  <r>
    <x v="1552"/>
    <x v="0"/>
    <x v="0"/>
    <x v="5"/>
    <x v="1704"/>
    <x v="1310"/>
    <x v="0"/>
    <x v="1"/>
    <x v="1"/>
    <x v="5"/>
    <x v="5"/>
    <x v="93"/>
    <x v="0"/>
    <x v="2406"/>
  </r>
  <r>
    <x v="1552"/>
    <x v="0"/>
    <x v="0"/>
    <x v="5"/>
    <x v="1705"/>
    <x v="725"/>
    <x v="0"/>
    <x v="1"/>
    <x v="1"/>
    <x v="5"/>
    <x v="82"/>
    <x v="1"/>
    <x v="0"/>
    <x v="2407"/>
  </r>
  <r>
    <x v="1553"/>
    <x v="0"/>
    <x v="0"/>
    <x v="47"/>
    <x v="1706"/>
    <x v="1311"/>
    <x v="0"/>
    <x v="1"/>
    <x v="1"/>
    <x v="1"/>
    <x v="1"/>
    <x v="1"/>
    <x v="0"/>
    <x v="2408"/>
  </r>
  <r>
    <x v="1553"/>
    <x v="0"/>
    <x v="0"/>
    <x v="47"/>
    <x v="1707"/>
    <x v="1249"/>
    <x v="0"/>
    <x v="5"/>
    <x v="5"/>
    <x v="7"/>
    <x v="8"/>
    <x v="5"/>
    <x v="0"/>
    <x v="2409"/>
  </r>
  <r>
    <x v="1553"/>
    <x v="0"/>
    <x v="0"/>
    <x v="47"/>
    <x v="1708"/>
    <x v="1312"/>
    <x v="0"/>
    <x v="7"/>
    <x v="7"/>
    <x v="6"/>
    <x v="7"/>
    <x v="7"/>
    <x v="0"/>
    <x v="2410"/>
  </r>
  <r>
    <x v="1553"/>
    <x v="0"/>
    <x v="0"/>
    <x v="47"/>
    <x v="1709"/>
    <x v="1248"/>
    <x v="0"/>
    <x v="5"/>
    <x v="5"/>
    <x v="7"/>
    <x v="8"/>
    <x v="5"/>
    <x v="0"/>
    <x v="2411"/>
  </r>
  <r>
    <x v="1553"/>
    <x v="0"/>
    <x v="0"/>
    <x v="47"/>
    <x v="1629"/>
    <x v="1247"/>
    <x v="0"/>
    <x v="7"/>
    <x v="7"/>
    <x v="6"/>
    <x v="7"/>
    <x v="7"/>
    <x v="0"/>
    <x v="2412"/>
  </r>
  <r>
    <x v="1554"/>
    <x v="0"/>
    <x v="0"/>
    <x v="5"/>
    <x v="1710"/>
    <x v="1313"/>
    <x v="0"/>
    <x v="1"/>
    <x v="1"/>
    <x v="5"/>
    <x v="82"/>
    <x v="1"/>
    <x v="0"/>
    <x v="2413"/>
  </r>
  <r>
    <x v="1555"/>
    <x v="0"/>
    <x v="0"/>
    <x v="5"/>
    <x v="1711"/>
    <x v="1314"/>
    <x v="0"/>
    <x v="5"/>
    <x v="5"/>
    <x v="5"/>
    <x v="102"/>
    <x v="87"/>
    <x v="0"/>
    <x v="2414"/>
  </r>
  <r>
    <x v="1556"/>
    <x v="0"/>
    <x v="0"/>
    <x v="5"/>
    <x v="1712"/>
    <x v="1315"/>
    <x v="0"/>
    <x v="6"/>
    <x v="6"/>
    <x v="5"/>
    <x v="218"/>
    <x v="250"/>
    <x v="0"/>
    <x v="2415"/>
  </r>
  <r>
    <x v="1556"/>
    <x v="0"/>
    <x v="0"/>
    <x v="5"/>
    <x v="1713"/>
    <x v="1316"/>
    <x v="0"/>
    <x v="6"/>
    <x v="6"/>
    <x v="5"/>
    <x v="219"/>
    <x v="45"/>
    <x v="0"/>
    <x v="2416"/>
  </r>
  <r>
    <x v="1556"/>
    <x v="0"/>
    <x v="0"/>
    <x v="5"/>
    <x v="1617"/>
    <x v="1236"/>
    <x v="0"/>
    <x v="0"/>
    <x v="0"/>
    <x v="5"/>
    <x v="9"/>
    <x v="102"/>
    <x v="0"/>
    <x v="2417"/>
  </r>
  <r>
    <x v="1557"/>
    <x v="0"/>
    <x v="0"/>
    <x v="5"/>
    <x v="1714"/>
    <x v="1113"/>
    <x v="0"/>
    <x v="7"/>
    <x v="7"/>
    <x v="5"/>
    <x v="80"/>
    <x v="7"/>
    <x v="0"/>
    <x v="2418"/>
  </r>
  <r>
    <x v="1558"/>
    <x v="0"/>
    <x v="0"/>
    <x v="5"/>
    <x v="1715"/>
    <x v="1317"/>
    <x v="0"/>
    <x v="3"/>
    <x v="3"/>
    <x v="5"/>
    <x v="12"/>
    <x v="3"/>
    <x v="0"/>
    <x v="2419"/>
  </r>
  <r>
    <x v="1559"/>
    <x v="0"/>
    <x v="0"/>
    <x v="5"/>
    <x v="1716"/>
    <x v="1070"/>
    <x v="0"/>
    <x v="5"/>
    <x v="5"/>
    <x v="5"/>
    <x v="1"/>
    <x v="5"/>
    <x v="0"/>
    <x v="2420"/>
  </r>
  <r>
    <x v="1560"/>
    <x v="0"/>
    <x v="0"/>
    <x v="5"/>
    <x v="1717"/>
    <x v="892"/>
    <x v="0"/>
    <x v="1"/>
    <x v="1"/>
    <x v="5"/>
    <x v="82"/>
    <x v="1"/>
    <x v="0"/>
    <x v="2421"/>
  </r>
  <r>
    <x v="1560"/>
    <x v="0"/>
    <x v="0"/>
    <x v="5"/>
    <x v="1718"/>
    <x v="1318"/>
    <x v="0"/>
    <x v="7"/>
    <x v="7"/>
    <x v="5"/>
    <x v="80"/>
    <x v="7"/>
    <x v="0"/>
    <x v="2422"/>
  </r>
  <r>
    <x v="1561"/>
    <x v="0"/>
    <x v="0"/>
    <x v="5"/>
    <x v="1719"/>
    <x v="1319"/>
    <x v="0"/>
    <x v="7"/>
    <x v="7"/>
    <x v="5"/>
    <x v="80"/>
    <x v="7"/>
    <x v="0"/>
    <x v="2423"/>
  </r>
  <r>
    <x v="1562"/>
    <x v="0"/>
    <x v="0"/>
    <x v="5"/>
    <x v="1720"/>
    <x v="1320"/>
    <x v="0"/>
    <x v="0"/>
    <x v="0"/>
    <x v="5"/>
    <x v="5"/>
    <x v="0"/>
    <x v="0"/>
    <x v="2424"/>
  </r>
  <r>
    <x v="1563"/>
    <x v="0"/>
    <x v="0"/>
    <x v="5"/>
    <x v="1721"/>
    <x v="1321"/>
    <x v="0"/>
    <x v="3"/>
    <x v="3"/>
    <x v="5"/>
    <x v="12"/>
    <x v="3"/>
    <x v="0"/>
    <x v="2425"/>
  </r>
  <r>
    <x v="1564"/>
    <x v="0"/>
    <x v="0"/>
    <x v="5"/>
    <x v="1722"/>
    <x v="1322"/>
    <x v="0"/>
    <x v="4"/>
    <x v="4"/>
    <x v="5"/>
    <x v="57"/>
    <x v="11"/>
    <x v="0"/>
    <x v="2426"/>
  </r>
  <r>
    <x v="1565"/>
    <x v="0"/>
    <x v="0"/>
    <x v="5"/>
    <x v="1723"/>
    <x v="943"/>
    <x v="0"/>
    <x v="8"/>
    <x v="8"/>
    <x v="5"/>
    <x v="161"/>
    <x v="171"/>
    <x v="0"/>
    <x v="2427"/>
  </r>
  <r>
    <x v="1566"/>
    <x v="0"/>
    <x v="0"/>
    <x v="5"/>
    <x v="1723"/>
    <x v="943"/>
    <x v="0"/>
    <x v="8"/>
    <x v="8"/>
    <x v="5"/>
    <x v="161"/>
    <x v="171"/>
    <x v="0"/>
    <x v="2428"/>
  </r>
  <r>
    <x v="1567"/>
    <x v="0"/>
    <x v="0"/>
    <x v="5"/>
    <x v="1724"/>
    <x v="1249"/>
    <x v="0"/>
    <x v="5"/>
    <x v="5"/>
    <x v="5"/>
    <x v="1"/>
    <x v="5"/>
    <x v="0"/>
    <x v="2429"/>
  </r>
  <r>
    <x v="1568"/>
    <x v="0"/>
    <x v="0"/>
    <x v="5"/>
    <x v="1725"/>
    <x v="1323"/>
    <x v="0"/>
    <x v="5"/>
    <x v="5"/>
    <x v="5"/>
    <x v="1"/>
    <x v="5"/>
    <x v="0"/>
    <x v="2430"/>
  </r>
  <r>
    <x v="1569"/>
    <x v="0"/>
    <x v="0"/>
    <x v="5"/>
    <x v="1726"/>
    <x v="1147"/>
    <x v="0"/>
    <x v="5"/>
    <x v="5"/>
    <x v="5"/>
    <x v="1"/>
    <x v="5"/>
    <x v="0"/>
    <x v="2431"/>
  </r>
  <r>
    <x v="1570"/>
    <x v="0"/>
    <x v="0"/>
    <x v="5"/>
    <x v="1727"/>
    <x v="1324"/>
    <x v="0"/>
    <x v="10"/>
    <x v="10"/>
    <x v="5"/>
    <x v="53"/>
    <x v="10"/>
    <x v="0"/>
    <x v="2432"/>
  </r>
  <r>
    <x v="1570"/>
    <x v="0"/>
    <x v="0"/>
    <x v="5"/>
    <x v="1728"/>
    <x v="1325"/>
    <x v="0"/>
    <x v="7"/>
    <x v="7"/>
    <x v="5"/>
    <x v="80"/>
    <x v="7"/>
    <x v="0"/>
    <x v="2433"/>
  </r>
  <r>
    <x v="1570"/>
    <x v="0"/>
    <x v="0"/>
    <x v="5"/>
    <x v="1729"/>
    <x v="1326"/>
    <x v="0"/>
    <x v="7"/>
    <x v="7"/>
    <x v="5"/>
    <x v="80"/>
    <x v="7"/>
    <x v="0"/>
    <x v="2434"/>
  </r>
  <r>
    <x v="1570"/>
    <x v="0"/>
    <x v="0"/>
    <x v="5"/>
    <x v="1730"/>
    <x v="1054"/>
    <x v="0"/>
    <x v="15"/>
    <x v="15"/>
    <x v="5"/>
    <x v="116"/>
    <x v="18"/>
    <x v="0"/>
    <x v="2435"/>
  </r>
  <r>
    <x v="1570"/>
    <x v="0"/>
    <x v="0"/>
    <x v="5"/>
    <x v="1731"/>
    <x v="1054"/>
    <x v="0"/>
    <x v="15"/>
    <x v="15"/>
    <x v="5"/>
    <x v="116"/>
    <x v="18"/>
    <x v="0"/>
    <x v="2436"/>
  </r>
  <r>
    <x v="1570"/>
    <x v="0"/>
    <x v="0"/>
    <x v="5"/>
    <x v="1732"/>
    <x v="1327"/>
    <x v="0"/>
    <x v="7"/>
    <x v="7"/>
    <x v="5"/>
    <x v="80"/>
    <x v="7"/>
    <x v="0"/>
    <x v="2437"/>
  </r>
  <r>
    <x v="1570"/>
    <x v="0"/>
    <x v="0"/>
    <x v="5"/>
    <x v="1428"/>
    <x v="1070"/>
    <x v="0"/>
    <x v="5"/>
    <x v="5"/>
    <x v="5"/>
    <x v="102"/>
    <x v="87"/>
    <x v="0"/>
    <x v="2438"/>
  </r>
  <r>
    <x v="1570"/>
    <x v="0"/>
    <x v="0"/>
    <x v="5"/>
    <x v="1733"/>
    <x v="1283"/>
    <x v="0"/>
    <x v="15"/>
    <x v="15"/>
    <x v="5"/>
    <x v="116"/>
    <x v="18"/>
    <x v="0"/>
    <x v="2439"/>
  </r>
  <r>
    <x v="1571"/>
    <x v="0"/>
    <x v="0"/>
    <x v="5"/>
    <x v="1734"/>
    <x v="740"/>
    <x v="0"/>
    <x v="7"/>
    <x v="7"/>
    <x v="5"/>
    <x v="80"/>
    <x v="7"/>
    <x v="0"/>
    <x v="2440"/>
  </r>
  <r>
    <x v="1571"/>
    <x v="0"/>
    <x v="0"/>
    <x v="5"/>
    <x v="1735"/>
    <x v="1328"/>
    <x v="0"/>
    <x v="7"/>
    <x v="7"/>
    <x v="5"/>
    <x v="220"/>
    <x v="251"/>
    <x v="0"/>
    <x v="2441"/>
  </r>
  <r>
    <x v="1572"/>
    <x v="0"/>
    <x v="0"/>
    <x v="5"/>
    <x v="1736"/>
    <x v="1329"/>
    <x v="0"/>
    <x v="7"/>
    <x v="7"/>
    <x v="5"/>
    <x v="80"/>
    <x v="7"/>
    <x v="0"/>
    <x v="2442"/>
  </r>
  <r>
    <x v="1573"/>
    <x v="0"/>
    <x v="0"/>
    <x v="5"/>
    <x v="1737"/>
    <x v="1330"/>
    <x v="0"/>
    <x v="0"/>
    <x v="0"/>
    <x v="5"/>
    <x v="20"/>
    <x v="147"/>
    <x v="0"/>
    <x v="2443"/>
  </r>
  <r>
    <x v="1573"/>
    <x v="0"/>
    <x v="0"/>
    <x v="5"/>
    <x v="1738"/>
    <x v="1331"/>
    <x v="1"/>
    <x v="7"/>
    <x v="36"/>
    <x v="5"/>
    <x v="80"/>
    <x v="69"/>
    <x v="0"/>
    <x v="2444"/>
  </r>
  <r>
    <x v="1573"/>
    <x v="0"/>
    <x v="0"/>
    <x v="5"/>
    <x v="1739"/>
    <x v="613"/>
    <x v="0"/>
    <x v="1"/>
    <x v="1"/>
    <x v="5"/>
    <x v="82"/>
    <x v="1"/>
    <x v="0"/>
    <x v="2445"/>
  </r>
  <r>
    <x v="1573"/>
    <x v="0"/>
    <x v="0"/>
    <x v="5"/>
    <x v="1740"/>
    <x v="1332"/>
    <x v="0"/>
    <x v="5"/>
    <x v="5"/>
    <x v="5"/>
    <x v="1"/>
    <x v="5"/>
    <x v="0"/>
    <x v="2446"/>
  </r>
  <r>
    <x v="1573"/>
    <x v="0"/>
    <x v="0"/>
    <x v="5"/>
    <x v="1741"/>
    <x v="1333"/>
    <x v="0"/>
    <x v="5"/>
    <x v="5"/>
    <x v="5"/>
    <x v="1"/>
    <x v="5"/>
    <x v="0"/>
    <x v="2447"/>
  </r>
  <r>
    <x v="1573"/>
    <x v="0"/>
    <x v="0"/>
    <x v="5"/>
    <x v="1742"/>
    <x v="1334"/>
    <x v="0"/>
    <x v="7"/>
    <x v="7"/>
    <x v="5"/>
    <x v="80"/>
    <x v="7"/>
    <x v="0"/>
    <x v="2448"/>
  </r>
  <r>
    <x v="1573"/>
    <x v="0"/>
    <x v="0"/>
    <x v="5"/>
    <x v="1743"/>
    <x v="1335"/>
    <x v="0"/>
    <x v="1"/>
    <x v="1"/>
    <x v="5"/>
    <x v="1"/>
    <x v="57"/>
    <x v="0"/>
    <x v="2449"/>
  </r>
  <r>
    <x v="1573"/>
    <x v="0"/>
    <x v="0"/>
    <x v="5"/>
    <x v="1744"/>
    <x v="1336"/>
    <x v="3"/>
    <x v="27"/>
    <x v="20"/>
    <x v="5"/>
    <x v="221"/>
    <x v="28"/>
    <x v="0"/>
    <x v="2450"/>
  </r>
  <r>
    <x v="1573"/>
    <x v="0"/>
    <x v="0"/>
    <x v="5"/>
    <x v="1745"/>
    <x v="1337"/>
    <x v="0"/>
    <x v="1"/>
    <x v="1"/>
    <x v="5"/>
    <x v="1"/>
    <x v="57"/>
    <x v="0"/>
    <x v="2451"/>
  </r>
  <r>
    <x v="1573"/>
    <x v="0"/>
    <x v="0"/>
    <x v="5"/>
    <x v="1746"/>
    <x v="1338"/>
    <x v="0"/>
    <x v="1"/>
    <x v="1"/>
    <x v="5"/>
    <x v="82"/>
    <x v="1"/>
    <x v="0"/>
    <x v="2452"/>
  </r>
  <r>
    <x v="1573"/>
    <x v="0"/>
    <x v="0"/>
    <x v="5"/>
    <x v="1714"/>
    <x v="1113"/>
    <x v="0"/>
    <x v="7"/>
    <x v="7"/>
    <x v="5"/>
    <x v="80"/>
    <x v="7"/>
    <x v="0"/>
    <x v="2453"/>
  </r>
  <r>
    <x v="1573"/>
    <x v="0"/>
    <x v="0"/>
    <x v="5"/>
    <x v="1747"/>
    <x v="1339"/>
    <x v="0"/>
    <x v="0"/>
    <x v="0"/>
    <x v="5"/>
    <x v="20"/>
    <x v="147"/>
    <x v="0"/>
    <x v="2454"/>
  </r>
  <r>
    <x v="1573"/>
    <x v="0"/>
    <x v="0"/>
    <x v="5"/>
    <x v="1748"/>
    <x v="1340"/>
    <x v="0"/>
    <x v="15"/>
    <x v="15"/>
    <x v="5"/>
    <x v="116"/>
    <x v="18"/>
    <x v="0"/>
    <x v="2455"/>
  </r>
  <r>
    <x v="1573"/>
    <x v="0"/>
    <x v="0"/>
    <x v="5"/>
    <x v="1749"/>
    <x v="1341"/>
    <x v="0"/>
    <x v="5"/>
    <x v="5"/>
    <x v="5"/>
    <x v="1"/>
    <x v="5"/>
    <x v="0"/>
    <x v="2456"/>
  </r>
  <r>
    <x v="1573"/>
    <x v="0"/>
    <x v="0"/>
    <x v="5"/>
    <x v="1750"/>
    <x v="1342"/>
    <x v="0"/>
    <x v="8"/>
    <x v="8"/>
    <x v="5"/>
    <x v="161"/>
    <x v="171"/>
    <x v="0"/>
    <x v="2457"/>
  </r>
  <r>
    <x v="1573"/>
    <x v="0"/>
    <x v="0"/>
    <x v="5"/>
    <x v="1751"/>
    <x v="1343"/>
    <x v="0"/>
    <x v="19"/>
    <x v="20"/>
    <x v="5"/>
    <x v="85"/>
    <x v="28"/>
    <x v="0"/>
    <x v="2458"/>
  </r>
  <r>
    <x v="1573"/>
    <x v="0"/>
    <x v="0"/>
    <x v="5"/>
    <x v="1752"/>
    <x v="1344"/>
    <x v="0"/>
    <x v="6"/>
    <x v="6"/>
    <x v="5"/>
    <x v="29"/>
    <x v="32"/>
    <x v="0"/>
    <x v="2459"/>
  </r>
  <r>
    <x v="1573"/>
    <x v="0"/>
    <x v="0"/>
    <x v="5"/>
    <x v="1753"/>
    <x v="1345"/>
    <x v="0"/>
    <x v="5"/>
    <x v="5"/>
    <x v="5"/>
    <x v="1"/>
    <x v="5"/>
    <x v="0"/>
    <x v="2460"/>
  </r>
  <r>
    <x v="1573"/>
    <x v="0"/>
    <x v="0"/>
    <x v="5"/>
    <x v="1754"/>
    <x v="1346"/>
    <x v="0"/>
    <x v="5"/>
    <x v="5"/>
    <x v="5"/>
    <x v="1"/>
    <x v="5"/>
    <x v="0"/>
    <x v="2461"/>
  </r>
  <r>
    <x v="1574"/>
    <x v="0"/>
    <x v="0"/>
    <x v="5"/>
    <x v="1755"/>
    <x v="1347"/>
    <x v="0"/>
    <x v="7"/>
    <x v="7"/>
    <x v="5"/>
    <x v="80"/>
    <x v="7"/>
    <x v="0"/>
    <x v="2462"/>
  </r>
  <r>
    <x v="1575"/>
    <x v="0"/>
    <x v="0"/>
    <x v="5"/>
    <x v="1756"/>
    <x v="1256"/>
    <x v="0"/>
    <x v="10"/>
    <x v="10"/>
    <x v="5"/>
    <x v="53"/>
    <x v="10"/>
    <x v="0"/>
    <x v="2463"/>
  </r>
  <r>
    <x v="1576"/>
    <x v="0"/>
    <x v="0"/>
    <x v="5"/>
    <x v="1695"/>
    <x v="1114"/>
    <x v="0"/>
    <x v="7"/>
    <x v="7"/>
    <x v="5"/>
    <x v="80"/>
    <x v="7"/>
    <x v="0"/>
    <x v="2464"/>
  </r>
  <r>
    <x v="1576"/>
    <x v="0"/>
    <x v="0"/>
    <x v="5"/>
    <x v="1005"/>
    <x v="606"/>
    <x v="0"/>
    <x v="19"/>
    <x v="20"/>
    <x v="5"/>
    <x v="222"/>
    <x v="141"/>
    <x v="0"/>
    <x v="2465"/>
  </r>
  <r>
    <x v="1577"/>
    <x v="0"/>
    <x v="0"/>
    <x v="14"/>
    <x v="1757"/>
    <x v="1348"/>
    <x v="0"/>
    <x v="7"/>
    <x v="7"/>
    <x v="6"/>
    <x v="5"/>
    <x v="152"/>
    <x v="0"/>
    <x v="2466"/>
  </r>
  <r>
    <x v="1577"/>
    <x v="0"/>
    <x v="0"/>
    <x v="14"/>
    <x v="1758"/>
    <x v="773"/>
    <x v="0"/>
    <x v="5"/>
    <x v="5"/>
    <x v="7"/>
    <x v="8"/>
    <x v="5"/>
    <x v="0"/>
    <x v="2467"/>
  </r>
  <r>
    <x v="1577"/>
    <x v="0"/>
    <x v="0"/>
    <x v="14"/>
    <x v="1759"/>
    <x v="1349"/>
    <x v="0"/>
    <x v="7"/>
    <x v="7"/>
    <x v="6"/>
    <x v="5"/>
    <x v="152"/>
    <x v="0"/>
    <x v="2468"/>
  </r>
  <r>
    <x v="1577"/>
    <x v="0"/>
    <x v="0"/>
    <x v="14"/>
    <x v="1760"/>
    <x v="1350"/>
    <x v="0"/>
    <x v="1"/>
    <x v="1"/>
    <x v="1"/>
    <x v="5"/>
    <x v="57"/>
    <x v="0"/>
    <x v="2469"/>
  </r>
  <r>
    <x v="1578"/>
    <x v="0"/>
    <x v="0"/>
    <x v="114"/>
    <x v="1761"/>
    <x v="655"/>
    <x v="0"/>
    <x v="8"/>
    <x v="8"/>
    <x v="8"/>
    <x v="131"/>
    <x v="149"/>
    <x v="0"/>
    <x v="2470"/>
  </r>
  <r>
    <x v="1579"/>
    <x v="0"/>
    <x v="0"/>
    <x v="5"/>
    <x v="1762"/>
    <x v="1351"/>
    <x v="0"/>
    <x v="0"/>
    <x v="0"/>
    <x v="5"/>
    <x v="5"/>
    <x v="0"/>
    <x v="0"/>
    <x v="2471"/>
  </r>
  <r>
    <x v="1580"/>
    <x v="0"/>
    <x v="0"/>
    <x v="5"/>
    <x v="1763"/>
    <x v="1352"/>
    <x v="0"/>
    <x v="10"/>
    <x v="10"/>
    <x v="5"/>
    <x v="53"/>
    <x v="10"/>
    <x v="0"/>
    <x v="2472"/>
  </r>
  <r>
    <x v="1580"/>
    <x v="0"/>
    <x v="0"/>
    <x v="5"/>
    <x v="1764"/>
    <x v="1353"/>
    <x v="0"/>
    <x v="1"/>
    <x v="1"/>
    <x v="5"/>
    <x v="82"/>
    <x v="1"/>
    <x v="0"/>
    <x v="2473"/>
  </r>
  <r>
    <x v="1581"/>
    <x v="0"/>
    <x v="0"/>
    <x v="5"/>
    <x v="1765"/>
    <x v="1354"/>
    <x v="0"/>
    <x v="10"/>
    <x v="10"/>
    <x v="5"/>
    <x v="65"/>
    <x v="151"/>
    <x v="0"/>
    <x v="2474"/>
  </r>
  <r>
    <x v="1581"/>
    <x v="0"/>
    <x v="0"/>
    <x v="5"/>
    <x v="1766"/>
    <x v="626"/>
    <x v="0"/>
    <x v="1"/>
    <x v="1"/>
    <x v="5"/>
    <x v="223"/>
    <x v="144"/>
    <x v="0"/>
    <x v="2475"/>
  </r>
  <r>
    <x v="1581"/>
    <x v="0"/>
    <x v="0"/>
    <x v="5"/>
    <x v="1767"/>
    <x v="1355"/>
    <x v="0"/>
    <x v="10"/>
    <x v="10"/>
    <x v="5"/>
    <x v="65"/>
    <x v="151"/>
    <x v="0"/>
    <x v="2476"/>
  </r>
  <r>
    <x v="1581"/>
    <x v="0"/>
    <x v="0"/>
    <x v="5"/>
    <x v="1768"/>
    <x v="1356"/>
    <x v="0"/>
    <x v="3"/>
    <x v="3"/>
    <x v="5"/>
    <x v="12"/>
    <x v="3"/>
    <x v="0"/>
    <x v="2477"/>
  </r>
  <r>
    <x v="1581"/>
    <x v="0"/>
    <x v="0"/>
    <x v="5"/>
    <x v="1769"/>
    <x v="1357"/>
    <x v="0"/>
    <x v="1"/>
    <x v="1"/>
    <x v="5"/>
    <x v="82"/>
    <x v="1"/>
    <x v="0"/>
    <x v="2478"/>
  </r>
  <r>
    <x v="1581"/>
    <x v="0"/>
    <x v="0"/>
    <x v="5"/>
    <x v="1770"/>
    <x v="1358"/>
    <x v="0"/>
    <x v="24"/>
    <x v="30"/>
    <x v="5"/>
    <x v="224"/>
    <x v="252"/>
    <x v="0"/>
    <x v="2479"/>
  </r>
  <r>
    <x v="1581"/>
    <x v="0"/>
    <x v="0"/>
    <x v="5"/>
    <x v="1771"/>
    <x v="1359"/>
    <x v="0"/>
    <x v="1"/>
    <x v="1"/>
    <x v="5"/>
    <x v="82"/>
    <x v="1"/>
    <x v="0"/>
    <x v="2480"/>
  </r>
  <r>
    <x v="1581"/>
    <x v="0"/>
    <x v="0"/>
    <x v="5"/>
    <x v="1772"/>
    <x v="1360"/>
    <x v="0"/>
    <x v="1"/>
    <x v="1"/>
    <x v="5"/>
    <x v="82"/>
    <x v="1"/>
    <x v="0"/>
    <x v="2481"/>
  </r>
  <r>
    <x v="1582"/>
    <x v="0"/>
    <x v="0"/>
    <x v="5"/>
    <x v="1773"/>
    <x v="1361"/>
    <x v="0"/>
    <x v="1"/>
    <x v="1"/>
    <x v="5"/>
    <x v="82"/>
    <x v="1"/>
    <x v="0"/>
    <x v="2482"/>
  </r>
  <r>
    <x v="1583"/>
    <x v="0"/>
    <x v="0"/>
    <x v="5"/>
    <x v="1774"/>
    <x v="699"/>
    <x v="0"/>
    <x v="1"/>
    <x v="1"/>
    <x v="5"/>
    <x v="191"/>
    <x v="211"/>
    <x v="0"/>
    <x v="2483"/>
  </r>
  <r>
    <x v="1583"/>
    <x v="0"/>
    <x v="0"/>
    <x v="5"/>
    <x v="1775"/>
    <x v="1362"/>
    <x v="0"/>
    <x v="1"/>
    <x v="1"/>
    <x v="5"/>
    <x v="82"/>
    <x v="1"/>
    <x v="0"/>
    <x v="2484"/>
  </r>
  <r>
    <x v="1584"/>
    <x v="0"/>
    <x v="0"/>
    <x v="5"/>
    <x v="1776"/>
    <x v="1363"/>
    <x v="0"/>
    <x v="7"/>
    <x v="7"/>
    <x v="5"/>
    <x v="80"/>
    <x v="7"/>
    <x v="0"/>
    <x v="2485"/>
  </r>
  <r>
    <x v="1585"/>
    <x v="0"/>
    <x v="0"/>
    <x v="5"/>
    <x v="1777"/>
    <x v="977"/>
    <x v="0"/>
    <x v="7"/>
    <x v="7"/>
    <x v="5"/>
    <x v="80"/>
    <x v="7"/>
    <x v="0"/>
    <x v="2486"/>
  </r>
  <r>
    <x v="1586"/>
    <x v="0"/>
    <x v="0"/>
    <x v="5"/>
    <x v="1778"/>
    <x v="1327"/>
    <x v="0"/>
    <x v="7"/>
    <x v="7"/>
    <x v="5"/>
    <x v="80"/>
    <x v="7"/>
    <x v="0"/>
    <x v="2487"/>
  </r>
  <r>
    <x v="1587"/>
    <x v="0"/>
    <x v="0"/>
    <x v="5"/>
    <x v="1779"/>
    <x v="725"/>
    <x v="0"/>
    <x v="7"/>
    <x v="7"/>
    <x v="5"/>
    <x v="80"/>
    <x v="7"/>
    <x v="0"/>
    <x v="2488"/>
  </r>
  <r>
    <x v="1587"/>
    <x v="0"/>
    <x v="0"/>
    <x v="5"/>
    <x v="1780"/>
    <x v="1364"/>
    <x v="0"/>
    <x v="0"/>
    <x v="0"/>
    <x v="5"/>
    <x v="5"/>
    <x v="0"/>
    <x v="0"/>
    <x v="2489"/>
  </r>
  <r>
    <x v="1587"/>
    <x v="0"/>
    <x v="0"/>
    <x v="5"/>
    <x v="1781"/>
    <x v="1365"/>
    <x v="0"/>
    <x v="7"/>
    <x v="7"/>
    <x v="5"/>
    <x v="80"/>
    <x v="7"/>
    <x v="0"/>
    <x v="2490"/>
  </r>
  <r>
    <x v="1587"/>
    <x v="0"/>
    <x v="0"/>
    <x v="5"/>
    <x v="1782"/>
    <x v="1366"/>
    <x v="0"/>
    <x v="1"/>
    <x v="1"/>
    <x v="5"/>
    <x v="82"/>
    <x v="1"/>
    <x v="0"/>
    <x v="2491"/>
  </r>
  <r>
    <x v="1588"/>
    <x v="0"/>
    <x v="0"/>
    <x v="30"/>
    <x v="1783"/>
    <x v="1367"/>
    <x v="0"/>
    <x v="7"/>
    <x v="7"/>
    <x v="6"/>
    <x v="7"/>
    <x v="7"/>
    <x v="0"/>
    <x v="2492"/>
  </r>
  <r>
    <x v="1588"/>
    <x v="0"/>
    <x v="0"/>
    <x v="30"/>
    <x v="1784"/>
    <x v="1368"/>
    <x v="0"/>
    <x v="1"/>
    <x v="1"/>
    <x v="1"/>
    <x v="1"/>
    <x v="1"/>
    <x v="0"/>
    <x v="2493"/>
  </r>
  <r>
    <x v="1589"/>
    <x v="0"/>
    <x v="0"/>
    <x v="114"/>
    <x v="1110"/>
    <x v="826"/>
    <x v="0"/>
    <x v="1"/>
    <x v="1"/>
    <x v="1"/>
    <x v="5"/>
    <x v="57"/>
    <x v="0"/>
    <x v="2494"/>
  </r>
  <r>
    <x v="1590"/>
    <x v="0"/>
    <x v="0"/>
    <x v="5"/>
    <x v="1785"/>
    <x v="1369"/>
    <x v="0"/>
    <x v="7"/>
    <x v="7"/>
    <x v="5"/>
    <x v="138"/>
    <x v="152"/>
    <x v="0"/>
    <x v="2495"/>
  </r>
  <r>
    <x v="1591"/>
    <x v="0"/>
    <x v="0"/>
    <x v="5"/>
    <x v="1786"/>
    <x v="1370"/>
    <x v="0"/>
    <x v="1"/>
    <x v="1"/>
    <x v="5"/>
    <x v="82"/>
    <x v="1"/>
    <x v="0"/>
    <x v="2496"/>
  </r>
  <r>
    <x v="1591"/>
    <x v="0"/>
    <x v="0"/>
    <x v="5"/>
    <x v="1787"/>
    <x v="1371"/>
    <x v="0"/>
    <x v="15"/>
    <x v="15"/>
    <x v="5"/>
    <x v="116"/>
    <x v="18"/>
    <x v="0"/>
    <x v="2497"/>
  </r>
  <r>
    <x v="1591"/>
    <x v="0"/>
    <x v="0"/>
    <x v="5"/>
    <x v="1632"/>
    <x v="1074"/>
    <x v="0"/>
    <x v="15"/>
    <x v="15"/>
    <x v="5"/>
    <x v="116"/>
    <x v="18"/>
    <x v="0"/>
    <x v="2498"/>
  </r>
  <r>
    <x v="1591"/>
    <x v="0"/>
    <x v="0"/>
    <x v="5"/>
    <x v="1788"/>
    <x v="1372"/>
    <x v="0"/>
    <x v="19"/>
    <x v="20"/>
    <x v="5"/>
    <x v="100"/>
    <x v="112"/>
    <x v="0"/>
    <x v="2499"/>
  </r>
  <r>
    <x v="1591"/>
    <x v="0"/>
    <x v="0"/>
    <x v="5"/>
    <x v="1789"/>
    <x v="1373"/>
    <x v="0"/>
    <x v="0"/>
    <x v="0"/>
    <x v="5"/>
    <x v="5"/>
    <x v="0"/>
    <x v="0"/>
    <x v="2500"/>
  </r>
  <r>
    <x v="1592"/>
    <x v="0"/>
    <x v="0"/>
    <x v="5"/>
    <x v="1790"/>
    <x v="1374"/>
    <x v="0"/>
    <x v="7"/>
    <x v="7"/>
    <x v="5"/>
    <x v="170"/>
    <x v="191"/>
    <x v="0"/>
    <x v="2501"/>
  </r>
  <r>
    <x v="1593"/>
    <x v="0"/>
    <x v="0"/>
    <x v="5"/>
    <x v="1791"/>
    <x v="1375"/>
    <x v="0"/>
    <x v="10"/>
    <x v="10"/>
    <x v="5"/>
    <x v="65"/>
    <x v="151"/>
    <x v="0"/>
    <x v="2502"/>
  </r>
  <r>
    <x v="1594"/>
    <x v="0"/>
    <x v="0"/>
    <x v="5"/>
    <x v="1730"/>
    <x v="1054"/>
    <x v="0"/>
    <x v="15"/>
    <x v="15"/>
    <x v="5"/>
    <x v="116"/>
    <x v="18"/>
    <x v="0"/>
    <x v="2503"/>
  </r>
  <r>
    <x v="1594"/>
    <x v="0"/>
    <x v="0"/>
    <x v="5"/>
    <x v="1792"/>
    <x v="1376"/>
    <x v="0"/>
    <x v="5"/>
    <x v="5"/>
    <x v="5"/>
    <x v="1"/>
    <x v="5"/>
    <x v="0"/>
    <x v="2504"/>
  </r>
  <r>
    <x v="1594"/>
    <x v="0"/>
    <x v="0"/>
    <x v="5"/>
    <x v="1793"/>
    <x v="1337"/>
    <x v="0"/>
    <x v="1"/>
    <x v="1"/>
    <x v="5"/>
    <x v="82"/>
    <x v="1"/>
    <x v="0"/>
    <x v="2505"/>
  </r>
  <r>
    <x v="1595"/>
    <x v="0"/>
    <x v="0"/>
    <x v="114"/>
    <x v="1794"/>
    <x v="766"/>
    <x v="0"/>
    <x v="1"/>
    <x v="1"/>
    <x v="1"/>
    <x v="178"/>
    <x v="179"/>
    <x v="0"/>
    <x v="2506"/>
  </r>
  <r>
    <x v="1595"/>
    <x v="0"/>
    <x v="0"/>
    <x v="114"/>
    <x v="1795"/>
    <x v="811"/>
    <x v="0"/>
    <x v="5"/>
    <x v="5"/>
    <x v="7"/>
    <x v="5"/>
    <x v="87"/>
    <x v="0"/>
    <x v="2507"/>
  </r>
  <r>
    <x v="1596"/>
    <x v="0"/>
    <x v="0"/>
    <x v="114"/>
    <x v="1796"/>
    <x v="1377"/>
    <x v="0"/>
    <x v="7"/>
    <x v="7"/>
    <x v="6"/>
    <x v="7"/>
    <x v="7"/>
    <x v="0"/>
    <x v="2508"/>
  </r>
  <r>
    <x v="1596"/>
    <x v="0"/>
    <x v="0"/>
    <x v="114"/>
    <x v="1797"/>
    <x v="1378"/>
    <x v="0"/>
    <x v="7"/>
    <x v="7"/>
    <x v="6"/>
    <x v="7"/>
    <x v="7"/>
    <x v="0"/>
    <x v="2509"/>
  </r>
  <r>
    <x v="1596"/>
    <x v="0"/>
    <x v="0"/>
    <x v="114"/>
    <x v="1798"/>
    <x v="1379"/>
    <x v="0"/>
    <x v="1"/>
    <x v="1"/>
    <x v="1"/>
    <x v="1"/>
    <x v="1"/>
    <x v="0"/>
    <x v="2510"/>
  </r>
  <r>
    <x v="1597"/>
    <x v="0"/>
    <x v="0"/>
    <x v="10"/>
    <x v="1799"/>
    <x v="1025"/>
    <x v="0"/>
    <x v="1"/>
    <x v="1"/>
    <x v="1"/>
    <x v="1"/>
    <x v="1"/>
    <x v="0"/>
    <x v="2511"/>
  </r>
  <r>
    <x v="1597"/>
    <x v="0"/>
    <x v="0"/>
    <x v="10"/>
    <x v="1800"/>
    <x v="926"/>
    <x v="0"/>
    <x v="1"/>
    <x v="1"/>
    <x v="1"/>
    <x v="1"/>
    <x v="1"/>
    <x v="0"/>
    <x v="2512"/>
  </r>
  <r>
    <x v="1598"/>
    <x v="0"/>
    <x v="0"/>
    <x v="199"/>
    <x v="1801"/>
    <x v="1380"/>
    <x v="0"/>
    <x v="0"/>
    <x v="0"/>
    <x v="0"/>
    <x v="191"/>
    <x v="236"/>
    <x v="0"/>
    <x v="2513"/>
  </r>
  <r>
    <x v="1598"/>
    <x v="0"/>
    <x v="0"/>
    <x v="199"/>
    <x v="1802"/>
    <x v="1381"/>
    <x v="0"/>
    <x v="1"/>
    <x v="1"/>
    <x v="1"/>
    <x v="1"/>
    <x v="1"/>
    <x v="0"/>
    <x v="2514"/>
  </r>
  <r>
    <x v="1599"/>
    <x v="0"/>
    <x v="0"/>
    <x v="5"/>
    <x v="1774"/>
    <x v="699"/>
    <x v="0"/>
    <x v="1"/>
    <x v="1"/>
    <x v="5"/>
    <x v="191"/>
    <x v="211"/>
    <x v="0"/>
    <x v="2515"/>
  </r>
  <r>
    <x v="1600"/>
    <x v="0"/>
    <x v="0"/>
    <x v="14"/>
    <x v="1477"/>
    <x v="1111"/>
    <x v="0"/>
    <x v="7"/>
    <x v="7"/>
    <x v="6"/>
    <x v="5"/>
    <x v="152"/>
    <x v="0"/>
    <x v="2516"/>
  </r>
  <r>
    <x v="1600"/>
    <x v="0"/>
    <x v="0"/>
    <x v="14"/>
    <x v="1803"/>
    <x v="1382"/>
    <x v="0"/>
    <x v="18"/>
    <x v="19"/>
    <x v="18"/>
    <x v="26"/>
    <x v="25"/>
    <x v="0"/>
    <x v="2517"/>
  </r>
  <r>
    <x v="1601"/>
    <x v="0"/>
    <x v="0"/>
    <x v="168"/>
    <x v="1804"/>
    <x v="1383"/>
    <x v="0"/>
    <x v="7"/>
    <x v="7"/>
    <x v="6"/>
    <x v="7"/>
    <x v="7"/>
    <x v="0"/>
    <x v="2518"/>
  </r>
  <r>
    <x v="1602"/>
    <x v="0"/>
    <x v="0"/>
    <x v="14"/>
    <x v="1805"/>
    <x v="40"/>
    <x v="0"/>
    <x v="8"/>
    <x v="8"/>
    <x v="8"/>
    <x v="9"/>
    <x v="8"/>
    <x v="0"/>
    <x v="2519"/>
  </r>
  <r>
    <x v="1602"/>
    <x v="0"/>
    <x v="0"/>
    <x v="14"/>
    <x v="1806"/>
    <x v="1384"/>
    <x v="0"/>
    <x v="19"/>
    <x v="20"/>
    <x v="19"/>
    <x v="29"/>
    <x v="28"/>
    <x v="0"/>
    <x v="2520"/>
  </r>
  <r>
    <x v="1602"/>
    <x v="0"/>
    <x v="0"/>
    <x v="14"/>
    <x v="1807"/>
    <x v="1385"/>
    <x v="0"/>
    <x v="7"/>
    <x v="7"/>
    <x v="6"/>
    <x v="7"/>
    <x v="7"/>
    <x v="0"/>
    <x v="2521"/>
  </r>
  <r>
    <x v="1603"/>
    <x v="0"/>
    <x v="0"/>
    <x v="168"/>
    <x v="1808"/>
    <x v="930"/>
    <x v="0"/>
    <x v="5"/>
    <x v="5"/>
    <x v="7"/>
    <x v="8"/>
    <x v="5"/>
    <x v="0"/>
    <x v="2522"/>
  </r>
  <r>
    <x v="1603"/>
    <x v="0"/>
    <x v="0"/>
    <x v="168"/>
    <x v="1809"/>
    <x v="1386"/>
    <x v="0"/>
    <x v="5"/>
    <x v="5"/>
    <x v="7"/>
    <x v="8"/>
    <x v="5"/>
    <x v="0"/>
    <x v="2523"/>
  </r>
  <r>
    <x v="1603"/>
    <x v="0"/>
    <x v="0"/>
    <x v="168"/>
    <x v="1810"/>
    <x v="1387"/>
    <x v="0"/>
    <x v="3"/>
    <x v="3"/>
    <x v="3"/>
    <x v="3"/>
    <x v="3"/>
    <x v="0"/>
    <x v="2524"/>
  </r>
  <r>
    <x v="1604"/>
    <x v="0"/>
    <x v="0"/>
    <x v="168"/>
    <x v="1811"/>
    <x v="1388"/>
    <x v="0"/>
    <x v="1"/>
    <x v="1"/>
    <x v="1"/>
    <x v="5"/>
    <x v="57"/>
    <x v="0"/>
    <x v="2525"/>
  </r>
  <r>
    <x v="1605"/>
    <x v="0"/>
    <x v="0"/>
    <x v="64"/>
    <x v="1812"/>
    <x v="706"/>
    <x v="0"/>
    <x v="0"/>
    <x v="0"/>
    <x v="0"/>
    <x v="0"/>
    <x v="0"/>
    <x v="0"/>
    <x v="2526"/>
  </r>
  <r>
    <x v="1606"/>
    <x v="0"/>
    <x v="0"/>
    <x v="5"/>
    <x v="1813"/>
    <x v="1389"/>
    <x v="0"/>
    <x v="19"/>
    <x v="20"/>
    <x v="5"/>
    <x v="85"/>
    <x v="28"/>
    <x v="0"/>
    <x v="2527"/>
  </r>
  <r>
    <x v="1606"/>
    <x v="0"/>
    <x v="0"/>
    <x v="5"/>
    <x v="1814"/>
    <x v="1390"/>
    <x v="0"/>
    <x v="6"/>
    <x v="6"/>
    <x v="5"/>
    <x v="10"/>
    <x v="160"/>
    <x v="0"/>
    <x v="2528"/>
  </r>
  <r>
    <x v="1606"/>
    <x v="0"/>
    <x v="0"/>
    <x v="5"/>
    <x v="1815"/>
    <x v="1391"/>
    <x v="0"/>
    <x v="5"/>
    <x v="5"/>
    <x v="5"/>
    <x v="1"/>
    <x v="5"/>
    <x v="0"/>
    <x v="2529"/>
  </r>
  <r>
    <x v="1607"/>
    <x v="0"/>
    <x v="0"/>
    <x v="200"/>
    <x v="1816"/>
    <x v="726"/>
    <x v="0"/>
    <x v="1"/>
    <x v="1"/>
    <x v="1"/>
    <x v="147"/>
    <x v="170"/>
    <x v="0"/>
    <x v="2530"/>
  </r>
  <r>
    <x v="1607"/>
    <x v="0"/>
    <x v="0"/>
    <x v="200"/>
    <x v="1817"/>
    <x v="1392"/>
    <x v="0"/>
    <x v="10"/>
    <x v="10"/>
    <x v="10"/>
    <x v="11"/>
    <x v="10"/>
    <x v="0"/>
    <x v="2531"/>
  </r>
  <r>
    <x v="1607"/>
    <x v="0"/>
    <x v="0"/>
    <x v="200"/>
    <x v="1818"/>
    <x v="1393"/>
    <x v="0"/>
    <x v="1"/>
    <x v="1"/>
    <x v="1"/>
    <x v="20"/>
    <x v="53"/>
    <x v="0"/>
    <x v="2532"/>
  </r>
  <r>
    <x v="1608"/>
    <x v="0"/>
    <x v="0"/>
    <x v="64"/>
    <x v="1819"/>
    <x v="747"/>
    <x v="0"/>
    <x v="7"/>
    <x v="7"/>
    <x v="6"/>
    <x v="7"/>
    <x v="7"/>
    <x v="0"/>
    <x v="2533"/>
  </r>
  <r>
    <x v="1609"/>
    <x v="0"/>
    <x v="0"/>
    <x v="5"/>
    <x v="1820"/>
    <x v="1162"/>
    <x v="0"/>
    <x v="7"/>
    <x v="7"/>
    <x v="5"/>
    <x v="80"/>
    <x v="7"/>
    <x v="0"/>
    <x v="2534"/>
  </r>
  <r>
    <x v="1610"/>
    <x v="0"/>
    <x v="0"/>
    <x v="5"/>
    <x v="1821"/>
    <x v="1325"/>
    <x v="0"/>
    <x v="7"/>
    <x v="7"/>
    <x v="5"/>
    <x v="80"/>
    <x v="7"/>
    <x v="0"/>
    <x v="2535"/>
  </r>
  <r>
    <x v="1611"/>
    <x v="0"/>
    <x v="0"/>
    <x v="5"/>
    <x v="1822"/>
    <x v="1394"/>
    <x v="0"/>
    <x v="3"/>
    <x v="3"/>
    <x v="5"/>
    <x v="12"/>
    <x v="3"/>
    <x v="0"/>
    <x v="2536"/>
  </r>
  <r>
    <x v="1612"/>
    <x v="0"/>
    <x v="0"/>
    <x v="5"/>
    <x v="1823"/>
    <x v="1395"/>
    <x v="0"/>
    <x v="1"/>
    <x v="1"/>
    <x v="5"/>
    <x v="82"/>
    <x v="1"/>
    <x v="0"/>
    <x v="2537"/>
  </r>
  <r>
    <x v="1612"/>
    <x v="0"/>
    <x v="0"/>
    <x v="5"/>
    <x v="1824"/>
    <x v="740"/>
    <x v="0"/>
    <x v="7"/>
    <x v="7"/>
    <x v="5"/>
    <x v="80"/>
    <x v="7"/>
    <x v="0"/>
    <x v="2538"/>
  </r>
  <r>
    <x v="1613"/>
    <x v="0"/>
    <x v="0"/>
    <x v="5"/>
    <x v="1825"/>
    <x v="740"/>
    <x v="0"/>
    <x v="7"/>
    <x v="7"/>
    <x v="5"/>
    <x v="80"/>
    <x v="7"/>
    <x v="0"/>
    <x v="2539"/>
  </r>
  <r>
    <x v="1614"/>
    <x v="0"/>
    <x v="0"/>
    <x v="5"/>
    <x v="1826"/>
    <x v="1396"/>
    <x v="0"/>
    <x v="8"/>
    <x v="8"/>
    <x v="5"/>
    <x v="36"/>
    <x v="8"/>
    <x v="0"/>
    <x v="2540"/>
  </r>
  <r>
    <x v="1615"/>
    <x v="0"/>
    <x v="0"/>
    <x v="114"/>
    <x v="1827"/>
    <x v="1025"/>
    <x v="0"/>
    <x v="1"/>
    <x v="1"/>
    <x v="1"/>
    <x v="1"/>
    <x v="1"/>
    <x v="0"/>
    <x v="2541"/>
  </r>
  <r>
    <x v="1615"/>
    <x v="0"/>
    <x v="0"/>
    <x v="114"/>
    <x v="1828"/>
    <x v="1397"/>
    <x v="0"/>
    <x v="15"/>
    <x v="15"/>
    <x v="15"/>
    <x v="20"/>
    <x v="18"/>
    <x v="0"/>
    <x v="2542"/>
  </r>
  <r>
    <x v="1616"/>
    <x v="0"/>
    <x v="0"/>
    <x v="5"/>
    <x v="1829"/>
    <x v="1398"/>
    <x v="0"/>
    <x v="1"/>
    <x v="1"/>
    <x v="5"/>
    <x v="82"/>
    <x v="1"/>
    <x v="0"/>
    <x v="2543"/>
  </r>
  <r>
    <x v="1616"/>
    <x v="0"/>
    <x v="0"/>
    <x v="5"/>
    <x v="1830"/>
    <x v="1399"/>
    <x v="0"/>
    <x v="5"/>
    <x v="5"/>
    <x v="5"/>
    <x v="102"/>
    <x v="87"/>
    <x v="0"/>
    <x v="2544"/>
  </r>
  <r>
    <x v="1616"/>
    <x v="0"/>
    <x v="0"/>
    <x v="5"/>
    <x v="1831"/>
    <x v="1400"/>
    <x v="0"/>
    <x v="0"/>
    <x v="0"/>
    <x v="5"/>
    <x v="5"/>
    <x v="0"/>
    <x v="0"/>
    <x v="2545"/>
  </r>
  <r>
    <x v="1616"/>
    <x v="0"/>
    <x v="0"/>
    <x v="5"/>
    <x v="1832"/>
    <x v="1401"/>
    <x v="0"/>
    <x v="5"/>
    <x v="5"/>
    <x v="5"/>
    <x v="1"/>
    <x v="5"/>
    <x v="0"/>
    <x v="2546"/>
  </r>
  <r>
    <x v="1616"/>
    <x v="0"/>
    <x v="0"/>
    <x v="5"/>
    <x v="1833"/>
    <x v="1402"/>
    <x v="0"/>
    <x v="28"/>
    <x v="29"/>
    <x v="5"/>
    <x v="225"/>
    <x v="253"/>
    <x v="0"/>
    <x v="2547"/>
  </r>
  <r>
    <x v="1617"/>
    <x v="0"/>
    <x v="0"/>
    <x v="5"/>
    <x v="1834"/>
    <x v="1403"/>
    <x v="0"/>
    <x v="8"/>
    <x v="8"/>
    <x v="5"/>
    <x v="36"/>
    <x v="8"/>
    <x v="0"/>
    <x v="2548"/>
  </r>
  <r>
    <x v="1617"/>
    <x v="0"/>
    <x v="0"/>
    <x v="5"/>
    <x v="1835"/>
    <x v="1404"/>
    <x v="0"/>
    <x v="15"/>
    <x v="15"/>
    <x v="5"/>
    <x v="116"/>
    <x v="18"/>
    <x v="0"/>
    <x v="2549"/>
  </r>
  <r>
    <x v="1617"/>
    <x v="0"/>
    <x v="0"/>
    <x v="5"/>
    <x v="1836"/>
    <x v="1405"/>
    <x v="0"/>
    <x v="1"/>
    <x v="1"/>
    <x v="5"/>
    <x v="82"/>
    <x v="1"/>
    <x v="0"/>
    <x v="2550"/>
  </r>
  <r>
    <x v="1617"/>
    <x v="0"/>
    <x v="0"/>
    <x v="5"/>
    <x v="1837"/>
    <x v="1406"/>
    <x v="0"/>
    <x v="6"/>
    <x v="6"/>
    <x v="5"/>
    <x v="10"/>
    <x v="160"/>
    <x v="0"/>
    <x v="2551"/>
  </r>
  <r>
    <x v="1617"/>
    <x v="0"/>
    <x v="0"/>
    <x v="5"/>
    <x v="1838"/>
    <x v="1407"/>
    <x v="0"/>
    <x v="15"/>
    <x v="15"/>
    <x v="5"/>
    <x v="116"/>
    <x v="18"/>
    <x v="0"/>
    <x v="2552"/>
  </r>
  <r>
    <x v="1617"/>
    <x v="0"/>
    <x v="0"/>
    <x v="5"/>
    <x v="1839"/>
    <x v="1408"/>
    <x v="0"/>
    <x v="5"/>
    <x v="5"/>
    <x v="5"/>
    <x v="1"/>
    <x v="5"/>
    <x v="0"/>
    <x v="2553"/>
  </r>
  <r>
    <x v="1617"/>
    <x v="0"/>
    <x v="0"/>
    <x v="5"/>
    <x v="1840"/>
    <x v="1409"/>
    <x v="0"/>
    <x v="7"/>
    <x v="7"/>
    <x v="5"/>
    <x v="80"/>
    <x v="7"/>
    <x v="0"/>
    <x v="2554"/>
  </r>
  <r>
    <x v="1617"/>
    <x v="0"/>
    <x v="0"/>
    <x v="5"/>
    <x v="1841"/>
    <x v="1410"/>
    <x v="0"/>
    <x v="0"/>
    <x v="0"/>
    <x v="5"/>
    <x v="5"/>
    <x v="0"/>
    <x v="0"/>
    <x v="2555"/>
  </r>
  <r>
    <x v="1617"/>
    <x v="0"/>
    <x v="0"/>
    <x v="5"/>
    <x v="1842"/>
    <x v="1411"/>
    <x v="0"/>
    <x v="7"/>
    <x v="7"/>
    <x v="5"/>
    <x v="80"/>
    <x v="7"/>
    <x v="0"/>
    <x v="2556"/>
  </r>
  <r>
    <x v="1618"/>
    <x v="0"/>
    <x v="0"/>
    <x v="5"/>
    <x v="1843"/>
    <x v="1412"/>
    <x v="0"/>
    <x v="3"/>
    <x v="3"/>
    <x v="5"/>
    <x v="12"/>
    <x v="3"/>
    <x v="0"/>
    <x v="2557"/>
  </r>
  <r>
    <x v="1619"/>
    <x v="0"/>
    <x v="0"/>
    <x v="5"/>
    <x v="1844"/>
    <x v="1413"/>
    <x v="0"/>
    <x v="7"/>
    <x v="7"/>
    <x v="5"/>
    <x v="170"/>
    <x v="191"/>
    <x v="0"/>
    <x v="2558"/>
  </r>
  <r>
    <x v="1619"/>
    <x v="0"/>
    <x v="0"/>
    <x v="5"/>
    <x v="1845"/>
    <x v="1414"/>
    <x v="0"/>
    <x v="7"/>
    <x v="7"/>
    <x v="5"/>
    <x v="80"/>
    <x v="7"/>
    <x v="0"/>
    <x v="2559"/>
  </r>
  <r>
    <x v="1619"/>
    <x v="0"/>
    <x v="0"/>
    <x v="5"/>
    <x v="1846"/>
    <x v="1415"/>
    <x v="0"/>
    <x v="5"/>
    <x v="5"/>
    <x v="5"/>
    <x v="1"/>
    <x v="5"/>
    <x v="0"/>
    <x v="2560"/>
  </r>
  <r>
    <x v="1619"/>
    <x v="0"/>
    <x v="0"/>
    <x v="5"/>
    <x v="1847"/>
    <x v="1416"/>
    <x v="0"/>
    <x v="7"/>
    <x v="7"/>
    <x v="5"/>
    <x v="80"/>
    <x v="7"/>
    <x v="0"/>
    <x v="2561"/>
  </r>
  <r>
    <x v="1619"/>
    <x v="0"/>
    <x v="0"/>
    <x v="5"/>
    <x v="1738"/>
    <x v="1417"/>
    <x v="0"/>
    <x v="7"/>
    <x v="7"/>
    <x v="5"/>
    <x v="80"/>
    <x v="7"/>
    <x v="0"/>
    <x v="2562"/>
  </r>
  <r>
    <x v="1619"/>
    <x v="0"/>
    <x v="0"/>
    <x v="5"/>
    <x v="1848"/>
    <x v="1418"/>
    <x v="0"/>
    <x v="7"/>
    <x v="7"/>
    <x v="5"/>
    <x v="80"/>
    <x v="7"/>
    <x v="0"/>
    <x v="2563"/>
  </r>
  <r>
    <x v="1619"/>
    <x v="0"/>
    <x v="0"/>
    <x v="5"/>
    <x v="1849"/>
    <x v="1419"/>
    <x v="0"/>
    <x v="1"/>
    <x v="1"/>
    <x v="5"/>
    <x v="82"/>
    <x v="1"/>
    <x v="0"/>
    <x v="2564"/>
  </r>
  <r>
    <x v="1619"/>
    <x v="0"/>
    <x v="0"/>
    <x v="5"/>
    <x v="1850"/>
    <x v="1420"/>
    <x v="0"/>
    <x v="7"/>
    <x v="7"/>
    <x v="5"/>
    <x v="80"/>
    <x v="7"/>
    <x v="0"/>
    <x v="2565"/>
  </r>
  <r>
    <x v="1619"/>
    <x v="0"/>
    <x v="0"/>
    <x v="5"/>
    <x v="1851"/>
    <x v="1421"/>
    <x v="0"/>
    <x v="28"/>
    <x v="29"/>
    <x v="5"/>
    <x v="70"/>
    <x v="218"/>
    <x v="0"/>
    <x v="2566"/>
  </r>
  <r>
    <x v="1620"/>
    <x v="0"/>
    <x v="0"/>
    <x v="5"/>
    <x v="1852"/>
    <x v="1422"/>
    <x v="0"/>
    <x v="0"/>
    <x v="0"/>
    <x v="5"/>
    <x v="45"/>
    <x v="245"/>
    <x v="0"/>
    <x v="2567"/>
  </r>
  <r>
    <x v="1621"/>
    <x v="0"/>
    <x v="0"/>
    <x v="5"/>
    <x v="1853"/>
    <x v="1423"/>
    <x v="0"/>
    <x v="19"/>
    <x v="20"/>
    <x v="5"/>
    <x v="15"/>
    <x v="148"/>
    <x v="0"/>
    <x v="2568"/>
  </r>
  <r>
    <x v="1621"/>
    <x v="0"/>
    <x v="0"/>
    <x v="5"/>
    <x v="1672"/>
    <x v="1424"/>
    <x v="0"/>
    <x v="15"/>
    <x v="15"/>
    <x v="5"/>
    <x v="116"/>
    <x v="18"/>
    <x v="0"/>
    <x v="2569"/>
  </r>
  <r>
    <x v="1622"/>
    <x v="0"/>
    <x v="0"/>
    <x v="5"/>
    <x v="1854"/>
    <x v="1425"/>
    <x v="0"/>
    <x v="1"/>
    <x v="1"/>
    <x v="5"/>
    <x v="82"/>
    <x v="1"/>
    <x v="0"/>
    <x v="2570"/>
  </r>
  <r>
    <x v="1623"/>
    <x v="0"/>
    <x v="0"/>
    <x v="5"/>
    <x v="1855"/>
    <x v="1426"/>
    <x v="0"/>
    <x v="7"/>
    <x v="7"/>
    <x v="5"/>
    <x v="138"/>
    <x v="152"/>
    <x v="0"/>
    <x v="2571"/>
  </r>
  <r>
    <x v="1624"/>
    <x v="0"/>
    <x v="0"/>
    <x v="30"/>
    <x v="1856"/>
    <x v="1427"/>
    <x v="0"/>
    <x v="1"/>
    <x v="1"/>
    <x v="1"/>
    <x v="1"/>
    <x v="1"/>
    <x v="0"/>
    <x v="2572"/>
  </r>
  <r>
    <x v="1624"/>
    <x v="0"/>
    <x v="0"/>
    <x v="30"/>
    <x v="1857"/>
    <x v="1428"/>
    <x v="0"/>
    <x v="1"/>
    <x v="1"/>
    <x v="1"/>
    <x v="1"/>
    <x v="1"/>
    <x v="0"/>
    <x v="2573"/>
  </r>
  <r>
    <x v="1625"/>
    <x v="0"/>
    <x v="0"/>
    <x v="114"/>
    <x v="1858"/>
    <x v="1429"/>
    <x v="0"/>
    <x v="7"/>
    <x v="7"/>
    <x v="6"/>
    <x v="7"/>
    <x v="7"/>
    <x v="0"/>
    <x v="2574"/>
  </r>
  <r>
    <x v="1626"/>
    <x v="0"/>
    <x v="0"/>
    <x v="14"/>
    <x v="1859"/>
    <x v="716"/>
    <x v="0"/>
    <x v="1"/>
    <x v="1"/>
    <x v="1"/>
    <x v="1"/>
    <x v="1"/>
    <x v="0"/>
    <x v="2575"/>
  </r>
  <r>
    <x v="1627"/>
    <x v="0"/>
    <x v="0"/>
    <x v="5"/>
    <x v="1860"/>
    <x v="1430"/>
    <x v="0"/>
    <x v="7"/>
    <x v="7"/>
    <x v="5"/>
    <x v="29"/>
    <x v="239"/>
    <x v="0"/>
    <x v="2576"/>
  </r>
  <r>
    <x v="1627"/>
    <x v="0"/>
    <x v="0"/>
    <x v="5"/>
    <x v="1861"/>
    <x v="1431"/>
    <x v="0"/>
    <x v="1"/>
    <x v="1"/>
    <x v="5"/>
    <x v="1"/>
    <x v="57"/>
    <x v="0"/>
    <x v="2577"/>
  </r>
  <r>
    <x v="1627"/>
    <x v="0"/>
    <x v="0"/>
    <x v="5"/>
    <x v="1862"/>
    <x v="1432"/>
    <x v="0"/>
    <x v="1"/>
    <x v="1"/>
    <x v="5"/>
    <x v="1"/>
    <x v="57"/>
    <x v="0"/>
    <x v="2578"/>
  </r>
  <r>
    <x v="1628"/>
    <x v="0"/>
    <x v="0"/>
    <x v="5"/>
    <x v="1863"/>
    <x v="1433"/>
    <x v="0"/>
    <x v="7"/>
    <x v="7"/>
    <x v="5"/>
    <x v="138"/>
    <x v="152"/>
    <x v="0"/>
    <x v="2579"/>
  </r>
  <r>
    <x v="1629"/>
    <x v="0"/>
    <x v="0"/>
    <x v="5"/>
    <x v="1864"/>
    <x v="1434"/>
    <x v="0"/>
    <x v="5"/>
    <x v="5"/>
    <x v="5"/>
    <x v="1"/>
    <x v="5"/>
    <x v="0"/>
    <x v="2580"/>
  </r>
  <r>
    <x v="1629"/>
    <x v="0"/>
    <x v="0"/>
    <x v="5"/>
    <x v="1865"/>
    <x v="1435"/>
    <x v="0"/>
    <x v="10"/>
    <x v="10"/>
    <x v="5"/>
    <x v="65"/>
    <x v="151"/>
    <x v="0"/>
    <x v="2581"/>
  </r>
  <r>
    <x v="1629"/>
    <x v="0"/>
    <x v="0"/>
    <x v="5"/>
    <x v="1866"/>
    <x v="1436"/>
    <x v="0"/>
    <x v="10"/>
    <x v="10"/>
    <x v="5"/>
    <x v="65"/>
    <x v="151"/>
    <x v="0"/>
    <x v="2582"/>
  </r>
  <r>
    <x v="1630"/>
    <x v="0"/>
    <x v="0"/>
    <x v="5"/>
    <x v="1042"/>
    <x v="773"/>
    <x v="0"/>
    <x v="5"/>
    <x v="5"/>
    <x v="5"/>
    <x v="102"/>
    <x v="87"/>
    <x v="0"/>
    <x v="2583"/>
  </r>
  <r>
    <x v="1631"/>
    <x v="0"/>
    <x v="0"/>
    <x v="5"/>
    <x v="1867"/>
    <x v="1437"/>
    <x v="0"/>
    <x v="1"/>
    <x v="1"/>
    <x v="5"/>
    <x v="1"/>
    <x v="57"/>
    <x v="0"/>
    <x v="2584"/>
  </r>
  <r>
    <x v="1631"/>
    <x v="0"/>
    <x v="0"/>
    <x v="5"/>
    <x v="1868"/>
    <x v="1438"/>
    <x v="0"/>
    <x v="1"/>
    <x v="1"/>
    <x v="5"/>
    <x v="82"/>
    <x v="1"/>
    <x v="0"/>
    <x v="2585"/>
  </r>
  <r>
    <x v="1632"/>
    <x v="0"/>
    <x v="0"/>
    <x v="5"/>
    <x v="1869"/>
    <x v="1439"/>
    <x v="0"/>
    <x v="7"/>
    <x v="7"/>
    <x v="5"/>
    <x v="80"/>
    <x v="7"/>
    <x v="0"/>
    <x v="2586"/>
  </r>
  <r>
    <x v="1632"/>
    <x v="0"/>
    <x v="0"/>
    <x v="5"/>
    <x v="1870"/>
    <x v="1440"/>
    <x v="0"/>
    <x v="1"/>
    <x v="1"/>
    <x v="5"/>
    <x v="82"/>
    <x v="1"/>
    <x v="0"/>
    <x v="2587"/>
  </r>
  <r>
    <x v="1633"/>
    <x v="0"/>
    <x v="0"/>
    <x v="5"/>
    <x v="1871"/>
    <x v="1441"/>
    <x v="0"/>
    <x v="1"/>
    <x v="1"/>
    <x v="5"/>
    <x v="5"/>
    <x v="93"/>
    <x v="0"/>
    <x v="2588"/>
  </r>
  <r>
    <x v="1633"/>
    <x v="0"/>
    <x v="0"/>
    <x v="5"/>
    <x v="1387"/>
    <x v="1442"/>
    <x v="0"/>
    <x v="7"/>
    <x v="7"/>
    <x v="5"/>
    <x v="181"/>
    <x v="130"/>
    <x v="0"/>
    <x v="2589"/>
  </r>
  <r>
    <x v="1634"/>
    <x v="0"/>
    <x v="0"/>
    <x v="5"/>
    <x v="1872"/>
    <x v="1443"/>
    <x v="0"/>
    <x v="10"/>
    <x v="10"/>
    <x v="5"/>
    <x v="53"/>
    <x v="10"/>
    <x v="0"/>
    <x v="2590"/>
  </r>
  <r>
    <x v="1634"/>
    <x v="0"/>
    <x v="0"/>
    <x v="5"/>
    <x v="1873"/>
    <x v="1444"/>
    <x v="0"/>
    <x v="1"/>
    <x v="1"/>
    <x v="5"/>
    <x v="82"/>
    <x v="1"/>
    <x v="0"/>
    <x v="2591"/>
  </r>
  <r>
    <x v="1634"/>
    <x v="0"/>
    <x v="0"/>
    <x v="5"/>
    <x v="1874"/>
    <x v="1445"/>
    <x v="0"/>
    <x v="1"/>
    <x v="1"/>
    <x v="5"/>
    <x v="226"/>
    <x v="254"/>
    <x v="0"/>
    <x v="2592"/>
  </r>
  <r>
    <x v="1635"/>
    <x v="0"/>
    <x v="0"/>
    <x v="5"/>
    <x v="1875"/>
    <x v="1446"/>
    <x v="0"/>
    <x v="1"/>
    <x v="1"/>
    <x v="5"/>
    <x v="82"/>
    <x v="1"/>
    <x v="0"/>
    <x v="2593"/>
  </r>
  <r>
    <x v="1636"/>
    <x v="0"/>
    <x v="0"/>
    <x v="5"/>
    <x v="1876"/>
    <x v="1447"/>
    <x v="0"/>
    <x v="7"/>
    <x v="7"/>
    <x v="5"/>
    <x v="80"/>
    <x v="7"/>
    <x v="0"/>
    <x v="2594"/>
  </r>
  <r>
    <x v="1637"/>
    <x v="0"/>
    <x v="0"/>
    <x v="5"/>
    <x v="1501"/>
    <x v="527"/>
    <x v="0"/>
    <x v="0"/>
    <x v="0"/>
    <x v="5"/>
    <x v="16"/>
    <x v="237"/>
    <x v="0"/>
    <x v="2595"/>
  </r>
  <r>
    <x v="1637"/>
    <x v="0"/>
    <x v="0"/>
    <x v="5"/>
    <x v="1877"/>
    <x v="1448"/>
    <x v="0"/>
    <x v="19"/>
    <x v="20"/>
    <x v="5"/>
    <x v="85"/>
    <x v="28"/>
    <x v="0"/>
    <x v="2596"/>
  </r>
  <r>
    <x v="1638"/>
    <x v="0"/>
    <x v="0"/>
    <x v="114"/>
    <x v="1878"/>
    <x v="1449"/>
    <x v="0"/>
    <x v="7"/>
    <x v="7"/>
    <x v="6"/>
    <x v="7"/>
    <x v="7"/>
    <x v="0"/>
    <x v="2597"/>
  </r>
  <r>
    <x v="1638"/>
    <x v="0"/>
    <x v="0"/>
    <x v="114"/>
    <x v="1879"/>
    <x v="1450"/>
    <x v="0"/>
    <x v="10"/>
    <x v="10"/>
    <x v="10"/>
    <x v="11"/>
    <x v="10"/>
    <x v="0"/>
    <x v="2598"/>
  </r>
  <r>
    <x v="1639"/>
    <x v="0"/>
    <x v="0"/>
    <x v="114"/>
    <x v="1880"/>
    <x v="1451"/>
    <x v="0"/>
    <x v="1"/>
    <x v="1"/>
    <x v="1"/>
    <x v="1"/>
    <x v="1"/>
    <x v="0"/>
    <x v="2599"/>
  </r>
  <r>
    <x v="1640"/>
    <x v="0"/>
    <x v="0"/>
    <x v="5"/>
    <x v="1881"/>
    <x v="1452"/>
    <x v="0"/>
    <x v="7"/>
    <x v="7"/>
    <x v="5"/>
    <x v="80"/>
    <x v="7"/>
    <x v="0"/>
    <x v="2600"/>
  </r>
  <r>
    <x v="1641"/>
    <x v="0"/>
    <x v="0"/>
    <x v="201"/>
    <x v="1882"/>
    <x v="1453"/>
    <x v="0"/>
    <x v="1"/>
    <x v="1"/>
    <x v="1"/>
    <x v="1"/>
    <x v="1"/>
    <x v="0"/>
    <x v="2601"/>
  </r>
  <r>
    <x v="1642"/>
    <x v="0"/>
    <x v="0"/>
    <x v="5"/>
    <x v="1883"/>
    <x v="1454"/>
    <x v="0"/>
    <x v="1"/>
    <x v="1"/>
    <x v="5"/>
    <x v="82"/>
    <x v="1"/>
    <x v="0"/>
    <x v="2602"/>
  </r>
  <r>
    <x v="1643"/>
    <x v="0"/>
    <x v="0"/>
    <x v="5"/>
    <x v="1884"/>
    <x v="1455"/>
    <x v="0"/>
    <x v="0"/>
    <x v="0"/>
    <x v="5"/>
    <x v="5"/>
    <x v="0"/>
    <x v="0"/>
    <x v="2603"/>
  </r>
  <r>
    <x v="1643"/>
    <x v="0"/>
    <x v="0"/>
    <x v="5"/>
    <x v="1885"/>
    <x v="1456"/>
    <x v="0"/>
    <x v="7"/>
    <x v="7"/>
    <x v="5"/>
    <x v="80"/>
    <x v="7"/>
    <x v="0"/>
    <x v="2604"/>
  </r>
  <r>
    <x v="1644"/>
    <x v="0"/>
    <x v="0"/>
    <x v="5"/>
    <x v="1886"/>
    <x v="650"/>
    <x v="0"/>
    <x v="0"/>
    <x v="0"/>
    <x v="5"/>
    <x v="5"/>
    <x v="0"/>
    <x v="0"/>
    <x v="2605"/>
  </r>
  <r>
    <x v="1645"/>
    <x v="0"/>
    <x v="0"/>
    <x v="5"/>
    <x v="1887"/>
    <x v="1457"/>
    <x v="0"/>
    <x v="7"/>
    <x v="7"/>
    <x v="5"/>
    <x v="138"/>
    <x v="152"/>
    <x v="0"/>
    <x v="2606"/>
  </r>
  <r>
    <x v="1645"/>
    <x v="0"/>
    <x v="0"/>
    <x v="5"/>
    <x v="1888"/>
    <x v="1458"/>
    <x v="0"/>
    <x v="1"/>
    <x v="1"/>
    <x v="5"/>
    <x v="82"/>
    <x v="1"/>
    <x v="0"/>
    <x v="2607"/>
  </r>
  <r>
    <x v="1645"/>
    <x v="0"/>
    <x v="0"/>
    <x v="5"/>
    <x v="1889"/>
    <x v="803"/>
    <x v="0"/>
    <x v="0"/>
    <x v="0"/>
    <x v="5"/>
    <x v="5"/>
    <x v="0"/>
    <x v="0"/>
    <x v="2608"/>
  </r>
  <r>
    <x v="1645"/>
    <x v="0"/>
    <x v="0"/>
    <x v="5"/>
    <x v="1730"/>
    <x v="1459"/>
    <x v="0"/>
    <x v="15"/>
    <x v="15"/>
    <x v="5"/>
    <x v="116"/>
    <x v="18"/>
    <x v="0"/>
    <x v="2609"/>
  </r>
  <r>
    <x v="1645"/>
    <x v="0"/>
    <x v="0"/>
    <x v="5"/>
    <x v="1890"/>
    <x v="1460"/>
    <x v="0"/>
    <x v="5"/>
    <x v="5"/>
    <x v="5"/>
    <x v="1"/>
    <x v="5"/>
    <x v="0"/>
    <x v="2610"/>
  </r>
  <r>
    <x v="1645"/>
    <x v="0"/>
    <x v="0"/>
    <x v="5"/>
    <x v="1891"/>
    <x v="1461"/>
    <x v="0"/>
    <x v="7"/>
    <x v="7"/>
    <x v="5"/>
    <x v="80"/>
    <x v="7"/>
    <x v="0"/>
    <x v="2611"/>
  </r>
  <r>
    <x v="1645"/>
    <x v="0"/>
    <x v="0"/>
    <x v="5"/>
    <x v="1892"/>
    <x v="1462"/>
    <x v="0"/>
    <x v="7"/>
    <x v="7"/>
    <x v="5"/>
    <x v="80"/>
    <x v="7"/>
    <x v="0"/>
    <x v="2612"/>
  </r>
  <r>
    <x v="1645"/>
    <x v="0"/>
    <x v="0"/>
    <x v="5"/>
    <x v="1893"/>
    <x v="1463"/>
    <x v="0"/>
    <x v="0"/>
    <x v="0"/>
    <x v="5"/>
    <x v="5"/>
    <x v="0"/>
    <x v="0"/>
    <x v="2613"/>
  </r>
  <r>
    <x v="1645"/>
    <x v="0"/>
    <x v="0"/>
    <x v="5"/>
    <x v="1894"/>
    <x v="1408"/>
    <x v="0"/>
    <x v="5"/>
    <x v="5"/>
    <x v="5"/>
    <x v="1"/>
    <x v="5"/>
    <x v="0"/>
    <x v="2614"/>
  </r>
  <r>
    <x v="1645"/>
    <x v="0"/>
    <x v="0"/>
    <x v="5"/>
    <x v="1895"/>
    <x v="1464"/>
    <x v="0"/>
    <x v="0"/>
    <x v="0"/>
    <x v="5"/>
    <x v="20"/>
    <x v="147"/>
    <x v="0"/>
    <x v="2615"/>
  </r>
  <r>
    <x v="1645"/>
    <x v="0"/>
    <x v="0"/>
    <x v="5"/>
    <x v="1896"/>
    <x v="835"/>
    <x v="0"/>
    <x v="0"/>
    <x v="0"/>
    <x v="5"/>
    <x v="5"/>
    <x v="0"/>
    <x v="0"/>
    <x v="2616"/>
  </r>
  <r>
    <x v="1646"/>
    <x v="0"/>
    <x v="0"/>
    <x v="5"/>
    <x v="1897"/>
    <x v="957"/>
    <x v="0"/>
    <x v="5"/>
    <x v="5"/>
    <x v="5"/>
    <x v="1"/>
    <x v="5"/>
    <x v="0"/>
    <x v="2617"/>
  </r>
  <r>
    <x v="1647"/>
    <x v="0"/>
    <x v="0"/>
    <x v="202"/>
    <x v="1898"/>
    <x v="1465"/>
    <x v="0"/>
    <x v="0"/>
    <x v="0"/>
    <x v="0"/>
    <x v="0"/>
    <x v="0"/>
    <x v="0"/>
    <x v="2618"/>
  </r>
  <r>
    <x v="1648"/>
    <x v="0"/>
    <x v="0"/>
    <x v="5"/>
    <x v="1899"/>
    <x v="1466"/>
    <x v="0"/>
    <x v="7"/>
    <x v="7"/>
    <x v="5"/>
    <x v="80"/>
    <x v="7"/>
    <x v="0"/>
    <x v="2619"/>
  </r>
  <r>
    <x v="1648"/>
    <x v="0"/>
    <x v="0"/>
    <x v="5"/>
    <x v="1900"/>
    <x v="1467"/>
    <x v="0"/>
    <x v="5"/>
    <x v="5"/>
    <x v="5"/>
    <x v="1"/>
    <x v="5"/>
    <x v="0"/>
    <x v="2620"/>
  </r>
  <r>
    <x v="1648"/>
    <x v="0"/>
    <x v="0"/>
    <x v="5"/>
    <x v="1808"/>
    <x v="930"/>
    <x v="0"/>
    <x v="5"/>
    <x v="5"/>
    <x v="5"/>
    <x v="1"/>
    <x v="5"/>
    <x v="0"/>
    <x v="2621"/>
  </r>
  <r>
    <x v="1648"/>
    <x v="0"/>
    <x v="0"/>
    <x v="5"/>
    <x v="1901"/>
    <x v="1468"/>
    <x v="0"/>
    <x v="5"/>
    <x v="5"/>
    <x v="5"/>
    <x v="1"/>
    <x v="5"/>
    <x v="0"/>
    <x v="2622"/>
  </r>
  <r>
    <x v="1648"/>
    <x v="0"/>
    <x v="0"/>
    <x v="5"/>
    <x v="1902"/>
    <x v="1469"/>
    <x v="0"/>
    <x v="7"/>
    <x v="7"/>
    <x v="5"/>
    <x v="80"/>
    <x v="7"/>
    <x v="0"/>
    <x v="2623"/>
  </r>
  <r>
    <x v="1648"/>
    <x v="0"/>
    <x v="0"/>
    <x v="5"/>
    <x v="1903"/>
    <x v="1470"/>
    <x v="0"/>
    <x v="3"/>
    <x v="3"/>
    <x v="5"/>
    <x v="12"/>
    <x v="3"/>
    <x v="0"/>
    <x v="2624"/>
  </r>
  <r>
    <x v="1649"/>
    <x v="0"/>
    <x v="0"/>
    <x v="5"/>
    <x v="1904"/>
    <x v="1471"/>
    <x v="0"/>
    <x v="19"/>
    <x v="20"/>
    <x v="5"/>
    <x v="15"/>
    <x v="148"/>
    <x v="0"/>
    <x v="2625"/>
  </r>
  <r>
    <x v="1650"/>
    <x v="0"/>
    <x v="0"/>
    <x v="203"/>
    <x v="1905"/>
    <x v="1472"/>
    <x v="0"/>
    <x v="1"/>
    <x v="1"/>
    <x v="1"/>
    <x v="1"/>
    <x v="1"/>
    <x v="0"/>
    <x v="2626"/>
  </r>
  <r>
    <x v="1651"/>
    <x v="0"/>
    <x v="0"/>
    <x v="5"/>
    <x v="1906"/>
    <x v="1473"/>
    <x v="0"/>
    <x v="19"/>
    <x v="20"/>
    <x v="5"/>
    <x v="85"/>
    <x v="28"/>
    <x v="0"/>
    <x v="2627"/>
  </r>
  <r>
    <x v="1651"/>
    <x v="0"/>
    <x v="0"/>
    <x v="5"/>
    <x v="1907"/>
    <x v="1474"/>
    <x v="0"/>
    <x v="5"/>
    <x v="5"/>
    <x v="5"/>
    <x v="227"/>
    <x v="255"/>
    <x v="0"/>
    <x v="2628"/>
  </r>
  <r>
    <x v="1651"/>
    <x v="0"/>
    <x v="0"/>
    <x v="5"/>
    <x v="1908"/>
    <x v="1475"/>
    <x v="0"/>
    <x v="1"/>
    <x v="1"/>
    <x v="5"/>
    <x v="82"/>
    <x v="1"/>
    <x v="0"/>
    <x v="2629"/>
  </r>
  <r>
    <x v="1652"/>
    <x v="0"/>
    <x v="0"/>
    <x v="5"/>
    <x v="1909"/>
    <x v="1476"/>
    <x v="0"/>
    <x v="1"/>
    <x v="1"/>
    <x v="5"/>
    <x v="1"/>
    <x v="57"/>
    <x v="0"/>
    <x v="2630"/>
  </r>
  <r>
    <x v="1653"/>
    <x v="0"/>
    <x v="0"/>
    <x v="5"/>
    <x v="1640"/>
    <x v="1477"/>
    <x v="0"/>
    <x v="1"/>
    <x v="1"/>
    <x v="5"/>
    <x v="82"/>
    <x v="1"/>
    <x v="0"/>
    <x v="2631"/>
  </r>
  <r>
    <x v="1653"/>
    <x v="0"/>
    <x v="0"/>
    <x v="5"/>
    <x v="1910"/>
    <x v="1478"/>
    <x v="0"/>
    <x v="1"/>
    <x v="1"/>
    <x v="5"/>
    <x v="82"/>
    <x v="1"/>
    <x v="0"/>
    <x v="2632"/>
  </r>
  <r>
    <x v="1653"/>
    <x v="0"/>
    <x v="0"/>
    <x v="5"/>
    <x v="1911"/>
    <x v="1479"/>
    <x v="0"/>
    <x v="5"/>
    <x v="5"/>
    <x v="5"/>
    <x v="102"/>
    <x v="87"/>
    <x v="0"/>
    <x v="2633"/>
  </r>
  <r>
    <x v="1654"/>
    <x v="0"/>
    <x v="0"/>
    <x v="168"/>
    <x v="1912"/>
    <x v="1480"/>
    <x v="0"/>
    <x v="0"/>
    <x v="0"/>
    <x v="0"/>
    <x v="0"/>
    <x v="0"/>
    <x v="0"/>
    <x v="2634"/>
  </r>
  <r>
    <x v="1654"/>
    <x v="0"/>
    <x v="0"/>
    <x v="168"/>
    <x v="1825"/>
    <x v="740"/>
    <x v="0"/>
    <x v="7"/>
    <x v="7"/>
    <x v="6"/>
    <x v="7"/>
    <x v="7"/>
    <x v="0"/>
    <x v="2635"/>
  </r>
  <r>
    <x v="1654"/>
    <x v="0"/>
    <x v="0"/>
    <x v="168"/>
    <x v="1913"/>
    <x v="1481"/>
    <x v="0"/>
    <x v="1"/>
    <x v="1"/>
    <x v="1"/>
    <x v="1"/>
    <x v="1"/>
    <x v="0"/>
    <x v="2636"/>
  </r>
  <r>
    <x v="1655"/>
    <x v="0"/>
    <x v="0"/>
    <x v="5"/>
    <x v="1914"/>
    <x v="1482"/>
    <x v="0"/>
    <x v="6"/>
    <x v="6"/>
    <x v="5"/>
    <x v="100"/>
    <x v="143"/>
    <x v="0"/>
    <x v="2637"/>
  </r>
  <r>
    <x v="1655"/>
    <x v="0"/>
    <x v="0"/>
    <x v="5"/>
    <x v="1915"/>
    <x v="386"/>
    <x v="0"/>
    <x v="0"/>
    <x v="0"/>
    <x v="5"/>
    <x v="5"/>
    <x v="0"/>
    <x v="0"/>
    <x v="2638"/>
  </r>
  <r>
    <x v="1656"/>
    <x v="0"/>
    <x v="0"/>
    <x v="5"/>
    <x v="1916"/>
    <x v="1483"/>
    <x v="0"/>
    <x v="19"/>
    <x v="20"/>
    <x v="5"/>
    <x v="85"/>
    <x v="28"/>
    <x v="0"/>
    <x v="2639"/>
  </r>
  <r>
    <x v="1657"/>
    <x v="0"/>
    <x v="0"/>
    <x v="5"/>
    <x v="1917"/>
    <x v="1484"/>
    <x v="0"/>
    <x v="1"/>
    <x v="1"/>
    <x v="5"/>
    <x v="82"/>
    <x v="1"/>
    <x v="0"/>
    <x v="2640"/>
  </r>
  <r>
    <x v="1658"/>
    <x v="0"/>
    <x v="0"/>
    <x v="5"/>
    <x v="1918"/>
    <x v="1485"/>
    <x v="0"/>
    <x v="1"/>
    <x v="1"/>
    <x v="5"/>
    <x v="228"/>
    <x v="233"/>
    <x v="0"/>
    <x v="2641"/>
  </r>
  <r>
    <x v="1659"/>
    <x v="0"/>
    <x v="0"/>
    <x v="5"/>
    <x v="1919"/>
    <x v="1486"/>
    <x v="0"/>
    <x v="10"/>
    <x v="10"/>
    <x v="5"/>
    <x v="65"/>
    <x v="151"/>
    <x v="0"/>
    <x v="2642"/>
  </r>
  <r>
    <x v="1660"/>
    <x v="0"/>
    <x v="0"/>
    <x v="5"/>
    <x v="1920"/>
    <x v="1314"/>
    <x v="0"/>
    <x v="5"/>
    <x v="5"/>
    <x v="5"/>
    <x v="102"/>
    <x v="87"/>
    <x v="0"/>
    <x v="2643"/>
  </r>
  <r>
    <x v="1661"/>
    <x v="0"/>
    <x v="0"/>
    <x v="5"/>
    <x v="1921"/>
    <x v="722"/>
    <x v="0"/>
    <x v="1"/>
    <x v="1"/>
    <x v="5"/>
    <x v="82"/>
    <x v="1"/>
    <x v="0"/>
    <x v="2644"/>
  </r>
  <r>
    <x v="1661"/>
    <x v="0"/>
    <x v="0"/>
    <x v="5"/>
    <x v="1526"/>
    <x v="1487"/>
    <x v="0"/>
    <x v="7"/>
    <x v="7"/>
    <x v="5"/>
    <x v="205"/>
    <x v="204"/>
    <x v="0"/>
    <x v="2645"/>
  </r>
  <r>
    <x v="1662"/>
    <x v="0"/>
    <x v="0"/>
    <x v="5"/>
    <x v="1922"/>
    <x v="1488"/>
    <x v="0"/>
    <x v="7"/>
    <x v="7"/>
    <x v="5"/>
    <x v="138"/>
    <x v="152"/>
    <x v="0"/>
    <x v="2646"/>
  </r>
  <r>
    <x v="1663"/>
    <x v="0"/>
    <x v="0"/>
    <x v="5"/>
    <x v="1923"/>
    <x v="714"/>
    <x v="0"/>
    <x v="5"/>
    <x v="5"/>
    <x v="5"/>
    <x v="102"/>
    <x v="87"/>
    <x v="0"/>
    <x v="2647"/>
  </r>
  <r>
    <x v="1664"/>
    <x v="0"/>
    <x v="0"/>
    <x v="5"/>
    <x v="1924"/>
    <x v="1454"/>
    <x v="0"/>
    <x v="1"/>
    <x v="1"/>
    <x v="5"/>
    <x v="82"/>
    <x v="1"/>
    <x v="0"/>
    <x v="2648"/>
  </r>
  <r>
    <x v="1665"/>
    <x v="0"/>
    <x v="0"/>
    <x v="5"/>
    <x v="1925"/>
    <x v="1489"/>
    <x v="0"/>
    <x v="0"/>
    <x v="0"/>
    <x v="5"/>
    <x v="5"/>
    <x v="0"/>
    <x v="0"/>
    <x v="2649"/>
  </r>
  <r>
    <x v="1666"/>
    <x v="0"/>
    <x v="0"/>
    <x v="5"/>
    <x v="1926"/>
    <x v="1490"/>
    <x v="0"/>
    <x v="5"/>
    <x v="5"/>
    <x v="5"/>
    <x v="1"/>
    <x v="5"/>
    <x v="0"/>
    <x v="2650"/>
  </r>
  <r>
    <x v="1666"/>
    <x v="0"/>
    <x v="0"/>
    <x v="5"/>
    <x v="1927"/>
    <x v="1491"/>
    <x v="0"/>
    <x v="10"/>
    <x v="10"/>
    <x v="5"/>
    <x v="166"/>
    <x v="182"/>
    <x v="0"/>
    <x v="2651"/>
  </r>
  <r>
    <x v="1666"/>
    <x v="0"/>
    <x v="0"/>
    <x v="5"/>
    <x v="1928"/>
    <x v="1492"/>
    <x v="0"/>
    <x v="5"/>
    <x v="5"/>
    <x v="5"/>
    <x v="1"/>
    <x v="5"/>
    <x v="0"/>
    <x v="2652"/>
  </r>
  <r>
    <x v="1666"/>
    <x v="0"/>
    <x v="0"/>
    <x v="5"/>
    <x v="1929"/>
    <x v="1493"/>
    <x v="0"/>
    <x v="10"/>
    <x v="10"/>
    <x v="5"/>
    <x v="53"/>
    <x v="10"/>
    <x v="0"/>
    <x v="2653"/>
  </r>
  <r>
    <x v="1667"/>
    <x v="0"/>
    <x v="0"/>
    <x v="30"/>
    <x v="1930"/>
    <x v="1494"/>
    <x v="0"/>
    <x v="1"/>
    <x v="1"/>
    <x v="1"/>
    <x v="1"/>
    <x v="1"/>
    <x v="0"/>
    <x v="2654"/>
  </r>
  <r>
    <x v="1668"/>
    <x v="0"/>
    <x v="0"/>
    <x v="5"/>
    <x v="1931"/>
    <x v="593"/>
    <x v="0"/>
    <x v="15"/>
    <x v="15"/>
    <x v="5"/>
    <x v="116"/>
    <x v="18"/>
    <x v="0"/>
    <x v="2655"/>
  </r>
  <r>
    <x v="1669"/>
    <x v="0"/>
    <x v="0"/>
    <x v="5"/>
    <x v="1932"/>
    <x v="1495"/>
    <x v="0"/>
    <x v="1"/>
    <x v="1"/>
    <x v="5"/>
    <x v="82"/>
    <x v="1"/>
    <x v="0"/>
    <x v="2656"/>
  </r>
  <r>
    <x v="1669"/>
    <x v="0"/>
    <x v="0"/>
    <x v="5"/>
    <x v="107"/>
    <x v="1496"/>
    <x v="0"/>
    <x v="1"/>
    <x v="1"/>
    <x v="5"/>
    <x v="229"/>
    <x v="256"/>
    <x v="0"/>
    <x v="2657"/>
  </r>
  <r>
    <x v="1670"/>
    <x v="0"/>
    <x v="0"/>
    <x v="5"/>
    <x v="1933"/>
    <x v="1497"/>
    <x v="0"/>
    <x v="0"/>
    <x v="0"/>
    <x v="5"/>
    <x v="20"/>
    <x v="147"/>
    <x v="0"/>
    <x v="2658"/>
  </r>
  <r>
    <x v="1670"/>
    <x v="0"/>
    <x v="0"/>
    <x v="5"/>
    <x v="1934"/>
    <x v="1498"/>
    <x v="0"/>
    <x v="1"/>
    <x v="1"/>
    <x v="5"/>
    <x v="82"/>
    <x v="1"/>
    <x v="0"/>
    <x v="2659"/>
  </r>
  <r>
    <x v="1671"/>
    <x v="0"/>
    <x v="0"/>
    <x v="204"/>
    <x v="1935"/>
    <x v="1499"/>
    <x v="0"/>
    <x v="7"/>
    <x v="7"/>
    <x v="6"/>
    <x v="7"/>
    <x v="7"/>
    <x v="0"/>
    <x v="2660"/>
  </r>
  <r>
    <x v="1671"/>
    <x v="0"/>
    <x v="0"/>
    <x v="204"/>
    <x v="1930"/>
    <x v="1494"/>
    <x v="0"/>
    <x v="1"/>
    <x v="1"/>
    <x v="1"/>
    <x v="1"/>
    <x v="1"/>
    <x v="0"/>
    <x v="2661"/>
  </r>
  <r>
    <x v="1671"/>
    <x v="0"/>
    <x v="0"/>
    <x v="204"/>
    <x v="1936"/>
    <x v="1500"/>
    <x v="0"/>
    <x v="7"/>
    <x v="7"/>
    <x v="6"/>
    <x v="7"/>
    <x v="7"/>
    <x v="0"/>
    <x v="2662"/>
  </r>
  <r>
    <x v="1671"/>
    <x v="0"/>
    <x v="0"/>
    <x v="204"/>
    <x v="1937"/>
    <x v="1501"/>
    <x v="1"/>
    <x v="5"/>
    <x v="29"/>
    <x v="7"/>
    <x v="16"/>
    <x v="257"/>
    <x v="0"/>
    <x v="2663"/>
  </r>
  <r>
    <x v="1671"/>
    <x v="0"/>
    <x v="0"/>
    <x v="204"/>
    <x v="1938"/>
    <x v="1502"/>
    <x v="0"/>
    <x v="5"/>
    <x v="5"/>
    <x v="7"/>
    <x v="8"/>
    <x v="5"/>
    <x v="0"/>
    <x v="2664"/>
  </r>
  <r>
    <x v="1672"/>
    <x v="0"/>
    <x v="0"/>
    <x v="5"/>
    <x v="1159"/>
    <x v="1503"/>
    <x v="0"/>
    <x v="1"/>
    <x v="1"/>
    <x v="5"/>
    <x v="1"/>
    <x v="57"/>
    <x v="0"/>
    <x v="2665"/>
  </r>
  <r>
    <x v="1672"/>
    <x v="0"/>
    <x v="0"/>
    <x v="5"/>
    <x v="1850"/>
    <x v="1420"/>
    <x v="0"/>
    <x v="7"/>
    <x v="7"/>
    <x v="5"/>
    <x v="80"/>
    <x v="7"/>
    <x v="0"/>
    <x v="2666"/>
  </r>
  <r>
    <x v="1672"/>
    <x v="0"/>
    <x v="0"/>
    <x v="5"/>
    <x v="1939"/>
    <x v="1504"/>
    <x v="0"/>
    <x v="7"/>
    <x v="7"/>
    <x v="5"/>
    <x v="80"/>
    <x v="7"/>
    <x v="0"/>
    <x v="2667"/>
  </r>
  <r>
    <x v="1672"/>
    <x v="0"/>
    <x v="0"/>
    <x v="5"/>
    <x v="1940"/>
    <x v="1505"/>
    <x v="0"/>
    <x v="19"/>
    <x v="20"/>
    <x v="5"/>
    <x v="5"/>
    <x v="99"/>
    <x v="0"/>
    <x v="2668"/>
  </r>
  <r>
    <x v="1673"/>
    <x v="0"/>
    <x v="0"/>
    <x v="5"/>
    <x v="1731"/>
    <x v="1459"/>
    <x v="0"/>
    <x v="15"/>
    <x v="15"/>
    <x v="5"/>
    <x v="116"/>
    <x v="18"/>
    <x v="0"/>
    <x v="2669"/>
  </r>
  <r>
    <x v="1673"/>
    <x v="0"/>
    <x v="0"/>
    <x v="5"/>
    <x v="1941"/>
    <x v="1506"/>
    <x v="0"/>
    <x v="5"/>
    <x v="5"/>
    <x v="5"/>
    <x v="1"/>
    <x v="5"/>
    <x v="0"/>
    <x v="2670"/>
  </r>
  <r>
    <x v="1673"/>
    <x v="0"/>
    <x v="0"/>
    <x v="5"/>
    <x v="1942"/>
    <x v="1507"/>
    <x v="0"/>
    <x v="1"/>
    <x v="1"/>
    <x v="5"/>
    <x v="82"/>
    <x v="1"/>
    <x v="0"/>
    <x v="2671"/>
  </r>
  <r>
    <x v="1673"/>
    <x v="0"/>
    <x v="0"/>
    <x v="5"/>
    <x v="1943"/>
    <x v="1508"/>
    <x v="0"/>
    <x v="5"/>
    <x v="5"/>
    <x v="5"/>
    <x v="1"/>
    <x v="5"/>
    <x v="0"/>
    <x v="2672"/>
  </r>
  <r>
    <x v="1674"/>
    <x v="0"/>
    <x v="0"/>
    <x v="114"/>
    <x v="1944"/>
    <x v="1509"/>
    <x v="0"/>
    <x v="1"/>
    <x v="1"/>
    <x v="1"/>
    <x v="1"/>
    <x v="1"/>
    <x v="0"/>
    <x v="2673"/>
  </r>
  <r>
    <x v="1674"/>
    <x v="0"/>
    <x v="0"/>
    <x v="114"/>
    <x v="1945"/>
    <x v="1510"/>
    <x v="0"/>
    <x v="7"/>
    <x v="7"/>
    <x v="6"/>
    <x v="7"/>
    <x v="7"/>
    <x v="0"/>
    <x v="2674"/>
  </r>
  <r>
    <x v="1675"/>
    <x v="0"/>
    <x v="0"/>
    <x v="5"/>
    <x v="1009"/>
    <x v="1511"/>
    <x v="0"/>
    <x v="19"/>
    <x v="20"/>
    <x v="5"/>
    <x v="15"/>
    <x v="148"/>
    <x v="0"/>
    <x v="2675"/>
  </r>
  <r>
    <x v="1675"/>
    <x v="0"/>
    <x v="0"/>
    <x v="5"/>
    <x v="1946"/>
    <x v="1512"/>
    <x v="0"/>
    <x v="7"/>
    <x v="7"/>
    <x v="5"/>
    <x v="80"/>
    <x v="7"/>
    <x v="0"/>
    <x v="2676"/>
  </r>
  <r>
    <x v="1675"/>
    <x v="0"/>
    <x v="0"/>
    <x v="5"/>
    <x v="1947"/>
    <x v="1513"/>
    <x v="0"/>
    <x v="7"/>
    <x v="7"/>
    <x v="5"/>
    <x v="80"/>
    <x v="7"/>
    <x v="0"/>
    <x v="2677"/>
  </r>
  <r>
    <x v="1675"/>
    <x v="0"/>
    <x v="0"/>
    <x v="5"/>
    <x v="1948"/>
    <x v="1514"/>
    <x v="0"/>
    <x v="7"/>
    <x v="7"/>
    <x v="5"/>
    <x v="80"/>
    <x v="7"/>
    <x v="0"/>
    <x v="2678"/>
  </r>
  <r>
    <x v="1676"/>
    <x v="0"/>
    <x v="0"/>
    <x v="5"/>
    <x v="1640"/>
    <x v="1477"/>
    <x v="0"/>
    <x v="1"/>
    <x v="1"/>
    <x v="5"/>
    <x v="82"/>
    <x v="1"/>
    <x v="0"/>
    <x v="2679"/>
  </r>
  <r>
    <x v="1676"/>
    <x v="0"/>
    <x v="0"/>
    <x v="5"/>
    <x v="1949"/>
    <x v="1515"/>
    <x v="0"/>
    <x v="7"/>
    <x v="7"/>
    <x v="5"/>
    <x v="80"/>
    <x v="7"/>
    <x v="0"/>
    <x v="2680"/>
  </r>
  <r>
    <x v="1676"/>
    <x v="0"/>
    <x v="0"/>
    <x v="5"/>
    <x v="1950"/>
    <x v="1516"/>
    <x v="0"/>
    <x v="1"/>
    <x v="1"/>
    <x v="5"/>
    <x v="82"/>
    <x v="1"/>
    <x v="0"/>
    <x v="2681"/>
  </r>
  <r>
    <x v="1677"/>
    <x v="0"/>
    <x v="0"/>
    <x v="205"/>
    <x v="1951"/>
    <x v="1517"/>
    <x v="0"/>
    <x v="7"/>
    <x v="7"/>
    <x v="6"/>
    <x v="7"/>
    <x v="7"/>
    <x v="0"/>
    <x v="2682"/>
  </r>
  <r>
    <x v="1678"/>
    <x v="0"/>
    <x v="0"/>
    <x v="5"/>
    <x v="1640"/>
    <x v="1477"/>
    <x v="0"/>
    <x v="1"/>
    <x v="1"/>
    <x v="5"/>
    <x v="82"/>
    <x v="1"/>
    <x v="0"/>
    <x v="2683"/>
  </r>
  <r>
    <x v="1679"/>
    <x v="0"/>
    <x v="0"/>
    <x v="206"/>
    <x v="1952"/>
    <x v="1518"/>
    <x v="0"/>
    <x v="10"/>
    <x v="10"/>
    <x v="10"/>
    <x v="11"/>
    <x v="10"/>
    <x v="0"/>
    <x v="2684"/>
  </r>
  <r>
    <x v="1679"/>
    <x v="0"/>
    <x v="0"/>
    <x v="206"/>
    <x v="1953"/>
    <x v="1519"/>
    <x v="0"/>
    <x v="7"/>
    <x v="7"/>
    <x v="6"/>
    <x v="7"/>
    <x v="7"/>
    <x v="0"/>
    <x v="2685"/>
  </r>
  <r>
    <x v="1679"/>
    <x v="0"/>
    <x v="0"/>
    <x v="206"/>
    <x v="1954"/>
    <x v="1520"/>
    <x v="0"/>
    <x v="0"/>
    <x v="0"/>
    <x v="0"/>
    <x v="0"/>
    <x v="0"/>
    <x v="0"/>
    <x v="2686"/>
  </r>
  <r>
    <x v="1680"/>
    <x v="0"/>
    <x v="0"/>
    <x v="5"/>
    <x v="1955"/>
    <x v="1521"/>
    <x v="0"/>
    <x v="1"/>
    <x v="1"/>
    <x v="5"/>
    <x v="82"/>
    <x v="1"/>
    <x v="0"/>
    <x v="2687"/>
  </r>
  <r>
    <x v="1680"/>
    <x v="0"/>
    <x v="0"/>
    <x v="5"/>
    <x v="1956"/>
    <x v="1522"/>
    <x v="0"/>
    <x v="19"/>
    <x v="20"/>
    <x v="5"/>
    <x v="85"/>
    <x v="28"/>
    <x v="0"/>
    <x v="2688"/>
  </r>
  <r>
    <x v="1680"/>
    <x v="0"/>
    <x v="0"/>
    <x v="5"/>
    <x v="1957"/>
    <x v="1523"/>
    <x v="0"/>
    <x v="5"/>
    <x v="5"/>
    <x v="5"/>
    <x v="1"/>
    <x v="5"/>
    <x v="0"/>
    <x v="2689"/>
  </r>
  <r>
    <x v="1680"/>
    <x v="0"/>
    <x v="0"/>
    <x v="5"/>
    <x v="1958"/>
    <x v="1524"/>
    <x v="0"/>
    <x v="1"/>
    <x v="1"/>
    <x v="5"/>
    <x v="1"/>
    <x v="57"/>
    <x v="0"/>
    <x v="2690"/>
  </r>
  <r>
    <x v="1680"/>
    <x v="0"/>
    <x v="0"/>
    <x v="5"/>
    <x v="1767"/>
    <x v="1525"/>
    <x v="0"/>
    <x v="10"/>
    <x v="10"/>
    <x v="5"/>
    <x v="65"/>
    <x v="151"/>
    <x v="0"/>
    <x v="2691"/>
  </r>
  <r>
    <x v="1681"/>
    <x v="0"/>
    <x v="0"/>
    <x v="5"/>
    <x v="1959"/>
    <x v="1526"/>
    <x v="0"/>
    <x v="1"/>
    <x v="1"/>
    <x v="5"/>
    <x v="212"/>
    <x v="258"/>
    <x v="0"/>
    <x v="2692"/>
  </r>
  <r>
    <x v="1681"/>
    <x v="0"/>
    <x v="0"/>
    <x v="5"/>
    <x v="1501"/>
    <x v="527"/>
    <x v="0"/>
    <x v="0"/>
    <x v="0"/>
    <x v="5"/>
    <x v="16"/>
    <x v="237"/>
    <x v="0"/>
    <x v="2693"/>
  </r>
  <r>
    <x v="1682"/>
    <x v="0"/>
    <x v="0"/>
    <x v="5"/>
    <x v="1375"/>
    <x v="1028"/>
    <x v="0"/>
    <x v="0"/>
    <x v="0"/>
    <x v="5"/>
    <x v="20"/>
    <x v="147"/>
    <x v="0"/>
    <x v="2694"/>
  </r>
  <r>
    <x v="1682"/>
    <x v="0"/>
    <x v="0"/>
    <x v="5"/>
    <x v="1716"/>
    <x v="1527"/>
    <x v="0"/>
    <x v="5"/>
    <x v="5"/>
    <x v="5"/>
    <x v="1"/>
    <x v="5"/>
    <x v="0"/>
    <x v="2695"/>
  </r>
  <r>
    <x v="1682"/>
    <x v="0"/>
    <x v="0"/>
    <x v="5"/>
    <x v="1672"/>
    <x v="1424"/>
    <x v="0"/>
    <x v="15"/>
    <x v="15"/>
    <x v="5"/>
    <x v="116"/>
    <x v="18"/>
    <x v="0"/>
    <x v="2696"/>
  </r>
  <r>
    <x v="1682"/>
    <x v="0"/>
    <x v="0"/>
    <x v="5"/>
    <x v="1189"/>
    <x v="1528"/>
    <x v="0"/>
    <x v="0"/>
    <x v="0"/>
    <x v="5"/>
    <x v="20"/>
    <x v="147"/>
    <x v="0"/>
    <x v="2697"/>
  </r>
  <r>
    <x v="1682"/>
    <x v="0"/>
    <x v="0"/>
    <x v="5"/>
    <x v="1336"/>
    <x v="1529"/>
    <x v="0"/>
    <x v="7"/>
    <x v="7"/>
    <x v="5"/>
    <x v="170"/>
    <x v="191"/>
    <x v="0"/>
    <x v="2698"/>
  </r>
  <r>
    <x v="1683"/>
    <x v="0"/>
    <x v="0"/>
    <x v="207"/>
    <x v="1444"/>
    <x v="1530"/>
    <x v="0"/>
    <x v="1"/>
    <x v="1"/>
    <x v="1"/>
    <x v="5"/>
    <x v="57"/>
    <x v="0"/>
    <x v="2699"/>
  </r>
  <r>
    <x v="1683"/>
    <x v="0"/>
    <x v="0"/>
    <x v="207"/>
    <x v="1960"/>
    <x v="1531"/>
    <x v="0"/>
    <x v="7"/>
    <x v="7"/>
    <x v="6"/>
    <x v="230"/>
    <x v="259"/>
    <x v="0"/>
    <x v="2700"/>
  </r>
  <r>
    <x v="1684"/>
    <x v="0"/>
    <x v="0"/>
    <x v="5"/>
    <x v="1961"/>
    <x v="66"/>
    <x v="0"/>
    <x v="18"/>
    <x v="19"/>
    <x v="5"/>
    <x v="216"/>
    <x v="25"/>
    <x v="0"/>
    <x v="2701"/>
  </r>
  <r>
    <x v="1684"/>
    <x v="0"/>
    <x v="0"/>
    <x v="5"/>
    <x v="1962"/>
    <x v="1521"/>
    <x v="0"/>
    <x v="1"/>
    <x v="1"/>
    <x v="5"/>
    <x v="82"/>
    <x v="1"/>
    <x v="0"/>
    <x v="2702"/>
  </r>
  <r>
    <x v="1684"/>
    <x v="0"/>
    <x v="0"/>
    <x v="5"/>
    <x v="1963"/>
    <x v="1477"/>
    <x v="0"/>
    <x v="1"/>
    <x v="1"/>
    <x v="5"/>
    <x v="82"/>
    <x v="1"/>
    <x v="0"/>
    <x v="2703"/>
  </r>
  <r>
    <x v="1684"/>
    <x v="0"/>
    <x v="0"/>
    <x v="5"/>
    <x v="1964"/>
    <x v="1532"/>
    <x v="0"/>
    <x v="6"/>
    <x v="6"/>
    <x v="5"/>
    <x v="29"/>
    <x v="32"/>
    <x v="0"/>
    <x v="2704"/>
  </r>
  <r>
    <x v="1684"/>
    <x v="0"/>
    <x v="0"/>
    <x v="5"/>
    <x v="1965"/>
    <x v="1533"/>
    <x v="0"/>
    <x v="19"/>
    <x v="20"/>
    <x v="5"/>
    <x v="85"/>
    <x v="28"/>
    <x v="0"/>
    <x v="2705"/>
  </r>
  <r>
    <x v="1685"/>
    <x v="0"/>
    <x v="0"/>
    <x v="5"/>
    <x v="1966"/>
    <x v="1534"/>
    <x v="0"/>
    <x v="19"/>
    <x v="20"/>
    <x v="5"/>
    <x v="15"/>
    <x v="148"/>
    <x v="0"/>
    <x v="2706"/>
  </r>
  <r>
    <x v="1686"/>
    <x v="0"/>
    <x v="0"/>
    <x v="5"/>
    <x v="1967"/>
    <x v="1535"/>
    <x v="0"/>
    <x v="0"/>
    <x v="0"/>
    <x v="5"/>
    <x v="20"/>
    <x v="147"/>
    <x v="0"/>
    <x v="2707"/>
  </r>
  <r>
    <x v="1686"/>
    <x v="0"/>
    <x v="0"/>
    <x v="5"/>
    <x v="1968"/>
    <x v="1536"/>
    <x v="0"/>
    <x v="1"/>
    <x v="1"/>
    <x v="5"/>
    <x v="82"/>
    <x v="1"/>
    <x v="0"/>
    <x v="2708"/>
  </r>
  <r>
    <x v="1686"/>
    <x v="0"/>
    <x v="0"/>
    <x v="5"/>
    <x v="1969"/>
    <x v="1537"/>
    <x v="0"/>
    <x v="10"/>
    <x v="10"/>
    <x v="5"/>
    <x v="53"/>
    <x v="10"/>
    <x v="0"/>
    <x v="2709"/>
  </r>
  <r>
    <x v="1686"/>
    <x v="0"/>
    <x v="0"/>
    <x v="5"/>
    <x v="1970"/>
    <x v="1538"/>
    <x v="0"/>
    <x v="1"/>
    <x v="1"/>
    <x v="5"/>
    <x v="82"/>
    <x v="1"/>
    <x v="0"/>
    <x v="2710"/>
  </r>
  <r>
    <x v="1686"/>
    <x v="0"/>
    <x v="0"/>
    <x v="5"/>
    <x v="1971"/>
    <x v="1539"/>
    <x v="0"/>
    <x v="5"/>
    <x v="5"/>
    <x v="5"/>
    <x v="1"/>
    <x v="5"/>
    <x v="0"/>
    <x v="2711"/>
  </r>
  <r>
    <x v="1687"/>
    <x v="0"/>
    <x v="0"/>
    <x v="208"/>
    <x v="1972"/>
    <x v="1540"/>
    <x v="0"/>
    <x v="0"/>
    <x v="0"/>
    <x v="0"/>
    <x v="0"/>
    <x v="0"/>
    <x v="0"/>
    <x v="2712"/>
  </r>
  <r>
    <x v="1687"/>
    <x v="0"/>
    <x v="0"/>
    <x v="208"/>
    <x v="1973"/>
    <x v="1541"/>
    <x v="0"/>
    <x v="42"/>
    <x v="44"/>
    <x v="42"/>
    <x v="109"/>
    <x v="260"/>
    <x v="0"/>
    <x v="2713"/>
  </r>
  <r>
    <x v="1688"/>
    <x v="0"/>
    <x v="0"/>
    <x v="114"/>
    <x v="1974"/>
    <x v="1542"/>
    <x v="0"/>
    <x v="8"/>
    <x v="8"/>
    <x v="8"/>
    <x v="9"/>
    <x v="8"/>
    <x v="0"/>
    <x v="2714"/>
  </r>
  <r>
    <x v="1688"/>
    <x v="0"/>
    <x v="0"/>
    <x v="114"/>
    <x v="1975"/>
    <x v="1543"/>
    <x v="0"/>
    <x v="7"/>
    <x v="7"/>
    <x v="6"/>
    <x v="5"/>
    <x v="152"/>
    <x v="0"/>
    <x v="2715"/>
  </r>
  <r>
    <x v="1688"/>
    <x v="0"/>
    <x v="0"/>
    <x v="114"/>
    <x v="1976"/>
    <x v="1544"/>
    <x v="0"/>
    <x v="5"/>
    <x v="5"/>
    <x v="7"/>
    <x v="8"/>
    <x v="5"/>
    <x v="0"/>
    <x v="2716"/>
  </r>
  <r>
    <x v="1688"/>
    <x v="0"/>
    <x v="0"/>
    <x v="114"/>
    <x v="1977"/>
    <x v="1545"/>
    <x v="0"/>
    <x v="7"/>
    <x v="7"/>
    <x v="6"/>
    <x v="7"/>
    <x v="7"/>
    <x v="0"/>
    <x v="2717"/>
  </r>
  <r>
    <x v="1689"/>
    <x v="0"/>
    <x v="0"/>
    <x v="5"/>
    <x v="1978"/>
    <x v="1546"/>
    <x v="0"/>
    <x v="7"/>
    <x v="7"/>
    <x v="5"/>
    <x v="80"/>
    <x v="7"/>
    <x v="0"/>
    <x v="2718"/>
  </r>
  <r>
    <x v="1690"/>
    <x v="0"/>
    <x v="0"/>
    <x v="114"/>
    <x v="1979"/>
    <x v="1547"/>
    <x v="0"/>
    <x v="7"/>
    <x v="7"/>
    <x v="6"/>
    <x v="7"/>
    <x v="7"/>
    <x v="0"/>
    <x v="2719"/>
  </r>
  <r>
    <x v="1691"/>
    <x v="0"/>
    <x v="0"/>
    <x v="5"/>
    <x v="1980"/>
    <x v="1408"/>
    <x v="0"/>
    <x v="5"/>
    <x v="5"/>
    <x v="5"/>
    <x v="1"/>
    <x v="5"/>
    <x v="0"/>
    <x v="2720"/>
  </r>
  <r>
    <x v="1692"/>
    <x v="0"/>
    <x v="0"/>
    <x v="5"/>
    <x v="1981"/>
    <x v="1548"/>
    <x v="0"/>
    <x v="3"/>
    <x v="3"/>
    <x v="5"/>
    <x v="12"/>
    <x v="3"/>
    <x v="0"/>
    <x v="2721"/>
  </r>
  <r>
    <x v="1693"/>
    <x v="0"/>
    <x v="0"/>
    <x v="30"/>
    <x v="1982"/>
    <x v="1549"/>
    <x v="0"/>
    <x v="1"/>
    <x v="1"/>
    <x v="1"/>
    <x v="1"/>
    <x v="1"/>
    <x v="0"/>
    <x v="2722"/>
  </r>
  <r>
    <x v="1693"/>
    <x v="0"/>
    <x v="0"/>
    <x v="30"/>
    <x v="1983"/>
    <x v="1550"/>
    <x v="0"/>
    <x v="1"/>
    <x v="1"/>
    <x v="1"/>
    <x v="5"/>
    <x v="57"/>
    <x v="0"/>
    <x v="2723"/>
  </r>
  <r>
    <x v="1693"/>
    <x v="0"/>
    <x v="0"/>
    <x v="30"/>
    <x v="1984"/>
    <x v="1551"/>
    <x v="0"/>
    <x v="7"/>
    <x v="7"/>
    <x v="6"/>
    <x v="7"/>
    <x v="7"/>
    <x v="0"/>
    <x v="2724"/>
  </r>
  <r>
    <x v="1694"/>
    <x v="0"/>
    <x v="0"/>
    <x v="5"/>
    <x v="1985"/>
    <x v="1552"/>
    <x v="0"/>
    <x v="1"/>
    <x v="1"/>
    <x v="5"/>
    <x v="82"/>
    <x v="1"/>
    <x v="0"/>
    <x v="2725"/>
  </r>
  <r>
    <x v="1694"/>
    <x v="0"/>
    <x v="0"/>
    <x v="5"/>
    <x v="1762"/>
    <x v="1553"/>
    <x v="0"/>
    <x v="0"/>
    <x v="0"/>
    <x v="5"/>
    <x v="5"/>
    <x v="0"/>
    <x v="0"/>
    <x v="2726"/>
  </r>
  <r>
    <x v="1694"/>
    <x v="0"/>
    <x v="0"/>
    <x v="5"/>
    <x v="1888"/>
    <x v="1458"/>
    <x v="0"/>
    <x v="1"/>
    <x v="1"/>
    <x v="5"/>
    <x v="82"/>
    <x v="1"/>
    <x v="0"/>
    <x v="2727"/>
  </r>
  <r>
    <x v="1694"/>
    <x v="0"/>
    <x v="0"/>
    <x v="5"/>
    <x v="1968"/>
    <x v="1536"/>
    <x v="0"/>
    <x v="1"/>
    <x v="1"/>
    <x v="5"/>
    <x v="82"/>
    <x v="1"/>
    <x v="0"/>
    <x v="2728"/>
  </r>
  <r>
    <x v="1694"/>
    <x v="0"/>
    <x v="0"/>
    <x v="5"/>
    <x v="1986"/>
    <x v="1554"/>
    <x v="0"/>
    <x v="0"/>
    <x v="0"/>
    <x v="5"/>
    <x v="5"/>
    <x v="0"/>
    <x v="0"/>
    <x v="2729"/>
  </r>
  <r>
    <x v="1694"/>
    <x v="0"/>
    <x v="0"/>
    <x v="5"/>
    <x v="1987"/>
    <x v="1555"/>
    <x v="0"/>
    <x v="7"/>
    <x v="7"/>
    <x v="5"/>
    <x v="80"/>
    <x v="7"/>
    <x v="0"/>
    <x v="2730"/>
  </r>
  <r>
    <x v="1695"/>
    <x v="0"/>
    <x v="0"/>
    <x v="166"/>
    <x v="1988"/>
    <x v="1556"/>
    <x v="0"/>
    <x v="10"/>
    <x v="10"/>
    <x v="10"/>
    <x v="52"/>
    <x v="261"/>
    <x v="0"/>
    <x v="2731"/>
  </r>
  <r>
    <x v="1696"/>
    <x v="0"/>
    <x v="0"/>
    <x v="5"/>
    <x v="1989"/>
    <x v="1557"/>
    <x v="0"/>
    <x v="19"/>
    <x v="20"/>
    <x v="5"/>
    <x v="85"/>
    <x v="28"/>
    <x v="0"/>
    <x v="2732"/>
  </r>
  <r>
    <x v="1696"/>
    <x v="0"/>
    <x v="0"/>
    <x v="5"/>
    <x v="1990"/>
    <x v="1558"/>
    <x v="0"/>
    <x v="19"/>
    <x v="20"/>
    <x v="5"/>
    <x v="85"/>
    <x v="28"/>
    <x v="0"/>
    <x v="2733"/>
  </r>
  <r>
    <x v="1697"/>
    <x v="0"/>
    <x v="0"/>
    <x v="114"/>
    <x v="1489"/>
    <x v="1559"/>
    <x v="0"/>
    <x v="5"/>
    <x v="5"/>
    <x v="7"/>
    <x v="5"/>
    <x v="87"/>
    <x v="0"/>
    <x v="2734"/>
  </r>
  <r>
    <x v="1698"/>
    <x v="0"/>
    <x v="0"/>
    <x v="5"/>
    <x v="1991"/>
    <x v="1560"/>
    <x v="0"/>
    <x v="28"/>
    <x v="29"/>
    <x v="5"/>
    <x v="70"/>
    <x v="218"/>
    <x v="0"/>
    <x v="2735"/>
  </r>
  <r>
    <x v="1698"/>
    <x v="0"/>
    <x v="0"/>
    <x v="5"/>
    <x v="1864"/>
    <x v="1434"/>
    <x v="0"/>
    <x v="5"/>
    <x v="5"/>
    <x v="5"/>
    <x v="1"/>
    <x v="5"/>
    <x v="0"/>
    <x v="2736"/>
  </r>
  <r>
    <x v="1699"/>
    <x v="0"/>
    <x v="0"/>
    <x v="5"/>
    <x v="1992"/>
    <x v="1561"/>
    <x v="0"/>
    <x v="19"/>
    <x v="20"/>
    <x v="5"/>
    <x v="15"/>
    <x v="148"/>
    <x v="0"/>
    <x v="2737"/>
  </r>
  <r>
    <x v="1699"/>
    <x v="0"/>
    <x v="0"/>
    <x v="5"/>
    <x v="1993"/>
    <x v="1562"/>
    <x v="0"/>
    <x v="1"/>
    <x v="1"/>
    <x v="5"/>
    <x v="82"/>
    <x v="1"/>
    <x v="0"/>
    <x v="2738"/>
  </r>
  <r>
    <x v="1700"/>
    <x v="0"/>
    <x v="0"/>
    <x v="5"/>
    <x v="1994"/>
    <x v="1563"/>
    <x v="0"/>
    <x v="7"/>
    <x v="7"/>
    <x v="5"/>
    <x v="138"/>
    <x v="152"/>
    <x v="0"/>
    <x v="2739"/>
  </r>
  <r>
    <x v="1700"/>
    <x v="0"/>
    <x v="0"/>
    <x v="5"/>
    <x v="1995"/>
    <x v="1564"/>
    <x v="0"/>
    <x v="5"/>
    <x v="5"/>
    <x v="5"/>
    <x v="1"/>
    <x v="5"/>
    <x v="0"/>
    <x v="2740"/>
  </r>
  <r>
    <x v="1701"/>
    <x v="0"/>
    <x v="0"/>
    <x v="114"/>
    <x v="1996"/>
    <x v="1565"/>
    <x v="0"/>
    <x v="19"/>
    <x v="20"/>
    <x v="19"/>
    <x v="29"/>
    <x v="28"/>
    <x v="0"/>
    <x v="2741"/>
  </r>
  <r>
    <x v="1701"/>
    <x v="0"/>
    <x v="0"/>
    <x v="114"/>
    <x v="1997"/>
    <x v="1566"/>
    <x v="0"/>
    <x v="3"/>
    <x v="3"/>
    <x v="3"/>
    <x v="3"/>
    <x v="3"/>
    <x v="0"/>
    <x v="2742"/>
  </r>
  <r>
    <x v="1701"/>
    <x v="0"/>
    <x v="0"/>
    <x v="114"/>
    <x v="1721"/>
    <x v="1567"/>
    <x v="0"/>
    <x v="3"/>
    <x v="3"/>
    <x v="3"/>
    <x v="3"/>
    <x v="3"/>
    <x v="0"/>
    <x v="2743"/>
  </r>
  <r>
    <x v="1702"/>
    <x v="0"/>
    <x v="0"/>
    <x v="168"/>
    <x v="1998"/>
    <x v="1568"/>
    <x v="0"/>
    <x v="19"/>
    <x v="20"/>
    <x v="19"/>
    <x v="29"/>
    <x v="28"/>
    <x v="0"/>
    <x v="2744"/>
  </r>
  <r>
    <x v="1702"/>
    <x v="0"/>
    <x v="0"/>
    <x v="168"/>
    <x v="1999"/>
    <x v="1569"/>
    <x v="0"/>
    <x v="19"/>
    <x v="20"/>
    <x v="19"/>
    <x v="29"/>
    <x v="28"/>
    <x v="0"/>
    <x v="2745"/>
  </r>
  <r>
    <x v="1703"/>
    <x v="0"/>
    <x v="0"/>
    <x v="205"/>
    <x v="2000"/>
    <x v="1570"/>
    <x v="0"/>
    <x v="10"/>
    <x v="10"/>
    <x v="10"/>
    <x v="109"/>
    <x v="182"/>
    <x v="0"/>
    <x v="2746"/>
  </r>
  <r>
    <x v="1703"/>
    <x v="0"/>
    <x v="0"/>
    <x v="205"/>
    <x v="1483"/>
    <x v="1571"/>
    <x v="0"/>
    <x v="5"/>
    <x v="5"/>
    <x v="7"/>
    <x v="5"/>
    <x v="87"/>
    <x v="0"/>
    <x v="2747"/>
  </r>
  <r>
    <x v="1704"/>
    <x v="0"/>
    <x v="0"/>
    <x v="209"/>
    <x v="1693"/>
    <x v="1572"/>
    <x v="0"/>
    <x v="7"/>
    <x v="7"/>
    <x v="6"/>
    <x v="5"/>
    <x v="152"/>
    <x v="0"/>
    <x v="2748"/>
  </r>
  <r>
    <x v="1705"/>
    <x v="0"/>
    <x v="0"/>
    <x v="158"/>
    <x v="1143"/>
    <x v="639"/>
    <x v="0"/>
    <x v="0"/>
    <x v="0"/>
    <x v="0"/>
    <x v="130"/>
    <x v="146"/>
    <x v="0"/>
    <x v="2749"/>
  </r>
  <r>
    <x v="1706"/>
    <x v="0"/>
    <x v="0"/>
    <x v="161"/>
    <x v="2001"/>
    <x v="1573"/>
    <x v="0"/>
    <x v="1"/>
    <x v="1"/>
    <x v="1"/>
    <x v="1"/>
    <x v="1"/>
    <x v="0"/>
    <x v="2750"/>
  </r>
  <r>
    <x v="1706"/>
    <x v="0"/>
    <x v="0"/>
    <x v="161"/>
    <x v="2002"/>
    <x v="1574"/>
    <x v="0"/>
    <x v="15"/>
    <x v="15"/>
    <x v="15"/>
    <x v="20"/>
    <x v="18"/>
    <x v="0"/>
    <x v="2751"/>
  </r>
  <r>
    <x v="1707"/>
    <x v="0"/>
    <x v="0"/>
    <x v="205"/>
    <x v="2003"/>
    <x v="1575"/>
    <x v="0"/>
    <x v="18"/>
    <x v="19"/>
    <x v="18"/>
    <x v="26"/>
    <x v="25"/>
    <x v="0"/>
    <x v="2752"/>
  </r>
  <r>
    <x v="1708"/>
    <x v="0"/>
    <x v="0"/>
    <x v="5"/>
    <x v="2004"/>
    <x v="1576"/>
    <x v="0"/>
    <x v="19"/>
    <x v="20"/>
    <x v="5"/>
    <x v="15"/>
    <x v="148"/>
    <x v="0"/>
    <x v="2753"/>
  </r>
  <r>
    <x v="1709"/>
    <x v="0"/>
    <x v="0"/>
    <x v="114"/>
    <x v="2005"/>
    <x v="1577"/>
    <x v="0"/>
    <x v="5"/>
    <x v="5"/>
    <x v="7"/>
    <x v="75"/>
    <x v="262"/>
    <x v="0"/>
    <x v="2754"/>
  </r>
  <r>
    <x v="1709"/>
    <x v="0"/>
    <x v="0"/>
    <x v="114"/>
    <x v="2006"/>
    <x v="1578"/>
    <x v="0"/>
    <x v="0"/>
    <x v="0"/>
    <x v="0"/>
    <x v="0"/>
    <x v="0"/>
    <x v="0"/>
    <x v="2755"/>
  </r>
  <r>
    <x v="1710"/>
    <x v="0"/>
    <x v="0"/>
    <x v="5"/>
    <x v="2007"/>
    <x v="1579"/>
    <x v="0"/>
    <x v="1"/>
    <x v="1"/>
    <x v="5"/>
    <x v="82"/>
    <x v="1"/>
    <x v="0"/>
    <x v="2756"/>
  </r>
  <r>
    <x v="1711"/>
    <x v="0"/>
    <x v="0"/>
    <x v="210"/>
    <x v="2008"/>
    <x v="1580"/>
    <x v="0"/>
    <x v="1"/>
    <x v="1"/>
    <x v="1"/>
    <x v="1"/>
    <x v="1"/>
    <x v="0"/>
    <x v="2757"/>
  </r>
  <r>
    <x v="1711"/>
    <x v="0"/>
    <x v="0"/>
    <x v="210"/>
    <x v="2009"/>
    <x v="1581"/>
    <x v="0"/>
    <x v="3"/>
    <x v="3"/>
    <x v="3"/>
    <x v="3"/>
    <x v="3"/>
    <x v="0"/>
    <x v="2758"/>
  </r>
  <r>
    <x v="1711"/>
    <x v="0"/>
    <x v="0"/>
    <x v="210"/>
    <x v="2010"/>
    <x v="718"/>
    <x v="0"/>
    <x v="1"/>
    <x v="1"/>
    <x v="1"/>
    <x v="29"/>
    <x v="93"/>
    <x v="0"/>
    <x v="2759"/>
  </r>
  <r>
    <x v="1711"/>
    <x v="0"/>
    <x v="0"/>
    <x v="210"/>
    <x v="2011"/>
    <x v="1582"/>
    <x v="0"/>
    <x v="5"/>
    <x v="5"/>
    <x v="7"/>
    <x v="8"/>
    <x v="5"/>
    <x v="0"/>
    <x v="2760"/>
  </r>
  <r>
    <x v="1712"/>
    <x v="0"/>
    <x v="0"/>
    <x v="205"/>
    <x v="2012"/>
    <x v="1583"/>
    <x v="0"/>
    <x v="3"/>
    <x v="3"/>
    <x v="3"/>
    <x v="3"/>
    <x v="3"/>
    <x v="0"/>
    <x v="2761"/>
  </r>
  <r>
    <x v="1712"/>
    <x v="0"/>
    <x v="0"/>
    <x v="205"/>
    <x v="2013"/>
    <x v="1584"/>
    <x v="0"/>
    <x v="5"/>
    <x v="5"/>
    <x v="7"/>
    <x v="8"/>
    <x v="5"/>
    <x v="0"/>
    <x v="2762"/>
  </r>
  <r>
    <x v="1712"/>
    <x v="0"/>
    <x v="0"/>
    <x v="205"/>
    <x v="2014"/>
    <x v="1585"/>
    <x v="0"/>
    <x v="3"/>
    <x v="3"/>
    <x v="3"/>
    <x v="3"/>
    <x v="3"/>
    <x v="0"/>
    <x v="2763"/>
  </r>
  <r>
    <x v="1713"/>
    <x v="0"/>
    <x v="0"/>
    <x v="211"/>
    <x v="1017"/>
    <x v="639"/>
    <x v="0"/>
    <x v="0"/>
    <x v="0"/>
    <x v="0"/>
    <x v="130"/>
    <x v="146"/>
    <x v="0"/>
    <x v="2764"/>
  </r>
  <r>
    <x v="1714"/>
    <x v="0"/>
    <x v="0"/>
    <x v="5"/>
    <x v="2015"/>
    <x v="1586"/>
    <x v="0"/>
    <x v="15"/>
    <x v="15"/>
    <x v="5"/>
    <x v="116"/>
    <x v="18"/>
    <x v="0"/>
    <x v="2765"/>
  </r>
  <r>
    <x v="1715"/>
    <x v="0"/>
    <x v="0"/>
    <x v="209"/>
    <x v="2016"/>
    <x v="1587"/>
    <x v="0"/>
    <x v="0"/>
    <x v="0"/>
    <x v="0"/>
    <x v="0"/>
    <x v="0"/>
    <x v="0"/>
    <x v="2766"/>
  </r>
  <r>
    <x v="1716"/>
    <x v="0"/>
    <x v="0"/>
    <x v="209"/>
    <x v="2017"/>
    <x v="1588"/>
    <x v="0"/>
    <x v="5"/>
    <x v="5"/>
    <x v="7"/>
    <x v="8"/>
    <x v="5"/>
    <x v="0"/>
    <x v="2767"/>
  </r>
  <r>
    <x v="1717"/>
    <x v="0"/>
    <x v="0"/>
    <x v="209"/>
    <x v="2018"/>
    <x v="1589"/>
    <x v="0"/>
    <x v="7"/>
    <x v="7"/>
    <x v="6"/>
    <x v="5"/>
    <x v="152"/>
    <x v="0"/>
    <x v="2768"/>
  </r>
  <r>
    <x v="1718"/>
    <x v="0"/>
    <x v="0"/>
    <x v="5"/>
    <x v="2019"/>
    <x v="1590"/>
    <x v="0"/>
    <x v="15"/>
    <x v="15"/>
    <x v="5"/>
    <x v="116"/>
    <x v="18"/>
    <x v="0"/>
    <x v="2769"/>
  </r>
  <r>
    <x v="1719"/>
    <x v="0"/>
    <x v="0"/>
    <x v="5"/>
    <x v="2020"/>
    <x v="1591"/>
    <x v="0"/>
    <x v="6"/>
    <x v="6"/>
    <x v="5"/>
    <x v="29"/>
    <x v="32"/>
    <x v="0"/>
    <x v="2770"/>
  </r>
  <r>
    <x v="1720"/>
    <x v="0"/>
    <x v="0"/>
    <x v="211"/>
    <x v="2021"/>
    <x v="1592"/>
    <x v="0"/>
    <x v="1"/>
    <x v="1"/>
    <x v="1"/>
    <x v="1"/>
    <x v="1"/>
    <x v="0"/>
    <x v="2771"/>
  </r>
  <r>
    <x v="1721"/>
    <x v="0"/>
    <x v="0"/>
    <x v="211"/>
    <x v="2022"/>
    <x v="1593"/>
    <x v="0"/>
    <x v="1"/>
    <x v="1"/>
    <x v="1"/>
    <x v="1"/>
    <x v="1"/>
    <x v="0"/>
    <x v="2772"/>
  </r>
  <r>
    <x v="1722"/>
    <x v="0"/>
    <x v="0"/>
    <x v="209"/>
    <x v="2023"/>
    <x v="1594"/>
    <x v="0"/>
    <x v="5"/>
    <x v="5"/>
    <x v="7"/>
    <x v="8"/>
    <x v="5"/>
    <x v="0"/>
    <x v="2773"/>
  </r>
  <r>
    <x v="1723"/>
    <x v="0"/>
    <x v="0"/>
    <x v="211"/>
    <x v="2024"/>
    <x v="1595"/>
    <x v="0"/>
    <x v="5"/>
    <x v="5"/>
    <x v="7"/>
    <x v="8"/>
    <x v="5"/>
    <x v="0"/>
    <x v="2774"/>
  </r>
  <r>
    <x v="1723"/>
    <x v="0"/>
    <x v="0"/>
    <x v="211"/>
    <x v="2025"/>
    <x v="1596"/>
    <x v="0"/>
    <x v="15"/>
    <x v="15"/>
    <x v="15"/>
    <x v="20"/>
    <x v="18"/>
    <x v="0"/>
    <x v="2775"/>
  </r>
  <r>
    <x v="1724"/>
    <x v="0"/>
    <x v="0"/>
    <x v="212"/>
    <x v="2026"/>
    <x v="1597"/>
    <x v="0"/>
    <x v="28"/>
    <x v="29"/>
    <x v="28"/>
    <x v="52"/>
    <x v="47"/>
    <x v="0"/>
    <x v="2776"/>
  </r>
  <r>
    <x v="1725"/>
    <x v="0"/>
    <x v="0"/>
    <x v="209"/>
    <x v="2027"/>
    <x v="1598"/>
    <x v="0"/>
    <x v="5"/>
    <x v="5"/>
    <x v="7"/>
    <x v="8"/>
    <x v="5"/>
    <x v="0"/>
    <x v="2777"/>
  </r>
  <r>
    <x v="1726"/>
    <x v="0"/>
    <x v="0"/>
    <x v="5"/>
    <x v="2028"/>
    <x v="1599"/>
    <x v="0"/>
    <x v="1"/>
    <x v="1"/>
    <x v="5"/>
    <x v="82"/>
    <x v="1"/>
    <x v="0"/>
    <x v="2778"/>
  </r>
  <r>
    <x v="1727"/>
    <x v="0"/>
    <x v="0"/>
    <x v="5"/>
    <x v="2029"/>
    <x v="1600"/>
    <x v="0"/>
    <x v="1"/>
    <x v="1"/>
    <x v="5"/>
    <x v="1"/>
    <x v="57"/>
    <x v="0"/>
    <x v="2779"/>
  </r>
  <r>
    <x v="1728"/>
    <x v="0"/>
    <x v="0"/>
    <x v="5"/>
    <x v="2030"/>
    <x v="1601"/>
    <x v="0"/>
    <x v="0"/>
    <x v="0"/>
    <x v="5"/>
    <x v="5"/>
    <x v="0"/>
    <x v="0"/>
    <x v="2780"/>
  </r>
  <r>
    <x v="1728"/>
    <x v="0"/>
    <x v="0"/>
    <x v="5"/>
    <x v="2031"/>
    <x v="1602"/>
    <x v="0"/>
    <x v="5"/>
    <x v="5"/>
    <x v="5"/>
    <x v="1"/>
    <x v="5"/>
    <x v="0"/>
    <x v="2781"/>
  </r>
  <r>
    <x v="1728"/>
    <x v="0"/>
    <x v="0"/>
    <x v="5"/>
    <x v="2032"/>
    <x v="1603"/>
    <x v="0"/>
    <x v="19"/>
    <x v="20"/>
    <x v="5"/>
    <x v="15"/>
    <x v="148"/>
    <x v="0"/>
    <x v="2782"/>
  </r>
  <r>
    <x v="1728"/>
    <x v="0"/>
    <x v="0"/>
    <x v="5"/>
    <x v="2018"/>
    <x v="1589"/>
    <x v="0"/>
    <x v="7"/>
    <x v="7"/>
    <x v="5"/>
    <x v="138"/>
    <x v="152"/>
    <x v="0"/>
    <x v="2783"/>
  </r>
  <r>
    <x v="1728"/>
    <x v="0"/>
    <x v="0"/>
    <x v="5"/>
    <x v="2033"/>
    <x v="1604"/>
    <x v="0"/>
    <x v="0"/>
    <x v="0"/>
    <x v="5"/>
    <x v="5"/>
    <x v="0"/>
    <x v="0"/>
    <x v="2784"/>
  </r>
  <r>
    <x v="1729"/>
    <x v="0"/>
    <x v="0"/>
    <x v="5"/>
    <x v="1158"/>
    <x v="1605"/>
    <x v="0"/>
    <x v="1"/>
    <x v="1"/>
    <x v="5"/>
    <x v="1"/>
    <x v="57"/>
    <x v="0"/>
    <x v="2785"/>
  </r>
  <r>
    <x v="1729"/>
    <x v="0"/>
    <x v="0"/>
    <x v="5"/>
    <x v="2034"/>
    <x v="1606"/>
    <x v="0"/>
    <x v="1"/>
    <x v="1"/>
    <x v="5"/>
    <x v="138"/>
    <x v="263"/>
    <x v="0"/>
    <x v="2786"/>
  </r>
  <r>
    <x v="1730"/>
    <x v="0"/>
    <x v="0"/>
    <x v="213"/>
    <x v="2035"/>
    <x v="1607"/>
    <x v="0"/>
    <x v="1"/>
    <x v="1"/>
    <x v="1"/>
    <x v="1"/>
    <x v="1"/>
    <x v="0"/>
    <x v="2787"/>
  </r>
  <r>
    <x v="1731"/>
    <x v="0"/>
    <x v="0"/>
    <x v="5"/>
    <x v="2036"/>
    <x v="1608"/>
    <x v="0"/>
    <x v="7"/>
    <x v="7"/>
    <x v="5"/>
    <x v="138"/>
    <x v="152"/>
    <x v="0"/>
    <x v="2788"/>
  </r>
  <r>
    <x v="1732"/>
    <x v="0"/>
    <x v="0"/>
    <x v="5"/>
    <x v="2037"/>
    <x v="1609"/>
    <x v="0"/>
    <x v="3"/>
    <x v="3"/>
    <x v="5"/>
    <x v="12"/>
    <x v="3"/>
    <x v="0"/>
    <x v="2789"/>
  </r>
  <r>
    <x v="1733"/>
    <x v="0"/>
    <x v="0"/>
    <x v="5"/>
    <x v="2038"/>
    <x v="1610"/>
    <x v="0"/>
    <x v="3"/>
    <x v="3"/>
    <x v="5"/>
    <x v="12"/>
    <x v="3"/>
    <x v="0"/>
    <x v="2790"/>
  </r>
  <r>
    <x v="1733"/>
    <x v="0"/>
    <x v="0"/>
    <x v="5"/>
    <x v="2039"/>
    <x v="1611"/>
    <x v="0"/>
    <x v="3"/>
    <x v="3"/>
    <x v="5"/>
    <x v="12"/>
    <x v="3"/>
    <x v="0"/>
    <x v="2791"/>
  </r>
  <r>
    <x v="1734"/>
    <x v="0"/>
    <x v="0"/>
    <x v="5"/>
    <x v="2040"/>
    <x v="1611"/>
    <x v="0"/>
    <x v="3"/>
    <x v="3"/>
    <x v="5"/>
    <x v="12"/>
    <x v="3"/>
    <x v="0"/>
    <x v="2792"/>
  </r>
  <r>
    <x v="1735"/>
    <x v="0"/>
    <x v="0"/>
    <x v="166"/>
    <x v="2041"/>
    <x v="1612"/>
    <x v="0"/>
    <x v="0"/>
    <x v="0"/>
    <x v="0"/>
    <x v="0"/>
    <x v="0"/>
    <x v="0"/>
    <x v="2793"/>
  </r>
  <r>
    <x v="1735"/>
    <x v="0"/>
    <x v="0"/>
    <x v="166"/>
    <x v="2042"/>
    <x v="614"/>
    <x v="0"/>
    <x v="0"/>
    <x v="0"/>
    <x v="0"/>
    <x v="0"/>
    <x v="0"/>
    <x v="0"/>
    <x v="2794"/>
  </r>
  <r>
    <x v="1736"/>
    <x v="0"/>
    <x v="0"/>
    <x v="168"/>
    <x v="2043"/>
    <x v="1569"/>
    <x v="0"/>
    <x v="19"/>
    <x v="20"/>
    <x v="19"/>
    <x v="29"/>
    <x v="28"/>
    <x v="0"/>
    <x v="2795"/>
  </r>
  <r>
    <x v="1736"/>
    <x v="0"/>
    <x v="0"/>
    <x v="168"/>
    <x v="2044"/>
    <x v="1613"/>
    <x v="0"/>
    <x v="19"/>
    <x v="20"/>
    <x v="19"/>
    <x v="0"/>
    <x v="246"/>
    <x v="0"/>
    <x v="2796"/>
  </r>
  <r>
    <x v="1736"/>
    <x v="0"/>
    <x v="0"/>
    <x v="168"/>
    <x v="2045"/>
    <x v="1614"/>
    <x v="0"/>
    <x v="4"/>
    <x v="4"/>
    <x v="4"/>
    <x v="12"/>
    <x v="11"/>
    <x v="0"/>
    <x v="2797"/>
  </r>
  <r>
    <x v="1736"/>
    <x v="0"/>
    <x v="0"/>
    <x v="168"/>
    <x v="2046"/>
    <x v="1284"/>
    <x v="0"/>
    <x v="10"/>
    <x v="10"/>
    <x v="10"/>
    <x v="11"/>
    <x v="10"/>
    <x v="0"/>
    <x v="2798"/>
  </r>
  <r>
    <x v="1737"/>
    <x v="0"/>
    <x v="0"/>
    <x v="5"/>
    <x v="2047"/>
    <x v="1615"/>
    <x v="0"/>
    <x v="5"/>
    <x v="5"/>
    <x v="5"/>
    <x v="1"/>
    <x v="5"/>
    <x v="0"/>
    <x v="2799"/>
  </r>
  <r>
    <x v="1737"/>
    <x v="0"/>
    <x v="0"/>
    <x v="5"/>
    <x v="2048"/>
    <x v="1616"/>
    <x v="0"/>
    <x v="1"/>
    <x v="1"/>
    <x v="5"/>
    <x v="82"/>
    <x v="1"/>
    <x v="0"/>
    <x v="2800"/>
  </r>
  <r>
    <x v="1737"/>
    <x v="0"/>
    <x v="0"/>
    <x v="5"/>
    <x v="2049"/>
    <x v="1617"/>
    <x v="0"/>
    <x v="5"/>
    <x v="5"/>
    <x v="5"/>
    <x v="1"/>
    <x v="5"/>
    <x v="0"/>
    <x v="2801"/>
  </r>
  <r>
    <x v="1738"/>
    <x v="0"/>
    <x v="0"/>
    <x v="5"/>
    <x v="2050"/>
    <x v="1618"/>
    <x v="0"/>
    <x v="5"/>
    <x v="5"/>
    <x v="5"/>
    <x v="1"/>
    <x v="5"/>
    <x v="0"/>
    <x v="2802"/>
  </r>
  <r>
    <x v="1739"/>
    <x v="0"/>
    <x v="0"/>
    <x v="214"/>
    <x v="2051"/>
    <x v="1619"/>
    <x v="0"/>
    <x v="7"/>
    <x v="7"/>
    <x v="6"/>
    <x v="5"/>
    <x v="152"/>
    <x v="0"/>
    <x v="2803"/>
  </r>
  <r>
    <x v="1740"/>
    <x v="0"/>
    <x v="0"/>
    <x v="5"/>
    <x v="2052"/>
    <x v="1620"/>
    <x v="0"/>
    <x v="1"/>
    <x v="1"/>
    <x v="5"/>
    <x v="82"/>
    <x v="1"/>
    <x v="0"/>
    <x v="2804"/>
  </r>
  <r>
    <x v="1740"/>
    <x v="0"/>
    <x v="0"/>
    <x v="5"/>
    <x v="2053"/>
    <x v="1621"/>
    <x v="0"/>
    <x v="1"/>
    <x v="1"/>
    <x v="5"/>
    <x v="82"/>
    <x v="1"/>
    <x v="0"/>
    <x v="2805"/>
  </r>
  <r>
    <x v="1740"/>
    <x v="0"/>
    <x v="0"/>
    <x v="5"/>
    <x v="2054"/>
    <x v="1622"/>
    <x v="0"/>
    <x v="7"/>
    <x v="7"/>
    <x v="5"/>
    <x v="80"/>
    <x v="7"/>
    <x v="0"/>
    <x v="2806"/>
  </r>
  <r>
    <x v="1740"/>
    <x v="0"/>
    <x v="0"/>
    <x v="5"/>
    <x v="2055"/>
    <x v="1623"/>
    <x v="0"/>
    <x v="4"/>
    <x v="4"/>
    <x v="5"/>
    <x v="57"/>
    <x v="11"/>
    <x v="0"/>
    <x v="2807"/>
  </r>
  <r>
    <x v="1740"/>
    <x v="0"/>
    <x v="0"/>
    <x v="5"/>
    <x v="2056"/>
    <x v="1624"/>
    <x v="0"/>
    <x v="0"/>
    <x v="0"/>
    <x v="5"/>
    <x v="5"/>
    <x v="0"/>
    <x v="0"/>
    <x v="2808"/>
  </r>
  <r>
    <x v="1740"/>
    <x v="0"/>
    <x v="0"/>
    <x v="5"/>
    <x v="2057"/>
    <x v="1625"/>
    <x v="0"/>
    <x v="4"/>
    <x v="4"/>
    <x v="5"/>
    <x v="57"/>
    <x v="11"/>
    <x v="0"/>
    <x v="2809"/>
  </r>
  <r>
    <x v="1741"/>
    <x v="0"/>
    <x v="0"/>
    <x v="5"/>
    <x v="2058"/>
    <x v="1626"/>
    <x v="0"/>
    <x v="18"/>
    <x v="19"/>
    <x v="5"/>
    <x v="216"/>
    <x v="25"/>
    <x v="0"/>
    <x v="2810"/>
  </r>
  <r>
    <x v="1742"/>
    <x v="0"/>
    <x v="0"/>
    <x v="168"/>
    <x v="2059"/>
    <x v="1627"/>
    <x v="0"/>
    <x v="0"/>
    <x v="0"/>
    <x v="0"/>
    <x v="5"/>
    <x v="147"/>
    <x v="0"/>
    <x v="2811"/>
  </r>
  <r>
    <x v="1743"/>
    <x v="0"/>
    <x v="0"/>
    <x v="14"/>
    <x v="2060"/>
    <x v="1573"/>
    <x v="0"/>
    <x v="1"/>
    <x v="1"/>
    <x v="1"/>
    <x v="1"/>
    <x v="1"/>
    <x v="0"/>
    <x v="2812"/>
  </r>
  <r>
    <x v="1744"/>
    <x v="0"/>
    <x v="0"/>
    <x v="5"/>
    <x v="2061"/>
    <x v="1628"/>
    <x v="0"/>
    <x v="3"/>
    <x v="3"/>
    <x v="5"/>
    <x v="12"/>
    <x v="3"/>
    <x v="0"/>
    <x v="2813"/>
  </r>
  <r>
    <x v="1744"/>
    <x v="0"/>
    <x v="0"/>
    <x v="5"/>
    <x v="2062"/>
    <x v="1629"/>
    <x v="0"/>
    <x v="3"/>
    <x v="3"/>
    <x v="5"/>
    <x v="12"/>
    <x v="3"/>
    <x v="0"/>
    <x v="2814"/>
  </r>
  <r>
    <x v="1744"/>
    <x v="0"/>
    <x v="0"/>
    <x v="5"/>
    <x v="2063"/>
    <x v="1566"/>
    <x v="0"/>
    <x v="3"/>
    <x v="3"/>
    <x v="5"/>
    <x v="12"/>
    <x v="3"/>
    <x v="0"/>
    <x v="2815"/>
  </r>
  <r>
    <x v="1744"/>
    <x v="0"/>
    <x v="0"/>
    <x v="5"/>
    <x v="2064"/>
    <x v="1630"/>
    <x v="0"/>
    <x v="10"/>
    <x v="10"/>
    <x v="5"/>
    <x v="65"/>
    <x v="151"/>
    <x v="0"/>
    <x v="2816"/>
  </r>
  <r>
    <x v="1745"/>
    <x v="0"/>
    <x v="0"/>
    <x v="5"/>
    <x v="2065"/>
    <x v="1631"/>
    <x v="0"/>
    <x v="5"/>
    <x v="5"/>
    <x v="5"/>
    <x v="102"/>
    <x v="87"/>
    <x v="0"/>
    <x v="2817"/>
  </r>
  <r>
    <x v="1745"/>
    <x v="0"/>
    <x v="0"/>
    <x v="5"/>
    <x v="2066"/>
    <x v="1632"/>
    <x v="0"/>
    <x v="5"/>
    <x v="5"/>
    <x v="5"/>
    <x v="1"/>
    <x v="5"/>
    <x v="0"/>
    <x v="2818"/>
  </r>
  <r>
    <x v="1746"/>
    <x v="0"/>
    <x v="0"/>
    <x v="114"/>
    <x v="2067"/>
    <x v="1633"/>
    <x v="0"/>
    <x v="0"/>
    <x v="0"/>
    <x v="0"/>
    <x v="5"/>
    <x v="147"/>
    <x v="0"/>
    <x v="2819"/>
  </r>
  <r>
    <x v="1746"/>
    <x v="0"/>
    <x v="0"/>
    <x v="114"/>
    <x v="1895"/>
    <x v="1634"/>
    <x v="0"/>
    <x v="0"/>
    <x v="0"/>
    <x v="0"/>
    <x v="5"/>
    <x v="147"/>
    <x v="0"/>
    <x v="2820"/>
  </r>
  <r>
    <x v="1746"/>
    <x v="0"/>
    <x v="0"/>
    <x v="114"/>
    <x v="2068"/>
    <x v="1635"/>
    <x v="0"/>
    <x v="15"/>
    <x v="15"/>
    <x v="15"/>
    <x v="20"/>
    <x v="18"/>
    <x v="0"/>
    <x v="2821"/>
  </r>
  <r>
    <x v="1746"/>
    <x v="0"/>
    <x v="0"/>
    <x v="114"/>
    <x v="2069"/>
    <x v="1635"/>
    <x v="0"/>
    <x v="15"/>
    <x v="15"/>
    <x v="15"/>
    <x v="20"/>
    <x v="18"/>
    <x v="0"/>
    <x v="2822"/>
  </r>
  <r>
    <x v="1746"/>
    <x v="0"/>
    <x v="0"/>
    <x v="114"/>
    <x v="2070"/>
    <x v="614"/>
    <x v="0"/>
    <x v="0"/>
    <x v="0"/>
    <x v="0"/>
    <x v="85"/>
    <x v="72"/>
    <x v="0"/>
    <x v="2823"/>
  </r>
  <r>
    <x v="1747"/>
    <x v="0"/>
    <x v="0"/>
    <x v="5"/>
    <x v="2071"/>
    <x v="1636"/>
    <x v="0"/>
    <x v="4"/>
    <x v="4"/>
    <x v="5"/>
    <x v="57"/>
    <x v="11"/>
    <x v="0"/>
    <x v="2824"/>
  </r>
  <r>
    <x v="1747"/>
    <x v="0"/>
    <x v="0"/>
    <x v="5"/>
    <x v="2072"/>
    <x v="1637"/>
    <x v="0"/>
    <x v="4"/>
    <x v="4"/>
    <x v="5"/>
    <x v="57"/>
    <x v="11"/>
    <x v="0"/>
    <x v="2825"/>
  </r>
  <r>
    <x v="1747"/>
    <x v="0"/>
    <x v="0"/>
    <x v="5"/>
    <x v="2073"/>
    <x v="1638"/>
    <x v="0"/>
    <x v="6"/>
    <x v="6"/>
    <x v="5"/>
    <x v="29"/>
    <x v="32"/>
    <x v="0"/>
    <x v="2826"/>
  </r>
  <r>
    <x v="1747"/>
    <x v="0"/>
    <x v="0"/>
    <x v="5"/>
    <x v="2074"/>
    <x v="1639"/>
    <x v="0"/>
    <x v="1"/>
    <x v="1"/>
    <x v="5"/>
    <x v="1"/>
    <x v="57"/>
    <x v="0"/>
    <x v="2827"/>
  </r>
  <r>
    <x v="1748"/>
    <x v="0"/>
    <x v="0"/>
    <x v="5"/>
    <x v="2075"/>
    <x v="1496"/>
    <x v="0"/>
    <x v="1"/>
    <x v="1"/>
    <x v="5"/>
    <x v="229"/>
    <x v="256"/>
    <x v="0"/>
    <x v="2828"/>
  </r>
  <r>
    <x v="1749"/>
    <x v="0"/>
    <x v="0"/>
    <x v="5"/>
    <x v="2076"/>
    <x v="1453"/>
    <x v="0"/>
    <x v="1"/>
    <x v="1"/>
    <x v="5"/>
    <x v="1"/>
    <x v="57"/>
    <x v="0"/>
    <x v="2829"/>
  </r>
  <r>
    <x v="1750"/>
    <x v="0"/>
    <x v="0"/>
    <x v="5"/>
    <x v="1716"/>
    <x v="1527"/>
    <x v="0"/>
    <x v="5"/>
    <x v="5"/>
    <x v="5"/>
    <x v="1"/>
    <x v="5"/>
    <x v="0"/>
    <x v="2830"/>
  </r>
  <r>
    <x v="1751"/>
    <x v="0"/>
    <x v="0"/>
    <x v="5"/>
    <x v="2077"/>
    <x v="1640"/>
    <x v="0"/>
    <x v="0"/>
    <x v="0"/>
    <x v="5"/>
    <x v="20"/>
    <x v="147"/>
    <x v="0"/>
    <x v="2831"/>
  </r>
  <r>
    <x v="1751"/>
    <x v="0"/>
    <x v="0"/>
    <x v="5"/>
    <x v="1251"/>
    <x v="1641"/>
    <x v="0"/>
    <x v="0"/>
    <x v="0"/>
    <x v="5"/>
    <x v="133"/>
    <x v="146"/>
    <x v="0"/>
    <x v="2832"/>
  </r>
  <r>
    <x v="1752"/>
    <x v="0"/>
    <x v="0"/>
    <x v="166"/>
    <x v="2078"/>
    <x v="1509"/>
    <x v="0"/>
    <x v="5"/>
    <x v="5"/>
    <x v="7"/>
    <x v="8"/>
    <x v="5"/>
    <x v="0"/>
    <x v="2833"/>
  </r>
  <r>
    <x v="1752"/>
    <x v="0"/>
    <x v="0"/>
    <x v="166"/>
    <x v="2079"/>
    <x v="1642"/>
    <x v="0"/>
    <x v="1"/>
    <x v="1"/>
    <x v="1"/>
    <x v="1"/>
    <x v="1"/>
    <x v="0"/>
    <x v="2834"/>
  </r>
  <r>
    <x v="1752"/>
    <x v="0"/>
    <x v="0"/>
    <x v="166"/>
    <x v="2080"/>
    <x v="1643"/>
    <x v="0"/>
    <x v="5"/>
    <x v="5"/>
    <x v="7"/>
    <x v="8"/>
    <x v="5"/>
    <x v="0"/>
    <x v="2835"/>
  </r>
  <r>
    <x v="1752"/>
    <x v="0"/>
    <x v="0"/>
    <x v="166"/>
    <x v="2081"/>
    <x v="1644"/>
    <x v="0"/>
    <x v="0"/>
    <x v="0"/>
    <x v="0"/>
    <x v="0"/>
    <x v="0"/>
    <x v="0"/>
    <x v="2836"/>
  </r>
  <r>
    <x v="1753"/>
    <x v="0"/>
    <x v="0"/>
    <x v="5"/>
    <x v="2082"/>
    <x v="1645"/>
    <x v="0"/>
    <x v="15"/>
    <x v="15"/>
    <x v="5"/>
    <x v="116"/>
    <x v="18"/>
    <x v="0"/>
    <x v="2837"/>
  </r>
  <r>
    <x v="1753"/>
    <x v="0"/>
    <x v="0"/>
    <x v="5"/>
    <x v="2083"/>
    <x v="1646"/>
    <x v="0"/>
    <x v="1"/>
    <x v="1"/>
    <x v="5"/>
    <x v="82"/>
    <x v="1"/>
    <x v="0"/>
    <x v="2838"/>
  </r>
  <r>
    <x v="1754"/>
    <x v="0"/>
    <x v="0"/>
    <x v="5"/>
    <x v="2084"/>
    <x v="1647"/>
    <x v="0"/>
    <x v="19"/>
    <x v="20"/>
    <x v="5"/>
    <x v="202"/>
    <x v="229"/>
    <x v="0"/>
    <x v="2839"/>
  </r>
  <r>
    <x v="1754"/>
    <x v="0"/>
    <x v="0"/>
    <x v="5"/>
    <x v="991"/>
    <x v="650"/>
    <x v="0"/>
    <x v="0"/>
    <x v="0"/>
    <x v="5"/>
    <x v="15"/>
    <x v="236"/>
    <x v="0"/>
    <x v="2840"/>
  </r>
  <r>
    <x v="1755"/>
    <x v="0"/>
    <x v="0"/>
    <x v="5"/>
    <x v="2060"/>
    <x v="1593"/>
    <x v="0"/>
    <x v="1"/>
    <x v="1"/>
    <x v="5"/>
    <x v="82"/>
    <x v="1"/>
    <x v="0"/>
    <x v="2841"/>
  </r>
  <r>
    <x v="1756"/>
    <x v="0"/>
    <x v="0"/>
    <x v="114"/>
    <x v="2085"/>
    <x v="1648"/>
    <x v="0"/>
    <x v="7"/>
    <x v="7"/>
    <x v="6"/>
    <x v="52"/>
    <x v="191"/>
    <x v="0"/>
    <x v="2842"/>
  </r>
  <r>
    <x v="1757"/>
    <x v="0"/>
    <x v="0"/>
    <x v="209"/>
    <x v="2086"/>
    <x v="1649"/>
    <x v="0"/>
    <x v="10"/>
    <x v="10"/>
    <x v="10"/>
    <x v="5"/>
    <x v="151"/>
    <x v="0"/>
    <x v="2843"/>
  </r>
  <r>
    <x v="1757"/>
    <x v="0"/>
    <x v="0"/>
    <x v="209"/>
    <x v="2087"/>
    <x v="1650"/>
    <x v="0"/>
    <x v="5"/>
    <x v="5"/>
    <x v="7"/>
    <x v="5"/>
    <x v="87"/>
    <x v="0"/>
    <x v="2844"/>
  </r>
  <r>
    <x v="1757"/>
    <x v="0"/>
    <x v="0"/>
    <x v="209"/>
    <x v="2088"/>
    <x v="1651"/>
    <x v="0"/>
    <x v="0"/>
    <x v="0"/>
    <x v="0"/>
    <x v="191"/>
    <x v="236"/>
    <x v="0"/>
    <x v="2845"/>
  </r>
  <r>
    <x v="1758"/>
    <x v="0"/>
    <x v="0"/>
    <x v="5"/>
    <x v="2063"/>
    <x v="1566"/>
    <x v="0"/>
    <x v="3"/>
    <x v="3"/>
    <x v="5"/>
    <x v="12"/>
    <x v="3"/>
    <x v="0"/>
    <x v="2846"/>
  </r>
  <r>
    <x v="1759"/>
    <x v="0"/>
    <x v="0"/>
    <x v="215"/>
    <x v="2089"/>
    <x v="1652"/>
    <x v="0"/>
    <x v="7"/>
    <x v="7"/>
    <x v="6"/>
    <x v="5"/>
    <x v="152"/>
    <x v="0"/>
    <x v="2847"/>
  </r>
  <r>
    <x v="1760"/>
    <x v="0"/>
    <x v="0"/>
    <x v="168"/>
    <x v="2090"/>
    <x v="1653"/>
    <x v="0"/>
    <x v="0"/>
    <x v="0"/>
    <x v="0"/>
    <x v="29"/>
    <x v="102"/>
    <x v="0"/>
    <x v="2848"/>
  </r>
  <r>
    <x v="1761"/>
    <x v="0"/>
    <x v="0"/>
    <x v="114"/>
    <x v="2091"/>
    <x v="1654"/>
    <x v="0"/>
    <x v="1"/>
    <x v="1"/>
    <x v="1"/>
    <x v="1"/>
    <x v="1"/>
    <x v="0"/>
    <x v="2849"/>
  </r>
  <r>
    <x v="1762"/>
    <x v="0"/>
    <x v="0"/>
    <x v="114"/>
    <x v="2092"/>
    <x v="1655"/>
    <x v="0"/>
    <x v="10"/>
    <x v="10"/>
    <x v="10"/>
    <x v="11"/>
    <x v="10"/>
    <x v="0"/>
    <x v="2850"/>
  </r>
  <r>
    <x v="1763"/>
    <x v="0"/>
    <x v="0"/>
    <x v="5"/>
    <x v="1896"/>
    <x v="835"/>
    <x v="0"/>
    <x v="0"/>
    <x v="0"/>
    <x v="5"/>
    <x v="5"/>
    <x v="0"/>
    <x v="0"/>
    <x v="2851"/>
  </r>
  <r>
    <x v="1763"/>
    <x v="0"/>
    <x v="0"/>
    <x v="5"/>
    <x v="2093"/>
    <x v="1656"/>
    <x v="0"/>
    <x v="0"/>
    <x v="0"/>
    <x v="5"/>
    <x v="85"/>
    <x v="227"/>
    <x v="0"/>
    <x v="2852"/>
  </r>
  <r>
    <x v="1763"/>
    <x v="0"/>
    <x v="0"/>
    <x v="5"/>
    <x v="2094"/>
    <x v="1651"/>
    <x v="0"/>
    <x v="0"/>
    <x v="0"/>
    <x v="5"/>
    <x v="20"/>
    <x v="147"/>
    <x v="0"/>
    <x v="2853"/>
  </r>
  <r>
    <x v="1764"/>
    <x v="0"/>
    <x v="0"/>
    <x v="5"/>
    <x v="1300"/>
    <x v="1657"/>
    <x v="0"/>
    <x v="19"/>
    <x v="20"/>
    <x v="5"/>
    <x v="15"/>
    <x v="148"/>
    <x v="0"/>
    <x v="2854"/>
  </r>
  <r>
    <x v="1765"/>
    <x v="0"/>
    <x v="0"/>
    <x v="5"/>
    <x v="2095"/>
    <x v="1658"/>
    <x v="0"/>
    <x v="28"/>
    <x v="29"/>
    <x v="5"/>
    <x v="109"/>
    <x v="47"/>
    <x v="0"/>
    <x v="2855"/>
  </r>
  <r>
    <x v="1765"/>
    <x v="0"/>
    <x v="0"/>
    <x v="5"/>
    <x v="2096"/>
    <x v="1659"/>
    <x v="0"/>
    <x v="7"/>
    <x v="7"/>
    <x v="5"/>
    <x v="80"/>
    <x v="7"/>
    <x v="0"/>
    <x v="2856"/>
  </r>
  <r>
    <x v="1766"/>
    <x v="0"/>
    <x v="0"/>
    <x v="5"/>
    <x v="2097"/>
    <x v="1562"/>
    <x v="0"/>
    <x v="1"/>
    <x v="1"/>
    <x v="5"/>
    <x v="82"/>
    <x v="1"/>
    <x v="0"/>
    <x v="2857"/>
  </r>
  <r>
    <x v="1766"/>
    <x v="0"/>
    <x v="0"/>
    <x v="5"/>
    <x v="2098"/>
    <x v="1660"/>
    <x v="0"/>
    <x v="7"/>
    <x v="7"/>
    <x v="5"/>
    <x v="138"/>
    <x v="152"/>
    <x v="0"/>
    <x v="2858"/>
  </r>
  <r>
    <x v="1767"/>
    <x v="0"/>
    <x v="0"/>
    <x v="5"/>
    <x v="2099"/>
    <x v="843"/>
    <x v="0"/>
    <x v="0"/>
    <x v="0"/>
    <x v="5"/>
    <x v="20"/>
    <x v="147"/>
    <x v="0"/>
    <x v="2859"/>
  </r>
  <r>
    <x v="1768"/>
    <x v="0"/>
    <x v="0"/>
    <x v="5"/>
    <x v="2100"/>
    <x v="1661"/>
    <x v="0"/>
    <x v="19"/>
    <x v="20"/>
    <x v="5"/>
    <x v="85"/>
    <x v="28"/>
    <x v="0"/>
    <x v="2860"/>
  </r>
  <r>
    <x v="1768"/>
    <x v="0"/>
    <x v="0"/>
    <x v="5"/>
    <x v="2101"/>
    <x v="1662"/>
    <x v="0"/>
    <x v="6"/>
    <x v="6"/>
    <x v="5"/>
    <x v="10"/>
    <x v="160"/>
    <x v="0"/>
    <x v="2861"/>
  </r>
  <r>
    <x v="1768"/>
    <x v="0"/>
    <x v="0"/>
    <x v="5"/>
    <x v="2102"/>
    <x v="1663"/>
    <x v="0"/>
    <x v="19"/>
    <x v="20"/>
    <x v="5"/>
    <x v="85"/>
    <x v="28"/>
    <x v="0"/>
    <x v="2862"/>
  </r>
  <r>
    <x v="1769"/>
    <x v="0"/>
    <x v="0"/>
    <x v="168"/>
    <x v="2103"/>
    <x v="1664"/>
    <x v="0"/>
    <x v="1"/>
    <x v="1"/>
    <x v="1"/>
    <x v="5"/>
    <x v="57"/>
    <x v="0"/>
    <x v="2863"/>
  </r>
  <r>
    <x v="1770"/>
    <x v="0"/>
    <x v="0"/>
    <x v="30"/>
    <x v="2104"/>
    <x v="1665"/>
    <x v="0"/>
    <x v="7"/>
    <x v="7"/>
    <x v="6"/>
    <x v="7"/>
    <x v="7"/>
    <x v="0"/>
    <x v="2864"/>
  </r>
  <r>
    <x v="1771"/>
    <x v="0"/>
    <x v="0"/>
    <x v="30"/>
    <x v="2105"/>
    <x v="1666"/>
    <x v="0"/>
    <x v="1"/>
    <x v="1"/>
    <x v="1"/>
    <x v="1"/>
    <x v="1"/>
    <x v="0"/>
    <x v="2865"/>
  </r>
  <r>
    <x v="1772"/>
    <x v="0"/>
    <x v="0"/>
    <x v="5"/>
    <x v="2106"/>
    <x v="1667"/>
    <x v="0"/>
    <x v="1"/>
    <x v="1"/>
    <x v="5"/>
    <x v="82"/>
    <x v="1"/>
    <x v="0"/>
    <x v="2866"/>
  </r>
  <r>
    <x v="1772"/>
    <x v="0"/>
    <x v="0"/>
    <x v="5"/>
    <x v="2107"/>
    <x v="1668"/>
    <x v="0"/>
    <x v="19"/>
    <x v="20"/>
    <x v="5"/>
    <x v="85"/>
    <x v="28"/>
    <x v="0"/>
    <x v="2867"/>
  </r>
  <r>
    <x v="1773"/>
    <x v="0"/>
    <x v="0"/>
    <x v="5"/>
    <x v="2108"/>
    <x v="1669"/>
    <x v="0"/>
    <x v="10"/>
    <x v="10"/>
    <x v="5"/>
    <x v="65"/>
    <x v="151"/>
    <x v="0"/>
    <x v="2868"/>
  </r>
  <r>
    <x v="1773"/>
    <x v="0"/>
    <x v="0"/>
    <x v="5"/>
    <x v="2109"/>
    <x v="1670"/>
    <x v="0"/>
    <x v="7"/>
    <x v="7"/>
    <x v="5"/>
    <x v="138"/>
    <x v="152"/>
    <x v="0"/>
    <x v="2869"/>
  </r>
  <r>
    <x v="1773"/>
    <x v="0"/>
    <x v="0"/>
    <x v="5"/>
    <x v="2110"/>
    <x v="1671"/>
    <x v="0"/>
    <x v="10"/>
    <x v="10"/>
    <x v="5"/>
    <x v="65"/>
    <x v="151"/>
    <x v="0"/>
    <x v="2870"/>
  </r>
  <r>
    <x v="1773"/>
    <x v="0"/>
    <x v="0"/>
    <x v="5"/>
    <x v="2111"/>
    <x v="1672"/>
    <x v="0"/>
    <x v="0"/>
    <x v="0"/>
    <x v="5"/>
    <x v="5"/>
    <x v="0"/>
    <x v="0"/>
    <x v="2871"/>
  </r>
  <r>
    <x v="1774"/>
    <x v="0"/>
    <x v="0"/>
    <x v="114"/>
    <x v="2112"/>
    <x v="1673"/>
    <x v="0"/>
    <x v="1"/>
    <x v="1"/>
    <x v="1"/>
    <x v="231"/>
    <x v="264"/>
    <x v="0"/>
    <x v="2872"/>
  </r>
  <r>
    <x v="1775"/>
    <x v="0"/>
    <x v="0"/>
    <x v="14"/>
    <x v="2113"/>
    <x v="1674"/>
    <x v="0"/>
    <x v="1"/>
    <x v="1"/>
    <x v="1"/>
    <x v="232"/>
    <x v="265"/>
    <x v="0"/>
    <x v="2873"/>
  </r>
  <r>
    <x v="1776"/>
    <x v="0"/>
    <x v="0"/>
    <x v="5"/>
    <x v="2114"/>
    <x v="1675"/>
    <x v="0"/>
    <x v="1"/>
    <x v="1"/>
    <x v="5"/>
    <x v="82"/>
    <x v="1"/>
    <x v="0"/>
    <x v="2874"/>
  </r>
  <r>
    <x v="1777"/>
    <x v="0"/>
    <x v="0"/>
    <x v="5"/>
    <x v="2115"/>
    <x v="1404"/>
    <x v="0"/>
    <x v="15"/>
    <x v="15"/>
    <x v="5"/>
    <x v="116"/>
    <x v="18"/>
    <x v="0"/>
    <x v="2875"/>
  </r>
  <r>
    <x v="1777"/>
    <x v="0"/>
    <x v="0"/>
    <x v="5"/>
    <x v="2116"/>
    <x v="1676"/>
    <x v="0"/>
    <x v="19"/>
    <x v="20"/>
    <x v="5"/>
    <x v="85"/>
    <x v="28"/>
    <x v="0"/>
    <x v="2876"/>
  </r>
  <r>
    <x v="1777"/>
    <x v="0"/>
    <x v="0"/>
    <x v="5"/>
    <x v="2117"/>
    <x v="1677"/>
    <x v="0"/>
    <x v="0"/>
    <x v="0"/>
    <x v="5"/>
    <x v="9"/>
    <x v="102"/>
    <x v="0"/>
    <x v="2877"/>
  </r>
  <r>
    <x v="1778"/>
    <x v="0"/>
    <x v="0"/>
    <x v="5"/>
    <x v="1645"/>
    <x v="1678"/>
    <x v="1"/>
    <x v="21"/>
    <x v="17"/>
    <x v="5"/>
    <x v="34"/>
    <x v="21"/>
    <x v="0"/>
    <x v="2878"/>
  </r>
  <r>
    <x v="1778"/>
    <x v="0"/>
    <x v="0"/>
    <x v="5"/>
    <x v="2118"/>
    <x v="1679"/>
    <x v="0"/>
    <x v="1"/>
    <x v="1"/>
    <x v="5"/>
    <x v="82"/>
    <x v="1"/>
    <x v="0"/>
    <x v="2879"/>
  </r>
  <r>
    <x v="1779"/>
    <x v="0"/>
    <x v="0"/>
    <x v="216"/>
    <x v="2119"/>
    <x v="1680"/>
    <x v="0"/>
    <x v="1"/>
    <x v="1"/>
    <x v="1"/>
    <x v="5"/>
    <x v="57"/>
    <x v="0"/>
    <x v="2880"/>
  </r>
  <r>
    <x v="1779"/>
    <x v="0"/>
    <x v="0"/>
    <x v="216"/>
    <x v="2120"/>
    <x v="1681"/>
    <x v="0"/>
    <x v="10"/>
    <x v="10"/>
    <x v="10"/>
    <x v="5"/>
    <x v="151"/>
    <x v="0"/>
    <x v="2881"/>
  </r>
  <r>
    <x v="1780"/>
    <x v="0"/>
    <x v="0"/>
    <x v="64"/>
    <x v="2121"/>
    <x v="1682"/>
    <x v="0"/>
    <x v="1"/>
    <x v="1"/>
    <x v="1"/>
    <x v="233"/>
    <x v="266"/>
    <x v="0"/>
    <x v="2882"/>
  </r>
  <r>
    <x v="1781"/>
    <x v="0"/>
    <x v="0"/>
    <x v="5"/>
    <x v="1835"/>
    <x v="1404"/>
    <x v="0"/>
    <x v="15"/>
    <x v="15"/>
    <x v="5"/>
    <x v="116"/>
    <x v="18"/>
    <x v="0"/>
    <x v="2883"/>
  </r>
  <r>
    <x v="1781"/>
    <x v="0"/>
    <x v="0"/>
    <x v="5"/>
    <x v="1124"/>
    <x v="1683"/>
    <x v="0"/>
    <x v="0"/>
    <x v="0"/>
    <x v="5"/>
    <x v="15"/>
    <x v="236"/>
    <x v="0"/>
    <x v="2884"/>
  </r>
  <r>
    <x v="1781"/>
    <x v="0"/>
    <x v="0"/>
    <x v="5"/>
    <x v="2122"/>
    <x v="1684"/>
    <x v="0"/>
    <x v="0"/>
    <x v="0"/>
    <x v="5"/>
    <x v="20"/>
    <x v="147"/>
    <x v="0"/>
    <x v="2885"/>
  </r>
  <r>
    <x v="1782"/>
    <x v="0"/>
    <x v="0"/>
    <x v="5"/>
    <x v="2123"/>
    <x v="1685"/>
    <x v="0"/>
    <x v="5"/>
    <x v="5"/>
    <x v="5"/>
    <x v="16"/>
    <x v="197"/>
    <x v="0"/>
    <x v="2886"/>
  </r>
  <r>
    <x v="1783"/>
    <x v="0"/>
    <x v="0"/>
    <x v="5"/>
    <x v="2124"/>
    <x v="1686"/>
    <x v="0"/>
    <x v="10"/>
    <x v="10"/>
    <x v="5"/>
    <x v="53"/>
    <x v="10"/>
    <x v="0"/>
    <x v="2887"/>
  </r>
  <r>
    <x v="1783"/>
    <x v="0"/>
    <x v="0"/>
    <x v="5"/>
    <x v="2125"/>
    <x v="1687"/>
    <x v="0"/>
    <x v="10"/>
    <x v="10"/>
    <x v="5"/>
    <x v="53"/>
    <x v="10"/>
    <x v="0"/>
    <x v="2888"/>
  </r>
  <r>
    <x v="1783"/>
    <x v="0"/>
    <x v="0"/>
    <x v="5"/>
    <x v="2126"/>
    <x v="1688"/>
    <x v="0"/>
    <x v="7"/>
    <x v="7"/>
    <x v="5"/>
    <x v="138"/>
    <x v="152"/>
    <x v="0"/>
    <x v="2889"/>
  </r>
  <r>
    <x v="1783"/>
    <x v="0"/>
    <x v="0"/>
    <x v="5"/>
    <x v="2127"/>
    <x v="1434"/>
    <x v="0"/>
    <x v="5"/>
    <x v="5"/>
    <x v="5"/>
    <x v="1"/>
    <x v="5"/>
    <x v="0"/>
    <x v="2890"/>
  </r>
  <r>
    <x v="1783"/>
    <x v="0"/>
    <x v="0"/>
    <x v="5"/>
    <x v="1964"/>
    <x v="1532"/>
    <x v="0"/>
    <x v="6"/>
    <x v="6"/>
    <x v="5"/>
    <x v="29"/>
    <x v="32"/>
    <x v="0"/>
    <x v="2891"/>
  </r>
  <r>
    <x v="1783"/>
    <x v="0"/>
    <x v="0"/>
    <x v="5"/>
    <x v="2128"/>
    <x v="1689"/>
    <x v="0"/>
    <x v="5"/>
    <x v="5"/>
    <x v="5"/>
    <x v="1"/>
    <x v="5"/>
    <x v="0"/>
    <x v="2892"/>
  </r>
  <r>
    <x v="1783"/>
    <x v="0"/>
    <x v="0"/>
    <x v="5"/>
    <x v="2129"/>
    <x v="1690"/>
    <x v="0"/>
    <x v="7"/>
    <x v="7"/>
    <x v="5"/>
    <x v="80"/>
    <x v="7"/>
    <x v="0"/>
    <x v="2893"/>
  </r>
  <r>
    <x v="1783"/>
    <x v="0"/>
    <x v="0"/>
    <x v="5"/>
    <x v="2130"/>
    <x v="1636"/>
    <x v="0"/>
    <x v="4"/>
    <x v="4"/>
    <x v="5"/>
    <x v="57"/>
    <x v="11"/>
    <x v="0"/>
    <x v="2894"/>
  </r>
  <r>
    <x v="1783"/>
    <x v="0"/>
    <x v="0"/>
    <x v="5"/>
    <x v="2131"/>
    <x v="1691"/>
    <x v="0"/>
    <x v="5"/>
    <x v="5"/>
    <x v="5"/>
    <x v="226"/>
    <x v="267"/>
    <x v="0"/>
    <x v="2895"/>
  </r>
  <r>
    <x v="1783"/>
    <x v="0"/>
    <x v="0"/>
    <x v="5"/>
    <x v="2132"/>
    <x v="1673"/>
    <x v="0"/>
    <x v="1"/>
    <x v="1"/>
    <x v="5"/>
    <x v="234"/>
    <x v="264"/>
    <x v="0"/>
    <x v="2896"/>
  </r>
  <r>
    <x v="1784"/>
    <x v="0"/>
    <x v="0"/>
    <x v="5"/>
    <x v="2133"/>
    <x v="1692"/>
    <x v="0"/>
    <x v="10"/>
    <x v="10"/>
    <x v="5"/>
    <x v="65"/>
    <x v="151"/>
    <x v="0"/>
    <x v="2897"/>
  </r>
  <r>
    <x v="1784"/>
    <x v="0"/>
    <x v="0"/>
    <x v="5"/>
    <x v="2134"/>
    <x v="1693"/>
    <x v="0"/>
    <x v="7"/>
    <x v="7"/>
    <x v="5"/>
    <x v="138"/>
    <x v="152"/>
    <x v="0"/>
    <x v="2898"/>
  </r>
  <r>
    <x v="1785"/>
    <x v="0"/>
    <x v="0"/>
    <x v="5"/>
    <x v="2135"/>
    <x v="1694"/>
    <x v="0"/>
    <x v="1"/>
    <x v="1"/>
    <x v="5"/>
    <x v="151"/>
    <x v="268"/>
    <x v="0"/>
    <x v="2899"/>
  </r>
  <r>
    <x v="1786"/>
    <x v="0"/>
    <x v="0"/>
    <x v="5"/>
    <x v="2091"/>
    <x v="1654"/>
    <x v="0"/>
    <x v="1"/>
    <x v="1"/>
    <x v="5"/>
    <x v="82"/>
    <x v="1"/>
    <x v="0"/>
    <x v="2900"/>
  </r>
  <r>
    <x v="1786"/>
    <x v="0"/>
    <x v="0"/>
    <x v="5"/>
    <x v="2136"/>
    <x v="1695"/>
    <x v="0"/>
    <x v="6"/>
    <x v="6"/>
    <x v="5"/>
    <x v="10"/>
    <x v="160"/>
    <x v="0"/>
    <x v="2901"/>
  </r>
  <r>
    <x v="1786"/>
    <x v="0"/>
    <x v="0"/>
    <x v="5"/>
    <x v="2137"/>
    <x v="1696"/>
    <x v="0"/>
    <x v="10"/>
    <x v="10"/>
    <x v="5"/>
    <x v="235"/>
    <x v="269"/>
    <x v="0"/>
    <x v="2902"/>
  </r>
  <r>
    <x v="1786"/>
    <x v="0"/>
    <x v="0"/>
    <x v="5"/>
    <x v="2138"/>
    <x v="1661"/>
    <x v="0"/>
    <x v="19"/>
    <x v="20"/>
    <x v="5"/>
    <x v="85"/>
    <x v="28"/>
    <x v="0"/>
    <x v="2903"/>
  </r>
  <r>
    <x v="1787"/>
    <x v="0"/>
    <x v="0"/>
    <x v="5"/>
    <x v="2139"/>
    <x v="1697"/>
    <x v="0"/>
    <x v="1"/>
    <x v="1"/>
    <x v="5"/>
    <x v="236"/>
    <x v="270"/>
    <x v="0"/>
    <x v="2904"/>
  </r>
  <r>
    <x v="1787"/>
    <x v="0"/>
    <x v="0"/>
    <x v="5"/>
    <x v="1672"/>
    <x v="1424"/>
    <x v="0"/>
    <x v="15"/>
    <x v="15"/>
    <x v="5"/>
    <x v="116"/>
    <x v="18"/>
    <x v="0"/>
    <x v="2905"/>
  </r>
  <r>
    <x v="1787"/>
    <x v="0"/>
    <x v="0"/>
    <x v="5"/>
    <x v="2140"/>
    <x v="1698"/>
    <x v="0"/>
    <x v="10"/>
    <x v="10"/>
    <x v="5"/>
    <x v="237"/>
    <x v="271"/>
    <x v="0"/>
    <x v="2906"/>
  </r>
  <r>
    <x v="1787"/>
    <x v="0"/>
    <x v="0"/>
    <x v="5"/>
    <x v="2141"/>
    <x v="1699"/>
    <x v="0"/>
    <x v="0"/>
    <x v="0"/>
    <x v="5"/>
    <x v="5"/>
    <x v="0"/>
    <x v="0"/>
    <x v="2907"/>
  </r>
  <r>
    <x v="1788"/>
    <x v="0"/>
    <x v="0"/>
    <x v="5"/>
    <x v="2142"/>
    <x v="1700"/>
    <x v="0"/>
    <x v="1"/>
    <x v="1"/>
    <x v="5"/>
    <x v="82"/>
    <x v="1"/>
    <x v="0"/>
    <x v="2908"/>
  </r>
  <r>
    <x v="1789"/>
    <x v="0"/>
    <x v="0"/>
    <x v="5"/>
    <x v="2143"/>
    <x v="1701"/>
    <x v="0"/>
    <x v="7"/>
    <x v="7"/>
    <x v="5"/>
    <x v="238"/>
    <x v="272"/>
    <x v="0"/>
    <x v="2909"/>
  </r>
  <r>
    <x v="1790"/>
    <x v="0"/>
    <x v="0"/>
    <x v="5"/>
    <x v="2144"/>
    <x v="1702"/>
    <x v="0"/>
    <x v="0"/>
    <x v="0"/>
    <x v="5"/>
    <x v="20"/>
    <x v="147"/>
    <x v="0"/>
    <x v="2910"/>
  </r>
  <r>
    <x v="1790"/>
    <x v="0"/>
    <x v="0"/>
    <x v="5"/>
    <x v="2145"/>
    <x v="1703"/>
    <x v="0"/>
    <x v="0"/>
    <x v="0"/>
    <x v="5"/>
    <x v="5"/>
    <x v="0"/>
    <x v="0"/>
    <x v="2911"/>
  </r>
  <r>
    <x v="1791"/>
    <x v="0"/>
    <x v="0"/>
    <x v="5"/>
    <x v="2146"/>
    <x v="1704"/>
    <x v="0"/>
    <x v="7"/>
    <x v="7"/>
    <x v="5"/>
    <x v="80"/>
    <x v="7"/>
    <x v="0"/>
    <x v="2912"/>
  </r>
  <r>
    <x v="1791"/>
    <x v="0"/>
    <x v="0"/>
    <x v="5"/>
    <x v="2147"/>
    <x v="1705"/>
    <x v="0"/>
    <x v="5"/>
    <x v="5"/>
    <x v="5"/>
    <x v="1"/>
    <x v="5"/>
    <x v="0"/>
    <x v="2913"/>
  </r>
  <r>
    <x v="1792"/>
    <x v="0"/>
    <x v="0"/>
    <x v="5"/>
    <x v="2148"/>
    <x v="1706"/>
    <x v="0"/>
    <x v="1"/>
    <x v="1"/>
    <x v="5"/>
    <x v="82"/>
    <x v="1"/>
    <x v="0"/>
    <x v="2914"/>
  </r>
  <r>
    <x v="1792"/>
    <x v="0"/>
    <x v="0"/>
    <x v="5"/>
    <x v="2149"/>
    <x v="1707"/>
    <x v="0"/>
    <x v="5"/>
    <x v="5"/>
    <x v="5"/>
    <x v="60"/>
    <x v="273"/>
    <x v="0"/>
    <x v="2915"/>
  </r>
  <r>
    <x v="1793"/>
    <x v="0"/>
    <x v="0"/>
    <x v="5"/>
    <x v="2113"/>
    <x v="1674"/>
    <x v="0"/>
    <x v="1"/>
    <x v="1"/>
    <x v="5"/>
    <x v="239"/>
    <x v="265"/>
    <x v="0"/>
    <x v="2916"/>
  </r>
  <r>
    <x v="1794"/>
    <x v="0"/>
    <x v="0"/>
    <x v="5"/>
    <x v="2150"/>
    <x v="1708"/>
    <x v="0"/>
    <x v="3"/>
    <x v="3"/>
    <x v="5"/>
    <x v="12"/>
    <x v="3"/>
    <x v="0"/>
    <x v="2917"/>
  </r>
  <r>
    <x v="1794"/>
    <x v="0"/>
    <x v="0"/>
    <x v="5"/>
    <x v="2151"/>
    <x v="1709"/>
    <x v="0"/>
    <x v="5"/>
    <x v="5"/>
    <x v="5"/>
    <x v="1"/>
    <x v="5"/>
    <x v="0"/>
    <x v="2918"/>
  </r>
  <r>
    <x v="1795"/>
    <x v="0"/>
    <x v="0"/>
    <x v="5"/>
    <x v="2152"/>
    <x v="1710"/>
    <x v="0"/>
    <x v="7"/>
    <x v="7"/>
    <x v="5"/>
    <x v="240"/>
    <x v="274"/>
    <x v="0"/>
    <x v="2919"/>
  </r>
  <r>
    <x v="1795"/>
    <x v="0"/>
    <x v="0"/>
    <x v="5"/>
    <x v="2153"/>
    <x v="1711"/>
    <x v="0"/>
    <x v="0"/>
    <x v="0"/>
    <x v="5"/>
    <x v="20"/>
    <x v="147"/>
    <x v="0"/>
    <x v="2920"/>
  </r>
  <r>
    <x v="1795"/>
    <x v="0"/>
    <x v="0"/>
    <x v="5"/>
    <x v="2154"/>
    <x v="1559"/>
    <x v="0"/>
    <x v="5"/>
    <x v="5"/>
    <x v="5"/>
    <x v="1"/>
    <x v="5"/>
    <x v="0"/>
    <x v="2921"/>
  </r>
  <r>
    <x v="1796"/>
    <x v="0"/>
    <x v="0"/>
    <x v="5"/>
    <x v="2113"/>
    <x v="1674"/>
    <x v="0"/>
    <x v="1"/>
    <x v="1"/>
    <x v="5"/>
    <x v="239"/>
    <x v="265"/>
    <x v="0"/>
    <x v="2922"/>
  </r>
  <r>
    <x v="1796"/>
    <x v="0"/>
    <x v="0"/>
    <x v="5"/>
    <x v="2155"/>
    <x v="1712"/>
    <x v="0"/>
    <x v="10"/>
    <x v="10"/>
    <x v="5"/>
    <x v="235"/>
    <x v="269"/>
    <x v="0"/>
    <x v="2923"/>
  </r>
  <r>
    <x v="1796"/>
    <x v="0"/>
    <x v="0"/>
    <x v="5"/>
    <x v="2156"/>
    <x v="1713"/>
    <x v="0"/>
    <x v="6"/>
    <x v="6"/>
    <x v="5"/>
    <x v="16"/>
    <x v="275"/>
    <x v="0"/>
    <x v="2924"/>
  </r>
  <r>
    <x v="1797"/>
    <x v="0"/>
    <x v="0"/>
    <x v="5"/>
    <x v="2157"/>
    <x v="1714"/>
    <x v="0"/>
    <x v="5"/>
    <x v="5"/>
    <x v="5"/>
    <x v="1"/>
    <x v="5"/>
    <x v="0"/>
    <x v="2925"/>
  </r>
  <r>
    <x v="1797"/>
    <x v="0"/>
    <x v="0"/>
    <x v="5"/>
    <x v="2158"/>
    <x v="1715"/>
    <x v="0"/>
    <x v="0"/>
    <x v="0"/>
    <x v="5"/>
    <x v="5"/>
    <x v="0"/>
    <x v="0"/>
    <x v="2926"/>
  </r>
  <r>
    <x v="1798"/>
    <x v="0"/>
    <x v="0"/>
    <x v="5"/>
    <x v="2159"/>
    <x v="1716"/>
    <x v="0"/>
    <x v="0"/>
    <x v="0"/>
    <x v="5"/>
    <x v="5"/>
    <x v="0"/>
    <x v="0"/>
    <x v="2927"/>
  </r>
  <r>
    <x v="1799"/>
    <x v="0"/>
    <x v="0"/>
    <x v="5"/>
    <x v="2029"/>
    <x v="1600"/>
    <x v="0"/>
    <x v="1"/>
    <x v="1"/>
    <x v="5"/>
    <x v="1"/>
    <x v="57"/>
    <x v="0"/>
    <x v="2928"/>
  </r>
  <r>
    <x v="1799"/>
    <x v="0"/>
    <x v="0"/>
    <x v="5"/>
    <x v="2160"/>
    <x v="1717"/>
    <x v="0"/>
    <x v="1"/>
    <x v="1"/>
    <x v="5"/>
    <x v="1"/>
    <x v="57"/>
    <x v="0"/>
    <x v="2929"/>
  </r>
  <r>
    <x v="1800"/>
    <x v="0"/>
    <x v="0"/>
    <x v="5"/>
    <x v="2161"/>
    <x v="1718"/>
    <x v="0"/>
    <x v="1"/>
    <x v="1"/>
    <x v="5"/>
    <x v="82"/>
    <x v="1"/>
    <x v="0"/>
    <x v="2930"/>
  </r>
  <r>
    <x v="1801"/>
    <x v="0"/>
    <x v="0"/>
    <x v="114"/>
    <x v="2162"/>
    <x v="1719"/>
    <x v="0"/>
    <x v="7"/>
    <x v="7"/>
    <x v="6"/>
    <x v="7"/>
    <x v="7"/>
    <x v="0"/>
    <x v="2931"/>
  </r>
  <r>
    <x v="1802"/>
    <x v="0"/>
    <x v="0"/>
    <x v="5"/>
    <x v="2163"/>
    <x v="876"/>
    <x v="0"/>
    <x v="10"/>
    <x v="10"/>
    <x v="5"/>
    <x v="225"/>
    <x v="201"/>
    <x v="0"/>
    <x v="2932"/>
  </r>
  <r>
    <x v="1803"/>
    <x v="0"/>
    <x v="0"/>
    <x v="114"/>
    <x v="2164"/>
    <x v="1673"/>
    <x v="0"/>
    <x v="1"/>
    <x v="1"/>
    <x v="1"/>
    <x v="231"/>
    <x v="264"/>
    <x v="0"/>
    <x v="2933"/>
  </r>
  <r>
    <x v="1804"/>
    <x v="0"/>
    <x v="0"/>
    <x v="114"/>
    <x v="2065"/>
    <x v="1631"/>
    <x v="0"/>
    <x v="5"/>
    <x v="5"/>
    <x v="7"/>
    <x v="5"/>
    <x v="87"/>
    <x v="0"/>
    <x v="2934"/>
  </r>
  <r>
    <x v="1805"/>
    <x v="0"/>
    <x v="0"/>
    <x v="209"/>
    <x v="2165"/>
    <x v="1720"/>
    <x v="0"/>
    <x v="10"/>
    <x v="10"/>
    <x v="10"/>
    <x v="5"/>
    <x v="151"/>
    <x v="0"/>
    <x v="2935"/>
  </r>
  <r>
    <x v="1806"/>
    <x v="0"/>
    <x v="0"/>
    <x v="5"/>
    <x v="1114"/>
    <x v="1641"/>
    <x v="0"/>
    <x v="0"/>
    <x v="0"/>
    <x v="5"/>
    <x v="133"/>
    <x v="146"/>
    <x v="0"/>
    <x v="2936"/>
  </r>
  <r>
    <x v="1806"/>
    <x v="0"/>
    <x v="0"/>
    <x v="5"/>
    <x v="2166"/>
    <x v="1721"/>
    <x v="0"/>
    <x v="10"/>
    <x v="10"/>
    <x v="5"/>
    <x v="144"/>
    <x v="276"/>
    <x v="0"/>
    <x v="2937"/>
  </r>
  <r>
    <x v="1807"/>
    <x v="0"/>
    <x v="0"/>
    <x v="5"/>
    <x v="2167"/>
    <x v="1722"/>
    <x v="0"/>
    <x v="7"/>
    <x v="7"/>
    <x v="5"/>
    <x v="170"/>
    <x v="191"/>
    <x v="0"/>
    <x v="2938"/>
  </r>
  <r>
    <x v="1807"/>
    <x v="0"/>
    <x v="0"/>
    <x v="5"/>
    <x v="2168"/>
    <x v="1723"/>
    <x v="0"/>
    <x v="0"/>
    <x v="0"/>
    <x v="5"/>
    <x v="202"/>
    <x v="277"/>
    <x v="0"/>
    <x v="2939"/>
  </r>
  <r>
    <x v="1807"/>
    <x v="0"/>
    <x v="0"/>
    <x v="5"/>
    <x v="2169"/>
    <x v="1724"/>
    <x v="0"/>
    <x v="1"/>
    <x v="1"/>
    <x v="5"/>
    <x v="102"/>
    <x v="278"/>
    <x v="0"/>
    <x v="2940"/>
  </r>
  <r>
    <x v="1807"/>
    <x v="0"/>
    <x v="0"/>
    <x v="5"/>
    <x v="2170"/>
    <x v="1725"/>
    <x v="0"/>
    <x v="1"/>
    <x v="1"/>
    <x v="5"/>
    <x v="241"/>
    <x v="279"/>
    <x v="0"/>
    <x v="2941"/>
  </r>
  <r>
    <x v="1807"/>
    <x v="0"/>
    <x v="0"/>
    <x v="5"/>
    <x v="2141"/>
    <x v="1699"/>
    <x v="0"/>
    <x v="0"/>
    <x v="0"/>
    <x v="5"/>
    <x v="5"/>
    <x v="0"/>
    <x v="0"/>
    <x v="2942"/>
  </r>
  <r>
    <x v="1807"/>
    <x v="0"/>
    <x v="0"/>
    <x v="5"/>
    <x v="2171"/>
    <x v="1726"/>
    <x v="0"/>
    <x v="15"/>
    <x v="15"/>
    <x v="5"/>
    <x v="116"/>
    <x v="18"/>
    <x v="0"/>
    <x v="2943"/>
  </r>
  <r>
    <x v="1807"/>
    <x v="0"/>
    <x v="0"/>
    <x v="5"/>
    <x v="1935"/>
    <x v="1499"/>
    <x v="0"/>
    <x v="7"/>
    <x v="7"/>
    <x v="5"/>
    <x v="80"/>
    <x v="7"/>
    <x v="0"/>
    <x v="2944"/>
  </r>
  <r>
    <x v="1807"/>
    <x v="0"/>
    <x v="0"/>
    <x v="5"/>
    <x v="2172"/>
    <x v="1727"/>
    <x v="0"/>
    <x v="0"/>
    <x v="0"/>
    <x v="5"/>
    <x v="20"/>
    <x v="147"/>
    <x v="0"/>
    <x v="2945"/>
  </r>
  <r>
    <x v="1807"/>
    <x v="0"/>
    <x v="0"/>
    <x v="5"/>
    <x v="2173"/>
    <x v="1728"/>
    <x v="0"/>
    <x v="7"/>
    <x v="7"/>
    <x v="5"/>
    <x v="80"/>
    <x v="7"/>
    <x v="0"/>
    <x v="2946"/>
  </r>
  <r>
    <x v="1807"/>
    <x v="0"/>
    <x v="0"/>
    <x v="5"/>
    <x v="2174"/>
    <x v="1729"/>
    <x v="0"/>
    <x v="7"/>
    <x v="7"/>
    <x v="5"/>
    <x v="80"/>
    <x v="7"/>
    <x v="0"/>
    <x v="2947"/>
  </r>
  <r>
    <x v="1808"/>
    <x v="0"/>
    <x v="0"/>
    <x v="5"/>
    <x v="2140"/>
    <x v="1698"/>
    <x v="0"/>
    <x v="10"/>
    <x v="10"/>
    <x v="5"/>
    <x v="237"/>
    <x v="271"/>
    <x v="0"/>
    <x v="2948"/>
  </r>
  <r>
    <x v="1809"/>
    <x v="0"/>
    <x v="0"/>
    <x v="5"/>
    <x v="2175"/>
    <x v="1592"/>
    <x v="0"/>
    <x v="1"/>
    <x v="1"/>
    <x v="5"/>
    <x v="82"/>
    <x v="1"/>
    <x v="0"/>
    <x v="2949"/>
  </r>
  <r>
    <x v="1810"/>
    <x v="0"/>
    <x v="0"/>
    <x v="5"/>
    <x v="2176"/>
    <x v="1730"/>
    <x v="0"/>
    <x v="0"/>
    <x v="0"/>
    <x v="5"/>
    <x v="20"/>
    <x v="147"/>
    <x v="0"/>
    <x v="2950"/>
  </r>
  <r>
    <x v="1811"/>
    <x v="0"/>
    <x v="0"/>
    <x v="5"/>
    <x v="2177"/>
    <x v="1731"/>
    <x v="0"/>
    <x v="7"/>
    <x v="7"/>
    <x v="5"/>
    <x v="138"/>
    <x v="152"/>
    <x v="0"/>
    <x v="2951"/>
  </r>
  <r>
    <x v="1812"/>
    <x v="0"/>
    <x v="0"/>
    <x v="5"/>
    <x v="2178"/>
    <x v="1732"/>
    <x v="0"/>
    <x v="5"/>
    <x v="5"/>
    <x v="5"/>
    <x v="1"/>
    <x v="5"/>
    <x v="0"/>
    <x v="2952"/>
  </r>
  <r>
    <x v="1812"/>
    <x v="0"/>
    <x v="0"/>
    <x v="5"/>
    <x v="2179"/>
    <x v="1733"/>
    <x v="0"/>
    <x v="5"/>
    <x v="5"/>
    <x v="5"/>
    <x v="1"/>
    <x v="5"/>
    <x v="0"/>
    <x v="2953"/>
  </r>
  <r>
    <x v="1812"/>
    <x v="0"/>
    <x v="0"/>
    <x v="5"/>
    <x v="2180"/>
    <x v="1734"/>
    <x v="0"/>
    <x v="1"/>
    <x v="1"/>
    <x v="5"/>
    <x v="82"/>
    <x v="1"/>
    <x v="0"/>
    <x v="2954"/>
  </r>
  <r>
    <x v="1813"/>
    <x v="0"/>
    <x v="0"/>
    <x v="5"/>
    <x v="2181"/>
    <x v="1696"/>
    <x v="0"/>
    <x v="10"/>
    <x v="10"/>
    <x v="5"/>
    <x v="235"/>
    <x v="269"/>
    <x v="0"/>
    <x v="2955"/>
  </r>
  <r>
    <x v="1814"/>
    <x v="0"/>
    <x v="0"/>
    <x v="5"/>
    <x v="2182"/>
    <x v="1735"/>
    <x v="0"/>
    <x v="7"/>
    <x v="7"/>
    <x v="5"/>
    <x v="138"/>
    <x v="152"/>
    <x v="0"/>
    <x v="2956"/>
  </r>
  <r>
    <x v="1815"/>
    <x v="0"/>
    <x v="0"/>
    <x v="5"/>
    <x v="2183"/>
    <x v="1682"/>
    <x v="0"/>
    <x v="1"/>
    <x v="1"/>
    <x v="5"/>
    <x v="242"/>
    <x v="266"/>
    <x v="0"/>
    <x v="2957"/>
  </r>
  <r>
    <x v="1815"/>
    <x v="0"/>
    <x v="0"/>
    <x v="5"/>
    <x v="2130"/>
    <x v="1636"/>
    <x v="0"/>
    <x v="4"/>
    <x v="4"/>
    <x v="5"/>
    <x v="57"/>
    <x v="11"/>
    <x v="0"/>
    <x v="2958"/>
  </r>
  <r>
    <x v="1815"/>
    <x v="0"/>
    <x v="0"/>
    <x v="5"/>
    <x v="2184"/>
    <x v="1634"/>
    <x v="0"/>
    <x v="0"/>
    <x v="0"/>
    <x v="5"/>
    <x v="20"/>
    <x v="147"/>
    <x v="0"/>
    <x v="2959"/>
  </r>
  <r>
    <x v="1816"/>
    <x v="0"/>
    <x v="0"/>
    <x v="5"/>
    <x v="2185"/>
    <x v="1496"/>
    <x v="0"/>
    <x v="1"/>
    <x v="1"/>
    <x v="5"/>
    <x v="229"/>
    <x v="256"/>
    <x v="0"/>
    <x v="2960"/>
  </r>
  <r>
    <x v="1816"/>
    <x v="0"/>
    <x v="0"/>
    <x v="5"/>
    <x v="1861"/>
    <x v="1431"/>
    <x v="0"/>
    <x v="1"/>
    <x v="1"/>
    <x v="5"/>
    <x v="1"/>
    <x v="57"/>
    <x v="0"/>
    <x v="2961"/>
  </r>
  <r>
    <x v="1817"/>
    <x v="0"/>
    <x v="0"/>
    <x v="5"/>
    <x v="2186"/>
    <x v="1424"/>
    <x v="0"/>
    <x v="15"/>
    <x v="15"/>
    <x v="5"/>
    <x v="116"/>
    <x v="18"/>
    <x v="0"/>
    <x v="2962"/>
  </r>
  <r>
    <x v="1818"/>
    <x v="0"/>
    <x v="0"/>
    <x v="217"/>
    <x v="2187"/>
    <x v="1736"/>
    <x v="0"/>
    <x v="0"/>
    <x v="0"/>
    <x v="0"/>
    <x v="0"/>
    <x v="0"/>
    <x v="0"/>
    <x v="2963"/>
  </r>
  <r>
    <x v="1819"/>
    <x v="0"/>
    <x v="0"/>
    <x v="64"/>
    <x v="2188"/>
    <x v="1737"/>
    <x v="0"/>
    <x v="0"/>
    <x v="0"/>
    <x v="0"/>
    <x v="0"/>
    <x v="0"/>
    <x v="0"/>
    <x v="2964"/>
  </r>
  <r>
    <x v="1819"/>
    <x v="0"/>
    <x v="0"/>
    <x v="64"/>
    <x v="2189"/>
    <x v="1691"/>
    <x v="0"/>
    <x v="5"/>
    <x v="5"/>
    <x v="7"/>
    <x v="19"/>
    <x v="267"/>
    <x v="0"/>
    <x v="2965"/>
  </r>
  <r>
    <x v="1820"/>
    <x v="0"/>
    <x v="0"/>
    <x v="64"/>
    <x v="2190"/>
    <x v="876"/>
    <x v="0"/>
    <x v="10"/>
    <x v="10"/>
    <x v="10"/>
    <x v="175"/>
    <x v="201"/>
    <x v="0"/>
    <x v="2966"/>
  </r>
  <r>
    <x v="1821"/>
    <x v="0"/>
    <x v="0"/>
    <x v="5"/>
    <x v="2191"/>
    <x v="1738"/>
    <x v="0"/>
    <x v="7"/>
    <x v="7"/>
    <x v="5"/>
    <x v="80"/>
    <x v="7"/>
    <x v="0"/>
    <x v="2967"/>
  </r>
  <r>
    <x v="1821"/>
    <x v="0"/>
    <x v="0"/>
    <x v="5"/>
    <x v="2192"/>
    <x v="1739"/>
    <x v="0"/>
    <x v="7"/>
    <x v="7"/>
    <x v="5"/>
    <x v="138"/>
    <x v="152"/>
    <x v="0"/>
    <x v="2968"/>
  </r>
  <r>
    <x v="1822"/>
    <x v="0"/>
    <x v="0"/>
    <x v="5"/>
    <x v="2193"/>
    <x v="1740"/>
    <x v="0"/>
    <x v="3"/>
    <x v="3"/>
    <x v="5"/>
    <x v="12"/>
    <x v="3"/>
    <x v="0"/>
    <x v="2969"/>
  </r>
  <r>
    <x v="1822"/>
    <x v="0"/>
    <x v="0"/>
    <x v="5"/>
    <x v="2194"/>
    <x v="1741"/>
    <x v="0"/>
    <x v="5"/>
    <x v="5"/>
    <x v="5"/>
    <x v="102"/>
    <x v="87"/>
    <x v="0"/>
    <x v="2970"/>
  </r>
  <r>
    <x v="1822"/>
    <x v="0"/>
    <x v="0"/>
    <x v="5"/>
    <x v="1962"/>
    <x v="1521"/>
    <x v="0"/>
    <x v="1"/>
    <x v="1"/>
    <x v="5"/>
    <x v="82"/>
    <x v="1"/>
    <x v="0"/>
    <x v="2971"/>
  </r>
  <r>
    <x v="1822"/>
    <x v="0"/>
    <x v="0"/>
    <x v="5"/>
    <x v="2195"/>
    <x v="1710"/>
    <x v="0"/>
    <x v="7"/>
    <x v="7"/>
    <x v="5"/>
    <x v="240"/>
    <x v="274"/>
    <x v="0"/>
    <x v="2972"/>
  </r>
  <r>
    <x v="1823"/>
    <x v="0"/>
    <x v="0"/>
    <x v="114"/>
    <x v="2196"/>
    <x v="1682"/>
    <x v="0"/>
    <x v="1"/>
    <x v="1"/>
    <x v="1"/>
    <x v="233"/>
    <x v="266"/>
    <x v="0"/>
    <x v="2973"/>
  </r>
  <r>
    <x v="1824"/>
    <x v="0"/>
    <x v="0"/>
    <x v="114"/>
    <x v="2197"/>
    <x v="1742"/>
    <x v="0"/>
    <x v="19"/>
    <x v="20"/>
    <x v="19"/>
    <x v="100"/>
    <x v="280"/>
    <x v="0"/>
    <x v="2974"/>
  </r>
  <r>
    <x v="1824"/>
    <x v="0"/>
    <x v="0"/>
    <x v="114"/>
    <x v="2198"/>
    <x v="1743"/>
    <x v="0"/>
    <x v="19"/>
    <x v="20"/>
    <x v="19"/>
    <x v="243"/>
    <x v="281"/>
    <x v="0"/>
    <x v="2975"/>
  </r>
  <r>
    <x v="1825"/>
    <x v="0"/>
    <x v="0"/>
    <x v="5"/>
    <x v="2183"/>
    <x v="1682"/>
    <x v="0"/>
    <x v="1"/>
    <x v="1"/>
    <x v="5"/>
    <x v="242"/>
    <x v="266"/>
    <x v="0"/>
    <x v="2976"/>
  </r>
  <r>
    <x v="1825"/>
    <x v="0"/>
    <x v="0"/>
    <x v="5"/>
    <x v="2199"/>
    <x v="1744"/>
    <x v="0"/>
    <x v="1"/>
    <x v="1"/>
    <x v="5"/>
    <x v="82"/>
    <x v="1"/>
    <x v="0"/>
    <x v="2977"/>
  </r>
  <r>
    <x v="1826"/>
    <x v="0"/>
    <x v="0"/>
    <x v="5"/>
    <x v="2200"/>
    <x v="1745"/>
    <x v="0"/>
    <x v="5"/>
    <x v="5"/>
    <x v="5"/>
    <x v="1"/>
    <x v="5"/>
    <x v="0"/>
    <x v="2978"/>
  </r>
  <r>
    <x v="1827"/>
    <x v="0"/>
    <x v="0"/>
    <x v="5"/>
    <x v="2201"/>
    <x v="1746"/>
    <x v="0"/>
    <x v="7"/>
    <x v="7"/>
    <x v="5"/>
    <x v="80"/>
    <x v="7"/>
    <x v="0"/>
    <x v="2979"/>
  </r>
  <r>
    <x v="1827"/>
    <x v="0"/>
    <x v="0"/>
    <x v="5"/>
    <x v="1834"/>
    <x v="1403"/>
    <x v="0"/>
    <x v="8"/>
    <x v="8"/>
    <x v="5"/>
    <x v="36"/>
    <x v="8"/>
    <x v="0"/>
    <x v="2980"/>
  </r>
  <r>
    <x v="1828"/>
    <x v="0"/>
    <x v="0"/>
    <x v="114"/>
    <x v="2132"/>
    <x v="1673"/>
    <x v="0"/>
    <x v="1"/>
    <x v="1"/>
    <x v="1"/>
    <x v="231"/>
    <x v="264"/>
    <x v="0"/>
    <x v="2981"/>
  </r>
  <r>
    <x v="1829"/>
    <x v="0"/>
    <x v="0"/>
    <x v="5"/>
    <x v="2202"/>
    <x v="1747"/>
    <x v="0"/>
    <x v="10"/>
    <x v="10"/>
    <x v="5"/>
    <x v="235"/>
    <x v="269"/>
    <x v="0"/>
    <x v="2982"/>
  </r>
  <r>
    <x v="1829"/>
    <x v="0"/>
    <x v="0"/>
    <x v="5"/>
    <x v="2203"/>
    <x v="1748"/>
    <x v="0"/>
    <x v="5"/>
    <x v="5"/>
    <x v="5"/>
    <x v="16"/>
    <x v="197"/>
    <x v="0"/>
    <x v="2983"/>
  </r>
  <r>
    <x v="1829"/>
    <x v="0"/>
    <x v="0"/>
    <x v="5"/>
    <x v="2204"/>
    <x v="1749"/>
    <x v="0"/>
    <x v="7"/>
    <x v="7"/>
    <x v="5"/>
    <x v="138"/>
    <x v="152"/>
    <x v="0"/>
    <x v="2984"/>
  </r>
  <r>
    <x v="1829"/>
    <x v="0"/>
    <x v="0"/>
    <x v="5"/>
    <x v="1559"/>
    <x v="1750"/>
    <x v="0"/>
    <x v="10"/>
    <x v="10"/>
    <x v="5"/>
    <x v="53"/>
    <x v="10"/>
    <x v="0"/>
    <x v="2985"/>
  </r>
  <r>
    <x v="1830"/>
    <x v="0"/>
    <x v="0"/>
    <x v="5"/>
    <x v="2205"/>
    <x v="1751"/>
    <x v="0"/>
    <x v="18"/>
    <x v="19"/>
    <x v="5"/>
    <x v="108"/>
    <x v="186"/>
    <x v="0"/>
    <x v="2986"/>
  </r>
  <r>
    <x v="1830"/>
    <x v="0"/>
    <x v="0"/>
    <x v="5"/>
    <x v="2206"/>
    <x v="1752"/>
    <x v="0"/>
    <x v="0"/>
    <x v="0"/>
    <x v="5"/>
    <x v="5"/>
    <x v="0"/>
    <x v="0"/>
    <x v="2987"/>
  </r>
  <r>
    <x v="1831"/>
    <x v="0"/>
    <x v="0"/>
    <x v="218"/>
    <x v="2207"/>
    <x v="1753"/>
    <x v="0"/>
    <x v="7"/>
    <x v="7"/>
    <x v="6"/>
    <x v="244"/>
    <x v="282"/>
    <x v="0"/>
    <x v="2988"/>
  </r>
  <r>
    <x v="1832"/>
    <x v="0"/>
    <x v="0"/>
    <x v="5"/>
    <x v="2208"/>
    <x v="1754"/>
    <x v="0"/>
    <x v="1"/>
    <x v="1"/>
    <x v="5"/>
    <x v="231"/>
    <x v="283"/>
    <x v="0"/>
    <x v="2989"/>
  </r>
  <r>
    <x v="1832"/>
    <x v="0"/>
    <x v="0"/>
    <x v="5"/>
    <x v="2209"/>
    <x v="1755"/>
    <x v="0"/>
    <x v="1"/>
    <x v="1"/>
    <x v="5"/>
    <x v="245"/>
    <x v="284"/>
    <x v="0"/>
    <x v="2990"/>
  </r>
  <r>
    <x v="1832"/>
    <x v="0"/>
    <x v="0"/>
    <x v="5"/>
    <x v="2210"/>
    <x v="1756"/>
    <x v="0"/>
    <x v="7"/>
    <x v="7"/>
    <x v="5"/>
    <x v="246"/>
    <x v="285"/>
    <x v="0"/>
    <x v="2991"/>
  </r>
  <r>
    <x v="1832"/>
    <x v="0"/>
    <x v="0"/>
    <x v="5"/>
    <x v="2211"/>
    <x v="1757"/>
    <x v="0"/>
    <x v="7"/>
    <x v="7"/>
    <x v="5"/>
    <x v="247"/>
    <x v="286"/>
    <x v="0"/>
    <x v="2992"/>
  </r>
  <r>
    <x v="1833"/>
    <x v="0"/>
    <x v="0"/>
    <x v="5"/>
    <x v="2212"/>
    <x v="1758"/>
    <x v="0"/>
    <x v="1"/>
    <x v="1"/>
    <x v="5"/>
    <x v="82"/>
    <x v="1"/>
    <x v="0"/>
    <x v="2993"/>
  </r>
  <r>
    <x v="1833"/>
    <x v="0"/>
    <x v="0"/>
    <x v="5"/>
    <x v="2213"/>
    <x v="1759"/>
    <x v="0"/>
    <x v="5"/>
    <x v="5"/>
    <x v="5"/>
    <x v="1"/>
    <x v="5"/>
    <x v="0"/>
    <x v="2994"/>
  </r>
  <r>
    <x v="1833"/>
    <x v="0"/>
    <x v="0"/>
    <x v="5"/>
    <x v="2214"/>
    <x v="1559"/>
    <x v="0"/>
    <x v="5"/>
    <x v="5"/>
    <x v="5"/>
    <x v="1"/>
    <x v="5"/>
    <x v="0"/>
    <x v="2995"/>
  </r>
  <r>
    <x v="1834"/>
    <x v="0"/>
    <x v="0"/>
    <x v="5"/>
    <x v="2215"/>
    <x v="1760"/>
    <x v="0"/>
    <x v="5"/>
    <x v="5"/>
    <x v="5"/>
    <x v="248"/>
    <x v="287"/>
    <x v="0"/>
    <x v="2996"/>
  </r>
  <r>
    <x v="1834"/>
    <x v="0"/>
    <x v="0"/>
    <x v="5"/>
    <x v="2216"/>
    <x v="1761"/>
    <x v="0"/>
    <x v="5"/>
    <x v="5"/>
    <x v="5"/>
    <x v="1"/>
    <x v="5"/>
    <x v="0"/>
    <x v="2997"/>
  </r>
  <r>
    <x v="1834"/>
    <x v="0"/>
    <x v="0"/>
    <x v="5"/>
    <x v="2217"/>
    <x v="1762"/>
    <x v="0"/>
    <x v="5"/>
    <x v="5"/>
    <x v="5"/>
    <x v="1"/>
    <x v="5"/>
    <x v="0"/>
    <x v="2998"/>
  </r>
  <r>
    <x v="1834"/>
    <x v="0"/>
    <x v="0"/>
    <x v="5"/>
    <x v="2218"/>
    <x v="1484"/>
    <x v="0"/>
    <x v="7"/>
    <x v="7"/>
    <x v="5"/>
    <x v="80"/>
    <x v="7"/>
    <x v="0"/>
    <x v="2999"/>
  </r>
  <r>
    <x v="1835"/>
    <x v="0"/>
    <x v="0"/>
    <x v="5"/>
    <x v="2219"/>
    <x v="1763"/>
    <x v="0"/>
    <x v="7"/>
    <x v="7"/>
    <x v="5"/>
    <x v="238"/>
    <x v="272"/>
    <x v="0"/>
    <x v="3000"/>
  </r>
  <r>
    <x v="1836"/>
    <x v="0"/>
    <x v="0"/>
    <x v="5"/>
    <x v="2209"/>
    <x v="1755"/>
    <x v="0"/>
    <x v="1"/>
    <x v="1"/>
    <x v="5"/>
    <x v="245"/>
    <x v="284"/>
    <x v="0"/>
    <x v="3001"/>
  </r>
  <r>
    <x v="1836"/>
    <x v="0"/>
    <x v="0"/>
    <x v="5"/>
    <x v="2220"/>
    <x v="1764"/>
    <x v="0"/>
    <x v="0"/>
    <x v="0"/>
    <x v="5"/>
    <x v="5"/>
    <x v="0"/>
    <x v="0"/>
    <x v="3002"/>
  </r>
  <r>
    <x v="1837"/>
    <x v="0"/>
    <x v="0"/>
    <x v="219"/>
    <x v="2221"/>
    <x v="1765"/>
    <x v="0"/>
    <x v="4"/>
    <x v="4"/>
    <x v="4"/>
    <x v="249"/>
    <x v="288"/>
    <x v="0"/>
    <x v="3003"/>
  </r>
  <r>
    <x v="1837"/>
    <x v="0"/>
    <x v="0"/>
    <x v="219"/>
    <x v="2222"/>
    <x v="1645"/>
    <x v="0"/>
    <x v="15"/>
    <x v="15"/>
    <x v="15"/>
    <x v="20"/>
    <x v="18"/>
    <x v="0"/>
    <x v="3004"/>
  </r>
  <r>
    <x v="1838"/>
    <x v="0"/>
    <x v="0"/>
    <x v="5"/>
    <x v="2223"/>
    <x v="1766"/>
    <x v="0"/>
    <x v="5"/>
    <x v="5"/>
    <x v="5"/>
    <x v="7"/>
    <x v="158"/>
    <x v="0"/>
    <x v="3005"/>
  </r>
  <r>
    <x v="1839"/>
    <x v="0"/>
    <x v="0"/>
    <x v="220"/>
    <x v="2224"/>
    <x v="1767"/>
    <x v="0"/>
    <x v="28"/>
    <x v="29"/>
    <x v="28"/>
    <x v="250"/>
    <x v="100"/>
    <x v="0"/>
    <x v="3006"/>
  </r>
  <r>
    <x v="1839"/>
    <x v="0"/>
    <x v="0"/>
    <x v="220"/>
    <x v="2225"/>
    <x v="1768"/>
    <x v="0"/>
    <x v="28"/>
    <x v="29"/>
    <x v="28"/>
    <x v="250"/>
    <x v="100"/>
    <x v="0"/>
    <x v="3007"/>
  </r>
  <r>
    <x v="1839"/>
    <x v="0"/>
    <x v="0"/>
    <x v="220"/>
    <x v="2226"/>
    <x v="1769"/>
    <x v="0"/>
    <x v="10"/>
    <x v="10"/>
    <x v="10"/>
    <x v="208"/>
    <x v="269"/>
    <x v="0"/>
    <x v="3008"/>
  </r>
  <r>
    <x v="1840"/>
    <x v="0"/>
    <x v="0"/>
    <x v="5"/>
    <x v="2227"/>
    <x v="1770"/>
    <x v="0"/>
    <x v="1"/>
    <x v="1"/>
    <x v="5"/>
    <x v="9"/>
    <x v="76"/>
    <x v="0"/>
    <x v="3009"/>
  </r>
  <r>
    <x v="1841"/>
    <x v="0"/>
    <x v="0"/>
    <x v="5"/>
    <x v="2228"/>
    <x v="1771"/>
    <x v="0"/>
    <x v="1"/>
    <x v="1"/>
    <x v="5"/>
    <x v="82"/>
    <x v="1"/>
    <x v="0"/>
    <x v="3010"/>
  </r>
  <r>
    <x v="1841"/>
    <x v="0"/>
    <x v="0"/>
    <x v="5"/>
    <x v="2229"/>
    <x v="1772"/>
    <x v="0"/>
    <x v="19"/>
    <x v="20"/>
    <x v="5"/>
    <x v="202"/>
    <x v="229"/>
    <x v="0"/>
    <x v="3011"/>
  </r>
  <r>
    <x v="1841"/>
    <x v="0"/>
    <x v="0"/>
    <x v="5"/>
    <x v="2230"/>
    <x v="1580"/>
    <x v="0"/>
    <x v="1"/>
    <x v="1"/>
    <x v="5"/>
    <x v="1"/>
    <x v="57"/>
    <x v="0"/>
    <x v="3012"/>
  </r>
  <r>
    <x v="1842"/>
    <x v="0"/>
    <x v="0"/>
    <x v="5"/>
    <x v="2231"/>
    <x v="1773"/>
    <x v="0"/>
    <x v="7"/>
    <x v="7"/>
    <x v="5"/>
    <x v="205"/>
    <x v="204"/>
    <x v="0"/>
    <x v="3013"/>
  </r>
  <r>
    <x v="1842"/>
    <x v="0"/>
    <x v="0"/>
    <x v="5"/>
    <x v="2232"/>
    <x v="1774"/>
    <x v="0"/>
    <x v="18"/>
    <x v="19"/>
    <x v="5"/>
    <x v="216"/>
    <x v="25"/>
    <x v="0"/>
    <x v="3014"/>
  </r>
  <r>
    <x v="1843"/>
    <x v="0"/>
    <x v="0"/>
    <x v="221"/>
    <x v="2233"/>
    <x v="1775"/>
    <x v="0"/>
    <x v="5"/>
    <x v="5"/>
    <x v="7"/>
    <x v="251"/>
    <x v="287"/>
    <x v="0"/>
    <x v="3015"/>
  </r>
  <r>
    <x v="1843"/>
    <x v="0"/>
    <x v="0"/>
    <x v="221"/>
    <x v="2234"/>
    <x v="1721"/>
    <x v="0"/>
    <x v="10"/>
    <x v="10"/>
    <x v="10"/>
    <x v="252"/>
    <x v="276"/>
    <x v="0"/>
    <x v="3016"/>
  </r>
  <r>
    <x v="1843"/>
    <x v="0"/>
    <x v="0"/>
    <x v="221"/>
    <x v="2235"/>
    <x v="1453"/>
    <x v="0"/>
    <x v="1"/>
    <x v="1"/>
    <x v="1"/>
    <x v="1"/>
    <x v="1"/>
    <x v="0"/>
    <x v="3017"/>
  </r>
  <r>
    <x v="1843"/>
    <x v="0"/>
    <x v="0"/>
    <x v="221"/>
    <x v="2236"/>
    <x v="1776"/>
    <x v="0"/>
    <x v="19"/>
    <x v="20"/>
    <x v="19"/>
    <x v="253"/>
    <x v="289"/>
    <x v="0"/>
    <x v="3018"/>
  </r>
  <r>
    <x v="1843"/>
    <x v="0"/>
    <x v="0"/>
    <x v="221"/>
    <x v="2237"/>
    <x v="1777"/>
    <x v="0"/>
    <x v="1"/>
    <x v="1"/>
    <x v="1"/>
    <x v="1"/>
    <x v="1"/>
    <x v="0"/>
    <x v="3019"/>
  </r>
  <r>
    <x v="1843"/>
    <x v="0"/>
    <x v="0"/>
    <x v="221"/>
    <x v="2238"/>
    <x v="1778"/>
    <x v="0"/>
    <x v="5"/>
    <x v="5"/>
    <x v="7"/>
    <x v="243"/>
    <x v="162"/>
    <x v="0"/>
    <x v="3020"/>
  </r>
  <r>
    <x v="1844"/>
    <x v="0"/>
    <x v="0"/>
    <x v="221"/>
    <x v="2239"/>
    <x v="1779"/>
    <x v="0"/>
    <x v="0"/>
    <x v="0"/>
    <x v="0"/>
    <x v="29"/>
    <x v="102"/>
    <x v="0"/>
    <x v="3021"/>
  </r>
  <r>
    <x v="1844"/>
    <x v="0"/>
    <x v="0"/>
    <x v="221"/>
    <x v="2122"/>
    <x v="1684"/>
    <x v="0"/>
    <x v="0"/>
    <x v="0"/>
    <x v="0"/>
    <x v="5"/>
    <x v="147"/>
    <x v="0"/>
    <x v="3022"/>
  </r>
  <r>
    <x v="1845"/>
    <x v="0"/>
    <x v="0"/>
    <x v="222"/>
    <x v="2240"/>
    <x v="1721"/>
    <x v="0"/>
    <x v="10"/>
    <x v="10"/>
    <x v="10"/>
    <x v="252"/>
    <x v="276"/>
    <x v="0"/>
    <x v="3023"/>
  </r>
  <r>
    <x v="1846"/>
    <x v="0"/>
    <x v="0"/>
    <x v="5"/>
    <x v="2132"/>
    <x v="1673"/>
    <x v="0"/>
    <x v="1"/>
    <x v="1"/>
    <x v="5"/>
    <x v="234"/>
    <x v="264"/>
    <x v="0"/>
    <x v="3024"/>
  </r>
  <r>
    <x v="1846"/>
    <x v="0"/>
    <x v="0"/>
    <x v="5"/>
    <x v="2241"/>
    <x v="1780"/>
    <x v="0"/>
    <x v="1"/>
    <x v="1"/>
    <x v="5"/>
    <x v="82"/>
    <x v="1"/>
    <x v="0"/>
    <x v="3025"/>
  </r>
  <r>
    <x v="1846"/>
    <x v="0"/>
    <x v="0"/>
    <x v="5"/>
    <x v="2242"/>
    <x v="1781"/>
    <x v="0"/>
    <x v="1"/>
    <x v="1"/>
    <x v="5"/>
    <x v="254"/>
    <x v="5"/>
    <x v="0"/>
    <x v="3026"/>
  </r>
  <r>
    <x v="1847"/>
    <x v="0"/>
    <x v="0"/>
    <x v="5"/>
    <x v="1859"/>
    <x v="716"/>
    <x v="0"/>
    <x v="1"/>
    <x v="1"/>
    <x v="5"/>
    <x v="82"/>
    <x v="1"/>
    <x v="0"/>
    <x v="3027"/>
  </r>
  <r>
    <x v="1848"/>
    <x v="0"/>
    <x v="0"/>
    <x v="5"/>
    <x v="1931"/>
    <x v="593"/>
    <x v="0"/>
    <x v="15"/>
    <x v="15"/>
    <x v="5"/>
    <x v="116"/>
    <x v="18"/>
    <x v="0"/>
    <x v="3028"/>
  </r>
  <r>
    <x v="1849"/>
    <x v="0"/>
    <x v="0"/>
    <x v="5"/>
    <x v="2243"/>
    <x v="1782"/>
    <x v="0"/>
    <x v="7"/>
    <x v="7"/>
    <x v="5"/>
    <x v="80"/>
    <x v="7"/>
    <x v="0"/>
    <x v="3029"/>
  </r>
  <r>
    <x v="1850"/>
    <x v="0"/>
    <x v="0"/>
    <x v="114"/>
    <x v="2244"/>
    <x v="1075"/>
    <x v="0"/>
    <x v="10"/>
    <x v="10"/>
    <x v="10"/>
    <x v="11"/>
    <x v="10"/>
    <x v="0"/>
    <x v="3030"/>
  </r>
  <r>
    <x v="1851"/>
    <x v="0"/>
    <x v="0"/>
    <x v="5"/>
    <x v="2245"/>
    <x v="1783"/>
    <x v="0"/>
    <x v="3"/>
    <x v="3"/>
    <x v="5"/>
    <x v="12"/>
    <x v="3"/>
    <x v="0"/>
    <x v="3031"/>
  </r>
  <r>
    <x v="1851"/>
    <x v="0"/>
    <x v="0"/>
    <x v="5"/>
    <x v="2164"/>
    <x v="1673"/>
    <x v="0"/>
    <x v="1"/>
    <x v="1"/>
    <x v="5"/>
    <x v="234"/>
    <x v="264"/>
    <x v="0"/>
    <x v="3032"/>
  </r>
  <r>
    <x v="1851"/>
    <x v="0"/>
    <x v="0"/>
    <x v="5"/>
    <x v="2246"/>
    <x v="1784"/>
    <x v="0"/>
    <x v="1"/>
    <x v="1"/>
    <x v="5"/>
    <x v="255"/>
    <x v="214"/>
    <x v="0"/>
    <x v="3033"/>
  </r>
  <r>
    <x v="1851"/>
    <x v="0"/>
    <x v="0"/>
    <x v="5"/>
    <x v="2247"/>
    <x v="1592"/>
    <x v="0"/>
    <x v="1"/>
    <x v="1"/>
    <x v="5"/>
    <x v="82"/>
    <x v="1"/>
    <x v="0"/>
    <x v="3034"/>
  </r>
  <r>
    <x v="1851"/>
    <x v="0"/>
    <x v="0"/>
    <x v="5"/>
    <x v="2248"/>
    <x v="1785"/>
    <x v="0"/>
    <x v="19"/>
    <x v="20"/>
    <x v="5"/>
    <x v="191"/>
    <x v="246"/>
    <x v="0"/>
    <x v="3035"/>
  </r>
  <r>
    <x v="1852"/>
    <x v="0"/>
    <x v="0"/>
    <x v="5"/>
    <x v="1827"/>
    <x v="1592"/>
    <x v="0"/>
    <x v="1"/>
    <x v="1"/>
    <x v="5"/>
    <x v="82"/>
    <x v="1"/>
    <x v="0"/>
    <x v="3036"/>
  </r>
  <r>
    <x v="1852"/>
    <x v="0"/>
    <x v="0"/>
    <x v="5"/>
    <x v="2249"/>
    <x v="1786"/>
    <x v="0"/>
    <x v="19"/>
    <x v="20"/>
    <x v="5"/>
    <x v="85"/>
    <x v="28"/>
    <x v="0"/>
    <x v="3037"/>
  </r>
  <r>
    <x v="1852"/>
    <x v="0"/>
    <x v="0"/>
    <x v="5"/>
    <x v="2250"/>
    <x v="1787"/>
    <x v="0"/>
    <x v="19"/>
    <x v="20"/>
    <x v="5"/>
    <x v="256"/>
    <x v="290"/>
    <x v="0"/>
    <x v="3038"/>
  </r>
  <r>
    <x v="1853"/>
    <x v="0"/>
    <x v="0"/>
    <x v="5"/>
    <x v="2219"/>
    <x v="1763"/>
    <x v="0"/>
    <x v="7"/>
    <x v="7"/>
    <x v="5"/>
    <x v="238"/>
    <x v="272"/>
    <x v="0"/>
    <x v="3039"/>
  </r>
  <r>
    <x v="1854"/>
    <x v="0"/>
    <x v="0"/>
    <x v="223"/>
    <x v="2251"/>
    <x v="1788"/>
    <x v="0"/>
    <x v="5"/>
    <x v="5"/>
    <x v="7"/>
    <x v="243"/>
    <x v="162"/>
    <x v="0"/>
    <x v="3040"/>
  </r>
  <r>
    <x v="1854"/>
    <x v="0"/>
    <x v="0"/>
    <x v="223"/>
    <x v="2252"/>
    <x v="1789"/>
    <x v="0"/>
    <x v="5"/>
    <x v="5"/>
    <x v="7"/>
    <x v="243"/>
    <x v="162"/>
    <x v="0"/>
    <x v="3041"/>
  </r>
  <r>
    <x v="1854"/>
    <x v="0"/>
    <x v="0"/>
    <x v="223"/>
    <x v="2253"/>
    <x v="1790"/>
    <x v="0"/>
    <x v="19"/>
    <x v="20"/>
    <x v="19"/>
    <x v="5"/>
    <x v="148"/>
    <x v="0"/>
    <x v="3042"/>
  </r>
  <r>
    <x v="1854"/>
    <x v="0"/>
    <x v="0"/>
    <x v="223"/>
    <x v="2181"/>
    <x v="1696"/>
    <x v="0"/>
    <x v="10"/>
    <x v="10"/>
    <x v="10"/>
    <x v="208"/>
    <x v="269"/>
    <x v="0"/>
    <x v="3043"/>
  </r>
  <r>
    <x v="1854"/>
    <x v="0"/>
    <x v="0"/>
    <x v="223"/>
    <x v="2254"/>
    <x v="1670"/>
    <x v="0"/>
    <x v="7"/>
    <x v="7"/>
    <x v="6"/>
    <x v="5"/>
    <x v="152"/>
    <x v="0"/>
    <x v="3044"/>
  </r>
  <r>
    <x v="1855"/>
    <x v="0"/>
    <x v="0"/>
    <x v="224"/>
    <x v="2233"/>
    <x v="1775"/>
    <x v="0"/>
    <x v="5"/>
    <x v="5"/>
    <x v="7"/>
    <x v="251"/>
    <x v="287"/>
    <x v="0"/>
    <x v="3045"/>
  </r>
  <r>
    <x v="1856"/>
    <x v="0"/>
    <x v="0"/>
    <x v="5"/>
    <x v="2255"/>
    <x v="1465"/>
    <x v="0"/>
    <x v="0"/>
    <x v="0"/>
    <x v="5"/>
    <x v="5"/>
    <x v="0"/>
    <x v="0"/>
    <x v="3046"/>
  </r>
  <r>
    <x v="1856"/>
    <x v="0"/>
    <x v="0"/>
    <x v="5"/>
    <x v="2256"/>
    <x v="1791"/>
    <x v="0"/>
    <x v="7"/>
    <x v="7"/>
    <x v="5"/>
    <x v="170"/>
    <x v="191"/>
    <x v="0"/>
    <x v="3047"/>
  </r>
  <r>
    <x v="1857"/>
    <x v="0"/>
    <x v="0"/>
    <x v="5"/>
    <x v="2257"/>
    <x v="1792"/>
    <x v="0"/>
    <x v="28"/>
    <x v="29"/>
    <x v="5"/>
    <x v="70"/>
    <x v="218"/>
    <x v="0"/>
    <x v="3048"/>
  </r>
  <r>
    <x v="1858"/>
    <x v="0"/>
    <x v="0"/>
    <x v="5"/>
    <x v="2258"/>
    <x v="1592"/>
    <x v="0"/>
    <x v="1"/>
    <x v="1"/>
    <x v="5"/>
    <x v="82"/>
    <x v="1"/>
    <x v="0"/>
    <x v="3049"/>
  </r>
  <r>
    <x v="1859"/>
    <x v="0"/>
    <x v="0"/>
    <x v="5"/>
    <x v="1494"/>
    <x v="1793"/>
    <x v="0"/>
    <x v="19"/>
    <x v="20"/>
    <x v="5"/>
    <x v="202"/>
    <x v="229"/>
    <x v="0"/>
    <x v="3050"/>
  </r>
  <r>
    <x v="1859"/>
    <x v="0"/>
    <x v="0"/>
    <x v="5"/>
    <x v="2259"/>
    <x v="1794"/>
    <x v="0"/>
    <x v="1"/>
    <x v="1"/>
    <x v="5"/>
    <x v="257"/>
    <x v="291"/>
    <x v="0"/>
    <x v="3051"/>
  </r>
  <r>
    <x v="1859"/>
    <x v="0"/>
    <x v="0"/>
    <x v="5"/>
    <x v="1827"/>
    <x v="1592"/>
    <x v="0"/>
    <x v="1"/>
    <x v="1"/>
    <x v="5"/>
    <x v="82"/>
    <x v="1"/>
    <x v="0"/>
    <x v="3052"/>
  </r>
  <r>
    <x v="1859"/>
    <x v="0"/>
    <x v="0"/>
    <x v="5"/>
    <x v="2260"/>
    <x v="1795"/>
    <x v="0"/>
    <x v="7"/>
    <x v="7"/>
    <x v="5"/>
    <x v="258"/>
    <x v="292"/>
    <x v="0"/>
    <x v="3053"/>
  </r>
  <r>
    <x v="1859"/>
    <x v="0"/>
    <x v="0"/>
    <x v="5"/>
    <x v="2256"/>
    <x v="1791"/>
    <x v="0"/>
    <x v="7"/>
    <x v="7"/>
    <x v="5"/>
    <x v="170"/>
    <x v="191"/>
    <x v="0"/>
    <x v="3054"/>
  </r>
  <r>
    <x v="1859"/>
    <x v="0"/>
    <x v="0"/>
    <x v="5"/>
    <x v="2234"/>
    <x v="1721"/>
    <x v="0"/>
    <x v="10"/>
    <x v="10"/>
    <x v="5"/>
    <x v="144"/>
    <x v="276"/>
    <x v="0"/>
    <x v="3055"/>
  </r>
  <r>
    <x v="1860"/>
    <x v="0"/>
    <x v="0"/>
    <x v="225"/>
    <x v="2261"/>
    <x v="1796"/>
    <x v="0"/>
    <x v="18"/>
    <x v="19"/>
    <x v="18"/>
    <x v="26"/>
    <x v="25"/>
    <x v="0"/>
    <x v="3056"/>
  </r>
  <r>
    <x v="1860"/>
    <x v="0"/>
    <x v="0"/>
    <x v="225"/>
    <x v="2262"/>
    <x v="1795"/>
    <x v="0"/>
    <x v="7"/>
    <x v="7"/>
    <x v="6"/>
    <x v="259"/>
    <x v="292"/>
    <x v="0"/>
    <x v="3057"/>
  </r>
  <r>
    <x v="1860"/>
    <x v="0"/>
    <x v="0"/>
    <x v="225"/>
    <x v="2263"/>
    <x v="1769"/>
    <x v="0"/>
    <x v="10"/>
    <x v="10"/>
    <x v="10"/>
    <x v="208"/>
    <x v="269"/>
    <x v="0"/>
    <x v="3058"/>
  </r>
  <r>
    <x v="1860"/>
    <x v="0"/>
    <x v="0"/>
    <x v="225"/>
    <x v="2264"/>
    <x v="1797"/>
    <x v="0"/>
    <x v="0"/>
    <x v="0"/>
    <x v="0"/>
    <x v="0"/>
    <x v="0"/>
    <x v="0"/>
    <x v="3059"/>
  </r>
  <r>
    <x v="1860"/>
    <x v="0"/>
    <x v="0"/>
    <x v="225"/>
    <x v="2265"/>
    <x v="1798"/>
    <x v="0"/>
    <x v="7"/>
    <x v="7"/>
    <x v="6"/>
    <x v="7"/>
    <x v="7"/>
    <x v="0"/>
    <x v="3060"/>
  </r>
  <r>
    <x v="1861"/>
    <x v="0"/>
    <x v="0"/>
    <x v="5"/>
    <x v="2266"/>
    <x v="1799"/>
    <x v="0"/>
    <x v="19"/>
    <x v="20"/>
    <x v="5"/>
    <x v="202"/>
    <x v="229"/>
    <x v="0"/>
    <x v="3061"/>
  </r>
  <r>
    <x v="1862"/>
    <x v="0"/>
    <x v="0"/>
    <x v="5"/>
    <x v="2267"/>
    <x v="1800"/>
    <x v="0"/>
    <x v="32"/>
    <x v="34"/>
    <x v="5"/>
    <x v="260"/>
    <x v="293"/>
    <x v="0"/>
    <x v="3062"/>
  </r>
  <r>
    <x v="1863"/>
    <x v="0"/>
    <x v="0"/>
    <x v="5"/>
    <x v="2268"/>
    <x v="1801"/>
    <x v="0"/>
    <x v="7"/>
    <x v="7"/>
    <x v="5"/>
    <x v="80"/>
    <x v="7"/>
    <x v="0"/>
    <x v="3063"/>
  </r>
  <r>
    <x v="1863"/>
    <x v="0"/>
    <x v="0"/>
    <x v="5"/>
    <x v="2269"/>
    <x v="1755"/>
    <x v="0"/>
    <x v="1"/>
    <x v="1"/>
    <x v="5"/>
    <x v="245"/>
    <x v="284"/>
    <x v="0"/>
    <x v="3064"/>
  </r>
  <r>
    <x v="1863"/>
    <x v="0"/>
    <x v="0"/>
    <x v="5"/>
    <x v="2270"/>
    <x v="1802"/>
    <x v="0"/>
    <x v="10"/>
    <x v="10"/>
    <x v="5"/>
    <x v="53"/>
    <x v="10"/>
    <x v="0"/>
    <x v="3065"/>
  </r>
  <r>
    <x v="1864"/>
    <x v="0"/>
    <x v="0"/>
    <x v="226"/>
    <x v="1935"/>
    <x v="1499"/>
    <x v="0"/>
    <x v="7"/>
    <x v="7"/>
    <x v="6"/>
    <x v="7"/>
    <x v="7"/>
    <x v="0"/>
    <x v="3066"/>
  </r>
  <r>
    <x v="1865"/>
    <x v="0"/>
    <x v="0"/>
    <x v="226"/>
    <x v="2238"/>
    <x v="1778"/>
    <x v="0"/>
    <x v="5"/>
    <x v="5"/>
    <x v="7"/>
    <x v="243"/>
    <x v="162"/>
    <x v="0"/>
    <x v="3067"/>
  </r>
  <r>
    <x v="1866"/>
    <x v="0"/>
    <x v="0"/>
    <x v="209"/>
    <x v="2140"/>
    <x v="1698"/>
    <x v="0"/>
    <x v="10"/>
    <x v="10"/>
    <x v="10"/>
    <x v="261"/>
    <x v="271"/>
    <x v="0"/>
    <x v="3068"/>
  </r>
  <r>
    <x v="1867"/>
    <x v="0"/>
    <x v="0"/>
    <x v="217"/>
    <x v="2271"/>
    <x v="1803"/>
    <x v="0"/>
    <x v="0"/>
    <x v="0"/>
    <x v="0"/>
    <x v="0"/>
    <x v="0"/>
    <x v="0"/>
    <x v="3069"/>
  </r>
  <r>
    <x v="1868"/>
    <x v="0"/>
    <x v="0"/>
    <x v="217"/>
    <x v="2272"/>
    <x v="1769"/>
    <x v="0"/>
    <x v="10"/>
    <x v="10"/>
    <x v="10"/>
    <x v="208"/>
    <x v="269"/>
    <x v="0"/>
    <x v="3070"/>
  </r>
  <r>
    <x v="1869"/>
    <x v="0"/>
    <x v="0"/>
    <x v="5"/>
    <x v="2273"/>
    <x v="1804"/>
    <x v="0"/>
    <x v="7"/>
    <x v="7"/>
    <x v="5"/>
    <x v="80"/>
    <x v="7"/>
    <x v="0"/>
    <x v="3071"/>
  </r>
  <r>
    <x v="1870"/>
    <x v="0"/>
    <x v="0"/>
    <x v="5"/>
    <x v="2274"/>
    <x v="1696"/>
    <x v="0"/>
    <x v="10"/>
    <x v="10"/>
    <x v="5"/>
    <x v="235"/>
    <x v="269"/>
    <x v="0"/>
    <x v="3072"/>
  </r>
  <r>
    <x v="1871"/>
    <x v="0"/>
    <x v="0"/>
    <x v="205"/>
    <x v="2275"/>
    <x v="1768"/>
    <x v="0"/>
    <x v="28"/>
    <x v="29"/>
    <x v="28"/>
    <x v="250"/>
    <x v="100"/>
    <x v="0"/>
    <x v="3073"/>
  </r>
  <r>
    <x v="1871"/>
    <x v="0"/>
    <x v="0"/>
    <x v="205"/>
    <x v="2276"/>
    <x v="1805"/>
    <x v="0"/>
    <x v="7"/>
    <x v="7"/>
    <x v="6"/>
    <x v="7"/>
    <x v="7"/>
    <x v="0"/>
    <x v="3074"/>
  </r>
  <r>
    <x v="1872"/>
    <x v="0"/>
    <x v="0"/>
    <x v="5"/>
    <x v="2277"/>
    <x v="1599"/>
    <x v="0"/>
    <x v="1"/>
    <x v="1"/>
    <x v="5"/>
    <x v="82"/>
    <x v="1"/>
    <x v="0"/>
    <x v="3075"/>
  </r>
  <r>
    <x v="1873"/>
    <x v="0"/>
    <x v="0"/>
    <x v="5"/>
    <x v="2278"/>
    <x v="1806"/>
    <x v="0"/>
    <x v="1"/>
    <x v="1"/>
    <x v="5"/>
    <x v="257"/>
    <x v="291"/>
    <x v="0"/>
    <x v="3076"/>
  </r>
  <r>
    <x v="1873"/>
    <x v="0"/>
    <x v="0"/>
    <x v="5"/>
    <x v="2279"/>
    <x v="1807"/>
    <x v="0"/>
    <x v="7"/>
    <x v="7"/>
    <x v="5"/>
    <x v="80"/>
    <x v="7"/>
    <x v="0"/>
    <x v="3077"/>
  </r>
  <r>
    <x v="1874"/>
    <x v="0"/>
    <x v="0"/>
    <x v="5"/>
    <x v="2280"/>
    <x v="1808"/>
    <x v="0"/>
    <x v="0"/>
    <x v="0"/>
    <x v="5"/>
    <x v="8"/>
    <x v="294"/>
    <x v="0"/>
    <x v="3078"/>
  </r>
  <r>
    <x v="1875"/>
    <x v="0"/>
    <x v="0"/>
    <x v="5"/>
    <x v="2281"/>
    <x v="1809"/>
    <x v="0"/>
    <x v="38"/>
    <x v="11"/>
    <x v="5"/>
    <x v="262"/>
    <x v="295"/>
    <x v="0"/>
    <x v="3079"/>
  </r>
  <r>
    <x v="1875"/>
    <x v="0"/>
    <x v="0"/>
    <x v="5"/>
    <x v="2140"/>
    <x v="1698"/>
    <x v="0"/>
    <x v="10"/>
    <x v="10"/>
    <x v="5"/>
    <x v="237"/>
    <x v="271"/>
    <x v="0"/>
    <x v="3080"/>
  </r>
  <r>
    <x v="1876"/>
    <x v="0"/>
    <x v="0"/>
    <x v="5"/>
    <x v="2250"/>
    <x v="1787"/>
    <x v="0"/>
    <x v="19"/>
    <x v="20"/>
    <x v="5"/>
    <x v="256"/>
    <x v="290"/>
    <x v="0"/>
    <x v="3081"/>
  </r>
  <r>
    <x v="1876"/>
    <x v="0"/>
    <x v="0"/>
    <x v="5"/>
    <x v="2282"/>
    <x v="1810"/>
    <x v="0"/>
    <x v="4"/>
    <x v="4"/>
    <x v="5"/>
    <x v="201"/>
    <x v="202"/>
    <x v="0"/>
    <x v="3082"/>
  </r>
  <r>
    <x v="1876"/>
    <x v="0"/>
    <x v="0"/>
    <x v="5"/>
    <x v="2283"/>
    <x v="1811"/>
    <x v="0"/>
    <x v="19"/>
    <x v="20"/>
    <x v="5"/>
    <x v="85"/>
    <x v="28"/>
    <x v="0"/>
    <x v="3083"/>
  </r>
  <r>
    <x v="1876"/>
    <x v="0"/>
    <x v="0"/>
    <x v="5"/>
    <x v="2284"/>
    <x v="1812"/>
    <x v="0"/>
    <x v="3"/>
    <x v="3"/>
    <x v="5"/>
    <x v="12"/>
    <x v="3"/>
    <x v="0"/>
    <x v="3084"/>
  </r>
  <r>
    <x v="1876"/>
    <x v="0"/>
    <x v="0"/>
    <x v="5"/>
    <x v="2285"/>
    <x v="1785"/>
    <x v="0"/>
    <x v="19"/>
    <x v="20"/>
    <x v="5"/>
    <x v="212"/>
    <x v="296"/>
    <x v="0"/>
    <x v="3085"/>
  </r>
  <r>
    <x v="1876"/>
    <x v="0"/>
    <x v="0"/>
    <x v="5"/>
    <x v="2286"/>
    <x v="1813"/>
    <x v="0"/>
    <x v="19"/>
    <x v="20"/>
    <x v="5"/>
    <x v="85"/>
    <x v="28"/>
    <x v="0"/>
    <x v="3086"/>
  </r>
  <r>
    <x v="1877"/>
    <x v="0"/>
    <x v="0"/>
    <x v="5"/>
    <x v="2287"/>
    <x v="1696"/>
    <x v="0"/>
    <x v="10"/>
    <x v="10"/>
    <x v="5"/>
    <x v="235"/>
    <x v="269"/>
    <x v="0"/>
    <x v="3087"/>
  </r>
  <r>
    <x v="1878"/>
    <x v="0"/>
    <x v="0"/>
    <x v="5"/>
    <x v="2288"/>
    <x v="1814"/>
    <x v="0"/>
    <x v="1"/>
    <x v="1"/>
    <x v="5"/>
    <x v="82"/>
    <x v="1"/>
    <x v="0"/>
    <x v="3088"/>
  </r>
  <r>
    <x v="1878"/>
    <x v="0"/>
    <x v="0"/>
    <x v="5"/>
    <x v="2130"/>
    <x v="1636"/>
    <x v="0"/>
    <x v="4"/>
    <x v="4"/>
    <x v="5"/>
    <x v="57"/>
    <x v="11"/>
    <x v="0"/>
    <x v="3089"/>
  </r>
  <r>
    <x v="1879"/>
    <x v="0"/>
    <x v="0"/>
    <x v="5"/>
    <x v="2121"/>
    <x v="1682"/>
    <x v="0"/>
    <x v="1"/>
    <x v="1"/>
    <x v="5"/>
    <x v="242"/>
    <x v="266"/>
    <x v="0"/>
    <x v="3090"/>
  </r>
  <r>
    <x v="1879"/>
    <x v="0"/>
    <x v="0"/>
    <x v="5"/>
    <x v="2289"/>
    <x v="1815"/>
    <x v="0"/>
    <x v="20"/>
    <x v="21"/>
    <x v="5"/>
    <x v="263"/>
    <x v="297"/>
    <x v="0"/>
    <x v="3091"/>
  </r>
  <r>
    <x v="1879"/>
    <x v="0"/>
    <x v="0"/>
    <x v="5"/>
    <x v="2290"/>
    <x v="1816"/>
    <x v="0"/>
    <x v="0"/>
    <x v="0"/>
    <x v="5"/>
    <x v="5"/>
    <x v="0"/>
    <x v="0"/>
    <x v="3092"/>
  </r>
  <r>
    <x v="1879"/>
    <x v="0"/>
    <x v="0"/>
    <x v="5"/>
    <x v="2291"/>
    <x v="1817"/>
    <x v="0"/>
    <x v="0"/>
    <x v="0"/>
    <x v="5"/>
    <x v="5"/>
    <x v="0"/>
    <x v="0"/>
    <x v="3093"/>
  </r>
  <r>
    <x v="1879"/>
    <x v="0"/>
    <x v="0"/>
    <x v="5"/>
    <x v="2252"/>
    <x v="1789"/>
    <x v="0"/>
    <x v="5"/>
    <x v="5"/>
    <x v="5"/>
    <x v="264"/>
    <x v="162"/>
    <x v="0"/>
    <x v="3094"/>
  </r>
  <r>
    <x v="1880"/>
    <x v="0"/>
    <x v="0"/>
    <x v="5"/>
    <x v="2292"/>
    <x v="1818"/>
    <x v="0"/>
    <x v="18"/>
    <x v="19"/>
    <x v="5"/>
    <x v="217"/>
    <x v="190"/>
    <x v="0"/>
    <x v="3095"/>
  </r>
  <r>
    <x v="1880"/>
    <x v="0"/>
    <x v="0"/>
    <x v="5"/>
    <x v="2293"/>
    <x v="1819"/>
    <x v="0"/>
    <x v="10"/>
    <x v="10"/>
    <x v="5"/>
    <x v="166"/>
    <x v="182"/>
    <x v="0"/>
    <x v="3096"/>
  </r>
  <r>
    <x v="1881"/>
    <x v="0"/>
    <x v="0"/>
    <x v="5"/>
    <x v="2294"/>
    <x v="672"/>
    <x v="0"/>
    <x v="1"/>
    <x v="1"/>
    <x v="5"/>
    <x v="82"/>
    <x v="1"/>
    <x v="0"/>
    <x v="3097"/>
  </r>
  <r>
    <x v="1882"/>
    <x v="0"/>
    <x v="0"/>
    <x v="114"/>
    <x v="2295"/>
    <x v="1820"/>
    <x v="0"/>
    <x v="0"/>
    <x v="0"/>
    <x v="0"/>
    <x v="5"/>
    <x v="147"/>
    <x v="0"/>
    <x v="3098"/>
  </r>
  <r>
    <x v="1883"/>
    <x v="0"/>
    <x v="0"/>
    <x v="227"/>
    <x v="2296"/>
    <x v="1821"/>
    <x v="0"/>
    <x v="10"/>
    <x v="10"/>
    <x v="10"/>
    <x v="109"/>
    <x v="182"/>
    <x v="0"/>
    <x v="3099"/>
  </r>
  <r>
    <x v="1883"/>
    <x v="0"/>
    <x v="0"/>
    <x v="227"/>
    <x v="2297"/>
    <x v="1822"/>
    <x v="0"/>
    <x v="5"/>
    <x v="5"/>
    <x v="7"/>
    <x v="5"/>
    <x v="87"/>
    <x v="0"/>
    <x v="3100"/>
  </r>
  <r>
    <x v="1883"/>
    <x v="0"/>
    <x v="0"/>
    <x v="227"/>
    <x v="2298"/>
    <x v="1823"/>
    <x v="0"/>
    <x v="19"/>
    <x v="20"/>
    <x v="19"/>
    <x v="5"/>
    <x v="148"/>
    <x v="0"/>
    <x v="3101"/>
  </r>
  <r>
    <x v="1884"/>
    <x v="0"/>
    <x v="0"/>
    <x v="5"/>
    <x v="2240"/>
    <x v="1721"/>
    <x v="0"/>
    <x v="10"/>
    <x v="10"/>
    <x v="5"/>
    <x v="144"/>
    <x v="276"/>
    <x v="0"/>
    <x v="3102"/>
  </r>
  <r>
    <x v="1885"/>
    <x v="0"/>
    <x v="0"/>
    <x v="5"/>
    <x v="2299"/>
    <x v="1756"/>
    <x v="0"/>
    <x v="7"/>
    <x v="7"/>
    <x v="5"/>
    <x v="246"/>
    <x v="285"/>
    <x v="0"/>
    <x v="3103"/>
  </r>
  <r>
    <x v="1885"/>
    <x v="0"/>
    <x v="0"/>
    <x v="5"/>
    <x v="2300"/>
    <x v="1824"/>
    <x v="0"/>
    <x v="1"/>
    <x v="1"/>
    <x v="5"/>
    <x v="102"/>
    <x v="278"/>
    <x v="0"/>
    <x v="3104"/>
  </r>
  <r>
    <x v="1885"/>
    <x v="0"/>
    <x v="0"/>
    <x v="5"/>
    <x v="2301"/>
    <x v="1825"/>
    <x v="0"/>
    <x v="1"/>
    <x v="1"/>
    <x v="5"/>
    <x v="82"/>
    <x v="1"/>
    <x v="0"/>
    <x v="3105"/>
  </r>
  <r>
    <x v="1886"/>
    <x v="0"/>
    <x v="0"/>
    <x v="228"/>
    <x v="2302"/>
    <x v="1826"/>
    <x v="0"/>
    <x v="15"/>
    <x v="15"/>
    <x v="15"/>
    <x v="20"/>
    <x v="18"/>
    <x v="0"/>
    <x v="3106"/>
  </r>
  <r>
    <x v="1886"/>
    <x v="0"/>
    <x v="0"/>
    <x v="228"/>
    <x v="2303"/>
    <x v="1763"/>
    <x v="0"/>
    <x v="7"/>
    <x v="7"/>
    <x v="6"/>
    <x v="265"/>
    <x v="298"/>
    <x v="0"/>
    <x v="3107"/>
  </r>
  <r>
    <x v="1886"/>
    <x v="0"/>
    <x v="0"/>
    <x v="228"/>
    <x v="2299"/>
    <x v="1756"/>
    <x v="0"/>
    <x v="7"/>
    <x v="7"/>
    <x v="6"/>
    <x v="266"/>
    <x v="285"/>
    <x v="0"/>
    <x v="3108"/>
  </r>
  <r>
    <x v="1886"/>
    <x v="0"/>
    <x v="0"/>
    <x v="228"/>
    <x v="574"/>
    <x v="416"/>
    <x v="0"/>
    <x v="19"/>
    <x v="20"/>
    <x v="19"/>
    <x v="29"/>
    <x v="28"/>
    <x v="0"/>
    <x v="3109"/>
  </r>
  <r>
    <x v="1887"/>
    <x v="0"/>
    <x v="0"/>
    <x v="114"/>
    <x v="1974"/>
    <x v="1542"/>
    <x v="0"/>
    <x v="8"/>
    <x v="8"/>
    <x v="8"/>
    <x v="9"/>
    <x v="8"/>
    <x v="0"/>
    <x v="3110"/>
  </r>
  <r>
    <x v="1888"/>
    <x v="0"/>
    <x v="0"/>
    <x v="5"/>
    <x v="2304"/>
    <x v="1827"/>
    <x v="0"/>
    <x v="7"/>
    <x v="7"/>
    <x v="5"/>
    <x v="80"/>
    <x v="7"/>
    <x v="0"/>
    <x v="3111"/>
  </r>
  <r>
    <x v="1888"/>
    <x v="0"/>
    <x v="0"/>
    <x v="5"/>
    <x v="2280"/>
    <x v="1808"/>
    <x v="0"/>
    <x v="0"/>
    <x v="0"/>
    <x v="5"/>
    <x v="8"/>
    <x v="294"/>
    <x v="0"/>
    <x v="3112"/>
  </r>
  <r>
    <x v="1889"/>
    <x v="0"/>
    <x v="0"/>
    <x v="114"/>
    <x v="2305"/>
    <x v="1828"/>
    <x v="0"/>
    <x v="7"/>
    <x v="7"/>
    <x v="6"/>
    <x v="7"/>
    <x v="7"/>
    <x v="0"/>
    <x v="3113"/>
  </r>
  <r>
    <x v="1889"/>
    <x v="0"/>
    <x v="0"/>
    <x v="114"/>
    <x v="2306"/>
    <x v="1829"/>
    <x v="0"/>
    <x v="0"/>
    <x v="0"/>
    <x v="0"/>
    <x v="0"/>
    <x v="0"/>
    <x v="0"/>
    <x v="3114"/>
  </r>
  <r>
    <x v="1889"/>
    <x v="0"/>
    <x v="0"/>
    <x v="114"/>
    <x v="2116"/>
    <x v="1676"/>
    <x v="0"/>
    <x v="19"/>
    <x v="20"/>
    <x v="19"/>
    <x v="29"/>
    <x v="28"/>
    <x v="0"/>
    <x v="3115"/>
  </r>
  <r>
    <x v="1889"/>
    <x v="0"/>
    <x v="0"/>
    <x v="114"/>
    <x v="2207"/>
    <x v="1753"/>
    <x v="0"/>
    <x v="7"/>
    <x v="7"/>
    <x v="6"/>
    <x v="244"/>
    <x v="282"/>
    <x v="0"/>
    <x v="3116"/>
  </r>
  <r>
    <x v="1890"/>
    <x v="0"/>
    <x v="0"/>
    <x v="10"/>
    <x v="2307"/>
    <x v="1589"/>
    <x v="0"/>
    <x v="7"/>
    <x v="7"/>
    <x v="6"/>
    <x v="5"/>
    <x v="152"/>
    <x v="0"/>
    <x v="3117"/>
  </r>
  <r>
    <x v="1891"/>
    <x v="0"/>
    <x v="0"/>
    <x v="219"/>
    <x v="2208"/>
    <x v="1754"/>
    <x v="0"/>
    <x v="1"/>
    <x v="1"/>
    <x v="1"/>
    <x v="267"/>
    <x v="283"/>
    <x v="0"/>
    <x v="3118"/>
  </r>
  <r>
    <x v="1891"/>
    <x v="0"/>
    <x v="0"/>
    <x v="219"/>
    <x v="2308"/>
    <x v="1830"/>
    <x v="0"/>
    <x v="7"/>
    <x v="7"/>
    <x v="6"/>
    <x v="7"/>
    <x v="7"/>
    <x v="0"/>
    <x v="3119"/>
  </r>
  <r>
    <x v="1891"/>
    <x v="0"/>
    <x v="0"/>
    <x v="219"/>
    <x v="2309"/>
    <x v="1831"/>
    <x v="0"/>
    <x v="0"/>
    <x v="0"/>
    <x v="0"/>
    <x v="5"/>
    <x v="147"/>
    <x v="0"/>
    <x v="3120"/>
  </r>
  <r>
    <x v="1891"/>
    <x v="0"/>
    <x v="0"/>
    <x v="219"/>
    <x v="2310"/>
    <x v="1832"/>
    <x v="0"/>
    <x v="19"/>
    <x v="20"/>
    <x v="19"/>
    <x v="9"/>
    <x v="299"/>
    <x v="0"/>
    <x v="3121"/>
  </r>
  <r>
    <x v="1891"/>
    <x v="0"/>
    <x v="0"/>
    <x v="219"/>
    <x v="1786"/>
    <x v="1833"/>
    <x v="0"/>
    <x v="1"/>
    <x v="1"/>
    <x v="1"/>
    <x v="1"/>
    <x v="1"/>
    <x v="0"/>
    <x v="3122"/>
  </r>
  <r>
    <x v="1891"/>
    <x v="0"/>
    <x v="0"/>
    <x v="219"/>
    <x v="2311"/>
    <x v="1834"/>
    <x v="0"/>
    <x v="1"/>
    <x v="1"/>
    <x v="1"/>
    <x v="5"/>
    <x v="57"/>
    <x v="0"/>
    <x v="3123"/>
  </r>
  <r>
    <x v="1891"/>
    <x v="0"/>
    <x v="0"/>
    <x v="219"/>
    <x v="2312"/>
    <x v="1835"/>
    <x v="0"/>
    <x v="7"/>
    <x v="7"/>
    <x v="6"/>
    <x v="7"/>
    <x v="7"/>
    <x v="0"/>
    <x v="3124"/>
  </r>
  <r>
    <x v="1891"/>
    <x v="0"/>
    <x v="0"/>
    <x v="219"/>
    <x v="2313"/>
    <x v="1836"/>
    <x v="0"/>
    <x v="7"/>
    <x v="7"/>
    <x v="6"/>
    <x v="5"/>
    <x v="152"/>
    <x v="0"/>
    <x v="3125"/>
  </r>
  <r>
    <x v="1892"/>
    <x v="0"/>
    <x v="0"/>
    <x v="5"/>
    <x v="2314"/>
    <x v="1837"/>
    <x v="0"/>
    <x v="1"/>
    <x v="1"/>
    <x v="5"/>
    <x v="82"/>
    <x v="1"/>
    <x v="0"/>
    <x v="3126"/>
  </r>
  <r>
    <x v="1892"/>
    <x v="0"/>
    <x v="0"/>
    <x v="5"/>
    <x v="2315"/>
    <x v="1838"/>
    <x v="0"/>
    <x v="0"/>
    <x v="0"/>
    <x v="5"/>
    <x v="5"/>
    <x v="0"/>
    <x v="0"/>
    <x v="3127"/>
  </r>
  <r>
    <x v="1893"/>
    <x v="0"/>
    <x v="0"/>
    <x v="5"/>
    <x v="2316"/>
    <x v="1654"/>
    <x v="0"/>
    <x v="1"/>
    <x v="1"/>
    <x v="5"/>
    <x v="1"/>
    <x v="57"/>
    <x v="0"/>
    <x v="3128"/>
  </r>
  <r>
    <x v="1893"/>
    <x v="0"/>
    <x v="0"/>
    <x v="5"/>
    <x v="2317"/>
    <x v="1839"/>
    <x v="0"/>
    <x v="15"/>
    <x v="15"/>
    <x v="5"/>
    <x v="116"/>
    <x v="18"/>
    <x v="0"/>
    <x v="3129"/>
  </r>
  <r>
    <x v="1894"/>
    <x v="0"/>
    <x v="0"/>
    <x v="5"/>
    <x v="2318"/>
    <x v="1636"/>
    <x v="0"/>
    <x v="4"/>
    <x v="4"/>
    <x v="5"/>
    <x v="57"/>
    <x v="11"/>
    <x v="0"/>
    <x v="3130"/>
  </r>
  <r>
    <x v="1895"/>
    <x v="0"/>
    <x v="0"/>
    <x v="5"/>
    <x v="2319"/>
    <x v="1840"/>
    <x v="0"/>
    <x v="15"/>
    <x v="15"/>
    <x v="5"/>
    <x v="212"/>
    <x v="176"/>
    <x v="0"/>
    <x v="3131"/>
  </r>
  <r>
    <x v="1896"/>
    <x v="0"/>
    <x v="0"/>
    <x v="205"/>
    <x v="2320"/>
    <x v="1841"/>
    <x v="0"/>
    <x v="5"/>
    <x v="5"/>
    <x v="7"/>
    <x v="8"/>
    <x v="5"/>
    <x v="0"/>
    <x v="3132"/>
  </r>
  <r>
    <x v="1896"/>
    <x v="0"/>
    <x v="0"/>
    <x v="205"/>
    <x v="2321"/>
    <x v="1842"/>
    <x v="0"/>
    <x v="6"/>
    <x v="6"/>
    <x v="21"/>
    <x v="5"/>
    <x v="160"/>
    <x v="0"/>
    <x v="3133"/>
  </r>
  <r>
    <x v="1897"/>
    <x v="0"/>
    <x v="0"/>
    <x v="5"/>
    <x v="2078"/>
    <x v="1509"/>
    <x v="0"/>
    <x v="5"/>
    <x v="5"/>
    <x v="5"/>
    <x v="1"/>
    <x v="5"/>
    <x v="0"/>
    <x v="3134"/>
  </r>
  <r>
    <x v="1897"/>
    <x v="0"/>
    <x v="0"/>
    <x v="5"/>
    <x v="2322"/>
    <x v="1843"/>
    <x v="0"/>
    <x v="0"/>
    <x v="0"/>
    <x v="5"/>
    <x v="9"/>
    <x v="102"/>
    <x v="0"/>
    <x v="3135"/>
  </r>
  <r>
    <x v="1898"/>
    <x v="0"/>
    <x v="0"/>
    <x v="5"/>
    <x v="2323"/>
    <x v="1844"/>
    <x v="0"/>
    <x v="10"/>
    <x v="10"/>
    <x v="5"/>
    <x v="65"/>
    <x v="151"/>
    <x v="0"/>
    <x v="3136"/>
  </r>
  <r>
    <x v="1898"/>
    <x v="0"/>
    <x v="0"/>
    <x v="5"/>
    <x v="2280"/>
    <x v="1808"/>
    <x v="0"/>
    <x v="0"/>
    <x v="0"/>
    <x v="5"/>
    <x v="8"/>
    <x v="294"/>
    <x v="0"/>
    <x v="3137"/>
  </r>
  <r>
    <x v="1898"/>
    <x v="0"/>
    <x v="0"/>
    <x v="5"/>
    <x v="2112"/>
    <x v="1673"/>
    <x v="0"/>
    <x v="1"/>
    <x v="1"/>
    <x v="5"/>
    <x v="234"/>
    <x v="264"/>
    <x v="0"/>
    <x v="3138"/>
  </r>
  <r>
    <x v="1898"/>
    <x v="0"/>
    <x v="0"/>
    <x v="5"/>
    <x v="2324"/>
    <x v="1546"/>
    <x v="0"/>
    <x v="7"/>
    <x v="7"/>
    <x v="5"/>
    <x v="138"/>
    <x v="152"/>
    <x v="0"/>
    <x v="3139"/>
  </r>
  <r>
    <x v="1898"/>
    <x v="0"/>
    <x v="0"/>
    <x v="5"/>
    <x v="2325"/>
    <x v="1845"/>
    <x v="0"/>
    <x v="19"/>
    <x v="20"/>
    <x v="5"/>
    <x v="85"/>
    <x v="28"/>
    <x v="0"/>
    <x v="3140"/>
  </r>
  <r>
    <x v="1898"/>
    <x v="0"/>
    <x v="0"/>
    <x v="5"/>
    <x v="2326"/>
    <x v="1846"/>
    <x v="0"/>
    <x v="5"/>
    <x v="5"/>
    <x v="5"/>
    <x v="1"/>
    <x v="5"/>
    <x v="0"/>
    <x v="3141"/>
  </r>
  <r>
    <x v="1898"/>
    <x v="0"/>
    <x v="0"/>
    <x v="5"/>
    <x v="2327"/>
    <x v="1847"/>
    <x v="0"/>
    <x v="5"/>
    <x v="5"/>
    <x v="5"/>
    <x v="102"/>
    <x v="87"/>
    <x v="0"/>
    <x v="3142"/>
  </r>
  <r>
    <x v="1899"/>
    <x v="0"/>
    <x v="0"/>
    <x v="10"/>
    <x v="2328"/>
    <x v="1848"/>
    <x v="0"/>
    <x v="1"/>
    <x v="1"/>
    <x v="1"/>
    <x v="5"/>
    <x v="57"/>
    <x v="0"/>
    <x v="3143"/>
  </r>
  <r>
    <x v="1900"/>
    <x v="0"/>
    <x v="0"/>
    <x v="114"/>
    <x v="2329"/>
    <x v="1755"/>
    <x v="0"/>
    <x v="1"/>
    <x v="1"/>
    <x v="1"/>
    <x v="20"/>
    <x v="53"/>
    <x v="0"/>
    <x v="3144"/>
  </r>
  <r>
    <x v="1901"/>
    <x v="0"/>
    <x v="0"/>
    <x v="5"/>
    <x v="2330"/>
    <x v="1849"/>
    <x v="0"/>
    <x v="5"/>
    <x v="5"/>
    <x v="5"/>
    <x v="102"/>
    <x v="87"/>
    <x v="0"/>
    <x v="3145"/>
  </r>
  <r>
    <x v="1901"/>
    <x v="0"/>
    <x v="0"/>
    <x v="5"/>
    <x v="2331"/>
    <x v="1850"/>
    <x v="0"/>
    <x v="19"/>
    <x v="20"/>
    <x v="5"/>
    <x v="85"/>
    <x v="28"/>
    <x v="0"/>
    <x v="3146"/>
  </r>
  <r>
    <x v="1901"/>
    <x v="0"/>
    <x v="0"/>
    <x v="5"/>
    <x v="2332"/>
    <x v="1787"/>
    <x v="0"/>
    <x v="19"/>
    <x v="20"/>
    <x v="5"/>
    <x v="256"/>
    <x v="290"/>
    <x v="0"/>
    <x v="3147"/>
  </r>
  <r>
    <x v="1901"/>
    <x v="0"/>
    <x v="0"/>
    <x v="5"/>
    <x v="2333"/>
    <x v="1851"/>
    <x v="0"/>
    <x v="5"/>
    <x v="5"/>
    <x v="5"/>
    <x v="102"/>
    <x v="87"/>
    <x v="0"/>
    <x v="3148"/>
  </r>
  <r>
    <x v="1901"/>
    <x v="0"/>
    <x v="0"/>
    <x v="5"/>
    <x v="2334"/>
    <x v="1852"/>
    <x v="0"/>
    <x v="5"/>
    <x v="5"/>
    <x v="5"/>
    <x v="102"/>
    <x v="87"/>
    <x v="0"/>
    <x v="3149"/>
  </r>
  <r>
    <x v="1901"/>
    <x v="0"/>
    <x v="0"/>
    <x v="5"/>
    <x v="2335"/>
    <x v="1853"/>
    <x v="0"/>
    <x v="3"/>
    <x v="3"/>
    <x v="5"/>
    <x v="12"/>
    <x v="3"/>
    <x v="0"/>
    <x v="3150"/>
  </r>
  <r>
    <x v="1902"/>
    <x v="0"/>
    <x v="0"/>
    <x v="5"/>
    <x v="2336"/>
    <x v="1854"/>
    <x v="0"/>
    <x v="0"/>
    <x v="0"/>
    <x v="5"/>
    <x v="5"/>
    <x v="0"/>
    <x v="0"/>
    <x v="3151"/>
  </r>
  <r>
    <x v="1903"/>
    <x v="0"/>
    <x v="0"/>
    <x v="5"/>
    <x v="2337"/>
    <x v="1855"/>
    <x v="0"/>
    <x v="1"/>
    <x v="1"/>
    <x v="5"/>
    <x v="92"/>
    <x v="53"/>
    <x v="0"/>
    <x v="3152"/>
  </r>
  <r>
    <x v="1903"/>
    <x v="0"/>
    <x v="0"/>
    <x v="5"/>
    <x v="1611"/>
    <x v="1856"/>
    <x v="0"/>
    <x v="19"/>
    <x v="20"/>
    <x v="5"/>
    <x v="268"/>
    <x v="300"/>
    <x v="0"/>
    <x v="3153"/>
  </r>
  <r>
    <x v="1903"/>
    <x v="0"/>
    <x v="0"/>
    <x v="5"/>
    <x v="2338"/>
    <x v="1857"/>
    <x v="0"/>
    <x v="10"/>
    <x v="10"/>
    <x v="5"/>
    <x v="228"/>
    <x v="301"/>
    <x v="0"/>
    <x v="3154"/>
  </r>
  <r>
    <x v="1904"/>
    <x v="0"/>
    <x v="0"/>
    <x v="5"/>
    <x v="2121"/>
    <x v="1682"/>
    <x v="0"/>
    <x v="1"/>
    <x v="1"/>
    <x v="5"/>
    <x v="242"/>
    <x v="266"/>
    <x v="0"/>
    <x v="3155"/>
  </r>
  <r>
    <x v="1905"/>
    <x v="0"/>
    <x v="0"/>
    <x v="5"/>
    <x v="2275"/>
    <x v="1768"/>
    <x v="0"/>
    <x v="28"/>
    <x v="29"/>
    <x v="5"/>
    <x v="269"/>
    <x v="100"/>
    <x v="0"/>
    <x v="3156"/>
  </r>
  <r>
    <x v="1906"/>
    <x v="0"/>
    <x v="0"/>
    <x v="229"/>
    <x v="2339"/>
    <x v="1858"/>
    <x v="0"/>
    <x v="5"/>
    <x v="5"/>
    <x v="7"/>
    <x v="243"/>
    <x v="162"/>
    <x v="0"/>
    <x v="3157"/>
  </r>
  <r>
    <x v="1907"/>
    <x v="0"/>
    <x v="0"/>
    <x v="209"/>
    <x v="2340"/>
    <x v="924"/>
    <x v="0"/>
    <x v="7"/>
    <x v="7"/>
    <x v="6"/>
    <x v="7"/>
    <x v="7"/>
    <x v="0"/>
    <x v="3158"/>
  </r>
  <r>
    <x v="1907"/>
    <x v="0"/>
    <x v="0"/>
    <x v="209"/>
    <x v="2341"/>
    <x v="1859"/>
    <x v="0"/>
    <x v="15"/>
    <x v="15"/>
    <x v="15"/>
    <x v="20"/>
    <x v="18"/>
    <x v="0"/>
    <x v="3159"/>
  </r>
  <r>
    <x v="1907"/>
    <x v="0"/>
    <x v="0"/>
    <x v="209"/>
    <x v="2342"/>
    <x v="657"/>
    <x v="0"/>
    <x v="5"/>
    <x v="5"/>
    <x v="7"/>
    <x v="8"/>
    <x v="5"/>
    <x v="0"/>
    <x v="3160"/>
  </r>
  <r>
    <x v="1907"/>
    <x v="0"/>
    <x v="0"/>
    <x v="209"/>
    <x v="2343"/>
    <x v="1860"/>
    <x v="0"/>
    <x v="8"/>
    <x v="8"/>
    <x v="8"/>
    <x v="270"/>
    <x v="302"/>
    <x v="0"/>
    <x v="3161"/>
  </r>
  <r>
    <x v="1908"/>
    <x v="0"/>
    <x v="0"/>
    <x v="5"/>
    <x v="2344"/>
    <x v="1861"/>
    <x v="0"/>
    <x v="15"/>
    <x v="15"/>
    <x v="5"/>
    <x v="212"/>
    <x v="176"/>
    <x v="0"/>
    <x v="3162"/>
  </r>
  <r>
    <x v="1908"/>
    <x v="0"/>
    <x v="0"/>
    <x v="5"/>
    <x v="2345"/>
    <x v="1862"/>
    <x v="0"/>
    <x v="1"/>
    <x v="1"/>
    <x v="5"/>
    <x v="1"/>
    <x v="57"/>
    <x v="0"/>
    <x v="3163"/>
  </r>
  <r>
    <x v="1909"/>
    <x v="0"/>
    <x v="0"/>
    <x v="210"/>
    <x v="2346"/>
    <x v="1694"/>
    <x v="0"/>
    <x v="1"/>
    <x v="1"/>
    <x v="1"/>
    <x v="271"/>
    <x v="268"/>
    <x v="0"/>
    <x v="3164"/>
  </r>
  <r>
    <x v="1910"/>
    <x v="0"/>
    <x v="0"/>
    <x v="5"/>
    <x v="2347"/>
    <x v="1863"/>
    <x v="0"/>
    <x v="10"/>
    <x v="10"/>
    <x v="5"/>
    <x v="53"/>
    <x v="10"/>
    <x v="0"/>
    <x v="3165"/>
  </r>
  <r>
    <x v="1910"/>
    <x v="0"/>
    <x v="0"/>
    <x v="5"/>
    <x v="2348"/>
    <x v="1864"/>
    <x v="0"/>
    <x v="10"/>
    <x v="10"/>
    <x v="5"/>
    <x v="166"/>
    <x v="182"/>
    <x v="0"/>
    <x v="3166"/>
  </r>
  <r>
    <x v="1911"/>
    <x v="0"/>
    <x v="0"/>
    <x v="230"/>
    <x v="2349"/>
    <x v="1865"/>
    <x v="0"/>
    <x v="1"/>
    <x v="1"/>
    <x v="1"/>
    <x v="1"/>
    <x v="1"/>
    <x v="0"/>
    <x v="3167"/>
  </r>
  <r>
    <x v="1912"/>
    <x v="0"/>
    <x v="0"/>
    <x v="5"/>
    <x v="2350"/>
    <x v="1431"/>
    <x v="0"/>
    <x v="1"/>
    <x v="1"/>
    <x v="5"/>
    <x v="1"/>
    <x v="57"/>
    <x v="0"/>
    <x v="3168"/>
  </r>
  <r>
    <x v="1913"/>
    <x v="0"/>
    <x v="0"/>
    <x v="5"/>
    <x v="2267"/>
    <x v="1800"/>
    <x v="0"/>
    <x v="32"/>
    <x v="34"/>
    <x v="5"/>
    <x v="260"/>
    <x v="293"/>
    <x v="0"/>
    <x v="3169"/>
  </r>
  <r>
    <x v="1914"/>
    <x v="0"/>
    <x v="0"/>
    <x v="5"/>
    <x v="2330"/>
    <x v="1849"/>
    <x v="0"/>
    <x v="5"/>
    <x v="5"/>
    <x v="5"/>
    <x v="102"/>
    <x v="87"/>
    <x v="0"/>
    <x v="3170"/>
  </r>
  <r>
    <x v="1915"/>
    <x v="0"/>
    <x v="0"/>
    <x v="231"/>
    <x v="2351"/>
    <x v="1696"/>
    <x v="0"/>
    <x v="10"/>
    <x v="10"/>
    <x v="10"/>
    <x v="19"/>
    <x v="303"/>
    <x v="0"/>
    <x v="3171"/>
  </r>
  <r>
    <x v="1916"/>
    <x v="0"/>
    <x v="0"/>
    <x v="232"/>
    <x v="2352"/>
    <x v="1866"/>
    <x v="0"/>
    <x v="1"/>
    <x v="1"/>
    <x v="1"/>
    <x v="29"/>
    <x v="93"/>
    <x v="0"/>
    <x v="3172"/>
  </r>
  <r>
    <x v="1916"/>
    <x v="0"/>
    <x v="0"/>
    <x v="232"/>
    <x v="2353"/>
    <x v="1867"/>
    <x v="0"/>
    <x v="1"/>
    <x v="1"/>
    <x v="1"/>
    <x v="5"/>
    <x v="57"/>
    <x v="0"/>
    <x v="3173"/>
  </r>
  <r>
    <x v="1916"/>
    <x v="0"/>
    <x v="0"/>
    <x v="232"/>
    <x v="2354"/>
    <x v="1690"/>
    <x v="0"/>
    <x v="7"/>
    <x v="7"/>
    <x v="6"/>
    <x v="5"/>
    <x v="152"/>
    <x v="0"/>
    <x v="3174"/>
  </r>
  <r>
    <x v="1916"/>
    <x v="0"/>
    <x v="0"/>
    <x v="232"/>
    <x v="2355"/>
    <x v="1868"/>
    <x v="0"/>
    <x v="1"/>
    <x v="1"/>
    <x v="1"/>
    <x v="16"/>
    <x v="278"/>
    <x v="0"/>
    <x v="3175"/>
  </r>
  <r>
    <x v="1916"/>
    <x v="0"/>
    <x v="0"/>
    <x v="232"/>
    <x v="2356"/>
    <x v="1869"/>
    <x v="0"/>
    <x v="1"/>
    <x v="1"/>
    <x v="1"/>
    <x v="1"/>
    <x v="1"/>
    <x v="0"/>
    <x v="3176"/>
  </r>
  <r>
    <x v="1916"/>
    <x v="0"/>
    <x v="0"/>
    <x v="232"/>
    <x v="2357"/>
    <x v="1682"/>
    <x v="0"/>
    <x v="1"/>
    <x v="1"/>
    <x v="1"/>
    <x v="233"/>
    <x v="266"/>
    <x v="0"/>
    <x v="3177"/>
  </r>
  <r>
    <x v="1916"/>
    <x v="0"/>
    <x v="0"/>
    <x v="232"/>
    <x v="2358"/>
    <x v="1870"/>
    <x v="0"/>
    <x v="1"/>
    <x v="1"/>
    <x v="1"/>
    <x v="5"/>
    <x v="57"/>
    <x v="0"/>
    <x v="3178"/>
  </r>
  <r>
    <x v="1916"/>
    <x v="0"/>
    <x v="0"/>
    <x v="232"/>
    <x v="265"/>
    <x v="1871"/>
    <x v="0"/>
    <x v="8"/>
    <x v="8"/>
    <x v="8"/>
    <x v="20"/>
    <x v="55"/>
    <x v="0"/>
    <x v="3179"/>
  </r>
  <r>
    <x v="1917"/>
    <x v="0"/>
    <x v="0"/>
    <x v="174"/>
    <x v="2359"/>
    <x v="1872"/>
    <x v="0"/>
    <x v="1"/>
    <x v="1"/>
    <x v="1"/>
    <x v="68"/>
    <x v="304"/>
    <x v="0"/>
    <x v="3180"/>
  </r>
  <r>
    <x v="1917"/>
    <x v="0"/>
    <x v="0"/>
    <x v="174"/>
    <x v="2360"/>
    <x v="1873"/>
    <x v="0"/>
    <x v="7"/>
    <x v="7"/>
    <x v="6"/>
    <x v="261"/>
    <x v="36"/>
    <x v="0"/>
    <x v="3181"/>
  </r>
  <r>
    <x v="1918"/>
    <x v="0"/>
    <x v="0"/>
    <x v="114"/>
    <x v="2357"/>
    <x v="1682"/>
    <x v="0"/>
    <x v="1"/>
    <x v="1"/>
    <x v="1"/>
    <x v="233"/>
    <x v="266"/>
    <x v="0"/>
    <x v="3182"/>
  </r>
  <r>
    <x v="1919"/>
    <x v="0"/>
    <x v="0"/>
    <x v="5"/>
    <x v="2361"/>
    <x v="1874"/>
    <x v="0"/>
    <x v="0"/>
    <x v="0"/>
    <x v="5"/>
    <x v="5"/>
    <x v="0"/>
    <x v="0"/>
    <x v="3183"/>
  </r>
  <r>
    <x v="1919"/>
    <x v="0"/>
    <x v="0"/>
    <x v="5"/>
    <x v="2362"/>
    <x v="1875"/>
    <x v="0"/>
    <x v="5"/>
    <x v="5"/>
    <x v="5"/>
    <x v="7"/>
    <x v="158"/>
    <x v="0"/>
    <x v="3184"/>
  </r>
  <r>
    <x v="1919"/>
    <x v="0"/>
    <x v="0"/>
    <x v="5"/>
    <x v="1524"/>
    <x v="1876"/>
    <x v="0"/>
    <x v="1"/>
    <x v="1"/>
    <x v="5"/>
    <x v="1"/>
    <x v="57"/>
    <x v="0"/>
    <x v="3185"/>
  </r>
  <r>
    <x v="1920"/>
    <x v="0"/>
    <x v="0"/>
    <x v="114"/>
    <x v="1750"/>
    <x v="1877"/>
    <x v="0"/>
    <x v="8"/>
    <x v="8"/>
    <x v="8"/>
    <x v="5"/>
    <x v="171"/>
    <x v="0"/>
    <x v="3186"/>
  </r>
  <r>
    <x v="1920"/>
    <x v="0"/>
    <x v="0"/>
    <x v="114"/>
    <x v="2331"/>
    <x v="1850"/>
    <x v="0"/>
    <x v="19"/>
    <x v="20"/>
    <x v="19"/>
    <x v="29"/>
    <x v="28"/>
    <x v="0"/>
    <x v="3187"/>
  </r>
  <r>
    <x v="1920"/>
    <x v="0"/>
    <x v="0"/>
    <x v="114"/>
    <x v="2363"/>
    <x v="1878"/>
    <x v="0"/>
    <x v="1"/>
    <x v="1"/>
    <x v="1"/>
    <x v="1"/>
    <x v="1"/>
    <x v="0"/>
    <x v="3188"/>
  </r>
  <r>
    <x v="1920"/>
    <x v="0"/>
    <x v="0"/>
    <x v="114"/>
    <x v="2364"/>
    <x v="1709"/>
    <x v="0"/>
    <x v="5"/>
    <x v="5"/>
    <x v="7"/>
    <x v="8"/>
    <x v="5"/>
    <x v="0"/>
    <x v="3189"/>
  </r>
  <r>
    <x v="1920"/>
    <x v="0"/>
    <x v="0"/>
    <x v="114"/>
    <x v="2080"/>
    <x v="1643"/>
    <x v="0"/>
    <x v="5"/>
    <x v="5"/>
    <x v="7"/>
    <x v="8"/>
    <x v="5"/>
    <x v="0"/>
    <x v="3190"/>
  </r>
  <r>
    <x v="1920"/>
    <x v="0"/>
    <x v="0"/>
    <x v="114"/>
    <x v="2365"/>
    <x v="1879"/>
    <x v="0"/>
    <x v="5"/>
    <x v="5"/>
    <x v="7"/>
    <x v="8"/>
    <x v="5"/>
    <x v="0"/>
    <x v="3191"/>
  </r>
  <r>
    <x v="1921"/>
    <x v="0"/>
    <x v="0"/>
    <x v="233"/>
    <x v="2366"/>
    <x v="1794"/>
    <x v="0"/>
    <x v="1"/>
    <x v="1"/>
    <x v="1"/>
    <x v="272"/>
    <x v="305"/>
    <x v="0"/>
    <x v="3192"/>
  </r>
  <r>
    <x v="1921"/>
    <x v="0"/>
    <x v="0"/>
    <x v="233"/>
    <x v="2367"/>
    <x v="765"/>
    <x v="0"/>
    <x v="15"/>
    <x v="15"/>
    <x v="15"/>
    <x v="138"/>
    <x v="79"/>
    <x v="0"/>
    <x v="3193"/>
  </r>
  <r>
    <x v="1921"/>
    <x v="0"/>
    <x v="0"/>
    <x v="233"/>
    <x v="2368"/>
    <x v="1880"/>
    <x v="0"/>
    <x v="1"/>
    <x v="1"/>
    <x v="1"/>
    <x v="1"/>
    <x v="1"/>
    <x v="0"/>
    <x v="3194"/>
  </r>
  <r>
    <x v="1922"/>
    <x v="0"/>
    <x v="0"/>
    <x v="233"/>
    <x v="2280"/>
    <x v="1808"/>
    <x v="0"/>
    <x v="0"/>
    <x v="0"/>
    <x v="0"/>
    <x v="100"/>
    <x v="294"/>
    <x v="0"/>
    <x v="3195"/>
  </r>
  <r>
    <x v="1923"/>
    <x v="0"/>
    <x v="0"/>
    <x v="5"/>
    <x v="2251"/>
    <x v="1788"/>
    <x v="0"/>
    <x v="5"/>
    <x v="5"/>
    <x v="5"/>
    <x v="264"/>
    <x v="162"/>
    <x v="0"/>
    <x v="3196"/>
  </r>
  <r>
    <x v="1923"/>
    <x v="0"/>
    <x v="0"/>
    <x v="5"/>
    <x v="2369"/>
    <x v="1881"/>
    <x v="0"/>
    <x v="7"/>
    <x v="7"/>
    <x v="5"/>
    <x v="80"/>
    <x v="7"/>
    <x v="0"/>
    <x v="3197"/>
  </r>
  <r>
    <x v="1923"/>
    <x v="0"/>
    <x v="0"/>
    <x v="5"/>
    <x v="2370"/>
    <x v="1882"/>
    <x v="0"/>
    <x v="6"/>
    <x v="6"/>
    <x v="5"/>
    <x v="29"/>
    <x v="32"/>
    <x v="0"/>
    <x v="3198"/>
  </r>
  <r>
    <x v="1923"/>
    <x v="0"/>
    <x v="0"/>
    <x v="5"/>
    <x v="2371"/>
    <x v="1883"/>
    <x v="0"/>
    <x v="0"/>
    <x v="0"/>
    <x v="5"/>
    <x v="0"/>
    <x v="306"/>
    <x v="0"/>
    <x v="3199"/>
  </r>
  <r>
    <x v="1924"/>
    <x v="0"/>
    <x v="0"/>
    <x v="114"/>
    <x v="1526"/>
    <x v="1884"/>
    <x v="0"/>
    <x v="7"/>
    <x v="7"/>
    <x v="6"/>
    <x v="109"/>
    <x v="204"/>
    <x v="0"/>
    <x v="3200"/>
  </r>
  <r>
    <x v="1925"/>
    <x v="0"/>
    <x v="0"/>
    <x v="5"/>
    <x v="2372"/>
    <x v="1885"/>
    <x v="0"/>
    <x v="3"/>
    <x v="3"/>
    <x v="5"/>
    <x v="12"/>
    <x v="3"/>
    <x v="0"/>
    <x v="3201"/>
  </r>
  <r>
    <x v="1926"/>
    <x v="0"/>
    <x v="0"/>
    <x v="64"/>
    <x v="2373"/>
    <x v="1886"/>
    <x v="0"/>
    <x v="1"/>
    <x v="1"/>
    <x v="1"/>
    <x v="1"/>
    <x v="1"/>
    <x v="0"/>
    <x v="3202"/>
  </r>
  <r>
    <x v="1926"/>
    <x v="0"/>
    <x v="0"/>
    <x v="64"/>
    <x v="2374"/>
    <x v="1887"/>
    <x v="0"/>
    <x v="1"/>
    <x v="1"/>
    <x v="1"/>
    <x v="5"/>
    <x v="57"/>
    <x v="0"/>
    <x v="3203"/>
  </r>
  <r>
    <x v="1927"/>
    <x v="0"/>
    <x v="0"/>
    <x v="64"/>
    <x v="2375"/>
    <x v="1888"/>
    <x v="0"/>
    <x v="1"/>
    <x v="1"/>
    <x v="1"/>
    <x v="20"/>
    <x v="53"/>
    <x v="0"/>
    <x v="3204"/>
  </r>
  <r>
    <x v="1928"/>
    <x v="0"/>
    <x v="0"/>
    <x v="5"/>
    <x v="2303"/>
    <x v="1763"/>
    <x v="0"/>
    <x v="7"/>
    <x v="7"/>
    <x v="5"/>
    <x v="273"/>
    <x v="298"/>
    <x v="0"/>
    <x v="3205"/>
  </r>
  <r>
    <x v="1928"/>
    <x v="0"/>
    <x v="0"/>
    <x v="5"/>
    <x v="1370"/>
    <x v="695"/>
    <x v="0"/>
    <x v="19"/>
    <x v="20"/>
    <x v="5"/>
    <x v="15"/>
    <x v="148"/>
    <x v="0"/>
    <x v="3206"/>
  </r>
  <r>
    <x v="1928"/>
    <x v="0"/>
    <x v="0"/>
    <x v="5"/>
    <x v="2376"/>
    <x v="1889"/>
    <x v="0"/>
    <x v="7"/>
    <x v="7"/>
    <x v="5"/>
    <x v="138"/>
    <x v="152"/>
    <x v="0"/>
    <x v="3207"/>
  </r>
  <r>
    <x v="1928"/>
    <x v="0"/>
    <x v="0"/>
    <x v="5"/>
    <x v="2377"/>
    <x v="1890"/>
    <x v="0"/>
    <x v="19"/>
    <x v="20"/>
    <x v="5"/>
    <x v="85"/>
    <x v="28"/>
    <x v="0"/>
    <x v="3208"/>
  </r>
  <r>
    <x v="1929"/>
    <x v="0"/>
    <x v="0"/>
    <x v="5"/>
    <x v="2378"/>
    <x v="1891"/>
    <x v="0"/>
    <x v="0"/>
    <x v="0"/>
    <x v="5"/>
    <x v="5"/>
    <x v="0"/>
    <x v="0"/>
    <x v="3209"/>
  </r>
  <r>
    <x v="1930"/>
    <x v="0"/>
    <x v="0"/>
    <x v="5"/>
    <x v="2379"/>
    <x v="1892"/>
    <x v="0"/>
    <x v="5"/>
    <x v="5"/>
    <x v="5"/>
    <x v="102"/>
    <x v="87"/>
    <x v="0"/>
    <x v="3210"/>
  </r>
  <r>
    <x v="1930"/>
    <x v="0"/>
    <x v="0"/>
    <x v="5"/>
    <x v="2380"/>
    <x v="1893"/>
    <x v="0"/>
    <x v="19"/>
    <x v="20"/>
    <x v="5"/>
    <x v="15"/>
    <x v="148"/>
    <x v="0"/>
    <x v="3211"/>
  </r>
  <r>
    <x v="1930"/>
    <x v="0"/>
    <x v="0"/>
    <x v="5"/>
    <x v="2198"/>
    <x v="1743"/>
    <x v="0"/>
    <x v="19"/>
    <x v="20"/>
    <x v="5"/>
    <x v="176"/>
    <x v="281"/>
    <x v="0"/>
    <x v="3212"/>
  </r>
  <r>
    <x v="1930"/>
    <x v="0"/>
    <x v="0"/>
    <x v="5"/>
    <x v="1724"/>
    <x v="1714"/>
    <x v="0"/>
    <x v="5"/>
    <x v="5"/>
    <x v="5"/>
    <x v="1"/>
    <x v="5"/>
    <x v="0"/>
    <x v="3213"/>
  </r>
  <r>
    <x v="1930"/>
    <x v="0"/>
    <x v="0"/>
    <x v="5"/>
    <x v="2189"/>
    <x v="1691"/>
    <x v="0"/>
    <x v="5"/>
    <x v="5"/>
    <x v="5"/>
    <x v="226"/>
    <x v="267"/>
    <x v="0"/>
    <x v="3214"/>
  </r>
  <r>
    <x v="1930"/>
    <x v="0"/>
    <x v="0"/>
    <x v="5"/>
    <x v="2381"/>
    <x v="1776"/>
    <x v="0"/>
    <x v="19"/>
    <x v="20"/>
    <x v="5"/>
    <x v="274"/>
    <x v="289"/>
    <x v="0"/>
    <x v="3215"/>
  </r>
  <r>
    <x v="1930"/>
    <x v="0"/>
    <x v="0"/>
    <x v="5"/>
    <x v="2382"/>
    <x v="1894"/>
    <x v="0"/>
    <x v="0"/>
    <x v="0"/>
    <x v="5"/>
    <x v="5"/>
    <x v="0"/>
    <x v="0"/>
    <x v="3216"/>
  </r>
  <r>
    <x v="1931"/>
    <x v="0"/>
    <x v="0"/>
    <x v="204"/>
    <x v="1937"/>
    <x v="1501"/>
    <x v="0"/>
    <x v="5"/>
    <x v="5"/>
    <x v="7"/>
    <x v="16"/>
    <x v="307"/>
    <x v="0"/>
    <x v="3217"/>
  </r>
  <r>
    <x v="1932"/>
    <x v="0"/>
    <x v="0"/>
    <x v="5"/>
    <x v="2383"/>
    <x v="1895"/>
    <x v="0"/>
    <x v="7"/>
    <x v="7"/>
    <x v="5"/>
    <x v="80"/>
    <x v="7"/>
    <x v="0"/>
    <x v="3218"/>
  </r>
  <r>
    <x v="1932"/>
    <x v="0"/>
    <x v="0"/>
    <x v="5"/>
    <x v="2384"/>
    <x v="1896"/>
    <x v="0"/>
    <x v="19"/>
    <x v="20"/>
    <x v="5"/>
    <x v="15"/>
    <x v="148"/>
    <x v="0"/>
    <x v="3219"/>
  </r>
  <r>
    <x v="1933"/>
    <x v="0"/>
    <x v="0"/>
    <x v="114"/>
    <x v="2385"/>
    <x v="1897"/>
    <x v="0"/>
    <x v="7"/>
    <x v="7"/>
    <x v="6"/>
    <x v="244"/>
    <x v="282"/>
    <x v="0"/>
    <x v="3220"/>
  </r>
  <r>
    <x v="1933"/>
    <x v="0"/>
    <x v="0"/>
    <x v="114"/>
    <x v="2386"/>
    <x v="1756"/>
    <x v="0"/>
    <x v="7"/>
    <x v="7"/>
    <x v="6"/>
    <x v="266"/>
    <x v="285"/>
    <x v="0"/>
    <x v="3221"/>
  </r>
  <r>
    <x v="1934"/>
    <x v="0"/>
    <x v="0"/>
    <x v="234"/>
    <x v="2234"/>
    <x v="1721"/>
    <x v="0"/>
    <x v="10"/>
    <x v="10"/>
    <x v="10"/>
    <x v="252"/>
    <x v="276"/>
    <x v="0"/>
    <x v="3222"/>
  </r>
  <r>
    <x v="1935"/>
    <x v="0"/>
    <x v="0"/>
    <x v="5"/>
    <x v="2387"/>
    <x v="1898"/>
    <x v="0"/>
    <x v="1"/>
    <x v="1"/>
    <x v="5"/>
    <x v="1"/>
    <x v="57"/>
    <x v="0"/>
    <x v="3223"/>
  </r>
  <r>
    <x v="1935"/>
    <x v="0"/>
    <x v="0"/>
    <x v="5"/>
    <x v="2388"/>
    <x v="1854"/>
    <x v="0"/>
    <x v="0"/>
    <x v="0"/>
    <x v="5"/>
    <x v="5"/>
    <x v="0"/>
    <x v="0"/>
    <x v="3224"/>
  </r>
  <r>
    <x v="1935"/>
    <x v="0"/>
    <x v="0"/>
    <x v="5"/>
    <x v="2389"/>
    <x v="1899"/>
    <x v="0"/>
    <x v="7"/>
    <x v="7"/>
    <x v="5"/>
    <x v="275"/>
    <x v="282"/>
    <x v="0"/>
    <x v="3225"/>
  </r>
  <r>
    <x v="1936"/>
    <x v="0"/>
    <x v="0"/>
    <x v="174"/>
    <x v="2390"/>
    <x v="1900"/>
    <x v="0"/>
    <x v="19"/>
    <x v="20"/>
    <x v="19"/>
    <x v="5"/>
    <x v="148"/>
    <x v="0"/>
    <x v="3226"/>
  </r>
  <r>
    <x v="1936"/>
    <x v="0"/>
    <x v="0"/>
    <x v="174"/>
    <x v="2351"/>
    <x v="1696"/>
    <x v="0"/>
    <x v="10"/>
    <x v="10"/>
    <x v="10"/>
    <x v="19"/>
    <x v="303"/>
    <x v="0"/>
    <x v="3227"/>
  </r>
  <r>
    <x v="1937"/>
    <x v="0"/>
    <x v="0"/>
    <x v="5"/>
    <x v="2391"/>
    <x v="1432"/>
    <x v="0"/>
    <x v="1"/>
    <x v="1"/>
    <x v="5"/>
    <x v="1"/>
    <x v="57"/>
    <x v="0"/>
    <x v="3228"/>
  </r>
  <r>
    <x v="1937"/>
    <x v="0"/>
    <x v="0"/>
    <x v="5"/>
    <x v="2392"/>
    <x v="1901"/>
    <x v="0"/>
    <x v="1"/>
    <x v="1"/>
    <x v="5"/>
    <x v="82"/>
    <x v="1"/>
    <x v="0"/>
    <x v="3229"/>
  </r>
  <r>
    <x v="1938"/>
    <x v="0"/>
    <x v="0"/>
    <x v="233"/>
    <x v="2393"/>
    <x v="1902"/>
    <x v="0"/>
    <x v="7"/>
    <x v="7"/>
    <x v="6"/>
    <x v="5"/>
    <x v="152"/>
    <x v="0"/>
    <x v="3230"/>
  </r>
  <r>
    <x v="1939"/>
    <x v="0"/>
    <x v="0"/>
    <x v="114"/>
    <x v="2394"/>
    <x v="1701"/>
    <x v="0"/>
    <x v="7"/>
    <x v="7"/>
    <x v="6"/>
    <x v="251"/>
    <x v="272"/>
    <x v="0"/>
    <x v="3231"/>
  </r>
  <r>
    <x v="1940"/>
    <x v="0"/>
    <x v="0"/>
    <x v="235"/>
    <x v="2395"/>
    <x v="1696"/>
    <x v="0"/>
    <x v="10"/>
    <x v="10"/>
    <x v="10"/>
    <x v="208"/>
    <x v="269"/>
    <x v="0"/>
    <x v="3232"/>
  </r>
  <r>
    <x v="1941"/>
    <x v="0"/>
    <x v="0"/>
    <x v="5"/>
    <x v="2396"/>
    <x v="1903"/>
    <x v="0"/>
    <x v="5"/>
    <x v="5"/>
    <x v="5"/>
    <x v="1"/>
    <x v="5"/>
    <x v="0"/>
    <x v="3233"/>
  </r>
  <r>
    <x v="1942"/>
    <x v="0"/>
    <x v="0"/>
    <x v="5"/>
    <x v="2397"/>
    <x v="1904"/>
    <x v="0"/>
    <x v="0"/>
    <x v="0"/>
    <x v="5"/>
    <x v="5"/>
    <x v="0"/>
    <x v="0"/>
    <x v="3234"/>
  </r>
  <r>
    <x v="1943"/>
    <x v="0"/>
    <x v="0"/>
    <x v="5"/>
    <x v="2311"/>
    <x v="1834"/>
    <x v="0"/>
    <x v="1"/>
    <x v="1"/>
    <x v="5"/>
    <x v="1"/>
    <x v="57"/>
    <x v="0"/>
    <x v="3235"/>
  </r>
  <r>
    <x v="1944"/>
    <x v="0"/>
    <x v="0"/>
    <x v="5"/>
    <x v="2398"/>
    <x v="1905"/>
    <x v="0"/>
    <x v="1"/>
    <x v="1"/>
    <x v="5"/>
    <x v="1"/>
    <x v="57"/>
    <x v="0"/>
    <x v="3236"/>
  </r>
  <r>
    <x v="1945"/>
    <x v="0"/>
    <x v="0"/>
    <x v="236"/>
    <x v="2399"/>
    <x v="1906"/>
    <x v="0"/>
    <x v="5"/>
    <x v="5"/>
    <x v="7"/>
    <x v="1"/>
    <x v="158"/>
    <x v="0"/>
    <x v="3237"/>
  </r>
  <r>
    <x v="1946"/>
    <x v="0"/>
    <x v="0"/>
    <x v="5"/>
    <x v="2400"/>
    <x v="1907"/>
    <x v="0"/>
    <x v="1"/>
    <x v="1"/>
    <x v="5"/>
    <x v="1"/>
    <x v="57"/>
    <x v="0"/>
    <x v="3238"/>
  </r>
  <r>
    <x v="1946"/>
    <x v="0"/>
    <x v="0"/>
    <x v="5"/>
    <x v="2401"/>
    <x v="1596"/>
    <x v="0"/>
    <x v="15"/>
    <x v="15"/>
    <x v="5"/>
    <x v="116"/>
    <x v="18"/>
    <x v="0"/>
    <x v="3239"/>
  </r>
  <r>
    <x v="1946"/>
    <x v="0"/>
    <x v="0"/>
    <x v="5"/>
    <x v="2402"/>
    <x v="1908"/>
    <x v="0"/>
    <x v="1"/>
    <x v="1"/>
    <x v="5"/>
    <x v="257"/>
    <x v="291"/>
    <x v="0"/>
    <x v="3240"/>
  </r>
  <r>
    <x v="1946"/>
    <x v="0"/>
    <x v="0"/>
    <x v="5"/>
    <x v="2403"/>
    <x v="1909"/>
    <x v="0"/>
    <x v="7"/>
    <x v="7"/>
    <x v="5"/>
    <x v="80"/>
    <x v="7"/>
    <x v="0"/>
    <x v="3241"/>
  </r>
  <r>
    <x v="1947"/>
    <x v="0"/>
    <x v="0"/>
    <x v="5"/>
    <x v="2404"/>
    <x v="1910"/>
    <x v="0"/>
    <x v="7"/>
    <x v="7"/>
    <x v="5"/>
    <x v="66"/>
    <x v="308"/>
    <x v="0"/>
    <x v="3242"/>
  </r>
  <r>
    <x v="1948"/>
    <x v="0"/>
    <x v="0"/>
    <x v="5"/>
    <x v="1856"/>
    <x v="1427"/>
    <x v="0"/>
    <x v="1"/>
    <x v="1"/>
    <x v="5"/>
    <x v="82"/>
    <x v="1"/>
    <x v="0"/>
    <x v="3243"/>
  </r>
  <r>
    <x v="1949"/>
    <x v="0"/>
    <x v="0"/>
    <x v="5"/>
    <x v="2405"/>
    <x v="1911"/>
    <x v="0"/>
    <x v="7"/>
    <x v="7"/>
    <x v="5"/>
    <x v="80"/>
    <x v="7"/>
    <x v="0"/>
    <x v="3244"/>
  </r>
  <r>
    <x v="1950"/>
    <x v="0"/>
    <x v="0"/>
    <x v="209"/>
    <x v="2406"/>
    <x v="1912"/>
    <x v="0"/>
    <x v="7"/>
    <x v="7"/>
    <x v="6"/>
    <x v="19"/>
    <x v="295"/>
    <x v="0"/>
    <x v="3245"/>
  </r>
  <r>
    <x v="1950"/>
    <x v="0"/>
    <x v="0"/>
    <x v="209"/>
    <x v="2294"/>
    <x v="672"/>
    <x v="0"/>
    <x v="1"/>
    <x v="1"/>
    <x v="1"/>
    <x v="1"/>
    <x v="1"/>
    <x v="0"/>
    <x v="3246"/>
  </r>
  <r>
    <x v="1951"/>
    <x v="0"/>
    <x v="0"/>
    <x v="5"/>
    <x v="2407"/>
    <x v="1913"/>
    <x v="0"/>
    <x v="0"/>
    <x v="0"/>
    <x v="5"/>
    <x v="276"/>
    <x v="309"/>
    <x v="0"/>
    <x v="3247"/>
  </r>
  <r>
    <x v="1952"/>
    <x v="0"/>
    <x v="0"/>
    <x v="5"/>
    <x v="2408"/>
    <x v="1914"/>
    <x v="0"/>
    <x v="0"/>
    <x v="0"/>
    <x v="5"/>
    <x v="5"/>
    <x v="0"/>
    <x v="0"/>
    <x v="3248"/>
  </r>
  <r>
    <x v="1953"/>
    <x v="0"/>
    <x v="1"/>
    <x v="5"/>
    <x v="2409"/>
    <x v="1915"/>
    <x v="0"/>
    <x v="0"/>
    <x v="0"/>
    <x v="5"/>
    <x v="5"/>
    <x v="0"/>
    <x v="0"/>
    <x v="3249"/>
  </r>
  <r>
    <x v="1954"/>
    <x v="0"/>
    <x v="0"/>
    <x v="237"/>
    <x v="1300"/>
    <x v="1657"/>
    <x v="0"/>
    <x v="19"/>
    <x v="20"/>
    <x v="19"/>
    <x v="5"/>
    <x v="148"/>
    <x v="0"/>
    <x v="3250"/>
  </r>
  <r>
    <x v="1954"/>
    <x v="0"/>
    <x v="2"/>
    <x v="238"/>
    <x v="2410"/>
    <x v="1916"/>
    <x v="0"/>
    <x v="19"/>
    <x v="20"/>
    <x v="19"/>
    <x v="29"/>
    <x v="28"/>
    <x v="0"/>
    <x v="3251"/>
  </r>
  <r>
    <x v="1954"/>
    <x v="0"/>
    <x v="0"/>
    <x v="238"/>
    <x v="2411"/>
    <x v="1917"/>
    <x v="0"/>
    <x v="0"/>
    <x v="0"/>
    <x v="0"/>
    <x v="0"/>
    <x v="0"/>
    <x v="0"/>
    <x v="3252"/>
  </r>
  <r>
    <x v="1955"/>
    <x v="0"/>
    <x v="0"/>
    <x v="238"/>
    <x v="2412"/>
    <x v="1694"/>
    <x v="0"/>
    <x v="1"/>
    <x v="1"/>
    <x v="1"/>
    <x v="271"/>
    <x v="268"/>
    <x v="0"/>
    <x v="3253"/>
  </r>
  <r>
    <x v="1956"/>
    <x v="0"/>
    <x v="0"/>
    <x v="210"/>
    <x v="2413"/>
    <x v="1918"/>
    <x v="0"/>
    <x v="0"/>
    <x v="0"/>
    <x v="0"/>
    <x v="20"/>
    <x v="310"/>
    <x v="0"/>
    <x v="3254"/>
  </r>
  <r>
    <x v="1957"/>
    <x v="0"/>
    <x v="0"/>
    <x v="5"/>
    <x v="2414"/>
    <x v="1384"/>
    <x v="0"/>
    <x v="19"/>
    <x v="20"/>
    <x v="5"/>
    <x v="85"/>
    <x v="28"/>
    <x v="0"/>
    <x v="3255"/>
  </r>
  <r>
    <x v="1958"/>
    <x v="0"/>
    <x v="0"/>
    <x v="239"/>
    <x v="2415"/>
    <x v="766"/>
    <x v="0"/>
    <x v="1"/>
    <x v="1"/>
    <x v="1"/>
    <x v="1"/>
    <x v="1"/>
    <x v="0"/>
    <x v="3256"/>
  </r>
  <r>
    <x v="1959"/>
    <x v="0"/>
    <x v="0"/>
    <x v="5"/>
    <x v="2166"/>
    <x v="1721"/>
    <x v="0"/>
    <x v="10"/>
    <x v="10"/>
    <x v="5"/>
    <x v="144"/>
    <x v="276"/>
    <x v="0"/>
    <x v="3257"/>
  </r>
  <r>
    <x v="1960"/>
    <x v="0"/>
    <x v="0"/>
    <x v="5"/>
    <x v="2137"/>
    <x v="1696"/>
    <x v="0"/>
    <x v="10"/>
    <x v="10"/>
    <x v="5"/>
    <x v="235"/>
    <x v="269"/>
    <x v="0"/>
    <x v="3258"/>
  </r>
  <r>
    <x v="1960"/>
    <x v="0"/>
    <x v="0"/>
    <x v="5"/>
    <x v="2416"/>
    <x v="1919"/>
    <x v="0"/>
    <x v="19"/>
    <x v="20"/>
    <x v="5"/>
    <x v="124"/>
    <x v="311"/>
    <x v="0"/>
    <x v="3259"/>
  </r>
  <r>
    <x v="1960"/>
    <x v="0"/>
    <x v="0"/>
    <x v="5"/>
    <x v="2379"/>
    <x v="1892"/>
    <x v="0"/>
    <x v="5"/>
    <x v="5"/>
    <x v="5"/>
    <x v="102"/>
    <x v="87"/>
    <x v="0"/>
    <x v="3260"/>
  </r>
  <r>
    <x v="1960"/>
    <x v="0"/>
    <x v="0"/>
    <x v="5"/>
    <x v="2417"/>
    <x v="1920"/>
    <x v="0"/>
    <x v="0"/>
    <x v="0"/>
    <x v="5"/>
    <x v="5"/>
    <x v="0"/>
    <x v="0"/>
    <x v="3261"/>
  </r>
  <r>
    <x v="1960"/>
    <x v="0"/>
    <x v="0"/>
    <x v="5"/>
    <x v="1672"/>
    <x v="1424"/>
    <x v="0"/>
    <x v="15"/>
    <x v="15"/>
    <x v="5"/>
    <x v="116"/>
    <x v="18"/>
    <x v="0"/>
    <x v="3262"/>
  </r>
  <r>
    <x v="1960"/>
    <x v="0"/>
    <x v="0"/>
    <x v="5"/>
    <x v="2418"/>
    <x v="1921"/>
    <x v="0"/>
    <x v="3"/>
    <x v="3"/>
    <x v="5"/>
    <x v="12"/>
    <x v="3"/>
    <x v="0"/>
    <x v="3263"/>
  </r>
  <r>
    <x v="1960"/>
    <x v="0"/>
    <x v="0"/>
    <x v="5"/>
    <x v="2269"/>
    <x v="1755"/>
    <x v="0"/>
    <x v="1"/>
    <x v="1"/>
    <x v="5"/>
    <x v="245"/>
    <x v="284"/>
    <x v="0"/>
    <x v="3264"/>
  </r>
  <r>
    <x v="1960"/>
    <x v="0"/>
    <x v="0"/>
    <x v="5"/>
    <x v="2419"/>
    <x v="1527"/>
    <x v="0"/>
    <x v="5"/>
    <x v="5"/>
    <x v="5"/>
    <x v="1"/>
    <x v="5"/>
    <x v="0"/>
    <x v="3265"/>
  </r>
  <r>
    <x v="1960"/>
    <x v="0"/>
    <x v="0"/>
    <x v="5"/>
    <x v="2420"/>
    <x v="1922"/>
    <x v="0"/>
    <x v="3"/>
    <x v="3"/>
    <x v="5"/>
    <x v="12"/>
    <x v="3"/>
    <x v="0"/>
    <x v="3266"/>
  </r>
  <r>
    <x v="1960"/>
    <x v="0"/>
    <x v="0"/>
    <x v="5"/>
    <x v="2421"/>
    <x v="1923"/>
    <x v="0"/>
    <x v="19"/>
    <x v="20"/>
    <x v="5"/>
    <x v="85"/>
    <x v="28"/>
    <x v="0"/>
    <x v="3267"/>
  </r>
  <r>
    <x v="1960"/>
    <x v="0"/>
    <x v="0"/>
    <x v="5"/>
    <x v="2422"/>
    <x v="1753"/>
    <x v="0"/>
    <x v="7"/>
    <x v="7"/>
    <x v="5"/>
    <x v="275"/>
    <x v="282"/>
    <x v="0"/>
    <x v="3268"/>
  </r>
  <r>
    <x v="1960"/>
    <x v="0"/>
    <x v="0"/>
    <x v="5"/>
    <x v="2423"/>
    <x v="1924"/>
    <x v="0"/>
    <x v="7"/>
    <x v="7"/>
    <x v="5"/>
    <x v="80"/>
    <x v="7"/>
    <x v="0"/>
    <x v="3269"/>
  </r>
  <r>
    <x v="1960"/>
    <x v="0"/>
    <x v="0"/>
    <x v="5"/>
    <x v="2424"/>
    <x v="1925"/>
    <x v="0"/>
    <x v="7"/>
    <x v="7"/>
    <x v="5"/>
    <x v="80"/>
    <x v="7"/>
    <x v="0"/>
    <x v="3270"/>
  </r>
  <r>
    <x v="1960"/>
    <x v="0"/>
    <x v="0"/>
    <x v="5"/>
    <x v="2425"/>
    <x v="1926"/>
    <x v="0"/>
    <x v="19"/>
    <x v="20"/>
    <x v="5"/>
    <x v="15"/>
    <x v="148"/>
    <x v="0"/>
    <x v="3271"/>
  </r>
  <r>
    <x v="1960"/>
    <x v="0"/>
    <x v="0"/>
    <x v="5"/>
    <x v="2426"/>
    <x v="1813"/>
    <x v="0"/>
    <x v="19"/>
    <x v="20"/>
    <x v="5"/>
    <x v="85"/>
    <x v="28"/>
    <x v="0"/>
    <x v="3272"/>
  </r>
  <r>
    <x v="1961"/>
    <x v="0"/>
    <x v="0"/>
    <x v="5"/>
    <x v="2427"/>
    <x v="1927"/>
    <x v="0"/>
    <x v="10"/>
    <x v="10"/>
    <x v="5"/>
    <x v="277"/>
    <x v="312"/>
    <x v="0"/>
    <x v="3273"/>
  </r>
  <r>
    <x v="1962"/>
    <x v="0"/>
    <x v="0"/>
    <x v="240"/>
    <x v="2428"/>
    <x v="1928"/>
    <x v="0"/>
    <x v="28"/>
    <x v="29"/>
    <x v="28"/>
    <x v="52"/>
    <x v="47"/>
    <x v="0"/>
    <x v="3274"/>
  </r>
  <r>
    <x v="1963"/>
    <x v="0"/>
    <x v="0"/>
    <x v="241"/>
    <x v="2429"/>
    <x v="1929"/>
    <x v="0"/>
    <x v="10"/>
    <x v="10"/>
    <x v="10"/>
    <x v="9"/>
    <x v="313"/>
    <x v="0"/>
    <x v="3275"/>
  </r>
  <r>
    <x v="1963"/>
    <x v="0"/>
    <x v="0"/>
    <x v="241"/>
    <x v="2430"/>
    <x v="1930"/>
    <x v="0"/>
    <x v="3"/>
    <x v="3"/>
    <x v="3"/>
    <x v="3"/>
    <x v="3"/>
    <x v="0"/>
    <x v="3276"/>
  </r>
  <r>
    <x v="1964"/>
    <x v="0"/>
    <x v="0"/>
    <x v="5"/>
    <x v="2346"/>
    <x v="1694"/>
    <x v="0"/>
    <x v="1"/>
    <x v="1"/>
    <x v="5"/>
    <x v="151"/>
    <x v="268"/>
    <x v="0"/>
    <x v="3277"/>
  </r>
  <r>
    <x v="1965"/>
    <x v="0"/>
    <x v="0"/>
    <x v="242"/>
    <x v="2431"/>
    <x v="1931"/>
    <x v="0"/>
    <x v="15"/>
    <x v="15"/>
    <x v="15"/>
    <x v="5"/>
    <x v="176"/>
    <x v="0"/>
    <x v="3278"/>
  </r>
  <r>
    <x v="1965"/>
    <x v="0"/>
    <x v="0"/>
    <x v="242"/>
    <x v="2432"/>
    <x v="1932"/>
    <x v="0"/>
    <x v="0"/>
    <x v="0"/>
    <x v="0"/>
    <x v="5"/>
    <x v="147"/>
    <x v="0"/>
    <x v="3279"/>
  </r>
  <r>
    <x v="1966"/>
    <x v="0"/>
    <x v="0"/>
    <x v="5"/>
    <x v="2433"/>
    <x v="1933"/>
    <x v="0"/>
    <x v="15"/>
    <x v="15"/>
    <x v="5"/>
    <x v="116"/>
    <x v="18"/>
    <x v="0"/>
    <x v="3280"/>
  </r>
  <r>
    <x v="1966"/>
    <x v="0"/>
    <x v="0"/>
    <x v="5"/>
    <x v="2434"/>
    <x v="1934"/>
    <x v="0"/>
    <x v="15"/>
    <x v="15"/>
    <x v="5"/>
    <x v="116"/>
    <x v="18"/>
    <x v="0"/>
    <x v="3281"/>
  </r>
  <r>
    <x v="1966"/>
    <x v="0"/>
    <x v="0"/>
    <x v="5"/>
    <x v="2435"/>
    <x v="1694"/>
    <x v="0"/>
    <x v="1"/>
    <x v="1"/>
    <x v="5"/>
    <x v="151"/>
    <x v="268"/>
    <x v="0"/>
    <x v="3282"/>
  </r>
  <r>
    <x v="1967"/>
    <x v="0"/>
    <x v="0"/>
    <x v="5"/>
    <x v="2436"/>
    <x v="1935"/>
    <x v="0"/>
    <x v="10"/>
    <x v="10"/>
    <x v="5"/>
    <x v="53"/>
    <x v="10"/>
    <x v="0"/>
    <x v="3283"/>
  </r>
  <r>
    <x v="1967"/>
    <x v="0"/>
    <x v="0"/>
    <x v="5"/>
    <x v="2339"/>
    <x v="1858"/>
    <x v="0"/>
    <x v="5"/>
    <x v="5"/>
    <x v="5"/>
    <x v="264"/>
    <x v="162"/>
    <x v="0"/>
    <x v="3284"/>
  </r>
  <r>
    <x v="1967"/>
    <x v="0"/>
    <x v="0"/>
    <x v="5"/>
    <x v="2437"/>
    <x v="1936"/>
    <x v="0"/>
    <x v="27"/>
    <x v="24"/>
    <x v="5"/>
    <x v="278"/>
    <x v="314"/>
    <x v="0"/>
    <x v="3285"/>
  </r>
  <r>
    <x v="1967"/>
    <x v="0"/>
    <x v="0"/>
    <x v="5"/>
    <x v="2438"/>
    <x v="1937"/>
    <x v="0"/>
    <x v="5"/>
    <x v="5"/>
    <x v="5"/>
    <x v="16"/>
    <x v="197"/>
    <x v="0"/>
    <x v="3286"/>
  </r>
  <r>
    <x v="1967"/>
    <x v="0"/>
    <x v="0"/>
    <x v="5"/>
    <x v="2287"/>
    <x v="1696"/>
    <x v="0"/>
    <x v="10"/>
    <x v="10"/>
    <x v="5"/>
    <x v="235"/>
    <x v="269"/>
    <x v="0"/>
    <x v="3287"/>
  </r>
  <r>
    <x v="1967"/>
    <x v="0"/>
    <x v="0"/>
    <x v="5"/>
    <x v="1646"/>
    <x v="1938"/>
    <x v="0"/>
    <x v="27"/>
    <x v="24"/>
    <x v="5"/>
    <x v="210"/>
    <x v="220"/>
    <x v="0"/>
    <x v="3288"/>
  </r>
  <r>
    <x v="1967"/>
    <x v="0"/>
    <x v="0"/>
    <x v="5"/>
    <x v="2439"/>
    <x v="1939"/>
    <x v="0"/>
    <x v="0"/>
    <x v="0"/>
    <x v="5"/>
    <x v="136"/>
    <x v="315"/>
    <x v="0"/>
    <x v="3289"/>
  </r>
  <r>
    <x v="1967"/>
    <x v="0"/>
    <x v="0"/>
    <x v="5"/>
    <x v="2440"/>
    <x v="1940"/>
    <x v="0"/>
    <x v="0"/>
    <x v="0"/>
    <x v="5"/>
    <x v="10"/>
    <x v="316"/>
    <x v="0"/>
    <x v="3290"/>
  </r>
  <r>
    <x v="1967"/>
    <x v="0"/>
    <x v="0"/>
    <x v="5"/>
    <x v="2441"/>
    <x v="1941"/>
    <x v="0"/>
    <x v="0"/>
    <x v="0"/>
    <x v="5"/>
    <x v="5"/>
    <x v="0"/>
    <x v="0"/>
    <x v="3291"/>
  </r>
  <r>
    <x v="1967"/>
    <x v="0"/>
    <x v="0"/>
    <x v="5"/>
    <x v="2196"/>
    <x v="1682"/>
    <x v="0"/>
    <x v="1"/>
    <x v="1"/>
    <x v="5"/>
    <x v="242"/>
    <x v="266"/>
    <x v="0"/>
    <x v="3292"/>
  </r>
  <r>
    <x v="1967"/>
    <x v="0"/>
    <x v="0"/>
    <x v="5"/>
    <x v="2442"/>
    <x v="1706"/>
    <x v="0"/>
    <x v="1"/>
    <x v="1"/>
    <x v="5"/>
    <x v="3"/>
    <x v="317"/>
    <x v="0"/>
    <x v="3293"/>
  </r>
  <r>
    <x v="1967"/>
    <x v="0"/>
    <x v="0"/>
    <x v="5"/>
    <x v="2443"/>
    <x v="1760"/>
    <x v="0"/>
    <x v="5"/>
    <x v="5"/>
    <x v="5"/>
    <x v="279"/>
    <x v="318"/>
    <x v="0"/>
    <x v="3294"/>
  </r>
  <r>
    <x v="1967"/>
    <x v="0"/>
    <x v="0"/>
    <x v="5"/>
    <x v="2444"/>
    <x v="1942"/>
    <x v="0"/>
    <x v="1"/>
    <x v="1"/>
    <x v="5"/>
    <x v="1"/>
    <x v="57"/>
    <x v="0"/>
    <x v="3295"/>
  </r>
  <r>
    <x v="1967"/>
    <x v="0"/>
    <x v="0"/>
    <x v="5"/>
    <x v="2445"/>
    <x v="699"/>
    <x v="0"/>
    <x v="7"/>
    <x v="7"/>
    <x v="5"/>
    <x v="80"/>
    <x v="7"/>
    <x v="0"/>
    <x v="3296"/>
  </r>
  <r>
    <x v="1967"/>
    <x v="0"/>
    <x v="0"/>
    <x v="5"/>
    <x v="1278"/>
    <x v="1943"/>
    <x v="0"/>
    <x v="0"/>
    <x v="0"/>
    <x v="5"/>
    <x v="20"/>
    <x v="147"/>
    <x v="0"/>
    <x v="3297"/>
  </r>
  <r>
    <x v="1967"/>
    <x v="0"/>
    <x v="0"/>
    <x v="5"/>
    <x v="2446"/>
    <x v="1944"/>
    <x v="0"/>
    <x v="1"/>
    <x v="1"/>
    <x v="5"/>
    <x v="80"/>
    <x v="319"/>
    <x v="0"/>
    <x v="3298"/>
  </r>
  <r>
    <x v="1967"/>
    <x v="0"/>
    <x v="0"/>
    <x v="5"/>
    <x v="2395"/>
    <x v="1696"/>
    <x v="0"/>
    <x v="10"/>
    <x v="10"/>
    <x v="5"/>
    <x v="235"/>
    <x v="269"/>
    <x v="0"/>
    <x v="3299"/>
  </r>
  <r>
    <x v="1967"/>
    <x v="0"/>
    <x v="0"/>
    <x v="5"/>
    <x v="2447"/>
    <x v="1945"/>
    <x v="0"/>
    <x v="0"/>
    <x v="0"/>
    <x v="5"/>
    <x v="5"/>
    <x v="0"/>
    <x v="0"/>
    <x v="3300"/>
  </r>
  <r>
    <x v="1967"/>
    <x v="0"/>
    <x v="0"/>
    <x v="5"/>
    <x v="2448"/>
    <x v="1946"/>
    <x v="0"/>
    <x v="7"/>
    <x v="7"/>
    <x v="5"/>
    <x v="80"/>
    <x v="7"/>
    <x v="0"/>
    <x v="3301"/>
  </r>
  <r>
    <x v="1967"/>
    <x v="0"/>
    <x v="0"/>
    <x v="5"/>
    <x v="2449"/>
    <x v="1947"/>
    <x v="0"/>
    <x v="7"/>
    <x v="7"/>
    <x v="5"/>
    <x v="280"/>
    <x v="320"/>
    <x v="0"/>
    <x v="3302"/>
  </r>
  <r>
    <x v="1967"/>
    <x v="0"/>
    <x v="0"/>
    <x v="5"/>
    <x v="2450"/>
    <x v="1948"/>
    <x v="0"/>
    <x v="10"/>
    <x v="10"/>
    <x v="5"/>
    <x v="53"/>
    <x v="10"/>
    <x v="0"/>
    <x v="3303"/>
  </r>
  <r>
    <x v="1967"/>
    <x v="0"/>
    <x v="0"/>
    <x v="5"/>
    <x v="2451"/>
    <x v="1949"/>
    <x v="0"/>
    <x v="38"/>
    <x v="11"/>
    <x v="5"/>
    <x v="281"/>
    <x v="208"/>
    <x v="0"/>
    <x v="3304"/>
  </r>
  <r>
    <x v="1967"/>
    <x v="0"/>
    <x v="0"/>
    <x v="5"/>
    <x v="2452"/>
    <x v="1950"/>
    <x v="0"/>
    <x v="7"/>
    <x v="7"/>
    <x v="5"/>
    <x v="167"/>
    <x v="321"/>
    <x v="0"/>
    <x v="3305"/>
  </r>
  <r>
    <x v="1967"/>
    <x v="0"/>
    <x v="0"/>
    <x v="5"/>
    <x v="2453"/>
    <x v="1951"/>
    <x v="0"/>
    <x v="7"/>
    <x v="7"/>
    <x v="5"/>
    <x v="80"/>
    <x v="7"/>
    <x v="0"/>
    <x v="3306"/>
  </r>
  <r>
    <x v="1967"/>
    <x v="0"/>
    <x v="0"/>
    <x v="5"/>
    <x v="1598"/>
    <x v="1952"/>
    <x v="0"/>
    <x v="10"/>
    <x v="10"/>
    <x v="5"/>
    <x v="53"/>
    <x v="10"/>
    <x v="0"/>
    <x v="3307"/>
  </r>
  <r>
    <x v="1968"/>
    <x v="0"/>
    <x v="0"/>
    <x v="168"/>
    <x v="1106"/>
    <x v="822"/>
    <x v="0"/>
    <x v="1"/>
    <x v="1"/>
    <x v="1"/>
    <x v="5"/>
    <x v="57"/>
    <x v="0"/>
    <x v="3308"/>
  </r>
  <r>
    <x v="1968"/>
    <x v="0"/>
    <x v="0"/>
    <x v="168"/>
    <x v="2333"/>
    <x v="1851"/>
    <x v="0"/>
    <x v="5"/>
    <x v="5"/>
    <x v="7"/>
    <x v="5"/>
    <x v="87"/>
    <x v="0"/>
    <x v="3309"/>
  </r>
  <r>
    <x v="1968"/>
    <x v="0"/>
    <x v="0"/>
    <x v="168"/>
    <x v="1638"/>
    <x v="1953"/>
    <x v="0"/>
    <x v="5"/>
    <x v="5"/>
    <x v="7"/>
    <x v="8"/>
    <x v="5"/>
    <x v="0"/>
    <x v="3310"/>
  </r>
  <r>
    <x v="1968"/>
    <x v="0"/>
    <x v="0"/>
    <x v="168"/>
    <x v="1529"/>
    <x v="1954"/>
    <x v="0"/>
    <x v="5"/>
    <x v="5"/>
    <x v="7"/>
    <x v="8"/>
    <x v="5"/>
    <x v="0"/>
    <x v="3311"/>
  </r>
  <r>
    <x v="1968"/>
    <x v="0"/>
    <x v="0"/>
    <x v="168"/>
    <x v="2454"/>
    <x v="1955"/>
    <x v="0"/>
    <x v="10"/>
    <x v="10"/>
    <x v="10"/>
    <x v="11"/>
    <x v="10"/>
    <x v="0"/>
    <x v="3312"/>
  </r>
  <r>
    <x v="1968"/>
    <x v="0"/>
    <x v="0"/>
    <x v="168"/>
    <x v="2455"/>
    <x v="1956"/>
    <x v="0"/>
    <x v="37"/>
    <x v="40"/>
    <x v="37"/>
    <x v="282"/>
    <x v="322"/>
    <x v="0"/>
    <x v="3313"/>
  </r>
  <r>
    <x v="1968"/>
    <x v="0"/>
    <x v="0"/>
    <x v="168"/>
    <x v="2208"/>
    <x v="1754"/>
    <x v="0"/>
    <x v="1"/>
    <x v="1"/>
    <x v="1"/>
    <x v="267"/>
    <x v="283"/>
    <x v="0"/>
    <x v="3314"/>
  </r>
  <r>
    <x v="1969"/>
    <x v="0"/>
    <x v="0"/>
    <x v="47"/>
    <x v="2456"/>
    <x v="1781"/>
    <x v="0"/>
    <x v="1"/>
    <x v="1"/>
    <x v="1"/>
    <x v="283"/>
    <x v="5"/>
    <x v="0"/>
    <x v="3315"/>
  </r>
  <r>
    <x v="1970"/>
    <x v="0"/>
    <x v="0"/>
    <x v="5"/>
    <x v="2386"/>
    <x v="1756"/>
    <x v="0"/>
    <x v="7"/>
    <x v="7"/>
    <x v="5"/>
    <x v="246"/>
    <x v="285"/>
    <x v="0"/>
    <x v="3316"/>
  </r>
  <r>
    <x v="1971"/>
    <x v="0"/>
    <x v="0"/>
    <x v="174"/>
    <x v="2457"/>
    <x v="1957"/>
    <x v="0"/>
    <x v="1"/>
    <x v="1"/>
    <x v="1"/>
    <x v="1"/>
    <x v="1"/>
    <x v="0"/>
    <x v="3317"/>
  </r>
  <r>
    <x v="1971"/>
    <x v="0"/>
    <x v="0"/>
    <x v="174"/>
    <x v="2458"/>
    <x v="1958"/>
    <x v="0"/>
    <x v="19"/>
    <x v="20"/>
    <x v="19"/>
    <x v="29"/>
    <x v="28"/>
    <x v="0"/>
    <x v="3318"/>
  </r>
  <r>
    <x v="1972"/>
    <x v="0"/>
    <x v="0"/>
    <x v="5"/>
    <x v="2395"/>
    <x v="1696"/>
    <x v="0"/>
    <x v="10"/>
    <x v="10"/>
    <x v="5"/>
    <x v="235"/>
    <x v="269"/>
    <x v="0"/>
    <x v="3319"/>
  </r>
  <r>
    <x v="1973"/>
    <x v="0"/>
    <x v="0"/>
    <x v="243"/>
    <x v="2459"/>
    <x v="1959"/>
    <x v="0"/>
    <x v="28"/>
    <x v="29"/>
    <x v="28"/>
    <x v="284"/>
    <x v="323"/>
    <x v="0"/>
    <x v="3320"/>
  </r>
  <r>
    <x v="1974"/>
    <x v="0"/>
    <x v="0"/>
    <x v="114"/>
    <x v="1813"/>
    <x v="1960"/>
    <x v="0"/>
    <x v="19"/>
    <x v="20"/>
    <x v="19"/>
    <x v="29"/>
    <x v="28"/>
    <x v="0"/>
    <x v="3321"/>
  </r>
  <r>
    <x v="1975"/>
    <x v="0"/>
    <x v="0"/>
    <x v="114"/>
    <x v="2152"/>
    <x v="1710"/>
    <x v="0"/>
    <x v="7"/>
    <x v="7"/>
    <x v="6"/>
    <x v="285"/>
    <x v="274"/>
    <x v="0"/>
    <x v="3322"/>
  </r>
  <r>
    <x v="1976"/>
    <x v="0"/>
    <x v="0"/>
    <x v="5"/>
    <x v="2460"/>
    <x v="1961"/>
    <x v="0"/>
    <x v="10"/>
    <x v="10"/>
    <x v="5"/>
    <x v="65"/>
    <x v="151"/>
    <x v="0"/>
    <x v="3323"/>
  </r>
  <r>
    <x v="1976"/>
    <x v="0"/>
    <x v="0"/>
    <x v="5"/>
    <x v="2461"/>
    <x v="1962"/>
    <x v="0"/>
    <x v="5"/>
    <x v="5"/>
    <x v="5"/>
    <x v="226"/>
    <x v="267"/>
    <x v="0"/>
    <x v="3324"/>
  </r>
  <r>
    <x v="1977"/>
    <x v="0"/>
    <x v="0"/>
    <x v="114"/>
    <x v="2462"/>
    <x v="1963"/>
    <x v="0"/>
    <x v="7"/>
    <x v="7"/>
    <x v="6"/>
    <x v="7"/>
    <x v="7"/>
    <x v="0"/>
    <x v="3325"/>
  </r>
  <r>
    <x v="1977"/>
    <x v="0"/>
    <x v="0"/>
    <x v="114"/>
    <x v="2463"/>
    <x v="1403"/>
    <x v="0"/>
    <x v="8"/>
    <x v="8"/>
    <x v="8"/>
    <x v="9"/>
    <x v="8"/>
    <x v="0"/>
    <x v="3326"/>
  </r>
  <r>
    <x v="1977"/>
    <x v="0"/>
    <x v="0"/>
    <x v="114"/>
    <x v="2464"/>
    <x v="1635"/>
    <x v="0"/>
    <x v="15"/>
    <x v="15"/>
    <x v="15"/>
    <x v="20"/>
    <x v="18"/>
    <x v="0"/>
    <x v="3327"/>
  </r>
  <r>
    <x v="1977"/>
    <x v="0"/>
    <x v="0"/>
    <x v="114"/>
    <x v="2465"/>
    <x v="1964"/>
    <x v="0"/>
    <x v="1"/>
    <x v="1"/>
    <x v="1"/>
    <x v="286"/>
    <x v="324"/>
    <x v="0"/>
    <x v="3328"/>
  </r>
  <r>
    <x v="1977"/>
    <x v="0"/>
    <x v="0"/>
    <x v="114"/>
    <x v="2466"/>
    <x v="1832"/>
    <x v="0"/>
    <x v="19"/>
    <x v="20"/>
    <x v="19"/>
    <x v="5"/>
    <x v="148"/>
    <x v="0"/>
    <x v="3329"/>
  </r>
  <r>
    <x v="1978"/>
    <x v="0"/>
    <x v="0"/>
    <x v="30"/>
    <x v="2183"/>
    <x v="1682"/>
    <x v="0"/>
    <x v="1"/>
    <x v="1"/>
    <x v="1"/>
    <x v="233"/>
    <x v="266"/>
    <x v="0"/>
    <x v="3330"/>
  </r>
  <r>
    <x v="1979"/>
    <x v="0"/>
    <x v="0"/>
    <x v="114"/>
    <x v="2467"/>
    <x v="1813"/>
    <x v="0"/>
    <x v="19"/>
    <x v="20"/>
    <x v="19"/>
    <x v="29"/>
    <x v="28"/>
    <x v="0"/>
    <x v="3331"/>
  </r>
  <r>
    <x v="1979"/>
    <x v="0"/>
    <x v="0"/>
    <x v="114"/>
    <x v="2468"/>
    <x v="1965"/>
    <x v="0"/>
    <x v="5"/>
    <x v="5"/>
    <x v="7"/>
    <x v="8"/>
    <x v="5"/>
    <x v="0"/>
    <x v="3332"/>
  </r>
  <r>
    <x v="1980"/>
    <x v="0"/>
    <x v="0"/>
    <x v="5"/>
    <x v="2275"/>
    <x v="1768"/>
    <x v="0"/>
    <x v="28"/>
    <x v="29"/>
    <x v="5"/>
    <x v="269"/>
    <x v="100"/>
    <x v="0"/>
    <x v="3333"/>
  </r>
  <r>
    <x v="1980"/>
    <x v="0"/>
    <x v="0"/>
    <x v="5"/>
    <x v="2469"/>
    <x v="1966"/>
    <x v="0"/>
    <x v="5"/>
    <x v="5"/>
    <x v="5"/>
    <x v="102"/>
    <x v="87"/>
    <x v="0"/>
    <x v="3334"/>
  </r>
  <r>
    <x v="1981"/>
    <x v="0"/>
    <x v="0"/>
    <x v="204"/>
    <x v="2470"/>
    <x v="1967"/>
    <x v="0"/>
    <x v="1"/>
    <x v="1"/>
    <x v="1"/>
    <x v="1"/>
    <x v="1"/>
    <x v="0"/>
    <x v="3335"/>
  </r>
  <r>
    <x v="1982"/>
    <x v="0"/>
    <x v="0"/>
    <x v="30"/>
    <x v="2415"/>
    <x v="766"/>
    <x v="0"/>
    <x v="1"/>
    <x v="1"/>
    <x v="1"/>
    <x v="1"/>
    <x v="1"/>
    <x v="0"/>
    <x v="3336"/>
  </r>
  <r>
    <x v="1982"/>
    <x v="0"/>
    <x v="0"/>
    <x v="30"/>
    <x v="1856"/>
    <x v="1427"/>
    <x v="0"/>
    <x v="1"/>
    <x v="1"/>
    <x v="1"/>
    <x v="1"/>
    <x v="1"/>
    <x v="0"/>
    <x v="3337"/>
  </r>
  <r>
    <x v="1982"/>
    <x v="0"/>
    <x v="0"/>
    <x v="30"/>
    <x v="2471"/>
    <x v="1532"/>
    <x v="0"/>
    <x v="6"/>
    <x v="6"/>
    <x v="21"/>
    <x v="39"/>
    <x v="32"/>
    <x v="0"/>
    <x v="3338"/>
  </r>
  <r>
    <x v="1983"/>
    <x v="0"/>
    <x v="0"/>
    <x v="5"/>
    <x v="2472"/>
    <x v="1968"/>
    <x v="0"/>
    <x v="32"/>
    <x v="34"/>
    <x v="5"/>
    <x v="287"/>
    <x v="325"/>
    <x v="0"/>
    <x v="3339"/>
  </r>
  <r>
    <x v="1984"/>
    <x v="0"/>
    <x v="0"/>
    <x v="244"/>
    <x v="2473"/>
    <x v="1897"/>
    <x v="0"/>
    <x v="7"/>
    <x v="7"/>
    <x v="6"/>
    <x v="244"/>
    <x v="282"/>
    <x v="0"/>
    <x v="3340"/>
  </r>
  <r>
    <x v="1984"/>
    <x v="0"/>
    <x v="0"/>
    <x v="244"/>
    <x v="2474"/>
    <x v="1804"/>
    <x v="0"/>
    <x v="7"/>
    <x v="7"/>
    <x v="6"/>
    <x v="286"/>
    <x v="326"/>
    <x v="0"/>
    <x v="3341"/>
  </r>
  <r>
    <x v="1985"/>
    <x v="0"/>
    <x v="0"/>
    <x v="5"/>
    <x v="2475"/>
    <x v="1969"/>
    <x v="0"/>
    <x v="7"/>
    <x v="7"/>
    <x v="5"/>
    <x v="138"/>
    <x v="152"/>
    <x v="0"/>
    <x v="3342"/>
  </r>
  <r>
    <x v="1986"/>
    <x v="0"/>
    <x v="0"/>
    <x v="5"/>
    <x v="2476"/>
    <x v="1970"/>
    <x v="0"/>
    <x v="7"/>
    <x v="7"/>
    <x v="5"/>
    <x v="80"/>
    <x v="7"/>
    <x v="0"/>
    <x v="3343"/>
  </r>
  <r>
    <x v="1987"/>
    <x v="0"/>
    <x v="0"/>
    <x v="5"/>
    <x v="2477"/>
    <x v="1971"/>
    <x v="0"/>
    <x v="7"/>
    <x v="7"/>
    <x v="5"/>
    <x v="138"/>
    <x v="152"/>
    <x v="0"/>
    <x v="3344"/>
  </r>
  <r>
    <x v="1988"/>
    <x v="0"/>
    <x v="0"/>
    <x v="219"/>
    <x v="2137"/>
    <x v="1696"/>
    <x v="0"/>
    <x v="10"/>
    <x v="10"/>
    <x v="10"/>
    <x v="208"/>
    <x v="269"/>
    <x v="0"/>
    <x v="3345"/>
  </r>
  <r>
    <x v="1989"/>
    <x v="0"/>
    <x v="0"/>
    <x v="5"/>
    <x v="265"/>
    <x v="1871"/>
    <x v="0"/>
    <x v="8"/>
    <x v="8"/>
    <x v="5"/>
    <x v="288"/>
    <x v="55"/>
    <x v="0"/>
    <x v="3346"/>
  </r>
  <r>
    <x v="1990"/>
    <x v="0"/>
    <x v="0"/>
    <x v="5"/>
    <x v="2478"/>
    <x v="1972"/>
    <x v="0"/>
    <x v="1"/>
    <x v="1"/>
    <x v="5"/>
    <x v="1"/>
    <x v="57"/>
    <x v="0"/>
    <x v="3347"/>
  </r>
  <r>
    <x v="1991"/>
    <x v="0"/>
    <x v="0"/>
    <x v="5"/>
    <x v="2479"/>
    <x v="1973"/>
    <x v="0"/>
    <x v="0"/>
    <x v="0"/>
    <x v="5"/>
    <x v="5"/>
    <x v="0"/>
    <x v="0"/>
    <x v="3348"/>
  </r>
  <r>
    <x v="1992"/>
    <x v="0"/>
    <x v="0"/>
    <x v="114"/>
    <x v="2480"/>
    <x v="1974"/>
    <x v="0"/>
    <x v="32"/>
    <x v="34"/>
    <x v="32"/>
    <x v="289"/>
    <x v="327"/>
    <x v="0"/>
    <x v="3349"/>
  </r>
  <r>
    <x v="1993"/>
    <x v="0"/>
    <x v="0"/>
    <x v="174"/>
    <x v="2481"/>
    <x v="1975"/>
    <x v="0"/>
    <x v="7"/>
    <x v="7"/>
    <x v="6"/>
    <x v="290"/>
    <x v="328"/>
    <x v="0"/>
    <x v="3350"/>
  </r>
  <r>
    <x v="1993"/>
    <x v="0"/>
    <x v="0"/>
    <x v="174"/>
    <x v="2482"/>
    <x v="1976"/>
    <x v="0"/>
    <x v="7"/>
    <x v="7"/>
    <x v="6"/>
    <x v="290"/>
    <x v="328"/>
    <x v="0"/>
    <x v="3351"/>
  </r>
  <r>
    <x v="1994"/>
    <x v="0"/>
    <x v="0"/>
    <x v="245"/>
    <x v="2483"/>
    <x v="1974"/>
    <x v="0"/>
    <x v="32"/>
    <x v="34"/>
    <x v="32"/>
    <x v="289"/>
    <x v="327"/>
    <x v="0"/>
    <x v="3352"/>
  </r>
  <r>
    <x v="1994"/>
    <x v="0"/>
    <x v="0"/>
    <x v="245"/>
    <x v="2484"/>
    <x v="1977"/>
    <x v="0"/>
    <x v="1"/>
    <x v="1"/>
    <x v="1"/>
    <x v="11"/>
    <x v="233"/>
    <x v="0"/>
    <x v="3353"/>
  </r>
  <r>
    <x v="1995"/>
    <x v="0"/>
    <x v="0"/>
    <x v="5"/>
    <x v="2113"/>
    <x v="1674"/>
    <x v="0"/>
    <x v="1"/>
    <x v="1"/>
    <x v="5"/>
    <x v="239"/>
    <x v="265"/>
    <x v="0"/>
    <x v="3354"/>
  </r>
  <r>
    <x v="1995"/>
    <x v="0"/>
    <x v="0"/>
    <x v="5"/>
    <x v="2485"/>
    <x v="1978"/>
    <x v="0"/>
    <x v="5"/>
    <x v="5"/>
    <x v="5"/>
    <x v="102"/>
    <x v="87"/>
    <x v="0"/>
    <x v="3355"/>
  </r>
  <r>
    <x v="1996"/>
    <x v="0"/>
    <x v="0"/>
    <x v="5"/>
    <x v="1402"/>
    <x v="1979"/>
    <x v="0"/>
    <x v="10"/>
    <x v="10"/>
    <x v="5"/>
    <x v="53"/>
    <x v="10"/>
    <x v="0"/>
    <x v="3356"/>
  </r>
  <r>
    <x v="1997"/>
    <x v="0"/>
    <x v="0"/>
    <x v="114"/>
    <x v="2486"/>
    <x v="1980"/>
    <x v="0"/>
    <x v="1"/>
    <x v="1"/>
    <x v="1"/>
    <x v="5"/>
    <x v="57"/>
    <x v="0"/>
    <x v="3357"/>
  </r>
  <r>
    <x v="1997"/>
    <x v="0"/>
    <x v="0"/>
    <x v="114"/>
    <x v="2487"/>
    <x v="1981"/>
    <x v="0"/>
    <x v="1"/>
    <x v="1"/>
    <x v="1"/>
    <x v="5"/>
    <x v="57"/>
    <x v="0"/>
    <x v="3358"/>
  </r>
  <r>
    <x v="1998"/>
    <x v="0"/>
    <x v="0"/>
    <x v="114"/>
    <x v="2488"/>
    <x v="1407"/>
    <x v="0"/>
    <x v="15"/>
    <x v="15"/>
    <x v="15"/>
    <x v="5"/>
    <x v="176"/>
    <x v="0"/>
    <x v="3359"/>
  </r>
  <r>
    <x v="1999"/>
    <x v="0"/>
    <x v="0"/>
    <x v="5"/>
    <x v="2489"/>
    <x v="1982"/>
    <x v="0"/>
    <x v="0"/>
    <x v="0"/>
    <x v="5"/>
    <x v="291"/>
    <x v="329"/>
    <x v="0"/>
    <x v="3360"/>
  </r>
  <r>
    <x v="1999"/>
    <x v="0"/>
    <x v="0"/>
    <x v="5"/>
    <x v="2389"/>
    <x v="1899"/>
    <x v="0"/>
    <x v="7"/>
    <x v="7"/>
    <x v="5"/>
    <x v="275"/>
    <x v="282"/>
    <x v="0"/>
    <x v="3361"/>
  </r>
  <r>
    <x v="2000"/>
    <x v="0"/>
    <x v="0"/>
    <x v="5"/>
    <x v="2490"/>
    <x v="1983"/>
    <x v="0"/>
    <x v="38"/>
    <x v="11"/>
    <x v="5"/>
    <x v="292"/>
    <x v="86"/>
    <x v="0"/>
    <x v="3362"/>
  </r>
  <r>
    <x v="2000"/>
    <x v="0"/>
    <x v="0"/>
    <x v="5"/>
    <x v="2491"/>
    <x v="1984"/>
    <x v="0"/>
    <x v="32"/>
    <x v="34"/>
    <x v="5"/>
    <x v="250"/>
    <x v="64"/>
    <x v="0"/>
    <x v="3363"/>
  </r>
  <r>
    <x v="2000"/>
    <x v="0"/>
    <x v="0"/>
    <x v="5"/>
    <x v="2492"/>
    <x v="1985"/>
    <x v="0"/>
    <x v="43"/>
    <x v="45"/>
    <x v="5"/>
    <x v="293"/>
    <x v="330"/>
    <x v="0"/>
    <x v="3364"/>
  </r>
  <r>
    <x v="2001"/>
    <x v="0"/>
    <x v="0"/>
    <x v="114"/>
    <x v="2493"/>
    <x v="1986"/>
    <x v="0"/>
    <x v="7"/>
    <x v="7"/>
    <x v="6"/>
    <x v="7"/>
    <x v="7"/>
    <x v="0"/>
    <x v="3365"/>
  </r>
  <r>
    <x v="2001"/>
    <x v="0"/>
    <x v="0"/>
    <x v="114"/>
    <x v="2494"/>
    <x v="1987"/>
    <x v="0"/>
    <x v="1"/>
    <x v="1"/>
    <x v="1"/>
    <x v="270"/>
    <x v="331"/>
    <x v="0"/>
    <x v="3366"/>
  </r>
  <r>
    <x v="2002"/>
    <x v="0"/>
    <x v="0"/>
    <x v="114"/>
    <x v="2495"/>
    <x v="1988"/>
    <x v="0"/>
    <x v="7"/>
    <x v="7"/>
    <x v="6"/>
    <x v="5"/>
    <x v="152"/>
    <x v="0"/>
    <x v="3367"/>
  </r>
  <r>
    <x v="2003"/>
    <x v="0"/>
    <x v="0"/>
    <x v="5"/>
    <x v="2496"/>
    <x v="1989"/>
    <x v="0"/>
    <x v="0"/>
    <x v="0"/>
    <x v="5"/>
    <x v="188"/>
    <x v="72"/>
    <x v="0"/>
    <x v="3368"/>
  </r>
  <r>
    <x v="2004"/>
    <x v="0"/>
    <x v="0"/>
    <x v="5"/>
    <x v="2075"/>
    <x v="1496"/>
    <x v="0"/>
    <x v="1"/>
    <x v="1"/>
    <x v="5"/>
    <x v="229"/>
    <x v="256"/>
    <x v="0"/>
    <x v="3369"/>
  </r>
  <r>
    <x v="2005"/>
    <x v="0"/>
    <x v="0"/>
    <x v="5"/>
    <x v="2330"/>
    <x v="1849"/>
    <x v="0"/>
    <x v="5"/>
    <x v="5"/>
    <x v="5"/>
    <x v="102"/>
    <x v="87"/>
    <x v="0"/>
    <x v="3370"/>
  </r>
  <r>
    <x v="2005"/>
    <x v="0"/>
    <x v="0"/>
    <x v="5"/>
    <x v="2484"/>
    <x v="1977"/>
    <x v="0"/>
    <x v="1"/>
    <x v="1"/>
    <x v="5"/>
    <x v="228"/>
    <x v="233"/>
    <x v="0"/>
    <x v="3371"/>
  </r>
  <r>
    <x v="2006"/>
    <x v="0"/>
    <x v="0"/>
    <x v="246"/>
    <x v="2497"/>
    <x v="1990"/>
    <x v="0"/>
    <x v="44"/>
    <x v="46"/>
    <x v="43"/>
    <x v="294"/>
    <x v="332"/>
    <x v="0"/>
    <x v="3372"/>
  </r>
  <r>
    <x v="2006"/>
    <x v="0"/>
    <x v="0"/>
    <x v="246"/>
    <x v="2498"/>
    <x v="1991"/>
    <x v="0"/>
    <x v="7"/>
    <x v="7"/>
    <x v="6"/>
    <x v="295"/>
    <x v="333"/>
    <x v="0"/>
    <x v="3373"/>
  </r>
  <r>
    <x v="2006"/>
    <x v="0"/>
    <x v="0"/>
    <x v="246"/>
    <x v="2499"/>
    <x v="1992"/>
    <x v="0"/>
    <x v="10"/>
    <x v="10"/>
    <x v="10"/>
    <x v="5"/>
    <x v="151"/>
    <x v="0"/>
    <x v="3374"/>
  </r>
  <r>
    <x v="2006"/>
    <x v="0"/>
    <x v="0"/>
    <x v="246"/>
    <x v="2500"/>
    <x v="1993"/>
    <x v="0"/>
    <x v="7"/>
    <x v="7"/>
    <x v="6"/>
    <x v="11"/>
    <x v="29"/>
    <x v="0"/>
    <x v="3375"/>
  </r>
  <r>
    <x v="2006"/>
    <x v="0"/>
    <x v="0"/>
    <x v="246"/>
    <x v="2501"/>
    <x v="1994"/>
    <x v="0"/>
    <x v="43"/>
    <x v="45"/>
    <x v="44"/>
    <x v="296"/>
    <x v="330"/>
    <x v="0"/>
    <x v="3376"/>
  </r>
  <r>
    <x v="2006"/>
    <x v="0"/>
    <x v="0"/>
    <x v="246"/>
    <x v="2502"/>
    <x v="1750"/>
    <x v="0"/>
    <x v="10"/>
    <x v="10"/>
    <x v="10"/>
    <x v="11"/>
    <x v="10"/>
    <x v="0"/>
    <x v="3377"/>
  </r>
  <r>
    <x v="2006"/>
    <x v="0"/>
    <x v="0"/>
    <x v="246"/>
    <x v="2269"/>
    <x v="1755"/>
    <x v="0"/>
    <x v="1"/>
    <x v="1"/>
    <x v="1"/>
    <x v="297"/>
    <x v="284"/>
    <x v="0"/>
    <x v="3378"/>
  </r>
  <r>
    <x v="2006"/>
    <x v="0"/>
    <x v="0"/>
    <x v="246"/>
    <x v="2503"/>
    <x v="1995"/>
    <x v="0"/>
    <x v="21"/>
    <x v="22"/>
    <x v="27"/>
    <x v="51"/>
    <x v="33"/>
    <x v="0"/>
    <x v="3379"/>
  </r>
  <r>
    <x v="2007"/>
    <x v="0"/>
    <x v="0"/>
    <x v="5"/>
    <x v="2504"/>
    <x v="1996"/>
    <x v="0"/>
    <x v="3"/>
    <x v="3"/>
    <x v="5"/>
    <x v="12"/>
    <x v="3"/>
    <x v="0"/>
    <x v="3380"/>
  </r>
  <r>
    <x v="2007"/>
    <x v="0"/>
    <x v="0"/>
    <x v="5"/>
    <x v="2505"/>
    <x v="1997"/>
    <x v="0"/>
    <x v="6"/>
    <x v="6"/>
    <x v="5"/>
    <x v="100"/>
    <x v="143"/>
    <x v="0"/>
    <x v="3381"/>
  </r>
  <r>
    <x v="2008"/>
    <x v="0"/>
    <x v="0"/>
    <x v="5"/>
    <x v="2506"/>
    <x v="1613"/>
    <x v="0"/>
    <x v="19"/>
    <x v="20"/>
    <x v="5"/>
    <x v="212"/>
    <x v="296"/>
    <x v="0"/>
    <x v="3382"/>
  </r>
  <r>
    <x v="2009"/>
    <x v="0"/>
    <x v="0"/>
    <x v="5"/>
    <x v="2507"/>
    <x v="1884"/>
    <x v="0"/>
    <x v="7"/>
    <x v="7"/>
    <x v="5"/>
    <x v="138"/>
    <x v="152"/>
    <x v="0"/>
    <x v="3383"/>
  </r>
  <r>
    <x v="2010"/>
    <x v="0"/>
    <x v="0"/>
    <x v="5"/>
    <x v="2508"/>
    <x v="1998"/>
    <x v="0"/>
    <x v="7"/>
    <x v="7"/>
    <x v="5"/>
    <x v="80"/>
    <x v="7"/>
    <x v="0"/>
    <x v="3384"/>
  </r>
  <r>
    <x v="2011"/>
    <x v="0"/>
    <x v="0"/>
    <x v="30"/>
    <x v="2509"/>
    <x v="1999"/>
    <x v="0"/>
    <x v="10"/>
    <x v="10"/>
    <x v="10"/>
    <x v="144"/>
    <x v="334"/>
    <x v="0"/>
    <x v="3385"/>
  </r>
  <r>
    <x v="2012"/>
    <x v="0"/>
    <x v="0"/>
    <x v="114"/>
    <x v="2510"/>
    <x v="2000"/>
    <x v="0"/>
    <x v="4"/>
    <x v="4"/>
    <x v="4"/>
    <x v="12"/>
    <x v="11"/>
    <x v="0"/>
    <x v="3386"/>
  </r>
  <r>
    <x v="2012"/>
    <x v="0"/>
    <x v="0"/>
    <x v="114"/>
    <x v="2511"/>
    <x v="2001"/>
    <x v="0"/>
    <x v="4"/>
    <x v="4"/>
    <x v="4"/>
    <x v="12"/>
    <x v="11"/>
    <x v="0"/>
    <x v="3387"/>
  </r>
  <r>
    <x v="2012"/>
    <x v="0"/>
    <x v="0"/>
    <x v="114"/>
    <x v="2512"/>
    <x v="1425"/>
    <x v="0"/>
    <x v="1"/>
    <x v="1"/>
    <x v="1"/>
    <x v="1"/>
    <x v="1"/>
    <x v="0"/>
    <x v="3388"/>
  </r>
  <r>
    <x v="2013"/>
    <x v="0"/>
    <x v="0"/>
    <x v="5"/>
    <x v="2513"/>
    <x v="2002"/>
    <x v="0"/>
    <x v="7"/>
    <x v="7"/>
    <x v="5"/>
    <x v="80"/>
    <x v="7"/>
    <x v="0"/>
    <x v="3389"/>
  </r>
  <r>
    <x v="2013"/>
    <x v="0"/>
    <x v="0"/>
    <x v="5"/>
    <x v="2514"/>
    <x v="2003"/>
    <x v="0"/>
    <x v="7"/>
    <x v="7"/>
    <x v="5"/>
    <x v="208"/>
    <x v="328"/>
    <x v="0"/>
    <x v="3390"/>
  </r>
  <r>
    <x v="2013"/>
    <x v="0"/>
    <x v="0"/>
    <x v="5"/>
    <x v="2515"/>
    <x v="2004"/>
    <x v="0"/>
    <x v="7"/>
    <x v="7"/>
    <x v="5"/>
    <x v="208"/>
    <x v="328"/>
    <x v="0"/>
    <x v="3391"/>
  </r>
  <r>
    <x v="2013"/>
    <x v="0"/>
    <x v="0"/>
    <x v="5"/>
    <x v="2516"/>
    <x v="2005"/>
    <x v="0"/>
    <x v="18"/>
    <x v="19"/>
    <x v="5"/>
    <x v="108"/>
    <x v="186"/>
    <x v="0"/>
    <x v="3392"/>
  </r>
  <r>
    <x v="2014"/>
    <x v="0"/>
    <x v="0"/>
    <x v="17"/>
    <x v="2517"/>
    <x v="2006"/>
    <x v="0"/>
    <x v="5"/>
    <x v="5"/>
    <x v="7"/>
    <x v="20"/>
    <x v="114"/>
    <x v="0"/>
    <x v="3393"/>
  </r>
  <r>
    <x v="2014"/>
    <x v="0"/>
    <x v="0"/>
    <x v="17"/>
    <x v="2518"/>
    <x v="2007"/>
    <x v="0"/>
    <x v="7"/>
    <x v="7"/>
    <x v="6"/>
    <x v="290"/>
    <x v="328"/>
    <x v="0"/>
    <x v="3394"/>
  </r>
  <r>
    <x v="2014"/>
    <x v="0"/>
    <x v="0"/>
    <x v="17"/>
    <x v="2519"/>
    <x v="2008"/>
    <x v="0"/>
    <x v="5"/>
    <x v="5"/>
    <x v="7"/>
    <x v="298"/>
    <x v="335"/>
    <x v="0"/>
    <x v="3395"/>
  </r>
  <r>
    <x v="2014"/>
    <x v="0"/>
    <x v="0"/>
    <x v="17"/>
    <x v="2520"/>
    <x v="2009"/>
    <x v="0"/>
    <x v="1"/>
    <x v="1"/>
    <x v="1"/>
    <x v="1"/>
    <x v="1"/>
    <x v="0"/>
    <x v="3396"/>
  </r>
  <r>
    <x v="2015"/>
    <x v="0"/>
    <x v="0"/>
    <x v="10"/>
    <x v="2513"/>
    <x v="2002"/>
    <x v="0"/>
    <x v="7"/>
    <x v="7"/>
    <x v="6"/>
    <x v="7"/>
    <x v="7"/>
    <x v="0"/>
    <x v="3397"/>
  </r>
  <r>
    <x v="2015"/>
    <x v="0"/>
    <x v="0"/>
    <x v="10"/>
    <x v="2521"/>
    <x v="2010"/>
    <x v="0"/>
    <x v="10"/>
    <x v="10"/>
    <x v="10"/>
    <x v="11"/>
    <x v="10"/>
    <x v="0"/>
    <x v="3398"/>
  </r>
  <r>
    <x v="2015"/>
    <x v="0"/>
    <x v="0"/>
    <x v="10"/>
    <x v="2522"/>
    <x v="2011"/>
    <x v="0"/>
    <x v="10"/>
    <x v="10"/>
    <x v="10"/>
    <x v="299"/>
    <x v="336"/>
    <x v="0"/>
    <x v="3399"/>
  </r>
  <r>
    <x v="2016"/>
    <x v="0"/>
    <x v="0"/>
    <x v="93"/>
    <x v="2207"/>
    <x v="1753"/>
    <x v="0"/>
    <x v="7"/>
    <x v="7"/>
    <x v="6"/>
    <x v="244"/>
    <x v="282"/>
    <x v="0"/>
    <x v="3400"/>
  </r>
  <r>
    <x v="2017"/>
    <x v="0"/>
    <x v="0"/>
    <x v="5"/>
    <x v="2523"/>
    <x v="2012"/>
    <x v="0"/>
    <x v="5"/>
    <x v="5"/>
    <x v="5"/>
    <x v="102"/>
    <x v="87"/>
    <x v="0"/>
    <x v="3401"/>
  </r>
  <r>
    <x v="2017"/>
    <x v="0"/>
    <x v="0"/>
    <x v="5"/>
    <x v="2524"/>
    <x v="2013"/>
    <x v="0"/>
    <x v="10"/>
    <x v="10"/>
    <x v="5"/>
    <x v="300"/>
    <x v="337"/>
    <x v="0"/>
    <x v="3402"/>
  </r>
  <r>
    <x v="2018"/>
    <x v="0"/>
    <x v="0"/>
    <x v="125"/>
    <x v="2525"/>
    <x v="2014"/>
    <x v="0"/>
    <x v="0"/>
    <x v="0"/>
    <x v="0"/>
    <x v="5"/>
    <x v="147"/>
    <x v="0"/>
    <x v="3403"/>
  </r>
  <r>
    <x v="2018"/>
    <x v="0"/>
    <x v="0"/>
    <x v="125"/>
    <x v="2526"/>
    <x v="2015"/>
    <x v="0"/>
    <x v="5"/>
    <x v="5"/>
    <x v="7"/>
    <x v="5"/>
    <x v="87"/>
    <x v="0"/>
    <x v="3404"/>
  </r>
  <r>
    <x v="2018"/>
    <x v="0"/>
    <x v="0"/>
    <x v="125"/>
    <x v="2527"/>
    <x v="1471"/>
    <x v="0"/>
    <x v="19"/>
    <x v="20"/>
    <x v="19"/>
    <x v="5"/>
    <x v="148"/>
    <x v="0"/>
    <x v="3405"/>
  </r>
  <r>
    <x v="2019"/>
    <x v="0"/>
    <x v="0"/>
    <x v="5"/>
    <x v="2528"/>
    <x v="2016"/>
    <x v="0"/>
    <x v="19"/>
    <x v="20"/>
    <x v="5"/>
    <x v="15"/>
    <x v="148"/>
    <x v="0"/>
    <x v="3406"/>
  </r>
  <r>
    <x v="2019"/>
    <x v="0"/>
    <x v="0"/>
    <x v="5"/>
    <x v="2529"/>
    <x v="2017"/>
    <x v="0"/>
    <x v="0"/>
    <x v="0"/>
    <x v="5"/>
    <x v="20"/>
    <x v="147"/>
    <x v="0"/>
    <x v="3407"/>
  </r>
  <r>
    <x v="2019"/>
    <x v="0"/>
    <x v="0"/>
    <x v="5"/>
    <x v="2530"/>
    <x v="2018"/>
    <x v="0"/>
    <x v="1"/>
    <x v="1"/>
    <x v="5"/>
    <x v="1"/>
    <x v="57"/>
    <x v="0"/>
    <x v="3408"/>
  </r>
  <r>
    <x v="2020"/>
    <x v="0"/>
    <x v="0"/>
    <x v="114"/>
    <x v="2531"/>
    <x v="1984"/>
    <x v="0"/>
    <x v="32"/>
    <x v="34"/>
    <x v="32"/>
    <x v="301"/>
    <x v="338"/>
    <x v="0"/>
    <x v="3409"/>
  </r>
  <r>
    <x v="2021"/>
    <x v="0"/>
    <x v="0"/>
    <x v="219"/>
    <x v="2532"/>
    <x v="2019"/>
    <x v="0"/>
    <x v="32"/>
    <x v="34"/>
    <x v="32"/>
    <x v="302"/>
    <x v="339"/>
    <x v="0"/>
    <x v="3410"/>
  </r>
  <r>
    <x v="2021"/>
    <x v="0"/>
    <x v="0"/>
    <x v="219"/>
    <x v="2484"/>
    <x v="1977"/>
    <x v="0"/>
    <x v="1"/>
    <x v="1"/>
    <x v="1"/>
    <x v="11"/>
    <x v="233"/>
    <x v="0"/>
    <x v="3411"/>
  </r>
  <r>
    <x v="2021"/>
    <x v="0"/>
    <x v="0"/>
    <x v="219"/>
    <x v="2474"/>
    <x v="1804"/>
    <x v="0"/>
    <x v="7"/>
    <x v="7"/>
    <x v="6"/>
    <x v="286"/>
    <x v="326"/>
    <x v="0"/>
    <x v="3412"/>
  </r>
  <r>
    <x v="2021"/>
    <x v="0"/>
    <x v="0"/>
    <x v="219"/>
    <x v="1867"/>
    <x v="1437"/>
    <x v="0"/>
    <x v="1"/>
    <x v="1"/>
    <x v="1"/>
    <x v="5"/>
    <x v="57"/>
    <x v="0"/>
    <x v="3413"/>
  </r>
  <r>
    <x v="2021"/>
    <x v="0"/>
    <x v="0"/>
    <x v="219"/>
    <x v="2533"/>
    <x v="2020"/>
    <x v="0"/>
    <x v="1"/>
    <x v="1"/>
    <x v="1"/>
    <x v="5"/>
    <x v="57"/>
    <x v="0"/>
    <x v="3414"/>
  </r>
  <r>
    <x v="2022"/>
    <x v="0"/>
    <x v="0"/>
    <x v="210"/>
    <x v="2534"/>
    <x v="2021"/>
    <x v="0"/>
    <x v="0"/>
    <x v="0"/>
    <x v="0"/>
    <x v="191"/>
    <x v="236"/>
    <x v="0"/>
    <x v="3415"/>
  </r>
  <r>
    <x v="2022"/>
    <x v="0"/>
    <x v="0"/>
    <x v="210"/>
    <x v="2535"/>
    <x v="1747"/>
    <x v="0"/>
    <x v="10"/>
    <x v="10"/>
    <x v="10"/>
    <x v="303"/>
    <x v="340"/>
    <x v="0"/>
    <x v="3416"/>
  </r>
  <r>
    <x v="2022"/>
    <x v="0"/>
    <x v="0"/>
    <x v="210"/>
    <x v="2063"/>
    <x v="1566"/>
    <x v="0"/>
    <x v="3"/>
    <x v="3"/>
    <x v="3"/>
    <x v="3"/>
    <x v="3"/>
    <x v="0"/>
    <x v="3417"/>
  </r>
  <r>
    <x v="2023"/>
    <x v="0"/>
    <x v="0"/>
    <x v="5"/>
    <x v="2536"/>
    <x v="2022"/>
    <x v="0"/>
    <x v="7"/>
    <x v="7"/>
    <x v="5"/>
    <x v="304"/>
    <x v="341"/>
    <x v="0"/>
    <x v="3418"/>
  </r>
  <r>
    <x v="2024"/>
    <x v="0"/>
    <x v="0"/>
    <x v="5"/>
    <x v="2439"/>
    <x v="1939"/>
    <x v="0"/>
    <x v="0"/>
    <x v="0"/>
    <x v="5"/>
    <x v="136"/>
    <x v="315"/>
    <x v="0"/>
    <x v="3419"/>
  </r>
  <r>
    <x v="2025"/>
    <x v="0"/>
    <x v="0"/>
    <x v="5"/>
    <x v="2537"/>
    <x v="2023"/>
    <x v="0"/>
    <x v="7"/>
    <x v="7"/>
    <x v="5"/>
    <x v="138"/>
    <x v="152"/>
    <x v="0"/>
    <x v="3420"/>
  </r>
  <r>
    <x v="2026"/>
    <x v="0"/>
    <x v="0"/>
    <x v="5"/>
    <x v="2166"/>
    <x v="1721"/>
    <x v="0"/>
    <x v="10"/>
    <x v="10"/>
    <x v="5"/>
    <x v="144"/>
    <x v="276"/>
    <x v="0"/>
    <x v="3421"/>
  </r>
  <r>
    <x v="2027"/>
    <x v="0"/>
    <x v="0"/>
    <x v="233"/>
    <x v="2538"/>
    <x v="2024"/>
    <x v="0"/>
    <x v="7"/>
    <x v="7"/>
    <x v="6"/>
    <x v="7"/>
    <x v="7"/>
    <x v="0"/>
    <x v="3422"/>
  </r>
  <r>
    <x v="2027"/>
    <x v="0"/>
    <x v="0"/>
    <x v="233"/>
    <x v="2539"/>
    <x v="2025"/>
    <x v="0"/>
    <x v="1"/>
    <x v="1"/>
    <x v="1"/>
    <x v="29"/>
    <x v="93"/>
    <x v="0"/>
    <x v="3423"/>
  </r>
  <r>
    <x v="2028"/>
    <x v="0"/>
    <x v="0"/>
    <x v="5"/>
    <x v="2540"/>
    <x v="2026"/>
    <x v="0"/>
    <x v="7"/>
    <x v="7"/>
    <x v="5"/>
    <x v="80"/>
    <x v="7"/>
    <x v="0"/>
    <x v="3424"/>
  </r>
  <r>
    <x v="2028"/>
    <x v="0"/>
    <x v="0"/>
    <x v="5"/>
    <x v="2541"/>
    <x v="2027"/>
    <x v="0"/>
    <x v="10"/>
    <x v="10"/>
    <x v="5"/>
    <x v="305"/>
    <x v="336"/>
    <x v="0"/>
    <x v="3425"/>
  </r>
  <r>
    <x v="2028"/>
    <x v="0"/>
    <x v="0"/>
    <x v="5"/>
    <x v="2542"/>
    <x v="2028"/>
    <x v="0"/>
    <x v="1"/>
    <x v="1"/>
    <x v="5"/>
    <x v="9"/>
    <x v="76"/>
    <x v="0"/>
    <x v="3426"/>
  </r>
  <r>
    <x v="2028"/>
    <x v="0"/>
    <x v="0"/>
    <x v="5"/>
    <x v="2543"/>
    <x v="2029"/>
    <x v="0"/>
    <x v="1"/>
    <x v="1"/>
    <x v="5"/>
    <x v="82"/>
    <x v="1"/>
    <x v="0"/>
    <x v="3427"/>
  </r>
  <r>
    <x v="2028"/>
    <x v="0"/>
    <x v="0"/>
    <x v="5"/>
    <x v="2544"/>
    <x v="1999"/>
    <x v="0"/>
    <x v="10"/>
    <x v="10"/>
    <x v="5"/>
    <x v="280"/>
    <x v="334"/>
    <x v="0"/>
    <x v="3428"/>
  </r>
  <r>
    <x v="2029"/>
    <x v="0"/>
    <x v="0"/>
    <x v="5"/>
    <x v="2545"/>
    <x v="2027"/>
    <x v="0"/>
    <x v="10"/>
    <x v="10"/>
    <x v="5"/>
    <x v="305"/>
    <x v="336"/>
    <x v="0"/>
    <x v="3429"/>
  </r>
  <r>
    <x v="2030"/>
    <x v="0"/>
    <x v="0"/>
    <x v="5"/>
    <x v="1730"/>
    <x v="1459"/>
    <x v="0"/>
    <x v="15"/>
    <x v="15"/>
    <x v="5"/>
    <x v="116"/>
    <x v="18"/>
    <x v="0"/>
    <x v="3430"/>
  </r>
  <r>
    <x v="2030"/>
    <x v="0"/>
    <x v="0"/>
    <x v="5"/>
    <x v="2546"/>
    <x v="2030"/>
    <x v="0"/>
    <x v="7"/>
    <x v="7"/>
    <x v="5"/>
    <x v="1"/>
    <x v="216"/>
    <x v="0"/>
    <x v="3431"/>
  </r>
  <r>
    <x v="2031"/>
    <x v="0"/>
    <x v="0"/>
    <x v="5"/>
    <x v="2547"/>
    <x v="2031"/>
    <x v="0"/>
    <x v="1"/>
    <x v="1"/>
    <x v="5"/>
    <x v="82"/>
    <x v="1"/>
    <x v="0"/>
    <x v="3432"/>
  </r>
  <r>
    <x v="2032"/>
    <x v="0"/>
    <x v="0"/>
    <x v="191"/>
    <x v="2548"/>
    <x v="2032"/>
    <x v="0"/>
    <x v="15"/>
    <x v="15"/>
    <x v="15"/>
    <x v="5"/>
    <x v="176"/>
    <x v="0"/>
    <x v="3433"/>
  </r>
  <r>
    <x v="2033"/>
    <x v="0"/>
    <x v="0"/>
    <x v="114"/>
    <x v="2549"/>
    <x v="1987"/>
    <x v="0"/>
    <x v="1"/>
    <x v="1"/>
    <x v="1"/>
    <x v="270"/>
    <x v="331"/>
    <x v="0"/>
    <x v="3434"/>
  </r>
  <r>
    <x v="2034"/>
    <x v="0"/>
    <x v="0"/>
    <x v="114"/>
    <x v="2550"/>
    <x v="1655"/>
    <x v="0"/>
    <x v="10"/>
    <x v="10"/>
    <x v="10"/>
    <x v="5"/>
    <x v="151"/>
    <x v="0"/>
    <x v="3435"/>
  </r>
  <r>
    <x v="2034"/>
    <x v="0"/>
    <x v="0"/>
    <x v="114"/>
    <x v="1489"/>
    <x v="1559"/>
    <x v="0"/>
    <x v="5"/>
    <x v="5"/>
    <x v="7"/>
    <x v="5"/>
    <x v="87"/>
    <x v="0"/>
    <x v="3436"/>
  </r>
  <r>
    <x v="2034"/>
    <x v="0"/>
    <x v="0"/>
    <x v="114"/>
    <x v="2132"/>
    <x v="1673"/>
    <x v="0"/>
    <x v="1"/>
    <x v="1"/>
    <x v="1"/>
    <x v="231"/>
    <x v="264"/>
    <x v="0"/>
    <x v="3437"/>
  </r>
  <r>
    <x v="2034"/>
    <x v="0"/>
    <x v="0"/>
    <x v="114"/>
    <x v="2551"/>
    <x v="1976"/>
    <x v="0"/>
    <x v="7"/>
    <x v="7"/>
    <x v="6"/>
    <x v="290"/>
    <x v="328"/>
    <x v="0"/>
    <x v="3438"/>
  </r>
  <r>
    <x v="2034"/>
    <x v="0"/>
    <x v="0"/>
    <x v="114"/>
    <x v="2552"/>
    <x v="2033"/>
    <x v="0"/>
    <x v="7"/>
    <x v="7"/>
    <x v="6"/>
    <x v="266"/>
    <x v="285"/>
    <x v="0"/>
    <x v="3439"/>
  </r>
  <r>
    <x v="2034"/>
    <x v="0"/>
    <x v="0"/>
    <x v="114"/>
    <x v="2553"/>
    <x v="2034"/>
    <x v="0"/>
    <x v="5"/>
    <x v="5"/>
    <x v="7"/>
    <x v="5"/>
    <x v="87"/>
    <x v="0"/>
    <x v="3440"/>
  </r>
  <r>
    <x v="2035"/>
    <x v="0"/>
    <x v="0"/>
    <x v="5"/>
    <x v="2554"/>
    <x v="2035"/>
    <x v="0"/>
    <x v="0"/>
    <x v="0"/>
    <x v="5"/>
    <x v="5"/>
    <x v="0"/>
    <x v="0"/>
    <x v="3441"/>
  </r>
  <r>
    <x v="2035"/>
    <x v="0"/>
    <x v="0"/>
    <x v="5"/>
    <x v="2555"/>
    <x v="2036"/>
    <x v="0"/>
    <x v="10"/>
    <x v="10"/>
    <x v="5"/>
    <x v="65"/>
    <x v="151"/>
    <x v="0"/>
    <x v="3442"/>
  </r>
  <r>
    <x v="2036"/>
    <x v="0"/>
    <x v="0"/>
    <x v="5"/>
    <x v="2556"/>
    <x v="1642"/>
    <x v="0"/>
    <x v="1"/>
    <x v="1"/>
    <x v="5"/>
    <x v="1"/>
    <x v="57"/>
    <x v="0"/>
    <x v="3443"/>
  </r>
  <r>
    <x v="2036"/>
    <x v="0"/>
    <x v="0"/>
    <x v="5"/>
    <x v="2557"/>
    <x v="1467"/>
    <x v="0"/>
    <x v="5"/>
    <x v="5"/>
    <x v="5"/>
    <x v="1"/>
    <x v="5"/>
    <x v="0"/>
    <x v="3444"/>
  </r>
  <r>
    <x v="2036"/>
    <x v="0"/>
    <x v="0"/>
    <x v="5"/>
    <x v="2558"/>
    <x v="2037"/>
    <x v="0"/>
    <x v="6"/>
    <x v="6"/>
    <x v="5"/>
    <x v="29"/>
    <x v="32"/>
    <x v="0"/>
    <x v="3445"/>
  </r>
  <r>
    <x v="2037"/>
    <x v="0"/>
    <x v="0"/>
    <x v="5"/>
    <x v="2559"/>
    <x v="2038"/>
    <x v="0"/>
    <x v="10"/>
    <x v="10"/>
    <x v="5"/>
    <x v="166"/>
    <x v="182"/>
    <x v="0"/>
    <x v="3446"/>
  </r>
  <r>
    <x v="2038"/>
    <x v="0"/>
    <x v="0"/>
    <x v="5"/>
    <x v="2560"/>
    <x v="2039"/>
    <x v="0"/>
    <x v="0"/>
    <x v="0"/>
    <x v="5"/>
    <x v="20"/>
    <x v="147"/>
    <x v="0"/>
    <x v="3447"/>
  </r>
  <r>
    <x v="2039"/>
    <x v="0"/>
    <x v="0"/>
    <x v="114"/>
    <x v="2352"/>
    <x v="1866"/>
    <x v="0"/>
    <x v="1"/>
    <x v="1"/>
    <x v="1"/>
    <x v="29"/>
    <x v="93"/>
    <x v="0"/>
    <x v="3448"/>
  </r>
  <r>
    <x v="2039"/>
    <x v="0"/>
    <x v="0"/>
    <x v="114"/>
    <x v="2561"/>
    <x v="2040"/>
    <x v="0"/>
    <x v="7"/>
    <x v="7"/>
    <x v="6"/>
    <x v="109"/>
    <x v="204"/>
    <x v="0"/>
    <x v="3449"/>
  </r>
  <r>
    <x v="2040"/>
    <x v="0"/>
    <x v="0"/>
    <x v="5"/>
    <x v="2562"/>
    <x v="2041"/>
    <x v="0"/>
    <x v="5"/>
    <x v="5"/>
    <x v="5"/>
    <x v="102"/>
    <x v="87"/>
    <x v="0"/>
    <x v="3450"/>
  </r>
  <r>
    <x v="2041"/>
    <x v="0"/>
    <x v="0"/>
    <x v="5"/>
    <x v="2563"/>
    <x v="2042"/>
    <x v="0"/>
    <x v="5"/>
    <x v="5"/>
    <x v="5"/>
    <x v="1"/>
    <x v="5"/>
    <x v="0"/>
    <x v="3451"/>
  </r>
  <r>
    <x v="2042"/>
    <x v="0"/>
    <x v="0"/>
    <x v="168"/>
    <x v="2481"/>
    <x v="1975"/>
    <x v="0"/>
    <x v="7"/>
    <x v="7"/>
    <x v="6"/>
    <x v="290"/>
    <x v="328"/>
    <x v="0"/>
    <x v="3452"/>
  </r>
  <r>
    <x v="2043"/>
    <x v="0"/>
    <x v="0"/>
    <x v="5"/>
    <x v="2564"/>
    <x v="2043"/>
    <x v="0"/>
    <x v="10"/>
    <x v="10"/>
    <x v="5"/>
    <x v="65"/>
    <x v="151"/>
    <x v="0"/>
    <x v="3453"/>
  </r>
  <r>
    <x v="2044"/>
    <x v="0"/>
    <x v="0"/>
    <x v="217"/>
    <x v="2565"/>
    <x v="2044"/>
    <x v="0"/>
    <x v="1"/>
    <x v="1"/>
    <x v="1"/>
    <x v="85"/>
    <x v="129"/>
    <x v="0"/>
    <x v="3454"/>
  </r>
  <r>
    <x v="2044"/>
    <x v="0"/>
    <x v="0"/>
    <x v="217"/>
    <x v="836"/>
    <x v="2045"/>
    <x v="0"/>
    <x v="1"/>
    <x v="1"/>
    <x v="1"/>
    <x v="190"/>
    <x v="342"/>
    <x v="0"/>
    <x v="3455"/>
  </r>
  <r>
    <x v="2044"/>
    <x v="0"/>
    <x v="0"/>
    <x v="217"/>
    <x v="2366"/>
    <x v="1794"/>
    <x v="0"/>
    <x v="1"/>
    <x v="1"/>
    <x v="1"/>
    <x v="272"/>
    <x v="305"/>
    <x v="0"/>
    <x v="3456"/>
  </r>
  <r>
    <x v="2045"/>
    <x v="0"/>
    <x v="0"/>
    <x v="64"/>
    <x v="2566"/>
    <x v="1794"/>
    <x v="0"/>
    <x v="1"/>
    <x v="1"/>
    <x v="1"/>
    <x v="251"/>
    <x v="291"/>
    <x v="0"/>
    <x v="3457"/>
  </r>
  <r>
    <x v="2045"/>
    <x v="0"/>
    <x v="0"/>
    <x v="64"/>
    <x v="2567"/>
    <x v="2046"/>
    <x v="0"/>
    <x v="5"/>
    <x v="5"/>
    <x v="7"/>
    <x v="74"/>
    <x v="74"/>
    <x v="0"/>
    <x v="3458"/>
  </r>
  <r>
    <x v="2045"/>
    <x v="0"/>
    <x v="0"/>
    <x v="64"/>
    <x v="2568"/>
    <x v="2047"/>
    <x v="0"/>
    <x v="10"/>
    <x v="10"/>
    <x v="10"/>
    <x v="306"/>
    <x v="343"/>
    <x v="0"/>
    <x v="3459"/>
  </r>
  <r>
    <x v="2045"/>
    <x v="0"/>
    <x v="0"/>
    <x v="64"/>
    <x v="2569"/>
    <x v="2048"/>
    <x v="0"/>
    <x v="0"/>
    <x v="0"/>
    <x v="0"/>
    <x v="5"/>
    <x v="147"/>
    <x v="0"/>
    <x v="3460"/>
  </r>
  <r>
    <x v="2045"/>
    <x v="0"/>
    <x v="0"/>
    <x v="64"/>
    <x v="2303"/>
    <x v="1763"/>
    <x v="0"/>
    <x v="7"/>
    <x v="7"/>
    <x v="6"/>
    <x v="265"/>
    <x v="298"/>
    <x v="0"/>
    <x v="3461"/>
  </r>
  <r>
    <x v="2045"/>
    <x v="0"/>
    <x v="0"/>
    <x v="64"/>
    <x v="464"/>
    <x v="2049"/>
    <x v="0"/>
    <x v="1"/>
    <x v="1"/>
    <x v="1"/>
    <x v="20"/>
    <x v="53"/>
    <x v="0"/>
    <x v="3462"/>
  </r>
  <r>
    <x v="2045"/>
    <x v="0"/>
    <x v="0"/>
    <x v="64"/>
    <x v="2570"/>
    <x v="2050"/>
    <x v="0"/>
    <x v="5"/>
    <x v="5"/>
    <x v="7"/>
    <x v="307"/>
    <x v="344"/>
    <x v="0"/>
    <x v="3463"/>
  </r>
  <r>
    <x v="2045"/>
    <x v="0"/>
    <x v="0"/>
    <x v="64"/>
    <x v="2571"/>
    <x v="2051"/>
    <x v="0"/>
    <x v="0"/>
    <x v="0"/>
    <x v="0"/>
    <x v="0"/>
    <x v="0"/>
    <x v="0"/>
    <x v="3464"/>
  </r>
  <r>
    <x v="2045"/>
    <x v="0"/>
    <x v="0"/>
    <x v="64"/>
    <x v="2224"/>
    <x v="1767"/>
    <x v="0"/>
    <x v="28"/>
    <x v="29"/>
    <x v="28"/>
    <x v="250"/>
    <x v="100"/>
    <x v="0"/>
    <x v="3465"/>
  </r>
  <r>
    <x v="2045"/>
    <x v="0"/>
    <x v="0"/>
    <x v="64"/>
    <x v="2572"/>
    <x v="1769"/>
    <x v="0"/>
    <x v="10"/>
    <x v="10"/>
    <x v="10"/>
    <x v="208"/>
    <x v="269"/>
    <x v="0"/>
    <x v="3466"/>
  </r>
  <r>
    <x v="2045"/>
    <x v="0"/>
    <x v="0"/>
    <x v="64"/>
    <x v="2573"/>
    <x v="2052"/>
    <x v="0"/>
    <x v="7"/>
    <x v="7"/>
    <x v="6"/>
    <x v="248"/>
    <x v="345"/>
    <x v="0"/>
    <x v="3467"/>
  </r>
  <r>
    <x v="2045"/>
    <x v="0"/>
    <x v="0"/>
    <x v="64"/>
    <x v="2538"/>
    <x v="2024"/>
    <x v="0"/>
    <x v="7"/>
    <x v="7"/>
    <x v="6"/>
    <x v="7"/>
    <x v="7"/>
    <x v="0"/>
    <x v="3468"/>
  </r>
  <r>
    <x v="2046"/>
    <x v="0"/>
    <x v="0"/>
    <x v="247"/>
    <x v="2574"/>
    <x v="2053"/>
    <x v="0"/>
    <x v="10"/>
    <x v="10"/>
    <x v="10"/>
    <x v="5"/>
    <x v="151"/>
    <x v="0"/>
    <x v="3469"/>
  </r>
  <r>
    <x v="2047"/>
    <x v="0"/>
    <x v="0"/>
    <x v="5"/>
    <x v="2575"/>
    <x v="2054"/>
    <x v="0"/>
    <x v="7"/>
    <x v="7"/>
    <x v="5"/>
    <x v="308"/>
    <x v="333"/>
    <x v="0"/>
    <x v="3470"/>
  </r>
  <r>
    <x v="2048"/>
    <x v="0"/>
    <x v="0"/>
    <x v="5"/>
    <x v="2576"/>
    <x v="822"/>
    <x v="0"/>
    <x v="1"/>
    <x v="1"/>
    <x v="5"/>
    <x v="195"/>
    <x v="346"/>
    <x v="0"/>
    <x v="3471"/>
  </r>
  <r>
    <x v="2049"/>
    <x v="0"/>
    <x v="0"/>
    <x v="5"/>
    <x v="2577"/>
    <x v="2055"/>
    <x v="0"/>
    <x v="0"/>
    <x v="0"/>
    <x v="5"/>
    <x v="102"/>
    <x v="347"/>
    <x v="0"/>
    <x v="3472"/>
  </r>
  <r>
    <x v="2050"/>
    <x v="0"/>
    <x v="0"/>
    <x v="5"/>
    <x v="2578"/>
    <x v="2056"/>
    <x v="0"/>
    <x v="5"/>
    <x v="5"/>
    <x v="5"/>
    <x v="102"/>
    <x v="87"/>
    <x v="0"/>
    <x v="3473"/>
  </r>
  <r>
    <x v="2051"/>
    <x v="0"/>
    <x v="0"/>
    <x v="125"/>
    <x v="2579"/>
    <x v="2057"/>
    <x v="0"/>
    <x v="0"/>
    <x v="0"/>
    <x v="0"/>
    <x v="0"/>
    <x v="0"/>
    <x v="0"/>
    <x v="3474"/>
  </r>
  <r>
    <x v="2052"/>
    <x v="0"/>
    <x v="0"/>
    <x v="10"/>
    <x v="2580"/>
    <x v="2058"/>
    <x v="0"/>
    <x v="19"/>
    <x v="20"/>
    <x v="19"/>
    <x v="29"/>
    <x v="28"/>
    <x v="0"/>
    <x v="3475"/>
  </r>
  <r>
    <x v="2053"/>
    <x v="0"/>
    <x v="0"/>
    <x v="5"/>
    <x v="2259"/>
    <x v="1794"/>
    <x v="0"/>
    <x v="1"/>
    <x v="1"/>
    <x v="5"/>
    <x v="257"/>
    <x v="291"/>
    <x v="0"/>
    <x v="3476"/>
  </r>
  <r>
    <x v="2053"/>
    <x v="0"/>
    <x v="0"/>
    <x v="5"/>
    <x v="2581"/>
    <x v="2046"/>
    <x v="0"/>
    <x v="5"/>
    <x v="5"/>
    <x v="5"/>
    <x v="207"/>
    <x v="74"/>
    <x v="0"/>
    <x v="3477"/>
  </r>
  <r>
    <x v="2053"/>
    <x v="0"/>
    <x v="0"/>
    <x v="5"/>
    <x v="2582"/>
    <x v="1527"/>
    <x v="0"/>
    <x v="5"/>
    <x v="5"/>
    <x v="5"/>
    <x v="108"/>
    <x v="114"/>
    <x v="0"/>
    <x v="3478"/>
  </r>
  <r>
    <x v="2054"/>
    <x v="0"/>
    <x v="0"/>
    <x v="217"/>
    <x v="2583"/>
    <x v="766"/>
    <x v="0"/>
    <x v="1"/>
    <x v="1"/>
    <x v="1"/>
    <x v="1"/>
    <x v="1"/>
    <x v="0"/>
    <x v="3479"/>
  </r>
  <r>
    <x v="2054"/>
    <x v="0"/>
    <x v="0"/>
    <x v="217"/>
    <x v="2584"/>
    <x v="2059"/>
    <x v="0"/>
    <x v="5"/>
    <x v="5"/>
    <x v="7"/>
    <x v="5"/>
    <x v="87"/>
    <x v="0"/>
    <x v="3480"/>
  </r>
  <r>
    <x v="2054"/>
    <x v="0"/>
    <x v="0"/>
    <x v="217"/>
    <x v="2585"/>
    <x v="1907"/>
    <x v="0"/>
    <x v="1"/>
    <x v="1"/>
    <x v="1"/>
    <x v="5"/>
    <x v="57"/>
    <x v="0"/>
    <x v="3481"/>
  </r>
  <r>
    <x v="2054"/>
    <x v="0"/>
    <x v="0"/>
    <x v="217"/>
    <x v="1251"/>
    <x v="1641"/>
    <x v="0"/>
    <x v="0"/>
    <x v="0"/>
    <x v="0"/>
    <x v="130"/>
    <x v="146"/>
    <x v="0"/>
    <x v="3482"/>
  </r>
  <r>
    <x v="2055"/>
    <x v="0"/>
    <x v="0"/>
    <x v="114"/>
    <x v="2586"/>
    <x v="2060"/>
    <x v="0"/>
    <x v="1"/>
    <x v="1"/>
    <x v="1"/>
    <x v="5"/>
    <x v="57"/>
    <x v="0"/>
    <x v="3483"/>
  </r>
  <r>
    <x v="2056"/>
    <x v="0"/>
    <x v="0"/>
    <x v="8"/>
    <x v="2244"/>
    <x v="1075"/>
    <x v="0"/>
    <x v="10"/>
    <x v="10"/>
    <x v="10"/>
    <x v="11"/>
    <x v="10"/>
    <x v="0"/>
    <x v="3484"/>
  </r>
  <r>
    <x v="2057"/>
    <x v="0"/>
    <x v="0"/>
    <x v="205"/>
    <x v="2587"/>
    <x v="2061"/>
    <x v="0"/>
    <x v="32"/>
    <x v="34"/>
    <x v="32"/>
    <x v="70"/>
    <x v="348"/>
    <x v="0"/>
    <x v="3485"/>
  </r>
  <r>
    <x v="2058"/>
    <x v="0"/>
    <x v="0"/>
    <x v="205"/>
    <x v="2588"/>
    <x v="2062"/>
    <x v="0"/>
    <x v="7"/>
    <x v="7"/>
    <x v="6"/>
    <x v="290"/>
    <x v="328"/>
    <x v="0"/>
    <x v="3486"/>
  </r>
  <r>
    <x v="2058"/>
    <x v="0"/>
    <x v="0"/>
    <x v="205"/>
    <x v="2589"/>
    <x v="1991"/>
    <x v="0"/>
    <x v="7"/>
    <x v="7"/>
    <x v="6"/>
    <x v="295"/>
    <x v="333"/>
    <x v="0"/>
    <x v="3487"/>
  </r>
  <r>
    <x v="2058"/>
    <x v="0"/>
    <x v="0"/>
    <x v="205"/>
    <x v="2519"/>
    <x v="2008"/>
    <x v="0"/>
    <x v="5"/>
    <x v="5"/>
    <x v="7"/>
    <x v="298"/>
    <x v="335"/>
    <x v="0"/>
    <x v="3488"/>
  </r>
  <r>
    <x v="2058"/>
    <x v="0"/>
    <x v="0"/>
    <x v="205"/>
    <x v="2590"/>
    <x v="2063"/>
    <x v="0"/>
    <x v="5"/>
    <x v="5"/>
    <x v="7"/>
    <x v="8"/>
    <x v="5"/>
    <x v="0"/>
    <x v="3489"/>
  </r>
  <r>
    <x v="2058"/>
    <x v="0"/>
    <x v="0"/>
    <x v="205"/>
    <x v="2591"/>
    <x v="2064"/>
    <x v="0"/>
    <x v="5"/>
    <x v="5"/>
    <x v="7"/>
    <x v="5"/>
    <x v="87"/>
    <x v="0"/>
    <x v="3490"/>
  </r>
  <r>
    <x v="2058"/>
    <x v="0"/>
    <x v="0"/>
    <x v="205"/>
    <x v="2592"/>
    <x v="1754"/>
    <x v="0"/>
    <x v="1"/>
    <x v="1"/>
    <x v="1"/>
    <x v="195"/>
    <x v="349"/>
    <x v="0"/>
    <x v="3491"/>
  </r>
  <r>
    <x v="2058"/>
    <x v="0"/>
    <x v="0"/>
    <x v="205"/>
    <x v="2593"/>
    <x v="1999"/>
    <x v="0"/>
    <x v="10"/>
    <x v="10"/>
    <x v="10"/>
    <x v="144"/>
    <x v="334"/>
    <x v="0"/>
    <x v="3492"/>
  </r>
  <r>
    <x v="2058"/>
    <x v="0"/>
    <x v="0"/>
    <x v="205"/>
    <x v="2264"/>
    <x v="1797"/>
    <x v="0"/>
    <x v="0"/>
    <x v="0"/>
    <x v="0"/>
    <x v="0"/>
    <x v="0"/>
    <x v="0"/>
    <x v="3493"/>
  </r>
  <r>
    <x v="2058"/>
    <x v="0"/>
    <x v="0"/>
    <x v="205"/>
    <x v="2544"/>
    <x v="1999"/>
    <x v="0"/>
    <x v="10"/>
    <x v="10"/>
    <x v="10"/>
    <x v="144"/>
    <x v="334"/>
    <x v="0"/>
    <x v="3494"/>
  </r>
  <r>
    <x v="2058"/>
    <x v="0"/>
    <x v="0"/>
    <x v="205"/>
    <x v="2594"/>
    <x v="1726"/>
    <x v="0"/>
    <x v="15"/>
    <x v="15"/>
    <x v="15"/>
    <x v="20"/>
    <x v="18"/>
    <x v="0"/>
    <x v="3495"/>
  </r>
  <r>
    <x v="2058"/>
    <x v="0"/>
    <x v="0"/>
    <x v="205"/>
    <x v="2595"/>
    <x v="1634"/>
    <x v="0"/>
    <x v="0"/>
    <x v="0"/>
    <x v="0"/>
    <x v="5"/>
    <x v="147"/>
    <x v="0"/>
    <x v="3496"/>
  </r>
  <r>
    <x v="2058"/>
    <x v="0"/>
    <x v="0"/>
    <x v="205"/>
    <x v="2596"/>
    <x v="2065"/>
    <x v="0"/>
    <x v="7"/>
    <x v="7"/>
    <x v="6"/>
    <x v="290"/>
    <x v="328"/>
    <x v="0"/>
    <x v="3497"/>
  </r>
  <r>
    <x v="2059"/>
    <x v="0"/>
    <x v="0"/>
    <x v="64"/>
    <x v="2597"/>
    <x v="2066"/>
    <x v="0"/>
    <x v="19"/>
    <x v="20"/>
    <x v="19"/>
    <x v="20"/>
    <x v="350"/>
    <x v="0"/>
    <x v="3498"/>
  </r>
  <r>
    <x v="2060"/>
    <x v="0"/>
    <x v="0"/>
    <x v="125"/>
    <x v="2581"/>
    <x v="2046"/>
    <x v="0"/>
    <x v="5"/>
    <x v="5"/>
    <x v="7"/>
    <x v="74"/>
    <x v="74"/>
    <x v="0"/>
    <x v="3499"/>
  </r>
  <r>
    <x v="2061"/>
    <x v="0"/>
    <x v="0"/>
    <x v="5"/>
    <x v="2322"/>
    <x v="1843"/>
    <x v="0"/>
    <x v="0"/>
    <x v="0"/>
    <x v="5"/>
    <x v="9"/>
    <x v="102"/>
    <x v="0"/>
    <x v="3500"/>
  </r>
  <r>
    <x v="2061"/>
    <x v="0"/>
    <x v="0"/>
    <x v="5"/>
    <x v="2598"/>
    <x v="1774"/>
    <x v="0"/>
    <x v="10"/>
    <x v="10"/>
    <x v="5"/>
    <x v="166"/>
    <x v="182"/>
    <x v="0"/>
    <x v="3501"/>
  </r>
  <r>
    <x v="2062"/>
    <x v="0"/>
    <x v="0"/>
    <x v="5"/>
    <x v="2599"/>
    <x v="2067"/>
    <x v="0"/>
    <x v="10"/>
    <x v="10"/>
    <x v="5"/>
    <x v="309"/>
    <x v="351"/>
    <x v="0"/>
    <x v="3502"/>
  </r>
  <r>
    <x v="2062"/>
    <x v="0"/>
    <x v="0"/>
    <x v="5"/>
    <x v="2600"/>
    <x v="1804"/>
    <x v="0"/>
    <x v="7"/>
    <x v="7"/>
    <x v="5"/>
    <x v="310"/>
    <x v="352"/>
    <x v="0"/>
    <x v="3503"/>
  </r>
  <r>
    <x v="2062"/>
    <x v="0"/>
    <x v="0"/>
    <x v="5"/>
    <x v="2601"/>
    <x v="1526"/>
    <x v="0"/>
    <x v="1"/>
    <x v="1"/>
    <x v="5"/>
    <x v="82"/>
    <x v="1"/>
    <x v="0"/>
    <x v="3504"/>
  </r>
  <r>
    <x v="2062"/>
    <x v="0"/>
    <x v="0"/>
    <x v="5"/>
    <x v="2498"/>
    <x v="1991"/>
    <x v="0"/>
    <x v="7"/>
    <x v="7"/>
    <x v="5"/>
    <x v="308"/>
    <x v="333"/>
    <x v="0"/>
    <x v="3505"/>
  </r>
  <r>
    <x v="2063"/>
    <x v="0"/>
    <x v="0"/>
    <x v="5"/>
    <x v="2602"/>
    <x v="1800"/>
    <x v="0"/>
    <x v="32"/>
    <x v="34"/>
    <x v="5"/>
    <x v="260"/>
    <x v="293"/>
    <x v="0"/>
    <x v="3506"/>
  </r>
  <r>
    <x v="2064"/>
    <x v="1"/>
    <x v="3"/>
    <x v="248"/>
    <x v="2603"/>
    <x v="2068"/>
    <x v="0"/>
    <x v="1"/>
    <x v="1"/>
    <x v="1"/>
    <x v="1"/>
    <x v="1"/>
    <x v="1"/>
    <x v="3507"/>
  </r>
  <r>
    <x v="2064"/>
    <x v="1"/>
    <x v="3"/>
    <x v="248"/>
    <x v="2527"/>
    <x v="1471"/>
    <x v="0"/>
    <x v="19"/>
    <x v="20"/>
    <x v="19"/>
    <x v="5"/>
    <x v="148"/>
    <x v="1"/>
    <x v="3508"/>
  </r>
  <r>
    <x v="2064"/>
    <x v="1"/>
    <x v="3"/>
    <x v="248"/>
    <x v="2604"/>
    <x v="2069"/>
    <x v="0"/>
    <x v="7"/>
    <x v="7"/>
    <x v="6"/>
    <x v="5"/>
    <x v="152"/>
    <x v="1"/>
    <x v="3509"/>
  </r>
  <r>
    <x v="2064"/>
    <x v="1"/>
    <x v="3"/>
    <x v="248"/>
    <x v="2605"/>
    <x v="2070"/>
    <x v="0"/>
    <x v="0"/>
    <x v="0"/>
    <x v="0"/>
    <x v="29"/>
    <x v="102"/>
    <x v="1"/>
    <x v="3510"/>
  </r>
  <r>
    <x v="2064"/>
    <x v="1"/>
    <x v="3"/>
    <x v="248"/>
    <x v="2606"/>
    <x v="1849"/>
    <x v="0"/>
    <x v="5"/>
    <x v="5"/>
    <x v="7"/>
    <x v="20"/>
    <x v="114"/>
    <x v="1"/>
    <x v="3511"/>
  </r>
  <r>
    <x v="2064"/>
    <x v="1"/>
    <x v="3"/>
    <x v="248"/>
    <x v="2269"/>
    <x v="1755"/>
    <x v="0"/>
    <x v="1"/>
    <x v="1"/>
    <x v="1"/>
    <x v="297"/>
    <x v="284"/>
    <x v="1"/>
    <x v="3512"/>
  </r>
  <r>
    <x v="2064"/>
    <x v="1"/>
    <x v="3"/>
    <x v="248"/>
    <x v="2570"/>
    <x v="2050"/>
    <x v="0"/>
    <x v="5"/>
    <x v="5"/>
    <x v="7"/>
    <x v="307"/>
    <x v="344"/>
    <x v="1"/>
    <x v="3513"/>
  </r>
  <r>
    <x v="2064"/>
    <x v="1"/>
    <x v="3"/>
    <x v="248"/>
    <x v="2607"/>
    <x v="1980"/>
    <x v="0"/>
    <x v="1"/>
    <x v="1"/>
    <x v="1"/>
    <x v="5"/>
    <x v="57"/>
    <x v="1"/>
    <x v="3514"/>
  </r>
  <r>
    <x v="2065"/>
    <x v="1"/>
    <x v="3"/>
    <x v="47"/>
    <x v="2164"/>
    <x v="1673"/>
    <x v="0"/>
    <x v="1"/>
    <x v="1"/>
    <x v="1"/>
    <x v="231"/>
    <x v="264"/>
    <x v="1"/>
    <x v="3515"/>
  </r>
  <r>
    <x v="2066"/>
    <x v="1"/>
    <x v="3"/>
    <x v="248"/>
    <x v="2608"/>
    <x v="2071"/>
    <x v="0"/>
    <x v="7"/>
    <x v="7"/>
    <x v="6"/>
    <x v="290"/>
    <x v="328"/>
    <x v="1"/>
    <x v="3516"/>
  </r>
  <r>
    <x v="2067"/>
    <x v="1"/>
    <x v="3"/>
    <x v="114"/>
    <x v="2266"/>
    <x v="1799"/>
    <x v="0"/>
    <x v="19"/>
    <x v="20"/>
    <x v="19"/>
    <x v="12"/>
    <x v="229"/>
    <x v="1"/>
    <x v="3517"/>
  </r>
  <r>
    <x v="2067"/>
    <x v="1"/>
    <x v="3"/>
    <x v="114"/>
    <x v="1180"/>
    <x v="771"/>
    <x v="0"/>
    <x v="28"/>
    <x v="29"/>
    <x v="28"/>
    <x v="167"/>
    <x v="189"/>
    <x v="1"/>
    <x v="3518"/>
  </r>
  <r>
    <x v="2067"/>
    <x v="1"/>
    <x v="3"/>
    <x v="114"/>
    <x v="2609"/>
    <x v="2072"/>
    <x v="0"/>
    <x v="19"/>
    <x v="20"/>
    <x v="19"/>
    <x v="20"/>
    <x v="350"/>
    <x v="1"/>
    <x v="3519"/>
  </r>
  <r>
    <x v="2067"/>
    <x v="1"/>
    <x v="3"/>
    <x v="114"/>
    <x v="2610"/>
    <x v="2073"/>
    <x v="0"/>
    <x v="7"/>
    <x v="7"/>
    <x v="6"/>
    <x v="5"/>
    <x v="152"/>
    <x v="1"/>
    <x v="3520"/>
  </r>
  <r>
    <x v="2068"/>
    <x v="1"/>
    <x v="3"/>
    <x v="248"/>
    <x v="2611"/>
    <x v="2074"/>
    <x v="0"/>
    <x v="38"/>
    <x v="11"/>
    <x v="38"/>
    <x v="311"/>
    <x v="353"/>
    <x v="1"/>
    <x v="3521"/>
  </r>
  <r>
    <x v="2069"/>
    <x v="1"/>
    <x v="3"/>
    <x v="248"/>
    <x v="2612"/>
    <x v="2075"/>
    <x v="0"/>
    <x v="10"/>
    <x v="10"/>
    <x v="10"/>
    <x v="109"/>
    <x v="182"/>
    <x v="1"/>
    <x v="3522"/>
  </r>
  <r>
    <x v="2069"/>
    <x v="1"/>
    <x v="3"/>
    <x v="248"/>
    <x v="2592"/>
    <x v="1754"/>
    <x v="0"/>
    <x v="1"/>
    <x v="1"/>
    <x v="1"/>
    <x v="195"/>
    <x v="349"/>
    <x v="1"/>
    <x v="3523"/>
  </r>
  <r>
    <x v="2069"/>
    <x v="1"/>
    <x v="3"/>
    <x v="248"/>
    <x v="2613"/>
    <x v="1910"/>
    <x v="0"/>
    <x v="7"/>
    <x v="7"/>
    <x v="6"/>
    <x v="230"/>
    <x v="259"/>
    <x v="1"/>
    <x v="3524"/>
  </r>
  <r>
    <x v="2070"/>
    <x v="1"/>
    <x v="3"/>
    <x v="114"/>
    <x v="2459"/>
    <x v="1959"/>
    <x v="0"/>
    <x v="28"/>
    <x v="29"/>
    <x v="28"/>
    <x v="284"/>
    <x v="323"/>
    <x v="1"/>
    <x v="3525"/>
  </r>
  <r>
    <x v="2070"/>
    <x v="1"/>
    <x v="3"/>
    <x v="114"/>
    <x v="2614"/>
    <x v="2076"/>
    <x v="0"/>
    <x v="18"/>
    <x v="19"/>
    <x v="18"/>
    <x v="109"/>
    <x v="190"/>
    <x v="1"/>
    <x v="3526"/>
  </r>
  <r>
    <x v="2071"/>
    <x v="1"/>
    <x v="3"/>
    <x v="248"/>
    <x v="1887"/>
    <x v="1457"/>
    <x v="0"/>
    <x v="7"/>
    <x v="7"/>
    <x v="6"/>
    <x v="5"/>
    <x v="152"/>
    <x v="1"/>
    <x v="3527"/>
  </r>
  <r>
    <x v="2071"/>
    <x v="1"/>
    <x v="3"/>
    <x v="248"/>
    <x v="2615"/>
    <x v="2077"/>
    <x v="0"/>
    <x v="7"/>
    <x v="7"/>
    <x v="6"/>
    <x v="7"/>
    <x v="7"/>
    <x v="1"/>
    <x v="3528"/>
  </r>
  <r>
    <x v="2071"/>
    <x v="1"/>
    <x v="3"/>
    <x v="248"/>
    <x v="2616"/>
    <x v="657"/>
    <x v="0"/>
    <x v="5"/>
    <x v="5"/>
    <x v="7"/>
    <x v="8"/>
    <x v="5"/>
    <x v="1"/>
    <x v="3529"/>
  </r>
  <r>
    <x v="2071"/>
    <x v="1"/>
    <x v="3"/>
    <x v="248"/>
    <x v="2617"/>
    <x v="1873"/>
    <x v="0"/>
    <x v="7"/>
    <x v="7"/>
    <x v="6"/>
    <x v="261"/>
    <x v="36"/>
    <x v="1"/>
    <x v="3530"/>
  </r>
  <r>
    <x v="2071"/>
    <x v="1"/>
    <x v="3"/>
    <x v="248"/>
    <x v="2618"/>
    <x v="2021"/>
    <x v="0"/>
    <x v="0"/>
    <x v="0"/>
    <x v="0"/>
    <x v="5"/>
    <x v="147"/>
    <x v="1"/>
    <x v="3531"/>
  </r>
  <r>
    <x v="2071"/>
    <x v="1"/>
    <x v="3"/>
    <x v="248"/>
    <x v="2619"/>
    <x v="2078"/>
    <x v="0"/>
    <x v="5"/>
    <x v="5"/>
    <x v="7"/>
    <x v="5"/>
    <x v="87"/>
    <x v="1"/>
    <x v="3532"/>
  </r>
  <r>
    <x v="2071"/>
    <x v="1"/>
    <x v="3"/>
    <x v="248"/>
    <x v="2620"/>
    <x v="2079"/>
    <x v="0"/>
    <x v="1"/>
    <x v="1"/>
    <x v="1"/>
    <x v="5"/>
    <x v="57"/>
    <x v="1"/>
    <x v="3533"/>
  </r>
  <r>
    <x v="2072"/>
    <x v="1"/>
    <x v="3"/>
    <x v="248"/>
    <x v="2621"/>
    <x v="2080"/>
    <x v="0"/>
    <x v="1"/>
    <x v="1"/>
    <x v="1"/>
    <x v="5"/>
    <x v="57"/>
    <x v="1"/>
    <x v="3534"/>
  </r>
  <r>
    <x v="2072"/>
    <x v="1"/>
    <x v="3"/>
    <x v="248"/>
    <x v="2622"/>
    <x v="2081"/>
    <x v="0"/>
    <x v="19"/>
    <x v="20"/>
    <x v="19"/>
    <x v="29"/>
    <x v="28"/>
    <x v="1"/>
    <x v="3535"/>
  </r>
  <r>
    <x v="2072"/>
    <x v="1"/>
    <x v="3"/>
    <x v="248"/>
    <x v="2623"/>
    <x v="2082"/>
    <x v="0"/>
    <x v="1"/>
    <x v="1"/>
    <x v="1"/>
    <x v="1"/>
    <x v="1"/>
    <x v="1"/>
    <x v="3536"/>
  </r>
  <r>
    <x v="2072"/>
    <x v="1"/>
    <x v="3"/>
    <x v="248"/>
    <x v="2624"/>
    <x v="2083"/>
    <x v="0"/>
    <x v="1"/>
    <x v="1"/>
    <x v="1"/>
    <x v="1"/>
    <x v="1"/>
    <x v="1"/>
    <x v="3537"/>
  </r>
  <r>
    <x v="2072"/>
    <x v="1"/>
    <x v="3"/>
    <x v="248"/>
    <x v="2443"/>
    <x v="1760"/>
    <x v="0"/>
    <x v="5"/>
    <x v="5"/>
    <x v="7"/>
    <x v="272"/>
    <x v="318"/>
    <x v="1"/>
    <x v="3538"/>
  </r>
  <r>
    <x v="2072"/>
    <x v="1"/>
    <x v="3"/>
    <x v="248"/>
    <x v="2625"/>
    <x v="2084"/>
    <x v="0"/>
    <x v="10"/>
    <x v="10"/>
    <x v="10"/>
    <x v="10"/>
    <x v="354"/>
    <x v="1"/>
    <x v="3539"/>
  </r>
  <r>
    <x v="2072"/>
    <x v="1"/>
    <x v="3"/>
    <x v="248"/>
    <x v="2626"/>
    <x v="2085"/>
    <x v="0"/>
    <x v="19"/>
    <x v="20"/>
    <x v="19"/>
    <x v="29"/>
    <x v="28"/>
    <x v="1"/>
    <x v="3540"/>
  </r>
  <r>
    <x v="2072"/>
    <x v="1"/>
    <x v="3"/>
    <x v="248"/>
    <x v="2627"/>
    <x v="2086"/>
    <x v="0"/>
    <x v="1"/>
    <x v="1"/>
    <x v="1"/>
    <x v="1"/>
    <x v="1"/>
    <x v="1"/>
    <x v="3541"/>
  </r>
  <r>
    <x v="2073"/>
    <x v="1"/>
    <x v="3"/>
    <x v="248"/>
    <x v="2628"/>
    <x v="2087"/>
    <x v="1"/>
    <x v="33"/>
    <x v="47"/>
    <x v="33"/>
    <x v="312"/>
    <x v="355"/>
    <x v="1"/>
    <x v="3542"/>
  </r>
  <r>
    <x v="2074"/>
    <x v="1"/>
    <x v="3"/>
    <x v="248"/>
    <x v="2629"/>
    <x v="2088"/>
    <x v="0"/>
    <x v="28"/>
    <x v="29"/>
    <x v="28"/>
    <x v="5"/>
    <x v="185"/>
    <x v="1"/>
    <x v="3543"/>
  </r>
  <r>
    <x v="2074"/>
    <x v="1"/>
    <x v="3"/>
    <x v="248"/>
    <x v="2630"/>
    <x v="2089"/>
    <x v="0"/>
    <x v="5"/>
    <x v="5"/>
    <x v="7"/>
    <x v="5"/>
    <x v="87"/>
    <x v="1"/>
    <x v="3544"/>
  </r>
  <r>
    <x v="2075"/>
    <x v="1"/>
    <x v="3"/>
    <x v="248"/>
    <x v="2631"/>
    <x v="2090"/>
    <x v="0"/>
    <x v="7"/>
    <x v="7"/>
    <x v="6"/>
    <x v="5"/>
    <x v="152"/>
    <x v="1"/>
    <x v="3545"/>
  </r>
  <r>
    <x v="2075"/>
    <x v="1"/>
    <x v="3"/>
    <x v="248"/>
    <x v="2632"/>
    <x v="2091"/>
    <x v="0"/>
    <x v="1"/>
    <x v="1"/>
    <x v="1"/>
    <x v="1"/>
    <x v="1"/>
    <x v="1"/>
    <x v="3546"/>
  </r>
  <r>
    <x v="2076"/>
    <x v="1"/>
    <x v="3"/>
    <x v="248"/>
    <x v="2633"/>
    <x v="2092"/>
    <x v="0"/>
    <x v="32"/>
    <x v="34"/>
    <x v="32"/>
    <x v="70"/>
    <x v="348"/>
    <x v="1"/>
    <x v="3547"/>
  </r>
  <r>
    <x v="2077"/>
    <x v="1"/>
    <x v="3"/>
    <x v="248"/>
    <x v="2634"/>
    <x v="2093"/>
    <x v="0"/>
    <x v="4"/>
    <x v="4"/>
    <x v="4"/>
    <x v="12"/>
    <x v="11"/>
    <x v="1"/>
    <x v="3548"/>
  </r>
  <r>
    <x v="2077"/>
    <x v="1"/>
    <x v="3"/>
    <x v="248"/>
    <x v="1827"/>
    <x v="1592"/>
    <x v="0"/>
    <x v="1"/>
    <x v="1"/>
    <x v="1"/>
    <x v="1"/>
    <x v="1"/>
    <x v="1"/>
    <x v="3549"/>
  </r>
  <r>
    <x v="2077"/>
    <x v="1"/>
    <x v="3"/>
    <x v="248"/>
    <x v="2635"/>
    <x v="2094"/>
    <x v="0"/>
    <x v="19"/>
    <x v="20"/>
    <x v="19"/>
    <x v="29"/>
    <x v="28"/>
    <x v="1"/>
    <x v="3550"/>
  </r>
  <r>
    <x v="2077"/>
    <x v="1"/>
    <x v="3"/>
    <x v="248"/>
    <x v="2166"/>
    <x v="1721"/>
    <x v="0"/>
    <x v="10"/>
    <x v="10"/>
    <x v="10"/>
    <x v="252"/>
    <x v="276"/>
    <x v="1"/>
    <x v="3551"/>
  </r>
  <r>
    <x v="2077"/>
    <x v="1"/>
    <x v="3"/>
    <x v="248"/>
    <x v="2636"/>
    <x v="2095"/>
    <x v="0"/>
    <x v="18"/>
    <x v="19"/>
    <x v="18"/>
    <x v="109"/>
    <x v="190"/>
    <x v="1"/>
    <x v="3552"/>
  </r>
  <r>
    <x v="2077"/>
    <x v="1"/>
    <x v="3"/>
    <x v="248"/>
    <x v="2637"/>
    <x v="2092"/>
    <x v="0"/>
    <x v="32"/>
    <x v="34"/>
    <x v="32"/>
    <x v="70"/>
    <x v="348"/>
    <x v="1"/>
    <x v="3553"/>
  </r>
  <r>
    <x v="2077"/>
    <x v="1"/>
    <x v="3"/>
    <x v="248"/>
    <x v="2638"/>
    <x v="2047"/>
    <x v="0"/>
    <x v="10"/>
    <x v="10"/>
    <x v="10"/>
    <x v="259"/>
    <x v="351"/>
    <x v="1"/>
    <x v="3554"/>
  </r>
  <r>
    <x v="2077"/>
    <x v="1"/>
    <x v="3"/>
    <x v="248"/>
    <x v="2639"/>
    <x v="1817"/>
    <x v="0"/>
    <x v="0"/>
    <x v="0"/>
    <x v="0"/>
    <x v="0"/>
    <x v="0"/>
    <x v="1"/>
    <x v="3555"/>
  </r>
  <r>
    <x v="2078"/>
    <x v="1"/>
    <x v="3"/>
    <x v="249"/>
    <x v="2640"/>
    <x v="1767"/>
    <x v="0"/>
    <x v="28"/>
    <x v="29"/>
    <x v="28"/>
    <x v="250"/>
    <x v="100"/>
    <x v="1"/>
    <x v="3556"/>
  </r>
  <r>
    <x v="2078"/>
    <x v="1"/>
    <x v="3"/>
    <x v="249"/>
    <x v="2266"/>
    <x v="1799"/>
    <x v="0"/>
    <x v="19"/>
    <x v="20"/>
    <x v="19"/>
    <x v="12"/>
    <x v="229"/>
    <x v="1"/>
    <x v="3557"/>
  </r>
  <r>
    <x v="2079"/>
    <x v="1"/>
    <x v="3"/>
    <x v="248"/>
    <x v="2641"/>
    <x v="2067"/>
    <x v="0"/>
    <x v="10"/>
    <x v="10"/>
    <x v="10"/>
    <x v="259"/>
    <x v="351"/>
    <x v="1"/>
    <x v="3558"/>
  </r>
  <r>
    <x v="2080"/>
    <x v="1"/>
    <x v="3"/>
    <x v="10"/>
    <x v="2642"/>
    <x v="2096"/>
    <x v="0"/>
    <x v="0"/>
    <x v="0"/>
    <x v="0"/>
    <x v="5"/>
    <x v="147"/>
    <x v="1"/>
    <x v="3559"/>
  </r>
  <r>
    <x v="2080"/>
    <x v="1"/>
    <x v="3"/>
    <x v="10"/>
    <x v="2221"/>
    <x v="1765"/>
    <x v="0"/>
    <x v="4"/>
    <x v="4"/>
    <x v="4"/>
    <x v="249"/>
    <x v="288"/>
    <x v="1"/>
    <x v="3560"/>
  </r>
  <r>
    <x v="2081"/>
    <x v="1"/>
    <x v="3"/>
    <x v="5"/>
    <x v="2643"/>
    <x v="1959"/>
    <x v="0"/>
    <x v="28"/>
    <x v="29"/>
    <x v="5"/>
    <x v="313"/>
    <x v="323"/>
    <x v="1"/>
    <x v="3561"/>
  </r>
  <r>
    <x v="2082"/>
    <x v="1"/>
    <x v="3"/>
    <x v="248"/>
    <x v="2484"/>
    <x v="1977"/>
    <x v="0"/>
    <x v="1"/>
    <x v="1"/>
    <x v="1"/>
    <x v="11"/>
    <x v="233"/>
    <x v="1"/>
    <x v="3562"/>
  </r>
  <r>
    <x v="2083"/>
    <x v="1"/>
    <x v="4"/>
    <x v="5"/>
    <x v="2225"/>
    <x v="1768"/>
    <x v="0"/>
    <x v="28"/>
    <x v="29"/>
    <x v="5"/>
    <x v="269"/>
    <x v="100"/>
    <x v="1"/>
    <x v="3563"/>
  </r>
  <r>
    <x v="2084"/>
    <x v="1"/>
    <x v="5"/>
    <x v="5"/>
    <x v="2644"/>
    <x v="2097"/>
    <x v="0"/>
    <x v="1"/>
    <x v="1"/>
    <x v="5"/>
    <x v="1"/>
    <x v="57"/>
    <x v="1"/>
    <x v="3564"/>
  </r>
  <r>
    <x v="2085"/>
    <x v="1"/>
    <x v="3"/>
    <x v="248"/>
    <x v="2645"/>
    <x v="1795"/>
    <x v="0"/>
    <x v="7"/>
    <x v="7"/>
    <x v="6"/>
    <x v="259"/>
    <x v="292"/>
    <x v="1"/>
    <x v="3565"/>
  </r>
  <r>
    <x v="2086"/>
    <x v="1"/>
    <x v="3"/>
    <x v="114"/>
    <x v="2646"/>
    <x v="2098"/>
    <x v="0"/>
    <x v="7"/>
    <x v="7"/>
    <x v="6"/>
    <x v="29"/>
    <x v="89"/>
    <x v="1"/>
    <x v="3566"/>
  </r>
  <r>
    <x v="2086"/>
    <x v="1"/>
    <x v="3"/>
    <x v="114"/>
    <x v="2647"/>
    <x v="2099"/>
    <x v="0"/>
    <x v="0"/>
    <x v="0"/>
    <x v="0"/>
    <x v="0"/>
    <x v="0"/>
    <x v="1"/>
    <x v="3567"/>
  </r>
  <r>
    <x v="2086"/>
    <x v="1"/>
    <x v="3"/>
    <x v="114"/>
    <x v="2566"/>
    <x v="1794"/>
    <x v="0"/>
    <x v="1"/>
    <x v="1"/>
    <x v="1"/>
    <x v="251"/>
    <x v="291"/>
    <x v="1"/>
    <x v="3568"/>
  </r>
  <r>
    <x v="2086"/>
    <x v="1"/>
    <x v="3"/>
    <x v="114"/>
    <x v="2648"/>
    <x v="2100"/>
    <x v="0"/>
    <x v="1"/>
    <x v="1"/>
    <x v="1"/>
    <x v="5"/>
    <x v="57"/>
    <x v="1"/>
    <x v="3569"/>
  </r>
  <r>
    <x v="2087"/>
    <x v="1"/>
    <x v="3"/>
    <x v="248"/>
    <x v="2649"/>
    <x v="1656"/>
    <x v="0"/>
    <x v="0"/>
    <x v="0"/>
    <x v="0"/>
    <x v="314"/>
    <x v="356"/>
    <x v="1"/>
    <x v="3570"/>
  </r>
  <r>
    <x v="2087"/>
    <x v="1"/>
    <x v="3"/>
    <x v="248"/>
    <x v="2650"/>
    <x v="1403"/>
    <x v="0"/>
    <x v="5"/>
    <x v="5"/>
    <x v="7"/>
    <x v="20"/>
    <x v="114"/>
    <x v="1"/>
    <x v="3571"/>
  </r>
  <r>
    <x v="2087"/>
    <x v="1"/>
    <x v="3"/>
    <x v="248"/>
    <x v="2651"/>
    <x v="2101"/>
    <x v="0"/>
    <x v="0"/>
    <x v="0"/>
    <x v="0"/>
    <x v="5"/>
    <x v="147"/>
    <x v="1"/>
    <x v="3572"/>
  </r>
  <r>
    <x v="2087"/>
    <x v="1"/>
    <x v="3"/>
    <x v="248"/>
    <x v="2652"/>
    <x v="1968"/>
    <x v="0"/>
    <x v="38"/>
    <x v="11"/>
    <x v="38"/>
    <x v="289"/>
    <x v="357"/>
    <x v="1"/>
    <x v="3573"/>
  </r>
  <r>
    <x v="2087"/>
    <x v="1"/>
    <x v="3"/>
    <x v="248"/>
    <x v="2653"/>
    <x v="2102"/>
    <x v="0"/>
    <x v="7"/>
    <x v="7"/>
    <x v="6"/>
    <x v="272"/>
    <x v="23"/>
    <x v="1"/>
    <x v="3574"/>
  </r>
  <r>
    <x v="2087"/>
    <x v="1"/>
    <x v="3"/>
    <x v="248"/>
    <x v="2544"/>
    <x v="1999"/>
    <x v="0"/>
    <x v="10"/>
    <x v="10"/>
    <x v="10"/>
    <x v="144"/>
    <x v="334"/>
    <x v="1"/>
    <x v="3575"/>
  </r>
  <r>
    <x v="2087"/>
    <x v="1"/>
    <x v="3"/>
    <x v="248"/>
    <x v="1923"/>
    <x v="714"/>
    <x v="0"/>
    <x v="5"/>
    <x v="5"/>
    <x v="7"/>
    <x v="5"/>
    <x v="87"/>
    <x v="1"/>
    <x v="3576"/>
  </r>
  <r>
    <x v="2087"/>
    <x v="1"/>
    <x v="3"/>
    <x v="248"/>
    <x v="2654"/>
    <x v="2103"/>
    <x v="0"/>
    <x v="5"/>
    <x v="5"/>
    <x v="7"/>
    <x v="298"/>
    <x v="335"/>
    <x v="1"/>
    <x v="3577"/>
  </r>
  <r>
    <x v="2087"/>
    <x v="1"/>
    <x v="3"/>
    <x v="248"/>
    <x v="2655"/>
    <x v="1852"/>
    <x v="0"/>
    <x v="5"/>
    <x v="5"/>
    <x v="7"/>
    <x v="8"/>
    <x v="5"/>
    <x v="1"/>
    <x v="3578"/>
  </r>
  <r>
    <x v="2087"/>
    <x v="1"/>
    <x v="3"/>
    <x v="248"/>
    <x v="2656"/>
    <x v="2104"/>
    <x v="0"/>
    <x v="5"/>
    <x v="5"/>
    <x v="7"/>
    <x v="298"/>
    <x v="335"/>
    <x v="1"/>
    <x v="3579"/>
  </r>
  <r>
    <x v="2087"/>
    <x v="1"/>
    <x v="3"/>
    <x v="248"/>
    <x v="2657"/>
    <x v="2008"/>
    <x v="0"/>
    <x v="5"/>
    <x v="5"/>
    <x v="7"/>
    <x v="298"/>
    <x v="335"/>
    <x v="1"/>
    <x v="3580"/>
  </r>
  <r>
    <x v="2088"/>
    <x v="1"/>
    <x v="3"/>
    <x v="114"/>
    <x v="2658"/>
    <x v="2105"/>
    <x v="0"/>
    <x v="1"/>
    <x v="1"/>
    <x v="1"/>
    <x v="5"/>
    <x v="57"/>
    <x v="1"/>
    <x v="3581"/>
  </r>
  <r>
    <x v="2089"/>
    <x v="1"/>
    <x v="3"/>
    <x v="114"/>
    <x v="2659"/>
    <x v="1680"/>
    <x v="0"/>
    <x v="1"/>
    <x v="1"/>
    <x v="1"/>
    <x v="5"/>
    <x v="57"/>
    <x v="1"/>
    <x v="3582"/>
  </r>
  <r>
    <x v="2090"/>
    <x v="1"/>
    <x v="3"/>
    <x v="248"/>
    <x v="2660"/>
    <x v="2106"/>
    <x v="0"/>
    <x v="7"/>
    <x v="7"/>
    <x v="6"/>
    <x v="5"/>
    <x v="152"/>
    <x v="1"/>
    <x v="3583"/>
  </r>
  <r>
    <x v="2090"/>
    <x v="1"/>
    <x v="3"/>
    <x v="248"/>
    <x v="2661"/>
    <x v="1781"/>
    <x v="0"/>
    <x v="1"/>
    <x v="1"/>
    <x v="1"/>
    <x v="1"/>
    <x v="1"/>
    <x v="1"/>
    <x v="3584"/>
  </r>
  <r>
    <x v="2091"/>
    <x v="1"/>
    <x v="3"/>
    <x v="14"/>
    <x v="2140"/>
    <x v="1698"/>
    <x v="0"/>
    <x v="10"/>
    <x v="10"/>
    <x v="10"/>
    <x v="261"/>
    <x v="271"/>
    <x v="1"/>
    <x v="3585"/>
  </r>
  <r>
    <x v="2092"/>
    <x v="1"/>
    <x v="3"/>
    <x v="248"/>
    <x v="2662"/>
    <x v="2107"/>
    <x v="0"/>
    <x v="7"/>
    <x v="7"/>
    <x v="6"/>
    <x v="7"/>
    <x v="7"/>
    <x v="1"/>
    <x v="3586"/>
  </r>
  <r>
    <x v="2093"/>
    <x v="1"/>
    <x v="3"/>
    <x v="248"/>
    <x v="2663"/>
    <x v="2108"/>
    <x v="0"/>
    <x v="10"/>
    <x v="10"/>
    <x v="10"/>
    <x v="109"/>
    <x v="182"/>
    <x v="1"/>
    <x v="3587"/>
  </r>
  <r>
    <x v="2093"/>
    <x v="1"/>
    <x v="3"/>
    <x v="248"/>
    <x v="2664"/>
    <x v="1806"/>
    <x v="0"/>
    <x v="1"/>
    <x v="1"/>
    <x v="1"/>
    <x v="251"/>
    <x v="291"/>
    <x v="1"/>
    <x v="3588"/>
  </r>
  <r>
    <x v="2094"/>
    <x v="1"/>
    <x v="6"/>
    <x v="250"/>
    <x v="2131"/>
    <x v="1691"/>
    <x v="0"/>
    <x v="5"/>
    <x v="5"/>
    <x v="7"/>
    <x v="19"/>
    <x v="267"/>
    <x v="1"/>
    <x v="3589"/>
  </r>
  <r>
    <x v="2095"/>
    <x v="1"/>
    <x v="3"/>
    <x v="114"/>
    <x v="2665"/>
    <x v="2109"/>
    <x v="0"/>
    <x v="7"/>
    <x v="7"/>
    <x v="6"/>
    <x v="7"/>
    <x v="7"/>
    <x v="1"/>
    <x v="3590"/>
  </r>
  <r>
    <x v="2096"/>
    <x v="1"/>
    <x v="3"/>
    <x v="248"/>
    <x v="2666"/>
    <x v="2110"/>
    <x v="0"/>
    <x v="38"/>
    <x v="11"/>
    <x v="38"/>
    <x v="315"/>
    <x v="358"/>
    <x v="1"/>
    <x v="3591"/>
  </r>
  <r>
    <x v="2097"/>
    <x v="1"/>
    <x v="3"/>
    <x v="248"/>
    <x v="2667"/>
    <x v="657"/>
    <x v="0"/>
    <x v="5"/>
    <x v="5"/>
    <x v="7"/>
    <x v="8"/>
    <x v="5"/>
    <x v="1"/>
    <x v="3592"/>
  </r>
  <r>
    <x v="2098"/>
    <x v="1"/>
    <x v="3"/>
    <x v="251"/>
    <x v="2668"/>
    <x v="2111"/>
    <x v="0"/>
    <x v="10"/>
    <x v="10"/>
    <x v="10"/>
    <x v="11"/>
    <x v="10"/>
    <x v="1"/>
    <x v="3593"/>
  </r>
  <r>
    <x v="2098"/>
    <x v="1"/>
    <x v="3"/>
    <x v="251"/>
    <x v="2669"/>
    <x v="2112"/>
    <x v="0"/>
    <x v="0"/>
    <x v="0"/>
    <x v="0"/>
    <x v="0"/>
    <x v="0"/>
    <x v="1"/>
    <x v="3594"/>
  </r>
  <r>
    <x v="2099"/>
    <x v="1"/>
    <x v="3"/>
    <x v="248"/>
    <x v="2670"/>
    <x v="367"/>
    <x v="0"/>
    <x v="10"/>
    <x v="10"/>
    <x v="10"/>
    <x v="11"/>
    <x v="10"/>
    <x v="1"/>
    <x v="3595"/>
  </r>
  <r>
    <x v="2099"/>
    <x v="1"/>
    <x v="3"/>
    <x v="248"/>
    <x v="2671"/>
    <x v="2113"/>
    <x v="0"/>
    <x v="0"/>
    <x v="0"/>
    <x v="0"/>
    <x v="29"/>
    <x v="102"/>
    <x v="1"/>
    <x v="3596"/>
  </r>
  <r>
    <x v="2100"/>
    <x v="1"/>
    <x v="3"/>
    <x v="248"/>
    <x v="2672"/>
    <x v="2103"/>
    <x v="0"/>
    <x v="5"/>
    <x v="5"/>
    <x v="7"/>
    <x v="298"/>
    <x v="335"/>
    <x v="1"/>
    <x v="3597"/>
  </r>
  <r>
    <x v="2100"/>
    <x v="1"/>
    <x v="3"/>
    <x v="248"/>
    <x v="2673"/>
    <x v="1964"/>
    <x v="0"/>
    <x v="1"/>
    <x v="1"/>
    <x v="1"/>
    <x v="316"/>
    <x v="359"/>
    <x v="1"/>
    <x v="3598"/>
  </r>
  <r>
    <x v="2100"/>
    <x v="1"/>
    <x v="3"/>
    <x v="248"/>
    <x v="2674"/>
    <x v="2114"/>
    <x v="0"/>
    <x v="5"/>
    <x v="5"/>
    <x v="7"/>
    <x v="5"/>
    <x v="87"/>
    <x v="1"/>
    <x v="3599"/>
  </r>
  <r>
    <x v="2100"/>
    <x v="1"/>
    <x v="3"/>
    <x v="248"/>
    <x v="2578"/>
    <x v="2056"/>
    <x v="0"/>
    <x v="5"/>
    <x v="5"/>
    <x v="7"/>
    <x v="5"/>
    <x v="87"/>
    <x v="1"/>
    <x v="3600"/>
  </r>
  <r>
    <x v="2100"/>
    <x v="1"/>
    <x v="3"/>
    <x v="248"/>
    <x v="2675"/>
    <x v="1963"/>
    <x v="0"/>
    <x v="7"/>
    <x v="7"/>
    <x v="6"/>
    <x v="7"/>
    <x v="7"/>
    <x v="1"/>
    <x v="3601"/>
  </r>
  <r>
    <x v="2100"/>
    <x v="1"/>
    <x v="3"/>
    <x v="248"/>
    <x v="2676"/>
    <x v="2115"/>
    <x v="0"/>
    <x v="5"/>
    <x v="5"/>
    <x v="7"/>
    <x v="1"/>
    <x v="158"/>
    <x v="1"/>
    <x v="3602"/>
  </r>
  <r>
    <x v="2100"/>
    <x v="1"/>
    <x v="3"/>
    <x v="248"/>
    <x v="2677"/>
    <x v="2116"/>
    <x v="0"/>
    <x v="43"/>
    <x v="45"/>
    <x v="44"/>
    <x v="296"/>
    <x v="330"/>
    <x v="1"/>
    <x v="3603"/>
  </r>
  <r>
    <x v="2101"/>
    <x v="1"/>
    <x v="3"/>
    <x v="114"/>
    <x v="2678"/>
    <x v="2117"/>
    <x v="0"/>
    <x v="44"/>
    <x v="46"/>
    <x v="43"/>
    <x v="317"/>
    <x v="360"/>
    <x v="1"/>
    <x v="3604"/>
  </r>
  <r>
    <x v="2102"/>
    <x v="1"/>
    <x v="3"/>
    <x v="248"/>
    <x v="2679"/>
    <x v="2118"/>
    <x v="0"/>
    <x v="4"/>
    <x v="4"/>
    <x v="4"/>
    <x v="12"/>
    <x v="11"/>
    <x v="1"/>
    <x v="3605"/>
  </r>
  <r>
    <x v="2103"/>
    <x v="1"/>
    <x v="3"/>
    <x v="248"/>
    <x v="2680"/>
    <x v="1720"/>
    <x v="0"/>
    <x v="10"/>
    <x v="10"/>
    <x v="10"/>
    <x v="11"/>
    <x v="10"/>
    <x v="1"/>
    <x v="3606"/>
  </r>
  <r>
    <x v="2103"/>
    <x v="1"/>
    <x v="3"/>
    <x v="248"/>
    <x v="2681"/>
    <x v="2119"/>
    <x v="0"/>
    <x v="0"/>
    <x v="0"/>
    <x v="0"/>
    <x v="5"/>
    <x v="147"/>
    <x v="1"/>
    <x v="3607"/>
  </r>
  <r>
    <x v="2104"/>
    <x v="1"/>
    <x v="3"/>
    <x v="114"/>
    <x v="2682"/>
    <x v="2120"/>
    <x v="0"/>
    <x v="15"/>
    <x v="15"/>
    <x v="15"/>
    <x v="5"/>
    <x v="176"/>
    <x v="1"/>
    <x v="3608"/>
  </r>
  <r>
    <x v="2104"/>
    <x v="1"/>
    <x v="3"/>
    <x v="114"/>
    <x v="2683"/>
    <x v="1607"/>
    <x v="0"/>
    <x v="1"/>
    <x v="1"/>
    <x v="1"/>
    <x v="5"/>
    <x v="57"/>
    <x v="1"/>
    <x v="3609"/>
  </r>
  <r>
    <x v="2105"/>
    <x v="1"/>
    <x v="3"/>
    <x v="248"/>
    <x v="2684"/>
    <x v="2121"/>
    <x v="0"/>
    <x v="18"/>
    <x v="19"/>
    <x v="18"/>
    <x v="109"/>
    <x v="190"/>
    <x v="1"/>
    <x v="3610"/>
  </r>
  <r>
    <x v="2106"/>
    <x v="1"/>
    <x v="3"/>
    <x v="248"/>
    <x v="2518"/>
    <x v="2007"/>
    <x v="0"/>
    <x v="7"/>
    <x v="7"/>
    <x v="6"/>
    <x v="290"/>
    <x v="328"/>
    <x v="1"/>
    <x v="3611"/>
  </r>
  <r>
    <x v="2106"/>
    <x v="1"/>
    <x v="3"/>
    <x v="248"/>
    <x v="2685"/>
    <x v="1562"/>
    <x v="0"/>
    <x v="1"/>
    <x v="1"/>
    <x v="1"/>
    <x v="1"/>
    <x v="1"/>
    <x v="1"/>
    <x v="3612"/>
  </r>
  <r>
    <x v="2107"/>
    <x v="1"/>
    <x v="3"/>
    <x v="248"/>
    <x v="2686"/>
    <x v="2122"/>
    <x v="0"/>
    <x v="0"/>
    <x v="0"/>
    <x v="0"/>
    <x v="5"/>
    <x v="147"/>
    <x v="1"/>
    <x v="3613"/>
  </r>
  <r>
    <x v="2107"/>
    <x v="1"/>
    <x v="3"/>
    <x v="248"/>
    <x v="2687"/>
    <x v="1907"/>
    <x v="0"/>
    <x v="1"/>
    <x v="1"/>
    <x v="1"/>
    <x v="5"/>
    <x v="57"/>
    <x v="1"/>
    <x v="3614"/>
  </r>
  <r>
    <x v="2107"/>
    <x v="1"/>
    <x v="3"/>
    <x v="248"/>
    <x v="2688"/>
    <x v="2123"/>
    <x v="0"/>
    <x v="1"/>
    <x v="1"/>
    <x v="1"/>
    <x v="5"/>
    <x v="57"/>
    <x v="1"/>
    <x v="3615"/>
  </r>
  <r>
    <x v="2107"/>
    <x v="1"/>
    <x v="3"/>
    <x v="248"/>
    <x v="2689"/>
    <x v="2124"/>
    <x v="0"/>
    <x v="0"/>
    <x v="0"/>
    <x v="0"/>
    <x v="29"/>
    <x v="102"/>
    <x v="1"/>
    <x v="3616"/>
  </r>
  <r>
    <x v="2107"/>
    <x v="1"/>
    <x v="3"/>
    <x v="248"/>
    <x v="1056"/>
    <x v="2125"/>
    <x v="0"/>
    <x v="0"/>
    <x v="0"/>
    <x v="0"/>
    <x v="5"/>
    <x v="147"/>
    <x v="1"/>
    <x v="3617"/>
  </r>
  <r>
    <x v="2107"/>
    <x v="1"/>
    <x v="3"/>
    <x v="248"/>
    <x v="2690"/>
    <x v="2126"/>
    <x v="0"/>
    <x v="0"/>
    <x v="0"/>
    <x v="0"/>
    <x v="5"/>
    <x v="147"/>
    <x v="1"/>
    <x v="3618"/>
  </r>
  <r>
    <x v="2108"/>
    <x v="1"/>
    <x v="3"/>
    <x v="114"/>
    <x v="2691"/>
    <x v="2047"/>
    <x v="0"/>
    <x v="10"/>
    <x v="10"/>
    <x v="10"/>
    <x v="259"/>
    <x v="351"/>
    <x v="1"/>
    <x v="3619"/>
  </r>
  <r>
    <x v="2108"/>
    <x v="1"/>
    <x v="3"/>
    <x v="114"/>
    <x v="2692"/>
    <x v="1690"/>
    <x v="0"/>
    <x v="7"/>
    <x v="7"/>
    <x v="6"/>
    <x v="244"/>
    <x v="282"/>
    <x v="1"/>
    <x v="3620"/>
  </r>
  <r>
    <x v="2109"/>
    <x v="1"/>
    <x v="3"/>
    <x v="248"/>
    <x v="2693"/>
    <x v="2127"/>
    <x v="0"/>
    <x v="19"/>
    <x v="20"/>
    <x v="19"/>
    <x v="20"/>
    <x v="350"/>
    <x v="1"/>
    <x v="3621"/>
  </r>
  <r>
    <x v="2109"/>
    <x v="1"/>
    <x v="3"/>
    <x v="248"/>
    <x v="2694"/>
    <x v="1661"/>
    <x v="0"/>
    <x v="19"/>
    <x v="20"/>
    <x v="19"/>
    <x v="20"/>
    <x v="350"/>
    <x v="1"/>
    <x v="3622"/>
  </r>
  <r>
    <x v="2110"/>
    <x v="1"/>
    <x v="3"/>
    <x v="248"/>
    <x v="2695"/>
    <x v="2128"/>
    <x v="0"/>
    <x v="6"/>
    <x v="6"/>
    <x v="21"/>
    <x v="39"/>
    <x v="32"/>
    <x v="1"/>
    <x v="3623"/>
  </r>
  <r>
    <x v="2110"/>
    <x v="1"/>
    <x v="3"/>
    <x v="248"/>
    <x v="2696"/>
    <x v="2129"/>
    <x v="0"/>
    <x v="7"/>
    <x v="7"/>
    <x v="6"/>
    <x v="29"/>
    <x v="89"/>
    <x v="1"/>
    <x v="3624"/>
  </r>
  <r>
    <x v="2110"/>
    <x v="1"/>
    <x v="3"/>
    <x v="248"/>
    <x v="2697"/>
    <x v="2130"/>
    <x v="0"/>
    <x v="0"/>
    <x v="0"/>
    <x v="0"/>
    <x v="20"/>
    <x v="310"/>
    <x v="1"/>
    <x v="3625"/>
  </r>
  <r>
    <x v="2111"/>
    <x v="1"/>
    <x v="3"/>
    <x v="248"/>
    <x v="2698"/>
    <x v="1771"/>
    <x v="0"/>
    <x v="1"/>
    <x v="1"/>
    <x v="1"/>
    <x v="1"/>
    <x v="1"/>
    <x v="1"/>
    <x v="3626"/>
  </r>
  <r>
    <x v="2111"/>
    <x v="1"/>
    <x v="3"/>
    <x v="248"/>
    <x v="2699"/>
    <x v="2131"/>
    <x v="0"/>
    <x v="0"/>
    <x v="0"/>
    <x v="0"/>
    <x v="5"/>
    <x v="147"/>
    <x v="1"/>
    <x v="3627"/>
  </r>
  <r>
    <x v="2111"/>
    <x v="1"/>
    <x v="3"/>
    <x v="248"/>
    <x v="2700"/>
    <x v="1404"/>
    <x v="0"/>
    <x v="15"/>
    <x v="15"/>
    <x v="15"/>
    <x v="20"/>
    <x v="18"/>
    <x v="1"/>
    <x v="3628"/>
  </r>
  <r>
    <x v="2112"/>
    <x v="1"/>
    <x v="3"/>
    <x v="248"/>
    <x v="2701"/>
    <x v="2132"/>
    <x v="0"/>
    <x v="5"/>
    <x v="5"/>
    <x v="7"/>
    <x v="5"/>
    <x v="87"/>
    <x v="1"/>
    <x v="3629"/>
  </r>
  <r>
    <x v="2113"/>
    <x v="1"/>
    <x v="3"/>
    <x v="248"/>
    <x v="2228"/>
    <x v="1771"/>
    <x v="0"/>
    <x v="1"/>
    <x v="1"/>
    <x v="1"/>
    <x v="1"/>
    <x v="1"/>
    <x v="1"/>
    <x v="3630"/>
  </r>
  <r>
    <x v="2113"/>
    <x v="1"/>
    <x v="3"/>
    <x v="248"/>
    <x v="2702"/>
    <x v="2133"/>
    <x v="0"/>
    <x v="7"/>
    <x v="7"/>
    <x v="6"/>
    <x v="5"/>
    <x v="152"/>
    <x v="1"/>
    <x v="3631"/>
  </r>
  <r>
    <x v="2113"/>
    <x v="1"/>
    <x v="3"/>
    <x v="248"/>
    <x v="2457"/>
    <x v="1957"/>
    <x v="0"/>
    <x v="1"/>
    <x v="1"/>
    <x v="1"/>
    <x v="1"/>
    <x v="1"/>
    <x v="1"/>
    <x v="3632"/>
  </r>
  <r>
    <x v="2113"/>
    <x v="1"/>
    <x v="3"/>
    <x v="248"/>
    <x v="2703"/>
    <x v="1806"/>
    <x v="0"/>
    <x v="1"/>
    <x v="1"/>
    <x v="1"/>
    <x v="251"/>
    <x v="291"/>
    <x v="1"/>
    <x v="3633"/>
  </r>
  <r>
    <x v="2114"/>
    <x v="1"/>
    <x v="3"/>
    <x v="248"/>
    <x v="2704"/>
    <x v="2134"/>
    <x v="0"/>
    <x v="1"/>
    <x v="1"/>
    <x v="1"/>
    <x v="1"/>
    <x v="1"/>
    <x v="1"/>
    <x v="3634"/>
  </r>
  <r>
    <x v="2114"/>
    <x v="1"/>
    <x v="3"/>
    <x v="248"/>
    <x v="2705"/>
    <x v="1633"/>
    <x v="0"/>
    <x v="0"/>
    <x v="0"/>
    <x v="0"/>
    <x v="314"/>
    <x v="356"/>
    <x v="1"/>
    <x v="3635"/>
  </r>
  <r>
    <x v="2114"/>
    <x v="1"/>
    <x v="3"/>
    <x v="248"/>
    <x v="2706"/>
    <x v="2135"/>
    <x v="0"/>
    <x v="18"/>
    <x v="19"/>
    <x v="18"/>
    <x v="26"/>
    <x v="25"/>
    <x v="1"/>
    <x v="3636"/>
  </r>
  <r>
    <x v="2114"/>
    <x v="1"/>
    <x v="3"/>
    <x v="248"/>
    <x v="2707"/>
    <x v="2136"/>
    <x v="0"/>
    <x v="38"/>
    <x v="11"/>
    <x v="38"/>
    <x v="289"/>
    <x v="357"/>
    <x v="1"/>
    <x v="3637"/>
  </r>
  <r>
    <x v="2114"/>
    <x v="1"/>
    <x v="3"/>
    <x v="248"/>
    <x v="2708"/>
    <x v="2137"/>
    <x v="0"/>
    <x v="10"/>
    <x v="10"/>
    <x v="10"/>
    <x v="70"/>
    <x v="361"/>
    <x v="1"/>
    <x v="3638"/>
  </r>
  <r>
    <x v="2114"/>
    <x v="1"/>
    <x v="3"/>
    <x v="248"/>
    <x v="2709"/>
    <x v="657"/>
    <x v="0"/>
    <x v="5"/>
    <x v="5"/>
    <x v="7"/>
    <x v="8"/>
    <x v="5"/>
    <x v="1"/>
    <x v="3639"/>
  </r>
  <r>
    <x v="2114"/>
    <x v="1"/>
    <x v="3"/>
    <x v="248"/>
    <x v="2641"/>
    <x v="2067"/>
    <x v="0"/>
    <x v="10"/>
    <x v="10"/>
    <x v="10"/>
    <x v="259"/>
    <x v="351"/>
    <x v="1"/>
    <x v="3640"/>
  </r>
  <r>
    <x v="2115"/>
    <x v="1"/>
    <x v="3"/>
    <x v="114"/>
    <x v="2710"/>
    <x v="2138"/>
    <x v="0"/>
    <x v="19"/>
    <x v="20"/>
    <x v="19"/>
    <x v="29"/>
    <x v="28"/>
    <x v="1"/>
    <x v="3641"/>
  </r>
  <r>
    <x v="2115"/>
    <x v="1"/>
    <x v="3"/>
    <x v="114"/>
    <x v="2711"/>
    <x v="2139"/>
    <x v="0"/>
    <x v="6"/>
    <x v="6"/>
    <x v="21"/>
    <x v="39"/>
    <x v="32"/>
    <x v="1"/>
    <x v="3642"/>
  </r>
  <r>
    <x v="2115"/>
    <x v="1"/>
    <x v="3"/>
    <x v="114"/>
    <x v="2712"/>
    <x v="2140"/>
    <x v="0"/>
    <x v="0"/>
    <x v="0"/>
    <x v="0"/>
    <x v="0"/>
    <x v="0"/>
    <x v="1"/>
    <x v="3643"/>
  </r>
  <r>
    <x v="2116"/>
    <x v="1"/>
    <x v="3"/>
    <x v="248"/>
    <x v="2713"/>
    <x v="2141"/>
    <x v="0"/>
    <x v="3"/>
    <x v="3"/>
    <x v="3"/>
    <x v="3"/>
    <x v="3"/>
    <x v="1"/>
    <x v="3644"/>
  </r>
  <r>
    <x v="2117"/>
    <x v="1"/>
    <x v="3"/>
    <x v="248"/>
    <x v="2714"/>
    <x v="695"/>
    <x v="0"/>
    <x v="19"/>
    <x v="20"/>
    <x v="19"/>
    <x v="85"/>
    <x v="141"/>
    <x v="1"/>
    <x v="3645"/>
  </r>
  <r>
    <x v="2117"/>
    <x v="1"/>
    <x v="3"/>
    <x v="248"/>
    <x v="2715"/>
    <x v="2142"/>
    <x v="0"/>
    <x v="7"/>
    <x v="7"/>
    <x v="6"/>
    <x v="5"/>
    <x v="152"/>
    <x v="1"/>
    <x v="3646"/>
  </r>
  <r>
    <x v="2117"/>
    <x v="1"/>
    <x v="3"/>
    <x v="248"/>
    <x v="1579"/>
    <x v="2143"/>
    <x v="0"/>
    <x v="0"/>
    <x v="0"/>
    <x v="0"/>
    <x v="5"/>
    <x v="147"/>
    <x v="1"/>
    <x v="3647"/>
  </r>
  <r>
    <x v="2117"/>
    <x v="1"/>
    <x v="3"/>
    <x v="248"/>
    <x v="2716"/>
    <x v="2144"/>
    <x v="0"/>
    <x v="0"/>
    <x v="0"/>
    <x v="0"/>
    <x v="29"/>
    <x v="102"/>
    <x v="1"/>
    <x v="3648"/>
  </r>
  <r>
    <x v="2117"/>
    <x v="1"/>
    <x v="3"/>
    <x v="248"/>
    <x v="2717"/>
    <x v="2145"/>
    <x v="0"/>
    <x v="1"/>
    <x v="1"/>
    <x v="1"/>
    <x v="1"/>
    <x v="1"/>
    <x v="1"/>
    <x v="3649"/>
  </r>
  <r>
    <x v="2117"/>
    <x v="1"/>
    <x v="3"/>
    <x v="248"/>
    <x v="2718"/>
    <x v="2146"/>
    <x v="0"/>
    <x v="0"/>
    <x v="0"/>
    <x v="0"/>
    <x v="5"/>
    <x v="147"/>
    <x v="1"/>
    <x v="3650"/>
  </r>
  <r>
    <x v="2117"/>
    <x v="1"/>
    <x v="3"/>
    <x v="248"/>
    <x v="2719"/>
    <x v="2147"/>
    <x v="0"/>
    <x v="0"/>
    <x v="0"/>
    <x v="0"/>
    <x v="5"/>
    <x v="147"/>
    <x v="1"/>
    <x v="3651"/>
  </r>
  <r>
    <x v="2118"/>
    <x v="1"/>
    <x v="3"/>
    <x v="5"/>
    <x v="2720"/>
    <x v="2047"/>
    <x v="0"/>
    <x v="10"/>
    <x v="10"/>
    <x v="5"/>
    <x v="309"/>
    <x v="351"/>
    <x v="1"/>
    <x v="3652"/>
  </r>
  <r>
    <x v="2118"/>
    <x v="1"/>
    <x v="3"/>
    <x v="5"/>
    <x v="2721"/>
    <x v="2104"/>
    <x v="0"/>
    <x v="5"/>
    <x v="5"/>
    <x v="5"/>
    <x v="56"/>
    <x v="335"/>
    <x v="1"/>
    <x v="3653"/>
  </r>
  <r>
    <x v="2119"/>
    <x v="1"/>
    <x v="3"/>
    <x v="248"/>
    <x v="2722"/>
    <x v="2039"/>
    <x v="0"/>
    <x v="0"/>
    <x v="0"/>
    <x v="0"/>
    <x v="5"/>
    <x v="147"/>
    <x v="1"/>
    <x v="3654"/>
  </r>
  <r>
    <x v="2119"/>
    <x v="1"/>
    <x v="3"/>
    <x v="248"/>
    <x v="2723"/>
    <x v="2022"/>
    <x v="0"/>
    <x v="7"/>
    <x v="7"/>
    <x v="6"/>
    <x v="318"/>
    <x v="341"/>
    <x v="1"/>
    <x v="3655"/>
  </r>
  <r>
    <x v="2119"/>
    <x v="1"/>
    <x v="3"/>
    <x v="248"/>
    <x v="2474"/>
    <x v="1804"/>
    <x v="0"/>
    <x v="7"/>
    <x v="7"/>
    <x v="6"/>
    <x v="286"/>
    <x v="326"/>
    <x v="1"/>
    <x v="3656"/>
  </r>
  <r>
    <x v="2120"/>
    <x v="1"/>
    <x v="3"/>
    <x v="248"/>
    <x v="2720"/>
    <x v="2047"/>
    <x v="0"/>
    <x v="10"/>
    <x v="10"/>
    <x v="10"/>
    <x v="259"/>
    <x v="351"/>
    <x v="1"/>
    <x v="3657"/>
  </r>
  <r>
    <x v="2120"/>
    <x v="1"/>
    <x v="3"/>
    <x v="248"/>
    <x v="2443"/>
    <x v="1760"/>
    <x v="0"/>
    <x v="5"/>
    <x v="5"/>
    <x v="7"/>
    <x v="272"/>
    <x v="318"/>
    <x v="1"/>
    <x v="3658"/>
  </r>
  <r>
    <x v="2120"/>
    <x v="1"/>
    <x v="3"/>
    <x v="248"/>
    <x v="2724"/>
    <x v="2148"/>
    <x v="0"/>
    <x v="10"/>
    <x v="10"/>
    <x v="10"/>
    <x v="319"/>
    <x v="362"/>
    <x v="1"/>
    <x v="3659"/>
  </r>
  <r>
    <x v="2120"/>
    <x v="1"/>
    <x v="3"/>
    <x v="248"/>
    <x v="2725"/>
    <x v="822"/>
    <x v="0"/>
    <x v="1"/>
    <x v="1"/>
    <x v="1"/>
    <x v="320"/>
    <x v="346"/>
    <x v="1"/>
    <x v="3660"/>
  </r>
  <r>
    <x v="2120"/>
    <x v="1"/>
    <x v="3"/>
    <x v="248"/>
    <x v="2498"/>
    <x v="1991"/>
    <x v="0"/>
    <x v="7"/>
    <x v="7"/>
    <x v="6"/>
    <x v="295"/>
    <x v="333"/>
    <x v="1"/>
    <x v="3661"/>
  </r>
  <r>
    <x v="2121"/>
    <x v="1"/>
    <x v="3"/>
    <x v="248"/>
    <x v="2726"/>
    <x v="2149"/>
    <x v="0"/>
    <x v="7"/>
    <x v="7"/>
    <x v="6"/>
    <x v="5"/>
    <x v="152"/>
    <x v="1"/>
    <x v="3662"/>
  </r>
  <r>
    <x v="2121"/>
    <x v="1"/>
    <x v="3"/>
    <x v="248"/>
    <x v="2703"/>
    <x v="1806"/>
    <x v="0"/>
    <x v="1"/>
    <x v="1"/>
    <x v="1"/>
    <x v="251"/>
    <x v="291"/>
    <x v="1"/>
    <x v="3663"/>
  </r>
  <r>
    <x v="2121"/>
    <x v="1"/>
    <x v="3"/>
    <x v="248"/>
    <x v="2727"/>
    <x v="1706"/>
    <x v="0"/>
    <x v="1"/>
    <x v="1"/>
    <x v="1"/>
    <x v="1"/>
    <x v="1"/>
    <x v="1"/>
    <x v="3664"/>
  </r>
  <r>
    <x v="2121"/>
    <x v="1"/>
    <x v="3"/>
    <x v="248"/>
    <x v="2728"/>
    <x v="2150"/>
    <x v="0"/>
    <x v="5"/>
    <x v="5"/>
    <x v="7"/>
    <x v="5"/>
    <x v="87"/>
    <x v="1"/>
    <x v="3665"/>
  </r>
  <r>
    <x v="2122"/>
    <x v="1"/>
    <x v="3"/>
    <x v="114"/>
    <x v="2729"/>
    <x v="2151"/>
    <x v="0"/>
    <x v="1"/>
    <x v="1"/>
    <x v="1"/>
    <x v="1"/>
    <x v="1"/>
    <x v="1"/>
    <x v="3666"/>
  </r>
  <r>
    <x v="2123"/>
    <x v="1"/>
    <x v="3"/>
    <x v="248"/>
    <x v="2673"/>
    <x v="1964"/>
    <x v="0"/>
    <x v="1"/>
    <x v="1"/>
    <x v="1"/>
    <x v="316"/>
    <x v="359"/>
    <x v="1"/>
    <x v="3667"/>
  </r>
  <r>
    <x v="2123"/>
    <x v="1"/>
    <x v="3"/>
    <x v="248"/>
    <x v="2730"/>
    <x v="2148"/>
    <x v="0"/>
    <x v="10"/>
    <x v="10"/>
    <x v="10"/>
    <x v="319"/>
    <x v="362"/>
    <x v="1"/>
    <x v="3668"/>
  </r>
  <r>
    <x v="2123"/>
    <x v="1"/>
    <x v="3"/>
    <x v="248"/>
    <x v="2641"/>
    <x v="2067"/>
    <x v="0"/>
    <x v="10"/>
    <x v="10"/>
    <x v="10"/>
    <x v="259"/>
    <x v="351"/>
    <x v="1"/>
    <x v="3669"/>
  </r>
  <r>
    <x v="2124"/>
    <x v="1"/>
    <x v="3"/>
    <x v="248"/>
    <x v="857"/>
    <x v="1634"/>
    <x v="0"/>
    <x v="0"/>
    <x v="0"/>
    <x v="0"/>
    <x v="85"/>
    <x v="72"/>
    <x v="1"/>
    <x v="3670"/>
  </r>
  <r>
    <x v="2125"/>
    <x v="1"/>
    <x v="3"/>
    <x v="248"/>
    <x v="2731"/>
    <x v="2148"/>
    <x v="0"/>
    <x v="10"/>
    <x v="10"/>
    <x v="10"/>
    <x v="319"/>
    <x v="362"/>
    <x v="1"/>
    <x v="3671"/>
  </r>
  <r>
    <x v="2126"/>
    <x v="1"/>
    <x v="3"/>
    <x v="248"/>
    <x v="2592"/>
    <x v="1754"/>
    <x v="0"/>
    <x v="1"/>
    <x v="1"/>
    <x v="1"/>
    <x v="195"/>
    <x v="349"/>
    <x v="1"/>
    <x v="3672"/>
  </r>
  <r>
    <x v="2126"/>
    <x v="1"/>
    <x v="3"/>
    <x v="248"/>
    <x v="2732"/>
    <x v="2035"/>
    <x v="0"/>
    <x v="0"/>
    <x v="0"/>
    <x v="0"/>
    <x v="191"/>
    <x v="236"/>
    <x v="1"/>
    <x v="3673"/>
  </r>
  <r>
    <x v="2127"/>
    <x v="1"/>
    <x v="3"/>
    <x v="248"/>
    <x v="2733"/>
    <x v="2152"/>
    <x v="0"/>
    <x v="38"/>
    <x v="11"/>
    <x v="38"/>
    <x v="289"/>
    <x v="357"/>
    <x v="1"/>
    <x v="3674"/>
  </r>
  <r>
    <x v="2127"/>
    <x v="1"/>
    <x v="3"/>
    <x v="248"/>
    <x v="2734"/>
    <x v="1908"/>
    <x v="0"/>
    <x v="1"/>
    <x v="1"/>
    <x v="1"/>
    <x v="251"/>
    <x v="291"/>
    <x v="1"/>
    <x v="3675"/>
  </r>
  <r>
    <x v="2127"/>
    <x v="1"/>
    <x v="3"/>
    <x v="248"/>
    <x v="1496"/>
    <x v="1633"/>
    <x v="0"/>
    <x v="0"/>
    <x v="0"/>
    <x v="0"/>
    <x v="191"/>
    <x v="236"/>
    <x v="1"/>
    <x v="3676"/>
  </r>
  <r>
    <x v="2127"/>
    <x v="1"/>
    <x v="3"/>
    <x v="248"/>
    <x v="2735"/>
    <x v="2153"/>
    <x v="0"/>
    <x v="7"/>
    <x v="7"/>
    <x v="6"/>
    <x v="290"/>
    <x v="328"/>
    <x v="1"/>
    <x v="3677"/>
  </r>
  <r>
    <x v="2128"/>
    <x v="1"/>
    <x v="3"/>
    <x v="248"/>
    <x v="2736"/>
    <x v="2154"/>
    <x v="0"/>
    <x v="3"/>
    <x v="3"/>
    <x v="3"/>
    <x v="3"/>
    <x v="3"/>
    <x v="1"/>
    <x v="3678"/>
  </r>
  <r>
    <x v="2129"/>
    <x v="1"/>
    <x v="3"/>
    <x v="248"/>
    <x v="2737"/>
    <x v="1838"/>
    <x v="0"/>
    <x v="0"/>
    <x v="0"/>
    <x v="0"/>
    <x v="0"/>
    <x v="0"/>
    <x v="1"/>
    <x v="3679"/>
  </r>
  <r>
    <x v="2129"/>
    <x v="1"/>
    <x v="3"/>
    <x v="248"/>
    <x v="2738"/>
    <x v="2155"/>
    <x v="0"/>
    <x v="0"/>
    <x v="0"/>
    <x v="0"/>
    <x v="0"/>
    <x v="0"/>
    <x v="1"/>
    <x v="3680"/>
  </r>
  <r>
    <x v="2129"/>
    <x v="1"/>
    <x v="3"/>
    <x v="248"/>
    <x v="2170"/>
    <x v="1725"/>
    <x v="0"/>
    <x v="1"/>
    <x v="1"/>
    <x v="1"/>
    <x v="295"/>
    <x v="279"/>
    <x v="1"/>
    <x v="3681"/>
  </r>
  <r>
    <x v="2129"/>
    <x v="1"/>
    <x v="3"/>
    <x v="248"/>
    <x v="2739"/>
    <x v="2156"/>
    <x v="0"/>
    <x v="0"/>
    <x v="0"/>
    <x v="0"/>
    <x v="5"/>
    <x v="147"/>
    <x v="1"/>
    <x v="3682"/>
  </r>
  <r>
    <x v="2130"/>
    <x v="1"/>
    <x v="3"/>
    <x v="248"/>
    <x v="2740"/>
    <x v="2157"/>
    <x v="0"/>
    <x v="10"/>
    <x v="10"/>
    <x v="10"/>
    <x v="11"/>
    <x v="10"/>
    <x v="1"/>
    <x v="3683"/>
  </r>
  <r>
    <x v="2130"/>
    <x v="1"/>
    <x v="3"/>
    <x v="248"/>
    <x v="2741"/>
    <x v="2158"/>
    <x v="0"/>
    <x v="10"/>
    <x v="10"/>
    <x v="10"/>
    <x v="109"/>
    <x v="182"/>
    <x v="1"/>
    <x v="3684"/>
  </r>
  <r>
    <x v="2130"/>
    <x v="1"/>
    <x v="3"/>
    <x v="248"/>
    <x v="2742"/>
    <x v="2159"/>
    <x v="0"/>
    <x v="0"/>
    <x v="0"/>
    <x v="0"/>
    <x v="45"/>
    <x v="306"/>
    <x v="1"/>
    <x v="3685"/>
  </r>
  <r>
    <x v="2130"/>
    <x v="1"/>
    <x v="3"/>
    <x v="248"/>
    <x v="2743"/>
    <x v="2160"/>
    <x v="0"/>
    <x v="7"/>
    <x v="7"/>
    <x v="6"/>
    <x v="5"/>
    <x v="152"/>
    <x v="1"/>
    <x v="3686"/>
  </r>
  <r>
    <x v="2131"/>
    <x v="1"/>
    <x v="3"/>
    <x v="248"/>
    <x v="2744"/>
    <x v="2161"/>
    <x v="0"/>
    <x v="1"/>
    <x v="1"/>
    <x v="1"/>
    <x v="11"/>
    <x v="233"/>
    <x v="1"/>
    <x v="3687"/>
  </r>
  <r>
    <x v="2131"/>
    <x v="1"/>
    <x v="3"/>
    <x v="248"/>
    <x v="2745"/>
    <x v="2162"/>
    <x v="0"/>
    <x v="0"/>
    <x v="0"/>
    <x v="0"/>
    <x v="5"/>
    <x v="147"/>
    <x v="1"/>
    <x v="3688"/>
  </r>
  <r>
    <x v="2132"/>
    <x v="1"/>
    <x v="3"/>
    <x v="114"/>
    <x v="2746"/>
    <x v="2163"/>
    <x v="0"/>
    <x v="10"/>
    <x v="10"/>
    <x v="10"/>
    <x v="235"/>
    <x v="363"/>
    <x v="1"/>
    <x v="3689"/>
  </r>
  <r>
    <x v="2132"/>
    <x v="1"/>
    <x v="3"/>
    <x v="114"/>
    <x v="2747"/>
    <x v="1732"/>
    <x v="0"/>
    <x v="5"/>
    <x v="5"/>
    <x v="7"/>
    <x v="8"/>
    <x v="5"/>
    <x v="1"/>
    <x v="3690"/>
  </r>
  <r>
    <x v="2132"/>
    <x v="1"/>
    <x v="3"/>
    <x v="114"/>
    <x v="2748"/>
    <x v="2164"/>
    <x v="0"/>
    <x v="19"/>
    <x v="20"/>
    <x v="19"/>
    <x v="29"/>
    <x v="28"/>
    <x v="1"/>
    <x v="3691"/>
  </r>
  <r>
    <x v="2133"/>
    <x v="1"/>
    <x v="3"/>
    <x v="114"/>
    <x v="2749"/>
    <x v="1852"/>
    <x v="0"/>
    <x v="5"/>
    <x v="5"/>
    <x v="7"/>
    <x v="8"/>
    <x v="5"/>
    <x v="1"/>
    <x v="3692"/>
  </r>
  <r>
    <x v="2133"/>
    <x v="1"/>
    <x v="3"/>
    <x v="114"/>
    <x v="1220"/>
    <x v="2162"/>
    <x v="0"/>
    <x v="0"/>
    <x v="0"/>
    <x v="0"/>
    <x v="5"/>
    <x v="147"/>
    <x v="1"/>
    <x v="3693"/>
  </r>
  <r>
    <x v="2133"/>
    <x v="1"/>
    <x v="3"/>
    <x v="114"/>
    <x v="2750"/>
    <x v="2165"/>
    <x v="0"/>
    <x v="0"/>
    <x v="0"/>
    <x v="0"/>
    <x v="5"/>
    <x v="147"/>
    <x v="1"/>
    <x v="3694"/>
  </r>
  <r>
    <x v="2134"/>
    <x v="1"/>
    <x v="3"/>
    <x v="248"/>
    <x v="2751"/>
    <x v="2115"/>
    <x v="0"/>
    <x v="5"/>
    <x v="5"/>
    <x v="7"/>
    <x v="5"/>
    <x v="87"/>
    <x v="1"/>
    <x v="3695"/>
  </r>
  <r>
    <x v="2135"/>
    <x v="1"/>
    <x v="3"/>
    <x v="248"/>
    <x v="1247"/>
    <x v="2166"/>
    <x v="0"/>
    <x v="0"/>
    <x v="0"/>
    <x v="0"/>
    <x v="85"/>
    <x v="72"/>
    <x v="1"/>
    <x v="3696"/>
  </r>
  <r>
    <x v="2136"/>
    <x v="1"/>
    <x v="3"/>
    <x v="248"/>
    <x v="2752"/>
    <x v="2156"/>
    <x v="0"/>
    <x v="0"/>
    <x v="0"/>
    <x v="0"/>
    <x v="0"/>
    <x v="0"/>
    <x v="1"/>
    <x v="3697"/>
  </r>
  <r>
    <x v="2136"/>
    <x v="1"/>
    <x v="3"/>
    <x v="248"/>
    <x v="2753"/>
    <x v="2167"/>
    <x v="0"/>
    <x v="28"/>
    <x v="29"/>
    <x v="28"/>
    <x v="70"/>
    <x v="364"/>
    <x v="1"/>
    <x v="3698"/>
  </r>
  <r>
    <x v="2136"/>
    <x v="1"/>
    <x v="3"/>
    <x v="248"/>
    <x v="2749"/>
    <x v="1852"/>
    <x v="0"/>
    <x v="5"/>
    <x v="5"/>
    <x v="7"/>
    <x v="8"/>
    <x v="5"/>
    <x v="1"/>
    <x v="3699"/>
  </r>
  <r>
    <x v="2136"/>
    <x v="1"/>
    <x v="3"/>
    <x v="248"/>
    <x v="2754"/>
    <x v="623"/>
    <x v="0"/>
    <x v="1"/>
    <x v="1"/>
    <x v="1"/>
    <x v="1"/>
    <x v="1"/>
    <x v="1"/>
    <x v="3700"/>
  </r>
  <r>
    <x v="2137"/>
    <x v="1"/>
    <x v="3"/>
    <x v="248"/>
    <x v="2755"/>
    <x v="2102"/>
    <x v="0"/>
    <x v="7"/>
    <x v="7"/>
    <x v="6"/>
    <x v="272"/>
    <x v="23"/>
    <x v="1"/>
    <x v="3701"/>
  </r>
  <r>
    <x v="2138"/>
    <x v="1"/>
    <x v="3"/>
    <x v="248"/>
    <x v="2756"/>
    <x v="2168"/>
    <x v="0"/>
    <x v="0"/>
    <x v="0"/>
    <x v="0"/>
    <x v="1"/>
    <x v="365"/>
    <x v="1"/>
    <x v="3702"/>
  </r>
  <r>
    <x v="2138"/>
    <x v="1"/>
    <x v="3"/>
    <x v="248"/>
    <x v="2757"/>
    <x v="1772"/>
    <x v="0"/>
    <x v="19"/>
    <x v="20"/>
    <x v="19"/>
    <x v="12"/>
    <x v="229"/>
    <x v="1"/>
    <x v="3703"/>
  </r>
  <r>
    <x v="2138"/>
    <x v="1"/>
    <x v="3"/>
    <x v="248"/>
    <x v="2758"/>
    <x v="2169"/>
    <x v="0"/>
    <x v="19"/>
    <x v="20"/>
    <x v="19"/>
    <x v="5"/>
    <x v="148"/>
    <x v="1"/>
    <x v="3704"/>
  </r>
  <r>
    <x v="2138"/>
    <x v="1"/>
    <x v="3"/>
    <x v="248"/>
    <x v="2759"/>
    <x v="1860"/>
    <x v="0"/>
    <x v="8"/>
    <x v="8"/>
    <x v="8"/>
    <x v="270"/>
    <x v="302"/>
    <x v="1"/>
    <x v="3705"/>
  </r>
  <r>
    <x v="2138"/>
    <x v="1"/>
    <x v="3"/>
    <x v="248"/>
    <x v="2266"/>
    <x v="1799"/>
    <x v="0"/>
    <x v="19"/>
    <x v="20"/>
    <x v="19"/>
    <x v="12"/>
    <x v="229"/>
    <x v="1"/>
    <x v="3706"/>
  </r>
  <r>
    <x v="2138"/>
    <x v="1"/>
    <x v="3"/>
    <x v="248"/>
    <x v="2760"/>
    <x v="657"/>
    <x v="0"/>
    <x v="5"/>
    <x v="5"/>
    <x v="7"/>
    <x v="8"/>
    <x v="5"/>
    <x v="1"/>
    <x v="3707"/>
  </r>
  <r>
    <x v="2139"/>
    <x v="1"/>
    <x v="3"/>
    <x v="248"/>
    <x v="2761"/>
    <x v="2093"/>
    <x v="0"/>
    <x v="4"/>
    <x v="4"/>
    <x v="4"/>
    <x v="12"/>
    <x v="11"/>
    <x v="1"/>
    <x v="3708"/>
  </r>
  <r>
    <x v="2139"/>
    <x v="1"/>
    <x v="3"/>
    <x v="248"/>
    <x v="2762"/>
    <x v="1810"/>
    <x v="0"/>
    <x v="4"/>
    <x v="4"/>
    <x v="4"/>
    <x v="29"/>
    <x v="202"/>
    <x v="1"/>
    <x v="3709"/>
  </r>
  <r>
    <x v="2139"/>
    <x v="1"/>
    <x v="3"/>
    <x v="248"/>
    <x v="2763"/>
    <x v="2170"/>
    <x v="0"/>
    <x v="10"/>
    <x v="10"/>
    <x v="10"/>
    <x v="109"/>
    <x v="182"/>
    <x v="1"/>
    <x v="3710"/>
  </r>
  <r>
    <x v="2139"/>
    <x v="1"/>
    <x v="3"/>
    <x v="248"/>
    <x v="2764"/>
    <x v="2171"/>
    <x v="0"/>
    <x v="0"/>
    <x v="0"/>
    <x v="0"/>
    <x v="1"/>
    <x v="365"/>
    <x v="1"/>
    <x v="3711"/>
  </r>
  <r>
    <x v="2139"/>
    <x v="1"/>
    <x v="3"/>
    <x v="248"/>
    <x v="2443"/>
    <x v="1760"/>
    <x v="0"/>
    <x v="5"/>
    <x v="5"/>
    <x v="7"/>
    <x v="272"/>
    <x v="318"/>
    <x v="1"/>
    <x v="3712"/>
  </r>
  <r>
    <x v="2139"/>
    <x v="1"/>
    <x v="3"/>
    <x v="248"/>
    <x v="1069"/>
    <x v="58"/>
    <x v="0"/>
    <x v="8"/>
    <x v="8"/>
    <x v="8"/>
    <x v="24"/>
    <x v="22"/>
    <x v="1"/>
    <x v="3713"/>
  </r>
  <r>
    <x v="2139"/>
    <x v="1"/>
    <x v="3"/>
    <x v="248"/>
    <x v="2765"/>
    <x v="2172"/>
    <x v="0"/>
    <x v="0"/>
    <x v="0"/>
    <x v="0"/>
    <x v="0"/>
    <x v="0"/>
    <x v="1"/>
    <x v="3714"/>
  </r>
  <r>
    <x v="2139"/>
    <x v="1"/>
    <x v="3"/>
    <x v="248"/>
    <x v="2766"/>
    <x v="2173"/>
    <x v="0"/>
    <x v="7"/>
    <x v="7"/>
    <x v="6"/>
    <x v="321"/>
    <x v="366"/>
    <x v="1"/>
    <x v="3715"/>
  </r>
  <r>
    <x v="2139"/>
    <x v="1"/>
    <x v="3"/>
    <x v="248"/>
    <x v="2767"/>
    <x v="2174"/>
    <x v="0"/>
    <x v="1"/>
    <x v="1"/>
    <x v="1"/>
    <x v="1"/>
    <x v="1"/>
    <x v="1"/>
    <x v="3716"/>
  </r>
  <r>
    <x v="2139"/>
    <x v="1"/>
    <x v="3"/>
    <x v="248"/>
    <x v="2768"/>
    <x v="2175"/>
    <x v="0"/>
    <x v="5"/>
    <x v="5"/>
    <x v="7"/>
    <x v="8"/>
    <x v="5"/>
    <x v="1"/>
    <x v="3717"/>
  </r>
  <r>
    <x v="2139"/>
    <x v="1"/>
    <x v="3"/>
    <x v="248"/>
    <x v="2769"/>
    <x v="2176"/>
    <x v="0"/>
    <x v="19"/>
    <x v="20"/>
    <x v="19"/>
    <x v="5"/>
    <x v="148"/>
    <x v="1"/>
    <x v="3718"/>
  </r>
  <r>
    <x v="2139"/>
    <x v="1"/>
    <x v="3"/>
    <x v="248"/>
    <x v="2140"/>
    <x v="1698"/>
    <x v="0"/>
    <x v="10"/>
    <x v="10"/>
    <x v="10"/>
    <x v="261"/>
    <x v="271"/>
    <x v="1"/>
    <x v="3719"/>
  </r>
  <r>
    <x v="2139"/>
    <x v="1"/>
    <x v="3"/>
    <x v="248"/>
    <x v="265"/>
    <x v="1871"/>
    <x v="0"/>
    <x v="8"/>
    <x v="8"/>
    <x v="8"/>
    <x v="20"/>
    <x v="55"/>
    <x v="1"/>
    <x v="3720"/>
  </r>
  <r>
    <x v="2140"/>
    <x v="1"/>
    <x v="3"/>
    <x v="248"/>
    <x v="2770"/>
    <x v="1527"/>
    <x v="0"/>
    <x v="5"/>
    <x v="5"/>
    <x v="7"/>
    <x v="8"/>
    <x v="5"/>
    <x v="1"/>
    <x v="3721"/>
  </r>
  <r>
    <x v="2141"/>
    <x v="1"/>
    <x v="3"/>
    <x v="248"/>
    <x v="2771"/>
    <x v="2177"/>
    <x v="0"/>
    <x v="6"/>
    <x v="6"/>
    <x v="21"/>
    <x v="45"/>
    <x v="62"/>
    <x v="1"/>
    <x v="3722"/>
  </r>
  <r>
    <x v="2142"/>
    <x v="1"/>
    <x v="3"/>
    <x v="248"/>
    <x v="2772"/>
    <x v="2178"/>
    <x v="0"/>
    <x v="10"/>
    <x v="10"/>
    <x v="10"/>
    <x v="52"/>
    <x v="261"/>
    <x v="1"/>
    <x v="3723"/>
  </r>
  <r>
    <x v="2142"/>
    <x v="1"/>
    <x v="3"/>
    <x v="248"/>
    <x v="2287"/>
    <x v="2179"/>
    <x v="0"/>
    <x v="10"/>
    <x v="10"/>
    <x v="10"/>
    <x v="208"/>
    <x v="269"/>
    <x v="1"/>
    <x v="3724"/>
  </r>
  <r>
    <x v="2143"/>
    <x v="1"/>
    <x v="3"/>
    <x v="248"/>
    <x v="2773"/>
    <x v="2180"/>
    <x v="0"/>
    <x v="0"/>
    <x v="0"/>
    <x v="0"/>
    <x v="5"/>
    <x v="147"/>
    <x v="1"/>
    <x v="3725"/>
  </r>
  <r>
    <x v="2144"/>
    <x v="1"/>
    <x v="3"/>
    <x v="248"/>
    <x v="2774"/>
    <x v="2181"/>
    <x v="0"/>
    <x v="45"/>
    <x v="48"/>
    <x v="45"/>
    <x v="322"/>
    <x v="367"/>
    <x v="1"/>
    <x v="3726"/>
  </r>
  <r>
    <x v="2145"/>
    <x v="1"/>
    <x v="3"/>
    <x v="248"/>
    <x v="2775"/>
    <x v="2182"/>
    <x v="0"/>
    <x v="19"/>
    <x v="20"/>
    <x v="19"/>
    <x v="19"/>
    <x v="104"/>
    <x v="1"/>
    <x v="3727"/>
  </r>
  <r>
    <x v="2145"/>
    <x v="1"/>
    <x v="3"/>
    <x v="248"/>
    <x v="2776"/>
    <x v="2183"/>
    <x v="0"/>
    <x v="5"/>
    <x v="5"/>
    <x v="7"/>
    <x v="5"/>
    <x v="87"/>
    <x v="1"/>
    <x v="3728"/>
  </r>
  <r>
    <x v="2145"/>
    <x v="1"/>
    <x v="3"/>
    <x v="248"/>
    <x v="2777"/>
    <x v="2184"/>
    <x v="0"/>
    <x v="21"/>
    <x v="22"/>
    <x v="27"/>
    <x v="51"/>
    <x v="33"/>
    <x v="1"/>
    <x v="3729"/>
  </r>
  <r>
    <x v="2145"/>
    <x v="1"/>
    <x v="3"/>
    <x v="248"/>
    <x v="2778"/>
    <x v="2185"/>
    <x v="0"/>
    <x v="7"/>
    <x v="7"/>
    <x v="6"/>
    <x v="70"/>
    <x v="368"/>
    <x v="1"/>
    <x v="3730"/>
  </r>
  <r>
    <x v="2145"/>
    <x v="1"/>
    <x v="3"/>
    <x v="248"/>
    <x v="2779"/>
    <x v="1849"/>
    <x v="0"/>
    <x v="5"/>
    <x v="5"/>
    <x v="7"/>
    <x v="5"/>
    <x v="87"/>
    <x v="1"/>
    <x v="3731"/>
  </r>
  <r>
    <x v="2145"/>
    <x v="1"/>
    <x v="3"/>
    <x v="248"/>
    <x v="1839"/>
    <x v="1408"/>
    <x v="0"/>
    <x v="5"/>
    <x v="5"/>
    <x v="7"/>
    <x v="8"/>
    <x v="5"/>
    <x v="1"/>
    <x v="3732"/>
  </r>
  <r>
    <x v="2145"/>
    <x v="1"/>
    <x v="3"/>
    <x v="248"/>
    <x v="2780"/>
    <x v="2186"/>
    <x v="0"/>
    <x v="0"/>
    <x v="0"/>
    <x v="0"/>
    <x v="0"/>
    <x v="0"/>
    <x v="1"/>
    <x v="3733"/>
  </r>
  <r>
    <x v="2145"/>
    <x v="1"/>
    <x v="3"/>
    <x v="248"/>
    <x v="2781"/>
    <x v="2187"/>
    <x v="0"/>
    <x v="10"/>
    <x v="10"/>
    <x v="10"/>
    <x v="208"/>
    <x v="269"/>
    <x v="1"/>
    <x v="3734"/>
  </r>
  <r>
    <x v="2145"/>
    <x v="1"/>
    <x v="3"/>
    <x v="248"/>
    <x v="2782"/>
    <x v="2188"/>
    <x v="0"/>
    <x v="3"/>
    <x v="3"/>
    <x v="3"/>
    <x v="3"/>
    <x v="3"/>
    <x v="1"/>
    <x v="3735"/>
  </r>
  <r>
    <x v="2145"/>
    <x v="1"/>
    <x v="3"/>
    <x v="248"/>
    <x v="2783"/>
    <x v="2189"/>
    <x v="0"/>
    <x v="0"/>
    <x v="0"/>
    <x v="0"/>
    <x v="5"/>
    <x v="147"/>
    <x v="1"/>
    <x v="3736"/>
  </r>
  <r>
    <x v="2145"/>
    <x v="1"/>
    <x v="3"/>
    <x v="248"/>
    <x v="2784"/>
    <x v="2190"/>
    <x v="0"/>
    <x v="2"/>
    <x v="2"/>
    <x v="2"/>
    <x v="51"/>
    <x v="155"/>
    <x v="1"/>
    <x v="3737"/>
  </r>
  <r>
    <x v="2145"/>
    <x v="1"/>
    <x v="3"/>
    <x v="248"/>
    <x v="2785"/>
    <x v="2191"/>
    <x v="0"/>
    <x v="1"/>
    <x v="1"/>
    <x v="1"/>
    <x v="1"/>
    <x v="1"/>
    <x v="1"/>
    <x v="3738"/>
  </r>
  <r>
    <x v="2145"/>
    <x v="1"/>
    <x v="3"/>
    <x v="248"/>
    <x v="1730"/>
    <x v="1459"/>
    <x v="0"/>
    <x v="15"/>
    <x v="15"/>
    <x v="15"/>
    <x v="20"/>
    <x v="18"/>
    <x v="1"/>
    <x v="3739"/>
  </r>
  <r>
    <x v="2145"/>
    <x v="1"/>
    <x v="3"/>
    <x v="248"/>
    <x v="2402"/>
    <x v="1908"/>
    <x v="0"/>
    <x v="1"/>
    <x v="1"/>
    <x v="1"/>
    <x v="251"/>
    <x v="291"/>
    <x v="1"/>
    <x v="3740"/>
  </r>
  <r>
    <x v="2145"/>
    <x v="1"/>
    <x v="3"/>
    <x v="248"/>
    <x v="2786"/>
    <x v="2192"/>
    <x v="0"/>
    <x v="5"/>
    <x v="5"/>
    <x v="7"/>
    <x v="8"/>
    <x v="5"/>
    <x v="1"/>
    <x v="3741"/>
  </r>
  <r>
    <x v="2145"/>
    <x v="1"/>
    <x v="3"/>
    <x v="248"/>
    <x v="2282"/>
    <x v="1810"/>
    <x v="0"/>
    <x v="4"/>
    <x v="4"/>
    <x v="4"/>
    <x v="29"/>
    <x v="202"/>
    <x v="1"/>
    <x v="3742"/>
  </r>
  <r>
    <x v="2146"/>
    <x v="1"/>
    <x v="3"/>
    <x v="248"/>
    <x v="1770"/>
    <x v="2193"/>
    <x v="1"/>
    <x v="24"/>
    <x v="24"/>
    <x v="23"/>
    <x v="12"/>
    <x v="369"/>
    <x v="1"/>
    <x v="3743"/>
  </r>
  <r>
    <x v="2147"/>
    <x v="1"/>
    <x v="3"/>
    <x v="248"/>
    <x v="407"/>
    <x v="2194"/>
    <x v="0"/>
    <x v="6"/>
    <x v="6"/>
    <x v="21"/>
    <x v="323"/>
    <x v="370"/>
    <x v="1"/>
    <x v="3744"/>
  </r>
  <r>
    <x v="2147"/>
    <x v="1"/>
    <x v="3"/>
    <x v="248"/>
    <x v="2787"/>
    <x v="2195"/>
    <x v="0"/>
    <x v="0"/>
    <x v="0"/>
    <x v="0"/>
    <x v="5"/>
    <x v="147"/>
    <x v="1"/>
    <x v="3745"/>
  </r>
  <r>
    <x v="2147"/>
    <x v="1"/>
    <x v="3"/>
    <x v="248"/>
    <x v="2788"/>
    <x v="2196"/>
    <x v="0"/>
    <x v="0"/>
    <x v="0"/>
    <x v="0"/>
    <x v="0"/>
    <x v="0"/>
    <x v="1"/>
    <x v="3746"/>
  </r>
  <r>
    <x v="2148"/>
    <x v="1"/>
    <x v="3"/>
    <x v="248"/>
    <x v="2789"/>
    <x v="2044"/>
    <x v="0"/>
    <x v="1"/>
    <x v="1"/>
    <x v="1"/>
    <x v="85"/>
    <x v="129"/>
    <x v="1"/>
    <x v="3747"/>
  </r>
  <r>
    <x v="2149"/>
    <x v="1"/>
    <x v="3"/>
    <x v="209"/>
    <x v="2790"/>
    <x v="2107"/>
    <x v="0"/>
    <x v="7"/>
    <x v="7"/>
    <x v="6"/>
    <x v="7"/>
    <x v="7"/>
    <x v="1"/>
    <x v="3748"/>
  </r>
  <r>
    <x v="2149"/>
    <x v="1"/>
    <x v="3"/>
    <x v="209"/>
    <x v="2211"/>
    <x v="1757"/>
    <x v="0"/>
    <x v="7"/>
    <x v="7"/>
    <x v="6"/>
    <x v="82"/>
    <x v="286"/>
    <x v="1"/>
    <x v="3749"/>
  </r>
  <r>
    <x v="2149"/>
    <x v="1"/>
    <x v="3"/>
    <x v="209"/>
    <x v="2791"/>
    <x v="2197"/>
    <x v="0"/>
    <x v="10"/>
    <x v="10"/>
    <x v="10"/>
    <x v="306"/>
    <x v="343"/>
    <x v="1"/>
    <x v="3750"/>
  </r>
  <r>
    <x v="2149"/>
    <x v="1"/>
    <x v="3"/>
    <x v="209"/>
    <x v="2792"/>
    <x v="2198"/>
    <x v="0"/>
    <x v="10"/>
    <x v="10"/>
    <x v="10"/>
    <x v="68"/>
    <x v="301"/>
    <x v="1"/>
    <x v="3751"/>
  </r>
  <r>
    <x v="2150"/>
    <x v="1"/>
    <x v="3"/>
    <x v="248"/>
    <x v="2793"/>
    <x v="1402"/>
    <x v="0"/>
    <x v="28"/>
    <x v="29"/>
    <x v="28"/>
    <x v="52"/>
    <x v="47"/>
    <x v="1"/>
    <x v="3752"/>
  </r>
  <r>
    <x v="2151"/>
    <x v="1"/>
    <x v="3"/>
    <x v="248"/>
    <x v="2794"/>
    <x v="2199"/>
    <x v="0"/>
    <x v="5"/>
    <x v="5"/>
    <x v="7"/>
    <x v="8"/>
    <x v="5"/>
    <x v="1"/>
    <x v="3753"/>
  </r>
  <r>
    <x v="2151"/>
    <x v="1"/>
    <x v="3"/>
    <x v="248"/>
    <x v="2795"/>
    <x v="2130"/>
    <x v="0"/>
    <x v="0"/>
    <x v="0"/>
    <x v="0"/>
    <x v="20"/>
    <x v="310"/>
    <x v="1"/>
    <x v="3754"/>
  </r>
  <r>
    <x v="2151"/>
    <x v="1"/>
    <x v="3"/>
    <x v="248"/>
    <x v="2796"/>
    <x v="2200"/>
    <x v="0"/>
    <x v="5"/>
    <x v="5"/>
    <x v="7"/>
    <x v="5"/>
    <x v="87"/>
    <x v="1"/>
    <x v="3755"/>
  </r>
  <r>
    <x v="2151"/>
    <x v="1"/>
    <x v="3"/>
    <x v="248"/>
    <x v="2229"/>
    <x v="1772"/>
    <x v="0"/>
    <x v="19"/>
    <x v="20"/>
    <x v="19"/>
    <x v="12"/>
    <x v="229"/>
    <x v="1"/>
    <x v="3756"/>
  </r>
  <r>
    <x v="2152"/>
    <x v="1"/>
    <x v="3"/>
    <x v="248"/>
    <x v="574"/>
    <x v="416"/>
    <x v="0"/>
    <x v="19"/>
    <x v="20"/>
    <x v="19"/>
    <x v="29"/>
    <x v="28"/>
    <x v="1"/>
    <x v="3757"/>
  </r>
  <r>
    <x v="2153"/>
    <x v="1"/>
    <x v="3"/>
    <x v="114"/>
    <x v="2797"/>
    <x v="2201"/>
    <x v="0"/>
    <x v="7"/>
    <x v="7"/>
    <x v="6"/>
    <x v="5"/>
    <x v="152"/>
    <x v="1"/>
    <x v="3758"/>
  </r>
  <r>
    <x v="2154"/>
    <x v="1"/>
    <x v="3"/>
    <x v="248"/>
    <x v="2798"/>
    <x v="2202"/>
    <x v="0"/>
    <x v="3"/>
    <x v="3"/>
    <x v="3"/>
    <x v="3"/>
    <x v="3"/>
    <x v="1"/>
    <x v="3759"/>
  </r>
  <r>
    <x v="2155"/>
    <x v="1"/>
    <x v="3"/>
    <x v="248"/>
    <x v="2332"/>
    <x v="1787"/>
    <x v="0"/>
    <x v="19"/>
    <x v="20"/>
    <x v="19"/>
    <x v="324"/>
    <x v="290"/>
    <x v="1"/>
    <x v="3760"/>
  </r>
  <r>
    <x v="2156"/>
    <x v="1"/>
    <x v="3"/>
    <x v="248"/>
    <x v="2488"/>
    <x v="1407"/>
    <x v="0"/>
    <x v="15"/>
    <x v="15"/>
    <x v="15"/>
    <x v="5"/>
    <x v="176"/>
    <x v="1"/>
    <x v="3761"/>
  </r>
  <r>
    <x v="2157"/>
    <x v="1"/>
    <x v="3"/>
    <x v="248"/>
    <x v="2799"/>
    <x v="2203"/>
    <x v="0"/>
    <x v="19"/>
    <x v="20"/>
    <x v="19"/>
    <x v="19"/>
    <x v="104"/>
    <x v="1"/>
    <x v="3762"/>
  </r>
  <r>
    <x v="2157"/>
    <x v="1"/>
    <x v="3"/>
    <x v="248"/>
    <x v="2800"/>
    <x v="2204"/>
    <x v="0"/>
    <x v="7"/>
    <x v="7"/>
    <x v="6"/>
    <x v="5"/>
    <x v="152"/>
    <x v="1"/>
    <x v="3763"/>
  </r>
  <r>
    <x v="2157"/>
    <x v="1"/>
    <x v="3"/>
    <x v="248"/>
    <x v="2683"/>
    <x v="1579"/>
    <x v="0"/>
    <x v="1"/>
    <x v="1"/>
    <x v="1"/>
    <x v="5"/>
    <x v="57"/>
    <x v="1"/>
    <x v="3764"/>
  </r>
  <r>
    <x v="2158"/>
    <x v="1"/>
    <x v="3"/>
    <x v="248"/>
    <x v="2801"/>
    <x v="1999"/>
    <x v="0"/>
    <x v="10"/>
    <x v="10"/>
    <x v="10"/>
    <x v="325"/>
    <x v="371"/>
    <x v="1"/>
    <x v="3765"/>
  </r>
  <r>
    <x v="2158"/>
    <x v="1"/>
    <x v="3"/>
    <x v="248"/>
    <x v="2802"/>
    <x v="2205"/>
    <x v="0"/>
    <x v="34"/>
    <x v="36"/>
    <x v="34"/>
    <x v="317"/>
    <x v="372"/>
    <x v="1"/>
    <x v="3766"/>
  </r>
  <r>
    <x v="2158"/>
    <x v="1"/>
    <x v="3"/>
    <x v="248"/>
    <x v="392"/>
    <x v="193"/>
    <x v="0"/>
    <x v="5"/>
    <x v="5"/>
    <x v="7"/>
    <x v="272"/>
    <x v="318"/>
    <x v="1"/>
    <x v="3767"/>
  </r>
  <r>
    <x v="2158"/>
    <x v="1"/>
    <x v="3"/>
    <x v="248"/>
    <x v="2803"/>
    <x v="2206"/>
    <x v="0"/>
    <x v="0"/>
    <x v="0"/>
    <x v="0"/>
    <x v="0"/>
    <x v="0"/>
    <x v="1"/>
    <x v="3768"/>
  </r>
  <r>
    <x v="2158"/>
    <x v="1"/>
    <x v="3"/>
    <x v="248"/>
    <x v="2570"/>
    <x v="2050"/>
    <x v="0"/>
    <x v="5"/>
    <x v="5"/>
    <x v="7"/>
    <x v="307"/>
    <x v="344"/>
    <x v="1"/>
    <x v="3769"/>
  </r>
  <r>
    <x v="2159"/>
    <x v="1"/>
    <x v="3"/>
    <x v="248"/>
    <x v="2804"/>
    <x v="2207"/>
    <x v="0"/>
    <x v="1"/>
    <x v="1"/>
    <x v="1"/>
    <x v="5"/>
    <x v="57"/>
    <x v="1"/>
    <x v="3770"/>
  </r>
  <r>
    <x v="2160"/>
    <x v="1"/>
    <x v="3"/>
    <x v="248"/>
    <x v="1370"/>
    <x v="695"/>
    <x v="0"/>
    <x v="19"/>
    <x v="20"/>
    <x v="19"/>
    <x v="5"/>
    <x v="148"/>
    <x v="1"/>
    <x v="3771"/>
  </r>
  <r>
    <x v="2161"/>
    <x v="1"/>
    <x v="3"/>
    <x v="248"/>
    <x v="2805"/>
    <x v="2208"/>
    <x v="0"/>
    <x v="0"/>
    <x v="0"/>
    <x v="0"/>
    <x v="0"/>
    <x v="0"/>
    <x v="1"/>
    <x v="3772"/>
  </r>
  <r>
    <x v="2161"/>
    <x v="1"/>
    <x v="3"/>
    <x v="248"/>
    <x v="2806"/>
    <x v="2209"/>
    <x v="0"/>
    <x v="46"/>
    <x v="49"/>
    <x v="46"/>
    <x v="19"/>
    <x v="248"/>
    <x v="1"/>
    <x v="3773"/>
  </r>
  <r>
    <x v="2162"/>
    <x v="1"/>
    <x v="3"/>
    <x v="248"/>
    <x v="2807"/>
    <x v="2210"/>
    <x v="0"/>
    <x v="18"/>
    <x v="19"/>
    <x v="18"/>
    <x v="109"/>
    <x v="190"/>
    <x v="1"/>
    <x v="3774"/>
  </r>
  <r>
    <x v="2163"/>
    <x v="1"/>
    <x v="3"/>
    <x v="248"/>
    <x v="2808"/>
    <x v="2211"/>
    <x v="0"/>
    <x v="19"/>
    <x v="20"/>
    <x v="19"/>
    <x v="20"/>
    <x v="350"/>
    <x v="1"/>
    <x v="3775"/>
  </r>
  <r>
    <x v="2163"/>
    <x v="1"/>
    <x v="3"/>
    <x v="248"/>
    <x v="2809"/>
    <x v="2212"/>
    <x v="0"/>
    <x v="0"/>
    <x v="0"/>
    <x v="0"/>
    <x v="0"/>
    <x v="0"/>
    <x v="1"/>
    <x v="3776"/>
  </r>
  <r>
    <x v="2164"/>
    <x v="1"/>
    <x v="3"/>
    <x v="252"/>
    <x v="2810"/>
    <x v="2213"/>
    <x v="0"/>
    <x v="26"/>
    <x v="28"/>
    <x v="5"/>
    <x v="48"/>
    <x v="43"/>
    <x v="1"/>
    <x v="3777"/>
  </r>
  <r>
    <x v="2164"/>
    <x v="1"/>
    <x v="3"/>
    <x v="252"/>
    <x v="2181"/>
    <x v="2179"/>
    <x v="0"/>
    <x v="26"/>
    <x v="28"/>
    <x v="5"/>
    <x v="235"/>
    <x v="373"/>
    <x v="1"/>
    <x v="3778"/>
  </r>
  <r>
    <x v="2165"/>
    <x v="1"/>
    <x v="3"/>
    <x v="248"/>
    <x v="2811"/>
    <x v="2214"/>
    <x v="0"/>
    <x v="0"/>
    <x v="0"/>
    <x v="0"/>
    <x v="0"/>
    <x v="0"/>
    <x v="1"/>
    <x v="3779"/>
  </r>
  <r>
    <x v="2165"/>
    <x v="1"/>
    <x v="3"/>
    <x v="248"/>
    <x v="2812"/>
    <x v="2215"/>
    <x v="0"/>
    <x v="5"/>
    <x v="5"/>
    <x v="7"/>
    <x v="8"/>
    <x v="5"/>
    <x v="1"/>
    <x v="3780"/>
  </r>
  <r>
    <x v="2166"/>
    <x v="1"/>
    <x v="3"/>
    <x v="248"/>
    <x v="2813"/>
    <x v="2216"/>
    <x v="0"/>
    <x v="0"/>
    <x v="0"/>
    <x v="0"/>
    <x v="0"/>
    <x v="0"/>
    <x v="1"/>
    <x v="3781"/>
  </r>
  <r>
    <x v="2167"/>
    <x v="1"/>
    <x v="3"/>
    <x v="248"/>
    <x v="2814"/>
    <x v="2217"/>
    <x v="0"/>
    <x v="5"/>
    <x v="5"/>
    <x v="7"/>
    <x v="8"/>
    <x v="5"/>
    <x v="1"/>
    <x v="3782"/>
  </r>
  <r>
    <x v="2167"/>
    <x v="1"/>
    <x v="3"/>
    <x v="248"/>
    <x v="2737"/>
    <x v="1838"/>
    <x v="0"/>
    <x v="0"/>
    <x v="0"/>
    <x v="0"/>
    <x v="0"/>
    <x v="0"/>
    <x v="1"/>
    <x v="3783"/>
  </r>
  <r>
    <x v="2168"/>
    <x v="1"/>
    <x v="3"/>
    <x v="248"/>
    <x v="2815"/>
    <x v="1022"/>
    <x v="0"/>
    <x v="1"/>
    <x v="1"/>
    <x v="1"/>
    <x v="1"/>
    <x v="1"/>
    <x v="1"/>
    <x v="3784"/>
  </r>
  <r>
    <x v="2168"/>
    <x v="1"/>
    <x v="3"/>
    <x v="248"/>
    <x v="2816"/>
    <x v="2218"/>
    <x v="0"/>
    <x v="10"/>
    <x v="10"/>
    <x v="10"/>
    <x v="11"/>
    <x v="10"/>
    <x v="1"/>
    <x v="3785"/>
  </r>
  <r>
    <x v="2168"/>
    <x v="1"/>
    <x v="3"/>
    <x v="248"/>
    <x v="2817"/>
    <x v="612"/>
    <x v="0"/>
    <x v="1"/>
    <x v="1"/>
    <x v="1"/>
    <x v="1"/>
    <x v="1"/>
    <x v="1"/>
    <x v="3786"/>
  </r>
  <r>
    <x v="2168"/>
    <x v="1"/>
    <x v="3"/>
    <x v="248"/>
    <x v="2818"/>
    <x v="610"/>
    <x v="0"/>
    <x v="1"/>
    <x v="1"/>
    <x v="1"/>
    <x v="1"/>
    <x v="1"/>
    <x v="1"/>
    <x v="3787"/>
  </r>
  <r>
    <x v="2169"/>
    <x v="1"/>
    <x v="3"/>
    <x v="248"/>
    <x v="1501"/>
    <x v="1851"/>
    <x v="0"/>
    <x v="5"/>
    <x v="5"/>
    <x v="7"/>
    <x v="29"/>
    <x v="197"/>
    <x v="1"/>
    <x v="3788"/>
  </r>
  <r>
    <x v="2170"/>
    <x v="1"/>
    <x v="3"/>
    <x v="5"/>
    <x v="2240"/>
    <x v="1721"/>
    <x v="0"/>
    <x v="21"/>
    <x v="22"/>
    <x v="5"/>
    <x v="144"/>
    <x v="374"/>
    <x v="1"/>
    <x v="3789"/>
  </r>
  <r>
    <x v="2171"/>
    <x v="1"/>
    <x v="3"/>
    <x v="248"/>
    <x v="2819"/>
    <x v="2219"/>
    <x v="0"/>
    <x v="5"/>
    <x v="5"/>
    <x v="7"/>
    <x v="10"/>
    <x v="264"/>
    <x v="1"/>
    <x v="3790"/>
  </r>
  <r>
    <x v="2172"/>
    <x v="1"/>
    <x v="3"/>
    <x v="248"/>
    <x v="2801"/>
    <x v="1999"/>
    <x v="0"/>
    <x v="10"/>
    <x v="10"/>
    <x v="10"/>
    <x v="325"/>
    <x v="371"/>
    <x v="1"/>
    <x v="3791"/>
  </r>
  <r>
    <x v="2172"/>
    <x v="1"/>
    <x v="3"/>
    <x v="248"/>
    <x v="2638"/>
    <x v="2047"/>
    <x v="0"/>
    <x v="10"/>
    <x v="10"/>
    <x v="10"/>
    <x v="259"/>
    <x v="351"/>
    <x v="1"/>
    <x v="3792"/>
  </r>
  <r>
    <x v="2173"/>
    <x v="1"/>
    <x v="3"/>
    <x v="248"/>
    <x v="2820"/>
    <x v="2220"/>
    <x v="0"/>
    <x v="10"/>
    <x v="10"/>
    <x v="10"/>
    <x v="208"/>
    <x v="269"/>
    <x v="1"/>
    <x v="3793"/>
  </r>
  <r>
    <x v="2173"/>
    <x v="1"/>
    <x v="3"/>
    <x v="248"/>
    <x v="2821"/>
    <x v="2221"/>
    <x v="0"/>
    <x v="19"/>
    <x v="20"/>
    <x v="19"/>
    <x v="29"/>
    <x v="28"/>
    <x v="1"/>
    <x v="3794"/>
  </r>
  <r>
    <x v="2174"/>
    <x v="1"/>
    <x v="3"/>
    <x v="248"/>
    <x v="1265"/>
    <x v="2222"/>
    <x v="0"/>
    <x v="1"/>
    <x v="1"/>
    <x v="1"/>
    <x v="5"/>
    <x v="57"/>
    <x v="1"/>
    <x v="3795"/>
  </r>
  <r>
    <x v="2175"/>
    <x v="1"/>
    <x v="3"/>
    <x v="209"/>
    <x v="1933"/>
    <x v="1497"/>
    <x v="0"/>
    <x v="0"/>
    <x v="0"/>
    <x v="0"/>
    <x v="5"/>
    <x v="147"/>
    <x v="1"/>
    <x v="3796"/>
  </r>
  <r>
    <x v="2175"/>
    <x v="1"/>
    <x v="3"/>
    <x v="209"/>
    <x v="2822"/>
    <x v="2223"/>
    <x v="0"/>
    <x v="19"/>
    <x v="20"/>
    <x v="19"/>
    <x v="5"/>
    <x v="148"/>
    <x v="1"/>
    <x v="3797"/>
  </r>
  <r>
    <x v="2175"/>
    <x v="1"/>
    <x v="3"/>
    <x v="209"/>
    <x v="2823"/>
    <x v="2224"/>
    <x v="0"/>
    <x v="0"/>
    <x v="0"/>
    <x v="0"/>
    <x v="0"/>
    <x v="0"/>
    <x v="1"/>
    <x v="3798"/>
  </r>
  <r>
    <x v="2176"/>
    <x v="1"/>
    <x v="3"/>
    <x v="248"/>
    <x v="2824"/>
    <x v="2225"/>
    <x v="0"/>
    <x v="5"/>
    <x v="5"/>
    <x v="7"/>
    <x v="8"/>
    <x v="5"/>
    <x v="1"/>
    <x v="3799"/>
  </r>
  <r>
    <x v="2176"/>
    <x v="1"/>
    <x v="3"/>
    <x v="248"/>
    <x v="2825"/>
    <x v="1819"/>
    <x v="0"/>
    <x v="10"/>
    <x v="10"/>
    <x v="10"/>
    <x v="109"/>
    <x v="182"/>
    <x v="1"/>
    <x v="3800"/>
  </r>
  <r>
    <x v="2177"/>
    <x v="1"/>
    <x v="3"/>
    <x v="248"/>
    <x v="2566"/>
    <x v="1794"/>
    <x v="0"/>
    <x v="1"/>
    <x v="1"/>
    <x v="1"/>
    <x v="251"/>
    <x v="291"/>
    <x v="1"/>
    <x v="3801"/>
  </r>
  <r>
    <x v="2177"/>
    <x v="1"/>
    <x v="3"/>
    <x v="248"/>
    <x v="2826"/>
    <x v="2189"/>
    <x v="0"/>
    <x v="0"/>
    <x v="0"/>
    <x v="0"/>
    <x v="5"/>
    <x v="147"/>
    <x v="1"/>
    <x v="3802"/>
  </r>
  <r>
    <x v="2177"/>
    <x v="1"/>
    <x v="3"/>
    <x v="248"/>
    <x v="2567"/>
    <x v="2046"/>
    <x v="0"/>
    <x v="5"/>
    <x v="5"/>
    <x v="7"/>
    <x v="74"/>
    <x v="74"/>
    <x v="1"/>
    <x v="3803"/>
  </r>
  <r>
    <x v="2177"/>
    <x v="1"/>
    <x v="3"/>
    <x v="248"/>
    <x v="2827"/>
    <x v="1716"/>
    <x v="0"/>
    <x v="0"/>
    <x v="0"/>
    <x v="0"/>
    <x v="0"/>
    <x v="0"/>
    <x v="1"/>
    <x v="3804"/>
  </r>
  <r>
    <x v="2177"/>
    <x v="1"/>
    <x v="3"/>
    <x v="248"/>
    <x v="2425"/>
    <x v="1926"/>
    <x v="0"/>
    <x v="19"/>
    <x v="20"/>
    <x v="19"/>
    <x v="5"/>
    <x v="148"/>
    <x v="1"/>
    <x v="3805"/>
  </r>
  <r>
    <x v="2177"/>
    <x v="1"/>
    <x v="3"/>
    <x v="248"/>
    <x v="2828"/>
    <x v="2014"/>
    <x v="0"/>
    <x v="0"/>
    <x v="0"/>
    <x v="0"/>
    <x v="5"/>
    <x v="147"/>
    <x v="1"/>
    <x v="3806"/>
  </r>
  <r>
    <x v="2178"/>
    <x v="1"/>
    <x v="3"/>
    <x v="114"/>
    <x v="2829"/>
    <x v="1721"/>
    <x v="0"/>
    <x v="1"/>
    <x v="1"/>
    <x v="1"/>
    <x v="53"/>
    <x v="375"/>
    <x v="1"/>
    <x v="3807"/>
  </r>
  <r>
    <x v="2179"/>
    <x v="1"/>
    <x v="3"/>
    <x v="248"/>
    <x v="2830"/>
    <x v="2226"/>
    <x v="0"/>
    <x v="1"/>
    <x v="1"/>
    <x v="1"/>
    <x v="82"/>
    <x v="319"/>
    <x v="1"/>
    <x v="3808"/>
  </r>
  <r>
    <x v="2180"/>
    <x v="1"/>
    <x v="3"/>
    <x v="248"/>
    <x v="1501"/>
    <x v="1851"/>
    <x v="0"/>
    <x v="5"/>
    <x v="5"/>
    <x v="7"/>
    <x v="29"/>
    <x v="197"/>
    <x v="1"/>
    <x v="3809"/>
  </r>
  <r>
    <x v="2180"/>
    <x v="1"/>
    <x v="3"/>
    <x v="248"/>
    <x v="2831"/>
    <x v="2227"/>
    <x v="0"/>
    <x v="0"/>
    <x v="0"/>
    <x v="0"/>
    <x v="0"/>
    <x v="0"/>
    <x v="1"/>
    <x v="3810"/>
  </r>
  <r>
    <x v="2180"/>
    <x v="1"/>
    <x v="3"/>
    <x v="248"/>
    <x v="2832"/>
    <x v="2228"/>
    <x v="0"/>
    <x v="4"/>
    <x v="4"/>
    <x v="4"/>
    <x v="326"/>
    <x v="376"/>
    <x v="1"/>
    <x v="3811"/>
  </r>
  <r>
    <x v="2180"/>
    <x v="1"/>
    <x v="3"/>
    <x v="248"/>
    <x v="2833"/>
    <x v="2102"/>
    <x v="0"/>
    <x v="7"/>
    <x v="7"/>
    <x v="6"/>
    <x v="272"/>
    <x v="23"/>
    <x v="1"/>
    <x v="3812"/>
  </r>
  <r>
    <x v="2180"/>
    <x v="1"/>
    <x v="3"/>
    <x v="248"/>
    <x v="2834"/>
    <x v="2229"/>
    <x v="0"/>
    <x v="4"/>
    <x v="4"/>
    <x v="4"/>
    <x v="326"/>
    <x v="376"/>
    <x v="1"/>
    <x v="3813"/>
  </r>
  <r>
    <x v="2181"/>
    <x v="1"/>
    <x v="3"/>
    <x v="248"/>
    <x v="2835"/>
    <x v="2230"/>
    <x v="0"/>
    <x v="19"/>
    <x v="20"/>
    <x v="19"/>
    <x v="5"/>
    <x v="148"/>
    <x v="1"/>
    <x v="3814"/>
  </r>
  <r>
    <x v="2181"/>
    <x v="1"/>
    <x v="3"/>
    <x v="248"/>
    <x v="2836"/>
    <x v="2231"/>
    <x v="0"/>
    <x v="6"/>
    <x v="6"/>
    <x v="21"/>
    <x v="5"/>
    <x v="160"/>
    <x v="1"/>
    <x v="3815"/>
  </r>
  <r>
    <x v="2182"/>
    <x v="1"/>
    <x v="3"/>
    <x v="114"/>
    <x v="2837"/>
    <x v="2232"/>
    <x v="0"/>
    <x v="7"/>
    <x v="7"/>
    <x v="6"/>
    <x v="5"/>
    <x v="152"/>
    <x v="1"/>
    <x v="3816"/>
  </r>
  <r>
    <x v="2183"/>
    <x v="1"/>
    <x v="3"/>
    <x v="114"/>
    <x v="2832"/>
    <x v="2228"/>
    <x v="0"/>
    <x v="4"/>
    <x v="4"/>
    <x v="4"/>
    <x v="326"/>
    <x v="376"/>
    <x v="1"/>
    <x v="3817"/>
  </r>
  <r>
    <x v="2184"/>
    <x v="1"/>
    <x v="3"/>
    <x v="248"/>
    <x v="2274"/>
    <x v="2179"/>
    <x v="0"/>
    <x v="10"/>
    <x v="10"/>
    <x v="10"/>
    <x v="208"/>
    <x v="269"/>
    <x v="1"/>
    <x v="3818"/>
  </r>
  <r>
    <x v="2185"/>
    <x v="1"/>
    <x v="3"/>
    <x v="248"/>
    <x v="2838"/>
    <x v="2233"/>
    <x v="0"/>
    <x v="6"/>
    <x v="6"/>
    <x v="21"/>
    <x v="29"/>
    <x v="143"/>
    <x v="1"/>
    <x v="3819"/>
  </r>
  <r>
    <x v="2186"/>
    <x v="1"/>
    <x v="3"/>
    <x v="248"/>
    <x v="2839"/>
    <x v="1723"/>
    <x v="0"/>
    <x v="0"/>
    <x v="0"/>
    <x v="0"/>
    <x v="303"/>
    <x v="277"/>
    <x v="1"/>
    <x v="3820"/>
  </r>
  <r>
    <x v="2186"/>
    <x v="1"/>
    <x v="3"/>
    <x v="248"/>
    <x v="2840"/>
    <x v="2234"/>
    <x v="0"/>
    <x v="0"/>
    <x v="0"/>
    <x v="0"/>
    <x v="16"/>
    <x v="316"/>
    <x v="1"/>
    <x v="3821"/>
  </r>
  <r>
    <x v="2186"/>
    <x v="1"/>
    <x v="3"/>
    <x v="248"/>
    <x v="2841"/>
    <x v="1723"/>
    <x v="0"/>
    <x v="0"/>
    <x v="0"/>
    <x v="0"/>
    <x v="303"/>
    <x v="277"/>
    <x v="1"/>
    <x v="3822"/>
  </r>
  <r>
    <x v="2186"/>
    <x v="1"/>
    <x v="3"/>
    <x v="248"/>
    <x v="2842"/>
    <x v="2235"/>
    <x v="0"/>
    <x v="32"/>
    <x v="34"/>
    <x v="32"/>
    <x v="70"/>
    <x v="348"/>
    <x v="1"/>
    <x v="3823"/>
  </r>
  <r>
    <x v="2186"/>
    <x v="1"/>
    <x v="3"/>
    <x v="248"/>
    <x v="2843"/>
    <x v="2236"/>
    <x v="0"/>
    <x v="7"/>
    <x v="7"/>
    <x v="6"/>
    <x v="327"/>
    <x v="377"/>
    <x v="1"/>
    <x v="3824"/>
  </r>
  <r>
    <x v="2186"/>
    <x v="1"/>
    <x v="3"/>
    <x v="248"/>
    <x v="2844"/>
    <x v="2237"/>
    <x v="0"/>
    <x v="10"/>
    <x v="10"/>
    <x v="10"/>
    <x v="52"/>
    <x v="261"/>
    <x v="1"/>
    <x v="3825"/>
  </r>
  <r>
    <x v="2186"/>
    <x v="1"/>
    <x v="3"/>
    <x v="248"/>
    <x v="1266"/>
    <x v="2238"/>
    <x v="0"/>
    <x v="7"/>
    <x v="7"/>
    <x v="6"/>
    <x v="85"/>
    <x v="130"/>
    <x v="1"/>
    <x v="3826"/>
  </r>
  <r>
    <x v="2186"/>
    <x v="1"/>
    <x v="3"/>
    <x v="248"/>
    <x v="2845"/>
    <x v="2239"/>
    <x v="0"/>
    <x v="5"/>
    <x v="5"/>
    <x v="7"/>
    <x v="5"/>
    <x v="87"/>
    <x v="1"/>
    <x v="3827"/>
  </r>
  <r>
    <x v="2187"/>
    <x v="1"/>
    <x v="3"/>
    <x v="248"/>
    <x v="2846"/>
    <x v="2240"/>
    <x v="0"/>
    <x v="7"/>
    <x v="7"/>
    <x v="6"/>
    <x v="7"/>
    <x v="7"/>
    <x v="1"/>
    <x v="3828"/>
  </r>
  <r>
    <x v="2187"/>
    <x v="1"/>
    <x v="3"/>
    <x v="248"/>
    <x v="2847"/>
    <x v="1899"/>
    <x v="0"/>
    <x v="7"/>
    <x v="7"/>
    <x v="6"/>
    <x v="244"/>
    <x v="282"/>
    <x v="1"/>
    <x v="3829"/>
  </r>
  <r>
    <x v="2187"/>
    <x v="1"/>
    <x v="3"/>
    <x v="248"/>
    <x v="2848"/>
    <x v="2241"/>
    <x v="0"/>
    <x v="43"/>
    <x v="45"/>
    <x v="44"/>
    <x v="296"/>
    <x v="330"/>
    <x v="1"/>
    <x v="3830"/>
  </r>
  <r>
    <x v="2187"/>
    <x v="1"/>
    <x v="3"/>
    <x v="248"/>
    <x v="2849"/>
    <x v="2242"/>
    <x v="0"/>
    <x v="47"/>
    <x v="50"/>
    <x v="47"/>
    <x v="296"/>
    <x v="378"/>
    <x v="1"/>
    <x v="3831"/>
  </r>
  <r>
    <x v="2188"/>
    <x v="1"/>
    <x v="3"/>
    <x v="248"/>
    <x v="2850"/>
    <x v="2243"/>
    <x v="0"/>
    <x v="7"/>
    <x v="7"/>
    <x v="6"/>
    <x v="216"/>
    <x v="379"/>
    <x v="1"/>
    <x v="3832"/>
  </r>
  <r>
    <x v="2188"/>
    <x v="1"/>
    <x v="3"/>
    <x v="248"/>
    <x v="2851"/>
    <x v="2148"/>
    <x v="0"/>
    <x v="10"/>
    <x v="10"/>
    <x v="10"/>
    <x v="319"/>
    <x v="362"/>
    <x v="1"/>
    <x v="3833"/>
  </r>
  <r>
    <x v="2188"/>
    <x v="1"/>
    <x v="3"/>
    <x v="248"/>
    <x v="2589"/>
    <x v="1991"/>
    <x v="0"/>
    <x v="7"/>
    <x v="7"/>
    <x v="6"/>
    <x v="295"/>
    <x v="333"/>
    <x v="1"/>
    <x v="3834"/>
  </r>
  <r>
    <x v="2188"/>
    <x v="1"/>
    <x v="3"/>
    <x v="248"/>
    <x v="2852"/>
    <x v="2244"/>
    <x v="0"/>
    <x v="5"/>
    <x v="5"/>
    <x v="7"/>
    <x v="8"/>
    <x v="5"/>
    <x v="1"/>
    <x v="3835"/>
  </r>
  <r>
    <x v="2188"/>
    <x v="1"/>
    <x v="3"/>
    <x v="248"/>
    <x v="2853"/>
    <x v="2245"/>
    <x v="0"/>
    <x v="6"/>
    <x v="6"/>
    <x v="21"/>
    <x v="39"/>
    <x v="32"/>
    <x v="1"/>
    <x v="3836"/>
  </r>
  <r>
    <x v="2188"/>
    <x v="1"/>
    <x v="3"/>
    <x v="248"/>
    <x v="2854"/>
    <x v="2246"/>
    <x v="0"/>
    <x v="1"/>
    <x v="1"/>
    <x v="1"/>
    <x v="216"/>
    <x v="380"/>
    <x v="1"/>
    <x v="3837"/>
  </r>
  <r>
    <x v="2189"/>
    <x v="1"/>
    <x v="3"/>
    <x v="253"/>
    <x v="2731"/>
    <x v="2148"/>
    <x v="0"/>
    <x v="10"/>
    <x v="10"/>
    <x v="10"/>
    <x v="319"/>
    <x v="362"/>
    <x v="1"/>
    <x v="3838"/>
  </r>
  <r>
    <x v="2189"/>
    <x v="1"/>
    <x v="3"/>
    <x v="253"/>
    <x v="2855"/>
    <x v="1403"/>
    <x v="0"/>
    <x v="5"/>
    <x v="5"/>
    <x v="7"/>
    <x v="20"/>
    <x v="114"/>
    <x v="1"/>
    <x v="3839"/>
  </r>
  <r>
    <x v="2189"/>
    <x v="1"/>
    <x v="3"/>
    <x v="253"/>
    <x v="2856"/>
    <x v="2247"/>
    <x v="0"/>
    <x v="5"/>
    <x v="5"/>
    <x v="7"/>
    <x v="92"/>
    <x v="161"/>
    <x v="1"/>
    <x v="3840"/>
  </r>
  <r>
    <x v="2189"/>
    <x v="1"/>
    <x v="3"/>
    <x v="253"/>
    <x v="2857"/>
    <x v="2248"/>
    <x v="0"/>
    <x v="5"/>
    <x v="5"/>
    <x v="7"/>
    <x v="92"/>
    <x v="161"/>
    <x v="1"/>
    <x v="3841"/>
  </r>
  <r>
    <x v="2189"/>
    <x v="1"/>
    <x v="3"/>
    <x v="253"/>
    <x v="2858"/>
    <x v="2249"/>
    <x v="0"/>
    <x v="0"/>
    <x v="0"/>
    <x v="0"/>
    <x v="45"/>
    <x v="306"/>
    <x v="1"/>
    <x v="3842"/>
  </r>
  <r>
    <x v="2189"/>
    <x v="1"/>
    <x v="3"/>
    <x v="253"/>
    <x v="2859"/>
    <x v="2250"/>
    <x v="0"/>
    <x v="0"/>
    <x v="0"/>
    <x v="0"/>
    <x v="45"/>
    <x v="306"/>
    <x v="1"/>
    <x v="3843"/>
  </r>
  <r>
    <x v="2189"/>
    <x v="1"/>
    <x v="3"/>
    <x v="253"/>
    <x v="2860"/>
    <x v="2251"/>
    <x v="0"/>
    <x v="5"/>
    <x v="5"/>
    <x v="7"/>
    <x v="8"/>
    <x v="5"/>
    <x v="1"/>
    <x v="3844"/>
  </r>
  <r>
    <x v="2189"/>
    <x v="1"/>
    <x v="3"/>
    <x v="253"/>
    <x v="2672"/>
    <x v="2103"/>
    <x v="0"/>
    <x v="5"/>
    <x v="5"/>
    <x v="7"/>
    <x v="298"/>
    <x v="335"/>
    <x v="1"/>
    <x v="3845"/>
  </r>
  <r>
    <x v="2189"/>
    <x v="1"/>
    <x v="3"/>
    <x v="253"/>
    <x v="2861"/>
    <x v="2252"/>
    <x v="0"/>
    <x v="5"/>
    <x v="5"/>
    <x v="7"/>
    <x v="5"/>
    <x v="87"/>
    <x v="1"/>
    <x v="3846"/>
  </r>
  <r>
    <x v="2190"/>
    <x v="1"/>
    <x v="3"/>
    <x v="254"/>
    <x v="2862"/>
    <x v="2253"/>
    <x v="0"/>
    <x v="5"/>
    <x v="5"/>
    <x v="7"/>
    <x v="45"/>
    <x v="381"/>
    <x v="1"/>
    <x v="3847"/>
  </r>
  <r>
    <x v="2191"/>
    <x v="1"/>
    <x v="3"/>
    <x v="248"/>
    <x v="2549"/>
    <x v="1987"/>
    <x v="0"/>
    <x v="1"/>
    <x v="1"/>
    <x v="1"/>
    <x v="270"/>
    <x v="331"/>
    <x v="1"/>
    <x v="3848"/>
  </r>
  <r>
    <x v="2191"/>
    <x v="1"/>
    <x v="3"/>
    <x v="248"/>
    <x v="2863"/>
    <x v="2254"/>
    <x v="0"/>
    <x v="7"/>
    <x v="7"/>
    <x v="6"/>
    <x v="328"/>
    <x v="278"/>
    <x v="1"/>
    <x v="3849"/>
  </r>
  <r>
    <x v="2192"/>
    <x v="1"/>
    <x v="3"/>
    <x v="248"/>
    <x v="2507"/>
    <x v="1884"/>
    <x v="0"/>
    <x v="7"/>
    <x v="7"/>
    <x v="6"/>
    <x v="5"/>
    <x v="152"/>
    <x v="1"/>
    <x v="3850"/>
  </r>
  <r>
    <x v="2193"/>
    <x v="1"/>
    <x v="3"/>
    <x v="248"/>
    <x v="2864"/>
    <x v="2255"/>
    <x v="0"/>
    <x v="0"/>
    <x v="0"/>
    <x v="0"/>
    <x v="45"/>
    <x v="306"/>
    <x v="1"/>
    <x v="3851"/>
  </r>
  <r>
    <x v="2193"/>
    <x v="1"/>
    <x v="3"/>
    <x v="248"/>
    <x v="2865"/>
    <x v="2256"/>
    <x v="0"/>
    <x v="1"/>
    <x v="1"/>
    <x v="1"/>
    <x v="5"/>
    <x v="57"/>
    <x v="1"/>
    <x v="3852"/>
  </r>
  <r>
    <x v="2194"/>
    <x v="1"/>
    <x v="3"/>
    <x v="248"/>
    <x v="2866"/>
    <x v="2257"/>
    <x v="0"/>
    <x v="19"/>
    <x v="20"/>
    <x v="19"/>
    <x v="29"/>
    <x v="28"/>
    <x v="1"/>
    <x v="3853"/>
  </r>
  <r>
    <x v="2195"/>
    <x v="1"/>
    <x v="3"/>
    <x v="248"/>
    <x v="2867"/>
    <x v="2258"/>
    <x v="0"/>
    <x v="1"/>
    <x v="1"/>
    <x v="1"/>
    <x v="45"/>
    <x v="76"/>
    <x v="1"/>
    <x v="3854"/>
  </r>
  <r>
    <x v="2195"/>
    <x v="1"/>
    <x v="3"/>
    <x v="248"/>
    <x v="2868"/>
    <x v="2259"/>
    <x v="0"/>
    <x v="18"/>
    <x v="19"/>
    <x v="18"/>
    <x v="70"/>
    <x v="66"/>
    <x v="1"/>
    <x v="3855"/>
  </r>
  <r>
    <x v="2196"/>
    <x v="1"/>
    <x v="3"/>
    <x v="248"/>
    <x v="2869"/>
    <x v="1596"/>
    <x v="0"/>
    <x v="15"/>
    <x v="15"/>
    <x v="15"/>
    <x v="5"/>
    <x v="176"/>
    <x v="1"/>
    <x v="3856"/>
  </r>
  <r>
    <x v="2196"/>
    <x v="1"/>
    <x v="3"/>
    <x v="248"/>
    <x v="2509"/>
    <x v="1999"/>
    <x v="0"/>
    <x v="10"/>
    <x v="10"/>
    <x v="10"/>
    <x v="144"/>
    <x v="334"/>
    <x v="1"/>
    <x v="3857"/>
  </r>
  <r>
    <x v="2196"/>
    <x v="1"/>
    <x v="3"/>
    <x v="248"/>
    <x v="2870"/>
    <x v="2260"/>
    <x v="0"/>
    <x v="0"/>
    <x v="0"/>
    <x v="0"/>
    <x v="45"/>
    <x v="306"/>
    <x v="1"/>
    <x v="3858"/>
  </r>
  <r>
    <x v="2196"/>
    <x v="1"/>
    <x v="3"/>
    <x v="248"/>
    <x v="2871"/>
    <x v="2014"/>
    <x v="0"/>
    <x v="0"/>
    <x v="0"/>
    <x v="0"/>
    <x v="314"/>
    <x v="356"/>
    <x v="1"/>
    <x v="3859"/>
  </r>
  <r>
    <x v="2196"/>
    <x v="1"/>
    <x v="3"/>
    <x v="248"/>
    <x v="2872"/>
    <x v="2261"/>
    <x v="0"/>
    <x v="7"/>
    <x v="7"/>
    <x v="6"/>
    <x v="329"/>
    <x v="382"/>
    <x v="1"/>
    <x v="3860"/>
  </r>
  <r>
    <x v="2197"/>
    <x v="1"/>
    <x v="3"/>
    <x v="248"/>
    <x v="2536"/>
    <x v="2022"/>
    <x v="0"/>
    <x v="7"/>
    <x v="7"/>
    <x v="6"/>
    <x v="318"/>
    <x v="341"/>
    <x v="1"/>
    <x v="3861"/>
  </r>
  <r>
    <x v="2197"/>
    <x v="1"/>
    <x v="3"/>
    <x v="248"/>
    <x v="2873"/>
    <x v="2054"/>
    <x v="0"/>
    <x v="7"/>
    <x v="7"/>
    <x v="6"/>
    <x v="295"/>
    <x v="333"/>
    <x v="1"/>
    <x v="3862"/>
  </r>
  <r>
    <x v="2198"/>
    <x v="1"/>
    <x v="3"/>
    <x v="248"/>
    <x v="2874"/>
    <x v="2262"/>
    <x v="0"/>
    <x v="5"/>
    <x v="5"/>
    <x v="7"/>
    <x v="1"/>
    <x v="158"/>
    <x v="1"/>
    <x v="3863"/>
  </r>
  <r>
    <x v="2198"/>
    <x v="1"/>
    <x v="3"/>
    <x v="248"/>
    <x v="2875"/>
    <x v="2263"/>
    <x v="0"/>
    <x v="0"/>
    <x v="0"/>
    <x v="0"/>
    <x v="5"/>
    <x v="147"/>
    <x v="1"/>
    <x v="3864"/>
  </r>
  <r>
    <x v="2199"/>
    <x v="1"/>
    <x v="3"/>
    <x v="248"/>
    <x v="2876"/>
    <x v="2223"/>
    <x v="0"/>
    <x v="19"/>
    <x v="20"/>
    <x v="19"/>
    <x v="29"/>
    <x v="28"/>
    <x v="1"/>
    <x v="3865"/>
  </r>
  <r>
    <x v="2199"/>
    <x v="1"/>
    <x v="3"/>
    <x v="248"/>
    <x v="2877"/>
    <x v="2177"/>
    <x v="0"/>
    <x v="6"/>
    <x v="6"/>
    <x v="21"/>
    <x v="45"/>
    <x v="62"/>
    <x v="1"/>
    <x v="3866"/>
  </r>
  <r>
    <x v="2200"/>
    <x v="1"/>
    <x v="3"/>
    <x v="248"/>
    <x v="2878"/>
    <x v="2264"/>
    <x v="0"/>
    <x v="5"/>
    <x v="5"/>
    <x v="7"/>
    <x v="1"/>
    <x v="158"/>
    <x v="1"/>
    <x v="3867"/>
  </r>
  <r>
    <x v="2200"/>
    <x v="1"/>
    <x v="3"/>
    <x v="248"/>
    <x v="2879"/>
    <x v="2265"/>
    <x v="0"/>
    <x v="28"/>
    <x v="29"/>
    <x v="28"/>
    <x v="289"/>
    <x v="383"/>
    <x v="1"/>
    <x v="3868"/>
  </r>
  <r>
    <x v="2201"/>
    <x v="1"/>
    <x v="3"/>
    <x v="248"/>
    <x v="2880"/>
    <x v="1987"/>
    <x v="0"/>
    <x v="1"/>
    <x v="1"/>
    <x v="1"/>
    <x v="270"/>
    <x v="331"/>
    <x v="1"/>
    <x v="3869"/>
  </r>
  <r>
    <x v="2201"/>
    <x v="1"/>
    <x v="3"/>
    <x v="248"/>
    <x v="2881"/>
    <x v="2266"/>
    <x v="0"/>
    <x v="1"/>
    <x v="1"/>
    <x v="1"/>
    <x v="1"/>
    <x v="1"/>
    <x v="1"/>
    <x v="3870"/>
  </r>
  <r>
    <x v="2202"/>
    <x v="1"/>
    <x v="3"/>
    <x v="248"/>
    <x v="2322"/>
    <x v="1843"/>
    <x v="0"/>
    <x v="0"/>
    <x v="0"/>
    <x v="0"/>
    <x v="29"/>
    <x v="102"/>
    <x v="1"/>
    <x v="3871"/>
  </r>
  <r>
    <x v="2202"/>
    <x v="1"/>
    <x v="3"/>
    <x v="248"/>
    <x v="2882"/>
    <x v="1773"/>
    <x v="0"/>
    <x v="7"/>
    <x v="7"/>
    <x v="6"/>
    <x v="109"/>
    <x v="204"/>
    <x v="1"/>
    <x v="3872"/>
  </r>
  <r>
    <x v="2203"/>
    <x v="1"/>
    <x v="3"/>
    <x v="248"/>
    <x v="2883"/>
    <x v="2267"/>
    <x v="0"/>
    <x v="19"/>
    <x v="20"/>
    <x v="19"/>
    <x v="330"/>
    <x v="384"/>
    <x v="1"/>
    <x v="3873"/>
  </r>
  <r>
    <x v="2203"/>
    <x v="1"/>
    <x v="3"/>
    <x v="248"/>
    <x v="2799"/>
    <x v="2203"/>
    <x v="0"/>
    <x v="19"/>
    <x v="20"/>
    <x v="19"/>
    <x v="19"/>
    <x v="104"/>
    <x v="1"/>
    <x v="3874"/>
  </r>
  <r>
    <x v="2203"/>
    <x v="1"/>
    <x v="3"/>
    <x v="248"/>
    <x v="2884"/>
    <x v="2268"/>
    <x v="0"/>
    <x v="1"/>
    <x v="1"/>
    <x v="1"/>
    <x v="5"/>
    <x v="57"/>
    <x v="1"/>
    <x v="3875"/>
  </r>
  <r>
    <x v="2204"/>
    <x v="1"/>
    <x v="3"/>
    <x v="248"/>
    <x v="2885"/>
    <x v="2269"/>
    <x v="0"/>
    <x v="1"/>
    <x v="1"/>
    <x v="1"/>
    <x v="1"/>
    <x v="1"/>
    <x v="1"/>
    <x v="3876"/>
  </r>
  <r>
    <x v="2204"/>
    <x v="1"/>
    <x v="3"/>
    <x v="248"/>
    <x v="2886"/>
    <x v="2270"/>
    <x v="0"/>
    <x v="18"/>
    <x v="19"/>
    <x v="18"/>
    <x v="109"/>
    <x v="190"/>
    <x v="1"/>
    <x v="3877"/>
  </r>
  <r>
    <x v="2204"/>
    <x v="1"/>
    <x v="3"/>
    <x v="248"/>
    <x v="2887"/>
    <x v="2029"/>
    <x v="0"/>
    <x v="1"/>
    <x v="1"/>
    <x v="1"/>
    <x v="5"/>
    <x v="57"/>
    <x v="1"/>
    <x v="3878"/>
  </r>
  <r>
    <x v="2204"/>
    <x v="1"/>
    <x v="3"/>
    <x v="248"/>
    <x v="2888"/>
    <x v="1747"/>
    <x v="0"/>
    <x v="10"/>
    <x v="10"/>
    <x v="10"/>
    <x v="303"/>
    <x v="340"/>
    <x v="1"/>
    <x v="3879"/>
  </r>
  <r>
    <x v="2204"/>
    <x v="1"/>
    <x v="3"/>
    <x v="248"/>
    <x v="1445"/>
    <x v="33"/>
    <x v="0"/>
    <x v="5"/>
    <x v="5"/>
    <x v="7"/>
    <x v="199"/>
    <x v="235"/>
    <x v="1"/>
    <x v="3880"/>
  </r>
  <r>
    <x v="2204"/>
    <x v="1"/>
    <x v="3"/>
    <x v="248"/>
    <x v="2889"/>
    <x v="2271"/>
    <x v="0"/>
    <x v="19"/>
    <x v="20"/>
    <x v="19"/>
    <x v="270"/>
    <x v="385"/>
    <x v="1"/>
    <x v="3881"/>
  </r>
  <r>
    <x v="2204"/>
    <x v="1"/>
    <x v="3"/>
    <x v="248"/>
    <x v="2890"/>
    <x v="2272"/>
    <x v="0"/>
    <x v="7"/>
    <x v="7"/>
    <x v="6"/>
    <x v="216"/>
    <x v="379"/>
    <x v="1"/>
    <x v="3882"/>
  </r>
  <r>
    <x v="2204"/>
    <x v="1"/>
    <x v="3"/>
    <x v="248"/>
    <x v="2891"/>
    <x v="2273"/>
    <x v="0"/>
    <x v="0"/>
    <x v="0"/>
    <x v="0"/>
    <x v="29"/>
    <x v="102"/>
    <x v="1"/>
    <x v="3883"/>
  </r>
  <r>
    <x v="2204"/>
    <x v="1"/>
    <x v="3"/>
    <x v="248"/>
    <x v="2892"/>
    <x v="2274"/>
    <x v="0"/>
    <x v="10"/>
    <x v="10"/>
    <x v="10"/>
    <x v="216"/>
    <x v="386"/>
    <x v="1"/>
    <x v="3884"/>
  </r>
  <r>
    <x v="2204"/>
    <x v="1"/>
    <x v="3"/>
    <x v="248"/>
    <x v="1984"/>
    <x v="1551"/>
    <x v="0"/>
    <x v="7"/>
    <x v="7"/>
    <x v="6"/>
    <x v="7"/>
    <x v="7"/>
    <x v="1"/>
    <x v="3885"/>
  </r>
  <r>
    <x v="2204"/>
    <x v="1"/>
    <x v="3"/>
    <x v="248"/>
    <x v="2402"/>
    <x v="1908"/>
    <x v="0"/>
    <x v="1"/>
    <x v="1"/>
    <x v="1"/>
    <x v="251"/>
    <x v="291"/>
    <x v="1"/>
    <x v="3886"/>
  </r>
  <r>
    <x v="2205"/>
    <x v="1"/>
    <x v="3"/>
    <x v="248"/>
    <x v="2893"/>
    <x v="2275"/>
    <x v="0"/>
    <x v="0"/>
    <x v="0"/>
    <x v="0"/>
    <x v="29"/>
    <x v="102"/>
    <x v="1"/>
    <x v="3887"/>
  </r>
  <r>
    <x v="2205"/>
    <x v="1"/>
    <x v="3"/>
    <x v="248"/>
    <x v="2894"/>
    <x v="2276"/>
    <x v="0"/>
    <x v="7"/>
    <x v="7"/>
    <x v="6"/>
    <x v="5"/>
    <x v="152"/>
    <x v="1"/>
    <x v="3888"/>
  </r>
  <r>
    <x v="2206"/>
    <x v="1"/>
    <x v="3"/>
    <x v="248"/>
    <x v="161"/>
    <x v="2277"/>
    <x v="0"/>
    <x v="6"/>
    <x v="6"/>
    <x v="21"/>
    <x v="39"/>
    <x v="32"/>
    <x v="1"/>
    <x v="3889"/>
  </r>
  <r>
    <x v="2207"/>
    <x v="1"/>
    <x v="3"/>
    <x v="248"/>
    <x v="2465"/>
    <x v="1964"/>
    <x v="0"/>
    <x v="1"/>
    <x v="1"/>
    <x v="1"/>
    <x v="286"/>
    <x v="324"/>
    <x v="1"/>
    <x v="3890"/>
  </r>
  <r>
    <x v="2207"/>
    <x v="1"/>
    <x v="3"/>
    <x v="248"/>
    <x v="2895"/>
    <x v="2257"/>
    <x v="0"/>
    <x v="19"/>
    <x v="20"/>
    <x v="19"/>
    <x v="29"/>
    <x v="28"/>
    <x v="1"/>
    <x v="3891"/>
  </r>
  <r>
    <x v="2207"/>
    <x v="1"/>
    <x v="3"/>
    <x v="248"/>
    <x v="2896"/>
    <x v="2278"/>
    <x v="0"/>
    <x v="7"/>
    <x v="7"/>
    <x v="6"/>
    <x v="7"/>
    <x v="7"/>
    <x v="1"/>
    <x v="3892"/>
  </r>
  <r>
    <x v="2208"/>
    <x v="1"/>
    <x v="3"/>
    <x v="248"/>
    <x v="2897"/>
    <x v="2279"/>
    <x v="0"/>
    <x v="19"/>
    <x v="20"/>
    <x v="19"/>
    <x v="5"/>
    <x v="148"/>
    <x v="1"/>
    <x v="3893"/>
  </r>
  <r>
    <x v="2208"/>
    <x v="1"/>
    <x v="3"/>
    <x v="248"/>
    <x v="2898"/>
    <x v="2280"/>
    <x v="0"/>
    <x v="1"/>
    <x v="1"/>
    <x v="1"/>
    <x v="1"/>
    <x v="1"/>
    <x v="1"/>
    <x v="3894"/>
  </r>
  <r>
    <x v="2208"/>
    <x v="1"/>
    <x v="3"/>
    <x v="248"/>
    <x v="2899"/>
    <x v="1410"/>
    <x v="0"/>
    <x v="0"/>
    <x v="0"/>
    <x v="0"/>
    <x v="0"/>
    <x v="0"/>
    <x v="1"/>
    <x v="3895"/>
  </r>
  <r>
    <x v="2209"/>
    <x v="1"/>
    <x v="3"/>
    <x v="255"/>
    <x v="2900"/>
    <x v="2281"/>
    <x v="0"/>
    <x v="38"/>
    <x v="11"/>
    <x v="38"/>
    <x v="109"/>
    <x v="86"/>
    <x v="1"/>
    <x v="3896"/>
  </r>
  <r>
    <x v="2209"/>
    <x v="1"/>
    <x v="3"/>
    <x v="255"/>
    <x v="2901"/>
    <x v="1570"/>
    <x v="0"/>
    <x v="10"/>
    <x v="10"/>
    <x v="10"/>
    <x v="109"/>
    <x v="182"/>
    <x v="1"/>
    <x v="3897"/>
  </r>
  <r>
    <x v="2210"/>
    <x v="1"/>
    <x v="3"/>
    <x v="248"/>
    <x v="2902"/>
    <x v="2282"/>
    <x v="0"/>
    <x v="13"/>
    <x v="38"/>
    <x v="13"/>
    <x v="331"/>
    <x v="387"/>
    <x v="1"/>
    <x v="3898"/>
  </r>
  <r>
    <x v="2211"/>
    <x v="1"/>
    <x v="3"/>
    <x v="114"/>
    <x v="2903"/>
    <x v="2283"/>
    <x v="0"/>
    <x v="0"/>
    <x v="0"/>
    <x v="0"/>
    <x v="0"/>
    <x v="0"/>
    <x v="1"/>
    <x v="3899"/>
  </r>
  <r>
    <x v="2212"/>
    <x v="1"/>
    <x v="3"/>
    <x v="248"/>
    <x v="1222"/>
    <x v="1871"/>
    <x v="0"/>
    <x v="8"/>
    <x v="8"/>
    <x v="8"/>
    <x v="20"/>
    <x v="55"/>
    <x v="1"/>
    <x v="3900"/>
  </r>
  <r>
    <x v="2213"/>
    <x v="1"/>
    <x v="3"/>
    <x v="248"/>
    <x v="2904"/>
    <x v="1640"/>
    <x v="0"/>
    <x v="0"/>
    <x v="0"/>
    <x v="0"/>
    <x v="0"/>
    <x v="0"/>
    <x v="1"/>
    <x v="3901"/>
  </r>
  <r>
    <x v="2214"/>
    <x v="1"/>
    <x v="3"/>
    <x v="248"/>
    <x v="2847"/>
    <x v="1899"/>
    <x v="0"/>
    <x v="7"/>
    <x v="7"/>
    <x v="6"/>
    <x v="244"/>
    <x v="282"/>
    <x v="1"/>
    <x v="3902"/>
  </r>
  <r>
    <x v="2215"/>
    <x v="1"/>
    <x v="3"/>
    <x v="248"/>
    <x v="2905"/>
    <x v="2284"/>
    <x v="0"/>
    <x v="5"/>
    <x v="5"/>
    <x v="7"/>
    <x v="8"/>
    <x v="5"/>
    <x v="1"/>
    <x v="3903"/>
  </r>
  <r>
    <x v="2216"/>
    <x v="1"/>
    <x v="3"/>
    <x v="114"/>
    <x v="2906"/>
    <x v="2285"/>
    <x v="0"/>
    <x v="7"/>
    <x v="7"/>
    <x v="6"/>
    <x v="7"/>
    <x v="7"/>
    <x v="1"/>
    <x v="3904"/>
  </r>
  <r>
    <x v="2217"/>
    <x v="1"/>
    <x v="3"/>
    <x v="248"/>
    <x v="2907"/>
    <x v="2286"/>
    <x v="0"/>
    <x v="19"/>
    <x v="20"/>
    <x v="19"/>
    <x v="45"/>
    <x v="311"/>
    <x v="1"/>
    <x v="3905"/>
  </r>
  <r>
    <x v="2217"/>
    <x v="1"/>
    <x v="3"/>
    <x v="248"/>
    <x v="2611"/>
    <x v="2074"/>
    <x v="0"/>
    <x v="38"/>
    <x v="11"/>
    <x v="38"/>
    <x v="311"/>
    <x v="353"/>
    <x v="1"/>
    <x v="3906"/>
  </r>
  <r>
    <x v="2218"/>
    <x v="1"/>
    <x v="3"/>
    <x v="248"/>
    <x v="2908"/>
    <x v="2287"/>
    <x v="0"/>
    <x v="18"/>
    <x v="19"/>
    <x v="18"/>
    <x v="70"/>
    <x v="66"/>
    <x v="1"/>
    <x v="3907"/>
  </r>
  <r>
    <x v="2218"/>
    <x v="1"/>
    <x v="3"/>
    <x v="248"/>
    <x v="2909"/>
    <x v="2153"/>
    <x v="0"/>
    <x v="7"/>
    <x v="7"/>
    <x v="6"/>
    <x v="109"/>
    <x v="204"/>
    <x v="1"/>
    <x v="3908"/>
  </r>
  <r>
    <x v="2219"/>
    <x v="1"/>
    <x v="3"/>
    <x v="248"/>
    <x v="2274"/>
    <x v="2179"/>
    <x v="0"/>
    <x v="10"/>
    <x v="10"/>
    <x v="10"/>
    <x v="208"/>
    <x v="269"/>
    <x v="1"/>
    <x v="3909"/>
  </r>
  <r>
    <x v="2219"/>
    <x v="1"/>
    <x v="3"/>
    <x v="248"/>
    <x v="2910"/>
    <x v="2288"/>
    <x v="0"/>
    <x v="19"/>
    <x v="20"/>
    <x v="19"/>
    <x v="29"/>
    <x v="28"/>
    <x v="1"/>
    <x v="3910"/>
  </r>
  <r>
    <x v="2220"/>
    <x v="1"/>
    <x v="3"/>
    <x v="248"/>
    <x v="2911"/>
    <x v="2289"/>
    <x v="0"/>
    <x v="7"/>
    <x v="7"/>
    <x v="6"/>
    <x v="5"/>
    <x v="152"/>
    <x v="1"/>
    <x v="3911"/>
  </r>
  <r>
    <x v="2220"/>
    <x v="1"/>
    <x v="3"/>
    <x v="248"/>
    <x v="2912"/>
    <x v="1989"/>
    <x v="0"/>
    <x v="0"/>
    <x v="0"/>
    <x v="0"/>
    <x v="85"/>
    <x v="72"/>
    <x v="1"/>
    <x v="3912"/>
  </r>
  <r>
    <x v="2221"/>
    <x v="1"/>
    <x v="3"/>
    <x v="256"/>
    <x v="2913"/>
    <x v="1655"/>
    <x v="0"/>
    <x v="10"/>
    <x v="10"/>
    <x v="10"/>
    <x v="11"/>
    <x v="10"/>
    <x v="1"/>
    <x v="3913"/>
  </r>
  <r>
    <x v="2222"/>
    <x v="0"/>
    <x v="0"/>
    <x v="5"/>
    <x v="2914"/>
    <x v="2290"/>
    <x v="7"/>
    <x v="48"/>
    <x v="51"/>
    <x v="48"/>
    <x v="332"/>
    <x v="388"/>
    <x v="0"/>
    <x v="39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enta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MES">
  <location ref="A3:C19" firstHeaderRow="1" firstDataRow="2" firstDataCol="1"/>
  <pivotFields count="15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5">
        <item sd="0" x="1"/>
        <item x="2"/>
        <item x="0"/>
        <item x="3"/>
        <item t="default"/>
      </items>
    </pivotField>
  </pivotFields>
  <rowFields count="2">
    <field x="14"/>
    <field x="0"/>
  </rowFields>
  <rowItems count="15">
    <i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ENDIDO" fld="8" baseField="0" baseItem="0"/>
    <dataField name="TOTAL GANANCIA" fld="11" baseField="0" baseItem="0"/>
  </dataFields>
  <formats count="6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14" type="button" dataOnly="0" labelOnly="1" outline="0" fieldPosition="0"/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" name="STOCK" displayName="STOCK" ref="1:5177" totalsRowShown="0">
  <autoFilter ref="A1:XFD5177"/>
  <tableColumns count="16384">
    <tableColumn id="1" name="Code" dataDxfId="6"/>
    <tableColumn id="4" name="Category" dataDxfId="7"/>
    <tableColumn id="5" name="Nombre del artículo" dataDxfId="8"/>
    <tableColumn id="6" name="Talla" dataDxfId="9"/>
    <tableColumn id="7" name="Brand" dataDxfId="10"/>
    <tableColumn id="8" name="Precio" dataDxfId="11"/>
    <tableColumn id="10" name="Entradas" dataDxfId="12"/>
    <tableColumn id="11" name="Salidas" dataDxfId="13"/>
    <tableColumn id="12" name="Stock Actual" dataDxfId="14"/>
    <tableColumn id="13" name="Comisión 10%" dataDxfId="15"/>
    <tableColumn id="16" name="Costo Unitario (USD)" dataDxfId="16"/>
    <tableColumn id="19" name="Costo Envío (USD)" dataDxfId="17"/>
    <tableColumn id="20" name="Costo total" dataDxfId="18"/>
    <tableColumn id="21" name="Precio Venta Ideal (x1.5)" dataDxfId="19"/>
    <tableColumn id="22" name="Precio Final" dataDxfId="20"/>
    <tableColumn id="23" name="Ganancia Unitaria" dataDxfId="21"/>
    <tableColumn id="24" name="Ganancia x Cant Ventas" dataDxfId="22"/>
    <tableColumn id="25" name="Detalles de la Compra" dataDxfId="23"/>
    <tableColumn id="26" name="Comisión Bazar 25%" dataDxfId="24"/>
    <tableColumn id="27" name="Gastos totales" dataDxfId="25"/>
    <tableColumn id="28" name="Valor Stock Actual" dataDxfId="26"/>
    <tableColumn id="29" name="Precio Promocion" dataDxfId="27"/>
    <tableColumn id="2" name="Column12"/>
    <tableColumn id="3" name="Column2"/>
    <tableColumn id="9" name="Column3"/>
    <tableColumn id="14" name="Column4"/>
    <tableColumn id="15" name="Column5"/>
    <tableColumn id="17" name="Column6"/>
    <tableColumn id="18" name="Column7"/>
    <tableColumn id="30" name="Column8"/>
    <tableColumn id="31" name="Column9"/>
    <tableColumn id="32" name="Column10"/>
    <tableColumn id="33" name="Column11"/>
    <tableColumn id="34" name="Column122"/>
    <tableColumn id="35" name="Column13"/>
    <tableColumn id="36" name="Column14"/>
    <tableColumn id="37" name="Column15"/>
    <tableColumn id="38" name="Column16"/>
    <tableColumn id="39" name="Column17"/>
    <tableColumn id="40" name="Column18"/>
    <tableColumn id="41" name="Column19"/>
    <tableColumn id="42" name="Column20"/>
    <tableColumn id="43" name="Column21"/>
    <tableColumn id="44" name="Column22"/>
    <tableColumn id="45" name="Column23"/>
    <tableColumn id="46" name="Column24"/>
    <tableColumn id="47" name="Column25"/>
    <tableColumn id="48" name="Column26"/>
    <tableColumn id="49" name="Column27"/>
    <tableColumn id="50" name="Column28"/>
    <tableColumn id="51" name="Column29"/>
    <tableColumn id="52" name="Column30"/>
    <tableColumn id="53" name="Column31"/>
    <tableColumn id="54" name="Column32"/>
    <tableColumn id="55" name="Column33"/>
    <tableColumn id="56" name="Column34"/>
    <tableColumn id="57" name="Column35"/>
    <tableColumn id="58" name="Column36"/>
    <tableColumn id="59" name="Column37"/>
    <tableColumn id="60" name="Column38"/>
    <tableColumn id="61" name="Column39"/>
    <tableColumn id="62" name="Column40"/>
    <tableColumn id="63" name="Column41"/>
    <tableColumn id="64" name="Column42"/>
    <tableColumn id="65" name="Column43"/>
    <tableColumn id="66" name="Column44"/>
    <tableColumn id="67" name="Column45"/>
    <tableColumn id="68" name="Column46"/>
    <tableColumn id="69" name="Column47"/>
    <tableColumn id="70" name="Column48"/>
    <tableColumn id="71" name="Column49"/>
    <tableColumn id="72" name="Column50"/>
    <tableColumn id="73" name="Column51"/>
    <tableColumn id="74" name="Column52"/>
    <tableColumn id="75" name="Column53"/>
    <tableColumn id="76" name="Column54"/>
    <tableColumn id="77" name="Column55"/>
    <tableColumn id="78" name="Column56"/>
    <tableColumn id="79" name="Column57"/>
    <tableColumn id="80" name="Column58"/>
    <tableColumn id="81" name="Column59"/>
    <tableColumn id="82" name="Column60"/>
    <tableColumn id="83" name="Column61"/>
    <tableColumn id="84" name="Column62"/>
    <tableColumn id="85" name="Column63"/>
    <tableColumn id="86" name="Column64"/>
    <tableColumn id="87" name="Column65"/>
    <tableColumn id="88" name="Column66"/>
    <tableColumn id="89" name="Column67"/>
    <tableColumn id="90" name="Column68"/>
    <tableColumn id="91" name="Column69"/>
    <tableColumn id="92" name="Column70"/>
    <tableColumn id="93" name="Column71"/>
    <tableColumn id="94" name="Column72"/>
    <tableColumn id="95" name="Column73"/>
    <tableColumn id="96" name="Column74"/>
    <tableColumn id="97" name="Column75"/>
    <tableColumn id="98" name="Column76"/>
    <tableColumn id="99" name="Column77"/>
    <tableColumn id="100" name="Column78"/>
    <tableColumn id="101" name="Column79"/>
    <tableColumn id="102" name="Column80"/>
    <tableColumn id="103" name="Column81"/>
    <tableColumn id="104" name="Column82"/>
    <tableColumn id="105" name="Column83"/>
    <tableColumn id="106" name="Column84"/>
    <tableColumn id="107" name="Column85"/>
    <tableColumn id="108" name="Column86"/>
    <tableColumn id="109" name="Column87"/>
    <tableColumn id="110" name="Column88"/>
    <tableColumn id="111" name="Column89"/>
    <tableColumn id="112" name="Column90"/>
    <tableColumn id="113" name="Column91"/>
    <tableColumn id="114" name="Column92"/>
    <tableColumn id="115" name="Column93"/>
    <tableColumn id="116" name="Column94"/>
    <tableColumn id="117" name="Column95"/>
    <tableColumn id="118" name="Column96"/>
    <tableColumn id="119" name="Column97"/>
    <tableColumn id="120" name="Column98"/>
    <tableColumn id="121" name="Column99"/>
    <tableColumn id="122" name="Column100"/>
    <tableColumn id="123" name="Column101"/>
    <tableColumn id="124" name="Column102"/>
    <tableColumn id="125" name="Column103"/>
    <tableColumn id="126" name="Column104"/>
    <tableColumn id="127" name="Column105"/>
    <tableColumn id="128" name="Column106"/>
    <tableColumn id="129" name="Column107"/>
    <tableColumn id="130" name="Column108"/>
    <tableColumn id="131" name="Column109"/>
    <tableColumn id="132" name="Column110"/>
    <tableColumn id="133" name="Column111"/>
    <tableColumn id="134" name="Column112"/>
    <tableColumn id="135" name="Column113"/>
    <tableColumn id="136" name="Column114"/>
    <tableColumn id="137" name="Column115"/>
    <tableColumn id="138" name="Column116"/>
    <tableColumn id="139" name="Column117"/>
    <tableColumn id="140" name="Column118"/>
    <tableColumn id="141" name="Column119"/>
    <tableColumn id="142" name="Column120"/>
    <tableColumn id="143" name="Column121"/>
    <tableColumn id="144" name="Column1222"/>
    <tableColumn id="145" name="Column123"/>
    <tableColumn id="146" name="Column124"/>
    <tableColumn id="147" name="Column125"/>
    <tableColumn id="148" name="Column126"/>
    <tableColumn id="149" name="Column127"/>
    <tableColumn id="150" name="Column128"/>
    <tableColumn id="151" name="Column129"/>
    <tableColumn id="152" name="Column130"/>
    <tableColumn id="153" name="Column131"/>
    <tableColumn id="154" name="Column132"/>
    <tableColumn id="155" name="Column133"/>
    <tableColumn id="156" name="Column134"/>
    <tableColumn id="157" name="Column135"/>
    <tableColumn id="158" name="Column136"/>
    <tableColumn id="159" name="Column137"/>
    <tableColumn id="160" name="Column138"/>
    <tableColumn id="161" name="Column139"/>
    <tableColumn id="162" name="Column140"/>
    <tableColumn id="163" name="Column141"/>
    <tableColumn id="164" name="Column142"/>
    <tableColumn id="165" name="Column143"/>
    <tableColumn id="166" name="Column144"/>
    <tableColumn id="167" name="Column145"/>
    <tableColumn id="168" name="Column146"/>
    <tableColumn id="169" name="Column147"/>
    <tableColumn id="170" name="Column148"/>
    <tableColumn id="171" name="Column149"/>
    <tableColumn id="172" name="Column150"/>
    <tableColumn id="173" name="Column151"/>
    <tableColumn id="174" name="Column152"/>
    <tableColumn id="175" name="Column153"/>
    <tableColumn id="176" name="Column154"/>
    <tableColumn id="177" name="Column155"/>
    <tableColumn id="178" name="Column156"/>
    <tableColumn id="179" name="Column157"/>
    <tableColumn id="180" name="Column158"/>
    <tableColumn id="181" name="Column159"/>
    <tableColumn id="182" name="Column160"/>
    <tableColumn id="183" name="Column161"/>
    <tableColumn id="184" name="Column162"/>
    <tableColumn id="185" name="Column163"/>
    <tableColumn id="186" name="Column164"/>
    <tableColumn id="187" name="Column165"/>
    <tableColumn id="188" name="Column166"/>
    <tableColumn id="189" name="Column167"/>
    <tableColumn id="190" name="Column168"/>
    <tableColumn id="191" name="Column169"/>
    <tableColumn id="192" name="Column170"/>
    <tableColumn id="193" name="Column171"/>
    <tableColumn id="194" name="Column172"/>
    <tableColumn id="195" name="Column173"/>
    <tableColumn id="196" name="Column174"/>
    <tableColumn id="197" name="Column175"/>
    <tableColumn id="198" name="Column176"/>
    <tableColumn id="199" name="Column177"/>
    <tableColumn id="200" name="Column178"/>
    <tableColumn id="201" name="Column179"/>
    <tableColumn id="202" name="Column180"/>
    <tableColumn id="203" name="Column181"/>
    <tableColumn id="204" name="Column182"/>
    <tableColumn id="205" name="Column183"/>
    <tableColumn id="206" name="Column184"/>
    <tableColumn id="207" name="Column185"/>
    <tableColumn id="208" name="Column186"/>
    <tableColumn id="209" name="Column187"/>
    <tableColumn id="210" name="Column188"/>
    <tableColumn id="211" name="Column189"/>
    <tableColumn id="212" name="Column190"/>
    <tableColumn id="213" name="Column191"/>
    <tableColumn id="214" name="Column192"/>
    <tableColumn id="215" name="Column193"/>
    <tableColumn id="216" name="Column194"/>
    <tableColumn id="217" name="Column195"/>
    <tableColumn id="218" name="Column196"/>
    <tableColumn id="219" name="Column197"/>
    <tableColumn id="220" name="Column198"/>
    <tableColumn id="221" name="Column199"/>
    <tableColumn id="222" name="Column200"/>
    <tableColumn id="223" name="Column201"/>
    <tableColumn id="224" name="Column202"/>
    <tableColumn id="225" name="Column203"/>
    <tableColumn id="226" name="Column204"/>
    <tableColumn id="227" name="Column205"/>
    <tableColumn id="228" name="Column206"/>
    <tableColumn id="229" name="Column207"/>
    <tableColumn id="230" name="Column208"/>
    <tableColumn id="231" name="Column209"/>
    <tableColumn id="232" name="Column210"/>
    <tableColumn id="233" name="Column211"/>
    <tableColumn id="234" name="Column212"/>
    <tableColumn id="235" name="Column213"/>
    <tableColumn id="236" name="Column214"/>
    <tableColumn id="237" name="Column215"/>
    <tableColumn id="238" name="Column216"/>
    <tableColumn id="239" name="Column217"/>
    <tableColumn id="240" name="Column218"/>
    <tableColumn id="241" name="Column219"/>
    <tableColumn id="242" name="Column220"/>
    <tableColumn id="243" name="Column221"/>
    <tableColumn id="244" name="Column222"/>
    <tableColumn id="245" name="Column223"/>
    <tableColumn id="246" name="Column224"/>
    <tableColumn id="247" name="Column225"/>
    <tableColumn id="248" name="Column226"/>
    <tableColumn id="249" name="Column227"/>
    <tableColumn id="250" name="Column228"/>
    <tableColumn id="251" name="Column229"/>
    <tableColumn id="252" name="Column230"/>
    <tableColumn id="253" name="Column231"/>
    <tableColumn id="254" name="Column232"/>
    <tableColumn id="255" name="Column233"/>
    <tableColumn id="256" name="Column234"/>
    <tableColumn id="257" name="Column235"/>
    <tableColumn id="258" name="Column236"/>
    <tableColumn id="259" name="Column237"/>
    <tableColumn id="260" name="Column238"/>
    <tableColumn id="261" name="Column239"/>
    <tableColumn id="262" name="Column240"/>
    <tableColumn id="263" name="Column241"/>
    <tableColumn id="264" name="Column242"/>
    <tableColumn id="265" name="Column243"/>
    <tableColumn id="266" name="Column244"/>
    <tableColumn id="267" name="Column245"/>
    <tableColumn id="268" name="Column246"/>
    <tableColumn id="269" name="Column247"/>
    <tableColumn id="270" name="Column248"/>
    <tableColumn id="271" name="Column249"/>
    <tableColumn id="272" name="Column250"/>
    <tableColumn id="273" name="Column251"/>
    <tableColumn id="274" name="Column252"/>
    <tableColumn id="275" name="Column253"/>
    <tableColumn id="276" name="Column254"/>
    <tableColumn id="277" name="Column255"/>
    <tableColumn id="278" name="Column256"/>
    <tableColumn id="279" name="Column257"/>
    <tableColumn id="280" name="Column258"/>
    <tableColumn id="281" name="Column259"/>
    <tableColumn id="282" name="Column260"/>
    <tableColumn id="283" name="Column261"/>
    <tableColumn id="284" name="Column262"/>
    <tableColumn id="285" name="Column263"/>
    <tableColumn id="286" name="Column264"/>
    <tableColumn id="287" name="Column265"/>
    <tableColumn id="288" name="Column266"/>
    <tableColumn id="289" name="Column267"/>
    <tableColumn id="290" name="Column268"/>
    <tableColumn id="291" name="Column269"/>
    <tableColumn id="292" name="Column270"/>
    <tableColumn id="293" name="Column271"/>
    <tableColumn id="294" name="Column272"/>
    <tableColumn id="295" name="Column273"/>
    <tableColumn id="296" name="Column274"/>
    <tableColumn id="297" name="Column275"/>
    <tableColumn id="298" name="Column276"/>
    <tableColumn id="299" name="Column277"/>
    <tableColumn id="300" name="Column278"/>
    <tableColumn id="301" name="Column279"/>
    <tableColumn id="302" name="Column280"/>
    <tableColumn id="303" name="Column281"/>
    <tableColumn id="304" name="Column282"/>
    <tableColumn id="305" name="Column283"/>
    <tableColumn id="306" name="Column284"/>
    <tableColumn id="307" name="Column285"/>
    <tableColumn id="308" name="Column286"/>
    <tableColumn id="309" name="Column287"/>
    <tableColumn id="310" name="Column288"/>
    <tableColumn id="311" name="Column289"/>
    <tableColumn id="312" name="Column290"/>
    <tableColumn id="313" name="Column291"/>
    <tableColumn id="314" name="Column292"/>
    <tableColumn id="315" name="Column293"/>
    <tableColumn id="316" name="Column294"/>
    <tableColumn id="317" name="Column295"/>
    <tableColumn id="318" name="Column296"/>
    <tableColumn id="319" name="Column297"/>
    <tableColumn id="320" name="Column298"/>
    <tableColumn id="321" name="Column299"/>
    <tableColumn id="322" name="Column300"/>
    <tableColumn id="323" name="Column301"/>
    <tableColumn id="324" name="Column302"/>
    <tableColumn id="325" name="Column303"/>
    <tableColumn id="326" name="Column304"/>
    <tableColumn id="327" name="Column305"/>
    <tableColumn id="328" name="Column306"/>
    <tableColumn id="329" name="Column307"/>
    <tableColumn id="330" name="Column308"/>
    <tableColumn id="331" name="Column309"/>
    <tableColumn id="332" name="Column310"/>
    <tableColumn id="333" name="Column311"/>
    <tableColumn id="334" name="Column312"/>
    <tableColumn id="335" name="Column313"/>
    <tableColumn id="336" name="Column314"/>
    <tableColumn id="337" name="Column315"/>
    <tableColumn id="338" name="Column316"/>
    <tableColumn id="339" name="Column317"/>
    <tableColumn id="340" name="Column318"/>
    <tableColumn id="341" name="Column319"/>
    <tableColumn id="342" name="Column320"/>
    <tableColumn id="343" name="Column321"/>
    <tableColumn id="344" name="Column322"/>
    <tableColumn id="345" name="Column323"/>
    <tableColumn id="346" name="Column324"/>
    <tableColumn id="347" name="Column325"/>
    <tableColumn id="348" name="Column326"/>
    <tableColumn id="349" name="Column327"/>
    <tableColumn id="350" name="Column328"/>
    <tableColumn id="351" name="Column329"/>
    <tableColumn id="352" name="Column330"/>
    <tableColumn id="353" name="Column331"/>
    <tableColumn id="354" name="Column332"/>
    <tableColumn id="355" name="Column333"/>
    <tableColumn id="356" name="Column334"/>
    <tableColumn id="357" name="Column335"/>
    <tableColumn id="358" name="Column336"/>
    <tableColumn id="359" name="Column337"/>
    <tableColumn id="360" name="Column338"/>
    <tableColumn id="361" name="Column339"/>
    <tableColumn id="362" name="Column340"/>
    <tableColumn id="363" name="Column341"/>
    <tableColumn id="364" name="Column342"/>
    <tableColumn id="365" name="Column343"/>
    <tableColumn id="366" name="Column344"/>
    <tableColumn id="367" name="Column345"/>
    <tableColumn id="368" name="Column346"/>
    <tableColumn id="369" name="Column347"/>
    <tableColumn id="370" name="Column348"/>
    <tableColumn id="371" name="Column349"/>
    <tableColumn id="372" name="Column350"/>
    <tableColumn id="373" name="Column351"/>
    <tableColumn id="374" name="Column352"/>
    <tableColumn id="375" name="Column353"/>
    <tableColumn id="376" name="Column354"/>
    <tableColumn id="377" name="Column355"/>
    <tableColumn id="378" name="Column356"/>
    <tableColumn id="379" name="Column357"/>
    <tableColumn id="380" name="Column358"/>
    <tableColumn id="381" name="Column359"/>
    <tableColumn id="382" name="Column360"/>
    <tableColumn id="383" name="Column361"/>
    <tableColumn id="384" name="Column362"/>
    <tableColumn id="385" name="Column363"/>
    <tableColumn id="386" name="Column364"/>
    <tableColumn id="387" name="Column365"/>
    <tableColumn id="388" name="Column366"/>
    <tableColumn id="389" name="Column367"/>
    <tableColumn id="390" name="Column368"/>
    <tableColumn id="391" name="Column369"/>
    <tableColumn id="392" name="Column370"/>
    <tableColumn id="393" name="Column371"/>
    <tableColumn id="394" name="Column372"/>
    <tableColumn id="395" name="Column373"/>
    <tableColumn id="396" name="Column374"/>
    <tableColumn id="397" name="Column375"/>
    <tableColumn id="398" name="Column376"/>
    <tableColumn id="399" name="Column377"/>
    <tableColumn id="400" name="Column378"/>
    <tableColumn id="401" name="Column379"/>
    <tableColumn id="402" name="Column380"/>
    <tableColumn id="403" name="Column381"/>
    <tableColumn id="404" name="Column382"/>
    <tableColumn id="405" name="Column383"/>
    <tableColumn id="406" name="Column384"/>
    <tableColumn id="407" name="Column385"/>
    <tableColumn id="408" name="Column386"/>
    <tableColumn id="409" name="Column387"/>
    <tableColumn id="410" name="Column388"/>
    <tableColumn id="411" name="Column389"/>
    <tableColumn id="412" name="Column390"/>
    <tableColumn id="413" name="Column391"/>
    <tableColumn id="414" name="Column392"/>
    <tableColumn id="415" name="Column393"/>
    <tableColumn id="416" name="Column394"/>
    <tableColumn id="417" name="Column395"/>
    <tableColumn id="418" name="Column396"/>
    <tableColumn id="419" name="Column397"/>
    <tableColumn id="420" name="Column398"/>
    <tableColumn id="421" name="Column399"/>
    <tableColumn id="422" name="Column400"/>
    <tableColumn id="423" name="Column401"/>
    <tableColumn id="424" name="Column402"/>
    <tableColumn id="425" name="Column403"/>
    <tableColumn id="426" name="Column404"/>
    <tableColumn id="427" name="Column405"/>
    <tableColumn id="428" name="Column406"/>
    <tableColumn id="429" name="Column407"/>
    <tableColumn id="430" name="Column408"/>
    <tableColumn id="431" name="Column409"/>
    <tableColumn id="432" name="Column410"/>
    <tableColumn id="433" name="Column411"/>
    <tableColumn id="434" name="Column412"/>
    <tableColumn id="435" name="Column413"/>
    <tableColumn id="436" name="Column414"/>
    <tableColumn id="437" name="Column415"/>
    <tableColumn id="438" name="Column416"/>
    <tableColumn id="439" name="Column417"/>
    <tableColumn id="440" name="Column418"/>
    <tableColumn id="441" name="Column419"/>
    <tableColumn id="442" name="Column420"/>
    <tableColumn id="443" name="Column421"/>
    <tableColumn id="444" name="Column422"/>
    <tableColumn id="445" name="Column423"/>
    <tableColumn id="446" name="Column424"/>
    <tableColumn id="447" name="Column425"/>
    <tableColumn id="448" name="Column426"/>
    <tableColumn id="449" name="Column427"/>
    <tableColumn id="450" name="Column428"/>
    <tableColumn id="451" name="Column429"/>
    <tableColumn id="452" name="Column430"/>
    <tableColumn id="453" name="Column431"/>
    <tableColumn id="454" name="Column432"/>
    <tableColumn id="455" name="Column433"/>
    <tableColumn id="456" name="Column434"/>
    <tableColumn id="457" name="Column435"/>
    <tableColumn id="458" name="Column436"/>
    <tableColumn id="459" name="Column437"/>
    <tableColumn id="460" name="Column438"/>
    <tableColumn id="461" name="Column439"/>
    <tableColumn id="462" name="Column440"/>
    <tableColumn id="463" name="Column441"/>
    <tableColumn id="464" name="Column442"/>
    <tableColumn id="465" name="Column443"/>
    <tableColumn id="466" name="Column444"/>
    <tableColumn id="467" name="Column445"/>
    <tableColumn id="468" name="Column446"/>
    <tableColumn id="469" name="Column447"/>
    <tableColumn id="470" name="Column448"/>
    <tableColumn id="471" name="Column449"/>
    <tableColumn id="472" name="Column450"/>
    <tableColumn id="473" name="Column451"/>
    <tableColumn id="474" name="Column452"/>
    <tableColumn id="475" name="Column453"/>
    <tableColumn id="476" name="Column454"/>
    <tableColumn id="477" name="Column455"/>
    <tableColumn id="478" name="Column456"/>
    <tableColumn id="479" name="Column457"/>
    <tableColumn id="480" name="Column458"/>
    <tableColumn id="481" name="Column459"/>
    <tableColumn id="482" name="Column460"/>
    <tableColumn id="483" name="Column461"/>
    <tableColumn id="484" name="Column462"/>
    <tableColumn id="485" name="Column463"/>
    <tableColumn id="486" name="Column464"/>
    <tableColumn id="487" name="Column465"/>
    <tableColumn id="488" name="Column466"/>
    <tableColumn id="489" name="Column467"/>
    <tableColumn id="490" name="Column468"/>
    <tableColumn id="491" name="Column469"/>
    <tableColumn id="492" name="Column470"/>
    <tableColumn id="493" name="Column471"/>
    <tableColumn id="494" name="Column472"/>
    <tableColumn id="495" name="Column473"/>
    <tableColumn id="496" name="Column474"/>
    <tableColumn id="497" name="Column475"/>
    <tableColumn id="498" name="Column476"/>
    <tableColumn id="499" name="Column477"/>
    <tableColumn id="500" name="Column478"/>
    <tableColumn id="501" name="Column479"/>
    <tableColumn id="502" name="Column480"/>
    <tableColumn id="503" name="Column481"/>
    <tableColumn id="504" name="Column482"/>
    <tableColumn id="505" name="Column483"/>
    <tableColumn id="506" name="Column484"/>
    <tableColumn id="507" name="Column485"/>
    <tableColumn id="508" name="Column486"/>
    <tableColumn id="509" name="Column487"/>
    <tableColumn id="510" name="Column488"/>
    <tableColumn id="511" name="Column489"/>
    <tableColumn id="512" name="Column490"/>
    <tableColumn id="513" name="Column491"/>
    <tableColumn id="514" name="Column492"/>
    <tableColumn id="515" name="Column493"/>
    <tableColumn id="516" name="Column494"/>
    <tableColumn id="517" name="Column495"/>
    <tableColumn id="518" name="Column496"/>
    <tableColumn id="519" name="Column497"/>
    <tableColumn id="520" name="Column498"/>
    <tableColumn id="521" name="Column499"/>
    <tableColumn id="522" name="Column500"/>
    <tableColumn id="523" name="Column501"/>
    <tableColumn id="524" name="Column502"/>
    <tableColumn id="525" name="Column503"/>
    <tableColumn id="526" name="Column504"/>
    <tableColumn id="527" name="Column505"/>
    <tableColumn id="528" name="Column506"/>
    <tableColumn id="529" name="Column507"/>
    <tableColumn id="530" name="Column508"/>
    <tableColumn id="531" name="Column509"/>
    <tableColumn id="532" name="Column510"/>
    <tableColumn id="533" name="Column511"/>
    <tableColumn id="534" name="Column512"/>
    <tableColumn id="535" name="Column513"/>
    <tableColumn id="536" name="Column514"/>
    <tableColumn id="537" name="Column515"/>
    <tableColumn id="538" name="Column516"/>
    <tableColumn id="539" name="Column517"/>
    <tableColumn id="540" name="Column518"/>
    <tableColumn id="541" name="Column519"/>
    <tableColumn id="542" name="Column520"/>
    <tableColumn id="543" name="Column521"/>
    <tableColumn id="544" name="Column522"/>
    <tableColumn id="545" name="Column523"/>
    <tableColumn id="546" name="Column524"/>
    <tableColumn id="547" name="Column525"/>
    <tableColumn id="548" name="Column526"/>
    <tableColumn id="549" name="Column527"/>
    <tableColumn id="550" name="Column528"/>
    <tableColumn id="551" name="Column529"/>
    <tableColumn id="552" name="Column530"/>
    <tableColumn id="553" name="Column531"/>
    <tableColumn id="554" name="Column532"/>
    <tableColumn id="555" name="Column533"/>
    <tableColumn id="556" name="Column534"/>
    <tableColumn id="557" name="Column535"/>
    <tableColumn id="558" name="Column536"/>
    <tableColumn id="559" name="Column537"/>
    <tableColumn id="560" name="Column538"/>
    <tableColumn id="561" name="Column539"/>
    <tableColumn id="562" name="Column540"/>
    <tableColumn id="563" name="Column541"/>
    <tableColumn id="564" name="Column542"/>
    <tableColumn id="565" name="Column543"/>
    <tableColumn id="566" name="Column544"/>
    <tableColumn id="567" name="Column545"/>
    <tableColumn id="568" name="Column546"/>
    <tableColumn id="569" name="Column547"/>
    <tableColumn id="570" name="Column548"/>
    <tableColumn id="571" name="Column549"/>
    <tableColumn id="572" name="Column550"/>
    <tableColumn id="573" name="Column551"/>
    <tableColumn id="574" name="Column552"/>
    <tableColumn id="575" name="Column553"/>
    <tableColumn id="576" name="Column554"/>
    <tableColumn id="577" name="Column555"/>
    <tableColumn id="578" name="Column556"/>
    <tableColumn id="579" name="Column557"/>
    <tableColumn id="580" name="Column558"/>
    <tableColumn id="581" name="Column559"/>
    <tableColumn id="582" name="Column560"/>
    <tableColumn id="583" name="Column561"/>
    <tableColumn id="584" name="Column562"/>
    <tableColumn id="585" name="Column563"/>
    <tableColumn id="586" name="Column564"/>
    <tableColumn id="587" name="Column565"/>
    <tableColumn id="588" name="Column566"/>
    <tableColumn id="589" name="Column567"/>
    <tableColumn id="590" name="Column568"/>
    <tableColumn id="591" name="Column569"/>
    <tableColumn id="592" name="Column570"/>
    <tableColumn id="593" name="Column571"/>
    <tableColumn id="594" name="Column572"/>
    <tableColumn id="595" name="Column573"/>
    <tableColumn id="596" name="Column574"/>
    <tableColumn id="597" name="Column575"/>
    <tableColumn id="598" name="Column576"/>
    <tableColumn id="599" name="Column577"/>
    <tableColumn id="600" name="Column578"/>
    <tableColumn id="601" name="Column579"/>
    <tableColumn id="602" name="Column580"/>
    <tableColumn id="603" name="Column581"/>
    <tableColumn id="604" name="Column582"/>
    <tableColumn id="605" name="Column583"/>
    <tableColumn id="606" name="Column584"/>
    <tableColumn id="607" name="Column585"/>
    <tableColumn id="608" name="Column586"/>
    <tableColumn id="609" name="Column587"/>
    <tableColumn id="610" name="Column588"/>
    <tableColumn id="611" name="Column589"/>
    <tableColumn id="612" name="Column590"/>
    <tableColumn id="613" name="Column591"/>
    <tableColumn id="614" name="Column592"/>
    <tableColumn id="615" name="Column593"/>
    <tableColumn id="616" name="Column594"/>
    <tableColumn id="617" name="Column595"/>
    <tableColumn id="618" name="Column596"/>
    <tableColumn id="619" name="Column597"/>
    <tableColumn id="620" name="Column598"/>
    <tableColumn id="621" name="Column599"/>
    <tableColumn id="622" name="Column600"/>
    <tableColumn id="623" name="Column601"/>
    <tableColumn id="624" name="Column602"/>
    <tableColumn id="625" name="Column603"/>
    <tableColumn id="626" name="Column604"/>
    <tableColumn id="627" name="Column605"/>
    <tableColumn id="628" name="Column606"/>
    <tableColumn id="629" name="Column607"/>
    <tableColumn id="630" name="Column608"/>
    <tableColumn id="631" name="Column609"/>
    <tableColumn id="632" name="Column610"/>
    <tableColumn id="633" name="Column611"/>
    <tableColumn id="634" name="Column612"/>
    <tableColumn id="635" name="Column613"/>
    <tableColumn id="636" name="Column614"/>
    <tableColumn id="637" name="Column615"/>
    <tableColumn id="638" name="Column616"/>
    <tableColumn id="639" name="Column617"/>
    <tableColumn id="640" name="Column618"/>
    <tableColumn id="641" name="Column619"/>
    <tableColumn id="642" name="Column620"/>
    <tableColumn id="643" name="Column621"/>
    <tableColumn id="644" name="Column622"/>
    <tableColumn id="645" name="Column623"/>
    <tableColumn id="646" name="Column624"/>
    <tableColumn id="647" name="Column625"/>
    <tableColumn id="648" name="Column626"/>
    <tableColumn id="649" name="Column627"/>
    <tableColumn id="650" name="Column628"/>
    <tableColumn id="651" name="Column629"/>
    <tableColumn id="652" name="Column630"/>
    <tableColumn id="653" name="Column631"/>
    <tableColumn id="654" name="Column632"/>
    <tableColumn id="655" name="Column633"/>
    <tableColumn id="656" name="Column634"/>
    <tableColumn id="657" name="Column635"/>
    <tableColumn id="658" name="Column636"/>
    <tableColumn id="659" name="Column637"/>
    <tableColumn id="660" name="Column638"/>
    <tableColumn id="661" name="Column639"/>
    <tableColumn id="662" name="Column640"/>
    <tableColumn id="663" name="Column641"/>
    <tableColumn id="664" name="Column642"/>
    <tableColumn id="665" name="Column643"/>
    <tableColumn id="666" name="Column644"/>
    <tableColumn id="667" name="Column645"/>
    <tableColumn id="668" name="Column646"/>
    <tableColumn id="669" name="Column647"/>
    <tableColumn id="670" name="Column648"/>
    <tableColumn id="671" name="Column649"/>
    <tableColumn id="672" name="Column650"/>
    <tableColumn id="673" name="Column651"/>
    <tableColumn id="674" name="Column652"/>
    <tableColumn id="675" name="Column653"/>
    <tableColumn id="676" name="Column654"/>
    <tableColumn id="677" name="Column655"/>
    <tableColumn id="678" name="Column656"/>
    <tableColumn id="679" name="Column657"/>
    <tableColumn id="680" name="Column658"/>
    <tableColumn id="681" name="Column659"/>
    <tableColumn id="682" name="Column660"/>
    <tableColumn id="683" name="Column661"/>
    <tableColumn id="684" name="Column662"/>
    <tableColumn id="685" name="Column663"/>
    <tableColumn id="686" name="Column664"/>
    <tableColumn id="687" name="Column665"/>
    <tableColumn id="688" name="Column666"/>
    <tableColumn id="689" name="Column667"/>
    <tableColumn id="690" name="Column668"/>
    <tableColumn id="691" name="Column669"/>
    <tableColumn id="692" name="Column670"/>
    <tableColumn id="693" name="Column671"/>
    <tableColumn id="694" name="Column672"/>
    <tableColumn id="695" name="Column673"/>
    <tableColumn id="696" name="Column674"/>
    <tableColumn id="697" name="Column675"/>
    <tableColumn id="698" name="Column676"/>
    <tableColumn id="699" name="Column677"/>
    <tableColumn id="700" name="Column678"/>
    <tableColumn id="701" name="Column679"/>
    <tableColumn id="702" name="Column680"/>
    <tableColumn id="703" name="Column681"/>
    <tableColumn id="704" name="Column682"/>
    <tableColumn id="705" name="Column683"/>
    <tableColumn id="706" name="Column684"/>
    <tableColumn id="707" name="Column685"/>
    <tableColumn id="708" name="Column686"/>
    <tableColumn id="709" name="Column687"/>
    <tableColumn id="710" name="Column688"/>
    <tableColumn id="711" name="Column689"/>
    <tableColumn id="712" name="Column690"/>
    <tableColumn id="713" name="Column691"/>
    <tableColumn id="714" name="Column692"/>
    <tableColumn id="715" name="Column693"/>
    <tableColumn id="716" name="Column694"/>
    <tableColumn id="717" name="Column695"/>
    <tableColumn id="718" name="Column696"/>
    <tableColumn id="719" name="Column697"/>
    <tableColumn id="720" name="Column698"/>
    <tableColumn id="721" name="Column699"/>
    <tableColumn id="722" name="Column700"/>
    <tableColumn id="723" name="Column701"/>
    <tableColumn id="724" name="Column702"/>
    <tableColumn id="725" name="Column703"/>
    <tableColumn id="726" name="Column704"/>
    <tableColumn id="727" name="Column705"/>
    <tableColumn id="728" name="Column706"/>
    <tableColumn id="729" name="Column707"/>
    <tableColumn id="730" name="Column708"/>
    <tableColumn id="731" name="Column709"/>
    <tableColumn id="732" name="Column710"/>
    <tableColumn id="733" name="Column711"/>
    <tableColumn id="734" name="Column712"/>
    <tableColumn id="735" name="Column713"/>
    <tableColumn id="736" name="Column714"/>
    <tableColumn id="737" name="Column715"/>
    <tableColumn id="738" name="Column716"/>
    <tableColumn id="739" name="Column717"/>
    <tableColumn id="740" name="Column718"/>
    <tableColumn id="741" name="Column719"/>
    <tableColumn id="742" name="Column720"/>
    <tableColumn id="743" name="Column721"/>
    <tableColumn id="744" name="Column722"/>
    <tableColumn id="745" name="Column723"/>
    <tableColumn id="746" name="Column724"/>
    <tableColumn id="747" name="Column725"/>
    <tableColumn id="748" name="Column726"/>
    <tableColumn id="749" name="Column727"/>
    <tableColumn id="750" name="Column728"/>
    <tableColumn id="751" name="Column729"/>
    <tableColumn id="752" name="Column730"/>
    <tableColumn id="753" name="Column731"/>
    <tableColumn id="754" name="Column732"/>
    <tableColumn id="755" name="Column733"/>
    <tableColumn id="756" name="Column734"/>
    <tableColumn id="757" name="Column735"/>
    <tableColumn id="758" name="Column736"/>
    <tableColumn id="759" name="Column737"/>
    <tableColumn id="760" name="Column738"/>
    <tableColumn id="761" name="Column739"/>
    <tableColumn id="762" name="Column740"/>
    <tableColumn id="763" name="Column741"/>
    <tableColumn id="764" name="Column742"/>
    <tableColumn id="765" name="Column743"/>
    <tableColumn id="766" name="Column744"/>
    <tableColumn id="767" name="Column745"/>
    <tableColumn id="768" name="Column746"/>
    <tableColumn id="769" name="Column747"/>
    <tableColumn id="770" name="Column748"/>
    <tableColumn id="771" name="Column749"/>
    <tableColumn id="772" name="Column750"/>
    <tableColumn id="773" name="Column751"/>
    <tableColumn id="774" name="Column752"/>
    <tableColumn id="775" name="Column753"/>
    <tableColumn id="776" name="Column754"/>
    <tableColumn id="777" name="Column755"/>
    <tableColumn id="778" name="Column756"/>
    <tableColumn id="779" name="Column757"/>
    <tableColumn id="780" name="Column758"/>
    <tableColumn id="781" name="Column759"/>
    <tableColumn id="782" name="Column760"/>
    <tableColumn id="783" name="Column761"/>
    <tableColumn id="784" name="Column762"/>
    <tableColumn id="785" name="Column763"/>
    <tableColumn id="786" name="Column764"/>
    <tableColumn id="787" name="Column765"/>
    <tableColumn id="788" name="Column766"/>
    <tableColumn id="789" name="Column767"/>
    <tableColumn id="790" name="Column768"/>
    <tableColumn id="791" name="Column769"/>
    <tableColumn id="792" name="Column770"/>
    <tableColumn id="793" name="Column771"/>
    <tableColumn id="794" name="Column772"/>
    <tableColumn id="795" name="Column773"/>
    <tableColumn id="796" name="Column774"/>
    <tableColumn id="797" name="Column775"/>
    <tableColumn id="798" name="Column776"/>
    <tableColumn id="799" name="Column777"/>
    <tableColumn id="800" name="Column778"/>
    <tableColumn id="801" name="Column779"/>
    <tableColumn id="802" name="Column780"/>
    <tableColumn id="803" name="Column781"/>
    <tableColumn id="804" name="Column782"/>
    <tableColumn id="805" name="Column783"/>
    <tableColumn id="806" name="Column784"/>
    <tableColumn id="807" name="Column785"/>
    <tableColumn id="808" name="Column786"/>
    <tableColumn id="809" name="Column787"/>
    <tableColumn id="810" name="Column788"/>
    <tableColumn id="811" name="Column789"/>
    <tableColumn id="812" name="Column790"/>
    <tableColumn id="813" name="Column791"/>
    <tableColumn id="814" name="Column792"/>
    <tableColumn id="815" name="Column793"/>
    <tableColumn id="816" name="Column794"/>
    <tableColumn id="817" name="Column795"/>
    <tableColumn id="818" name="Column796"/>
    <tableColumn id="819" name="Column797"/>
    <tableColumn id="820" name="Column798"/>
    <tableColumn id="821" name="Column799"/>
    <tableColumn id="822" name="Column800"/>
    <tableColumn id="823" name="Column801"/>
    <tableColumn id="824" name="Column802"/>
    <tableColumn id="825" name="Column803"/>
    <tableColumn id="826" name="Column804"/>
    <tableColumn id="827" name="Column805"/>
    <tableColumn id="828" name="Column806"/>
    <tableColumn id="829" name="Column807"/>
    <tableColumn id="830" name="Column808"/>
    <tableColumn id="831" name="Column809"/>
    <tableColumn id="832" name="Column810"/>
    <tableColumn id="833" name="Column811"/>
    <tableColumn id="834" name="Column812"/>
    <tableColumn id="835" name="Column813"/>
    <tableColumn id="836" name="Column814"/>
    <tableColumn id="837" name="Column815"/>
    <tableColumn id="838" name="Column816"/>
    <tableColumn id="839" name="Column817"/>
    <tableColumn id="840" name="Column818"/>
    <tableColumn id="841" name="Column819"/>
    <tableColumn id="842" name="Column820"/>
    <tableColumn id="843" name="Column821"/>
    <tableColumn id="844" name="Column822"/>
    <tableColumn id="845" name="Column823"/>
    <tableColumn id="846" name="Column824"/>
    <tableColumn id="847" name="Column825"/>
    <tableColumn id="848" name="Column826"/>
    <tableColumn id="849" name="Column827"/>
    <tableColumn id="850" name="Column828"/>
    <tableColumn id="851" name="Column829"/>
    <tableColumn id="852" name="Column830"/>
    <tableColumn id="853" name="Column831"/>
    <tableColumn id="854" name="Column832"/>
    <tableColumn id="855" name="Column833"/>
    <tableColumn id="856" name="Column834"/>
    <tableColumn id="857" name="Column835"/>
    <tableColumn id="858" name="Column836"/>
    <tableColumn id="859" name="Column837"/>
    <tableColumn id="860" name="Column838"/>
    <tableColumn id="861" name="Column839"/>
    <tableColumn id="862" name="Column840"/>
    <tableColumn id="863" name="Column841"/>
    <tableColumn id="864" name="Column842"/>
    <tableColumn id="865" name="Column843"/>
    <tableColumn id="866" name="Column844"/>
    <tableColumn id="867" name="Column845"/>
    <tableColumn id="868" name="Column846"/>
    <tableColumn id="869" name="Column847"/>
    <tableColumn id="870" name="Column848"/>
    <tableColumn id="871" name="Column849"/>
    <tableColumn id="872" name="Column850"/>
    <tableColumn id="873" name="Column851"/>
    <tableColumn id="874" name="Column852"/>
    <tableColumn id="875" name="Column853"/>
    <tableColumn id="876" name="Column854"/>
    <tableColumn id="877" name="Column855"/>
    <tableColumn id="878" name="Column856"/>
    <tableColumn id="879" name="Column857"/>
    <tableColumn id="880" name="Column858"/>
    <tableColumn id="881" name="Column859"/>
    <tableColumn id="882" name="Column860"/>
    <tableColumn id="883" name="Column861"/>
    <tableColumn id="884" name="Column862"/>
    <tableColumn id="885" name="Column863"/>
    <tableColumn id="886" name="Column864"/>
    <tableColumn id="887" name="Column865"/>
    <tableColumn id="888" name="Column866"/>
    <tableColumn id="889" name="Column867"/>
    <tableColumn id="890" name="Column868"/>
    <tableColumn id="891" name="Column869"/>
    <tableColumn id="892" name="Column870"/>
    <tableColumn id="893" name="Column871"/>
    <tableColumn id="894" name="Column872"/>
    <tableColumn id="895" name="Column873"/>
    <tableColumn id="896" name="Column874"/>
    <tableColumn id="897" name="Column875"/>
    <tableColumn id="898" name="Column876"/>
    <tableColumn id="899" name="Column877"/>
    <tableColumn id="900" name="Column878"/>
    <tableColumn id="901" name="Column879"/>
    <tableColumn id="902" name="Column880"/>
    <tableColumn id="903" name="Column881"/>
    <tableColumn id="904" name="Column882"/>
    <tableColumn id="905" name="Column883"/>
    <tableColumn id="906" name="Column884"/>
    <tableColumn id="907" name="Column885"/>
    <tableColumn id="908" name="Column886"/>
    <tableColumn id="909" name="Column887"/>
    <tableColumn id="910" name="Column888"/>
    <tableColumn id="911" name="Column889"/>
    <tableColumn id="912" name="Column890"/>
    <tableColumn id="913" name="Column891"/>
    <tableColumn id="914" name="Column892"/>
    <tableColumn id="915" name="Column893"/>
    <tableColumn id="916" name="Column894"/>
    <tableColumn id="917" name="Column895"/>
    <tableColumn id="918" name="Column896"/>
    <tableColumn id="919" name="Column897"/>
    <tableColumn id="920" name="Column898"/>
    <tableColumn id="921" name="Column899"/>
    <tableColumn id="922" name="Column900"/>
    <tableColumn id="923" name="Column901"/>
    <tableColumn id="924" name="Column902"/>
    <tableColumn id="925" name="Column903"/>
    <tableColumn id="926" name="Column904"/>
    <tableColumn id="927" name="Column905"/>
    <tableColumn id="928" name="Column906"/>
    <tableColumn id="929" name="Column907"/>
    <tableColumn id="930" name="Column908"/>
    <tableColumn id="931" name="Column909"/>
    <tableColumn id="932" name="Column910"/>
    <tableColumn id="933" name="Column911"/>
    <tableColumn id="934" name="Column912"/>
    <tableColumn id="935" name="Column913"/>
    <tableColumn id="936" name="Column914"/>
    <tableColumn id="937" name="Column915"/>
    <tableColumn id="938" name="Column916"/>
    <tableColumn id="939" name="Column917"/>
    <tableColumn id="940" name="Column918"/>
    <tableColumn id="941" name="Column919"/>
    <tableColumn id="942" name="Column920"/>
    <tableColumn id="943" name="Column921"/>
    <tableColumn id="944" name="Column922"/>
    <tableColumn id="945" name="Column923"/>
    <tableColumn id="946" name="Column924"/>
    <tableColumn id="947" name="Column925"/>
    <tableColumn id="948" name="Column926"/>
    <tableColumn id="949" name="Column927"/>
    <tableColumn id="950" name="Column928"/>
    <tableColumn id="951" name="Column929"/>
    <tableColumn id="952" name="Column930"/>
    <tableColumn id="953" name="Column931"/>
    <tableColumn id="954" name="Column932"/>
    <tableColumn id="955" name="Column933"/>
    <tableColumn id="956" name="Column934"/>
    <tableColumn id="957" name="Column935"/>
    <tableColumn id="958" name="Column936"/>
    <tableColumn id="959" name="Column937"/>
    <tableColumn id="960" name="Column938"/>
    <tableColumn id="961" name="Column939"/>
    <tableColumn id="962" name="Column940"/>
    <tableColumn id="963" name="Column941"/>
    <tableColumn id="964" name="Column942"/>
    <tableColumn id="965" name="Column943"/>
    <tableColumn id="966" name="Column944"/>
    <tableColumn id="967" name="Column945"/>
    <tableColumn id="968" name="Column946"/>
    <tableColumn id="969" name="Column947"/>
    <tableColumn id="970" name="Column948"/>
    <tableColumn id="971" name="Column949"/>
    <tableColumn id="972" name="Column950"/>
    <tableColumn id="973" name="Column951"/>
    <tableColumn id="974" name="Column952"/>
    <tableColumn id="975" name="Column953"/>
    <tableColumn id="976" name="Column954"/>
    <tableColumn id="977" name="Column955"/>
    <tableColumn id="978" name="Column956"/>
    <tableColumn id="979" name="Column957"/>
    <tableColumn id="980" name="Column958"/>
    <tableColumn id="981" name="Column959"/>
    <tableColumn id="982" name="Column960"/>
    <tableColumn id="983" name="Column961"/>
    <tableColumn id="984" name="Column962"/>
    <tableColumn id="985" name="Column963"/>
    <tableColumn id="986" name="Column964"/>
    <tableColumn id="987" name="Column965"/>
    <tableColumn id="988" name="Column966"/>
    <tableColumn id="989" name="Column967"/>
    <tableColumn id="990" name="Column968"/>
    <tableColumn id="991" name="Column969"/>
    <tableColumn id="992" name="Column970"/>
    <tableColumn id="993" name="Column971"/>
    <tableColumn id="994" name="Column972"/>
    <tableColumn id="995" name="Column973"/>
    <tableColumn id="996" name="Column974"/>
    <tableColumn id="997" name="Column975"/>
    <tableColumn id="998" name="Column976"/>
    <tableColumn id="999" name="Column977"/>
    <tableColumn id="1000" name="Column978"/>
    <tableColumn id="1001" name="Column979"/>
    <tableColumn id="1002" name="Column980"/>
    <tableColumn id="1003" name="Column981"/>
    <tableColumn id="1004" name="Column982"/>
    <tableColumn id="1005" name="Column983"/>
    <tableColumn id="1006" name="Column984"/>
    <tableColumn id="1007" name="Column985"/>
    <tableColumn id="1008" name="Column986"/>
    <tableColumn id="1009" name="Column987"/>
    <tableColumn id="1010" name="Column988"/>
    <tableColumn id="1011" name="Column989"/>
    <tableColumn id="1012" name="Column990"/>
    <tableColumn id="1013" name="Column991"/>
    <tableColumn id="1014" name="Column992"/>
    <tableColumn id="1015" name="Column993"/>
    <tableColumn id="1016" name="Column994"/>
    <tableColumn id="1017" name="Column995"/>
    <tableColumn id="1018" name="Column996"/>
    <tableColumn id="1019" name="Column997"/>
    <tableColumn id="1020" name="Column998"/>
    <tableColumn id="1021" name="Column999"/>
    <tableColumn id="1022" name="Column1000"/>
    <tableColumn id="1023" name="Column1001"/>
    <tableColumn id="1024" name="Column1002"/>
    <tableColumn id="1025" name="Column1003"/>
    <tableColumn id="1026" name="Column1004"/>
    <tableColumn id="1027" name="Column1005"/>
    <tableColumn id="1028" name="Column1006"/>
    <tableColumn id="1029" name="Column1007"/>
    <tableColumn id="1030" name="Column1008"/>
    <tableColumn id="1031" name="Column1009"/>
    <tableColumn id="1032" name="Column1010"/>
    <tableColumn id="1033" name="Column1011"/>
    <tableColumn id="1034" name="Column1012"/>
    <tableColumn id="1035" name="Column1013"/>
    <tableColumn id="1036" name="Column1014"/>
    <tableColumn id="1037" name="Column1015"/>
    <tableColumn id="1038" name="Column1016"/>
    <tableColumn id="1039" name="Column1017"/>
    <tableColumn id="1040" name="Column1018"/>
    <tableColumn id="1041" name="Column1019"/>
    <tableColumn id="1042" name="Column1020"/>
    <tableColumn id="1043" name="Column1021"/>
    <tableColumn id="1044" name="Column1022"/>
    <tableColumn id="1045" name="Column1023"/>
    <tableColumn id="1046" name="Column1024"/>
    <tableColumn id="1047" name="Column1025"/>
    <tableColumn id="1048" name="Column1026"/>
    <tableColumn id="1049" name="Column1027"/>
    <tableColumn id="1050" name="Column1028"/>
    <tableColumn id="1051" name="Column1029"/>
    <tableColumn id="1052" name="Column1030"/>
    <tableColumn id="1053" name="Column1031"/>
    <tableColumn id="1054" name="Column1032"/>
    <tableColumn id="1055" name="Column1033"/>
    <tableColumn id="1056" name="Column1034"/>
    <tableColumn id="1057" name="Column1035"/>
    <tableColumn id="1058" name="Column1036"/>
    <tableColumn id="1059" name="Column1037"/>
    <tableColumn id="1060" name="Column1038"/>
    <tableColumn id="1061" name="Column1039"/>
    <tableColumn id="1062" name="Column1040"/>
    <tableColumn id="1063" name="Column1041"/>
    <tableColumn id="1064" name="Column1042"/>
    <tableColumn id="1065" name="Column1043"/>
    <tableColumn id="1066" name="Column1044"/>
    <tableColumn id="1067" name="Column1045"/>
    <tableColumn id="1068" name="Column1046"/>
    <tableColumn id="1069" name="Column1047"/>
    <tableColumn id="1070" name="Column1048"/>
    <tableColumn id="1071" name="Column1049"/>
    <tableColumn id="1072" name="Column1050"/>
    <tableColumn id="1073" name="Column1051"/>
    <tableColumn id="1074" name="Column1052"/>
    <tableColumn id="1075" name="Column1053"/>
    <tableColumn id="1076" name="Column1054"/>
    <tableColumn id="1077" name="Column1055"/>
    <tableColumn id="1078" name="Column1056"/>
    <tableColumn id="1079" name="Column1057"/>
    <tableColumn id="1080" name="Column1058"/>
    <tableColumn id="1081" name="Column1059"/>
    <tableColumn id="1082" name="Column1060"/>
    <tableColumn id="1083" name="Column1061"/>
    <tableColumn id="1084" name="Column1062"/>
    <tableColumn id="1085" name="Column1063"/>
    <tableColumn id="1086" name="Column1064"/>
    <tableColumn id="1087" name="Column1065"/>
    <tableColumn id="1088" name="Column1066"/>
    <tableColumn id="1089" name="Column1067"/>
    <tableColumn id="1090" name="Column1068"/>
    <tableColumn id="1091" name="Column1069"/>
    <tableColumn id="1092" name="Column1070"/>
    <tableColumn id="1093" name="Column1071"/>
    <tableColumn id="1094" name="Column1072"/>
    <tableColumn id="1095" name="Column1073"/>
    <tableColumn id="1096" name="Column1074"/>
    <tableColumn id="1097" name="Column1075"/>
    <tableColumn id="1098" name="Column1076"/>
    <tableColumn id="1099" name="Column1077"/>
    <tableColumn id="1100" name="Column1078"/>
    <tableColumn id="1101" name="Column1079"/>
    <tableColumn id="1102" name="Column1080"/>
    <tableColumn id="1103" name="Column1081"/>
    <tableColumn id="1104" name="Column1082"/>
    <tableColumn id="1105" name="Column1083"/>
    <tableColumn id="1106" name="Column1084"/>
    <tableColumn id="1107" name="Column1085"/>
    <tableColumn id="1108" name="Column1086"/>
    <tableColumn id="1109" name="Column1087"/>
    <tableColumn id="1110" name="Column1088"/>
    <tableColumn id="1111" name="Column1089"/>
    <tableColumn id="1112" name="Column1090"/>
    <tableColumn id="1113" name="Column1091"/>
    <tableColumn id="1114" name="Column1092"/>
    <tableColumn id="1115" name="Column1093"/>
    <tableColumn id="1116" name="Column1094"/>
    <tableColumn id="1117" name="Column1095"/>
    <tableColumn id="1118" name="Column1096"/>
    <tableColumn id="1119" name="Column1097"/>
    <tableColumn id="1120" name="Column1098"/>
    <tableColumn id="1121" name="Column1099"/>
    <tableColumn id="1122" name="Column1100"/>
    <tableColumn id="1123" name="Column1101"/>
    <tableColumn id="1124" name="Column1102"/>
    <tableColumn id="1125" name="Column1103"/>
    <tableColumn id="1126" name="Column1104"/>
    <tableColumn id="1127" name="Column1105"/>
    <tableColumn id="1128" name="Column1106"/>
    <tableColumn id="1129" name="Column1107"/>
    <tableColumn id="1130" name="Column1108"/>
    <tableColumn id="1131" name="Column1109"/>
    <tableColumn id="1132" name="Column1110"/>
    <tableColumn id="1133" name="Column1111"/>
    <tableColumn id="1134" name="Column1112"/>
    <tableColumn id="1135" name="Column1113"/>
    <tableColumn id="1136" name="Column1114"/>
    <tableColumn id="1137" name="Column1115"/>
    <tableColumn id="1138" name="Column1116"/>
    <tableColumn id="1139" name="Column1117"/>
    <tableColumn id="1140" name="Column1118"/>
    <tableColumn id="1141" name="Column1119"/>
    <tableColumn id="1142" name="Column1120"/>
    <tableColumn id="1143" name="Column1121"/>
    <tableColumn id="1144" name="Column1122"/>
    <tableColumn id="1145" name="Column1123"/>
    <tableColumn id="1146" name="Column1124"/>
    <tableColumn id="1147" name="Column1125"/>
    <tableColumn id="1148" name="Column1126"/>
    <tableColumn id="1149" name="Column1127"/>
    <tableColumn id="1150" name="Column1128"/>
    <tableColumn id="1151" name="Column1129"/>
    <tableColumn id="1152" name="Column1130"/>
    <tableColumn id="1153" name="Column1131"/>
    <tableColumn id="1154" name="Column1132"/>
    <tableColumn id="1155" name="Column1133"/>
    <tableColumn id="1156" name="Column1134"/>
    <tableColumn id="1157" name="Column1135"/>
    <tableColumn id="1158" name="Column1136"/>
    <tableColumn id="1159" name="Column1137"/>
    <tableColumn id="1160" name="Column1138"/>
    <tableColumn id="1161" name="Column1139"/>
    <tableColumn id="1162" name="Column1140"/>
    <tableColumn id="1163" name="Column1141"/>
    <tableColumn id="1164" name="Column1142"/>
    <tableColumn id="1165" name="Column1143"/>
    <tableColumn id="1166" name="Column1144"/>
    <tableColumn id="1167" name="Column1145"/>
    <tableColumn id="1168" name="Column1146"/>
    <tableColumn id="1169" name="Column1147"/>
    <tableColumn id="1170" name="Column1148"/>
    <tableColumn id="1171" name="Column1149"/>
    <tableColumn id="1172" name="Column1150"/>
    <tableColumn id="1173" name="Column1151"/>
    <tableColumn id="1174" name="Column1152"/>
    <tableColumn id="1175" name="Column1153"/>
    <tableColumn id="1176" name="Column1154"/>
    <tableColumn id="1177" name="Column1155"/>
    <tableColumn id="1178" name="Column1156"/>
    <tableColumn id="1179" name="Column1157"/>
    <tableColumn id="1180" name="Column1158"/>
    <tableColumn id="1181" name="Column1159"/>
    <tableColumn id="1182" name="Column1160"/>
    <tableColumn id="1183" name="Column1161"/>
    <tableColumn id="1184" name="Column1162"/>
    <tableColumn id="1185" name="Column1163"/>
    <tableColumn id="1186" name="Column1164"/>
    <tableColumn id="1187" name="Column1165"/>
    <tableColumn id="1188" name="Column1166"/>
    <tableColumn id="1189" name="Column1167"/>
    <tableColumn id="1190" name="Column1168"/>
    <tableColumn id="1191" name="Column1169"/>
    <tableColumn id="1192" name="Column1170"/>
    <tableColumn id="1193" name="Column1171"/>
    <tableColumn id="1194" name="Column1172"/>
    <tableColumn id="1195" name="Column1173"/>
    <tableColumn id="1196" name="Column1174"/>
    <tableColumn id="1197" name="Column1175"/>
    <tableColumn id="1198" name="Column1176"/>
    <tableColumn id="1199" name="Column1177"/>
    <tableColumn id="1200" name="Column1178"/>
    <tableColumn id="1201" name="Column1179"/>
    <tableColumn id="1202" name="Column1180"/>
    <tableColumn id="1203" name="Column1181"/>
    <tableColumn id="1204" name="Column1182"/>
    <tableColumn id="1205" name="Column1183"/>
    <tableColumn id="1206" name="Column1184"/>
    <tableColumn id="1207" name="Column1185"/>
    <tableColumn id="1208" name="Column1186"/>
    <tableColumn id="1209" name="Column1187"/>
    <tableColumn id="1210" name="Column1188"/>
    <tableColumn id="1211" name="Column1189"/>
    <tableColumn id="1212" name="Column1190"/>
    <tableColumn id="1213" name="Column1191"/>
    <tableColumn id="1214" name="Column1192"/>
    <tableColumn id="1215" name="Column1193"/>
    <tableColumn id="1216" name="Column1194"/>
    <tableColumn id="1217" name="Column1195"/>
    <tableColumn id="1218" name="Column1196"/>
    <tableColumn id="1219" name="Column1197"/>
    <tableColumn id="1220" name="Column1198"/>
    <tableColumn id="1221" name="Column1199"/>
    <tableColumn id="1222" name="Column1200"/>
    <tableColumn id="1223" name="Column1201"/>
    <tableColumn id="1224" name="Column1202"/>
    <tableColumn id="1225" name="Column1203"/>
    <tableColumn id="1226" name="Column1204"/>
    <tableColumn id="1227" name="Column1205"/>
    <tableColumn id="1228" name="Column1206"/>
    <tableColumn id="1229" name="Column1207"/>
    <tableColumn id="1230" name="Column1208"/>
    <tableColumn id="1231" name="Column1209"/>
    <tableColumn id="1232" name="Column1210"/>
    <tableColumn id="1233" name="Column1211"/>
    <tableColumn id="1234" name="Column1212"/>
    <tableColumn id="1235" name="Column1213"/>
    <tableColumn id="1236" name="Column1214"/>
    <tableColumn id="1237" name="Column1215"/>
    <tableColumn id="1238" name="Column1216"/>
    <tableColumn id="1239" name="Column1217"/>
    <tableColumn id="1240" name="Column1218"/>
    <tableColumn id="1241" name="Column1219"/>
    <tableColumn id="1242" name="Column1220"/>
    <tableColumn id="1243" name="Column1221"/>
    <tableColumn id="1244" name="Column12222"/>
    <tableColumn id="1245" name="Column1223"/>
    <tableColumn id="1246" name="Column1224"/>
    <tableColumn id="1247" name="Column1225"/>
    <tableColumn id="1248" name="Column1226"/>
    <tableColumn id="1249" name="Column1227"/>
    <tableColumn id="1250" name="Column1228"/>
    <tableColumn id="1251" name="Column1229"/>
    <tableColumn id="1252" name="Column1230"/>
    <tableColumn id="1253" name="Column1231"/>
    <tableColumn id="1254" name="Column1232"/>
    <tableColumn id="1255" name="Column1233"/>
    <tableColumn id="1256" name="Column1234"/>
    <tableColumn id="1257" name="Column1235"/>
    <tableColumn id="1258" name="Column1236"/>
    <tableColumn id="1259" name="Column1237"/>
    <tableColumn id="1260" name="Column1238"/>
    <tableColumn id="1261" name="Column1239"/>
    <tableColumn id="1262" name="Column1240"/>
    <tableColumn id="1263" name="Column1241"/>
    <tableColumn id="1264" name="Column1242"/>
    <tableColumn id="1265" name="Column1243"/>
    <tableColumn id="1266" name="Column1244"/>
    <tableColumn id="1267" name="Column1245"/>
    <tableColumn id="1268" name="Column1246"/>
    <tableColumn id="1269" name="Column1247"/>
    <tableColumn id="1270" name="Column1248"/>
    <tableColumn id="1271" name="Column1249"/>
    <tableColumn id="1272" name="Column1250"/>
    <tableColumn id="1273" name="Column1251"/>
    <tableColumn id="1274" name="Column1252"/>
    <tableColumn id="1275" name="Column1253"/>
    <tableColumn id="1276" name="Column1254"/>
    <tableColumn id="1277" name="Column1255"/>
    <tableColumn id="1278" name="Column1256"/>
    <tableColumn id="1279" name="Column1257"/>
    <tableColumn id="1280" name="Column1258"/>
    <tableColumn id="1281" name="Column1259"/>
    <tableColumn id="1282" name="Column1260"/>
    <tableColumn id="1283" name="Column1261"/>
    <tableColumn id="1284" name="Column1262"/>
    <tableColumn id="1285" name="Column1263"/>
    <tableColumn id="1286" name="Column1264"/>
    <tableColumn id="1287" name="Column1265"/>
    <tableColumn id="1288" name="Column1266"/>
    <tableColumn id="1289" name="Column1267"/>
    <tableColumn id="1290" name="Column1268"/>
    <tableColumn id="1291" name="Column1269"/>
    <tableColumn id="1292" name="Column1270"/>
    <tableColumn id="1293" name="Column1271"/>
    <tableColumn id="1294" name="Column1272"/>
    <tableColumn id="1295" name="Column1273"/>
    <tableColumn id="1296" name="Column1274"/>
    <tableColumn id="1297" name="Column1275"/>
    <tableColumn id="1298" name="Column1276"/>
    <tableColumn id="1299" name="Column1277"/>
    <tableColumn id="1300" name="Column1278"/>
    <tableColumn id="1301" name="Column1279"/>
    <tableColumn id="1302" name="Column1280"/>
    <tableColumn id="1303" name="Column1281"/>
    <tableColumn id="1304" name="Column1282"/>
    <tableColumn id="1305" name="Column1283"/>
    <tableColumn id="1306" name="Column1284"/>
    <tableColumn id="1307" name="Column1285"/>
    <tableColumn id="1308" name="Column1286"/>
    <tableColumn id="1309" name="Column1287"/>
    <tableColumn id="1310" name="Column1288"/>
    <tableColumn id="1311" name="Column1289"/>
    <tableColumn id="1312" name="Column1290"/>
    <tableColumn id="1313" name="Column1291"/>
    <tableColumn id="1314" name="Column1292"/>
    <tableColumn id="1315" name="Column1293"/>
    <tableColumn id="1316" name="Column1294"/>
    <tableColumn id="1317" name="Column1295"/>
    <tableColumn id="1318" name="Column1296"/>
    <tableColumn id="1319" name="Column1297"/>
    <tableColumn id="1320" name="Column1298"/>
    <tableColumn id="1321" name="Column1299"/>
    <tableColumn id="1322" name="Column1300"/>
    <tableColumn id="1323" name="Column1301"/>
    <tableColumn id="1324" name="Column1302"/>
    <tableColumn id="1325" name="Column1303"/>
    <tableColumn id="1326" name="Column1304"/>
    <tableColumn id="1327" name="Column1305"/>
    <tableColumn id="1328" name="Column1306"/>
    <tableColumn id="1329" name="Column1307"/>
    <tableColumn id="1330" name="Column1308"/>
    <tableColumn id="1331" name="Column1309"/>
    <tableColumn id="1332" name="Column1310"/>
    <tableColumn id="1333" name="Column1311"/>
    <tableColumn id="1334" name="Column1312"/>
    <tableColumn id="1335" name="Column1313"/>
    <tableColumn id="1336" name="Column1314"/>
    <tableColumn id="1337" name="Column1315"/>
    <tableColumn id="1338" name="Column1316"/>
    <tableColumn id="1339" name="Column1317"/>
    <tableColumn id="1340" name="Column1318"/>
    <tableColumn id="1341" name="Column1319"/>
    <tableColumn id="1342" name="Column1320"/>
    <tableColumn id="1343" name="Column1321"/>
    <tableColumn id="1344" name="Column1322"/>
    <tableColumn id="1345" name="Column1323"/>
    <tableColumn id="1346" name="Column1324"/>
    <tableColumn id="1347" name="Column1325"/>
    <tableColumn id="1348" name="Column1326"/>
    <tableColumn id="1349" name="Column1327"/>
    <tableColumn id="1350" name="Column1328"/>
    <tableColumn id="1351" name="Column1329"/>
    <tableColumn id="1352" name="Column1330"/>
    <tableColumn id="1353" name="Column1331"/>
    <tableColumn id="1354" name="Column1332"/>
    <tableColumn id="1355" name="Column1333"/>
    <tableColumn id="1356" name="Column1334"/>
    <tableColumn id="1357" name="Column1335"/>
    <tableColumn id="1358" name="Column1336"/>
    <tableColumn id="1359" name="Column1337"/>
    <tableColumn id="1360" name="Column1338"/>
    <tableColumn id="1361" name="Column1339"/>
    <tableColumn id="1362" name="Column1340"/>
    <tableColumn id="1363" name="Column1341"/>
    <tableColumn id="1364" name="Column1342"/>
    <tableColumn id="1365" name="Column1343"/>
    <tableColumn id="1366" name="Column1344"/>
    <tableColumn id="1367" name="Column1345"/>
    <tableColumn id="1368" name="Column1346"/>
    <tableColumn id="1369" name="Column1347"/>
    <tableColumn id="1370" name="Column1348"/>
    <tableColumn id="1371" name="Column1349"/>
    <tableColumn id="1372" name="Column1350"/>
    <tableColumn id="1373" name="Column1351"/>
    <tableColumn id="1374" name="Column1352"/>
    <tableColumn id="1375" name="Column1353"/>
    <tableColumn id="1376" name="Column1354"/>
    <tableColumn id="1377" name="Column1355"/>
    <tableColumn id="1378" name="Column1356"/>
    <tableColumn id="1379" name="Column1357"/>
    <tableColumn id="1380" name="Column1358"/>
    <tableColumn id="1381" name="Column1359"/>
    <tableColumn id="1382" name="Column1360"/>
    <tableColumn id="1383" name="Column1361"/>
    <tableColumn id="1384" name="Column1362"/>
    <tableColumn id="1385" name="Column1363"/>
    <tableColumn id="1386" name="Column1364"/>
    <tableColumn id="1387" name="Column1365"/>
    <tableColumn id="1388" name="Column1366"/>
    <tableColumn id="1389" name="Column1367"/>
    <tableColumn id="1390" name="Column1368"/>
    <tableColumn id="1391" name="Column1369"/>
    <tableColumn id="1392" name="Column1370"/>
    <tableColumn id="1393" name="Column1371"/>
    <tableColumn id="1394" name="Column1372"/>
    <tableColumn id="1395" name="Column1373"/>
    <tableColumn id="1396" name="Column1374"/>
    <tableColumn id="1397" name="Column1375"/>
    <tableColumn id="1398" name="Column1376"/>
    <tableColumn id="1399" name="Column1377"/>
    <tableColumn id="1400" name="Column1378"/>
    <tableColumn id="1401" name="Column1379"/>
    <tableColumn id="1402" name="Column1380"/>
    <tableColumn id="1403" name="Column1381"/>
    <tableColumn id="1404" name="Column1382"/>
    <tableColumn id="1405" name="Column1383"/>
    <tableColumn id="1406" name="Column1384"/>
    <tableColumn id="1407" name="Column1385"/>
    <tableColumn id="1408" name="Column1386"/>
    <tableColumn id="1409" name="Column1387"/>
    <tableColumn id="1410" name="Column1388"/>
    <tableColumn id="1411" name="Column1389"/>
    <tableColumn id="1412" name="Column1390"/>
    <tableColumn id="1413" name="Column1391"/>
    <tableColumn id="1414" name="Column1392"/>
    <tableColumn id="1415" name="Column1393"/>
    <tableColumn id="1416" name="Column1394"/>
    <tableColumn id="1417" name="Column1395"/>
    <tableColumn id="1418" name="Column1396"/>
    <tableColumn id="1419" name="Column1397"/>
    <tableColumn id="1420" name="Column1398"/>
    <tableColumn id="1421" name="Column1399"/>
    <tableColumn id="1422" name="Column1400"/>
    <tableColumn id="1423" name="Column1401"/>
    <tableColumn id="1424" name="Column1402"/>
    <tableColumn id="1425" name="Column1403"/>
    <tableColumn id="1426" name="Column1404"/>
    <tableColumn id="1427" name="Column1405"/>
    <tableColumn id="1428" name="Column1406"/>
    <tableColumn id="1429" name="Column1407"/>
    <tableColumn id="1430" name="Column1408"/>
    <tableColumn id="1431" name="Column1409"/>
    <tableColumn id="1432" name="Column1410"/>
    <tableColumn id="1433" name="Column1411"/>
    <tableColumn id="1434" name="Column1412"/>
    <tableColumn id="1435" name="Column1413"/>
    <tableColumn id="1436" name="Column1414"/>
    <tableColumn id="1437" name="Column1415"/>
    <tableColumn id="1438" name="Column1416"/>
    <tableColumn id="1439" name="Column1417"/>
    <tableColumn id="1440" name="Column1418"/>
    <tableColumn id="1441" name="Column1419"/>
    <tableColumn id="1442" name="Column1420"/>
    <tableColumn id="1443" name="Column1421"/>
    <tableColumn id="1444" name="Column1422"/>
    <tableColumn id="1445" name="Column1423"/>
    <tableColumn id="1446" name="Column1424"/>
    <tableColumn id="1447" name="Column1425"/>
    <tableColumn id="1448" name="Column1426"/>
    <tableColumn id="1449" name="Column1427"/>
    <tableColumn id="1450" name="Column1428"/>
    <tableColumn id="1451" name="Column1429"/>
    <tableColumn id="1452" name="Column1430"/>
    <tableColumn id="1453" name="Column1431"/>
    <tableColumn id="1454" name="Column1432"/>
    <tableColumn id="1455" name="Column1433"/>
    <tableColumn id="1456" name="Column1434"/>
    <tableColumn id="1457" name="Column1435"/>
    <tableColumn id="1458" name="Column1436"/>
    <tableColumn id="1459" name="Column1437"/>
    <tableColumn id="1460" name="Column1438"/>
    <tableColumn id="1461" name="Column1439"/>
    <tableColumn id="1462" name="Column1440"/>
    <tableColumn id="1463" name="Column1441"/>
    <tableColumn id="1464" name="Column1442"/>
    <tableColumn id="1465" name="Column1443"/>
    <tableColumn id="1466" name="Column1444"/>
    <tableColumn id="1467" name="Column1445"/>
    <tableColumn id="1468" name="Column1446"/>
    <tableColumn id="1469" name="Column1447"/>
    <tableColumn id="1470" name="Column1448"/>
    <tableColumn id="1471" name="Column1449"/>
    <tableColumn id="1472" name="Column1450"/>
    <tableColumn id="1473" name="Column1451"/>
    <tableColumn id="1474" name="Column1452"/>
    <tableColumn id="1475" name="Column1453"/>
    <tableColumn id="1476" name="Column1454"/>
    <tableColumn id="1477" name="Column1455"/>
    <tableColumn id="1478" name="Column1456"/>
    <tableColumn id="1479" name="Column1457"/>
    <tableColumn id="1480" name="Column1458"/>
    <tableColumn id="1481" name="Column1459"/>
    <tableColumn id="1482" name="Column1460"/>
    <tableColumn id="1483" name="Column1461"/>
    <tableColumn id="1484" name="Column1462"/>
    <tableColumn id="1485" name="Column1463"/>
    <tableColumn id="1486" name="Column1464"/>
    <tableColumn id="1487" name="Column1465"/>
    <tableColumn id="1488" name="Column1466"/>
    <tableColumn id="1489" name="Column1467"/>
    <tableColumn id="1490" name="Column1468"/>
    <tableColumn id="1491" name="Column1469"/>
    <tableColumn id="1492" name="Column1470"/>
    <tableColumn id="1493" name="Column1471"/>
    <tableColumn id="1494" name="Column1472"/>
    <tableColumn id="1495" name="Column1473"/>
    <tableColumn id="1496" name="Column1474"/>
    <tableColumn id="1497" name="Column1475"/>
    <tableColumn id="1498" name="Column1476"/>
    <tableColumn id="1499" name="Column1477"/>
    <tableColumn id="1500" name="Column1478"/>
    <tableColumn id="1501" name="Column1479"/>
    <tableColumn id="1502" name="Column1480"/>
    <tableColumn id="1503" name="Column1481"/>
    <tableColumn id="1504" name="Column1482"/>
    <tableColumn id="1505" name="Column1483"/>
    <tableColumn id="1506" name="Column1484"/>
    <tableColumn id="1507" name="Column1485"/>
    <tableColumn id="1508" name="Column1486"/>
    <tableColumn id="1509" name="Column1487"/>
    <tableColumn id="1510" name="Column1488"/>
    <tableColumn id="1511" name="Column1489"/>
    <tableColumn id="1512" name="Column1490"/>
    <tableColumn id="1513" name="Column1491"/>
    <tableColumn id="1514" name="Column1492"/>
    <tableColumn id="1515" name="Column1493"/>
    <tableColumn id="1516" name="Column1494"/>
    <tableColumn id="1517" name="Column1495"/>
    <tableColumn id="1518" name="Column1496"/>
    <tableColumn id="1519" name="Column1497"/>
    <tableColumn id="1520" name="Column1498"/>
    <tableColumn id="1521" name="Column1499"/>
    <tableColumn id="1522" name="Column1500"/>
    <tableColumn id="1523" name="Column1501"/>
    <tableColumn id="1524" name="Column1502"/>
    <tableColumn id="1525" name="Column1503"/>
    <tableColumn id="1526" name="Column1504"/>
    <tableColumn id="1527" name="Column1505"/>
    <tableColumn id="1528" name="Column1506"/>
    <tableColumn id="1529" name="Column1507"/>
    <tableColumn id="1530" name="Column1508"/>
    <tableColumn id="1531" name="Column1509"/>
    <tableColumn id="1532" name="Column1510"/>
    <tableColumn id="1533" name="Column1511"/>
    <tableColumn id="1534" name="Column1512"/>
    <tableColumn id="1535" name="Column1513"/>
    <tableColumn id="1536" name="Column1514"/>
    <tableColumn id="1537" name="Column1515"/>
    <tableColumn id="1538" name="Column1516"/>
    <tableColumn id="1539" name="Column1517"/>
    <tableColumn id="1540" name="Column1518"/>
    <tableColumn id="1541" name="Column1519"/>
    <tableColumn id="1542" name="Column1520"/>
    <tableColumn id="1543" name="Column1521"/>
    <tableColumn id="1544" name="Column1522"/>
    <tableColumn id="1545" name="Column1523"/>
    <tableColumn id="1546" name="Column1524"/>
    <tableColumn id="1547" name="Column1525"/>
    <tableColumn id="1548" name="Column1526"/>
    <tableColumn id="1549" name="Column1527"/>
    <tableColumn id="1550" name="Column1528"/>
    <tableColumn id="1551" name="Column1529"/>
    <tableColumn id="1552" name="Column1530"/>
    <tableColumn id="1553" name="Column1531"/>
    <tableColumn id="1554" name="Column1532"/>
    <tableColumn id="1555" name="Column1533"/>
    <tableColumn id="1556" name="Column1534"/>
    <tableColumn id="1557" name="Column1535"/>
    <tableColumn id="1558" name="Column1536"/>
    <tableColumn id="1559" name="Column1537"/>
    <tableColumn id="1560" name="Column1538"/>
    <tableColumn id="1561" name="Column1539"/>
    <tableColumn id="1562" name="Column1540"/>
    <tableColumn id="1563" name="Column1541"/>
    <tableColumn id="1564" name="Column1542"/>
    <tableColumn id="1565" name="Column1543"/>
    <tableColumn id="1566" name="Column1544"/>
    <tableColumn id="1567" name="Column1545"/>
    <tableColumn id="1568" name="Column1546"/>
    <tableColumn id="1569" name="Column1547"/>
    <tableColumn id="1570" name="Column1548"/>
    <tableColumn id="1571" name="Column1549"/>
    <tableColumn id="1572" name="Column1550"/>
    <tableColumn id="1573" name="Column1551"/>
    <tableColumn id="1574" name="Column1552"/>
    <tableColumn id="1575" name="Column1553"/>
    <tableColumn id="1576" name="Column1554"/>
    <tableColumn id="1577" name="Column1555"/>
    <tableColumn id="1578" name="Column1556"/>
    <tableColumn id="1579" name="Column1557"/>
    <tableColumn id="1580" name="Column1558"/>
    <tableColumn id="1581" name="Column1559"/>
    <tableColumn id="1582" name="Column1560"/>
    <tableColumn id="1583" name="Column1561"/>
    <tableColumn id="1584" name="Column1562"/>
    <tableColumn id="1585" name="Column1563"/>
    <tableColumn id="1586" name="Column1564"/>
    <tableColumn id="1587" name="Column1565"/>
    <tableColumn id="1588" name="Column1566"/>
    <tableColumn id="1589" name="Column1567"/>
    <tableColumn id="1590" name="Column1568"/>
    <tableColumn id="1591" name="Column1569"/>
    <tableColumn id="1592" name="Column1570"/>
    <tableColumn id="1593" name="Column1571"/>
    <tableColumn id="1594" name="Column1572"/>
    <tableColumn id="1595" name="Column1573"/>
    <tableColumn id="1596" name="Column1574"/>
    <tableColumn id="1597" name="Column1575"/>
    <tableColumn id="1598" name="Column1576"/>
    <tableColumn id="1599" name="Column1577"/>
    <tableColumn id="1600" name="Column1578"/>
    <tableColumn id="1601" name="Column1579"/>
    <tableColumn id="1602" name="Column1580"/>
    <tableColumn id="1603" name="Column1581"/>
    <tableColumn id="1604" name="Column1582"/>
    <tableColumn id="1605" name="Column1583"/>
    <tableColumn id="1606" name="Column1584"/>
    <tableColumn id="1607" name="Column1585"/>
    <tableColumn id="1608" name="Column1586"/>
    <tableColumn id="1609" name="Column1587"/>
    <tableColumn id="1610" name="Column1588"/>
    <tableColumn id="1611" name="Column1589"/>
    <tableColumn id="1612" name="Column1590"/>
    <tableColumn id="1613" name="Column1591"/>
    <tableColumn id="1614" name="Column1592"/>
    <tableColumn id="1615" name="Column1593"/>
    <tableColumn id="1616" name="Column1594"/>
    <tableColumn id="1617" name="Column1595"/>
    <tableColumn id="1618" name="Column1596"/>
    <tableColumn id="1619" name="Column1597"/>
    <tableColumn id="1620" name="Column1598"/>
    <tableColumn id="1621" name="Column1599"/>
    <tableColumn id="1622" name="Column1600"/>
    <tableColumn id="1623" name="Column1601"/>
    <tableColumn id="1624" name="Column1602"/>
    <tableColumn id="1625" name="Column1603"/>
    <tableColumn id="1626" name="Column1604"/>
    <tableColumn id="1627" name="Column1605"/>
    <tableColumn id="1628" name="Column1606"/>
    <tableColumn id="1629" name="Column1607"/>
    <tableColumn id="1630" name="Column1608"/>
    <tableColumn id="1631" name="Column1609"/>
    <tableColumn id="1632" name="Column1610"/>
    <tableColumn id="1633" name="Column1611"/>
    <tableColumn id="1634" name="Column1612"/>
    <tableColumn id="1635" name="Column1613"/>
    <tableColumn id="1636" name="Column1614"/>
    <tableColumn id="1637" name="Column1615"/>
    <tableColumn id="1638" name="Column1616"/>
    <tableColumn id="1639" name="Column1617"/>
    <tableColumn id="1640" name="Column1618"/>
    <tableColumn id="1641" name="Column1619"/>
    <tableColumn id="1642" name="Column1620"/>
    <tableColumn id="1643" name="Column1621"/>
    <tableColumn id="1644" name="Column1622"/>
    <tableColumn id="1645" name="Column1623"/>
    <tableColumn id="1646" name="Column1624"/>
    <tableColumn id="1647" name="Column1625"/>
    <tableColumn id="1648" name="Column1626"/>
    <tableColumn id="1649" name="Column1627"/>
    <tableColumn id="1650" name="Column1628"/>
    <tableColumn id="1651" name="Column1629"/>
    <tableColumn id="1652" name="Column1630"/>
    <tableColumn id="1653" name="Column1631"/>
    <tableColumn id="1654" name="Column1632"/>
    <tableColumn id="1655" name="Column1633"/>
    <tableColumn id="1656" name="Column1634"/>
    <tableColumn id="1657" name="Column1635"/>
    <tableColumn id="1658" name="Column1636"/>
    <tableColumn id="1659" name="Column1637"/>
    <tableColumn id="1660" name="Column1638"/>
    <tableColumn id="1661" name="Column1639"/>
    <tableColumn id="1662" name="Column1640"/>
    <tableColumn id="1663" name="Column1641"/>
    <tableColumn id="1664" name="Column1642"/>
    <tableColumn id="1665" name="Column1643"/>
    <tableColumn id="1666" name="Column1644"/>
    <tableColumn id="1667" name="Column1645"/>
    <tableColumn id="1668" name="Column1646"/>
    <tableColumn id="1669" name="Column1647"/>
    <tableColumn id="1670" name="Column1648"/>
    <tableColumn id="1671" name="Column1649"/>
    <tableColumn id="1672" name="Column1650"/>
    <tableColumn id="1673" name="Column1651"/>
    <tableColumn id="1674" name="Column1652"/>
    <tableColumn id="1675" name="Column1653"/>
    <tableColumn id="1676" name="Column1654"/>
    <tableColumn id="1677" name="Column1655"/>
    <tableColumn id="1678" name="Column1656"/>
    <tableColumn id="1679" name="Column1657"/>
    <tableColumn id="1680" name="Column1658"/>
    <tableColumn id="1681" name="Column1659"/>
    <tableColumn id="1682" name="Column1660"/>
    <tableColumn id="1683" name="Column1661"/>
    <tableColumn id="1684" name="Column1662"/>
    <tableColumn id="1685" name="Column1663"/>
    <tableColumn id="1686" name="Column1664"/>
    <tableColumn id="1687" name="Column1665"/>
    <tableColumn id="1688" name="Column1666"/>
    <tableColumn id="1689" name="Column1667"/>
    <tableColumn id="1690" name="Column1668"/>
    <tableColumn id="1691" name="Column1669"/>
    <tableColumn id="1692" name="Column1670"/>
    <tableColumn id="1693" name="Column1671"/>
    <tableColumn id="1694" name="Column1672"/>
    <tableColumn id="1695" name="Column1673"/>
    <tableColumn id="1696" name="Column1674"/>
    <tableColumn id="1697" name="Column1675"/>
    <tableColumn id="1698" name="Column1676"/>
    <tableColumn id="1699" name="Column1677"/>
    <tableColumn id="1700" name="Column1678"/>
    <tableColumn id="1701" name="Column1679"/>
    <tableColumn id="1702" name="Column1680"/>
    <tableColumn id="1703" name="Column1681"/>
    <tableColumn id="1704" name="Column1682"/>
    <tableColumn id="1705" name="Column1683"/>
    <tableColumn id="1706" name="Column1684"/>
    <tableColumn id="1707" name="Column1685"/>
    <tableColumn id="1708" name="Column1686"/>
    <tableColumn id="1709" name="Column1687"/>
    <tableColumn id="1710" name="Column1688"/>
    <tableColumn id="1711" name="Column1689"/>
    <tableColumn id="1712" name="Column1690"/>
    <tableColumn id="1713" name="Column1691"/>
    <tableColumn id="1714" name="Column1692"/>
    <tableColumn id="1715" name="Column1693"/>
    <tableColumn id="1716" name="Column1694"/>
    <tableColumn id="1717" name="Column1695"/>
    <tableColumn id="1718" name="Column1696"/>
    <tableColumn id="1719" name="Column1697"/>
    <tableColumn id="1720" name="Column1698"/>
    <tableColumn id="1721" name="Column1699"/>
    <tableColumn id="1722" name="Column1700"/>
    <tableColumn id="1723" name="Column1701"/>
    <tableColumn id="1724" name="Column1702"/>
    <tableColumn id="1725" name="Column1703"/>
    <tableColumn id="1726" name="Column1704"/>
    <tableColumn id="1727" name="Column1705"/>
    <tableColumn id="1728" name="Column1706"/>
    <tableColumn id="1729" name="Column1707"/>
    <tableColumn id="1730" name="Column1708"/>
    <tableColumn id="1731" name="Column1709"/>
    <tableColumn id="1732" name="Column1710"/>
    <tableColumn id="1733" name="Column1711"/>
    <tableColumn id="1734" name="Column1712"/>
    <tableColumn id="1735" name="Column1713"/>
    <tableColumn id="1736" name="Column1714"/>
    <tableColumn id="1737" name="Column1715"/>
    <tableColumn id="1738" name="Column1716"/>
    <tableColumn id="1739" name="Column1717"/>
    <tableColumn id="1740" name="Column1718"/>
    <tableColumn id="1741" name="Column1719"/>
    <tableColumn id="1742" name="Column1720"/>
    <tableColumn id="1743" name="Column1721"/>
    <tableColumn id="1744" name="Column1722"/>
    <tableColumn id="1745" name="Column1723"/>
    <tableColumn id="1746" name="Column1724"/>
    <tableColumn id="1747" name="Column1725"/>
    <tableColumn id="1748" name="Column1726"/>
    <tableColumn id="1749" name="Column1727"/>
    <tableColumn id="1750" name="Column1728"/>
    <tableColumn id="1751" name="Column1729"/>
    <tableColumn id="1752" name="Column1730"/>
    <tableColumn id="1753" name="Column1731"/>
    <tableColumn id="1754" name="Column1732"/>
    <tableColumn id="1755" name="Column1733"/>
    <tableColumn id="1756" name="Column1734"/>
    <tableColumn id="1757" name="Column1735"/>
    <tableColumn id="1758" name="Column1736"/>
    <tableColumn id="1759" name="Column1737"/>
    <tableColumn id="1760" name="Column1738"/>
    <tableColumn id="1761" name="Column1739"/>
    <tableColumn id="1762" name="Column1740"/>
    <tableColumn id="1763" name="Column1741"/>
    <tableColumn id="1764" name="Column1742"/>
    <tableColumn id="1765" name="Column1743"/>
    <tableColumn id="1766" name="Column1744"/>
    <tableColumn id="1767" name="Column1745"/>
    <tableColumn id="1768" name="Column1746"/>
    <tableColumn id="1769" name="Column1747"/>
    <tableColumn id="1770" name="Column1748"/>
    <tableColumn id="1771" name="Column1749"/>
    <tableColumn id="1772" name="Column1750"/>
    <tableColumn id="1773" name="Column1751"/>
    <tableColumn id="1774" name="Column1752"/>
    <tableColumn id="1775" name="Column1753"/>
    <tableColumn id="1776" name="Column1754"/>
    <tableColumn id="1777" name="Column1755"/>
    <tableColumn id="1778" name="Column1756"/>
    <tableColumn id="1779" name="Column1757"/>
    <tableColumn id="1780" name="Column1758"/>
    <tableColumn id="1781" name="Column1759"/>
    <tableColumn id="1782" name="Column1760"/>
    <tableColumn id="1783" name="Column1761"/>
    <tableColumn id="1784" name="Column1762"/>
    <tableColumn id="1785" name="Column1763"/>
    <tableColumn id="1786" name="Column1764"/>
    <tableColumn id="1787" name="Column1765"/>
    <tableColumn id="1788" name="Column1766"/>
    <tableColumn id="1789" name="Column1767"/>
    <tableColumn id="1790" name="Column1768"/>
    <tableColumn id="1791" name="Column1769"/>
    <tableColumn id="1792" name="Column1770"/>
    <tableColumn id="1793" name="Column1771"/>
    <tableColumn id="1794" name="Column1772"/>
    <tableColumn id="1795" name="Column1773"/>
    <tableColumn id="1796" name="Column1774"/>
    <tableColumn id="1797" name="Column1775"/>
    <tableColumn id="1798" name="Column1776"/>
    <tableColumn id="1799" name="Column1777"/>
    <tableColumn id="1800" name="Column1778"/>
    <tableColumn id="1801" name="Column1779"/>
    <tableColumn id="1802" name="Column1780"/>
    <tableColumn id="1803" name="Column1781"/>
    <tableColumn id="1804" name="Column1782"/>
    <tableColumn id="1805" name="Column1783"/>
    <tableColumn id="1806" name="Column1784"/>
    <tableColumn id="1807" name="Column1785"/>
    <tableColumn id="1808" name="Column1786"/>
    <tableColumn id="1809" name="Column1787"/>
    <tableColumn id="1810" name="Column1788"/>
    <tableColumn id="1811" name="Column1789"/>
    <tableColumn id="1812" name="Column1790"/>
    <tableColumn id="1813" name="Column1791"/>
    <tableColumn id="1814" name="Column1792"/>
    <tableColumn id="1815" name="Column1793"/>
    <tableColumn id="1816" name="Column1794"/>
    <tableColumn id="1817" name="Column1795"/>
    <tableColumn id="1818" name="Column1796"/>
    <tableColumn id="1819" name="Column1797"/>
    <tableColumn id="1820" name="Column1798"/>
    <tableColumn id="1821" name="Column1799"/>
    <tableColumn id="1822" name="Column1800"/>
    <tableColumn id="1823" name="Column1801"/>
    <tableColumn id="1824" name="Column1802"/>
    <tableColumn id="1825" name="Column1803"/>
    <tableColumn id="1826" name="Column1804"/>
    <tableColumn id="1827" name="Column1805"/>
    <tableColumn id="1828" name="Column1806"/>
    <tableColumn id="1829" name="Column1807"/>
    <tableColumn id="1830" name="Column1808"/>
    <tableColumn id="1831" name="Column1809"/>
    <tableColumn id="1832" name="Column1810"/>
    <tableColumn id="1833" name="Column1811"/>
    <tableColumn id="1834" name="Column1812"/>
    <tableColumn id="1835" name="Column1813"/>
    <tableColumn id="1836" name="Column1814"/>
    <tableColumn id="1837" name="Column1815"/>
    <tableColumn id="1838" name="Column1816"/>
    <tableColumn id="1839" name="Column1817"/>
    <tableColumn id="1840" name="Column1818"/>
    <tableColumn id="1841" name="Column1819"/>
    <tableColumn id="1842" name="Column1820"/>
    <tableColumn id="1843" name="Column1821"/>
    <tableColumn id="1844" name="Column1822"/>
    <tableColumn id="1845" name="Column1823"/>
    <tableColumn id="1846" name="Column1824"/>
    <tableColumn id="1847" name="Column1825"/>
    <tableColumn id="1848" name="Column1826"/>
    <tableColumn id="1849" name="Column1827"/>
    <tableColumn id="1850" name="Column1828"/>
    <tableColumn id="1851" name="Column1829"/>
    <tableColumn id="1852" name="Column1830"/>
    <tableColumn id="1853" name="Column1831"/>
    <tableColumn id="1854" name="Column1832"/>
    <tableColumn id="1855" name="Column1833"/>
    <tableColumn id="1856" name="Column1834"/>
    <tableColumn id="1857" name="Column1835"/>
    <tableColumn id="1858" name="Column1836"/>
    <tableColumn id="1859" name="Column1837"/>
    <tableColumn id="1860" name="Column1838"/>
    <tableColumn id="1861" name="Column1839"/>
    <tableColumn id="1862" name="Column1840"/>
    <tableColumn id="1863" name="Column1841"/>
    <tableColumn id="1864" name="Column1842"/>
    <tableColumn id="1865" name="Column1843"/>
    <tableColumn id="1866" name="Column1844"/>
    <tableColumn id="1867" name="Column1845"/>
    <tableColumn id="1868" name="Column1846"/>
    <tableColumn id="1869" name="Column1847"/>
    <tableColumn id="1870" name="Column1848"/>
    <tableColumn id="1871" name="Column1849"/>
    <tableColumn id="1872" name="Column1850"/>
    <tableColumn id="1873" name="Column1851"/>
    <tableColumn id="1874" name="Column1852"/>
    <tableColumn id="1875" name="Column1853"/>
    <tableColumn id="1876" name="Column1854"/>
    <tableColumn id="1877" name="Column1855"/>
    <tableColumn id="1878" name="Column1856"/>
    <tableColumn id="1879" name="Column1857"/>
    <tableColumn id="1880" name="Column1858"/>
    <tableColumn id="1881" name="Column1859"/>
    <tableColumn id="1882" name="Column1860"/>
    <tableColumn id="1883" name="Column1861"/>
    <tableColumn id="1884" name="Column1862"/>
    <tableColumn id="1885" name="Column1863"/>
    <tableColumn id="1886" name="Column1864"/>
    <tableColumn id="1887" name="Column1865"/>
    <tableColumn id="1888" name="Column1866"/>
    <tableColumn id="1889" name="Column1867"/>
    <tableColumn id="1890" name="Column1868"/>
    <tableColumn id="1891" name="Column1869"/>
    <tableColumn id="1892" name="Column1870"/>
    <tableColumn id="1893" name="Column1871"/>
    <tableColumn id="1894" name="Column1872"/>
    <tableColumn id="1895" name="Column1873"/>
    <tableColumn id="1896" name="Column1874"/>
    <tableColumn id="1897" name="Column1875"/>
    <tableColumn id="1898" name="Column1876"/>
    <tableColumn id="1899" name="Column1877"/>
    <tableColumn id="1900" name="Column1878"/>
    <tableColumn id="1901" name="Column1879"/>
    <tableColumn id="1902" name="Column1880"/>
    <tableColumn id="1903" name="Column1881"/>
    <tableColumn id="1904" name="Column1882"/>
    <tableColumn id="1905" name="Column1883"/>
    <tableColumn id="1906" name="Column1884"/>
    <tableColumn id="1907" name="Column1885"/>
    <tableColumn id="1908" name="Column1886"/>
    <tableColumn id="1909" name="Column1887"/>
    <tableColumn id="1910" name="Column1888"/>
    <tableColumn id="1911" name="Column1889"/>
    <tableColumn id="1912" name="Column1890"/>
    <tableColumn id="1913" name="Column1891"/>
    <tableColumn id="1914" name="Column1892"/>
    <tableColumn id="1915" name="Column1893"/>
    <tableColumn id="1916" name="Column1894"/>
    <tableColumn id="1917" name="Column1895"/>
    <tableColumn id="1918" name="Column1896"/>
    <tableColumn id="1919" name="Column1897"/>
    <tableColumn id="1920" name="Column1898"/>
    <tableColumn id="1921" name="Column1899"/>
    <tableColumn id="1922" name="Column1900"/>
    <tableColumn id="1923" name="Column1901"/>
    <tableColumn id="1924" name="Column1902"/>
    <tableColumn id="1925" name="Column1903"/>
    <tableColumn id="1926" name="Column1904"/>
    <tableColumn id="1927" name="Column1905"/>
    <tableColumn id="1928" name="Column1906"/>
    <tableColumn id="1929" name="Column1907"/>
    <tableColumn id="1930" name="Column1908"/>
    <tableColumn id="1931" name="Column1909"/>
    <tableColumn id="1932" name="Column1910"/>
    <tableColumn id="1933" name="Column1911"/>
    <tableColumn id="1934" name="Column1912"/>
    <tableColumn id="1935" name="Column1913"/>
    <tableColumn id="1936" name="Column1914"/>
    <tableColumn id="1937" name="Column1915"/>
    <tableColumn id="1938" name="Column1916"/>
    <tableColumn id="1939" name="Column1917"/>
    <tableColumn id="1940" name="Column1918"/>
    <tableColumn id="1941" name="Column1919"/>
    <tableColumn id="1942" name="Column1920"/>
    <tableColumn id="1943" name="Column1921"/>
    <tableColumn id="1944" name="Column1922"/>
    <tableColumn id="1945" name="Column1923"/>
    <tableColumn id="1946" name="Column1924"/>
    <tableColumn id="1947" name="Column1925"/>
    <tableColumn id="1948" name="Column1926"/>
    <tableColumn id="1949" name="Column1927"/>
    <tableColumn id="1950" name="Column1928"/>
    <tableColumn id="1951" name="Column1929"/>
    <tableColumn id="1952" name="Column1930"/>
    <tableColumn id="1953" name="Column1931"/>
    <tableColumn id="1954" name="Column1932"/>
    <tableColumn id="1955" name="Column1933"/>
    <tableColumn id="1956" name="Column1934"/>
    <tableColumn id="1957" name="Column1935"/>
    <tableColumn id="1958" name="Column1936"/>
    <tableColumn id="1959" name="Column1937"/>
    <tableColumn id="1960" name="Column1938"/>
    <tableColumn id="1961" name="Column1939"/>
    <tableColumn id="1962" name="Column1940"/>
    <tableColumn id="1963" name="Column1941"/>
    <tableColumn id="1964" name="Column1942"/>
    <tableColumn id="1965" name="Column1943"/>
    <tableColumn id="1966" name="Column1944"/>
    <tableColumn id="1967" name="Column1945"/>
    <tableColumn id="1968" name="Column1946"/>
    <tableColumn id="1969" name="Column1947"/>
    <tableColumn id="1970" name="Column1948"/>
    <tableColumn id="1971" name="Column1949"/>
    <tableColumn id="1972" name="Column1950"/>
    <tableColumn id="1973" name="Column1951"/>
    <tableColumn id="1974" name="Column1952"/>
    <tableColumn id="1975" name="Column1953"/>
    <tableColumn id="1976" name="Column1954"/>
    <tableColumn id="1977" name="Column1955"/>
    <tableColumn id="1978" name="Column1956"/>
    <tableColumn id="1979" name="Column1957"/>
    <tableColumn id="1980" name="Column1958"/>
    <tableColumn id="1981" name="Column1959"/>
    <tableColumn id="1982" name="Column1960"/>
    <tableColumn id="1983" name="Column1961"/>
    <tableColumn id="1984" name="Column1962"/>
    <tableColumn id="1985" name="Column1963"/>
    <tableColumn id="1986" name="Column1964"/>
    <tableColumn id="1987" name="Column1965"/>
    <tableColumn id="1988" name="Column1966"/>
    <tableColumn id="1989" name="Column1967"/>
    <tableColumn id="1990" name="Column1968"/>
    <tableColumn id="1991" name="Column1969"/>
    <tableColumn id="1992" name="Column1970"/>
    <tableColumn id="1993" name="Column1971"/>
    <tableColumn id="1994" name="Column1972"/>
    <tableColumn id="1995" name="Column1973"/>
    <tableColumn id="1996" name="Column1974"/>
    <tableColumn id="1997" name="Column1975"/>
    <tableColumn id="1998" name="Column1976"/>
    <tableColumn id="1999" name="Column1977"/>
    <tableColumn id="2000" name="Column1978"/>
    <tableColumn id="2001" name="Column1979"/>
    <tableColumn id="2002" name="Column1980"/>
    <tableColumn id="2003" name="Column1981"/>
    <tableColumn id="2004" name="Column1982"/>
    <tableColumn id="2005" name="Column1983"/>
    <tableColumn id="2006" name="Column1984"/>
    <tableColumn id="2007" name="Column1985"/>
    <tableColumn id="2008" name="Column1986"/>
    <tableColumn id="2009" name="Column1987"/>
    <tableColumn id="2010" name="Column1988"/>
    <tableColumn id="2011" name="Column1989"/>
    <tableColumn id="2012" name="Column1990"/>
    <tableColumn id="2013" name="Column1991"/>
    <tableColumn id="2014" name="Column1992"/>
    <tableColumn id="2015" name="Column1993"/>
    <tableColumn id="2016" name="Column1994"/>
    <tableColumn id="2017" name="Column1995"/>
    <tableColumn id="2018" name="Column1996"/>
    <tableColumn id="2019" name="Column1997"/>
    <tableColumn id="2020" name="Column1998"/>
    <tableColumn id="2021" name="Column1999"/>
    <tableColumn id="2022" name="Column2000"/>
    <tableColumn id="2023" name="Column2001"/>
    <tableColumn id="2024" name="Column2002"/>
    <tableColumn id="2025" name="Column2003"/>
    <tableColumn id="2026" name="Column2004"/>
    <tableColumn id="2027" name="Column2005"/>
    <tableColumn id="2028" name="Column2006"/>
    <tableColumn id="2029" name="Column2007"/>
    <tableColumn id="2030" name="Column2008"/>
    <tableColumn id="2031" name="Column2009"/>
    <tableColumn id="2032" name="Column2010"/>
    <tableColumn id="2033" name="Column2011"/>
    <tableColumn id="2034" name="Column2012"/>
    <tableColumn id="2035" name="Column2013"/>
    <tableColumn id="2036" name="Column2014"/>
    <tableColumn id="2037" name="Column2015"/>
    <tableColumn id="2038" name="Column2016"/>
    <tableColumn id="2039" name="Column2017"/>
    <tableColumn id="2040" name="Column2018"/>
    <tableColumn id="2041" name="Column2019"/>
    <tableColumn id="2042" name="Column2020"/>
    <tableColumn id="2043" name="Column2021"/>
    <tableColumn id="2044" name="Column2022"/>
    <tableColumn id="2045" name="Column2023"/>
    <tableColumn id="2046" name="Column2024"/>
    <tableColumn id="2047" name="Column2025"/>
    <tableColumn id="2048" name="Column2026"/>
    <tableColumn id="2049" name="Column2027"/>
    <tableColumn id="2050" name="Column2028"/>
    <tableColumn id="2051" name="Column2029"/>
    <tableColumn id="2052" name="Column2030"/>
    <tableColumn id="2053" name="Column2031"/>
    <tableColumn id="2054" name="Column2032"/>
    <tableColumn id="2055" name="Column2033"/>
    <tableColumn id="2056" name="Column2034"/>
    <tableColumn id="2057" name="Column2035"/>
    <tableColumn id="2058" name="Column2036"/>
    <tableColumn id="2059" name="Column2037"/>
    <tableColumn id="2060" name="Column2038"/>
    <tableColumn id="2061" name="Column2039"/>
    <tableColumn id="2062" name="Column2040"/>
    <tableColumn id="2063" name="Column2041"/>
    <tableColumn id="2064" name="Column2042"/>
    <tableColumn id="2065" name="Column2043"/>
    <tableColumn id="2066" name="Column2044"/>
    <tableColumn id="2067" name="Column2045"/>
    <tableColumn id="2068" name="Column2046"/>
    <tableColumn id="2069" name="Column2047"/>
    <tableColumn id="2070" name="Column2048"/>
    <tableColumn id="2071" name="Column2049"/>
    <tableColumn id="2072" name="Column2050"/>
    <tableColumn id="2073" name="Column2051"/>
    <tableColumn id="2074" name="Column2052"/>
    <tableColumn id="2075" name="Column2053"/>
    <tableColumn id="2076" name="Column2054"/>
    <tableColumn id="2077" name="Column2055"/>
    <tableColumn id="2078" name="Column2056"/>
    <tableColumn id="2079" name="Column2057"/>
    <tableColumn id="2080" name="Column2058"/>
    <tableColumn id="2081" name="Column2059"/>
    <tableColumn id="2082" name="Column2060"/>
    <tableColumn id="2083" name="Column2061"/>
    <tableColumn id="2084" name="Column2062"/>
    <tableColumn id="2085" name="Column2063"/>
    <tableColumn id="2086" name="Column2064"/>
    <tableColumn id="2087" name="Column2065"/>
    <tableColumn id="2088" name="Column2066"/>
    <tableColumn id="2089" name="Column2067"/>
    <tableColumn id="2090" name="Column2068"/>
    <tableColumn id="2091" name="Column2069"/>
    <tableColumn id="2092" name="Column2070"/>
    <tableColumn id="2093" name="Column2071"/>
    <tableColumn id="2094" name="Column2072"/>
    <tableColumn id="2095" name="Column2073"/>
    <tableColumn id="2096" name="Column2074"/>
    <tableColumn id="2097" name="Column2075"/>
    <tableColumn id="2098" name="Column2076"/>
    <tableColumn id="2099" name="Column2077"/>
    <tableColumn id="2100" name="Column2078"/>
    <tableColumn id="2101" name="Column2079"/>
    <tableColumn id="2102" name="Column2080"/>
    <tableColumn id="2103" name="Column2081"/>
    <tableColumn id="2104" name="Column2082"/>
    <tableColumn id="2105" name="Column2083"/>
    <tableColumn id="2106" name="Column2084"/>
    <tableColumn id="2107" name="Column2085"/>
    <tableColumn id="2108" name="Column2086"/>
    <tableColumn id="2109" name="Column2087"/>
    <tableColumn id="2110" name="Column2088"/>
    <tableColumn id="2111" name="Column2089"/>
    <tableColumn id="2112" name="Column2090"/>
    <tableColumn id="2113" name="Column2091"/>
    <tableColumn id="2114" name="Column2092"/>
    <tableColumn id="2115" name="Column2093"/>
    <tableColumn id="2116" name="Column2094"/>
    <tableColumn id="2117" name="Column2095"/>
    <tableColumn id="2118" name="Column2096"/>
    <tableColumn id="2119" name="Column2097"/>
    <tableColumn id="2120" name="Column2098"/>
    <tableColumn id="2121" name="Column2099"/>
    <tableColumn id="2122" name="Column2100"/>
    <tableColumn id="2123" name="Column2101"/>
    <tableColumn id="2124" name="Column2102"/>
    <tableColumn id="2125" name="Column2103"/>
    <tableColumn id="2126" name="Column2104"/>
    <tableColumn id="2127" name="Column2105"/>
    <tableColumn id="2128" name="Column2106"/>
    <tableColumn id="2129" name="Column2107"/>
    <tableColumn id="2130" name="Column2108"/>
    <tableColumn id="2131" name="Column2109"/>
    <tableColumn id="2132" name="Column2110"/>
    <tableColumn id="2133" name="Column2111"/>
    <tableColumn id="2134" name="Column2112"/>
    <tableColumn id="2135" name="Column2113"/>
    <tableColumn id="2136" name="Column2114"/>
    <tableColumn id="2137" name="Column2115"/>
    <tableColumn id="2138" name="Column2116"/>
    <tableColumn id="2139" name="Column2117"/>
    <tableColumn id="2140" name="Column2118"/>
    <tableColumn id="2141" name="Column2119"/>
    <tableColumn id="2142" name="Column2120"/>
    <tableColumn id="2143" name="Column2121"/>
    <tableColumn id="2144" name="Column2122"/>
    <tableColumn id="2145" name="Column2123"/>
    <tableColumn id="2146" name="Column2124"/>
    <tableColumn id="2147" name="Column2125"/>
    <tableColumn id="2148" name="Column2126"/>
    <tableColumn id="2149" name="Column2127"/>
    <tableColumn id="2150" name="Column2128"/>
    <tableColumn id="2151" name="Column2129"/>
    <tableColumn id="2152" name="Column2130"/>
    <tableColumn id="2153" name="Column2131"/>
    <tableColumn id="2154" name="Column2132"/>
    <tableColumn id="2155" name="Column2133"/>
    <tableColumn id="2156" name="Column2134"/>
    <tableColumn id="2157" name="Column2135"/>
    <tableColumn id="2158" name="Column2136"/>
    <tableColumn id="2159" name="Column2137"/>
    <tableColumn id="2160" name="Column2138"/>
    <tableColumn id="2161" name="Column2139"/>
    <tableColumn id="2162" name="Column2140"/>
    <tableColumn id="2163" name="Column2141"/>
    <tableColumn id="2164" name="Column2142"/>
    <tableColumn id="2165" name="Column2143"/>
    <tableColumn id="2166" name="Column2144"/>
    <tableColumn id="2167" name="Column2145"/>
    <tableColumn id="2168" name="Column2146"/>
    <tableColumn id="2169" name="Column2147"/>
    <tableColumn id="2170" name="Column2148"/>
    <tableColumn id="2171" name="Column2149"/>
    <tableColumn id="2172" name="Column2150"/>
    <tableColumn id="2173" name="Column2151"/>
    <tableColumn id="2174" name="Column2152"/>
    <tableColumn id="2175" name="Column2153"/>
    <tableColumn id="2176" name="Column2154"/>
    <tableColumn id="2177" name="Column2155"/>
    <tableColumn id="2178" name="Column2156"/>
    <tableColumn id="2179" name="Column2157"/>
    <tableColumn id="2180" name="Column2158"/>
    <tableColumn id="2181" name="Column2159"/>
    <tableColumn id="2182" name="Column2160"/>
    <tableColumn id="2183" name="Column2161"/>
    <tableColumn id="2184" name="Column2162"/>
    <tableColumn id="2185" name="Column2163"/>
    <tableColumn id="2186" name="Column2164"/>
    <tableColumn id="2187" name="Column2165"/>
    <tableColumn id="2188" name="Column2166"/>
    <tableColumn id="2189" name="Column2167"/>
    <tableColumn id="2190" name="Column2168"/>
    <tableColumn id="2191" name="Column2169"/>
    <tableColumn id="2192" name="Column2170"/>
    <tableColumn id="2193" name="Column2171"/>
    <tableColumn id="2194" name="Column2172"/>
    <tableColumn id="2195" name="Column2173"/>
    <tableColumn id="2196" name="Column2174"/>
    <tableColumn id="2197" name="Column2175"/>
    <tableColumn id="2198" name="Column2176"/>
    <tableColumn id="2199" name="Column2177"/>
    <tableColumn id="2200" name="Column2178"/>
    <tableColumn id="2201" name="Column2179"/>
    <tableColumn id="2202" name="Column2180"/>
    <tableColumn id="2203" name="Column2181"/>
    <tableColumn id="2204" name="Column2182"/>
    <tableColumn id="2205" name="Column2183"/>
    <tableColumn id="2206" name="Column2184"/>
    <tableColumn id="2207" name="Column2185"/>
    <tableColumn id="2208" name="Column2186"/>
    <tableColumn id="2209" name="Column2187"/>
    <tableColumn id="2210" name="Column2188"/>
    <tableColumn id="2211" name="Column2189"/>
    <tableColumn id="2212" name="Column2190"/>
    <tableColumn id="2213" name="Column2191"/>
    <tableColumn id="2214" name="Column2192"/>
    <tableColumn id="2215" name="Column2193"/>
    <tableColumn id="2216" name="Column2194"/>
    <tableColumn id="2217" name="Column2195"/>
    <tableColumn id="2218" name="Column2196"/>
    <tableColumn id="2219" name="Column2197"/>
    <tableColumn id="2220" name="Column2198"/>
    <tableColumn id="2221" name="Column2199"/>
    <tableColumn id="2222" name="Column2200"/>
    <tableColumn id="2223" name="Column2201"/>
    <tableColumn id="2224" name="Column2202"/>
    <tableColumn id="2225" name="Column2203"/>
    <tableColumn id="2226" name="Column2204"/>
    <tableColumn id="2227" name="Column2205"/>
    <tableColumn id="2228" name="Column2206"/>
    <tableColumn id="2229" name="Column2207"/>
    <tableColumn id="2230" name="Column2208"/>
    <tableColumn id="2231" name="Column2209"/>
    <tableColumn id="2232" name="Column2210"/>
    <tableColumn id="2233" name="Column2211"/>
    <tableColumn id="2234" name="Column2212"/>
    <tableColumn id="2235" name="Column2213"/>
    <tableColumn id="2236" name="Column2214"/>
    <tableColumn id="2237" name="Column2215"/>
    <tableColumn id="2238" name="Column2216"/>
    <tableColumn id="2239" name="Column2217"/>
    <tableColumn id="2240" name="Column2218"/>
    <tableColumn id="2241" name="Column2219"/>
    <tableColumn id="2242" name="Column2220"/>
    <tableColumn id="2243" name="Column2221"/>
    <tableColumn id="2244" name="Column2222"/>
    <tableColumn id="2245" name="Column2223"/>
    <tableColumn id="2246" name="Column2224"/>
    <tableColumn id="2247" name="Column2225"/>
    <tableColumn id="2248" name="Column2226"/>
    <tableColumn id="2249" name="Column2227"/>
    <tableColumn id="2250" name="Column2228"/>
    <tableColumn id="2251" name="Column2229"/>
    <tableColumn id="2252" name="Column2230"/>
    <tableColumn id="2253" name="Column2231"/>
    <tableColumn id="2254" name="Column2232"/>
    <tableColumn id="2255" name="Column2233"/>
    <tableColumn id="2256" name="Column2234"/>
    <tableColumn id="2257" name="Column2235"/>
    <tableColumn id="2258" name="Column2236"/>
    <tableColumn id="2259" name="Column2237"/>
    <tableColumn id="2260" name="Column2238"/>
    <tableColumn id="2261" name="Column2239"/>
    <tableColumn id="2262" name="Column2240"/>
    <tableColumn id="2263" name="Column2241"/>
    <tableColumn id="2264" name="Column2242"/>
    <tableColumn id="2265" name="Column2243"/>
    <tableColumn id="2266" name="Column2244"/>
    <tableColumn id="2267" name="Column2245"/>
    <tableColumn id="2268" name="Column2246"/>
    <tableColumn id="2269" name="Column2247"/>
    <tableColumn id="2270" name="Column2248"/>
    <tableColumn id="2271" name="Column2249"/>
    <tableColumn id="2272" name="Column2250"/>
    <tableColumn id="2273" name="Column2251"/>
    <tableColumn id="2274" name="Column2252"/>
    <tableColumn id="2275" name="Column2253"/>
    <tableColumn id="2276" name="Column2254"/>
    <tableColumn id="2277" name="Column2255"/>
    <tableColumn id="2278" name="Column2256"/>
    <tableColumn id="2279" name="Column2257"/>
    <tableColumn id="2280" name="Column2258"/>
    <tableColumn id="2281" name="Column2259"/>
    <tableColumn id="2282" name="Column2260"/>
    <tableColumn id="2283" name="Column2261"/>
    <tableColumn id="2284" name="Column2262"/>
    <tableColumn id="2285" name="Column2263"/>
    <tableColumn id="2286" name="Column2264"/>
    <tableColumn id="2287" name="Column2265"/>
    <tableColumn id="2288" name="Column2266"/>
    <tableColumn id="2289" name="Column2267"/>
    <tableColumn id="2290" name="Column2268"/>
    <tableColumn id="2291" name="Column2269"/>
    <tableColumn id="2292" name="Column2270"/>
    <tableColumn id="2293" name="Column2271"/>
    <tableColumn id="2294" name="Column2272"/>
    <tableColumn id="2295" name="Column2273"/>
    <tableColumn id="2296" name="Column2274"/>
    <tableColumn id="2297" name="Column2275"/>
    <tableColumn id="2298" name="Column2276"/>
    <tableColumn id="2299" name="Column2277"/>
    <tableColumn id="2300" name="Column2278"/>
    <tableColumn id="2301" name="Column2279"/>
    <tableColumn id="2302" name="Column2280"/>
    <tableColumn id="2303" name="Column2281"/>
    <tableColumn id="2304" name="Column2282"/>
    <tableColumn id="2305" name="Column2283"/>
    <tableColumn id="2306" name="Column2284"/>
    <tableColumn id="2307" name="Column2285"/>
    <tableColumn id="2308" name="Column2286"/>
    <tableColumn id="2309" name="Column2287"/>
    <tableColumn id="2310" name="Column2288"/>
    <tableColumn id="2311" name="Column2289"/>
    <tableColumn id="2312" name="Column2290"/>
    <tableColumn id="2313" name="Column2291"/>
    <tableColumn id="2314" name="Column2292"/>
    <tableColumn id="2315" name="Column2293"/>
    <tableColumn id="2316" name="Column2294"/>
    <tableColumn id="2317" name="Column2295"/>
    <tableColumn id="2318" name="Column2296"/>
    <tableColumn id="2319" name="Column2297"/>
    <tableColumn id="2320" name="Column2298"/>
    <tableColumn id="2321" name="Column2299"/>
    <tableColumn id="2322" name="Column2300"/>
    <tableColumn id="2323" name="Column2301"/>
    <tableColumn id="2324" name="Column2302"/>
    <tableColumn id="2325" name="Column2303"/>
    <tableColumn id="2326" name="Column2304"/>
    <tableColumn id="2327" name="Column2305"/>
    <tableColumn id="2328" name="Column2306"/>
    <tableColumn id="2329" name="Column2307"/>
    <tableColumn id="2330" name="Column2308"/>
    <tableColumn id="2331" name="Column2309"/>
    <tableColumn id="2332" name="Column2310"/>
    <tableColumn id="2333" name="Column2311"/>
    <tableColumn id="2334" name="Column2312"/>
    <tableColumn id="2335" name="Column2313"/>
    <tableColumn id="2336" name="Column2314"/>
    <tableColumn id="2337" name="Column2315"/>
    <tableColumn id="2338" name="Column2316"/>
    <tableColumn id="2339" name="Column2317"/>
    <tableColumn id="2340" name="Column2318"/>
    <tableColumn id="2341" name="Column2319"/>
    <tableColumn id="2342" name="Column2320"/>
    <tableColumn id="2343" name="Column2321"/>
    <tableColumn id="2344" name="Column2322"/>
    <tableColumn id="2345" name="Column2323"/>
    <tableColumn id="2346" name="Column2324"/>
    <tableColumn id="2347" name="Column2325"/>
    <tableColumn id="2348" name="Column2326"/>
    <tableColumn id="2349" name="Column2327"/>
    <tableColumn id="2350" name="Column2328"/>
    <tableColumn id="2351" name="Column2329"/>
    <tableColumn id="2352" name="Column2330"/>
    <tableColumn id="2353" name="Column2331"/>
    <tableColumn id="2354" name="Column2332"/>
    <tableColumn id="2355" name="Column2333"/>
    <tableColumn id="2356" name="Column2334"/>
    <tableColumn id="2357" name="Column2335"/>
    <tableColumn id="2358" name="Column2336"/>
    <tableColumn id="2359" name="Column2337"/>
    <tableColumn id="2360" name="Column2338"/>
    <tableColumn id="2361" name="Column2339"/>
    <tableColumn id="2362" name="Column2340"/>
    <tableColumn id="2363" name="Column2341"/>
    <tableColumn id="2364" name="Column2342"/>
    <tableColumn id="2365" name="Column2343"/>
    <tableColumn id="2366" name="Column2344"/>
    <tableColumn id="2367" name="Column2345"/>
    <tableColumn id="2368" name="Column2346"/>
    <tableColumn id="2369" name="Column2347"/>
    <tableColumn id="2370" name="Column2348"/>
    <tableColumn id="2371" name="Column2349"/>
    <tableColumn id="2372" name="Column2350"/>
    <tableColumn id="2373" name="Column2351"/>
    <tableColumn id="2374" name="Column2352"/>
    <tableColumn id="2375" name="Column2353"/>
    <tableColumn id="2376" name="Column2354"/>
    <tableColumn id="2377" name="Column2355"/>
    <tableColumn id="2378" name="Column2356"/>
    <tableColumn id="2379" name="Column2357"/>
    <tableColumn id="2380" name="Column2358"/>
    <tableColumn id="2381" name="Column2359"/>
    <tableColumn id="2382" name="Column2360"/>
    <tableColumn id="2383" name="Column2361"/>
    <tableColumn id="2384" name="Column2362"/>
    <tableColumn id="2385" name="Column2363"/>
    <tableColumn id="2386" name="Column2364"/>
    <tableColumn id="2387" name="Column2365"/>
    <tableColumn id="2388" name="Column2366"/>
    <tableColumn id="2389" name="Column2367"/>
    <tableColumn id="2390" name="Column2368"/>
    <tableColumn id="2391" name="Column2369"/>
    <tableColumn id="2392" name="Column2370"/>
    <tableColumn id="2393" name="Column2371"/>
    <tableColumn id="2394" name="Column2372"/>
    <tableColumn id="2395" name="Column2373"/>
    <tableColumn id="2396" name="Column2374"/>
    <tableColumn id="2397" name="Column2375"/>
    <tableColumn id="2398" name="Column2376"/>
    <tableColumn id="2399" name="Column2377"/>
    <tableColumn id="2400" name="Column2378"/>
    <tableColumn id="2401" name="Column2379"/>
    <tableColumn id="2402" name="Column2380"/>
    <tableColumn id="2403" name="Column2381"/>
    <tableColumn id="2404" name="Column2382"/>
    <tableColumn id="2405" name="Column2383"/>
    <tableColumn id="2406" name="Column2384"/>
    <tableColumn id="2407" name="Column2385"/>
    <tableColumn id="2408" name="Column2386"/>
    <tableColumn id="2409" name="Column2387"/>
    <tableColumn id="2410" name="Column2388"/>
    <tableColumn id="2411" name="Column2389"/>
    <tableColumn id="2412" name="Column2390"/>
    <tableColumn id="2413" name="Column2391"/>
    <tableColumn id="2414" name="Column2392"/>
    <tableColumn id="2415" name="Column2393"/>
    <tableColumn id="2416" name="Column2394"/>
    <tableColumn id="2417" name="Column2395"/>
    <tableColumn id="2418" name="Column2396"/>
    <tableColumn id="2419" name="Column2397"/>
    <tableColumn id="2420" name="Column2398"/>
    <tableColumn id="2421" name="Column2399"/>
    <tableColumn id="2422" name="Column2400"/>
    <tableColumn id="2423" name="Column2401"/>
    <tableColumn id="2424" name="Column2402"/>
    <tableColumn id="2425" name="Column2403"/>
    <tableColumn id="2426" name="Column2404"/>
    <tableColumn id="2427" name="Column2405"/>
    <tableColumn id="2428" name="Column2406"/>
    <tableColumn id="2429" name="Column2407"/>
    <tableColumn id="2430" name="Column2408"/>
    <tableColumn id="2431" name="Column2409"/>
    <tableColumn id="2432" name="Column2410"/>
    <tableColumn id="2433" name="Column2411"/>
    <tableColumn id="2434" name="Column2412"/>
    <tableColumn id="2435" name="Column2413"/>
    <tableColumn id="2436" name="Column2414"/>
    <tableColumn id="2437" name="Column2415"/>
    <tableColumn id="2438" name="Column2416"/>
    <tableColumn id="2439" name="Column2417"/>
    <tableColumn id="2440" name="Column2418"/>
    <tableColumn id="2441" name="Column2419"/>
    <tableColumn id="2442" name="Column2420"/>
    <tableColumn id="2443" name="Column2421"/>
    <tableColumn id="2444" name="Column2422"/>
    <tableColumn id="2445" name="Column2423"/>
    <tableColumn id="2446" name="Column2424"/>
    <tableColumn id="2447" name="Column2425"/>
    <tableColumn id="2448" name="Column2426"/>
    <tableColumn id="2449" name="Column2427"/>
    <tableColumn id="2450" name="Column2428"/>
    <tableColumn id="2451" name="Column2429"/>
    <tableColumn id="2452" name="Column2430"/>
    <tableColumn id="2453" name="Column2431"/>
    <tableColumn id="2454" name="Column2432"/>
    <tableColumn id="2455" name="Column2433"/>
    <tableColumn id="2456" name="Column2434"/>
    <tableColumn id="2457" name="Column2435"/>
    <tableColumn id="2458" name="Column2436"/>
    <tableColumn id="2459" name="Column2437"/>
    <tableColumn id="2460" name="Column2438"/>
    <tableColumn id="2461" name="Column2439"/>
    <tableColumn id="2462" name="Column2440"/>
    <tableColumn id="2463" name="Column2441"/>
    <tableColumn id="2464" name="Column2442"/>
    <tableColumn id="2465" name="Column2443"/>
    <tableColumn id="2466" name="Column2444"/>
    <tableColumn id="2467" name="Column2445"/>
    <tableColumn id="2468" name="Column2446"/>
    <tableColumn id="2469" name="Column2447"/>
    <tableColumn id="2470" name="Column2448"/>
    <tableColumn id="2471" name="Column2449"/>
    <tableColumn id="2472" name="Column2450"/>
    <tableColumn id="2473" name="Column2451"/>
    <tableColumn id="2474" name="Column2452"/>
    <tableColumn id="2475" name="Column2453"/>
    <tableColumn id="2476" name="Column2454"/>
    <tableColumn id="2477" name="Column2455"/>
    <tableColumn id="2478" name="Column2456"/>
    <tableColumn id="2479" name="Column2457"/>
    <tableColumn id="2480" name="Column2458"/>
    <tableColumn id="2481" name="Column2459"/>
    <tableColumn id="2482" name="Column2460"/>
    <tableColumn id="2483" name="Column2461"/>
    <tableColumn id="2484" name="Column2462"/>
    <tableColumn id="2485" name="Column2463"/>
    <tableColumn id="2486" name="Column2464"/>
    <tableColumn id="2487" name="Column2465"/>
    <tableColumn id="2488" name="Column2466"/>
    <tableColumn id="2489" name="Column2467"/>
    <tableColumn id="2490" name="Column2468"/>
    <tableColumn id="2491" name="Column2469"/>
    <tableColumn id="2492" name="Column2470"/>
    <tableColumn id="2493" name="Column2471"/>
    <tableColumn id="2494" name="Column2472"/>
    <tableColumn id="2495" name="Column2473"/>
    <tableColumn id="2496" name="Column2474"/>
    <tableColumn id="2497" name="Column2475"/>
    <tableColumn id="2498" name="Column2476"/>
    <tableColumn id="2499" name="Column2477"/>
    <tableColumn id="2500" name="Column2478"/>
    <tableColumn id="2501" name="Column2479"/>
    <tableColumn id="2502" name="Column2480"/>
    <tableColumn id="2503" name="Column2481"/>
    <tableColumn id="2504" name="Column2482"/>
    <tableColumn id="2505" name="Column2483"/>
    <tableColumn id="2506" name="Column2484"/>
    <tableColumn id="2507" name="Column2485"/>
    <tableColumn id="2508" name="Column2486"/>
    <tableColumn id="2509" name="Column2487"/>
    <tableColumn id="2510" name="Column2488"/>
    <tableColumn id="2511" name="Column2489"/>
    <tableColumn id="2512" name="Column2490"/>
    <tableColumn id="2513" name="Column2491"/>
    <tableColumn id="2514" name="Column2492"/>
    <tableColumn id="2515" name="Column2493"/>
    <tableColumn id="2516" name="Column2494"/>
    <tableColumn id="2517" name="Column2495"/>
    <tableColumn id="2518" name="Column2496"/>
    <tableColumn id="2519" name="Column2497"/>
    <tableColumn id="2520" name="Column2498"/>
    <tableColumn id="2521" name="Column2499"/>
    <tableColumn id="2522" name="Column2500"/>
    <tableColumn id="2523" name="Column2501"/>
    <tableColumn id="2524" name="Column2502"/>
    <tableColumn id="2525" name="Column2503"/>
    <tableColumn id="2526" name="Column2504"/>
    <tableColumn id="2527" name="Column2505"/>
    <tableColumn id="2528" name="Column2506"/>
    <tableColumn id="2529" name="Column2507"/>
    <tableColumn id="2530" name="Column2508"/>
    <tableColumn id="2531" name="Column2509"/>
    <tableColumn id="2532" name="Column2510"/>
    <tableColumn id="2533" name="Column2511"/>
    <tableColumn id="2534" name="Column2512"/>
    <tableColumn id="2535" name="Column2513"/>
    <tableColumn id="2536" name="Column2514"/>
    <tableColumn id="2537" name="Column2515"/>
    <tableColumn id="2538" name="Column2516"/>
    <tableColumn id="2539" name="Column2517"/>
    <tableColumn id="2540" name="Column2518"/>
    <tableColumn id="2541" name="Column2519"/>
    <tableColumn id="2542" name="Column2520"/>
    <tableColumn id="2543" name="Column2521"/>
    <tableColumn id="2544" name="Column2522"/>
    <tableColumn id="2545" name="Column2523"/>
    <tableColumn id="2546" name="Column2524"/>
    <tableColumn id="2547" name="Column2525"/>
    <tableColumn id="2548" name="Column2526"/>
    <tableColumn id="2549" name="Column2527"/>
    <tableColumn id="2550" name="Column2528"/>
    <tableColumn id="2551" name="Column2529"/>
    <tableColumn id="2552" name="Column2530"/>
    <tableColumn id="2553" name="Column2531"/>
    <tableColumn id="2554" name="Column2532"/>
    <tableColumn id="2555" name="Column2533"/>
    <tableColumn id="2556" name="Column2534"/>
    <tableColumn id="2557" name="Column2535"/>
    <tableColumn id="2558" name="Column2536"/>
    <tableColumn id="2559" name="Column2537"/>
    <tableColumn id="2560" name="Column2538"/>
    <tableColumn id="2561" name="Column2539"/>
    <tableColumn id="2562" name="Column2540"/>
    <tableColumn id="2563" name="Column2541"/>
    <tableColumn id="2564" name="Column2542"/>
    <tableColumn id="2565" name="Column2543"/>
    <tableColumn id="2566" name="Column2544"/>
    <tableColumn id="2567" name="Column2545"/>
    <tableColumn id="2568" name="Column2546"/>
    <tableColumn id="2569" name="Column2547"/>
    <tableColumn id="2570" name="Column2548"/>
    <tableColumn id="2571" name="Column2549"/>
    <tableColumn id="2572" name="Column2550"/>
    <tableColumn id="2573" name="Column2551"/>
    <tableColumn id="2574" name="Column2552"/>
    <tableColumn id="2575" name="Column2553"/>
    <tableColumn id="2576" name="Column2554"/>
    <tableColumn id="2577" name="Column2555"/>
    <tableColumn id="2578" name="Column2556"/>
    <tableColumn id="2579" name="Column2557"/>
    <tableColumn id="2580" name="Column2558"/>
    <tableColumn id="2581" name="Column2559"/>
    <tableColumn id="2582" name="Column2560"/>
    <tableColumn id="2583" name="Column2561"/>
    <tableColumn id="2584" name="Column2562"/>
    <tableColumn id="2585" name="Column2563"/>
    <tableColumn id="2586" name="Column2564"/>
    <tableColumn id="2587" name="Column2565"/>
    <tableColumn id="2588" name="Column2566"/>
    <tableColumn id="2589" name="Column2567"/>
    <tableColumn id="2590" name="Column2568"/>
    <tableColumn id="2591" name="Column2569"/>
    <tableColumn id="2592" name="Column2570"/>
    <tableColumn id="2593" name="Column2571"/>
    <tableColumn id="2594" name="Column2572"/>
    <tableColumn id="2595" name="Column2573"/>
    <tableColumn id="2596" name="Column2574"/>
    <tableColumn id="2597" name="Column2575"/>
    <tableColumn id="2598" name="Column2576"/>
    <tableColumn id="2599" name="Column2577"/>
    <tableColumn id="2600" name="Column2578"/>
    <tableColumn id="2601" name="Column2579"/>
    <tableColumn id="2602" name="Column2580"/>
    <tableColumn id="2603" name="Column2581"/>
    <tableColumn id="2604" name="Column2582"/>
    <tableColumn id="2605" name="Column2583"/>
    <tableColumn id="2606" name="Column2584"/>
    <tableColumn id="2607" name="Column2585"/>
    <tableColumn id="2608" name="Column2586"/>
    <tableColumn id="2609" name="Column2587"/>
    <tableColumn id="2610" name="Column2588"/>
    <tableColumn id="2611" name="Column2589"/>
    <tableColumn id="2612" name="Column2590"/>
    <tableColumn id="2613" name="Column2591"/>
    <tableColumn id="2614" name="Column2592"/>
    <tableColumn id="2615" name="Column2593"/>
    <tableColumn id="2616" name="Column2594"/>
    <tableColumn id="2617" name="Column2595"/>
    <tableColumn id="2618" name="Column2596"/>
    <tableColumn id="2619" name="Column2597"/>
    <tableColumn id="2620" name="Column2598"/>
    <tableColumn id="2621" name="Column2599"/>
    <tableColumn id="2622" name="Column2600"/>
    <tableColumn id="2623" name="Column2601"/>
    <tableColumn id="2624" name="Column2602"/>
    <tableColumn id="2625" name="Column2603"/>
    <tableColumn id="2626" name="Column2604"/>
    <tableColumn id="2627" name="Column2605"/>
    <tableColumn id="2628" name="Column2606"/>
    <tableColumn id="2629" name="Column2607"/>
    <tableColumn id="2630" name="Column2608"/>
    <tableColumn id="2631" name="Column2609"/>
    <tableColumn id="2632" name="Column2610"/>
    <tableColumn id="2633" name="Column2611"/>
    <tableColumn id="2634" name="Column2612"/>
    <tableColumn id="2635" name="Column2613"/>
    <tableColumn id="2636" name="Column2614"/>
    <tableColumn id="2637" name="Column2615"/>
    <tableColumn id="2638" name="Column2616"/>
    <tableColumn id="2639" name="Column2617"/>
    <tableColumn id="2640" name="Column2618"/>
    <tableColumn id="2641" name="Column2619"/>
    <tableColumn id="2642" name="Column2620"/>
    <tableColumn id="2643" name="Column2621"/>
    <tableColumn id="2644" name="Column2622"/>
    <tableColumn id="2645" name="Column2623"/>
    <tableColumn id="2646" name="Column2624"/>
    <tableColumn id="2647" name="Column2625"/>
    <tableColumn id="2648" name="Column2626"/>
    <tableColumn id="2649" name="Column2627"/>
    <tableColumn id="2650" name="Column2628"/>
    <tableColumn id="2651" name="Column2629"/>
    <tableColumn id="2652" name="Column2630"/>
    <tableColumn id="2653" name="Column2631"/>
    <tableColumn id="2654" name="Column2632"/>
    <tableColumn id="2655" name="Column2633"/>
    <tableColumn id="2656" name="Column2634"/>
    <tableColumn id="2657" name="Column2635"/>
    <tableColumn id="2658" name="Column2636"/>
    <tableColumn id="2659" name="Column2637"/>
    <tableColumn id="2660" name="Column2638"/>
    <tableColumn id="2661" name="Column2639"/>
    <tableColumn id="2662" name="Column2640"/>
    <tableColumn id="2663" name="Column2641"/>
    <tableColumn id="2664" name="Column2642"/>
    <tableColumn id="2665" name="Column2643"/>
    <tableColumn id="2666" name="Column2644"/>
    <tableColumn id="2667" name="Column2645"/>
    <tableColumn id="2668" name="Column2646"/>
    <tableColumn id="2669" name="Column2647"/>
    <tableColumn id="2670" name="Column2648"/>
    <tableColumn id="2671" name="Column2649"/>
    <tableColumn id="2672" name="Column2650"/>
    <tableColumn id="2673" name="Column2651"/>
    <tableColumn id="2674" name="Column2652"/>
    <tableColumn id="2675" name="Column2653"/>
    <tableColumn id="2676" name="Column2654"/>
    <tableColumn id="2677" name="Column2655"/>
    <tableColumn id="2678" name="Column2656"/>
    <tableColumn id="2679" name="Column2657"/>
    <tableColumn id="2680" name="Column2658"/>
    <tableColumn id="2681" name="Column2659"/>
    <tableColumn id="2682" name="Column2660"/>
    <tableColumn id="2683" name="Column2661"/>
    <tableColumn id="2684" name="Column2662"/>
    <tableColumn id="2685" name="Column2663"/>
    <tableColumn id="2686" name="Column2664"/>
    <tableColumn id="2687" name="Column2665"/>
    <tableColumn id="2688" name="Column2666"/>
    <tableColumn id="2689" name="Column2667"/>
    <tableColumn id="2690" name="Column2668"/>
    <tableColumn id="2691" name="Column2669"/>
    <tableColumn id="2692" name="Column2670"/>
    <tableColumn id="2693" name="Column2671"/>
    <tableColumn id="2694" name="Column2672"/>
    <tableColumn id="2695" name="Column2673"/>
    <tableColumn id="2696" name="Column2674"/>
    <tableColumn id="2697" name="Column2675"/>
    <tableColumn id="2698" name="Column2676"/>
    <tableColumn id="2699" name="Column2677"/>
    <tableColumn id="2700" name="Column2678"/>
    <tableColumn id="2701" name="Column2679"/>
    <tableColumn id="2702" name="Column2680"/>
    <tableColumn id="2703" name="Column2681"/>
    <tableColumn id="2704" name="Column2682"/>
    <tableColumn id="2705" name="Column2683"/>
    <tableColumn id="2706" name="Column2684"/>
    <tableColumn id="2707" name="Column2685"/>
    <tableColumn id="2708" name="Column2686"/>
    <tableColumn id="2709" name="Column2687"/>
    <tableColumn id="2710" name="Column2688"/>
    <tableColumn id="2711" name="Column2689"/>
    <tableColumn id="2712" name="Column2690"/>
    <tableColumn id="2713" name="Column2691"/>
    <tableColumn id="2714" name="Column2692"/>
    <tableColumn id="2715" name="Column2693"/>
    <tableColumn id="2716" name="Column2694"/>
    <tableColumn id="2717" name="Column2695"/>
    <tableColumn id="2718" name="Column2696"/>
    <tableColumn id="2719" name="Column2697"/>
    <tableColumn id="2720" name="Column2698"/>
    <tableColumn id="2721" name="Column2699"/>
    <tableColumn id="2722" name="Column2700"/>
    <tableColumn id="2723" name="Column2701"/>
    <tableColumn id="2724" name="Column2702"/>
    <tableColumn id="2725" name="Column2703"/>
    <tableColumn id="2726" name="Column2704"/>
    <tableColumn id="2727" name="Column2705"/>
    <tableColumn id="2728" name="Column2706"/>
    <tableColumn id="2729" name="Column2707"/>
    <tableColumn id="2730" name="Column2708"/>
    <tableColumn id="2731" name="Column2709"/>
    <tableColumn id="2732" name="Column2710"/>
    <tableColumn id="2733" name="Column2711"/>
    <tableColumn id="2734" name="Column2712"/>
    <tableColumn id="2735" name="Column2713"/>
    <tableColumn id="2736" name="Column2714"/>
    <tableColumn id="2737" name="Column2715"/>
    <tableColumn id="2738" name="Column2716"/>
    <tableColumn id="2739" name="Column2717"/>
    <tableColumn id="2740" name="Column2718"/>
    <tableColumn id="2741" name="Column2719"/>
    <tableColumn id="2742" name="Column2720"/>
    <tableColumn id="2743" name="Column2721"/>
    <tableColumn id="2744" name="Column2722"/>
    <tableColumn id="2745" name="Column2723"/>
    <tableColumn id="2746" name="Column2724"/>
    <tableColumn id="2747" name="Column2725"/>
    <tableColumn id="2748" name="Column2726"/>
    <tableColumn id="2749" name="Column2727"/>
    <tableColumn id="2750" name="Column2728"/>
    <tableColumn id="2751" name="Column2729"/>
    <tableColumn id="2752" name="Column2730"/>
    <tableColumn id="2753" name="Column2731"/>
    <tableColumn id="2754" name="Column2732"/>
    <tableColumn id="2755" name="Column2733"/>
    <tableColumn id="2756" name="Column2734"/>
    <tableColumn id="2757" name="Column2735"/>
    <tableColumn id="2758" name="Column2736"/>
    <tableColumn id="2759" name="Column2737"/>
    <tableColumn id="2760" name="Column2738"/>
    <tableColumn id="2761" name="Column2739"/>
    <tableColumn id="2762" name="Column2740"/>
    <tableColumn id="2763" name="Column2741"/>
    <tableColumn id="2764" name="Column2742"/>
    <tableColumn id="2765" name="Column2743"/>
    <tableColumn id="2766" name="Column2744"/>
    <tableColumn id="2767" name="Column2745"/>
    <tableColumn id="2768" name="Column2746"/>
    <tableColumn id="2769" name="Column2747"/>
    <tableColumn id="2770" name="Column2748"/>
    <tableColumn id="2771" name="Column2749"/>
    <tableColumn id="2772" name="Column2750"/>
    <tableColumn id="2773" name="Column2751"/>
    <tableColumn id="2774" name="Column2752"/>
    <tableColumn id="2775" name="Column2753"/>
    <tableColumn id="2776" name="Column2754"/>
    <tableColumn id="2777" name="Column2755"/>
    <tableColumn id="2778" name="Column2756"/>
    <tableColumn id="2779" name="Column2757"/>
    <tableColumn id="2780" name="Column2758"/>
    <tableColumn id="2781" name="Column2759"/>
    <tableColumn id="2782" name="Column2760"/>
    <tableColumn id="2783" name="Column2761"/>
    <tableColumn id="2784" name="Column2762"/>
    <tableColumn id="2785" name="Column2763"/>
    <tableColumn id="2786" name="Column2764"/>
    <tableColumn id="2787" name="Column2765"/>
    <tableColumn id="2788" name="Column2766"/>
    <tableColumn id="2789" name="Column2767"/>
    <tableColumn id="2790" name="Column2768"/>
    <tableColumn id="2791" name="Column2769"/>
    <tableColumn id="2792" name="Column2770"/>
    <tableColumn id="2793" name="Column2771"/>
    <tableColumn id="2794" name="Column2772"/>
    <tableColumn id="2795" name="Column2773"/>
    <tableColumn id="2796" name="Column2774"/>
    <tableColumn id="2797" name="Column2775"/>
    <tableColumn id="2798" name="Column2776"/>
    <tableColumn id="2799" name="Column2777"/>
    <tableColumn id="2800" name="Column2778"/>
    <tableColumn id="2801" name="Column2779"/>
    <tableColumn id="2802" name="Column2780"/>
    <tableColumn id="2803" name="Column2781"/>
    <tableColumn id="2804" name="Column2782"/>
    <tableColumn id="2805" name="Column2783"/>
    <tableColumn id="2806" name="Column2784"/>
    <tableColumn id="2807" name="Column2785"/>
    <tableColumn id="2808" name="Column2786"/>
    <tableColumn id="2809" name="Column2787"/>
    <tableColumn id="2810" name="Column2788"/>
    <tableColumn id="2811" name="Column2789"/>
    <tableColumn id="2812" name="Column2790"/>
    <tableColumn id="2813" name="Column2791"/>
    <tableColumn id="2814" name="Column2792"/>
    <tableColumn id="2815" name="Column2793"/>
    <tableColumn id="2816" name="Column2794"/>
    <tableColumn id="2817" name="Column2795"/>
    <tableColumn id="2818" name="Column2796"/>
    <tableColumn id="2819" name="Column2797"/>
    <tableColumn id="2820" name="Column2798"/>
    <tableColumn id="2821" name="Column2799"/>
    <tableColumn id="2822" name="Column2800"/>
    <tableColumn id="2823" name="Column2801"/>
    <tableColumn id="2824" name="Column2802"/>
    <tableColumn id="2825" name="Column2803"/>
    <tableColumn id="2826" name="Column2804"/>
    <tableColumn id="2827" name="Column2805"/>
    <tableColumn id="2828" name="Column2806"/>
    <tableColumn id="2829" name="Column2807"/>
    <tableColumn id="2830" name="Column2808"/>
    <tableColumn id="2831" name="Column2809"/>
    <tableColumn id="2832" name="Column2810"/>
    <tableColumn id="2833" name="Column2811"/>
    <tableColumn id="2834" name="Column2812"/>
    <tableColumn id="2835" name="Column2813"/>
    <tableColumn id="2836" name="Column2814"/>
    <tableColumn id="2837" name="Column2815"/>
    <tableColumn id="2838" name="Column2816"/>
    <tableColumn id="2839" name="Column2817"/>
    <tableColumn id="2840" name="Column2818"/>
    <tableColumn id="2841" name="Column2819"/>
    <tableColumn id="2842" name="Column2820"/>
    <tableColumn id="2843" name="Column2821"/>
    <tableColumn id="2844" name="Column2822"/>
    <tableColumn id="2845" name="Column2823"/>
    <tableColumn id="2846" name="Column2824"/>
    <tableColumn id="2847" name="Column2825"/>
    <tableColumn id="2848" name="Column2826"/>
    <tableColumn id="2849" name="Column2827"/>
    <tableColumn id="2850" name="Column2828"/>
    <tableColumn id="2851" name="Column2829"/>
    <tableColumn id="2852" name="Column2830"/>
    <tableColumn id="2853" name="Column2831"/>
    <tableColumn id="2854" name="Column2832"/>
    <tableColumn id="2855" name="Column2833"/>
    <tableColumn id="2856" name="Column2834"/>
    <tableColumn id="2857" name="Column2835"/>
    <tableColumn id="2858" name="Column2836"/>
    <tableColumn id="2859" name="Column2837"/>
    <tableColumn id="2860" name="Column2838"/>
    <tableColumn id="2861" name="Column2839"/>
    <tableColumn id="2862" name="Column2840"/>
    <tableColumn id="2863" name="Column2841"/>
    <tableColumn id="2864" name="Column2842"/>
    <tableColumn id="2865" name="Column2843"/>
    <tableColumn id="2866" name="Column2844"/>
    <tableColumn id="2867" name="Column2845"/>
    <tableColumn id="2868" name="Column2846"/>
    <tableColumn id="2869" name="Column2847"/>
    <tableColumn id="2870" name="Column2848"/>
    <tableColumn id="2871" name="Column2849"/>
    <tableColumn id="2872" name="Column2850"/>
    <tableColumn id="2873" name="Column2851"/>
    <tableColumn id="2874" name="Column2852"/>
    <tableColumn id="2875" name="Column2853"/>
    <tableColumn id="2876" name="Column2854"/>
    <tableColumn id="2877" name="Column2855"/>
    <tableColumn id="2878" name="Column2856"/>
    <tableColumn id="2879" name="Column2857"/>
    <tableColumn id="2880" name="Column2858"/>
    <tableColumn id="2881" name="Column2859"/>
    <tableColumn id="2882" name="Column2860"/>
    <tableColumn id="2883" name="Column2861"/>
    <tableColumn id="2884" name="Column2862"/>
    <tableColumn id="2885" name="Column2863"/>
    <tableColumn id="2886" name="Column2864"/>
    <tableColumn id="2887" name="Column2865"/>
    <tableColumn id="2888" name="Column2866"/>
    <tableColumn id="2889" name="Column2867"/>
    <tableColumn id="2890" name="Column2868"/>
    <tableColumn id="2891" name="Column2869"/>
    <tableColumn id="2892" name="Column2870"/>
    <tableColumn id="2893" name="Column2871"/>
    <tableColumn id="2894" name="Column2872"/>
    <tableColumn id="2895" name="Column2873"/>
    <tableColumn id="2896" name="Column2874"/>
    <tableColumn id="2897" name="Column2875"/>
    <tableColumn id="2898" name="Column2876"/>
    <tableColumn id="2899" name="Column2877"/>
    <tableColumn id="2900" name="Column2878"/>
    <tableColumn id="2901" name="Column2879"/>
    <tableColumn id="2902" name="Column2880"/>
    <tableColumn id="2903" name="Column2881"/>
    <tableColumn id="2904" name="Column2882"/>
    <tableColumn id="2905" name="Column2883"/>
    <tableColumn id="2906" name="Column2884"/>
    <tableColumn id="2907" name="Column2885"/>
    <tableColumn id="2908" name="Column2886"/>
    <tableColumn id="2909" name="Column2887"/>
    <tableColumn id="2910" name="Column2888"/>
    <tableColumn id="2911" name="Column2889"/>
    <tableColumn id="2912" name="Column2890"/>
    <tableColumn id="2913" name="Column2891"/>
    <tableColumn id="2914" name="Column2892"/>
    <tableColumn id="2915" name="Column2893"/>
    <tableColumn id="2916" name="Column2894"/>
    <tableColumn id="2917" name="Column2895"/>
    <tableColumn id="2918" name="Column2896"/>
    <tableColumn id="2919" name="Column2897"/>
    <tableColumn id="2920" name="Column2898"/>
    <tableColumn id="2921" name="Column2899"/>
    <tableColumn id="2922" name="Column2900"/>
    <tableColumn id="2923" name="Column2901"/>
    <tableColumn id="2924" name="Column2902"/>
    <tableColumn id="2925" name="Column2903"/>
    <tableColumn id="2926" name="Column2904"/>
    <tableColumn id="2927" name="Column2905"/>
    <tableColumn id="2928" name="Column2906"/>
    <tableColumn id="2929" name="Column2907"/>
    <tableColumn id="2930" name="Column2908"/>
    <tableColumn id="2931" name="Column2909"/>
    <tableColumn id="2932" name="Column2910"/>
    <tableColumn id="2933" name="Column2911"/>
    <tableColumn id="2934" name="Column2912"/>
    <tableColumn id="2935" name="Column2913"/>
    <tableColumn id="2936" name="Column2914"/>
    <tableColumn id="2937" name="Column2915"/>
    <tableColumn id="2938" name="Column2916"/>
    <tableColumn id="2939" name="Column2917"/>
    <tableColumn id="2940" name="Column2918"/>
    <tableColumn id="2941" name="Column2919"/>
    <tableColumn id="2942" name="Column2920"/>
    <tableColumn id="2943" name="Column2921"/>
    <tableColumn id="2944" name="Column2922"/>
    <tableColumn id="2945" name="Column2923"/>
    <tableColumn id="2946" name="Column2924"/>
    <tableColumn id="2947" name="Column2925"/>
    <tableColumn id="2948" name="Column2926"/>
    <tableColumn id="2949" name="Column2927"/>
    <tableColumn id="2950" name="Column2928"/>
    <tableColumn id="2951" name="Column2929"/>
    <tableColumn id="2952" name="Column2930"/>
    <tableColumn id="2953" name="Column2931"/>
    <tableColumn id="2954" name="Column2932"/>
    <tableColumn id="2955" name="Column2933"/>
    <tableColumn id="2956" name="Column2934"/>
    <tableColumn id="2957" name="Column2935"/>
    <tableColumn id="2958" name="Column2936"/>
    <tableColumn id="2959" name="Column2937"/>
    <tableColumn id="2960" name="Column2938"/>
    <tableColumn id="2961" name="Column2939"/>
    <tableColumn id="2962" name="Column2940"/>
    <tableColumn id="2963" name="Column2941"/>
    <tableColumn id="2964" name="Column2942"/>
    <tableColumn id="2965" name="Column2943"/>
    <tableColumn id="2966" name="Column2944"/>
    <tableColumn id="2967" name="Column2945"/>
    <tableColumn id="2968" name="Column2946"/>
    <tableColumn id="2969" name="Column2947"/>
    <tableColumn id="2970" name="Column2948"/>
    <tableColumn id="2971" name="Column2949"/>
    <tableColumn id="2972" name="Column2950"/>
    <tableColumn id="2973" name="Column2951"/>
    <tableColumn id="2974" name="Column2952"/>
    <tableColumn id="2975" name="Column2953"/>
    <tableColumn id="2976" name="Column2954"/>
    <tableColumn id="2977" name="Column2955"/>
    <tableColumn id="2978" name="Column2956"/>
    <tableColumn id="2979" name="Column2957"/>
    <tableColumn id="2980" name="Column2958"/>
    <tableColumn id="2981" name="Column2959"/>
    <tableColumn id="2982" name="Column2960"/>
    <tableColumn id="2983" name="Column2961"/>
    <tableColumn id="2984" name="Column2962"/>
    <tableColumn id="2985" name="Column2963"/>
    <tableColumn id="2986" name="Column2964"/>
    <tableColumn id="2987" name="Column2965"/>
    <tableColumn id="2988" name="Column2966"/>
    <tableColumn id="2989" name="Column2967"/>
    <tableColumn id="2990" name="Column2968"/>
    <tableColumn id="2991" name="Column2969"/>
    <tableColumn id="2992" name="Column2970"/>
    <tableColumn id="2993" name="Column2971"/>
    <tableColumn id="2994" name="Column2972"/>
    <tableColumn id="2995" name="Column2973"/>
    <tableColumn id="2996" name="Column2974"/>
    <tableColumn id="2997" name="Column2975"/>
    <tableColumn id="2998" name="Column2976"/>
    <tableColumn id="2999" name="Column2977"/>
    <tableColumn id="3000" name="Column2978"/>
    <tableColumn id="3001" name="Column2979"/>
    <tableColumn id="3002" name="Column2980"/>
    <tableColumn id="3003" name="Column2981"/>
    <tableColumn id="3004" name="Column2982"/>
    <tableColumn id="3005" name="Column2983"/>
    <tableColumn id="3006" name="Column2984"/>
    <tableColumn id="3007" name="Column2985"/>
    <tableColumn id="3008" name="Column2986"/>
    <tableColumn id="3009" name="Column2987"/>
    <tableColumn id="3010" name="Column2988"/>
    <tableColumn id="3011" name="Column2989"/>
    <tableColumn id="3012" name="Column2990"/>
    <tableColumn id="3013" name="Column2991"/>
    <tableColumn id="3014" name="Column2992"/>
    <tableColumn id="3015" name="Column2993"/>
    <tableColumn id="3016" name="Column2994"/>
    <tableColumn id="3017" name="Column2995"/>
    <tableColumn id="3018" name="Column2996"/>
    <tableColumn id="3019" name="Column2997"/>
    <tableColumn id="3020" name="Column2998"/>
    <tableColumn id="3021" name="Column2999"/>
    <tableColumn id="3022" name="Column3000"/>
    <tableColumn id="3023" name="Column3001"/>
    <tableColumn id="3024" name="Column3002"/>
    <tableColumn id="3025" name="Column3003"/>
    <tableColumn id="3026" name="Column3004"/>
    <tableColumn id="3027" name="Column3005"/>
    <tableColumn id="3028" name="Column3006"/>
    <tableColumn id="3029" name="Column3007"/>
    <tableColumn id="3030" name="Column3008"/>
    <tableColumn id="3031" name="Column3009"/>
    <tableColumn id="3032" name="Column3010"/>
    <tableColumn id="3033" name="Column3011"/>
    <tableColumn id="3034" name="Column3012"/>
    <tableColumn id="3035" name="Column3013"/>
    <tableColumn id="3036" name="Column3014"/>
    <tableColumn id="3037" name="Column3015"/>
    <tableColumn id="3038" name="Column3016"/>
    <tableColumn id="3039" name="Column3017"/>
    <tableColumn id="3040" name="Column3018"/>
    <tableColumn id="3041" name="Column3019"/>
    <tableColumn id="3042" name="Column3020"/>
    <tableColumn id="3043" name="Column3021"/>
    <tableColumn id="3044" name="Column3022"/>
    <tableColumn id="3045" name="Column3023"/>
    <tableColumn id="3046" name="Column3024"/>
    <tableColumn id="3047" name="Column3025"/>
    <tableColumn id="3048" name="Column3026"/>
    <tableColumn id="3049" name="Column3027"/>
    <tableColumn id="3050" name="Column3028"/>
    <tableColumn id="3051" name="Column3029"/>
    <tableColumn id="3052" name="Column3030"/>
    <tableColumn id="3053" name="Column3031"/>
    <tableColumn id="3054" name="Column3032"/>
    <tableColumn id="3055" name="Column3033"/>
    <tableColumn id="3056" name="Column3034"/>
    <tableColumn id="3057" name="Column3035"/>
    <tableColumn id="3058" name="Column3036"/>
    <tableColumn id="3059" name="Column3037"/>
    <tableColumn id="3060" name="Column3038"/>
    <tableColumn id="3061" name="Column3039"/>
    <tableColumn id="3062" name="Column3040"/>
    <tableColumn id="3063" name="Column3041"/>
    <tableColumn id="3064" name="Column3042"/>
    <tableColumn id="3065" name="Column3043"/>
    <tableColumn id="3066" name="Column3044"/>
    <tableColumn id="3067" name="Column3045"/>
    <tableColumn id="3068" name="Column3046"/>
    <tableColumn id="3069" name="Column3047"/>
    <tableColumn id="3070" name="Column3048"/>
    <tableColumn id="3071" name="Column3049"/>
    <tableColumn id="3072" name="Column3050"/>
    <tableColumn id="3073" name="Column3051"/>
    <tableColumn id="3074" name="Column3052"/>
    <tableColumn id="3075" name="Column3053"/>
    <tableColumn id="3076" name="Column3054"/>
    <tableColumn id="3077" name="Column3055"/>
    <tableColumn id="3078" name="Column3056"/>
    <tableColumn id="3079" name="Column3057"/>
    <tableColumn id="3080" name="Column3058"/>
    <tableColumn id="3081" name="Column3059"/>
    <tableColumn id="3082" name="Column3060"/>
    <tableColumn id="3083" name="Column3061"/>
    <tableColumn id="3084" name="Column3062"/>
    <tableColumn id="3085" name="Column3063"/>
    <tableColumn id="3086" name="Column3064"/>
    <tableColumn id="3087" name="Column3065"/>
    <tableColumn id="3088" name="Column3066"/>
    <tableColumn id="3089" name="Column3067"/>
    <tableColumn id="3090" name="Column3068"/>
    <tableColumn id="3091" name="Column3069"/>
    <tableColumn id="3092" name="Column3070"/>
    <tableColumn id="3093" name="Column3071"/>
    <tableColumn id="3094" name="Column3072"/>
    <tableColumn id="3095" name="Column3073"/>
    <tableColumn id="3096" name="Column3074"/>
    <tableColumn id="3097" name="Column3075"/>
    <tableColumn id="3098" name="Column3076"/>
    <tableColumn id="3099" name="Column3077"/>
    <tableColumn id="3100" name="Column3078"/>
    <tableColumn id="3101" name="Column3079"/>
    <tableColumn id="3102" name="Column3080"/>
    <tableColumn id="3103" name="Column3081"/>
    <tableColumn id="3104" name="Column3082"/>
    <tableColumn id="3105" name="Column3083"/>
    <tableColumn id="3106" name="Column3084"/>
    <tableColumn id="3107" name="Column3085"/>
    <tableColumn id="3108" name="Column3086"/>
    <tableColumn id="3109" name="Column3087"/>
    <tableColumn id="3110" name="Column3088"/>
    <tableColumn id="3111" name="Column3089"/>
    <tableColumn id="3112" name="Column3090"/>
    <tableColumn id="3113" name="Column3091"/>
    <tableColumn id="3114" name="Column3092"/>
    <tableColumn id="3115" name="Column3093"/>
    <tableColumn id="3116" name="Column3094"/>
    <tableColumn id="3117" name="Column3095"/>
    <tableColumn id="3118" name="Column3096"/>
    <tableColumn id="3119" name="Column3097"/>
    <tableColumn id="3120" name="Column3098"/>
    <tableColumn id="3121" name="Column3099"/>
    <tableColumn id="3122" name="Column3100"/>
    <tableColumn id="3123" name="Column3101"/>
    <tableColumn id="3124" name="Column3102"/>
    <tableColumn id="3125" name="Column3103"/>
    <tableColumn id="3126" name="Column3104"/>
    <tableColumn id="3127" name="Column3105"/>
    <tableColumn id="3128" name="Column3106"/>
    <tableColumn id="3129" name="Column3107"/>
    <tableColumn id="3130" name="Column3108"/>
    <tableColumn id="3131" name="Column3109"/>
    <tableColumn id="3132" name="Column3110"/>
    <tableColumn id="3133" name="Column3111"/>
    <tableColumn id="3134" name="Column3112"/>
    <tableColumn id="3135" name="Column3113"/>
    <tableColumn id="3136" name="Column3114"/>
    <tableColumn id="3137" name="Column3115"/>
    <tableColumn id="3138" name="Column3116"/>
    <tableColumn id="3139" name="Column3117"/>
    <tableColumn id="3140" name="Column3118"/>
    <tableColumn id="3141" name="Column3119"/>
    <tableColumn id="3142" name="Column3120"/>
    <tableColumn id="3143" name="Column3121"/>
    <tableColumn id="3144" name="Column3122"/>
    <tableColumn id="3145" name="Column3123"/>
    <tableColumn id="3146" name="Column3124"/>
    <tableColumn id="3147" name="Column3125"/>
    <tableColumn id="3148" name="Column3126"/>
    <tableColumn id="3149" name="Column3127"/>
    <tableColumn id="3150" name="Column3128"/>
    <tableColumn id="3151" name="Column3129"/>
    <tableColumn id="3152" name="Column3130"/>
    <tableColumn id="3153" name="Column3131"/>
    <tableColumn id="3154" name="Column3132"/>
    <tableColumn id="3155" name="Column3133"/>
    <tableColumn id="3156" name="Column3134"/>
    <tableColumn id="3157" name="Column3135"/>
    <tableColumn id="3158" name="Column3136"/>
    <tableColumn id="3159" name="Column3137"/>
    <tableColumn id="3160" name="Column3138"/>
    <tableColumn id="3161" name="Column3139"/>
    <tableColumn id="3162" name="Column3140"/>
    <tableColumn id="3163" name="Column3141"/>
    <tableColumn id="3164" name="Column3142"/>
    <tableColumn id="3165" name="Column3143"/>
    <tableColumn id="3166" name="Column3144"/>
    <tableColumn id="3167" name="Column3145"/>
    <tableColumn id="3168" name="Column3146"/>
    <tableColumn id="3169" name="Column3147"/>
    <tableColumn id="3170" name="Column3148"/>
    <tableColumn id="3171" name="Column3149"/>
    <tableColumn id="3172" name="Column3150"/>
    <tableColumn id="3173" name="Column3151"/>
    <tableColumn id="3174" name="Column3152"/>
    <tableColumn id="3175" name="Column3153"/>
    <tableColumn id="3176" name="Column3154"/>
    <tableColumn id="3177" name="Column3155"/>
    <tableColumn id="3178" name="Column3156"/>
    <tableColumn id="3179" name="Column3157"/>
    <tableColumn id="3180" name="Column3158"/>
    <tableColumn id="3181" name="Column3159"/>
    <tableColumn id="3182" name="Column3160"/>
    <tableColumn id="3183" name="Column3161"/>
    <tableColumn id="3184" name="Column3162"/>
    <tableColumn id="3185" name="Column3163"/>
    <tableColumn id="3186" name="Column3164"/>
    <tableColumn id="3187" name="Column3165"/>
    <tableColumn id="3188" name="Column3166"/>
    <tableColumn id="3189" name="Column3167"/>
    <tableColumn id="3190" name="Column3168"/>
    <tableColumn id="3191" name="Column3169"/>
    <tableColumn id="3192" name="Column3170"/>
    <tableColumn id="3193" name="Column3171"/>
    <tableColumn id="3194" name="Column3172"/>
    <tableColumn id="3195" name="Column3173"/>
    <tableColumn id="3196" name="Column3174"/>
    <tableColumn id="3197" name="Column3175"/>
    <tableColumn id="3198" name="Column3176"/>
    <tableColumn id="3199" name="Column3177"/>
    <tableColumn id="3200" name="Column3178"/>
    <tableColumn id="3201" name="Column3179"/>
    <tableColumn id="3202" name="Column3180"/>
    <tableColumn id="3203" name="Column3181"/>
    <tableColumn id="3204" name="Column3182"/>
    <tableColumn id="3205" name="Column3183"/>
    <tableColumn id="3206" name="Column3184"/>
    <tableColumn id="3207" name="Column3185"/>
    <tableColumn id="3208" name="Column3186"/>
    <tableColumn id="3209" name="Column3187"/>
    <tableColumn id="3210" name="Column3188"/>
    <tableColumn id="3211" name="Column3189"/>
    <tableColumn id="3212" name="Column3190"/>
    <tableColumn id="3213" name="Column3191"/>
    <tableColumn id="3214" name="Column3192"/>
    <tableColumn id="3215" name="Column3193"/>
    <tableColumn id="3216" name="Column3194"/>
    <tableColumn id="3217" name="Column3195"/>
    <tableColumn id="3218" name="Column3196"/>
    <tableColumn id="3219" name="Column3197"/>
    <tableColumn id="3220" name="Column3198"/>
    <tableColumn id="3221" name="Column3199"/>
    <tableColumn id="3222" name="Column3200"/>
    <tableColumn id="3223" name="Column3201"/>
    <tableColumn id="3224" name="Column3202"/>
    <tableColumn id="3225" name="Column3203"/>
    <tableColumn id="3226" name="Column3204"/>
    <tableColumn id="3227" name="Column3205"/>
    <tableColumn id="3228" name="Column3206"/>
    <tableColumn id="3229" name="Column3207"/>
    <tableColumn id="3230" name="Column3208"/>
    <tableColumn id="3231" name="Column3209"/>
    <tableColumn id="3232" name="Column3210"/>
    <tableColumn id="3233" name="Column3211"/>
    <tableColumn id="3234" name="Column3212"/>
    <tableColumn id="3235" name="Column3213"/>
    <tableColumn id="3236" name="Column3214"/>
    <tableColumn id="3237" name="Column3215"/>
    <tableColumn id="3238" name="Column3216"/>
    <tableColumn id="3239" name="Column3217"/>
    <tableColumn id="3240" name="Column3218"/>
    <tableColumn id="3241" name="Column3219"/>
    <tableColumn id="3242" name="Column3220"/>
    <tableColumn id="3243" name="Column3221"/>
    <tableColumn id="3244" name="Column3222"/>
    <tableColumn id="3245" name="Column3223"/>
    <tableColumn id="3246" name="Column3224"/>
    <tableColumn id="3247" name="Column3225"/>
    <tableColumn id="3248" name="Column3226"/>
    <tableColumn id="3249" name="Column3227"/>
    <tableColumn id="3250" name="Column3228"/>
    <tableColumn id="3251" name="Column3229"/>
    <tableColumn id="3252" name="Column3230"/>
    <tableColumn id="3253" name="Column3231"/>
    <tableColumn id="3254" name="Column3232"/>
    <tableColumn id="3255" name="Column3233"/>
    <tableColumn id="3256" name="Column3234"/>
    <tableColumn id="3257" name="Column3235"/>
    <tableColumn id="3258" name="Column3236"/>
    <tableColumn id="3259" name="Column3237"/>
    <tableColumn id="3260" name="Column3238"/>
    <tableColumn id="3261" name="Column3239"/>
    <tableColumn id="3262" name="Column3240"/>
    <tableColumn id="3263" name="Column3241"/>
    <tableColumn id="3264" name="Column3242"/>
    <tableColumn id="3265" name="Column3243"/>
    <tableColumn id="3266" name="Column3244"/>
    <tableColumn id="3267" name="Column3245"/>
    <tableColumn id="3268" name="Column3246"/>
    <tableColumn id="3269" name="Column3247"/>
    <tableColumn id="3270" name="Column3248"/>
    <tableColumn id="3271" name="Column3249"/>
    <tableColumn id="3272" name="Column3250"/>
    <tableColumn id="3273" name="Column3251"/>
    <tableColumn id="3274" name="Column3252"/>
    <tableColumn id="3275" name="Column3253"/>
    <tableColumn id="3276" name="Column3254"/>
    <tableColumn id="3277" name="Column3255"/>
    <tableColumn id="3278" name="Column3256"/>
    <tableColumn id="3279" name="Column3257"/>
    <tableColumn id="3280" name="Column3258"/>
    <tableColumn id="3281" name="Column3259"/>
    <tableColumn id="3282" name="Column3260"/>
    <tableColumn id="3283" name="Column3261"/>
    <tableColumn id="3284" name="Column3262"/>
    <tableColumn id="3285" name="Column3263"/>
    <tableColumn id="3286" name="Column3264"/>
    <tableColumn id="3287" name="Column3265"/>
    <tableColumn id="3288" name="Column3266"/>
    <tableColumn id="3289" name="Column3267"/>
    <tableColumn id="3290" name="Column3268"/>
    <tableColumn id="3291" name="Column3269"/>
    <tableColumn id="3292" name="Column3270"/>
    <tableColumn id="3293" name="Column3271"/>
    <tableColumn id="3294" name="Column3272"/>
    <tableColumn id="3295" name="Column3273"/>
    <tableColumn id="3296" name="Column3274"/>
    <tableColumn id="3297" name="Column3275"/>
    <tableColumn id="3298" name="Column3276"/>
    <tableColumn id="3299" name="Column3277"/>
    <tableColumn id="3300" name="Column3278"/>
    <tableColumn id="3301" name="Column3279"/>
    <tableColumn id="3302" name="Column3280"/>
    <tableColumn id="3303" name="Column3281"/>
    <tableColumn id="3304" name="Column3282"/>
    <tableColumn id="3305" name="Column3283"/>
    <tableColumn id="3306" name="Column3284"/>
    <tableColumn id="3307" name="Column3285"/>
    <tableColumn id="3308" name="Column3286"/>
    <tableColumn id="3309" name="Column3287"/>
    <tableColumn id="3310" name="Column3288"/>
    <tableColumn id="3311" name="Column3289"/>
    <tableColumn id="3312" name="Column3290"/>
    <tableColumn id="3313" name="Column3291"/>
    <tableColumn id="3314" name="Column3292"/>
    <tableColumn id="3315" name="Column3293"/>
    <tableColumn id="3316" name="Column3294"/>
    <tableColumn id="3317" name="Column3295"/>
    <tableColumn id="3318" name="Column3296"/>
    <tableColumn id="3319" name="Column3297"/>
    <tableColumn id="3320" name="Column3298"/>
    <tableColumn id="3321" name="Column3299"/>
    <tableColumn id="3322" name="Column3300"/>
    <tableColumn id="3323" name="Column3301"/>
    <tableColumn id="3324" name="Column3302"/>
    <tableColumn id="3325" name="Column3303"/>
    <tableColumn id="3326" name="Column3304"/>
    <tableColumn id="3327" name="Column3305"/>
    <tableColumn id="3328" name="Column3306"/>
    <tableColumn id="3329" name="Column3307"/>
    <tableColumn id="3330" name="Column3308"/>
    <tableColumn id="3331" name="Column3309"/>
    <tableColumn id="3332" name="Column3310"/>
    <tableColumn id="3333" name="Column3311"/>
    <tableColumn id="3334" name="Column3312"/>
    <tableColumn id="3335" name="Column3313"/>
    <tableColumn id="3336" name="Column3314"/>
    <tableColumn id="3337" name="Column3315"/>
    <tableColumn id="3338" name="Column3316"/>
    <tableColumn id="3339" name="Column3317"/>
    <tableColumn id="3340" name="Column3318"/>
    <tableColumn id="3341" name="Column3319"/>
    <tableColumn id="3342" name="Column3320"/>
    <tableColumn id="3343" name="Column3321"/>
    <tableColumn id="3344" name="Column3322"/>
    <tableColumn id="3345" name="Column3323"/>
    <tableColumn id="3346" name="Column3324"/>
    <tableColumn id="3347" name="Column3325"/>
    <tableColumn id="3348" name="Column3326"/>
    <tableColumn id="3349" name="Column3327"/>
    <tableColumn id="3350" name="Column3328"/>
    <tableColumn id="3351" name="Column3329"/>
    <tableColumn id="3352" name="Column3330"/>
    <tableColumn id="3353" name="Column3331"/>
    <tableColumn id="3354" name="Column3332"/>
    <tableColumn id="3355" name="Column3333"/>
    <tableColumn id="3356" name="Column3334"/>
    <tableColumn id="3357" name="Column3335"/>
    <tableColumn id="3358" name="Column3336"/>
    <tableColumn id="3359" name="Column3337"/>
    <tableColumn id="3360" name="Column3338"/>
    <tableColumn id="3361" name="Column3339"/>
    <tableColumn id="3362" name="Column3340"/>
    <tableColumn id="3363" name="Column3341"/>
    <tableColumn id="3364" name="Column3342"/>
    <tableColumn id="3365" name="Column3343"/>
    <tableColumn id="3366" name="Column3344"/>
    <tableColumn id="3367" name="Column3345"/>
    <tableColumn id="3368" name="Column3346"/>
    <tableColumn id="3369" name="Column3347"/>
    <tableColumn id="3370" name="Column3348"/>
    <tableColumn id="3371" name="Column3349"/>
    <tableColumn id="3372" name="Column3350"/>
    <tableColumn id="3373" name="Column3351"/>
    <tableColumn id="3374" name="Column3352"/>
    <tableColumn id="3375" name="Column3353"/>
    <tableColumn id="3376" name="Column3354"/>
    <tableColumn id="3377" name="Column3355"/>
    <tableColumn id="3378" name="Column3356"/>
    <tableColumn id="3379" name="Column3357"/>
    <tableColumn id="3380" name="Column3358"/>
    <tableColumn id="3381" name="Column3359"/>
    <tableColumn id="3382" name="Column3360"/>
    <tableColumn id="3383" name="Column3361"/>
    <tableColumn id="3384" name="Column3362"/>
    <tableColumn id="3385" name="Column3363"/>
    <tableColumn id="3386" name="Column3364"/>
    <tableColumn id="3387" name="Column3365"/>
    <tableColumn id="3388" name="Column3366"/>
    <tableColumn id="3389" name="Column3367"/>
    <tableColumn id="3390" name="Column3368"/>
    <tableColumn id="3391" name="Column3369"/>
    <tableColumn id="3392" name="Column3370"/>
    <tableColumn id="3393" name="Column3371"/>
    <tableColumn id="3394" name="Column3372"/>
    <tableColumn id="3395" name="Column3373"/>
    <tableColumn id="3396" name="Column3374"/>
    <tableColumn id="3397" name="Column3375"/>
    <tableColumn id="3398" name="Column3376"/>
    <tableColumn id="3399" name="Column3377"/>
    <tableColumn id="3400" name="Column3378"/>
    <tableColumn id="3401" name="Column3379"/>
    <tableColumn id="3402" name="Column3380"/>
    <tableColumn id="3403" name="Column3381"/>
    <tableColumn id="3404" name="Column3382"/>
    <tableColumn id="3405" name="Column3383"/>
    <tableColumn id="3406" name="Column3384"/>
    <tableColumn id="3407" name="Column3385"/>
    <tableColumn id="3408" name="Column3386"/>
    <tableColumn id="3409" name="Column3387"/>
    <tableColumn id="3410" name="Column3388"/>
    <tableColumn id="3411" name="Column3389"/>
    <tableColumn id="3412" name="Column3390"/>
    <tableColumn id="3413" name="Column3391"/>
    <tableColumn id="3414" name="Column3392"/>
    <tableColumn id="3415" name="Column3393"/>
    <tableColumn id="3416" name="Column3394"/>
    <tableColumn id="3417" name="Column3395"/>
    <tableColumn id="3418" name="Column3396"/>
    <tableColumn id="3419" name="Column3397"/>
    <tableColumn id="3420" name="Column3398"/>
    <tableColumn id="3421" name="Column3399"/>
    <tableColumn id="3422" name="Column3400"/>
    <tableColumn id="3423" name="Column3401"/>
    <tableColumn id="3424" name="Column3402"/>
    <tableColumn id="3425" name="Column3403"/>
    <tableColumn id="3426" name="Column3404"/>
    <tableColumn id="3427" name="Column3405"/>
    <tableColumn id="3428" name="Column3406"/>
    <tableColumn id="3429" name="Column3407"/>
    <tableColumn id="3430" name="Column3408"/>
    <tableColumn id="3431" name="Column3409"/>
    <tableColumn id="3432" name="Column3410"/>
    <tableColumn id="3433" name="Column3411"/>
    <tableColumn id="3434" name="Column3412"/>
    <tableColumn id="3435" name="Column3413"/>
    <tableColumn id="3436" name="Column3414"/>
    <tableColumn id="3437" name="Column3415"/>
    <tableColumn id="3438" name="Column3416"/>
    <tableColumn id="3439" name="Column3417"/>
    <tableColumn id="3440" name="Column3418"/>
    <tableColumn id="3441" name="Column3419"/>
    <tableColumn id="3442" name="Column3420"/>
    <tableColumn id="3443" name="Column3421"/>
    <tableColumn id="3444" name="Column3422"/>
    <tableColumn id="3445" name="Column3423"/>
    <tableColumn id="3446" name="Column3424"/>
    <tableColumn id="3447" name="Column3425"/>
    <tableColumn id="3448" name="Column3426"/>
    <tableColumn id="3449" name="Column3427"/>
    <tableColumn id="3450" name="Column3428"/>
    <tableColumn id="3451" name="Column3429"/>
    <tableColumn id="3452" name="Column3430"/>
    <tableColumn id="3453" name="Column3431"/>
    <tableColumn id="3454" name="Column3432"/>
    <tableColumn id="3455" name="Column3433"/>
    <tableColumn id="3456" name="Column3434"/>
    <tableColumn id="3457" name="Column3435"/>
    <tableColumn id="3458" name="Column3436"/>
    <tableColumn id="3459" name="Column3437"/>
    <tableColumn id="3460" name="Column3438"/>
    <tableColumn id="3461" name="Column3439"/>
    <tableColumn id="3462" name="Column3440"/>
    <tableColumn id="3463" name="Column3441"/>
    <tableColumn id="3464" name="Column3442"/>
    <tableColumn id="3465" name="Column3443"/>
    <tableColumn id="3466" name="Column3444"/>
    <tableColumn id="3467" name="Column3445"/>
    <tableColumn id="3468" name="Column3446"/>
    <tableColumn id="3469" name="Column3447"/>
    <tableColumn id="3470" name="Column3448"/>
    <tableColumn id="3471" name="Column3449"/>
    <tableColumn id="3472" name="Column3450"/>
    <tableColumn id="3473" name="Column3451"/>
    <tableColumn id="3474" name="Column3452"/>
    <tableColumn id="3475" name="Column3453"/>
    <tableColumn id="3476" name="Column3454"/>
    <tableColumn id="3477" name="Column3455"/>
    <tableColumn id="3478" name="Column3456"/>
    <tableColumn id="3479" name="Column3457"/>
    <tableColumn id="3480" name="Column3458"/>
    <tableColumn id="3481" name="Column3459"/>
    <tableColumn id="3482" name="Column3460"/>
    <tableColumn id="3483" name="Column3461"/>
    <tableColumn id="3484" name="Column3462"/>
    <tableColumn id="3485" name="Column3463"/>
    <tableColumn id="3486" name="Column3464"/>
    <tableColumn id="3487" name="Column3465"/>
    <tableColumn id="3488" name="Column3466"/>
    <tableColumn id="3489" name="Column3467"/>
    <tableColumn id="3490" name="Column3468"/>
    <tableColumn id="3491" name="Column3469"/>
    <tableColumn id="3492" name="Column3470"/>
    <tableColumn id="3493" name="Column3471"/>
    <tableColumn id="3494" name="Column3472"/>
    <tableColumn id="3495" name="Column3473"/>
    <tableColumn id="3496" name="Column3474"/>
    <tableColumn id="3497" name="Column3475"/>
    <tableColumn id="3498" name="Column3476"/>
    <tableColumn id="3499" name="Column3477"/>
    <tableColumn id="3500" name="Column3478"/>
    <tableColumn id="3501" name="Column3479"/>
    <tableColumn id="3502" name="Column3480"/>
    <tableColumn id="3503" name="Column3481"/>
    <tableColumn id="3504" name="Column3482"/>
    <tableColumn id="3505" name="Column3483"/>
    <tableColumn id="3506" name="Column3484"/>
    <tableColumn id="3507" name="Column3485"/>
    <tableColumn id="3508" name="Column3486"/>
    <tableColumn id="3509" name="Column3487"/>
    <tableColumn id="3510" name="Column3488"/>
    <tableColumn id="3511" name="Column3489"/>
    <tableColumn id="3512" name="Column3490"/>
    <tableColumn id="3513" name="Column3491"/>
    <tableColumn id="3514" name="Column3492"/>
    <tableColumn id="3515" name="Column3493"/>
    <tableColumn id="3516" name="Column3494"/>
    <tableColumn id="3517" name="Column3495"/>
    <tableColumn id="3518" name="Column3496"/>
    <tableColumn id="3519" name="Column3497"/>
    <tableColumn id="3520" name="Column3498"/>
    <tableColumn id="3521" name="Column3499"/>
    <tableColumn id="3522" name="Column3500"/>
    <tableColumn id="3523" name="Column3501"/>
    <tableColumn id="3524" name="Column3502"/>
    <tableColumn id="3525" name="Column3503"/>
    <tableColumn id="3526" name="Column3504"/>
    <tableColumn id="3527" name="Column3505"/>
    <tableColumn id="3528" name="Column3506"/>
    <tableColumn id="3529" name="Column3507"/>
    <tableColumn id="3530" name="Column3508"/>
    <tableColumn id="3531" name="Column3509"/>
    <tableColumn id="3532" name="Column3510"/>
    <tableColumn id="3533" name="Column3511"/>
    <tableColumn id="3534" name="Column3512"/>
    <tableColumn id="3535" name="Column3513"/>
    <tableColumn id="3536" name="Column3514"/>
    <tableColumn id="3537" name="Column3515"/>
    <tableColumn id="3538" name="Column3516"/>
    <tableColumn id="3539" name="Column3517"/>
    <tableColumn id="3540" name="Column3518"/>
    <tableColumn id="3541" name="Column3519"/>
    <tableColumn id="3542" name="Column3520"/>
    <tableColumn id="3543" name="Column3521"/>
    <tableColumn id="3544" name="Column3522"/>
    <tableColumn id="3545" name="Column3523"/>
    <tableColumn id="3546" name="Column3524"/>
    <tableColumn id="3547" name="Column3525"/>
    <tableColumn id="3548" name="Column3526"/>
    <tableColumn id="3549" name="Column3527"/>
    <tableColumn id="3550" name="Column3528"/>
    <tableColumn id="3551" name="Column3529"/>
    <tableColumn id="3552" name="Column3530"/>
    <tableColumn id="3553" name="Column3531"/>
    <tableColumn id="3554" name="Column3532"/>
    <tableColumn id="3555" name="Column3533"/>
    <tableColumn id="3556" name="Column3534"/>
    <tableColumn id="3557" name="Column3535"/>
    <tableColumn id="3558" name="Column3536"/>
    <tableColumn id="3559" name="Column3537"/>
    <tableColumn id="3560" name="Column3538"/>
    <tableColumn id="3561" name="Column3539"/>
    <tableColumn id="3562" name="Column3540"/>
    <tableColumn id="3563" name="Column3541"/>
    <tableColumn id="3564" name="Column3542"/>
    <tableColumn id="3565" name="Column3543"/>
    <tableColumn id="3566" name="Column3544"/>
    <tableColumn id="3567" name="Column3545"/>
    <tableColumn id="3568" name="Column3546"/>
    <tableColumn id="3569" name="Column3547"/>
    <tableColumn id="3570" name="Column3548"/>
    <tableColumn id="3571" name="Column3549"/>
    <tableColumn id="3572" name="Column3550"/>
    <tableColumn id="3573" name="Column3551"/>
    <tableColumn id="3574" name="Column3552"/>
    <tableColumn id="3575" name="Column3553"/>
    <tableColumn id="3576" name="Column3554"/>
    <tableColumn id="3577" name="Column3555"/>
    <tableColumn id="3578" name="Column3556"/>
    <tableColumn id="3579" name="Column3557"/>
    <tableColumn id="3580" name="Column3558"/>
    <tableColumn id="3581" name="Column3559"/>
    <tableColumn id="3582" name="Column3560"/>
    <tableColumn id="3583" name="Column3561"/>
    <tableColumn id="3584" name="Column3562"/>
    <tableColumn id="3585" name="Column3563"/>
    <tableColumn id="3586" name="Column3564"/>
    <tableColumn id="3587" name="Column3565"/>
    <tableColumn id="3588" name="Column3566"/>
    <tableColumn id="3589" name="Column3567"/>
    <tableColumn id="3590" name="Column3568"/>
    <tableColumn id="3591" name="Column3569"/>
    <tableColumn id="3592" name="Column3570"/>
    <tableColumn id="3593" name="Column3571"/>
    <tableColumn id="3594" name="Column3572"/>
    <tableColumn id="3595" name="Column3573"/>
    <tableColumn id="3596" name="Column3574"/>
    <tableColumn id="3597" name="Column3575"/>
    <tableColumn id="3598" name="Column3576"/>
    <tableColumn id="3599" name="Column3577"/>
    <tableColumn id="3600" name="Column3578"/>
    <tableColumn id="3601" name="Column3579"/>
    <tableColumn id="3602" name="Column3580"/>
    <tableColumn id="3603" name="Column3581"/>
    <tableColumn id="3604" name="Column3582"/>
    <tableColumn id="3605" name="Column3583"/>
    <tableColumn id="3606" name="Column3584"/>
    <tableColumn id="3607" name="Column3585"/>
    <tableColumn id="3608" name="Column3586"/>
    <tableColumn id="3609" name="Column3587"/>
    <tableColumn id="3610" name="Column3588"/>
    <tableColumn id="3611" name="Column3589"/>
    <tableColumn id="3612" name="Column3590"/>
    <tableColumn id="3613" name="Column3591"/>
    <tableColumn id="3614" name="Column3592"/>
    <tableColumn id="3615" name="Column3593"/>
    <tableColumn id="3616" name="Column3594"/>
    <tableColumn id="3617" name="Column3595"/>
    <tableColumn id="3618" name="Column3596"/>
    <tableColumn id="3619" name="Column3597"/>
    <tableColumn id="3620" name="Column3598"/>
    <tableColumn id="3621" name="Column3599"/>
    <tableColumn id="3622" name="Column3600"/>
    <tableColumn id="3623" name="Column3601"/>
    <tableColumn id="3624" name="Column3602"/>
    <tableColumn id="3625" name="Column3603"/>
    <tableColumn id="3626" name="Column3604"/>
    <tableColumn id="3627" name="Column3605"/>
    <tableColumn id="3628" name="Column3606"/>
    <tableColumn id="3629" name="Column3607"/>
    <tableColumn id="3630" name="Column3608"/>
    <tableColumn id="3631" name="Column3609"/>
    <tableColumn id="3632" name="Column3610"/>
    <tableColumn id="3633" name="Column3611"/>
    <tableColumn id="3634" name="Column3612"/>
    <tableColumn id="3635" name="Column3613"/>
    <tableColumn id="3636" name="Column3614"/>
    <tableColumn id="3637" name="Column3615"/>
    <tableColumn id="3638" name="Column3616"/>
    <tableColumn id="3639" name="Column3617"/>
    <tableColumn id="3640" name="Column3618"/>
    <tableColumn id="3641" name="Column3619"/>
    <tableColumn id="3642" name="Column3620"/>
    <tableColumn id="3643" name="Column3621"/>
    <tableColumn id="3644" name="Column3622"/>
    <tableColumn id="3645" name="Column3623"/>
    <tableColumn id="3646" name="Column3624"/>
    <tableColumn id="3647" name="Column3625"/>
    <tableColumn id="3648" name="Column3626"/>
    <tableColumn id="3649" name="Column3627"/>
    <tableColumn id="3650" name="Column3628"/>
    <tableColumn id="3651" name="Column3629"/>
    <tableColumn id="3652" name="Column3630"/>
    <tableColumn id="3653" name="Column3631"/>
    <tableColumn id="3654" name="Column3632"/>
    <tableColumn id="3655" name="Column3633"/>
    <tableColumn id="3656" name="Column3634"/>
    <tableColumn id="3657" name="Column3635"/>
    <tableColumn id="3658" name="Column3636"/>
    <tableColumn id="3659" name="Column3637"/>
    <tableColumn id="3660" name="Column3638"/>
    <tableColumn id="3661" name="Column3639"/>
    <tableColumn id="3662" name="Column3640"/>
    <tableColumn id="3663" name="Column3641"/>
    <tableColumn id="3664" name="Column3642"/>
    <tableColumn id="3665" name="Column3643"/>
    <tableColumn id="3666" name="Column3644"/>
    <tableColumn id="3667" name="Column3645"/>
    <tableColumn id="3668" name="Column3646"/>
    <tableColumn id="3669" name="Column3647"/>
    <tableColumn id="3670" name="Column3648"/>
    <tableColumn id="3671" name="Column3649"/>
    <tableColumn id="3672" name="Column3650"/>
    <tableColumn id="3673" name="Column3651"/>
    <tableColumn id="3674" name="Column3652"/>
    <tableColumn id="3675" name="Column3653"/>
    <tableColumn id="3676" name="Column3654"/>
    <tableColumn id="3677" name="Column3655"/>
    <tableColumn id="3678" name="Column3656"/>
    <tableColumn id="3679" name="Column3657"/>
    <tableColumn id="3680" name="Column3658"/>
    <tableColumn id="3681" name="Column3659"/>
    <tableColumn id="3682" name="Column3660"/>
    <tableColumn id="3683" name="Column3661"/>
    <tableColumn id="3684" name="Column3662"/>
    <tableColumn id="3685" name="Column3663"/>
    <tableColumn id="3686" name="Column3664"/>
    <tableColumn id="3687" name="Column3665"/>
    <tableColumn id="3688" name="Column3666"/>
    <tableColumn id="3689" name="Column3667"/>
    <tableColumn id="3690" name="Column3668"/>
    <tableColumn id="3691" name="Column3669"/>
    <tableColumn id="3692" name="Column3670"/>
    <tableColumn id="3693" name="Column3671"/>
    <tableColumn id="3694" name="Column3672"/>
    <tableColumn id="3695" name="Column3673"/>
    <tableColumn id="3696" name="Column3674"/>
    <tableColumn id="3697" name="Column3675"/>
    <tableColumn id="3698" name="Column3676"/>
    <tableColumn id="3699" name="Column3677"/>
    <tableColumn id="3700" name="Column3678"/>
    <tableColumn id="3701" name="Column3679"/>
    <tableColumn id="3702" name="Column3680"/>
    <tableColumn id="3703" name="Column3681"/>
    <tableColumn id="3704" name="Column3682"/>
    <tableColumn id="3705" name="Column3683"/>
    <tableColumn id="3706" name="Column3684"/>
    <tableColumn id="3707" name="Column3685"/>
    <tableColumn id="3708" name="Column3686"/>
    <tableColumn id="3709" name="Column3687"/>
    <tableColumn id="3710" name="Column3688"/>
    <tableColumn id="3711" name="Column3689"/>
    <tableColumn id="3712" name="Column3690"/>
    <tableColumn id="3713" name="Column3691"/>
    <tableColumn id="3714" name="Column3692"/>
    <tableColumn id="3715" name="Column3693"/>
    <tableColumn id="3716" name="Column3694"/>
    <tableColumn id="3717" name="Column3695"/>
    <tableColumn id="3718" name="Column3696"/>
    <tableColumn id="3719" name="Column3697"/>
    <tableColumn id="3720" name="Column3698"/>
    <tableColumn id="3721" name="Column3699"/>
    <tableColumn id="3722" name="Column3700"/>
    <tableColumn id="3723" name="Column3701"/>
    <tableColumn id="3724" name="Column3702"/>
    <tableColumn id="3725" name="Column3703"/>
    <tableColumn id="3726" name="Column3704"/>
    <tableColumn id="3727" name="Column3705"/>
    <tableColumn id="3728" name="Column3706"/>
    <tableColumn id="3729" name="Column3707"/>
    <tableColumn id="3730" name="Column3708"/>
    <tableColumn id="3731" name="Column3709"/>
    <tableColumn id="3732" name="Column3710"/>
    <tableColumn id="3733" name="Column3711"/>
    <tableColumn id="3734" name="Column3712"/>
    <tableColumn id="3735" name="Column3713"/>
    <tableColumn id="3736" name="Column3714"/>
    <tableColumn id="3737" name="Column3715"/>
    <tableColumn id="3738" name="Column3716"/>
    <tableColumn id="3739" name="Column3717"/>
    <tableColumn id="3740" name="Column3718"/>
    <tableColumn id="3741" name="Column3719"/>
    <tableColumn id="3742" name="Column3720"/>
    <tableColumn id="3743" name="Column3721"/>
    <tableColumn id="3744" name="Column3722"/>
    <tableColumn id="3745" name="Column3723"/>
    <tableColumn id="3746" name="Column3724"/>
    <tableColumn id="3747" name="Column3725"/>
    <tableColumn id="3748" name="Column3726"/>
    <tableColumn id="3749" name="Column3727"/>
    <tableColumn id="3750" name="Column3728"/>
    <tableColumn id="3751" name="Column3729"/>
    <tableColumn id="3752" name="Column3730"/>
    <tableColumn id="3753" name="Column3731"/>
    <tableColumn id="3754" name="Column3732"/>
    <tableColumn id="3755" name="Column3733"/>
    <tableColumn id="3756" name="Column3734"/>
    <tableColumn id="3757" name="Column3735"/>
    <tableColumn id="3758" name="Column3736"/>
    <tableColumn id="3759" name="Column3737"/>
    <tableColumn id="3760" name="Column3738"/>
    <tableColumn id="3761" name="Column3739"/>
    <tableColumn id="3762" name="Column3740"/>
    <tableColumn id="3763" name="Column3741"/>
    <tableColumn id="3764" name="Column3742"/>
    <tableColumn id="3765" name="Column3743"/>
    <tableColumn id="3766" name="Column3744"/>
    <tableColumn id="3767" name="Column3745"/>
    <tableColumn id="3768" name="Column3746"/>
    <tableColumn id="3769" name="Column3747"/>
    <tableColumn id="3770" name="Column3748"/>
    <tableColumn id="3771" name="Column3749"/>
    <tableColumn id="3772" name="Column3750"/>
    <tableColumn id="3773" name="Column3751"/>
    <tableColumn id="3774" name="Column3752"/>
    <tableColumn id="3775" name="Column3753"/>
    <tableColumn id="3776" name="Column3754"/>
    <tableColumn id="3777" name="Column3755"/>
    <tableColumn id="3778" name="Column3756"/>
    <tableColumn id="3779" name="Column3757"/>
    <tableColumn id="3780" name="Column3758"/>
    <tableColumn id="3781" name="Column3759"/>
    <tableColumn id="3782" name="Column3760"/>
    <tableColumn id="3783" name="Column3761"/>
    <tableColumn id="3784" name="Column3762"/>
    <tableColumn id="3785" name="Column3763"/>
    <tableColumn id="3786" name="Column3764"/>
    <tableColumn id="3787" name="Column3765"/>
    <tableColumn id="3788" name="Column3766"/>
    <tableColumn id="3789" name="Column3767"/>
    <tableColumn id="3790" name="Column3768"/>
    <tableColumn id="3791" name="Column3769"/>
    <tableColumn id="3792" name="Column3770"/>
    <tableColumn id="3793" name="Column3771"/>
    <tableColumn id="3794" name="Column3772"/>
    <tableColumn id="3795" name="Column3773"/>
    <tableColumn id="3796" name="Column3774"/>
    <tableColumn id="3797" name="Column3775"/>
    <tableColumn id="3798" name="Column3776"/>
    <tableColumn id="3799" name="Column3777"/>
    <tableColumn id="3800" name="Column3778"/>
    <tableColumn id="3801" name="Column3779"/>
    <tableColumn id="3802" name="Column3780"/>
    <tableColumn id="3803" name="Column3781"/>
    <tableColumn id="3804" name="Column3782"/>
    <tableColumn id="3805" name="Column3783"/>
    <tableColumn id="3806" name="Column3784"/>
    <tableColumn id="3807" name="Column3785"/>
    <tableColumn id="3808" name="Column3786"/>
    <tableColumn id="3809" name="Column3787"/>
    <tableColumn id="3810" name="Column3788"/>
    <tableColumn id="3811" name="Column3789"/>
    <tableColumn id="3812" name="Column3790"/>
    <tableColumn id="3813" name="Column3791"/>
    <tableColumn id="3814" name="Column3792"/>
    <tableColumn id="3815" name="Column3793"/>
    <tableColumn id="3816" name="Column3794"/>
    <tableColumn id="3817" name="Column3795"/>
    <tableColumn id="3818" name="Column3796"/>
    <tableColumn id="3819" name="Column3797"/>
    <tableColumn id="3820" name="Column3798"/>
    <tableColumn id="3821" name="Column3799"/>
    <tableColumn id="3822" name="Column3800"/>
    <tableColumn id="3823" name="Column3801"/>
    <tableColumn id="3824" name="Column3802"/>
    <tableColumn id="3825" name="Column3803"/>
    <tableColumn id="3826" name="Column3804"/>
    <tableColumn id="3827" name="Column3805"/>
    <tableColumn id="3828" name="Column3806"/>
    <tableColumn id="3829" name="Column3807"/>
    <tableColumn id="3830" name="Column3808"/>
    <tableColumn id="3831" name="Column3809"/>
    <tableColumn id="3832" name="Column3810"/>
    <tableColumn id="3833" name="Column3811"/>
    <tableColumn id="3834" name="Column3812"/>
    <tableColumn id="3835" name="Column3813"/>
    <tableColumn id="3836" name="Column3814"/>
    <tableColumn id="3837" name="Column3815"/>
    <tableColumn id="3838" name="Column3816"/>
    <tableColumn id="3839" name="Column3817"/>
    <tableColumn id="3840" name="Column3818"/>
    <tableColumn id="3841" name="Column3819"/>
    <tableColumn id="3842" name="Column3820"/>
    <tableColumn id="3843" name="Column3821"/>
    <tableColumn id="3844" name="Column3822"/>
    <tableColumn id="3845" name="Column3823"/>
    <tableColumn id="3846" name="Column3824"/>
    <tableColumn id="3847" name="Column3825"/>
    <tableColumn id="3848" name="Column3826"/>
    <tableColumn id="3849" name="Column3827"/>
    <tableColumn id="3850" name="Column3828"/>
    <tableColumn id="3851" name="Column3829"/>
    <tableColumn id="3852" name="Column3830"/>
    <tableColumn id="3853" name="Column3831"/>
    <tableColumn id="3854" name="Column3832"/>
    <tableColumn id="3855" name="Column3833"/>
    <tableColumn id="3856" name="Column3834"/>
    <tableColumn id="3857" name="Column3835"/>
    <tableColumn id="3858" name="Column3836"/>
    <tableColumn id="3859" name="Column3837"/>
    <tableColumn id="3860" name="Column3838"/>
    <tableColumn id="3861" name="Column3839"/>
    <tableColumn id="3862" name="Column3840"/>
    <tableColumn id="3863" name="Column3841"/>
    <tableColumn id="3864" name="Column3842"/>
    <tableColumn id="3865" name="Column3843"/>
    <tableColumn id="3866" name="Column3844"/>
    <tableColumn id="3867" name="Column3845"/>
    <tableColumn id="3868" name="Column3846"/>
    <tableColumn id="3869" name="Column3847"/>
    <tableColumn id="3870" name="Column3848"/>
    <tableColumn id="3871" name="Column3849"/>
    <tableColumn id="3872" name="Column3850"/>
    <tableColumn id="3873" name="Column3851"/>
    <tableColumn id="3874" name="Column3852"/>
    <tableColumn id="3875" name="Column3853"/>
    <tableColumn id="3876" name="Column3854"/>
    <tableColumn id="3877" name="Column3855"/>
    <tableColumn id="3878" name="Column3856"/>
    <tableColumn id="3879" name="Column3857"/>
    <tableColumn id="3880" name="Column3858"/>
    <tableColumn id="3881" name="Column3859"/>
    <tableColumn id="3882" name="Column3860"/>
    <tableColumn id="3883" name="Column3861"/>
    <tableColumn id="3884" name="Column3862"/>
    <tableColumn id="3885" name="Column3863"/>
    <tableColumn id="3886" name="Column3864"/>
    <tableColumn id="3887" name="Column3865"/>
    <tableColumn id="3888" name="Column3866"/>
    <tableColumn id="3889" name="Column3867"/>
    <tableColumn id="3890" name="Column3868"/>
    <tableColumn id="3891" name="Column3869"/>
    <tableColumn id="3892" name="Column3870"/>
    <tableColumn id="3893" name="Column3871"/>
    <tableColumn id="3894" name="Column3872"/>
    <tableColumn id="3895" name="Column3873"/>
    <tableColumn id="3896" name="Column3874"/>
    <tableColumn id="3897" name="Column3875"/>
    <tableColumn id="3898" name="Column3876"/>
    <tableColumn id="3899" name="Column3877"/>
    <tableColumn id="3900" name="Column3878"/>
    <tableColumn id="3901" name="Column3879"/>
    <tableColumn id="3902" name="Column3880"/>
    <tableColumn id="3903" name="Column3881"/>
    <tableColumn id="3904" name="Column3882"/>
    <tableColumn id="3905" name="Column3883"/>
    <tableColumn id="3906" name="Column3884"/>
    <tableColumn id="3907" name="Column3885"/>
    <tableColumn id="3908" name="Column3886"/>
    <tableColumn id="3909" name="Column3887"/>
    <tableColumn id="3910" name="Column3888"/>
    <tableColumn id="3911" name="Column3889"/>
    <tableColumn id="3912" name="Column3890"/>
    <tableColumn id="3913" name="Column3891"/>
    <tableColumn id="3914" name="Column3892"/>
    <tableColumn id="3915" name="Column3893"/>
    <tableColumn id="3916" name="Column3894"/>
    <tableColumn id="3917" name="Column3895"/>
    <tableColumn id="3918" name="Column3896"/>
    <tableColumn id="3919" name="Column3897"/>
    <tableColumn id="3920" name="Column3898"/>
    <tableColumn id="3921" name="Column3899"/>
    <tableColumn id="3922" name="Column3900"/>
    <tableColumn id="3923" name="Column3901"/>
    <tableColumn id="3924" name="Column3902"/>
    <tableColumn id="3925" name="Column3903"/>
    <tableColumn id="3926" name="Column3904"/>
    <tableColumn id="3927" name="Column3905"/>
    <tableColumn id="3928" name="Column3906"/>
    <tableColumn id="3929" name="Column3907"/>
    <tableColumn id="3930" name="Column3908"/>
    <tableColumn id="3931" name="Column3909"/>
    <tableColumn id="3932" name="Column3910"/>
    <tableColumn id="3933" name="Column3911"/>
    <tableColumn id="3934" name="Column3912"/>
    <tableColumn id="3935" name="Column3913"/>
    <tableColumn id="3936" name="Column3914"/>
    <tableColumn id="3937" name="Column3915"/>
    <tableColumn id="3938" name="Column3916"/>
    <tableColumn id="3939" name="Column3917"/>
    <tableColumn id="3940" name="Column3918"/>
    <tableColumn id="3941" name="Column3919"/>
    <tableColumn id="3942" name="Column3920"/>
    <tableColumn id="3943" name="Column3921"/>
    <tableColumn id="3944" name="Column3922"/>
    <tableColumn id="3945" name="Column3923"/>
    <tableColumn id="3946" name="Column3924"/>
    <tableColumn id="3947" name="Column3925"/>
    <tableColumn id="3948" name="Column3926"/>
    <tableColumn id="3949" name="Column3927"/>
    <tableColumn id="3950" name="Column3928"/>
    <tableColumn id="3951" name="Column3929"/>
    <tableColumn id="3952" name="Column3930"/>
    <tableColumn id="3953" name="Column3931"/>
    <tableColumn id="3954" name="Column3932"/>
    <tableColumn id="3955" name="Column3933"/>
    <tableColumn id="3956" name="Column3934"/>
    <tableColumn id="3957" name="Column3935"/>
    <tableColumn id="3958" name="Column3936"/>
    <tableColumn id="3959" name="Column3937"/>
    <tableColumn id="3960" name="Column3938"/>
    <tableColumn id="3961" name="Column3939"/>
    <tableColumn id="3962" name="Column3940"/>
    <tableColumn id="3963" name="Column3941"/>
    <tableColumn id="3964" name="Column3942"/>
    <tableColumn id="3965" name="Column3943"/>
    <tableColumn id="3966" name="Column3944"/>
    <tableColumn id="3967" name="Column3945"/>
    <tableColumn id="3968" name="Column3946"/>
    <tableColumn id="3969" name="Column3947"/>
    <tableColumn id="3970" name="Column3948"/>
    <tableColumn id="3971" name="Column3949"/>
    <tableColumn id="3972" name="Column3950"/>
    <tableColumn id="3973" name="Column3951"/>
    <tableColumn id="3974" name="Column3952"/>
    <tableColumn id="3975" name="Column3953"/>
    <tableColumn id="3976" name="Column3954"/>
    <tableColumn id="3977" name="Column3955"/>
    <tableColumn id="3978" name="Column3956"/>
    <tableColumn id="3979" name="Column3957"/>
    <tableColumn id="3980" name="Column3958"/>
    <tableColumn id="3981" name="Column3959"/>
    <tableColumn id="3982" name="Column3960"/>
    <tableColumn id="3983" name="Column3961"/>
    <tableColumn id="3984" name="Column3962"/>
    <tableColumn id="3985" name="Column3963"/>
    <tableColumn id="3986" name="Column3964"/>
    <tableColumn id="3987" name="Column3965"/>
    <tableColumn id="3988" name="Column3966"/>
    <tableColumn id="3989" name="Column3967"/>
    <tableColumn id="3990" name="Column3968"/>
    <tableColumn id="3991" name="Column3969"/>
    <tableColumn id="3992" name="Column3970"/>
    <tableColumn id="3993" name="Column3971"/>
    <tableColumn id="3994" name="Column3972"/>
    <tableColumn id="3995" name="Column3973"/>
    <tableColumn id="3996" name="Column3974"/>
    <tableColumn id="3997" name="Column3975"/>
    <tableColumn id="3998" name="Column3976"/>
    <tableColumn id="3999" name="Column3977"/>
    <tableColumn id="4000" name="Column3978"/>
    <tableColumn id="4001" name="Column3979"/>
    <tableColumn id="4002" name="Column3980"/>
    <tableColumn id="4003" name="Column3981"/>
    <tableColumn id="4004" name="Column3982"/>
    <tableColumn id="4005" name="Column3983"/>
    <tableColumn id="4006" name="Column3984"/>
    <tableColumn id="4007" name="Column3985"/>
    <tableColumn id="4008" name="Column3986"/>
    <tableColumn id="4009" name="Column3987"/>
    <tableColumn id="4010" name="Column3988"/>
    <tableColumn id="4011" name="Column3989"/>
    <tableColumn id="4012" name="Column3990"/>
    <tableColumn id="4013" name="Column3991"/>
    <tableColumn id="4014" name="Column3992"/>
    <tableColumn id="4015" name="Column3993"/>
    <tableColumn id="4016" name="Column3994"/>
    <tableColumn id="4017" name="Column3995"/>
    <tableColumn id="4018" name="Column3996"/>
    <tableColumn id="4019" name="Column3997"/>
    <tableColumn id="4020" name="Column3998"/>
    <tableColumn id="4021" name="Column3999"/>
    <tableColumn id="4022" name="Column4000"/>
    <tableColumn id="4023" name="Column4001"/>
    <tableColumn id="4024" name="Column4002"/>
    <tableColumn id="4025" name="Column4003"/>
    <tableColumn id="4026" name="Column4004"/>
    <tableColumn id="4027" name="Column4005"/>
    <tableColumn id="4028" name="Column4006"/>
    <tableColumn id="4029" name="Column4007"/>
    <tableColumn id="4030" name="Column4008"/>
    <tableColumn id="4031" name="Column4009"/>
    <tableColumn id="4032" name="Column4010"/>
    <tableColumn id="4033" name="Column4011"/>
    <tableColumn id="4034" name="Column4012"/>
    <tableColumn id="4035" name="Column4013"/>
    <tableColumn id="4036" name="Column4014"/>
    <tableColumn id="4037" name="Column4015"/>
    <tableColumn id="4038" name="Column4016"/>
    <tableColumn id="4039" name="Column4017"/>
    <tableColumn id="4040" name="Column4018"/>
    <tableColumn id="4041" name="Column4019"/>
    <tableColumn id="4042" name="Column4020"/>
    <tableColumn id="4043" name="Column4021"/>
    <tableColumn id="4044" name="Column4022"/>
    <tableColumn id="4045" name="Column4023"/>
    <tableColumn id="4046" name="Column4024"/>
    <tableColumn id="4047" name="Column4025"/>
    <tableColumn id="4048" name="Column4026"/>
    <tableColumn id="4049" name="Column4027"/>
    <tableColumn id="4050" name="Column4028"/>
    <tableColumn id="4051" name="Column4029"/>
    <tableColumn id="4052" name="Column4030"/>
    <tableColumn id="4053" name="Column4031"/>
    <tableColumn id="4054" name="Column4032"/>
    <tableColumn id="4055" name="Column4033"/>
    <tableColumn id="4056" name="Column4034"/>
    <tableColumn id="4057" name="Column4035"/>
    <tableColumn id="4058" name="Column4036"/>
    <tableColumn id="4059" name="Column4037"/>
    <tableColumn id="4060" name="Column4038"/>
    <tableColumn id="4061" name="Column4039"/>
    <tableColumn id="4062" name="Column4040"/>
    <tableColumn id="4063" name="Column4041"/>
    <tableColumn id="4064" name="Column4042"/>
    <tableColumn id="4065" name="Column4043"/>
    <tableColumn id="4066" name="Column4044"/>
    <tableColumn id="4067" name="Column4045"/>
    <tableColumn id="4068" name="Column4046"/>
    <tableColumn id="4069" name="Column4047"/>
    <tableColumn id="4070" name="Column4048"/>
    <tableColumn id="4071" name="Column4049"/>
    <tableColumn id="4072" name="Column4050"/>
    <tableColumn id="4073" name="Column4051"/>
    <tableColumn id="4074" name="Column4052"/>
    <tableColumn id="4075" name="Column4053"/>
    <tableColumn id="4076" name="Column4054"/>
    <tableColumn id="4077" name="Column4055"/>
    <tableColumn id="4078" name="Column4056"/>
    <tableColumn id="4079" name="Column4057"/>
    <tableColumn id="4080" name="Column4058"/>
    <tableColumn id="4081" name="Column4059"/>
    <tableColumn id="4082" name="Column4060"/>
    <tableColumn id="4083" name="Column4061"/>
    <tableColumn id="4084" name="Column4062"/>
    <tableColumn id="4085" name="Column4063"/>
    <tableColumn id="4086" name="Column4064"/>
    <tableColumn id="4087" name="Column4065"/>
    <tableColumn id="4088" name="Column4066"/>
    <tableColumn id="4089" name="Column4067"/>
    <tableColumn id="4090" name="Column4068"/>
    <tableColumn id="4091" name="Column4069"/>
    <tableColumn id="4092" name="Column4070"/>
    <tableColumn id="4093" name="Column4071"/>
    <tableColumn id="4094" name="Column4072"/>
    <tableColumn id="4095" name="Column4073"/>
    <tableColumn id="4096" name="Column4074"/>
    <tableColumn id="4097" name="Column4075"/>
    <tableColumn id="4098" name="Column4076"/>
    <tableColumn id="4099" name="Column4077"/>
    <tableColumn id="4100" name="Column4078"/>
    <tableColumn id="4101" name="Column4079"/>
    <tableColumn id="4102" name="Column4080"/>
    <tableColumn id="4103" name="Column4081"/>
    <tableColumn id="4104" name="Column4082"/>
    <tableColumn id="4105" name="Column4083"/>
    <tableColumn id="4106" name="Column4084"/>
    <tableColumn id="4107" name="Column4085"/>
    <tableColumn id="4108" name="Column4086"/>
    <tableColumn id="4109" name="Column4087"/>
    <tableColumn id="4110" name="Column4088"/>
    <tableColumn id="4111" name="Column4089"/>
    <tableColumn id="4112" name="Column4090"/>
    <tableColumn id="4113" name="Column4091"/>
    <tableColumn id="4114" name="Column4092"/>
    <tableColumn id="4115" name="Column4093"/>
    <tableColumn id="4116" name="Column4094"/>
    <tableColumn id="4117" name="Column4095"/>
    <tableColumn id="4118" name="Column4096"/>
    <tableColumn id="4119" name="Column4097"/>
    <tableColumn id="4120" name="Column4098"/>
    <tableColumn id="4121" name="Column4099"/>
    <tableColumn id="4122" name="Column4100"/>
    <tableColumn id="4123" name="Column4101"/>
    <tableColumn id="4124" name="Column4102"/>
    <tableColumn id="4125" name="Column4103"/>
    <tableColumn id="4126" name="Column4104"/>
    <tableColumn id="4127" name="Column4105"/>
    <tableColumn id="4128" name="Column4106"/>
    <tableColumn id="4129" name="Column4107"/>
    <tableColumn id="4130" name="Column4108"/>
    <tableColumn id="4131" name="Column4109"/>
    <tableColumn id="4132" name="Column4110"/>
    <tableColumn id="4133" name="Column4111"/>
    <tableColumn id="4134" name="Column4112"/>
    <tableColumn id="4135" name="Column4113"/>
    <tableColumn id="4136" name="Column4114"/>
    <tableColumn id="4137" name="Column4115"/>
    <tableColumn id="4138" name="Column4116"/>
    <tableColumn id="4139" name="Column4117"/>
    <tableColumn id="4140" name="Column4118"/>
    <tableColumn id="4141" name="Column4119"/>
    <tableColumn id="4142" name="Column4120"/>
    <tableColumn id="4143" name="Column4121"/>
    <tableColumn id="4144" name="Column4122"/>
    <tableColumn id="4145" name="Column4123"/>
    <tableColumn id="4146" name="Column4124"/>
    <tableColumn id="4147" name="Column4125"/>
    <tableColumn id="4148" name="Column4126"/>
    <tableColumn id="4149" name="Column4127"/>
    <tableColumn id="4150" name="Column4128"/>
    <tableColumn id="4151" name="Column4129"/>
    <tableColumn id="4152" name="Column4130"/>
    <tableColumn id="4153" name="Column4131"/>
    <tableColumn id="4154" name="Column4132"/>
    <tableColumn id="4155" name="Column4133"/>
    <tableColumn id="4156" name="Column4134"/>
    <tableColumn id="4157" name="Column4135"/>
    <tableColumn id="4158" name="Column4136"/>
    <tableColumn id="4159" name="Column4137"/>
    <tableColumn id="4160" name="Column4138"/>
    <tableColumn id="4161" name="Column4139"/>
    <tableColumn id="4162" name="Column4140"/>
    <tableColumn id="4163" name="Column4141"/>
    <tableColumn id="4164" name="Column4142"/>
    <tableColumn id="4165" name="Column4143"/>
    <tableColumn id="4166" name="Column4144"/>
    <tableColumn id="4167" name="Column4145"/>
    <tableColumn id="4168" name="Column4146"/>
    <tableColumn id="4169" name="Column4147"/>
    <tableColumn id="4170" name="Column4148"/>
    <tableColumn id="4171" name="Column4149"/>
    <tableColumn id="4172" name="Column4150"/>
    <tableColumn id="4173" name="Column4151"/>
    <tableColumn id="4174" name="Column4152"/>
    <tableColumn id="4175" name="Column4153"/>
    <tableColumn id="4176" name="Column4154"/>
    <tableColumn id="4177" name="Column4155"/>
    <tableColumn id="4178" name="Column4156"/>
    <tableColumn id="4179" name="Column4157"/>
    <tableColumn id="4180" name="Column4158"/>
    <tableColumn id="4181" name="Column4159"/>
    <tableColumn id="4182" name="Column4160"/>
    <tableColumn id="4183" name="Column4161"/>
    <tableColumn id="4184" name="Column4162"/>
    <tableColumn id="4185" name="Column4163"/>
    <tableColumn id="4186" name="Column4164"/>
    <tableColumn id="4187" name="Column4165"/>
    <tableColumn id="4188" name="Column4166"/>
    <tableColumn id="4189" name="Column4167"/>
    <tableColumn id="4190" name="Column4168"/>
    <tableColumn id="4191" name="Column4169"/>
    <tableColumn id="4192" name="Column4170"/>
    <tableColumn id="4193" name="Column4171"/>
    <tableColumn id="4194" name="Column4172"/>
    <tableColumn id="4195" name="Column4173"/>
    <tableColumn id="4196" name="Column4174"/>
    <tableColumn id="4197" name="Column4175"/>
    <tableColumn id="4198" name="Column4176"/>
    <tableColumn id="4199" name="Column4177"/>
    <tableColumn id="4200" name="Column4178"/>
    <tableColumn id="4201" name="Column4179"/>
    <tableColumn id="4202" name="Column4180"/>
    <tableColumn id="4203" name="Column4181"/>
    <tableColumn id="4204" name="Column4182"/>
    <tableColumn id="4205" name="Column4183"/>
    <tableColumn id="4206" name="Column4184"/>
    <tableColumn id="4207" name="Column4185"/>
    <tableColumn id="4208" name="Column4186"/>
    <tableColumn id="4209" name="Column4187"/>
    <tableColumn id="4210" name="Column4188"/>
    <tableColumn id="4211" name="Column4189"/>
    <tableColumn id="4212" name="Column4190"/>
    <tableColumn id="4213" name="Column4191"/>
    <tableColumn id="4214" name="Column4192"/>
    <tableColumn id="4215" name="Column4193"/>
    <tableColumn id="4216" name="Column4194"/>
    <tableColumn id="4217" name="Column4195"/>
    <tableColumn id="4218" name="Column4196"/>
    <tableColumn id="4219" name="Column4197"/>
    <tableColumn id="4220" name="Column4198"/>
    <tableColumn id="4221" name="Column4199"/>
    <tableColumn id="4222" name="Column4200"/>
    <tableColumn id="4223" name="Column4201"/>
    <tableColumn id="4224" name="Column4202"/>
    <tableColumn id="4225" name="Column4203"/>
    <tableColumn id="4226" name="Column4204"/>
    <tableColumn id="4227" name="Column4205"/>
    <tableColumn id="4228" name="Column4206"/>
    <tableColumn id="4229" name="Column4207"/>
    <tableColumn id="4230" name="Column4208"/>
    <tableColumn id="4231" name="Column4209"/>
    <tableColumn id="4232" name="Column4210"/>
    <tableColumn id="4233" name="Column4211"/>
    <tableColumn id="4234" name="Column4212"/>
    <tableColumn id="4235" name="Column4213"/>
    <tableColumn id="4236" name="Column4214"/>
    <tableColumn id="4237" name="Column4215"/>
    <tableColumn id="4238" name="Column4216"/>
    <tableColumn id="4239" name="Column4217"/>
    <tableColumn id="4240" name="Column4218"/>
    <tableColumn id="4241" name="Column4219"/>
    <tableColumn id="4242" name="Column4220"/>
    <tableColumn id="4243" name="Column4221"/>
    <tableColumn id="4244" name="Column4222"/>
    <tableColumn id="4245" name="Column4223"/>
    <tableColumn id="4246" name="Column4224"/>
    <tableColumn id="4247" name="Column4225"/>
    <tableColumn id="4248" name="Column4226"/>
    <tableColumn id="4249" name="Column4227"/>
    <tableColumn id="4250" name="Column4228"/>
    <tableColumn id="4251" name="Column4229"/>
    <tableColumn id="4252" name="Column4230"/>
    <tableColumn id="4253" name="Column4231"/>
    <tableColumn id="4254" name="Column4232"/>
    <tableColumn id="4255" name="Column4233"/>
    <tableColumn id="4256" name="Column4234"/>
    <tableColumn id="4257" name="Column4235"/>
    <tableColumn id="4258" name="Column4236"/>
    <tableColumn id="4259" name="Column4237"/>
    <tableColumn id="4260" name="Column4238"/>
    <tableColumn id="4261" name="Column4239"/>
    <tableColumn id="4262" name="Column4240"/>
    <tableColumn id="4263" name="Column4241"/>
    <tableColumn id="4264" name="Column4242"/>
    <tableColumn id="4265" name="Column4243"/>
    <tableColumn id="4266" name="Column4244"/>
    <tableColumn id="4267" name="Column4245"/>
    <tableColumn id="4268" name="Column4246"/>
    <tableColumn id="4269" name="Column4247"/>
    <tableColumn id="4270" name="Column4248"/>
    <tableColumn id="4271" name="Column4249"/>
    <tableColumn id="4272" name="Column4250"/>
    <tableColumn id="4273" name="Column4251"/>
    <tableColumn id="4274" name="Column4252"/>
    <tableColumn id="4275" name="Column4253"/>
    <tableColumn id="4276" name="Column4254"/>
    <tableColumn id="4277" name="Column4255"/>
    <tableColumn id="4278" name="Column4256"/>
    <tableColumn id="4279" name="Column4257"/>
    <tableColumn id="4280" name="Column4258"/>
    <tableColumn id="4281" name="Column4259"/>
    <tableColumn id="4282" name="Column4260"/>
    <tableColumn id="4283" name="Column4261"/>
    <tableColumn id="4284" name="Column4262"/>
    <tableColumn id="4285" name="Column4263"/>
    <tableColumn id="4286" name="Column4264"/>
    <tableColumn id="4287" name="Column4265"/>
    <tableColumn id="4288" name="Column4266"/>
    <tableColumn id="4289" name="Column4267"/>
    <tableColumn id="4290" name="Column4268"/>
    <tableColumn id="4291" name="Column4269"/>
    <tableColumn id="4292" name="Column4270"/>
    <tableColumn id="4293" name="Column4271"/>
    <tableColumn id="4294" name="Column4272"/>
    <tableColumn id="4295" name="Column4273"/>
    <tableColumn id="4296" name="Column4274"/>
    <tableColumn id="4297" name="Column4275"/>
    <tableColumn id="4298" name="Column4276"/>
    <tableColumn id="4299" name="Column4277"/>
    <tableColumn id="4300" name="Column4278"/>
    <tableColumn id="4301" name="Column4279"/>
    <tableColumn id="4302" name="Column4280"/>
    <tableColumn id="4303" name="Column4281"/>
    <tableColumn id="4304" name="Column4282"/>
    <tableColumn id="4305" name="Column4283"/>
    <tableColumn id="4306" name="Column4284"/>
    <tableColumn id="4307" name="Column4285"/>
    <tableColumn id="4308" name="Column4286"/>
    <tableColumn id="4309" name="Column4287"/>
    <tableColumn id="4310" name="Column4288"/>
    <tableColumn id="4311" name="Column4289"/>
    <tableColumn id="4312" name="Column4290"/>
    <tableColumn id="4313" name="Column4291"/>
    <tableColumn id="4314" name="Column4292"/>
    <tableColumn id="4315" name="Column4293"/>
    <tableColumn id="4316" name="Column4294"/>
    <tableColumn id="4317" name="Column4295"/>
    <tableColumn id="4318" name="Column4296"/>
    <tableColumn id="4319" name="Column4297"/>
    <tableColumn id="4320" name="Column4298"/>
    <tableColumn id="4321" name="Column4299"/>
    <tableColumn id="4322" name="Column4300"/>
    <tableColumn id="4323" name="Column4301"/>
    <tableColumn id="4324" name="Column4302"/>
    <tableColumn id="4325" name="Column4303"/>
    <tableColumn id="4326" name="Column4304"/>
    <tableColumn id="4327" name="Column4305"/>
    <tableColumn id="4328" name="Column4306"/>
    <tableColumn id="4329" name="Column4307"/>
    <tableColumn id="4330" name="Column4308"/>
    <tableColumn id="4331" name="Column4309"/>
    <tableColumn id="4332" name="Column4310"/>
    <tableColumn id="4333" name="Column4311"/>
    <tableColumn id="4334" name="Column4312"/>
    <tableColumn id="4335" name="Column4313"/>
    <tableColumn id="4336" name="Column4314"/>
    <tableColumn id="4337" name="Column4315"/>
    <tableColumn id="4338" name="Column4316"/>
    <tableColumn id="4339" name="Column4317"/>
    <tableColumn id="4340" name="Column4318"/>
    <tableColumn id="4341" name="Column4319"/>
    <tableColumn id="4342" name="Column4320"/>
    <tableColumn id="4343" name="Column4321"/>
    <tableColumn id="4344" name="Column4322"/>
    <tableColumn id="4345" name="Column4323"/>
    <tableColumn id="4346" name="Column4324"/>
    <tableColumn id="4347" name="Column4325"/>
    <tableColumn id="4348" name="Column4326"/>
    <tableColumn id="4349" name="Column4327"/>
    <tableColumn id="4350" name="Column4328"/>
    <tableColumn id="4351" name="Column4329"/>
    <tableColumn id="4352" name="Column4330"/>
    <tableColumn id="4353" name="Column4331"/>
    <tableColumn id="4354" name="Column4332"/>
    <tableColumn id="4355" name="Column4333"/>
    <tableColumn id="4356" name="Column4334"/>
    <tableColumn id="4357" name="Column4335"/>
    <tableColumn id="4358" name="Column4336"/>
    <tableColumn id="4359" name="Column4337"/>
    <tableColumn id="4360" name="Column4338"/>
    <tableColumn id="4361" name="Column4339"/>
    <tableColumn id="4362" name="Column4340"/>
    <tableColumn id="4363" name="Column4341"/>
    <tableColumn id="4364" name="Column4342"/>
    <tableColumn id="4365" name="Column4343"/>
    <tableColumn id="4366" name="Column4344"/>
    <tableColumn id="4367" name="Column4345"/>
    <tableColumn id="4368" name="Column4346"/>
    <tableColumn id="4369" name="Column4347"/>
    <tableColumn id="4370" name="Column4348"/>
    <tableColumn id="4371" name="Column4349"/>
    <tableColumn id="4372" name="Column4350"/>
    <tableColumn id="4373" name="Column4351"/>
    <tableColumn id="4374" name="Column4352"/>
    <tableColumn id="4375" name="Column4353"/>
    <tableColumn id="4376" name="Column4354"/>
    <tableColumn id="4377" name="Column4355"/>
    <tableColumn id="4378" name="Column4356"/>
    <tableColumn id="4379" name="Column4357"/>
    <tableColumn id="4380" name="Column4358"/>
    <tableColumn id="4381" name="Column4359"/>
    <tableColumn id="4382" name="Column4360"/>
    <tableColumn id="4383" name="Column4361"/>
    <tableColumn id="4384" name="Column4362"/>
    <tableColumn id="4385" name="Column4363"/>
    <tableColumn id="4386" name="Column4364"/>
    <tableColumn id="4387" name="Column4365"/>
    <tableColumn id="4388" name="Column4366"/>
    <tableColumn id="4389" name="Column4367"/>
    <tableColumn id="4390" name="Column4368"/>
    <tableColumn id="4391" name="Column4369"/>
    <tableColumn id="4392" name="Column4370"/>
    <tableColumn id="4393" name="Column4371"/>
    <tableColumn id="4394" name="Column4372"/>
    <tableColumn id="4395" name="Column4373"/>
    <tableColumn id="4396" name="Column4374"/>
    <tableColumn id="4397" name="Column4375"/>
    <tableColumn id="4398" name="Column4376"/>
    <tableColumn id="4399" name="Column4377"/>
    <tableColumn id="4400" name="Column4378"/>
    <tableColumn id="4401" name="Column4379"/>
    <tableColumn id="4402" name="Column4380"/>
    <tableColumn id="4403" name="Column4381"/>
    <tableColumn id="4404" name="Column4382"/>
    <tableColumn id="4405" name="Column4383"/>
    <tableColumn id="4406" name="Column4384"/>
    <tableColumn id="4407" name="Column4385"/>
    <tableColumn id="4408" name="Column4386"/>
    <tableColumn id="4409" name="Column4387"/>
    <tableColumn id="4410" name="Column4388"/>
    <tableColumn id="4411" name="Column4389"/>
    <tableColumn id="4412" name="Column4390"/>
    <tableColumn id="4413" name="Column4391"/>
    <tableColumn id="4414" name="Column4392"/>
    <tableColumn id="4415" name="Column4393"/>
    <tableColumn id="4416" name="Column4394"/>
    <tableColumn id="4417" name="Column4395"/>
    <tableColumn id="4418" name="Column4396"/>
    <tableColumn id="4419" name="Column4397"/>
    <tableColumn id="4420" name="Column4398"/>
    <tableColumn id="4421" name="Column4399"/>
    <tableColumn id="4422" name="Column4400"/>
    <tableColumn id="4423" name="Column4401"/>
    <tableColumn id="4424" name="Column4402"/>
    <tableColumn id="4425" name="Column4403"/>
    <tableColumn id="4426" name="Column4404"/>
    <tableColumn id="4427" name="Column4405"/>
    <tableColumn id="4428" name="Column4406"/>
    <tableColumn id="4429" name="Column4407"/>
    <tableColumn id="4430" name="Column4408"/>
    <tableColumn id="4431" name="Column4409"/>
    <tableColumn id="4432" name="Column4410"/>
    <tableColumn id="4433" name="Column4411"/>
    <tableColumn id="4434" name="Column4412"/>
    <tableColumn id="4435" name="Column4413"/>
    <tableColumn id="4436" name="Column4414"/>
    <tableColumn id="4437" name="Column4415"/>
    <tableColumn id="4438" name="Column4416"/>
    <tableColumn id="4439" name="Column4417"/>
    <tableColumn id="4440" name="Column4418"/>
    <tableColumn id="4441" name="Column4419"/>
    <tableColumn id="4442" name="Column4420"/>
    <tableColumn id="4443" name="Column4421"/>
    <tableColumn id="4444" name="Column4422"/>
    <tableColumn id="4445" name="Column4423"/>
    <tableColumn id="4446" name="Column4424"/>
    <tableColumn id="4447" name="Column4425"/>
    <tableColumn id="4448" name="Column4426"/>
    <tableColumn id="4449" name="Column4427"/>
    <tableColumn id="4450" name="Column4428"/>
    <tableColumn id="4451" name="Column4429"/>
    <tableColumn id="4452" name="Column4430"/>
    <tableColumn id="4453" name="Column4431"/>
    <tableColumn id="4454" name="Column4432"/>
    <tableColumn id="4455" name="Column4433"/>
    <tableColumn id="4456" name="Column4434"/>
    <tableColumn id="4457" name="Column4435"/>
    <tableColumn id="4458" name="Column4436"/>
    <tableColumn id="4459" name="Column4437"/>
    <tableColumn id="4460" name="Column4438"/>
    <tableColumn id="4461" name="Column4439"/>
    <tableColumn id="4462" name="Column4440"/>
    <tableColumn id="4463" name="Column4441"/>
    <tableColumn id="4464" name="Column4442"/>
    <tableColumn id="4465" name="Column4443"/>
    <tableColumn id="4466" name="Column4444"/>
    <tableColumn id="4467" name="Column4445"/>
    <tableColumn id="4468" name="Column4446"/>
    <tableColumn id="4469" name="Column4447"/>
    <tableColumn id="4470" name="Column4448"/>
    <tableColumn id="4471" name="Column4449"/>
    <tableColumn id="4472" name="Column4450"/>
    <tableColumn id="4473" name="Column4451"/>
    <tableColumn id="4474" name="Column4452"/>
    <tableColumn id="4475" name="Column4453"/>
    <tableColumn id="4476" name="Column4454"/>
    <tableColumn id="4477" name="Column4455"/>
    <tableColumn id="4478" name="Column4456"/>
    <tableColumn id="4479" name="Column4457"/>
    <tableColumn id="4480" name="Column4458"/>
    <tableColumn id="4481" name="Column4459"/>
    <tableColumn id="4482" name="Column4460"/>
    <tableColumn id="4483" name="Column4461"/>
    <tableColumn id="4484" name="Column4462"/>
    <tableColumn id="4485" name="Column4463"/>
    <tableColumn id="4486" name="Column4464"/>
    <tableColumn id="4487" name="Column4465"/>
    <tableColumn id="4488" name="Column4466"/>
    <tableColumn id="4489" name="Column4467"/>
    <tableColumn id="4490" name="Column4468"/>
    <tableColumn id="4491" name="Column4469"/>
    <tableColumn id="4492" name="Column4470"/>
    <tableColumn id="4493" name="Column4471"/>
    <tableColumn id="4494" name="Column4472"/>
    <tableColumn id="4495" name="Column4473"/>
    <tableColumn id="4496" name="Column4474"/>
    <tableColumn id="4497" name="Column4475"/>
    <tableColumn id="4498" name="Column4476"/>
    <tableColumn id="4499" name="Column4477"/>
    <tableColumn id="4500" name="Column4478"/>
    <tableColumn id="4501" name="Column4479"/>
    <tableColumn id="4502" name="Column4480"/>
    <tableColumn id="4503" name="Column4481"/>
    <tableColumn id="4504" name="Column4482"/>
    <tableColumn id="4505" name="Column4483"/>
    <tableColumn id="4506" name="Column4484"/>
    <tableColumn id="4507" name="Column4485"/>
    <tableColumn id="4508" name="Column4486"/>
    <tableColumn id="4509" name="Column4487"/>
    <tableColumn id="4510" name="Column4488"/>
    <tableColumn id="4511" name="Column4489"/>
    <tableColumn id="4512" name="Column4490"/>
    <tableColumn id="4513" name="Column4491"/>
    <tableColumn id="4514" name="Column4492"/>
    <tableColumn id="4515" name="Column4493"/>
    <tableColumn id="4516" name="Column4494"/>
    <tableColumn id="4517" name="Column4495"/>
    <tableColumn id="4518" name="Column4496"/>
    <tableColumn id="4519" name="Column4497"/>
    <tableColumn id="4520" name="Column4498"/>
    <tableColumn id="4521" name="Column4499"/>
    <tableColumn id="4522" name="Column4500"/>
    <tableColumn id="4523" name="Column4501"/>
    <tableColumn id="4524" name="Column4502"/>
    <tableColumn id="4525" name="Column4503"/>
    <tableColumn id="4526" name="Column4504"/>
    <tableColumn id="4527" name="Column4505"/>
    <tableColumn id="4528" name="Column4506"/>
    <tableColumn id="4529" name="Column4507"/>
    <tableColumn id="4530" name="Column4508"/>
    <tableColumn id="4531" name="Column4509"/>
    <tableColumn id="4532" name="Column4510"/>
    <tableColumn id="4533" name="Column4511"/>
    <tableColumn id="4534" name="Column4512"/>
    <tableColumn id="4535" name="Column4513"/>
    <tableColumn id="4536" name="Column4514"/>
    <tableColumn id="4537" name="Column4515"/>
    <tableColumn id="4538" name="Column4516"/>
    <tableColumn id="4539" name="Column4517"/>
    <tableColumn id="4540" name="Column4518"/>
    <tableColumn id="4541" name="Column4519"/>
    <tableColumn id="4542" name="Column4520"/>
    <tableColumn id="4543" name="Column4521"/>
    <tableColumn id="4544" name="Column4522"/>
    <tableColumn id="4545" name="Column4523"/>
    <tableColumn id="4546" name="Column4524"/>
    <tableColumn id="4547" name="Column4525"/>
    <tableColumn id="4548" name="Column4526"/>
    <tableColumn id="4549" name="Column4527"/>
    <tableColumn id="4550" name="Column4528"/>
    <tableColumn id="4551" name="Column4529"/>
    <tableColumn id="4552" name="Column4530"/>
    <tableColumn id="4553" name="Column4531"/>
    <tableColumn id="4554" name="Column4532"/>
    <tableColumn id="4555" name="Column4533"/>
    <tableColumn id="4556" name="Column4534"/>
    <tableColumn id="4557" name="Column4535"/>
    <tableColumn id="4558" name="Column4536"/>
    <tableColumn id="4559" name="Column4537"/>
    <tableColumn id="4560" name="Column4538"/>
    <tableColumn id="4561" name="Column4539"/>
    <tableColumn id="4562" name="Column4540"/>
    <tableColumn id="4563" name="Column4541"/>
    <tableColumn id="4564" name="Column4542"/>
    <tableColumn id="4565" name="Column4543"/>
    <tableColumn id="4566" name="Column4544"/>
    <tableColumn id="4567" name="Column4545"/>
    <tableColumn id="4568" name="Column4546"/>
    <tableColumn id="4569" name="Column4547"/>
    <tableColumn id="4570" name="Column4548"/>
    <tableColumn id="4571" name="Column4549"/>
    <tableColumn id="4572" name="Column4550"/>
    <tableColumn id="4573" name="Column4551"/>
    <tableColumn id="4574" name="Column4552"/>
    <tableColumn id="4575" name="Column4553"/>
    <tableColumn id="4576" name="Column4554"/>
    <tableColumn id="4577" name="Column4555"/>
    <tableColumn id="4578" name="Column4556"/>
    <tableColumn id="4579" name="Column4557"/>
    <tableColumn id="4580" name="Column4558"/>
    <tableColumn id="4581" name="Column4559"/>
    <tableColumn id="4582" name="Column4560"/>
    <tableColumn id="4583" name="Column4561"/>
    <tableColumn id="4584" name="Column4562"/>
    <tableColumn id="4585" name="Column4563"/>
    <tableColumn id="4586" name="Column4564"/>
    <tableColumn id="4587" name="Column4565"/>
    <tableColumn id="4588" name="Column4566"/>
    <tableColumn id="4589" name="Column4567"/>
    <tableColumn id="4590" name="Column4568"/>
    <tableColumn id="4591" name="Column4569"/>
    <tableColumn id="4592" name="Column4570"/>
    <tableColumn id="4593" name="Column4571"/>
    <tableColumn id="4594" name="Column4572"/>
    <tableColumn id="4595" name="Column4573"/>
    <tableColumn id="4596" name="Column4574"/>
    <tableColumn id="4597" name="Column4575"/>
    <tableColumn id="4598" name="Column4576"/>
    <tableColumn id="4599" name="Column4577"/>
    <tableColumn id="4600" name="Column4578"/>
    <tableColumn id="4601" name="Column4579"/>
    <tableColumn id="4602" name="Column4580"/>
    <tableColumn id="4603" name="Column4581"/>
    <tableColumn id="4604" name="Column4582"/>
    <tableColumn id="4605" name="Column4583"/>
    <tableColumn id="4606" name="Column4584"/>
    <tableColumn id="4607" name="Column4585"/>
    <tableColumn id="4608" name="Column4586"/>
    <tableColumn id="4609" name="Column4587"/>
    <tableColumn id="4610" name="Column4588"/>
    <tableColumn id="4611" name="Column4589"/>
    <tableColumn id="4612" name="Column4590"/>
    <tableColumn id="4613" name="Column4591"/>
    <tableColumn id="4614" name="Column4592"/>
    <tableColumn id="4615" name="Column4593"/>
    <tableColumn id="4616" name="Column4594"/>
    <tableColumn id="4617" name="Column4595"/>
    <tableColumn id="4618" name="Column4596"/>
    <tableColumn id="4619" name="Column4597"/>
    <tableColumn id="4620" name="Column4598"/>
    <tableColumn id="4621" name="Column4599"/>
    <tableColumn id="4622" name="Column4600"/>
    <tableColumn id="4623" name="Column4601"/>
    <tableColumn id="4624" name="Column4602"/>
    <tableColumn id="4625" name="Column4603"/>
    <tableColumn id="4626" name="Column4604"/>
    <tableColumn id="4627" name="Column4605"/>
    <tableColumn id="4628" name="Column4606"/>
    <tableColumn id="4629" name="Column4607"/>
    <tableColumn id="4630" name="Column4608"/>
    <tableColumn id="4631" name="Column4609"/>
    <tableColumn id="4632" name="Column4610"/>
    <tableColumn id="4633" name="Column4611"/>
    <tableColumn id="4634" name="Column4612"/>
    <tableColumn id="4635" name="Column4613"/>
    <tableColumn id="4636" name="Column4614"/>
    <tableColumn id="4637" name="Column4615"/>
    <tableColumn id="4638" name="Column4616"/>
    <tableColumn id="4639" name="Column4617"/>
    <tableColumn id="4640" name="Column4618"/>
    <tableColumn id="4641" name="Column4619"/>
    <tableColumn id="4642" name="Column4620"/>
    <tableColumn id="4643" name="Column4621"/>
    <tableColumn id="4644" name="Column4622"/>
    <tableColumn id="4645" name="Column4623"/>
    <tableColumn id="4646" name="Column4624"/>
    <tableColumn id="4647" name="Column4625"/>
    <tableColumn id="4648" name="Column4626"/>
    <tableColumn id="4649" name="Column4627"/>
    <tableColumn id="4650" name="Column4628"/>
    <tableColumn id="4651" name="Column4629"/>
    <tableColumn id="4652" name="Column4630"/>
    <tableColumn id="4653" name="Column4631"/>
    <tableColumn id="4654" name="Column4632"/>
    <tableColumn id="4655" name="Column4633"/>
    <tableColumn id="4656" name="Column4634"/>
    <tableColumn id="4657" name="Column4635"/>
    <tableColumn id="4658" name="Column4636"/>
    <tableColumn id="4659" name="Column4637"/>
    <tableColumn id="4660" name="Column4638"/>
    <tableColumn id="4661" name="Column4639"/>
    <tableColumn id="4662" name="Column4640"/>
    <tableColumn id="4663" name="Column4641"/>
    <tableColumn id="4664" name="Column4642"/>
    <tableColumn id="4665" name="Column4643"/>
    <tableColumn id="4666" name="Column4644"/>
    <tableColumn id="4667" name="Column4645"/>
    <tableColumn id="4668" name="Column4646"/>
    <tableColumn id="4669" name="Column4647"/>
    <tableColumn id="4670" name="Column4648"/>
    <tableColumn id="4671" name="Column4649"/>
    <tableColumn id="4672" name="Column4650"/>
    <tableColumn id="4673" name="Column4651"/>
    <tableColumn id="4674" name="Column4652"/>
    <tableColumn id="4675" name="Column4653"/>
    <tableColumn id="4676" name="Column4654"/>
    <tableColumn id="4677" name="Column4655"/>
    <tableColumn id="4678" name="Column4656"/>
    <tableColumn id="4679" name="Column4657"/>
    <tableColumn id="4680" name="Column4658"/>
    <tableColumn id="4681" name="Column4659"/>
    <tableColumn id="4682" name="Column4660"/>
    <tableColumn id="4683" name="Column4661"/>
    <tableColumn id="4684" name="Column4662"/>
    <tableColumn id="4685" name="Column4663"/>
    <tableColumn id="4686" name="Column4664"/>
    <tableColumn id="4687" name="Column4665"/>
    <tableColumn id="4688" name="Column4666"/>
    <tableColumn id="4689" name="Column4667"/>
    <tableColumn id="4690" name="Column4668"/>
    <tableColumn id="4691" name="Column4669"/>
    <tableColumn id="4692" name="Column4670"/>
    <tableColumn id="4693" name="Column4671"/>
    <tableColumn id="4694" name="Column4672"/>
    <tableColumn id="4695" name="Column4673"/>
    <tableColumn id="4696" name="Column4674"/>
    <tableColumn id="4697" name="Column4675"/>
    <tableColumn id="4698" name="Column4676"/>
    <tableColumn id="4699" name="Column4677"/>
    <tableColumn id="4700" name="Column4678"/>
    <tableColumn id="4701" name="Column4679"/>
    <tableColumn id="4702" name="Column4680"/>
    <tableColumn id="4703" name="Column4681"/>
    <tableColumn id="4704" name="Column4682"/>
    <tableColumn id="4705" name="Column4683"/>
    <tableColumn id="4706" name="Column4684"/>
    <tableColumn id="4707" name="Column4685"/>
    <tableColumn id="4708" name="Column4686"/>
    <tableColumn id="4709" name="Column4687"/>
    <tableColumn id="4710" name="Column4688"/>
    <tableColumn id="4711" name="Column4689"/>
    <tableColumn id="4712" name="Column4690"/>
    <tableColumn id="4713" name="Column4691"/>
    <tableColumn id="4714" name="Column4692"/>
    <tableColumn id="4715" name="Column4693"/>
    <tableColumn id="4716" name="Column4694"/>
    <tableColumn id="4717" name="Column4695"/>
    <tableColumn id="4718" name="Column4696"/>
    <tableColumn id="4719" name="Column4697"/>
    <tableColumn id="4720" name="Column4698"/>
    <tableColumn id="4721" name="Column4699"/>
    <tableColumn id="4722" name="Column4700"/>
    <tableColumn id="4723" name="Column4701"/>
    <tableColumn id="4724" name="Column4702"/>
    <tableColumn id="4725" name="Column4703"/>
    <tableColumn id="4726" name="Column4704"/>
    <tableColumn id="4727" name="Column4705"/>
    <tableColumn id="4728" name="Column4706"/>
    <tableColumn id="4729" name="Column4707"/>
    <tableColumn id="4730" name="Column4708"/>
    <tableColumn id="4731" name="Column4709"/>
    <tableColumn id="4732" name="Column4710"/>
    <tableColumn id="4733" name="Column4711"/>
    <tableColumn id="4734" name="Column4712"/>
    <tableColumn id="4735" name="Column4713"/>
    <tableColumn id="4736" name="Column4714"/>
    <tableColumn id="4737" name="Column4715"/>
    <tableColumn id="4738" name="Column4716"/>
    <tableColumn id="4739" name="Column4717"/>
    <tableColumn id="4740" name="Column4718"/>
    <tableColumn id="4741" name="Column4719"/>
    <tableColumn id="4742" name="Column4720"/>
    <tableColumn id="4743" name="Column4721"/>
    <tableColumn id="4744" name="Column4722"/>
    <tableColumn id="4745" name="Column4723"/>
    <tableColumn id="4746" name="Column4724"/>
    <tableColumn id="4747" name="Column4725"/>
    <tableColumn id="4748" name="Column4726"/>
    <tableColumn id="4749" name="Column4727"/>
    <tableColumn id="4750" name="Column4728"/>
    <tableColumn id="4751" name="Column4729"/>
    <tableColumn id="4752" name="Column4730"/>
    <tableColumn id="4753" name="Column4731"/>
    <tableColumn id="4754" name="Column4732"/>
    <tableColumn id="4755" name="Column4733"/>
    <tableColumn id="4756" name="Column4734"/>
    <tableColumn id="4757" name="Column4735"/>
    <tableColumn id="4758" name="Column4736"/>
    <tableColumn id="4759" name="Column4737"/>
    <tableColumn id="4760" name="Column4738"/>
    <tableColumn id="4761" name="Column4739"/>
    <tableColumn id="4762" name="Column4740"/>
    <tableColumn id="4763" name="Column4741"/>
    <tableColumn id="4764" name="Column4742"/>
    <tableColumn id="4765" name="Column4743"/>
    <tableColumn id="4766" name="Column4744"/>
    <tableColumn id="4767" name="Column4745"/>
    <tableColumn id="4768" name="Column4746"/>
    <tableColumn id="4769" name="Column4747"/>
    <tableColumn id="4770" name="Column4748"/>
    <tableColumn id="4771" name="Column4749"/>
    <tableColumn id="4772" name="Column4750"/>
    <tableColumn id="4773" name="Column4751"/>
    <tableColumn id="4774" name="Column4752"/>
    <tableColumn id="4775" name="Column4753"/>
    <tableColumn id="4776" name="Column4754"/>
    <tableColumn id="4777" name="Column4755"/>
    <tableColumn id="4778" name="Column4756"/>
    <tableColumn id="4779" name="Column4757"/>
    <tableColumn id="4780" name="Column4758"/>
    <tableColumn id="4781" name="Column4759"/>
    <tableColumn id="4782" name="Column4760"/>
    <tableColumn id="4783" name="Column4761"/>
    <tableColumn id="4784" name="Column4762"/>
    <tableColumn id="4785" name="Column4763"/>
    <tableColumn id="4786" name="Column4764"/>
    <tableColumn id="4787" name="Column4765"/>
    <tableColumn id="4788" name="Column4766"/>
    <tableColumn id="4789" name="Column4767"/>
    <tableColumn id="4790" name="Column4768"/>
    <tableColumn id="4791" name="Column4769"/>
    <tableColumn id="4792" name="Column4770"/>
    <tableColumn id="4793" name="Column4771"/>
    <tableColumn id="4794" name="Column4772"/>
    <tableColumn id="4795" name="Column4773"/>
    <tableColumn id="4796" name="Column4774"/>
    <tableColumn id="4797" name="Column4775"/>
    <tableColumn id="4798" name="Column4776"/>
    <tableColumn id="4799" name="Column4777"/>
    <tableColumn id="4800" name="Column4778"/>
    <tableColumn id="4801" name="Column4779"/>
    <tableColumn id="4802" name="Column4780"/>
    <tableColumn id="4803" name="Column4781"/>
    <tableColumn id="4804" name="Column4782"/>
    <tableColumn id="4805" name="Column4783"/>
    <tableColumn id="4806" name="Column4784"/>
    <tableColumn id="4807" name="Column4785"/>
    <tableColumn id="4808" name="Column4786"/>
    <tableColumn id="4809" name="Column4787"/>
    <tableColumn id="4810" name="Column4788"/>
    <tableColumn id="4811" name="Column4789"/>
    <tableColumn id="4812" name="Column4790"/>
    <tableColumn id="4813" name="Column4791"/>
    <tableColumn id="4814" name="Column4792"/>
    <tableColumn id="4815" name="Column4793"/>
    <tableColumn id="4816" name="Column4794"/>
    <tableColumn id="4817" name="Column4795"/>
    <tableColumn id="4818" name="Column4796"/>
    <tableColumn id="4819" name="Column4797"/>
    <tableColumn id="4820" name="Column4798"/>
    <tableColumn id="4821" name="Column4799"/>
    <tableColumn id="4822" name="Column4800"/>
    <tableColumn id="4823" name="Column4801"/>
    <tableColumn id="4824" name="Column4802"/>
    <tableColumn id="4825" name="Column4803"/>
    <tableColumn id="4826" name="Column4804"/>
    <tableColumn id="4827" name="Column4805"/>
    <tableColumn id="4828" name="Column4806"/>
    <tableColumn id="4829" name="Column4807"/>
    <tableColumn id="4830" name="Column4808"/>
    <tableColumn id="4831" name="Column4809"/>
    <tableColumn id="4832" name="Column4810"/>
    <tableColumn id="4833" name="Column4811"/>
    <tableColumn id="4834" name="Column4812"/>
    <tableColumn id="4835" name="Column4813"/>
    <tableColumn id="4836" name="Column4814"/>
    <tableColumn id="4837" name="Column4815"/>
    <tableColumn id="4838" name="Column4816"/>
    <tableColumn id="4839" name="Column4817"/>
    <tableColumn id="4840" name="Column4818"/>
    <tableColumn id="4841" name="Column4819"/>
    <tableColumn id="4842" name="Column4820"/>
    <tableColumn id="4843" name="Column4821"/>
    <tableColumn id="4844" name="Column4822"/>
    <tableColumn id="4845" name="Column4823"/>
    <tableColumn id="4846" name="Column4824"/>
    <tableColumn id="4847" name="Column4825"/>
    <tableColumn id="4848" name="Column4826"/>
    <tableColumn id="4849" name="Column4827"/>
    <tableColumn id="4850" name="Column4828"/>
    <tableColumn id="4851" name="Column4829"/>
    <tableColumn id="4852" name="Column4830"/>
    <tableColumn id="4853" name="Column4831"/>
    <tableColumn id="4854" name="Column4832"/>
    <tableColumn id="4855" name="Column4833"/>
    <tableColumn id="4856" name="Column4834"/>
    <tableColumn id="4857" name="Column4835"/>
    <tableColumn id="4858" name="Column4836"/>
    <tableColumn id="4859" name="Column4837"/>
    <tableColumn id="4860" name="Column4838"/>
    <tableColumn id="4861" name="Column4839"/>
    <tableColumn id="4862" name="Column4840"/>
    <tableColumn id="4863" name="Column4841"/>
    <tableColumn id="4864" name="Column4842"/>
    <tableColumn id="4865" name="Column4843"/>
    <tableColumn id="4866" name="Column4844"/>
    <tableColumn id="4867" name="Column4845"/>
    <tableColumn id="4868" name="Column4846"/>
    <tableColumn id="4869" name="Column4847"/>
    <tableColumn id="4870" name="Column4848"/>
    <tableColumn id="4871" name="Column4849"/>
    <tableColumn id="4872" name="Column4850"/>
    <tableColumn id="4873" name="Column4851"/>
    <tableColumn id="4874" name="Column4852"/>
    <tableColumn id="4875" name="Column4853"/>
    <tableColumn id="4876" name="Column4854"/>
    <tableColumn id="4877" name="Column4855"/>
    <tableColumn id="4878" name="Column4856"/>
    <tableColumn id="4879" name="Column4857"/>
    <tableColumn id="4880" name="Column4858"/>
    <tableColumn id="4881" name="Column4859"/>
    <tableColumn id="4882" name="Column4860"/>
    <tableColumn id="4883" name="Column4861"/>
    <tableColumn id="4884" name="Column4862"/>
    <tableColumn id="4885" name="Column4863"/>
    <tableColumn id="4886" name="Column4864"/>
    <tableColumn id="4887" name="Column4865"/>
    <tableColumn id="4888" name="Column4866"/>
    <tableColumn id="4889" name="Column4867"/>
    <tableColumn id="4890" name="Column4868"/>
    <tableColumn id="4891" name="Column4869"/>
    <tableColumn id="4892" name="Column4870"/>
    <tableColumn id="4893" name="Column4871"/>
    <tableColumn id="4894" name="Column4872"/>
    <tableColumn id="4895" name="Column4873"/>
    <tableColumn id="4896" name="Column4874"/>
    <tableColumn id="4897" name="Column4875"/>
    <tableColumn id="4898" name="Column4876"/>
    <tableColumn id="4899" name="Column4877"/>
    <tableColumn id="4900" name="Column4878"/>
    <tableColumn id="4901" name="Column4879"/>
    <tableColumn id="4902" name="Column4880"/>
    <tableColumn id="4903" name="Column4881"/>
    <tableColumn id="4904" name="Column4882"/>
    <tableColumn id="4905" name="Column4883"/>
    <tableColumn id="4906" name="Column4884"/>
    <tableColumn id="4907" name="Column4885"/>
    <tableColumn id="4908" name="Column4886"/>
    <tableColumn id="4909" name="Column4887"/>
    <tableColumn id="4910" name="Column4888"/>
    <tableColumn id="4911" name="Column4889"/>
    <tableColumn id="4912" name="Column4890"/>
    <tableColumn id="4913" name="Column4891"/>
    <tableColumn id="4914" name="Column4892"/>
    <tableColumn id="4915" name="Column4893"/>
    <tableColumn id="4916" name="Column4894"/>
    <tableColumn id="4917" name="Column4895"/>
    <tableColumn id="4918" name="Column4896"/>
    <tableColumn id="4919" name="Column4897"/>
    <tableColumn id="4920" name="Column4898"/>
    <tableColumn id="4921" name="Column4899"/>
    <tableColumn id="4922" name="Column4900"/>
    <tableColumn id="4923" name="Column4901"/>
    <tableColumn id="4924" name="Column4902"/>
    <tableColumn id="4925" name="Column4903"/>
    <tableColumn id="4926" name="Column4904"/>
    <tableColumn id="4927" name="Column4905"/>
    <tableColumn id="4928" name="Column4906"/>
    <tableColumn id="4929" name="Column4907"/>
    <tableColumn id="4930" name="Column4908"/>
    <tableColumn id="4931" name="Column4909"/>
    <tableColumn id="4932" name="Column4910"/>
    <tableColumn id="4933" name="Column4911"/>
    <tableColumn id="4934" name="Column4912"/>
    <tableColumn id="4935" name="Column4913"/>
    <tableColumn id="4936" name="Column4914"/>
    <tableColumn id="4937" name="Column4915"/>
    <tableColumn id="4938" name="Column4916"/>
    <tableColumn id="4939" name="Column4917"/>
    <tableColumn id="4940" name="Column4918"/>
    <tableColumn id="4941" name="Column4919"/>
    <tableColumn id="4942" name="Column4920"/>
    <tableColumn id="4943" name="Column4921"/>
    <tableColumn id="4944" name="Column4922"/>
    <tableColumn id="4945" name="Column4923"/>
    <tableColumn id="4946" name="Column4924"/>
    <tableColumn id="4947" name="Column4925"/>
    <tableColumn id="4948" name="Column4926"/>
    <tableColumn id="4949" name="Column4927"/>
    <tableColumn id="4950" name="Column4928"/>
    <tableColumn id="4951" name="Column4929"/>
    <tableColumn id="4952" name="Column4930"/>
    <tableColumn id="4953" name="Column4931"/>
    <tableColumn id="4954" name="Column4932"/>
    <tableColumn id="4955" name="Column4933"/>
    <tableColumn id="4956" name="Column4934"/>
    <tableColumn id="4957" name="Column4935"/>
    <tableColumn id="4958" name="Column4936"/>
    <tableColumn id="4959" name="Column4937"/>
    <tableColumn id="4960" name="Column4938"/>
    <tableColumn id="4961" name="Column4939"/>
    <tableColumn id="4962" name="Column4940"/>
    <tableColumn id="4963" name="Column4941"/>
    <tableColumn id="4964" name="Column4942"/>
    <tableColumn id="4965" name="Column4943"/>
    <tableColumn id="4966" name="Column4944"/>
    <tableColumn id="4967" name="Column4945"/>
    <tableColumn id="4968" name="Column4946"/>
    <tableColumn id="4969" name="Column4947"/>
    <tableColumn id="4970" name="Column4948"/>
    <tableColumn id="4971" name="Column4949"/>
    <tableColumn id="4972" name="Column4950"/>
    <tableColumn id="4973" name="Column4951"/>
    <tableColumn id="4974" name="Column4952"/>
    <tableColumn id="4975" name="Column4953"/>
    <tableColumn id="4976" name="Column4954"/>
    <tableColumn id="4977" name="Column4955"/>
    <tableColumn id="4978" name="Column4956"/>
    <tableColumn id="4979" name="Column4957"/>
    <tableColumn id="4980" name="Column4958"/>
    <tableColumn id="4981" name="Column4959"/>
    <tableColumn id="4982" name="Column4960"/>
    <tableColumn id="4983" name="Column4961"/>
    <tableColumn id="4984" name="Column4962"/>
    <tableColumn id="4985" name="Column4963"/>
    <tableColumn id="4986" name="Column4964"/>
    <tableColumn id="4987" name="Column4965"/>
    <tableColumn id="4988" name="Column4966"/>
    <tableColumn id="4989" name="Column4967"/>
    <tableColumn id="4990" name="Column4968"/>
    <tableColumn id="4991" name="Column4969"/>
    <tableColumn id="4992" name="Column4970"/>
    <tableColumn id="4993" name="Column4971"/>
    <tableColumn id="4994" name="Column4972"/>
    <tableColumn id="4995" name="Column4973"/>
    <tableColumn id="4996" name="Column4974"/>
    <tableColumn id="4997" name="Column4975"/>
    <tableColumn id="4998" name="Column4976"/>
    <tableColumn id="4999" name="Column4977"/>
    <tableColumn id="5000" name="Column4978"/>
    <tableColumn id="5001" name="Column4979"/>
    <tableColumn id="5002" name="Column4980"/>
    <tableColumn id="5003" name="Column4981"/>
    <tableColumn id="5004" name="Column4982"/>
    <tableColumn id="5005" name="Column4983"/>
    <tableColumn id="5006" name="Column4984"/>
    <tableColumn id="5007" name="Column4985"/>
    <tableColumn id="5008" name="Column4986"/>
    <tableColumn id="5009" name="Column4987"/>
    <tableColumn id="5010" name="Column4988"/>
    <tableColumn id="5011" name="Column4989"/>
    <tableColumn id="5012" name="Column4990"/>
    <tableColumn id="5013" name="Column4991"/>
    <tableColumn id="5014" name="Column4992"/>
    <tableColumn id="5015" name="Column4993"/>
    <tableColumn id="5016" name="Column4994"/>
    <tableColumn id="5017" name="Column4995"/>
    <tableColumn id="5018" name="Column4996"/>
    <tableColumn id="5019" name="Column4997"/>
    <tableColumn id="5020" name="Column4998"/>
    <tableColumn id="5021" name="Column4999"/>
    <tableColumn id="5022" name="Column5000"/>
    <tableColumn id="5023" name="Column5001"/>
    <tableColumn id="5024" name="Column5002"/>
    <tableColumn id="5025" name="Column5003"/>
    <tableColumn id="5026" name="Column5004"/>
    <tableColumn id="5027" name="Column5005"/>
    <tableColumn id="5028" name="Column5006"/>
    <tableColumn id="5029" name="Column5007"/>
    <tableColumn id="5030" name="Column5008"/>
    <tableColumn id="5031" name="Column5009"/>
    <tableColumn id="5032" name="Column5010"/>
    <tableColumn id="5033" name="Column5011"/>
    <tableColumn id="5034" name="Column5012"/>
    <tableColumn id="5035" name="Column5013"/>
    <tableColumn id="5036" name="Column5014"/>
    <tableColumn id="5037" name="Column5015"/>
    <tableColumn id="5038" name="Column5016"/>
    <tableColumn id="5039" name="Column5017"/>
    <tableColumn id="5040" name="Column5018"/>
    <tableColumn id="5041" name="Column5019"/>
    <tableColumn id="5042" name="Column5020"/>
    <tableColumn id="5043" name="Column5021"/>
    <tableColumn id="5044" name="Column5022"/>
    <tableColumn id="5045" name="Column5023"/>
    <tableColumn id="5046" name="Column5024"/>
    <tableColumn id="5047" name="Column5025"/>
    <tableColumn id="5048" name="Column5026"/>
    <tableColumn id="5049" name="Column5027"/>
    <tableColumn id="5050" name="Column5028"/>
    <tableColumn id="5051" name="Column5029"/>
    <tableColumn id="5052" name="Column5030"/>
    <tableColumn id="5053" name="Column5031"/>
    <tableColumn id="5054" name="Column5032"/>
    <tableColumn id="5055" name="Column5033"/>
    <tableColumn id="5056" name="Column5034"/>
    <tableColumn id="5057" name="Column5035"/>
    <tableColumn id="5058" name="Column5036"/>
    <tableColumn id="5059" name="Column5037"/>
    <tableColumn id="5060" name="Column5038"/>
    <tableColumn id="5061" name="Column5039"/>
    <tableColumn id="5062" name="Column5040"/>
    <tableColumn id="5063" name="Column5041"/>
    <tableColumn id="5064" name="Column5042"/>
    <tableColumn id="5065" name="Column5043"/>
    <tableColumn id="5066" name="Column5044"/>
    <tableColumn id="5067" name="Column5045"/>
    <tableColumn id="5068" name="Column5046"/>
    <tableColumn id="5069" name="Column5047"/>
    <tableColumn id="5070" name="Column5048"/>
    <tableColumn id="5071" name="Column5049"/>
    <tableColumn id="5072" name="Column5050"/>
    <tableColumn id="5073" name="Column5051"/>
    <tableColumn id="5074" name="Column5052"/>
    <tableColumn id="5075" name="Column5053"/>
    <tableColumn id="5076" name="Column5054"/>
    <tableColumn id="5077" name="Column5055"/>
    <tableColumn id="5078" name="Column5056"/>
    <tableColumn id="5079" name="Column5057"/>
    <tableColumn id="5080" name="Column5058"/>
    <tableColumn id="5081" name="Column5059"/>
    <tableColumn id="5082" name="Column5060"/>
    <tableColumn id="5083" name="Column5061"/>
    <tableColumn id="5084" name="Column5062"/>
    <tableColumn id="5085" name="Column5063"/>
    <tableColumn id="5086" name="Column5064"/>
    <tableColumn id="5087" name="Column5065"/>
    <tableColumn id="5088" name="Column5066"/>
    <tableColumn id="5089" name="Column5067"/>
    <tableColumn id="5090" name="Column5068"/>
    <tableColumn id="5091" name="Column5069"/>
    <tableColumn id="5092" name="Column5070"/>
    <tableColumn id="5093" name="Column5071"/>
    <tableColumn id="5094" name="Column5072"/>
    <tableColumn id="5095" name="Column5073"/>
    <tableColumn id="5096" name="Column5074"/>
    <tableColumn id="5097" name="Column5075"/>
    <tableColumn id="5098" name="Column5076"/>
    <tableColumn id="5099" name="Column5077"/>
    <tableColumn id="5100" name="Column5078"/>
    <tableColumn id="5101" name="Column5079"/>
    <tableColumn id="5102" name="Column5080"/>
    <tableColumn id="5103" name="Column5081"/>
    <tableColumn id="5104" name="Column5082"/>
    <tableColumn id="5105" name="Column5083"/>
    <tableColumn id="5106" name="Column5084"/>
    <tableColumn id="5107" name="Column5085"/>
    <tableColumn id="5108" name="Column5086"/>
    <tableColumn id="5109" name="Column5087"/>
    <tableColumn id="5110" name="Column5088"/>
    <tableColumn id="5111" name="Column5089"/>
    <tableColumn id="5112" name="Column5090"/>
    <tableColumn id="5113" name="Column5091"/>
    <tableColumn id="5114" name="Column5092"/>
    <tableColumn id="5115" name="Column5093"/>
    <tableColumn id="5116" name="Column5094"/>
    <tableColumn id="5117" name="Column5095"/>
    <tableColumn id="5118" name="Column5096"/>
    <tableColumn id="5119" name="Column5097"/>
    <tableColumn id="5120" name="Column5098"/>
    <tableColumn id="5121" name="Column5099"/>
    <tableColumn id="5122" name="Column5100"/>
    <tableColumn id="5123" name="Column5101"/>
    <tableColumn id="5124" name="Column5102"/>
    <tableColumn id="5125" name="Column5103"/>
    <tableColumn id="5126" name="Column5104"/>
    <tableColumn id="5127" name="Column5105"/>
    <tableColumn id="5128" name="Column5106"/>
    <tableColumn id="5129" name="Column5107"/>
    <tableColumn id="5130" name="Column5108"/>
    <tableColumn id="5131" name="Column5109"/>
    <tableColumn id="5132" name="Column5110"/>
    <tableColumn id="5133" name="Column5111"/>
    <tableColumn id="5134" name="Column5112"/>
    <tableColumn id="5135" name="Column5113"/>
    <tableColumn id="5136" name="Column5114"/>
    <tableColumn id="5137" name="Column5115"/>
    <tableColumn id="5138" name="Column5116"/>
    <tableColumn id="5139" name="Column5117"/>
    <tableColumn id="5140" name="Column5118"/>
    <tableColumn id="5141" name="Column5119"/>
    <tableColumn id="5142" name="Column5120"/>
    <tableColumn id="5143" name="Column5121"/>
    <tableColumn id="5144" name="Column5122"/>
    <tableColumn id="5145" name="Column5123"/>
    <tableColumn id="5146" name="Column5124"/>
    <tableColumn id="5147" name="Column5125"/>
    <tableColumn id="5148" name="Column5126"/>
    <tableColumn id="5149" name="Column5127"/>
    <tableColumn id="5150" name="Column5128"/>
    <tableColumn id="5151" name="Column5129"/>
    <tableColumn id="5152" name="Column5130"/>
    <tableColumn id="5153" name="Column5131"/>
    <tableColumn id="5154" name="Column5132"/>
    <tableColumn id="5155" name="Column5133"/>
    <tableColumn id="5156" name="Column5134"/>
    <tableColumn id="5157" name="Column5135"/>
    <tableColumn id="5158" name="Column5136"/>
    <tableColumn id="5159" name="Column5137"/>
    <tableColumn id="5160" name="Column5138"/>
    <tableColumn id="5161" name="Column5139"/>
    <tableColumn id="5162" name="Column5140"/>
    <tableColumn id="5163" name="Column5141"/>
    <tableColumn id="5164" name="Column5142"/>
    <tableColumn id="5165" name="Column5143"/>
    <tableColumn id="5166" name="Column5144"/>
    <tableColumn id="5167" name="Column5145"/>
    <tableColumn id="5168" name="Column5146"/>
    <tableColumn id="5169" name="Column5147"/>
    <tableColumn id="5170" name="Column5148"/>
    <tableColumn id="5171" name="Column5149"/>
    <tableColumn id="5172" name="Column5150"/>
    <tableColumn id="5173" name="Column5151"/>
    <tableColumn id="5174" name="Column5152"/>
    <tableColumn id="5175" name="Column5153"/>
    <tableColumn id="5176" name="Column5154"/>
    <tableColumn id="5177" name="Column5155"/>
    <tableColumn id="5178" name="Column5156"/>
    <tableColumn id="5179" name="Column5157"/>
    <tableColumn id="5180" name="Column5158"/>
    <tableColumn id="5181" name="Column5159"/>
    <tableColumn id="5182" name="Column5160"/>
    <tableColumn id="5183" name="Column5161"/>
    <tableColumn id="5184" name="Column5162"/>
    <tableColumn id="5185" name="Column5163"/>
    <tableColumn id="5186" name="Column5164"/>
    <tableColumn id="5187" name="Column5165"/>
    <tableColumn id="5188" name="Column5166"/>
    <tableColumn id="5189" name="Column5167"/>
    <tableColumn id="5190" name="Column5168"/>
    <tableColumn id="5191" name="Column5169"/>
    <tableColumn id="5192" name="Column5170"/>
    <tableColumn id="5193" name="Column5171"/>
    <tableColumn id="5194" name="Column5172"/>
    <tableColumn id="5195" name="Column5173"/>
    <tableColumn id="5196" name="Column5174"/>
    <tableColumn id="5197" name="Column5175"/>
    <tableColumn id="5198" name="Column5176"/>
    <tableColumn id="5199" name="Column5177"/>
    <tableColumn id="5200" name="Column5178"/>
    <tableColumn id="5201" name="Column5179"/>
    <tableColumn id="5202" name="Column5180"/>
    <tableColumn id="5203" name="Column5181"/>
    <tableColumn id="5204" name="Column5182"/>
    <tableColumn id="5205" name="Column5183"/>
    <tableColumn id="5206" name="Column5184"/>
    <tableColumn id="5207" name="Column5185"/>
    <tableColumn id="5208" name="Column5186"/>
    <tableColumn id="5209" name="Column5187"/>
    <tableColumn id="5210" name="Column5188"/>
    <tableColumn id="5211" name="Column5189"/>
    <tableColumn id="5212" name="Column5190"/>
    <tableColumn id="5213" name="Column5191"/>
    <tableColumn id="5214" name="Column5192"/>
    <tableColumn id="5215" name="Column5193"/>
    <tableColumn id="5216" name="Column5194"/>
    <tableColumn id="5217" name="Column5195"/>
    <tableColumn id="5218" name="Column5196"/>
    <tableColumn id="5219" name="Column5197"/>
    <tableColumn id="5220" name="Column5198"/>
    <tableColumn id="5221" name="Column5199"/>
    <tableColumn id="5222" name="Column5200"/>
    <tableColumn id="5223" name="Column5201"/>
    <tableColumn id="5224" name="Column5202"/>
    <tableColumn id="5225" name="Column5203"/>
    <tableColumn id="5226" name="Column5204"/>
    <tableColumn id="5227" name="Column5205"/>
    <tableColumn id="5228" name="Column5206"/>
    <tableColumn id="5229" name="Column5207"/>
    <tableColumn id="5230" name="Column5208"/>
    <tableColumn id="5231" name="Column5209"/>
    <tableColumn id="5232" name="Column5210"/>
    <tableColumn id="5233" name="Column5211"/>
    <tableColumn id="5234" name="Column5212"/>
    <tableColumn id="5235" name="Column5213"/>
    <tableColumn id="5236" name="Column5214"/>
    <tableColumn id="5237" name="Column5215"/>
    <tableColumn id="5238" name="Column5216"/>
    <tableColumn id="5239" name="Column5217"/>
    <tableColumn id="5240" name="Column5218"/>
    <tableColumn id="5241" name="Column5219"/>
    <tableColumn id="5242" name="Column5220"/>
    <tableColumn id="5243" name="Column5221"/>
    <tableColumn id="5244" name="Column5222"/>
    <tableColumn id="5245" name="Column5223"/>
    <tableColumn id="5246" name="Column5224"/>
    <tableColumn id="5247" name="Column5225"/>
    <tableColumn id="5248" name="Column5226"/>
    <tableColumn id="5249" name="Column5227"/>
    <tableColumn id="5250" name="Column5228"/>
    <tableColumn id="5251" name="Column5229"/>
    <tableColumn id="5252" name="Column5230"/>
    <tableColumn id="5253" name="Column5231"/>
    <tableColumn id="5254" name="Column5232"/>
    <tableColumn id="5255" name="Column5233"/>
    <tableColumn id="5256" name="Column5234"/>
    <tableColumn id="5257" name="Column5235"/>
    <tableColumn id="5258" name="Column5236"/>
    <tableColumn id="5259" name="Column5237"/>
    <tableColumn id="5260" name="Column5238"/>
    <tableColumn id="5261" name="Column5239"/>
    <tableColumn id="5262" name="Column5240"/>
    <tableColumn id="5263" name="Column5241"/>
    <tableColumn id="5264" name="Column5242"/>
    <tableColumn id="5265" name="Column5243"/>
    <tableColumn id="5266" name="Column5244"/>
    <tableColumn id="5267" name="Column5245"/>
    <tableColumn id="5268" name="Column5246"/>
    <tableColumn id="5269" name="Column5247"/>
    <tableColumn id="5270" name="Column5248"/>
    <tableColumn id="5271" name="Column5249"/>
    <tableColumn id="5272" name="Column5250"/>
    <tableColumn id="5273" name="Column5251"/>
    <tableColumn id="5274" name="Column5252"/>
    <tableColumn id="5275" name="Column5253"/>
    <tableColumn id="5276" name="Column5254"/>
    <tableColumn id="5277" name="Column5255"/>
    <tableColumn id="5278" name="Column5256"/>
    <tableColumn id="5279" name="Column5257"/>
    <tableColumn id="5280" name="Column5258"/>
    <tableColumn id="5281" name="Column5259"/>
    <tableColumn id="5282" name="Column5260"/>
    <tableColumn id="5283" name="Column5261"/>
    <tableColumn id="5284" name="Column5262"/>
    <tableColumn id="5285" name="Column5263"/>
    <tableColumn id="5286" name="Column5264"/>
    <tableColumn id="5287" name="Column5265"/>
    <tableColumn id="5288" name="Column5266"/>
    <tableColumn id="5289" name="Column5267"/>
    <tableColumn id="5290" name="Column5268"/>
    <tableColumn id="5291" name="Column5269"/>
    <tableColumn id="5292" name="Column5270"/>
    <tableColumn id="5293" name="Column5271"/>
    <tableColumn id="5294" name="Column5272"/>
    <tableColumn id="5295" name="Column5273"/>
    <tableColumn id="5296" name="Column5274"/>
    <tableColumn id="5297" name="Column5275"/>
    <tableColumn id="5298" name="Column5276"/>
    <tableColumn id="5299" name="Column5277"/>
    <tableColumn id="5300" name="Column5278"/>
    <tableColumn id="5301" name="Column5279"/>
    <tableColumn id="5302" name="Column5280"/>
    <tableColumn id="5303" name="Column5281"/>
    <tableColumn id="5304" name="Column5282"/>
    <tableColumn id="5305" name="Column5283"/>
    <tableColumn id="5306" name="Column5284"/>
    <tableColumn id="5307" name="Column5285"/>
    <tableColumn id="5308" name="Column5286"/>
    <tableColumn id="5309" name="Column5287"/>
    <tableColumn id="5310" name="Column5288"/>
    <tableColumn id="5311" name="Column5289"/>
    <tableColumn id="5312" name="Column5290"/>
    <tableColumn id="5313" name="Column5291"/>
    <tableColumn id="5314" name="Column5292"/>
    <tableColumn id="5315" name="Column5293"/>
    <tableColumn id="5316" name="Column5294"/>
    <tableColumn id="5317" name="Column5295"/>
    <tableColumn id="5318" name="Column5296"/>
    <tableColumn id="5319" name="Column5297"/>
    <tableColumn id="5320" name="Column5298"/>
    <tableColumn id="5321" name="Column5299"/>
    <tableColumn id="5322" name="Column5300"/>
    <tableColumn id="5323" name="Column5301"/>
    <tableColumn id="5324" name="Column5302"/>
    <tableColumn id="5325" name="Column5303"/>
    <tableColumn id="5326" name="Column5304"/>
    <tableColumn id="5327" name="Column5305"/>
    <tableColumn id="5328" name="Column5306"/>
    <tableColumn id="5329" name="Column5307"/>
    <tableColumn id="5330" name="Column5308"/>
    <tableColumn id="5331" name="Column5309"/>
    <tableColumn id="5332" name="Column5310"/>
    <tableColumn id="5333" name="Column5311"/>
    <tableColumn id="5334" name="Column5312"/>
    <tableColumn id="5335" name="Column5313"/>
    <tableColumn id="5336" name="Column5314"/>
    <tableColumn id="5337" name="Column5315"/>
    <tableColumn id="5338" name="Column5316"/>
    <tableColumn id="5339" name="Column5317"/>
    <tableColumn id="5340" name="Column5318"/>
    <tableColumn id="5341" name="Column5319"/>
    <tableColumn id="5342" name="Column5320"/>
    <tableColumn id="5343" name="Column5321"/>
    <tableColumn id="5344" name="Column5322"/>
    <tableColumn id="5345" name="Column5323"/>
    <tableColumn id="5346" name="Column5324"/>
    <tableColumn id="5347" name="Column5325"/>
    <tableColumn id="5348" name="Column5326"/>
    <tableColumn id="5349" name="Column5327"/>
    <tableColumn id="5350" name="Column5328"/>
    <tableColumn id="5351" name="Column5329"/>
    <tableColumn id="5352" name="Column5330"/>
    <tableColumn id="5353" name="Column5331"/>
    <tableColumn id="5354" name="Column5332"/>
    <tableColumn id="5355" name="Column5333"/>
    <tableColumn id="5356" name="Column5334"/>
    <tableColumn id="5357" name="Column5335"/>
    <tableColumn id="5358" name="Column5336"/>
    <tableColumn id="5359" name="Column5337"/>
    <tableColumn id="5360" name="Column5338"/>
    <tableColumn id="5361" name="Column5339"/>
    <tableColumn id="5362" name="Column5340"/>
    <tableColumn id="5363" name="Column5341"/>
    <tableColumn id="5364" name="Column5342"/>
    <tableColumn id="5365" name="Column5343"/>
    <tableColumn id="5366" name="Column5344"/>
    <tableColumn id="5367" name="Column5345"/>
    <tableColumn id="5368" name="Column5346"/>
    <tableColumn id="5369" name="Column5347"/>
    <tableColumn id="5370" name="Column5348"/>
    <tableColumn id="5371" name="Column5349"/>
    <tableColumn id="5372" name="Column5350"/>
    <tableColumn id="5373" name="Column5351"/>
    <tableColumn id="5374" name="Column5352"/>
    <tableColumn id="5375" name="Column5353"/>
    <tableColumn id="5376" name="Column5354"/>
    <tableColumn id="5377" name="Column5355"/>
    <tableColumn id="5378" name="Column5356"/>
    <tableColumn id="5379" name="Column5357"/>
    <tableColumn id="5380" name="Column5358"/>
    <tableColumn id="5381" name="Column5359"/>
    <tableColumn id="5382" name="Column5360"/>
    <tableColumn id="5383" name="Column5361"/>
    <tableColumn id="5384" name="Column5362"/>
    <tableColumn id="5385" name="Column5363"/>
    <tableColumn id="5386" name="Column5364"/>
    <tableColumn id="5387" name="Column5365"/>
    <tableColumn id="5388" name="Column5366"/>
    <tableColumn id="5389" name="Column5367"/>
    <tableColumn id="5390" name="Column5368"/>
    <tableColumn id="5391" name="Column5369"/>
    <tableColumn id="5392" name="Column5370"/>
    <tableColumn id="5393" name="Column5371"/>
    <tableColumn id="5394" name="Column5372"/>
    <tableColumn id="5395" name="Column5373"/>
    <tableColumn id="5396" name="Column5374"/>
    <tableColumn id="5397" name="Column5375"/>
    <tableColumn id="5398" name="Column5376"/>
    <tableColumn id="5399" name="Column5377"/>
    <tableColumn id="5400" name="Column5378"/>
    <tableColumn id="5401" name="Column5379"/>
    <tableColumn id="5402" name="Column5380"/>
    <tableColumn id="5403" name="Column5381"/>
    <tableColumn id="5404" name="Column5382"/>
    <tableColumn id="5405" name="Column5383"/>
    <tableColumn id="5406" name="Column5384"/>
    <tableColumn id="5407" name="Column5385"/>
    <tableColumn id="5408" name="Column5386"/>
    <tableColumn id="5409" name="Column5387"/>
    <tableColumn id="5410" name="Column5388"/>
    <tableColumn id="5411" name="Column5389"/>
    <tableColumn id="5412" name="Column5390"/>
    <tableColumn id="5413" name="Column5391"/>
    <tableColumn id="5414" name="Column5392"/>
    <tableColumn id="5415" name="Column5393"/>
    <tableColumn id="5416" name="Column5394"/>
    <tableColumn id="5417" name="Column5395"/>
    <tableColumn id="5418" name="Column5396"/>
    <tableColumn id="5419" name="Column5397"/>
    <tableColumn id="5420" name="Column5398"/>
    <tableColumn id="5421" name="Column5399"/>
    <tableColumn id="5422" name="Column5400"/>
    <tableColumn id="5423" name="Column5401"/>
    <tableColumn id="5424" name="Column5402"/>
    <tableColumn id="5425" name="Column5403"/>
    <tableColumn id="5426" name="Column5404"/>
    <tableColumn id="5427" name="Column5405"/>
    <tableColumn id="5428" name="Column5406"/>
    <tableColumn id="5429" name="Column5407"/>
    <tableColumn id="5430" name="Column5408"/>
    <tableColumn id="5431" name="Column5409"/>
    <tableColumn id="5432" name="Column5410"/>
    <tableColumn id="5433" name="Column5411"/>
    <tableColumn id="5434" name="Column5412"/>
    <tableColumn id="5435" name="Column5413"/>
    <tableColumn id="5436" name="Column5414"/>
    <tableColumn id="5437" name="Column5415"/>
    <tableColumn id="5438" name="Column5416"/>
    <tableColumn id="5439" name="Column5417"/>
    <tableColumn id="5440" name="Column5418"/>
    <tableColumn id="5441" name="Column5419"/>
    <tableColumn id="5442" name="Column5420"/>
    <tableColumn id="5443" name="Column5421"/>
    <tableColumn id="5444" name="Column5422"/>
    <tableColumn id="5445" name="Column5423"/>
    <tableColumn id="5446" name="Column5424"/>
    <tableColumn id="5447" name="Column5425"/>
    <tableColumn id="5448" name="Column5426"/>
    <tableColumn id="5449" name="Column5427"/>
    <tableColumn id="5450" name="Column5428"/>
    <tableColumn id="5451" name="Column5429"/>
    <tableColumn id="5452" name="Column5430"/>
    <tableColumn id="5453" name="Column5431"/>
    <tableColumn id="5454" name="Column5432"/>
    <tableColumn id="5455" name="Column5433"/>
    <tableColumn id="5456" name="Column5434"/>
    <tableColumn id="5457" name="Column5435"/>
    <tableColumn id="5458" name="Column5436"/>
    <tableColumn id="5459" name="Column5437"/>
    <tableColumn id="5460" name="Column5438"/>
    <tableColumn id="5461" name="Column5439"/>
    <tableColumn id="5462" name="Column5440"/>
    <tableColumn id="5463" name="Column5441"/>
    <tableColumn id="5464" name="Column5442"/>
    <tableColumn id="5465" name="Column5443"/>
    <tableColumn id="5466" name="Column5444"/>
    <tableColumn id="5467" name="Column5445"/>
    <tableColumn id="5468" name="Column5446"/>
    <tableColumn id="5469" name="Column5447"/>
    <tableColumn id="5470" name="Column5448"/>
    <tableColumn id="5471" name="Column5449"/>
    <tableColumn id="5472" name="Column5450"/>
    <tableColumn id="5473" name="Column5451"/>
    <tableColumn id="5474" name="Column5452"/>
    <tableColumn id="5475" name="Column5453"/>
    <tableColumn id="5476" name="Column5454"/>
    <tableColumn id="5477" name="Column5455"/>
    <tableColumn id="5478" name="Column5456"/>
    <tableColumn id="5479" name="Column5457"/>
    <tableColumn id="5480" name="Column5458"/>
    <tableColumn id="5481" name="Column5459"/>
    <tableColumn id="5482" name="Column5460"/>
    <tableColumn id="5483" name="Column5461"/>
    <tableColumn id="5484" name="Column5462"/>
    <tableColumn id="5485" name="Column5463"/>
    <tableColumn id="5486" name="Column5464"/>
    <tableColumn id="5487" name="Column5465"/>
    <tableColumn id="5488" name="Column5466"/>
    <tableColumn id="5489" name="Column5467"/>
    <tableColumn id="5490" name="Column5468"/>
    <tableColumn id="5491" name="Column5469"/>
    <tableColumn id="5492" name="Column5470"/>
    <tableColumn id="5493" name="Column5471"/>
    <tableColumn id="5494" name="Column5472"/>
    <tableColumn id="5495" name="Column5473"/>
    <tableColumn id="5496" name="Column5474"/>
    <tableColumn id="5497" name="Column5475"/>
    <tableColumn id="5498" name="Column5476"/>
    <tableColumn id="5499" name="Column5477"/>
    <tableColumn id="5500" name="Column5478"/>
    <tableColumn id="5501" name="Column5479"/>
    <tableColumn id="5502" name="Column5480"/>
    <tableColumn id="5503" name="Column5481"/>
    <tableColumn id="5504" name="Column5482"/>
    <tableColumn id="5505" name="Column5483"/>
    <tableColumn id="5506" name="Column5484"/>
    <tableColumn id="5507" name="Column5485"/>
    <tableColumn id="5508" name="Column5486"/>
    <tableColumn id="5509" name="Column5487"/>
    <tableColumn id="5510" name="Column5488"/>
    <tableColumn id="5511" name="Column5489"/>
    <tableColumn id="5512" name="Column5490"/>
    <tableColumn id="5513" name="Column5491"/>
    <tableColumn id="5514" name="Column5492"/>
    <tableColumn id="5515" name="Column5493"/>
    <tableColumn id="5516" name="Column5494"/>
    <tableColumn id="5517" name="Column5495"/>
    <tableColumn id="5518" name="Column5496"/>
    <tableColumn id="5519" name="Column5497"/>
    <tableColumn id="5520" name="Column5498"/>
    <tableColumn id="5521" name="Column5499"/>
    <tableColumn id="5522" name="Column5500"/>
    <tableColumn id="5523" name="Column5501"/>
    <tableColumn id="5524" name="Column5502"/>
    <tableColumn id="5525" name="Column5503"/>
    <tableColumn id="5526" name="Column5504"/>
    <tableColumn id="5527" name="Column5505"/>
    <tableColumn id="5528" name="Column5506"/>
    <tableColumn id="5529" name="Column5507"/>
    <tableColumn id="5530" name="Column5508"/>
    <tableColumn id="5531" name="Column5509"/>
    <tableColumn id="5532" name="Column5510"/>
    <tableColumn id="5533" name="Column5511"/>
    <tableColumn id="5534" name="Column5512"/>
    <tableColumn id="5535" name="Column5513"/>
    <tableColumn id="5536" name="Column5514"/>
    <tableColumn id="5537" name="Column5515"/>
    <tableColumn id="5538" name="Column5516"/>
    <tableColumn id="5539" name="Column5517"/>
    <tableColumn id="5540" name="Column5518"/>
    <tableColumn id="5541" name="Column5519"/>
    <tableColumn id="5542" name="Column5520"/>
    <tableColumn id="5543" name="Column5521"/>
    <tableColumn id="5544" name="Column5522"/>
    <tableColumn id="5545" name="Column5523"/>
    <tableColumn id="5546" name="Column5524"/>
    <tableColumn id="5547" name="Column5525"/>
    <tableColumn id="5548" name="Column5526"/>
    <tableColumn id="5549" name="Column5527"/>
    <tableColumn id="5550" name="Column5528"/>
    <tableColumn id="5551" name="Column5529"/>
    <tableColumn id="5552" name="Column5530"/>
    <tableColumn id="5553" name="Column5531"/>
    <tableColumn id="5554" name="Column5532"/>
    <tableColumn id="5555" name="Column5533"/>
    <tableColumn id="5556" name="Column5534"/>
    <tableColumn id="5557" name="Column5535"/>
    <tableColumn id="5558" name="Column5536"/>
    <tableColumn id="5559" name="Column5537"/>
    <tableColumn id="5560" name="Column5538"/>
    <tableColumn id="5561" name="Column5539"/>
    <tableColumn id="5562" name="Column5540"/>
    <tableColumn id="5563" name="Column5541"/>
    <tableColumn id="5564" name="Column5542"/>
    <tableColumn id="5565" name="Column5543"/>
    <tableColumn id="5566" name="Column5544"/>
    <tableColumn id="5567" name="Column5545"/>
    <tableColumn id="5568" name="Column5546"/>
    <tableColumn id="5569" name="Column5547"/>
    <tableColumn id="5570" name="Column5548"/>
    <tableColumn id="5571" name="Column5549"/>
    <tableColumn id="5572" name="Column5550"/>
    <tableColumn id="5573" name="Column5551"/>
    <tableColumn id="5574" name="Column5552"/>
    <tableColumn id="5575" name="Column5553"/>
    <tableColumn id="5576" name="Column5554"/>
    <tableColumn id="5577" name="Column5555"/>
    <tableColumn id="5578" name="Column5556"/>
    <tableColumn id="5579" name="Column5557"/>
    <tableColumn id="5580" name="Column5558"/>
    <tableColumn id="5581" name="Column5559"/>
    <tableColumn id="5582" name="Column5560"/>
    <tableColumn id="5583" name="Column5561"/>
    <tableColumn id="5584" name="Column5562"/>
    <tableColumn id="5585" name="Column5563"/>
    <tableColumn id="5586" name="Column5564"/>
    <tableColumn id="5587" name="Column5565"/>
    <tableColumn id="5588" name="Column5566"/>
    <tableColumn id="5589" name="Column5567"/>
    <tableColumn id="5590" name="Column5568"/>
    <tableColumn id="5591" name="Column5569"/>
    <tableColumn id="5592" name="Column5570"/>
    <tableColumn id="5593" name="Column5571"/>
    <tableColumn id="5594" name="Column5572"/>
    <tableColumn id="5595" name="Column5573"/>
    <tableColumn id="5596" name="Column5574"/>
    <tableColumn id="5597" name="Column5575"/>
    <tableColumn id="5598" name="Column5576"/>
    <tableColumn id="5599" name="Column5577"/>
    <tableColumn id="5600" name="Column5578"/>
    <tableColumn id="5601" name="Column5579"/>
    <tableColumn id="5602" name="Column5580"/>
    <tableColumn id="5603" name="Column5581"/>
    <tableColumn id="5604" name="Column5582"/>
    <tableColumn id="5605" name="Column5583"/>
    <tableColumn id="5606" name="Column5584"/>
    <tableColumn id="5607" name="Column5585"/>
    <tableColumn id="5608" name="Column5586"/>
    <tableColumn id="5609" name="Column5587"/>
    <tableColumn id="5610" name="Column5588"/>
    <tableColumn id="5611" name="Column5589"/>
    <tableColumn id="5612" name="Column5590"/>
    <tableColumn id="5613" name="Column5591"/>
    <tableColumn id="5614" name="Column5592"/>
    <tableColumn id="5615" name="Column5593"/>
    <tableColumn id="5616" name="Column5594"/>
    <tableColumn id="5617" name="Column5595"/>
    <tableColumn id="5618" name="Column5596"/>
    <tableColumn id="5619" name="Column5597"/>
    <tableColumn id="5620" name="Column5598"/>
    <tableColumn id="5621" name="Column5599"/>
    <tableColumn id="5622" name="Column5600"/>
    <tableColumn id="5623" name="Column5601"/>
    <tableColumn id="5624" name="Column5602"/>
    <tableColumn id="5625" name="Column5603"/>
    <tableColumn id="5626" name="Column5604"/>
    <tableColumn id="5627" name="Column5605"/>
    <tableColumn id="5628" name="Column5606"/>
    <tableColumn id="5629" name="Column5607"/>
    <tableColumn id="5630" name="Column5608"/>
    <tableColumn id="5631" name="Column5609"/>
    <tableColumn id="5632" name="Column5610"/>
    <tableColumn id="5633" name="Column5611"/>
    <tableColumn id="5634" name="Column5612"/>
    <tableColumn id="5635" name="Column5613"/>
    <tableColumn id="5636" name="Column5614"/>
    <tableColumn id="5637" name="Column5615"/>
    <tableColumn id="5638" name="Column5616"/>
    <tableColumn id="5639" name="Column5617"/>
    <tableColumn id="5640" name="Column5618"/>
    <tableColumn id="5641" name="Column5619"/>
    <tableColumn id="5642" name="Column5620"/>
    <tableColumn id="5643" name="Column5621"/>
    <tableColumn id="5644" name="Column5622"/>
    <tableColumn id="5645" name="Column5623"/>
    <tableColumn id="5646" name="Column5624"/>
    <tableColumn id="5647" name="Column5625"/>
    <tableColumn id="5648" name="Column5626"/>
    <tableColumn id="5649" name="Column5627"/>
    <tableColumn id="5650" name="Column5628"/>
    <tableColumn id="5651" name="Column5629"/>
    <tableColumn id="5652" name="Column5630"/>
    <tableColumn id="5653" name="Column5631"/>
    <tableColumn id="5654" name="Column5632"/>
    <tableColumn id="5655" name="Column5633"/>
    <tableColumn id="5656" name="Column5634"/>
    <tableColumn id="5657" name="Column5635"/>
    <tableColumn id="5658" name="Column5636"/>
    <tableColumn id="5659" name="Column5637"/>
    <tableColumn id="5660" name="Column5638"/>
    <tableColumn id="5661" name="Column5639"/>
    <tableColumn id="5662" name="Column5640"/>
    <tableColumn id="5663" name="Column5641"/>
    <tableColumn id="5664" name="Column5642"/>
    <tableColumn id="5665" name="Column5643"/>
    <tableColumn id="5666" name="Column5644"/>
    <tableColumn id="5667" name="Column5645"/>
    <tableColumn id="5668" name="Column5646"/>
    <tableColumn id="5669" name="Column5647"/>
    <tableColumn id="5670" name="Column5648"/>
    <tableColumn id="5671" name="Column5649"/>
    <tableColumn id="5672" name="Column5650"/>
    <tableColumn id="5673" name="Column5651"/>
    <tableColumn id="5674" name="Column5652"/>
    <tableColumn id="5675" name="Column5653"/>
    <tableColumn id="5676" name="Column5654"/>
    <tableColumn id="5677" name="Column5655"/>
    <tableColumn id="5678" name="Column5656"/>
    <tableColumn id="5679" name="Column5657"/>
    <tableColumn id="5680" name="Column5658"/>
    <tableColumn id="5681" name="Column5659"/>
    <tableColumn id="5682" name="Column5660"/>
    <tableColumn id="5683" name="Column5661"/>
    <tableColumn id="5684" name="Column5662"/>
    <tableColumn id="5685" name="Column5663"/>
    <tableColumn id="5686" name="Column5664"/>
    <tableColumn id="5687" name="Column5665"/>
    <tableColumn id="5688" name="Column5666"/>
    <tableColumn id="5689" name="Column5667"/>
    <tableColumn id="5690" name="Column5668"/>
    <tableColumn id="5691" name="Column5669"/>
    <tableColumn id="5692" name="Column5670"/>
    <tableColumn id="5693" name="Column5671"/>
    <tableColumn id="5694" name="Column5672"/>
    <tableColumn id="5695" name="Column5673"/>
    <tableColumn id="5696" name="Column5674"/>
    <tableColumn id="5697" name="Column5675"/>
    <tableColumn id="5698" name="Column5676"/>
    <tableColumn id="5699" name="Column5677"/>
    <tableColumn id="5700" name="Column5678"/>
    <tableColumn id="5701" name="Column5679"/>
    <tableColumn id="5702" name="Column5680"/>
    <tableColumn id="5703" name="Column5681"/>
    <tableColumn id="5704" name="Column5682"/>
    <tableColumn id="5705" name="Column5683"/>
    <tableColumn id="5706" name="Column5684"/>
    <tableColumn id="5707" name="Column5685"/>
    <tableColumn id="5708" name="Column5686"/>
    <tableColumn id="5709" name="Column5687"/>
    <tableColumn id="5710" name="Column5688"/>
    <tableColumn id="5711" name="Column5689"/>
    <tableColumn id="5712" name="Column5690"/>
    <tableColumn id="5713" name="Column5691"/>
    <tableColumn id="5714" name="Column5692"/>
    <tableColumn id="5715" name="Column5693"/>
    <tableColumn id="5716" name="Column5694"/>
    <tableColumn id="5717" name="Column5695"/>
    <tableColumn id="5718" name="Column5696"/>
    <tableColumn id="5719" name="Column5697"/>
    <tableColumn id="5720" name="Column5698"/>
    <tableColumn id="5721" name="Column5699"/>
    <tableColumn id="5722" name="Column5700"/>
    <tableColumn id="5723" name="Column5701"/>
    <tableColumn id="5724" name="Column5702"/>
    <tableColumn id="5725" name="Column5703"/>
    <tableColumn id="5726" name="Column5704"/>
    <tableColumn id="5727" name="Column5705"/>
    <tableColumn id="5728" name="Column5706"/>
    <tableColumn id="5729" name="Column5707"/>
    <tableColumn id="5730" name="Column5708"/>
    <tableColumn id="5731" name="Column5709"/>
    <tableColumn id="5732" name="Column5710"/>
    <tableColumn id="5733" name="Column5711"/>
    <tableColumn id="5734" name="Column5712"/>
    <tableColumn id="5735" name="Column5713"/>
    <tableColumn id="5736" name="Column5714"/>
    <tableColumn id="5737" name="Column5715"/>
    <tableColumn id="5738" name="Column5716"/>
    <tableColumn id="5739" name="Column5717"/>
    <tableColumn id="5740" name="Column5718"/>
    <tableColumn id="5741" name="Column5719"/>
    <tableColumn id="5742" name="Column5720"/>
    <tableColumn id="5743" name="Column5721"/>
    <tableColumn id="5744" name="Column5722"/>
    <tableColumn id="5745" name="Column5723"/>
    <tableColumn id="5746" name="Column5724"/>
    <tableColumn id="5747" name="Column5725"/>
    <tableColumn id="5748" name="Column5726"/>
    <tableColumn id="5749" name="Column5727"/>
    <tableColumn id="5750" name="Column5728"/>
    <tableColumn id="5751" name="Column5729"/>
    <tableColumn id="5752" name="Column5730"/>
    <tableColumn id="5753" name="Column5731"/>
    <tableColumn id="5754" name="Column5732"/>
    <tableColumn id="5755" name="Column5733"/>
    <tableColumn id="5756" name="Column5734"/>
    <tableColumn id="5757" name="Column5735"/>
    <tableColumn id="5758" name="Column5736"/>
    <tableColumn id="5759" name="Column5737"/>
    <tableColumn id="5760" name="Column5738"/>
    <tableColumn id="5761" name="Column5739"/>
    <tableColumn id="5762" name="Column5740"/>
    <tableColumn id="5763" name="Column5741"/>
    <tableColumn id="5764" name="Column5742"/>
    <tableColumn id="5765" name="Column5743"/>
    <tableColumn id="5766" name="Column5744"/>
    <tableColumn id="5767" name="Column5745"/>
    <tableColumn id="5768" name="Column5746"/>
    <tableColumn id="5769" name="Column5747"/>
    <tableColumn id="5770" name="Column5748"/>
    <tableColumn id="5771" name="Column5749"/>
    <tableColumn id="5772" name="Column5750"/>
    <tableColumn id="5773" name="Column5751"/>
    <tableColumn id="5774" name="Column5752"/>
    <tableColumn id="5775" name="Column5753"/>
    <tableColumn id="5776" name="Column5754"/>
    <tableColumn id="5777" name="Column5755"/>
    <tableColumn id="5778" name="Column5756"/>
    <tableColumn id="5779" name="Column5757"/>
    <tableColumn id="5780" name="Column5758"/>
    <tableColumn id="5781" name="Column5759"/>
    <tableColumn id="5782" name="Column5760"/>
    <tableColumn id="5783" name="Column5761"/>
    <tableColumn id="5784" name="Column5762"/>
    <tableColumn id="5785" name="Column5763"/>
    <tableColumn id="5786" name="Column5764"/>
    <tableColumn id="5787" name="Column5765"/>
    <tableColumn id="5788" name="Column5766"/>
    <tableColumn id="5789" name="Column5767"/>
    <tableColumn id="5790" name="Column5768"/>
    <tableColumn id="5791" name="Column5769"/>
    <tableColumn id="5792" name="Column5770"/>
    <tableColumn id="5793" name="Column5771"/>
    <tableColumn id="5794" name="Column5772"/>
    <tableColumn id="5795" name="Column5773"/>
    <tableColumn id="5796" name="Column5774"/>
    <tableColumn id="5797" name="Column5775"/>
    <tableColumn id="5798" name="Column5776"/>
    <tableColumn id="5799" name="Column5777"/>
    <tableColumn id="5800" name="Column5778"/>
    <tableColumn id="5801" name="Column5779"/>
    <tableColumn id="5802" name="Column5780"/>
    <tableColumn id="5803" name="Column5781"/>
    <tableColumn id="5804" name="Column5782"/>
    <tableColumn id="5805" name="Column5783"/>
    <tableColumn id="5806" name="Column5784"/>
    <tableColumn id="5807" name="Column5785"/>
    <tableColumn id="5808" name="Column5786"/>
    <tableColumn id="5809" name="Column5787"/>
    <tableColumn id="5810" name="Column5788"/>
    <tableColumn id="5811" name="Column5789"/>
    <tableColumn id="5812" name="Column5790"/>
    <tableColumn id="5813" name="Column5791"/>
    <tableColumn id="5814" name="Column5792"/>
    <tableColumn id="5815" name="Column5793"/>
    <tableColumn id="5816" name="Column5794"/>
    <tableColumn id="5817" name="Column5795"/>
    <tableColumn id="5818" name="Column5796"/>
    <tableColumn id="5819" name="Column5797"/>
    <tableColumn id="5820" name="Column5798"/>
    <tableColumn id="5821" name="Column5799"/>
    <tableColumn id="5822" name="Column5800"/>
    <tableColumn id="5823" name="Column5801"/>
    <tableColumn id="5824" name="Column5802"/>
    <tableColumn id="5825" name="Column5803"/>
    <tableColumn id="5826" name="Column5804"/>
    <tableColumn id="5827" name="Column5805"/>
    <tableColumn id="5828" name="Column5806"/>
    <tableColumn id="5829" name="Column5807"/>
    <tableColumn id="5830" name="Column5808"/>
    <tableColumn id="5831" name="Column5809"/>
    <tableColumn id="5832" name="Column5810"/>
    <tableColumn id="5833" name="Column5811"/>
    <tableColumn id="5834" name="Column5812"/>
    <tableColumn id="5835" name="Column5813"/>
    <tableColumn id="5836" name="Column5814"/>
    <tableColumn id="5837" name="Column5815"/>
    <tableColumn id="5838" name="Column5816"/>
    <tableColumn id="5839" name="Column5817"/>
    <tableColumn id="5840" name="Column5818"/>
    <tableColumn id="5841" name="Column5819"/>
    <tableColumn id="5842" name="Column5820"/>
    <tableColumn id="5843" name="Column5821"/>
    <tableColumn id="5844" name="Column5822"/>
    <tableColumn id="5845" name="Column5823"/>
    <tableColumn id="5846" name="Column5824"/>
    <tableColumn id="5847" name="Column5825"/>
    <tableColumn id="5848" name="Column5826"/>
    <tableColumn id="5849" name="Column5827"/>
    <tableColumn id="5850" name="Column5828"/>
    <tableColumn id="5851" name="Column5829"/>
    <tableColumn id="5852" name="Column5830"/>
    <tableColumn id="5853" name="Column5831"/>
    <tableColumn id="5854" name="Column5832"/>
    <tableColumn id="5855" name="Column5833"/>
    <tableColumn id="5856" name="Column5834"/>
    <tableColumn id="5857" name="Column5835"/>
    <tableColumn id="5858" name="Column5836"/>
    <tableColumn id="5859" name="Column5837"/>
    <tableColumn id="5860" name="Column5838"/>
    <tableColumn id="5861" name="Column5839"/>
    <tableColumn id="5862" name="Column5840"/>
    <tableColumn id="5863" name="Column5841"/>
    <tableColumn id="5864" name="Column5842"/>
    <tableColumn id="5865" name="Column5843"/>
    <tableColumn id="5866" name="Column5844"/>
    <tableColumn id="5867" name="Column5845"/>
    <tableColumn id="5868" name="Column5846"/>
    <tableColumn id="5869" name="Column5847"/>
    <tableColumn id="5870" name="Column5848"/>
    <tableColumn id="5871" name="Column5849"/>
    <tableColumn id="5872" name="Column5850"/>
    <tableColumn id="5873" name="Column5851"/>
    <tableColumn id="5874" name="Column5852"/>
    <tableColumn id="5875" name="Column5853"/>
    <tableColumn id="5876" name="Column5854"/>
    <tableColumn id="5877" name="Column5855"/>
    <tableColumn id="5878" name="Column5856"/>
    <tableColumn id="5879" name="Column5857"/>
    <tableColumn id="5880" name="Column5858"/>
    <tableColumn id="5881" name="Column5859"/>
    <tableColumn id="5882" name="Column5860"/>
    <tableColumn id="5883" name="Column5861"/>
    <tableColumn id="5884" name="Column5862"/>
    <tableColumn id="5885" name="Column5863"/>
    <tableColumn id="5886" name="Column5864"/>
    <tableColumn id="5887" name="Column5865"/>
    <tableColumn id="5888" name="Column5866"/>
    <tableColumn id="5889" name="Column5867"/>
    <tableColumn id="5890" name="Column5868"/>
    <tableColumn id="5891" name="Column5869"/>
    <tableColumn id="5892" name="Column5870"/>
    <tableColumn id="5893" name="Column5871"/>
    <tableColumn id="5894" name="Column5872"/>
    <tableColumn id="5895" name="Column5873"/>
    <tableColumn id="5896" name="Column5874"/>
    <tableColumn id="5897" name="Column5875"/>
    <tableColumn id="5898" name="Column5876"/>
    <tableColumn id="5899" name="Column5877"/>
    <tableColumn id="5900" name="Column5878"/>
    <tableColumn id="5901" name="Column5879"/>
    <tableColumn id="5902" name="Column5880"/>
    <tableColumn id="5903" name="Column5881"/>
    <tableColumn id="5904" name="Column5882"/>
    <tableColumn id="5905" name="Column5883"/>
    <tableColumn id="5906" name="Column5884"/>
    <tableColumn id="5907" name="Column5885"/>
    <tableColumn id="5908" name="Column5886"/>
    <tableColumn id="5909" name="Column5887"/>
    <tableColumn id="5910" name="Column5888"/>
    <tableColumn id="5911" name="Column5889"/>
    <tableColumn id="5912" name="Column5890"/>
    <tableColumn id="5913" name="Column5891"/>
    <tableColumn id="5914" name="Column5892"/>
    <tableColumn id="5915" name="Column5893"/>
    <tableColumn id="5916" name="Column5894"/>
    <tableColumn id="5917" name="Column5895"/>
    <tableColumn id="5918" name="Column5896"/>
    <tableColumn id="5919" name="Column5897"/>
    <tableColumn id="5920" name="Column5898"/>
    <tableColumn id="5921" name="Column5899"/>
    <tableColumn id="5922" name="Column5900"/>
    <tableColumn id="5923" name="Column5901"/>
    <tableColumn id="5924" name="Column5902"/>
    <tableColumn id="5925" name="Column5903"/>
    <tableColumn id="5926" name="Column5904"/>
    <tableColumn id="5927" name="Column5905"/>
    <tableColumn id="5928" name="Column5906"/>
    <tableColumn id="5929" name="Column5907"/>
    <tableColumn id="5930" name="Column5908"/>
    <tableColumn id="5931" name="Column5909"/>
    <tableColumn id="5932" name="Column5910"/>
    <tableColumn id="5933" name="Column5911"/>
    <tableColumn id="5934" name="Column5912"/>
    <tableColumn id="5935" name="Column5913"/>
    <tableColumn id="5936" name="Column5914"/>
    <tableColumn id="5937" name="Column5915"/>
    <tableColumn id="5938" name="Column5916"/>
    <tableColumn id="5939" name="Column5917"/>
    <tableColumn id="5940" name="Column5918"/>
    <tableColumn id="5941" name="Column5919"/>
    <tableColumn id="5942" name="Column5920"/>
    <tableColumn id="5943" name="Column5921"/>
    <tableColumn id="5944" name="Column5922"/>
    <tableColumn id="5945" name="Column5923"/>
    <tableColumn id="5946" name="Column5924"/>
    <tableColumn id="5947" name="Column5925"/>
    <tableColumn id="5948" name="Column5926"/>
    <tableColumn id="5949" name="Column5927"/>
    <tableColumn id="5950" name="Column5928"/>
    <tableColumn id="5951" name="Column5929"/>
    <tableColumn id="5952" name="Column5930"/>
    <tableColumn id="5953" name="Column5931"/>
    <tableColumn id="5954" name="Column5932"/>
    <tableColumn id="5955" name="Column5933"/>
    <tableColumn id="5956" name="Column5934"/>
    <tableColumn id="5957" name="Column5935"/>
    <tableColumn id="5958" name="Column5936"/>
    <tableColumn id="5959" name="Column5937"/>
    <tableColumn id="5960" name="Column5938"/>
    <tableColumn id="5961" name="Column5939"/>
    <tableColumn id="5962" name="Column5940"/>
    <tableColumn id="5963" name="Column5941"/>
    <tableColumn id="5964" name="Column5942"/>
    <tableColumn id="5965" name="Column5943"/>
    <tableColumn id="5966" name="Column5944"/>
    <tableColumn id="5967" name="Column5945"/>
    <tableColumn id="5968" name="Column5946"/>
    <tableColumn id="5969" name="Column5947"/>
    <tableColumn id="5970" name="Column5948"/>
    <tableColumn id="5971" name="Column5949"/>
    <tableColumn id="5972" name="Column5950"/>
    <tableColumn id="5973" name="Column5951"/>
    <tableColumn id="5974" name="Column5952"/>
    <tableColumn id="5975" name="Column5953"/>
    <tableColumn id="5976" name="Column5954"/>
    <tableColumn id="5977" name="Column5955"/>
    <tableColumn id="5978" name="Column5956"/>
    <tableColumn id="5979" name="Column5957"/>
    <tableColumn id="5980" name="Column5958"/>
    <tableColumn id="5981" name="Column5959"/>
    <tableColumn id="5982" name="Column5960"/>
    <tableColumn id="5983" name="Column5961"/>
    <tableColumn id="5984" name="Column5962"/>
    <tableColumn id="5985" name="Column5963"/>
    <tableColumn id="5986" name="Column5964"/>
    <tableColumn id="5987" name="Column5965"/>
    <tableColumn id="5988" name="Column5966"/>
    <tableColumn id="5989" name="Column5967"/>
    <tableColumn id="5990" name="Column5968"/>
    <tableColumn id="5991" name="Column5969"/>
    <tableColumn id="5992" name="Column5970"/>
    <tableColumn id="5993" name="Column5971"/>
    <tableColumn id="5994" name="Column5972"/>
    <tableColumn id="5995" name="Column5973"/>
    <tableColumn id="5996" name="Column5974"/>
    <tableColumn id="5997" name="Column5975"/>
    <tableColumn id="5998" name="Column5976"/>
    <tableColumn id="5999" name="Column5977"/>
    <tableColumn id="6000" name="Column5978"/>
    <tableColumn id="6001" name="Column5979"/>
    <tableColumn id="6002" name="Column5980"/>
    <tableColumn id="6003" name="Column5981"/>
    <tableColumn id="6004" name="Column5982"/>
    <tableColumn id="6005" name="Column5983"/>
    <tableColumn id="6006" name="Column5984"/>
    <tableColumn id="6007" name="Column5985"/>
    <tableColumn id="6008" name="Column5986"/>
    <tableColumn id="6009" name="Column5987"/>
    <tableColumn id="6010" name="Column5988"/>
    <tableColumn id="6011" name="Column5989"/>
    <tableColumn id="6012" name="Column5990"/>
    <tableColumn id="6013" name="Column5991"/>
    <tableColumn id="6014" name="Column5992"/>
    <tableColumn id="6015" name="Column5993"/>
    <tableColumn id="6016" name="Column5994"/>
    <tableColumn id="6017" name="Column5995"/>
    <tableColumn id="6018" name="Column5996"/>
    <tableColumn id="6019" name="Column5997"/>
    <tableColumn id="6020" name="Column5998"/>
    <tableColumn id="6021" name="Column5999"/>
    <tableColumn id="6022" name="Column6000"/>
    <tableColumn id="6023" name="Column6001"/>
    <tableColumn id="6024" name="Column6002"/>
    <tableColumn id="6025" name="Column6003"/>
    <tableColumn id="6026" name="Column6004"/>
    <tableColumn id="6027" name="Column6005"/>
    <tableColumn id="6028" name="Column6006"/>
    <tableColumn id="6029" name="Column6007"/>
    <tableColumn id="6030" name="Column6008"/>
    <tableColumn id="6031" name="Column6009"/>
    <tableColumn id="6032" name="Column6010"/>
    <tableColumn id="6033" name="Column6011"/>
    <tableColumn id="6034" name="Column6012"/>
    <tableColumn id="6035" name="Column6013"/>
    <tableColumn id="6036" name="Column6014"/>
    <tableColumn id="6037" name="Column6015"/>
    <tableColumn id="6038" name="Column6016"/>
    <tableColumn id="6039" name="Column6017"/>
    <tableColumn id="6040" name="Column6018"/>
    <tableColumn id="6041" name="Column6019"/>
    <tableColumn id="6042" name="Column6020"/>
    <tableColumn id="6043" name="Column6021"/>
    <tableColumn id="6044" name="Column6022"/>
    <tableColumn id="6045" name="Column6023"/>
    <tableColumn id="6046" name="Column6024"/>
    <tableColumn id="6047" name="Column6025"/>
    <tableColumn id="6048" name="Column6026"/>
    <tableColumn id="6049" name="Column6027"/>
    <tableColumn id="6050" name="Column6028"/>
    <tableColumn id="6051" name="Column6029"/>
    <tableColumn id="6052" name="Column6030"/>
    <tableColumn id="6053" name="Column6031"/>
    <tableColumn id="6054" name="Column6032"/>
    <tableColumn id="6055" name="Column6033"/>
    <tableColumn id="6056" name="Column6034"/>
    <tableColumn id="6057" name="Column6035"/>
    <tableColumn id="6058" name="Column6036"/>
    <tableColumn id="6059" name="Column6037"/>
    <tableColumn id="6060" name="Column6038"/>
    <tableColumn id="6061" name="Column6039"/>
    <tableColumn id="6062" name="Column6040"/>
    <tableColumn id="6063" name="Column6041"/>
    <tableColumn id="6064" name="Column6042"/>
    <tableColumn id="6065" name="Column6043"/>
    <tableColumn id="6066" name="Column6044"/>
    <tableColumn id="6067" name="Column6045"/>
    <tableColumn id="6068" name="Column6046"/>
    <tableColumn id="6069" name="Column6047"/>
    <tableColumn id="6070" name="Column6048"/>
    <tableColumn id="6071" name="Column6049"/>
    <tableColumn id="6072" name="Column6050"/>
    <tableColumn id="6073" name="Column6051"/>
    <tableColumn id="6074" name="Column6052"/>
    <tableColumn id="6075" name="Column6053"/>
    <tableColumn id="6076" name="Column6054"/>
    <tableColumn id="6077" name="Column6055"/>
    <tableColumn id="6078" name="Column6056"/>
    <tableColumn id="6079" name="Column6057"/>
    <tableColumn id="6080" name="Column6058"/>
    <tableColumn id="6081" name="Column6059"/>
    <tableColumn id="6082" name="Column6060"/>
    <tableColumn id="6083" name="Column6061"/>
    <tableColumn id="6084" name="Column6062"/>
    <tableColumn id="6085" name="Column6063"/>
    <tableColumn id="6086" name="Column6064"/>
    <tableColumn id="6087" name="Column6065"/>
    <tableColumn id="6088" name="Column6066"/>
    <tableColumn id="6089" name="Column6067"/>
    <tableColumn id="6090" name="Column6068"/>
    <tableColumn id="6091" name="Column6069"/>
    <tableColumn id="6092" name="Column6070"/>
    <tableColumn id="6093" name="Column6071"/>
    <tableColumn id="6094" name="Column6072"/>
    <tableColumn id="6095" name="Column6073"/>
    <tableColumn id="6096" name="Column6074"/>
    <tableColumn id="6097" name="Column6075"/>
    <tableColumn id="6098" name="Column6076"/>
    <tableColumn id="6099" name="Column6077"/>
    <tableColumn id="6100" name="Column6078"/>
    <tableColumn id="6101" name="Column6079"/>
    <tableColumn id="6102" name="Column6080"/>
    <tableColumn id="6103" name="Column6081"/>
    <tableColumn id="6104" name="Column6082"/>
    <tableColumn id="6105" name="Column6083"/>
    <tableColumn id="6106" name="Column6084"/>
    <tableColumn id="6107" name="Column6085"/>
    <tableColumn id="6108" name="Column6086"/>
    <tableColumn id="6109" name="Column6087"/>
    <tableColumn id="6110" name="Column6088"/>
    <tableColumn id="6111" name="Column6089"/>
    <tableColumn id="6112" name="Column6090"/>
    <tableColumn id="6113" name="Column6091"/>
    <tableColumn id="6114" name="Column6092"/>
    <tableColumn id="6115" name="Column6093"/>
    <tableColumn id="6116" name="Column6094"/>
    <tableColumn id="6117" name="Column6095"/>
    <tableColumn id="6118" name="Column6096"/>
    <tableColumn id="6119" name="Column6097"/>
    <tableColumn id="6120" name="Column6098"/>
    <tableColumn id="6121" name="Column6099"/>
    <tableColumn id="6122" name="Column6100"/>
    <tableColumn id="6123" name="Column6101"/>
    <tableColumn id="6124" name="Column6102"/>
    <tableColumn id="6125" name="Column6103"/>
    <tableColumn id="6126" name="Column6104"/>
    <tableColumn id="6127" name="Column6105"/>
    <tableColumn id="6128" name="Column6106"/>
    <tableColumn id="6129" name="Column6107"/>
    <tableColumn id="6130" name="Column6108"/>
    <tableColumn id="6131" name="Column6109"/>
    <tableColumn id="6132" name="Column6110"/>
    <tableColumn id="6133" name="Column6111"/>
    <tableColumn id="6134" name="Column6112"/>
    <tableColumn id="6135" name="Column6113"/>
    <tableColumn id="6136" name="Column6114"/>
    <tableColumn id="6137" name="Column6115"/>
    <tableColumn id="6138" name="Column6116"/>
    <tableColumn id="6139" name="Column6117"/>
    <tableColumn id="6140" name="Column6118"/>
    <tableColumn id="6141" name="Column6119"/>
    <tableColumn id="6142" name="Column6120"/>
    <tableColumn id="6143" name="Column6121"/>
    <tableColumn id="6144" name="Column6122"/>
    <tableColumn id="6145" name="Column6123"/>
    <tableColumn id="6146" name="Column6124"/>
    <tableColumn id="6147" name="Column6125"/>
    <tableColumn id="6148" name="Column6126"/>
    <tableColumn id="6149" name="Column6127"/>
    <tableColumn id="6150" name="Column6128"/>
    <tableColumn id="6151" name="Column6129"/>
    <tableColumn id="6152" name="Column6130"/>
    <tableColumn id="6153" name="Column6131"/>
    <tableColumn id="6154" name="Column6132"/>
    <tableColumn id="6155" name="Column6133"/>
    <tableColumn id="6156" name="Column6134"/>
    <tableColumn id="6157" name="Column6135"/>
    <tableColumn id="6158" name="Column6136"/>
    <tableColumn id="6159" name="Column6137"/>
    <tableColumn id="6160" name="Column6138"/>
    <tableColumn id="6161" name="Column6139"/>
    <tableColumn id="6162" name="Column6140"/>
    <tableColumn id="6163" name="Column6141"/>
    <tableColumn id="6164" name="Column6142"/>
    <tableColumn id="6165" name="Column6143"/>
    <tableColumn id="6166" name="Column6144"/>
    <tableColumn id="6167" name="Column6145"/>
    <tableColumn id="6168" name="Column6146"/>
    <tableColumn id="6169" name="Column6147"/>
    <tableColumn id="6170" name="Column6148"/>
    <tableColumn id="6171" name="Column6149"/>
    <tableColumn id="6172" name="Column6150"/>
    <tableColumn id="6173" name="Column6151"/>
    <tableColumn id="6174" name="Column6152"/>
    <tableColumn id="6175" name="Column6153"/>
    <tableColumn id="6176" name="Column6154"/>
    <tableColumn id="6177" name="Column6155"/>
    <tableColumn id="6178" name="Column6156"/>
    <tableColumn id="6179" name="Column6157"/>
    <tableColumn id="6180" name="Column6158"/>
    <tableColumn id="6181" name="Column6159"/>
    <tableColumn id="6182" name="Column6160"/>
    <tableColumn id="6183" name="Column6161"/>
    <tableColumn id="6184" name="Column6162"/>
    <tableColumn id="6185" name="Column6163"/>
    <tableColumn id="6186" name="Column6164"/>
    <tableColumn id="6187" name="Column6165"/>
    <tableColumn id="6188" name="Column6166"/>
    <tableColumn id="6189" name="Column6167"/>
    <tableColumn id="6190" name="Column6168"/>
    <tableColumn id="6191" name="Column6169"/>
    <tableColumn id="6192" name="Column6170"/>
    <tableColumn id="6193" name="Column6171"/>
    <tableColumn id="6194" name="Column6172"/>
    <tableColumn id="6195" name="Column6173"/>
    <tableColumn id="6196" name="Column6174"/>
    <tableColumn id="6197" name="Column6175"/>
    <tableColumn id="6198" name="Column6176"/>
    <tableColumn id="6199" name="Column6177"/>
    <tableColumn id="6200" name="Column6178"/>
    <tableColumn id="6201" name="Column6179"/>
    <tableColumn id="6202" name="Column6180"/>
    <tableColumn id="6203" name="Column6181"/>
    <tableColumn id="6204" name="Column6182"/>
    <tableColumn id="6205" name="Column6183"/>
    <tableColumn id="6206" name="Column6184"/>
    <tableColumn id="6207" name="Column6185"/>
    <tableColumn id="6208" name="Column6186"/>
    <tableColumn id="6209" name="Column6187"/>
    <tableColumn id="6210" name="Column6188"/>
    <tableColumn id="6211" name="Column6189"/>
    <tableColumn id="6212" name="Column6190"/>
    <tableColumn id="6213" name="Column6191"/>
    <tableColumn id="6214" name="Column6192"/>
    <tableColumn id="6215" name="Column6193"/>
    <tableColumn id="6216" name="Column6194"/>
    <tableColumn id="6217" name="Column6195"/>
    <tableColumn id="6218" name="Column6196"/>
    <tableColumn id="6219" name="Column6197"/>
    <tableColumn id="6220" name="Column6198"/>
    <tableColumn id="6221" name="Column6199"/>
    <tableColumn id="6222" name="Column6200"/>
    <tableColumn id="6223" name="Column6201"/>
    <tableColumn id="6224" name="Column6202"/>
    <tableColumn id="6225" name="Column6203"/>
    <tableColumn id="6226" name="Column6204"/>
    <tableColumn id="6227" name="Column6205"/>
    <tableColumn id="6228" name="Column6206"/>
    <tableColumn id="6229" name="Column6207"/>
    <tableColumn id="6230" name="Column6208"/>
    <tableColumn id="6231" name="Column6209"/>
    <tableColumn id="6232" name="Column6210"/>
    <tableColumn id="6233" name="Column6211"/>
    <tableColumn id="6234" name="Column6212"/>
    <tableColumn id="6235" name="Column6213"/>
    <tableColumn id="6236" name="Column6214"/>
    <tableColumn id="6237" name="Column6215"/>
    <tableColumn id="6238" name="Column6216"/>
    <tableColumn id="6239" name="Column6217"/>
    <tableColumn id="6240" name="Column6218"/>
    <tableColumn id="6241" name="Column6219"/>
    <tableColumn id="6242" name="Column6220"/>
    <tableColumn id="6243" name="Column6221"/>
    <tableColumn id="6244" name="Column6222"/>
    <tableColumn id="6245" name="Column6223"/>
    <tableColumn id="6246" name="Column6224"/>
    <tableColumn id="6247" name="Column6225"/>
    <tableColumn id="6248" name="Column6226"/>
    <tableColumn id="6249" name="Column6227"/>
    <tableColumn id="6250" name="Column6228"/>
    <tableColumn id="6251" name="Column6229"/>
    <tableColumn id="6252" name="Column6230"/>
    <tableColumn id="6253" name="Column6231"/>
    <tableColumn id="6254" name="Column6232"/>
    <tableColumn id="6255" name="Column6233"/>
    <tableColumn id="6256" name="Column6234"/>
    <tableColumn id="6257" name="Column6235"/>
    <tableColumn id="6258" name="Column6236"/>
    <tableColumn id="6259" name="Column6237"/>
    <tableColumn id="6260" name="Column6238"/>
    <tableColumn id="6261" name="Column6239"/>
    <tableColumn id="6262" name="Column6240"/>
    <tableColumn id="6263" name="Column6241"/>
    <tableColumn id="6264" name="Column6242"/>
    <tableColumn id="6265" name="Column6243"/>
    <tableColumn id="6266" name="Column6244"/>
    <tableColumn id="6267" name="Column6245"/>
    <tableColumn id="6268" name="Column6246"/>
    <tableColumn id="6269" name="Column6247"/>
    <tableColumn id="6270" name="Column6248"/>
    <tableColumn id="6271" name="Column6249"/>
    <tableColumn id="6272" name="Column6250"/>
    <tableColumn id="6273" name="Column6251"/>
    <tableColumn id="6274" name="Column6252"/>
    <tableColumn id="6275" name="Column6253"/>
    <tableColumn id="6276" name="Column6254"/>
    <tableColumn id="6277" name="Column6255"/>
    <tableColumn id="6278" name="Column6256"/>
    <tableColumn id="6279" name="Column6257"/>
    <tableColumn id="6280" name="Column6258"/>
    <tableColumn id="6281" name="Column6259"/>
    <tableColumn id="6282" name="Column6260"/>
    <tableColumn id="6283" name="Column6261"/>
    <tableColumn id="6284" name="Column6262"/>
    <tableColumn id="6285" name="Column6263"/>
    <tableColumn id="6286" name="Column6264"/>
    <tableColumn id="6287" name="Column6265"/>
    <tableColumn id="6288" name="Column6266"/>
    <tableColumn id="6289" name="Column6267"/>
    <tableColumn id="6290" name="Column6268"/>
    <tableColumn id="6291" name="Column6269"/>
    <tableColumn id="6292" name="Column6270"/>
    <tableColumn id="6293" name="Column6271"/>
    <tableColumn id="6294" name="Column6272"/>
    <tableColumn id="6295" name="Column6273"/>
    <tableColumn id="6296" name="Column6274"/>
    <tableColumn id="6297" name="Column6275"/>
    <tableColumn id="6298" name="Column6276"/>
    <tableColumn id="6299" name="Column6277"/>
    <tableColumn id="6300" name="Column6278"/>
    <tableColumn id="6301" name="Column6279"/>
    <tableColumn id="6302" name="Column6280"/>
    <tableColumn id="6303" name="Column6281"/>
    <tableColumn id="6304" name="Column6282"/>
    <tableColumn id="6305" name="Column6283"/>
    <tableColumn id="6306" name="Column6284"/>
    <tableColumn id="6307" name="Column6285"/>
    <tableColumn id="6308" name="Column6286"/>
    <tableColumn id="6309" name="Column6287"/>
    <tableColumn id="6310" name="Column6288"/>
    <tableColumn id="6311" name="Column6289"/>
    <tableColumn id="6312" name="Column6290"/>
    <tableColumn id="6313" name="Column6291"/>
    <tableColumn id="6314" name="Column6292"/>
    <tableColumn id="6315" name="Column6293"/>
    <tableColumn id="6316" name="Column6294"/>
    <tableColumn id="6317" name="Column6295"/>
    <tableColumn id="6318" name="Column6296"/>
    <tableColumn id="6319" name="Column6297"/>
    <tableColumn id="6320" name="Column6298"/>
    <tableColumn id="6321" name="Column6299"/>
    <tableColumn id="6322" name="Column6300"/>
    <tableColumn id="6323" name="Column6301"/>
    <tableColumn id="6324" name="Column6302"/>
    <tableColumn id="6325" name="Column6303"/>
    <tableColumn id="6326" name="Column6304"/>
    <tableColumn id="6327" name="Column6305"/>
    <tableColumn id="6328" name="Column6306"/>
    <tableColumn id="6329" name="Column6307"/>
    <tableColumn id="6330" name="Column6308"/>
    <tableColumn id="6331" name="Column6309"/>
    <tableColumn id="6332" name="Column6310"/>
    <tableColumn id="6333" name="Column6311"/>
    <tableColumn id="6334" name="Column6312"/>
    <tableColumn id="6335" name="Column6313"/>
    <tableColumn id="6336" name="Column6314"/>
    <tableColumn id="6337" name="Column6315"/>
    <tableColumn id="6338" name="Column6316"/>
    <tableColumn id="6339" name="Column6317"/>
    <tableColumn id="6340" name="Column6318"/>
    <tableColumn id="6341" name="Column6319"/>
    <tableColumn id="6342" name="Column6320"/>
    <tableColumn id="6343" name="Column6321"/>
    <tableColumn id="6344" name="Column6322"/>
    <tableColumn id="6345" name="Column6323"/>
    <tableColumn id="6346" name="Column6324"/>
    <tableColumn id="6347" name="Column6325"/>
    <tableColumn id="6348" name="Column6326"/>
    <tableColumn id="6349" name="Column6327"/>
    <tableColumn id="6350" name="Column6328"/>
    <tableColumn id="6351" name="Column6329"/>
    <tableColumn id="6352" name="Column6330"/>
    <tableColumn id="6353" name="Column6331"/>
    <tableColumn id="6354" name="Column6332"/>
    <tableColumn id="6355" name="Column6333"/>
    <tableColumn id="6356" name="Column6334"/>
    <tableColumn id="6357" name="Column6335"/>
    <tableColumn id="6358" name="Column6336"/>
    <tableColumn id="6359" name="Column6337"/>
    <tableColumn id="6360" name="Column6338"/>
    <tableColumn id="6361" name="Column6339"/>
    <tableColumn id="6362" name="Column6340"/>
    <tableColumn id="6363" name="Column6341"/>
    <tableColumn id="6364" name="Column6342"/>
    <tableColumn id="6365" name="Column6343"/>
    <tableColumn id="6366" name="Column6344"/>
    <tableColumn id="6367" name="Column6345"/>
    <tableColumn id="6368" name="Column6346"/>
    <tableColumn id="6369" name="Column6347"/>
    <tableColumn id="6370" name="Column6348"/>
    <tableColumn id="6371" name="Column6349"/>
    <tableColumn id="6372" name="Column6350"/>
    <tableColumn id="6373" name="Column6351"/>
    <tableColumn id="6374" name="Column6352"/>
    <tableColumn id="6375" name="Column6353"/>
    <tableColumn id="6376" name="Column6354"/>
    <tableColumn id="6377" name="Column6355"/>
    <tableColumn id="6378" name="Column6356"/>
    <tableColumn id="6379" name="Column6357"/>
    <tableColumn id="6380" name="Column6358"/>
    <tableColumn id="6381" name="Column6359"/>
    <tableColumn id="6382" name="Column6360"/>
    <tableColumn id="6383" name="Column6361"/>
    <tableColumn id="6384" name="Column6362"/>
    <tableColumn id="6385" name="Column6363"/>
    <tableColumn id="6386" name="Column6364"/>
    <tableColumn id="6387" name="Column6365"/>
    <tableColumn id="6388" name="Column6366"/>
    <tableColumn id="6389" name="Column6367"/>
    <tableColumn id="6390" name="Column6368"/>
    <tableColumn id="6391" name="Column6369"/>
    <tableColumn id="6392" name="Column6370"/>
    <tableColumn id="6393" name="Column6371"/>
    <tableColumn id="6394" name="Column6372"/>
    <tableColumn id="6395" name="Column6373"/>
    <tableColumn id="6396" name="Column6374"/>
    <tableColumn id="6397" name="Column6375"/>
    <tableColumn id="6398" name="Column6376"/>
    <tableColumn id="6399" name="Column6377"/>
    <tableColumn id="6400" name="Column6378"/>
    <tableColumn id="6401" name="Column6379"/>
    <tableColumn id="6402" name="Column6380"/>
    <tableColumn id="6403" name="Column6381"/>
    <tableColumn id="6404" name="Column6382"/>
    <tableColumn id="6405" name="Column6383"/>
    <tableColumn id="6406" name="Column6384"/>
    <tableColumn id="6407" name="Column6385"/>
    <tableColumn id="6408" name="Column6386"/>
    <tableColumn id="6409" name="Column6387"/>
    <tableColumn id="6410" name="Column6388"/>
    <tableColumn id="6411" name="Column6389"/>
    <tableColumn id="6412" name="Column6390"/>
    <tableColumn id="6413" name="Column6391"/>
    <tableColumn id="6414" name="Column6392"/>
    <tableColumn id="6415" name="Column6393"/>
    <tableColumn id="6416" name="Column6394"/>
    <tableColumn id="6417" name="Column6395"/>
    <tableColumn id="6418" name="Column6396"/>
    <tableColumn id="6419" name="Column6397"/>
    <tableColumn id="6420" name="Column6398"/>
    <tableColumn id="6421" name="Column6399"/>
    <tableColumn id="6422" name="Column6400"/>
    <tableColumn id="6423" name="Column6401"/>
    <tableColumn id="6424" name="Column6402"/>
    <tableColumn id="6425" name="Column6403"/>
    <tableColumn id="6426" name="Column6404"/>
    <tableColumn id="6427" name="Column6405"/>
    <tableColumn id="6428" name="Column6406"/>
    <tableColumn id="6429" name="Column6407"/>
    <tableColumn id="6430" name="Column6408"/>
    <tableColumn id="6431" name="Column6409"/>
    <tableColumn id="6432" name="Column6410"/>
    <tableColumn id="6433" name="Column6411"/>
    <tableColumn id="6434" name="Column6412"/>
    <tableColumn id="6435" name="Column6413"/>
    <tableColumn id="6436" name="Column6414"/>
    <tableColumn id="6437" name="Column6415"/>
    <tableColumn id="6438" name="Column6416"/>
    <tableColumn id="6439" name="Column6417"/>
    <tableColumn id="6440" name="Column6418"/>
    <tableColumn id="6441" name="Column6419"/>
    <tableColumn id="6442" name="Column6420"/>
    <tableColumn id="6443" name="Column6421"/>
    <tableColumn id="6444" name="Column6422"/>
    <tableColumn id="6445" name="Column6423"/>
    <tableColumn id="6446" name="Column6424"/>
    <tableColumn id="6447" name="Column6425"/>
    <tableColumn id="6448" name="Column6426"/>
    <tableColumn id="6449" name="Column6427"/>
    <tableColumn id="6450" name="Column6428"/>
    <tableColumn id="6451" name="Column6429"/>
    <tableColumn id="6452" name="Column6430"/>
    <tableColumn id="6453" name="Column6431"/>
    <tableColumn id="6454" name="Column6432"/>
    <tableColumn id="6455" name="Column6433"/>
    <tableColumn id="6456" name="Column6434"/>
    <tableColumn id="6457" name="Column6435"/>
    <tableColumn id="6458" name="Column6436"/>
    <tableColumn id="6459" name="Column6437"/>
    <tableColumn id="6460" name="Column6438"/>
    <tableColumn id="6461" name="Column6439"/>
    <tableColumn id="6462" name="Column6440"/>
    <tableColumn id="6463" name="Column6441"/>
    <tableColumn id="6464" name="Column6442"/>
    <tableColumn id="6465" name="Column6443"/>
    <tableColumn id="6466" name="Column6444"/>
    <tableColumn id="6467" name="Column6445"/>
    <tableColumn id="6468" name="Column6446"/>
    <tableColumn id="6469" name="Column6447"/>
    <tableColumn id="6470" name="Column6448"/>
    <tableColumn id="6471" name="Column6449"/>
    <tableColumn id="6472" name="Column6450"/>
    <tableColumn id="6473" name="Column6451"/>
    <tableColumn id="6474" name="Column6452"/>
    <tableColumn id="6475" name="Column6453"/>
    <tableColumn id="6476" name="Column6454"/>
    <tableColumn id="6477" name="Column6455"/>
    <tableColumn id="6478" name="Column6456"/>
    <tableColumn id="6479" name="Column6457"/>
    <tableColumn id="6480" name="Column6458"/>
    <tableColumn id="6481" name="Column6459"/>
    <tableColumn id="6482" name="Column6460"/>
    <tableColumn id="6483" name="Column6461"/>
    <tableColumn id="6484" name="Column6462"/>
    <tableColumn id="6485" name="Column6463"/>
    <tableColumn id="6486" name="Column6464"/>
    <tableColumn id="6487" name="Column6465"/>
    <tableColumn id="6488" name="Column6466"/>
    <tableColumn id="6489" name="Column6467"/>
    <tableColumn id="6490" name="Column6468"/>
    <tableColumn id="6491" name="Column6469"/>
    <tableColumn id="6492" name="Column6470"/>
    <tableColumn id="6493" name="Column6471"/>
    <tableColumn id="6494" name="Column6472"/>
    <tableColumn id="6495" name="Column6473"/>
    <tableColumn id="6496" name="Column6474"/>
    <tableColumn id="6497" name="Column6475"/>
    <tableColumn id="6498" name="Column6476"/>
    <tableColumn id="6499" name="Column6477"/>
    <tableColumn id="6500" name="Column6478"/>
    <tableColumn id="6501" name="Column6479"/>
    <tableColumn id="6502" name="Column6480"/>
    <tableColumn id="6503" name="Column6481"/>
    <tableColumn id="6504" name="Column6482"/>
    <tableColumn id="6505" name="Column6483"/>
    <tableColumn id="6506" name="Column6484"/>
    <tableColumn id="6507" name="Column6485"/>
    <tableColumn id="6508" name="Column6486"/>
    <tableColumn id="6509" name="Column6487"/>
    <tableColumn id="6510" name="Column6488"/>
    <tableColumn id="6511" name="Column6489"/>
    <tableColumn id="6512" name="Column6490"/>
    <tableColumn id="6513" name="Column6491"/>
    <tableColumn id="6514" name="Column6492"/>
    <tableColumn id="6515" name="Column6493"/>
    <tableColumn id="6516" name="Column6494"/>
    <tableColumn id="6517" name="Column6495"/>
    <tableColumn id="6518" name="Column6496"/>
    <tableColumn id="6519" name="Column6497"/>
    <tableColumn id="6520" name="Column6498"/>
    <tableColumn id="6521" name="Column6499"/>
    <tableColumn id="6522" name="Column6500"/>
    <tableColumn id="6523" name="Column6501"/>
    <tableColumn id="6524" name="Column6502"/>
    <tableColumn id="6525" name="Column6503"/>
    <tableColumn id="6526" name="Column6504"/>
    <tableColumn id="6527" name="Column6505"/>
    <tableColumn id="6528" name="Column6506"/>
    <tableColumn id="6529" name="Column6507"/>
    <tableColumn id="6530" name="Column6508"/>
    <tableColumn id="6531" name="Column6509"/>
    <tableColumn id="6532" name="Column6510"/>
    <tableColumn id="6533" name="Column6511"/>
    <tableColumn id="6534" name="Column6512"/>
    <tableColumn id="6535" name="Column6513"/>
    <tableColumn id="6536" name="Column6514"/>
    <tableColumn id="6537" name="Column6515"/>
    <tableColumn id="6538" name="Column6516"/>
    <tableColumn id="6539" name="Column6517"/>
    <tableColumn id="6540" name="Column6518"/>
    <tableColumn id="6541" name="Column6519"/>
    <tableColumn id="6542" name="Column6520"/>
    <tableColumn id="6543" name="Column6521"/>
    <tableColumn id="6544" name="Column6522"/>
    <tableColumn id="6545" name="Column6523"/>
    <tableColumn id="6546" name="Column6524"/>
    <tableColumn id="6547" name="Column6525"/>
    <tableColumn id="6548" name="Column6526"/>
    <tableColumn id="6549" name="Column6527"/>
    <tableColumn id="6550" name="Column6528"/>
    <tableColumn id="6551" name="Column6529"/>
    <tableColumn id="6552" name="Column6530"/>
    <tableColumn id="6553" name="Column6531"/>
    <tableColumn id="6554" name="Column6532"/>
    <tableColumn id="6555" name="Column6533"/>
    <tableColumn id="6556" name="Column6534"/>
    <tableColumn id="6557" name="Column6535"/>
    <tableColumn id="6558" name="Column6536"/>
    <tableColumn id="6559" name="Column6537"/>
    <tableColumn id="6560" name="Column6538"/>
    <tableColumn id="6561" name="Column6539"/>
    <tableColumn id="6562" name="Column6540"/>
    <tableColumn id="6563" name="Column6541"/>
    <tableColumn id="6564" name="Column6542"/>
    <tableColumn id="6565" name="Column6543"/>
    <tableColumn id="6566" name="Column6544"/>
    <tableColumn id="6567" name="Column6545"/>
    <tableColumn id="6568" name="Column6546"/>
    <tableColumn id="6569" name="Column6547"/>
    <tableColumn id="6570" name="Column6548"/>
    <tableColumn id="6571" name="Column6549"/>
    <tableColumn id="6572" name="Column6550"/>
    <tableColumn id="6573" name="Column6551"/>
    <tableColumn id="6574" name="Column6552"/>
    <tableColumn id="6575" name="Column6553"/>
    <tableColumn id="6576" name="Column6554"/>
    <tableColumn id="6577" name="Column6555"/>
    <tableColumn id="6578" name="Column6556"/>
    <tableColumn id="6579" name="Column6557"/>
    <tableColumn id="6580" name="Column6558"/>
    <tableColumn id="6581" name="Column6559"/>
    <tableColumn id="6582" name="Column6560"/>
    <tableColumn id="6583" name="Column6561"/>
    <tableColumn id="6584" name="Column6562"/>
    <tableColumn id="6585" name="Column6563"/>
    <tableColumn id="6586" name="Column6564"/>
    <tableColumn id="6587" name="Column6565"/>
    <tableColumn id="6588" name="Column6566"/>
    <tableColumn id="6589" name="Column6567"/>
    <tableColumn id="6590" name="Column6568"/>
    <tableColumn id="6591" name="Column6569"/>
    <tableColumn id="6592" name="Column6570"/>
    <tableColumn id="6593" name="Column6571"/>
    <tableColumn id="6594" name="Column6572"/>
    <tableColumn id="6595" name="Column6573"/>
    <tableColumn id="6596" name="Column6574"/>
    <tableColumn id="6597" name="Column6575"/>
    <tableColumn id="6598" name="Column6576"/>
    <tableColumn id="6599" name="Column6577"/>
    <tableColumn id="6600" name="Column6578"/>
    <tableColumn id="6601" name="Column6579"/>
    <tableColumn id="6602" name="Column6580"/>
    <tableColumn id="6603" name="Column6581"/>
    <tableColumn id="6604" name="Column6582"/>
    <tableColumn id="6605" name="Column6583"/>
    <tableColumn id="6606" name="Column6584"/>
    <tableColumn id="6607" name="Column6585"/>
    <tableColumn id="6608" name="Column6586"/>
    <tableColumn id="6609" name="Column6587"/>
    <tableColumn id="6610" name="Column6588"/>
    <tableColumn id="6611" name="Column6589"/>
    <tableColumn id="6612" name="Column6590"/>
    <tableColumn id="6613" name="Column6591"/>
    <tableColumn id="6614" name="Column6592"/>
    <tableColumn id="6615" name="Column6593"/>
    <tableColumn id="6616" name="Column6594"/>
    <tableColumn id="6617" name="Column6595"/>
    <tableColumn id="6618" name="Column6596"/>
    <tableColumn id="6619" name="Column6597"/>
    <tableColumn id="6620" name="Column6598"/>
    <tableColumn id="6621" name="Column6599"/>
    <tableColumn id="6622" name="Column6600"/>
    <tableColumn id="6623" name="Column6601"/>
    <tableColumn id="6624" name="Column6602"/>
    <tableColumn id="6625" name="Column6603"/>
    <tableColumn id="6626" name="Column6604"/>
    <tableColumn id="6627" name="Column6605"/>
    <tableColumn id="6628" name="Column6606"/>
    <tableColumn id="6629" name="Column6607"/>
    <tableColumn id="6630" name="Column6608"/>
    <tableColumn id="6631" name="Column6609"/>
    <tableColumn id="6632" name="Column6610"/>
    <tableColumn id="6633" name="Column6611"/>
    <tableColumn id="6634" name="Column6612"/>
    <tableColumn id="6635" name="Column6613"/>
    <tableColumn id="6636" name="Column6614"/>
    <tableColumn id="6637" name="Column6615"/>
    <tableColumn id="6638" name="Column6616"/>
    <tableColumn id="6639" name="Column6617"/>
    <tableColumn id="6640" name="Column6618"/>
    <tableColumn id="6641" name="Column6619"/>
    <tableColumn id="6642" name="Column6620"/>
    <tableColumn id="6643" name="Column6621"/>
    <tableColumn id="6644" name="Column6622"/>
    <tableColumn id="6645" name="Column6623"/>
    <tableColumn id="6646" name="Column6624"/>
    <tableColumn id="6647" name="Column6625"/>
    <tableColumn id="6648" name="Column6626"/>
    <tableColumn id="6649" name="Column6627"/>
    <tableColumn id="6650" name="Column6628"/>
    <tableColumn id="6651" name="Column6629"/>
    <tableColumn id="6652" name="Column6630"/>
    <tableColumn id="6653" name="Column6631"/>
    <tableColumn id="6654" name="Column6632"/>
    <tableColumn id="6655" name="Column6633"/>
    <tableColumn id="6656" name="Column6634"/>
    <tableColumn id="6657" name="Column6635"/>
    <tableColumn id="6658" name="Column6636"/>
    <tableColumn id="6659" name="Column6637"/>
    <tableColumn id="6660" name="Column6638"/>
    <tableColumn id="6661" name="Column6639"/>
    <tableColumn id="6662" name="Column6640"/>
    <tableColumn id="6663" name="Column6641"/>
    <tableColumn id="6664" name="Column6642"/>
    <tableColumn id="6665" name="Column6643"/>
    <tableColumn id="6666" name="Column6644"/>
    <tableColumn id="6667" name="Column6645"/>
    <tableColumn id="6668" name="Column6646"/>
    <tableColumn id="6669" name="Column6647"/>
    <tableColumn id="6670" name="Column6648"/>
    <tableColumn id="6671" name="Column6649"/>
    <tableColumn id="6672" name="Column6650"/>
    <tableColumn id="6673" name="Column6651"/>
    <tableColumn id="6674" name="Column6652"/>
    <tableColumn id="6675" name="Column6653"/>
    <tableColumn id="6676" name="Column6654"/>
    <tableColumn id="6677" name="Column6655"/>
    <tableColumn id="6678" name="Column6656"/>
    <tableColumn id="6679" name="Column6657"/>
    <tableColumn id="6680" name="Column6658"/>
    <tableColumn id="6681" name="Column6659"/>
    <tableColumn id="6682" name="Column6660"/>
    <tableColumn id="6683" name="Column6661"/>
    <tableColumn id="6684" name="Column6662"/>
    <tableColumn id="6685" name="Column6663"/>
    <tableColumn id="6686" name="Column6664"/>
    <tableColumn id="6687" name="Column6665"/>
    <tableColumn id="6688" name="Column6666"/>
    <tableColumn id="6689" name="Column6667"/>
    <tableColumn id="6690" name="Column6668"/>
    <tableColumn id="6691" name="Column6669"/>
    <tableColumn id="6692" name="Column6670"/>
    <tableColumn id="6693" name="Column6671"/>
    <tableColumn id="6694" name="Column6672"/>
    <tableColumn id="6695" name="Column6673"/>
    <tableColumn id="6696" name="Column6674"/>
    <tableColumn id="6697" name="Column6675"/>
    <tableColumn id="6698" name="Column6676"/>
    <tableColumn id="6699" name="Column6677"/>
    <tableColumn id="6700" name="Column6678"/>
    <tableColumn id="6701" name="Column6679"/>
    <tableColumn id="6702" name="Column6680"/>
    <tableColumn id="6703" name="Column6681"/>
    <tableColumn id="6704" name="Column6682"/>
    <tableColumn id="6705" name="Column6683"/>
    <tableColumn id="6706" name="Column6684"/>
    <tableColumn id="6707" name="Column6685"/>
    <tableColumn id="6708" name="Column6686"/>
    <tableColumn id="6709" name="Column6687"/>
    <tableColumn id="6710" name="Column6688"/>
    <tableColumn id="6711" name="Column6689"/>
    <tableColumn id="6712" name="Column6690"/>
    <tableColumn id="6713" name="Column6691"/>
    <tableColumn id="6714" name="Column6692"/>
    <tableColumn id="6715" name="Column6693"/>
    <tableColumn id="6716" name="Column6694"/>
    <tableColumn id="6717" name="Column6695"/>
    <tableColumn id="6718" name="Column6696"/>
    <tableColumn id="6719" name="Column6697"/>
    <tableColumn id="6720" name="Column6698"/>
    <tableColumn id="6721" name="Column6699"/>
    <tableColumn id="6722" name="Column6700"/>
    <tableColumn id="6723" name="Column6701"/>
    <tableColumn id="6724" name="Column6702"/>
    <tableColumn id="6725" name="Column6703"/>
    <tableColumn id="6726" name="Column6704"/>
    <tableColumn id="6727" name="Column6705"/>
    <tableColumn id="6728" name="Column6706"/>
    <tableColumn id="6729" name="Column6707"/>
    <tableColumn id="6730" name="Column6708"/>
    <tableColumn id="6731" name="Column6709"/>
    <tableColumn id="6732" name="Column6710"/>
    <tableColumn id="6733" name="Column6711"/>
    <tableColumn id="6734" name="Column6712"/>
    <tableColumn id="6735" name="Column6713"/>
    <tableColumn id="6736" name="Column6714"/>
    <tableColumn id="6737" name="Column6715"/>
    <tableColumn id="6738" name="Column6716"/>
    <tableColumn id="6739" name="Column6717"/>
    <tableColumn id="6740" name="Column6718"/>
    <tableColumn id="6741" name="Column6719"/>
    <tableColumn id="6742" name="Column6720"/>
    <tableColumn id="6743" name="Column6721"/>
    <tableColumn id="6744" name="Column6722"/>
    <tableColumn id="6745" name="Column6723"/>
    <tableColumn id="6746" name="Column6724"/>
    <tableColumn id="6747" name="Column6725"/>
    <tableColumn id="6748" name="Column6726"/>
    <tableColumn id="6749" name="Column6727"/>
    <tableColumn id="6750" name="Column6728"/>
    <tableColumn id="6751" name="Column6729"/>
    <tableColumn id="6752" name="Column6730"/>
    <tableColumn id="6753" name="Column6731"/>
    <tableColumn id="6754" name="Column6732"/>
    <tableColumn id="6755" name="Column6733"/>
    <tableColumn id="6756" name="Column6734"/>
    <tableColumn id="6757" name="Column6735"/>
    <tableColumn id="6758" name="Column6736"/>
    <tableColumn id="6759" name="Column6737"/>
    <tableColumn id="6760" name="Column6738"/>
    <tableColumn id="6761" name="Column6739"/>
    <tableColumn id="6762" name="Column6740"/>
    <tableColumn id="6763" name="Column6741"/>
    <tableColumn id="6764" name="Column6742"/>
    <tableColumn id="6765" name="Column6743"/>
    <tableColumn id="6766" name="Column6744"/>
    <tableColumn id="6767" name="Column6745"/>
    <tableColumn id="6768" name="Column6746"/>
    <tableColumn id="6769" name="Column6747"/>
    <tableColumn id="6770" name="Column6748"/>
    <tableColumn id="6771" name="Column6749"/>
    <tableColumn id="6772" name="Column6750"/>
    <tableColumn id="6773" name="Column6751"/>
    <tableColumn id="6774" name="Column6752"/>
    <tableColumn id="6775" name="Column6753"/>
    <tableColumn id="6776" name="Column6754"/>
    <tableColumn id="6777" name="Column6755"/>
    <tableColumn id="6778" name="Column6756"/>
    <tableColumn id="6779" name="Column6757"/>
    <tableColumn id="6780" name="Column6758"/>
    <tableColumn id="6781" name="Column6759"/>
    <tableColumn id="6782" name="Column6760"/>
    <tableColumn id="6783" name="Column6761"/>
    <tableColumn id="6784" name="Column6762"/>
    <tableColumn id="6785" name="Column6763"/>
    <tableColumn id="6786" name="Column6764"/>
    <tableColumn id="6787" name="Column6765"/>
    <tableColumn id="6788" name="Column6766"/>
    <tableColumn id="6789" name="Column6767"/>
    <tableColumn id="6790" name="Column6768"/>
    <tableColumn id="6791" name="Column6769"/>
    <tableColumn id="6792" name="Column6770"/>
    <tableColumn id="6793" name="Column6771"/>
    <tableColumn id="6794" name="Column6772"/>
    <tableColumn id="6795" name="Column6773"/>
    <tableColumn id="6796" name="Column6774"/>
    <tableColumn id="6797" name="Column6775"/>
    <tableColumn id="6798" name="Column6776"/>
    <tableColumn id="6799" name="Column6777"/>
    <tableColumn id="6800" name="Column6778"/>
    <tableColumn id="6801" name="Column6779"/>
    <tableColumn id="6802" name="Column6780"/>
    <tableColumn id="6803" name="Column6781"/>
    <tableColumn id="6804" name="Column6782"/>
    <tableColumn id="6805" name="Column6783"/>
    <tableColumn id="6806" name="Column6784"/>
    <tableColumn id="6807" name="Column6785"/>
    <tableColumn id="6808" name="Column6786"/>
    <tableColumn id="6809" name="Column6787"/>
    <tableColumn id="6810" name="Column6788"/>
    <tableColumn id="6811" name="Column6789"/>
    <tableColumn id="6812" name="Column6790"/>
    <tableColumn id="6813" name="Column6791"/>
    <tableColumn id="6814" name="Column6792"/>
    <tableColumn id="6815" name="Column6793"/>
    <tableColumn id="6816" name="Column6794"/>
    <tableColumn id="6817" name="Column6795"/>
    <tableColumn id="6818" name="Column6796"/>
    <tableColumn id="6819" name="Column6797"/>
    <tableColumn id="6820" name="Column6798"/>
    <tableColumn id="6821" name="Column6799"/>
    <tableColumn id="6822" name="Column6800"/>
    <tableColumn id="6823" name="Column6801"/>
    <tableColumn id="6824" name="Column6802"/>
    <tableColumn id="6825" name="Column6803"/>
    <tableColumn id="6826" name="Column6804"/>
    <tableColumn id="6827" name="Column6805"/>
    <tableColumn id="6828" name="Column6806"/>
    <tableColumn id="6829" name="Column6807"/>
    <tableColumn id="6830" name="Column6808"/>
    <tableColumn id="6831" name="Column6809"/>
    <tableColumn id="6832" name="Column6810"/>
    <tableColumn id="6833" name="Column6811"/>
    <tableColumn id="6834" name="Column6812"/>
    <tableColumn id="6835" name="Column6813"/>
    <tableColumn id="6836" name="Column6814"/>
    <tableColumn id="6837" name="Column6815"/>
    <tableColumn id="6838" name="Column6816"/>
    <tableColumn id="6839" name="Column6817"/>
    <tableColumn id="6840" name="Column6818"/>
    <tableColumn id="6841" name="Column6819"/>
    <tableColumn id="6842" name="Column6820"/>
    <tableColumn id="6843" name="Column6821"/>
    <tableColumn id="6844" name="Column6822"/>
    <tableColumn id="6845" name="Column6823"/>
    <tableColumn id="6846" name="Column6824"/>
    <tableColumn id="6847" name="Column6825"/>
    <tableColumn id="6848" name="Column6826"/>
    <tableColumn id="6849" name="Column6827"/>
    <tableColumn id="6850" name="Column6828"/>
    <tableColumn id="6851" name="Column6829"/>
    <tableColumn id="6852" name="Column6830"/>
    <tableColumn id="6853" name="Column6831"/>
    <tableColumn id="6854" name="Column6832"/>
    <tableColumn id="6855" name="Column6833"/>
    <tableColumn id="6856" name="Column6834"/>
    <tableColumn id="6857" name="Column6835"/>
    <tableColumn id="6858" name="Column6836"/>
    <tableColumn id="6859" name="Column6837"/>
    <tableColumn id="6860" name="Column6838"/>
    <tableColumn id="6861" name="Column6839"/>
    <tableColumn id="6862" name="Column6840"/>
    <tableColumn id="6863" name="Column6841"/>
    <tableColumn id="6864" name="Column6842"/>
    <tableColumn id="6865" name="Column6843"/>
    <tableColumn id="6866" name="Column6844"/>
    <tableColumn id="6867" name="Column6845"/>
    <tableColumn id="6868" name="Column6846"/>
    <tableColumn id="6869" name="Column6847"/>
    <tableColumn id="6870" name="Column6848"/>
    <tableColumn id="6871" name="Column6849"/>
    <tableColumn id="6872" name="Column6850"/>
    <tableColumn id="6873" name="Column6851"/>
    <tableColumn id="6874" name="Column6852"/>
    <tableColumn id="6875" name="Column6853"/>
    <tableColumn id="6876" name="Column6854"/>
    <tableColumn id="6877" name="Column6855"/>
    <tableColumn id="6878" name="Column6856"/>
    <tableColumn id="6879" name="Column6857"/>
    <tableColumn id="6880" name="Column6858"/>
    <tableColumn id="6881" name="Column6859"/>
    <tableColumn id="6882" name="Column6860"/>
    <tableColumn id="6883" name="Column6861"/>
    <tableColumn id="6884" name="Column6862"/>
    <tableColumn id="6885" name="Column6863"/>
    <tableColumn id="6886" name="Column6864"/>
    <tableColumn id="6887" name="Column6865"/>
    <tableColumn id="6888" name="Column6866"/>
    <tableColumn id="6889" name="Column6867"/>
    <tableColumn id="6890" name="Column6868"/>
    <tableColumn id="6891" name="Column6869"/>
    <tableColumn id="6892" name="Column6870"/>
    <tableColumn id="6893" name="Column6871"/>
    <tableColumn id="6894" name="Column6872"/>
    <tableColumn id="6895" name="Column6873"/>
    <tableColumn id="6896" name="Column6874"/>
    <tableColumn id="6897" name="Column6875"/>
    <tableColumn id="6898" name="Column6876"/>
    <tableColumn id="6899" name="Column6877"/>
    <tableColumn id="6900" name="Column6878"/>
    <tableColumn id="6901" name="Column6879"/>
    <tableColumn id="6902" name="Column6880"/>
    <tableColumn id="6903" name="Column6881"/>
    <tableColumn id="6904" name="Column6882"/>
    <tableColumn id="6905" name="Column6883"/>
    <tableColumn id="6906" name="Column6884"/>
    <tableColumn id="6907" name="Column6885"/>
    <tableColumn id="6908" name="Column6886"/>
    <tableColumn id="6909" name="Column6887"/>
    <tableColumn id="6910" name="Column6888"/>
    <tableColumn id="6911" name="Column6889"/>
    <tableColumn id="6912" name="Column6890"/>
    <tableColumn id="6913" name="Column6891"/>
    <tableColumn id="6914" name="Column6892"/>
    <tableColumn id="6915" name="Column6893"/>
    <tableColumn id="6916" name="Column6894"/>
    <tableColumn id="6917" name="Column6895"/>
    <tableColumn id="6918" name="Column6896"/>
    <tableColumn id="6919" name="Column6897"/>
    <tableColumn id="6920" name="Column6898"/>
    <tableColumn id="6921" name="Column6899"/>
    <tableColumn id="6922" name="Column6900"/>
    <tableColumn id="6923" name="Column6901"/>
    <tableColumn id="6924" name="Column6902"/>
    <tableColumn id="6925" name="Column6903"/>
    <tableColumn id="6926" name="Column6904"/>
    <tableColumn id="6927" name="Column6905"/>
    <tableColumn id="6928" name="Column6906"/>
    <tableColumn id="6929" name="Column6907"/>
    <tableColumn id="6930" name="Column6908"/>
    <tableColumn id="6931" name="Column6909"/>
    <tableColumn id="6932" name="Column6910"/>
    <tableColumn id="6933" name="Column6911"/>
    <tableColumn id="6934" name="Column6912"/>
    <tableColumn id="6935" name="Column6913"/>
    <tableColumn id="6936" name="Column6914"/>
    <tableColumn id="6937" name="Column6915"/>
    <tableColumn id="6938" name="Column6916"/>
    <tableColumn id="6939" name="Column6917"/>
    <tableColumn id="6940" name="Column6918"/>
    <tableColumn id="6941" name="Column6919"/>
    <tableColumn id="6942" name="Column6920"/>
    <tableColumn id="6943" name="Column6921"/>
    <tableColumn id="6944" name="Column6922"/>
    <tableColumn id="6945" name="Column6923"/>
    <tableColumn id="6946" name="Column6924"/>
    <tableColumn id="6947" name="Column6925"/>
    <tableColumn id="6948" name="Column6926"/>
    <tableColumn id="6949" name="Column6927"/>
    <tableColumn id="6950" name="Column6928"/>
    <tableColumn id="6951" name="Column6929"/>
    <tableColumn id="6952" name="Column6930"/>
    <tableColumn id="6953" name="Column6931"/>
    <tableColumn id="6954" name="Column6932"/>
    <tableColumn id="6955" name="Column6933"/>
    <tableColumn id="6956" name="Column6934"/>
    <tableColumn id="6957" name="Column6935"/>
    <tableColumn id="6958" name="Column6936"/>
    <tableColumn id="6959" name="Column6937"/>
    <tableColumn id="6960" name="Column6938"/>
    <tableColumn id="6961" name="Column6939"/>
    <tableColumn id="6962" name="Column6940"/>
    <tableColumn id="6963" name="Column6941"/>
    <tableColumn id="6964" name="Column6942"/>
    <tableColumn id="6965" name="Column6943"/>
    <tableColumn id="6966" name="Column6944"/>
    <tableColumn id="6967" name="Column6945"/>
    <tableColumn id="6968" name="Column6946"/>
    <tableColumn id="6969" name="Column6947"/>
    <tableColumn id="6970" name="Column6948"/>
    <tableColumn id="6971" name="Column6949"/>
    <tableColumn id="6972" name="Column6950"/>
    <tableColumn id="6973" name="Column6951"/>
    <tableColumn id="6974" name="Column6952"/>
    <tableColumn id="6975" name="Column6953"/>
    <tableColumn id="6976" name="Column6954"/>
    <tableColumn id="6977" name="Column6955"/>
    <tableColumn id="6978" name="Column6956"/>
    <tableColumn id="6979" name="Column6957"/>
    <tableColumn id="6980" name="Column6958"/>
    <tableColumn id="6981" name="Column6959"/>
    <tableColumn id="6982" name="Column6960"/>
    <tableColumn id="6983" name="Column6961"/>
    <tableColumn id="6984" name="Column6962"/>
    <tableColumn id="6985" name="Column6963"/>
    <tableColumn id="6986" name="Column6964"/>
    <tableColumn id="6987" name="Column6965"/>
    <tableColumn id="6988" name="Column6966"/>
    <tableColumn id="6989" name="Column6967"/>
    <tableColumn id="6990" name="Column6968"/>
    <tableColumn id="6991" name="Column6969"/>
    <tableColumn id="6992" name="Column6970"/>
    <tableColumn id="6993" name="Column6971"/>
    <tableColumn id="6994" name="Column6972"/>
    <tableColumn id="6995" name="Column6973"/>
    <tableColumn id="6996" name="Column6974"/>
    <tableColumn id="6997" name="Column6975"/>
    <tableColumn id="6998" name="Column6976"/>
    <tableColumn id="6999" name="Column6977"/>
    <tableColumn id="7000" name="Column6978"/>
    <tableColumn id="7001" name="Column6979"/>
    <tableColumn id="7002" name="Column6980"/>
    <tableColumn id="7003" name="Column6981"/>
    <tableColumn id="7004" name="Column6982"/>
    <tableColumn id="7005" name="Column6983"/>
    <tableColumn id="7006" name="Column6984"/>
    <tableColumn id="7007" name="Column6985"/>
    <tableColumn id="7008" name="Column6986"/>
    <tableColumn id="7009" name="Column6987"/>
    <tableColumn id="7010" name="Column6988"/>
    <tableColumn id="7011" name="Column6989"/>
    <tableColumn id="7012" name="Column6990"/>
    <tableColumn id="7013" name="Column6991"/>
    <tableColumn id="7014" name="Column6992"/>
    <tableColumn id="7015" name="Column6993"/>
    <tableColumn id="7016" name="Column6994"/>
    <tableColumn id="7017" name="Column6995"/>
    <tableColumn id="7018" name="Column6996"/>
    <tableColumn id="7019" name="Column6997"/>
    <tableColumn id="7020" name="Column6998"/>
    <tableColumn id="7021" name="Column6999"/>
    <tableColumn id="7022" name="Column7000"/>
    <tableColumn id="7023" name="Column7001"/>
    <tableColumn id="7024" name="Column7002"/>
    <tableColumn id="7025" name="Column7003"/>
    <tableColumn id="7026" name="Column7004"/>
    <tableColumn id="7027" name="Column7005"/>
    <tableColumn id="7028" name="Column7006"/>
    <tableColumn id="7029" name="Column7007"/>
    <tableColumn id="7030" name="Column7008"/>
    <tableColumn id="7031" name="Column7009"/>
    <tableColumn id="7032" name="Column7010"/>
    <tableColumn id="7033" name="Column7011"/>
    <tableColumn id="7034" name="Column7012"/>
    <tableColumn id="7035" name="Column7013"/>
    <tableColumn id="7036" name="Column7014"/>
    <tableColumn id="7037" name="Column7015"/>
    <tableColumn id="7038" name="Column7016"/>
    <tableColumn id="7039" name="Column7017"/>
    <tableColumn id="7040" name="Column7018"/>
    <tableColumn id="7041" name="Column7019"/>
    <tableColumn id="7042" name="Column7020"/>
    <tableColumn id="7043" name="Column7021"/>
    <tableColumn id="7044" name="Column7022"/>
    <tableColumn id="7045" name="Column7023"/>
    <tableColumn id="7046" name="Column7024"/>
    <tableColumn id="7047" name="Column7025"/>
    <tableColumn id="7048" name="Column7026"/>
    <tableColumn id="7049" name="Column7027"/>
    <tableColumn id="7050" name="Column7028"/>
    <tableColumn id="7051" name="Column7029"/>
    <tableColumn id="7052" name="Column7030"/>
    <tableColumn id="7053" name="Column7031"/>
    <tableColumn id="7054" name="Column7032"/>
    <tableColumn id="7055" name="Column7033"/>
    <tableColumn id="7056" name="Column7034"/>
    <tableColumn id="7057" name="Column7035"/>
    <tableColumn id="7058" name="Column7036"/>
    <tableColumn id="7059" name="Column7037"/>
    <tableColumn id="7060" name="Column7038"/>
    <tableColumn id="7061" name="Column7039"/>
    <tableColumn id="7062" name="Column7040"/>
    <tableColumn id="7063" name="Column7041"/>
    <tableColumn id="7064" name="Column7042"/>
    <tableColumn id="7065" name="Column7043"/>
    <tableColumn id="7066" name="Column7044"/>
    <tableColumn id="7067" name="Column7045"/>
    <tableColumn id="7068" name="Column7046"/>
    <tableColumn id="7069" name="Column7047"/>
    <tableColumn id="7070" name="Column7048"/>
    <tableColumn id="7071" name="Column7049"/>
    <tableColumn id="7072" name="Column7050"/>
    <tableColumn id="7073" name="Column7051"/>
    <tableColumn id="7074" name="Column7052"/>
    <tableColumn id="7075" name="Column7053"/>
    <tableColumn id="7076" name="Column7054"/>
    <tableColumn id="7077" name="Column7055"/>
    <tableColumn id="7078" name="Column7056"/>
    <tableColumn id="7079" name="Column7057"/>
    <tableColumn id="7080" name="Column7058"/>
    <tableColumn id="7081" name="Column7059"/>
    <tableColumn id="7082" name="Column7060"/>
    <tableColumn id="7083" name="Column7061"/>
    <tableColumn id="7084" name="Column7062"/>
    <tableColumn id="7085" name="Column7063"/>
    <tableColumn id="7086" name="Column7064"/>
    <tableColumn id="7087" name="Column7065"/>
    <tableColumn id="7088" name="Column7066"/>
    <tableColumn id="7089" name="Column7067"/>
    <tableColumn id="7090" name="Column7068"/>
    <tableColumn id="7091" name="Column7069"/>
    <tableColumn id="7092" name="Column7070"/>
    <tableColumn id="7093" name="Column7071"/>
    <tableColumn id="7094" name="Column7072"/>
    <tableColumn id="7095" name="Column7073"/>
    <tableColumn id="7096" name="Column7074"/>
    <tableColumn id="7097" name="Column7075"/>
    <tableColumn id="7098" name="Column7076"/>
    <tableColumn id="7099" name="Column7077"/>
    <tableColumn id="7100" name="Column7078"/>
    <tableColumn id="7101" name="Column7079"/>
    <tableColumn id="7102" name="Column7080"/>
    <tableColumn id="7103" name="Column7081"/>
    <tableColumn id="7104" name="Column7082"/>
    <tableColumn id="7105" name="Column7083"/>
    <tableColumn id="7106" name="Column7084"/>
    <tableColumn id="7107" name="Column7085"/>
    <tableColumn id="7108" name="Column7086"/>
    <tableColumn id="7109" name="Column7087"/>
    <tableColumn id="7110" name="Column7088"/>
    <tableColumn id="7111" name="Column7089"/>
    <tableColumn id="7112" name="Column7090"/>
    <tableColumn id="7113" name="Column7091"/>
    <tableColumn id="7114" name="Column7092"/>
    <tableColumn id="7115" name="Column7093"/>
    <tableColumn id="7116" name="Column7094"/>
    <tableColumn id="7117" name="Column7095"/>
    <tableColumn id="7118" name="Column7096"/>
    <tableColumn id="7119" name="Column7097"/>
    <tableColumn id="7120" name="Column7098"/>
    <tableColumn id="7121" name="Column7099"/>
    <tableColumn id="7122" name="Column7100"/>
    <tableColumn id="7123" name="Column7101"/>
    <tableColumn id="7124" name="Column7102"/>
    <tableColumn id="7125" name="Column7103"/>
    <tableColumn id="7126" name="Column7104"/>
    <tableColumn id="7127" name="Column7105"/>
    <tableColumn id="7128" name="Column7106"/>
    <tableColumn id="7129" name="Column7107"/>
    <tableColumn id="7130" name="Column7108"/>
    <tableColumn id="7131" name="Column7109"/>
    <tableColumn id="7132" name="Column7110"/>
    <tableColumn id="7133" name="Column7111"/>
    <tableColumn id="7134" name="Column7112"/>
    <tableColumn id="7135" name="Column7113"/>
    <tableColumn id="7136" name="Column7114"/>
    <tableColumn id="7137" name="Column7115"/>
    <tableColumn id="7138" name="Column7116"/>
    <tableColumn id="7139" name="Column7117"/>
    <tableColumn id="7140" name="Column7118"/>
    <tableColumn id="7141" name="Column7119"/>
    <tableColumn id="7142" name="Column7120"/>
    <tableColumn id="7143" name="Column7121"/>
    <tableColumn id="7144" name="Column7122"/>
    <tableColumn id="7145" name="Column7123"/>
    <tableColumn id="7146" name="Column7124"/>
    <tableColumn id="7147" name="Column7125"/>
    <tableColumn id="7148" name="Column7126"/>
    <tableColumn id="7149" name="Column7127"/>
    <tableColumn id="7150" name="Column7128"/>
    <tableColumn id="7151" name="Column7129"/>
    <tableColumn id="7152" name="Column7130"/>
    <tableColumn id="7153" name="Column7131"/>
    <tableColumn id="7154" name="Column7132"/>
    <tableColumn id="7155" name="Column7133"/>
    <tableColumn id="7156" name="Column7134"/>
    <tableColumn id="7157" name="Column7135"/>
    <tableColumn id="7158" name="Column7136"/>
    <tableColumn id="7159" name="Column7137"/>
    <tableColumn id="7160" name="Column7138"/>
    <tableColumn id="7161" name="Column7139"/>
    <tableColumn id="7162" name="Column7140"/>
    <tableColumn id="7163" name="Column7141"/>
    <tableColumn id="7164" name="Column7142"/>
    <tableColumn id="7165" name="Column7143"/>
    <tableColumn id="7166" name="Column7144"/>
    <tableColumn id="7167" name="Column7145"/>
    <tableColumn id="7168" name="Column7146"/>
    <tableColumn id="7169" name="Column7147"/>
    <tableColumn id="7170" name="Column7148"/>
    <tableColumn id="7171" name="Column7149"/>
    <tableColumn id="7172" name="Column7150"/>
    <tableColumn id="7173" name="Column7151"/>
    <tableColumn id="7174" name="Column7152"/>
    <tableColumn id="7175" name="Column7153"/>
    <tableColumn id="7176" name="Column7154"/>
    <tableColumn id="7177" name="Column7155"/>
    <tableColumn id="7178" name="Column7156"/>
    <tableColumn id="7179" name="Column7157"/>
    <tableColumn id="7180" name="Column7158"/>
    <tableColumn id="7181" name="Column7159"/>
    <tableColumn id="7182" name="Column7160"/>
    <tableColumn id="7183" name="Column7161"/>
    <tableColumn id="7184" name="Column7162"/>
    <tableColumn id="7185" name="Column7163"/>
    <tableColumn id="7186" name="Column7164"/>
    <tableColumn id="7187" name="Column7165"/>
    <tableColumn id="7188" name="Column7166"/>
    <tableColumn id="7189" name="Column7167"/>
    <tableColumn id="7190" name="Column7168"/>
    <tableColumn id="7191" name="Column7169"/>
    <tableColumn id="7192" name="Column7170"/>
    <tableColumn id="7193" name="Column7171"/>
    <tableColumn id="7194" name="Column7172"/>
    <tableColumn id="7195" name="Column7173"/>
    <tableColumn id="7196" name="Column7174"/>
    <tableColumn id="7197" name="Column7175"/>
    <tableColumn id="7198" name="Column7176"/>
    <tableColumn id="7199" name="Column7177"/>
    <tableColumn id="7200" name="Column7178"/>
    <tableColumn id="7201" name="Column7179"/>
    <tableColumn id="7202" name="Column7180"/>
    <tableColumn id="7203" name="Column7181"/>
    <tableColumn id="7204" name="Column7182"/>
    <tableColumn id="7205" name="Column7183"/>
    <tableColumn id="7206" name="Column7184"/>
    <tableColumn id="7207" name="Column7185"/>
    <tableColumn id="7208" name="Column7186"/>
    <tableColumn id="7209" name="Column7187"/>
    <tableColumn id="7210" name="Column7188"/>
    <tableColumn id="7211" name="Column7189"/>
    <tableColumn id="7212" name="Column7190"/>
    <tableColumn id="7213" name="Column7191"/>
    <tableColumn id="7214" name="Column7192"/>
    <tableColumn id="7215" name="Column7193"/>
    <tableColumn id="7216" name="Column7194"/>
    <tableColumn id="7217" name="Column7195"/>
    <tableColumn id="7218" name="Column7196"/>
    <tableColumn id="7219" name="Column7197"/>
    <tableColumn id="7220" name="Column7198"/>
    <tableColumn id="7221" name="Column7199"/>
    <tableColumn id="7222" name="Column7200"/>
    <tableColumn id="7223" name="Column7201"/>
    <tableColumn id="7224" name="Column7202"/>
    <tableColumn id="7225" name="Column7203"/>
    <tableColumn id="7226" name="Column7204"/>
    <tableColumn id="7227" name="Column7205"/>
    <tableColumn id="7228" name="Column7206"/>
    <tableColumn id="7229" name="Column7207"/>
    <tableColumn id="7230" name="Column7208"/>
    <tableColumn id="7231" name="Column7209"/>
    <tableColumn id="7232" name="Column7210"/>
    <tableColumn id="7233" name="Column7211"/>
    <tableColumn id="7234" name="Column7212"/>
    <tableColumn id="7235" name="Column7213"/>
    <tableColumn id="7236" name="Column7214"/>
    <tableColumn id="7237" name="Column7215"/>
    <tableColumn id="7238" name="Column7216"/>
    <tableColumn id="7239" name="Column7217"/>
    <tableColumn id="7240" name="Column7218"/>
    <tableColumn id="7241" name="Column7219"/>
    <tableColumn id="7242" name="Column7220"/>
    <tableColumn id="7243" name="Column7221"/>
    <tableColumn id="7244" name="Column7222"/>
    <tableColumn id="7245" name="Column7223"/>
    <tableColumn id="7246" name="Column7224"/>
    <tableColumn id="7247" name="Column7225"/>
    <tableColumn id="7248" name="Column7226"/>
    <tableColumn id="7249" name="Column7227"/>
    <tableColumn id="7250" name="Column7228"/>
    <tableColumn id="7251" name="Column7229"/>
    <tableColumn id="7252" name="Column7230"/>
    <tableColumn id="7253" name="Column7231"/>
    <tableColumn id="7254" name="Column7232"/>
    <tableColumn id="7255" name="Column7233"/>
    <tableColumn id="7256" name="Column7234"/>
    <tableColumn id="7257" name="Column7235"/>
    <tableColumn id="7258" name="Column7236"/>
    <tableColumn id="7259" name="Column7237"/>
    <tableColumn id="7260" name="Column7238"/>
    <tableColumn id="7261" name="Column7239"/>
    <tableColumn id="7262" name="Column7240"/>
    <tableColumn id="7263" name="Column7241"/>
    <tableColumn id="7264" name="Column7242"/>
    <tableColumn id="7265" name="Column7243"/>
    <tableColumn id="7266" name="Column7244"/>
    <tableColumn id="7267" name="Column7245"/>
    <tableColumn id="7268" name="Column7246"/>
    <tableColumn id="7269" name="Column7247"/>
    <tableColumn id="7270" name="Column7248"/>
    <tableColumn id="7271" name="Column7249"/>
    <tableColumn id="7272" name="Column7250"/>
    <tableColumn id="7273" name="Column7251"/>
    <tableColumn id="7274" name="Column7252"/>
    <tableColumn id="7275" name="Column7253"/>
    <tableColumn id="7276" name="Column7254"/>
    <tableColumn id="7277" name="Column7255"/>
    <tableColumn id="7278" name="Column7256"/>
    <tableColumn id="7279" name="Column7257"/>
    <tableColumn id="7280" name="Column7258"/>
    <tableColumn id="7281" name="Column7259"/>
    <tableColumn id="7282" name="Column7260"/>
    <tableColumn id="7283" name="Column7261"/>
    <tableColumn id="7284" name="Column7262"/>
    <tableColumn id="7285" name="Column7263"/>
    <tableColumn id="7286" name="Column7264"/>
    <tableColumn id="7287" name="Column7265"/>
    <tableColumn id="7288" name="Column7266"/>
    <tableColumn id="7289" name="Column7267"/>
    <tableColumn id="7290" name="Column7268"/>
    <tableColumn id="7291" name="Column7269"/>
    <tableColumn id="7292" name="Column7270"/>
    <tableColumn id="7293" name="Column7271"/>
    <tableColumn id="7294" name="Column7272"/>
    <tableColumn id="7295" name="Column7273"/>
    <tableColumn id="7296" name="Column7274"/>
    <tableColumn id="7297" name="Column7275"/>
    <tableColumn id="7298" name="Column7276"/>
    <tableColumn id="7299" name="Column7277"/>
    <tableColumn id="7300" name="Column7278"/>
    <tableColumn id="7301" name="Column7279"/>
    <tableColumn id="7302" name="Column7280"/>
    <tableColumn id="7303" name="Column7281"/>
    <tableColumn id="7304" name="Column7282"/>
    <tableColumn id="7305" name="Column7283"/>
    <tableColumn id="7306" name="Column7284"/>
    <tableColumn id="7307" name="Column7285"/>
    <tableColumn id="7308" name="Column7286"/>
    <tableColumn id="7309" name="Column7287"/>
    <tableColumn id="7310" name="Column7288"/>
    <tableColumn id="7311" name="Column7289"/>
    <tableColumn id="7312" name="Column7290"/>
    <tableColumn id="7313" name="Column7291"/>
    <tableColumn id="7314" name="Column7292"/>
    <tableColumn id="7315" name="Column7293"/>
    <tableColumn id="7316" name="Column7294"/>
    <tableColumn id="7317" name="Column7295"/>
    <tableColumn id="7318" name="Column7296"/>
    <tableColumn id="7319" name="Column7297"/>
    <tableColumn id="7320" name="Column7298"/>
    <tableColumn id="7321" name="Column7299"/>
    <tableColumn id="7322" name="Column7300"/>
    <tableColumn id="7323" name="Column7301"/>
    <tableColumn id="7324" name="Column7302"/>
    <tableColumn id="7325" name="Column7303"/>
    <tableColumn id="7326" name="Column7304"/>
    <tableColumn id="7327" name="Column7305"/>
    <tableColumn id="7328" name="Column7306"/>
    <tableColumn id="7329" name="Column7307"/>
    <tableColumn id="7330" name="Column7308"/>
    <tableColumn id="7331" name="Column7309"/>
    <tableColumn id="7332" name="Column7310"/>
    <tableColumn id="7333" name="Column7311"/>
    <tableColumn id="7334" name="Column7312"/>
    <tableColumn id="7335" name="Column7313"/>
    <tableColumn id="7336" name="Column7314"/>
    <tableColumn id="7337" name="Column7315"/>
    <tableColumn id="7338" name="Column7316"/>
    <tableColumn id="7339" name="Column7317"/>
    <tableColumn id="7340" name="Column7318"/>
    <tableColumn id="7341" name="Column7319"/>
    <tableColumn id="7342" name="Column7320"/>
    <tableColumn id="7343" name="Column7321"/>
    <tableColumn id="7344" name="Column7322"/>
    <tableColumn id="7345" name="Column7323"/>
    <tableColumn id="7346" name="Column7324"/>
    <tableColumn id="7347" name="Column7325"/>
    <tableColumn id="7348" name="Column7326"/>
    <tableColumn id="7349" name="Column7327"/>
    <tableColumn id="7350" name="Column7328"/>
    <tableColumn id="7351" name="Column7329"/>
    <tableColumn id="7352" name="Column7330"/>
    <tableColumn id="7353" name="Column7331"/>
    <tableColumn id="7354" name="Column7332"/>
    <tableColumn id="7355" name="Column7333"/>
    <tableColumn id="7356" name="Column7334"/>
    <tableColumn id="7357" name="Column7335"/>
    <tableColumn id="7358" name="Column7336"/>
    <tableColumn id="7359" name="Column7337"/>
    <tableColumn id="7360" name="Column7338"/>
    <tableColumn id="7361" name="Column7339"/>
    <tableColumn id="7362" name="Column7340"/>
    <tableColumn id="7363" name="Column7341"/>
    <tableColumn id="7364" name="Column7342"/>
    <tableColumn id="7365" name="Column7343"/>
    <tableColumn id="7366" name="Column7344"/>
    <tableColumn id="7367" name="Column7345"/>
    <tableColumn id="7368" name="Column7346"/>
    <tableColumn id="7369" name="Column7347"/>
    <tableColumn id="7370" name="Column7348"/>
    <tableColumn id="7371" name="Column7349"/>
    <tableColumn id="7372" name="Column7350"/>
    <tableColumn id="7373" name="Column7351"/>
    <tableColumn id="7374" name="Column7352"/>
    <tableColumn id="7375" name="Column7353"/>
    <tableColumn id="7376" name="Column7354"/>
    <tableColumn id="7377" name="Column7355"/>
    <tableColumn id="7378" name="Column7356"/>
    <tableColumn id="7379" name="Column7357"/>
    <tableColumn id="7380" name="Column7358"/>
    <tableColumn id="7381" name="Column7359"/>
    <tableColumn id="7382" name="Column7360"/>
    <tableColumn id="7383" name="Column7361"/>
    <tableColumn id="7384" name="Column7362"/>
    <tableColumn id="7385" name="Column7363"/>
    <tableColumn id="7386" name="Column7364"/>
    <tableColumn id="7387" name="Column7365"/>
    <tableColumn id="7388" name="Column7366"/>
    <tableColumn id="7389" name="Column7367"/>
    <tableColumn id="7390" name="Column7368"/>
    <tableColumn id="7391" name="Column7369"/>
    <tableColumn id="7392" name="Column7370"/>
    <tableColumn id="7393" name="Column7371"/>
    <tableColumn id="7394" name="Column7372"/>
    <tableColumn id="7395" name="Column7373"/>
    <tableColumn id="7396" name="Column7374"/>
    <tableColumn id="7397" name="Column7375"/>
    <tableColumn id="7398" name="Column7376"/>
    <tableColumn id="7399" name="Column7377"/>
    <tableColumn id="7400" name="Column7378"/>
    <tableColumn id="7401" name="Column7379"/>
    <tableColumn id="7402" name="Column7380"/>
    <tableColumn id="7403" name="Column7381"/>
    <tableColumn id="7404" name="Column7382"/>
    <tableColumn id="7405" name="Column7383"/>
    <tableColumn id="7406" name="Column7384"/>
    <tableColumn id="7407" name="Column7385"/>
    <tableColumn id="7408" name="Column7386"/>
    <tableColumn id="7409" name="Column7387"/>
    <tableColumn id="7410" name="Column7388"/>
    <tableColumn id="7411" name="Column7389"/>
    <tableColumn id="7412" name="Column7390"/>
    <tableColumn id="7413" name="Column7391"/>
    <tableColumn id="7414" name="Column7392"/>
    <tableColumn id="7415" name="Column7393"/>
    <tableColumn id="7416" name="Column7394"/>
    <tableColumn id="7417" name="Column7395"/>
    <tableColumn id="7418" name="Column7396"/>
    <tableColumn id="7419" name="Column7397"/>
    <tableColumn id="7420" name="Column7398"/>
    <tableColumn id="7421" name="Column7399"/>
    <tableColumn id="7422" name="Column7400"/>
    <tableColumn id="7423" name="Column7401"/>
    <tableColumn id="7424" name="Column7402"/>
    <tableColumn id="7425" name="Column7403"/>
    <tableColumn id="7426" name="Column7404"/>
    <tableColumn id="7427" name="Column7405"/>
    <tableColumn id="7428" name="Column7406"/>
    <tableColumn id="7429" name="Column7407"/>
    <tableColumn id="7430" name="Column7408"/>
    <tableColumn id="7431" name="Column7409"/>
    <tableColumn id="7432" name="Column7410"/>
    <tableColumn id="7433" name="Column7411"/>
    <tableColumn id="7434" name="Column7412"/>
    <tableColumn id="7435" name="Column7413"/>
    <tableColumn id="7436" name="Column7414"/>
    <tableColumn id="7437" name="Column7415"/>
    <tableColumn id="7438" name="Column7416"/>
    <tableColumn id="7439" name="Column7417"/>
    <tableColumn id="7440" name="Column7418"/>
    <tableColumn id="7441" name="Column7419"/>
    <tableColumn id="7442" name="Column7420"/>
    <tableColumn id="7443" name="Column7421"/>
    <tableColumn id="7444" name="Column7422"/>
    <tableColumn id="7445" name="Column7423"/>
    <tableColumn id="7446" name="Column7424"/>
    <tableColumn id="7447" name="Column7425"/>
    <tableColumn id="7448" name="Column7426"/>
    <tableColumn id="7449" name="Column7427"/>
    <tableColumn id="7450" name="Column7428"/>
    <tableColumn id="7451" name="Column7429"/>
    <tableColumn id="7452" name="Column7430"/>
    <tableColumn id="7453" name="Column7431"/>
    <tableColumn id="7454" name="Column7432"/>
    <tableColumn id="7455" name="Column7433"/>
    <tableColumn id="7456" name="Column7434"/>
    <tableColumn id="7457" name="Column7435"/>
    <tableColumn id="7458" name="Column7436"/>
    <tableColumn id="7459" name="Column7437"/>
    <tableColumn id="7460" name="Column7438"/>
    <tableColumn id="7461" name="Column7439"/>
    <tableColumn id="7462" name="Column7440"/>
    <tableColumn id="7463" name="Column7441"/>
    <tableColumn id="7464" name="Column7442"/>
    <tableColumn id="7465" name="Column7443"/>
    <tableColumn id="7466" name="Column7444"/>
    <tableColumn id="7467" name="Column7445"/>
    <tableColumn id="7468" name="Column7446"/>
    <tableColumn id="7469" name="Column7447"/>
    <tableColumn id="7470" name="Column7448"/>
    <tableColumn id="7471" name="Column7449"/>
    <tableColumn id="7472" name="Column7450"/>
    <tableColumn id="7473" name="Column7451"/>
    <tableColumn id="7474" name="Column7452"/>
    <tableColumn id="7475" name="Column7453"/>
    <tableColumn id="7476" name="Column7454"/>
    <tableColumn id="7477" name="Column7455"/>
    <tableColumn id="7478" name="Column7456"/>
    <tableColumn id="7479" name="Column7457"/>
    <tableColumn id="7480" name="Column7458"/>
    <tableColumn id="7481" name="Column7459"/>
    <tableColumn id="7482" name="Column7460"/>
    <tableColumn id="7483" name="Column7461"/>
    <tableColumn id="7484" name="Column7462"/>
    <tableColumn id="7485" name="Column7463"/>
    <tableColumn id="7486" name="Column7464"/>
    <tableColumn id="7487" name="Column7465"/>
    <tableColumn id="7488" name="Column7466"/>
    <tableColumn id="7489" name="Column7467"/>
    <tableColumn id="7490" name="Column7468"/>
    <tableColumn id="7491" name="Column7469"/>
    <tableColumn id="7492" name="Column7470"/>
    <tableColumn id="7493" name="Column7471"/>
    <tableColumn id="7494" name="Column7472"/>
    <tableColumn id="7495" name="Column7473"/>
    <tableColumn id="7496" name="Column7474"/>
    <tableColumn id="7497" name="Column7475"/>
    <tableColumn id="7498" name="Column7476"/>
    <tableColumn id="7499" name="Column7477"/>
    <tableColumn id="7500" name="Column7478"/>
    <tableColumn id="7501" name="Column7479"/>
    <tableColumn id="7502" name="Column7480"/>
    <tableColumn id="7503" name="Column7481"/>
    <tableColumn id="7504" name="Column7482"/>
    <tableColumn id="7505" name="Column7483"/>
    <tableColumn id="7506" name="Column7484"/>
    <tableColumn id="7507" name="Column7485"/>
    <tableColumn id="7508" name="Column7486"/>
    <tableColumn id="7509" name="Column7487"/>
    <tableColumn id="7510" name="Column7488"/>
    <tableColumn id="7511" name="Column7489"/>
    <tableColumn id="7512" name="Column7490"/>
    <tableColumn id="7513" name="Column7491"/>
    <tableColumn id="7514" name="Column7492"/>
    <tableColumn id="7515" name="Column7493"/>
    <tableColumn id="7516" name="Column7494"/>
    <tableColumn id="7517" name="Column7495"/>
    <tableColumn id="7518" name="Column7496"/>
    <tableColumn id="7519" name="Column7497"/>
    <tableColumn id="7520" name="Column7498"/>
    <tableColumn id="7521" name="Column7499"/>
    <tableColumn id="7522" name="Column7500"/>
    <tableColumn id="7523" name="Column7501"/>
    <tableColumn id="7524" name="Column7502"/>
    <tableColumn id="7525" name="Column7503"/>
    <tableColumn id="7526" name="Column7504"/>
    <tableColumn id="7527" name="Column7505"/>
    <tableColumn id="7528" name="Column7506"/>
    <tableColumn id="7529" name="Column7507"/>
    <tableColumn id="7530" name="Column7508"/>
    <tableColumn id="7531" name="Column7509"/>
    <tableColumn id="7532" name="Column7510"/>
    <tableColumn id="7533" name="Column7511"/>
    <tableColumn id="7534" name="Column7512"/>
    <tableColumn id="7535" name="Column7513"/>
    <tableColumn id="7536" name="Column7514"/>
    <tableColumn id="7537" name="Column7515"/>
    <tableColumn id="7538" name="Column7516"/>
    <tableColumn id="7539" name="Column7517"/>
    <tableColumn id="7540" name="Column7518"/>
    <tableColumn id="7541" name="Column7519"/>
    <tableColumn id="7542" name="Column7520"/>
    <tableColumn id="7543" name="Column7521"/>
    <tableColumn id="7544" name="Column7522"/>
    <tableColumn id="7545" name="Column7523"/>
    <tableColumn id="7546" name="Column7524"/>
    <tableColumn id="7547" name="Column7525"/>
    <tableColumn id="7548" name="Column7526"/>
    <tableColumn id="7549" name="Column7527"/>
    <tableColumn id="7550" name="Column7528"/>
    <tableColumn id="7551" name="Column7529"/>
    <tableColumn id="7552" name="Column7530"/>
    <tableColumn id="7553" name="Column7531"/>
    <tableColumn id="7554" name="Column7532"/>
    <tableColumn id="7555" name="Column7533"/>
    <tableColumn id="7556" name="Column7534"/>
    <tableColumn id="7557" name="Column7535"/>
    <tableColumn id="7558" name="Column7536"/>
    <tableColumn id="7559" name="Column7537"/>
    <tableColumn id="7560" name="Column7538"/>
    <tableColumn id="7561" name="Column7539"/>
    <tableColumn id="7562" name="Column7540"/>
    <tableColumn id="7563" name="Column7541"/>
    <tableColumn id="7564" name="Column7542"/>
    <tableColumn id="7565" name="Column7543"/>
    <tableColumn id="7566" name="Column7544"/>
    <tableColumn id="7567" name="Column7545"/>
    <tableColumn id="7568" name="Column7546"/>
    <tableColumn id="7569" name="Column7547"/>
    <tableColumn id="7570" name="Column7548"/>
    <tableColumn id="7571" name="Column7549"/>
    <tableColumn id="7572" name="Column7550"/>
    <tableColumn id="7573" name="Column7551"/>
    <tableColumn id="7574" name="Column7552"/>
    <tableColumn id="7575" name="Column7553"/>
    <tableColumn id="7576" name="Column7554"/>
    <tableColumn id="7577" name="Column7555"/>
    <tableColumn id="7578" name="Column7556"/>
    <tableColumn id="7579" name="Column7557"/>
    <tableColumn id="7580" name="Column7558"/>
    <tableColumn id="7581" name="Column7559"/>
    <tableColumn id="7582" name="Column7560"/>
    <tableColumn id="7583" name="Column7561"/>
    <tableColumn id="7584" name="Column7562"/>
    <tableColumn id="7585" name="Column7563"/>
    <tableColumn id="7586" name="Column7564"/>
    <tableColumn id="7587" name="Column7565"/>
    <tableColumn id="7588" name="Column7566"/>
    <tableColumn id="7589" name="Column7567"/>
    <tableColumn id="7590" name="Column7568"/>
    <tableColumn id="7591" name="Column7569"/>
    <tableColumn id="7592" name="Column7570"/>
    <tableColumn id="7593" name="Column7571"/>
    <tableColumn id="7594" name="Column7572"/>
    <tableColumn id="7595" name="Column7573"/>
    <tableColumn id="7596" name="Column7574"/>
    <tableColumn id="7597" name="Column7575"/>
    <tableColumn id="7598" name="Column7576"/>
    <tableColumn id="7599" name="Column7577"/>
    <tableColumn id="7600" name="Column7578"/>
    <tableColumn id="7601" name="Column7579"/>
    <tableColumn id="7602" name="Column7580"/>
    <tableColumn id="7603" name="Column7581"/>
    <tableColumn id="7604" name="Column7582"/>
    <tableColumn id="7605" name="Column7583"/>
    <tableColumn id="7606" name="Column7584"/>
    <tableColumn id="7607" name="Column7585"/>
    <tableColumn id="7608" name="Column7586"/>
    <tableColumn id="7609" name="Column7587"/>
    <tableColumn id="7610" name="Column7588"/>
    <tableColumn id="7611" name="Column7589"/>
    <tableColumn id="7612" name="Column7590"/>
    <tableColumn id="7613" name="Column7591"/>
    <tableColumn id="7614" name="Column7592"/>
    <tableColumn id="7615" name="Column7593"/>
    <tableColumn id="7616" name="Column7594"/>
    <tableColumn id="7617" name="Column7595"/>
    <tableColumn id="7618" name="Column7596"/>
    <tableColumn id="7619" name="Column7597"/>
    <tableColumn id="7620" name="Column7598"/>
    <tableColumn id="7621" name="Column7599"/>
    <tableColumn id="7622" name="Column7600"/>
    <tableColumn id="7623" name="Column7601"/>
    <tableColumn id="7624" name="Column7602"/>
    <tableColumn id="7625" name="Column7603"/>
    <tableColumn id="7626" name="Column7604"/>
    <tableColumn id="7627" name="Column7605"/>
    <tableColumn id="7628" name="Column7606"/>
    <tableColumn id="7629" name="Column7607"/>
    <tableColumn id="7630" name="Column7608"/>
    <tableColumn id="7631" name="Column7609"/>
    <tableColumn id="7632" name="Column7610"/>
    <tableColumn id="7633" name="Column7611"/>
    <tableColumn id="7634" name="Column7612"/>
    <tableColumn id="7635" name="Column7613"/>
    <tableColumn id="7636" name="Column7614"/>
    <tableColumn id="7637" name="Column7615"/>
    <tableColumn id="7638" name="Column7616"/>
    <tableColumn id="7639" name="Column7617"/>
    <tableColumn id="7640" name="Column7618"/>
    <tableColumn id="7641" name="Column7619"/>
    <tableColumn id="7642" name="Column7620"/>
    <tableColumn id="7643" name="Column7621"/>
    <tableColumn id="7644" name="Column7622"/>
    <tableColumn id="7645" name="Column7623"/>
    <tableColumn id="7646" name="Column7624"/>
    <tableColumn id="7647" name="Column7625"/>
    <tableColumn id="7648" name="Column7626"/>
    <tableColumn id="7649" name="Column7627"/>
    <tableColumn id="7650" name="Column7628"/>
    <tableColumn id="7651" name="Column7629"/>
    <tableColumn id="7652" name="Column7630"/>
    <tableColumn id="7653" name="Column7631"/>
    <tableColumn id="7654" name="Column7632"/>
    <tableColumn id="7655" name="Column7633"/>
    <tableColumn id="7656" name="Column7634"/>
    <tableColumn id="7657" name="Column7635"/>
    <tableColumn id="7658" name="Column7636"/>
    <tableColumn id="7659" name="Column7637"/>
    <tableColumn id="7660" name="Column7638"/>
    <tableColumn id="7661" name="Column7639"/>
    <tableColumn id="7662" name="Column7640"/>
    <tableColumn id="7663" name="Column7641"/>
    <tableColumn id="7664" name="Column7642"/>
    <tableColumn id="7665" name="Column7643"/>
    <tableColumn id="7666" name="Column7644"/>
    <tableColumn id="7667" name="Column7645"/>
    <tableColumn id="7668" name="Column7646"/>
    <tableColumn id="7669" name="Column7647"/>
    <tableColumn id="7670" name="Column7648"/>
    <tableColumn id="7671" name="Column7649"/>
    <tableColumn id="7672" name="Column7650"/>
    <tableColumn id="7673" name="Column7651"/>
    <tableColumn id="7674" name="Column7652"/>
    <tableColumn id="7675" name="Column7653"/>
    <tableColumn id="7676" name="Column7654"/>
    <tableColumn id="7677" name="Column7655"/>
    <tableColumn id="7678" name="Column7656"/>
    <tableColumn id="7679" name="Column7657"/>
    <tableColumn id="7680" name="Column7658"/>
    <tableColumn id="7681" name="Column7659"/>
    <tableColumn id="7682" name="Column7660"/>
    <tableColumn id="7683" name="Column7661"/>
    <tableColumn id="7684" name="Column7662"/>
    <tableColumn id="7685" name="Column7663"/>
    <tableColumn id="7686" name="Column7664"/>
    <tableColumn id="7687" name="Column7665"/>
    <tableColumn id="7688" name="Column7666"/>
    <tableColumn id="7689" name="Column7667"/>
    <tableColumn id="7690" name="Column7668"/>
    <tableColumn id="7691" name="Column7669"/>
    <tableColumn id="7692" name="Column7670"/>
    <tableColumn id="7693" name="Column7671"/>
    <tableColumn id="7694" name="Column7672"/>
    <tableColumn id="7695" name="Column7673"/>
    <tableColumn id="7696" name="Column7674"/>
    <tableColumn id="7697" name="Column7675"/>
    <tableColumn id="7698" name="Column7676"/>
    <tableColumn id="7699" name="Column7677"/>
    <tableColumn id="7700" name="Column7678"/>
    <tableColumn id="7701" name="Column7679"/>
    <tableColumn id="7702" name="Column7680"/>
    <tableColumn id="7703" name="Column7681"/>
    <tableColumn id="7704" name="Column7682"/>
    <tableColumn id="7705" name="Column7683"/>
    <tableColumn id="7706" name="Column7684"/>
    <tableColumn id="7707" name="Column7685"/>
    <tableColumn id="7708" name="Column7686"/>
    <tableColumn id="7709" name="Column7687"/>
    <tableColumn id="7710" name="Column7688"/>
    <tableColumn id="7711" name="Column7689"/>
    <tableColumn id="7712" name="Column7690"/>
    <tableColumn id="7713" name="Column7691"/>
    <tableColumn id="7714" name="Column7692"/>
    <tableColumn id="7715" name="Column7693"/>
    <tableColumn id="7716" name="Column7694"/>
    <tableColumn id="7717" name="Column7695"/>
    <tableColumn id="7718" name="Column7696"/>
    <tableColumn id="7719" name="Column7697"/>
    <tableColumn id="7720" name="Column7698"/>
    <tableColumn id="7721" name="Column7699"/>
    <tableColumn id="7722" name="Column7700"/>
    <tableColumn id="7723" name="Column7701"/>
    <tableColumn id="7724" name="Column7702"/>
    <tableColumn id="7725" name="Column7703"/>
    <tableColumn id="7726" name="Column7704"/>
    <tableColumn id="7727" name="Column7705"/>
    <tableColumn id="7728" name="Column7706"/>
    <tableColumn id="7729" name="Column7707"/>
    <tableColumn id="7730" name="Column7708"/>
    <tableColumn id="7731" name="Column7709"/>
    <tableColumn id="7732" name="Column7710"/>
    <tableColumn id="7733" name="Column7711"/>
    <tableColumn id="7734" name="Column7712"/>
    <tableColumn id="7735" name="Column7713"/>
    <tableColumn id="7736" name="Column7714"/>
    <tableColumn id="7737" name="Column7715"/>
    <tableColumn id="7738" name="Column7716"/>
    <tableColumn id="7739" name="Column7717"/>
    <tableColumn id="7740" name="Column7718"/>
    <tableColumn id="7741" name="Column7719"/>
    <tableColumn id="7742" name="Column7720"/>
    <tableColumn id="7743" name="Column7721"/>
    <tableColumn id="7744" name="Column7722"/>
    <tableColumn id="7745" name="Column7723"/>
    <tableColumn id="7746" name="Column7724"/>
    <tableColumn id="7747" name="Column7725"/>
    <tableColumn id="7748" name="Column7726"/>
    <tableColumn id="7749" name="Column7727"/>
    <tableColumn id="7750" name="Column7728"/>
    <tableColumn id="7751" name="Column7729"/>
    <tableColumn id="7752" name="Column7730"/>
    <tableColumn id="7753" name="Column7731"/>
    <tableColumn id="7754" name="Column7732"/>
    <tableColumn id="7755" name="Column7733"/>
    <tableColumn id="7756" name="Column7734"/>
    <tableColumn id="7757" name="Column7735"/>
    <tableColumn id="7758" name="Column7736"/>
    <tableColumn id="7759" name="Column7737"/>
    <tableColumn id="7760" name="Column7738"/>
    <tableColumn id="7761" name="Column7739"/>
    <tableColumn id="7762" name="Column7740"/>
    <tableColumn id="7763" name="Column7741"/>
    <tableColumn id="7764" name="Column7742"/>
    <tableColumn id="7765" name="Column7743"/>
    <tableColumn id="7766" name="Column7744"/>
    <tableColumn id="7767" name="Column7745"/>
    <tableColumn id="7768" name="Column7746"/>
    <tableColumn id="7769" name="Column7747"/>
    <tableColumn id="7770" name="Column7748"/>
    <tableColumn id="7771" name="Column7749"/>
    <tableColumn id="7772" name="Column7750"/>
    <tableColumn id="7773" name="Column7751"/>
    <tableColumn id="7774" name="Column7752"/>
    <tableColumn id="7775" name="Column7753"/>
    <tableColumn id="7776" name="Column7754"/>
    <tableColumn id="7777" name="Column7755"/>
    <tableColumn id="7778" name="Column7756"/>
    <tableColumn id="7779" name="Column7757"/>
    <tableColumn id="7780" name="Column7758"/>
    <tableColumn id="7781" name="Column7759"/>
    <tableColumn id="7782" name="Column7760"/>
    <tableColumn id="7783" name="Column7761"/>
    <tableColumn id="7784" name="Column7762"/>
    <tableColumn id="7785" name="Column7763"/>
    <tableColumn id="7786" name="Column7764"/>
    <tableColumn id="7787" name="Column7765"/>
    <tableColumn id="7788" name="Column7766"/>
    <tableColumn id="7789" name="Column7767"/>
    <tableColumn id="7790" name="Column7768"/>
    <tableColumn id="7791" name="Column7769"/>
    <tableColumn id="7792" name="Column7770"/>
    <tableColumn id="7793" name="Column7771"/>
    <tableColumn id="7794" name="Column7772"/>
    <tableColumn id="7795" name="Column7773"/>
    <tableColumn id="7796" name="Column7774"/>
    <tableColumn id="7797" name="Column7775"/>
    <tableColumn id="7798" name="Column7776"/>
    <tableColumn id="7799" name="Column7777"/>
    <tableColumn id="7800" name="Column7778"/>
    <tableColumn id="7801" name="Column7779"/>
    <tableColumn id="7802" name="Column7780"/>
    <tableColumn id="7803" name="Column7781"/>
    <tableColumn id="7804" name="Column7782"/>
    <tableColumn id="7805" name="Column7783"/>
    <tableColumn id="7806" name="Column7784"/>
    <tableColumn id="7807" name="Column7785"/>
    <tableColumn id="7808" name="Column7786"/>
    <tableColumn id="7809" name="Column7787"/>
    <tableColumn id="7810" name="Column7788"/>
    <tableColumn id="7811" name="Column7789"/>
    <tableColumn id="7812" name="Column7790"/>
    <tableColumn id="7813" name="Column7791"/>
    <tableColumn id="7814" name="Column7792"/>
    <tableColumn id="7815" name="Column7793"/>
    <tableColumn id="7816" name="Column7794"/>
    <tableColumn id="7817" name="Column7795"/>
    <tableColumn id="7818" name="Column7796"/>
    <tableColumn id="7819" name="Column7797"/>
    <tableColumn id="7820" name="Column7798"/>
    <tableColumn id="7821" name="Column7799"/>
    <tableColumn id="7822" name="Column7800"/>
    <tableColumn id="7823" name="Column7801"/>
    <tableColumn id="7824" name="Column7802"/>
    <tableColumn id="7825" name="Column7803"/>
    <tableColumn id="7826" name="Column7804"/>
    <tableColumn id="7827" name="Column7805"/>
    <tableColumn id="7828" name="Column7806"/>
    <tableColumn id="7829" name="Column7807"/>
    <tableColumn id="7830" name="Column7808"/>
    <tableColumn id="7831" name="Column7809"/>
    <tableColumn id="7832" name="Column7810"/>
    <tableColumn id="7833" name="Column7811"/>
    <tableColumn id="7834" name="Column7812"/>
    <tableColumn id="7835" name="Column7813"/>
    <tableColumn id="7836" name="Column7814"/>
    <tableColumn id="7837" name="Column7815"/>
    <tableColumn id="7838" name="Column7816"/>
    <tableColumn id="7839" name="Column7817"/>
    <tableColumn id="7840" name="Column7818"/>
    <tableColumn id="7841" name="Column7819"/>
    <tableColumn id="7842" name="Column7820"/>
    <tableColumn id="7843" name="Column7821"/>
    <tableColumn id="7844" name="Column7822"/>
    <tableColumn id="7845" name="Column7823"/>
    <tableColumn id="7846" name="Column7824"/>
    <tableColumn id="7847" name="Column7825"/>
    <tableColumn id="7848" name="Column7826"/>
    <tableColumn id="7849" name="Column7827"/>
    <tableColumn id="7850" name="Column7828"/>
    <tableColumn id="7851" name="Column7829"/>
    <tableColumn id="7852" name="Column7830"/>
    <tableColumn id="7853" name="Column7831"/>
    <tableColumn id="7854" name="Column7832"/>
    <tableColumn id="7855" name="Column7833"/>
    <tableColumn id="7856" name="Column7834"/>
    <tableColumn id="7857" name="Column7835"/>
    <tableColumn id="7858" name="Column7836"/>
    <tableColumn id="7859" name="Column7837"/>
    <tableColumn id="7860" name="Column7838"/>
    <tableColumn id="7861" name="Column7839"/>
    <tableColumn id="7862" name="Column7840"/>
    <tableColumn id="7863" name="Column7841"/>
    <tableColumn id="7864" name="Column7842"/>
    <tableColumn id="7865" name="Column7843"/>
    <tableColumn id="7866" name="Column7844"/>
    <tableColumn id="7867" name="Column7845"/>
    <tableColumn id="7868" name="Column7846"/>
    <tableColumn id="7869" name="Column7847"/>
    <tableColumn id="7870" name="Column7848"/>
    <tableColumn id="7871" name="Column7849"/>
    <tableColumn id="7872" name="Column7850"/>
    <tableColumn id="7873" name="Column7851"/>
    <tableColumn id="7874" name="Column7852"/>
    <tableColumn id="7875" name="Column7853"/>
    <tableColumn id="7876" name="Column7854"/>
    <tableColumn id="7877" name="Column7855"/>
    <tableColumn id="7878" name="Column7856"/>
    <tableColumn id="7879" name="Column7857"/>
    <tableColumn id="7880" name="Column7858"/>
    <tableColumn id="7881" name="Column7859"/>
    <tableColumn id="7882" name="Column7860"/>
    <tableColumn id="7883" name="Column7861"/>
    <tableColumn id="7884" name="Column7862"/>
    <tableColumn id="7885" name="Column7863"/>
    <tableColumn id="7886" name="Column7864"/>
    <tableColumn id="7887" name="Column7865"/>
    <tableColumn id="7888" name="Column7866"/>
    <tableColumn id="7889" name="Column7867"/>
    <tableColumn id="7890" name="Column7868"/>
    <tableColumn id="7891" name="Column7869"/>
    <tableColumn id="7892" name="Column7870"/>
    <tableColumn id="7893" name="Column7871"/>
    <tableColumn id="7894" name="Column7872"/>
    <tableColumn id="7895" name="Column7873"/>
    <tableColumn id="7896" name="Column7874"/>
    <tableColumn id="7897" name="Column7875"/>
    <tableColumn id="7898" name="Column7876"/>
    <tableColumn id="7899" name="Column7877"/>
    <tableColumn id="7900" name="Column7878"/>
    <tableColumn id="7901" name="Column7879"/>
    <tableColumn id="7902" name="Column7880"/>
    <tableColumn id="7903" name="Column7881"/>
    <tableColumn id="7904" name="Column7882"/>
    <tableColumn id="7905" name="Column7883"/>
    <tableColumn id="7906" name="Column7884"/>
    <tableColumn id="7907" name="Column7885"/>
    <tableColumn id="7908" name="Column7886"/>
    <tableColumn id="7909" name="Column7887"/>
    <tableColumn id="7910" name="Column7888"/>
    <tableColumn id="7911" name="Column7889"/>
    <tableColumn id="7912" name="Column7890"/>
    <tableColumn id="7913" name="Column7891"/>
    <tableColumn id="7914" name="Column7892"/>
    <tableColumn id="7915" name="Column7893"/>
    <tableColumn id="7916" name="Column7894"/>
    <tableColumn id="7917" name="Column7895"/>
    <tableColumn id="7918" name="Column7896"/>
    <tableColumn id="7919" name="Column7897"/>
    <tableColumn id="7920" name="Column7898"/>
    <tableColumn id="7921" name="Column7899"/>
    <tableColumn id="7922" name="Column7900"/>
    <tableColumn id="7923" name="Column7901"/>
    <tableColumn id="7924" name="Column7902"/>
    <tableColumn id="7925" name="Column7903"/>
    <tableColumn id="7926" name="Column7904"/>
    <tableColumn id="7927" name="Column7905"/>
    <tableColumn id="7928" name="Column7906"/>
    <tableColumn id="7929" name="Column7907"/>
    <tableColumn id="7930" name="Column7908"/>
    <tableColumn id="7931" name="Column7909"/>
    <tableColumn id="7932" name="Column7910"/>
    <tableColumn id="7933" name="Column7911"/>
    <tableColumn id="7934" name="Column7912"/>
    <tableColumn id="7935" name="Column7913"/>
    <tableColumn id="7936" name="Column7914"/>
    <tableColumn id="7937" name="Column7915"/>
    <tableColumn id="7938" name="Column7916"/>
    <tableColumn id="7939" name="Column7917"/>
    <tableColumn id="7940" name="Column7918"/>
    <tableColumn id="7941" name="Column7919"/>
    <tableColumn id="7942" name="Column7920"/>
    <tableColumn id="7943" name="Column7921"/>
    <tableColumn id="7944" name="Column7922"/>
    <tableColumn id="7945" name="Column7923"/>
    <tableColumn id="7946" name="Column7924"/>
    <tableColumn id="7947" name="Column7925"/>
    <tableColumn id="7948" name="Column7926"/>
    <tableColumn id="7949" name="Column7927"/>
    <tableColumn id="7950" name="Column7928"/>
    <tableColumn id="7951" name="Column7929"/>
    <tableColumn id="7952" name="Column7930"/>
    <tableColumn id="7953" name="Column7931"/>
    <tableColumn id="7954" name="Column7932"/>
    <tableColumn id="7955" name="Column7933"/>
    <tableColumn id="7956" name="Column7934"/>
    <tableColumn id="7957" name="Column7935"/>
    <tableColumn id="7958" name="Column7936"/>
    <tableColumn id="7959" name="Column7937"/>
    <tableColumn id="7960" name="Column7938"/>
    <tableColumn id="7961" name="Column7939"/>
    <tableColumn id="7962" name="Column7940"/>
    <tableColumn id="7963" name="Column7941"/>
    <tableColumn id="7964" name="Column7942"/>
    <tableColumn id="7965" name="Column7943"/>
    <tableColumn id="7966" name="Column7944"/>
    <tableColumn id="7967" name="Column7945"/>
    <tableColumn id="7968" name="Column7946"/>
    <tableColumn id="7969" name="Column7947"/>
    <tableColumn id="7970" name="Column7948"/>
    <tableColumn id="7971" name="Column7949"/>
    <tableColumn id="7972" name="Column7950"/>
    <tableColumn id="7973" name="Column7951"/>
    <tableColumn id="7974" name="Column7952"/>
    <tableColumn id="7975" name="Column7953"/>
    <tableColumn id="7976" name="Column7954"/>
    <tableColumn id="7977" name="Column7955"/>
    <tableColumn id="7978" name="Column7956"/>
    <tableColumn id="7979" name="Column7957"/>
    <tableColumn id="7980" name="Column7958"/>
    <tableColumn id="7981" name="Column7959"/>
    <tableColumn id="7982" name="Column7960"/>
    <tableColumn id="7983" name="Column7961"/>
    <tableColumn id="7984" name="Column7962"/>
    <tableColumn id="7985" name="Column7963"/>
    <tableColumn id="7986" name="Column7964"/>
    <tableColumn id="7987" name="Column7965"/>
    <tableColumn id="7988" name="Column7966"/>
    <tableColumn id="7989" name="Column7967"/>
    <tableColumn id="7990" name="Column7968"/>
    <tableColumn id="7991" name="Column7969"/>
    <tableColumn id="7992" name="Column7970"/>
    <tableColumn id="7993" name="Column7971"/>
    <tableColumn id="7994" name="Column7972"/>
    <tableColumn id="7995" name="Column7973"/>
    <tableColumn id="7996" name="Column7974"/>
    <tableColumn id="7997" name="Column7975"/>
    <tableColumn id="7998" name="Column7976"/>
    <tableColumn id="7999" name="Column7977"/>
    <tableColumn id="8000" name="Column7978"/>
    <tableColumn id="8001" name="Column7979"/>
    <tableColumn id="8002" name="Column7980"/>
    <tableColumn id="8003" name="Column7981"/>
    <tableColumn id="8004" name="Column7982"/>
    <tableColumn id="8005" name="Column7983"/>
    <tableColumn id="8006" name="Column7984"/>
    <tableColumn id="8007" name="Column7985"/>
    <tableColumn id="8008" name="Column7986"/>
    <tableColumn id="8009" name="Column7987"/>
    <tableColumn id="8010" name="Column7988"/>
    <tableColumn id="8011" name="Column7989"/>
    <tableColumn id="8012" name="Column7990"/>
    <tableColumn id="8013" name="Column7991"/>
    <tableColumn id="8014" name="Column7992"/>
    <tableColumn id="8015" name="Column7993"/>
    <tableColumn id="8016" name="Column7994"/>
    <tableColumn id="8017" name="Column7995"/>
    <tableColumn id="8018" name="Column7996"/>
    <tableColumn id="8019" name="Column7997"/>
    <tableColumn id="8020" name="Column7998"/>
    <tableColumn id="8021" name="Column7999"/>
    <tableColumn id="8022" name="Column8000"/>
    <tableColumn id="8023" name="Column8001"/>
    <tableColumn id="8024" name="Column8002"/>
    <tableColumn id="8025" name="Column8003"/>
    <tableColumn id="8026" name="Column8004"/>
    <tableColumn id="8027" name="Column8005"/>
    <tableColumn id="8028" name="Column8006"/>
    <tableColumn id="8029" name="Column8007"/>
    <tableColumn id="8030" name="Column8008"/>
    <tableColumn id="8031" name="Column8009"/>
    <tableColumn id="8032" name="Column8010"/>
    <tableColumn id="8033" name="Column8011"/>
    <tableColumn id="8034" name="Column8012"/>
    <tableColumn id="8035" name="Column8013"/>
    <tableColumn id="8036" name="Column8014"/>
    <tableColumn id="8037" name="Column8015"/>
    <tableColumn id="8038" name="Column8016"/>
    <tableColumn id="8039" name="Column8017"/>
    <tableColumn id="8040" name="Column8018"/>
    <tableColumn id="8041" name="Column8019"/>
    <tableColumn id="8042" name="Column8020"/>
    <tableColumn id="8043" name="Column8021"/>
    <tableColumn id="8044" name="Column8022"/>
    <tableColumn id="8045" name="Column8023"/>
    <tableColumn id="8046" name="Column8024"/>
    <tableColumn id="8047" name="Column8025"/>
    <tableColumn id="8048" name="Column8026"/>
    <tableColumn id="8049" name="Column8027"/>
    <tableColumn id="8050" name="Column8028"/>
    <tableColumn id="8051" name="Column8029"/>
    <tableColumn id="8052" name="Column8030"/>
    <tableColumn id="8053" name="Column8031"/>
    <tableColumn id="8054" name="Column8032"/>
    <tableColumn id="8055" name="Column8033"/>
    <tableColumn id="8056" name="Column8034"/>
    <tableColumn id="8057" name="Column8035"/>
    <tableColumn id="8058" name="Column8036"/>
    <tableColumn id="8059" name="Column8037"/>
    <tableColumn id="8060" name="Column8038"/>
    <tableColumn id="8061" name="Column8039"/>
    <tableColumn id="8062" name="Column8040"/>
    <tableColumn id="8063" name="Column8041"/>
    <tableColumn id="8064" name="Column8042"/>
    <tableColumn id="8065" name="Column8043"/>
    <tableColumn id="8066" name="Column8044"/>
    <tableColumn id="8067" name="Column8045"/>
    <tableColumn id="8068" name="Column8046"/>
    <tableColumn id="8069" name="Column8047"/>
    <tableColumn id="8070" name="Column8048"/>
    <tableColumn id="8071" name="Column8049"/>
    <tableColumn id="8072" name="Column8050"/>
    <tableColumn id="8073" name="Column8051"/>
    <tableColumn id="8074" name="Column8052"/>
    <tableColumn id="8075" name="Column8053"/>
    <tableColumn id="8076" name="Column8054"/>
    <tableColumn id="8077" name="Column8055"/>
    <tableColumn id="8078" name="Column8056"/>
    <tableColumn id="8079" name="Column8057"/>
    <tableColumn id="8080" name="Column8058"/>
    <tableColumn id="8081" name="Column8059"/>
    <tableColumn id="8082" name="Column8060"/>
    <tableColumn id="8083" name="Column8061"/>
    <tableColumn id="8084" name="Column8062"/>
    <tableColumn id="8085" name="Column8063"/>
    <tableColumn id="8086" name="Column8064"/>
    <tableColumn id="8087" name="Column8065"/>
    <tableColumn id="8088" name="Column8066"/>
    <tableColumn id="8089" name="Column8067"/>
    <tableColumn id="8090" name="Column8068"/>
    <tableColumn id="8091" name="Column8069"/>
    <tableColumn id="8092" name="Column8070"/>
    <tableColumn id="8093" name="Column8071"/>
    <tableColumn id="8094" name="Column8072"/>
    <tableColumn id="8095" name="Column8073"/>
    <tableColumn id="8096" name="Column8074"/>
    <tableColumn id="8097" name="Column8075"/>
    <tableColumn id="8098" name="Column8076"/>
    <tableColumn id="8099" name="Column8077"/>
    <tableColumn id="8100" name="Column8078"/>
    <tableColumn id="8101" name="Column8079"/>
    <tableColumn id="8102" name="Column8080"/>
    <tableColumn id="8103" name="Column8081"/>
    <tableColumn id="8104" name="Column8082"/>
    <tableColumn id="8105" name="Column8083"/>
    <tableColumn id="8106" name="Column8084"/>
    <tableColumn id="8107" name="Column8085"/>
    <tableColumn id="8108" name="Column8086"/>
    <tableColumn id="8109" name="Column8087"/>
    <tableColumn id="8110" name="Column8088"/>
    <tableColumn id="8111" name="Column8089"/>
    <tableColumn id="8112" name="Column8090"/>
    <tableColumn id="8113" name="Column8091"/>
    <tableColumn id="8114" name="Column8092"/>
    <tableColumn id="8115" name="Column8093"/>
    <tableColumn id="8116" name="Column8094"/>
    <tableColumn id="8117" name="Column8095"/>
    <tableColumn id="8118" name="Column8096"/>
    <tableColumn id="8119" name="Column8097"/>
    <tableColumn id="8120" name="Column8098"/>
    <tableColumn id="8121" name="Column8099"/>
    <tableColumn id="8122" name="Column8100"/>
    <tableColumn id="8123" name="Column8101"/>
    <tableColumn id="8124" name="Column8102"/>
    <tableColumn id="8125" name="Column8103"/>
    <tableColumn id="8126" name="Column8104"/>
    <tableColumn id="8127" name="Column8105"/>
    <tableColumn id="8128" name="Column8106"/>
    <tableColumn id="8129" name="Column8107"/>
    <tableColumn id="8130" name="Column8108"/>
    <tableColumn id="8131" name="Column8109"/>
    <tableColumn id="8132" name="Column8110"/>
    <tableColumn id="8133" name="Column8111"/>
    <tableColumn id="8134" name="Column8112"/>
    <tableColumn id="8135" name="Column8113"/>
    <tableColumn id="8136" name="Column8114"/>
    <tableColumn id="8137" name="Column8115"/>
    <tableColumn id="8138" name="Column8116"/>
    <tableColumn id="8139" name="Column8117"/>
    <tableColumn id="8140" name="Column8118"/>
    <tableColumn id="8141" name="Column8119"/>
    <tableColumn id="8142" name="Column8120"/>
    <tableColumn id="8143" name="Column8121"/>
    <tableColumn id="8144" name="Column8122"/>
    <tableColumn id="8145" name="Column8123"/>
    <tableColumn id="8146" name="Column8124"/>
    <tableColumn id="8147" name="Column8125"/>
    <tableColumn id="8148" name="Column8126"/>
    <tableColumn id="8149" name="Column8127"/>
    <tableColumn id="8150" name="Column8128"/>
    <tableColumn id="8151" name="Column8129"/>
    <tableColumn id="8152" name="Column8130"/>
    <tableColumn id="8153" name="Column8131"/>
    <tableColumn id="8154" name="Column8132"/>
    <tableColumn id="8155" name="Column8133"/>
    <tableColumn id="8156" name="Column8134"/>
    <tableColumn id="8157" name="Column8135"/>
    <tableColumn id="8158" name="Column8136"/>
    <tableColumn id="8159" name="Column8137"/>
    <tableColumn id="8160" name="Column8138"/>
    <tableColumn id="8161" name="Column8139"/>
    <tableColumn id="8162" name="Column8140"/>
    <tableColumn id="8163" name="Column8141"/>
    <tableColumn id="8164" name="Column8142"/>
    <tableColumn id="8165" name="Column8143"/>
    <tableColumn id="8166" name="Column8144"/>
    <tableColumn id="8167" name="Column8145"/>
    <tableColumn id="8168" name="Column8146"/>
    <tableColumn id="8169" name="Column8147"/>
    <tableColumn id="8170" name="Column8148"/>
    <tableColumn id="8171" name="Column8149"/>
    <tableColumn id="8172" name="Column8150"/>
    <tableColumn id="8173" name="Column8151"/>
    <tableColumn id="8174" name="Column8152"/>
    <tableColumn id="8175" name="Column8153"/>
    <tableColumn id="8176" name="Column8154"/>
    <tableColumn id="8177" name="Column8155"/>
    <tableColumn id="8178" name="Column8156"/>
    <tableColumn id="8179" name="Column8157"/>
    <tableColumn id="8180" name="Column8158"/>
    <tableColumn id="8181" name="Column8159"/>
    <tableColumn id="8182" name="Column8160"/>
    <tableColumn id="8183" name="Column8161"/>
    <tableColumn id="8184" name="Column8162"/>
    <tableColumn id="8185" name="Column8163"/>
    <tableColumn id="8186" name="Column8164"/>
    <tableColumn id="8187" name="Column8165"/>
    <tableColumn id="8188" name="Column8166"/>
    <tableColumn id="8189" name="Column8167"/>
    <tableColumn id="8190" name="Column8168"/>
    <tableColumn id="8191" name="Column8169"/>
    <tableColumn id="8192" name="Column8170"/>
    <tableColumn id="8193" name="Column8171"/>
    <tableColumn id="8194" name="Column8172"/>
    <tableColumn id="8195" name="Column8173"/>
    <tableColumn id="8196" name="Column8174"/>
    <tableColumn id="8197" name="Column8175"/>
    <tableColumn id="8198" name="Column8176"/>
    <tableColumn id="8199" name="Column8177"/>
    <tableColumn id="8200" name="Column8178"/>
    <tableColumn id="8201" name="Column8179"/>
    <tableColumn id="8202" name="Column8180"/>
    <tableColumn id="8203" name="Column8181"/>
    <tableColumn id="8204" name="Column8182"/>
    <tableColumn id="8205" name="Column8183"/>
    <tableColumn id="8206" name="Column8184"/>
    <tableColumn id="8207" name="Column8185"/>
    <tableColumn id="8208" name="Column8186"/>
    <tableColumn id="8209" name="Column8187"/>
    <tableColumn id="8210" name="Column8188"/>
    <tableColumn id="8211" name="Column8189"/>
    <tableColumn id="8212" name="Column8190"/>
    <tableColumn id="8213" name="Column8191"/>
    <tableColumn id="8214" name="Column8192"/>
    <tableColumn id="8215" name="Column8193"/>
    <tableColumn id="8216" name="Column8194"/>
    <tableColumn id="8217" name="Column8195"/>
    <tableColumn id="8218" name="Column8196"/>
    <tableColumn id="8219" name="Column8197"/>
    <tableColumn id="8220" name="Column8198"/>
    <tableColumn id="8221" name="Column8199"/>
    <tableColumn id="8222" name="Column8200"/>
    <tableColumn id="8223" name="Column8201"/>
    <tableColumn id="8224" name="Column8202"/>
    <tableColumn id="8225" name="Column8203"/>
    <tableColumn id="8226" name="Column8204"/>
    <tableColumn id="8227" name="Column8205"/>
    <tableColumn id="8228" name="Column8206"/>
    <tableColumn id="8229" name="Column8207"/>
    <tableColumn id="8230" name="Column8208"/>
    <tableColumn id="8231" name="Column8209"/>
    <tableColumn id="8232" name="Column8210"/>
    <tableColumn id="8233" name="Column8211"/>
    <tableColumn id="8234" name="Column8212"/>
    <tableColumn id="8235" name="Column8213"/>
    <tableColumn id="8236" name="Column8214"/>
    <tableColumn id="8237" name="Column8215"/>
    <tableColumn id="8238" name="Column8216"/>
    <tableColumn id="8239" name="Column8217"/>
    <tableColumn id="8240" name="Column8218"/>
    <tableColumn id="8241" name="Column8219"/>
    <tableColumn id="8242" name="Column8220"/>
    <tableColumn id="8243" name="Column8221"/>
    <tableColumn id="8244" name="Column8222"/>
    <tableColumn id="8245" name="Column8223"/>
    <tableColumn id="8246" name="Column8224"/>
    <tableColumn id="8247" name="Column8225"/>
    <tableColumn id="8248" name="Column8226"/>
    <tableColumn id="8249" name="Column8227"/>
    <tableColumn id="8250" name="Column8228"/>
    <tableColumn id="8251" name="Column8229"/>
    <tableColumn id="8252" name="Column8230"/>
    <tableColumn id="8253" name="Column8231"/>
    <tableColumn id="8254" name="Column8232"/>
    <tableColumn id="8255" name="Column8233"/>
    <tableColumn id="8256" name="Column8234"/>
    <tableColumn id="8257" name="Column8235"/>
    <tableColumn id="8258" name="Column8236"/>
    <tableColumn id="8259" name="Column8237"/>
    <tableColumn id="8260" name="Column8238"/>
    <tableColumn id="8261" name="Column8239"/>
    <tableColumn id="8262" name="Column8240"/>
    <tableColumn id="8263" name="Column8241"/>
    <tableColumn id="8264" name="Column8242"/>
    <tableColumn id="8265" name="Column8243"/>
    <tableColumn id="8266" name="Column8244"/>
    <tableColumn id="8267" name="Column8245"/>
    <tableColumn id="8268" name="Column8246"/>
    <tableColumn id="8269" name="Column8247"/>
    <tableColumn id="8270" name="Column8248"/>
    <tableColumn id="8271" name="Column8249"/>
    <tableColumn id="8272" name="Column8250"/>
    <tableColumn id="8273" name="Column8251"/>
    <tableColumn id="8274" name="Column8252"/>
    <tableColumn id="8275" name="Column8253"/>
    <tableColumn id="8276" name="Column8254"/>
    <tableColumn id="8277" name="Column8255"/>
    <tableColumn id="8278" name="Column8256"/>
    <tableColumn id="8279" name="Column8257"/>
    <tableColumn id="8280" name="Column8258"/>
    <tableColumn id="8281" name="Column8259"/>
    <tableColumn id="8282" name="Column8260"/>
    <tableColumn id="8283" name="Column8261"/>
    <tableColumn id="8284" name="Column8262"/>
    <tableColumn id="8285" name="Column8263"/>
    <tableColumn id="8286" name="Column8264"/>
    <tableColumn id="8287" name="Column8265"/>
    <tableColumn id="8288" name="Column8266"/>
    <tableColumn id="8289" name="Column8267"/>
    <tableColumn id="8290" name="Column8268"/>
    <tableColumn id="8291" name="Column8269"/>
    <tableColumn id="8292" name="Column8270"/>
    <tableColumn id="8293" name="Column8271"/>
    <tableColumn id="8294" name="Column8272"/>
    <tableColumn id="8295" name="Column8273"/>
    <tableColumn id="8296" name="Column8274"/>
    <tableColumn id="8297" name="Column8275"/>
    <tableColumn id="8298" name="Column8276"/>
    <tableColumn id="8299" name="Column8277"/>
    <tableColumn id="8300" name="Column8278"/>
    <tableColumn id="8301" name="Column8279"/>
    <tableColumn id="8302" name="Column8280"/>
    <tableColumn id="8303" name="Column8281"/>
    <tableColumn id="8304" name="Column8282"/>
    <tableColumn id="8305" name="Column8283"/>
    <tableColumn id="8306" name="Column8284"/>
    <tableColumn id="8307" name="Column8285"/>
    <tableColumn id="8308" name="Column8286"/>
    <tableColumn id="8309" name="Column8287"/>
    <tableColumn id="8310" name="Column8288"/>
    <tableColumn id="8311" name="Column8289"/>
    <tableColumn id="8312" name="Column8290"/>
    <tableColumn id="8313" name="Column8291"/>
    <tableColumn id="8314" name="Column8292"/>
    <tableColumn id="8315" name="Column8293"/>
    <tableColumn id="8316" name="Column8294"/>
    <tableColumn id="8317" name="Column8295"/>
    <tableColumn id="8318" name="Column8296"/>
    <tableColumn id="8319" name="Column8297"/>
    <tableColumn id="8320" name="Column8298"/>
    <tableColumn id="8321" name="Column8299"/>
    <tableColumn id="8322" name="Column8300"/>
    <tableColumn id="8323" name="Column8301"/>
    <tableColumn id="8324" name="Column8302"/>
    <tableColumn id="8325" name="Column8303"/>
    <tableColumn id="8326" name="Column8304"/>
    <tableColumn id="8327" name="Column8305"/>
    <tableColumn id="8328" name="Column8306"/>
    <tableColumn id="8329" name="Column8307"/>
    <tableColumn id="8330" name="Column8308"/>
    <tableColumn id="8331" name="Column8309"/>
    <tableColumn id="8332" name="Column8310"/>
    <tableColumn id="8333" name="Column8311"/>
    <tableColumn id="8334" name="Column8312"/>
    <tableColumn id="8335" name="Column8313"/>
    <tableColumn id="8336" name="Column8314"/>
    <tableColumn id="8337" name="Column8315"/>
    <tableColumn id="8338" name="Column8316"/>
    <tableColumn id="8339" name="Column8317"/>
    <tableColumn id="8340" name="Column8318"/>
    <tableColumn id="8341" name="Column8319"/>
    <tableColumn id="8342" name="Column8320"/>
    <tableColumn id="8343" name="Column8321"/>
    <tableColumn id="8344" name="Column8322"/>
    <tableColumn id="8345" name="Column8323"/>
    <tableColumn id="8346" name="Column8324"/>
    <tableColumn id="8347" name="Column8325"/>
    <tableColumn id="8348" name="Column8326"/>
    <tableColumn id="8349" name="Column8327"/>
    <tableColumn id="8350" name="Column8328"/>
    <tableColumn id="8351" name="Column8329"/>
    <tableColumn id="8352" name="Column8330"/>
    <tableColumn id="8353" name="Column8331"/>
    <tableColumn id="8354" name="Column8332"/>
    <tableColumn id="8355" name="Column8333"/>
    <tableColumn id="8356" name="Column8334"/>
    <tableColumn id="8357" name="Column8335"/>
    <tableColumn id="8358" name="Column8336"/>
    <tableColumn id="8359" name="Column8337"/>
    <tableColumn id="8360" name="Column8338"/>
    <tableColumn id="8361" name="Column8339"/>
    <tableColumn id="8362" name="Column8340"/>
    <tableColumn id="8363" name="Column8341"/>
    <tableColumn id="8364" name="Column8342"/>
    <tableColumn id="8365" name="Column8343"/>
    <tableColumn id="8366" name="Column8344"/>
    <tableColumn id="8367" name="Column8345"/>
    <tableColumn id="8368" name="Column8346"/>
    <tableColumn id="8369" name="Column8347"/>
    <tableColumn id="8370" name="Column8348"/>
    <tableColumn id="8371" name="Column8349"/>
    <tableColumn id="8372" name="Column8350"/>
    <tableColumn id="8373" name="Column8351"/>
    <tableColumn id="8374" name="Column8352"/>
    <tableColumn id="8375" name="Column8353"/>
    <tableColumn id="8376" name="Column8354"/>
    <tableColumn id="8377" name="Column8355"/>
    <tableColumn id="8378" name="Column8356"/>
    <tableColumn id="8379" name="Column8357"/>
    <tableColumn id="8380" name="Column8358"/>
    <tableColumn id="8381" name="Column8359"/>
    <tableColumn id="8382" name="Column8360"/>
    <tableColumn id="8383" name="Column8361"/>
    <tableColumn id="8384" name="Column8362"/>
    <tableColumn id="8385" name="Column8363"/>
    <tableColumn id="8386" name="Column8364"/>
    <tableColumn id="8387" name="Column8365"/>
    <tableColumn id="8388" name="Column8366"/>
    <tableColumn id="8389" name="Column8367"/>
    <tableColumn id="8390" name="Column8368"/>
    <tableColumn id="8391" name="Column8369"/>
    <tableColumn id="8392" name="Column8370"/>
    <tableColumn id="8393" name="Column8371"/>
    <tableColumn id="8394" name="Column8372"/>
    <tableColumn id="8395" name="Column8373"/>
    <tableColumn id="8396" name="Column8374"/>
    <tableColumn id="8397" name="Column8375"/>
    <tableColumn id="8398" name="Column8376"/>
    <tableColumn id="8399" name="Column8377"/>
    <tableColumn id="8400" name="Column8378"/>
    <tableColumn id="8401" name="Column8379"/>
    <tableColumn id="8402" name="Column8380"/>
    <tableColumn id="8403" name="Column8381"/>
    <tableColumn id="8404" name="Column8382"/>
    <tableColumn id="8405" name="Column8383"/>
    <tableColumn id="8406" name="Column8384"/>
    <tableColumn id="8407" name="Column8385"/>
    <tableColumn id="8408" name="Column8386"/>
    <tableColumn id="8409" name="Column8387"/>
    <tableColumn id="8410" name="Column8388"/>
    <tableColumn id="8411" name="Column8389"/>
    <tableColumn id="8412" name="Column8390"/>
    <tableColumn id="8413" name="Column8391"/>
    <tableColumn id="8414" name="Column8392"/>
    <tableColumn id="8415" name="Column8393"/>
    <tableColumn id="8416" name="Column8394"/>
    <tableColumn id="8417" name="Column8395"/>
    <tableColumn id="8418" name="Column8396"/>
    <tableColumn id="8419" name="Column8397"/>
    <tableColumn id="8420" name="Column8398"/>
    <tableColumn id="8421" name="Column8399"/>
    <tableColumn id="8422" name="Column8400"/>
    <tableColumn id="8423" name="Column8401"/>
    <tableColumn id="8424" name="Column8402"/>
    <tableColumn id="8425" name="Column8403"/>
    <tableColumn id="8426" name="Column8404"/>
    <tableColumn id="8427" name="Column8405"/>
    <tableColumn id="8428" name="Column8406"/>
    <tableColumn id="8429" name="Column8407"/>
    <tableColumn id="8430" name="Column8408"/>
    <tableColumn id="8431" name="Column8409"/>
    <tableColumn id="8432" name="Column8410"/>
    <tableColumn id="8433" name="Column8411"/>
    <tableColumn id="8434" name="Column8412"/>
    <tableColumn id="8435" name="Column8413"/>
    <tableColumn id="8436" name="Column8414"/>
    <tableColumn id="8437" name="Column8415"/>
    <tableColumn id="8438" name="Column8416"/>
    <tableColumn id="8439" name="Column8417"/>
    <tableColumn id="8440" name="Column8418"/>
    <tableColumn id="8441" name="Column8419"/>
    <tableColumn id="8442" name="Column8420"/>
    <tableColumn id="8443" name="Column8421"/>
    <tableColumn id="8444" name="Column8422"/>
    <tableColumn id="8445" name="Column8423"/>
    <tableColumn id="8446" name="Column8424"/>
    <tableColumn id="8447" name="Column8425"/>
    <tableColumn id="8448" name="Column8426"/>
    <tableColumn id="8449" name="Column8427"/>
    <tableColumn id="8450" name="Column8428"/>
    <tableColumn id="8451" name="Column8429"/>
    <tableColumn id="8452" name="Column8430"/>
    <tableColumn id="8453" name="Column8431"/>
    <tableColumn id="8454" name="Column8432"/>
    <tableColumn id="8455" name="Column8433"/>
    <tableColumn id="8456" name="Column8434"/>
    <tableColumn id="8457" name="Column8435"/>
    <tableColumn id="8458" name="Column8436"/>
    <tableColumn id="8459" name="Column8437"/>
    <tableColumn id="8460" name="Column8438"/>
    <tableColumn id="8461" name="Column8439"/>
    <tableColumn id="8462" name="Column8440"/>
    <tableColumn id="8463" name="Column8441"/>
    <tableColumn id="8464" name="Column8442"/>
    <tableColumn id="8465" name="Column8443"/>
    <tableColumn id="8466" name="Column8444"/>
    <tableColumn id="8467" name="Column8445"/>
    <tableColumn id="8468" name="Column8446"/>
    <tableColumn id="8469" name="Column8447"/>
    <tableColumn id="8470" name="Column8448"/>
    <tableColumn id="8471" name="Column8449"/>
    <tableColumn id="8472" name="Column8450"/>
    <tableColumn id="8473" name="Column8451"/>
    <tableColumn id="8474" name="Column8452"/>
    <tableColumn id="8475" name="Column8453"/>
    <tableColumn id="8476" name="Column8454"/>
    <tableColumn id="8477" name="Column8455"/>
    <tableColumn id="8478" name="Column8456"/>
    <tableColumn id="8479" name="Column8457"/>
    <tableColumn id="8480" name="Column8458"/>
    <tableColumn id="8481" name="Column8459"/>
    <tableColumn id="8482" name="Column8460"/>
    <tableColumn id="8483" name="Column8461"/>
    <tableColumn id="8484" name="Column8462"/>
    <tableColumn id="8485" name="Column8463"/>
    <tableColumn id="8486" name="Column8464"/>
    <tableColumn id="8487" name="Column8465"/>
    <tableColumn id="8488" name="Column8466"/>
    <tableColumn id="8489" name="Column8467"/>
    <tableColumn id="8490" name="Column8468"/>
    <tableColumn id="8491" name="Column8469"/>
    <tableColumn id="8492" name="Column8470"/>
    <tableColumn id="8493" name="Column8471"/>
    <tableColumn id="8494" name="Column8472"/>
    <tableColumn id="8495" name="Column8473"/>
    <tableColumn id="8496" name="Column8474"/>
    <tableColumn id="8497" name="Column8475"/>
    <tableColumn id="8498" name="Column8476"/>
    <tableColumn id="8499" name="Column8477"/>
    <tableColumn id="8500" name="Column8478"/>
    <tableColumn id="8501" name="Column8479"/>
    <tableColumn id="8502" name="Column8480"/>
    <tableColumn id="8503" name="Column8481"/>
    <tableColumn id="8504" name="Column8482"/>
    <tableColumn id="8505" name="Column8483"/>
    <tableColumn id="8506" name="Column8484"/>
    <tableColumn id="8507" name="Column8485"/>
    <tableColumn id="8508" name="Column8486"/>
    <tableColumn id="8509" name="Column8487"/>
    <tableColumn id="8510" name="Column8488"/>
    <tableColumn id="8511" name="Column8489"/>
    <tableColumn id="8512" name="Column8490"/>
    <tableColumn id="8513" name="Column8491"/>
    <tableColumn id="8514" name="Column8492"/>
    <tableColumn id="8515" name="Column8493"/>
    <tableColumn id="8516" name="Column8494"/>
    <tableColumn id="8517" name="Column8495"/>
    <tableColumn id="8518" name="Column8496"/>
    <tableColumn id="8519" name="Column8497"/>
    <tableColumn id="8520" name="Column8498"/>
    <tableColumn id="8521" name="Column8499"/>
    <tableColumn id="8522" name="Column8500"/>
    <tableColumn id="8523" name="Column8501"/>
    <tableColumn id="8524" name="Column8502"/>
    <tableColumn id="8525" name="Column8503"/>
    <tableColumn id="8526" name="Column8504"/>
    <tableColumn id="8527" name="Column8505"/>
    <tableColumn id="8528" name="Column8506"/>
    <tableColumn id="8529" name="Column8507"/>
    <tableColumn id="8530" name="Column8508"/>
    <tableColumn id="8531" name="Column8509"/>
    <tableColumn id="8532" name="Column8510"/>
    <tableColumn id="8533" name="Column8511"/>
    <tableColumn id="8534" name="Column8512"/>
    <tableColumn id="8535" name="Column8513"/>
    <tableColumn id="8536" name="Column8514"/>
    <tableColumn id="8537" name="Column8515"/>
    <tableColumn id="8538" name="Column8516"/>
    <tableColumn id="8539" name="Column8517"/>
    <tableColumn id="8540" name="Column8518"/>
    <tableColumn id="8541" name="Column8519"/>
    <tableColumn id="8542" name="Column8520"/>
    <tableColumn id="8543" name="Column8521"/>
    <tableColumn id="8544" name="Column8522"/>
    <tableColumn id="8545" name="Column8523"/>
    <tableColumn id="8546" name="Column8524"/>
    <tableColumn id="8547" name="Column8525"/>
    <tableColumn id="8548" name="Column8526"/>
    <tableColumn id="8549" name="Column8527"/>
    <tableColumn id="8550" name="Column8528"/>
    <tableColumn id="8551" name="Column8529"/>
    <tableColumn id="8552" name="Column8530"/>
    <tableColumn id="8553" name="Column8531"/>
    <tableColumn id="8554" name="Column8532"/>
    <tableColumn id="8555" name="Column8533"/>
    <tableColumn id="8556" name="Column8534"/>
    <tableColumn id="8557" name="Column8535"/>
    <tableColumn id="8558" name="Column8536"/>
    <tableColumn id="8559" name="Column8537"/>
    <tableColumn id="8560" name="Column8538"/>
    <tableColumn id="8561" name="Column8539"/>
    <tableColumn id="8562" name="Column8540"/>
    <tableColumn id="8563" name="Column8541"/>
    <tableColumn id="8564" name="Column8542"/>
    <tableColumn id="8565" name="Column8543"/>
    <tableColumn id="8566" name="Column8544"/>
    <tableColumn id="8567" name="Column8545"/>
    <tableColumn id="8568" name="Column8546"/>
    <tableColumn id="8569" name="Column8547"/>
    <tableColumn id="8570" name="Column8548"/>
    <tableColumn id="8571" name="Column8549"/>
    <tableColumn id="8572" name="Column8550"/>
    <tableColumn id="8573" name="Column8551"/>
    <tableColumn id="8574" name="Column8552"/>
    <tableColumn id="8575" name="Column8553"/>
    <tableColumn id="8576" name="Column8554"/>
    <tableColumn id="8577" name="Column8555"/>
    <tableColumn id="8578" name="Column8556"/>
    <tableColumn id="8579" name="Column8557"/>
    <tableColumn id="8580" name="Column8558"/>
    <tableColumn id="8581" name="Column8559"/>
    <tableColumn id="8582" name="Column8560"/>
    <tableColumn id="8583" name="Column8561"/>
    <tableColumn id="8584" name="Column8562"/>
    <tableColumn id="8585" name="Column8563"/>
    <tableColumn id="8586" name="Column8564"/>
    <tableColumn id="8587" name="Column8565"/>
    <tableColumn id="8588" name="Column8566"/>
    <tableColumn id="8589" name="Column8567"/>
    <tableColumn id="8590" name="Column8568"/>
    <tableColumn id="8591" name="Column8569"/>
    <tableColumn id="8592" name="Column8570"/>
    <tableColumn id="8593" name="Column8571"/>
    <tableColumn id="8594" name="Column8572"/>
    <tableColumn id="8595" name="Column8573"/>
    <tableColumn id="8596" name="Column8574"/>
    <tableColumn id="8597" name="Column8575"/>
    <tableColumn id="8598" name="Column8576"/>
    <tableColumn id="8599" name="Column8577"/>
    <tableColumn id="8600" name="Column8578"/>
    <tableColumn id="8601" name="Column8579"/>
    <tableColumn id="8602" name="Column8580"/>
    <tableColumn id="8603" name="Column8581"/>
    <tableColumn id="8604" name="Column8582"/>
    <tableColumn id="8605" name="Column8583"/>
    <tableColumn id="8606" name="Column8584"/>
    <tableColumn id="8607" name="Column8585"/>
    <tableColumn id="8608" name="Column8586"/>
    <tableColumn id="8609" name="Column8587"/>
    <tableColumn id="8610" name="Column8588"/>
    <tableColumn id="8611" name="Column8589"/>
    <tableColumn id="8612" name="Column8590"/>
    <tableColumn id="8613" name="Column8591"/>
    <tableColumn id="8614" name="Column8592"/>
    <tableColumn id="8615" name="Column8593"/>
    <tableColumn id="8616" name="Column8594"/>
    <tableColumn id="8617" name="Column8595"/>
    <tableColumn id="8618" name="Column8596"/>
    <tableColumn id="8619" name="Column8597"/>
    <tableColumn id="8620" name="Column8598"/>
    <tableColumn id="8621" name="Column8599"/>
    <tableColumn id="8622" name="Column8600"/>
    <tableColumn id="8623" name="Column8601"/>
    <tableColumn id="8624" name="Column8602"/>
    <tableColumn id="8625" name="Column8603"/>
    <tableColumn id="8626" name="Column8604"/>
    <tableColumn id="8627" name="Column8605"/>
    <tableColumn id="8628" name="Column8606"/>
    <tableColumn id="8629" name="Column8607"/>
    <tableColumn id="8630" name="Column8608"/>
    <tableColumn id="8631" name="Column8609"/>
    <tableColumn id="8632" name="Column8610"/>
    <tableColumn id="8633" name="Column8611"/>
    <tableColumn id="8634" name="Column8612"/>
    <tableColumn id="8635" name="Column8613"/>
    <tableColumn id="8636" name="Column8614"/>
    <tableColumn id="8637" name="Column8615"/>
    <tableColumn id="8638" name="Column8616"/>
    <tableColumn id="8639" name="Column8617"/>
    <tableColumn id="8640" name="Column8618"/>
    <tableColumn id="8641" name="Column8619"/>
    <tableColumn id="8642" name="Column8620"/>
    <tableColumn id="8643" name="Column8621"/>
    <tableColumn id="8644" name="Column8622"/>
    <tableColumn id="8645" name="Column8623"/>
    <tableColumn id="8646" name="Column8624"/>
    <tableColumn id="8647" name="Column8625"/>
    <tableColumn id="8648" name="Column8626"/>
    <tableColumn id="8649" name="Column8627"/>
    <tableColumn id="8650" name="Column8628"/>
    <tableColumn id="8651" name="Column8629"/>
    <tableColumn id="8652" name="Column8630"/>
    <tableColumn id="8653" name="Column8631"/>
    <tableColumn id="8654" name="Column8632"/>
    <tableColumn id="8655" name="Column8633"/>
    <tableColumn id="8656" name="Column8634"/>
    <tableColumn id="8657" name="Column8635"/>
    <tableColumn id="8658" name="Column8636"/>
    <tableColumn id="8659" name="Column8637"/>
    <tableColumn id="8660" name="Column8638"/>
    <tableColumn id="8661" name="Column8639"/>
    <tableColumn id="8662" name="Column8640"/>
    <tableColumn id="8663" name="Column8641"/>
    <tableColumn id="8664" name="Column8642"/>
    <tableColumn id="8665" name="Column8643"/>
    <tableColumn id="8666" name="Column8644"/>
    <tableColumn id="8667" name="Column8645"/>
    <tableColumn id="8668" name="Column8646"/>
    <tableColumn id="8669" name="Column8647"/>
    <tableColumn id="8670" name="Column8648"/>
    <tableColumn id="8671" name="Column8649"/>
    <tableColumn id="8672" name="Column8650"/>
    <tableColumn id="8673" name="Column8651"/>
    <tableColumn id="8674" name="Column8652"/>
    <tableColumn id="8675" name="Column8653"/>
    <tableColumn id="8676" name="Column8654"/>
    <tableColumn id="8677" name="Column8655"/>
    <tableColumn id="8678" name="Column8656"/>
    <tableColumn id="8679" name="Column8657"/>
    <tableColumn id="8680" name="Column8658"/>
    <tableColumn id="8681" name="Column8659"/>
    <tableColumn id="8682" name="Column8660"/>
    <tableColumn id="8683" name="Column8661"/>
    <tableColumn id="8684" name="Column8662"/>
    <tableColumn id="8685" name="Column8663"/>
    <tableColumn id="8686" name="Column8664"/>
    <tableColumn id="8687" name="Column8665"/>
    <tableColumn id="8688" name="Column8666"/>
    <tableColumn id="8689" name="Column8667"/>
    <tableColumn id="8690" name="Column8668"/>
    <tableColumn id="8691" name="Column8669"/>
    <tableColumn id="8692" name="Column8670"/>
    <tableColumn id="8693" name="Column8671"/>
    <tableColumn id="8694" name="Column8672"/>
    <tableColumn id="8695" name="Column8673"/>
    <tableColumn id="8696" name="Column8674"/>
    <tableColumn id="8697" name="Column8675"/>
    <tableColumn id="8698" name="Column8676"/>
    <tableColumn id="8699" name="Column8677"/>
    <tableColumn id="8700" name="Column8678"/>
    <tableColumn id="8701" name="Column8679"/>
    <tableColumn id="8702" name="Column8680"/>
    <tableColumn id="8703" name="Column8681"/>
    <tableColumn id="8704" name="Column8682"/>
    <tableColumn id="8705" name="Column8683"/>
    <tableColumn id="8706" name="Column8684"/>
    <tableColumn id="8707" name="Column8685"/>
    <tableColumn id="8708" name="Column8686"/>
    <tableColumn id="8709" name="Column8687"/>
    <tableColumn id="8710" name="Column8688"/>
    <tableColumn id="8711" name="Column8689"/>
    <tableColumn id="8712" name="Column8690"/>
    <tableColumn id="8713" name="Column8691"/>
    <tableColumn id="8714" name="Column8692"/>
    <tableColumn id="8715" name="Column8693"/>
    <tableColumn id="8716" name="Column8694"/>
    <tableColumn id="8717" name="Column8695"/>
    <tableColumn id="8718" name="Column8696"/>
    <tableColumn id="8719" name="Column8697"/>
    <tableColumn id="8720" name="Column8698"/>
    <tableColumn id="8721" name="Column8699"/>
    <tableColumn id="8722" name="Column8700"/>
    <tableColumn id="8723" name="Column8701"/>
    <tableColumn id="8724" name="Column8702"/>
    <tableColumn id="8725" name="Column8703"/>
    <tableColumn id="8726" name="Column8704"/>
    <tableColumn id="8727" name="Column8705"/>
    <tableColumn id="8728" name="Column8706"/>
    <tableColumn id="8729" name="Column8707"/>
    <tableColumn id="8730" name="Column8708"/>
    <tableColumn id="8731" name="Column8709"/>
    <tableColumn id="8732" name="Column8710"/>
    <tableColumn id="8733" name="Column8711"/>
    <tableColumn id="8734" name="Column8712"/>
    <tableColumn id="8735" name="Column8713"/>
    <tableColumn id="8736" name="Column8714"/>
    <tableColumn id="8737" name="Column8715"/>
    <tableColumn id="8738" name="Column8716"/>
    <tableColumn id="8739" name="Column8717"/>
    <tableColumn id="8740" name="Column8718"/>
    <tableColumn id="8741" name="Column8719"/>
    <tableColumn id="8742" name="Column8720"/>
    <tableColumn id="8743" name="Column8721"/>
    <tableColumn id="8744" name="Column8722"/>
    <tableColumn id="8745" name="Column8723"/>
    <tableColumn id="8746" name="Column8724"/>
    <tableColumn id="8747" name="Column8725"/>
    <tableColumn id="8748" name="Column8726"/>
    <tableColumn id="8749" name="Column8727"/>
    <tableColumn id="8750" name="Column8728"/>
    <tableColumn id="8751" name="Column8729"/>
    <tableColumn id="8752" name="Column8730"/>
    <tableColumn id="8753" name="Column8731"/>
    <tableColumn id="8754" name="Column8732"/>
    <tableColumn id="8755" name="Column8733"/>
    <tableColumn id="8756" name="Column8734"/>
    <tableColumn id="8757" name="Column8735"/>
    <tableColumn id="8758" name="Column8736"/>
    <tableColumn id="8759" name="Column8737"/>
    <tableColumn id="8760" name="Column8738"/>
    <tableColumn id="8761" name="Column8739"/>
    <tableColumn id="8762" name="Column8740"/>
    <tableColumn id="8763" name="Column8741"/>
    <tableColumn id="8764" name="Column8742"/>
    <tableColumn id="8765" name="Column8743"/>
    <tableColumn id="8766" name="Column8744"/>
    <tableColumn id="8767" name="Column8745"/>
    <tableColumn id="8768" name="Column8746"/>
    <tableColumn id="8769" name="Column8747"/>
    <tableColumn id="8770" name="Column8748"/>
    <tableColumn id="8771" name="Column8749"/>
    <tableColumn id="8772" name="Column8750"/>
    <tableColumn id="8773" name="Column8751"/>
    <tableColumn id="8774" name="Column8752"/>
    <tableColumn id="8775" name="Column8753"/>
    <tableColumn id="8776" name="Column8754"/>
    <tableColumn id="8777" name="Column8755"/>
    <tableColumn id="8778" name="Column8756"/>
    <tableColumn id="8779" name="Column8757"/>
    <tableColumn id="8780" name="Column8758"/>
    <tableColumn id="8781" name="Column8759"/>
    <tableColumn id="8782" name="Column8760"/>
    <tableColumn id="8783" name="Column8761"/>
    <tableColumn id="8784" name="Column8762"/>
    <tableColumn id="8785" name="Column8763"/>
    <tableColumn id="8786" name="Column8764"/>
    <tableColumn id="8787" name="Column8765"/>
    <tableColumn id="8788" name="Column8766"/>
    <tableColumn id="8789" name="Column8767"/>
    <tableColumn id="8790" name="Column8768"/>
    <tableColumn id="8791" name="Column8769"/>
    <tableColumn id="8792" name="Column8770"/>
    <tableColumn id="8793" name="Column8771"/>
    <tableColumn id="8794" name="Column8772"/>
    <tableColumn id="8795" name="Column8773"/>
    <tableColumn id="8796" name="Column8774"/>
    <tableColumn id="8797" name="Column8775"/>
    <tableColumn id="8798" name="Column8776"/>
    <tableColumn id="8799" name="Column8777"/>
    <tableColumn id="8800" name="Column8778"/>
    <tableColumn id="8801" name="Column8779"/>
    <tableColumn id="8802" name="Column8780"/>
    <tableColumn id="8803" name="Column8781"/>
    <tableColumn id="8804" name="Column8782"/>
    <tableColumn id="8805" name="Column8783"/>
    <tableColumn id="8806" name="Column8784"/>
    <tableColumn id="8807" name="Column8785"/>
    <tableColumn id="8808" name="Column8786"/>
    <tableColumn id="8809" name="Column8787"/>
    <tableColumn id="8810" name="Column8788"/>
    <tableColumn id="8811" name="Column8789"/>
    <tableColumn id="8812" name="Column8790"/>
    <tableColumn id="8813" name="Column8791"/>
    <tableColumn id="8814" name="Column8792"/>
    <tableColumn id="8815" name="Column8793"/>
    <tableColumn id="8816" name="Column8794"/>
    <tableColumn id="8817" name="Column8795"/>
    <tableColumn id="8818" name="Column8796"/>
    <tableColumn id="8819" name="Column8797"/>
    <tableColumn id="8820" name="Column8798"/>
    <tableColumn id="8821" name="Column8799"/>
    <tableColumn id="8822" name="Column8800"/>
    <tableColumn id="8823" name="Column8801"/>
    <tableColumn id="8824" name="Column8802"/>
    <tableColumn id="8825" name="Column8803"/>
    <tableColumn id="8826" name="Column8804"/>
    <tableColumn id="8827" name="Column8805"/>
    <tableColumn id="8828" name="Column8806"/>
    <tableColumn id="8829" name="Column8807"/>
    <tableColumn id="8830" name="Column8808"/>
    <tableColumn id="8831" name="Column8809"/>
    <tableColumn id="8832" name="Column8810"/>
    <tableColumn id="8833" name="Column8811"/>
    <tableColumn id="8834" name="Column8812"/>
    <tableColumn id="8835" name="Column8813"/>
    <tableColumn id="8836" name="Column8814"/>
    <tableColumn id="8837" name="Column8815"/>
    <tableColumn id="8838" name="Column8816"/>
    <tableColumn id="8839" name="Column8817"/>
    <tableColumn id="8840" name="Column8818"/>
    <tableColumn id="8841" name="Column8819"/>
    <tableColumn id="8842" name="Column8820"/>
    <tableColumn id="8843" name="Column8821"/>
    <tableColumn id="8844" name="Column8822"/>
    <tableColumn id="8845" name="Column8823"/>
    <tableColumn id="8846" name="Column8824"/>
    <tableColumn id="8847" name="Column8825"/>
    <tableColumn id="8848" name="Column8826"/>
    <tableColumn id="8849" name="Column8827"/>
    <tableColumn id="8850" name="Column8828"/>
    <tableColumn id="8851" name="Column8829"/>
    <tableColumn id="8852" name="Column8830"/>
    <tableColumn id="8853" name="Column8831"/>
    <tableColumn id="8854" name="Column8832"/>
    <tableColumn id="8855" name="Column8833"/>
    <tableColumn id="8856" name="Column8834"/>
    <tableColumn id="8857" name="Column8835"/>
    <tableColumn id="8858" name="Column8836"/>
    <tableColumn id="8859" name="Column8837"/>
    <tableColumn id="8860" name="Column8838"/>
    <tableColumn id="8861" name="Column8839"/>
    <tableColumn id="8862" name="Column8840"/>
    <tableColumn id="8863" name="Column8841"/>
    <tableColumn id="8864" name="Column8842"/>
    <tableColumn id="8865" name="Column8843"/>
    <tableColumn id="8866" name="Column8844"/>
    <tableColumn id="8867" name="Column8845"/>
    <tableColumn id="8868" name="Column8846"/>
    <tableColumn id="8869" name="Column8847"/>
    <tableColumn id="8870" name="Column8848"/>
    <tableColumn id="8871" name="Column8849"/>
    <tableColumn id="8872" name="Column8850"/>
    <tableColumn id="8873" name="Column8851"/>
    <tableColumn id="8874" name="Column8852"/>
    <tableColumn id="8875" name="Column8853"/>
    <tableColumn id="8876" name="Column8854"/>
    <tableColumn id="8877" name="Column8855"/>
    <tableColumn id="8878" name="Column8856"/>
    <tableColumn id="8879" name="Column8857"/>
    <tableColumn id="8880" name="Column8858"/>
    <tableColumn id="8881" name="Column8859"/>
    <tableColumn id="8882" name="Column8860"/>
    <tableColumn id="8883" name="Column8861"/>
    <tableColumn id="8884" name="Column8862"/>
    <tableColumn id="8885" name="Column8863"/>
    <tableColumn id="8886" name="Column8864"/>
    <tableColumn id="8887" name="Column8865"/>
    <tableColumn id="8888" name="Column8866"/>
    <tableColumn id="8889" name="Column8867"/>
    <tableColumn id="8890" name="Column8868"/>
    <tableColumn id="8891" name="Column8869"/>
    <tableColumn id="8892" name="Column8870"/>
    <tableColumn id="8893" name="Column8871"/>
    <tableColumn id="8894" name="Column8872"/>
    <tableColumn id="8895" name="Column8873"/>
    <tableColumn id="8896" name="Column8874"/>
    <tableColumn id="8897" name="Column8875"/>
    <tableColumn id="8898" name="Column8876"/>
    <tableColumn id="8899" name="Column8877"/>
    <tableColumn id="8900" name="Column8878"/>
    <tableColumn id="8901" name="Column8879"/>
    <tableColumn id="8902" name="Column8880"/>
    <tableColumn id="8903" name="Column8881"/>
    <tableColumn id="8904" name="Column8882"/>
    <tableColumn id="8905" name="Column8883"/>
    <tableColumn id="8906" name="Column8884"/>
    <tableColumn id="8907" name="Column8885"/>
    <tableColumn id="8908" name="Column8886"/>
    <tableColumn id="8909" name="Column8887"/>
    <tableColumn id="8910" name="Column8888"/>
    <tableColumn id="8911" name="Column8889"/>
    <tableColumn id="8912" name="Column8890"/>
    <tableColumn id="8913" name="Column8891"/>
    <tableColumn id="8914" name="Column8892"/>
    <tableColumn id="8915" name="Column8893"/>
    <tableColumn id="8916" name="Column8894"/>
    <tableColumn id="8917" name="Column8895"/>
    <tableColumn id="8918" name="Column8896"/>
    <tableColumn id="8919" name="Column8897"/>
    <tableColumn id="8920" name="Column8898"/>
    <tableColumn id="8921" name="Column8899"/>
    <tableColumn id="8922" name="Column8900"/>
    <tableColumn id="8923" name="Column8901"/>
    <tableColumn id="8924" name="Column8902"/>
    <tableColumn id="8925" name="Column8903"/>
    <tableColumn id="8926" name="Column8904"/>
    <tableColumn id="8927" name="Column8905"/>
    <tableColumn id="8928" name="Column8906"/>
    <tableColumn id="8929" name="Column8907"/>
    <tableColumn id="8930" name="Column8908"/>
    <tableColumn id="8931" name="Column8909"/>
    <tableColumn id="8932" name="Column8910"/>
    <tableColumn id="8933" name="Column8911"/>
    <tableColumn id="8934" name="Column8912"/>
    <tableColumn id="8935" name="Column8913"/>
    <tableColumn id="8936" name="Column8914"/>
    <tableColumn id="8937" name="Column8915"/>
    <tableColumn id="8938" name="Column8916"/>
    <tableColumn id="8939" name="Column8917"/>
    <tableColumn id="8940" name="Column8918"/>
    <tableColumn id="8941" name="Column8919"/>
    <tableColumn id="8942" name="Column8920"/>
    <tableColumn id="8943" name="Column8921"/>
    <tableColumn id="8944" name="Column8922"/>
    <tableColumn id="8945" name="Column8923"/>
    <tableColumn id="8946" name="Column8924"/>
    <tableColumn id="8947" name="Column8925"/>
    <tableColumn id="8948" name="Column8926"/>
    <tableColumn id="8949" name="Column8927"/>
    <tableColumn id="8950" name="Column8928"/>
    <tableColumn id="8951" name="Column8929"/>
    <tableColumn id="8952" name="Column8930"/>
    <tableColumn id="8953" name="Column8931"/>
    <tableColumn id="8954" name="Column8932"/>
    <tableColumn id="8955" name="Column8933"/>
    <tableColumn id="8956" name="Column8934"/>
    <tableColumn id="8957" name="Column8935"/>
    <tableColumn id="8958" name="Column8936"/>
    <tableColumn id="8959" name="Column8937"/>
    <tableColumn id="8960" name="Column8938"/>
    <tableColumn id="8961" name="Column8939"/>
    <tableColumn id="8962" name="Column8940"/>
    <tableColumn id="8963" name="Column8941"/>
    <tableColumn id="8964" name="Column8942"/>
    <tableColumn id="8965" name="Column8943"/>
    <tableColumn id="8966" name="Column8944"/>
    <tableColumn id="8967" name="Column8945"/>
    <tableColumn id="8968" name="Column8946"/>
    <tableColumn id="8969" name="Column8947"/>
    <tableColumn id="8970" name="Column8948"/>
    <tableColumn id="8971" name="Column8949"/>
    <tableColumn id="8972" name="Column8950"/>
    <tableColumn id="8973" name="Column8951"/>
    <tableColumn id="8974" name="Column8952"/>
    <tableColumn id="8975" name="Column8953"/>
    <tableColumn id="8976" name="Column8954"/>
    <tableColumn id="8977" name="Column8955"/>
    <tableColumn id="8978" name="Column8956"/>
    <tableColumn id="8979" name="Column8957"/>
    <tableColumn id="8980" name="Column8958"/>
    <tableColumn id="8981" name="Column8959"/>
    <tableColumn id="8982" name="Column8960"/>
    <tableColumn id="8983" name="Column8961"/>
    <tableColumn id="8984" name="Column8962"/>
    <tableColumn id="8985" name="Column8963"/>
    <tableColumn id="8986" name="Column8964"/>
    <tableColumn id="8987" name="Column8965"/>
    <tableColumn id="8988" name="Column8966"/>
    <tableColumn id="8989" name="Column8967"/>
    <tableColumn id="8990" name="Column8968"/>
    <tableColumn id="8991" name="Column8969"/>
    <tableColumn id="8992" name="Column8970"/>
    <tableColumn id="8993" name="Column8971"/>
    <tableColumn id="8994" name="Column8972"/>
    <tableColumn id="8995" name="Column8973"/>
    <tableColumn id="8996" name="Column8974"/>
    <tableColumn id="8997" name="Column8975"/>
    <tableColumn id="8998" name="Column8976"/>
    <tableColumn id="8999" name="Column8977"/>
    <tableColumn id="9000" name="Column8978"/>
    <tableColumn id="9001" name="Column8979"/>
    <tableColumn id="9002" name="Column8980"/>
    <tableColumn id="9003" name="Column8981"/>
    <tableColumn id="9004" name="Column8982"/>
    <tableColumn id="9005" name="Column8983"/>
    <tableColumn id="9006" name="Column8984"/>
    <tableColumn id="9007" name="Column8985"/>
    <tableColumn id="9008" name="Column8986"/>
    <tableColumn id="9009" name="Column8987"/>
    <tableColumn id="9010" name="Column8988"/>
    <tableColumn id="9011" name="Column8989"/>
    <tableColumn id="9012" name="Column8990"/>
    <tableColumn id="9013" name="Column8991"/>
    <tableColumn id="9014" name="Column8992"/>
    <tableColumn id="9015" name="Column8993"/>
    <tableColumn id="9016" name="Column8994"/>
    <tableColumn id="9017" name="Column8995"/>
    <tableColumn id="9018" name="Column8996"/>
    <tableColumn id="9019" name="Column8997"/>
    <tableColumn id="9020" name="Column8998"/>
    <tableColumn id="9021" name="Column8999"/>
    <tableColumn id="9022" name="Column9000"/>
    <tableColumn id="9023" name="Column9001"/>
    <tableColumn id="9024" name="Column9002"/>
    <tableColumn id="9025" name="Column9003"/>
    <tableColumn id="9026" name="Column9004"/>
    <tableColumn id="9027" name="Column9005"/>
    <tableColumn id="9028" name="Column9006"/>
    <tableColumn id="9029" name="Column9007"/>
    <tableColumn id="9030" name="Column9008"/>
    <tableColumn id="9031" name="Column9009"/>
    <tableColumn id="9032" name="Column9010"/>
    <tableColumn id="9033" name="Column9011"/>
    <tableColumn id="9034" name="Column9012"/>
    <tableColumn id="9035" name="Column9013"/>
    <tableColumn id="9036" name="Column9014"/>
    <tableColumn id="9037" name="Column9015"/>
    <tableColumn id="9038" name="Column9016"/>
    <tableColumn id="9039" name="Column9017"/>
    <tableColumn id="9040" name="Column9018"/>
    <tableColumn id="9041" name="Column9019"/>
    <tableColumn id="9042" name="Column9020"/>
    <tableColumn id="9043" name="Column9021"/>
    <tableColumn id="9044" name="Column9022"/>
    <tableColumn id="9045" name="Column9023"/>
    <tableColumn id="9046" name="Column9024"/>
    <tableColumn id="9047" name="Column9025"/>
    <tableColumn id="9048" name="Column9026"/>
    <tableColumn id="9049" name="Column9027"/>
    <tableColumn id="9050" name="Column9028"/>
    <tableColumn id="9051" name="Column9029"/>
    <tableColumn id="9052" name="Column9030"/>
    <tableColumn id="9053" name="Column9031"/>
    <tableColumn id="9054" name="Column9032"/>
    <tableColumn id="9055" name="Column9033"/>
    <tableColumn id="9056" name="Column9034"/>
    <tableColumn id="9057" name="Column9035"/>
    <tableColumn id="9058" name="Column9036"/>
    <tableColumn id="9059" name="Column9037"/>
    <tableColumn id="9060" name="Column9038"/>
    <tableColumn id="9061" name="Column9039"/>
    <tableColumn id="9062" name="Column9040"/>
    <tableColumn id="9063" name="Column9041"/>
    <tableColumn id="9064" name="Column9042"/>
    <tableColumn id="9065" name="Column9043"/>
    <tableColumn id="9066" name="Column9044"/>
    <tableColumn id="9067" name="Column9045"/>
    <tableColumn id="9068" name="Column9046"/>
    <tableColumn id="9069" name="Column9047"/>
    <tableColumn id="9070" name="Column9048"/>
    <tableColumn id="9071" name="Column9049"/>
    <tableColumn id="9072" name="Column9050"/>
    <tableColumn id="9073" name="Column9051"/>
    <tableColumn id="9074" name="Column9052"/>
    <tableColumn id="9075" name="Column9053"/>
    <tableColumn id="9076" name="Column9054"/>
    <tableColumn id="9077" name="Column9055"/>
    <tableColumn id="9078" name="Column9056"/>
    <tableColumn id="9079" name="Column9057"/>
    <tableColumn id="9080" name="Column9058"/>
    <tableColumn id="9081" name="Column9059"/>
    <tableColumn id="9082" name="Column9060"/>
    <tableColumn id="9083" name="Column9061"/>
    <tableColumn id="9084" name="Column9062"/>
    <tableColumn id="9085" name="Column9063"/>
    <tableColumn id="9086" name="Column9064"/>
    <tableColumn id="9087" name="Column9065"/>
    <tableColumn id="9088" name="Column9066"/>
    <tableColumn id="9089" name="Column9067"/>
    <tableColumn id="9090" name="Column9068"/>
    <tableColumn id="9091" name="Column9069"/>
    <tableColumn id="9092" name="Column9070"/>
    <tableColumn id="9093" name="Column9071"/>
    <tableColumn id="9094" name="Column9072"/>
    <tableColumn id="9095" name="Column9073"/>
    <tableColumn id="9096" name="Column9074"/>
    <tableColumn id="9097" name="Column9075"/>
    <tableColumn id="9098" name="Column9076"/>
    <tableColumn id="9099" name="Column9077"/>
    <tableColumn id="9100" name="Column9078"/>
    <tableColumn id="9101" name="Column9079"/>
    <tableColumn id="9102" name="Column9080"/>
    <tableColumn id="9103" name="Column9081"/>
    <tableColumn id="9104" name="Column9082"/>
    <tableColumn id="9105" name="Column9083"/>
    <tableColumn id="9106" name="Column9084"/>
    <tableColumn id="9107" name="Column9085"/>
    <tableColumn id="9108" name="Column9086"/>
    <tableColumn id="9109" name="Column9087"/>
    <tableColumn id="9110" name="Column9088"/>
    <tableColumn id="9111" name="Column9089"/>
    <tableColumn id="9112" name="Column9090"/>
    <tableColumn id="9113" name="Column9091"/>
    <tableColumn id="9114" name="Column9092"/>
    <tableColumn id="9115" name="Column9093"/>
    <tableColumn id="9116" name="Column9094"/>
    <tableColumn id="9117" name="Column9095"/>
    <tableColumn id="9118" name="Column9096"/>
    <tableColumn id="9119" name="Column9097"/>
    <tableColumn id="9120" name="Column9098"/>
    <tableColumn id="9121" name="Column9099"/>
    <tableColumn id="9122" name="Column9100"/>
    <tableColumn id="9123" name="Column9101"/>
    <tableColumn id="9124" name="Column9102"/>
    <tableColumn id="9125" name="Column9103"/>
    <tableColumn id="9126" name="Column9104"/>
    <tableColumn id="9127" name="Column9105"/>
    <tableColumn id="9128" name="Column9106"/>
    <tableColumn id="9129" name="Column9107"/>
    <tableColumn id="9130" name="Column9108"/>
    <tableColumn id="9131" name="Column9109"/>
    <tableColumn id="9132" name="Column9110"/>
    <tableColumn id="9133" name="Column9111"/>
    <tableColumn id="9134" name="Column9112"/>
    <tableColumn id="9135" name="Column9113"/>
    <tableColumn id="9136" name="Column9114"/>
    <tableColumn id="9137" name="Column9115"/>
    <tableColumn id="9138" name="Column9116"/>
    <tableColumn id="9139" name="Column9117"/>
    <tableColumn id="9140" name="Column9118"/>
    <tableColumn id="9141" name="Column9119"/>
    <tableColumn id="9142" name="Column9120"/>
    <tableColumn id="9143" name="Column9121"/>
    <tableColumn id="9144" name="Column9122"/>
    <tableColumn id="9145" name="Column9123"/>
    <tableColumn id="9146" name="Column9124"/>
    <tableColumn id="9147" name="Column9125"/>
    <tableColumn id="9148" name="Column9126"/>
    <tableColumn id="9149" name="Column9127"/>
    <tableColumn id="9150" name="Column9128"/>
    <tableColumn id="9151" name="Column9129"/>
    <tableColumn id="9152" name="Column9130"/>
    <tableColumn id="9153" name="Column9131"/>
    <tableColumn id="9154" name="Column9132"/>
    <tableColumn id="9155" name="Column9133"/>
    <tableColumn id="9156" name="Column9134"/>
    <tableColumn id="9157" name="Column9135"/>
    <tableColumn id="9158" name="Column9136"/>
    <tableColumn id="9159" name="Column9137"/>
    <tableColumn id="9160" name="Column9138"/>
    <tableColumn id="9161" name="Column9139"/>
    <tableColumn id="9162" name="Column9140"/>
    <tableColumn id="9163" name="Column9141"/>
    <tableColumn id="9164" name="Column9142"/>
    <tableColumn id="9165" name="Column9143"/>
    <tableColumn id="9166" name="Column9144"/>
    <tableColumn id="9167" name="Column9145"/>
    <tableColumn id="9168" name="Column9146"/>
    <tableColumn id="9169" name="Column9147"/>
    <tableColumn id="9170" name="Column9148"/>
    <tableColumn id="9171" name="Column9149"/>
    <tableColumn id="9172" name="Column9150"/>
    <tableColumn id="9173" name="Column9151"/>
    <tableColumn id="9174" name="Column9152"/>
    <tableColumn id="9175" name="Column9153"/>
    <tableColumn id="9176" name="Column9154"/>
    <tableColumn id="9177" name="Column9155"/>
    <tableColumn id="9178" name="Column9156"/>
    <tableColumn id="9179" name="Column9157"/>
    <tableColumn id="9180" name="Column9158"/>
    <tableColumn id="9181" name="Column9159"/>
    <tableColumn id="9182" name="Column9160"/>
    <tableColumn id="9183" name="Column9161"/>
    <tableColumn id="9184" name="Column9162"/>
    <tableColumn id="9185" name="Column9163"/>
    <tableColumn id="9186" name="Column9164"/>
    <tableColumn id="9187" name="Column9165"/>
    <tableColumn id="9188" name="Column9166"/>
    <tableColumn id="9189" name="Column9167"/>
    <tableColumn id="9190" name="Column9168"/>
    <tableColumn id="9191" name="Column9169"/>
    <tableColumn id="9192" name="Column9170"/>
    <tableColumn id="9193" name="Column9171"/>
    <tableColumn id="9194" name="Column9172"/>
    <tableColumn id="9195" name="Column9173"/>
    <tableColumn id="9196" name="Column9174"/>
    <tableColumn id="9197" name="Column9175"/>
    <tableColumn id="9198" name="Column9176"/>
    <tableColumn id="9199" name="Column9177"/>
    <tableColumn id="9200" name="Column9178"/>
    <tableColumn id="9201" name="Column9179"/>
    <tableColumn id="9202" name="Column9180"/>
    <tableColumn id="9203" name="Column9181"/>
    <tableColumn id="9204" name="Column9182"/>
    <tableColumn id="9205" name="Column9183"/>
    <tableColumn id="9206" name="Column9184"/>
    <tableColumn id="9207" name="Column9185"/>
    <tableColumn id="9208" name="Column9186"/>
    <tableColumn id="9209" name="Column9187"/>
    <tableColumn id="9210" name="Column9188"/>
    <tableColumn id="9211" name="Column9189"/>
    <tableColumn id="9212" name="Column9190"/>
    <tableColumn id="9213" name="Column9191"/>
    <tableColumn id="9214" name="Column9192"/>
    <tableColumn id="9215" name="Column9193"/>
    <tableColumn id="9216" name="Column9194"/>
    <tableColumn id="9217" name="Column9195"/>
    <tableColumn id="9218" name="Column9196"/>
    <tableColumn id="9219" name="Column9197"/>
    <tableColumn id="9220" name="Column9198"/>
    <tableColumn id="9221" name="Column9199"/>
    <tableColumn id="9222" name="Column9200"/>
    <tableColumn id="9223" name="Column9201"/>
    <tableColumn id="9224" name="Column9202"/>
    <tableColumn id="9225" name="Column9203"/>
    <tableColumn id="9226" name="Column9204"/>
    <tableColumn id="9227" name="Column9205"/>
    <tableColumn id="9228" name="Column9206"/>
    <tableColumn id="9229" name="Column9207"/>
    <tableColumn id="9230" name="Column9208"/>
    <tableColumn id="9231" name="Column9209"/>
    <tableColumn id="9232" name="Column9210"/>
    <tableColumn id="9233" name="Column9211"/>
    <tableColumn id="9234" name="Column9212"/>
    <tableColumn id="9235" name="Column9213"/>
    <tableColumn id="9236" name="Column9214"/>
    <tableColumn id="9237" name="Column9215"/>
    <tableColumn id="9238" name="Column9216"/>
    <tableColumn id="9239" name="Column9217"/>
    <tableColumn id="9240" name="Column9218"/>
    <tableColumn id="9241" name="Column9219"/>
    <tableColumn id="9242" name="Column9220"/>
    <tableColumn id="9243" name="Column9221"/>
    <tableColumn id="9244" name="Column9222"/>
    <tableColumn id="9245" name="Column9223"/>
    <tableColumn id="9246" name="Column9224"/>
    <tableColumn id="9247" name="Column9225"/>
    <tableColumn id="9248" name="Column9226"/>
    <tableColumn id="9249" name="Column9227"/>
    <tableColumn id="9250" name="Column9228"/>
    <tableColumn id="9251" name="Column9229"/>
    <tableColumn id="9252" name="Column9230"/>
    <tableColumn id="9253" name="Column9231"/>
    <tableColumn id="9254" name="Column9232"/>
    <tableColumn id="9255" name="Column9233"/>
    <tableColumn id="9256" name="Column9234"/>
    <tableColumn id="9257" name="Column9235"/>
    <tableColumn id="9258" name="Column9236"/>
    <tableColumn id="9259" name="Column9237"/>
    <tableColumn id="9260" name="Column9238"/>
    <tableColumn id="9261" name="Column9239"/>
    <tableColumn id="9262" name="Column9240"/>
    <tableColumn id="9263" name="Column9241"/>
    <tableColumn id="9264" name="Column9242"/>
    <tableColumn id="9265" name="Column9243"/>
    <tableColumn id="9266" name="Column9244"/>
    <tableColumn id="9267" name="Column9245"/>
    <tableColumn id="9268" name="Column9246"/>
    <tableColumn id="9269" name="Column9247"/>
    <tableColumn id="9270" name="Column9248"/>
    <tableColumn id="9271" name="Column9249"/>
    <tableColumn id="9272" name="Column9250"/>
    <tableColumn id="9273" name="Column9251"/>
    <tableColumn id="9274" name="Column9252"/>
    <tableColumn id="9275" name="Column9253"/>
    <tableColumn id="9276" name="Column9254"/>
    <tableColumn id="9277" name="Column9255"/>
    <tableColumn id="9278" name="Column9256"/>
    <tableColumn id="9279" name="Column9257"/>
    <tableColumn id="9280" name="Column9258"/>
    <tableColumn id="9281" name="Column9259"/>
    <tableColumn id="9282" name="Column9260"/>
    <tableColumn id="9283" name="Column9261"/>
    <tableColumn id="9284" name="Column9262"/>
    <tableColumn id="9285" name="Column9263"/>
    <tableColumn id="9286" name="Column9264"/>
    <tableColumn id="9287" name="Column9265"/>
    <tableColumn id="9288" name="Column9266"/>
    <tableColumn id="9289" name="Column9267"/>
    <tableColumn id="9290" name="Column9268"/>
    <tableColumn id="9291" name="Column9269"/>
    <tableColumn id="9292" name="Column9270"/>
    <tableColumn id="9293" name="Column9271"/>
    <tableColumn id="9294" name="Column9272"/>
    <tableColumn id="9295" name="Column9273"/>
    <tableColumn id="9296" name="Column9274"/>
    <tableColumn id="9297" name="Column9275"/>
    <tableColumn id="9298" name="Column9276"/>
    <tableColumn id="9299" name="Column9277"/>
    <tableColumn id="9300" name="Column9278"/>
    <tableColumn id="9301" name="Column9279"/>
    <tableColumn id="9302" name="Column9280"/>
    <tableColumn id="9303" name="Column9281"/>
    <tableColumn id="9304" name="Column9282"/>
    <tableColumn id="9305" name="Column9283"/>
    <tableColumn id="9306" name="Column9284"/>
    <tableColumn id="9307" name="Column9285"/>
    <tableColumn id="9308" name="Column9286"/>
    <tableColumn id="9309" name="Column9287"/>
    <tableColumn id="9310" name="Column9288"/>
    <tableColumn id="9311" name="Column9289"/>
    <tableColumn id="9312" name="Column9290"/>
    <tableColumn id="9313" name="Column9291"/>
    <tableColumn id="9314" name="Column9292"/>
    <tableColumn id="9315" name="Column9293"/>
    <tableColumn id="9316" name="Column9294"/>
    <tableColumn id="9317" name="Column9295"/>
    <tableColumn id="9318" name="Column9296"/>
    <tableColumn id="9319" name="Column9297"/>
    <tableColumn id="9320" name="Column9298"/>
    <tableColumn id="9321" name="Column9299"/>
    <tableColumn id="9322" name="Column9300"/>
    <tableColumn id="9323" name="Column9301"/>
    <tableColumn id="9324" name="Column9302"/>
    <tableColumn id="9325" name="Column9303"/>
    <tableColumn id="9326" name="Column9304"/>
    <tableColumn id="9327" name="Column9305"/>
    <tableColumn id="9328" name="Column9306"/>
    <tableColumn id="9329" name="Column9307"/>
    <tableColumn id="9330" name="Column9308"/>
    <tableColumn id="9331" name="Column9309"/>
    <tableColumn id="9332" name="Column9310"/>
    <tableColumn id="9333" name="Column9311"/>
    <tableColumn id="9334" name="Column9312"/>
    <tableColumn id="9335" name="Column9313"/>
    <tableColumn id="9336" name="Column9314"/>
    <tableColumn id="9337" name="Column9315"/>
    <tableColumn id="9338" name="Column9316"/>
    <tableColumn id="9339" name="Column9317"/>
    <tableColumn id="9340" name="Column9318"/>
    <tableColumn id="9341" name="Column9319"/>
    <tableColumn id="9342" name="Column9320"/>
    <tableColumn id="9343" name="Column9321"/>
    <tableColumn id="9344" name="Column9322"/>
    <tableColumn id="9345" name="Column9323"/>
    <tableColumn id="9346" name="Column9324"/>
    <tableColumn id="9347" name="Column9325"/>
    <tableColumn id="9348" name="Column9326"/>
    <tableColumn id="9349" name="Column9327"/>
    <tableColumn id="9350" name="Column9328"/>
    <tableColumn id="9351" name="Column9329"/>
    <tableColumn id="9352" name="Column9330"/>
    <tableColumn id="9353" name="Column9331"/>
    <tableColumn id="9354" name="Column9332"/>
    <tableColumn id="9355" name="Column9333"/>
    <tableColumn id="9356" name="Column9334"/>
    <tableColumn id="9357" name="Column9335"/>
    <tableColumn id="9358" name="Column9336"/>
    <tableColumn id="9359" name="Column9337"/>
    <tableColumn id="9360" name="Column9338"/>
    <tableColumn id="9361" name="Column9339"/>
    <tableColumn id="9362" name="Column9340"/>
    <tableColumn id="9363" name="Column9341"/>
    <tableColumn id="9364" name="Column9342"/>
    <tableColumn id="9365" name="Column9343"/>
    <tableColumn id="9366" name="Column9344"/>
    <tableColumn id="9367" name="Column9345"/>
    <tableColumn id="9368" name="Column9346"/>
    <tableColumn id="9369" name="Column9347"/>
    <tableColumn id="9370" name="Column9348"/>
    <tableColumn id="9371" name="Column9349"/>
    <tableColumn id="9372" name="Column9350"/>
    <tableColumn id="9373" name="Column9351"/>
    <tableColumn id="9374" name="Column9352"/>
    <tableColumn id="9375" name="Column9353"/>
    <tableColumn id="9376" name="Column9354"/>
    <tableColumn id="9377" name="Column9355"/>
    <tableColumn id="9378" name="Column9356"/>
    <tableColumn id="9379" name="Column9357"/>
    <tableColumn id="9380" name="Column9358"/>
    <tableColumn id="9381" name="Column9359"/>
    <tableColumn id="9382" name="Column9360"/>
    <tableColumn id="9383" name="Column9361"/>
    <tableColumn id="9384" name="Column9362"/>
    <tableColumn id="9385" name="Column9363"/>
    <tableColumn id="9386" name="Column9364"/>
    <tableColumn id="9387" name="Column9365"/>
    <tableColumn id="9388" name="Column9366"/>
    <tableColumn id="9389" name="Column9367"/>
    <tableColumn id="9390" name="Column9368"/>
    <tableColumn id="9391" name="Column9369"/>
    <tableColumn id="9392" name="Column9370"/>
    <tableColumn id="9393" name="Column9371"/>
    <tableColumn id="9394" name="Column9372"/>
    <tableColumn id="9395" name="Column9373"/>
    <tableColumn id="9396" name="Column9374"/>
    <tableColumn id="9397" name="Column9375"/>
    <tableColumn id="9398" name="Column9376"/>
    <tableColumn id="9399" name="Column9377"/>
    <tableColumn id="9400" name="Column9378"/>
    <tableColumn id="9401" name="Column9379"/>
    <tableColumn id="9402" name="Column9380"/>
    <tableColumn id="9403" name="Column9381"/>
    <tableColumn id="9404" name="Column9382"/>
    <tableColumn id="9405" name="Column9383"/>
    <tableColumn id="9406" name="Column9384"/>
    <tableColumn id="9407" name="Column9385"/>
    <tableColumn id="9408" name="Column9386"/>
    <tableColumn id="9409" name="Column9387"/>
    <tableColumn id="9410" name="Column9388"/>
    <tableColumn id="9411" name="Column9389"/>
    <tableColumn id="9412" name="Column9390"/>
    <tableColumn id="9413" name="Column9391"/>
    <tableColumn id="9414" name="Column9392"/>
    <tableColumn id="9415" name="Column9393"/>
    <tableColumn id="9416" name="Column9394"/>
    <tableColumn id="9417" name="Column9395"/>
    <tableColumn id="9418" name="Column9396"/>
    <tableColumn id="9419" name="Column9397"/>
    <tableColumn id="9420" name="Column9398"/>
    <tableColumn id="9421" name="Column9399"/>
    <tableColumn id="9422" name="Column9400"/>
    <tableColumn id="9423" name="Column9401"/>
    <tableColumn id="9424" name="Column9402"/>
    <tableColumn id="9425" name="Column9403"/>
    <tableColumn id="9426" name="Column9404"/>
    <tableColumn id="9427" name="Column9405"/>
    <tableColumn id="9428" name="Column9406"/>
    <tableColumn id="9429" name="Column9407"/>
    <tableColumn id="9430" name="Column9408"/>
    <tableColumn id="9431" name="Column9409"/>
    <tableColumn id="9432" name="Column9410"/>
    <tableColumn id="9433" name="Column9411"/>
    <tableColumn id="9434" name="Column9412"/>
    <tableColumn id="9435" name="Column9413"/>
    <tableColumn id="9436" name="Column9414"/>
    <tableColumn id="9437" name="Column9415"/>
    <tableColumn id="9438" name="Column9416"/>
    <tableColumn id="9439" name="Column9417"/>
    <tableColumn id="9440" name="Column9418"/>
    <tableColumn id="9441" name="Column9419"/>
    <tableColumn id="9442" name="Column9420"/>
    <tableColumn id="9443" name="Column9421"/>
    <tableColumn id="9444" name="Column9422"/>
    <tableColumn id="9445" name="Column9423"/>
    <tableColumn id="9446" name="Column9424"/>
    <tableColumn id="9447" name="Column9425"/>
    <tableColumn id="9448" name="Column9426"/>
    <tableColumn id="9449" name="Column9427"/>
    <tableColumn id="9450" name="Column9428"/>
    <tableColumn id="9451" name="Column9429"/>
    <tableColumn id="9452" name="Column9430"/>
    <tableColumn id="9453" name="Column9431"/>
    <tableColumn id="9454" name="Column9432"/>
    <tableColumn id="9455" name="Column9433"/>
    <tableColumn id="9456" name="Column9434"/>
    <tableColumn id="9457" name="Column9435"/>
    <tableColumn id="9458" name="Column9436"/>
    <tableColumn id="9459" name="Column9437"/>
    <tableColumn id="9460" name="Column9438"/>
    <tableColumn id="9461" name="Column9439"/>
    <tableColumn id="9462" name="Column9440"/>
    <tableColumn id="9463" name="Column9441"/>
    <tableColumn id="9464" name="Column9442"/>
    <tableColumn id="9465" name="Column9443"/>
    <tableColumn id="9466" name="Column9444"/>
    <tableColumn id="9467" name="Column9445"/>
    <tableColumn id="9468" name="Column9446"/>
    <tableColumn id="9469" name="Column9447"/>
    <tableColumn id="9470" name="Column9448"/>
    <tableColumn id="9471" name="Column9449"/>
    <tableColumn id="9472" name="Column9450"/>
    <tableColumn id="9473" name="Column9451"/>
    <tableColumn id="9474" name="Column9452"/>
    <tableColumn id="9475" name="Column9453"/>
    <tableColumn id="9476" name="Column9454"/>
    <tableColumn id="9477" name="Column9455"/>
    <tableColumn id="9478" name="Column9456"/>
    <tableColumn id="9479" name="Column9457"/>
    <tableColumn id="9480" name="Column9458"/>
    <tableColumn id="9481" name="Column9459"/>
    <tableColumn id="9482" name="Column9460"/>
    <tableColumn id="9483" name="Column9461"/>
    <tableColumn id="9484" name="Column9462"/>
    <tableColumn id="9485" name="Column9463"/>
    <tableColumn id="9486" name="Column9464"/>
    <tableColumn id="9487" name="Column9465"/>
    <tableColumn id="9488" name="Column9466"/>
    <tableColumn id="9489" name="Column9467"/>
    <tableColumn id="9490" name="Column9468"/>
    <tableColumn id="9491" name="Column9469"/>
    <tableColumn id="9492" name="Column9470"/>
    <tableColumn id="9493" name="Column9471"/>
    <tableColumn id="9494" name="Column9472"/>
    <tableColumn id="9495" name="Column9473"/>
    <tableColumn id="9496" name="Column9474"/>
    <tableColumn id="9497" name="Column9475"/>
    <tableColumn id="9498" name="Column9476"/>
    <tableColumn id="9499" name="Column9477"/>
    <tableColumn id="9500" name="Column9478"/>
    <tableColumn id="9501" name="Column9479"/>
    <tableColumn id="9502" name="Column9480"/>
    <tableColumn id="9503" name="Column9481"/>
    <tableColumn id="9504" name="Column9482"/>
    <tableColumn id="9505" name="Column9483"/>
    <tableColumn id="9506" name="Column9484"/>
    <tableColumn id="9507" name="Column9485"/>
    <tableColumn id="9508" name="Column9486"/>
    <tableColumn id="9509" name="Column9487"/>
    <tableColumn id="9510" name="Column9488"/>
    <tableColumn id="9511" name="Column9489"/>
    <tableColumn id="9512" name="Column9490"/>
    <tableColumn id="9513" name="Column9491"/>
    <tableColumn id="9514" name="Column9492"/>
    <tableColumn id="9515" name="Column9493"/>
    <tableColumn id="9516" name="Column9494"/>
    <tableColumn id="9517" name="Column9495"/>
    <tableColumn id="9518" name="Column9496"/>
    <tableColumn id="9519" name="Column9497"/>
    <tableColumn id="9520" name="Column9498"/>
    <tableColumn id="9521" name="Column9499"/>
    <tableColumn id="9522" name="Column9500"/>
    <tableColumn id="9523" name="Column9501"/>
    <tableColumn id="9524" name="Column9502"/>
    <tableColumn id="9525" name="Column9503"/>
    <tableColumn id="9526" name="Column9504"/>
    <tableColumn id="9527" name="Column9505"/>
    <tableColumn id="9528" name="Column9506"/>
    <tableColumn id="9529" name="Column9507"/>
    <tableColumn id="9530" name="Column9508"/>
    <tableColumn id="9531" name="Column9509"/>
    <tableColumn id="9532" name="Column9510"/>
    <tableColumn id="9533" name="Column9511"/>
    <tableColumn id="9534" name="Column9512"/>
    <tableColumn id="9535" name="Column9513"/>
    <tableColumn id="9536" name="Column9514"/>
    <tableColumn id="9537" name="Column9515"/>
    <tableColumn id="9538" name="Column9516"/>
    <tableColumn id="9539" name="Column9517"/>
    <tableColumn id="9540" name="Column9518"/>
    <tableColumn id="9541" name="Column9519"/>
    <tableColumn id="9542" name="Column9520"/>
    <tableColumn id="9543" name="Column9521"/>
    <tableColumn id="9544" name="Column9522"/>
    <tableColumn id="9545" name="Column9523"/>
    <tableColumn id="9546" name="Column9524"/>
    <tableColumn id="9547" name="Column9525"/>
    <tableColumn id="9548" name="Column9526"/>
    <tableColumn id="9549" name="Column9527"/>
    <tableColumn id="9550" name="Column9528"/>
    <tableColumn id="9551" name="Column9529"/>
    <tableColumn id="9552" name="Column9530"/>
    <tableColumn id="9553" name="Column9531"/>
    <tableColumn id="9554" name="Column9532"/>
    <tableColumn id="9555" name="Column9533"/>
    <tableColumn id="9556" name="Column9534"/>
    <tableColumn id="9557" name="Column9535"/>
    <tableColumn id="9558" name="Column9536"/>
    <tableColumn id="9559" name="Column9537"/>
    <tableColumn id="9560" name="Column9538"/>
    <tableColumn id="9561" name="Column9539"/>
    <tableColumn id="9562" name="Column9540"/>
    <tableColumn id="9563" name="Column9541"/>
    <tableColumn id="9564" name="Column9542"/>
    <tableColumn id="9565" name="Column9543"/>
    <tableColumn id="9566" name="Column9544"/>
    <tableColumn id="9567" name="Column9545"/>
    <tableColumn id="9568" name="Column9546"/>
    <tableColumn id="9569" name="Column9547"/>
    <tableColumn id="9570" name="Column9548"/>
    <tableColumn id="9571" name="Column9549"/>
    <tableColumn id="9572" name="Column9550"/>
    <tableColumn id="9573" name="Column9551"/>
    <tableColumn id="9574" name="Column9552"/>
    <tableColumn id="9575" name="Column9553"/>
    <tableColumn id="9576" name="Column9554"/>
    <tableColumn id="9577" name="Column9555"/>
    <tableColumn id="9578" name="Column9556"/>
    <tableColumn id="9579" name="Column9557"/>
    <tableColumn id="9580" name="Column9558"/>
    <tableColumn id="9581" name="Column9559"/>
    <tableColumn id="9582" name="Column9560"/>
    <tableColumn id="9583" name="Column9561"/>
    <tableColumn id="9584" name="Column9562"/>
    <tableColumn id="9585" name="Column9563"/>
    <tableColumn id="9586" name="Column9564"/>
    <tableColumn id="9587" name="Column9565"/>
    <tableColumn id="9588" name="Column9566"/>
    <tableColumn id="9589" name="Column9567"/>
    <tableColumn id="9590" name="Column9568"/>
    <tableColumn id="9591" name="Column9569"/>
    <tableColumn id="9592" name="Column9570"/>
    <tableColumn id="9593" name="Column9571"/>
    <tableColumn id="9594" name="Column9572"/>
    <tableColumn id="9595" name="Column9573"/>
    <tableColumn id="9596" name="Column9574"/>
    <tableColumn id="9597" name="Column9575"/>
    <tableColumn id="9598" name="Column9576"/>
    <tableColumn id="9599" name="Column9577"/>
    <tableColumn id="9600" name="Column9578"/>
    <tableColumn id="9601" name="Column9579"/>
    <tableColumn id="9602" name="Column9580"/>
    <tableColumn id="9603" name="Column9581"/>
    <tableColumn id="9604" name="Column9582"/>
    <tableColumn id="9605" name="Column9583"/>
    <tableColumn id="9606" name="Column9584"/>
    <tableColumn id="9607" name="Column9585"/>
    <tableColumn id="9608" name="Column9586"/>
    <tableColumn id="9609" name="Column9587"/>
    <tableColumn id="9610" name="Column9588"/>
    <tableColumn id="9611" name="Column9589"/>
    <tableColumn id="9612" name="Column9590"/>
    <tableColumn id="9613" name="Column9591"/>
    <tableColumn id="9614" name="Column9592"/>
    <tableColumn id="9615" name="Column9593"/>
    <tableColumn id="9616" name="Column9594"/>
    <tableColumn id="9617" name="Column9595"/>
    <tableColumn id="9618" name="Column9596"/>
    <tableColumn id="9619" name="Column9597"/>
    <tableColumn id="9620" name="Column9598"/>
    <tableColumn id="9621" name="Column9599"/>
    <tableColumn id="9622" name="Column9600"/>
    <tableColumn id="9623" name="Column9601"/>
    <tableColumn id="9624" name="Column9602"/>
    <tableColumn id="9625" name="Column9603"/>
    <tableColumn id="9626" name="Column9604"/>
    <tableColumn id="9627" name="Column9605"/>
    <tableColumn id="9628" name="Column9606"/>
    <tableColumn id="9629" name="Column9607"/>
    <tableColumn id="9630" name="Column9608"/>
    <tableColumn id="9631" name="Column9609"/>
    <tableColumn id="9632" name="Column9610"/>
    <tableColumn id="9633" name="Column9611"/>
    <tableColumn id="9634" name="Column9612"/>
    <tableColumn id="9635" name="Column9613"/>
    <tableColumn id="9636" name="Column9614"/>
    <tableColumn id="9637" name="Column9615"/>
    <tableColumn id="9638" name="Column9616"/>
    <tableColumn id="9639" name="Column9617"/>
    <tableColumn id="9640" name="Column9618"/>
    <tableColumn id="9641" name="Column9619"/>
    <tableColumn id="9642" name="Column9620"/>
    <tableColumn id="9643" name="Column9621"/>
    <tableColumn id="9644" name="Column9622"/>
    <tableColumn id="9645" name="Column9623"/>
    <tableColumn id="9646" name="Column9624"/>
    <tableColumn id="9647" name="Column9625"/>
    <tableColumn id="9648" name="Column9626"/>
    <tableColumn id="9649" name="Column9627"/>
    <tableColumn id="9650" name="Column9628"/>
    <tableColumn id="9651" name="Column9629"/>
    <tableColumn id="9652" name="Column9630"/>
    <tableColumn id="9653" name="Column9631"/>
    <tableColumn id="9654" name="Column9632"/>
    <tableColumn id="9655" name="Column9633"/>
    <tableColumn id="9656" name="Column9634"/>
    <tableColumn id="9657" name="Column9635"/>
    <tableColumn id="9658" name="Column9636"/>
    <tableColumn id="9659" name="Column9637"/>
    <tableColumn id="9660" name="Column9638"/>
    <tableColumn id="9661" name="Column9639"/>
    <tableColumn id="9662" name="Column9640"/>
    <tableColumn id="9663" name="Column9641"/>
    <tableColumn id="9664" name="Column9642"/>
    <tableColumn id="9665" name="Column9643"/>
    <tableColumn id="9666" name="Column9644"/>
    <tableColumn id="9667" name="Column9645"/>
    <tableColumn id="9668" name="Column9646"/>
    <tableColumn id="9669" name="Column9647"/>
    <tableColumn id="9670" name="Column9648"/>
    <tableColumn id="9671" name="Column9649"/>
    <tableColumn id="9672" name="Column9650"/>
    <tableColumn id="9673" name="Column9651"/>
    <tableColumn id="9674" name="Column9652"/>
    <tableColumn id="9675" name="Column9653"/>
    <tableColumn id="9676" name="Column9654"/>
    <tableColumn id="9677" name="Column9655"/>
    <tableColumn id="9678" name="Column9656"/>
    <tableColumn id="9679" name="Column9657"/>
    <tableColumn id="9680" name="Column9658"/>
    <tableColumn id="9681" name="Column9659"/>
    <tableColumn id="9682" name="Column9660"/>
    <tableColumn id="9683" name="Column9661"/>
    <tableColumn id="9684" name="Column9662"/>
    <tableColumn id="9685" name="Column9663"/>
    <tableColumn id="9686" name="Column9664"/>
    <tableColumn id="9687" name="Column9665"/>
    <tableColumn id="9688" name="Column9666"/>
    <tableColumn id="9689" name="Column9667"/>
    <tableColumn id="9690" name="Column9668"/>
    <tableColumn id="9691" name="Column9669"/>
    <tableColumn id="9692" name="Column9670"/>
    <tableColumn id="9693" name="Column9671"/>
    <tableColumn id="9694" name="Column9672"/>
    <tableColumn id="9695" name="Column9673"/>
    <tableColumn id="9696" name="Column9674"/>
    <tableColumn id="9697" name="Column9675"/>
    <tableColumn id="9698" name="Column9676"/>
    <tableColumn id="9699" name="Column9677"/>
    <tableColumn id="9700" name="Column9678"/>
    <tableColumn id="9701" name="Column9679"/>
    <tableColumn id="9702" name="Column9680"/>
    <tableColumn id="9703" name="Column9681"/>
    <tableColumn id="9704" name="Column9682"/>
    <tableColumn id="9705" name="Column9683"/>
    <tableColumn id="9706" name="Column9684"/>
    <tableColumn id="9707" name="Column9685"/>
    <tableColumn id="9708" name="Column9686"/>
    <tableColumn id="9709" name="Column9687"/>
    <tableColumn id="9710" name="Column9688"/>
    <tableColumn id="9711" name="Column9689"/>
    <tableColumn id="9712" name="Column9690"/>
    <tableColumn id="9713" name="Column9691"/>
    <tableColumn id="9714" name="Column9692"/>
    <tableColumn id="9715" name="Column9693"/>
    <tableColumn id="9716" name="Column9694"/>
    <tableColumn id="9717" name="Column9695"/>
    <tableColumn id="9718" name="Column9696"/>
    <tableColumn id="9719" name="Column9697"/>
    <tableColumn id="9720" name="Column9698"/>
    <tableColumn id="9721" name="Column9699"/>
    <tableColumn id="9722" name="Column9700"/>
    <tableColumn id="9723" name="Column9701"/>
    <tableColumn id="9724" name="Column9702"/>
    <tableColumn id="9725" name="Column9703"/>
    <tableColumn id="9726" name="Column9704"/>
    <tableColumn id="9727" name="Column9705"/>
    <tableColumn id="9728" name="Column9706"/>
    <tableColumn id="9729" name="Column9707"/>
    <tableColumn id="9730" name="Column9708"/>
    <tableColumn id="9731" name="Column9709"/>
    <tableColumn id="9732" name="Column9710"/>
    <tableColumn id="9733" name="Column9711"/>
    <tableColumn id="9734" name="Column9712"/>
    <tableColumn id="9735" name="Column9713"/>
    <tableColumn id="9736" name="Column9714"/>
    <tableColumn id="9737" name="Column9715"/>
    <tableColumn id="9738" name="Column9716"/>
    <tableColumn id="9739" name="Column9717"/>
    <tableColumn id="9740" name="Column9718"/>
    <tableColumn id="9741" name="Column9719"/>
    <tableColumn id="9742" name="Column9720"/>
    <tableColumn id="9743" name="Column9721"/>
    <tableColumn id="9744" name="Column9722"/>
    <tableColumn id="9745" name="Column9723"/>
    <tableColumn id="9746" name="Column9724"/>
    <tableColumn id="9747" name="Column9725"/>
    <tableColumn id="9748" name="Column9726"/>
    <tableColumn id="9749" name="Column9727"/>
    <tableColumn id="9750" name="Column9728"/>
    <tableColumn id="9751" name="Column9729"/>
    <tableColumn id="9752" name="Column9730"/>
    <tableColumn id="9753" name="Column9731"/>
    <tableColumn id="9754" name="Column9732"/>
    <tableColumn id="9755" name="Column9733"/>
    <tableColumn id="9756" name="Column9734"/>
    <tableColumn id="9757" name="Column9735"/>
    <tableColumn id="9758" name="Column9736"/>
    <tableColumn id="9759" name="Column9737"/>
    <tableColumn id="9760" name="Column9738"/>
    <tableColumn id="9761" name="Column9739"/>
    <tableColumn id="9762" name="Column9740"/>
    <tableColumn id="9763" name="Column9741"/>
    <tableColumn id="9764" name="Column9742"/>
    <tableColumn id="9765" name="Column9743"/>
    <tableColumn id="9766" name="Column9744"/>
    <tableColumn id="9767" name="Column9745"/>
    <tableColumn id="9768" name="Column9746"/>
    <tableColumn id="9769" name="Column9747"/>
    <tableColumn id="9770" name="Column9748"/>
    <tableColumn id="9771" name="Column9749"/>
    <tableColumn id="9772" name="Column9750"/>
    <tableColumn id="9773" name="Column9751"/>
    <tableColumn id="9774" name="Column9752"/>
    <tableColumn id="9775" name="Column9753"/>
    <tableColumn id="9776" name="Column9754"/>
    <tableColumn id="9777" name="Column9755"/>
    <tableColumn id="9778" name="Column9756"/>
    <tableColumn id="9779" name="Column9757"/>
    <tableColumn id="9780" name="Column9758"/>
    <tableColumn id="9781" name="Column9759"/>
    <tableColumn id="9782" name="Column9760"/>
    <tableColumn id="9783" name="Column9761"/>
    <tableColumn id="9784" name="Column9762"/>
    <tableColumn id="9785" name="Column9763"/>
    <tableColumn id="9786" name="Column9764"/>
    <tableColumn id="9787" name="Column9765"/>
    <tableColumn id="9788" name="Column9766"/>
    <tableColumn id="9789" name="Column9767"/>
    <tableColumn id="9790" name="Column9768"/>
    <tableColumn id="9791" name="Column9769"/>
    <tableColumn id="9792" name="Column9770"/>
    <tableColumn id="9793" name="Column9771"/>
    <tableColumn id="9794" name="Column9772"/>
    <tableColumn id="9795" name="Column9773"/>
    <tableColumn id="9796" name="Column9774"/>
    <tableColumn id="9797" name="Column9775"/>
    <tableColumn id="9798" name="Column9776"/>
    <tableColumn id="9799" name="Column9777"/>
    <tableColumn id="9800" name="Column9778"/>
    <tableColumn id="9801" name="Column9779"/>
    <tableColumn id="9802" name="Column9780"/>
    <tableColumn id="9803" name="Column9781"/>
    <tableColumn id="9804" name="Column9782"/>
    <tableColumn id="9805" name="Column9783"/>
    <tableColumn id="9806" name="Column9784"/>
    <tableColumn id="9807" name="Column9785"/>
    <tableColumn id="9808" name="Column9786"/>
    <tableColumn id="9809" name="Column9787"/>
    <tableColumn id="9810" name="Column9788"/>
    <tableColumn id="9811" name="Column9789"/>
    <tableColumn id="9812" name="Column9790"/>
    <tableColumn id="9813" name="Column9791"/>
    <tableColumn id="9814" name="Column9792"/>
    <tableColumn id="9815" name="Column9793"/>
    <tableColumn id="9816" name="Column9794"/>
    <tableColumn id="9817" name="Column9795"/>
    <tableColumn id="9818" name="Column9796"/>
    <tableColumn id="9819" name="Column9797"/>
    <tableColumn id="9820" name="Column9798"/>
    <tableColumn id="9821" name="Column9799"/>
    <tableColumn id="9822" name="Column9800"/>
    <tableColumn id="9823" name="Column9801"/>
    <tableColumn id="9824" name="Column9802"/>
    <tableColumn id="9825" name="Column9803"/>
    <tableColumn id="9826" name="Column9804"/>
    <tableColumn id="9827" name="Column9805"/>
    <tableColumn id="9828" name="Column9806"/>
    <tableColumn id="9829" name="Column9807"/>
    <tableColumn id="9830" name="Column9808"/>
    <tableColumn id="9831" name="Column9809"/>
    <tableColumn id="9832" name="Column9810"/>
    <tableColumn id="9833" name="Column9811"/>
    <tableColumn id="9834" name="Column9812"/>
    <tableColumn id="9835" name="Column9813"/>
    <tableColumn id="9836" name="Column9814"/>
    <tableColumn id="9837" name="Column9815"/>
    <tableColumn id="9838" name="Column9816"/>
    <tableColumn id="9839" name="Column9817"/>
    <tableColumn id="9840" name="Column9818"/>
    <tableColumn id="9841" name="Column9819"/>
    <tableColumn id="9842" name="Column9820"/>
    <tableColumn id="9843" name="Column9821"/>
    <tableColumn id="9844" name="Column9822"/>
    <tableColumn id="9845" name="Column9823"/>
    <tableColumn id="9846" name="Column9824"/>
    <tableColumn id="9847" name="Column9825"/>
    <tableColumn id="9848" name="Column9826"/>
    <tableColumn id="9849" name="Column9827"/>
    <tableColumn id="9850" name="Column9828"/>
    <tableColumn id="9851" name="Column9829"/>
    <tableColumn id="9852" name="Column9830"/>
    <tableColumn id="9853" name="Column9831"/>
    <tableColumn id="9854" name="Column9832"/>
    <tableColumn id="9855" name="Column9833"/>
    <tableColumn id="9856" name="Column9834"/>
    <tableColumn id="9857" name="Column9835"/>
    <tableColumn id="9858" name="Column9836"/>
    <tableColumn id="9859" name="Column9837"/>
    <tableColumn id="9860" name="Column9838"/>
    <tableColumn id="9861" name="Column9839"/>
    <tableColumn id="9862" name="Column9840"/>
    <tableColumn id="9863" name="Column9841"/>
    <tableColumn id="9864" name="Column9842"/>
    <tableColumn id="9865" name="Column9843"/>
    <tableColumn id="9866" name="Column9844"/>
    <tableColumn id="9867" name="Column9845"/>
    <tableColumn id="9868" name="Column9846"/>
    <tableColumn id="9869" name="Column9847"/>
    <tableColumn id="9870" name="Column9848"/>
    <tableColumn id="9871" name="Column9849"/>
    <tableColumn id="9872" name="Column9850"/>
    <tableColumn id="9873" name="Column9851"/>
    <tableColumn id="9874" name="Column9852"/>
    <tableColumn id="9875" name="Column9853"/>
    <tableColumn id="9876" name="Column9854"/>
    <tableColumn id="9877" name="Column9855"/>
    <tableColumn id="9878" name="Column9856"/>
    <tableColumn id="9879" name="Column9857"/>
    <tableColumn id="9880" name="Column9858"/>
    <tableColumn id="9881" name="Column9859"/>
    <tableColumn id="9882" name="Column9860"/>
    <tableColumn id="9883" name="Column9861"/>
    <tableColumn id="9884" name="Column9862"/>
    <tableColumn id="9885" name="Column9863"/>
    <tableColumn id="9886" name="Column9864"/>
    <tableColumn id="9887" name="Column9865"/>
    <tableColumn id="9888" name="Column9866"/>
    <tableColumn id="9889" name="Column9867"/>
    <tableColumn id="9890" name="Column9868"/>
    <tableColumn id="9891" name="Column9869"/>
    <tableColumn id="9892" name="Column9870"/>
    <tableColumn id="9893" name="Column9871"/>
    <tableColumn id="9894" name="Column9872"/>
    <tableColumn id="9895" name="Column9873"/>
    <tableColumn id="9896" name="Column9874"/>
    <tableColumn id="9897" name="Column9875"/>
    <tableColumn id="9898" name="Column9876"/>
    <tableColumn id="9899" name="Column9877"/>
    <tableColumn id="9900" name="Column9878"/>
    <tableColumn id="9901" name="Column9879"/>
    <tableColumn id="9902" name="Column9880"/>
    <tableColumn id="9903" name="Column9881"/>
    <tableColumn id="9904" name="Column9882"/>
    <tableColumn id="9905" name="Column9883"/>
    <tableColumn id="9906" name="Column9884"/>
    <tableColumn id="9907" name="Column9885"/>
    <tableColumn id="9908" name="Column9886"/>
    <tableColumn id="9909" name="Column9887"/>
    <tableColumn id="9910" name="Column9888"/>
    <tableColumn id="9911" name="Column9889"/>
    <tableColumn id="9912" name="Column9890"/>
    <tableColumn id="9913" name="Column9891"/>
    <tableColumn id="9914" name="Column9892"/>
    <tableColumn id="9915" name="Column9893"/>
    <tableColumn id="9916" name="Column9894"/>
    <tableColumn id="9917" name="Column9895"/>
    <tableColumn id="9918" name="Column9896"/>
    <tableColumn id="9919" name="Column9897"/>
    <tableColumn id="9920" name="Column9898"/>
    <tableColumn id="9921" name="Column9899"/>
    <tableColumn id="9922" name="Column9900"/>
    <tableColumn id="9923" name="Column9901"/>
    <tableColumn id="9924" name="Column9902"/>
    <tableColumn id="9925" name="Column9903"/>
    <tableColumn id="9926" name="Column9904"/>
    <tableColumn id="9927" name="Column9905"/>
    <tableColumn id="9928" name="Column9906"/>
    <tableColumn id="9929" name="Column9907"/>
    <tableColumn id="9930" name="Column9908"/>
    <tableColumn id="9931" name="Column9909"/>
    <tableColumn id="9932" name="Column9910"/>
    <tableColumn id="9933" name="Column9911"/>
    <tableColumn id="9934" name="Column9912"/>
    <tableColumn id="9935" name="Column9913"/>
    <tableColumn id="9936" name="Column9914"/>
    <tableColumn id="9937" name="Column9915"/>
    <tableColumn id="9938" name="Column9916"/>
    <tableColumn id="9939" name="Column9917"/>
    <tableColumn id="9940" name="Column9918"/>
    <tableColumn id="9941" name="Column9919"/>
    <tableColumn id="9942" name="Column9920"/>
    <tableColumn id="9943" name="Column9921"/>
    <tableColumn id="9944" name="Column9922"/>
    <tableColumn id="9945" name="Column9923"/>
    <tableColumn id="9946" name="Column9924"/>
    <tableColumn id="9947" name="Column9925"/>
    <tableColumn id="9948" name="Column9926"/>
    <tableColumn id="9949" name="Column9927"/>
    <tableColumn id="9950" name="Column9928"/>
    <tableColumn id="9951" name="Column9929"/>
    <tableColumn id="9952" name="Column9930"/>
    <tableColumn id="9953" name="Column9931"/>
    <tableColumn id="9954" name="Column9932"/>
    <tableColumn id="9955" name="Column9933"/>
    <tableColumn id="9956" name="Column9934"/>
    <tableColumn id="9957" name="Column9935"/>
    <tableColumn id="9958" name="Column9936"/>
    <tableColumn id="9959" name="Column9937"/>
    <tableColumn id="9960" name="Column9938"/>
    <tableColumn id="9961" name="Column9939"/>
    <tableColumn id="9962" name="Column9940"/>
    <tableColumn id="9963" name="Column9941"/>
    <tableColumn id="9964" name="Column9942"/>
    <tableColumn id="9965" name="Column9943"/>
    <tableColumn id="9966" name="Column9944"/>
    <tableColumn id="9967" name="Column9945"/>
    <tableColumn id="9968" name="Column9946"/>
    <tableColumn id="9969" name="Column9947"/>
    <tableColumn id="9970" name="Column9948"/>
    <tableColumn id="9971" name="Column9949"/>
    <tableColumn id="9972" name="Column9950"/>
    <tableColumn id="9973" name="Column9951"/>
    <tableColumn id="9974" name="Column9952"/>
    <tableColumn id="9975" name="Column9953"/>
    <tableColumn id="9976" name="Column9954"/>
    <tableColumn id="9977" name="Column9955"/>
    <tableColumn id="9978" name="Column9956"/>
    <tableColumn id="9979" name="Column9957"/>
    <tableColumn id="9980" name="Column9958"/>
    <tableColumn id="9981" name="Column9959"/>
    <tableColumn id="9982" name="Column9960"/>
    <tableColumn id="9983" name="Column9961"/>
    <tableColumn id="9984" name="Column9962"/>
    <tableColumn id="9985" name="Column9963"/>
    <tableColumn id="9986" name="Column9964"/>
    <tableColumn id="9987" name="Column9965"/>
    <tableColumn id="9988" name="Column9966"/>
    <tableColumn id="9989" name="Column9967"/>
    <tableColumn id="9990" name="Column9968"/>
    <tableColumn id="9991" name="Column9969"/>
    <tableColumn id="9992" name="Column9970"/>
    <tableColumn id="9993" name="Column9971"/>
    <tableColumn id="9994" name="Column9972"/>
    <tableColumn id="9995" name="Column9973"/>
    <tableColumn id="9996" name="Column9974"/>
    <tableColumn id="9997" name="Column9975"/>
    <tableColumn id="9998" name="Column9976"/>
    <tableColumn id="9999" name="Column9977"/>
    <tableColumn id="10000" name="Column9978"/>
    <tableColumn id="10001" name="Column9979"/>
    <tableColumn id="10002" name="Column9980"/>
    <tableColumn id="10003" name="Column9981"/>
    <tableColumn id="10004" name="Column9982"/>
    <tableColumn id="10005" name="Column9983"/>
    <tableColumn id="10006" name="Column9984"/>
    <tableColumn id="10007" name="Column9985"/>
    <tableColumn id="10008" name="Column9986"/>
    <tableColumn id="10009" name="Column9987"/>
    <tableColumn id="10010" name="Column9988"/>
    <tableColumn id="10011" name="Column9989"/>
    <tableColumn id="10012" name="Column9990"/>
    <tableColumn id="10013" name="Column9991"/>
    <tableColumn id="10014" name="Column9992"/>
    <tableColumn id="10015" name="Column9993"/>
    <tableColumn id="10016" name="Column9994"/>
    <tableColumn id="10017" name="Column9995"/>
    <tableColumn id="10018" name="Column9996"/>
    <tableColumn id="10019" name="Column9997"/>
    <tableColumn id="10020" name="Column9998"/>
    <tableColumn id="10021" name="Column9999"/>
    <tableColumn id="10022" name="Column10000"/>
    <tableColumn id="10023" name="Column10001"/>
    <tableColumn id="10024" name="Column10002"/>
    <tableColumn id="10025" name="Column10003"/>
    <tableColumn id="10026" name="Column10004"/>
    <tableColumn id="10027" name="Column10005"/>
    <tableColumn id="10028" name="Column10006"/>
    <tableColumn id="10029" name="Column10007"/>
    <tableColumn id="10030" name="Column10008"/>
    <tableColumn id="10031" name="Column10009"/>
    <tableColumn id="10032" name="Column10010"/>
    <tableColumn id="10033" name="Column10011"/>
    <tableColumn id="10034" name="Column10012"/>
    <tableColumn id="10035" name="Column10013"/>
    <tableColumn id="10036" name="Column10014"/>
    <tableColumn id="10037" name="Column10015"/>
    <tableColumn id="10038" name="Column10016"/>
    <tableColumn id="10039" name="Column10017"/>
    <tableColumn id="10040" name="Column10018"/>
    <tableColumn id="10041" name="Column10019"/>
    <tableColumn id="10042" name="Column10020"/>
    <tableColumn id="10043" name="Column10021"/>
    <tableColumn id="10044" name="Column10022"/>
    <tableColumn id="10045" name="Column10023"/>
    <tableColumn id="10046" name="Column10024"/>
    <tableColumn id="10047" name="Column10025"/>
    <tableColumn id="10048" name="Column10026"/>
    <tableColumn id="10049" name="Column10027"/>
    <tableColumn id="10050" name="Column10028"/>
    <tableColumn id="10051" name="Column10029"/>
    <tableColumn id="10052" name="Column10030"/>
    <tableColumn id="10053" name="Column10031"/>
    <tableColumn id="10054" name="Column10032"/>
    <tableColumn id="10055" name="Column10033"/>
    <tableColumn id="10056" name="Column10034"/>
    <tableColumn id="10057" name="Column10035"/>
    <tableColumn id="10058" name="Column10036"/>
    <tableColumn id="10059" name="Column10037"/>
    <tableColumn id="10060" name="Column10038"/>
    <tableColumn id="10061" name="Column10039"/>
    <tableColumn id="10062" name="Column10040"/>
    <tableColumn id="10063" name="Column10041"/>
    <tableColumn id="10064" name="Column10042"/>
    <tableColumn id="10065" name="Column10043"/>
    <tableColumn id="10066" name="Column10044"/>
    <tableColumn id="10067" name="Column10045"/>
    <tableColumn id="10068" name="Column10046"/>
    <tableColumn id="10069" name="Column10047"/>
    <tableColumn id="10070" name="Column10048"/>
    <tableColumn id="10071" name="Column10049"/>
    <tableColumn id="10072" name="Column10050"/>
    <tableColumn id="10073" name="Column10051"/>
    <tableColumn id="10074" name="Column10052"/>
    <tableColumn id="10075" name="Column10053"/>
    <tableColumn id="10076" name="Column10054"/>
    <tableColumn id="10077" name="Column10055"/>
    <tableColumn id="10078" name="Column10056"/>
    <tableColumn id="10079" name="Column10057"/>
    <tableColumn id="10080" name="Column10058"/>
    <tableColumn id="10081" name="Column10059"/>
    <tableColumn id="10082" name="Column10060"/>
    <tableColumn id="10083" name="Column10061"/>
    <tableColumn id="10084" name="Column10062"/>
    <tableColumn id="10085" name="Column10063"/>
    <tableColumn id="10086" name="Column10064"/>
    <tableColumn id="10087" name="Column10065"/>
    <tableColumn id="10088" name="Column10066"/>
    <tableColumn id="10089" name="Column10067"/>
    <tableColumn id="10090" name="Column10068"/>
    <tableColumn id="10091" name="Column10069"/>
    <tableColumn id="10092" name="Column10070"/>
    <tableColumn id="10093" name="Column10071"/>
    <tableColumn id="10094" name="Column10072"/>
    <tableColumn id="10095" name="Column10073"/>
    <tableColumn id="10096" name="Column10074"/>
    <tableColumn id="10097" name="Column10075"/>
    <tableColumn id="10098" name="Column10076"/>
    <tableColumn id="10099" name="Column10077"/>
    <tableColumn id="10100" name="Column10078"/>
    <tableColumn id="10101" name="Column10079"/>
    <tableColumn id="10102" name="Column10080"/>
    <tableColumn id="10103" name="Column10081"/>
    <tableColumn id="10104" name="Column10082"/>
    <tableColumn id="10105" name="Column10083"/>
    <tableColumn id="10106" name="Column10084"/>
    <tableColumn id="10107" name="Column10085"/>
    <tableColumn id="10108" name="Column10086"/>
    <tableColumn id="10109" name="Column10087"/>
    <tableColumn id="10110" name="Column10088"/>
    <tableColumn id="10111" name="Column10089"/>
    <tableColumn id="10112" name="Column10090"/>
    <tableColumn id="10113" name="Column10091"/>
    <tableColumn id="10114" name="Column10092"/>
    <tableColumn id="10115" name="Column10093"/>
    <tableColumn id="10116" name="Column10094"/>
    <tableColumn id="10117" name="Column10095"/>
    <tableColumn id="10118" name="Column10096"/>
    <tableColumn id="10119" name="Column10097"/>
    <tableColumn id="10120" name="Column10098"/>
    <tableColumn id="10121" name="Column10099"/>
    <tableColumn id="10122" name="Column10100"/>
    <tableColumn id="10123" name="Column10101"/>
    <tableColumn id="10124" name="Column10102"/>
    <tableColumn id="10125" name="Column10103"/>
    <tableColumn id="10126" name="Column10104"/>
    <tableColumn id="10127" name="Column10105"/>
    <tableColumn id="10128" name="Column10106"/>
    <tableColumn id="10129" name="Column10107"/>
    <tableColumn id="10130" name="Column10108"/>
    <tableColumn id="10131" name="Column10109"/>
    <tableColumn id="10132" name="Column10110"/>
    <tableColumn id="10133" name="Column10111"/>
    <tableColumn id="10134" name="Column10112"/>
    <tableColumn id="10135" name="Column10113"/>
    <tableColumn id="10136" name="Column10114"/>
    <tableColumn id="10137" name="Column10115"/>
    <tableColumn id="10138" name="Column10116"/>
    <tableColumn id="10139" name="Column10117"/>
    <tableColumn id="10140" name="Column10118"/>
    <tableColumn id="10141" name="Column10119"/>
    <tableColumn id="10142" name="Column10120"/>
    <tableColumn id="10143" name="Column10121"/>
    <tableColumn id="10144" name="Column10122"/>
    <tableColumn id="10145" name="Column10123"/>
    <tableColumn id="10146" name="Column10124"/>
    <tableColumn id="10147" name="Column10125"/>
    <tableColumn id="10148" name="Column10126"/>
    <tableColumn id="10149" name="Column10127"/>
    <tableColumn id="10150" name="Column10128"/>
    <tableColumn id="10151" name="Column10129"/>
    <tableColumn id="10152" name="Column10130"/>
    <tableColumn id="10153" name="Column10131"/>
    <tableColumn id="10154" name="Column10132"/>
    <tableColumn id="10155" name="Column10133"/>
    <tableColumn id="10156" name="Column10134"/>
    <tableColumn id="10157" name="Column10135"/>
    <tableColumn id="10158" name="Column10136"/>
    <tableColumn id="10159" name="Column10137"/>
    <tableColumn id="10160" name="Column10138"/>
    <tableColumn id="10161" name="Column10139"/>
    <tableColumn id="10162" name="Column10140"/>
    <tableColumn id="10163" name="Column10141"/>
    <tableColumn id="10164" name="Column10142"/>
    <tableColumn id="10165" name="Column10143"/>
    <tableColumn id="10166" name="Column10144"/>
    <tableColumn id="10167" name="Column10145"/>
    <tableColumn id="10168" name="Column10146"/>
    <tableColumn id="10169" name="Column10147"/>
    <tableColumn id="10170" name="Column10148"/>
    <tableColumn id="10171" name="Column10149"/>
    <tableColumn id="10172" name="Column10150"/>
    <tableColumn id="10173" name="Column10151"/>
    <tableColumn id="10174" name="Column10152"/>
    <tableColumn id="10175" name="Column10153"/>
    <tableColumn id="10176" name="Column10154"/>
    <tableColumn id="10177" name="Column10155"/>
    <tableColumn id="10178" name="Column10156"/>
    <tableColumn id="10179" name="Column10157"/>
    <tableColumn id="10180" name="Column10158"/>
    <tableColumn id="10181" name="Column10159"/>
    <tableColumn id="10182" name="Column10160"/>
    <tableColumn id="10183" name="Column10161"/>
    <tableColumn id="10184" name="Column10162"/>
    <tableColumn id="10185" name="Column10163"/>
    <tableColumn id="10186" name="Column10164"/>
    <tableColumn id="10187" name="Column10165"/>
    <tableColumn id="10188" name="Column10166"/>
    <tableColumn id="10189" name="Column10167"/>
    <tableColumn id="10190" name="Column10168"/>
    <tableColumn id="10191" name="Column10169"/>
    <tableColumn id="10192" name="Column10170"/>
    <tableColumn id="10193" name="Column10171"/>
    <tableColumn id="10194" name="Column10172"/>
    <tableColumn id="10195" name="Column10173"/>
    <tableColumn id="10196" name="Column10174"/>
    <tableColumn id="10197" name="Column10175"/>
    <tableColumn id="10198" name="Column10176"/>
    <tableColumn id="10199" name="Column10177"/>
    <tableColumn id="10200" name="Column10178"/>
    <tableColumn id="10201" name="Column10179"/>
    <tableColumn id="10202" name="Column10180"/>
    <tableColumn id="10203" name="Column10181"/>
    <tableColumn id="10204" name="Column10182"/>
    <tableColumn id="10205" name="Column10183"/>
    <tableColumn id="10206" name="Column10184"/>
    <tableColumn id="10207" name="Column10185"/>
    <tableColumn id="10208" name="Column10186"/>
    <tableColumn id="10209" name="Column10187"/>
    <tableColumn id="10210" name="Column10188"/>
    <tableColumn id="10211" name="Column10189"/>
    <tableColumn id="10212" name="Column10190"/>
    <tableColumn id="10213" name="Column10191"/>
    <tableColumn id="10214" name="Column10192"/>
    <tableColumn id="10215" name="Column10193"/>
    <tableColumn id="10216" name="Column10194"/>
    <tableColumn id="10217" name="Column10195"/>
    <tableColumn id="10218" name="Column10196"/>
    <tableColumn id="10219" name="Column10197"/>
    <tableColumn id="10220" name="Column10198"/>
    <tableColumn id="10221" name="Column10199"/>
    <tableColumn id="10222" name="Column10200"/>
    <tableColumn id="10223" name="Column10201"/>
    <tableColumn id="10224" name="Column10202"/>
    <tableColumn id="10225" name="Column10203"/>
    <tableColumn id="10226" name="Column10204"/>
    <tableColumn id="10227" name="Column10205"/>
    <tableColumn id="10228" name="Column10206"/>
    <tableColumn id="10229" name="Column10207"/>
    <tableColumn id="10230" name="Column10208"/>
    <tableColumn id="10231" name="Column10209"/>
    <tableColumn id="10232" name="Column10210"/>
    <tableColumn id="10233" name="Column10211"/>
    <tableColumn id="10234" name="Column10212"/>
    <tableColumn id="10235" name="Column10213"/>
    <tableColumn id="10236" name="Column10214"/>
    <tableColumn id="10237" name="Column10215"/>
    <tableColumn id="10238" name="Column10216"/>
    <tableColumn id="10239" name="Column10217"/>
    <tableColumn id="10240" name="Column10218"/>
    <tableColumn id="10241" name="Column10219"/>
    <tableColumn id="10242" name="Column10220"/>
    <tableColumn id="10243" name="Column10221"/>
    <tableColumn id="10244" name="Column10222"/>
    <tableColumn id="10245" name="Column10223"/>
    <tableColumn id="10246" name="Column10224"/>
    <tableColumn id="10247" name="Column10225"/>
    <tableColumn id="10248" name="Column10226"/>
    <tableColumn id="10249" name="Column10227"/>
    <tableColumn id="10250" name="Column10228"/>
    <tableColumn id="10251" name="Column10229"/>
    <tableColumn id="10252" name="Column10230"/>
    <tableColumn id="10253" name="Column10231"/>
    <tableColumn id="10254" name="Column10232"/>
    <tableColumn id="10255" name="Column10233"/>
    <tableColumn id="10256" name="Column10234"/>
    <tableColumn id="10257" name="Column10235"/>
    <tableColumn id="10258" name="Column10236"/>
    <tableColumn id="10259" name="Column10237"/>
    <tableColumn id="10260" name="Column10238"/>
    <tableColumn id="10261" name="Column10239"/>
    <tableColumn id="10262" name="Column10240"/>
    <tableColumn id="10263" name="Column10241"/>
    <tableColumn id="10264" name="Column10242"/>
    <tableColumn id="10265" name="Column10243"/>
    <tableColumn id="10266" name="Column10244"/>
    <tableColumn id="10267" name="Column10245"/>
    <tableColumn id="10268" name="Column10246"/>
    <tableColumn id="10269" name="Column10247"/>
    <tableColumn id="10270" name="Column10248"/>
    <tableColumn id="10271" name="Column10249"/>
    <tableColumn id="10272" name="Column10250"/>
    <tableColumn id="10273" name="Column10251"/>
    <tableColumn id="10274" name="Column10252"/>
    <tableColumn id="10275" name="Column10253"/>
    <tableColumn id="10276" name="Column10254"/>
    <tableColumn id="10277" name="Column10255"/>
    <tableColumn id="10278" name="Column10256"/>
    <tableColumn id="10279" name="Column10257"/>
    <tableColumn id="10280" name="Column10258"/>
    <tableColumn id="10281" name="Column10259"/>
    <tableColumn id="10282" name="Column10260"/>
    <tableColumn id="10283" name="Column10261"/>
    <tableColumn id="10284" name="Column10262"/>
    <tableColumn id="10285" name="Column10263"/>
    <tableColumn id="10286" name="Column10264"/>
    <tableColumn id="10287" name="Column10265"/>
    <tableColumn id="10288" name="Column10266"/>
    <tableColumn id="10289" name="Column10267"/>
    <tableColumn id="10290" name="Column10268"/>
    <tableColumn id="10291" name="Column10269"/>
    <tableColumn id="10292" name="Column10270"/>
    <tableColumn id="10293" name="Column10271"/>
    <tableColumn id="10294" name="Column10272"/>
    <tableColumn id="10295" name="Column10273"/>
    <tableColumn id="10296" name="Column10274"/>
    <tableColumn id="10297" name="Column10275"/>
    <tableColumn id="10298" name="Column10276"/>
    <tableColumn id="10299" name="Column10277"/>
    <tableColumn id="10300" name="Column10278"/>
    <tableColumn id="10301" name="Column10279"/>
    <tableColumn id="10302" name="Column10280"/>
    <tableColumn id="10303" name="Column10281"/>
    <tableColumn id="10304" name="Column10282"/>
    <tableColumn id="10305" name="Column10283"/>
    <tableColumn id="10306" name="Column10284"/>
    <tableColumn id="10307" name="Column10285"/>
    <tableColumn id="10308" name="Column10286"/>
    <tableColumn id="10309" name="Column10287"/>
    <tableColumn id="10310" name="Column10288"/>
    <tableColumn id="10311" name="Column10289"/>
    <tableColumn id="10312" name="Column10290"/>
    <tableColumn id="10313" name="Column10291"/>
    <tableColumn id="10314" name="Column10292"/>
    <tableColumn id="10315" name="Column10293"/>
    <tableColumn id="10316" name="Column10294"/>
    <tableColumn id="10317" name="Column10295"/>
    <tableColumn id="10318" name="Column10296"/>
    <tableColumn id="10319" name="Column10297"/>
    <tableColumn id="10320" name="Column10298"/>
    <tableColumn id="10321" name="Column10299"/>
    <tableColumn id="10322" name="Column10300"/>
    <tableColumn id="10323" name="Column10301"/>
    <tableColumn id="10324" name="Column10302"/>
    <tableColumn id="10325" name="Column10303"/>
    <tableColumn id="10326" name="Column10304"/>
    <tableColumn id="10327" name="Column10305"/>
    <tableColumn id="10328" name="Column10306"/>
    <tableColumn id="10329" name="Column10307"/>
    <tableColumn id="10330" name="Column10308"/>
    <tableColumn id="10331" name="Column10309"/>
    <tableColumn id="10332" name="Column10310"/>
    <tableColumn id="10333" name="Column10311"/>
    <tableColumn id="10334" name="Column10312"/>
    <tableColumn id="10335" name="Column10313"/>
    <tableColumn id="10336" name="Column10314"/>
    <tableColumn id="10337" name="Column10315"/>
    <tableColumn id="10338" name="Column10316"/>
    <tableColumn id="10339" name="Column10317"/>
    <tableColumn id="10340" name="Column10318"/>
    <tableColumn id="10341" name="Column10319"/>
    <tableColumn id="10342" name="Column10320"/>
    <tableColumn id="10343" name="Column10321"/>
    <tableColumn id="10344" name="Column10322"/>
    <tableColumn id="10345" name="Column10323"/>
    <tableColumn id="10346" name="Column10324"/>
    <tableColumn id="10347" name="Column10325"/>
    <tableColumn id="10348" name="Column10326"/>
    <tableColumn id="10349" name="Column10327"/>
    <tableColumn id="10350" name="Column10328"/>
    <tableColumn id="10351" name="Column10329"/>
    <tableColumn id="10352" name="Column10330"/>
    <tableColumn id="10353" name="Column10331"/>
    <tableColumn id="10354" name="Column10332"/>
    <tableColumn id="10355" name="Column10333"/>
    <tableColumn id="10356" name="Column10334"/>
    <tableColumn id="10357" name="Column10335"/>
    <tableColumn id="10358" name="Column10336"/>
    <tableColumn id="10359" name="Column10337"/>
    <tableColumn id="10360" name="Column10338"/>
    <tableColumn id="10361" name="Column10339"/>
    <tableColumn id="10362" name="Column10340"/>
    <tableColumn id="10363" name="Column10341"/>
    <tableColumn id="10364" name="Column10342"/>
    <tableColumn id="10365" name="Column10343"/>
    <tableColumn id="10366" name="Column10344"/>
    <tableColumn id="10367" name="Column10345"/>
    <tableColumn id="10368" name="Column10346"/>
    <tableColumn id="10369" name="Column10347"/>
    <tableColumn id="10370" name="Column10348"/>
    <tableColumn id="10371" name="Column10349"/>
    <tableColumn id="10372" name="Column10350"/>
    <tableColumn id="10373" name="Column10351"/>
    <tableColumn id="10374" name="Column10352"/>
    <tableColumn id="10375" name="Column10353"/>
    <tableColumn id="10376" name="Column10354"/>
    <tableColumn id="10377" name="Column10355"/>
    <tableColumn id="10378" name="Column10356"/>
    <tableColumn id="10379" name="Column10357"/>
    <tableColumn id="10380" name="Column10358"/>
    <tableColumn id="10381" name="Column10359"/>
    <tableColumn id="10382" name="Column10360"/>
    <tableColumn id="10383" name="Column10361"/>
    <tableColumn id="10384" name="Column10362"/>
    <tableColumn id="10385" name="Column10363"/>
    <tableColumn id="10386" name="Column10364"/>
    <tableColumn id="10387" name="Column10365"/>
    <tableColumn id="10388" name="Column10366"/>
    <tableColumn id="10389" name="Column10367"/>
    <tableColumn id="10390" name="Column10368"/>
    <tableColumn id="10391" name="Column10369"/>
    <tableColumn id="10392" name="Column10370"/>
    <tableColumn id="10393" name="Column10371"/>
    <tableColumn id="10394" name="Column10372"/>
    <tableColumn id="10395" name="Column10373"/>
    <tableColumn id="10396" name="Column10374"/>
    <tableColumn id="10397" name="Column10375"/>
    <tableColumn id="10398" name="Column10376"/>
    <tableColumn id="10399" name="Column10377"/>
    <tableColumn id="10400" name="Column10378"/>
    <tableColumn id="10401" name="Column10379"/>
    <tableColumn id="10402" name="Column10380"/>
    <tableColumn id="10403" name="Column10381"/>
    <tableColumn id="10404" name="Column10382"/>
    <tableColumn id="10405" name="Column10383"/>
    <tableColumn id="10406" name="Column10384"/>
    <tableColumn id="10407" name="Column10385"/>
    <tableColumn id="10408" name="Column10386"/>
    <tableColumn id="10409" name="Column10387"/>
    <tableColumn id="10410" name="Column10388"/>
    <tableColumn id="10411" name="Column10389"/>
    <tableColumn id="10412" name="Column10390"/>
    <tableColumn id="10413" name="Column10391"/>
    <tableColumn id="10414" name="Column10392"/>
    <tableColumn id="10415" name="Column10393"/>
    <tableColumn id="10416" name="Column10394"/>
    <tableColumn id="10417" name="Column10395"/>
    <tableColumn id="10418" name="Column10396"/>
    <tableColumn id="10419" name="Column10397"/>
    <tableColumn id="10420" name="Column10398"/>
    <tableColumn id="10421" name="Column10399"/>
    <tableColumn id="10422" name="Column10400"/>
    <tableColumn id="10423" name="Column10401"/>
    <tableColumn id="10424" name="Column10402"/>
    <tableColumn id="10425" name="Column10403"/>
    <tableColumn id="10426" name="Column10404"/>
    <tableColumn id="10427" name="Column10405"/>
    <tableColumn id="10428" name="Column10406"/>
    <tableColumn id="10429" name="Column10407"/>
    <tableColumn id="10430" name="Column10408"/>
    <tableColumn id="10431" name="Column10409"/>
    <tableColumn id="10432" name="Column10410"/>
    <tableColumn id="10433" name="Column10411"/>
    <tableColumn id="10434" name="Column10412"/>
    <tableColumn id="10435" name="Column10413"/>
    <tableColumn id="10436" name="Column10414"/>
    <tableColumn id="10437" name="Column10415"/>
    <tableColumn id="10438" name="Column10416"/>
    <tableColumn id="10439" name="Column10417"/>
    <tableColumn id="10440" name="Column10418"/>
    <tableColumn id="10441" name="Column10419"/>
    <tableColumn id="10442" name="Column10420"/>
    <tableColumn id="10443" name="Column10421"/>
    <tableColumn id="10444" name="Column10422"/>
    <tableColumn id="10445" name="Column10423"/>
    <tableColumn id="10446" name="Column10424"/>
    <tableColumn id="10447" name="Column10425"/>
    <tableColumn id="10448" name="Column10426"/>
    <tableColumn id="10449" name="Column10427"/>
    <tableColumn id="10450" name="Column10428"/>
    <tableColumn id="10451" name="Column10429"/>
    <tableColumn id="10452" name="Column10430"/>
    <tableColumn id="10453" name="Column10431"/>
    <tableColumn id="10454" name="Column10432"/>
    <tableColumn id="10455" name="Column10433"/>
    <tableColumn id="10456" name="Column10434"/>
    <tableColumn id="10457" name="Column10435"/>
    <tableColumn id="10458" name="Column10436"/>
    <tableColumn id="10459" name="Column10437"/>
    <tableColumn id="10460" name="Column10438"/>
    <tableColumn id="10461" name="Column10439"/>
    <tableColumn id="10462" name="Column10440"/>
    <tableColumn id="10463" name="Column10441"/>
    <tableColumn id="10464" name="Column10442"/>
    <tableColumn id="10465" name="Column10443"/>
    <tableColumn id="10466" name="Column10444"/>
    <tableColumn id="10467" name="Column10445"/>
    <tableColumn id="10468" name="Column10446"/>
    <tableColumn id="10469" name="Column10447"/>
    <tableColumn id="10470" name="Column10448"/>
    <tableColumn id="10471" name="Column10449"/>
    <tableColumn id="10472" name="Column10450"/>
    <tableColumn id="10473" name="Column10451"/>
    <tableColumn id="10474" name="Column10452"/>
    <tableColumn id="10475" name="Column10453"/>
    <tableColumn id="10476" name="Column10454"/>
    <tableColumn id="10477" name="Column10455"/>
    <tableColumn id="10478" name="Column10456"/>
    <tableColumn id="10479" name="Column10457"/>
    <tableColumn id="10480" name="Column10458"/>
    <tableColumn id="10481" name="Column10459"/>
    <tableColumn id="10482" name="Column10460"/>
    <tableColumn id="10483" name="Column10461"/>
    <tableColumn id="10484" name="Column10462"/>
    <tableColumn id="10485" name="Column10463"/>
    <tableColumn id="10486" name="Column10464"/>
    <tableColumn id="10487" name="Column10465"/>
    <tableColumn id="10488" name="Column10466"/>
    <tableColumn id="10489" name="Column10467"/>
    <tableColumn id="10490" name="Column10468"/>
    <tableColumn id="10491" name="Column10469"/>
    <tableColumn id="10492" name="Column10470"/>
    <tableColumn id="10493" name="Column10471"/>
    <tableColumn id="10494" name="Column10472"/>
    <tableColumn id="10495" name="Column10473"/>
    <tableColumn id="10496" name="Column10474"/>
    <tableColumn id="10497" name="Column10475"/>
    <tableColumn id="10498" name="Column10476"/>
    <tableColumn id="10499" name="Column10477"/>
    <tableColumn id="10500" name="Column10478"/>
    <tableColumn id="10501" name="Column10479"/>
    <tableColumn id="10502" name="Column10480"/>
    <tableColumn id="10503" name="Column10481"/>
    <tableColumn id="10504" name="Column10482"/>
    <tableColumn id="10505" name="Column10483"/>
    <tableColumn id="10506" name="Column10484"/>
    <tableColumn id="10507" name="Column10485"/>
    <tableColumn id="10508" name="Column10486"/>
    <tableColumn id="10509" name="Column10487"/>
    <tableColumn id="10510" name="Column10488"/>
    <tableColumn id="10511" name="Column10489"/>
    <tableColumn id="10512" name="Column10490"/>
    <tableColumn id="10513" name="Column10491"/>
    <tableColumn id="10514" name="Column10492"/>
    <tableColumn id="10515" name="Column10493"/>
    <tableColumn id="10516" name="Column10494"/>
    <tableColumn id="10517" name="Column10495"/>
    <tableColumn id="10518" name="Column10496"/>
    <tableColumn id="10519" name="Column10497"/>
    <tableColumn id="10520" name="Column10498"/>
    <tableColumn id="10521" name="Column10499"/>
    <tableColumn id="10522" name="Column10500"/>
    <tableColumn id="10523" name="Column10501"/>
    <tableColumn id="10524" name="Column10502"/>
    <tableColumn id="10525" name="Column10503"/>
    <tableColumn id="10526" name="Column10504"/>
    <tableColumn id="10527" name="Column10505"/>
    <tableColumn id="10528" name="Column10506"/>
    <tableColumn id="10529" name="Column10507"/>
    <tableColumn id="10530" name="Column10508"/>
    <tableColumn id="10531" name="Column10509"/>
    <tableColumn id="10532" name="Column10510"/>
    <tableColumn id="10533" name="Column10511"/>
    <tableColumn id="10534" name="Column10512"/>
    <tableColumn id="10535" name="Column10513"/>
    <tableColumn id="10536" name="Column10514"/>
    <tableColumn id="10537" name="Column10515"/>
    <tableColumn id="10538" name="Column10516"/>
    <tableColumn id="10539" name="Column10517"/>
    <tableColumn id="10540" name="Column10518"/>
    <tableColumn id="10541" name="Column10519"/>
    <tableColumn id="10542" name="Column10520"/>
    <tableColumn id="10543" name="Column10521"/>
    <tableColumn id="10544" name="Column10522"/>
    <tableColumn id="10545" name="Column10523"/>
    <tableColumn id="10546" name="Column10524"/>
    <tableColumn id="10547" name="Column10525"/>
    <tableColumn id="10548" name="Column10526"/>
    <tableColumn id="10549" name="Column10527"/>
    <tableColumn id="10550" name="Column10528"/>
    <tableColumn id="10551" name="Column10529"/>
    <tableColumn id="10552" name="Column10530"/>
    <tableColumn id="10553" name="Column10531"/>
    <tableColumn id="10554" name="Column10532"/>
    <tableColumn id="10555" name="Column10533"/>
    <tableColumn id="10556" name="Column10534"/>
    <tableColumn id="10557" name="Column10535"/>
    <tableColumn id="10558" name="Column10536"/>
    <tableColumn id="10559" name="Column10537"/>
    <tableColumn id="10560" name="Column10538"/>
    <tableColumn id="10561" name="Column10539"/>
    <tableColumn id="10562" name="Column10540"/>
    <tableColumn id="10563" name="Column10541"/>
    <tableColumn id="10564" name="Column10542"/>
    <tableColumn id="10565" name="Column10543"/>
    <tableColumn id="10566" name="Column10544"/>
    <tableColumn id="10567" name="Column10545"/>
    <tableColumn id="10568" name="Column10546"/>
    <tableColumn id="10569" name="Column10547"/>
    <tableColumn id="10570" name="Column10548"/>
    <tableColumn id="10571" name="Column10549"/>
    <tableColumn id="10572" name="Column10550"/>
    <tableColumn id="10573" name="Column10551"/>
    <tableColumn id="10574" name="Column10552"/>
    <tableColumn id="10575" name="Column10553"/>
    <tableColumn id="10576" name="Column10554"/>
    <tableColumn id="10577" name="Column10555"/>
    <tableColumn id="10578" name="Column10556"/>
    <tableColumn id="10579" name="Column10557"/>
    <tableColumn id="10580" name="Column10558"/>
    <tableColumn id="10581" name="Column10559"/>
    <tableColumn id="10582" name="Column10560"/>
    <tableColumn id="10583" name="Column10561"/>
    <tableColumn id="10584" name="Column10562"/>
    <tableColumn id="10585" name="Column10563"/>
    <tableColumn id="10586" name="Column10564"/>
    <tableColumn id="10587" name="Column10565"/>
    <tableColumn id="10588" name="Column10566"/>
    <tableColumn id="10589" name="Column10567"/>
    <tableColumn id="10590" name="Column10568"/>
    <tableColumn id="10591" name="Column10569"/>
    <tableColumn id="10592" name="Column10570"/>
    <tableColumn id="10593" name="Column10571"/>
    <tableColumn id="10594" name="Column10572"/>
    <tableColumn id="10595" name="Column10573"/>
    <tableColumn id="10596" name="Column10574"/>
    <tableColumn id="10597" name="Column10575"/>
    <tableColumn id="10598" name="Column10576"/>
    <tableColumn id="10599" name="Column10577"/>
    <tableColumn id="10600" name="Column10578"/>
    <tableColumn id="10601" name="Column10579"/>
    <tableColumn id="10602" name="Column10580"/>
    <tableColumn id="10603" name="Column10581"/>
    <tableColumn id="10604" name="Column10582"/>
    <tableColumn id="10605" name="Column10583"/>
    <tableColumn id="10606" name="Column10584"/>
    <tableColumn id="10607" name="Column10585"/>
    <tableColumn id="10608" name="Column10586"/>
    <tableColumn id="10609" name="Column10587"/>
    <tableColumn id="10610" name="Column10588"/>
    <tableColumn id="10611" name="Column10589"/>
    <tableColumn id="10612" name="Column10590"/>
    <tableColumn id="10613" name="Column10591"/>
    <tableColumn id="10614" name="Column10592"/>
    <tableColumn id="10615" name="Column10593"/>
    <tableColumn id="10616" name="Column10594"/>
    <tableColumn id="10617" name="Column10595"/>
    <tableColumn id="10618" name="Column10596"/>
    <tableColumn id="10619" name="Column10597"/>
    <tableColumn id="10620" name="Column10598"/>
    <tableColumn id="10621" name="Column10599"/>
    <tableColumn id="10622" name="Column10600"/>
    <tableColumn id="10623" name="Column10601"/>
    <tableColumn id="10624" name="Column10602"/>
    <tableColumn id="10625" name="Column10603"/>
    <tableColumn id="10626" name="Column10604"/>
    <tableColumn id="10627" name="Column10605"/>
    <tableColumn id="10628" name="Column10606"/>
    <tableColumn id="10629" name="Column10607"/>
    <tableColumn id="10630" name="Column10608"/>
    <tableColumn id="10631" name="Column10609"/>
    <tableColumn id="10632" name="Column10610"/>
    <tableColumn id="10633" name="Column10611"/>
    <tableColumn id="10634" name="Column10612"/>
    <tableColumn id="10635" name="Column10613"/>
    <tableColumn id="10636" name="Column10614"/>
    <tableColumn id="10637" name="Column10615"/>
    <tableColumn id="10638" name="Column10616"/>
    <tableColumn id="10639" name="Column10617"/>
    <tableColumn id="10640" name="Column10618"/>
    <tableColumn id="10641" name="Column10619"/>
    <tableColumn id="10642" name="Column10620"/>
    <tableColumn id="10643" name="Column10621"/>
    <tableColumn id="10644" name="Column10622"/>
    <tableColumn id="10645" name="Column10623"/>
    <tableColumn id="10646" name="Column10624"/>
    <tableColumn id="10647" name="Column10625"/>
    <tableColumn id="10648" name="Column10626"/>
    <tableColumn id="10649" name="Column10627"/>
    <tableColumn id="10650" name="Column10628"/>
    <tableColumn id="10651" name="Column10629"/>
    <tableColumn id="10652" name="Column10630"/>
    <tableColumn id="10653" name="Column10631"/>
    <tableColumn id="10654" name="Column10632"/>
    <tableColumn id="10655" name="Column10633"/>
    <tableColumn id="10656" name="Column10634"/>
    <tableColumn id="10657" name="Column10635"/>
    <tableColumn id="10658" name="Column10636"/>
    <tableColumn id="10659" name="Column10637"/>
    <tableColumn id="10660" name="Column10638"/>
    <tableColumn id="10661" name="Column10639"/>
    <tableColumn id="10662" name="Column10640"/>
    <tableColumn id="10663" name="Column10641"/>
    <tableColumn id="10664" name="Column10642"/>
    <tableColumn id="10665" name="Column10643"/>
    <tableColumn id="10666" name="Column10644"/>
    <tableColumn id="10667" name="Column10645"/>
    <tableColumn id="10668" name="Column10646"/>
    <tableColumn id="10669" name="Column10647"/>
    <tableColumn id="10670" name="Column10648"/>
    <tableColumn id="10671" name="Column10649"/>
    <tableColumn id="10672" name="Column10650"/>
    <tableColumn id="10673" name="Column10651"/>
    <tableColumn id="10674" name="Column10652"/>
    <tableColumn id="10675" name="Column10653"/>
    <tableColumn id="10676" name="Column10654"/>
    <tableColumn id="10677" name="Column10655"/>
    <tableColumn id="10678" name="Column10656"/>
    <tableColumn id="10679" name="Column10657"/>
    <tableColumn id="10680" name="Column10658"/>
    <tableColumn id="10681" name="Column10659"/>
    <tableColumn id="10682" name="Column10660"/>
    <tableColumn id="10683" name="Column10661"/>
    <tableColumn id="10684" name="Column10662"/>
    <tableColumn id="10685" name="Column10663"/>
    <tableColumn id="10686" name="Column10664"/>
    <tableColumn id="10687" name="Column10665"/>
    <tableColumn id="10688" name="Column10666"/>
    <tableColumn id="10689" name="Column10667"/>
    <tableColumn id="10690" name="Column10668"/>
    <tableColumn id="10691" name="Column10669"/>
    <tableColumn id="10692" name="Column10670"/>
    <tableColumn id="10693" name="Column10671"/>
    <tableColumn id="10694" name="Column10672"/>
    <tableColumn id="10695" name="Column10673"/>
    <tableColumn id="10696" name="Column10674"/>
    <tableColumn id="10697" name="Column10675"/>
    <tableColumn id="10698" name="Column10676"/>
    <tableColumn id="10699" name="Column10677"/>
    <tableColumn id="10700" name="Column10678"/>
    <tableColumn id="10701" name="Column10679"/>
    <tableColumn id="10702" name="Column10680"/>
    <tableColumn id="10703" name="Column10681"/>
    <tableColumn id="10704" name="Column10682"/>
    <tableColumn id="10705" name="Column10683"/>
    <tableColumn id="10706" name="Column10684"/>
    <tableColumn id="10707" name="Column10685"/>
    <tableColumn id="10708" name="Column10686"/>
    <tableColumn id="10709" name="Column10687"/>
    <tableColumn id="10710" name="Column10688"/>
    <tableColumn id="10711" name="Column10689"/>
    <tableColumn id="10712" name="Column10690"/>
    <tableColumn id="10713" name="Column10691"/>
    <tableColumn id="10714" name="Column10692"/>
    <tableColumn id="10715" name="Column10693"/>
    <tableColumn id="10716" name="Column10694"/>
    <tableColumn id="10717" name="Column10695"/>
    <tableColumn id="10718" name="Column10696"/>
    <tableColumn id="10719" name="Column10697"/>
    <tableColumn id="10720" name="Column10698"/>
    <tableColumn id="10721" name="Column10699"/>
    <tableColumn id="10722" name="Column10700"/>
    <tableColumn id="10723" name="Column10701"/>
    <tableColumn id="10724" name="Column10702"/>
    <tableColumn id="10725" name="Column10703"/>
    <tableColumn id="10726" name="Column10704"/>
    <tableColumn id="10727" name="Column10705"/>
    <tableColumn id="10728" name="Column10706"/>
    <tableColumn id="10729" name="Column10707"/>
    <tableColumn id="10730" name="Column10708"/>
    <tableColumn id="10731" name="Column10709"/>
    <tableColumn id="10732" name="Column10710"/>
    <tableColumn id="10733" name="Column10711"/>
    <tableColumn id="10734" name="Column10712"/>
    <tableColumn id="10735" name="Column10713"/>
    <tableColumn id="10736" name="Column10714"/>
    <tableColumn id="10737" name="Column10715"/>
    <tableColumn id="10738" name="Column10716"/>
    <tableColumn id="10739" name="Column10717"/>
    <tableColumn id="10740" name="Column10718"/>
    <tableColumn id="10741" name="Column10719"/>
    <tableColumn id="10742" name="Column10720"/>
    <tableColumn id="10743" name="Column10721"/>
    <tableColumn id="10744" name="Column10722"/>
    <tableColumn id="10745" name="Column10723"/>
    <tableColumn id="10746" name="Column10724"/>
    <tableColumn id="10747" name="Column10725"/>
    <tableColumn id="10748" name="Column10726"/>
    <tableColumn id="10749" name="Column10727"/>
    <tableColumn id="10750" name="Column10728"/>
    <tableColumn id="10751" name="Column10729"/>
    <tableColumn id="10752" name="Column10730"/>
    <tableColumn id="10753" name="Column10731"/>
    <tableColumn id="10754" name="Column10732"/>
    <tableColumn id="10755" name="Column10733"/>
    <tableColumn id="10756" name="Column10734"/>
    <tableColumn id="10757" name="Column10735"/>
    <tableColumn id="10758" name="Column10736"/>
    <tableColumn id="10759" name="Column10737"/>
    <tableColumn id="10760" name="Column10738"/>
    <tableColumn id="10761" name="Column10739"/>
    <tableColumn id="10762" name="Column10740"/>
    <tableColumn id="10763" name="Column10741"/>
    <tableColumn id="10764" name="Column10742"/>
    <tableColumn id="10765" name="Column10743"/>
    <tableColumn id="10766" name="Column10744"/>
    <tableColumn id="10767" name="Column10745"/>
    <tableColumn id="10768" name="Column10746"/>
    <tableColumn id="10769" name="Column10747"/>
    <tableColumn id="10770" name="Column10748"/>
    <tableColumn id="10771" name="Column10749"/>
    <tableColumn id="10772" name="Column10750"/>
    <tableColumn id="10773" name="Column10751"/>
    <tableColumn id="10774" name="Column10752"/>
    <tableColumn id="10775" name="Column10753"/>
    <tableColumn id="10776" name="Column10754"/>
    <tableColumn id="10777" name="Column10755"/>
    <tableColumn id="10778" name="Column10756"/>
    <tableColumn id="10779" name="Column10757"/>
    <tableColumn id="10780" name="Column10758"/>
    <tableColumn id="10781" name="Column10759"/>
    <tableColumn id="10782" name="Column10760"/>
    <tableColumn id="10783" name="Column10761"/>
    <tableColumn id="10784" name="Column10762"/>
    <tableColumn id="10785" name="Column10763"/>
    <tableColumn id="10786" name="Column10764"/>
    <tableColumn id="10787" name="Column10765"/>
    <tableColumn id="10788" name="Column10766"/>
    <tableColumn id="10789" name="Column10767"/>
    <tableColumn id="10790" name="Column10768"/>
    <tableColumn id="10791" name="Column10769"/>
    <tableColumn id="10792" name="Column10770"/>
    <tableColumn id="10793" name="Column10771"/>
    <tableColumn id="10794" name="Column10772"/>
    <tableColumn id="10795" name="Column10773"/>
    <tableColumn id="10796" name="Column10774"/>
    <tableColumn id="10797" name="Column10775"/>
    <tableColumn id="10798" name="Column10776"/>
    <tableColumn id="10799" name="Column10777"/>
    <tableColumn id="10800" name="Column10778"/>
    <tableColumn id="10801" name="Column10779"/>
    <tableColumn id="10802" name="Column10780"/>
    <tableColumn id="10803" name="Column10781"/>
    <tableColumn id="10804" name="Column10782"/>
    <tableColumn id="10805" name="Column10783"/>
    <tableColumn id="10806" name="Column10784"/>
    <tableColumn id="10807" name="Column10785"/>
    <tableColumn id="10808" name="Column10786"/>
    <tableColumn id="10809" name="Column10787"/>
    <tableColumn id="10810" name="Column10788"/>
    <tableColumn id="10811" name="Column10789"/>
    <tableColumn id="10812" name="Column10790"/>
    <tableColumn id="10813" name="Column10791"/>
    <tableColumn id="10814" name="Column10792"/>
    <tableColumn id="10815" name="Column10793"/>
    <tableColumn id="10816" name="Column10794"/>
    <tableColumn id="10817" name="Column10795"/>
    <tableColumn id="10818" name="Column10796"/>
    <tableColumn id="10819" name="Column10797"/>
    <tableColumn id="10820" name="Column10798"/>
    <tableColumn id="10821" name="Column10799"/>
    <tableColumn id="10822" name="Column10800"/>
    <tableColumn id="10823" name="Column10801"/>
    <tableColumn id="10824" name="Column10802"/>
    <tableColumn id="10825" name="Column10803"/>
    <tableColumn id="10826" name="Column10804"/>
    <tableColumn id="10827" name="Column10805"/>
    <tableColumn id="10828" name="Column10806"/>
    <tableColumn id="10829" name="Column10807"/>
    <tableColumn id="10830" name="Column10808"/>
    <tableColumn id="10831" name="Column10809"/>
    <tableColumn id="10832" name="Column10810"/>
    <tableColumn id="10833" name="Column10811"/>
    <tableColumn id="10834" name="Column10812"/>
    <tableColumn id="10835" name="Column10813"/>
    <tableColumn id="10836" name="Column10814"/>
    <tableColumn id="10837" name="Column10815"/>
    <tableColumn id="10838" name="Column10816"/>
    <tableColumn id="10839" name="Column10817"/>
    <tableColumn id="10840" name="Column10818"/>
    <tableColumn id="10841" name="Column10819"/>
    <tableColumn id="10842" name="Column10820"/>
    <tableColumn id="10843" name="Column10821"/>
    <tableColumn id="10844" name="Column10822"/>
    <tableColumn id="10845" name="Column10823"/>
    <tableColumn id="10846" name="Column10824"/>
    <tableColumn id="10847" name="Column10825"/>
    <tableColumn id="10848" name="Column10826"/>
    <tableColumn id="10849" name="Column10827"/>
    <tableColumn id="10850" name="Column10828"/>
    <tableColumn id="10851" name="Column10829"/>
    <tableColumn id="10852" name="Column10830"/>
    <tableColumn id="10853" name="Column10831"/>
    <tableColumn id="10854" name="Column10832"/>
    <tableColumn id="10855" name="Column10833"/>
    <tableColumn id="10856" name="Column10834"/>
    <tableColumn id="10857" name="Column10835"/>
    <tableColumn id="10858" name="Column10836"/>
    <tableColumn id="10859" name="Column10837"/>
    <tableColumn id="10860" name="Column10838"/>
    <tableColumn id="10861" name="Column10839"/>
    <tableColumn id="10862" name="Column10840"/>
    <tableColumn id="10863" name="Column10841"/>
    <tableColumn id="10864" name="Column10842"/>
    <tableColumn id="10865" name="Column10843"/>
    <tableColumn id="10866" name="Column10844"/>
    <tableColumn id="10867" name="Column10845"/>
    <tableColumn id="10868" name="Column10846"/>
    <tableColumn id="10869" name="Column10847"/>
    <tableColumn id="10870" name="Column10848"/>
    <tableColumn id="10871" name="Column10849"/>
    <tableColumn id="10872" name="Column10850"/>
    <tableColumn id="10873" name="Column10851"/>
    <tableColumn id="10874" name="Column10852"/>
    <tableColumn id="10875" name="Column10853"/>
    <tableColumn id="10876" name="Column10854"/>
    <tableColumn id="10877" name="Column10855"/>
    <tableColumn id="10878" name="Column10856"/>
    <tableColumn id="10879" name="Column10857"/>
    <tableColumn id="10880" name="Column10858"/>
    <tableColumn id="10881" name="Column10859"/>
    <tableColumn id="10882" name="Column10860"/>
    <tableColumn id="10883" name="Column10861"/>
    <tableColumn id="10884" name="Column10862"/>
    <tableColumn id="10885" name="Column10863"/>
    <tableColumn id="10886" name="Column10864"/>
    <tableColumn id="10887" name="Column10865"/>
    <tableColumn id="10888" name="Column10866"/>
    <tableColumn id="10889" name="Column10867"/>
    <tableColumn id="10890" name="Column10868"/>
    <tableColumn id="10891" name="Column10869"/>
    <tableColumn id="10892" name="Column10870"/>
    <tableColumn id="10893" name="Column10871"/>
    <tableColumn id="10894" name="Column10872"/>
    <tableColumn id="10895" name="Column10873"/>
    <tableColumn id="10896" name="Column10874"/>
    <tableColumn id="10897" name="Column10875"/>
    <tableColumn id="10898" name="Column10876"/>
    <tableColumn id="10899" name="Column10877"/>
    <tableColumn id="10900" name="Column10878"/>
    <tableColumn id="10901" name="Column10879"/>
    <tableColumn id="10902" name="Column10880"/>
    <tableColumn id="10903" name="Column10881"/>
    <tableColumn id="10904" name="Column10882"/>
    <tableColumn id="10905" name="Column10883"/>
    <tableColumn id="10906" name="Column10884"/>
    <tableColumn id="10907" name="Column10885"/>
    <tableColumn id="10908" name="Column10886"/>
    <tableColumn id="10909" name="Column10887"/>
    <tableColumn id="10910" name="Column10888"/>
    <tableColumn id="10911" name="Column10889"/>
    <tableColumn id="10912" name="Column10890"/>
    <tableColumn id="10913" name="Column10891"/>
    <tableColumn id="10914" name="Column10892"/>
    <tableColumn id="10915" name="Column10893"/>
    <tableColumn id="10916" name="Column10894"/>
    <tableColumn id="10917" name="Column10895"/>
    <tableColumn id="10918" name="Column10896"/>
    <tableColumn id="10919" name="Column10897"/>
    <tableColumn id="10920" name="Column10898"/>
    <tableColumn id="10921" name="Column10899"/>
    <tableColumn id="10922" name="Column10900"/>
    <tableColumn id="10923" name="Column10901"/>
    <tableColumn id="10924" name="Column10902"/>
    <tableColumn id="10925" name="Column10903"/>
    <tableColumn id="10926" name="Column10904"/>
    <tableColumn id="10927" name="Column10905"/>
    <tableColumn id="10928" name="Column10906"/>
    <tableColumn id="10929" name="Column10907"/>
    <tableColumn id="10930" name="Column10908"/>
    <tableColumn id="10931" name="Column10909"/>
    <tableColumn id="10932" name="Column10910"/>
    <tableColumn id="10933" name="Column10911"/>
    <tableColumn id="10934" name="Column10912"/>
    <tableColumn id="10935" name="Column10913"/>
    <tableColumn id="10936" name="Column10914"/>
    <tableColumn id="10937" name="Column10915"/>
    <tableColumn id="10938" name="Column10916"/>
    <tableColumn id="10939" name="Column10917"/>
    <tableColumn id="10940" name="Column10918"/>
    <tableColumn id="10941" name="Column10919"/>
    <tableColumn id="10942" name="Column10920"/>
    <tableColumn id="10943" name="Column10921"/>
    <tableColumn id="10944" name="Column10922"/>
    <tableColumn id="10945" name="Column10923"/>
    <tableColumn id="10946" name="Column10924"/>
    <tableColumn id="10947" name="Column10925"/>
    <tableColumn id="10948" name="Column10926"/>
    <tableColumn id="10949" name="Column10927"/>
    <tableColumn id="10950" name="Column10928"/>
    <tableColumn id="10951" name="Column10929"/>
    <tableColumn id="10952" name="Column10930"/>
    <tableColumn id="10953" name="Column10931"/>
    <tableColumn id="10954" name="Column10932"/>
    <tableColumn id="10955" name="Column10933"/>
    <tableColumn id="10956" name="Column10934"/>
    <tableColumn id="10957" name="Column10935"/>
    <tableColumn id="10958" name="Column10936"/>
    <tableColumn id="10959" name="Column10937"/>
    <tableColumn id="10960" name="Column10938"/>
    <tableColumn id="10961" name="Column10939"/>
    <tableColumn id="10962" name="Column10940"/>
    <tableColumn id="10963" name="Column10941"/>
    <tableColumn id="10964" name="Column10942"/>
    <tableColumn id="10965" name="Column10943"/>
    <tableColumn id="10966" name="Column10944"/>
    <tableColumn id="10967" name="Column10945"/>
    <tableColumn id="10968" name="Column10946"/>
    <tableColumn id="10969" name="Column10947"/>
    <tableColumn id="10970" name="Column10948"/>
    <tableColumn id="10971" name="Column10949"/>
    <tableColumn id="10972" name="Column10950"/>
    <tableColumn id="10973" name="Column10951"/>
    <tableColumn id="10974" name="Column10952"/>
    <tableColumn id="10975" name="Column10953"/>
    <tableColumn id="10976" name="Column10954"/>
    <tableColumn id="10977" name="Column10955"/>
    <tableColumn id="10978" name="Column10956"/>
    <tableColumn id="10979" name="Column10957"/>
    <tableColumn id="10980" name="Column10958"/>
    <tableColumn id="10981" name="Column10959"/>
    <tableColumn id="10982" name="Column10960"/>
    <tableColumn id="10983" name="Column10961"/>
    <tableColumn id="10984" name="Column10962"/>
    <tableColumn id="10985" name="Column10963"/>
    <tableColumn id="10986" name="Column10964"/>
    <tableColumn id="10987" name="Column10965"/>
    <tableColumn id="10988" name="Column10966"/>
    <tableColumn id="10989" name="Column10967"/>
    <tableColumn id="10990" name="Column10968"/>
    <tableColumn id="10991" name="Column10969"/>
    <tableColumn id="10992" name="Column10970"/>
    <tableColumn id="10993" name="Column10971"/>
    <tableColumn id="10994" name="Column10972"/>
    <tableColumn id="10995" name="Column10973"/>
    <tableColumn id="10996" name="Column10974"/>
    <tableColumn id="10997" name="Column10975"/>
    <tableColumn id="10998" name="Column10976"/>
    <tableColumn id="10999" name="Column10977"/>
    <tableColumn id="11000" name="Column10978"/>
    <tableColumn id="11001" name="Column10979"/>
    <tableColumn id="11002" name="Column10980"/>
    <tableColumn id="11003" name="Column10981"/>
    <tableColumn id="11004" name="Column10982"/>
    <tableColumn id="11005" name="Column10983"/>
    <tableColumn id="11006" name="Column10984"/>
    <tableColumn id="11007" name="Column10985"/>
    <tableColumn id="11008" name="Column10986"/>
    <tableColumn id="11009" name="Column10987"/>
    <tableColumn id="11010" name="Column10988"/>
    <tableColumn id="11011" name="Column10989"/>
    <tableColumn id="11012" name="Column10990"/>
    <tableColumn id="11013" name="Column10991"/>
    <tableColumn id="11014" name="Column10992"/>
    <tableColumn id="11015" name="Column10993"/>
    <tableColumn id="11016" name="Column10994"/>
    <tableColumn id="11017" name="Column10995"/>
    <tableColumn id="11018" name="Column10996"/>
    <tableColumn id="11019" name="Column10997"/>
    <tableColumn id="11020" name="Column10998"/>
    <tableColumn id="11021" name="Column10999"/>
    <tableColumn id="11022" name="Column11000"/>
    <tableColumn id="11023" name="Column11001"/>
    <tableColumn id="11024" name="Column11002"/>
    <tableColumn id="11025" name="Column11003"/>
    <tableColumn id="11026" name="Column11004"/>
    <tableColumn id="11027" name="Column11005"/>
    <tableColumn id="11028" name="Column11006"/>
    <tableColumn id="11029" name="Column11007"/>
    <tableColumn id="11030" name="Column11008"/>
    <tableColumn id="11031" name="Column11009"/>
    <tableColumn id="11032" name="Column11010"/>
    <tableColumn id="11033" name="Column11011"/>
    <tableColumn id="11034" name="Column11012"/>
    <tableColumn id="11035" name="Column11013"/>
    <tableColumn id="11036" name="Column11014"/>
    <tableColumn id="11037" name="Column11015"/>
    <tableColumn id="11038" name="Column11016"/>
    <tableColumn id="11039" name="Column11017"/>
    <tableColumn id="11040" name="Column11018"/>
    <tableColumn id="11041" name="Column11019"/>
    <tableColumn id="11042" name="Column11020"/>
    <tableColumn id="11043" name="Column11021"/>
    <tableColumn id="11044" name="Column11022"/>
    <tableColumn id="11045" name="Column11023"/>
    <tableColumn id="11046" name="Column11024"/>
    <tableColumn id="11047" name="Column11025"/>
    <tableColumn id="11048" name="Column11026"/>
    <tableColumn id="11049" name="Column11027"/>
    <tableColumn id="11050" name="Column11028"/>
    <tableColumn id="11051" name="Column11029"/>
    <tableColumn id="11052" name="Column11030"/>
    <tableColumn id="11053" name="Column11031"/>
    <tableColumn id="11054" name="Column11032"/>
    <tableColumn id="11055" name="Column11033"/>
    <tableColumn id="11056" name="Column11034"/>
    <tableColumn id="11057" name="Column11035"/>
    <tableColumn id="11058" name="Column11036"/>
    <tableColumn id="11059" name="Column11037"/>
    <tableColumn id="11060" name="Column11038"/>
    <tableColumn id="11061" name="Column11039"/>
    <tableColumn id="11062" name="Column11040"/>
    <tableColumn id="11063" name="Column11041"/>
    <tableColumn id="11064" name="Column11042"/>
    <tableColumn id="11065" name="Column11043"/>
    <tableColumn id="11066" name="Column11044"/>
    <tableColumn id="11067" name="Column11045"/>
    <tableColumn id="11068" name="Column11046"/>
    <tableColumn id="11069" name="Column11047"/>
    <tableColumn id="11070" name="Column11048"/>
    <tableColumn id="11071" name="Column11049"/>
    <tableColumn id="11072" name="Column11050"/>
    <tableColumn id="11073" name="Column11051"/>
    <tableColumn id="11074" name="Column11052"/>
    <tableColumn id="11075" name="Column11053"/>
    <tableColumn id="11076" name="Column11054"/>
    <tableColumn id="11077" name="Column11055"/>
    <tableColumn id="11078" name="Column11056"/>
    <tableColumn id="11079" name="Column11057"/>
    <tableColumn id="11080" name="Column11058"/>
    <tableColumn id="11081" name="Column11059"/>
    <tableColumn id="11082" name="Column11060"/>
    <tableColumn id="11083" name="Column11061"/>
    <tableColumn id="11084" name="Column11062"/>
    <tableColumn id="11085" name="Column11063"/>
    <tableColumn id="11086" name="Column11064"/>
    <tableColumn id="11087" name="Column11065"/>
    <tableColumn id="11088" name="Column11066"/>
    <tableColumn id="11089" name="Column11067"/>
    <tableColumn id="11090" name="Column11068"/>
    <tableColumn id="11091" name="Column11069"/>
    <tableColumn id="11092" name="Column11070"/>
    <tableColumn id="11093" name="Column11071"/>
    <tableColumn id="11094" name="Column11072"/>
    <tableColumn id="11095" name="Column11073"/>
    <tableColumn id="11096" name="Column11074"/>
    <tableColumn id="11097" name="Column11075"/>
    <tableColumn id="11098" name="Column11076"/>
    <tableColumn id="11099" name="Column11077"/>
    <tableColumn id="11100" name="Column11078"/>
    <tableColumn id="11101" name="Column11079"/>
    <tableColumn id="11102" name="Column11080"/>
    <tableColumn id="11103" name="Column11081"/>
    <tableColumn id="11104" name="Column11082"/>
    <tableColumn id="11105" name="Column11083"/>
    <tableColumn id="11106" name="Column11084"/>
    <tableColumn id="11107" name="Column11085"/>
    <tableColumn id="11108" name="Column11086"/>
    <tableColumn id="11109" name="Column11087"/>
    <tableColumn id="11110" name="Column11088"/>
    <tableColumn id="11111" name="Column11089"/>
    <tableColumn id="11112" name="Column11090"/>
    <tableColumn id="11113" name="Column11091"/>
    <tableColumn id="11114" name="Column11092"/>
    <tableColumn id="11115" name="Column11093"/>
    <tableColumn id="11116" name="Column11094"/>
    <tableColumn id="11117" name="Column11095"/>
    <tableColumn id="11118" name="Column11096"/>
    <tableColumn id="11119" name="Column11097"/>
    <tableColumn id="11120" name="Column11098"/>
    <tableColumn id="11121" name="Column11099"/>
    <tableColumn id="11122" name="Column11100"/>
    <tableColumn id="11123" name="Column11101"/>
    <tableColumn id="11124" name="Column11102"/>
    <tableColumn id="11125" name="Column11103"/>
    <tableColumn id="11126" name="Column11104"/>
    <tableColumn id="11127" name="Column11105"/>
    <tableColumn id="11128" name="Column11106"/>
    <tableColumn id="11129" name="Column11107"/>
    <tableColumn id="11130" name="Column11108"/>
    <tableColumn id="11131" name="Column11109"/>
    <tableColumn id="11132" name="Column11110"/>
    <tableColumn id="11133" name="Column11111"/>
    <tableColumn id="11134" name="Column11112"/>
    <tableColumn id="11135" name="Column11113"/>
    <tableColumn id="11136" name="Column11114"/>
    <tableColumn id="11137" name="Column11115"/>
    <tableColumn id="11138" name="Column11116"/>
    <tableColumn id="11139" name="Column11117"/>
    <tableColumn id="11140" name="Column11118"/>
    <tableColumn id="11141" name="Column11119"/>
    <tableColumn id="11142" name="Column11120"/>
    <tableColumn id="11143" name="Column11121"/>
    <tableColumn id="11144" name="Column11122"/>
    <tableColumn id="11145" name="Column11123"/>
    <tableColumn id="11146" name="Column11124"/>
    <tableColumn id="11147" name="Column11125"/>
    <tableColumn id="11148" name="Column11126"/>
    <tableColumn id="11149" name="Column11127"/>
    <tableColumn id="11150" name="Column11128"/>
    <tableColumn id="11151" name="Column11129"/>
    <tableColumn id="11152" name="Column11130"/>
    <tableColumn id="11153" name="Column11131"/>
    <tableColumn id="11154" name="Column11132"/>
    <tableColumn id="11155" name="Column11133"/>
    <tableColumn id="11156" name="Column11134"/>
    <tableColumn id="11157" name="Column11135"/>
    <tableColumn id="11158" name="Column11136"/>
    <tableColumn id="11159" name="Column11137"/>
    <tableColumn id="11160" name="Column11138"/>
    <tableColumn id="11161" name="Column11139"/>
    <tableColumn id="11162" name="Column11140"/>
    <tableColumn id="11163" name="Column11141"/>
    <tableColumn id="11164" name="Column11142"/>
    <tableColumn id="11165" name="Column11143"/>
    <tableColumn id="11166" name="Column11144"/>
    <tableColumn id="11167" name="Column11145"/>
    <tableColumn id="11168" name="Column11146"/>
    <tableColumn id="11169" name="Column11147"/>
    <tableColumn id="11170" name="Column11148"/>
    <tableColumn id="11171" name="Column11149"/>
    <tableColumn id="11172" name="Column11150"/>
    <tableColumn id="11173" name="Column11151"/>
    <tableColumn id="11174" name="Column11152"/>
    <tableColumn id="11175" name="Column11153"/>
    <tableColumn id="11176" name="Column11154"/>
    <tableColumn id="11177" name="Column11155"/>
    <tableColumn id="11178" name="Column11156"/>
    <tableColumn id="11179" name="Column11157"/>
    <tableColumn id="11180" name="Column11158"/>
    <tableColumn id="11181" name="Column11159"/>
    <tableColumn id="11182" name="Column11160"/>
    <tableColumn id="11183" name="Column11161"/>
    <tableColumn id="11184" name="Column11162"/>
    <tableColumn id="11185" name="Column11163"/>
    <tableColumn id="11186" name="Column11164"/>
    <tableColumn id="11187" name="Column11165"/>
    <tableColumn id="11188" name="Column11166"/>
    <tableColumn id="11189" name="Column11167"/>
    <tableColumn id="11190" name="Column11168"/>
    <tableColumn id="11191" name="Column11169"/>
    <tableColumn id="11192" name="Column11170"/>
    <tableColumn id="11193" name="Column11171"/>
    <tableColumn id="11194" name="Column11172"/>
    <tableColumn id="11195" name="Column11173"/>
    <tableColumn id="11196" name="Column11174"/>
    <tableColumn id="11197" name="Column11175"/>
    <tableColumn id="11198" name="Column11176"/>
    <tableColumn id="11199" name="Column11177"/>
    <tableColumn id="11200" name="Column11178"/>
    <tableColumn id="11201" name="Column11179"/>
    <tableColumn id="11202" name="Column11180"/>
    <tableColumn id="11203" name="Column11181"/>
    <tableColumn id="11204" name="Column11182"/>
    <tableColumn id="11205" name="Column11183"/>
    <tableColumn id="11206" name="Column11184"/>
    <tableColumn id="11207" name="Column11185"/>
    <tableColumn id="11208" name="Column11186"/>
    <tableColumn id="11209" name="Column11187"/>
    <tableColumn id="11210" name="Column11188"/>
    <tableColumn id="11211" name="Column11189"/>
    <tableColumn id="11212" name="Column11190"/>
    <tableColumn id="11213" name="Column11191"/>
    <tableColumn id="11214" name="Column11192"/>
    <tableColumn id="11215" name="Column11193"/>
    <tableColumn id="11216" name="Column11194"/>
    <tableColumn id="11217" name="Column11195"/>
    <tableColumn id="11218" name="Column11196"/>
    <tableColumn id="11219" name="Column11197"/>
    <tableColumn id="11220" name="Column11198"/>
    <tableColumn id="11221" name="Column11199"/>
    <tableColumn id="11222" name="Column11200"/>
    <tableColumn id="11223" name="Column11201"/>
    <tableColumn id="11224" name="Column11202"/>
    <tableColumn id="11225" name="Column11203"/>
    <tableColumn id="11226" name="Column11204"/>
    <tableColumn id="11227" name="Column11205"/>
    <tableColumn id="11228" name="Column11206"/>
    <tableColumn id="11229" name="Column11207"/>
    <tableColumn id="11230" name="Column11208"/>
    <tableColumn id="11231" name="Column11209"/>
    <tableColumn id="11232" name="Column11210"/>
    <tableColumn id="11233" name="Column11211"/>
    <tableColumn id="11234" name="Column11212"/>
    <tableColumn id="11235" name="Column11213"/>
    <tableColumn id="11236" name="Column11214"/>
    <tableColumn id="11237" name="Column11215"/>
    <tableColumn id="11238" name="Column11216"/>
    <tableColumn id="11239" name="Column11217"/>
    <tableColumn id="11240" name="Column11218"/>
    <tableColumn id="11241" name="Column11219"/>
    <tableColumn id="11242" name="Column11220"/>
    <tableColumn id="11243" name="Column11221"/>
    <tableColumn id="11244" name="Column11222"/>
    <tableColumn id="11245" name="Column11223"/>
    <tableColumn id="11246" name="Column11224"/>
    <tableColumn id="11247" name="Column11225"/>
    <tableColumn id="11248" name="Column11226"/>
    <tableColumn id="11249" name="Column11227"/>
    <tableColumn id="11250" name="Column11228"/>
    <tableColumn id="11251" name="Column11229"/>
    <tableColumn id="11252" name="Column11230"/>
    <tableColumn id="11253" name="Column11231"/>
    <tableColumn id="11254" name="Column11232"/>
    <tableColumn id="11255" name="Column11233"/>
    <tableColumn id="11256" name="Column11234"/>
    <tableColumn id="11257" name="Column11235"/>
    <tableColumn id="11258" name="Column11236"/>
    <tableColumn id="11259" name="Column11237"/>
    <tableColumn id="11260" name="Column11238"/>
    <tableColumn id="11261" name="Column11239"/>
    <tableColumn id="11262" name="Column11240"/>
    <tableColumn id="11263" name="Column11241"/>
    <tableColumn id="11264" name="Column11242"/>
    <tableColumn id="11265" name="Column11243"/>
    <tableColumn id="11266" name="Column11244"/>
    <tableColumn id="11267" name="Column11245"/>
    <tableColumn id="11268" name="Column11246"/>
    <tableColumn id="11269" name="Column11247"/>
    <tableColumn id="11270" name="Column11248"/>
    <tableColumn id="11271" name="Column11249"/>
    <tableColumn id="11272" name="Column11250"/>
    <tableColumn id="11273" name="Column11251"/>
    <tableColumn id="11274" name="Column11252"/>
    <tableColumn id="11275" name="Column11253"/>
    <tableColumn id="11276" name="Column11254"/>
    <tableColumn id="11277" name="Column11255"/>
    <tableColumn id="11278" name="Column11256"/>
    <tableColumn id="11279" name="Column11257"/>
    <tableColumn id="11280" name="Column11258"/>
    <tableColumn id="11281" name="Column11259"/>
    <tableColumn id="11282" name="Column11260"/>
    <tableColumn id="11283" name="Column11261"/>
    <tableColumn id="11284" name="Column11262"/>
    <tableColumn id="11285" name="Column11263"/>
    <tableColumn id="11286" name="Column11264"/>
    <tableColumn id="11287" name="Column11265"/>
    <tableColumn id="11288" name="Column11266"/>
    <tableColumn id="11289" name="Column11267"/>
    <tableColumn id="11290" name="Column11268"/>
    <tableColumn id="11291" name="Column11269"/>
    <tableColumn id="11292" name="Column11270"/>
    <tableColumn id="11293" name="Column11271"/>
    <tableColumn id="11294" name="Column11272"/>
    <tableColumn id="11295" name="Column11273"/>
    <tableColumn id="11296" name="Column11274"/>
    <tableColumn id="11297" name="Column11275"/>
    <tableColumn id="11298" name="Column11276"/>
    <tableColumn id="11299" name="Column11277"/>
    <tableColumn id="11300" name="Column11278"/>
    <tableColumn id="11301" name="Column11279"/>
    <tableColumn id="11302" name="Column11280"/>
    <tableColumn id="11303" name="Column11281"/>
    <tableColumn id="11304" name="Column11282"/>
    <tableColumn id="11305" name="Column11283"/>
    <tableColumn id="11306" name="Column11284"/>
    <tableColumn id="11307" name="Column11285"/>
    <tableColumn id="11308" name="Column11286"/>
    <tableColumn id="11309" name="Column11287"/>
    <tableColumn id="11310" name="Column11288"/>
    <tableColumn id="11311" name="Column11289"/>
    <tableColumn id="11312" name="Column11290"/>
    <tableColumn id="11313" name="Column11291"/>
    <tableColumn id="11314" name="Column11292"/>
    <tableColumn id="11315" name="Column11293"/>
    <tableColumn id="11316" name="Column11294"/>
    <tableColumn id="11317" name="Column11295"/>
    <tableColumn id="11318" name="Column11296"/>
    <tableColumn id="11319" name="Column11297"/>
    <tableColumn id="11320" name="Column11298"/>
    <tableColumn id="11321" name="Column11299"/>
    <tableColumn id="11322" name="Column11300"/>
    <tableColumn id="11323" name="Column11301"/>
    <tableColumn id="11324" name="Column11302"/>
    <tableColumn id="11325" name="Column11303"/>
    <tableColumn id="11326" name="Column11304"/>
    <tableColumn id="11327" name="Column11305"/>
    <tableColumn id="11328" name="Column11306"/>
    <tableColumn id="11329" name="Column11307"/>
    <tableColumn id="11330" name="Column11308"/>
    <tableColumn id="11331" name="Column11309"/>
    <tableColumn id="11332" name="Column11310"/>
    <tableColumn id="11333" name="Column11311"/>
    <tableColumn id="11334" name="Column11312"/>
    <tableColumn id="11335" name="Column11313"/>
    <tableColumn id="11336" name="Column11314"/>
    <tableColumn id="11337" name="Column11315"/>
    <tableColumn id="11338" name="Column11316"/>
    <tableColumn id="11339" name="Column11317"/>
    <tableColumn id="11340" name="Column11318"/>
    <tableColumn id="11341" name="Column11319"/>
    <tableColumn id="11342" name="Column11320"/>
    <tableColumn id="11343" name="Column11321"/>
    <tableColumn id="11344" name="Column11322"/>
    <tableColumn id="11345" name="Column11323"/>
    <tableColumn id="11346" name="Column11324"/>
    <tableColumn id="11347" name="Column11325"/>
    <tableColumn id="11348" name="Column11326"/>
    <tableColumn id="11349" name="Column11327"/>
    <tableColumn id="11350" name="Column11328"/>
    <tableColumn id="11351" name="Column11329"/>
    <tableColumn id="11352" name="Column11330"/>
    <tableColumn id="11353" name="Column11331"/>
    <tableColumn id="11354" name="Column11332"/>
    <tableColumn id="11355" name="Column11333"/>
    <tableColumn id="11356" name="Column11334"/>
    <tableColumn id="11357" name="Column11335"/>
    <tableColumn id="11358" name="Column11336"/>
    <tableColumn id="11359" name="Column11337"/>
    <tableColumn id="11360" name="Column11338"/>
    <tableColumn id="11361" name="Column11339"/>
    <tableColumn id="11362" name="Column11340"/>
    <tableColumn id="11363" name="Column11341"/>
    <tableColumn id="11364" name="Column11342"/>
    <tableColumn id="11365" name="Column11343"/>
    <tableColumn id="11366" name="Column11344"/>
    <tableColumn id="11367" name="Column11345"/>
    <tableColumn id="11368" name="Column11346"/>
    <tableColumn id="11369" name="Column11347"/>
    <tableColumn id="11370" name="Column11348"/>
    <tableColumn id="11371" name="Column11349"/>
    <tableColumn id="11372" name="Column11350"/>
    <tableColumn id="11373" name="Column11351"/>
    <tableColumn id="11374" name="Column11352"/>
    <tableColumn id="11375" name="Column11353"/>
    <tableColumn id="11376" name="Column11354"/>
    <tableColumn id="11377" name="Column11355"/>
    <tableColumn id="11378" name="Column11356"/>
    <tableColumn id="11379" name="Column11357"/>
    <tableColumn id="11380" name="Column11358"/>
    <tableColumn id="11381" name="Column11359"/>
    <tableColumn id="11382" name="Column11360"/>
    <tableColumn id="11383" name="Column11361"/>
    <tableColumn id="11384" name="Column11362"/>
    <tableColumn id="11385" name="Column11363"/>
    <tableColumn id="11386" name="Column11364"/>
    <tableColumn id="11387" name="Column11365"/>
    <tableColumn id="11388" name="Column11366"/>
    <tableColumn id="11389" name="Column11367"/>
    <tableColumn id="11390" name="Column11368"/>
    <tableColumn id="11391" name="Column11369"/>
    <tableColumn id="11392" name="Column11370"/>
    <tableColumn id="11393" name="Column11371"/>
    <tableColumn id="11394" name="Column11372"/>
    <tableColumn id="11395" name="Column11373"/>
    <tableColumn id="11396" name="Column11374"/>
    <tableColumn id="11397" name="Column11375"/>
    <tableColumn id="11398" name="Column11376"/>
    <tableColumn id="11399" name="Column11377"/>
    <tableColumn id="11400" name="Column11378"/>
    <tableColumn id="11401" name="Column11379"/>
    <tableColumn id="11402" name="Column11380"/>
    <tableColumn id="11403" name="Column11381"/>
    <tableColumn id="11404" name="Column11382"/>
    <tableColumn id="11405" name="Column11383"/>
    <tableColumn id="11406" name="Column11384"/>
    <tableColumn id="11407" name="Column11385"/>
    <tableColumn id="11408" name="Column11386"/>
    <tableColumn id="11409" name="Column11387"/>
    <tableColumn id="11410" name="Column11388"/>
    <tableColumn id="11411" name="Column11389"/>
    <tableColumn id="11412" name="Column11390"/>
    <tableColumn id="11413" name="Column11391"/>
    <tableColumn id="11414" name="Column11392"/>
    <tableColumn id="11415" name="Column11393"/>
    <tableColumn id="11416" name="Column11394"/>
    <tableColumn id="11417" name="Column11395"/>
    <tableColumn id="11418" name="Column11396"/>
    <tableColumn id="11419" name="Column11397"/>
    <tableColumn id="11420" name="Column11398"/>
    <tableColumn id="11421" name="Column11399"/>
    <tableColumn id="11422" name="Column11400"/>
    <tableColumn id="11423" name="Column11401"/>
    <tableColumn id="11424" name="Column11402"/>
    <tableColumn id="11425" name="Column11403"/>
    <tableColumn id="11426" name="Column11404"/>
    <tableColumn id="11427" name="Column11405"/>
    <tableColumn id="11428" name="Column11406"/>
    <tableColumn id="11429" name="Column11407"/>
    <tableColumn id="11430" name="Column11408"/>
    <tableColumn id="11431" name="Column11409"/>
    <tableColumn id="11432" name="Column11410"/>
    <tableColumn id="11433" name="Column11411"/>
    <tableColumn id="11434" name="Column11412"/>
    <tableColumn id="11435" name="Column11413"/>
    <tableColumn id="11436" name="Column11414"/>
    <tableColumn id="11437" name="Column11415"/>
    <tableColumn id="11438" name="Column11416"/>
    <tableColumn id="11439" name="Column11417"/>
    <tableColumn id="11440" name="Column11418"/>
    <tableColumn id="11441" name="Column11419"/>
    <tableColumn id="11442" name="Column11420"/>
    <tableColumn id="11443" name="Column11421"/>
    <tableColumn id="11444" name="Column11422"/>
    <tableColumn id="11445" name="Column11423"/>
    <tableColumn id="11446" name="Column11424"/>
    <tableColumn id="11447" name="Column11425"/>
    <tableColumn id="11448" name="Column11426"/>
    <tableColumn id="11449" name="Column11427"/>
    <tableColumn id="11450" name="Column11428"/>
    <tableColumn id="11451" name="Column11429"/>
    <tableColumn id="11452" name="Column11430"/>
    <tableColumn id="11453" name="Column11431"/>
    <tableColumn id="11454" name="Column11432"/>
    <tableColumn id="11455" name="Column11433"/>
    <tableColumn id="11456" name="Column11434"/>
    <tableColumn id="11457" name="Column11435"/>
    <tableColumn id="11458" name="Column11436"/>
    <tableColumn id="11459" name="Column11437"/>
    <tableColumn id="11460" name="Column11438"/>
    <tableColumn id="11461" name="Column11439"/>
    <tableColumn id="11462" name="Column11440"/>
    <tableColumn id="11463" name="Column11441"/>
    <tableColumn id="11464" name="Column11442"/>
    <tableColumn id="11465" name="Column11443"/>
    <tableColumn id="11466" name="Column11444"/>
    <tableColumn id="11467" name="Column11445"/>
    <tableColumn id="11468" name="Column11446"/>
    <tableColumn id="11469" name="Column11447"/>
    <tableColumn id="11470" name="Column11448"/>
    <tableColumn id="11471" name="Column11449"/>
    <tableColumn id="11472" name="Column11450"/>
    <tableColumn id="11473" name="Column11451"/>
    <tableColumn id="11474" name="Column11452"/>
    <tableColumn id="11475" name="Column11453"/>
    <tableColumn id="11476" name="Column11454"/>
    <tableColumn id="11477" name="Column11455"/>
    <tableColumn id="11478" name="Column11456"/>
    <tableColumn id="11479" name="Column11457"/>
    <tableColumn id="11480" name="Column11458"/>
    <tableColumn id="11481" name="Column11459"/>
    <tableColumn id="11482" name="Column11460"/>
    <tableColumn id="11483" name="Column11461"/>
    <tableColumn id="11484" name="Column11462"/>
    <tableColumn id="11485" name="Column11463"/>
    <tableColumn id="11486" name="Column11464"/>
    <tableColumn id="11487" name="Column11465"/>
    <tableColumn id="11488" name="Column11466"/>
    <tableColumn id="11489" name="Column11467"/>
    <tableColumn id="11490" name="Column11468"/>
    <tableColumn id="11491" name="Column11469"/>
    <tableColumn id="11492" name="Column11470"/>
    <tableColumn id="11493" name="Column11471"/>
    <tableColumn id="11494" name="Column11472"/>
    <tableColumn id="11495" name="Column11473"/>
    <tableColumn id="11496" name="Column11474"/>
    <tableColumn id="11497" name="Column11475"/>
    <tableColumn id="11498" name="Column11476"/>
    <tableColumn id="11499" name="Column11477"/>
    <tableColumn id="11500" name="Column11478"/>
    <tableColumn id="11501" name="Column11479"/>
    <tableColumn id="11502" name="Column11480"/>
    <tableColumn id="11503" name="Column11481"/>
    <tableColumn id="11504" name="Column11482"/>
    <tableColumn id="11505" name="Column11483"/>
    <tableColumn id="11506" name="Column11484"/>
    <tableColumn id="11507" name="Column11485"/>
    <tableColumn id="11508" name="Column11486"/>
    <tableColumn id="11509" name="Column11487"/>
    <tableColumn id="11510" name="Column11488"/>
    <tableColumn id="11511" name="Column11489"/>
    <tableColumn id="11512" name="Column11490"/>
    <tableColumn id="11513" name="Column11491"/>
    <tableColumn id="11514" name="Column11492"/>
    <tableColumn id="11515" name="Column11493"/>
    <tableColumn id="11516" name="Column11494"/>
    <tableColumn id="11517" name="Column11495"/>
    <tableColumn id="11518" name="Column11496"/>
    <tableColumn id="11519" name="Column11497"/>
    <tableColumn id="11520" name="Column11498"/>
    <tableColumn id="11521" name="Column11499"/>
    <tableColumn id="11522" name="Column11500"/>
    <tableColumn id="11523" name="Column11501"/>
    <tableColumn id="11524" name="Column11502"/>
    <tableColumn id="11525" name="Column11503"/>
    <tableColumn id="11526" name="Column11504"/>
    <tableColumn id="11527" name="Column11505"/>
    <tableColumn id="11528" name="Column11506"/>
    <tableColumn id="11529" name="Column11507"/>
    <tableColumn id="11530" name="Column11508"/>
    <tableColumn id="11531" name="Column11509"/>
    <tableColumn id="11532" name="Column11510"/>
    <tableColumn id="11533" name="Column11511"/>
    <tableColumn id="11534" name="Column11512"/>
    <tableColumn id="11535" name="Column11513"/>
    <tableColumn id="11536" name="Column11514"/>
    <tableColumn id="11537" name="Column11515"/>
    <tableColumn id="11538" name="Column11516"/>
    <tableColumn id="11539" name="Column11517"/>
    <tableColumn id="11540" name="Column11518"/>
    <tableColumn id="11541" name="Column11519"/>
    <tableColumn id="11542" name="Column11520"/>
    <tableColumn id="11543" name="Column11521"/>
    <tableColumn id="11544" name="Column11522"/>
    <tableColumn id="11545" name="Column11523"/>
    <tableColumn id="11546" name="Column11524"/>
    <tableColumn id="11547" name="Column11525"/>
    <tableColumn id="11548" name="Column11526"/>
    <tableColumn id="11549" name="Column11527"/>
    <tableColumn id="11550" name="Column11528"/>
    <tableColumn id="11551" name="Column11529"/>
    <tableColumn id="11552" name="Column11530"/>
    <tableColumn id="11553" name="Column11531"/>
    <tableColumn id="11554" name="Column11532"/>
    <tableColumn id="11555" name="Column11533"/>
    <tableColumn id="11556" name="Column11534"/>
    <tableColumn id="11557" name="Column11535"/>
    <tableColumn id="11558" name="Column11536"/>
    <tableColumn id="11559" name="Column11537"/>
    <tableColumn id="11560" name="Column11538"/>
    <tableColumn id="11561" name="Column11539"/>
    <tableColumn id="11562" name="Column11540"/>
    <tableColumn id="11563" name="Column11541"/>
    <tableColumn id="11564" name="Column11542"/>
    <tableColumn id="11565" name="Column11543"/>
    <tableColumn id="11566" name="Column11544"/>
    <tableColumn id="11567" name="Column11545"/>
    <tableColumn id="11568" name="Column11546"/>
    <tableColumn id="11569" name="Column11547"/>
    <tableColumn id="11570" name="Column11548"/>
    <tableColumn id="11571" name="Column11549"/>
    <tableColumn id="11572" name="Column11550"/>
    <tableColumn id="11573" name="Column11551"/>
    <tableColumn id="11574" name="Column11552"/>
    <tableColumn id="11575" name="Column11553"/>
    <tableColumn id="11576" name="Column11554"/>
    <tableColumn id="11577" name="Column11555"/>
    <tableColumn id="11578" name="Column11556"/>
    <tableColumn id="11579" name="Column11557"/>
    <tableColumn id="11580" name="Column11558"/>
    <tableColumn id="11581" name="Column11559"/>
    <tableColumn id="11582" name="Column11560"/>
    <tableColumn id="11583" name="Column11561"/>
    <tableColumn id="11584" name="Column11562"/>
    <tableColumn id="11585" name="Column11563"/>
    <tableColumn id="11586" name="Column11564"/>
    <tableColumn id="11587" name="Column11565"/>
    <tableColumn id="11588" name="Column11566"/>
    <tableColumn id="11589" name="Column11567"/>
    <tableColumn id="11590" name="Column11568"/>
    <tableColumn id="11591" name="Column11569"/>
    <tableColumn id="11592" name="Column11570"/>
    <tableColumn id="11593" name="Column11571"/>
    <tableColumn id="11594" name="Column11572"/>
    <tableColumn id="11595" name="Column11573"/>
    <tableColumn id="11596" name="Column11574"/>
    <tableColumn id="11597" name="Column11575"/>
    <tableColumn id="11598" name="Column11576"/>
    <tableColumn id="11599" name="Column11577"/>
    <tableColumn id="11600" name="Column11578"/>
    <tableColumn id="11601" name="Column11579"/>
    <tableColumn id="11602" name="Column11580"/>
    <tableColumn id="11603" name="Column11581"/>
    <tableColumn id="11604" name="Column11582"/>
    <tableColumn id="11605" name="Column11583"/>
    <tableColumn id="11606" name="Column11584"/>
    <tableColumn id="11607" name="Column11585"/>
    <tableColumn id="11608" name="Column11586"/>
    <tableColumn id="11609" name="Column11587"/>
    <tableColumn id="11610" name="Column11588"/>
    <tableColumn id="11611" name="Column11589"/>
    <tableColumn id="11612" name="Column11590"/>
    <tableColumn id="11613" name="Column11591"/>
    <tableColumn id="11614" name="Column11592"/>
    <tableColumn id="11615" name="Column11593"/>
    <tableColumn id="11616" name="Column11594"/>
    <tableColumn id="11617" name="Column11595"/>
    <tableColumn id="11618" name="Column11596"/>
    <tableColumn id="11619" name="Column11597"/>
    <tableColumn id="11620" name="Column11598"/>
    <tableColumn id="11621" name="Column11599"/>
    <tableColumn id="11622" name="Column11600"/>
    <tableColumn id="11623" name="Column11601"/>
    <tableColumn id="11624" name="Column11602"/>
    <tableColumn id="11625" name="Column11603"/>
    <tableColumn id="11626" name="Column11604"/>
    <tableColumn id="11627" name="Column11605"/>
    <tableColumn id="11628" name="Column11606"/>
    <tableColumn id="11629" name="Column11607"/>
    <tableColumn id="11630" name="Column11608"/>
    <tableColumn id="11631" name="Column11609"/>
    <tableColumn id="11632" name="Column11610"/>
    <tableColumn id="11633" name="Column11611"/>
    <tableColumn id="11634" name="Column11612"/>
    <tableColumn id="11635" name="Column11613"/>
    <tableColumn id="11636" name="Column11614"/>
    <tableColumn id="11637" name="Column11615"/>
    <tableColumn id="11638" name="Column11616"/>
    <tableColumn id="11639" name="Column11617"/>
    <tableColumn id="11640" name="Column11618"/>
    <tableColumn id="11641" name="Column11619"/>
    <tableColumn id="11642" name="Column11620"/>
    <tableColumn id="11643" name="Column11621"/>
    <tableColumn id="11644" name="Column11622"/>
    <tableColumn id="11645" name="Column11623"/>
    <tableColumn id="11646" name="Column11624"/>
    <tableColumn id="11647" name="Column11625"/>
    <tableColumn id="11648" name="Column11626"/>
    <tableColumn id="11649" name="Column11627"/>
    <tableColumn id="11650" name="Column11628"/>
    <tableColumn id="11651" name="Column11629"/>
    <tableColumn id="11652" name="Column11630"/>
    <tableColumn id="11653" name="Column11631"/>
    <tableColumn id="11654" name="Column11632"/>
    <tableColumn id="11655" name="Column11633"/>
    <tableColumn id="11656" name="Column11634"/>
    <tableColumn id="11657" name="Column11635"/>
    <tableColumn id="11658" name="Column11636"/>
    <tableColumn id="11659" name="Column11637"/>
    <tableColumn id="11660" name="Column11638"/>
    <tableColumn id="11661" name="Column11639"/>
    <tableColumn id="11662" name="Column11640"/>
    <tableColumn id="11663" name="Column11641"/>
    <tableColumn id="11664" name="Column11642"/>
    <tableColumn id="11665" name="Column11643"/>
    <tableColumn id="11666" name="Column11644"/>
    <tableColumn id="11667" name="Column11645"/>
    <tableColumn id="11668" name="Column11646"/>
    <tableColumn id="11669" name="Column11647"/>
    <tableColumn id="11670" name="Column11648"/>
    <tableColumn id="11671" name="Column11649"/>
    <tableColumn id="11672" name="Column11650"/>
    <tableColumn id="11673" name="Column11651"/>
    <tableColumn id="11674" name="Column11652"/>
    <tableColumn id="11675" name="Column11653"/>
    <tableColumn id="11676" name="Column11654"/>
    <tableColumn id="11677" name="Column11655"/>
    <tableColumn id="11678" name="Column11656"/>
    <tableColumn id="11679" name="Column11657"/>
    <tableColumn id="11680" name="Column11658"/>
    <tableColumn id="11681" name="Column11659"/>
    <tableColumn id="11682" name="Column11660"/>
    <tableColumn id="11683" name="Column11661"/>
    <tableColumn id="11684" name="Column11662"/>
    <tableColumn id="11685" name="Column11663"/>
    <tableColumn id="11686" name="Column11664"/>
    <tableColumn id="11687" name="Column11665"/>
    <tableColumn id="11688" name="Column11666"/>
    <tableColumn id="11689" name="Column11667"/>
    <tableColumn id="11690" name="Column11668"/>
    <tableColumn id="11691" name="Column11669"/>
    <tableColumn id="11692" name="Column11670"/>
    <tableColumn id="11693" name="Column11671"/>
    <tableColumn id="11694" name="Column11672"/>
    <tableColumn id="11695" name="Column11673"/>
    <tableColumn id="11696" name="Column11674"/>
    <tableColumn id="11697" name="Column11675"/>
    <tableColumn id="11698" name="Column11676"/>
    <tableColumn id="11699" name="Column11677"/>
    <tableColumn id="11700" name="Column11678"/>
    <tableColumn id="11701" name="Column11679"/>
    <tableColumn id="11702" name="Column11680"/>
    <tableColumn id="11703" name="Column11681"/>
    <tableColumn id="11704" name="Column11682"/>
    <tableColumn id="11705" name="Column11683"/>
    <tableColumn id="11706" name="Column11684"/>
    <tableColumn id="11707" name="Column11685"/>
    <tableColumn id="11708" name="Column11686"/>
    <tableColumn id="11709" name="Column11687"/>
    <tableColumn id="11710" name="Column11688"/>
    <tableColumn id="11711" name="Column11689"/>
    <tableColumn id="11712" name="Column11690"/>
    <tableColumn id="11713" name="Column11691"/>
    <tableColumn id="11714" name="Column11692"/>
    <tableColumn id="11715" name="Column11693"/>
    <tableColumn id="11716" name="Column11694"/>
    <tableColumn id="11717" name="Column11695"/>
    <tableColumn id="11718" name="Column11696"/>
    <tableColumn id="11719" name="Column11697"/>
    <tableColumn id="11720" name="Column11698"/>
    <tableColumn id="11721" name="Column11699"/>
    <tableColumn id="11722" name="Column11700"/>
    <tableColumn id="11723" name="Column11701"/>
    <tableColumn id="11724" name="Column11702"/>
    <tableColumn id="11725" name="Column11703"/>
    <tableColumn id="11726" name="Column11704"/>
    <tableColumn id="11727" name="Column11705"/>
    <tableColumn id="11728" name="Column11706"/>
    <tableColumn id="11729" name="Column11707"/>
    <tableColumn id="11730" name="Column11708"/>
    <tableColumn id="11731" name="Column11709"/>
    <tableColumn id="11732" name="Column11710"/>
    <tableColumn id="11733" name="Column11711"/>
    <tableColumn id="11734" name="Column11712"/>
    <tableColumn id="11735" name="Column11713"/>
    <tableColumn id="11736" name="Column11714"/>
    <tableColumn id="11737" name="Column11715"/>
    <tableColumn id="11738" name="Column11716"/>
    <tableColumn id="11739" name="Column11717"/>
    <tableColumn id="11740" name="Column11718"/>
    <tableColumn id="11741" name="Column11719"/>
    <tableColumn id="11742" name="Column11720"/>
    <tableColumn id="11743" name="Column11721"/>
    <tableColumn id="11744" name="Column11722"/>
    <tableColumn id="11745" name="Column11723"/>
    <tableColumn id="11746" name="Column11724"/>
    <tableColumn id="11747" name="Column11725"/>
    <tableColumn id="11748" name="Column11726"/>
    <tableColumn id="11749" name="Column11727"/>
    <tableColumn id="11750" name="Column11728"/>
    <tableColumn id="11751" name="Column11729"/>
    <tableColumn id="11752" name="Column11730"/>
    <tableColumn id="11753" name="Column11731"/>
    <tableColumn id="11754" name="Column11732"/>
    <tableColumn id="11755" name="Column11733"/>
    <tableColumn id="11756" name="Column11734"/>
    <tableColumn id="11757" name="Column11735"/>
    <tableColumn id="11758" name="Column11736"/>
    <tableColumn id="11759" name="Column11737"/>
    <tableColumn id="11760" name="Column11738"/>
    <tableColumn id="11761" name="Column11739"/>
    <tableColumn id="11762" name="Column11740"/>
    <tableColumn id="11763" name="Column11741"/>
    <tableColumn id="11764" name="Column11742"/>
    <tableColumn id="11765" name="Column11743"/>
    <tableColumn id="11766" name="Column11744"/>
    <tableColumn id="11767" name="Column11745"/>
    <tableColumn id="11768" name="Column11746"/>
    <tableColumn id="11769" name="Column11747"/>
    <tableColumn id="11770" name="Column11748"/>
    <tableColumn id="11771" name="Column11749"/>
    <tableColumn id="11772" name="Column11750"/>
    <tableColumn id="11773" name="Column11751"/>
    <tableColumn id="11774" name="Column11752"/>
    <tableColumn id="11775" name="Column11753"/>
    <tableColumn id="11776" name="Column11754"/>
    <tableColumn id="11777" name="Column11755"/>
    <tableColumn id="11778" name="Column11756"/>
    <tableColumn id="11779" name="Column11757"/>
    <tableColumn id="11780" name="Column11758"/>
    <tableColumn id="11781" name="Column11759"/>
    <tableColumn id="11782" name="Column11760"/>
    <tableColumn id="11783" name="Column11761"/>
    <tableColumn id="11784" name="Column11762"/>
    <tableColumn id="11785" name="Column11763"/>
    <tableColumn id="11786" name="Column11764"/>
    <tableColumn id="11787" name="Column11765"/>
    <tableColumn id="11788" name="Column11766"/>
    <tableColumn id="11789" name="Column11767"/>
    <tableColumn id="11790" name="Column11768"/>
    <tableColumn id="11791" name="Column11769"/>
    <tableColumn id="11792" name="Column11770"/>
    <tableColumn id="11793" name="Column11771"/>
    <tableColumn id="11794" name="Column11772"/>
    <tableColumn id="11795" name="Column11773"/>
    <tableColumn id="11796" name="Column11774"/>
    <tableColumn id="11797" name="Column11775"/>
    <tableColumn id="11798" name="Column11776"/>
    <tableColumn id="11799" name="Column11777"/>
    <tableColumn id="11800" name="Column11778"/>
    <tableColumn id="11801" name="Column11779"/>
    <tableColumn id="11802" name="Column11780"/>
    <tableColumn id="11803" name="Column11781"/>
    <tableColumn id="11804" name="Column11782"/>
    <tableColumn id="11805" name="Column11783"/>
    <tableColumn id="11806" name="Column11784"/>
    <tableColumn id="11807" name="Column11785"/>
    <tableColumn id="11808" name="Column11786"/>
    <tableColumn id="11809" name="Column11787"/>
    <tableColumn id="11810" name="Column11788"/>
    <tableColumn id="11811" name="Column11789"/>
    <tableColumn id="11812" name="Column11790"/>
    <tableColumn id="11813" name="Column11791"/>
    <tableColumn id="11814" name="Column11792"/>
    <tableColumn id="11815" name="Column11793"/>
    <tableColumn id="11816" name="Column11794"/>
    <tableColumn id="11817" name="Column11795"/>
    <tableColumn id="11818" name="Column11796"/>
    <tableColumn id="11819" name="Column11797"/>
    <tableColumn id="11820" name="Column11798"/>
    <tableColumn id="11821" name="Column11799"/>
    <tableColumn id="11822" name="Column11800"/>
    <tableColumn id="11823" name="Column11801"/>
    <tableColumn id="11824" name="Column11802"/>
    <tableColumn id="11825" name="Column11803"/>
    <tableColumn id="11826" name="Column11804"/>
    <tableColumn id="11827" name="Column11805"/>
    <tableColumn id="11828" name="Column11806"/>
    <tableColumn id="11829" name="Column11807"/>
    <tableColumn id="11830" name="Column11808"/>
    <tableColumn id="11831" name="Column11809"/>
    <tableColumn id="11832" name="Column11810"/>
    <tableColumn id="11833" name="Column11811"/>
    <tableColumn id="11834" name="Column11812"/>
    <tableColumn id="11835" name="Column11813"/>
    <tableColumn id="11836" name="Column11814"/>
    <tableColumn id="11837" name="Column11815"/>
    <tableColumn id="11838" name="Column11816"/>
    <tableColumn id="11839" name="Column11817"/>
    <tableColumn id="11840" name="Column11818"/>
    <tableColumn id="11841" name="Column11819"/>
    <tableColumn id="11842" name="Column11820"/>
    <tableColumn id="11843" name="Column11821"/>
    <tableColumn id="11844" name="Column11822"/>
    <tableColumn id="11845" name="Column11823"/>
    <tableColumn id="11846" name="Column11824"/>
    <tableColumn id="11847" name="Column11825"/>
    <tableColumn id="11848" name="Column11826"/>
    <tableColumn id="11849" name="Column11827"/>
    <tableColumn id="11850" name="Column11828"/>
    <tableColumn id="11851" name="Column11829"/>
    <tableColumn id="11852" name="Column11830"/>
    <tableColumn id="11853" name="Column11831"/>
    <tableColumn id="11854" name="Column11832"/>
    <tableColumn id="11855" name="Column11833"/>
    <tableColumn id="11856" name="Column11834"/>
    <tableColumn id="11857" name="Column11835"/>
    <tableColumn id="11858" name="Column11836"/>
    <tableColumn id="11859" name="Column11837"/>
    <tableColumn id="11860" name="Column11838"/>
    <tableColumn id="11861" name="Column11839"/>
    <tableColumn id="11862" name="Column11840"/>
    <tableColumn id="11863" name="Column11841"/>
    <tableColumn id="11864" name="Column11842"/>
    <tableColumn id="11865" name="Column11843"/>
    <tableColumn id="11866" name="Column11844"/>
    <tableColumn id="11867" name="Column11845"/>
    <tableColumn id="11868" name="Column11846"/>
    <tableColumn id="11869" name="Column11847"/>
    <tableColumn id="11870" name="Column11848"/>
    <tableColumn id="11871" name="Column11849"/>
    <tableColumn id="11872" name="Column11850"/>
    <tableColumn id="11873" name="Column11851"/>
    <tableColumn id="11874" name="Column11852"/>
    <tableColumn id="11875" name="Column11853"/>
    <tableColumn id="11876" name="Column11854"/>
    <tableColumn id="11877" name="Column11855"/>
    <tableColumn id="11878" name="Column11856"/>
    <tableColumn id="11879" name="Column11857"/>
    <tableColumn id="11880" name="Column11858"/>
    <tableColumn id="11881" name="Column11859"/>
    <tableColumn id="11882" name="Column11860"/>
    <tableColumn id="11883" name="Column11861"/>
    <tableColumn id="11884" name="Column11862"/>
    <tableColumn id="11885" name="Column11863"/>
    <tableColumn id="11886" name="Column11864"/>
    <tableColumn id="11887" name="Column11865"/>
    <tableColumn id="11888" name="Column11866"/>
    <tableColumn id="11889" name="Column11867"/>
    <tableColumn id="11890" name="Column11868"/>
    <tableColumn id="11891" name="Column11869"/>
    <tableColumn id="11892" name="Column11870"/>
    <tableColumn id="11893" name="Column11871"/>
    <tableColumn id="11894" name="Column11872"/>
    <tableColumn id="11895" name="Column11873"/>
    <tableColumn id="11896" name="Column11874"/>
    <tableColumn id="11897" name="Column11875"/>
    <tableColumn id="11898" name="Column11876"/>
    <tableColumn id="11899" name="Column11877"/>
    <tableColumn id="11900" name="Column11878"/>
    <tableColumn id="11901" name="Column11879"/>
    <tableColumn id="11902" name="Column11880"/>
    <tableColumn id="11903" name="Column11881"/>
    <tableColumn id="11904" name="Column11882"/>
    <tableColumn id="11905" name="Column11883"/>
    <tableColumn id="11906" name="Column11884"/>
    <tableColumn id="11907" name="Column11885"/>
    <tableColumn id="11908" name="Column11886"/>
    <tableColumn id="11909" name="Column11887"/>
    <tableColumn id="11910" name="Column11888"/>
    <tableColumn id="11911" name="Column11889"/>
    <tableColumn id="11912" name="Column11890"/>
    <tableColumn id="11913" name="Column11891"/>
    <tableColumn id="11914" name="Column11892"/>
    <tableColumn id="11915" name="Column11893"/>
    <tableColumn id="11916" name="Column11894"/>
    <tableColumn id="11917" name="Column11895"/>
    <tableColumn id="11918" name="Column11896"/>
    <tableColumn id="11919" name="Column11897"/>
    <tableColumn id="11920" name="Column11898"/>
    <tableColumn id="11921" name="Column11899"/>
    <tableColumn id="11922" name="Column11900"/>
    <tableColumn id="11923" name="Column11901"/>
    <tableColumn id="11924" name="Column11902"/>
    <tableColumn id="11925" name="Column11903"/>
    <tableColumn id="11926" name="Column11904"/>
    <tableColumn id="11927" name="Column11905"/>
    <tableColumn id="11928" name="Column11906"/>
    <tableColumn id="11929" name="Column11907"/>
    <tableColumn id="11930" name="Column11908"/>
    <tableColumn id="11931" name="Column11909"/>
    <tableColumn id="11932" name="Column11910"/>
    <tableColumn id="11933" name="Column11911"/>
    <tableColumn id="11934" name="Column11912"/>
    <tableColumn id="11935" name="Column11913"/>
    <tableColumn id="11936" name="Column11914"/>
    <tableColumn id="11937" name="Column11915"/>
    <tableColumn id="11938" name="Column11916"/>
    <tableColumn id="11939" name="Column11917"/>
    <tableColumn id="11940" name="Column11918"/>
    <tableColumn id="11941" name="Column11919"/>
    <tableColumn id="11942" name="Column11920"/>
    <tableColumn id="11943" name="Column11921"/>
    <tableColumn id="11944" name="Column11922"/>
    <tableColumn id="11945" name="Column11923"/>
    <tableColumn id="11946" name="Column11924"/>
    <tableColumn id="11947" name="Column11925"/>
    <tableColumn id="11948" name="Column11926"/>
    <tableColumn id="11949" name="Column11927"/>
    <tableColumn id="11950" name="Column11928"/>
    <tableColumn id="11951" name="Column11929"/>
    <tableColumn id="11952" name="Column11930"/>
    <tableColumn id="11953" name="Column11931"/>
    <tableColumn id="11954" name="Column11932"/>
    <tableColumn id="11955" name="Column11933"/>
    <tableColumn id="11956" name="Column11934"/>
    <tableColumn id="11957" name="Column11935"/>
    <tableColumn id="11958" name="Column11936"/>
    <tableColumn id="11959" name="Column11937"/>
    <tableColumn id="11960" name="Column11938"/>
    <tableColumn id="11961" name="Column11939"/>
    <tableColumn id="11962" name="Column11940"/>
    <tableColumn id="11963" name="Column11941"/>
    <tableColumn id="11964" name="Column11942"/>
    <tableColumn id="11965" name="Column11943"/>
    <tableColumn id="11966" name="Column11944"/>
    <tableColumn id="11967" name="Column11945"/>
    <tableColumn id="11968" name="Column11946"/>
    <tableColumn id="11969" name="Column11947"/>
    <tableColumn id="11970" name="Column11948"/>
    <tableColumn id="11971" name="Column11949"/>
    <tableColumn id="11972" name="Column11950"/>
    <tableColumn id="11973" name="Column11951"/>
    <tableColumn id="11974" name="Column11952"/>
    <tableColumn id="11975" name="Column11953"/>
    <tableColumn id="11976" name="Column11954"/>
    <tableColumn id="11977" name="Column11955"/>
    <tableColumn id="11978" name="Column11956"/>
    <tableColumn id="11979" name="Column11957"/>
    <tableColumn id="11980" name="Column11958"/>
    <tableColumn id="11981" name="Column11959"/>
    <tableColumn id="11982" name="Column11960"/>
    <tableColumn id="11983" name="Column11961"/>
    <tableColumn id="11984" name="Column11962"/>
    <tableColumn id="11985" name="Column11963"/>
    <tableColumn id="11986" name="Column11964"/>
    <tableColumn id="11987" name="Column11965"/>
    <tableColumn id="11988" name="Column11966"/>
    <tableColumn id="11989" name="Column11967"/>
    <tableColumn id="11990" name="Column11968"/>
    <tableColumn id="11991" name="Column11969"/>
    <tableColumn id="11992" name="Column11970"/>
    <tableColumn id="11993" name="Column11971"/>
    <tableColumn id="11994" name="Column11972"/>
    <tableColumn id="11995" name="Column11973"/>
    <tableColumn id="11996" name="Column11974"/>
    <tableColumn id="11997" name="Column11975"/>
    <tableColumn id="11998" name="Column11976"/>
    <tableColumn id="11999" name="Column11977"/>
    <tableColumn id="12000" name="Column11978"/>
    <tableColumn id="12001" name="Column11979"/>
    <tableColumn id="12002" name="Column11980"/>
    <tableColumn id="12003" name="Column11981"/>
    <tableColumn id="12004" name="Column11982"/>
    <tableColumn id="12005" name="Column11983"/>
    <tableColumn id="12006" name="Column11984"/>
    <tableColumn id="12007" name="Column11985"/>
    <tableColumn id="12008" name="Column11986"/>
    <tableColumn id="12009" name="Column11987"/>
    <tableColumn id="12010" name="Column11988"/>
    <tableColumn id="12011" name="Column11989"/>
    <tableColumn id="12012" name="Column11990"/>
    <tableColumn id="12013" name="Column11991"/>
    <tableColumn id="12014" name="Column11992"/>
    <tableColumn id="12015" name="Column11993"/>
    <tableColumn id="12016" name="Column11994"/>
    <tableColumn id="12017" name="Column11995"/>
    <tableColumn id="12018" name="Column11996"/>
    <tableColumn id="12019" name="Column11997"/>
    <tableColumn id="12020" name="Column11998"/>
    <tableColumn id="12021" name="Column11999"/>
    <tableColumn id="12022" name="Column12000"/>
    <tableColumn id="12023" name="Column12001"/>
    <tableColumn id="12024" name="Column12002"/>
    <tableColumn id="12025" name="Column12003"/>
    <tableColumn id="12026" name="Column12004"/>
    <tableColumn id="12027" name="Column12005"/>
    <tableColumn id="12028" name="Column12006"/>
    <tableColumn id="12029" name="Column12007"/>
    <tableColumn id="12030" name="Column12008"/>
    <tableColumn id="12031" name="Column12009"/>
    <tableColumn id="12032" name="Column12010"/>
    <tableColumn id="12033" name="Column12011"/>
    <tableColumn id="12034" name="Column12012"/>
    <tableColumn id="12035" name="Column12013"/>
    <tableColumn id="12036" name="Column12014"/>
    <tableColumn id="12037" name="Column12015"/>
    <tableColumn id="12038" name="Column12016"/>
    <tableColumn id="12039" name="Column12017"/>
    <tableColumn id="12040" name="Column12018"/>
    <tableColumn id="12041" name="Column12019"/>
    <tableColumn id="12042" name="Column12020"/>
    <tableColumn id="12043" name="Column12021"/>
    <tableColumn id="12044" name="Column12022"/>
    <tableColumn id="12045" name="Column12023"/>
    <tableColumn id="12046" name="Column12024"/>
    <tableColumn id="12047" name="Column12025"/>
    <tableColumn id="12048" name="Column12026"/>
    <tableColumn id="12049" name="Column12027"/>
    <tableColumn id="12050" name="Column12028"/>
    <tableColumn id="12051" name="Column12029"/>
    <tableColumn id="12052" name="Column12030"/>
    <tableColumn id="12053" name="Column12031"/>
    <tableColumn id="12054" name="Column12032"/>
    <tableColumn id="12055" name="Column12033"/>
    <tableColumn id="12056" name="Column12034"/>
    <tableColumn id="12057" name="Column12035"/>
    <tableColumn id="12058" name="Column12036"/>
    <tableColumn id="12059" name="Column12037"/>
    <tableColumn id="12060" name="Column12038"/>
    <tableColumn id="12061" name="Column12039"/>
    <tableColumn id="12062" name="Column12040"/>
    <tableColumn id="12063" name="Column12041"/>
    <tableColumn id="12064" name="Column12042"/>
    <tableColumn id="12065" name="Column12043"/>
    <tableColumn id="12066" name="Column12044"/>
    <tableColumn id="12067" name="Column12045"/>
    <tableColumn id="12068" name="Column12046"/>
    <tableColumn id="12069" name="Column12047"/>
    <tableColumn id="12070" name="Column12048"/>
    <tableColumn id="12071" name="Column12049"/>
    <tableColumn id="12072" name="Column12050"/>
    <tableColumn id="12073" name="Column12051"/>
    <tableColumn id="12074" name="Column12052"/>
    <tableColumn id="12075" name="Column12053"/>
    <tableColumn id="12076" name="Column12054"/>
    <tableColumn id="12077" name="Column12055"/>
    <tableColumn id="12078" name="Column12056"/>
    <tableColumn id="12079" name="Column12057"/>
    <tableColumn id="12080" name="Column12058"/>
    <tableColumn id="12081" name="Column12059"/>
    <tableColumn id="12082" name="Column12060"/>
    <tableColumn id="12083" name="Column12061"/>
    <tableColumn id="12084" name="Column12062"/>
    <tableColumn id="12085" name="Column12063"/>
    <tableColumn id="12086" name="Column12064"/>
    <tableColumn id="12087" name="Column12065"/>
    <tableColumn id="12088" name="Column12066"/>
    <tableColumn id="12089" name="Column12067"/>
    <tableColumn id="12090" name="Column12068"/>
    <tableColumn id="12091" name="Column12069"/>
    <tableColumn id="12092" name="Column12070"/>
    <tableColumn id="12093" name="Column12071"/>
    <tableColumn id="12094" name="Column12072"/>
    <tableColumn id="12095" name="Column12073"/>
    <tableColumn id="12096" name="Column12074"/>
    <tableColumn id="12097" name="Column12075"/>
    <tableColumn id="12098" name="Column12076"/>
    <tableColumn id="12099" name="Column12077"/>
    <tableColumn id="12100" name="Column12078"/>
    <tableColumn id="12101" name="Column12079"/>
    <tableColumn id="12102" name="Column12080"/>
    <tableColumn id="12103" name="Column12081"/>
    <tableColumn id="12104" name="Column12082"/>
    <tableColumn id="12105" name="Column12083"/>
    <tableColumn id="12106" name="Column12084"/>
    <tableColumn id="12107" name="Column12085"/>
    <tableColumn id="12108" name="Column12086"/>
    <tableColumn id="12109" name="Column12087"/>
    <tableColumn id="12110" name="Column12088"/>
    <tableColumn id="12111" name="Column12089"/>
    <tableColumn id="12112" name="Column12090"/>
    <tableColumn id="12113" name="Column12091"/>
    <tableColumn id="12114" name="Column12092"/>
    <tableColumn id="12115" name="Column12093"/>
    <tableColumn id="12116" name="Column12094"/>
    <tableColumn id="12117" name="Column12095"/>
    <tableColumn id="12118" name="Column12096"/>
    <tableColumn id="12119" name="Column12097"/>
    <tableColumn id="12120" name="Column12098"/>
    <tableColumn id="12121" name="Column12099"/>
    <tableColumn id="12122" name="Column12100"/>
    <tableColumn id="12123" name="Column12101"/>
    <tableColumn id="12124" name="Column12102"/>
    <tableColumn id="12125" name="Column12103"/>
    <tableColumn id="12126" name="Column12104"/>
    <tableColumn id="12127" name="Column12105"/>
    <tableColumn id="12128" name="Column12106"/>
    <tableColumn id="12129" name="Column12107"/>
    <tableColumn id="12130" name="Column12108"/>
    <tableColumn id="12131" name="Column12109"/>
    <tableColumn id="12132" name="Column12110"/>
    <tableColumn id="12133" name="Column12111"/>
    <tableColumn id="12134" name="Column12112"/>
    <tableColumn id="12135" name="Column12113"/>
    <tableColumn id="12136" name="Column12114"/>
    <tableColumn id="12137" name="Column12115"/>
    <tableColumn id="12138" name="Column12116"/>
    <tableColumn id="12139" name="Column12117"/>
    <tableColumn id="12140" name="Column12118"/>
    <tableColumn id="12141" name="Column12119"/>
    <tableColumn id="12142" name="Column12120"/>
    <tableColumn id="12143" name="Column12121"/>
    <tableColumn id="12144" name="Column12122"/>
    <tableColumn id="12145" name="Column12123"/>
    <tableColumn id="12146" name="Column12124"/>
    <tableColumn id="12147" name="Column12125"/>
    <tableColumn id="12148" name="Column12126"/>
    <tableColumn id="12149" name="Column12127"/>
    <tableColumn id="12150" name="Column12128"/>
    <tableColumn id="12151" name="Column12129"/>
    <tableColumn id="12152" name="Column12130"/>
    <tableColumn id="12153" name="Column12131"/>
    <tableColumn id="12154" name="Column12132"/>
    <tableColumn id="12155" name="Column12133"/>
    <tableColumn id="12156" name="Column12134"/>
    <tableColumn id="12157" name="Column12135"/>
    <tableColumn id="12158" name="Column12136"/>
    <tableColumn id="12159" name="Column12137"/>
    <tableColumn id="12160" name="Column12138"/>
    <tableColumn id="12161" name="Column12139"/>
    <tableColumn id="12162" name="Column12140"/>
    <tableColumn id="12163" name="Column12141"/>
    <tableColumn id="12164" name="Column12142"/>
    <tableColumn id="12165" name="Column12143"/>
    <tableColumn id="12166" name="Column12144"/>
    <tableColumn id="12167" name="Column12145"/>
    <tableColumn id="12168" name="Column12146"/>
    <tableColumn id="12169" name="Column12147"/>
    <tableColumn id="12170" name="Column12148"/>
    <tableColumn id="12171" name="Column12149"/>
    <tableColumn id="12172" name="Column12150"/>
    <tableColumn id="12173" name="Column12151"/>
    <tableColumn id="12174" name="Column12152"/>
    <tableColumn id="12175" name="Column12153"/>
    <tableColumn id="12176" name="Column12154"/>
    <tableColumn id="12177" name="Column12155"/>
    <tableColumn id="12178" name="Column12156"/>
    <tableColumn id="12179" name="Column12157"/>
    <tableColumn id="12180" name="Column12158"/>
    <tableColumn id="12181" name="Column12159"/>
    <tableColumn id="12182" name="Column12160"/>
    <tableColumn id="12183" name="Column12161"/>
    <tableColumn id="12184" name="Column12162"/>
    <tableColumn id="12185" name="Column12163"/>
    <tableColumn id="12186" name="Column12164"/>
    <tableColumn id="12187" name="Column12165"/>
    <tableColumn id="12188" name="Column12166"/>
    <tableColumn id="12189" name="Column12167"/>
    <tableColumn id="12190" name="Column12168"/>
    <tableColumn id="12191" name="Column12169"/>
    <tableColumn id="12192" name="Column12170"/>
    <tableColumn id="12193" name="Column12171"/>
    <tableColumn id="12194" name="Column12172"/>
    <tableColumn id="12195" name="Column12173"/>
    <tableColumn id="12196" name="Column12174"/>
    <tableColumn id="12197" name="Column12175"/>
    <tableColumn id="12198" name="Column12176"/>
    <tableColumn id="12199" name="Column12177"/>
    <tableColumn id="12200" name="Column12178"/>
    <tableColumn id="12201" name="Column12179"/>
    <tableColumn id="12202" name="Column12180"/>
    <tableColumn id="12203" name="Column12181"/>
    <tableColumn id="12204" name="Column12182"/>
    <tableColumn id="12205" name="Column12183"/>
    <tableColumn id="12206" name="Column12184"/>
    <tableColumn id="12207" name="Column12185"/>
    <tableColumn id="12208" name="Column12186"/>
    <tableColumn id="12209" name="Column12187"/>
    <tableColumn id="12210" name="Column12188"/>
    <tableColumn id="12211" name="Column12189"/>
    <tableColumn id="12212" name="Column12190"/>
    <tableColumn id="12213" name="Column12191"/>
    <tableColumn id="12214" name="Column12192"/>
    <tableColumn id="12215" name="Column12193"/>
    <tableColumn id="12216" name="Column12194"/>
    <tableColumn id="12217" name="Column12195"/>
    <tableColumn id="12218" name="Column12196"/>
    <tableColumn id="12219" name="Column12197"/>
    <tableColumn id="12220" name="Column12198"/>
    <tableColumn id="12221" name="Column12199"/>
    <tableColumn id="12222" name="Column12200"/>
    <tableColumn id="12223" name="Column12201"/>
    <tableColumn id="12224" name="Column12202"/>
    <tableColumn id="12225" name="Column12203"/>
    <tableColumn id="12226" name="Column12204"/>
    <tableColumn id="12227" name="Column12205"/>
    <tableColumn id="12228" name="Column12206"/>
    <tableColumn id="12229" name="Column12207"/>
    <tableColumn id="12230" name="Column12208"/>
    <tableColumn id="12231" name="Column12209"/>
    <tableColumn id="12232" name="Column12210"/>
    <tableColumn id="12233" name="Column12211"/>
    <tableColumn id="12234" name="Column12212"/>
    <tableColumn id="12235" name="Column12213"/>
    <tableColumn id="12236" name="Column12214"/>
    <tableColumn id="12237" name="Column12215"/>
    <tableColumn id="12238" name="Column12216"/>
    <tableColumn id="12239" name="Column12217"/>
    <tableColumn id="12240" name="Column12218"/>
    <tableColumn id="12241" name="Column12219"/>
    <tableColumn id="12242" name="Column12220"/>
    <tableColumn id="12243" name="Column12221"/>
    <tableColumn id="12244" name="Column122222"/>
    <tableColumn id="12245" name="Column12223"/>
    <tableColumn id="12246" name="Column12224"/>
    <tableColumn id="12247" name="Column12225"/>
    <tableColumn id="12248" name="Column12226"/>
    <tableColumn id="12249" name="Column12227"/>
    <tableColumn id="12250" name="Column12228"/>
    <tableColumn id="12251" name="Column12229"/>
    <tableColumn id="12252" name="Column12230"/>
    <tableColumn id="12253" name="Column12231"/>
    <tableColumn id="12254" name="Column12232"/>
    <tableColumn id="12255" name="Column12233"/>
    <tableColumn id="12256" name="Column12234"/>
    <tableColumn id="12257" name="Column12235"/>
    <tableColumn id="12258" name="Column12236"/>
    <tableColumn id="12259" name="Column12237"/>
    <tableColumn id="12260" name="Column12238"/>
    <tableColumn id="12261" name="Column12239"/>
    <tableColumn id="12262" name="Column12240"/>
    <tableColumn id="12263" name="Column12241"/>
    <tableColumn id="12264" name="Column12242"/>
    <tableColumn id="12265" name="Column12243"/>
    <tableColumn id="12266" name="Column12244"/>
    <tableColumn id="12267" name="Column12245"/>
    <tableColumn id="12268" name="Column12246"/>
    <tableColumn id="12269" name="Column12247"/>
    <tableColumn id="12270" name="Column12248"/>
    <tableColumn id="12271" name="Column12249"/>
    <tableColumn id="12272" name="Column12250"/>
    <tableColumn id="12273" name="Column12251"/>
    <tableColumn id="12274" name="Column12252"/>
    <tableColumn id="12275" name="Column12253"/>
    <tableColumn id="12276" name="Column12254"/>
    <tableColumn id="12277" name="Column12255"/>
    <tableColumn id="12278" name="Column12256"/>
    <tableColumn id="12279" name="Column12257"/>
    <tableColumn id="12280" name="Column12258"/>
    <tableColumn id="12281" name="Column12259"/>
    <tableColumn id="12282" name="Column12260"/>
    <tableColumn id="12283" name="Column12261"/>
    <tableColumn id="12284" name="Column12262"/>
    <tableColumn id="12285" name="Column12263"/>
    <tableColumn id="12286" name="Column12264"/>
    <tableColumn id="12287" name="Column12265"/>
    <tableColumn id="12288" name="Column12266"/>
    <tableColumn id="12289" name="Column12267"/>
    <tableColumn id="12290" name="Column12268"/>
    <tableColumn id="12291" name="Column12269"/>
    <tableColumn id="12292" name="Column12270"/>
    <tableColumn id="12293" name="Column12271"/>
    <tableColumn id="12294" name="Column12272"/>
    <tableColumn id="12295" name="Column12273"/>
    <tableColumn id="12296" name="Column12274"/>
    <tableColumn id="12297" name="Column12275"/>
    <tableColumn id="12298" name="Column12276"/>
    <tableColumn id="12299" name="Column12277"/>
    <tableColumn id="12300" name="Column12278"/>
    <tableColumn id="12301" name="Column12279"/>
    <tableColumn id="12302" name="Column12280"/>
    <tableColumn id="12303" name="Column12281"/>
    <tableColumn id="12304" name="Column12282"/>
    <tableColumn id="12305" name="Column12283"/>
    <tableColumn id="12306" name="Column12284"/>
    <tableColumn id="12307" name="Column12285"/>
    <tableColumn id="12308" name="Column12286"/>
    <tableColumn id="12309" name="Column12287"/>
    <tableColumn id="12310" name="Column12288"/>
    <tableColumn id="12311" name="Column12289"/>
    <tableColumn id="12312" name="Column12290"/>
    <tableColumn id="12313" name="Column12291"/>
    <tableColumn id="12314" name="Column12292"/>
    <tableColumn id="12315" name="Column12293"/>
    <tableColumn id="12316" name="Column12294"/>
    <tableColumn id="12317" name="Column12295"/>
    <tableColumn id="12318" name="Column12296"/>
    <tableColumn id="12319" name="Column12297"/>
    <tableColumn id="12320" name="Column12298"/>
    <tableColumn id="12321" name="Column12299"/>
    <tableColumn id="12322" name="Column12300"/>
    <tableColumn id="12323" name="Column12301"/>
    <tableColumn id="12324" name="Column12302"/>
    <tableColumn id="12325" name="Column12303"/>
    <tableColumn id="12326" name="Column12304"/>
    <tableColumn id="12327" name="Column12305"/>
    <tableColumn id="12328" name="Column12306"/>
    <tableColumn id="12329" name="Column12307"/>
    <tableColumn id="12330" name="Column12308"/>
    <tableColumn id="12331" name="Column12309"/>
    <tableColumn id="12332" name="Column12310"/>
    <tableColumn id="12333" name="Column12311"/>
    <tableColumn id="12334" name="Column12312"/>
    <tableColumn id="12335" name="Column12313"/>
    <tableColumn id="12336" name="Column12314"/>
    <tableColumn id="12337" name="Column12315"/>
    <tableColumn id="12338" name="Column12316"/>
    <tableColumn id="12339" name="Column12317"/>
    <tableColumn id="12340" name="Column12318"/>
    <tableColumn id="12341" name="Column12319"/>
    <tableColumn id="12342" name="Column12320"/>
    <tableColumn id="12343" name="Column12321"/>
    <tableColumn id="12344" name="Column12322"/>
    <tableColumn id="12345" name="Column12323"/>
    <tableColumn id="12346" name="Column12324"/>
    <tableColumn id="12347" name="Column12325"/>
    <tableColumn id="12348" name="Column12326"/>
    <tableColumn id="12349" name="Column12327"/>
    <tableColumn id="12350" name="Column12328"/>
    <tableColumn id="12351" name="Column12329"/>
    <tableColumn id="12352" name="Column12330"/>
    <tableColumn id="12353" name="Column12331"/>
    <tableColumn id="12354" name="Column12332"/>
    <tableColumn id="12355" name="Column12333"/>
    <tableColumn id="12356" name="Column12334"/>
    <tableColumn id="12357" name="Column12335"/>
    <tableColumn id="12358" name="Column12336"/>
    <tableColumn id="12359" name="Column12337"/>
    <tableColumn id="12360" name="Column12338"/>
    <tableColumn id="12361" name="Column12339"/>
    <tableColumn id="12362" name="Column12340"/>
    <tableColumn id="12363" name="Column12341"/>
    <tableColumn id="12364" name="Column12342"/>
    <tableColumn id="12365" name="Column12343"/>
    <tableColumn id="12366" name="Column12344"/>
    <tableColumn id="12367" name="Column12345"/>
    <tableColumn id="12368" name="Column12346"/>
    <tableColumn id="12369" name="Column12347"/>
    <tableColumn id="12370" name="Column12348"/>
    <tableColumn id="12371" name="Column12349"/>
    <tableColumn id="12372" name="Column12350"/>
    <tableColumn id="12373" name="Column12351"/>
    <tableColumn id="12374" name="Column12352"/>
    <tableColumn id="12375" name="Column12353"/>
    <tableColumn id="12376" name="Column12354"/>
    <tableColumn id="12377" name="Column12355"/>
    <tableColumn id="12378" name="Column12356"/>
    <tableColumn id="12379" name="Column12357"/>
    <tableColumn id="12380" name="Column12358"/>
    <tableColumn id="12381" name="Column12359"/>
    <tableColumn id="12382" name="Column12360"/>
    <tableColumn id="12383" name="Column12361"/>
    <tableColumn id="12384" name="Column12362"/>
    <tableColumn id="12385" name="Column12363"/>
    <tableColumn id="12386" name="Column12364"/>
    <tableColumn id="12387" name="Column12365"/>
    <tableColumn id="12388" name="Column12366"/>
    <tableColumn id="12389" name="Column12367"/>
    <tableColumn id="12390" name="Column12368"/>
    <tableColumn id="12391" name="Column12369"/>
    <tableColumn id="12392" name="Column12370"/>
    <tableColumn id="12393" name="Column12371"/>
    <tableColumn id="12394" name="Column12372"/>
    <tableColumn id="12395" name="Column12373"/>
    <tableColumn id="12396" name="Column12374"/>
    <tableColumn id="12397" name="Column12375"/>
    <tableColumn id="12398" name="Column12376"/>
    <tableColumn id="12399" name="Column12377"/>
    <tableColumn id="12400" name="Column12378"/>
    <tableColumn id="12401" name="Column12379"/>
    <tableColumn id="12402" name="Column12380"/>
    <tableColumn id="12403" name="Column12381"/>
    <tableColumn id="12404" name="Column12382"/>
    <tableColumn id="12405" name="Column12383"/>
    <tableColumn id="12406" name="Column12384"/>
    <tableColumn id="12407" name="Column12385"/>
    <tableColumn id="12408" name="Column12386"/>
    <tableColumn id="12409" name="Column12387"/>
    <tableColumn id="12410" name="Column12388"/>
    <tableColumn id="12411" name="Column12389"/>
    <tableColumn id="12412" name="Column12390"/>
    <tableColumn id="12413" name="Column12391"/>
    <tableColumn id="12414" name="Column12392"/>
    <tableColumn id="12415" name="Column12393"/>
    <tableColumn id="12416" name="Column12394"/>
    <tableColumn id="12417" name="Column12395"/>
    <tableColumn id="12418" name="Column12396"/>
    <tableColumn id="12419" name="Column12397"/>
    <tableColumn id="12420" name="Column12398"/>
    <tableColumn id="12421" name="Column12399"/>
    <tableColumn id="12422" name="Column12400"/>
    <tableColumn id="12423" name="Column12401"/>
    <tableColumn id="12424" name="Column12402"/>
    <tableColumn id="12425" name="Column12403"/>
    <tableColumn id="12426" name="Column12404"/>
    <tableColumn id="12427" name="Column12405"/>
    <tableColumn id="12428" name="Column12406"/>
    <tableColumn id="12429" name="Column12407"/>
    <tableColumn id="12430" name="Column12408"/>
    <tableColumn id="12431" name="Column12409"/>
    <tableColumn id="12432" name="Column12410"/>
    <tableColumn id="12433" name="Column12411"/>
    <tableColumn id="12434" name="Column12412"/>
    <tableColumn id="12435" name="Column12413"/>
    <tableColumn id="12436" name="Column12414"/>
    <tableColumn id="12437" name="Column12415"/>
    <tableColumn id="12438" name="Column12416"/>
    <tableColumn id="12439" name="Column12417"/>
    <tableColumn id="12440" name="Column12418"/>
    <tableColumn id="12441" name="Column12419"/>
    <tableColumn id="12442" name="Column12420"/>
    <tableColumn id="12443" name="Column12421"/>
    <tableColumn id="12444" name="Column12422"/>
    <tableColumn id="12445" name="Column12423"/>
    <tableColumn id="12446" name="Column12424"/>
    <tableColumn id="12447" name="Column12425"/>
    <tableColumn id="12448" name="Column12426"/>
    <tableColumn id="12449" name="Column12427"/>
    <tableColumn id="12450" name="Column12428"/>
    <tableColumn id="12451" name="Column12429"/>
    <tableColumn id="12452" name="Column12430"/>
    <tableColumn id="12453" name="Column12431"/>
    <tableColumn id="12454" name="Column12432"/>
    <tableColumn id="12455" name="Column12433"/>
    <tableColumn id="12456" name="Column12434"/>
    <tableColumn id="12457" name="Column12435"/>
    <tableColumn id="12458" name="Column12436"/>
    <tableColumn id="12459" name="Column12437"/>
    <tableColumn id="12460" name="Column12438"/>
    <tableColumn id="12461" name="Column12439"/>
    <tableColumn id="12462" name="Column12440"/>
    <tableColumn id="12463" name="Column12441"/>
    <tableColumn id="12464" name="Column12442"/>
    <tableColumn id="12465" name="Column12443"/>
    <tableColumn id="12466" name="Column12444"/>
    <tableColumn id="12467" name="Column12445"/>
    <tableColumn id="12468" name="Column12446"/>
    <tableColumn id="12469" name="Column12447"/>
    <tableColumn id="12470" name="Column12448"/>
    <tableColumn id="12471" name="Column12449"/>
    <tableColumn id="12472" name="Column12450"/>
    <tableColumn id="12473" name="Column12451"/>
    <tableColumn id="12474" name="Column12452"/>
    <tableColumn id="12475" name="Column12453"/>
    <tableColumn id="12476" name="Column12454"/>
    <tableColumn id="12477" name="Column12455"/>
    <tableColumn id="12478" name="Column12456"/>
    <tableColumn id="12479" name="Column12457"/>
    <tableColumn id="12480" name="Column12458"/>
    <tableColumn id="12481" name="Column12459"/>
    <tableColumn id="12482" name="Column12460"/>
    <tableColumn id="12483" name="Column12461"/>
    <tableColumn id="12484" name="Column12462"/>
    <tableColumn id="12485" name="Column12463"/>
    <tableColumn id="12486" name="Column12464"/>
    <tableColumn id="12487" name="Column12465"/>
    <tableColumn id="12488" name="Column12466"/>
    <tableColumn id="12489" name="Column12467"/>
    <tableColumn id="12490" name="Column12468"/>
    <tableColumn id="12491" name="Column12469"/>
    <tableColumn id="12492" name="Column12470"/>
    <tableColumn id="12493" name="Column12471"/>
    <tableColumn id="12494" name="Column12472"/>
    <tableColumn id="12495" name="Column12473"/>
    <tableColumn id="12496" name="Column12474"/>
    <tableColumn id="12497" name="Column12475"/>
    <tableColumn id="12498" name="Column12476"/>
    <tableColumn id="12499" name="Column12477"/>
    <tableColumn id="12500" name="Column12478"/>
    <tableColumn id="12501" name="Column12479"/>
    <tableColumn id="12502" name="Column12480"/>
    <tableColumn id="12503" name="Column12481"/>
    <tableColumn id="12504" name="Column12482"/>
    <tableColumn id="12505" name="Column12483"/>
    <tableColumn id="12506" name="Column12484"/>
    <tableColumn id="12507" name="Column12485"/>
    <tableColumn id="12508" name="Column12486"/>
    <tableColumn id="12509" name="Column12487"/>
    <tableColumn id="12510" name="Column12488"/>
    <tableColumn id="12511" name="Column12489"/>
    <tableColumn id="12512" name="Column12490"/>
    <tableColumn id="12513" name="Column12491"/>
    <tableColumn id="12514" name="Column12492"/>
    <tableColumn id="12515" name="Column12493"/>
    <tableColumn id="12516" name="Column12494"/>
    <tableColumn id="12517" name="Column12495"/>
    <tableColumn id="12518" name="Column12496"/>
    <tableColumn id="12519" name="Column12497"/>
    <tableColumn id="12520" name="Column12498"/>
    <tableColumn id="12521" name="Column12499"/>
    <tableColumn id="12522" name="Column12500"/>
    <tableColumn id="12523" name="Column12501"/>
    <tableColumn id="12524" name="Column12502"/>
    <tableColumn id="12525" name="Column12503"/>
    <tableColumn id="12526" name="Column12504"/>
    <tableColumn id="12527" name="Column12505"/>
    <tableColumn id="12528" name="Column12506"/>
    <tableColumn id="12529" name="Column12507"/>
    <tableColumn id="12530" name="Column12508"/>
    <tableColumn id="12531" name="Column12509"/>
    <tableColumn id="12532" name="Column12510"/>
    <tableColumn id="12533" name="Column12511"/>
    <tableColumn id="12534" name="Column12512"/>
    <tableColumn id="12535" name="Column12513"/>
    <tableColumn id="12536" name="Column12514"/>
    <tableColumn id="12537" name="Column12515"/>
    <tableColumn id="12538" name="Column12516"/>
    <tableColumn id="12539" name="Column12517"/>
    <tableColumn id="12540" name="Column12518"/>
    <tableColumn id="12541" name="Column12519"/>
    <tableColumn id="12542" name="Column12520"/>
    <tableColumn id="12543" name="Column12521"/>
    <tableColumn id="12544" name="Column12522"/>
    <tableColumn id="12545" name="Column12523"/>
    <tableColumn id="12546" name="Column12524"/>
    <tableColumn id="12547" name="Column12525"/>
    <tableColumn id="12548" name="Column12526"/>
    <tableColumn id="12549" name="Column12527"/>
    <tableColumn id="12550" name="Column12528"/>
    <tableColumn id="12551" name="Column12529"/>
    <tableColumn id="12552" name="Column12530"/>
    <tableColumn id="12553" name="Column12531"/>
    <tableColumn id="12554" name="Column12532"/>
    <tableColumn id="12555" name="Column12533"/>
    <tableColumn id="12556" name="Column12534"/>
    <tableColumn id="12557" name="Column12535"/>
    <tableColumn id="12558" name="Column12536"/>
    <tableColumn id="12559" name="Column12537"/>
    <tableColumn id="12560" name="Column12538"/>
    <tableColumn id="12561" name="Column12539"/>
    <tableColumn id="12562" name="Column12540"/>
    <tableColumn id="12563" name="Column12541"/>
    <tableColumn id="12564" name="Column12542"/>
    <tableColumn id="12565" name="Column12543"/>
    <tableColumn id="12566" name="Column12544"/>
    <tableColumn id="12567" name="Column12545"/>
    <tableColumn id="12568" name="Column12546"/>
    <tableColumn id="12569" name="Column12547"/>
    <tableColumn id="12570" name="Column12548"/>
    <tableColumn id="12571" name="Column12549"/>
    <tableColumn id="12572" name="Column12550"/>
    <tableColumn id="12573" name="Column12551"/>
    <tableColumn id="12574" name="Column12552"/>
    <tableColumn id="12575" name="Column12553"/>
    <tableColumn id="12576" name="Column12554"/>
    <tableColumn id="12577" name="Column12555"/>
    <tableColumn id="12578" name="Column12556"/>
    <tableColumn id="12579" name="Column12557"/>
    <tableColumn id="12580" name="Column12558"/>
    <tableColumn id="12581" name="Column12559"/>
    <tableColumn id="12582" name="Column12560"/>
    <tableColumn id="12583" name="Column12561"/>
    <tableColumn id="12584" name="Column12562"/>
    <tableColumn id="12585" name="Column12563"/>
    <tableColumn id="12586" name="Column12564"/>
    <tableColumn id="12587" name="Column12565"/>
    <tableColumn id="12588" name="Column12566"/>
    <tableColumn id="12589" name="Column12567"/>
    <tableColumn id="12590" name="Column12568"/>
    <tableColumn id="12591" name="Column12569"/>
    <tableColumn id="12592" name="Column12570"/>
    <tableColumn id="12593" name="Column12571"/>
    <tableColumn id="12594" name="Column12572"/>
    <tableColumn id="12595" name="Column12573"/>
    <tableColumn id="12596" name="Column12574"/>
    <tableColumn id="12597" name="Column12575"/>
    <tableColumn id="12598" name="Column12576"/>
    <tableColumn id="12599" name="Column12577"/>
    <tableColumn id="12600" name="Column12578"/>
    <tableColumn id="12601" name="Column12579"/>
    <tableColumn id="12602" name="Column12580"/>
    <tableColumn id="12603" name="Column12581"/>
    <tableColumn id="12604" name="Column12582"/>
    <tableColumn id="12605" name="Column12583"/>
    <tableColumn id="12606" name="Column12584"/>
    <tableColumn id="12607" name="Column12585"/>
    <tableColumn id="12608" name="Column12586"/>
    <tableColumn id="12609" name="Column12587"/>
    <tableColumn id="12610" name="Column12588"/>
    <tableColumn id="12611" name="Column12589"/>
    <tableColumn id="12612" name="Column12590"/>
    <tableColumn id="12613" name="Column12591"/>
    <tableColumn id="12614" name="Column12592"/>
    <tableColumn id="12615" name="Column12593"/>
    <tableColumn id="12616" name="Column12594"/>
    <tableColumn id="12617" name="Column12595"/>
    <tableColumn id="12618" name="Column12596"/>
    <tableColumn id="12619" name="Column12597"/>
    <tableColumn id="12620" name="Column12598"/>
    <tableColumn id="12621" name="Column12599"/>
    <tableColumn id="12622" name="Column12600"/>
    <tableColumn id="12623" name="Column12601"/>
    <tableColumn id="12624" name="Column12602"/>
    <tableColumn id="12625" name="Column12603"/>
    <tableColumn id="12626" name="Column12604"/>
    <tableColumn id="12627" name="Column12605"/>
    <tableColumn id="12628" name="Column12606"/>
    <tableColumn id="12629" name="Column12607"/>
    <tableColumn id="12630" name="Column12608"/>
    <tableColumn id="12631" name="Column12609"/>
    <tableColumn id="12632" name="Column12610"/>
    <tableColumn id="12633" name="Column12611"/>
    <tableColumn id="12634" name="Column12612"/>
    <tableColumn id="12635" name="Column12613"/>
    <tableColumn id="12636" name="Column12614"/>
    <tableColumn id="12637" name="Column12615"/>
    <tableColumn id="12638" name="Column12616"/>
    <tableColumn id="12639" name="Column12617"/>
    <tableColumn id="12640" name="Column12618"/>
    <tableColumn id="12641" name="Column12619"/>
    <tableColumn id="12642" name="Column12620"/>
    <tableColumn id="12643" name="Column12621"/>
    <tableColumn id="12644" name="Column12622"/>
    <tableColumn id="12645" name="Column12623"/>
    <tableColumn id="12646" name="Column12624"/>
    <tableColumn id="12647" name="Column12625"/>
    <tableColumn id="12648" name="Column12626"/>
    <tableColumn id="12649" name="Column12627"/>
    <tableColumn id="12650" name="Column12628"/>
    <tableColumn id="12651" name="Column12629"/>
    <tableColumn id="12652" name="Column12630"/>
    <tableColumn id="12653" name="Column12631"/>
    <tableColumn id="12654" name="Column12632"/>
    <tableColumn id="12655" name="Column12633"/>
    <tableColumn id="12656" name="Column12634"/>
    <tableColumn id="12657" name="Column12635"/>
    <tableColumn id="12658" name="Column12636"/>
    <tableColumn id="12659" name="Column12637"/>
    <tableColumn id="12660" name="Column12638"/>
    <tableColumn id="12661" name="Column12639"/>
    <tableColumn id="12662" name="Column12640"/>
    <tableColumn id="12663" name="Column12641"/>
    <tableColumn id="12664" name="Column12642"/>
    <tableColumn id="12665" name="Column12643"/>
    <tableColumn id="12666" name="Column12644"/>
    <tableColumn id="12667" name="Column12645"/>
    <tableColumn id="12668" name="Column12646"/>
    <tableColumn id="12669" name="Column12647"/>
    <tableColumn id="12670" name="Column12648"/>
    <tableColumn id="12671" name="Column12649"/>
    <tableColumn id="12672" name="Column12650"/>
    <tableColumn id="12673" name="Column12651"/>
    <tableColumn id="12674" name="Column12652"/>
    <tableColumn id="12675" name="Column12653"/>
    <tableColumn id="12676" name="Column12654"/>
    <tableColumn id="12677" name="Column12655"/>
    <tableColumn id="12678" name="Column12656"/>
    <tableColumn id="12679" name="Column12657"/>
    <tableColumn id="12680" name="Column12658"/>
    <tableColumn id="12681" name="Column12659"/>
    <tableColumn id="12682" name="Column12660"/>
    <tableColumn id="12683" name="Column12661"/>
    <tableColumn id="12684" name="Column12662"/>
    <tableColumn id="12685" name="Column12663"/>
    <tableColumn id="12686" name="Column12664"/>
    <tableColumn id="12687" name="Column12665"/>
    <tableColumn id="12688" name="Column12666"/>
    <tableColumn id="12689" name="Column12667"/>
    <tableColumn id="12690" name="Column12668"/>
    <tableColumn id="12691" name="Column12669"/>
    <tableColumn id="12692" name="Column12670"/>
    <tableColumn id="12693" name="Column12671"/>
    <tableColumn id="12694" name="Column12672"/>
    <tableColumn id="12695" name="Column12673"/>
    <tableColumn id="12696" name="Column12674"/>
    <tableColumn id="12697" name="Column12675"/>
    <tableColumn id="12698" name="Column12676"/>
    <tableColumn id="12699" name="Column12677"/>
    <tableColumn id="12700" name="Column12678"/>
    <tableColumn id="12701" name="Column12679"/>
    <tableColumn id="12702" name="Column12680"/>
    <tableColumn id="12703" name="Column12681"/>
    <tableColumn id="12704" name="Column12682"/>
    <tableColumn id="12705" name="Column12683"/>
    <tableColumn id="12706" name="Column12684"/>
    <tableColumn id="12707" name="Column12685"/>
    <tableColumn id="12708" name="Column12686"/>
    <tableColumn id="12709" name="Column12687"/>
    <tableColumn id="12710" name="Column12688"/>
    <tableColumn id="12711" name="Column12689"/>
    <tableColumn id="12712" name="Column12690"/>
    <tableColumn id="12713" name="Column12691"/>
    <tableColumn id="12714" name="Column12692"/>
    <tableColumn id="12715" name="Column12693"/>
    <tableColumn id="12716" name="Column12694"/>
    <tableColumn id="12717" name="Column12695"/>
    <tableColumn id="12718" name="Column12696"/>
    <tableColumn id="12719" name="Column12697"/>
    <tableColumn id="12720" name="Column12698"/>
    <tableColumn id="12721" name="Column12699"/>
    <tableColumn id="12722" name="Column12700"/>
    <tableColumn id="12723" name="Column12701"/>
    <tableColumn id="12724" name="Column12702"/>
    <tableColumn id="12725" name="Column12703"/>
    <tableColumn id="12726" name="Column12704"/>
    <tableColumn id="12727" name="Column12705"/>
    <tableColumn id="12728" name="Column12706"/>
    <tableColumn id="12729" name="Column12707"/>
    <tableColumn id="12730" name="Column12708"/>
    <tableColumn id="12731" name="Column12709"/>
    <tableColumn id="12732" name="Column12710"/>
    <tableColumn id="12733" name="Column12711"/>
    <tableColumn id="12734" name="Column12712"/>
    <tableColumn id="12735" name="Column12713"/>
    <tableColumn id="12736" name="Column12714"/>
    <tableColumn id="12737" name="Column12715"/>
    <tableColumn id="12738" name="Column12716"/>
    <tableColumn id="12739" name="Column12717"/>
    <tableColumn id="12740" name="Column12718"/>
    <tableColumn id="12741" name="Column12719"/>
    <tableColumn id="12742" name="Column12720"/>
    <tableColumn id="12743" name="Column12721"/>
    <tableColumn id="12744" name="Column12722"/>
    <tableColumn id="12745" name="Column12723"/>
    <tableColumn id="12746" name="Column12724"/>
    <tableColumn id="12747" name="Column12725"/>
    <tableColumn id="12748" name="Column12726"/>
    <tableColumn id="12749" name="Column12727"/>
    <tableColumn id="12750" name="Column12728"/>
    <tableColumn id="12751" name="Column12729"/>
    <tableColumn id="12752" name="Column12730"/>
    <tableColumn id="12753" name="Column12731"/>
    <tableColumn id="12754" name="Column12732"/>
    <tableColumn id="12755" name="Column12733"/>
    <tableColumn id="12756" name="Column12734"/>
    <tableColumn id="12757" name="Column12735"/>
    <tableColumn id="12758" name="Column12736"/>
    <tableColumn id="12759" name="Column12737"/>
    <tableColumn id="12760" name="Column12738"/>
    <tableColumn id="12761" name="Column12739"/>
    <tableColumn id="12762" name="Column12740"/>
    <tableColumn id="12763" name="Column12741"/>
    <tableColumn id="12764" name="Column12742"/>
    <tableColumn id="12765" name="Column12743"/>
    <tableColumn id="12766" name="Column12744"/>
    <tableColumn id="12767" name="Column12745"/>
    <tableColumn id="12768" name="Column12746"/>
    <tableColumn id="12769" name="Column12747"/>
    <tableColumn id="12770" name="Column12748"/>
    <tableColumn id="12771" name="Column12749"/>
    <tableColumn id="12772" name="Column12750"/>
    <tableColumn id="12773" name="Column12751"/>
    <tableColumn id="12774" name="Column12752"/>
    <tableColumn id="12775" name="Column12753"/>
    <tableColumn id="12776" name="Column12754"/>
    <tableColumn id="12777" name="Column12755"/>
    <tableColumn id="12778" name="Column12756"/>
    <tableColumn id="12779" name="Column12757"/>
    <tableColumn id="12780" name="Column12758"/>
    <tableColumn id="12781" name="Column12759"/>
    <tableColumn id="12782" name="Column12760"/>
    <tableColumn id="12783" name="Column12761"/>
    <tableColumn id="12784" name="Column12762"/>
    <tableColumn id="12785" name="Column12763"/>
    <tableColumn id="12786" name="Column12764"/>
    <tableColumn id="12787" name="Column12765"/>
    <tableColumn id="12788" name="Column12766"/>
    <tableColumn id="12789" name="Column12767"/>
    <tableColumn id="12790" name="Column12768"/>
    <tableColumn id="12791" name="Column12769"/>
    <tableColumn id="12792" name="Column12770"/>
    <tableColumn id="12793" name="Column12771"/>
    <tableColumn id="12794" name="Column12772"/>
    <tableColumn id="12795" name="Column12773"/>
    <tableColumn id="12796" name="Column12774"/>
    <tableColumn id="12797" name="Column12775"/>
    <tableColumn id="12798" name="Column12776"/>
    <tableColumn id="12799" name="Column12777"/>
    <tableColumn id="12800" name="Column12778"/>
    <tableColumn id="12801" name="Column12779"/>
    <tableColumn id="12802" name="Column12780"/>
    <tableColumn id="12803" name="Column12781"/>
    <tableColumn id="12804" name="Column12782"/>
    <tableColumn id="12805" name="Column12783"/>
    <tableColumn id="12806" name="Column12784"/>
    <tableColumn id="12807" name="Column12785"/>
    <tableColumn id="12808" name="Column12786"/>
    <tableColumn id="12809" name="Column12787"/>
    <tableColumn id="12810" name="Column12788"/>
    <tableColumn id="12811" name="Column12789"/>
    <tableColumn id="12812" name="Column12790"/>
    <tableColumn id="12813" name="Column12791"/>
    <tableColumn id="12814" name="Column12792"/>
    <tableColumn id="12815" name="Column12793"/>
    <tableColumn id="12816" name="Column12794"/>
    <tableColumn id="12817" name="Column12795"/>
    <tableColumn id="12818" name="Column12796"/>
    <tableColumn id="12819" name="Column12797"/>
    <tableColumn id="12820" name="Column12798"/>
    <tableColumn id="12821" name="Column12799"/>
    <tableColumn id="12822" name="Column12800"/>
    <tableColumn id="12823" name="Column12801"/>
    <tableColumn id="12824" name="Column12802"/>
    <tableColumn id="12825" name="Column12803"/>
    <tableColumn id="12826" name="Column12804"/>
    <tableColumn id="12827" name="Column12805"/>
    <tableColumn id="12828" name="Column12806"/>
    <tableColumn id="12829" name="Column12807"/>
    <tableColumn id="12830" name="Column12808"/>
    <tableColumn id="12831" name="Column12809"/>
    <tableColumn id="12832" name="Column12810"/>
    <tableColumn id="12833" name="Column12811"/>
    <tableColumn id="12834" name="Column12812"/>
    <tableColumn id="12835" name="Column12813"/>
    <tableColumn id="12836" name="Column12814"/>
    <tableColumn id="12837" name="Column12815"/>
    <tableColumn id="12838" name="Column12816"/>
    <tableColumn id="12839" name="Column12817"/>
    <tableColumn id="12840" name="Column12818"/>
    <tableColumn id="12841" name="Column12819"/>
    <tableColumn id="12842" name="Column12820"/>
    <tableColumn id="12843" name="Column12821"/>
    <tableColumn id="12844" name="Column12822"/>
    <tableColumn id="12845" name="Column12823"/>
    <tableColumn id="12846" name="Column12824"/>
    <tableColumn id="12847" name="Column12825"/>
    <tableColumn id="12848" name="Column12826"/>
    <tableColumn id="12849" name="Column12827"/>
    <tableColumn id="12850" name="Column12828"/>
    <tableColumn id="12851" name="Column12829"/>
    <tableColumn id="12852" name="Column12830"/>
    <tableColumn id="12853" name="Column12831"/>
    <tableColumn id="12854" name="Column12832"/>
    <tableColumn id="12855" name="Column12833"/>
    <tableColumn id="12856" name="Column12834"/>
    <tableColumn id="12857" name="Column12835"/>
    <tableColumn id="12858" name="Column12836"/>
    <tableColumn id="12859" name="Column12837"/>
    <tableColumn id="12860" name="Column12838"/>
    <tableColumn id="12861" name="Column12839"/>
    <tableColumn id="12862" name="Column12840"/>
    <tableColumn id="12863" name="Column12841"/>
    <tableColumn id="12864" name="Column12842"/>
    <tableColumn id="12865" name="Column12843"/>
    <tableColumn id="12866" name="Column12844"/>
    <tableColumn id="12867" name="Column12845"/>
    <tableColumn id="12868" name="Column12846"/>
    <tableColumn id="12869" name="Column12847"/>
    <tableColumn id="12870" name="Column12848"/>
    <tableColumn id="12871" name="Column12849"/>
    <tableColumn id="12872" name="Column12850"/>
    <tableColumn id="12873" name="Column12851"/>
    <tableColumn id="12874" name="Column12852"/>
    <tableColumn id="12875" name="Column12853"/>
    <tableColumn id="12876" name="Column12854"/>
    <tableColumn id="12877" name="Column12855"/>
    <tableColumn id="12878" name="Column12856"/>
    <tableColumn id="12879" name="Column12857"/>
    <tableColumn id="12880" name="Column12858"/>
    <tableColumn id="12881" name="Column12859"/>
    <tableColumn id="12882" name="Column12860"/>
    <tableColumn id="12883" name="Column12861"/>
    <tableColumn id="12884" name="Column12862"/>
    <tableColumn id="12885" name="Column12863"/>
    <tableColumn id="12886" name="Column12864"/>
    <tableColumn id="12887" name="Column12865"/>
    <tableColumn id="12888" name="Column12866"/>
    <tableColumn id="12889" name="Column12867"/>
    <tableColumn id="12890" name="Column12868"/>
    <tableColumn id="12891" name="Column12869"/>
    <tableColumn id="12892" name="Column12870"/>
    <tableColumn id="12893" name="Column12871"/>
    <tableColumn id="12894" name="Column12872"/>
    <tableColumn id="12895" name="Column12873"/>
    <tableColumn id="12896" name="Column12874"/>
    <tableColumn id="12897" name="Column12875"/>
    <tableColumn id="12898" name="Column12876"/>
    <tableColumn id="12899" name="Column12877"/>
    <tableColumn id="12900" name="Column12878"/>
    <tableColumn id="12901" name="Column12879"/>
    <tableColumn id="12902" name="Column12880"/>
    <tableColumn id="12903" name="Column12881"/>
    <tableColumn id="12904" name="Column12882"/>
    <tableColumn id="12905" name="Column12883"/>
    <tableColumn id="12906" name="Column12884"/>
    <tableColumn id="12907" name="Column12885"/>
    <tableColumn id="12908" name="Column12886"/>
    <tableColumn id="12909" name="Column12887"/>
    <tableColumn id="12910" name="Column12888"/>
    <tableColumn id="12911" name="Column12889"/>
    <tableColumn id="12912" name="Column12890"/>
    <tableColumn id="12913" name="Column12891"/>
    <tableColumn id="12914" name="Column12892"/>
    <tableColumn id="12915" name="Column12893"/>
    <tableColumn id="12916" name="Column12894"/>
    <tableColumn id="12917" name="Column12895"/>
    <tableColumn id="12918" name="Column12896"/>
    <tableColumn id="12919" name="Column12897"/>
    <tableColumn id="12920" name="Column12898"/>
    <tableColumn id="12921" name="Column12899"/>
    <tableColumn id="12922" name="Column12900"/>
    <tableColumn id="12923" name="Column12901"/>
    <tableColumn id="12924" name="Column12902"/>
    <tableColumn id="12925" name="Column12903"/>
    <tableColumn id="12926" name="Column12904"/>
    <tableColumn id="12927" name="Column12905"/>
    <tableColumn id="12928" name="Column12906"/>
    <tableColumn id="12929" name="Column12907"/>
    <tableColumn id="12930" name="Column12908"/>
    <tableColumn id="12931" name="Column12909"/>
    <tableColumn id="12932" name="Column12910"/>
    <tableColumn id="12933" name="Column12911"/>
    <tableColumn id="12934" name="Column12912"/>
    <tableColumn id="12935" name="Column12913"/>
    <tableColumn id="12936" name="Column12914"/>
    <tableColumn id="12937" name="Column12915"/>
    <tableColumn id="12938" name="Column12916"/>
    <tableColumn id="12939" name="Column12917"/>
    <tableColumn id="12940" name="Column12918"/>
    <tableColumn id="12941" name="Column12919"/>
    <tableColumn id="12942" name="Column12920"/>
    <tableColumn id="12943" name="Column12921"/>
    <tableColumn id="12944" name="Column12922"/>
    <tableColumn id="12945" name="Column12923"/>
    <tableColumn id="12946" name="Column12924"/>
    <tableColumn id="12947" name="Column12925"/>
    <tableColumn id="12948" name="Column12926"/>
    <tableColumn id="12949" name="Column12927"/>
    <tableColumn id="12950" name="Column12928"/>
    <tableColumn id="12951" name="Column12929"/>
    <tableColumn id="12952" name="Column12930"/>
    <tableColumn id="12953" name="Column12931"/>
    <tableColumn id="12954" name="Column12932"/>
    <tableColumn id="12955" name="Column12933"/>
    <tableColumn id="12956" name="Column12934"/>
    <tableColumn id="12957" name="Column12935"/>
    <tableColumn id="12958" name="Column12936"/>
    <tableColumn id="12959" name="Column12937"/>
    <tableColumn id="12960" name="Column12938"/>
    <tableColumn id="12961" name="Column12939"/>
    <tableColumn id="12962" name="Column12940"/>
    <tableColumn id="12963" name="Column12941"/>
    <tableColumn id="12964" name="Column12942"/>
    <tableColumn id="12965" name="Column12943"/>
    <tableColumn id="12966" name="Column12944"/>
    <tableColumn id="12967" name="Column12945"/>
    <tableColumn id="12968" name="Column12946"/>
    <tableColumn id="12969" name="Column12947"/>
    <tableColumn id="12970" name="Column12948"/>
    <tableColumn id="12971" name="Column12949"/>
    <tableColumn id="12972" name="Column12950"/>
    <tableColumn id="12973" name="Column12951"/>
    <tableColumn id="12974" name="Column12952"/>
    <tableColumn id="12975" name="Column12953"/>
    <tableColumn id="12976" name="Column12954"/>
    <tableColumn id="12977" name="Column12955"/>
    <tableColumn id="12978" name="Column12956"/>
    <tableColumn id="12979" name="Column12957"/>
    <tableColumn id="12980" name="Column12958"/>
    <tableColumn id="12981" name="Column12959"/>
    <tableColumn id="12982" name="Column12960"/>
    <tableColumn id="12983" name="Column12961"/>
    <tableColumn id="12984" name="Column12962"/>
    <tableColumn id="12985" name="Column12963"/>
    <tableColumn id="12986" name="Column12964"/>
    <tableColumn id="12987" name="Column12965"/>
    <tableColumn id="12988" name="Column12966"/>
    <tableColumn id="12989" name="Column12967"/>
    <tableColumn id="12990" name="Column12968"/>
    <tableColumn id="12991" name="Column12969"/>
    <tableColumn id="12992" name="Column12970"/>
    <tableColumn id="12993" name="Column12971"/>
    <tableColumn id="12994" name="Column12972"/>
    <tableColumn id="12995" name="Column12973"/>
    <tableColumn id="12996" name="Column12974"/>
    <tableColumn id="12997" name="Column12975"/>
    <tableColumn id="12998" name="Column12976"/>
    <tableColumn id="12999" name="Column12977"/>
    <tableColumn id="13000" name="Column12978"/>
    <tableColumn id="13001" name="Column12979"/>
    <tableColumn id="13002" name="Column12980"/>
    <tableColumn id="13003" name="Column12981"/>
    <tableColumn id="13004" name="Column12982"/>
    <tableColumn id="13005" name="Column12983"/>
    <tableColumn id="13006" name="Column12984"/>
    <tableColumn id="13007" name="Column12985"/>
    <tableColumn id="13008" name="Column12986"/>
    <tableColumn id="13009" name="Column12987"/>
    <tableColumn id="13010" name="Column12988"/>
    <tableColumn id="13011" name="Column12989"/>
    <tableColumn id="13012" name="Column12990"/>
    <tableColumn id="13013" name="Column12991"/>
    <tableColumn id="13014" name="Column12992"/>
    <tableColumn id="13015" name="Column12993"/>
    <tableColumn id="13016" name="Column12994"/>
    <tableColumn id="13017" name="Column12995"/>
    <tableColumn id="13018" name="Column12996"/>
    <tableColumn id="13019" name="Column12997"/>
    <tableColumn id="13020" name="Column12998"/>
    <tableColumn id="13021" name="Column12999"/>
    <tableColumn id="13022" name="Column13000"/>
    <tableColumn id="13023" name="Column13001"/>
    <tableColumn id="13024" name="Column13002"/>
    <tableColumn id="13025" name="Column13003"/>
    <tableColumn id="13026" name="Column13004"/>
    <tableColumn id="13027" name="Column13005"/>
    <tableColumn id="13028" name="Column13006"/>
    <tableColumn id="13029" name="Column13007"/>
    <tableColumn id="13030" name="Column13008"/>
    <tableColumn id="13031" name="Column13009"/>
    <tableColumn id="13032" name="Column13010"/>
    <tableColumn id="13033" name="Column13011"/>
    <tableColumn id="13034" name="Column13012"/>
    <tableColumn id="13035" name="Column13013"/>
    <tableColumn id="13036" name="Column13014"/>
    <tableColumn id="13037" name="Column13015"/>
    <tableColumn id="13038" name="Column13016"/>
    <tableColumn id="13039" name="Column13017"/>
    <tableColumn id="13040" name="Column13018"/>
    <tableColumn id="13041" name="Column13019"/>
    <tableColumn id="13042" name="Column13020"/>
    <tableColumn id="13043" name="Column13021"/>
    <tableColumn id="13044" name="Column13022"/>
    <tableColumn id="13045" name="Column13023"/>
    <tableColumn id="13046" name="Column13024"/>
    <tableColumn id="13047" name="Column13025"/>
    <tableColumn id="13048" name="Column13026"/>
    <tableColumn id="13049" name="Column13027"/>
    <tableColumn id="13050" name="Column13028"/>
    <tableColumn id="13051" name="Column13029"/>
    <tableColumn id="13052" name="Column13030"/>
    <tableColumn id="13053" name="Column13031"/>
    <tableColumn id="13054" name="Column13032"/>
    <tableColumn id="13055" name="Column13033"/>
    <tableColumn id="13056" name="Column13034"/>
    <tableColumn id="13057" name="Column13035"/>
    <tableColumn id="13058" name="Column13036"/>
    <tableColumn id="13059" name="Column13037"/>
    <tableColumn id="13060" name="Column13038"/>
    <tableColumn id="13061" name="Column13039"/>
    <tableColumn id="13062" name="Column13040"/>
    <tableColumn id="13063" name="Column13041"/>
    <tableColumn id="13064" name="Column13042"/>
    <tableColumn id="13065" name="Column13043"/>
    <tableColumn id="13066" name="Column13044"/>
    <tableColumn id="13067" name="Column13045"/>
    <tableColumn id="13068" name="Column13046"/>
    <tableColumn id="13069" name="Column13047"/>
    <tableColumn id="13070" name="Column13048"/>
    <tableColumn id="13071" name="Column13049"/>
    <tableColumn id="13072" name="Column13050"/>
    <tableColumn id="13073" name="Column13051"/>
    <tableColumn id="13074" name="Column13052"/>
    <tableColumn id="13075" name="Column13053"/>
    <tableColumn id="13076" name="Column13054"/>
    <tableColumn id="13077" name="Column13055"/>
    <tableColumn id="13078" name="Column13056"/>
    <tableColumn id="13079" name="Column13057"/>
    <tableColumn id="13080" name="Column13058"/>
    <tableColumn id="13081" name="Column13059"/>
    <tableColumn id="13082" name="Column13060"/>
    <tableColumn id="13083" name="Column13061"/>
    <tableColumn id="13084" name="Column13062"/>
    <tableColumn id="13085" name="Column13063"/>
    <tableColumn id="13086" name="Column13064"/>
    <tableColumn id="13087" name="Column13065"/>
    <tableColumn id="13088" name="Column13066"/>
    <tableColumn id="13089" name="Column13067"/>
    <tableColumn id="13090" name="Column13068"/>
    <tableColumn id="13091" name="Column13069"/>
    <tableColumn id="13092" name="Column13070"/>
    <tableColumn id="13093" name="Column13071"/>
    <tableColumn id="13094" name="Column13072"/>
    <tableColumn id="13095" name="Column13073"/>
    <tableColumn id="13096" name="Column13074"/>
    <tableColumn id="13097" name="Column13075"/>
    <tableColumn id="13098" name="Column13076"/>
    <tableColumn id="13099" name="Column13077"/>
    <tableColumn id="13100" name="Column13078"/>
    <tableColumn id="13101" name="Column13079"/>
    <tableColumn id="13102" name="Column13080"/>
    <tableColumn id="13103" name="Column13081"/>
    <tableColumn id="13104" name="Column13082"/>
    <tableColumn id="13105" name="Column13083"/>
    <tableColumn id="13106" name="Column13084"/>
    <tableColumn id="13107" name="Column13085"/>
    <tableColumn id="13108" name="Column13086"/>
    <tableColumn id="13109" name="Column13087"/>
    <tableColumn id="13110" name="Column13088"/>
    <tableColumn id="13111" name="Column13089"/>
    <tableColumn id="13112" name="Column13090"/>
    <tableColumn id="13113" name="Column13091"/>
    <tableColumn id="13114" name="Column13092"/>
    <tableColumn id="13115" name="Column13093"/>
    <tableColumn id="13116" name="Column13094"/>
    <tableColumn id="13117" name="Column13095"/>
    <tableColumn id="13118" name="Column13096"/>
    <tableColumn id="13119" name="Column13097"/>
    <tableColumn id="13120" name="Column13098"/>
    <tableColumn id="13121" name="Column13099"/>
    <tableColumn id="13122" name="Column13100"/>
    <tableColumn id="13123" name="Column13101"/>
    <tableColumn id="13124" name="Column13102"/>
    <tableColumn id="13125" name="Column13103"/>
    <tableColumn id="13126" name="Column13104"/>
    <tableColumn id="13127" name="Column13105"/>
    <tableColumn id="13128" name="Column13106"/>
    <tableColumn id="13129" name="Column13107"/>
    <tableColumn id="13130" name="Column13108"/>
    <tableColumn id="13131" name="Column13109"/>
    <tableColumn id="13132" name="Column13110"/>
    <tableColumn id="13133" name="Column13111"/>
    <tableColumn id="13134" name="Column13112"/>
    <tableColumn id="13135" name="Column13113"/>
    <tableColumn id="13136" name="Column13114"/>
    <tableColumn id="13137" name="Column13115"/>
    <tableColumn id="13138" name="Column13116"/>
    <tableColumn id="13139" name="Column13117"/>
    <tableColumn id="13140" name="Column13118"/>
    <tableColumn id="13141" name="Column13119"/>
    <tableColumn id="13142" name="Column13120"/>
    <tableColumn id="13143" name="Column13121"/>
    <tableColumn id="13144" name="Column13122"/>
    <tableColumn id="13145" name="Column13123"/>
    <tableColumn id="13146" name="Column13124"/>
    <tableColumn id="13147" name="Column13125"/>
    <tableColumn id="13148" name="Column13126"/>
    <tableColumn id="13149" name="Column13127"/>
    <tableColumn id="13150" name="Column13128"/>
    <tableColumn id="13151" name="Column13129"/>
    <tableColumn id="13152" name="Column13130"/>
    <tableColumn id="13153" name="Column13131"/>
    <tableColumn id="13154" name="Column13132"/>
    <tableColumn id="13155" name="Column13133"/>
    <tableColumn id="13156" name="Column13134"/>
    <tableColumn id="13157" name="Column13135"/>
    <tableColumn id="13158" name="Column13136"/>
    <tableColumn id="13159" name="Column13137"/>
    <tableColumn id="13160" name="Column13138"/>
    <tableColumn id="13161" name="Column13139"/>
    <tableColumn id="13162" name="Column13140"/>
    <tableColumn id="13163" name="Column13141"/>
    <tableColumn id="13164" name="Column13142"/>
    <tableColumn id="13165" name="Column13143"/>
    <tableColumn id="13166" name="Column13144"/>
    <tableColumn id="13167" name="Column13145"/>
    <tableColumn id="13168" name="Column13146"/>
    <tableColumn id="13169" name="Column13147"/>
    <tableColumn id="13170" name="Column13148"/>
    <tableColumn id="13171" name="Column13149"/>
    <tableColumn id="13172" name="Column13150"/>
    <tableColumn id="13173" name="Column13151"/>
    <tableColumn id="13174" name="Column13152"/>
    <tableColumn id="13175" name="Column13153"/>
    <tableColumn id="13176" name="Column13154"/>
    <tableColumn id="13177" name="Column13155"/>
    <tableColumn id="13178" name="Column13156"/>
    <tableColumn id="13179" name="Column13157"/>
    <tableColumn id="13180" name="Column13158"/>
    <tableColumn id="13181" name="Column13159"/>
    <tableColumn id="13182" name="Column13160"/>
    <tableColumn id="13183" name="Column13161"/>
    <tableColumn id="13184" name="Column13162"/>
    <tableColumn id="13185" name="Column13163"/>
    <tableColumn id="13186" name="Column13164"/>
    <tableColumn id="13187" name="Column13165"/>
    <tableColumn id="13188" name="Column13166"/>
    <tableColumn id="13189" name="Column13167"/>
    <tableColumn id="13190" name="Column13168"/>
    <tableColumn id="13191" name="Column13169"/>
    <tableColumn id="13192" name="Column13170"/>
    <tableColumn id="13193" name="Column13171"/>
    <tableColumn id="13194" name="Column13172"/>
    <tableColumn id="13195" name="Column13173"/>
    <tableColumn id="13196" name="Column13174"/>
    <tableColumn id="13197" name="Column13175"/>
    <tableColumn id="13198" name="Column13176"/>
    <tableColumn id="13199" name="Column13177"/>
    <tableColumn id="13200" name="Column13178"/>
    <tableColumn id="13201" name="Column13179"/>
    <tableColumn id="13202" name="Column13180"/>
    <tableColumn id="13203" name="Column13181"/>
    <tableColumn id="13204" name="Column13182"/>
    <tableColumn id="13205" name="Column13183"/>
    <tableColumn id="13206" name="Column13184"/>
    <tableColumn id="13207" name="Column13185"/>
    <tableColumn id="13208" name="Column13186"/>
    <tableColumn id="13209" name="Column13187"/>
    <tableColumn id="13210" name="Column13188"/>
    <tableColumn id="13211" name="Column13189"/>
    <tableColumn id="13212" name="Column13190"/>
    <tableColumn id="13213" name="Column13191"/>
    <tableColumn id="13214" name="Column13192"/>
    <tableColumn id="13215" name="Column13193"/>
    <tableColumn id="13216" name="Column13194"/>
    <tableColumn id="13217" name="Column13195"/>
    <tableColumn id="13218" name="Column13196"/>
    <tableColumn id="13219" name="Column13197"/>
    <tableColumn id="13220" name="Column13198"/>
    <tableColumn id="13221" name="Column13199"/>
    <tableColumn id="13222" name="Column13200"/>
    <tableColumn id="13223" name="Column13201"/>
    <tableColumn id="13224" name="Column13202"/>
    <tableColumn id="13225" name="Column13203"/>
    <tableColumn id="13226" name="Column13204"/>
    <tableColumn id="13227" name="Column13205"/>
    <tableColumn id="13228" name="Column13206"/>
    <tableColumn id="13229" name="Column13207"/>
    <tableColumn id="13230" name="Column13208"/>
    <tableColumn id="13231" name="Column13209"/>
    <tableColumn id="13232" name="Column13210"/>
    <tableColumn id="13233" name="Column13211"/>
    <tableColumn id="13234" name="Column13212"/>
    <tableColumn id="13235" name="Column13213"/>
    <tableColumn id="13236" name="Column13214"/>
    <tableColumn id="13237" name="Column13215"/>
    <tableColumn id="13238" name="Column13216"/>
    <tableColumn id="13239" name="Column13217"/>
    <tableColumn id="13240" name="Column13218"/>
    <tableColumn id="13241" name="Column13219"/>
    <tableColumn id="13242" name="Column13220"/>
    <tableColumn id="13243" name="Column13221"/>
    <tableColumn id="13244" name="Column13222"/>
    <tableColumn id="13245" name="Column13223"/>
    <tableColumn id="13246" name="Column13224"/>
    <tableColumn id="13247" name="Column13225"/>
    <tableColumn id="13248" name="Column13226"/>
    <tableColumn id="13249" name="Column13227"/>
    <tableColumn id="13250" name="Column13228"/>
    <tableColumn id="13251" name="Column13229"/>
    <tableColumn id="13252" name="Column13230"/>
    <tableColumn id="13253" name="Column13231"/>
    <tableColumn id="13254" name="Column13232"/>
    <tableColumn id="13255" name="Column13233"/>
    <tableColumn id="13256" name="Column13234"/>
    <tableColumn id="13257" name="Column13235"/>
    <tableColumn id="13258" name="Column13236"/>
    <tableColumn id="13259" name="Column13237"/>
    <tableColumn id="13260" name="Column13238"/>
    <tableColumn id="13261" name="Column13239"/>
    <tableColumn id="13262" name="Column13240"/>
    <tableColumn id="13263" name="Column13241"/>
    <tableColumn id="13264" name="Column13242"/>
    <tableColumn id="13265" name="Column13243"/>
    <tableColumn id="13266" name="Column13244"/>
    <tableColumn id="13267" name="Column13245"/>
    <tableColumn id="13268" name="Column13246"/>
    <tableColumn id="13269" name="Column13247"/>
    <tableColumn id="13270" name="Column13248"/>
    <tableColumn id="13271" name="Column13249"/>
    <tableColumn id="13272" name="Column13250"/>
    <tableColumn id="13273" name="Column13251"/>
    <tableColumn id="13274" name="Column13252"/>
    <tableColumn id="13275" name="Column13253"/>
    <tableColumn id="13276" name="Column13254"/>
    <tableColumn id="13277" name="Column13255"/>
    <tableColumn id="13278" name="Column13256"/>
    <tableColumn id="13279" name="Column13257"/>
    <tableColumn id="13280" name="Column13258"/>
    <tableColumn id="13281" name="Column13259"/>
    <tableColumn id="13282" name="Column13260"/>
    <tableColumn id="13283" name="Column13261"/>
    <tableColumn id="13284" name="Column13262"/>
    <tableColumn id="13285" name="Column13263"/>
    <tableColumn id="13286" name="Column13264"/>
    <tableColumn id="13287" name="Column13265"/>
    <tableColumn id="13288" name="Column13266"/>
    <tableColumn id="13289" name="Column13267"/>
    <tableColumn id="13290" name="Column13268"/>
    <tableColumn id="13291" name="Column13269"/>
    <tableColumn id="13292" name="Column13270"/>
    <tableColumn id="13293" name="Column13271"/>
    <tableColumn id="13294" name="Column13272"/>
    <tableColumn id="13295" name="Column13273"/>
    <tableColumn id="13296" name="Column13274"/>
    <tableColumn id="13297" name="Column13275"/>
    <tableColumn id="13298" name="Column13276"/>
    <tableColumn id="13299" name="Column13277"/>
    <tableColumn id="13300" name="Column13278"/>
    <tableColumn id="13301" name="Column13279"/>
    <tableColumn id="13302" name="Column13280"/>
    <tableColumn id="13303" name="Column13281"/>
    <tableColumn id="13304" name="Column13282"/>
    <tableColumn id="13305" name="Column13283"/>
    <tableColumn id="13306" name="Column13284"/>
    <tableColumn id="13307" name="Column13285"/>
    <tableColumn id="13308" name="Column13286"/>
    <tableColumn id="13309" name="Column13287"/>
    <tableColumn id="13310" name="Column13288"/>
    <tableColumn id="13311" name="Column13289"/>
    <tableColumn id="13312" name="Column13290"/>
    <tableColumn id="13313" name="Column13291"/>
    <tableColumn id="13314" name="Column13292"/>
    <tableColumn id="13315" name="Column13293"/>
    <tableColumn id="13316" name="Column13294"/>
    <tableColumn id="13317" name="Column13295"/>
    <tableColumn id="13318" name="Column13296"/>
    <tableColumn id="13319" name="Column13297"/>
    <tableColumn id="13320" name="Column13298"/>
    <tableColumn id="13321" name="Column13299"/>
    <tableColumn id="13322" name="Column13300"/>
    <tableColumn id="13323" name="Column13301"/>
    <tableColumn id="13324" name="Column13302"/>
    <tableColumn id="13325" name="Column13303"/>
    <tableColumn id="13326" name="Column13304"/>
    <tableColumn id="13327" name="Column13305"/>
    <tableColumn id="13328" name="Column13306"/>
    <tableColumn id="13329" name="Column13307"/>
    <tableColumn id="13330" name="Column13308"/>
    <tableColumn id="13331" name="Column13309"/>
    <tableColumn id="13332" name="Column13310"/>
    <tableColumn id="13333" name="Column13311"/>
    <tableColumn id="13334" name="Column13312"/>
    <tableColumn id="13335" name="Column13313"/>
    <tableColumn id="13336" name="Column13314"/>
    <tableColumn id="13337" name="Column13315"/>
    <tableColumn id="13338" name="Column13316"/>
    <tableColumn id="13339" name="Column13317"/>
    <tableColumn id="13340" name="Column13318"/>
    <tableColumn id="13341" name="Column13319"/>
    <tableColumn id="13342" name="Column13320"/>
    <tableColumn id="13343" name="Column13321"/>
    <tableColumn id="13344" name="Column13322"/>
    <tableColumn id="13345" name="Column13323"/>
    <tableColumn id="13346" name="Column13324"/>
    <tableColumn id="13347" name="Column13325"/>
    <tableColumn id="13348" name="Column13326"/>
    <tableColumn id="13349" name="Column13327"/>
    <tableColumn id="13350" name="Column13328"/>
    <tableColumn id="13351" name="Column13329"/>
    <tableColumn id="13352" name="Column13330"/>
    <tableColumn id="13353" name="Column13331"/>
    <tableColumn id="13354" name="Column13332"/>
    <tableColumn id="13355" name="Column13333"/>
    <tableColumn id="13356" name="Column13334"/>
    <tableColumn id="13357" name="Column13335"/>
    <tableColumn id="13358" name="Column13336"/>
    <tableColumn id="13359" name="Column13337"/>
    <tableColumn id="13360" name="Column13338"/>
    <tableColumn id="13361" name="Column13339"/>
    <tableColumn id="13362" name="Column13340"/>
    <tableColumn id="13363" name="Column13341"/>
    <tableColumn id="13364" name="Column13342"/>
    <tableColumn id="13365" name="Column13343"/>
    <tableColumn id="13366" name="Column13344"/>
    <tableColumn id="13367" name="Column13345"/>
    <tableColumn id="13368" name="Column13346"/>
    <tableColumn id="13369" name="Column13347"/>
    <tableColumn id="13370" name="Column13348"/>
    <tableColumn id="13371" name="Column13349"/>
    <tableColumn id="13372" name="Column13350"/>
    <tableColumn id="13373" name="Column13351"/>
    <tableColumn id="13374" name="Column13352"/>
    <tableColumn id="13375" name="Column13353"/>
    <tableColumn id="13376" name="Column13354"/>
    <tableColumn id="13377" name="Column13355"/>
    <tableColumn id="13378" name="Column13356"/>
    <tableColumn id="13379" name="Column13357"/>
    <tableColumn id="13380" name="Column13358"/>
    <tableColumn id="13381" name="Column13359"/>
    <tableColumn id="13382" name="Column13360"/>
    <tableColumn id="13383" name="Column13361"/>
    <tableColumn id="13384" name="Column13362"/>
    <tableColumn id="13385" name="Column13363"/>
    <tableColumn id="13386" name="Column13364"/>
    <tableColumn id="13387" name="Column13365"/>
    <tableColumn id="13388" name="Column13366"/>
    <tableColumn id="13389" name="Column13367"/>
    <tableColumn id="13390" name="Column13368"/>
    <tableColumn id="13391" name="Column13369"/>
    <tableColumn id="13392" name="Column13370"/>
    <tableColumn id="13393" name="Column13371"/>
    <tableColumn id="13394" name="Column13372"/>
    <tableColumn id="13395" name="Column13373"/>
    <tableColumn id="13396" name="Column13374"/>
    <tableColumn id="13397" name="Column13375"/>
    <tableColumn id="13398" name="Column13376"/>
    <tableColumn id="13399" name="Column13377"/>
    <tableColumn id="13400" name="Column13378"/>
    <tableColumn id="13401" name="Column13379"/>
    <tableColumn id="13402" name="Column13380"/>
    <tableColumn id="13403" name="Column13381"/>
    <tableColumn id="13404" name="Column13382"/>
    <tableColumn id="13405" name="Column13383"/>
    <tableColumn id="13406" name="Column13384"/>
    <tableColumn id="13407" name="Column13385"/>
    <tableColumn id="13408" name="Column13386"/>
    <tableColumn id="13409" name="Column13387"/>
    <tableColumn id="13410" name="Column13388"/>
    <tableColumn id="13411" name="Column13389"/>
    <tableColumn id="13412" name="Column13390"/>
    <tableColumn id="13413" name="Column13391"/>
    <tableColumn id="13414" name="Column13392"/>
    <tableColumn id="13415" name="Column13393"/>
    <tableColumn id="13416" name="Column13394"/>
    <tableColumn id="13417" name="Column13395"/>
    <tableColumn id="13418" name="Column13396"/>
    <tableColumn id="13419" name="Column13397"/>
    <tableColumn id="13420" name="Column13398"/>
    <tableColumn id="13421" name="Column13399"/>
    <tableColumn id="13422" name="Column13400"/>
    <tableColumn id="13423" name="Column13401"/>
    <tableColumn id="13424" name="Column13402"/>
    <tableColumn id="13425" name="Column13403"/>
    <tableColumn id="13426" name="Column13404"/>
    <tableColumn id="13427" name="Column13405"/>
    <tableColumn id="13428" name="Column13406"/>
    <tableColumn id="13429" name="Column13407"/>
    <tableColumn id="13430" name="Column13408"/>
    <tableColumn id="13431" name="Column13409"/>
    <tableColumn id="13432" name="Column13410"/>
    <tableColumn id="13433" name="Column13411"/>
    <tableColumn id="13434" name="Column13412"/>
    <tableColumn id="13435" name="Column13413"/>
    <tableColumn id="13436" name="Column13414"/>
    <tableColumn id="13437" name="Column13415"/>
    <tableColumn id="13438" name="Column13416"/>
    <tableColumn id="13439" name="Column13417"/>
    <tableColumn id="13440" name="Column13418"/>
    <tableColumn id="13441" name="Column13419"/>
    <tableColumn id="13442" name="Column13420"/>
    <tableColumn id="13443" name="Column13421"/>
    <tableColumn id="13444" name="Column13422"/>
    <tableColumn id="13445" name="Column13423"/>
    <tableColumn id="13446" name="Column13424"/>
    <tableColumn id="13447" name="Column13425"/>
    <tableColumn id="13448" name="Column13426"/>
    <tableColumn id="13449" name="Column13427"/>
    <tableColumn id="13450" name="Column13428"/>
    <tableColumn id="13451" name="Column13429"/>
    <tableColumn id="13452" name="Column13430"/>
    <tableColumn id="13453" name="Column13431"/>
    <tableColumn id="13454" name="Column13432"/>
    <tableColumn id="13455" name="Column13433"/>
    <tableColumn id="13456" name="Column13434"/>
    <tableColumn id="13457" name="Column13435"/>
    <tableColumn id="13458" name="Column13436"/>
    <tableColumn id="13459" name="Column13437"/>
    <tableColumn id="13460" name="Column13438"/>
    <tableColumn id="13461" name="Column13439"/>
    <tableColumn id="13462" name="Column13440"/>
    <tableColumn id="13463" name="Column13441"/>
    <tableColumn id="13464" name="Column13442"/>
    <tableColumn id="13465" name="Column13443"/>
    <tableColumn id="13466" name="Column13444"/>
    <tableColumn id="13467" name="Column13445"/>
    <tableColumn id="13468" name="Column13446"/>
    <tableColumn id="13469" name="Column13447"/>
    <tableColumn id="13470" name="Column13448"/>
    <tableColumn id="13471" name="Column13449"/>
    <tableColumn id="13472" name="Column13450"/>
    <tableColumn id="13473" name="Column13451"/>
    <tableColumn id="13474" name="Column13452"/>
    <tableColumn id="13475" name="Column13453"/>
    <tableColumn id="13476" name="Column13454"/>
    <tableColumn id="13477" name="Column13455"/>
    <tableColumn id="13478" name="Column13456"/>
    <tableColumn id="13479" name="Column13457"/>
    <tableColumn id="13480" name="Column13458"/>
    <tableColumn id="13481" name="Column13459"/>
    <tableColumn id="13482" name="Column13460"/>
    <tableColumn id="13483" name="Column13461"/>
    <tableColumn id="13484" name="Column13462"/>
    <tableColumn id="13485" name="Column13463"/>
    <tableColumn id="13486" name="Column13464"/>
    <tableColumn id="13487" name="Column13465"/>
    <tableColumn id="13488" name="Column13466"/>
    <tableColumn id="13489" name="Column13467"/>
    <tableColumn id="13490" name="Column13468"/>
    <tableColumn id="13491" name="Column13469"/>
    <tableColumn id="13492" name="Column13470"/>
    <tableColumn id="13493" name="Column13471"/>
    <tableColumn id="13494" name="Column13472"/>
    <tableColumn id="13495" name="Column13473"/>
    <tableColumn id="13496" name="Column13474"/>
    <tableColumn id="13497" name="Column13475"/>
    <tableColumn id="13498" name="Column13476"/>
    <tableColumn id="13499" name="Column13477"/>
    <tableColumn id="13500" name="Column13478"/>
    <tableColumn id="13501" name="Column13479"/>
    <tableColumn id="13502" name="Column13480"/>
    <tableColumn id="13503" name="Column13481"/>
    <tableColumn id="13504" name="Column13482"/>
    <tableColumn id="13505" name="Column13483"/>
    <tableColumn id="13506" name="Column13484"/>
    <tableColumn id="13507" name="Column13485"/>
    <tableColumn id="13508" name="Column13486"/>
    <tableColumn id="13509" name="Column13487"/>
    <tableColumn id="13510" name="Column13488"/>
    <tableColumn id="13511" name="Column13489"/>
    <tableColumn id="13512" name="Column13490"/>
    <tableColumn id="13513" name="Column13491"/>
    <tableColumn id="13514" name="Column13492"/>
    <tableColumn id="13515" name="Column13493"/>
    <tableColumn id="13516" name="Column13494"/>
    <tableColumn id="13517" name="Column13495"/>
    <tableColumn id="13518" name="Column13496"/>
    <tableColumn id="13519" name="Column13497"/>
    <tableColumn id="13520" name="Column13498"/>
    <tableColumn id="13521" name="Column13499"/>
    <tableColumn id="13522" name="Column13500"/>
    <tableColumn id="13523" name="Column13501"/>
    <tableColumn id="13524" name="Column13502"/>
    <tableColumn id="13525" name="Column13503"/>
    <tableColumn id="13526" name="Column13504"/>
    <tableColumn id="13527" name="Column13505"/>
    <tableColumn id="13528" name="Column13506"/>
    <tableColumn id="13529" name="Column13507"/>
    <tableColumn id="13530" name="Column13508"/>
    <tableColumn id="13531" name="Column13509"/>
    <tableColumn id="13532" name="Column13510"/>
    <tableColumn id="13533" name="Column13511"/>
    <tableColumn id="13534" name="Column13512"/>
    <tableColumn id="13535" name="Column13513"/>
    <tableColumn id="13536" name="Column13514"/>
    <tableColumn id="13537" name="Column13515"/>
    <tableColumn id="13538" name="Column13516"/>
    <tableColumn id="13539" name="Column13517"/>
    <tableColumn id="13540" name="Column13518"/>
    <tableColumn id="13541" name="Column13519"/>
    <tableColumn id="13542" name="Column13520"/>
    <tableColumn id="13543" name="Column13521"/>
    <tableColumn id="13544" name="Column13522"/>
    <tableColumn id="13545" name="Column13523"/>
    <tableColumn id="13546" name="Column13524"/>
    <tableColumn id="13547" name="Column13525"/>
    <tableColumn id="13548" name="Column13526"/>
    <tableColumn id="13549" name="Column13527"/>
    <tableColumn id="13550" name="Column13528"/>
    <tableColumn id="13551" name="Column13529"/>
    <tableColumn id="13552" name="Column13530"/>
    <tableColumn id="13553" name="Column13531"/>
    <tableColumn id="13554" name="Column13532"/>
    <tableColumn id="13555" name="Column13533"/>
    <tableColumn id="13556" name="Column13534"/>
    <tableColumn id="13557" name="Column13535"/>
    <tableColumn id="13558" name="Column13536"/>
    <tableColumn id="13559" name="Column13537"/>
    <tableColumn id="13560" name="Column13538"/>
    <tableColumn id="13561" name="Column13539"/>
    <tableColumn id="13562" name="Column13540"/>
    <tableColumn id="13563" name="Column13541"/>
    <tableColumn id="13564" name="Column13542"/>
    <tableColumn id="13565" name="Column13543"/>
    <tableColumn id="13566" name="Column13544"/>
    <tableColumn id="13567" name="Column13545"/>
    <tableColumn id="13568" name="Column13546"/>
    <tableColumn id="13569" name="Column13547"/>
    <tableColumn id="13570" name="Column13548"/>
    <tableColumn id="13571" name="Column13549"/>
    <tableColumn id="13572" name="Column13550"/>
    <tableColumn id="13573" name="Column13551"/>
    <tableColumn id="13574" name="Column13552"/>
    <tableColumn id="13575" name="Column13553"/>
    <tableColumn id="13576" name="Column13554"/>
    <tableColumn id="13577" name="Column13555"/>
    <tableColumn id="13578" name="Column13556"/>
    <tableColumn id="13579" name="Column13557"/>
    <tableColumn id="13580" name="Column13558"/>
    <tableColumn id="13581" name="Column13559"/>
    <tableColumn id="13582" name="Column13560"/>
    <tableColumn id="13583" name="Column13561"/>
    <tableColumn id="13584" name="Column13562"/>
    <tableColumn id="13585" name="Column13563"/>
    <tableColumn id="13586" name="Column13564"/>
    <tableColumn id="13587" name="Column13565"/>
    <tableColumn id="13588" name="Column13566"/>
    <tableColumn id="13589" name="Column13567"/>
    <tableColumn id="13590" name="Column13568"/>
    <tableColumn id="13591" name="Column13569"/>
    <tableColumn id="13592" name="Column13570"/>
    <tableColumn id="13593" name="Column13571"/>
    <tableColumn id="13594" name="Column13572"/>
    <tableColumn id="13595" name="Column13573"/>
    <tableColumn id="13596" name="Column13574"/>
    <tableColumn id="13597" name="Column13575"/>
    <tableColumn id="13598" name="Column13576"/>
    <tableColumn id="13599" name="Column13577"/>
    <tableColumn id="13600" name="Column13578"/>
    <tableColumn id="13601" name="Column13579"/>
    <tableColumn id="13602" name="Column13580"/>
    <tableColumn id="13603" name="Column13581"/>
    <tableColumn id="13604" name="Column13582"/>
    <tableColumn id="13605" name="Column13583"/>
    <tableColumn id="13606" name="Column13584"/>
    <tableColumn id="13607" name="Column13585"/>
    <tableColumn id="13608" name="Column13586"/>
    <tableColumn id="13609" name="Column13587"/>
    <tableColumn id="13610" name="Column13588"/>
    <tableColumn id="13611" name="Column13589"/>
    <tableColumn id="13612" name="Column13590"/>
    <tableColumn id="13613" name="Column13591"/>
    <tableColumn id="13614" name="Column13592"/>
    <tableColumn id="13615" name="Column13593"/>
    <tableColumn id="13616" name="Column13594"/>
    <tableColumn id="13617" name="Column13595"/>
    <tableColumn id="13618" name="Column13596"/>
    <tableColumn id="13619" name="Column13597"/>
    <tableColumn id="13620" name="Column13598"/>
    <tableColumn id="13621" name="Column13599"/>
    <tableColumn id="13622" name="Column13600"/>
    <tableColumn id="13623" name="Column13601"/>
    <tableColumn id="13624" name="Column13602"/>
    <tableColumn id="13625" name="Column13603"/>
    <tableColumn id="13626" name="Column13604"/>
    <tableColumn id="13627" name="Column13605"/>
    <tableColumn id="13628" name="Column13606"/>
    <tableColumn id="13629" name="Column13607"/>
    <tableColumn id="13630" name="Column13608"/>
    <tableColumn id="13631" name="Column13609"/>
    <tableColumn id="13632" name="Column13610"/>
    <tableColumn id="13633" name="Column13611"/>
    <tableColumn id="13634" name="Column13612"/>
    <tableColumn id="13635" name="Column13613"/>
    <tableColumn id="13636" name="Column13614"/>
    <tableColumn id="13637" name="Column13615"/>
    <tableColumn id="13638" name="Column13616"/>
    <tableColumn id="13639" name="Column13617"/>
    <tableColumn id="13640" name="Column13618"/>
    <tableColumn id="13641" name="Column13619"/>
    <tableColumn id="13642" name="Column13620"/>
    <tableColumn id="13643" name="Column13621"/>
    <tableColumn id="13644" name="Column13622"/>
    <tableColumn id="13645" name="Column13623"/>
    <tableColumn id="13646" name="Column13624"/>
    <tableColumn id="13647" name="Column13625"/>
    <tableColumn id="13648" name="Column13626"/>
    <tableColumn id="13649" name="Column13627"/>
    <tableColumn id="13650" name="Column13628"/>
    <tableColumn id="13651" name="Column13629"/>
    <tableColumn id="13652" name="Column13630"/>
    <tableColumn id="13653" name="Column13631"/>
    <tableColumn id="13654" name="Column13632"/>
    <tableColumn id="13655" name="Column13633"/>
    <tableColumn id="13656" name="Column13634"/>
    <tableColumn id="13657" name="Column13635"/>
    <tableColumn id="13658" name="Column13636"/>
    <tableColumn id="13659" name="Column13637"/>
    <tableColumn id="13660" name="Column13638"/>
    <tableColumn id="13661" name="Column13639"/>
    <tableColumn id="13662" name="Column13640"/>
    <tableColumn id="13663" name="Column13641"/>
    <tableColumn id="13664" name="Column13642"/>
    <tableColumn id="13665" name="Column13643"/>
    <tableColumn id="13666" name="Column13644"/>
    <tableColumn id="13667" name="Column13645"/>
    <tableColumn id="13668" name="Column13646"/>
    <tableColumn id="13669" name="Column13647"/>
    <tableColumn id="13670" name="Column13648"/>
    <tableColumn id="13671" name="Column13649"/>
    <tableColumn id="13672" name="Column13650"/>
    <tableColumn id="13673" name="Column13651"/>
    <tableColumn id="13674" name="Column13652"/>
    <tableColumn id="13675" name="Column13653"/>
    <tableColumn id="13676" name="Column13654"/>
    <tableColumn id="13677" name="Column13655"/>
    <tableColumn id="13678" name="Column13656"/>
    <tableColumn id="13679" name="Column13657"/>
    <tableColumn id="13680" name="Column13658"/>
    <tableColumn id="13681" name="Column13659"/>
    <tableColumn id="13682" name="Column13660"/>
    <tableColumn id="13683" name="Column13661"/>
    <tableColumn id="13684" name="Column13662"/>
    <tableColumn id="13685" name="Column13663"/>
    <tableColumn id="13686" name="Column13664"/>
    <tableColumn id="13687" name="Column13665"/>
    <tableColumn id="13688" name="Column13666"/>
    <tableColumn id="13689" name="Column13667"/>
    <tableColumn id="13690" name="Column13668"/>
    <tableColumn id="13691" name="Column13669"/>
    <tableColumn id="13692" name="Column13670"/>
    <tableColumn id="13693" name="Column13671"/>
    <tableColumn id="13694" name="Column13672"/>
    <tableColumn id="13695" name="Column13673"/>
    <tableColumn id="13696" name="Column13674"/>
    <tableColumn id="13697" name="Column13675"/>
    <tableColumn id="13698" name="Column13676"/>
    <tableColumn id="13699" name="Column13677"/>
    <tableColumn id="13700" name="Column13678"/>
    <tableColumn id="13701" name="Column13679"/>
    <tableColumn id="13702" name="Column13680"/>
    <tableColumn id="13703" name="Column13681"/>
    <tableColumn id="13704" name="Column13682"/>
    <tableColumn id="13705" name="Column13683"/>
    <tableColumn id="13706" name="Column13684"/>
    <tableColumn id="13707" name="Column13685"/>
    <tableColumn id="13708" name="Column13686"/>
    <tableColumn id="13709" name="Column13687"/>
    <tableColumn id="13710" name="Column13688"/>
    <tableColumn id="13711" name="Column13689"/>
    <tableColumn id="13712" name="Column13690"/>
    <tableColumn id="13713" name="Column13691"/>
    <tableColumn id="13714" name="Column13692"/>
    <tableColumn id="13715" name="Column13693"/>
    <tableColumn id="13716" name="Column13694"/>
    <tableColumn id="13717" name="Column13695"/>
    <tableColumn id="13718" name="Column13696"/>
    <tableColumn id="13719" name="Column13697"/>
    <tableColumn id="13720" name="Column13698"/>
    <tableColumn id="13721" name="Column13699"/>
    <tableColumn id="13722" name="Column13700"/>
    <tableColumn id="13723" name="Column13701"/>
    <tableColumn id="13724" name="Column13702"/>
    <tableColumn id="13725" name="Column13703"/>
    <tableColumn id="13726" name="Column13704"/>
    <tableColumn id="13727" name="Column13705"/>
    <tableColumn id="13728" name="Column13706"/>
    <tableColumn id="13729" name="Column13707"/>
    <tableColumn id="13730" name="Column13708"/>
    <tableColumn id="13731" name="Column13709"/>
    <tableColumn id="13732" name="Column13710"/>
    <tableColumn id="13733" name="Column13711"/>
    <tableColumn id="13734" name="Column13712"/>
    <tableColumn id="13735" name="Column13713"/>
    <tableColumn id="13736" name="Column13714"/>
    <tableColumn id="13737" name="Column13715"/>
    <tableColumn id="13738" name="Column13716"/>
    <tableColumn id="13739" name="Column13717"/>
    <tableColumn id="13740" name="Column13718"/>
    <tableColumn id="13741" name="Column13719"/>
    <tableColumn id="13742" name="Column13720"/>
    <tableColumn id="13743" name="Column13721"/>
    <tableColumn id="13744" name="Column13722"/>
    <tableColumn id="13745" name="Column13723"/>
    <tableColumn id="13746" name="Column13724"/>
    <tableColumn id="13747" name="Column13725"/>
    <tableColumn id="13748" name="Column13726"/>
    <tableColumn id="13749" name="Column13727"/>
    <tableColumn id="13750" name="Column13728"/>
    <tableColumn id="13751" name="Column13729"/>
    <tableColumn id="13752" name="Column13730"/>
    <tableColumn id="13753" name="Column13731"/>
    <tableColumn id="13754" name="Column13732"/>
    <tableColumn id="13755" name="Column13733"/>
    <tableColumn id="13756" name="Column13734"/>
    <tableColumn id="13757" name="Column13735"/>
    <tableColumn id="13758" name="Column13736"/>
    <tableColumn id="13759" name="Column13737"/>
    <tableColumn id="13760" name="Column13738"/>
    <tableColumn id="13761" name="Column13739"/>
    <tableColumn id="13762" name="Column13740"/>
    <tableColumn id="13763" name="Column13741"/>
    <tableColumn id="13764" name="Column13742"/>
    <tableColumn id="13765" name="Column13743"/>
    <tableColumn id="13766" name="Column13744"/>
    <tableColumn id="13767" name="Column13745"/>
    <tableColumn id="13768" name="Column13746"/>
    <tableColumn id="13769" name="Column13747"/>
    <tableColumn id="13770" name="Column13748"/>
    <tableColumn id="13771" name="Column13749"/>
    <tableColumn id="13772" name="Column13750"/>
    <tableColumn id="13773" name="Column13751"/>
    <tableColumn id="13774" name="Column13752"/>
    <tableColumn id="13775" name="Column13753"/>
    <tableColumn id="13776" name="Column13754"/>
    <tableColumn id="13777" name="Column13755"/>
    <tableColumn id="13778" name="Column13756"/>
    <tableColumn id="13779" name="Column13757"/>
    <tableColumn id="13780" name="Column13758"/>
    <tableColumn id="13781" name="Column13759"/>
    <tableColumn id="13782" name="Column13760"/>
    <tableColumn id="13783" name="Column13761"/>
    <tableColumn id="13784" name="Column13762"/>
    <tableColumn id="13785" name="Column13763"/>
    <tableColumn id="13786" name="Column13764"/>
    <tableColumn id="13787" name="Column13765"/>
    <tableColumn id="13788" name="Column13766"/>
    <tableColumn id="13789" name="Column13767"/>
    <tableColumn id="13790" name="Column13768"/>
    <tableColumn id="13791" name="Column13769"/>
    <tableColumn id="13792" name="Column13770"/>
    <tableColumn id="13793" name="Column13771"/>
    <tableColumn id="13794" name="Column13772"/>
    <tableColumn id="13795" name="Column13773"/>
    <tableColumn id="13796" name="Column13774"/>
    <tableColumn id="13797" name="Column13775"/>
    <tableColumn id="13798" name="Column13776"/>
    <tableColumn id="13799" name="Column13777"/>
    <tableColumn id="13800" name="Column13778"/>
    <tableColumn id="13801" name="Column13779"/>
    <tableColumn id="13802" name="Column13780"/>
    <tableColumn id="13803" name="Column13781"/>
    <tableColumn id="13804" name="Column13782"/>
    <tableColumn id="13805" name="Column13783"/>
    <tableColumn id="13806" name="Column13784"/>
    <tableColumn id="13807" name="Column13785"/>
    <tableColumn id="13808" name="Column13786"/>
    <tableColumn id="13809" name="Column13787"/>
    <tableColumn id="13810" name="Column13788"/>
    <tableColumn id="13811" name="Column13789"/>
    <tableColumn id="13812" name="Column13790"/>
    <tableColumn id="13813" name="Column13791"/>
    <tableColumn id="13814" name="Column13792"/>
    <tableColumn id="13815" name="Column13793"/>
    <tableColumn id="13816" name="Column13794"/>
    <tableColumn id="13817" name="Column13795"/>
    <tableColumn id="13818" name="Column13796"/>
    <tableColumn id="13819" name="Column13797"/>
    <tableColumn id="13820" name="Column13798"/>
    <tableColumn id="13821" name="Column13799"/>
    <tableColumn id="13822" name="Column13800"/>
    <tableColumn id="13823" name="Column13801"/>
    <tableColumn id="13824" name="Column13802"/>
    <tableColumn id="13825" name="Column13803"/>
    <tableColumn id="13826" name="Column13804"/>
    <tableColumn id="13827" name="Column13805"/>
    <tableColumn id="13828" name="Column13806"/>
    <tableColumn id="13829" name="Column13807"/>
    <tableColumn id="13830" name="Column13808"/>
    <tableColumn id="13831" name="Column13809"/>
    <tableColumn id="13832" name="Column13810"/>
    <tableColumn id="13833" name="Column13811"/>
    <tableColumn id="13834" name="Column13812"/>
    <tableColumn id="13835" name="Column13813"/>
    <tableColumn id="13836" name="Column13814"/>
    <tableColumn id="13837" name="Column13815"/>
    <tableColumn id="13838" name="Column13816"/>
    <tableColumn id="13839" name="Column13817"/>
    <tableColumn id="13840" name="Column13818"/>
    <tableColumn id="13841" name="Column13819"/>
    <tableColumn id="13842" name="Column13820"/>
    <tableColumn id="13843" name="Column13821"/>
    <tableColumn id="13844" name="Column13822"/>
    <tableColumn id="13845" name="Column13823"/>
    <tableColumn id="13846" name="Column13824"/>
    <tableColumn id="13847" name="Column13825"/>
    <tableColumn id="13848" name="Column13826"/>
    <tableColumn id="13849" name="Column13827"/>
    <tableColumn id="13850" name="Column13828"/>
    <tableColumn id="13851" name="Column13829"/>
    <tableColumn id="13852" name="Column13830"/>
    <tableColumn id="13853" name="Column13831"/>
    <tableColumn id="13854" name="Column13832"/>
    <tableColumn id="13855" name="Column13833"/>
    <tableColumn id="13856" name="Column13834"/>
    <tableColumn id="13857" name="Column13835"/>
    <tableColumn id="13858" name="Column13836"/>
    <tableColumn id="13859" name="Column13837"/>
    <tableColumn id="13860" name="Column13838"/>
    <tableColumn id="13861" name="Column13839"/>
    <tableColumn id="13862" name="Column13840"/>
    <tableColumn id="13863" name="Column13841"/>
    <tableColumn id="13864" name="Column13842"/>
    <tableColumn id="13865" name="Column13843"/>
    <tableColumn id="13866" name="Column13844"/>
    <tableColumn id="13867" name="Column13845"/>
    <tableColumn id="13868" name="Column13846"/>
    <tableColumn id="13869" name="Column13847"/>
    <tableColumn id="13870" name="Column13848"/>
    <tableColumn id="13871" name="Column13849"/>
    <tableColumn id="13872" name="Column13850"/>
    <tableColumn id="13873" name="Column13851"/>
    <tableColumn id="13874" name="Column13852"/>
    <tableColumn id="13875" name="Column13853"/>
    <tableColumn id="13876" name="Column13854"/>
    <tableColumn id="13877" name="Column13855"/>
    <tableColumn id="13878" name="Column13856"/>
    <tableColumn id="13879" name="Column13857"/>
    <tableColumn id="13880" name="Column13858"/>
    <tableColumn id="13881" name="Column13859"/>
    <tableColumn id="13882" name="Column13860"/>
    <tableColumn id="13883" name="Column13861"/>
    <tableColumn id="13884" name="Column13862"/>
    <tableColumn id="13885" name="Column13863"/>
    <tableColumn id="13886" name="Column13864"/>
    <tableColumn id="13887" name="Column13865"/>
    <tableColumn id="13888" name="Column13866"/>
    <tableColumn id="13889" name="Column13867"/>
    <tableColumn id="13890" name="Column13868"/>
    <tableColumn id="13891" name="Column13869"/>
    <tableColumn id="13892" name="Column13870"/>
    <tableColumn id="13893" name="Column13871"/>
    <tableColumn id="13894" name="Column13872"/>
    <tableColumn id="13895" name="Column13873"/>
    <tableColumn id="13896" name="Column13874"/>
    <tableColumn id="13897" name="Column13875"/>
    <tableColumn id="13898" name="Column13876"/>
    <tableColumn id="13899" name="Column13877"/>
    <tableColumn id="13900" name="Column13878"/>
    <tableColumn id="13901" name="Column13879"/>
    <tableColumn id="13902" name="Column13880"/>
    <tableColumn id="13903" name="Column13881"/>
    <tableColumn id="13904" name="Column13882"/>
    <tableColumn id="13905" name="Column13883"/>
    <tableColumn id="13906" name="Column13884"/>
    <tableColumn id="13907" name="Column13885"/>
    <tableColumn id="13908" name="Column13886"/>
    <tableColumn id="13909" name="Column13887"/>
    <tableColumn id="13910" name="Column13888"/>
    <tableColumn id="13911" name="Column13889"/>
    <tableColumn id="13912" name="Column13890"/>
    <tableColumn id="13913" name="Column13891"/>
    <tableColumn id="13914" name="Column13892"/>
    <tableColumn id="13915" name="Column13893"/>
    <tableColumn id="13916" name="Column13894"/>
    <tableColumn id="13917" name="Column13895"/>
    <tableColumn id="13918" name="Column13896"/>
    <tableColumn id="13919" name="Column13897"/>
    <tableColumn id="13920" name="Column13898"/>
    <tableColumn id="13921" name="Column13899"/>
    <tableColumn id="13922" name="Column13900"/>
    <tableColumn id="13923" name="Column13901"/>
    <tableColumn id="13924" name="Column13902"/>
    <tableColumn id="13925" name="Column13903"/>
    <tableColumn id="13926" name="Column13904"/>
    <tableColumn id="13927" name="Column13905"/>
    <tableColumn id="13928" name="Column13906"/>
    <tableColumn id="13929" name="Column13907"/>
    <tableColumn id="13930" name="Column13908"/>
    <tableColumn id="13931" name="Column13909"/>
    <tableColumn id="13932" name="Column13910"/>
    <tableColumn id="13933" name="Column13911"/>
    <tableColumn id="13934" name="Column13912"/>
    <tableColumn id="13935" name="Column13913"/>
    <tableColumn id="13936" name="Column13914"/>
    <tableColumn id="13937" name="Column13915"/>
    <tableColumn id="13938" name="Column13916"/>
    <tableColumn id="13939" name="Column13917"/>
    <tableColumn id="13940" name="Column13918"/>
    <tableColumn id="13941" name="Column13919"/>
    <tableColumn id="13942" name="Column13920"/>
    <tableColumn id="13943" name="Column13921"/>
    <tableColumn id="13944" name="Column13922"/>
    <tableColumn id="13945" name="Column13923"/>
    <tableColumn id="13946" name="Column13924"/>
    <tableColumn id="13947" name="Column13925"/>
    <tableColumn id="13948" name="Column13926"/>
    <tableColumn id="13949" name="Column13927"/>
    <tableColumn id="13950" name="Column13928"/>
    <tableColumn id="13951" name="Column13929"/>
    <tableColumn id="13952" name="Column13930"/>
    <tableColumn id="13953" name="Column13931"/>
    <tableColumn id="13954" name="Column13932"/>
    <tableColumn id="13955" name="Column13933"/>
    <tableColumn id="13956" name="Column13934"/>
    <tableColumn id="13957" name="Column13935"/>
    <tableColumn id="13958" name="Column13936"/>
    <tableColumn id="13959" name="Column13937"/>
    <tableColumn id="13960" name="Column13938"/>
    <tableColumn id="13961" name="Column13939"/>
    <tableColumn id="13962" name="Column13940"/>
    <tableColumn id="13963" name="Column13941"/>
    <tableColumn id="13964" name="Column13942"/>
    <tableColumn id="13965" name="Column13943"/>
    <tableColumn id="13966" name="Column13944"/>
    <tableColumn id="13967" name="Column13945"/>
    <tableColumn id="13968" name="Column13946"/>
    <tableColumn id="13969" name="Column13947"/>
    <tableColumn id="13970" name="Column13948"/>
    <tableColumn id="13971" name="Column13949"/>
    <tableColumn id="13972" name="Column13950"/>
    <tableColumn id="13973" name="Column13951"/>
    <tableColumn id="13974" name="Column13952"/>
    <tableColumn id="13975" name="Column13953"/>
    <tableColumn id="13976" name="Column13954"/>
    <tableColumn id="13977" name="Column13955"/>
    <tableColumn id="13978" name="Column13956"/>
    <tableColumn id="13979" name="Column13957"/>
    <tableColumn id="13980" name="Column13958"/>
    <tableColumn id="13981" name="Column13959"/>
    <tableColumn id="13982" name="Column13960"/>
    <tableColumn id="13983" name="Column13961"/>
    <tableColumn id="13984" name="Column13962"/>
    <tableColumn id="13985" name="Column13963"/>
    <tableColumn id="13986" name="Column13964"/>
    <tableColumn id="13987" name="Column13965"/>
    <tableColumn id="13988" name="Column13966"/>
    <tableColumn id="13989" name="Column13967"/>
    <tableColumn id="13990" name="Column13968"/>
    <tableColumn id="13991" name="Column13969"/>
    <tableColumn id="13992" name="Column13970"/>
    <tableColumn id="13993" name="Column13971"/>
    <tableColumn id="13994" name="Column13972"/>
    <tableColumn id="13995" name="Column13973"/>
    <tableColumn id="13996" name="Column13974"/>
    <tableColumn id="13997" name="Column13975"/>
    <tableColumn id="13998" name="Column13976"/>
    <tableColumn id="13999" name="Column13977"/>
    <tableColumn id="14000" name="Column13978"/>
    <tableColumn id="14001" name="Column13979"/>
    <tableColumn id="14002" name="Column13980"/>
    <tableColumn id="14003" name="Column13981"/>
    <tableColumn id="14004" name="Column13982"/>
    <tableColumn id="14005" name="Column13983"/>
    <tableColumn id="14006" name="Column13984"/>
    <tableColumn id="14007" name="Column13985"/>
    <tableColumn id="14008" name="Column13986"/>
    <tableColumn id="14009" name="Column13987"/>
    <tableColumn id="14010" name="Column13988"/>
    <tableColumn id="14011" name="Column13989"/>
    <tableColumn id="14012" name="Column13990"/>
    <tableColumn id="14013" name="Column13991"/>
    <tableColumn id="14014" name="Column13992"/>
    <tableColumn id="14015" name="Column13993"/>
    <tableColumn id="14016" name="Column13994"/>
    <tableColumn id="14017" name="Column13995"/>
    <tableColumn id="14018" name="Column13996"/>
    <tableColumn id="14019" name="Column13997"/>
    <tableColumn id="14020" name="Column13998"/>
    <tableColumn id="14021" name="Column13999"/>
    <tableColumn id="14022" name="Column14000"/>
    <tableColumn id="14023" name="Column14001"/>
    <tableColumn id="14024" name="Column14002"/>
    <tableColumn id="14025" name="Column14003"/>
    <tableColumn id="14026" name="Column14004"/>
    <tableColumn id="14027" name="Column14005"/>
    <tableColumn id="14028" name="Column14006"/>
    <tableColumn id="14029" name="Column14007"/>
    <tableColumn id="14030" name="Column14008"/>
    <tableColumn id="14031" name="Column14009"/>
    <tableColumn id="14032" name="Column14010"/>
    <tableColumn id="14033" name="Column14011"/>
    <tableColumn id="14034" name="Column14012"/>
    <tableColumn id="14035" name="Column14013"/>
    <tableColumn id="14036" name="Column14014"/>
    <tableColumn id="14037" name="Column14015"/>
    <tableColumn id="14038" name="Column14016"/>
    <tableColumn id="14039" name="Column14017"/>
    <tableColumn id="14040" name="Column14018"/>
    <tableColumn id="14041" name="Column14019"/>
    <tableColumn id="14042" name="Column14020"/>
    <tableColumn id="14043" name="Column14021"/>
    <tableColumn id="14044" name="Column14022"/>
    <tableColumn id="14045" name="Column14023"/>
    <tableColumn id="14046" name="Column14024"/>
    <tableColumn id="14047" name="Column14025"/>
    <tableColumn id="14048" name="Column14026"/>
    <tableColumn id="14049" name="Column14027"/>
    <tableColumn id="14050" name="Column14028"/>
    <tableColumn id="14051" name="Column14029"/>
    <tableColumn id="14052" name="Column14030"/>
    <tableColumn id="14053" name="Column14031"/>
    <tableColumn id="14054" name="Column14032"/>
    <tableColumn id="14055" name="Column14033"/>
    <tableColumn id="14056" name="Column14034"/>
    <tableColumn id="14057" name="Column14035"/>
    <tableColumn id="14058" name="Column14036"/>
    <tableColumn id="14059" name="Column14037"/>
    <tableColumn id="14060" name="Column14038"/>
    <tableColumn id="14061" name="Column14039"/>
    <tableColumn id="14062" name="Column14040"/>
    <tableColumn id="14063" name="Column14041"/>
    <tableColumn id="14064" name="Column14042"/>
    <tableColumn id="14065" name="Column14043"/>
    <tableColumn id="14066" name="Column14044"/>
    <tableColumn id="14067" name="Column14045"/>
    <tableColumn id="14068" name="Column14046"/>
    <tableColumn id="14069" name="Column14047"/>
    <tableColumn id="14070" name="Column14048"/>
    <tableColumn id="14071" name="Column14049"/>
    <tableColumn id="14072" name="Column14050"/>
    <tableColumn id="14073" name="Column14051"/>
    <tableColumn id="14074" name="Column14052"/>
    <tableColumn id="14075" name="Column14053"/>
    <tableColumn id="14076" name="Column14054"/>
    <tableColumn id="14077" name="Column14055"/>
    <tableColumn id="14078" name="Column14056"/>
    <tableColumn id="14079" name="Column14057"/>
    <tableColumn id="14080" name="Column14058"/>
    <tableColumn id="14081" name="Column14059"/>
    <tableColumn id="14082" name="Column14060"/>
    <tableColumn id="14083" name="Column14061"/>
    <tableColumn id="14084" name="Column14062"/>
    <tableColumn id="14085" name="Column14063"/>
    <tableColumn id="14086" name="Column14064"/>
    <tableColumn id="14087" name="Column14065"/>
    <tableColumn id="14088" name="Column14066"/>
    <tableColumn id="14089" name="Column14067"/>
    <tableColumn id="14090" name="Column14068"/>
    <tableColumn id="14091" name="Column14069"/>
    <tableColumn id="14092" name="Column14070"/>
    <tableColumn id="14093" name="Column14071"/>
    <tableColumn id="14094" name="Column14072"/>
    <tableColumn id="14095" name="Column14073"/>
    <tableColumn id="14096" name="Column14074"/>
    <tableColumn id="14097" name="Column14075"/>
    <tableColumn id="14098" name="Column14076"/>
    <tableColumn id="14099" name="Column14077"/>
    <tableColumn id="14100" name="Column14078"/>
    <tableColumn id="14101" name="Column14079"/>
    <tableColumn id="14102" name="Column14080"/>
    <tableColumn id="14103" name="Column14081"/>
    <tableColumn id="14104" name="Column14082"/>
    <tableColumn id="14105" name="Column14083"/>
    <tableColumn id="14106" name="Column14084"/>
    <tableColumn id="14107" name="Column14085"/>
    <tableColumn id="14108" name="Column14086"/>
    <tableColumn id="14109" name="Column14087"/>
    <tableColumn id="14110" name="Column14088"/>
    <tableColumn id="14111" name="Column14089"/>
    <tableColumn id="14112" name="Column14090"/>
    <tableColumn id="14113" name="Column14091"/>
    <tableColumn id="14114" name="Column14092"/>
    <tableColumn id="14115" name="Column14093"/>
    <tableColumn id="14116" name="Column14094"/>
    <tableColumn id="14117" name="Column14095"/>
    <tableColumn id="14118" name="Column14096"/>
    <tableColumn id="14119" name="Column14097"/>
    <tableColumn id="14120" name="Column14098"/>
    <tableColumn id="14121" name="Column14099"/>
    <tableColumn id="14122" name="Column14100"/>
    <tableColumn id="14123" name="Column14101"/>
    <tableColumn id="14124" name="Column14102"/>
    <tableColumn id="14125" name="Column14103"/>
    <tableColumn id="14126" name="Column14104"/>
    <tableColumn id="14127" name="Column14105"/>
    <tableColumn id="14128" name="Column14106"/>
    <tableColumn id="14129" name="Column14107"/>
    <tableColumn id="14130" name="Column14108"/>
    <tableColumn id="14131" name="Column14109"/>
    <tableColumn id="14132" name="Column14110"/>
    <tableColumn id="14133" name="Column14111"/>
    <tableColumn id="14134" name="Column14112"/>
    <tableColumn id="14135" name="Column14113"/>
    <tableColumn id="14136" name="Column14114"/>
    <tableColumn id="14137" name="Column14115"/>
    <tableColumn id="14138" name="Column14116"/>
    <tableColumn id="14139" name="Column14117"/>
    <tableColumn id="14140" name="Column14118"/>
    <tableColumn id="14141" name="Column14119"/>
    <tableColumn id="14142" name="Column14120"/>
    <tableColumn id="14143" name="Column14121"/>
    <tableColumn id="14144" name="Column14122"/>
    <tableColumn id="14145" name="Column14123"/>
    <tableColumn id="14146" name="Column14124"/>
    <tableColumn id="14147" name="Column14125"/>
    <tableColumn id="14148" name="Column14126"/>
    <tableColumn id="14149" name="Column14127"/>
    <tableColumn id="14150" name="Column14128"/>
    <tableColumn id="14151" name="Column14129"/>
    <tableColumn id="14152" name="Column14130"/>
    <tableColumn id="14153" name="Column14131"/>
    <tableColumn id="14154" name="Column14132"/>
    <tableColumn id="14155" name="Column14133"/>
    <tableColumn id="14156" name="Column14134"/>
    <tableColumn id="14157" name="Column14135"/>
    <tableColumn id="14158" name="Column14136"/>
    <tableColumn id="14159" name="Column14137"/>
    <tableColumn id="14160" name="Column14138"/>
    <tableColumn id="14161" name="Column14139"/>
    <tableColumn id="14162" name="Column14140"/>
    <tableColumn id="14163" name="Column14141"/>
    <tableColumn id="14164" name="Column14142"/>
    <tableColumn id="14165" name="Column14143"/>
    <tableColumn id="14166" name="Column14144"/>
    <tableColumn id="14167" name="Column14145"/>
    <tableColumn id="14168" name="Column14146"/>
    <tableColumn id="14169" name="Column14147"/>
    <tableColumn id="14170" name="Column14148"/>
    <tableColumn id="14171" name="Column14149"/>
    <tableColumn id="14172" name="Column14150"/>
    <tableColumn id="14173" name="Column14151"/>
    <tableColumn id="14174" name="Column14152"/>
    <tableColumn id="14175" name="Column14153"/>
    <tableColumn id="14176" name="Column14154"/>
    <tableColumn id="14177" name="Column14155"/>
    <tableColumn id="14178" name="Column14156"/>
    <tableColumn id="14179" name="Column14157"/>
    <tableColumn id="14180" name="Column14158"/>
    <tableColumn id="14181" name="Column14159"/>
    <tableColumn id="14182" name="Column14160"/>
    <tableColumn id="14183" name="Column14161"/>
    <tableColumn id="14184" name="Column14162"/>
    <tableColumn id="14185" name="Column14163"/>
    <tableColumn id="14186" name="Column14164"/>
    <tableColumn id="14187" name="Column14165"/>
    <tableColumn id="14188" name="Column14166"/>
    <tableColumn id="14189" name="Column14167"/>
    <tableColumn id="14190" name="Column14168"/>
    <tableColumn id="14191" name="Column14169"/>
    <tableColumn id="14192" name="Column14170"/>
    <tableColumn id="14193" name="Column14171"/>
    <tableColumn id="14194" name="Column14172"/>
    <tableColumn id="14195" name="Column14173"/>
    <tableColumn id="14196" name="Column14174"/>
    <tableColumn id="14197" name="Column14175"/>
    <tableColumn id="14198" name="Column14176"/>
    <tableColumn id="14199" name="Column14177"/>
    <tableColumn id="14200" name="Column14178"/>
    <tableColumn id="14201" name="Column14179"/>
    <tableColumn id="14202" name="Column14180"/>
    <tableColumn id="14203" name="Column14181"/>
    <tableColumn id="14204" name="Column14182"/>
    <tableColumn id="14205" name="Column14183"/>
    <tableColumn id="14206" name="Column14184"/>
    <tableColumn id="14207" name="Column14185"/>
    <tableColumn id="14208" name="Column14186"/>
    <tableColumn id="14209" name="Column14187"/>
    <tableColumn id="14210" name="Column14188"/>
    <tableColumn id="14211" name="Column14189"/>
    <tableColumn id="14212" name="Column14190"/>
    <tableColumn id="14213" name="Column14191"/>
    <tableColumn id="14214" name="Column14192"/>
    <tableColumn id="14215" name="Column14193"/>
    <tableColumn id="14216" name="Column14194"/>
    <tableColumn id="14217" name="Column14195"/>
    <tableColumn id="14218" name="Column14196"/>
    <tableColumn id="14219" name="Column14197"/>
    <tableColumn id="14220" name="Column14198"/>
    <tableColumn id="14221" name="Column14199"/>
    <tableColumn id="14222" name="Column14200"/>
    <tableColumn id="14223" name="Column14201"/>
    <tableColumn id="14224" name="Column14202"/>
    <tableColumn id="14225" name="Column14203"/>
    <tableColumn id="14226" name="Column14204"/>
    <tableColumn id="14227" name="Column14205"/>
    <tableColumn id="14228" name="Column14206"/>
    <tableColumn id="14229" name="Column14207"/>
    <tableColumn id="14230" name="Column14208"/>
    <tableColumn id="14231" name="Column14209"/>
    <tableColumn id="14232" name="Column14210"/>
    <tableColumn id="14233" name="Column14211"/>
    <tableColumn id="14234" name="Column14212"/>
    <tableColumn id="14235" name="Column14213"/>
    <tableColumn id="14236" name="Column14214"/>
    <tableColumn id="14237" name="Column14215"/>
    <tableColumn id="14238" name="Column14216"/>
    <tableColumn id="14239" name="Column14217"/>
    <tableColumn id="14240" name="Column14218"/>
    <tableColumn id="14241" name="Column14219"/>
    <tableColumn id="14242" name="Column14220"/>
    <tableColumn id="14243" name="Column14221"/>
    <tableColumn id="14244" name="Column14222"/>
    <tableColumn id="14245" name="Column14223"/>
    <tableColumn id="14246" name="Column14224"/>
    <tableColumn id="14247" name="Column14225"/>
    <tableColumn id="14248" name="Column14226"/>
    <tableColumn id="14249" name="Column14227"/>
    <tableColumn id="14250" name="Column14228"/>
    <tableColumn id="14251" name="Column14229"/>
    <tableColumn id="14252" name="Column14230"/>
    <tableColumn id="14253" name="Column14231"/>
    <tableColumn id="14254" name="Column14232"/>
    <tableColumn id="14255" name="Column14233"/>
    <tableColumn id="14256" name="Column14234"/>
    <tableColumn id="14257" name="Column14235"/>
    <tableColumn id="14258" name="Column14236"/>
    <tableColumn id="14259" name="Column14237"/>
    <tableColumn id="14260" name="Column14238"/>
    <tableColumn id="14261" name="Column14239"/>
    <tableColumn id="14262" name="Column14240"/>
    <tableColumn id="14263" name="Column14241"/>
    <tableColumn id="14264" name="Column14242"/>
    <tableColumn id="14265" name="Column14243"/>
    <tableColumn id="14266" name="Column14244"/>
    <tableColumn id="14267" name="Column14245"/>
    <tableColumn id="14268" name="Column14246"/>
    <tableColumn id="14269" name="Column14247"/>
    <tableColumn id="14270" name="Column14248"/>
    <tableColumn id="14271" name="Column14249"/>
    <tableColumn id="14272" name="Column14250"/>
    <tableColumn id="14273" name="Column14251"/>
    <tableColumn id="14274" name="Column14252"/>
    <tableColumn id="14275" name="Column14253"/>
    <tableColumn id="14276" name="Column14254"/>
    <tableColumn id="14277" name="Column14255"/>
    <tableColumn id="14278" name="Column14256"/>
    <tableColumn id="14279" name="Column14257"/>
    <tableColumn id="14280" name="Column14258"/>
    <tableColumn id="14281" name="Column14259"/>
    <tableColumn id="14282" name="Column14260"/>
    <tableColumn id="14283" name="Column14261"/>
    <tableColumn id="14284" name="Column14262"/>
    <tableColumn id="14285" name="Column14263"/>
    <tableColumn id="14286" name="Column14264"/>
    <tableColumn id="14287" name="Column14265"/>
    <tableColumn id="14288" name="Column14266"/>
    <tableColumn id="14289" name="Column14267"/>
    <tableColumn id="14290" name="Column14268"/>
    <tableColumn id="14291" name="Column14269"/>
    <tableColumn id="14292" name="Column14270"/>
    <tableColumn id="14293" name="Column14271"/>
    <tableColumn id="14294" name="Column14272"/>
    <tableColumn id="14295" name="Column14273"/>
    <tableColumn id="14296" name="Column14274"/>
    <tableColumn id="14297" name="Column14275"/>
    <tableColumn id="14298" name="Column14276"/>
    <tableColumn id="14299" name="Column14277"/>
    <tableColumn id="14300" name="Column14278"/>
    <tableColumn id="14301" name="Column14279"/>
    <tableColumn id="14302" name="Column14280"/>
    <tableColumn id="14303" name="Column14281"/>
    <tableColumn id="14304" name="Column14282"/>
    <tableColumn id="14305" name="Column14283"/>
    <tableColumn id="14306" name="Column14284"/>
    <tableColumn id="14307" name="Column14285"/>
    <tableColumn id="14308" name="Column14286"/>
    <tableColumn id="14309" name="Column14287"/>
    <tableColumn id="14310" name="Column14288"/>
    <tableColumn id="14311" name="Column14289"/>
    <tableColumn id="14312" name="Column14290"/>
    <tableColumn id="14313" name="Column14291"/>
    <tableColumn id="14314" name="Column14292"/>
    <tableColumn id="14315" name="Column14293"/>
    <tableColumn id="14316" name="Column14294"/>
    <tableColumn id="14317" name="Column14295"/>
    <tableColumn id="14318" name="Column14296"/>
    <tableColumn id="14319" name="Column14297"/>
    <tableColumn id="14320" name="Column14298"/>
    <tableColumn id="14321" name="Column14299"/>
    <tableColumn id="14322" name="Column14300"/>
    <tableColumn id="14323" name="Column14301"/>
    <tableColumn id="14324" name="Column14302"/>
    <tableColumn id="14325" name="Column14303"/>
    <tableColumn id="14326" name="Column14304"/>
    <tableColumn id="14327" name="Column14305"/>
    <tableColumn id="14328" name="Column14306"/>
    <tableColumn id="14329" name="Column14307"/>
    <tableColumn id="14330" name="Column14308"/>
    <tableColumn id="14331" name="Column14309"/>
    <tableColumn id="14332" name="Column14310"/>
    <tableColumn id="14333" name="Column14311"/>
    <tableColumn id="14334" name="Column14312"/>
    <tableColumn id="14335" name="Column14313"/>
    <tableColumn id="14336" name="Column14314"/>
    <tableColumn id="14337" name="Column14315"/>
    <tableColumn id="14338" name="Column14316"/>
    <tableColumn id="14339" name="Column14317"/>
    <tableColumn id="14340" name="Column14318"/>
    <tableColumn id="14341" name="Column14319"/>
    <tableColumn id="14342" name="Column14320"/>
    <tableColumn id="14343" name="Column14321"/>
    <tableColumn id="14344" name="Column14322"/>
    <tableColumn id="14345" name="Column14323"/>
    <tableColumn id="14346" name="Column14324"/>
    <tableColumn id="14347" name="Column14325"/>
    <tableColumn id="14348" name="Column14326"/>
    <tableColumn id="14349" name="Column14327"/>
    <tableColumn id="14350" name="Column14328"/>
    <tableColumn id="14351" name="Column14329"/>
    <tableColumn id="14352" name="Column14330"/>
    <tableColumn id="14353" name="Column14331"/>
    <tableColumn id="14354" name="Column14332"/>
    <tableColumn id="14355" name="Column14333"/>
    <tableColumn id="14356" name="Column14334"/>
    <tableColumn id="14357" name="Column14335"/>
    <tableColumn id="14358" name="Column14336"/>
    <tableColumn id="14359" name="Column14337"/>
    <tableColumn id="14360" name="Column14338"/>
    <tableColumn id="14361" name="Column14339"/>
    <tableColumn id="14362" name="Column14340"/>
    <tableColumn id="14363" name="Column14341"/>
    <tableColumn id="14364" name="Column14342"/>
    <tableColumn id="14365" name="Column14343"/>
    <tableColumn id="14366" name="Column14344"/>
    <tableColumn id="14367" name="Column14345"/>
    <tableColumn id="14368" name="Column14346"/>
    <tableColumn id="14369" name="Column14347"/>
    <tableColumn id="14370" name="Column14348"/>
    <tableColumn id="14371" name="Column14349"/>
    <tableColumn id="14372" name="Column14350"/>
    <tableColumn id="14373" name="Column14351"/>
    <tableColumn id="14374" name="Column14352"/>
    <tableColumn id="14375" name="Column14353"/>
    <tableColumn id="14376" name="Column14354"/>
    <tableColumn id="14377" name="Column14355"/>
    <tableColumn id="14378" name="Column14356"/>
    <tableColumn id="14379" name="Column14357"/>
    <tableColumn id="14380" name="Column14358"/>
    <tableColumn id="14381" name="Column14359"/>
    <tableColumn id="14382" name="Column14360"/>
    <tableColumn id="14383" name="Column14361"/>
    <tableColumn id="14384" name="Column14362"/>
    <tableColumn id="14385" name="Column14363"/>
    <tableColumn id="14386" name="Column14364"/>
    <tableColumn id="14387" name="Column14365"/>
    <tableColumn id="14388" name="Column14366"/>
    <tableColumn id="14389" name="Column14367"/>
    <tableColumn id="14390" name="Column14368"/>
    <tableColumn id="14391" name="Column14369"/>
    <tableColumn id="14392" name="Column14370"/>
    <tableColumn id="14393" name="Column14371"/>
    <tableColumn id="14394" name="Column14372"/>
    <tableColumn id="14395" name="Column14373"/>
    <tableColumn id="14396" name="Column14374"/>
    <tableColumn id="14397" name="Column14375"/>
    <tableColumn id="14398" name="Column14376"/>
    <tableColumn id="14399" name="Column14377"/>
    <tableColumn id="14400" name="Column14378"/>
    <tableColumn id="14401" name="Column14379"/>
    <tableColumn id="14402" name="Column14380"/>
    <tableColumn id="14403" name="Column14381"/>
    <tableColumn id="14404" name="Column14382"/>
    <tableColumn id="14405" name="Column14383"/>
    <tableColumn id="14406" name="Column14384"/>
    <tableColumn id="14407" name="Column14385"/>
    <tableColumn id="14408" name="Column14386"/>
    <tableColumn id="14409" name="Column14387"/>
    <tableColumn id="14410" name="Column14388"/>
    <tableColumn id="14411" name="Column14389"/>
    <tableColumn id="14412" name="Column14390"/>
    <tableColumn id="14413" name="Column14391"/>
    <tableColumn id="14414" name="Column14392"/>
    <tableColumn id="14415" name="Column14393"/>
    <tableColumn id="14416" name="Column14394"/>
    <tableColumn id="14417" name="Column14395"/>
    <tableColumn id="14418" name="Column14396"/>
    <tableColumn id="14419" name="Column14397"/>
    <tableColumn id="14420" name="Column14398"/>
    <tableColumn id="14421" name="Column14399"/>
    <tableColumn id="14422" name="Column14400"/>
    <tableColumn id="14423" name="Column14401"/>
    <tableColumn id="14424" name="Column14402"/>
    <tableColumn id="14425" name="Column14403"/>
    <tableColumn id="14426" name="Column14404"/>
    <tableColumn id="14427" name="Column14405"/>
    <tableColumn id="14428" name="Column14406"/>
    <tableColumn id="14429" name="Column14407"/>
    <tableColumn id="14430" name="Column14408"/>
    <tableColumn id="14431" name="Column14409"/>
    <tableColumn id="14432" name="Column14410"/>
    <tableColumn id="14433" name="Column14411"/>
    <tableColumn id="14434" name="Column14412"/>
    <tableColumn id="14435" name="Column14413"/>
    <tableColumn id="14436" name="Column14414"/>
    <tableColumn id="14437" name="Column14415"/>
    <tableColumn id="14438" name="Column14416"/>
    <tableColumn id="14439" name="Column14417"/>
    <tableColumn id="14440" name="Column14418"/>
    <tableColumn id="14441" name="Column14419"/>
    <tableColumn id="14442" name="Column14420"/>
    <tableColumn id="14443" name="Column14421"/>
    <tableColumn id="14444" name="Column14422"/>
    <tableColumn id="14445" name="Column14423"/>
    <tableColumn id="14446" name="Column14424"/>
    <tableColumn id="14447" name="Column14425"/>
    <tableColumn id="14448" name="Column14426"/>
    <tableColumn id="14449" name="Column14427"/>
    <tableColumn id="14450" name="Column14428"/>
    <tableColumn id="14451" name="Column14429"/>
    <tableColumn id="14452" name="Column14430"/>
    <tableColumn id="14453" name="Column14431"/>
    <tableColumn id="14454" name="Column14432"/>
    <tableColumn id="14455" name="Column14433"/>
    <tableColumn id="14456" name="Column14434"/>
    <tableColumn id="14457" name="Column14435"/>
    <tableColumn id="14458" name="Column14436"/>
    <tableColumn id="14459" name="Column14437"/>
    <tableColumn id="14460" name="Column14438"/>
    <tableColumn id="14461" name="Column14439"/>
    <tableColumn id="14462" name="Column14440"/>
    <tableColumn id="14463" name="Column14441"/>
    <tableColumn id="14464" name="Column14442"/>
    <tableColumn id="14465" name="Column14443"/>
    <tableColumn id="14466" name="Column14444"/>
    <tableColumn id="14467" name="Column14445"/>
    <tableColumn id="14468" name="Column14446"/>
    <tableColumn id="14469" name="Column14447"/>
    <tableColumn id="14470" name="Column14448"/>
    <tableColumn id="14471" name="Column14449"/>
    <tableColumn id="14472" name="Column14450"/>
    <tableColumn id="14473" name="Column14451"/>
    <tableColumn id="14474" name="Column14452"/>
    <tableColumn id="14475" name="Column14453"/>
    <tableColumn id="14476" name="Column14454"/>
    <tableColumn id="14477" name="Column14455"/>
    <tableColumn id="14478" name="Column14456"/>
    <tableColumn id="14479" name="Column14457"/>
    <tableColumn id="14480" name="Column14458"/>
    <tableColumn id="14481" name="Column14459"/>
    <tableColumn id="14482" name="Column14460"/>
    <tableColumn id="14483" name="Column14461"/>
    <tableColumn id="14484" name="Column14462"/>
    <tableColumn id="14485" name="Column14463"/>
    <tableColumn id="14486" name="Column14464"/>
    <tableColumn id="14487" name="Column14465"/>
    <tableColumn id="14488" name="Column14466"/>
    <tableColumn id="14489" name="Column14467"/>
    <tableColumn id="14490" name="Column14468"/>
    <tableColumn id="14491" name="Column14469"/>
    <tableColumn id="14492" name="Column14470"/>
    <tableColumn id="14493" name="Column14471"/>
    <tableColumn id="14494" name="Column14472"/>
    <tableColumn id="14495" name="Column14473"/>
    <tableColumn id="14496" name="Column14474"/>
    <tableColumn id="14497" name="Column14475"/>
    <tableColumn id="14498" name="Column14476"/>
    <tableColumn id="14499" name="Column14477"/>
    <tableColumn id="14500" name="Column14478"/>
    <tableColumn id="14501" name="Column14479"/>
    <tableColumn id="14502" name="Column14480"/>
    <tableColumn id="14503" name="Column14481"/>
    <tableColumn id="14504" name="Column14482"/>
    <tableColumn id="14505" name="Column14483"/>
    <tableColumn id="14506" name="Column14484"/>
    <tableColumn id="14507" name="Column14485"/>
    <tableColumn id="14508" name="Column14486"/>
    <tableColumn id="14509" name="Column14487"/>
    <tableColumn id="14510" name="Column14488"/>
    <tableColumn id="14511" name="Column14489"/>
    <tableColumn id="14512" name="Column14490"/>
    <tableColumn id="14513" name="Column14491"/>
    <tableColumn id="14514" name="Column14492"/>
    <tableColumn id="14515" name="Column14493"/>
    <tableColumn id="14516" name="Column14494"/>
    <tableColumn id="14517" name="Column14495"/>
    <tableColumn id="14518" name="Column14496"/>
    <tableColumn id="14519" name="Column14497"/>
    <tableColumn id="14520" name="Column14498"/>
    <tableColumn id="14521" name="Column14499"/>
    <tableColumn id="14522" name="Column14500"/>
    <tableColumn id="14523" name="Column14501"/>
    <tableColumn id="14524" name="Column14502"/>
    <tableColumn id="14525" name="Column14503"/>
    <tableColumn id="14526" name="Column14504"/>
    <tableColumn id="14527" name="Column14505"/>
    <tableColumn id="14528" name="Column14506"/>
    <tableColumn id="14529" name="Column14507"/>
    <tableColumn id="14530" name="Column14508"/>
    <tableColumn id="14531" name="Column14509"/>
    <tableColumn id="14532" name="Column14510"/>
    <tableColumn id="14533" name="Column14511"/>
    <tableColumn id="14534" name="Column14512"/>
    <tableColumn id="14535" name="Column14513"/>
    <tableColumn id="14536" name="Column14514"/>
    <tableColumn id="14537" name="Column14515"/>
    <tableColumn id="14538" name="Column14516"/>
    <tableColumn id="14539" name="Column14517"/>
    <tableColumn id="14540" name="Column14518"/>
    <tableColumn id="14541" name="Column14519"/>
    <tableColumn id="14542" name="Column14520"/>
    <tableColumn id="14543" name="Column14521"/>
    <tableColumn id="14544" name="Column14522"/>
    <tableColumn id="14545" name="Column14523"/>
    <tableColumn id="14546" name="Column14524"/>
    <tableColumn id="14547" name="Column14525"/>
    <tableColumn id="14548" name="Column14526"/>
    <tableColumn id="14549" name="Column14527"/>
    <tableColumn id="14550" name="Column14528"/>
    <tableColumn id="14551" name="Column14529"/>
    <tableColumn id="14552" name="Column14530"/>
    <tableColumn id="14553" name="Column14531"/>
    <tableColumn id="14554" name="Column14532"/>
    <tableColumn id="14555" name="Column14533"/>
    <tableColumn id="14556" name="Column14534"/>
    <tableColumn id="14557" name="Column14535"/>
    <tableColumn id="14558" name="Column14536"/>
    <tableColumn id="14559" name="Column14537"/>
    <tableColumn id="14560" name="Column14538"/>
    <tableColumn id="14561" name="Column14539"/>
    <tableColumn id="14562" name="Column14540"/>
    <tableColumn id="14563" name="Column14541"/>
    <tableColumn id="14564" name="Column14542"/>
    <tableColumn id="14565" name="Column14543"/>
    <tableColumn id="14566" name="Column14544"/>
    <tableColumn id="14567" name="Column14545"/>
    <tableColumn id="14568" name="Column14546"/>
    <tableColumn id="14569" name="Column14547"/>
    <tableColumn id="14570" name="Column14548"/>
    <tableColumn id="14571" name="Column14549"/>
    <tableColumn id="14572" name="Column14550"/>
    <tableColumn id="14573" name="Column14551"/>
    <tableColumn id="14574" name="Column14552"/>
    <tableColumn id="14575" name="Column14553"/>
    <tableColumn id="14576" name="Column14554"/>
    <tableColumn id="14577" name="Column14555"/>
    <tableColumn id="14578" name="Column14556"/>
    <tableColumn id="14579" name="Column14557"/>
    <tableColumn id="14580" name="Column14558"/>
    <tableColumn id="14581" name="Column14559"/>
    <tableColumn id="14582" name="Column14560"/>
    <tableColumn id="14583" name="Column14561"/>
    <tableColumn id="14584" name="Column14562"/>
    <tableColumn id="14585" name="Column14563"/>
    <tableColumn id="14586" name="Column14564"/>
    <tableColumn id="14587" name="Column14565"/>
    <tableColumn id="14588" name="Column14566"/>
    <tableColumn id="14589" name="Column14567"/>
    <tableColumn id="14590" name="Column14568"/>
    <tableColumn id="14591" name="Column14569"/>
    <tableColumn id="14592" name="Column14570"/>
    <tableColumn id="14593" name="Column14571"/>
    <tableColumn id="14594" name="Column14572"/>
    <tableColumn id="14595" name="Column14573"/>
    <tableColumn id="14596" name="Column14574"/>
    <tableColumn id="14597" name="Column14575"/>
    <tableColumn id="14598" name="Column14576"/>
    <tableColumn id="14599" name="Column14577"/>
    <tableColumn id="14600" name="Column14578"/>
    <tableColumn id="14601" name="Column14579"/>
    <tableColumn id="14602" name="Column14580"/>
    <tableColumn id="14603" name="Column14581"/>
    <tableColumn id="14604" name="Column14582"/>
    <tableColumn id="14605" name="Column14583"/>
    <tableColumn id="14606" name="Column14584"/>
    <tableColumn id="14607" name="Column14585"/>
    <tableColumn id="14608" name="Column14586"/>
    <tableColumn id="14609" name="Column14587"/>
    <tableColumn id="14610" name="Column14588"/>
    <tableColumn id="14611" name="Column14589"/>
    <tableColumn id="14612" name="Column14590"/>
    <tableColumn id="14613" name="Column14591"/>
    <tableColumn id="14614" name="Column14592"/>
    <tableColumn id="14615" name="Column14593"/>
    <tableColumn id="14616" name="Column14594"/>
    <tableColumn id="14617" name="Column14595"/>
    <tableColumn id="14618" name="Column14596"/>
    <tableColumn id="14619" name="Column14597"/>
    <tableColumn id="14620" name="Column14598"/>
    <tableColumn id="14621" name="Column14599"/>
    <tableColumn id="14622" name="Column14600"/>
    <tableColumn id="14623" name="Column14601"/>
    <tableColumn id="14624" name="Column14602"/>
    <tableColumn id="14625" name="Column14603"/>
    <tableColumn id="14626" name="Column14604"/>
    <tableColumn id="14627" name="Column14605"/>
    <tableColumn id="14628" name="Column14606"/>
    <tableColumn id="14629" name="Column14607"/>
    <tableColumn id="14630" name="Column14608"/>
    <tableColumn id="14631" name="Column14609"/>
    <tableColumn id="14632" name="Column14610"/>
    <tableColumn id="14633" name="Column14611"/>
    <tableColumn id="14634" name="Column14612"/>
    <tableColumn id="14635" name="Column14613"/>
    <tableColumn id="14636" name="Column14614"/>
    <tableColumn id="14637" name="Column14615"/>
    <tableColumn id="14638" name="Column14616"/>
    <tableColumn id="14639" name="Column14617"/>
    <tableColumn id="14640" name="Column14618"/>
    <tableColumn id="14641" name="Column14619"/>
    <tableColumn id="14642" name="Column14620"/>
    <tableColumn id="14643" name="Column14621"/>
    <tableColumn id="14644" name="Column14622"/>
    <tableColumn id="14645" name="Column14623"/>
    <tableColumn id="14646" name="Column14624"/>
    <tableColumn id="14647" name="Column14625"/>
    <tableColumn id="14648" name="Column14626"/>
    <tableColumn id="14649" name="Column14627"/>
    <tableColumn id="14650" name="Column14628"/>
    <tableColumn id="14651" name="Column14629"/>
    <tableColumn id="14652" name="Column14630"/>
    <tableColumn id="14653" name="Column14631"/>
    <tableColumn id="14654" name="Column14632"/>
    <tableColumn id="14655" name="Column14633"/>
    <tableColumn id="14656" name="Column14634"/>
    <tableColumn id="14657" name="Column14635"/>
    <tableColumn id="14658" name="Column14636"/>
    <tableColumn id="14659" name="Column14637"/>
    <tableColumn id="14660" name="Column14638"/>
    <tableColumn id="14661" name="Column14639"/>
    <tableColumn id="14662" name="Column14640"/>
    <tableColumn id="14663" name="Column14641"/>
    <tableColumn id="14664" name="Column14642"/>
    <tableColumn id="14665" name="Column14643"/>
    <tableColumn id="14666" name="Column14644"/>
    <tableColumn id="14667" name="Column14645"/>
    <tableColumn id="14668" name="Column14646"/>
    <tableColumn id="14669" name="Column14647"/>
    <tableColumn id="14670" name="Column14648"/>
    <tableColumn id="14671" name="Column14649"/>
    <tableColumn id="14672" name="Column14650"/>
    <tableColumn id="14673" name="Column14651"/>
    <tableColumn id="14674" name="Column14652"/>
    <tableColumn id="14675" name="Column14653"/>
    <tableColumn id="14676" name="Column14654"/>
    <tableColumn id="14677" name="Column14655"/>
    <tableColumn id="14678" name="Column14656"/>
    <tableColumn id="14679" name="Column14657"/>
    <tableColumn id="14680" name="Column14658"/>
    <tableColumn id="14681" name="Column14659"/>
    <tableColumn id="14682" name="Column14660"/>
    <tableColumn id="14683" name="Column14661"/>
    <tableColumn id="14684" name="Column14662"/>
    <tableColumn id="14685" name="Column14663"/>
    <tableColumn id="14686" name="Column14664"/>
    <tableColumn id="14687" name="Column14665"/>
    <tableColumn id="14688" name="Column14666"/>
    <tableColumn id="14689" name="Column14667"/>
    <tableColumn id="14690" name="Column14668"/>
    <tableColumn id="14691" name="Column14669"/>
    <tableColumn id="14692" name="Column14670"/>
    <tableColumn id="14693" name="Column14671"/>
    <tableColumn id="14694" name="Column14672"/>
    <tableColumn id="14695" name="Column14673"/>
    <tableColumn id="14696" name="Column14674"/>
    <tableColumn id="14697" name="Column14675"/>
    <tableColumn id="14698" name="Column14676"/>
    <tableColumn id="14699" name="Column14677"/>
    <tableColumn id="14700" name="Column14678"/>
    <tableColumn id="14701" name="Column14679"/>
    <tableColumn id="14702" name="Column14680"/>
    <tableColumn id="14703" name="Column14681"/>
    <tableColumn id="14704" name="Column14682"/>
    <tableColumn id="14705" name="Column14683"/>
    <tableColumn id="14706" name="Column14684"/>
    <tableColumn id="14707" name="Column14685"/>
    <tableColumn id="14708" name="Column14686"/>
    <tableColumn id="14709" name="Column14687"/>
    <tableColumn id="14710" name="Column14688"/>
    <tableColumn id="14711" name="Column14689"/>
    <tableColumn id="14712" name="Column14690"/>
    <tableColumn id="14713" name="Column14691"/>
    <tableColumn id="14714" name="Column14692"/>
    <tableColumn id="14715" name="Column14693"/>
    <tableColumn id="14716" name="Column14694"/>
    <tableColumn id="14717" name="Column14695"/>
    <tableColumn id="14718" name="Column14696"/>
    <tableColumn id="14719" name="Column14697"/>
    <tableColumn id="14720" name="Column14698"/>
    <tableColumn id="14721" name="Column14699"/>
    <tableColumn id="14722" name="Column14700"/>
    <tableColumn id="14723" name="Column14701"/>
    <tableColumn id="14724" name="Column14702"/>
    <tableColumn id="14725" name="Column14703"/>
    <tableColumn id="14726" name="Column14704"/>
    <tableColumn id="14727" name="Column14705"/>
    <tableColumn id="14728" name="Column14706"/>
    <tableColumn id="14729" name="Column14707"/>
    <tableColumn id="14730" name="Column14708"/>
    <tableColumn id="14731" name="Column14709"/>
    <tableColumn id="14732" name="Column14710"/>
    <tableColumn id="14733" name="Column14711"/>
    <tableColumn id="14734" name="Column14712"/>
    <tableColumn id="14735" name="Column14713"/>
    <tableColumn id="14736" name="Column14714"/>
    <tableColumn id="14737" name="Column14715"/>
    <tableColumn id="14738" name="Column14716"/>
    <tableColumn id="14739" name="Column14717"/>
    <tableColumn id="14740" name="Column14718"/>
    <tableColumn id="14741" name="Column14719"/>
    <tableColumn id="14742" name="Column14720"/>
    <tableColumn id="14743" name="Column14721"/>
    <tableColumn id="14744" name="Column14722"/>
    <tableColumn id="14745" name="Column14723"/>
    <tableColumn id="14746" name="Column14724"/>
    <tableColumn id="14747" name="Column14725"/>
    <tableColumn id="14748" name="Column14726"/>
    <tableColumn id="14749" name="Column14727"/>
    <tableColumn id="14750" name="Column14728"/>
    <tableColumn id="14751" name="Column14729"/>
    <tableColumn id="14752" name="Column14730"/>
    <tableColumn id="14753" name="Column14731"/>
    <tableColumn id="14754" name="Column14732"/>
    <tableColumn id="14755" name="Column14733"/>
    <tableColumn id="14756" name="Column14734"/>
    <tableColumn id="14757" name="Column14735"/>
    <tableColumn id="14758" name="Column14736"/>
    <tableColumn id="14759" name="Column14737"/>
    <tableColumn id="14760" name="Column14738"/>
    <tableColumn id="14761" name="Column14739"/>
    <tableColumn id="14762" name="Column14740"/>
    <tableColumn id="14763" name="Column14741"/>
    <tableColumn id="14764" name="Column14742"/>
    <tableColumn id="14765" name="Column14743"/>
    <tableColumn id="14766" name="Column14744"/>
    <tableColumn id="14767" name="Column14745"/>
    <tableColumn id="14768" name="Column14746"/>
    <tableColumn id="14769" name="Column14747"/>
    <tableColumn id="14770" name="Column14748"/>
    <tableColumn id="14771" name="Column14749"/>
    <tableColumn id="14772" name="Column14750"/>
    <tableColumn id="14773" name="Column14751"/>
    <tableColumn id="14774" name="Column14752"/>
    <tableColumn id="14775" name="Column14753"/>
    <tableColumn id="14776" name="Column14754"/>
    <tableColumn id="14777" name="Column14755"/>
    <tableColumn id="14778" name="Column14756"/>
    <tableColumn id="14779" name="Column14757"/>
    <tableColumn id="14780" name="Column14758"/>
    <tableColumn id="14781" name="Column14759"/>
    <tableColumn id="14782" name="Column14760"/>
    <tableColumn id="14783" name="Column14761"/>
    <tableColumn id="14784" name="Column14762"/>
    <tableColumn id="14785" name="Column14763"/>
    <tableColumn id="14786" name="Column14764"/>
    <tableColumn id="14787" name="Column14765"/>
    <tableColumn id="14788" name="Column14766"/>
    <tableColumn id="14789" name="Column14767"/>
    <tableColumn id="14790" name="Column14768"/>
    <tableColumn id="14791" name="Column14769"/>
    <tableColumn id="14792" name="Column14770"/>
    <tableColumn id="14793" name="Column14771"/>
    <tableColumn id="14794" name="Column14772"/>
    <tableColumn id="14795" name="Column14773"/>
    <tableColumn id="14796" name="Column14774"/>
    <tableColumn id="14797" name="Column14775"/>
    <tableColumn id="14798" name="Column14776"/>
    <tableColumn id="14799" name="Column14777"/>
    <tableColumn id="14800" name="Column14778"/>
    <tableColumn id="14801" name="Column14779"/>
    <tableColumn id="14802" name="Column14780"/>
    <tableColumn id="14803" name="Column14781"/>
    <tableColumn id="14804" name="Column14782"/>
    <tableColumn id="14805" name="Column14783"/>
    <tableColumn id="14806" name="Column14784"/>
    <tableColumn id="14807" name="Column14785"/>
    <tableColumn id="14808" name="Column14786"/>
    <tableColumn id="14809" name="Column14787"/>
    <tableColumn id="14810" name="Column14788"/>
    <tableColumn id="14811" name="Column14789"/>
    <tableColumn id="14812" name="Column14790"/>
    <tableColumn id="14813" name="Column14791"/>
    <tableColumn id="14814" name="Column14792"/>
    <tableColumn id="14815" name="Column14793"/>
    <tableColumn id="14816" name="Column14794"/>
    <tableColumn id="14817" name="Column14795"/>
    <tableColumn id="14818" name="Column14796"/>
    <tableColumn id="14819" name="Column14797"/>
    <tableColumn id="14820" name="Column14798"/>
    <tableColumn id="14821" name="Column14799"/>
    <tableColumn id="14822" name="Column14800"/>
    <tableColumn id="14823" name="Column14801"/>
    <tableColumn id="14824" name="Column14802"/>
    <tableColumn id="14825" name="Column14803"/>
    <tableColumn id="14826" name="Column14804"/>
    <tableColumn id="14827" name="Column14805"/>
    <tableColumn id="14828" name="Column14806"/>
    <tableColumn id="14829" name="Column14807"/>
    <tableColumn id="14830" name="Column14808"/>
    <tableColumn id="14831" name="Column14809"/>
    <tableColumn id="14832" name="Column14810"/>
    <tableColumn id="14833" name="Column14811"/>
    <tableColumn id="14834" name="Column14812"/>
    <tableColumn id="14835" name="Column14813"/>
    <tableColumn id="14836" name="Column14814"/>
    <tableColumn id="14837" name="Column14815"/>
    <tableColumn id="14838" name="Column14816"/>
    <tableColumn id="14839" name="Column14817"/>
    <tableColumn id="14840" name="Column14818"/>
    <tableColumn id="14841" name="Column14819"/>
    <tableColumn id="14842" name="Column14820"/>
    <tableColumn id="14843" name="Column14821"/>
    <tableColumn id="14844" name="Column14822"/>
    <tableColumn id="14845" name="Column14823"/>
    <tableColumn id="14846" name="Column14824"/>
    <tableColumn id="14847" name="Column14825"/>
    <tableColumn id="14848" name="Column14826"/>
    <tableColumn id="14849" name="Column14827"/>
    <tableColumn id="14850" name="Column14828"/>
    <tableColumn id="14851" name="Column14829"/>
    <tableColumn id="14852" name="Column14830"/>
    <tableColumn id="14853" name="Column14831"/>
    <tableColumn id="14854" name="Column14832"/>
    <tableColumn id="14855" name="Column14833"/>
    <tableColumn id="14856" name="Column14834"/>
    <tableColumn id="14857" name="Column14835"/>
    <tableColumn id="14858" name="Column14836"/>
    <tableColumn id="14859" name="Column14837"/>
    <tableColumn id="14860" name="Column14838"/>
    <tableColumn id="14861" name="Column14839"/>
    <tableColumn id="14862" name="Column14840"/>
    <tableColumn id="14863" name="Column14841"/>
    <tableColumn id="14864" name="Column14842"/>
    <tableColumn id="14865" name="Column14843"/>
    <tableColumn id="14866" name="Column14844"/>
    <tableColumn id="14867" name="Column14845"/>
    <tableColumn id="14868" name="Column14846"/>
    <tableColumn id="14869" name="Column14847"/>
    <tableColumn id="14870" name="Column14848"/>
    <tableColumn id="14871" name="Column14849"/>
    <tableColumn id="14872" name="Column14850"/>
    <tableColumn id="14873" name="Column14851"/>
    <tableColumn id="14874" name="Column14852"/>
    <tableColumn id="14875" name="Column14853"/>
    <tableColumn id="14876" name="Column14854"/>
    <tableColumn id="14877" name="Column14855"/>
    <tableColumn id="14878" name="Column14856"/>
    <tableColumn id="14879" name="Column14857"/>
    <tableColumn id="14880" name="Column14858"/>
    <tableColumn id="14881" name="Column14859"/>
    <tableColumn id="14882" name="Column14860"/>
    <tableColumn id="14883" name="Column14861"/>
    <tableColumn id="14884" name="Column14862"/>
    <tableColumn id="14885" name="Column14863"/>
    <tableColumn id="14886" name="Column14864"/>
    <tableColumn id="14887" name="Column14865"/>
    <tableColumn id="14888" name="Column14866"/>
    <tableColumn id="14889" name="Column14867"/>
    <tableColumn id="14890" name="Column14868"/>
    <tableColumn id="14891" name="Column14869"/>
    <tableColumn id="14892" name="Column14870"/>
    <tableColumn id="14893" name="Column14871"/>
    <tableColumn id="14894" name="Column14872"/>
    <tableColumn id="14895" name="Column14873"/>
    <tableColumn id="14896" name="Column14874"/>
    <tableColumn id="14897" name="Column14875"/>
    <tableColumn id="14898" name="Column14876"/>
    <tableColumn id="14899" name="Column14877"/>
    <tableColumn id="14900" name="Column14878"/>
    <tableColumn id="14901" name="Column14879"/>
    <tableColumn id="14902" name="Column14880"/>
    <tableColumn id="14903" name="Column14881"/>
    <tableColumn id="14904" name="Column14882"/>
    <tableColumn id="14905" name="Column14883"/>
    <tableColumn id="14906" name="Column14884"/>
    <tableColumn id="14907" name="Column14885"/>
    <tableColumn id="14908" name="Column14886"/>
    <tableColumn id="14909" name="Column14887"/>
    <tableColumn id="14910" name="Column14888"/>
    <tableColumn id="14911" name="Column14889"/>
    <tableColumn id="14912" name="Column14890"/>
    <tableColumn id="14913" name="Column14891"/>
    <tableColumn id="14914" name="Column14892"/>
    <tableColumn id="14915" name="Column14893"/>
    <tableColumn id="14916" name="Column14894"/>
    <tableColumn id="14917" name="Column14895"/>
    <tableColumn id="14918" name="Column14896"/>
    <tableColumn id="14919" name="Column14897"/>
    <tableColumn id="14920" name="Column14898"/>
    <tableColumn id="14921" name="Column14899"/>
    <tableColumn id="14922" name="Column14900"/>
    <tableColumn id="14923" name="Column14901"/>
    <tableColumn id="14924" name="Column14902"/>
    <tableColumn id="14925" name="Column14903"/>
    <tableColumn id="14926" name="Column14904"/>
    <tableColumn id="14927" name="Column14905"/>
    <tableColumn id="14928" name="Column14906"/>
    <tableColumn id="14929" name="Column14907"/>
    <tableColumn id="14930" name="Column14908"/>
    <tableColumn id="14931" name="Column14909"/>
    <tableColumn id="14932" name="Column14910"/>
    <tableColumn id="14933" name="Column14911"/>
    <tableColumn id="14934" name="Column14912"/>
    <tableColumn id="14935" name="Column14913"/>
    <tableColumn id="14936" name="Column14914"/>
    <tableColumn id="14937" name="Column14915"/>
    <tableColumn id="14938" name="Column14916"/>
    <tableColumn id="14939" name="Column14917"/>
    <tableColumn id="14940" name="Column14918"/>
    <tableColumn id="14941" name="Column14919"/>
    <tableColumn id="14942" name="Column14920"/>
    <tableColumn id="14943" name="Column14921"/>
    <tableColumn id="14944" name="Column14922"/>
    <tableColumn id="14945" name="Column14923"/>
    <tableColumn id="14946" name="Column14924"/>
    <tableColumn id="14947" name="Column14925"/>
    <tableColumn id="14948" name="Column14926"/>
    <tableColumn id="14949" name="Column14927"/>
    <tableColumn id="14950" name="Column14928"/>
    <tableColumn id="14951" name="Column14929"/>
    <tableColumn id="14952" name="Column14930"/>
    <tableColumn id="14953" name="Column14931"/>
    <tableColumn id="14954" name="Column14932"/>
    <tableColumn id="14955" name="Column14933"/>
    <tableColumn id="14956" name="Column14934"/>
    <tableColumn id="14957" name="Column14935"/>
    <tableColumn id="14958" name="Column14936"/>
    <tableColumn id="14959" name="Column14937"/>
    <tableColumn id="14960" name="Column14938"/>
    <tableColumn id="14961" name="Column14939"/>
    <tableColumn id="14962" name="Column14940"/>
    <tableColumn id="14963" name="Column14941"/>
    <tableColumn id="14964" name="Column14942"/>
    <tableColumn id="14965" name="Column14943"/>
    <tableColumn id="14966" name="Column14944"/>
    <tableColumn id="14967" name="Column14945"/>
    <tableColumn id="14968" name="Column14946"/>
    <tableColumn id="14969" name="Column14947"/>
    <tableColumn id="14970" name="Column14948"/>
    <tableColumn id="14971" name="Column14949"/>
    <tableColumn id="14972" name="Column14950"/>
    <tableColumn id="14973" name="Column14951"/>
    <tableColumn id="14974" name="Column14952"/>
    <tableColumn id="14975" name="Column14953"/>
    <tableColumn id="14976" name="Column14954"/>
    <tableColumn id="14977" name="Column14955"/>
    <tableColumn id="14978" name="Column14956"/>
    <tableColumn id="14979" name="Column14957"/>
    <tableColumn id="14980" name="Column14958"/>
    <tableColumn id="14981" name="Column14959"/>
    <tableColumn id="14982" name="Column14960"/>
    <tableColumn id="14983" name="Column14961"/>
    <tableColumn id="14984" name="Column14962"/>
    <tableColumn id="14985" name="Column14963"/>
    <tableColumn id="14986" name="Column14964"/>
    <tableColumn id="14987" name="Column14965"/>
    <tableColumn id="14988" name="Column14966"/>
    <tableColumn id="14989" name="Column14967"/>
    <tableColumn id="14990" name="Column14968"/>
    <tableColumn id="14991" name="Column14969"/>
    <tableColumn id="14992" name="Column14970"/>
    <tableColumn id="14993" name="Column14971"/>
    <tableColumn id="14994" name="Column14972"/>
    <tableColumn id="14995" name="Column14973"/>
    <tableColumn id="14996" name="Column14974"/>
    <tableColumn id="14997" name="Column14975"/>
    <tableColumn id="14998" name="Column14976"/>
    <tableColumn id="14999" name="Column14977"/>
    <tableColumn id="15000" name="Column14978"/>
    <tableColumn id="15001" name="Column14979"/>
    <tableColumn id="15002" name="Column14980"/>
    <tableColumn id="15003" name="Column14981"/>
    <tableColumn id="15004" name="Column14982"/>
    <tableColumn id="15005" name="Column14983"/>
    <tableColumn id="15006" name="Column14984"/>
    <tableColumn id="15007" name="Column14985"/>
    <tableColumn id="15008" name="Column14986"/>
    <tableColumn id="15009" name="Column14987"/>
    <tableColumn id="15010" name="Column14988"/>
    <tableColumn id="15011" name="Column14989"/>
    <tableColumn id="15012" name="Column14990"/>
    <tableColumn id="15013" name="Column14991"/>
    <tableColumn id="15014" name="Column14992"/>
    <tableColumn id="15015" name="Column14993"/>
    <tableColumn id="15016" name="Column14994"/>
    <tableColumn id="15017" name="Column14995"/>
    <tableColumn id="15018" name="Column14996"/>
    <tableColumn id="15019" name="Column14997"/>
    <tableColumn id="15020" name="Column14998"/>
    <tableColumn id="15021" name="Column14999"/>
    <tableColumn id="15022" name="Column15000"/>
    <tableColumn id="15023" name="Column15001"/>
    <tableColumn id="15024" name="Column15002"/>
    <tableColumn id="15025" name="Column15003"/>
    <tableColumn id="15026" name="Column15004"/>
    <tableColumn id="15027" name="Column15005"/>
    <tableColumn id="15028" name="Column15006"/>
    <tableColumn id="15029" name="Column15007"/>
    <tableColumn id="15030" name="Column15008"/>
    <tableColumn id="15031" name="Column15009"/>
    <tableColumn id="15032" name="Column15010"/>
    <tableColumn id="15033" name="Column15011"/>
    <tableColumn id="15034" name="Column15012"/>
    <tableColumn id="15035" name="Column15013"/>
    <tableColumn id="15036" name="Column15014"/>
    <tableColumn id="15037" name="Column15015"/>
    <tableColumn id="15038" name="Column15016"/>
    <tableColumn id="15039" name="Column15017"/>
    <tableColumn id="15040" name="Column15018"/>
    <tableColumn id="15041" name="Column15019"/>
    <tableColumn id="15042" name="Column15020"/>
    <tableColumn id="15043" name="Column15021"/>
    <tableColumn id="15044" name="Column15022"/>
    <tableColumn id="15045" name="Column15023"/>
    <tableColumn id="15046" name="Column15024"/>
    <tableColumn id="15047" name="Column15025"/>
    <tableColumn id="15048" name="Column15026"/>
    <tableColumn id="15049" name="Column15027"/>
    <tableColumn id="15050" name="Column15028"/>
    <tableColumn id="15051" name="Column15029"/>
    <tableColumn id="15052" name="Column15030"/>
    <tableColumn id="15053" name="Column15031"/>
    <tableColumn id="15054" name="Column15032"/>
    <tableColumn id="15055" name="Column15033"/>
    <tableColumn id="15056" name="Column15034"/>
    <tableColumn id="15057" name="Column15035"/>
    <tableColumn id="15058" name="Column15036"/>
    <tableColumn id="15059" name="Column15037"/>
    <tableColumn id="15060" name="Column15038"/>
    <tableColumn id="15061" name="Column15039"/>
    <tableColumn id="15062" name="Column15040"/>
    <tableColumn id="15063" name="Column15041"/>
    <tableColumn id="15064" name="Column15042"/>
    <tableColumn id="15065" name="Column15043"/>
    <tableColumn id="15066" name="Column15044"/>
    <tableColumn id="15067" name="Column15045"/>
    <tableColumn id="15068" name="Column15046"/>
    <tableColumn id="15069" name="Column15047"/>
    <tableColumn id="15070" name="Column15048"/>
    <tableColumn id="15071" name="Column15049"/>
    <tableColumn id="15072" name="Column15050"/>
    <tableColumn id="15073" name="Column15051"/>
    <tableColumn id="15074" name="Column15052"/>
    <tableColumn id="15075" name="Column15053"/>
    <tableColumn id="15076" name="Column15054"/>
    <tableColumn id="15077" name="Column15055"/>
    <tableColumn id="15078" name="Column15056"/>
    <tableColumn id="15079" name="Column15057"/>
    <tableColumn id="15080" name="Column15058"/>
    <tableColumn id="15081" name="Column15059"/>
    <tableColumn id="15082" name="Column15060"/>
    <tableColumn id="15083" name="Column15061"/>
    <tableColumn id="15084" name="Column15062"/>
    <tableColumn id="15085" name="Column15063"/>
    <tableColumn id="15086" name="Column15064"/>
    <tableColumn id="15087" name="Column15065"/>
    <tableColumn id="15088" name="Column15066"/>
    <tableColumn id="15089" name="Column15067"/>
    <tableColumn id="15090" name="Column15068"/>
    <tableColumn id="15091" name="Column15069"/>
    <tableColumn id="15092" name="Column15070"/>
    <tableColumn id="15093" name="Column15071"/>
    <tableColumn id="15094" name="Column15072"/>
    <tableColumn id="15095" name="Column15073"/>
    <tableColumn id="15096" name="Column15074"/>
    <tableColumn id="15097" name="Column15075"/>
    <tableColumn id="15098" name="Column15076"/>
    <tableColumn id="15099" name="Column15077"/>
    <tableColumn id="15100" name="Column15078"/>
    <tableColumn id="15101" name="Column15079"/>
    <tableColumn id="15102" name="Column15080"/>
    <tableColumn id="15103" name="Column15081"/>
    <tableColumn id="15104" name="Column15082"/>
    <tableColumn id="15105" name="Column15083"/>
    <tableColumn id="15106" name="Column15084"/>
    <tableColumn id="15107" name="Column15085"/>
    <tableColumn id="15108" name="Column15086"/>
    <tableColumn id="15109" name="Column15087"/>
    <tableColumn id="15110" name="Column15088"/>
    <tableColumn id="15111" name="Column15089"/>
    <tableColumn id="15112" name="Column15090"/>
    <tableColumn id="15113" name="Column15091"/>
    <tableColumn id="15114" name="Column15092"/>
    <tableColumn id="15115" name="Column15093"/>
    <tableColumn id="15116" name="Column15094"/>
    <tableColumn id="15117" name="Column15095"/>
    <tableColumn id="15118" name="Column15096"/>
    <tableColumn id="15119" name="Column15097"/>
    <tableColumn id="15120" name="Column15098"/>
    <tableColumn id="15121" name="Column15099"/>
    <tableColumn id="15122" name="Column15100"/>
    <tableColumn id="15123" name="Column15101"/>
    <tableColumn id="15124" name="Column15102"/>
    <tableColumn id="15125" name="Column15103"/>
    <tableColumn id="15126" name="Column15104"/>
    <tableColumn id="15127" name="Column15105"/>
    <tableColumn id="15128" name="Column15106"/>
    <tableColumn id="15129" name="Column15107"/>
    <tableColumn id="15130" name="Column15108"/>
    <tableColumn id="15131" name="Column15109"/>
    <tableColumn id="15132" name="Column15110"/>
    <tableColumn id="15133" name="Column15111"/>
    <tableColumn id="15134" name="Column15112"/>
    <tableColumn id="15135" name="Column15113"/>
    <tableColumn id="15136" name="Column15114"/>
    <tableColumn id="15137" name="Column15115"/>
    <tableColumn id="15138" name="Column15116"/>
    <tableColumn id="15139" name="Column15117"/>
    <tableColumn id="15140" name="Column15118"/>
    <tableColumn id="15141" name="Column15119"/>
    <tableColumn id="15142" name="Column15120"/>
    <tableColumn id="15143" name="Column15121"/>
    <tableColumn id="15144" name="Column15122"/>
    <tableColumn id="15145" name="Column15123"/>
    <tableColumn id="15146" name="Column15124"/>
    <tableColumn id="15147" name="Column15125"/>
    <tableColumn id="15148" name="Column15126"/>
    <tableColumn id="15149" name="Column15127"/>
    <tableColumn id="15150" name="Column15128"/>
    <tableColumn id="15151" name="Column15129"/>
    <tableColumn id="15152" name="Column15130"/>
    <tableColumn id="15153" name="Column15131"/>
    <tableColumn id="15154" name="Column15132"/>
    <tableColumn id="15155" name="Column15133"/>
    <tableColumn id="15156" name="Column15134"/>
    <tableColumn id="15157" name="Column15135"/>
    <tableColumn id="15158" name="Column15136"/>
    <tableColumn id="15159" name="Column15137"/>
    <tableColumn id="15160" name="Column15138"/>
    <tableColumn id="15161" name="Column15139"/>
    <tableColumn id="15162" name="Column15140"/>
    <tableColumn id="15163" name="Column15141"/>
    <tableColumn id="15164" name="Column15142"/>
    <tableColumn id="15165" name="Column15143"/>
    <tableColumn id="15166" name="Column15144"/>
    <tableColumn id="15167" name="Column15145"/>
    <tableColumn id="15168" name="Column15146"/>
    <tableColumn id="15169" name="Column15147"/>
    <tableColumn id="15170" name="Column15148"/>
    <tableColumn id="15171" name="Column15149"/>
    <tableColumn id="15172" name="Column15150"/>
    <tableColumn id="15173" name="Column15151"/>
    <tableColumn id="15174" name="Column15152"/>
    <tableColumn id="15175" name="Column15153"/>
    <tableColumn id="15176" name="Column15154"/>
    <tableColumn id="15177" name="Column15155"/>
    <tableColumn id="15178" name="Column15156"/>
    <tableColumn id="15179" name="Column15157"/>
    <tableColumn id="15180" name="Column15158"/>
    <tableColumn id="15181" name="Column15159"/>
    <tableColumn id="15182" name="Column15160"/>
    <tableColumn id="15183" name="Column15161"/>
    <tableColumn id="15184" name="Column15162"/>
    <tableColumn id="15185" name="Column15163"/>
    <tableColumn id="15186" name="Column15164"/>
    <tableColumn id="15187" name="Column15165"/>
    <tableColumn id="15188" name="Column15166"/>
    <tableColumn id="15189" name="Column15167"/>
    <tableColumn id="15190" name="Column15168"/>
    <tableColumn id="15191" name="Column15169"/>
    <tableColumn id="15192" name="Column15170"/>
    <tableColumn id="15193" name="Column15171"/>
    <tableColumn id="15194" name="Column15172"/>
    <tableColumn id="15195" name="Column15173"/>
    <tableColumn id="15196" name="Column15174"/>
    <tableColumn id="15197" name="Column15175"/>
    <tableColumn id="15198" name="Column15176"/>
    <tableColumn id="15199" name="Column15177"/>
    <tableColumn id="15200" name="Column15178"/>
    <tableColumn id="15201" name="Column15179"/>
    <tableColumn id="15202" name="Column15180"/>
    <tableColumn id="15203" name="Column15181"/>
    <tableColumn id="15204" name="Column15182"/>
    <tableColumn id="15205" name="Column15183"/>
    <tableColumn id="15206" name="Column15184"/>
    <tableColumn id="15207" name="Column15185"/>
    <tableColumn id="15208" name="Column15186"/>
    <tableColumn id="15209" name="Column15187"/>
    <tableColumn id="15210" name="Column15188"/>
    <tableColumn id="15211" name="Column15189"/>
    <tableColumn id="15212" name="Column15190"/>
    <tableColumn id="15213" name="Column15191"/>
    <tableColumn id="15214" name="Column15192"/>
    <tableColumn id="15215" name="Column15193"/>
    <tableColumn id="15216" name="Column15194"/>
    <tableColumn id="15217" name="Column15195"/>
    <tableColumn id="15218" name="Column15196"/>
    <tableColumn id="15219" name="Column15197"/>
    <tableColumn id="15220" name="Column15198"/>
    <tableColumn id="15221" name="Column15199"/>
    <tableColumn id="15222" name="Column15200"/>
    <tableColumn id="15223" name="Column15201"/>
    <tableColumn id="15224" name="Column15202"/>
    <tableColumn id="15225" name="Column15203"/>
    <tableColumn id="15226" name="Column15204"/>
    <tableColumn id="15227" name="Column15205"/>
    <tableColumn id="15228" name="Column15206"/>
    <tableColumn id="15229" name="Column15207"/>
    <tableColumn id="15230" name="Column15208"/>
    <tableColumn id="15231" name="Column15209"/>
    <tableColumn id="15232" name="Column15210"/>
    <tableColumn id="15233" name="Column15211"/>
    <tableColumn id="15234" name="Column15212"/>
    <tableColumn id="15235" name="Column15213"/>
    <tableColumn id="15236" name="Column15214"/>
    <tableColumn id="15237" name="Column15215"/>
    <tableColumn id="15238" name="Column15216"/>
    <tableColumn id="15239" name="Column15217"/>
    <tableColumn id="15240" name="Column15218"/>
    <tableColumn id="15241" name="Column15219"/>
    <tableColumn id="15242" name="Column15220"/>
    <tableColumn id="15243" name="Column15221"/>
    <tableColumn id="15244" name="Column15222"/>
    <tableColumn id="15245" name="Column15223"/>
    <tableColumn id="15246" name="Column15224"/>
    <tableColumn id="15247" name="Column15225"/>
    <tableColumn id="15248" name="Column15226"/>
    <tableColumn id="15249" name="Column15227"/>
    <tableColumn id="15250" name="Column15228"/>
    <tableColumn id="15251" name="Column15229"/>
    <tableColumn id="15252" name="Column15230"/>
    <tableColumn id="15253" name="Column15231"/>
    <tableColumn id="15254" name="Column15232"/>
    <tableColumn id="15255" name="Column15233"/>
    <tableColumn id="15256" name="Column15234"/>
    <tableColumn id="15257" name="Column15235"/>
    <tableColumn id="15258" name="Column15236"/>
    <tableColumn id="15259" name="Column15237"/>
    <tableColumn id="15260" name="Column15238"/>
    <tableColumn id="15261" name="Column15239"/>
    <tableColumn id="15262" name="Column15240"/>
    <tableColumn id="15263" name="Column15241"/>
    <tableColumn id="15264" name="Column15242"/>
    <tableColumn id="15265" name="Column15243"/>
    <tableColumn id="15266" name="Column15244"/>
    <tableColumn id="15267" name="Column15245"/>
    <tableColumn id="15268" name="Column15246"/>
    <tableColumn id="15269" name="Column15247"/>
    <tableColumn id="15270" name="Column15248"/>
    <tableColumn id="15271" name="Column15249"/>
    <tableColumn id="15272" name="Column15250"/>
    <tableColumn id="15273" name="Column15251"/>
    <tableColumn id="15274" name="Column15252"/>
    <tableColumn id="15275" name="Column15253"/>
    <tableColumn id="15276" name="Column15254"/>
    <tableColumn id="15277" name="Column15255"/>
    <tableColumn id="15278" name="Column15256"/>
    <tableColumn id="15279" name="Column15257"/>
    <tableColumn id="15280" name="Column15258"/>
    <tableColumn id="15281" name="Column15259"/>
    <tableColumn id="15282" name="Column15260"/>
    <tableColumn id="15283" name="Column15261"/>
    <tableColumn id="15284" name="Column15262"/>
    <tableColumn id="15285" name="Column15263"/>
    <tableColumn id="15286" name="Column15264"/>
    <tableColumn id="15287" name="Column15265"/>
    <tableColumn id="15288" name="Column15266"/>
    <tableColumn id="15289" name="Column15267"/>
    <tableColumn id="15290" name="Column15268"/>
    <tableColumn id="15291" name="Column15269"/>
    <tableColumn id="15292" name="Column15270"/>
    <tableColumn id="15293" name="Column15271"/>
    <tableColumn id="15294" name="Column15272"/>
    <tableColumn id="15295" name="Column15273"/>
    <tableColumn id="15296" name="Column15274"/>
    <tableColumn id="15297" name="Column15275"/>
    <tableColumn id="15298" name="Column15276"/>
    <tableColumn id="15299" name="Column15277"/>
    <tableColumn id="15300" name="Column15278"/>
    <tableColumn id="15301" name="Column15279"/>
    <tableColumn id="15302" name="Column15280"/>
    <tableColumn id="15303" name="Column15281"/>
    <tableColumn id="15304" name="Column15282"/>
    <tableColumn id="15305" name="Column15283"/>
    <tableColumn id="15306" name="Column15284"/>
    <tableColumn id="15307" name="Column15285"/>
    <tableColumn id="15308" name="Column15286"/>
    <tableColumn id="15309" name="Column15287"/>
    <tableColumn id="15310" name="Column15288"/>
    <tableColumn id="15311" name="Column15289"/>
    <tableColumn id="15312" name="Column15290"/>
    <tableColumn id="15313" name="Column15291"/>
    <tableColumn id="15314" name="Column15292"/>
    <tableColumn id="15315" name="Column15293"/>
    <tableColumn id="15316" name="Column15294"/>
    <tableColumn id="15317" name="Column15295"/>
    <tableColumn id="15318" name="Column15296"/>
    <tableColumn id="15319" name="Column15297"/>
    <tableColumn id="15320" name="Column15298"/>
    <tableColumn id="15321" name="Column15299"/>
    <tableColumn id="15322" name="Column15300"/>
    <tableColumn id="15323" name="Column15301"/>
    <tableColumn id="15324" name="Column15302"/>
    <tableColumn id="15325" name="Column15303"/>
    <tableColumn id="15326" name="Column15304"/>
    <tableColumn id="15327" name="Column15305"/>
    <tableColumn id="15328" name="Column15306"/>
    <tableColumn id="15329" name="Column15307"/>
    <tableColumn id="15330" name="Column15308"/>
    <tableColumn id="15331" name="Column15309"/>
    <tableColumn id="15332" name="Column15310"/>
    <tableColumn id="15333" name="Column15311"/>
    <tableColumn id="15334" name="Column15312"/>
    <tableColumn id="15335" name="Column15313"/>
    <tableColumn id="15336" name="Column15314"/>
    <tableColumn id="15337" name="Column15315"/>
    <tableColumn id="15338" name="Column15316"/>
    <tableColumn id="15339" name="Column15317"/>
    <tableColumn id="15340" name="Column15318"/>
    <tableColumn id="15341" name="Column15319"/>
    <tableColumn id="15342" name="Column15320"/>
    <tableColumn id="15343" name="Column15321"/>
    <tableColumn id="15344" name="Column15322"/>
    <tableColumn id="15345" name="Column15323"/>
    <tableColumn id="15346" name="Column15324"/>
    <tableColumn id="15347" name="Column15325"/>
    <tableColumn id="15348" name="Column15326"/>
    <tableColumn id="15349" name="Column15327"/>
    <tableColumn id="15350" name="Column15328"/>
    <tableColumn id="15351" name="Column15329"/>
    <tableColumn id="15352" name="Column15330"/>
    <tableColumn id="15353" name="Column15331"/>
    <tableColumn id="15354" name="Column15332"/>
    <tableColumn id="15355" name="Column15333"/>
    <tableColumn id="15356" name="Column15334"/>
    <tableColumn id="15357" name="Column15335"/>
    <tableColumn id="15358" name="Column15336"/>
    <tableColumn id="15359" name="Column15337"/>
    <tableColumn id="15360" name="Column15338"/>
    <tableColumn id="15361" name="Column15339"/>
    <tableColumn id="15362" name="Column15340"/>
    <tableColumn id="15363" name="Column15341"/>
    <tableColumn id="15364" name="Column15342"/>
    <tableColumn id="15365" name="Column15343"/>
    <tableColumn id="15366" name="Column15344"/>
    <tableColumn id="15367" name="Column15345"/>
    <tableColumn id="15368" name="Column15346"/>
    <tableColumn id="15369" name="Column15347"/>
    <tableColumn id="15370" name="Column15348"/>
    <tableColumn id="15371" name="Column15349"/>
    <tableColumn id="15372" name="Column15350"/>
    <tableColumn id="15373" name="Column15351"/>
    <tableColumn id="15374" name="Column15352"/>
    <tableColumn id="15375" name="Column15353"/>
    <tableColumn id="15376" name="Column15354"/>
    <tableColumn id="15377" name="Column15355"/>
    <tableColumn id="15378" name="Column15356"/>
    <tableColumn id="15379" name="Column15357"/>
    <tableColumn id="15380" name="Column15358"/>
    <tableColumn id="15381" name="Column15359"/>
    <tableColumn id="15382" name="Column15360"/>
    <tableColumn id="15383" name="Column15361"/>
    <tableColumn id="15384" name="Column15362"/>
    <tableColumn id="15385" name="Column15363"/>
    <tableColumn id="15386" name="Column15364"/>
    <tableColumn id="15387" name="Column15365"/>
    <tableColumn id="15388" name="Column15366"/>
    <tableColumn id="15389" name="Column15367"/>
    <tableColumn id="15390" name="Column15368"/>
    <tableColumn id="15391" name="Column15369"/>
    <tableColumn id="15392" name="Column15370"/>
    <tableColumn id="15393" name="Column15371"/>
    <tableColumn id="15394" name="Column15372"/>
    <tableColumn id="15395" name="Column15373"/>
    <tableColumn id="15396" name="Column15374"/>
    <tableColumn id="15397" name="Column15375"/>
    <tableColumn id="15398" name="Column15376"/>
    <tableColumn id="15399" name="Column15377"/>
    <tableColumn id="15400" name="Column15378"/>
    <tableColumn id="15401" name="Column15379"/>
    <tableColumn id="15402" name="Column15380"/>
    <tableColumn id="15403" name="Column15381"/>
    <tableColumn id="15404" name="Column15382"/>
    <tableColumn id="15405" name="Column15383"/>
    <tableColumn id="15406" name="Column15384"/>
    <tableColumn id="15407" name="Column15385"/>
    <tableColumn id="15408" name="Column15386"/>
    <tableColumn id="15409" name="Column15387"/>
    <tableColumn id="15410" name="Column15388"/>
    <tableColumn id="15411" name="Column15389"/>
    <tableColumn id="15412" name="Column15390"/>
    <tableColumn id="15413" name="Column15391"/>
    <tableColumn id="15414" name="Column15392"/>
    <tableColumn id="15415" name="Column15393"/>
    <tableColumn id="15416" name="Column15394"/>
    <tableColumn id="15417" name="Column15395"/>
    <tableColumn id="15418" name="Column15396"/>
    <tableColumn id="15419" name="Column15397"/>
    <tableColumn id="15420" name="Column15398"/>
    <tableColumn id="15421" name="Column15399"/>
    <tableColumn id="15422" name="Column15400"/>
    <tableColumn id="15423" name="Column15401"/>
    <tableColumn id="15424" name="Column15402"/>
    <tableColumn id="15425" name="Column15403"/>
    <tableColumn id="15426" name="Column15404"/>
    <tableColumn id="15427" name="Column15405"/>
    <tableColumn id="15428" name="Column15406"/>
    <tableColumn id="15429" name="Column15407"/>
    <tableColumn id="15430" name="Column15408"/>
    <tableColumn id="15431" name="Column15409"/>
    <tableColumn id="15432" name="Column15410"/>
    <tableColumn id="15433" name="Column15411"/>
    <tableColumn id="15434" name="Column15412"/>
    <tableColumn id="15435" name="Column15413"/>
    <tableColumn id="15436" name="Column15414"/>
    <tableColumn id="15437" name="Column15415"/>
    <tableColumn id="15438" name="Column15416"/>
    <tableColumn id="15439" name="Column15417"/>
    <tableColumn id="15440" name="Column15418"/>
    <tableColumn id="15441" name="Column15419"/>
    <tableColumn id="15442" name="Column15420"/>
    <tableColumn id="15443" name="Column15421"/>
    <tableColumn id="15444" name="Column15422"/>
    <tableColumn id="15445" name="Column15423"/>
    <tableColumn id="15446" name="Column15424"/>
    <tableColumn id="15447" name="Column15425"/>
    <tableColumn id="15448" name="Column15426"/>
    <tableColumn id="15449" name="Column15427"/>
    <tableColumn id="15450" name="Column15428"/>
    <tableColumn id="15451" name="Column15429"/>
    <tableColumn id="15452" name="Column15430"/>
    <tableColumn id="15453" name="Column15431"/>
    <tableColumn id="15454" name="Column15432"/>
    <tableColumn id="15455" name="Column15433"/>
    <tableColumn id="15456" name="Column15434"/>
    <tableColumn id="15457" name="Column15435"/>
    <tableColumn id="15458" name="Column15436"/>
    <tableColumn id="15459" name="Column15437"/>
    <tableColumn id="15460" name="Column15438"/>
    <tableColumn id="15461" name="Column15439"/>
    <tableColumn id="15462" name="Column15440"/>
    <tableColumn id="15463" name="Column15441"/>
    <tableColumn id="15464" name="Column15442"/>
    <tableColumn id="15465" name="Column15443"/>
    <tableColumn id="15466" name="Column15444"/>
    <tableColumn id="15467" name="Column15445"/>
    <tableColumn id="15468" name="Column15446"/>
    <tableColumn id="15469" name="Column15447"/>
    <tableColumn id="15470" name="Column15448"/>
    <tableColumn id="15471" name="Column15449"/>
    <tableColumn id="15472" name="Column15450"/>
    <tableColumn id="15473" name="Column15451"/>
    <tableColumn id="15474" name="Column15452"/>
    <tableColumn id="15475" name="Column15453"/>
    <tableColumn id="15476" name="Column15454"/>
    <tableColumn id="15477" name="Column15455"/>
    <tableColumn id="15478" name="Column15456"/>
    <tableColumn id="15479" name="Column15457"/>
    <tableColumn id="15480" name="Column15458"/>
    <tableColumn id="15481" name="Column15459"/>
    <tableColumn id="15482" name="Column15460"/>
    <tableColumn id="15483" name="Column15461"/>
    <tableColumn id="15484" name="Column15462"/>
    <tableColumn id="15485" name="Column15463"/>
    <tableColumn id="15486" name="Column15464"/>
    <tableColumn id="15487" name="Column15465"/>
    <tableColumn id="15488" name="Column15466"/>
    <tableColumn id="15489" name="Column15467"/>
    <tableColumn id="15490" name="Column15468"/>
    <tableColumn id="15491" name="Column15469"/>
    <tableColumn id="15492" name="Column15470"/>
    <tableColumn id="15493" name="Column15471"/>
    <tableColumn id="15494" name="Column15472"/>
    <tableColumn id="15495" name="Column15473"/>
    <tableColumn id="15496" name="Column15474"/>
    <tableColumn id="15497" name="Column15475"/>
    <tableColumn id="15498" name="Column15476"/>
    <tableColumn id="15499" name="Column15477"/>
    <tableColumn id="15500" name="Column15478"/>
    <tableColumn id="15501" name="Column15479"/>
    <tableColumn id="15502" name="Column15480"/>
    <tableColumn id="15503" name="Column15481"/>
    <tableColumn id="15504" name="Column15482"/>
    <tableColumn id="15505" name="Column15483"/>
    <tableColumn id="15506" name="Column15484"/>
    <tableColumn id="15507" name="Column15485"/>
    <tableColumn id="15508" name="Column15486"/>
    <tableColumn id="15509" name="Column15487"/>
    <tableColumn id="15510" name="Column15488"/>
    <tableColumn id="15511" name="Column15489"/>
    <tableColumn id="15512" name="Column15490"/>
    <tableColumn id="15513" name="Column15491"/>
    <tableColumn id="15514" name="Column15492"/>
    <tableColumn id="15515" name="Column15493"/>
    <tableColumn id="15516" name="Column15494"/>
    <tableColumn id="15517" name="Column15495"/>
    <tableColumn id="15518" name="Column15496"/>
    <tableColumn id="15519" name="Column15497"/>
    <tableColumn id="15520" name="Column15498"/>
    <tableColumn id="15521" name="Column15499"/>
    <tableColumn id="15522" name="Column15500"/>
    <tableColumn id="15523" name="Column15501"/>
    <tableColumn id="15524" name="Column15502"/>
    <tableColumn id="15525" name="Column15503"/>
    <tableColumn id="15526" name="Column15504"/>
    <tableColumn id="15527" name="Column15505"/>
    <tableColumn id="15528" name="Column15506"/>
    <tableColumn id="15529" name="Column15507"/>
    <tableColumn id="15530" name="Column15508"/>
    <tableColumn id="15531" name="Column15509"/>
    <tableColumn id="15532" name="Column15510"/>
    <tableColumn id="15533" name="Column15511"/>
    <tableColumn id="15534" name="Column15512"/>
    <tableColumn id="15535" name="Column15513"/>
    <tableColumn id="15536" name="Column15514"/>
    <tableColumn id="15537" name="Column15515"/>
    <tableColumn id="15538" name="Column15516"/>
    <tableColumn id="15539" name="Column15517"/>
    <tableColumn id="15540" name="Column15518"/>
    <tableColumn id="15541" name="Column15519"/>
    <tableColumn id="15542" name="Column15520"/>
    <tableColumn id="15543" name="Column15521"/>
    <tableColumn id="15544" name="Column15522"/>
    <tableColumn id="15545" name="Column15523"/>
    <tableColumn id="15546" name="Column15524"/>
    <tableColumn id="15547" name="Column15525"/>
    <tableColumn id="15548" name="Column15526"/>
    <tableColumn id="15549" name="Column15527"/>
    <tableColumn id="15550" name="Column15528"/>
    <tableColumn id="15551" name="Column15529"/>
    <tableColumn id="15552" name="Column15530"/>
    <tableColumn id="15553" name="Column15531"/>
    <tableColumn id="15554" name="Column15532"/>
    <tableColumn id="15555" name="Column15533"/>
    <tableColumn id="15556" name="Column15534"/>
    <tableColumn id="15557" name="Column15535"/>
    <tableColumn id="15558" name="Column15536"/>
    <tableColumn id="15559" name="Column15537"/>
    <tableColumn id="15560" name="Column15538"/>
    <tableColumn id="15561" name="Column15539"/>
    <tableColumn id="15562" name="Column15540"/>
    <tableColumn id="15563" name="Column15541"/>
    <tableColumn id="15564" name="Column15542"/>
    <tableColumn id="15565" name="Column15543"/>
    <tableColumn id="15566" name="Column15544"/>
    <tableColumn id="15567" name="Column15545"/>
    <tableColumn id="15568" name="Column15546"/>
    <tableColumn id="15569" name="Column15547"/>
    <tableColumn id="15570" name="Column15548"/>
    <tableColumn id="15571" name="Column15549"/>
    <tableColumn id="15572" name="Column15550"/>
    <tableColumn id="15573" name="Column15551"/>
    <tableColumn id="15574" name="Column15552"/>
    <tableColumn id="15575" name="Column15553"/>
    <tableColumn id="15576" name="Column15554"/>
    <tableColumn id="15577" name="Column15555"/>
    <tableColumn id="15578" name="Column15556"/>
    <tableColumn id="15579" name="Column15557"/>
    <tableColumn id="15580" name="Column15558"/>
    <tableColumn id="15581" name="Column15559"/>
    <tableColumn id="15582" name="Column15560"/>
    <tableColumn id="15583" name="Column15561"/>
    <tableColumn id="15584" name="Column15562"/>
    <tableColumn id="15585" name="Column15563"/>
    <tableColumn id="15586" name="Column15564"/>
    <tableColumn id="15587" name="Column15565"/>
    <tableColumn id="15588" name="Column15566"/>
    <tableColumn id="15589" name="Column15567"/>
    <tableColumn id="15590" name="Column15568"/>
    <tableColumn id="15591" name="Column15569"/>
    <tableColumn id="15592" name="Column15570"/>
    <tableColumn id="15593" name="Column15571"/>
    <tableColumn id="15594" name="Column15572"/>
    <tableColumn id="15595" name="Column15573"/>
    <tableColumn id="15596" name="Column15574"/>
    <tableColumn id="15597" name="Column15575"/>
    <tableColumn id="15598" name="Column15576"/>
    <tableColumn id="15599" name="Column15577"/>
    <tableColumn id="15600" name="Column15578"/>
    <tableColumn id="15601" name="Column15579"/>
    <tableColumn id="15602" name="Column15580"/>
    <tableColumn id="15603" name="Column15581"/>
    <tableColumn id="15604" name="Column15582"/>
    <tableColumn id="15605" name="Column15583"/>
    <tableColumn id="15606" name="Column15584"/>
    <tableColumn id="15607" name="Column15585"/>
    <tableColumn id="15608" name="Column15586"/>
    <tableColumn id="15609" name="Column15587"/>
    <tableColumn id="15610" name="Column15588"/>
    <tableColumn id="15611" name="Column15589"/>
    <tableColumn id="15612" name="Column15590"/>
    <tableColumn id="15613" name="Column15591"/>
    <tableColumn id="15614" name="Column15592"/>
    <tableColumn id="15615" name="Column15593"/>
    <tableColumn id="15616" name="Column15594"/>
    <tableColumn id="15617" name="Column15595"/>
    <tableColumn id="15618" name="Column15596"/>
    <tableColumn id="15619" name="Column15597"/>
    <tableColumn id="15620" name="Column15598"/>
    <tableColumn id="15621" name="Column15599"/>
    <tableColumn id="15622" name="Column15600"/>
    <tableColumn id="15623" name="Column15601"/>
    <tableColumn id="15624" name="Column15602"/>
    <tableColumn id="15625" name="Column15603"/>
    <tableColumn id="15626" name="Column15604"/>
    <tableColumn id="15627" name="Column15605"/>
    <tableColumn id="15628" name="Column15606"/>
    <tableColumn id="15629" name="Column15607"/>
    <tableColumn id="15630" name="Column15608"/>
    <tableColumn id="15631" name="Column15609"/>
    <tableColumn id="15632" name="Column15610"/>
    <tableColumn id="15633" name="Column15611"/>
    <tableColumn id="15634" name="Column15612"/>
    <tableColumn id="15635" name="Column15613"/>
    <tableColumn id="15636" name="Column15614"/>
    <tableColumn id="15637" name="Column15615"/>
    <tableColumn id="15638" name="Column15616"/>
    <tableColumn id="15639" name="Column15617"/>
    <tableColumn id="15640" name="Column15618"/>
    <tableColumn id="15641" name="Column15619"/>
    <tableColumn id="15642" name="Column15620"/>
    <tableColumn id="15643" name="Column15621"/>
    <tableColumn id="15644" name="Column15622"/>
    <tableColumn id="15645" name="Column15623"/>
    <tableColumn id="15646" name="Column15624"/>
    <tableColumn id="15647" name="Column15625"/>
    <tableColumn id="15648" name="Column15626"/>
    <tableColumn id="15649" name="Column15627"/>
    <tableColumn id="15650" name="Column15628"/>
    <tableColumn id="15651" name="Column15629"/>
    <tableColumn id="15652" name="Column15630"/>
    <tableColumn id="15653" name="Column15631"/>
    <tableColumn id="15654" name="Column15632"/>
    <tableColumn id="15655" name="Column15633"/>
    <tableColumn id="15656" name="Column15634"/>
    <tableColumn id="15657" name="Column15635"/>
    <tableColumn id="15658" name="Column15636"/>
    <tableColumn id="15659" name="Column15637"/>
    <tableColumn id="15660" name="Column15638"/>
    <tableColumn id="15661" name="Column15639"/>
    <tableColumn id="15662" name="Column15640"/>
    <tableColumn id="15663" name="Column15641"/>
    <tableColumn id="15664" name="Column15642"/>
    <tableColumn id="15665" name="Column15643"/>
    <tableColumn id="15666" name="Column15644"/>
    <tableColumn id="15667" name="Column15645"/>
    <tableColumn id="15668" name="Column15646"/>
    <tableColumn id="15669" name="Column15647"/>
    <tableColumn id="15670" name="Column15648"/>
    <tableColumn id="15671" name="Column15649"/>
    <tableColumn id="15672" name="Column15650"/>
    <tableColumn id="15673" name="Column15651"/>
    <tableColumn id="15674" name="Column15652"/>
    <tableColumn id="15675" name="Column15653"/>
    <tableColumn id="15676" name="Column15654"/>
    <tableColumn id="15677" name="Column15655"/>
    <tableColumn id="15678" name="Column15656"/>
    <tableColumn id="15679" name="Column15657"/>
    <tableColumn id="15680" name="Column15658"/>
    <tableColumn id="15681" name="Column15659"/>
    <tableColumn id="15682" name="Column15660"/>
    <tableColumn id="15683" name="Column15661"/>
    <tableColumn id="15684" name="Column15662"/>
    <tableColumn id="15685" name="Column15663"/>
    <tableColumn id="15686" name="Column15664"/>
    <tableColumn id="15687" name="Column15665"/>
    <tableColumn id="15688" name="Column15666"/>
    <tableColumn id="15689" name="Column15667"/>
    <tableColumn id="15690" name="Column15668"/>
    <tableColumn id="15691" name="Column15669"/>
    <tableColumn id="15692" name="Column15670"/>
    <tableColumn id="15693" name="Column15671"/>
    <tableColumn id="15694" name="Column15672"/>
    <tableColumn id="15695" name="Column15673"/>
    <tableColumn id="15696" name="Column15674"/>
    <tableColumn id="15697" name="Column15675"/>
    <tableColumn id="15698" name="Column15676"/>
    <tableColumn id="15699" name="Column15677"/>
    <tableColumn id="15700" name="Column15678"/>
    <tableColumn id="15701" name="Column15679"/>
    <tableColumn id="15702" name="Column15680"/>
    <tableColumn id="15703" name="Column15681"/>
    <tableColumn id="15704" name="Column15682"/>
    <tableColumn id="15705" name="Column15683"/>
    <tableColumn id="15706" name="Column15684"/>
    <tableColumn id="15707" name="Column15685"/>
    <tableColumn id="15708" name="Column15686"/>
    <tableColumn id="15709" name="Column15687"/>
    <tableColumn id="15710" name="Column15688"/>
    <tableColumn id="15711" name="Column15689"/>
    <tableColumn id="15712" name="Column15690"/>
    <tableColumn id="15713" name="Column15691"/>
    <tableColumn id="15714" name="Column15692"/>
    <tableColumn id="15715" name="Column15693"/>
    <tableColumn id="15716" name="Column15694"/>
    <tableColumn id="15717" name="Column15695"/>
    <tableColumn id="15718" name="Column15696"/>
    <tableColumn id="15719" name="Column15697"/>
    <tableColumn id="15720" name="Column15698"/>
    <tableColumn id="15721" name="Column15699"/>
    <tableColumn id="15722" name="Column15700"/>
    <tableColumn id="15723" name="Column15701"/>
    <tableColumn id="15724" name="Column15702"/>
    <tableColumn id="15725" name="Column15703"/>
    <tableColumn id="15726" name="Column15704"/>
    <tableColumn id="15727" name="Column15705"/>
    <tableColumn id="15728" name="Column15706"/>
    <tableColumn id="15729" name="Column15707"/>
    <tableColumn id="15730" name="Column15708"/>
    <tableColumn id="15731" name="Column15709"/>
    <tableColumn id="15732" name="Column15710"/>
    <tableColumn id="15733" name="Column15711"/>
    <tableColumn id="15734" name="Column15712"/>
    <tableColumn id="15735" name="Column15713"/>
    <tableColumn id="15736" name="Column15714"/>
    <tableColumn id="15737" name="Column15715"/>
    <tableColumn id="15738" name="Column15716"/>
    <tableColumn id="15739" name="Column15717"/>
    <tableColumn id="15740" name="Column15718"/>
    <tableColumn id="15741" name="Column15719"/>
    <tableColumn id="15742" name="Column15720"/>
    <tableColumn id="15743" name="Column15721"/>
    <tableColumn id="15744" name="Column15722"/>
    <tableColumn id="15745" name="Column15723"/>
    <tableColumn id="15746" name="Column15724"/>
    <tableColumn id="15747" name="Column15725"/>
    <tableColumn id="15748" name="Column15726"/>
    <tableColumn id="15749" name="Column15727"/>
    <tableColumn id="15750" name="Column15728"/>
    <tableColumn id="15751" name="Column15729"/>
    <tableColumn id="15752" name="Column15730"/>
    <tableColumn id="15753" name="Column15731"/>
    <tableColumn id="15754" name="Column15732"/>
    <tableColumn id="15755" name="Column15733"/>
    <tableColumn id="15756" name="Column15734"/>
    <tableColumn id="15757" name="Column15735"/>
    <tableColumn id="15758" name="Column15736"/>
    <tableColumn id="15759" name="Column15737"/>
    <tableColumn id="15760" name="Column15738"/>
    <tableColumn id="15761" name="Column15739"/>
    <tableColumn id="15762" name="Column15740"/>
    <tableColumn id="15763" name="Column15741"/>
    <tableColumn id="15764" name="Column15742"/>
    <tableColumn id="15765" name="Column15743"/>
    <tableColumn id="15766" name="Column15744"/>
    <tableColumn id="15767" name="Column15745"/>
    <tableColumn id="15768" name="Column15746"/>
    <tableColumn id="15769" name="Column15747"/>
    <tableColumn id="15770" name="Column15748"/>
    <tableColumn id="15771" name="Column15749"/>
    <tableColumn id="15772" name="Column15750"/>
    <tableColumn id="15773" name="Column15751"/>
    <tableColumn id="15774" name="Column15752"/>
    <tableColumn id="15775" name="Column15753"/>
    <tableColumn id="15776" name="Column15754"/>
    <tableColumn id="15777" name="Column15755"/>
    <tableColumn id="15778" name="Column15756"/>
    <tableColumn id="15779" name="Column15757"/>
    <tableColumn id="15780" name="Column15758"/>
    <tableColumn id="15781" name="Column15759"/>
    <tableColumn id="15782" name="Column15760"/>
    <tableColumn id="15783" name="Column15761"/>
    <tableColumn id="15784" name="Column15762"/>
    <tableColumn id="15785" name="Column15763"/>
    <tableColumn id="15786" name="Column15764"/>
    <tableColumn id="15787" name="Column15765"/>
    <tableColumn id="15788" name="Column15766"/>
    <tableColumn id="15789" name="Column15767"/>
    <tableColumn id="15790" name="Column15768"/>
    <tableColumn id="15791" name="Column15769"/>
    <tableColumn id="15792" name="Column15770"/>
    <tableColumn id="15793" name="Column15771"/>
    <tableColumn id="15794" name="Column15772"/>
    <tableColumn id="15795" name="Column15773"/>
    <tableColumn id="15796" name="Column15774"/>
    <tableColumn id="15797" name="Column15775"/>
    <tableColumn id="15798" name="Column15776"/>
    <tableColumn id="15799" name="Column15777"/>
    <tableColumn id="15800" name="Column15778"/>
    <tableColumn id="15801" name="Column15779"/>
    <tableColumn id="15802" name="Column15780"/>
    <tableColumn id="15803" name="Column15781"/>
    <tableColumn id="15804" name="Column15782"/>
    <tableColumn id="15805" name="Column15783"/>
    <tableColumn id="15806" name="Column15784"/>
    <tableColumn id="15807" name="Column15785"/>
    <tableColumn id="15808" name="Column15786"/>
    <tableColumn id="15809" name="Column15787"/>
    <tableColumn id="15810" name="Column15788"/>
    <tableColumn id="15811" name="Column15789"/>
    <tableColumn id="15812" name="Column15790"/>
    <tableColumn id="15813" name="Column15791"/>
    <tableColumn id="15814" name="Column15792"/>
    <tableColumn id="15815" name="Column15793"/>
    <tableColumn id="15816" name="Column15794"/>
    <tableColumn id="15817" name="Column15795"/>
    <tableColumn id="15818" name="Column15796"/>
    <tableColumn id="15819" name="Column15797"/>
    <tableColumn id="15820" name="Column15798"/>
    <tableColumn id="15821" name="Column15799"/>
    <tableColumn id="15822" name="Column15800"/>
    <tableColumn id="15823" name="Column15801"/>
    <tableColumn id="15824" name="Column15802"/>
    <tableColumn id="15825" name="Column15803"/>
    <tableColumn id="15826" name="Column15804"/>
    <tableColumn id="15827" name="Column15805"/>
    <tableColumn id="15828" name="Column15806"/>
    <tableColumn id="15829" name="Column15807"/>
    <tableColumn id="15830" name="Column15808"/>
    <tableColumn id="15831" name="Column15809"/>
    <tableColumn id="15832" name="Column15810"/>
    <tableColumn id="15833" name="Column15811"/>
    <tableColumn id="15834" name="Column15812"/>
    <tableColumn id="15835" name="Column15813"/>
    <tableColumn id="15836" name="Column15814"/>
    <tableColumn id="15837" name="Column15815"/>
    <tableColumn id="15838" name="Column15816"/>
    <tableColumn id="15839" name="Column15817"/>
    <tableColumn id="15840" name="Column15818"/>
    <tableColumn id="15841" name="Column15819"/>
    <tableColumn id="15842" name="Column15820"/>
    <tableColumn id="15843" name="Column15821"/>
    <tableColumn id="15844" name="Column15822"/>
    <tableColumn id="15845" name="Column15823"/>
    <tableColumn id="15846" name="Column15824"/>
    <tableColumn id="15847" name="Column15825"/>
    <tableColumn id="15848" name="Column15826"/>
    <tableColumn id="15849" name="Column15827"/>
    <tableColumn id="15850" name="Column15828"/>
    <tableColumn id="15851" name="Column15829"/>
    <tableColumn id="15852" name="Column15830"/>
    <tableColumn id="15853" name="Column15831"/>
    <tableColumn id="15854" name="Column15832"/>
    <tableColumn id="15855" name="Column15833"/>
    <tableColumn id="15856" name="Column15834"/>
    <tableColumn id="15857" name="Column15835"/>
    <tableColumn id="15858" name="Column15836"/>
    <tableColumn id="15859" name="Column15837"/>
    <tableColumn id="15860" name="Column15838"/>
    <tableColumn id="15861" name="Column15839"/>
    <tableColumn id="15862" name="Column15840"/>
    <tableColumn id="15863" name="Column15841"/>
    <tableColumn id="15864" name="Column15842"/>
    <tableColumn id="15865" name="Column15843"/>
    <tableColumn id="15866" name="Column15844"/>
    <tableColumn id="15867" name="Column15845"/>
    <tableColumn id="15868" name="Column15846"/>
    <tableColumn id="15869" name="Column15847"/>
    <tableColumn id="15870" name="Column15848"/>
    <tableColumn id="15871" name="Column15849"/>
    <tableColumn id="15872" name="Column15850"/>
    <tableColumn id="15873" name="Column15851"/>
    <tableColumn id="15874" name="Column15852"/>
    <tableColumn id="15875" name="Column15853"/>
    <tableColumn id="15876" name="Column15854"/>
    <tableColumn id="15877" name="Column15855"/>
    <tableColumn id="15878" name="Column15856"/>
    <tableColumn id="15879" name="Column15857"/>
    <tableColumn id="15880" name="Column15858"/>
    <tableColumn id="15881" name="Column15859"/>
    <tableColumn id="15882" name="Column15860"/>
    <tableColumn id="15883" name="Column15861"/>
    <tableColumn id="15884" name="Column15862"/>
    <tableColumn id="15885" name="Column15863"/>
    <tableColumn id="15886" name="Column15864"/>
    <tableColumn id="15887" name="Column15865"/>
    <tableColumn id="15888" name="Column15866"/>
    <tableColumn id="15889" name="Column15867"/>
    <tableColumn id="15890" name="Column15868"/>
    <tableColumn id="15891" name="Column15869"/>
    <tableColumn id="15892" name="Column15870"/>
    <tableColumn id="15893" name="Column15871"/>
    <tableColumn id="15894" name="Column15872"/>
    <tableColumn id="15895" name="Column15873"/>
    <tableColumn id="15896" name="Column15874"/>
    <tableColumn id="15897" name="Column15875"/>
    <tableColumn id="15898" name="Column15876"/>
    <tableColumn id="15899" name="Column15877"/>
    <tableColumn id="15900" name="Column15878"/>
    <tableColumn id="15901" name="Column15879"/>
    <tableColumn id="15902" name="Column15880"/>
    <tableColumn id="15903" name="Column15881"/>
    <tableColumn id="15904" name="Column15882"/>
    <tableColumn id="15905" name="Column15883"/>
    <tableColumn id="15906" name="Column15884"/>
    <tableColumn id="15907" name="Column15885"/>
    <tableColumn id="15908" name="Column15886"/>
    <tableColumn id="15909" name="Column15887"/>
    <tableColumn id="15910" name="Column15888"/>
    <tableColumn id="15911" name="Column15889"/>
    <tableColumn id="15912" name="Column15890"/>
    <tableColumn id="15913" name="Column15891"/>
    <tableColumn id="15914" name="Column15892"/>
    <tableColumn id="15915" name="Column15893"/>
    <tableColumn id="15916" name="Column15894"/>
    <tableColumn id="15917" name="Column15895"/>
    <tableColumn id="15918" name="Column15896"/>
    <tableColumn id="15919" name="Column15897"/>
    <tableColumn id="15920" name="Column15898"/>
    <tableColumn id="15921" name="Column15899"/>
    <tableColumn id="15922" name="Column15900"/>
    <tableColumn id="15923" name="Column15901"/>
    <tableColumn id="15924" name="Column15902"/>
    <tableColumn id="15925" name="Column15903"/>
    <tableColumn id="15926" name="Column15904"/>
    <tableColumn id="15927" name="Column15905"/>
    <tableColumn id="15928" name="Column15906"/>
    <tableColumn id="15929" name="Column15907"/>
    <tableColumn id="15930" name="Column15908"/>
    <tableColumn id="15931" name="Column15909"/>
    <tableColumn id="15932" name="Column15910"/>
    <tableColumn id="15933" name="Column15911"/>
    <tableColumn id="15934" name="Column15912"/>
    <tableColumn id="15935" name="Column15913"/>
    <tableColumn id="15936" name="Column15914"/>
    <tableColumn id="15937" name="Column15915"/>
    <tableColumn id="15938" name="Column15916"/>
    <tableColumn id="15939" name="Column15917"/>
    <tableColumn id="15940" name="Column15918"/>
    <tableColumn id="15941" name="Column15919"/>
    <tableColumn id="15942" name="Column15920"/>
    <tableColumn id="15943" name="Column15921"/>
    <tableColumn id="15944" name="Column15922"/>
    <tableColumn id="15945" name="Column15923"/>
    <tableColumn id="15946" name="Column15924"/>
    <tableColumn id="15947" name="Column15925"/>
    <tableColumn id="15948" name="Column15926"/>
    <tableColumn id="15949" name="Column15927"/>
    <tableColumn id="15950" name="Column15928"/>
    <tableColumn id="15951" name="Column15929"/>
    <tableColumn id="15952" name="Column15930"/>
    <tableColumn id="15953" name="Column15931"/>
    <tableColumn id="15954" name="Column15932"/>
    <tableColumn id="15955" name="Column15933"/>
    <tableColumn id="15956" name="Column15934"/>
    <tableColumn id="15957" name="Column15935"/>
    <tableColumn id="15958" name="Column15936"/>
    <tableColumn id="15959" name="Column15937"/>
    <tableColumn id="15960" name="Column15938"/>
    <tableColumn id="15961" name="Column15939"/>
    <tableColumn id="15962" name="Column15940"/>
    <tableColumn id="15963" name="Column15941"/>
    <tableColumn id="15964" name="Column15942"/>
    <tableColumn id="15965" name="Column15943"/>
    <tableColumn id="15966" name="Column15944"/>
    <tableColumn id="15967" name="Column15945"/>
    <tableColumn id="15968" name="Column15946"/>
    <tableColumn id="15969" name="Column15947"/>
    <tableColumn id="15970" name="Column15948"/>
    <tableColumn id="15971" name="Column15949"/>
    <tableColumn id="15972" name="Column15950"/>
    <tableColumn id="15973" name="Column15951"/>
    <tableColumn id="15974" name="Column15952"/>
    <tableColumn id="15975" name="Column15953"/>
    <tableColumn id="15976" name="Column15954"/>
    <tableColumn id="15977" name="Column15955"/>
    <tableColumn id="15978" name="Column15956"/>
    <tableColumn id="15979" name="Column15957"/>
    <tableColumn id="15980" name="Column15958"/>
    <tableColumn id="15981" name="Column15959"/>
    <tableColumn id="15982" name="Column15960"/>
    <tableColumn id="15983" name="Column15961"/>
    <tableColumn id="15984" name="Column15962"/>
    <tableColumn id="15985" name="Column15963"/>
    <tableColumn id="15986" name="Column15964"/>
    <tableColumn id="15987" name="Column15965"/>
    <tableColumn id="15988" name="Column15966"/>
    <tableColumn id="15989" name="Column15967"/>
    <tableColumn id="15990" name="Column15968"/>
    <tableColumn id="15991" name="Column15969"/>
    <tableColumn id="15992" name="Column15970"/>
    <tableColumn id="15993" name="Column15971"/>
    <tableColumn id="15994" name="Column15972"/>
    <tableColumn id="15995" name="Column15973"/>
    <tableColumn id="15996" name="Column15974"/>
    <tableColumn id="15997" name="Column15975"/>
    <tableColumn id="15998" name="Column15976"/>
    <tableColumn id="15999" name="Column15977"/>
    <tableColumn id="16000" name="Column15978"/>
    <tableColumn id="16001" name="Column15979"/>
    <tableColumn id="16002" name="Column15980"/>
    <tableColumn id="16003" name="Column15981"/>
    <tableColumn id="16004" name="Column15982"/>
    <tableColumn id="16005" name="Column15983"/>
    <tableColumn id="16006" name="Column15984"/>
    <tableColumn id="16007" name="Column15985"/>
    <tableColumn id="16008" name="Column15986"/>
    <tableColumn id="16009" name="Column15987"/>
    <tableColumn id="16010" name="Column15988"/>
    <tableColumn id="16011" name="Column15989"/>
    <tableColumn id="16012" name="Column15990"/>
    <tableColumn id="16013" name="Column15991"/>
    <tableColumn id="16014" name="Column15992"/>
    <tableColumn id="16015" name="Column15993"/>
    <tableColumn id="16016" name="Column15994"/>
    <tableColumn id="16017" name="Column15995"/>
    <tableColumn id="16018" name="Column15996"/>
    <tableColumn id="16019" name="Column15997"/>
    <tableColumn id="16020" name="Column15998"/>
    <tableColumn id="16021" name="Column15999"/>
    <tableColumn id="16022" name="Column16000"/>
    <tableColumn id="16023" name="Column16001"/>
    <tableColumn id="16024" name="Column16002"/>
    <tableColumn id="16025" name="Column16003"/>
    <tableColumn id="16026" name="Column16004"/>
    <tableColumn id="16027" name="Column16005"/>
    <tableColumn id="16028" name="Column16006"/>
    <tableColumn id="16029" name="Column16007"/>
    <tableColumn id="16030" name="Column16008"/>
    <tableColumn id="16031" name="Column16009"/>
    <tableColumn id="16032" name="Column16010"/>
    <tableColumn id="16033" name="Column16011"/>
    <tableColumn id="16034" name="Column16012"/>
    <tableColumn id="16035" name="Column16013"/>
    <tableColumn id="16036" name="Column16014"/>
    <tableColumn id="16037" name="Column16015"/>
    <tableColumn id="16038" name="Column16016"/>
    <tableColumn id="16039" name="Column16017"/>
    <tableColumn id="16040" name="Column16018"/>
    <tableColumn id="16041" name="Column16019"/>
    <tableColumn id="16042" name="Column16020"/>
    <tableColumn id="16043" name="Column16021"/>
    <tableColumn id="16044" name="Column16022"/>
    <tableColumn id="16045" name="Column16023"/>
    <tableColumn id="16046" name="Column16024"/>
    <tableColumn id="16047" name="Column16025"/>
    <tableColumn id="16048" name="Column16026"/>
    <tableColumn id="16049" name="Column16027"/>
    <tableColumn id="16050" name="Column16028"/>
    <tableColumn id="16051" name="Column16029"/>
    <tableColumn id="16052" name="Column16030"/>
    <tableColumn id="16053" name="Column16031"/>
    <tableColumn id="16054" name="Column16032"/>
    <tableColumn id="16055" name="Column16033"/>
    <tableColumn id="16056" name="Column16034"/>
    <tableColumn id="16057" name="Column16035"/>
    <tableColumn id="16058" name="Column16036"/>
    <tableColumn id="16059" name="Column16037"/>
    <tableColumn id="16060" name="Column16038"/>
    <tableColumn id="16061" name="Column16039"/>
    <tableColumn id="16062" name="Column16040"/>
    <tableColumn id="16063" name="Column16041"/>
    <tableColumn id="16064" name="Column16042"/>
    <tableColumn id="16065" name="Column16043"/>
    <tableColumn id="16066" name="Column16044"/>
    <tableColumn id="16067" name="Column16045"/>
    <tableColumn id="16068" name="Column16046"/>
    <tableColumn id="16069" name="Column16047"/>
    <tableColumn id="16070" name="Column16048"/>
    <tableColumn id="16071" name="Column16049"/>
    <tableColumn id="16072" name="Column16050"/>
    <tableColumn id="16073" name="Column16051"/>
    <tableColumn id="16074" name="Column16052"/>
    <tableColumn id="16075" name="Column16053"/>
    <tableColumn id="16076" name="Column16054"/>
    <tableColumn id="16077" name="Column16055"/>
    <tableColumn id="16078" name="Column16056"/>
    <tableColumn id="16079" name="Column16057"/>
    <tableColumn id="16080" name="Column16058"/>
    <tableColumn id="16081" name="Column16059"/>
    <tableColumn id="16082" name="Column16060"/>
    <tableColumn id="16083" name="Column16061"/>
    <tableColumn id="16084" name="Column16062"/>
    <tableColumn id="16085" name="Column16063"/>
    <tableColumn id="16086" name="Column16064"/>
    <tableColumn id="16087" name="Column16065"/>
    <tableColumn id="16088" name="Column16066"/>
    <tableColumn id="16089" name="Column16067"/>
    <tableColumn id="16090" name="Column16068"/>
    <tableColumn id="16091" name="Column16069"/>
    <tableColumn id="16092" name="Column16070"/>
    <tableColumn id="16093" name="Column16071"/>
    <tableColumn id="16094" name="Column16072"/>
    <tableColumn id="16095" name="Column16073"/>
    <tableColumn id="16096" name="Column16074"/>
    <tableColumn id="16097" name="Column16075"/>
    <tableColumn id="16098" name="Column16076"/>
    <tableColumn id="16099" name="Column16077"/>
    <tableColumn id="16100" name="Column16078"/>
    <tableColumn id="16101" name="Column16079"/>
    <tableColumn id="16102" name="Column16080"/>
    <tableColumn id="16103" name="Column16081"/>
    <tableColumn id="16104" name="Column16082"/>
    <tableColumn id="16105" name="Column16083"/>
    <tableColumn id="16106" name="Column16084"/>
    <tableColumn id="16107" name="Column16085"/>
    <tableColumn id="16108" name="Column16086"/>
    <tableColumn id="16109" name="Column16087"/>
    <tableColumn id="16110" name="Column16088"/>
    <tableColumn id="16111" name="Column16089"/>
    <tableColumn id="16112" name="Column16090"/>
    <tableColumn id="16113" name="Column16091"/>
    <tableColumn id="16114" name="Column16092"/>
    <tableColumn id="16115" name="Column16093"/>
    <tableColumn id="16116" name="Column16094"/>
    <tableColumn id="16117" name="Column16095"/>
    <tableColumn id="16118" name="Column16096"/>
    <tableColumn id="16119" name="Column16097"/>
    <tableColumn id="16120" name="Column16098"/>
    <tableColumn id="16121" name="Column16099"/>
    <tableColumn id="16122" name="Column16100"/>
    <tableColumn id="16123" name="Column16101"/>
    <tableColumn id="16124" name="Column16102"/>
    <tableColumn id="16125" name="Column16103"/>
    <tableColumn id="16126" name="Column16104"/>
    <tableColumn id="16127" name="Column16105"/>
    <tableColumn id="16128" name="Column16106"/>
    <tableColumn id="16129" name="Column16107"/>
    <tableColumn id="16130" name="Column16108"/>
    <tableColumn id="16131" name="Column16109"/>
    <tableColumn id="16132" name="Column16110"/>
    <tableColumn id="16133" name="Column16111"/>
    <tableColumn id="16134" name="Column16112"/>
    <tableColumn id="16135" name="Column16113"/>
    <tableColumn id="16136" name="Column16114"/>
    <tableColumn id="16137" name="Column16115"/>
    <tableColumn id="16138" name="Column16116"/>
    <tableColumn id="16139" name="Column16117"/>
    <tableColumn id="16140" name="Column16118"/>
    <tableColumn id="16141" name="Column16119"/>
    <tableColumn id="16142" name="Column16120"/>
    <tableColumn id="16143" name="Column16121"/>
    <tableColumn id="16144" name="Column16122"/>
    <tableColumn id="16145" name="Column16123"/>
    <tableColumn id="16146" name="Column16124"/>
    <tableColumn id="16147" name="Column16125"/>
    <tableColumn id="16148" name="Column16126"/>
    <tableColumn id="16149" name="Column16127"/>
    <tableColumn id="16150" name="Column16128"/>
    <tableColumn id="16151" name="Column16129"/>
    <tableColumn id="16152" name="Column16130"/>
    <tableColumn id="16153" name="Column16131"/>
    <tableColumn id="16154" name="Column16132"/>
    <tableColumn id="16155" name="Column16133"/>
    <tableColumn id="16156" name="Column16134"/>
    <tableColumn id="16157" name="Column16135"/>
    <tableColumn id="16158" name="Column16136"/>
    <tableColumn id="16159" name="Column16137"/>
    <tableColumn id="16160" name="Column16138"/>
    <tableColumn id="16161" name="Column16139"/>
    <tableColumn id="16162" name="Column16140"/>
    <tableColumn id="16163" name="Column16141"/>
    <tableColumn id="16164" name="Column16142"/>
    <tableColumn id="16165" name="Column16143"/>
    <tableColumn id="16166" name="Column16144"/>
    <tableColumn id="16167" name="Column16145"/>
    <tableColumn id="16168" name="Column16146"/>
    <tableColumn id="16169" name="Column16147"/>
    <tableColumn id="16170" name="Column16148"/>
    <tableColumn id="16171" name="Column16149"/>
    <tableColumn id="16172" name="Column16150"/>
    <tableColumn id="16173" name="Column16151"/>
    <tableColumn id="16174" name="Column16152"/>
    <tableColumn id="16175" name="Column16153"/>
    <tableColumn id="16176" name="Column16154"/>
    <tableColumn id="16177" name="Column16155"/>
    <tableColumn id="16178" name="Column16156"/>
    <tableColumn id="16179" name="Column16157"/>
    <tableColumn id="16180" name="Column16158"/>
    <tableColumn id="16181" name="Column16159"/>
    <tableColumn id="16182" name="Column16160"/>
    <tableColumn id="16183" name="Column16161"/>
    <tableColumn id="16184" name="Column16162"/>
    <tableColumn id="16185" name="Column16163"/>
    <tableColumn id="16186" name="Column16164"/>
    <tableColumn id="16187" name="Column16165"/>
    <tableColumn id="16188" name="Column16166"/>
    <tableColumn id="16189" name="Column16167"/>
    <tableColumn id="16190" name="Column16168"/>
    <tableColumn id="16191" name="Column16169"/>
    <tableColumn id="16192" name="Column16170"/>
    <tableColumn id="16193" name="Column16171"/>
    <tableColumn id="16194" name="Column16172"/>
    <tableColumn id="16195" name="Column16173"/>
    <tableColumn id="16196" name="Column16174"/>
    <tableColumn id="16197" name="Column16175"/>
    <tableColumn id="16198" name="Column16176"/>
    <tableColumn id="16199" name="Column16177"/>
    <tableColumn id="16200" name="Column16178"/>
    <tableColumn id="16201" name="Column16179"/>
    <tableColumn id="16202" name="Column16180"/>
    <tableColumn id="16203" name="Column16181"/>
    <tableColumn id="16204" name="Column16182"/>
    <tableColumn id="16205" name="Column16183"/>
    <tableColumn id="16206" name="Column16184"/>
    <tableColumn id="16207" name="Column16185"/>
    <tableColumn id="16208" name="Column16186"/>
    <tableColumn id="16209" name="Column16187"/>
    <tableColumn id="16210" name="Column16188"/>
    <tableColumn id="16211" name="Column16189"/>
    <tableColumn id="16212" name="Column16190"/>
    <tableColumn id="16213" name="Column16191"/>
    <tableColumn id="16214" name="Column16192"/>
    <tableColumn id="16215" name="Column16193"/>
    <tableColumn id="16216" name="Column16194"/>
    <tableColumn id="16217" name="Column16195"/>
    <tableColumn id="16218" name="Column16196"/>
    <tableColumn id="16219" name="Column16197"/>
    <tableColumn id="16220" name="Column16198"/>
    <tableColumn id="16221" name="Column16199"/>
    <tableColumn id="16222" name="Column16200"/>
    <tableColumn id="16223" name="Column16201"/>
    <tableColumn id="16224" name="Column16202"/>
    <tableColumn id="16225" name="Column16203"/>
    <tableColumn id="16226" name="Column16204"/>
    <tableColumn id="16227" name="Column16205"/>
    <tableColumn id="16228" name="Column16206"/>
    <tableColumn id="16229" name="Column16207"/>
    <tableColumn id="16230" name="Column16208"/>
    <tableColumn id="16231" name="Column16209"/>
    <tableColumn id="16232" name="Column16210"/>
    <tableColumn id="16233" name="Column16211"/>
    <tableColumn id="16234" name="Column16212"/>
    <tableColumn id="16235" name="Column16213"/>
    <tableColumn id="16236" name="Column16214"/>
    <tableColumn id="16237" name="Column16215"/>
    <tableColumn id="16238" name="Column16216"/>
    <tableColumn id="16239" name="Column16217"/>
    <tableColumn id="16240" name="Column16218"/>
    <tableColumn id="16241" name="Column16219"/>
    <tableColumn id="16242" name="Column16220"/>
    <tableColumn id="16243" name="Column16221"/>
    <tableColumn id="16244" name="Column16222"/>
    <tableColumn id="16245" name="Column16223"/>
    <tableColumn id="16246" name="Column16224"/>
    <tableColumn id="16247" name="Column16225"/>
    <tableColumn id="16248" name="Column16226"/>
    <tableColumn id="16249" name="Column16227"/>
    <tableColumn id="16250" name="Column16228"/>
    <tableColumn id="16251" name="Column16229"/>
    <tableColumn id="16252" name="Column16230"/>
    <tableColumn id="16253" name="Column16231"/>
    <tableColumn id="16254" name="Column16232"/>
    <tableColumn id="16255" name="Column16233"/>
    <tableColumn id="16256" name="Column16234"/>
    <tableColumn id="16257" name="Column16235"/>
    <tableColumn id="16258" name="Column16236"/>
    <tableColumn id="16259" name="Column16237"/>
    <tableColumn id="16260" name="Column16238"/>
    <tableColumn id="16261" name="Column16239"/>
    <tableColumn id="16262" name="Column16240"/>
    <tableColumn id="16263" name="Column16241"/>
    <tableColumn id="16264" name="Column16242"/>
    <tableColumn id="16265" name="Column16243"/>
    <tableColumn id="16266" name="Column16244"/>
    <tableColumn id="16267" name="Column16245"/>
    <tableColumn id="16268" name="Column16246"/>
    <tableColumn id="16269" name="Column16247"/>
    <tableColumn id="16270" name="Column16248"/>
    <tableColumn id="16271" name="Column16249"/>
    <tableColumn id="16272" name="Column16250"/>
    <tableColumn id="16273" name="Column16251"/>
    <tableColumn id="16274" name="Column16252"/>
    <tableColumn id="16275" name="Column16253"/>
    <tableColumn id="16276" name="Column16254"/>
    <tableColumn id="16277" name="Column16255"/>
    <tableColumn id="16278" name="Column16256"/>
    <tableColumn id="16279" name="Column16257"/>
    <tableColumn id="16280" name="Column16258"/>
    <tableColumn id="16281" name="Column16259"/>
    <tableColumn id="16282" name="Column16260"/>
    <tableColumn id="16283" name="Column16261"/>
    <tableColumn id="16284" name="Column16262"/>
    <tableColumn id="16285" name="Column16263"/>
    <tableColumn id="16286" name="Column16264"/>
    <tableColumn id="16287" name="Column16265"/>
    <tableColumn id="16288" name="Column16266"/>
    <tableColumn id="16289" name="Column16267"/>
    <tableColumn id="16290" name="Column16268"/>
    <tableColumn id="16291" name="Column16269"/>
    <tableColumn id="16292" name="Column16270"/>
    <tableColumn id="16293" name="Column16271"/>
    <tableColumn id="16294" name="Column16272"/>
    <tableColumn id="16295" name="Column16273"/>
    <tableColumn id="16296" name="Column16274"/>
    <tableColumn id="16297" name="Column16275"/>
    <tableColumn id="16298" name="Column16276"/>
    <tableColumn id="16299" name="Column16277"/>
    <tableColumn id="16300" name="Column16278"/>
    <tableColumn id="16301" name="Column16279"/>
    <tableColumn id="16302" name="Column16280"/>
    <tableColumn id="16303" name="Column16281"/>
    <tableColumn id="16304" name="Column16282"/>
    <tableColumn id="16305" name="Column16283"/>
    <tableColumn id="16306" name="Column16284"/>
    <tableColumn id="16307" name="Column16285"/>
    <tableColumn id="16308" name="Column16286"/>
    <tableColumn id="16309" name="Column16287"/>
    <tableColumn id="16310" name="Column16288"/>
    <tableColumn id="16311" name="Column16289"/>
    <tableColumn id="16312" name="Column16290"/>
    <tableColumn id="16313" name="Column16291"/>
    <tableColumn id="16314" name="Column16292"/>
    <tableColumn id="16315" name="Column16293"/>
    <tableColumn id="16316" name="Column16294"/>
    <tableColumn id="16317" name="Column16295"/>
    <tableColumn id="16318" name="Column16296"/>
    <tableColumn id="16319" name="Column16297"/>
    <tableColumn id="16320" name="Column16298"/>
    <tableColumn id="16321" name="Column16299"/>
    <tableColumn id="16322" name="Column16300"/>
    <tableColumn id="16323" name="Column16301"/>
    <tableColumn id="16324" name="Column16302"/>
    <tableColumn id="16325" name="Column16303"/>
    <tableColumn id="16326" name="Column16304"/>
    <tableColumn id="16327" name="Column16305"/>
    <tableColumn id="16328" name="Column16306"/>
    <tableColumn id="16329" name="Column16307"/>
    <tableColumn id="16330" name="Column16308"/>
    <tableColumn id="16331" name="Column16309"/>
    <tableColumn id="16332" name="Column16310"/>
    <tableColumn id="16333" name="Column16311"/>
    <tableColumn id="16334" name="Column16312"/>
    <tableColumn id="16335" name="Column16313"/>
    <tableColumn id="16336" name="Column16314"/>
    <tableColumn id="16337" name="Column16315"/>
    <tableColumn id="16338" name="Column16316"/>
    <tableColumn id="16339" name="Column16317"/>
    <tableColumn id="16340" name="Column16318"/>
    <tableColumn id="16341" name="Column16319"/>
    <tableColumn id="16342" name="Column16320"/>
    <tableColumn id="16343" name="Column16321"/>
    <tableColumn id="16344" name="Column16322"/>
    <tableColumn id="16345" name="Column16323"/>
    <tableColumn id="16346" name="Column16324"/>
    <tableColumn id="16347" name="Column16325"/>
    <tableColumn id="16348" name="Column16326"/>
    <tableColumn id="16349" name="Column16327"/>
    <tableColumn id="16350" name="Column16328"/>
    <tableColumn id="16351" name="Column16329"/>
    <tableColumn id="16352" name="Column16330"/>
    <tableColumn id="16353" name="Column16331"/>
    <tableColumn id="16354" name="Column16332"/>
    <tableColumn id="16355" name="Column16333"/>
    <tableColumn id="16356" name="Column16334"/>
    <tableColumn id="16357" name="Column16335"/>
    <tableColumn id="16358" name="Column16336"/>
    <tableColumn id="16359" name="Column16337"/>
    <tableColumn id="16360" name="Column16338"/>
    <tableColumn id="16361" name="Column16339"/>
    <tableColumn id="16362" name="Column16340"/>
    <tableColumn id="16363" name="Column16341"/>
    <tableColumn id="16364" name="Column16342"/>
    <tableColumn id="16365" name="Column16343"/>
    <tableColumn id="16366" name="Column16344"/>
    <tableColumn id="16367" name="Column16345"/>
    <tableColumn id="16368" name="Column16346"/>
    <tableColumn id="16369" name="Column16347"/>
    <tableColumn id="16370" name="Column16348"/>
    <tableColumn id="16371" name="Column16349"/>
    <tableColumn id="16372" name="Column16350"/>
    <tableColumn id="16373" name="Column16351"/>
    <tableColumn id="16374" name="Column16352"/>
    <tableColumn id="16375" name="Column16353"/>
    <tableColumn id="16376" name="Column16354"/>
    <tableColumn id="16377" name="Column16355"/>
    <tableColumn id="16378" name="Column16356"/>
    <tableColumn id="16379" name="Column16357"/>
    <tableColumn id="16380" name="Column16358"/>
    <tableColumn id="16381" name="Column16359"/>
    <tableColumn id="16382" name="Column16360"/>
    <tableColumn id="16383" name="Column16361"/>
    <tableColumn id="16384" name="Column16362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VENTAS" displayName="VENTAS" ref="A1:N3816" totalsRowShown="0">
  <autoFilter ref="A1:N3816"/>
  <tableColumns count="14">
    <tableColumn id="1" name="Fecha" dataDxfId="31"/>
    <tableColumn id="2" name="Detalle de compra" dataDxfId="32"/>
    <tableColumn id="3" name="Nombre del Cliente" dataDxfId="33"/>
    <tableColumn id="4" name="Nombre del Gestor" dataDxfId="34"/>
    <tableColumn id="5" name="Código del producto Vendido" dataDxfId="35"/>
    <tableColumn id="6" name="Descripcion" dataDxfId="36"/>
    <tableColumn id="7" name="Cantidad" dataDxfId="37"/>
    <tableColumn id="8" name="Precio Venta" dataDxfId="38"/>
    <tableColumn id="9" name="Total" dataDxfId="39"/>
    <tableColumn id="10" name="Comisión Unitaria 10%" dataDxfId="40"/>
    <tableColumn id="11" name="Costo Unitario SIN Comision" dataDxfId="41"/>
    <tableColumn id="12" name="Ganancia" dataDxfId="42"/>
    <tableColumn id="13" name="Observaciones" dataDxfId="43"/>
    <tableColumn id="14" name="ID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1:98" totalsRowShown="0">
  <autoFilter ref="A1:XFD98"/>
  <tableColumns count="16384">
    <tableColumn id="1" name="FECHA" dataDxfId="45"/>
    <tableColumn id="2" name="CONCEPTO" dataDxfId="46"/>
    <tableColumn id="3" name="MONTO (USD)" dataDxfId="47"/>
    <tableColumn id="4" name="Categoría" dataDxfId="48"/>
    <tableColumn id="5" name="Column1"/>
    <tableColumn id="6" name="Column2"/>
    <tableColumn id="7" name="Column3"/>
    <tableColumn id="8" name="Column4"/>
    <tableColumn id="9" name="Column5"/>
    <tableColumn id="10" name="Column6"/>
    <tableColumn id="11" name="Column7"/>
    <tableColumn id="12" name="Column8"/>
    <tableColumn id="13" name="Column9"/>
    <tableColumn id="14" name="Column10"/>
    <tableColumn id="15" name="Column11"/>
    <tableColumn id="16" name="Column12"/>
    <tableColumn id="17" name="Column13"/>
    <tableColumn id="18" name="Column14"/>
    <tableColumn id="19" name="Column15"/>
    <tableColumn id="20" name="Column16"/>
    <tableColumn id="21" name="Column17"/>
    <tableColumn id="22" name="Column18"/>
    <tableColumn id="23" name="Column19"/>
    <tableColumn id="24" name="Column20"/>
    <tableColumn id="25" name="Column21"/>
    <tableColumn id="26" name="Column22"/>
    <tableColumn id="27" name="Column23"/>
    <tableColumn id="28" name="Column24"/>
    <tableColumn id="29" name="Column25"/>
    <tableColumn id="30" name="Column26"/>
    <tableColumn id="31" name="Column27"/>
    <tableColumn id="32" name="Column28"/>
    <tableColumn id="33" name="Column29"/>
    <tableColumn id="34" name="Column30"/>
    <tableColumn id="35" name="Column31"/>
    <tableColumn id="36" name="Column32"/>
    <tableColumn id="37" name="Column33"/>
    <tableColumn id="38" name="Column34"/>
    <tableColumn id="39" name="Column35"/>
    <tableColumn id="40" name="Column36"/>
    <tableColumn id="41" name="Column37"/>
    <tableColumn id="42" name="Column38"/>
    <tableColumn id="43" name="Column39"/>
    <tableColumn id="44" name="Column40"/>
    <tableColumn id="45" name="Column41"/>
    <tableColumn id="46" name="Column42"/>
    <tableColumn id="47" name="Column43"/>
    <tableColumn id="48" name="Column44"/>
    <tableColumn id="49" name="Column45"/>
    <tableColumn id="50" name="Column46"/>
    <tableColumn id="51" name="Column47"/>
    <tableColumn id="52" name="Column48"/>
    <tableColumn id="53" name="Column49"/>
    <tableColumn id="54" name="Column50"/>
    <tableColumn id="55" name="Column51"/>
    <tableColumn id="56" name="Column52"/>
    <tableColumn id="57" name="Column53"/>
    <tableColumn id="58" name="Column54"/>
    <tableColumn id="59" name="Column55"/>
    <tableColumn id="60" name="Column56"/>
    <tableColumn id="61" name="Column57"/>
    <tableColumn id="62" name="Column58"/>
    <tableColumn id="63" name="Column59"/>
    <tableColumn id="64" name="Column60"/>
    <tableColumn id="65" name="Column61"/>
    <tableColumn id="66" name="Column62"/>
    <tableColumn id="67" name="Column63"/>
    <tableColumn id="68" name="Column64"/>
    <tableColumn id="69" name="Column65"/>
    <tableColumn id="70" name="Column66"/>
    <tableColumn id="71" name="Column67"/>
    <tableColumn id="72" name="Column68"/>
    <tableColumn id="73" name="Column69"/>
    <tableColumn id="74" name="Column70"/>
    <tableColumn id="75" name="Column71"/>
    <tableColumn id="76" name="Column72"/>
    <tableColumn id="77" name="Column73"/>
    <tableColumn id="78" name="Column74"/>
    <tableColumn id="79" name="Column75"/>
    <tableColumn id="80" name="Column76"/>
    <tableColumn id="81" name="Column77"/>
    <tableColumn id="82" name="Column78"/>
    <tableColumn id="83" name="Column79"/>
    <tableColumn id="84" name="Column80"/>
    <tableColumn id="85" name="Column81"/>
    <tableColumn id="86" name="Column82"/>
    <tableColumn id="87" name="Column83"/>
    <tableColumn id="88" name="Column84"/>
    <tableColumn id="89" name="Column85"/>
    <tableColumn id="90" name="Column86"/>
    <tableColumn id="91" name="Column87"/>
    <tableColumn id="92" name="Column88"/>
    <tableColumn id="93" name="Column89"/>
    <tableColumn id="94" name="Column90"/>
    <tableColumn id="95" name="Column91"/>
    <tableColumn id="96" name="Column92"/>
    <tableColumn id="97" name="Column93"/>
    <tableColumn id="98" name="Column94"/>
    <tableColumn id="99" name="Column95"/>
    <tableColumn id="100" name="Column96"/>
    <tableColumn id="101" name="Column97"/>
    <tableColumn id="102" name="Column98"/>
    <tableColumn id="103" name="Column99"/>
    <tableColumn id="104" name="Column100"/>
    <tableColumn id="105" name="Column101"/>
    <tableColumn id="106" name="Column102"/>
    <tableColumn id="107" name="Column103"/>
    <tableColumn id="108" name="Column104"/>
    <tableColumn id="109" name="Column105"/>
    <tableColumn id="110" name="Column106"/>
    <tableColumn id="111" name="Column107"/>
    <tableColumn id="112" name="Column108"/>
    <tableColumn id="113" name="Column109"/>
    <tableColumn id="114" name="Column110"/>
    <tableColumn id="115" name="Column111"/>
    <tableColumn id="116" name="Column112"/>
    <tableColumn id="117" name="Column113"/>
    <tableColumn id="118" name="Column114"/>
    <tableColumn id="119" name="Column115"/>
    <tableColumn id="120" name="Column116"/>
    <tableColumn id="121" name="Column117"/>
    <tableColumn id="122" name="Column118"/>
    <tableColumn id="123" name="Column119"/>
    <tableColumn id="124" name="Column120"/>
    <tableColumn id="125" name="Column121"/>
    <tableColumn id="126" name="Column122"/>
    <tableColumn id="127" name="Column123"/>
    <tableColumn id="128" name="Column124"/>
    <tableColumn id="129" name="Column125"/>
    <tableColumn id="130" name="Column126"/>
    <tableColumn id="131" name="Column127"/>
    <tableColumn id="132" name="Column128"/>
    <tableColumn id="133" name="Column129"/>
    <tableColumn id="134" name="Column130"/>
    <tableColumn id="135" name="Column131"/>
    <tableColumn id="136" name="Column132"/>
    <tableColumn id="137" name="Column133"/>
    <tableColumn id="138" name="Column134"/>
    <tableColumn id="139" name="Column135"/>
    <tableColumn id="140" name="Column136"/>
    <tableColumn id="141" name="Column137"/>
    <tableColumn id="142" name="Column138"/>
    <tableColumn id="143" name="Column139"/>
    <tableColumn id="144" name="Column140"/>
    <tableColumn id="145" name="Column141"/>
    <tableColumn id="146" name="Column142"/>
    <tableColumn id="147" name="Column143"/>
    <tableColumn id="148" name="Column144"/>
    <tableColumn id="149" name="Column145"/>
    <tableColumn id="150" name="Column146"/>
    <tableColumn id="151" name="Column147"/>
    <tableColumn id="152" name="Column148"/>
    <tableColumn id="153" name="Column149"/>
    <tableColumn id="154" name="Column150"/>
    <tableColumn id="155" name="Column151"/>
    <tableColumn id="156" name="Column152"/>
    <tableColumn id="157" name="Column153"/>
    <tableColumn id="158" name="Column154"/>
    <tableColumn id="159" name="Column155"/>
    <tableColumn id="160" name="Column156"/>
    <tableColumn id="161" name="Column157"/>
    <tableColumn id="162" name="Column158"/>
    <tableColumn id="163" name="Column159"/>
    <tableColumn id="164" name="Column160"/>
    <tableColumn id="165" name="Column161"/>
    <tableColumn id="166" name="Column162"/>
    <tableColumn id="167" name="Column163"/>
    <tableColumn id="168" name="Column164"/>
    <tableColumn id="169" name="Column165"/>
    <tableColumn id="170" name="Column166"/>
    <tableColumn id="171" name="Column167"/>
    <tableColumn id="172" name="Column168"/>
    <tableColumn id="173" name="Column169"/>
    <tableColumn id="174" name="Column170"/>
    <tableColumn id="175" name="Column171"/>
    <tableColumn id="176" name="Column172"/>
    <tableColumn id="177" name="Column173"/>
    <tableColumn id="178" name="Column174"/>
    <tableColumn id="179" name="Column175"/>
    <tableColumn id="180" name="Column176"/>
    <tableColumn id="181" name="Column177"/>
    <tableColumn id="182" name="Column178"/>
    <tableColumn id="183" name="Column179"/>
    <tableColumn id="184" name="Column180"/>
    <tableColumn id="185" name="Column181"/>
    <tableColumn id="186" name="Column182"/>
    <tableColumn id="187" name="Column183"/>
    <tableColumn id="188" name="Column184"/>
    <tableColumn id="189" name="Column185"/>
    <tableColumn id="190" name="Column186"/>
    <tableColumn id="191" name="Column187"/>
    <tableColumn id="192" name="Column188"/>
    <tableColumn id="193" name="Column189"/>
    <tableColumn id="194" name="Column190"/>
    <tableColumn id="195" name="Column191"/>
    <tableColumn id="196" name="Column192"/>
    <tableColumn id="197" name="Column193"/>
    <tableColumn id="198" name="Column194"/>
    <tableColumn id="199" name="Column195"/>
    <tableColumn id="200" name="Column196"/>
    <tableColumn id="201" name="Column197"/>
    <tableColumn id="202" name="Column198"/>
    <tableColumn id="203" name="Column199"/>
    <tableColumn id="204" name="Column200"/>
    <tableColumn id="205" name="Column201"/>
    <tableColumn id="206" name="Column202"/>
    <tableColumn id="207" name="Column203"/>
    <tableColumn id="208" name="Column204"/>
    <tableColumn id="209" name="Column205"/>
    <tableColumn id="210" name="Column206"/>
    <tableColumn id="211" name="Column207"/>
    <tableColumn id="212" name="Column208"/>
    <tableColumn id="213" name="Column209"/>
    <tableColumn id="214" name="Column210"/>
    <tableColumn id="215" name="Column211"/>
    <tableColumn id="216" name="Column212"/>
    <tableColumn id="217" name="Column213"/>
    <tableColumn id="218" name="Column214"/>
    <tableColumn id="219" name="Column215"/>
    <tableColumn id="220" name="Column216"/>
    <tableColumn id="221" name="Column217"/>
    <tableColumn id="222" name="Column218"/>
    <tableColumn id="223" name="Column219"/>
    <tableColumn id="224" name="Column220"/>
    <tableColumn id="225" name="Column221"/>
    <tableColumn id="226" name="Column222"/>
    <tableColumn id="227" name="Column223"/>
    <tableColumn id="228" name="Column224"/>
    <tableColumn id="229" name="Column225"/>
    <tableColumn id="230" name="Column226"/>
    <tableColumn id="231" name="Column227"/>
    <tableColumn id="232" name="Column228"/>
    <tableColumn id="233" name="Column229"/>
    <tableColumn id="234" name="Column230"/>
    <tableColumn id="235" name="Column231"/>
    <tableColumn id="236" name="Column232"/>
    <tableColumn id="237" name="Column233"/>
    <tableColumn id="238" name="Column234"/>
    <tableColumn id="239" name="Column235"/>
    <tableColumn id="240" name="Column236"/>
    <tableColumn id="241" name="Column237"/>
    <tableColumn id="242" name="Column238"/>
    <tableColumn id="243" name="Column239"/>
    <tableColumn id="244" name="Column240"/>
    <tableColumn id="245" name="Column241"/>
    <tableColumn id="246" name="Column242"/>
    <tableColumn id="247" name="Column243"/>
    <tableColumn id="248" name="Column244"/>
    <tableColumn id="249" name="Column245"/>
    <tableColumn id="250" name="Column246"/>
    <tableColumn id="251" name="Column247"/>
    <tableColumn id="252" name="Column248"/>
    <tableColumn id="253" name="Column249"/>
    <tableColumn id="254" name="Column250"/>
    <tableColumn id="255" name="Column251"/>
    <tableColumn id="256" name="Column252"/>
    <tableColumn id="257" name="Column253"/>
    <tableColumn id="258" name="Column254"/>
    <tableColumn id="259" name="Column255"/>
    <tableColumn id="260" name="Column256"/>
    <tableColumn id="261" name="Column257"/>
    <tableColumn id="262" name="Column258"/>
    <tableColumn id="263" name="Column259"/>
    <tableColumn id="264" name="Column260"/>
    <tableColumn id="265" name="Column261"/>
    <tableColumn id="266" name="Column262"/>
    <tableColumn id="267" name="Column263"/>
    <tableColumn id="268" name="Column264"/>
    <tableColumn id="269" name="Column265"/>
    <tableColumn id="270" name="Column266"/>
    <tableColumn id="271" name="Column267"/>
    <tableColumn id="272" name="Column268"/>
    <tableColumn id="273" name="Column269"/>
    <tableColumn id="274" name="Column270"/>
    <tableColumn id="275" name="Column271"/>
    <tableColumn id="276" name="Column272"/>
    <tableColumn id="277" name="Column273"/>
    <tableColumn id="278" name="Column274"/>
    <tableColumn id="279" name="Column275"/>
    <tableColumn id="280" name="Column276"/>
    <tableColumn id="281" name="Column277"/>
    <tableColumn id="282" name="Column278"/>
    <tableColumn id="283" name="Column279"/>
    <tableColumn id="284" name="Column280"/>
    <tableColumn id="285" name="Column281"/>
    <tableColumn id="286" name="Column282"/>
    <tableColumn id="287" name="Column283"/>
    <tableColumn id="288" name="Column284"/>
    <tableColumn id="289" name="Column285"/>
    <tableColumn id="290" name="Column286"/>
    <tableColumn id="291" name="Column287"/>
    <tableColumn id="292" name="Column288"/>
    <tableColumn id="293" name="Column289"/>
    <tableColumn id="294" name="Column290"/>
    <tableColumn id="295" name="Column291"/>
    <tableColumn id="296" name="Column292"/>
    <tableColumn id="297" name="Column293"/>
    <tableColumn id="298" name="Column294"/>
    <tableColumn id="299" name="Column295"/>
    <tableColumn id="300" name="Column296"/>
    <tableColumn id="301" name="Column297"/>
    <tableColumn id="302" name="Column298"/>
    <tableColumn id="303" name="Column299"/>
    <tableColumn id="304" name="Column300"/>
    <tableColumn id="305" name="Column301"/>
    <tableColumn id="306" name="Column302"/>
    <tableColumn id="307" name="Column303"/>
    <tableColumn id="308" name="Column304"/>
    <tableColumn id="309" name="Column305"/>
    <tableColumn id="310" name="Column306"/>
    <tableColumn id="311" name="Column307"/>
    <tableColumn id="312" name="Column308"/>
    <tableColumn id="313" name="Column309"/>
    <tableColumn id="314" name="Column310"/>
    <tableColumn id="315" name="Column311"/>
    <tableColumn id="316" name="Column312"/>
    <tableColumn id="317" name="Column313"/>
    <tableColumn id="318" name="Column314"/>
    <tableColumn id="319" name="Column315"/>
    <tableColumn id="320" name="Column316"/>
    <tableColumn id="321" name="Column317"/>
    <tableColumn id="322" name="Column318"/>
    <tableColumn id="323" name="Column319"/>
    <tableColumn id="324" name="Column320"/>
    <tableColumn id="325" name="Column321"/>
    <tableColumn id="326" name="Column322"/>
    <tableColumn id="327" name="Column323"/>
    <tableColumn id="328" name="Column324"/>
    <tableColumn id="329" name="Column325"/>
    <tableColumn id="330" name="Column326"/>
    <tableColumn id="331" name="Column327"/>
    <tableColumn id="332" name="Column328"/>
    <tableColumn id="333" name="Column329"/>
    <tableColumn id="334" name="Column330"/>
    <tableColumn id="335" name="Column331"/>
    <tableColumn id="336" name="Column332"/>
    <tableColumn id="337" name="Column333"/>
    <tableColumn id="338" name="Column334"/>
    <tableColumn id="339" name="Column335"/>
    <tableColumn id="340" name="Column336"/>
    <tableColumn id="341" name="Column337"/>
    <tableColumn id="342" name="Column338"/>
    <tableColumn id="343" name="Column339"/>
    <tableColumn id="344" name="Column340"/>
    <tableColumn id="345" name="Column341"/>
    <tableColumn id="346" name="Column342"/>
    <tableColumn id="347" name="Column343"/>
    <tableColumn id="348" name="Column344"/>
    <tableColumn id="349" name="Column345"/>
    <tableColumn id="350" name="Column346"/>
    <tableColumn id="351" name="Column347"/>
    <tableColumn id="352" name="Column348"/>
    <tableColumn id="353" name="Column349"/>
    <tableColumn id="354" name="Column350"/>
    <tableColumn id="355" name="Column351"/>
    <tableColumn id="356" name="Column352"/>
    <tableColumn id="357" name="Column353"/>
    <tableColumn id="358" name="Column354"/>
    <tableColumn id="359" name="Column355"/>
    <tableColumn id="360" name="Column356"/>
    <tableColumn id="361" name="Column357"/>
    <tableColumn id="362" name="Column358"/>
    <tableColumn id="363" name="Column359"/>
    <tableColumn id="364" name="Column360"/>
    <tableColumn id="365" name="Column361"/>
    <tableColumn id="366" name="Column362"/>
    <tableColumn id="367" name="Column363"/>
    <tableColumn id="368" name="Column364"/>
    <tableColumn id="369" name="Column365"/>
    <tableColumn id="370" name="Column366"/>
    <tableColumn id="371" name="Column367"/>
    <tableColumn id="372" name="Column368"/>
    <tableColumn id="373" name="Column369"/>
    <tableColumn id="374" name="Column370"/>
    <tableColumn id="375" name="Column371"/>
    <tableColumn id="376" name="Column372"/>
    <tableColumn id="377" name="Column373"/>
    <tableColumn id="378" name="Column374"/>
    <tableColumn id="379" name="Column375"/>
    <tableColumn id="380" name="Column376"/>
    <tableColumn id="381" name="Column377"/>
    <tableColumn id="382" name="Column378"/>
    <tableColumn id="383" name="Column379"/>
    <tableColumn id="384" name="Column380"/>
    <tableColumn id="385" name="Column381"/>
    <tableColumn id="386" name="Column382"/>
    <tableColumn id="387" name="Column383"/>
    <tableColumn id="388" name="Column384"/>
    <tableColumn id="389" name="Column385"/>
    <tableColumn id="390" name="Column386"/>
    <tableColumn id="391" name="Column387"/>
    <tableColumn id="392" name="Column388"/>
    <tableColumn id="393" name="Column389"/>
    <tableColumn id="394" name="Column390"/>
    <tableColumn id="395" name="Column391"/>
    <tableColumn id="396" name="Column392"/>
    <tableColumn id="397" name="Column393"/>
    <tableColumn id="398" name="Column394"/>
    <tableColumn id="399" name="Column395"/>
    <tableColumn id="400" name="Column396"/>
    <tableColumn id="401" name="Column397"/>
    <tableColumn id="402" name="Column398"/>
    <tableColumn id="403" name="Column399"/>
    <tableColumn id="404" name="Column400"/>
    <tableColumn id="405" name="Column401"/>
    <tableColumn id="406" name="Column402"/>
    <tableColumn id="407" name="Column403"/>
    <tableColumn id="408" name="Column404"/>
    <tableColumn id="409" name="Column405"/>
    <tableColumn id="410" name="Column406"/>
    <tableColumn id="411" name="Column407"/>
    <tableColumn id="412" name="Column408"/>
    <tableColumn id="413" name="Column409"/>
    <tableColumn id="414" name="Column410"/>
    <tableColumn id="415" name="Column411"/>
    <tableColumn id="416" name="Column412"/>
    <tableColumn id="417" name="Column413"/>
    <tableColumn id="418" name="Column414"/>
    <tableColumn id="419" name="Column415"/>
    <tableColumn id="420" name="Column416"/>
    <tableColumn id="421" name="Column417"/>
    <tableColumn id="422" name="Column418"/>
    <tableColumn id="423" name="Column419"/>
    <tableColumn id="424" name="Column420"/>
    <tableColumn id="425" name="Column421"/>
    <tableColumn id="426" name="Column422"/>
    <tableColumn id="427" name="Column423"/>
    <tableColumn id="428" name="Column424"/>
    <tableColumn id="429" name="Column425"/>
    <tableColumn id="430" name="Column426"/>
    <tableColumn id="431" name="Column427"/>
    <tableColumn id="432" name="Column428"/>
    <tableColumn id="433" name="Column429"/>
    <tableColumn id="434" name="Column430"/>
    <tableColumn id="435" name="Column431"/>
    <tableColumn id="436" name="Column432"/>
    <tableColumn id="437" name="Column433"/>
    <tableColumn id="438" name="Column434"/>
    <tableColumn id="439" name="Column435"/>
    <tableColumn id="440" name="Column436"/>
    <tableColumn id="441" name="Column437"/>
    <tableColumn id="442" name="Column438"/>
    <tableColumn id="443" name="Column439"/>
    <tableColumn id="444" name="Column440"/>
    <tableColumn id="445" name="Column441"/>
    <tableColumn id="446" name="Column442"/>
    <tableColumn id="447" name="Column443"/>
    <tableColumn id="448" name="Column444"/>
    <tableColumn id="449" name="Column445"/>
    <tableColumn id="450" name="Column446"/>
    <tableColumn id="451" name="Column447"/>
    <tableColumn id="452" name="Column448"/>
    <tableColumn id="453" name="Column449"/>
    <tableColumn id="454" name="Column450"/>
    <tableColumn id="455" name="Column451"/>
    <tableColumn id="456" name="Column452"/>
    <tableColumn id="457" name="Column453"/>
    <tableColumn id="458" name="Column454"/>
    <tableColumn id="459" name="Column455"/>
    <tableColumn id="460" name="Column456"/>
    <tableColumn id="461" name="Column457"/>
    <tableColumn id="462" name="Column458"/>
    <tableColumn id="463" name="Column459"/>
    <tableColumn id="464" name="Column460"/>
    <tableColumn id="465" name="Column461"/>
    <tableColumn id="466" name="Column462"/>
    <tableColumn id="467" name="Column463"/>
    <tableColumn id="468" name="Column464"/>
    <tableColumn id="469" name="Column465"/>
    <tableColumn id="470" name="Column466"/>
    <tableColumn id="471" name="Column467"/>
    <tableColumn id="472" name="Column468"/>
    <tableColumn id="473" name="Column469"/>
    <tableColumn id="474" name="Column470"/>
    <tableColumn id="475" name="Column471"/>
    <tableColumn id="476" name="Column472"/>
    <tableColumn id="477" name="Column473"/>
    <tableColumn id="478" name="Column474"/>
    <tableColumn id="479" name="Column475"/>
    <tableColumn id="480" name="Column476"/>
    <tableColumn id="481" name="Column477"/>
    <tableColumn id="482" name="Column478"/>
    <tableColumn id="483" name="Column479"/>
    <tableColumn id="484" name="Column480"/>
    <tableColumn id="485" name="Column481"/>
    <tableColumn id="486" name="Column482"/>
    <tableColumn id="487" name="Column483"/>
    <tableColumn id="488" name="Column484"/>
    <tableColumn id="489" name="Column485"/>
    <tableColumn id="490" name="Column486"/>
    <tableColumn id="491" name="Column487"/>
    <tableColumn id="492" name="Column488"/>
    <tableColumn id="493" name="Column489"/>
    <tableColumn id="494" name="Column490"/>
    <tableColumn id="495" name="Column491"/>
    <tableColumn id="496" name="Column492"/>
    <tableColumn id="497" name="Column493"/>
    <tableColumn id="498" name="Column494"/>
    <tableColumn id="499" name="Column495"/>
    <tableColumn id="500" name="Column496"/>
    <tableColumn id="501" name="Column497"/>
    <tableColumn id="502" name="Column498"/>
    <tableColumn id="503" name="Column499"/>
    <tableColumn id="504" name="Column500"/>
    <tableColumn id="505" name="Column501"/>
    <tableColumn id="506" name="Column502"/>
    <tableColumn id="507" name="Column503"/>
    <tableColumn id="508" name="Column504"/>
    <tableColumn id="509" name="Column505"/>
    <tableColumn id="510" name="Column506"/>
    <tableColumn id="511" name="Column507"/>
    <tableColumn id="512" name="Column508"/>
    <tableColumn id="513" name="Column509"/>
    <tableColumn id="514" name="Column510"/>
    <tableColumn id="515" name="Column511"/>
    <tableColumn id="516" name="Column512"/>
    <tableColumn id="517" name="Column513"/>
    <tableColumn id="518" name="Column514"/>
    <tableColumn id="519" name="Column515"/>
    <tableColumn id="520" name="Column516"/>
    <tableColumn id="521" name="Column517"/>
    <tableColumn id="522" name="Column518"/>
    <tableColumn id="523" name="Column519"/>
    <tableColumn id="524" name="Column520"/>
    <tableColumn id="525" name="Column521"/>
    <tableColumn id="526" name="Column522"/>
    <tableColumn id="527" name="Column523"/>
    <tableColumn id="528" name="Column524"/>
    <tableColumn id="529" name="Column525"/>
    <tableColumn id="530" name="Column526"/>
    <tableColumn id="531" name="Column527"/>
    <tableColumn id="532" name="Column528"/>
    <tableColumn id="533" name="Column529"/>
    <tableColumn id="534" name="Column530"/>
    <tableColumn id="535" name="Column531"/>
    <tableColumn id="536" name="Column532"/>
    <tableColumn id="537" name="Column533"/>
    <tableColumn id="538" name="Column534"/>
    <tableColumn id="539" name="Column535"/>
    <tableColumn id="540" name="Column536"/>
    <tableColumn id="541" name="Column537"/>
    <tableColumn id="542" name="Column538"/>
    <tableColumn id="543" name="Column539"/>
    <tableColumn id="544" name="Column540"/>
    <tableColumn id="545" name="Column541"/>
    <tableColumn id="546" name="Column542"/>
    <tableColumn id="547" name="Column543"/>
    <tableColumn id="548" name="Column544"/>
    <tableColumn id="549" name="Column545"/>
    <tableColumn id="550" name="Column546"/>
    <tableColumn id="551" name="Column547"/>
    <tableColumn id="552" name="Column548"/>
    <tableColumn id="553" name="Column549"/>
    <tableColumn id="554" name="Column550"/>
    <tableColumn id="555" name="Column551"/>
    <tableColumn id="556" name="Column552"/>
    <tableColumn id="557" name="Column553"/>
    <tableColumn id="558" name="Column554"/>
    <tableColumn id="559" name="Column555"/>
    <tableColumn id="560" name="Column556"/>
    <tableColumn id="561" name="Column557"/>
    <tableColumn id="562" name="Column558"/>
    <tableColumn id="563" name="Column559"/>
    <tableColumn id="564" name="Column560"/>
    <tableColumn id="565" name="Column561"/>
    <tableColumn id="566" name="Column562"/>
    <tableColumn id="567" name="Column563"/>
    <tableColumn id="568" name="Column564"/>
    <tableColumn id="569" name="Column565"/>
    <tableColumn id="570" name="Column566"/>
    <tableColumn id="571" name="Column567"/>
    <tableColumn id="572" name="Column568"/>
    <tableColumn id="573" name="Column569"/>
    <tableColumn id="574" name="Column570"/>
    <tableColumn id="575" name="Column571"/>
    <tableColumn id="576" name="Column572"/>
    <tableColumn id="577" name="Column573"/>
    <tableColumn id="578" name="Column574"/>
    <tableColumn id="579" name="Column575"/>
    <tableColumn id="580" name="Column576"/>
    <tableColumn id="581" name="Column577"/>
    <tableColumn id="582" name="Column578"/>
    <tableColumn id="583" name="Column579"/>
    <tableColumn id="584" name="Column580"/>
    <tableColumn id="585" name="Column581"/>
    <tableColumn id="586" name="Column582"/>
    <tableColumn id="587" name="Column583"/>
    <tableColumn id="588" name="Column584"/>
    <tableColumn id="589" name="Column585"/>
    <tableColumn id="590" name="Column586"/>
    <tableColumn id="591" name="Column587"/>
    <tableColumn id="592" name="Column588"/>
    <tableColumn id="593" name="Column589"/>
    <tableColumn id="594" name="Column590"/>
    <tableColumn id="595" name="Column591"/>
    <tableColumn id="596" name="Column592"/>
    <tableColumn id="597" name="Column593"/>
    <tableColumn id="598" name="Column594"/>
    <tableColumn id="599" name="Column595"/>
    <tableColumn id="600" name="Column596"/>
    <tableColumn id="601" name="Column597"/>
    <tableColumn id="602" name="Column598"/>
    <tableColumn id="603" name="Column599"/>
    <tableColumn id="604" name="Column600"/>
    <tableColumn id="605" name="Column601"/>
    <tableColumn id="606" name="Column602"/>
    <tableColumn id="607" name="Column603"/>
    <tableColumn id="608" name="Column604"/>
    <tableColumn id="609" name="Column605"/>
    <tableColumn id="610" name="Column606"/>
    <tableColumn id="611" name="Column607"/>
    <tableColumn id="612" name="Column608"/>
    <tableColumn id="613" name="Column609"/>
    <tableColumn id="614" name="Column610"/>
    <tableColumn id="615" name="Column611"/>
    <tableColumn id="616" name="Column612"/>
    <tableColumn id="617" name="Column613"/>
    <tableColumn id="618" name="Column614"/>
    <tableColumn id="619" name="Column615"/>
    <tableColumn id="620" name="Column616"/>
    <tableColumn id="621" name="Column617"/>
    <tableColumn id="622" name="Column618"/>
    <tableColumn id="623" name="Column619"/>
    <tableColumn id="624" name="Column620"/>
    <tableColumn id="625" name="Column621"/>
    <tableColumn id="626" name="Column622"/>
    <tableColumn id="627" name="Column623"/>
    <tableColumn id="628" name="Column624"/>
    <tableColumn id="629" name="Column625"/>
    <tableColumn id="630" name="Column626"/>
    <tableColumn id="631" name="Column627"/>
    <tableColumn id="632" name="Column628"/>
    <tableColumn id="633" name="Column629"/>
    <tableColumn id="634" name="Column630"/>
    <tableColumn id="635" name="Column631"/>
    <tableColumn id="636" name="Column632"/>
    <tableColumn id="637" name="Column633"/>
    <tableColumn id="638" name="Column634"/>
    <tableColumn id="639" name="Column635"/>
    <tableColumn id="640" name="Column636"/>
    <tableColumn id="641" name="Column637"/>
    <tableColumn id="642" name="Column638"/>
    <tableColumn id="643" name="Column639"/>
    <tableColumn id="644" name="Column640"/>
    <tableColumn id="645" name="Column641"/>
    <tableColumn id="646" name="Column642"/>
    <tableColumn id="647" name="Column643"/>
    <tableColumn id="648" name="Column644"/>
    <tableColumn id="649" name="Column645"/>
    <tableColumn id="650" name="Column646"/>
    <tableColumn id="651" name="Column647"/>
    <tableColumn id="652" name="Column648"/>
    <tableColumn id="653" name="Column649"/>
    <tableColumn id="654" name="Column650"/>
    <tableColumn id="655" name="Column651"/>
    <tableColumn id="656" name="Column652"/>
    <tableColumn id="657" name="Column653"/>
    <tableColumn id="658" name="Column654"/>
    <tableColumn id="659" name="Column655"/>
    <tableColumn id="660" name="Column656"/>
    <tableColumn id="661" name="Column657"/>
    <tableColumn id="662" name="Column658"/>
    <tableColumn id="663" name="Column659"/>
    <tableColumn id="664" name="Column660"/>
    <tableColumn id="665" name="Column661"/>
    <tableColumn id="666" name="Column662"/>
    <tableColumn id="667" name="Column663"/>
    <tableColumn id="668" name="Column664"/>
    <tableColumn id="669" name="Column665"/>
    <tableColumn id="670" name="Column666"/>
    <tableColumn id="671" name="Column667"/>
    <tableColumn id="672" name="Column668"/>
    <tableColumn id="673" name="Column669"/>
    <tableColumn id="674" name="Column670"/>
    <tableColumn id="675" name="Column671"/>
    <tableColumn id="676" name="Column672"/>
    <tableColumn id="677" name="Column673"/>
    <tableColumn id="678" name="Column674"/>
    <tableColumn id="679" name="Column675"/>
    <tableColumn id="680" name="Column676"/>
    <tableColumn id="681" name="Column677"/>
    <tableColumn id="682" name="Column678"/>
    <tableColumn id="683" name="Column679"/>
    <tableColumn id="684" name="Column680"/>
    <tableColumn id="685" name="Column681"/>
    <tableColumn id="686" name="Column682"/>
    <tableColumn id="687" name="Column683"/>
    <tableColumn id="688" name="Column684"/>
    <tableColumn id="689" name="Column685"/>
    <tableColumn id="690" name="Column686"/>
    <tableColumn id="691" name="Column687"/>
    <tableColumn id="692" name="Column688"/>
    <tableColumn id="693" name="Column689"/>
    <tableColumn id="694" name="Column690"/>
    <tableColumn id="695" name="Column691"/>
    <tableColumn id="696" name="Column692"/>
    <tableColumn id="697" name="Column693"/>
    <tableColumn id="698" name="Column694"/>
    <tableColumn id="699" name="Column695"/>
    <tableColumn id="700" name="Column696"/>
    <tableColumn id="701" name="Column697"/>
    <tableColumn id="702" name="Column698"/>
    <tableColumn id="703" name="Column699"/>
    <tableColumn id="704" name="Column700"/>
    <tableColumn id="705" name="Column701"/>
    <tableColumn id="706" name="Column702"/>
    <tableColumn id="707" name="Column703"/>
    <tableColumn id="708" name="Column704"/>
    <tableColumn id="709" name="Column705"/>
    <tableColumn id="710" name="Column706"/>
    <tableColumn id="711" name="Column707"/>
    <tableColumn id="712" name="Column708"/>
    <tableColumn id="713" name="Column709"/>
    <tableColumn id="714" name="Column710"/>
    <tableColumn id="715" name="Column711"/>
    <tableColumn id="716" name="Column712"/>
    <tableColumn id="717" name="Column713"/>
    <tableColumn id="718" name="Column714"/>
    <tableColumn id="719" name="Column715"/>
    <tableColumn id="720" name="Column716"/>
    <tableColumn id="721" name="Column717"/>
    <tableColumn id="722" name="Column718"/>
    <tableColumn id="723" name="Column719"/>
    <tableColumn id="724" name="Column720"/>
    <tableColumn id="725" name="Column721"/>
    <tableColumn id="726" name="Column722"/>
    <tableColumn id="727" name="Column723"/>
    <tableColumn id="728" name="Column724"/>
    <tableColumn id="729" name="Column725"/>
    <tableColumn id="730" name="Column726"/>
    <tableColumn id="731" name="Column727"/>
    <tableColumn id="732" name="Column728"/>
    <tableColumn id="733" name="Column729"/>
    <tableColumn id="734" name="Column730"/>
    <tableColumn id="735" name="Column731"/>
    <tableColumn id="736" name="Column732"/>
    <tableColumn id="737" name="Column733"/>
    <tableColumn id="738" name="Column734"/>
    <tableColumn id="739" name="Column735"/>
    <tableColumn id="740" name="Column736"/>
    <tableColumn id="741" name="Column737"/>
    <tableColumn id="742" name="Column738"/>
    <tableColumn id="743" name="Column739"/>
    <tableColumn id="744" name="Column740"/>
    <tableColumn id="745" name="Column741"/>
    <tableColumn id="746" name="Column742"/>
    <tableColumn id="747" name="Column743"/>
    <tableColumn id="748" name="Column744"/>
    <tableColumn id="749" name="Column745"/>
    <tableColumn id="750" name="Column746"/>
    <tableColumn id="751" name="Column747"/>
    <tableColumn id="752" name="Column748"/>
    <tableColumn id="753" name="Column749"/>
    <tableColumn id="754" name="Column750"/>
    <tableColumn id="755" name="Column751"/>
    <tableColumn id="756" name="Column752"/>
    <tableColumn id="757" name="Column753"/>
    <tableColumn id="758" name="Column754"/>
    <tableColumn id="759" name="Column755"/>
    <tableColumn id="760" name="Column756"/>
    <tableColumn id="761" name="Column757"/>
    <tableColumn id="762" name="Column758"/>
    <tableColumn id="763" name="Column759"/>
    <tableColumn id="764" name="Column760"/>
    <tableColumn id="765" name="Column761"/>
    <tableColumn id="766" name="Column762"/>
    <tableColumn id="767" name="Column763"/>
    <tableColumn id="768" name="Column764"/>
    <tableColumn id="769" name="Column765"/>
    <tableColumn id="770" name="Column766"/>
    <tableColumn id="771" name="Column767"/>
    <tableColumn id="772" name="Column768"/>
    <tableColumn id="773" name="Column769"/>
    <tableColumn id="774" name="Column770"/>
    <tableColumn id="775" name="Column771"/>
    <tableColumn id="776" name="Column772"/>
    <tableColumn id="777" name="Column773"/>
    <tableColumn id="778" name="Column774"/>
    <tableColumn id="779" name="Column775"/>
    <tableColumn id="780" name="Column776"/>
    <tableColumn id="781" name="Column777"/>
    <tableColumn id="782" name="Column778"/>
    <tableColumn id="783" name="Column779"/>
    <tableColumn id="784" name="Column780"/>
    <tableColumn id="785" name="Column781"/>
    <tableColumn id="786" name="Column782"/>
    <tableColumn id="787" name="Column783"/>
    <tableColumn id="788" name="Column784"/>
    <tableColumn id="789" name="Column785"/>
    <tableColumn id="790" name="Column786"/>
    <tableColumn id="791" name="Column787"/>
    <tableColumn id="792" name="Column788"/>
    <tableColumn id="793" name="Column789"/>
    <tableColumn id="794" name="Column790"/>
    <tableColumn id="795" name="Column791"/>
    <tableColumn id="796" name="Column792"/>
    <tableColumn id="797" name="Column793"/>
    <tableColumn id="798" name="Column794"/>
    <tableColumn id="799" name="Column795"/>
    <tableColumn id="800" name="Column796"/>
    <tableColumn id="801" name="Column797"/>
    <tableColumn id="802" name="Column798"/>
    <tableColumn id="803" name="Column799"/>
    <tableColumn id="804" name="Column800"/>
    <tableColumn id="805" name="Column801"/>
    <tableColumn id="806" name="Column802"/>
    <tableColumn id="807" name="Column803"/>
    <tableColumn id="808" name="Column804"/>
    <tableColumn id="809" name="Column805"/>
    <tableColumn id="810" name="Column806"/>
    <tableColumn id="811" name="Column807"/>
    <tableColumn id="812" name="Column808"/>
    <tableColumn id="813" name="Column809"/>
    <tableColumn id="814" name="Column810"/>
    <tableColumn id="815" name="Column811"/>
    <tableColumn id="816" name="Column812"/>
    <tableColumn id="817" name="Column813"/>
    <tableColumn id="818" name="Column814"/>
    <tableColumn id="819" name="Column815"/>
    <tableColumn id="820" name="Column816"/>
    <tableColumn id="821" name="Column817"/>
    <tableColumn id="822" name="Column818"/>
    <tableColumn id="823" name="Column819"/>
    <tableColumn id="824" name="Column820"/>
    <tableColumn id="825" name="Column821"/>
    <tableColumn id="826" name="Column822"/>
    <tableColumn id="827" name="Column823"/>
    <tableColumn id="828" name="Column824"/>
    <tableColumn id="829" name="Column825"/>
    <tableColumn id="830" name="Column826"/>
    <tableColumn id="831" name="Column827"/>
    <tableColumn id="832" name="Column828"/>
    <tableColumn id="833" name="Column829"/>
    <tableColumn id="834" name="Column830"/>
    <tableColumn id="835" name="Column831"/>
    <tableColumn id="836" name="Column832"/>
    <tableColumn id="837" name="Column833"/>
    <tableColumn id="838" name="Column834"/>
    <tableColumn id="839" name="Column835"/>
    <tableColumn id="840" name="Column836"/>
    <tableColumn id="841" name="Column837"/>
    <tableColumn id="842" name="Column838"/>
    <tableColumn id="843" name="Column839"/>
    <tableColumn id="844" name="Column840"/>
    <tableColumn id="845" name="Column841"/>
    <tableColumn id="846" name="Column842"/>
    <tableColumn id="847" name="Column843"/>
    <tableColumn id="848" name="Column844"/>
    <tableColumn id="849" name="Column845"/>
    <tableColumn id="850" name="Column846"/>
    <tableColumn id="851" name="Column847"/>
    <tableColumn id="852" name="Column848"/>
    <tableColumn id="853" name="Column849"/>
    <tableColumn id="854" name="Column850"/>
    <tableColumn id="855" name="Column851"/>
    <tableColumn id="856" name="Column852"/>
    <tableColumn id="857" name="Column853"/>
    <tableColumn id="858" name="Column854"/>
    <tableColumn id="859" name="Column855"/>
    <tableColumn id="860" name="Column856"/>
    <tableColumn id="861" name="Column857"/>
    <tableColumn id="862" name="Column858"/>
    <tableColumn id="863" name="Column859"/>
    <tableColumn id="864" name="Column860"/>
    <tableColumn id="865" name="Column861"/>
    <tableColumn id="866" name="Column862"/>
    <tableColumn id="867" name="Column863"/>
    <tableColumn id="868" name="Column864"/>
    <tableColumn id="869" name="Column865"/>
    <tableColumn id="870" name="Column866"/>
    <tableColumn id="871" name="Column867"/>
    <tableColumn id="872" name="Column868"/>
    <tableColumn id="873" name="Column869"/>
    <tableColumn id="874" name="Column870"/>
    <tableColumn id="875" name="Column871"/>
    <tableColumn id="876" name="Column872"/>
    <tableColumn id="877" name="Column873"/>
    <tableColumn id="878" name="Column874"/>
    <tableColumn id="879" name="Column875"/>
    <tableColumn id="880" name="Column876"/>
    <tableColumn id="881" name="Column877"/>
    <tableColumn id="882" name="Column878"/>
    <tableColumn id="883" name="Column879"/>
    <tableColumn id="884" name="Column880"/>
    <tableColumn id="885" name="Column881"/>
    <tableColumn id="886" name="Column882"/>
    <tableColumn id="887" name="Column883"/>
    <tableColumn id="888" name="Column884"/>
    <tableColumn id="889" name="Column885"/>
    <tableColumn id="890" name="Column886"/>
    <tableColumn id="891" name="Column887"/>
    <tableColumn id="892" name="Column888"/>
    <tableColumn id="893" name="Column889"/>
    <tableColumn id="894" name="Column890"/>
    <tableColumn id="895" name="Column891"/>
    <tableColumn id="896" name="Column892"/>
    <tableColumn id="897" name="Column893"/>
    <tableColumn id="898" name="Column894"/>
    <tableColumn id="899" name="Column895"/>
    <tableColumn id="900" name="Column896"/>
    <tableColumn id="901" name="Column897"/>
    <tableColumn id="902" name="Column898"/>
    <tableColumn id="903" name="Column899"/>
    <tableColumn id="904" name="Column900"/>
    <tableColumn id="905" name="Column901"/>
    <tableColumn id="906" name="Column902"/>
    <tableColumn id="907" name="Column903"/>
    <tableColumn id="908" name="Column904"/>
    <tableColumn id="909" name="Column905"/>
    <tableColumn id="910" name="Column906"/>
    <tableColumn id="911" name="Column907"/>
    <tableColumn id="912" name="Column908"/>
    <tableColumn id="913" name="Column909"/>
    <tableColumn id="914" name="Column910"/>
    <tableColumn id="915" name="Column911"/>
    <tableColumn id="916" name="Column912"/>
    <tableColumn id="917" name="Column913"/>
    <tableColumn id="918" name="Column914"/>
    <tableColumn id="919" name="Column915"/>
    <tableColumn id="920" name="Column916"/>
    <tableColumn id="921" name="Column917"/>
    <tableColumn id="922" name="Column918"/>
    <tableColumn id="923" name="Column919"/>
    <tableColumn id="924" name="Column920"/>
    <tableColumn id="925" name="Column921"/>
    <tableColumn id="926" name="Column922"/>
    <tableColumn id="927" name="Column923"/>
    <tableColumn id="928" name="Column924"/>
    <tableColumn id="929" name="Column925"/>
    <tableColumn id="930" name="Column926"/>
    <tableColumn id="931" name="Column927"/>
    <tableColumn id="932" name="Column928"/>
    <tableColumn id="933" name="Column929"/>
    <tableColumn id="934" name="Column930"/>
    <tableColumn id="935" name="Column931"/>
    <tableColumn id="936" name="Column932"/>
    <tableColumn id="937" name="Column933"/>
    <tableColumn id="938" name="Column934"/>
    <tableColumn id="939" name="Column935"/>
    <tableColumn id="940" name="Column936"/>
    <tableColumn id="941" name="Column937"/>
    <tableColumn id="942" name="Column938"/>
    <tableColumn id="943" name="Column939"/>
    <tableColumn id="944" name="Column940"/>
    <tableColumn id="945" name="Column941"/>
    <tableColumn id="946" name="Column942"/>
    <tableColumn id="947" name="Column943"/>
    <tableColumn id="948" name="Column944"/>
    <tableColumn id="949" name="Column945"/>
    <tableColumn id="950" name="Column946"/>
    <tableColumn id="951" name="Column947"/>
    <tableColumn id="952" name="Column948"/>
    <tableColumn id="953" name="Column949"/>
    <tableColumn id="954" name="Column950"/>
    <tableColumn id="955" name="Column951"/>
    <tableColumn id="956" name="Column952"/>
    <tableColumn id="957" name="Column953"/>
    <tableColumn id="958" name="Column954"/>
    <tableColumn id="959" name="Column955"/>
    <tableColumn id="960" name="Column956"/>
    <tableColumn id="961" name="Column957"/>
    <tableColumn id="962" name="Column958"/>
    <tableColumn id="963" name="Column959"/>
    <tableColumn id="964" name="Column960"/>
    <tableColumn id="965" name="Column961"/>
    <tableColumn id="966" name="Column962"/>
    <tableColumn id="967" name="Column963"/>
    <tableColumn id="968" name="Column964"/>
    <tableColumn id="969" name="Column965"/>
    <tableColumn id="970" name="Column966"/>
    <tableColumn id="971" name="Column967"/>
    <tableColumn id="972" name="Column968"/>
    <tableColumn id="973" name="Column969"/>
    <tableColumn id="974" name="Column970"/>
    <tableColumn id="975" name="Column971"/>
    <tableColumn id="976" name="Column972"/>
    <tableColumn id="977" name="Column973"/>
    <tableColumn id="978" name="Column974"/>
    <tableColumn id="979" name="Column975"/>
    <tableColumn id="980" name="Column976"/>
    <tableColumn id="981" name="Column977"/>
    <tableColumn id="982" name="Column978"/>
    <tableColumn id="983" name="Column979"/>
    <tableColumn id="984" name="Column980"/>
    <tableColumn id="985" name="Column981"/>
    <tableColumn id="986" name="Column982"/>
    <tableColumn id="987" name="Column983"/>
    <tableColumn id="988" name="Column984"/>
    <tableColumn id="989" name="Column985"/>
    <tableColumn id="990" name="Column986"/>
    <tableColumn id="991" name="Column987"/>
    <tableColumn id="992" name="Column988"/>
    <tableColumn id="993" name="Column989"/>
    <tableColumn id="994" name="Column990"/>
    <tableColumn id="995" name="Column991"/>
    <tableColumn id="996" name="Column992"/>
    <tableColumn id="997" name="Column993"/>
    <tableColumn id="998" name="Column994"/>
    <tableColumn id="999" name="Column995"/>
    <tableColumn id="1000" name="Column996"/>
    <tableColumn id="1001" name="Column997"/>
    <tableColumn id="1002" name="Column998"/>
    <tableColumn id="1003" name="Column999"/>
    <tableColumn id="1004" name="Column1000"/>
    <tableColumn id="1005" name="Column1001"/>
    <tableColumn id="1006" name="Column1002"/>
    <tableColumn id="1007" name="Column1003"/>
    <tableColumn id="1008" name="Column1004"/>
    <tableColumn id="1009" name="Column1005"/>
    <tableColumn id="1010" name="Column1006"/>
    <tableColumn id="1011" name="Column1007"/>
    <tableColumn id="1012" name="Column1008"/>
    <tableColumn id="1013" name="Column1009"/>
    <tableColumn id="1014" name="Column1010"/>
    <tableColumn id="1015" name="Column1011"/>
    <tableColumn id="1016" name="Column1012"/>
    <tableColumn id="1017" name="Column1013"/>
    <tableColumn id="1018" name="Column1014"/>
    <tableColumn id="1019" name="Column1015"/>
    <tableColumn id="1020" name="Column1016"/>
    <tableColumn id="1021" name="Column1017"/>
    <tableColumn id="1022" name="Column1018"/>
    <tableColumn id="1023" name="Column1019"/>
    <tableColumn id="1024" name="Column1020"/>
    <tableColumn id="1025" name="Column1021"/>
    <tableColumn id="1026" name="Column1022"/>
    <tableColumn id="1027" name="Column1023"/>
    <tableColumn id="1028" name="Column1024"/>
    <tableColumn id="1029" name="Column1025"/>
    <tableColumn id="1030" name="Column1026"/>
    <tableColumn id="1031" name="Column1027"/>
    <tableColumn id="1032" name="Column1028"/>
    <tableColumn id="1033" name="Column1029"/>
    <tableColumn id="1034" name="Column1030"/>
    <tableColumn id="1035" name="Column1031"/>
    <tableColumn id="1036" name="Column1032"/>
    <tableColumn id="1037" name="Column1033"/>
    <tableColumn id="1038" name="Column1034"/>
    <tableColumn id="1039" name="Column1035"/>
    <tableColumn id="1040" name="Column1036"/>
    <tableColumn id="1041" name="Column1037"/>
    <tableColumn id="1042" name="Column1038"/>
    <tableColumn id="1043" name="Column1039"/>
    <tableColumn id="1044" name="Column1040"/>
    <tableColumn id="1045" name="Column1041"/>
    <tableColumn id="1046" name="Column1042"/>
    <tableColumn id="1047" name="Column1043"/>
    <tableColumn id="1048" name="Column1044"/>
    <tableColumn id="1049" name="Column1045"/>
    <tableColumn id="1050" name="Column1046"/>
    <tableColumn id="1051" name="Column1047"/>
    <tableColumn id="1052" name="Column1048"/>
    <tableColumn id="1053" name="Column1049"/>
    <tableColumn id="1054" name="Column1050"/>
    <tableColumn id="1055" name="Column1051"/>
    <tableColumn id="1056" name="Column1052"/>
    <tableColumn id="1057" name="Column1053"/>
    <tableColumn id="1058" name="Column1054"/>
    <tableColumn id="1059" name="Column1055"/>
    <tableColumn id="1060" name="Column1056"/>
    <tableColumn id="1061" name="Column1057"/>
    <tableColumn id="1062" name="Column1058"/>
    <tableColumn id="1063" name="Column1059"/>
    <tableColumn id="1064" name="Column1060"/>
    <tableColumn id="1065" name="Column1061"/>
    <tableColumn id="1066" name="Column1062"/>
    <tableColumn id="1067" name="Column1063"/>
    <tableColumn id="1068" name="Column1064"/>
    <tableColumn id="1069" name="Column1065"/>
    <tableColumn id="1070" name="Column1066"/>
    <tableColumn id="1071" name="Column1067"/>
    <tableColumn id="1072" name="Column1068"/>
    <tableColumn id="1073" name="Column1069"/>
    <tableColumn id="1074" name="Column1070"/>
    <tableColumn id="1075" name="Column1071"/>
    <tableColumn id="1076" name="Column1072"/>
    <tableColumn id="1077" name="Column1073"/>
    <tableColumn id="1078" name="Column1074"/>
    <tableColumn id="1079" name="Column1075"/>
    <tableColumn id="1080" name="Column1076"/>
    <tableColumn id="1081" name="Column1077"/>
    <tableColumn id="1082" name="Column1078"/>
    <tableColumn id="1083" name="Column1079"/>
    <tableColumn id="1084" name="Column1080"/>
    <tableColumn id="1085" name="Column1081"/>
    <tableColumn id="1086" name="Column1082"/>
    <tableColumn id="1087" name="Column1083"/>
    <tableColumn id="1088" name="Column1084"/>
    <tableColumn id="1089" name="Column1085"/>
    <tableColumn id="1090" name="Column1086"/>
    <tableColumn id="1091" name="Column1087"/>
    <tableColumn id="1092" name="Column1088"/>
    <tableColumn id="1093" name="Column1089"/>
    <tableColumn id="1094" name="Column1090"/>
    <tableColumn id="1095" name="Column1091"/>
    <tableColumn id="1096" name="Column1092"/>
    <tableColumn id="1097" name="Column1093"/>
    <tableColumn id="1098" name="Column1094"/>
    <tableColumn id="1099" name="Column1095"/>
    <tableColumn id="1100" name="Column1096"/>
    <tableColumn id="1101" name="Column1097"/>
    <tableColumn id="1102" name="Column1098"/>
    <tableColumn id="1103" name="Column1099"/>
    <tableColumn id="1104" name="Column1100"/>
    <tableColumn id="1105" name="Column1101"/>
    <tableColumn id="1106" name="Column1102"/>
    <tableColumn id="1107" name="Column1103"/>
    <tableColumn id="1108" name="Column1104"/>
    <tableColumn id="1109" name="Column1105"/>
    <tableColumn id="1110" name="Column1106"/>
    <tableColumn id="1111" name="Column1107"/>
    <tableColumn id="1112" name="Column1108"/>
    <tableColumn id="1113" name="Column1109"/>
    <tableColumn id="1114" name="Column1110"/>
    <tableColumn id="1115" name="Column1111"/>
    <tableColumn id="1116" name="Column1112"/>
    <tableColumn id="1117" name="Column1113"/>
    <tableColumn id="1118" name="Column1114"/>
    <tableColumn id="1119" name="Column1115"/>
    <tableColumn id="1120" name="Column1116"/>
    <tableColumn id="1121" name="Column1117"/>
    <tableColumn id="1122" name="Column1118"/>
    <tableColumn id="1123" name="Column1119"/>
    <tableColumn id="1124" name="Column1120"/>
    <tableColumn id="1125" name="Column1121"/>
    <tableColumn id="1126" name="Column1122"/>
    <tableColumn id="1127" name="Column1123"/>
    <tableColumn id="1128" name="Column1124"/>
    <tableColumn id="1129" name="Column1125"/>
    <tableColumn id="1130" name="Column1126"/>
    <tableColumn id="1131" name="Column1127"/>
    <tableColumn id="1132" name="Column1128"/>
    <tableColumn id="1133" name="Column1129"/>
    <tableColumn id="1134" name="Column1130"/>
    <tableColumn id="1135" name="Column1131"/>
    <tableColumn id="1136" name="Column1132"/>
    <tableColumn id="1137" name="Column1133"/>
    <tableColumn id="1138" name="Column1134"/>
    <tableColumn id="1139" name="Column1135"/>
    <tableColumn id="1140" name="Column1136"/>
    <tableColumn id="1141" name="Column1137"/>
    <tableColumn id="1142" name="Column1138"/>
    <tableColumn id="1143" name="Column1139"/>
    <tableColumn id="1144" name="Column1140"/>
    <tableColumn id="1145" name="Column1141"/>
    <tableColumn id="1146" name="Column1142"/>
    <tableColumn id="1147" name="Column1143"/>
    <tableColumn id="1148" name="Column1144"/>
    <tableColumn id="1149" name="Column1145"/>
    <tableColumn id="1150" name="Column1146"/>
    <tableColumn id="1151" name="Column1147"/>
    <tableColumn id="1152" name="Column1148"/>
    <tableColumn id="1153" name="Column1149"/>
    <tableColumn id="1154" name="Column1150"/>
    <tableColumn id="1155" name="Column1151"/>
    <tableColumn id="1156" name="Column1152"/>
    <tableColumn id="1157" name="Column1153"/>
    <tableColumn id="1158" name="Column1154"/>
    <tableColumn id="1159" name="Column1155"/>
    <tableColumn id="1160" name="Column1156"/>
    <tableColumn id="1161" name="Column1157"/>
    <tableColumn id="1162" name="Column1158"/>
    <tableColumn id="1163" name="Column1159"/>
    <tableColumn id="1164" name="Column1160"/>
    <tableColumn id="1165" name="Column1161"/>
    <tableColumn id="1166" name="Column1162"/>
    <tableColumn id="1167" name="Column1163"/>
    <tableColumn id="1168" name="Column1164"/>
    <tableColumn id="1169" name="Column1165"/>
    <tableColumn id="1170" name="Column1166"/>
    <tableColumn id="1171" name="Column1167"/>
    <tableColumn id="1172" name="Column1168"/>
    <tableColumn id="1173" name="Column1169"/>
    <tableColumn id="1174" name="Column1170"/>
    <tableColumn id="1175" name="Column1171"/>
    <tableColumn id="1176" name="Column1172"/>
    <tableColumn id="1177" name="Column1173"/>
    <tableColumn id="1178" name="Column1174"/>
    <tableColumn id="1179" name="Column1175"/>
    <tableColumn id="1180" name="Column1176"/>
    <tableColumn id="1181" name="Column1177"/>
    <tableColumn id="1182" name="Column1178"/>
    <tableColumn id="1183" name="Column1179"/>
    <tableColumn id="1184" name="Column1180"/>
    <tableColumn id="1185" name="Column1181"/>
    <tableColumn id="1186" name="Column1182"/>
    <tableColumn id="1187" name="Column1183"/>
    <tableColumn id="1188" name="Column1184"/>
    <tableColumn id="1189" name="Column1185"/>
    <tableColumn id="1190" name="Column1186"/>
    <tableColumn id="1191" name="Column1187"/>
    <tableColumn id="1192" name="Column1188"/>
    <tableColumn id="1193" name="Column1189"/>
    <tableColumn id="1194" name="Column1190"/>
    <tableColumn id="1195" name="Column1191"/>
    <tableColumn id="1196" name="Column1192"/>
    <tableColumn id="1197" name="Column1193"/>
    <tableColumn id="1198" name="Column1194"/>
    <tableColumn id="1199" name="Column1195"/>
    <tableColumn id="1200" name="Column1196"/>
    <tableColumn id="1201" name="Column1197"/>
    <tableColumn id="1202" name="Column1198"/>
    <tableColumn id="1203" name="Column1199"/>
    <tableColumn id="1204" name="Column1200"/>
    <tableColumn id="1205" name="Column1201"/>
    <tableColumn id="1206" name="Column1202"/>
    <tableColumn id="1207" name="Column1203"/>
    <tableColumn id="1208" name="Column1204"/>
    <tableColumn id="1209" name="Column1205"/>
    <tableColumn id="1210" name="Column1206"/>
    <tableColumn id="1211" name="Column1207"/>
    <tableColumn id="1212" name="Column1208"/>
    <tableColumn id="1213" name="Column1209"/>
    <tableColumn id="1214" name="Column1210"/>
    <tableColumn id="1215" name="Column1211"/>
    <tableColumn id="1216" name="Column1212"/>
    <tableColumn id="1217" name="Column1213"/>
    <tableColumn id="1218" name="Column1214"/>
    <tableColumn id="1219" name="Column1215"/>
    <tableColumn id="1220" name="Column1216"/>
    <tableColumn id="1221" name="Column1217"/>
    <tableColumn id="1222" name="Column1218"/>
    <tableColumn id="1223" name="Column1219"/>
    <tableColumn id="1224" name="Column1220"/>
    <tableColumn id="1225" name="Column1221"/>
    <tableColumn id="1226" name="Column1222"/>
    <tableColumn id="1227" name="Column1223"/>
    <tableColumn id="1228" name="Column1224"/>
    <tableColumn id="1229" name="Column1225"/>
    <tableColumn id="1230" name="Column1226"/>
    <tableColumn id="1231" name="Column1227"/>
    <tableColumn id="1232" name="Column1228"/>
    <tableColumn id="1233" name="Column1229"/>
    <tableColumn id="1234" name="Column1230"/>
    <tableColumn id="1235" name="Column1231"/>
    <tableColumn id="1236" name="Column1232"/>
    <tableColumn id="1237" name="Column1233"/>
    <tableColumn id="1238" name="Column1234"/>
    <tableColumn id="1239" name="Column1235"/>
    <tableColumn id="1240" name="Column1236"/>
    <tableColumn id="1241" name="Column1237"/>
    <tableColumn id="1242" name="Column1238"/>
    <tableColumn id="1243" name="Column1239"/>
    <tableColumn id="1244" name="Column1240"/>
    <tableColumn id="1245" name="Column1241"/>
    <tableColumn id="1246" name="Column1242"/>
    <tableColumn id="1247" name="Column1243"/>
    <tableColumn id="1248" name="Column1244"/>
    <tableColumn id="1249" name="Column1245"/>
    <tableColumn id="1250" name="Column1246"/>
    <tableColumn id="1251" name="Column1247"/>
    <tableColumn id="1252" name="Column1248"/>
    <tableColumn id="1253" name="Column1249"/>
    <tableColumn id="1254" name="Column1250"/>
    <tableColumn id="1255" name="Column1251"/>
    <tableColumn id="1256" name="Column1252"/>
    <tableColumn id="1257" name="Column1253"/>
    <tableColumn id="1258" name="Column1254"/>
    <tableColumn id="1259" name="Column1255"/>
    <tableColumn id="1260" name="Column1256"/>
    <tableColumn id="1261" name="Column1257"/>
    <tableColumn id="1262" name="Column1258"/>
    <tableColumn id="1263" name="Column1259"/>
    <tableColumn id="1264" name="Column1260"/>
    <tableColumn id="1265" name="Column1261"/>
    <tableColumn id="1266" name="Column1262"/>
    <tableColumn id="1267" name="Column1263"/>
    <tableColumn id="1268" name="Column1264"/>
    <tableColumn id="1269" name="Column1265"/>
    <tableColumn id="1270" name="Column1266"/>
    <tableColumn id="1271" name="Column1267"/>
    <tableColumn id="1272" name="Column1268"/>
    <tableColumn id="1273" name="Column1269"/>
    <tableColumn id="1274" name="Column1270"/>
    <tableColumn id="1275" name="Column1271"/>
    <tableColumn id="1276" name="Column1272"/>
    <tableColumn id="1277" name="Column1273"/>
    <tableColumn id="1278" name="Column1274"/>
    <tableColumn id="1279" name="Column1275"/>
    <tableColumn id="1280" name="Column1276"/>
    <tableColumn id="1281" name="Column1277"/>
    <tableColumn id="1282" name="Column1278"/>
    <tableColumn id="1283" name="Column1279"/>
    <tableColumn id="1284" name="Column1280"/>
    <tableColumn id="1285" name="Column1281"/>
    <tableColumn id="1286" name="Column1282"/>
    <tableColumn id="1287" name="Column1283"/>
    <tableColumn id="1288" name="Column1284"/>
    <tableColumn id="1289" name="Column1285"/>
    <tableColumn id="1290" name="Column1286"/>
    <tableColumn id="1291" name="Column1287"/>
    <tableColumn id="1292" name="Column1288"/>
    <tableColumn id="1293" name="Column1289"/>
    <tableColumn id="1294" name="Column1290"/>
    <tableColumn id="1295" name="Column1291"/>
    <tableColumn id="1296" name="Column1292"/>
    <tableColumn id="1297" name="Column1293"/>
    <tableColumn id="1298" name="Column1294"/>
    <tableColumn id="1299" name="Column1295"/>
    <tableColumn id="1300" name="Column1296"/>
    <tableColumn id="1301" name="Column1297"/>
    <tableColumn id="1302" name="Column1298"/>
    <tableColumn id="1303" name="Column1299"/>
    <tableColumn id="1304" name="Column1300"/>
    <tableColumn id="1305" name="Column1301"/>
    <tableColumn id="1306" name="Column1302"/>
    <tableColumn id="1307" name="Column1303"/>
    <tableColumn id="1308" name="Column1304"/>
    <tableColumn id="1309" name="Column1305"/>
    <tableColumn id="1310" name="Column1306"/>
    <tableColumn id="1311" name="Column1307"/>
    <tableColumn id="1312" name="Column1308"/>
    <tableColumn id="1313" name="Column1309"/>
    <tableColumn id="1314" name="Column1310"/>
    <tableColumn id="1315" name="Column1311"/>
    <tableColumn id="1316" name="Column1312"/>
    <tableColumn id="1317" name="Column1313"/>
    <tableColumn id="1318" name="Column1314"/>
    <tableColumn id="1319" name="Column1315"/>
    <tableColumn id="1320" name="Column1316"/>
    <tableColumn id="1321" name="Column1317"/>
    <tableColumn id="1322" name="Column1318"/>
    <tableColumn id="1323" name="Column1319"/>
    <tableColumn id="1324" name="Column1320"/>
    <tableColumn id="1325" name="Column1321"/>
    <tableColumn id="1326" name="Column1322"/>
    <tableColumn id="1327" name="Column1323"/>
    <tableColumn id="1328" name="Column1324"/>
    <tableColumn id="1329" name="Column1325"/>
    <tableColumn id="1330" name="Column1326"/>
    <tableColumn id="1331" name="Column1327"/>
    <tableColumn id="1332" name="Column1328"/>
    <tableColumn id="1333" name="Column1329"/>
    <tableColumn id="1334" name="Column1330"/>
    <tableColumn id="1335" name="Column1331"/>
    <tableColumn id="1336" name="Column1332"/>
    <tableColumn id="1337" name="Column1333"/>
    <tableColumn id="1338" name="Column1334"/>
    <tableColumn id="1339" name="Column1335"/>
    <tableColumn id="1340" name="Column1336"/>
    <tableColumn id="1341" name="Column1337"/>
    <tableColumn id="1342" name="Column1338"/>
    <tableColumn id="1343" name="Column1339"/>
    <tableColumn id="1344" name="Column1340"/>
    <tableColumn id="1345" name="Column1341"/>
    <tableColumn id="1346" name="Column1342"/>
    <tableColumn id="1347" name="Column1343"/>
    <tableColumn id="1348" name="Column1344"/>
    <tableColumn id="1349" name="Column1345"/>
    <tableColumn id="1350" name="Column1346"/>
    <tableColumn id="1351" name="Column1347"/>
    <tableColumn id="1352" name="Column1348"/>
    <tableColumn id="1353" name="Column1349"/>
    <tableColumn id="1354" name="Column1350"/>
    <tableColumn id="1355" name="Column1351"/>
    <tableColumn id="1356" name="Column1352"/>
    <tableColumn id="1357" name="Column1353"/>
    <tableColumn id="1358" name="Column1354"/>
    <tableColumn id="1359" name="Column1355"/>
    <tableColumn id="1360" name="Column1356"/>
    <tableColumn id="1361" name="Column1357"/>
    <tableColumn id="1362" name="Column1358"/>
    <tableColumn id="1363" name="Column1359"/>
    <tableColumn id="1364" name="Column1360"/>
    <tableColumn id="1365" name="Column1361"/>
    <tableColumn id="1366" name="Column1362"/>
    <tableColumn id="1367" name="Column1363"/>
    <tableColumn id="1368" name="Column1364"/>
    <tableColumn id="1369" name="Column1365"/>
    <tableColumn id="1370" name="Column1366"/>
    <tableColumn id="1371" name="Column1367"/>
    <tableColumn id="1372" name="Column1368"/>
    <tableColumn id="1373" name="Column1369"/>
    <tableColumn id="1374" name="Column1370"/>
    <tableColumn id="1375" name="Column1371"/>
    <tableColumn id="1376" name="Column1372"/>
    <tableColumn id="1377" name="Column1373"/>
    <tableColumn id="1378" name="Column1374"/>
    <tableColumn id="1379" name="Column1375"/>
    <tableColumn id="1380" name="Column1376"/>
    <tableColumn id="1381" name="Column1377"/>
    <tableColumn id="1382" name="Column1378"/>
    <tableColumn id="1383" name="Column1379"/>
    <tableColumn id="1384" name="Column1380"/>
    <tableColumn id="1385" name="Column1381"/>
    <tableColumn id="1386" name="Column1382"/>
    <tableColumn id="1387" name="Column1383"/>
    <tableColumn id="1388" name="Column1384"/>
    <tableColumn id="1389" name="Column1385"/>
    <tableColumn id="1390" name="Column1386"/>
    <tableColumn id="1391" name="Column1387"/>
    <tableColumn id="1392" name="Column1388"/>
    <tableColumn id="1393" name="Column1389"/>
    <tableColumn id="1394" name="Column1390"/>
    <tableColumn id="1395" name="Column1391"/>
    <tableColumn id="1396" name="Column1392"/>
    <tableColumn id="1397" name="Column1393"/>
    <tableColumn id="1398" name="Column1394"/>
    <tableColumn id="1399" name="Column1395"/>
    <tableColumn id="1400" name="Column1396"/>
    <tableColumn id="1401" name="Column1397"/>
    <tableColumn id="1402" name="Column1398"/>
    <tableColumn id="1403" name="Column1399"/>
    <tableColumn id="1404" name="Column1400"/>
    <tableColumn id="1405" name="Column1401"/>
    <tableColumn id="1406" name="Column1402"/>
    <tableColumn id="1407" name="Column1403"/>
    <tableColumn id="1408" name="Column1404"/>
    <tableColumn id="1409" name="Column1405"/>
    <tableColumn id="1410" name="Column1406"/>
    <tableColumn id="1411" name="Column1407"/>
    <tableColumn id="1412" name="Column1408"/>
    <tableColumn id="1413" name="Column1409"/>
    <tableColumn id="1414" name="Column1410"/>
    <tableColumn id="1415" name="Column1411"/>
    <tableColumn id="1416" name="Column1412"/>
    <tableColumn id="1417" name="Column1413"/>
    <tableColumn id="1418" name="Column1414"/>
    <tableColumn id="1419" name="Column1415"/>
    <tableColumn id="1420" name="Column1416"/>
    <tableColumn id="1421" name="Column1417"/>
    <tableColumn id="1422" name="Column1418"/>
    <tableColumn id="1423" name="Column1419"/>
    <tableColumn id="1424" name="Column1420"/>
    <tableColumn id="1425" name="Column1421"/>
    <tableColumn id="1426" name="Column1422"/>
    <tableColumn id="1427" name="Column1423"/>
    <tableColumn id="1428" name="Column1424"/>
    <tableColumn id="1429" name="Column1425"/>
    <tableColumn id="1430" name="Column1426"/>
    <tableColumn id="1431" name="Column1427"/>
    <tableColumn id="1432" name="Column1428"/>
    <tableColumn id="1433" name="Column1429"/>
    <tableColumn id="1434" name="Column1430"/>
    <tableColumn id="1435" name="Column1431"/>
    <tableColumn id="1436" name="Column1432"/>
    <tableColumn id="1437" name="Column1433"/>
    <tableColumn id="1438" name="Column1434"/>
    <tableColumn id="1439" name="Column1435"/>
    <tableColumn id="1440" name="Column1436"/>
    <tableColumn id="1441" name="Column1437"/>
    <tableColumn id="1442" name="Column1438"/>
    <tableColumn id="1443" name="Column1439"/>
    <tableColumn id="1444" name="Column1440"/>
    <tableColumn id="1445" name="Column1441"/>
    <tableColumn id="1446" name="Column1442"/>
    <tableColumn id="1447" name="Column1443"/>
    <tableColumn id="1448" name="Column1444"/>
    <tableColumn id="1449" name="Column1445"/>
    <tableColumn id="1450" name="Column1446"/>
    <tableColumn id="1451" name="Column1447"/>
    <tableColumn id="1452" name="Column1448"/>
    <tableColumn id="1453" name="Column1449"/>
    <tableColumn id="1454" name="Column1450"/>
    <tableColumn id="1455" name="Column1451"/>
    <tableColumn id="1456" name="Column1452"/>
    <tableColumn id="1457" name="Column1453"/>
    <tableColumn id="1458" name="Column1454"/>
    <tableColumn id="1459" name="Column1455"/>
    <tableColumn id="1460" name="Column1456"/>
    <tableColumn id="1461" name="Column1457"/>
    <tableColumn id="1462" name="Column1458"/>
    <tableColumn id="1463" name="Column1459"/>
    <tableColumn id="1464" name="Column1460"/>
    <tableColumn id="1465" name="Column1461"/>
    <tableColumn id="1466" name="Column1462"/>
    <tableColumn id="1467" name="Column1463"/>
    <tableColumn id="1468" name="Column1464"/>
    <tableColumn id="1469" name="Column1465"/>
    <tableColumn id="1470" name="Column1466"/>
    <tableColumn id="1471" name="Column1467"/>
    <tableColumn id="1472" name="Column1468"/>
    <tableColumn id="1473" name="Column1469"/>
    <tableColumn id="1474" name="Column1470"/>
    <tableColumn id="1475" name="Column1471"/>
    <tableColumn id="1476" name="Column1472"/>
    <tableColumn id="1477" name="Column1473"/>
    <tableColumn id="1478" name="Column1474"/>
    <tableColumn id="1479" name="Column1475"/>
    <tableColumn id="1480" name="Column1476"/>
    <tableColumn id="1481" name="Column1477"/>
    <tableColumn id="1482" name="Column1478"/>
    <tableColumn id="1483" name="Column1479"/>
    <tableColumn id="1484" name="Column1480"/>
    <tableColumn id="1485" name="Column1481"/>
    <tableColumn id="1486" name="Column1482"/>
    <tableColumn id="1487" name="Column1483"/>
    <tableColumn id="1488" name="Column1484"/>
    <tableColumn id="1489" name="Column1485"/>
    <tableColumn id="1490" name="Column1486"/>
    <tableColumn id="1491" name="Column1487"/>
    <tableColumn id="1492" name="Column1488"/>
    <tableColumn id="1493" name="Column1489"/>
    <tableColumn id="1494" name="Column1490"/>
    <tableColumn id="1495" name="Column1491"/>
    <tableColumn id="1496" name="Column1492"/>
    <tableColumn id="1497" name="Column1493"/>
    <tableColumn id="1498" name="Column1494"/>
    <tableColumn id="1499" name="Column1495"/>
    <tableColumn id="1500" name="Column1496"/>
    <tableColumn id="1501" name="Column1497"/>
    <tableColumn id="1502" name="Column1498"/>
    <tableColumn id="1503" name="Column1499"/>
    <tableColumn id="1504" name="Column1500"/>
    <tableColumn id="1505" name="Column1501"/>
    <tableColumn id="1506" name="Column1502"/>
    <tableColumn id="1507" name="Column1503"/>
    <tableColumn id="1508" name="Column1504"/>
    <tableColumn id="1509" name="Column1505"/>
    <tableColumn id="1510" name="Column1506"/>
    <tableColumn id="1511" name="Column1507"/>
    <tableColumn id="1512" name="Column1508"/>
    <tableColumn id="1513" name="Column1509"/>
    <tableColumn id="1514" name="Column1510"/>
    <tableColumn id="1515" name="Column1511"/>
    <tableColumn id="1516" name="Column1512"/>
    <tableColumn id="1517" name="Column1513"/>
    <tableColumn id="1518" name="Column1514"/>
    <tableColumn id="1519" name="Column1515"/>
    <tableColumn id="1520" name="Column1516"/>
    <tableColumn id="1521" name="Column1517"/>
    <tableColumn id="1522" name="Column1518"/>
    <tableColumn id="1523" name="Column1519"/>
    <tableColumn id="1524" name="Column1520"/>
    <tableColumn id="1525" name="Column1521"/>
    <tableColumn id="1526" name="Column1522"/>
    <tableColumn id="1527" name="Column1523"/>
    <tableColumn id="1528" name="Column1524"/>
    <tableColumn id="1529" name="Column1525"/>
    <tableColumn id="1530" name="Column1526"/>
    <tableColumn id="1531" name="Column1527"/>
    <tableColumn id="1532" name="Column1528"/>
    <tableColumn id="1533" name="Column1529"/>
    <tableColumn id="1534" name="Column1530"/>
    <tableColumn id="1535" name="Column1531"/>
    <tableColumn id="1536" name="Column1532"/>
    <tableColumn id="1537" name="Column1533"/>
    <tableColumn id="1538" name="Column1534"/>
    <tableColumn id="1539" name="Column1535"/>
    <tableColumn id="1540" name="Column1536"/>
    <tableColumn id="1541" name="Column1537"/>
    <tableColumn id="1542" name="Column1538"/>
    <tableColumn id="1543" name="Column1539"/>
    <tableColumn id="1544" name="Column1540"/>
    <tableColumn id="1545" name="Column1541"/>
    <tableColumn id="1546" name="Column1542"/>
    <tableColumn id="1547" name="Column1543"/>
    <tableColumn id="1548" name="Column1544"/>
    <tableColumn id="1549" name="Column1545"/>
    <tableColumn id="1550" name="Column1546"/>
    <tableColumn id="1551" name="Column1547"/>
    <tableColumn id="1552" name="Column1548"/>
    <tableColumn id="1553" name="Column1549"/>
    <tableColumn id="1554" name="Column1550"/>
    <tableColumn id="1555" name="Column1551"/>
    <tableColumn id="1556" name="Column1552"/>
    <tableColumn id="1557" name="Column1553"/>
    <tableColumn id="1558" name="Column1554"/>
    <tableColumn id="1559" name="Column1555"/>
    <tableColumn id="1560" name="Column1556"/>
    <tableColumn id="1561" name="Column1557"/>
    <tableColumn id="1562" name="Column1558"/>
    <tableColumn id="1563" name="Column1559"/>
    <tableColumn id="1564" name="Column1560"/>
    <tableColumn id="1565" name="Column1561"/>
    <tableColumn id="1566" name="Column1562"/>
    <tableColumn id="1567" name="Column1563"/>
    <tableColumn id="1568" name="Column1564"/>
    <tableColumn id="1569" name="Column1565"/>
    <tableColumn id="1570" name="Column1566"/>
    <tableColumn id="1571" name="Column1567"/>
    <tableColumn id="1572" name="Column1568"/>
    <tableColumn id="1573" name="Column1569"/>
    <tableColumn id="1574" name="Column1570"/>
    <tableColumn id="1575" name="Column1571"/>
    <tableColumn id="1576" name="Column1572"/>
    <tableColumn id="1577" name="Column1573"/>
    <tableColumn id="1578" name="Column1574"/>
    <tableColumn id="1579" name="Column1575"/>
    <tableColumn id="1580" name="Column1576"/>
    <tableColumn id="1581" name="Column1577"/>
    <tableColumn id="1582" name="Column1578"/>
    <tableColumn id="1583" name="Column1579"/>
    <tableColumn id="1584" name="Column1580"/>
    <tableColumn id="1585" name="Column1581"/>
    <tableColumn id="1586" name="Column1582"/>
    <tableColumn id="1587" name="Column1583"/>
    <tableColumn id="1588" name="Column1584"/>
    <tableColumn id="1589" name="Column1585"/>
    <tableColumn id="1590" name="Column1586"/>
    <tableColumn id="1591" name="Column1587"/>
    <tableColumn id="1592" name="Column1588"/>
    <tableColumn id="1593" name="Column1589"/>
    <tableColumn id="1594" name="Column1590"/>
    <tableColumn id="1595" name="Column1591"/>
    <tableColumn id="1596" name="Column1592"/>
    <tableColumn id="1597" name="Column1593"/>
    <tableColumn id="1598" name="Column1594"/>
    <tableColumn id="1599" name="Column1595"/>
    <tableColumn id="1600" name="Column1596"/>
    <tableColumn id="1601" name="Column1597"/>
    <tableColumn id="1602" name="Column1598"/>
    <tableColumn id="1603" name="Column1599"/>
    <tableColumn id="1604" name="Column1600"/>
    <tableColumn id="1605" name="Column1601"/>
    <tableColumn id="1606" name="Column1602"/>
    <tableColumn id="1607" name="Column1603"/>
    <tableColumn id="1608" name="Column1604"/>
    <tableColumn id="1609" name="Column1605"/>
    <tableColumn id="1610" name="Column1606"/>
    <tableColumn id="1611" name="Column1607"/>
    <tableColumn id="1612" name="Column1608"/>
    <tableColumn id="1613" name="Column1609"/>
    <tableColumn id="1614" name="Column1610"/>
    <tableColumn id="1615" name="Column1611"/>
    <tableColumn id="1616" name="Column1612"/>
    <tableColumn id="1617" name="Column1613"/>
    <tableColumn id="1618" name="Column1614"/>
    <tableColumn id="1619" name="Column1615"/>
    <tableColumn id="1620" name="Column1616"/>
    <tableColumn id="1621" name="Column1617"/>
    <tableColumn id="1622" name="Column1618"/>
    <tableColumn id="1623" name="Column1619"/>
    <tableColumn id="1624" name="Column1620"/>
    <tableColumn id="1625" name="Column1621"/>
    <tableColumn id="1626" name="Column1622"/>
    <tableColumn id="1627" name="Column1623"/>
    <tableColumn id="1628" name="Column1624"/>
    <tableColumn id="1629" name="Column1625"/>
    <tableColumn id="1630" name="Column1626"/>
    <tableColumn id="1631" name="Column1627"/>
    <tableColumn id="1632" name="Column1628"/>
    <tableColumn id="1633" name="Column1629"/>
    <tableColumn id="1634" name="Column1630"/>
    <tableColumn id="1635" name="Column1631"/>
    <tableColumn id="1636" name="Column1632"/>
    <tableColumn id="1637" name="Column1633"/>
    <tableColumn id="1638" name="Column1634"/>
    <tableColumn id="1639" name="Column1635"/>
    <tableColumn id="1640" name="Column1636"/>
    <tableColumn id="1641" name="Column1637"/>
    <tableColumn id="1642" name="Column1638"/>
    <tableColumn id="1643" name="Column1639"/>
    <tableColumn id="1644" name="Column1640"/>
    <tableColumn id="1645" name="Column1641"/>
    <tableColumn id="1646" name="Column1642"/>
    <tableColumn id="1647" name="Column1643"/>
    <tableColumn id="1648" name="Column1644"/>
    <tableColumn id="1649" name="Column1645"/>
    <tableColumn id="1650" name="Column1646"/>
    <tableColumn id="1651" name="Column1647"/>
    <tableColumn id="1652" name="Column1648"/>
    <tableColumn id="1653" name="Column1649"/>
    <tableColumn id="1654" name="Column1650"/>
    <tableColumn id="1655" name="Column1651"/>
    <tableColumn id="1656" name="Column1652"/>
    <tableColumn id="1657" name="Column1653"/>
    <tableColumn id="1658" name="Column1654"/>
    <tableColumn id="1659" name="Column1655"/>
    <tableColumn id="1660" name="Column1656"/>
    <tableColumn id="1661" name="Column1657"/>
    <tableColumn id="1662" name="Column1658"/>
    <tableColumn id="1663" name="Column1659"/>
    <tableColumn id="1664" name="Column1660"/>
    <tableColumn id="1665" name="Column1661"/>
    <tableColumn id="1666" name="Column1662"/>
    <tableColumn id="1667" name="Column1663"/>
    <tableColumn id="1668" name="Column1664"/>
    <tableColumn id="1669" name="Column1665"/>
    <tableColumn id="1670" name="Column1666"/>
    <tableColumn id="1671" name="Column1667"/>
    <tableColumn id="1672" name="Column1668"/>
    <tableColumn id="1673" name="Column1669"/>
    <tableColumn id="1674" name="Column1670"/>
    <tableColumn id="1675" name="Column1671"/>
    <tableColumn id="1676" name="Column1672"/>
    <tableColumn id="1677" name="Column1673"/>
    <tableColumn id="1678" name="Column1674"/>
    <tableColumn id="1679" name="Column1675"/>
    <tableColumn id="1680" name="Column1676"/>
    <tableColumn id="1681" name="Column1677"/>
    <tableColumn id="1682" name="Column1678"/>
    <tableColumn id="1683" name="Column1679"/>
    <tableColumn id="1684" name="Column1680"/>
    <tableColumn id="1685" name="Column1681"/>
    <tableColumn id="1686" name="Column1682"/>
    <tableColumn id="1687" name="Column1683"/>
    <tableColumn id="1688" name="Column1684"/>
    <tableColumn id="1689" name="Column1685"/>
    <tableColumn id="1690" name="Column1686"/>
    <tableColumn id="1691" name="Column1687"/>
    <tableColumn id="1692" name="Column1688"/>
    <tableColumn id="1693" name="Column1689"/>
    <tableColumn id="1694" name="Column1690"/>
    <tableColumn id="1695" name="Column1691"/>
    <tableColumn id="1696" name="Column1692"/>
    <tableColumn id="1697" name="Column1693"/>
    <tableColumn id="1698" name="Column1694"/>
    <tableColumn id="1699" name="Column1695"/>
    <tableColumn id="1700" name="Column1696"/>
    <tableColumn id="1701" name="Column1697"/>
    <tableColumn id="1702" name="Column1698"/>
    <tableColumn id="1703" name="Column1699"/>
    <tableColumn id="1704" name="Column1700"/>
    <tableColumn id="1705" name="Column1701"/>
    <tableColumn id="1706" name="Column1702"/>
    <tableColumn id="1707" name="Column1703"/>
    <tableColumn id="1708" name="Column1704"/>
    <tableColumn id="1709" name="Column1705"/>
    <tableColumn id="1710" name="Column1706"/>
    <tableColumn id="1711" name="Column1707"/>
    <tableColumn id="1712" name="Column1708"/>
    <tableColumn id="1713" name="Column1709"/>
    <tableColumn id="1714" name="Column1710"/>
    <tableColumn id="1715" name="Column1711"/>
    <tableColumn id="1716" name="Column1712"/>
    <tableColumn id="1717" name="Column1713"/>
    <tableColumn id="1718" name="Column1714"/>
    <tableColumn id="1719" name="Column1715"/>
    <tableColumn id="1720" name="Column1716"/>
    <tableColumn id="1721" name="Column1717"/>
    <tableColumn id="1722" name="Column1718"/>
    <tableColumn id="1723" name="Column1719"/>
    <tableColumn id="1724" name="Column1720"/>
    <tableColumn id="1725" name="Column1721"/>
    <tableColumn id="1726" name="Column1722"/>
    <tableColumn id="1727" name="Column1723"/>
    <tableColumn id="1728" name="Column1724"/>
    <tableColumn id="1729" name="Column1725"/>
    <tableColumn id="1730" name="Column1726"/>
    <tableColumn id="1731" name="Column1727"/>
    <tableColumn id="1732" name="Column1728"/>
    <tableColumn id="1733" name="Column1729"/>
    <tableColumn id="1734" name="Column1730"/>
    <tableColumn id="1735" name="Column1731"/>
    <tableColumn id="1736" name="Column1732"/>
    <tableColumn id="1737" name="Column1733"/>
    <tableColumn id="1738" name="Column1734"/>
    <tableColumn id="1739" name="Column1735"/>
    <tableColumn id="1740" name="Column1736"/>
    <tableColumn id="1741" name="Column1737"/>
    <tableColumn id="1742" name="Column1738"/>
    <tableColumn id="1743" name="Column1739"/>
    <tableColumn id="1744" name="Column1740"/>
    <tableColumn id="1745" name="Column1741"/>
    <tableColumn id="1746" name="Column1742"/>
    <tableColumn id="1747" name="Column1743"/>
    <tableColumn id="1748" name="Column1744"/>
    <tableColumn id="1749" name="Column1745"/>
    <tableColumn id="1750" name="Column1746"/>
    <tableColumn id="1751" name="Column1747"/>
    <tableColumn id="1752" name="Column1748"/>
    <tableColumn id="1753" name="Column1749"/>
    <tableColumn id="1754" name="Column1750"/>
    <tableColumn id="1755" name="Column1751"/>
    <tableColumn id="1756" name="Column1752"/>
    <tableColumn id="1757" name="Column1753"/>
    <tableColumn id="1758" name="Column1754"/>
    <tableColumn id="1759" name="Column1755"/>
    <tableColumn id="1760" name="Column1756"/>
    <tableColumn id="1761" name="Column1757"/>
    <tableColumn id="1762" name="Column1758"/>
    <tableColumn id="1763" name="Column1759"/>
    <tableColumn id="1764" name="Column1760"/>
    <tableColumn id="1765" name="Column1761"/>
    <tableColumn id="1766" name="Column1762"/>
    <tableColumn id="1767" name="Column1763"/>
    <tableColumn id="1768" name="Column1764"/>
    <tableColumn id="1769" name="Column1765"/>
    <tableColumn id="1770" name="Column1766"/>
    <tableColumn id="1771" name="Column1767"/>
    <tableColumn id="1772" name="Column1768"/>
    <tableColumn id="1773" name="Column1769"/>
    <tableColumn id="1774" name="Column1770"/>
    <tableColumn id="1775" name="Column1771"/>
    <tableColumn id="1776" name="Column1772"/>
    <tableColumn id="1777" name="Column1773"/>
    <tableColumn id="1778" name="Column1774"/>
    <tableColumn id="1779" name="Column1775"/>
    <tableColumn id="1780" name="Column1776"/>
    <tableColumn id="1781" name="Column1777"/>
    <tableColumn id="1782" name="Column1778"/>
    <tableColumn id="1783" name="Column1779"/>
    <tableColumn id="1784" name="Column1780"/>
    <tableColumn id="1785" name="Column1781"/>
    <tableColumn id="1786" name="Column1782"/>
    <tableColumn id="1787" name="Column1783"/>
    <tableColumn id="1788" name="Column1784"/>
    <tableColumn id="1789" name="Column1785"/>
    <tableColumn id="1790" name="Column1786"/>
    <tableColumn id="1791" name="Column1787"/>
    <tableColumn id="1792" name="Column1788"/>
    <tableColumn id="1793" name="Column1789"/>
    <tableColumn id="1794" name="Column1790"/>
    <tableColumn id="1795" name="Column1791"/>
    <tableColumn id="1796" name="Column1792"/>
    <tableColumn id="1797" name="Column1793"/>
    <tableColumn id="1798" name="Column1794"/>
    <tableColumn id="1799" name="Column1795"/>
    <tableColumn id="1800" name="Column1796"/>
    <tableColumn id="1801" name="Column1797"/>
    <tableColumn id="1802" name="Column1798"/>
    <tableColumn id="1803" name="Column1799"/>
    <tableColumn id="1804" name="Column1800"/>
    <tableColumn id="1805" name="Column1801"/>
    <tableColumn id="1806" name="Column1802"/>
    <tableColumn id="1807" name="Column1803"/>
    <tableColumn id="1808" name="Column1804"/>
    <tableColumn id="1809" name="Column1805"/>
    <tableColumn id="1810" name="Column1806"/>
    <tableColumn id="1811" name="Column1807"/>
    <tableColumn id="1812" name="Column1808"/>
    <tableColumn id="1813" name="Column1809"/>
    <tableColumn id="1814" name="Column1810"/>
    <tableColumn id="1815" name="Column1811"/>
    <tableColumn id="1816" name="Column1812"/>
    <tableColumn id="1817" name="Column1813"/>
    <tableColumn id="1818" name="Column1814"/>
    <tableColumn id="1819" name="Column1815"/>
    <tableColumn id="1820" name="Column1816"/>
    <tableColumn id="1821" name="Column1817"/>
    <tableColumn id="1822" name="Column1818"/>
    <tableColumn id="1823" name="Column1819"/>
    <tableColumn id="1824" name="Column1820"/>
    <tableColumn id="1825" name="Column1821"/>
    <tableColumn id="1826" name="Column1822"/>
    <tableColumn id="1827" name="Column1823"/>
    <tableColumn id="1828" name="Column1824"/>
    <tableColumn id="1829" name="Column1825"/>
    <tableColumn id="1830" name="Column1826"/>
    <tableColumn id="1831" name="Column1827"/>
    <tableColumn id="1832" name="Column1828"/>
    <tableColumn id="1833" name="Column1829"/>
    <tableColumn id="1834" name="Column1830"/>
    <tableColumn id="1835" name="Column1831"/>
    <tableColumn id="1836" name="Column1832"/>
    <tableColumn id="1837" name="Column1833"/>
    <tableColumn id="1838" name="Column1834"/>
    <tableColumn id="1839" name="Column1835"/>
    <tableColumn id="1840" name="Column1836"/>
    <tableColumn id="1841" name="Column1837"/>
    <tableColumn id="1842" name="Column1838"/>
    <tableColumn id="1843" name="Column1839"/>
    <tableColumn id="1844" name="Column1840"/>
    <tableColumn id="1845" name="Column1841"/>
    <tableColumn id="1846" name="Column1842"/>
    <tableColumn id="1847" name="Column1843"/>
    <tableColumn id="1848" name="Column1844"/>
    <tableColumn id="1849" name="Column1845"/>
    <tableColumn id="1850" name="Column1846"/>
    <tableColumn id="1851" name="Column1847"/>
    <tableColumn id="1852" name="Column1848"/>
    <tableColumn id="1853" name="Column1849"/>
    <tableColumn id="1854" name="Column1850"/>
    <tableColumn id="1855" name="Column1851"/>
    <tableColumn id="1856" name="Column1852"/>
    <tableColumn id="1857" name="Column1853"/>
    <tableColumn id="1858" name="Column1854"/>
    <tableColumn id="1859" name="Column1855"/>
    <tableColumn id="1860" name="Column1856"/>
    <tableColumn id="1861" name="Column1857"/>
    <tableColumn id="1862" name="Column1858"/>
    <tableColumn id="1863" name="Column1859"/>
    <tableColumn id="1864" name="Column1860"/>
    <tableColumn id="1865" name="Column1861"/>
    <tableColumn id="1866" name="Column1862"/>
    <tableColumn id="1867" name="Column1863"/>
    <tableColumn id="1868" name="Column1864"/>
    <tableColumn id="1869" name="Column1865"/>
    <tableColumn id="1870" name="Column1866"/>
    <tableColumn id="1871" name="Column1867"/>
    <tableColumn id="1872" name="Column1868"/>
    <tableColumn id="1873" name="Column1869"/>
    <tableColumn id="1874" name="Column1870"/>
    <tableColumn id="1875" name="Column1871"/>
    <tableColumn id="1876" name="Column1872"/>
    <tableColumn id="1877" name="Column1873"/>
    <tableColumn id="1878" name="Column1874"/>
    <tableColumn id="1879" name="Column1875"/>
    <tableColumn id="1880" name="Column1876"/>
    <tableColumn id="1881" name="Column1877"/>
    <tableColumn id="1882" name="Column1878"/>
    <tableColumn id="1883" name="Column1879"/>
    <tableColumn id="1884" name="Column1880"/>
    <tableColumn id="1885" name="Column1881"/>
    <tableColumn id="1886" name="Column1882"/>
    <tableColumn id="1887" name="Column1883"/>
    <tableColumn id="1888" name="Column1884"/>
    <tableColumn id="1889" name="Column1885"/>
    <tableColumn id="1890" name="Column1886"/>
    <tableColumn id="1891" name="Column1887"/>
    <tableColumn id="1892" name="Column1888"/>
    <tableColumn id="1893" name="Column1889"/>
    <tableColumn id="1894" name="Column1890"/>
    <tableColumn id="1895" name="Column1891"/>
    <tableColumn id="1896" name="Column1892"/>
    <tableColumn id="1897" name="Column1893"/>
    <tableColumn id="1898" name="Column1894"/>
    <tableColumn id="1899" name="Column1895"/>
    <tableColumn id="1900" name="Column1896"/>
    <tableColumn id="1901" name="Column1897"/>
    <tableColumn id="1902" name="Column1898"/>
    <tableColumn id="1903" name="Column1899"/>
    <tableColumn id="1904" name="Column1900"/>
    <tableColumn id="1905" name="Column1901"/>
    <tableColumn id="1906" name="Column1902"/>
    <tableColumn id="1907" name="Column1903"/>
    <tableColumn id="1908" name="Column1904"/>
    <tableColumn id="1909" name="Column1905"/>
    <tableColumn id="1910" name="Column1906"/>
    <tableColumn id="1911" name="Column1907"/>
    <tableColumn id="1912" name="Column1908"/>
    <tableColumn id="1913" name="Column1909"/>
    <tableColumn id="1914" name="Column1910"/>
    <tableColumn id="1915" name="Column1911"/>
    <tableColumn id="1916" name="Column1912"/>
    <tableColumn id="1917" name="Column1913"/>
    <tableColumn id="1918" name="Column1914"/>
    <tableColumn id="1919" name="Column1915"/>
    <tableColumn id="1920" name="Column1916"/>
    <tableColumn id="1921" name="Column1917"/>
    <tableColumn id="1922" name="Column1918"/>
    <tableColumn id="1923" name="Column1919"/>
    <tableColumn id="1924" name="Column1920"/>
    <tableColumn id="1925" name="Column1921"/>
    <tableColumn id="1926" name="Column1922"/>
    <tableColumn id="1927" name="Column1923"/>
    <tableColumn id="1928" name="Column1924"/>
    <tableColumn id="1929" name="Column1925"/>
    <tableColumn id="1930" name="Column1926"/>
    <tableColumn id="1931" name="Column1927"/>
    <tableColumn id="1932" name="Column1928"/>
    <tableColumn id="1933" name="Column1929"/>
    <tableColumn id="1934" name="Column1930"/>
    <tableColumn id="1935" name="Column1931"/>
    <tableColumn id="1936" name="Column1932"/>
    <tableColumn id="1937" name="Column1933"/>
    <tableColumn id="1938" name="Column1934"/>
    <tableColumn id="1939" name="Column1935"/>
    <tableColumn id="1940" name="Column1936"/>
    <tableColumn id="1941" name="Column1937"/>
    <tableColumn id="1942" name="Column1938"/>
    <tableColumn id="1943" name="Column1939"/>
    <tableColumn id="1944" name="Column1940"/>
    <tableColumn id="1945" name="Column1941"/>
    <tableColumn id="1946" name="Column1942"/>
    <tableColumn id="1947" name="Column1943"/>
    <tableColumn id="1948" name="Column1944"/>
    <tableColumn id="1949" name="Column1945"/>
    <tableColumn id="1950" name="Column1946"/>
    <tableColumn id="1951" name="Column1947"/>
    <tableColumn id="1952" name="Column1948"/>
    <tableColumn id="1953" name="Column1949"/>
    <tableColumn id="1954" name="Column1950"/>
    <tableColumn id="1955" name="Column1951"/>
    <tableColumn id="1956" name="Column1952"/>
    <tableColumn id="1957" name="Column1953"/>
    <tableColumn id="1958" name="Column1954"/>
    <tableColumn id="1959" name="Column1955"/>
    <tableColumn id="1960" name="Column1956"/>
    <tableColumn id="1961" name="Column1957"/>
    <tableColumn id="1962" name="Column1958"/>
    <tableColumn id="1963" name="Column1959"/>
    <tableColumn id="1964" name="Column1960"/>
    <tableColumn id="1965" name="Column1961"/>
    <tableColumn id="1966" name="Column1962"/>
    <tableColumn id="1967" name="Column1963"/>
    <tableColumn id="1968" name="Column1964"/>
    <tableColumn id="1969" name="Column1965"/>
    <tableColumn id="1970" name="Column1966"/>
    <tableColumn id="1971" name="Column1967"/>
    <tableColumn id="1972" name="Column1968"/>
    <tableColumn id="1973" name="Column1969"/>
    <tableColumn id="1974" name="Column1970"/>
    <tableColumn id="1975" name="Column1971"/>
    <tableColumn id="1976" name="Column1972"/>
    <tableColumn id="1977" name="Column1973"/>
    <tableColumn id="1978" name="Column1974"/>
    <tableColumn id="1979" name="Column1975"/>
    <tableColumn id="1980" name="Column1976"/>
    <tableColumn id="1981" name="Column1977"/>
    <tableColumn id="1982" name="Column1978"/>
    <tableColumn id="1983" name="Column1979"/>
    <tableColumn id="1984" name="Column1980"/>
    <tableColumn id="1985" name="Column1981"/>
    <tableColumn id="1986" name="Column1982"/>
    <tableColumn id="1987" name="Column1983"/>
    <tableColumn id="1988" name="Column1984"/>
    <tableColumn id="1989" name="Column1985"/>
    <tableColumn id="1990" name="Column1986"/>
    <tableColumn id="1991" name="Column1987"/>
    <tableColumn id="1992" name="Column1988"/>
    <tableColumn id="1993" name="Column1989"/>
    <tableColumn id="1994" name="Column1990"/>
    <tableColumn id="1995" name="Column1991"/>
    <tableColumn id="1996" name="Column1992"/>
    <tableColumn id="1997" name="Column1993"/>
    <tableColumn id="1998" name="Column1994"/>
    <tableColumn id="1999" name="Column1995"/>
    <tableColumn id="2000" name="Column1996"/>
    <tableColumn id="2001" name="Column1997"/>
    <tableColumn id="2002" name="Column1998"/>
    <tableColumn id="2003" name="Column1999"/>
    <tableColumn id="2004" name="Column2000"/>
    <tableColumn id="2005" name="Column2001"/>
    <tableColumn id="2006" name="Column2002"/>
    <tableColumn id="2007" name="Column2003"/>
    <tableColumn id="2008" name="Column2004"/>
    <tableColumn id="2009" name="Column2005"/>
    <tableColumn id="2010" name="Column2006"/>
    <tableColumn id="2011" name="Column2007"/>
    <tableColumn id="2012" name="Column2008"/>
    <tableColumn id="2013" name="Column2009"/>
    <tableColumn id="2014" name="Column2010"/>
    <tableColumn id="2015" name="Column2011"/>
    <tableColumn id="2016" name="Column2012"/>
    <tableColumn id="2017" name="Column2013"/>
    <tableColumn id="2018" name="Column2014"/>
    <tableColumn id="2019" name="Column2015"/>
    <tableColumn id="2020" name="Column2016"/>
    <tableColumn id="2021" name="Column2017"/>
    <tableColumn id="2022" name="Column2018"/>
    <tableColumn id="2023" name="Column2019"/>
    <tableColumn id="2024" name="Column2020"/>
    <tableColumn id="2025" name="Column2021"/>
    <tableColumn id="2026" name="Column2022"/>
    <tableColumn id="2027" name="Column2023"/>
    <tableColumn id="2028" name="Column2024"/>
    <tableColumn id="2029" name="Column2025"/>
    <tableColumn id="2030" name="Column2026"/>
    <tableColumn id="2031" name="Column2027"/>
    <tableColumn id="2032" name="Column2028"/>
    <tableColumn id="2033" name="Column2029"/>
    <tableColumn id="2034" name="Column2030"/>
    <tableColumn id="2035" name="Column2031"/>
    <tableColumn id="2036" name="Column2032"/>
    <tableColumn id="2037" name="Column2033"/>
    <tableColumn id="2038" name="Column2034"/>
    <tableColumn id="2039" name="Column2035"/>
    <tableColumn id="2040" name="Column2036"/>
    <tableColumn id="2041" name="Column2037"/>
    <tableColumn id="2042" name="Column2038"/>
    <tableColumn id="2043" name="Column2039"/>
    <tableColumn id="2044" name="Column2040"/>
    <tableColumn id="2045" name="Column2041"/>
    <tableColumn id="2046" name="Column2042"/>
    <tableColumn id="2047" name="Column2043"/>
    <tableColumn id="2048" name="Column2044"/>
    <tableColumn id="2049" name="Column2045"/>
    <tableColumn id="2050" name="Column2046"/>
    <tableColumn id="2051" name="Column2047"/>
    <tableColumn id="2052" name="Column2048"/>
    <tableColumn id="2053" name="Column2049"/>
    <tableColumn id="2054" name="Column2050"/>
    <tableColumn id="2055" name="Column2051"/>
    <tableColumn id="2056" name="Column2052"/>
    <tableColumn id="2057" name="Column2053"/>
    <tableColumn id="2058" name="Column2054"/>
    <tableColumn id="2059" name="Column2055"/>
    <tableColumn id="2060" name="Column2056"/>
    <tableColumn id="2061" name="Column2057"/>
    <tableColumn id="2062" name="Column2058"/>
    <tableColumn id="2063" name="Column2059"/>
    <tableColumn id="2064" name="Column2060"/>
    <tableColumn id="2065" name="Column2061"/>
    <tableColumn id="2066" name="Column2062"/>
    <tableColumn id="2067" name="Column2063"/>
    <tableColumn id="2068" name="Column2064"/>
    <tableColumn id="2069" name="Column2065"/>
    <tableColumn id="2070" name="Column2066"/>
    <tableColumn id="2071" name="Column2067"/>
    <tableColumn id="2072" name="Column2068"/>
    <tableColumn id="2073" name="Column2069"/>
    <tableColumn id="2074" name="Column2070"/>
    <tableColumn id="2075" name="Column2071"/>
    <tableColumn id="2076" name="Column2072"/>
    <tableColumn id="2077" name="Column2073"/>
    <tableColumn id="2078" name="Column2074"/>
    <tableColumn id="2079" name="Column2075"/>
    <tableColumn id="2080" name="Column2076"/>
    <tableColumn id="2081" name="Column2077"/>
    <tableColumn id="2082" name="Column2078"/>
    <tableColumn id="2083" name="Column2079"/>
    <tableColumn id="2084" name="Column2080"/>
    <tableColumn id="2085" name="Column2081"/>
    <tableColumn id="2086" name="Column2082"/>
    <tableColumn id="2087" name="Column2083"/>
    <tableColumn id="2088" name="Column2084"/>
    <tableColumn id="2089" name="Column2085"/>
    <tableColumn id="2090" name="Column2086"/>
    <tableColumn id="2091" name="Column2087"/>
    <tableColumn id="2092" name="Column2088"/>
    <tableColumn id="2093" name="Column2089"/>
    <tableColumn id="2094" name="Column2090"/>
    <tableColumn id="2095" name="Column2091"/>
    <tableColumn id="2096" name="Column2092"/>
    <tableColumn id="2097" name="Column2093"/>
    <tableColumn id="2098" name="Column2094"/>
    <tableColumn id="2099" name="Column2095"/>
    <tableColumn id="2100" name="Column2096"/>
    <tableColumn id="2101" name="Column2097"/>
    <tableColumn id="2102" name="Column2098"/>
    <tableColumn id="2103" name="Column2099"/>
    <tableColumn id="2104" name="Column2100"/>
    <tableColumn id="2105" name="Column2101"/>
    <tableColumn id="2106" name="Column2102"/>
    <tableColumn id="2107" name="Column2103"/>
    <tableColumn id="2108" name="Column2104"/>
    <tableColumn id="2109" name="Column2105"/>
    <tableColumn id="2110" name="Column2106"/>
    <tableColumn id="2111" name="Column2107"/>
    <tableColumn id="2112" name="Column2108"/>
    <tableColumn id="2113" name="Column2109"/>
    <tableColumn id="2114" name="Column2110"/>
    <tableColumn id="2115" name="Column2111"/>
    <tableColumn id="2116" name="Column2112"/>
    <tableColumn id="2117" name="Column2113"/>
    <tableColumn id="2118" name="Column2114"/>
    <tableColumn id="2119" name="Column2115"/>
    <tableColumn id="2120" name="Column2116"/>
    <tableColumn id="2121" name="Column2117"/>
    <tableColumn id="2122" name="Column2118"/>
    <tableColumn id="2123" name="Column2119"/>
    <tableColumn id="2124" name="Column2120"/>
    <tableColumn id="2125" name="Column2121"/>
    <tableColumn id="2126" name="Column2122"/>
    <tableColumn id="2127" name="Column2123"/>
    <tableColumn id="2128" name="Column2124"/>
    <tableColumn id="2129" name="Column2125"/>
    <tableColumn id="2130" name="Column2126"/>
    <tableColumn id="2131" name="Column2127"/>
    <tableColumn id="2132" name="Column2128"/>
    <tableColumn id="2133" name="Column2129"/>
    <tableColumn id="2134" name="Column2130"/>
    <tableColumn id="2135" name="Column2131"/>
    <tableColumn id="2136" name="Column2132"/>
    <tableColumn id="2137" name="Column2133"/>
    <tableColumn id="2138" name="Column2134"/>
    <tableColumn id="2139" name="Column2135"/>
    <tableColumn id="2140" name="Column2136"/>
    <tableColumn id="2141" name="Column2137"/>
    <tableColumn id="2142" name="Column2138"/>
    <tableColumn id="2143" name="Column2139"/>
    <tableColumn id="2144" name="Column2140"/>
    <tableColumn id="2145" name="Column2141"/>
    <tableColumn id="2146" name="Column2142"/>
    <tableColumn id="2147" name="Column2143"/>
    <tableColumn id="2148" name="Column2144"/>
    <tableColumn id="2149" name="Column2145"/>
    <tableColumn id="2150" name="Column2146"/>
    <tableColumn id="2151" name="Column2147"/>
    <tableColumn id="2152" name="Column2148"/>
    <tableColumn id="2153" name="Column2149"/>
    <tableColumn id="2154" name="Column2150"/>
    <tableColumn id="2155" name="Column2151"/>
    <tableColumn id="2156" name="Column2152"/>
    <tableColumn id="2157" name="Column2153"/>
    <tableColumn id="2158" name="Column2154"/>
    <tableColumn id="2159" name="Column2155"/>
    <tableColumn id="2160" name="Column2156"/>
    <tableColumn id="2161" name="Column2157"/>
    <tableColumn id="2162" name="Column2158"/>
    <tableColumn id="2163" name="Column2159"/>
    <tableColumn id="2164" name="Column2160"/>
    <tableColumn id="2165" name="Column2161"/>
    <tableColumn id="2166" name="Column2162"/>
    <tableColumn id="2167" name="Column2163"/>
    <tableColumn id="2168" name="Column2164"/>
    <tableColumn id="2169" name="Column2165"/>
    <tableColumn id="2170" name="Column2166"/>
    <tableColumn id="2171" name="Column2167"/>
    <tableColumn id="2172" name="Column2168"/>
    <tableColumn id="2173" name="Column2169"/>
    <tableColumn id="2174" name="Column2170"/>
    <tableColumn id="2175" name="Column2171"/>
    <tableColumn id="2176" name="Column2172"/>
    <tableColumn id="2177" name="Column2173"/>
    <tableColumn id="2178" name="Column2174"/>
    <tableColumn id="2179" name="Column2175"/>
    <tableColumn id="2180" name="Column2176"/>
    <tableColumn id="2181" name="Column2177"/>
    <tableColumn id="2182" name="Column2178"/>
    <tableColumn id="2183" name="Column2179"/>
    <tableColumn id="2184" name="Column2180"/>
    <tableColumn id="2185" name="Column2181"/>
    <tableColumn id="2186" name="Column2182"/>
    <tableColumn id="2187" name="Column2183"/>
    <tableColumn id="2188" name="Column2184"/>
    <tableColumn id="2189" name="Column2185"/>
    <tableColumn id="2190" name="Column2186"/>
    <tableColumn id="2191" name="Column2187"/>
    <tableColumn id="2192" name="Column2188"/>
    <tableColumn id="2193" name="Column2189"/>
    <tableColumn id="2194" name="Column2190"/>
    <tableColumn id="2195" name="Column2191"/>
    <tableColumn id="2196" name="Column2192"/>
    <tableColumn id="2197" name="Column2193"/>
    <tableColumn id="2198" name="Column2194"/>
    <tableColumn id="2199" name="Column2195"/>
    <tableColumn id="2200" name="Column2196"/>
    <tableColumn id="2201" name="Column2197"/>
    <tableColumn id="2202" name="Column2198"/>
    <tableColumn id="2203" name="Column2199"/>
    <tableColumn id="2204" name="Column2200"/>
    <tableColumn id="2205" name="Column2201"/>
    <tableColumn id="2206" name="Column2202"/>
    <tableColumn id="2207" name="Column2203"/>
    <tableColumn id="2208" name="Column2204"/>
    <tableColumn id="2209" name="Column2205"/>
    <tableColumn id="2210" name="Column2206"/>
    <tableColumn id="2211" name="Column2207"/>
    <tableColumn id="2212" name="Column2208"/>
    <tableColumn id="2213" name="Column2209"/>
    <tableColumn id="2214" name="Column2210"/>
    <tableColumn id="2215" name="Column2211"/>
    <tableColumn id="2216" name="Column2212"/>
    <tableColumn id="2217" name="Column2213"/>
    <tableColumn id="2218" name="Column2214"/>
    <tableColumn id="2219" name="Column2215"/>
    <tableColumn id="2220" name="Column2216"/>
    <tableColumn id="2221" name="Column2217"/>
    <tableColumn id="2222" name="Column2218"/>
    <tableColumn id="2223" name="Column2219"/>
    <tableColumn id="2224" name="Column2220"/>
    <tableColumn id="2225" name="Column2221"/>
    <tableColumn id="2226" name="Column2222"/>
    <tableColumn id="2227" name="Column2223"/>
    <tableColumn id="2228" name="Column2224"/>
    <tableColumn id="2229" name="Column2225"/>
    <tableColumn id="2230" name="Column2226"/>
    <tableColumn id="2231" name="Column2227"/>
    <tableColumn id="2232" name="Column2228"/>
    <tableColumn id="2233" name="Column2229"/>
    <tableColumn id="2234" name="Column2230"/>
    <tableColumn id="2235" name="Column2231"/>
    <tableColumn id="2236" name="Column2232"/>
    <tableColumn id="2237" name="Column2233"/>
    <tableColumn id="2238" name="Column2234"/>
    <tableColumn id="2239" name="Column2235"/>
    <tableColumn id="2240" name="Column2236"/>
    <tableColumn id="2241" name="Column2237"/>
    <tableColumn id="2242" name="Column2238"/>
    <tableColumn id="2243" name="Column2239"/>
    <tableColumn id="2244" name="Column2240"/>
    <tableColumn id="2245" name="Column2241"/>
    <tableColumn id="2246" name="Column2242"/>
    <tableColumn id="2247" name="Column2243"/>
    <tableColumn id="2248" name="Column2244"/>
    <tableColumn id="2249" name="Column2245"/>
    <tableColumn id="2250" name="Column2246"/>
    <tableColumn id="2251" name="Column2247"/>
    <tableColumn id="2252" name="Column2248"/>
    <tableColumn id="2253" name="Column2249"/>
    <tableColumn id="2254" name="Column2250"/>
    <tableColumn id="2255" name="Column2251"/>
    <tableColumn id="2256" name="Column2252"/>
    <tableColumn id="2257" name="Column2253"/>
    <tableColumn id="2258" name="Column2254"/>
    <tableColumn id="2259" name="Column2255"/>
    <tableColumn id="2260" name="Column2256"/>
    <tableColumn id="2261" name="Column2257"/>
    <tableColumn id="2262" name="Column2258"/>
    <tableColumn id="2263" name="Column2259"/>
    <tableColumn id="2264" name="Column2260"/>
    <tableColumn id="2265" name="Column2261"/>
    <tableColumn id="2266" name="Column2262"/>
    <tableColumn id="2267" name="Column2263"/>
    <tableColumn id="2268" name="Column2264"/>
    <tableColumn id="2269" name="Column2265"/>
    <tableColumn id="2270" name="Column2266"/>
    <tableColumn id="2271" name="Column2267"/>
    <tableColumn id="2272" name="Column2268"/>
    <tableColumn id="2273" name="Column2269"/>
    <tableColumn id="2274" name="Column2270"/>
    <tableColumn id="2275" name="Column2271"/>
    <tableColumn id="2276" name="Column2272"/>
    <tableColumn id="2277" name="Column2273"/>
    <tableColumn id="2278" name="Column2274"/>
    <tableColumn id="2279" name="Column2275"/>
    <tableColumn id="2280" name="Column2276"/>
    <tableColumn id="2281" name="Column2277"/>
    <tableColumn id="2282" name="Column2278"/>
    <tableColumn id="2283" name="Column2279"/>
    <tableColumn id="2284" name="Column2280"/>
    <tableColumn id="2285" name="Column2281"/>
    <tableColumn id="2286" name="Column2282"/>
    <tableColumn id="2287" name="Column2283"/>
    <tableColumn id="2288" name="Column2284"/>
    <tableColumn id="2289" name="Column2285"/>
    <tableColumn id="2290" name="Column2286"/>
    <tableColumn id="2291" name="Column2287"/>
    <tableColumn id="2292" name="Column2288"/>
    <tableColumn id="2293" name="Column2289"/>
    <tableColumn id="2294" name="Column2290"/>
    <tableColumn id="2295" name="Column2291"/>
    <tableColumn id="2296" name="Column2292"/>
    <tableColumn id="2297" name="Column2293"/>
    <tableColumn id="2298" name="Column2294"/>
    <tableColumn id="2299" name="Column2295"/>
    <tableColumn id="2300" name="Column2296"/>
    <tableColumn id="2301" name="Column2297"/>
    <tableColumn id="2302" name="Column2298"/>
    <tableColumn id="2303" name="Column2299"/>
    <tableColumn id="2304" name="Column2300"/>
    <tableColumn id="2305" name="Column2301"/>
    <tableColumn id="2306" name="Column2302"/>
    <tableColumn id="2307" name="Column2303"/>
    <tableColumn id="2308" name="Column2304"/>
    <tableColumn id="2309" name="Column2305"/>
    <tableColumn id="2310" name="Column2306"/>
    <tableColumn id="2311" name="Column2307"/>
    <tableColumn id="2312" name="Column2308"/>
    <tableColumn id="2313" name="Column2309"/>
    <tableColumn id="2314" name="Column2310"/>
    <tableColumn id="2315" name="Column2311"/>
    <tableColumn id="2316" name="Column2312"/>
    <tableColumn id="2317" name="Column2313"/>
    <tableColumn id="2318" name="Column2314"/>
    <tableColumn id="2319" name="Column2315"/>
    <tableColumn id="2320" name="Column2316"/>
    <tableColumn id="2321" name="Column2317"/>
    <tableColumn id="2322" name="Column2318"/>
    <tableColumn id="2323" name="Column2319"/>
    <tableColumn id="2324" name="Column2320"/>
    <tableColumn id="2325" name="Column2321"/>
    <tableColumn id="2326" name="Column2322"/>
    <tableColumn id="2327" name="Column2323"/>
    <tableColumn id="2328" name="Column2324"/>
    <tableColumn id="2329" name="Column2325"/>
    <tableColumn id="2330" name="Column2326"/>
    <tableColumn id="2331" name="Column2327"/>
    <tableColumn id="2332" name="Column2328"/>
    <tableColumn id="2333" name="Column2329"/>
    <tableColumn id="2334" name="Column2330"/>
    <tableColumn id="2335" name="Column2331"/>
    <tableColumn id="2336" name="Column2332"/>
    <tableColumn id="2337" name="Column2333"/>
    <tableColumn id="2338" name="Column2334"/>
    <tableColumn id="2339" name="Column2335"/>
    <tableColumn id="2340" name="Column2336"/>
    <tableColumn id="2341" name="Column2337"/>
    <tableColumn id="2342" name="Column2338"/>
    <tableColumn id="2343" name="Column2339"/>
    <tableColumn id="2344" name="Column2340"/>
    <tableColumn id="2345" name="Column2341"/>
    <tableColumn id="2346" name="Column2342"/>
    <tableColumn id="2347" name="Column2343"/>
    <tableColumn id="2348" name="Column2344"/>
    <tableColumn id="2349" name="Column2345"/>
    <tableColumn id="2350" name="Column2346"/>
    <tableColumn id="2351" name="Column2347"/>
    <tableColumn id="2352" name="Column2348"/>
    <tableColumn id="2353" name="Column2349"/>
    <tableColumn id="2354" name="Column2350"/>
    <tableColumn id="2355" name="Column2351"/>
    <tableColumn id="2356" name="Column2352"/>
    <tableColumn id="2357" name="Column2353"/>
    <tableColumn id="2358" name="Column2354"/>
    <tableColumn id="2359" name="Column2355"/>
    <tableColumn id="2360" name="Column2356"/>
    <tableColumn id="2361" name="Column2357"/>
    <tableColumn id="2362" name="Column2358"/>
    <tableColumn id="2363" name="Column2359"/>
    <tableColumn id="2364" name="Column2360"/>
    <tableColumn id="2365" name="Column2361"/>
    <tableColumn id="2366" name="Column2362"/>
    <tableColumn id="2367" name="Column2363"/>
    <tableColumn id="2368" name="Column2364"/>
    <tableColumn id="2369" name="Column2365"/>
    <tableColumn id="2370" name="Column2366"/>
    <tableColumn id="2371" name="Column2367"/>
    <tableColumn id="2372" name="Column2368"/>
    <tableColumn id="2373" name="Column2369"/>
    <tableColumn id="2374" name="Column2370"/>
    <tableColumn id="2375" name="Column2371"/>
    <tableColumn id="2376" name="Column2372"/>
    <tableColumn id="2377" name="Column2373"/>
    <tableColumn id="2378" name="Column2374"/>
    <tableColumn id="2379" name="Column2375"/>
    <tableColumn id="2380" name="Column2376"/>
    <tableColumn id="2381" name="Column2377"/>
    <tableColumn id="2382" name="Column2378"/>
    <tableColumn id="2383" name="Column2379"/>
    <tableColumn id="2384" name="Column2380"/>
    <tableColumn id="2385" name="Column2381"/>
    <tableColumn id="2386" name="Column2382"/>
    <tableColumn id="2387" name="Column2383"/>
    <tableColumn id="2388" name="Column2384"/>
    <tableColumn id="2389" name="Column2385"/>
    <tableColumn id="2390" name="Column2386"/>
    <tableColumn id="2391" name="Column2387"/>
    <tableColumn id="2392" name="Column2388"/>
    <tableColumn id="2393" name="Column2389"/>
    <tableColumn id="2394" name="Column2390"/>
    <tableColumn id="2395" name="Column2391"/>
    <tableColumn id="2396" name="Column2392"/>
    <tableColumn id="2397" name="Column2393"/>
    <tableColumn id="2398" name="Column2394"/>
    <tableColumn id="2399" name="Column2395"/>
    <tableColumn id="2400" name="Column2396"/>
    <tableColumn id="2401" name="Column2397"/>
    <tableColumn id="2402" name="Column2398"/>
    <tableColumn id="2403" name="Column2399"/>
    <tableColumn id="2404" name="Column2400"/>
    <tableColumn id="2405" name="Column2401"/>
    <tableColumn id="2406" name="Column2402"/>
    <tableColumn id="2407" name="Column2403"/>
    <tableColumn id="2408" name="Column2404"/>
    <tableColumn id="2409" name="Column2405"/>
    <tableColumn id="2410" name="Column2406"/>
    <tableColumn id="2411" name="Column2407"/>
    <tableColumn id="2412" name="Column2408"/>
    <tableColumn id="2413" name="Column2409"/>
    <tableColumn id="2414" name="Column2410"/>
    <tableColumn id="2415" name="Column2411"/>
    <tableColumn id="2416" name="Column2412"/>
    <tableColumn id="2417" name="Column2413"/>
    <tableColumn id="2418" name="Column2414"/>
    <tableColumn id="2419" name="Column2415"/>
    <tableColumn id="2420" name="Column2416"/>
    <tableColumn id="2421" name="Column2417"/>
    <tableColumn id="2422" name="Column2418"/>
    <tableColumn id="2423" name="Column2419"/>
    <tableColumn id="2424" name="Column2420"/>
    <tableColumn id="2425" name="Column2421"/>
    <tableColumn id="2426" name="Column2422"/>
    <tableColumn id="2427" name="Column2423"/>
    <tableColumn id="2428" name="Column2424"/>
    <tableColumn id="2429" name="Column2425"/>
    <tableColumn id="2430" name="Column2426"/>
    <tableColumn id="2431" name="Column2427"/>
    <tableColumn id="2432" name="Column2428"/>
    <tableColumn id="2433" name="Column2429"/>
    <tableColumn id="2434" name="Column2430"/>
    <tableColumn id="2435" name="Column2431"/>
    <tableColumn id="2436" name="Column2432"/>
    <tableColumn id="2437" name="Column2433"/>
    <tableColumn id="2438" name="Column2434"/>
    <tableColumn id="2439" name="Column2435"/>
    <tableColumn id="2440" name="Column2436"/>
    <tableColumn id="2441" name="Column2437"/>
    <tableColumn id="2442" name="Column2438"/>
    <tableColumn id="2443" name="Column2439"/>
    <tableColumn id="2444" name="Column2440"/>
    <tableColumn id="2445" name="Column2441"/>
    <tableColumn id="2446" name="Column2442"/>
    <tableColumn id="2447" name="Column2443"/>
    <tableColumn id="2448" name="Column2444"/>
    <tableColumn id="2449" name="Column2445"/>
    <tableColumn id="2450" name="Column2446"/>
    <tableColumn id="2451" name="Column2447"/>
    <tableColumn id="2452" name="Column2448"/>
    <tableColumn id="2453" name="Column2449"/>
    <tableColumn id="2454" name="Column2450"/>
    <tableColumn id="2455" name="Column2451"/>
    <tableColumn id="2456" name="Column2452"/>
    <tableColumn id="2457" name="Column2453"/>
    <tableColumn id="2458" name="Column2454"/>
    <tableColumn id="2459" name="Column2455"/>
    <tableColumn id="2460" name="Column2456"/>
    <tableColumn id="2461" name="Column2457"/>
    <tableColumn id="2462" name="Column2458"/>
    <tableColumn id="2463" name="Column2459"/>
    <tableColumn id="2464" name="Column2460"/>
    <tableColumn id="2465" name="Column2461"/>
    <tableColumn id="2466" name="Column2462"/>
    <tableColumn id="2467" name="Column2463"/>
    <tableColumn id="2468" name="Column2464"/>
    <tableColumn id="2469" name="Column2465"/>
    <tableColumn id="2470" name="Column2466"/>
    <tableColumn id="2471" name="Column2467"/>
    <tableColumn id="2472" name="Column2468"/>
    <tableColumn id="2473" name="Column2469"/>
    <tableColumn id="2474" name="Column2470"/>
    <tableColumn id="2475" name="Column2471"/>
    <tableColumn id="2476" name="Column2472"/>
    <tableColumn id="2477" name="Column2473"/>
    <tableColumn id="2478" name="Column2474"/>
    <tableColumn id="2479" name="Column2475"/>
    <tableColumn id="2480" name="Column2476"/>
    <tableColumn id="2481" name="Column2477"/>
    <tableColumn id="2482" name="Column2478"/>
    <tableColumn id="2483" name="Column2479"/>
    <tableColumn id="2484" name="Column2480"/>
    <tableColumn id="2485" name="Column2481"/>
    <tableColumn id="2486" name="Column2482"/>
    <tableColumn id="2487" name="Column2483"/>
    <tableColumn id="2488" name="Column2484"/>
    <tableColumn id="2489" name="Column2485"/>
    <tableColumn id="2490" name="Column2486"/>
    <tableColumn id="2491" name="Column2487"/>
    <tableColumn id="2492" name="Column2488"/>
    <tableColumn id="2493" name="Column2489"/>
    <tableColumn id="2494" name="Column2490"/>
    <tableColumn id="2495" name="Column2491"/>
    <tableColumn id="2496" name="Column2492"/>
    <tableColumn id="2497" name="Column2493"/>
    <tableColumn id="2498" name="Column2494"/>
    <tableColumn id="2499" name="Column2495"/>
    <tableColumn id="2500" name="Column2496"/>
    <tableColumn id="2501" name="Column2497"/>
    <tableColumn id="2502" name="Column2498"/>
    <tableColumn id="2503" name="Column2499"/>
    <tableColumn id="2504" name="Column2500"/>
    <tableColumn id="2505" name="Column2501"/>
    <tableColumn id="2506" name="Column2502"/>
    <tableColumn id="2507" name="Column2503"/>
    <tableColumn id="2508" name="Column2504"/>
    <tableColumn id="2509" name="Column2505"/>
    <tableColumn id="2510" name="Column2506"/>
    <tableColumn id="2511" name="Column2507"/>
    <tableColumn id="2512" name="Column2508"/>
    <tableColumn id="2513" name="Column2509"/>
    <tableColumn id="2514" name="Column2510"/>
    <tableColumn id="2515" name="Column2511"/>
    <tableColumn id="2516" name="Column2512"/>
    <tableColumn id="2517" name="Column2513"/>
    <tableColumn id="2518" name="Column2514"/>
    <tableColumn id="2519" name="Column2515"/>
    <tableColumn id="2520" name="Column2516"/>
    <tableColumn id="2521" name="Column2517"/>
    <tableColumn id="2522" name="Column2518"/>
    <tableColumn id="2523" name="Column2519"/>
    <tableColumn id="2524" name="Column2520"/>
    <tableColumn id="2525" name="Column2521"/>
    <tableColumn id="2526" name="Column2522"/>
    <tableColumn id="2527" name="Column2523"/>
    <tableColumn id="2528" name="Column2524"/>
    <tableColumn id="2529" name="Column2525"/>
    <tableColumn id="2530" name="Column2526"/>
    <tableColumn id="2531" name="Column2527"/>
    <tableColumn id="2532" name="Column2528"/>
    <tableColumn id="2533" name="Column2529"/>
    <tableColumn id="2534" name="Column2530"/>
    <tableColumn id="2535" name="Column2531"/>
    <tableColumn id="2536" name="Column2532"/>
    <tableColumn id="2537" name="Column2533"/>
    <tableColumn id="2538" name="Column2534"/>
    <tableColumn id="2539" name="Column2535"/>
    <tableColumn id="2540" name="Column2536"/>
    <tableColumn id="2541" name="Column2537"/>
    <tableColumn id="2542" name="Column2538"/>
    <tableColumn id="2543" name="Column2539"/>
    <tableColumn id="2544" name="Column2540"/>
    <tableColumn id="2545" name="Column2541"/>
    <tableColumn id="2546" name="Column2542"/>
    <tableColumn id="2547" name="Column2543"/>
    <tableColumn id="2548" name="Column2544"/>
    <tableColumn id="2549" name="Column2545"/>
    <tableColumn id="2550" name="Column2546"/>
    <tableColumn id="2551" name="Column2547"/>
    <tableColumn id="2552" name="Column2548"/>
    <tableColumn id="2553" name="Column2549"/>
    <tableColumn id="2554" name="Column2550"/>
    <tableColumn id="2555" name="Column2551"/>
    <tableColumn id="2556" name="Column2552"/>
    <tableColumn id="2557" name="Column2553"/>
    <tableColumn id="2558" name="Column2554"/>
    <tableColumn id="2559" name="Column2555"/>
    <tableColumn id="2560" name="Column2556"/>
    <tableColumn id="2561" name="Column2557"/>
    <tableColumn id="2562" name="Column2558"/>
    <tableColumn id="2563" name="Column2559"/>
    <tableColumn id="2564" name="Column2560"/>
    <tableColumn id="2565" name="Column2561"/>
    <tableColumn id="2566" name="Column2562"/>
    <tableColumn id="2567" name="Column2563"/>
    <tableColumn id="2568" name="Column2564"/>
    <tableColumn id="2569" name="Column2565"/>
    <tableColumn id="2570" name="Column2566"/>
    <tableColumn id="2571" name="Column2567"/>
    <tableColumn id="2572" name="Column2568"/>
    <tableColumn id="2573" name="Column2569"/>
    <tableColumn id="2574" name="Column2570"/>
    <tableColumn id="2575" name="Column2571"/>
    <tableColumn id="2576" name="Column2572"/>
    <tableColumn id="2577" name="Column2573"/>
    <tableColumn id="2578" name="Column2574"/>
    <tableColumn id="2579" name="Column2575"/>
    <tableColumn id="2580" name="Column2576"/>
    <tableColumn id="2581" name="Column2577"/>
    <tableColumn id="2582" name="Column2578"/>
    <tableColumn id="2583" name="Column2579"/>
    <tableColumn id="2584" name="Column2580"/>
    <tableColumn id="2585" name="Column2581"/>
    <tableColumn id="2586" name="Column2582"/>
    <tableColumn id="2587" name="Column2583"/>
    <tableColumn id="2588" name="Column2584"/>
    <tableColumn id="2589" name="Column2585"/>
    <tableColumn id="2590" name="Column2586"/>
    <tableColumn id="2591" name="Column2587"/>
    <tableColumn id="2592" name="Column2588"/>
    <tableColumn id="2593" name="Column2589"/>
    <tableColumn id="2594" name="Column2590"/>
    <tableColumn id="2595" name="Column2591"/>
    <tableColumn id="2596" name="Column2592"/>
    <tableColumn id="2597" name="Column2593"/>
    <tableColumn id="2598" name="Column2594"/>
    <tableColumn id="2599" name="Column2595"/>
    <tableColumn id="2600" name="Column2596"/>
    <tableColumn id="2601" name="Column2597"/>
    <tableColumn id="2602" name="Column2598"/>
    <tableColumn id="2603" name="Column2599"/>
    <tableColumn id="2604" name="Column2600"/>
    <tableColumn id="2605" name="Column2601"/>
    <tableColumn id="2606" name="Column2602"/>
    <tableColumn id="2607" name="Column2603"/>
    <tableColumn id="2608" name="Column2604"/>
    <tableColumn id="2609" name="Column2605"/>
    <tableColumn id="2610" name="Column2606"/>
    <tableColumn id="2611" name="Column2607"/>
    <tableColumn id="2612" name="Column2608"/>
    <tableColumn id="2613" name="Column2609"/>
    <tableColumn id="2614" name="Column2610"/>
    <tableColumn id="2615" name="Column2611"/>
    <tableColumn id="2616" name="Column2612"/>
    <tableColumn id="2617" name="Column2613"/>
    <tableColumn id="2618" name="Column2614"/>
    <tableColumn id="2619" name="Column2615"/>
    <tableColumn id="2620" name="Column2616"/>
    <tableColumn id="2621" name="Column2617"/>
    <tableColumn id="2622" name="Column2618"/>
    <tableColumn id="2623" name="Column2619"/>
    <tableColumn id="2624" name="Column2620"/>
    <tableColumn id="2625" name="Column2621"/>
    <tableColumn id="2626" name="Column2622"/>
    <tableColumn id="2627" name="Column2623"/>
    <tableColumn id="2628" name="Column2624"/>
    <tableColumn id="2629" name="Column2625"/>
    <tableColumn id="2630" name="Column2626"/>
    <tableColumn id="2631" name="Column2627"/>
    <tableColumn id="2632" name="Column2628"/>
    <tableColumn id="2633" name="Column2629"/>
    <tableColumn id="2634" name="Column2630"/>
    <tableColumn id="2635" name="Column2631"/>
    <tableColumn id="2636" name="Column2632"/>
    <tableColumn id="2637" name="Column2633"/>
    <tableColumn id="2638" name="Column2634"/>
    <tableColumn id="2639" name="Column2635"/>
    <tableColumn id="2640" name="Column2636"/>
    <tableColumn id="2641" name="Column2637"/>
    <tableColumn id="2642" name="Column2638"/>
    <tableColumn id="2643" name="Column2639"/>
    <tableColumn id="2644" name="Column2640"/>
    <tableColumn id="2645" name="Column2641"/>
    <tableColumn id="2646" name="Column2642"/>
    <tableColumn id="2647" name="Column2643"/>
    <tableColumn id="2648" name="Column2644"/>
    <tableColumn id="2649" name="Column2645"/>
    <tableColumn id="2650" name="Column2646"/>
    <tableColumn id="2651" name="Column2647"/>
    <tableColumn id="2652" name="Column2648"/>
    <tableColumn id="2653" name="Column2649"/>
    <tableColumn id="2654" name="Column2650"/>
    <tableColumn id="2655" name="Column2651"/>
    <tableColumn id="2656" name="Column2652"/>
    <tableColumn id="2657" name="Column2653"/>
    <tableColumn id="2658" name="Column2654"/>
    <tableColumn id="2659" name="Column2655"/>
    <tableColumn id="2660" name="Column2656"/>
    <tableColumn id="2661" name="Column2657"/>
    <tableColumn id="2662" name="Column2658"/>
    <tableColumn id="2663" name="Column2659"/>
    <tableColumn id="2664" name="Column2660"/>
    <tableColumn id="2665" name="Column2661"/>
    <tableColumn id="2666" name="Column2662"/>
    <tableColumn id="2667" name="Column2663"/>
    <tableColumn id="2668" name="Column2664"/>
    <tableColumn id="2669" name="Column2665"/>
    <tableColumn id="2670" name="Column2666"/>
    <tableColumn id="2671" name="Column2667"/>
    <tableColumn id="2672" name="Column2668"/>
    <tableColumn id="2673" name="Column2669"/>
    <tableColumn id="2674" name="Column2670"/>
    <tableColumn id="2675" name="Column2671"/>
    <tableColumn id="2676" name="Column2672"/>
    <tableColumn id="2677" name="Column2673"/>
    <tableColumn id="2678" name="Column2674"/>
    <tableColumn id="2679" name="Column2675"/>
    <tableColumn id="2680" name="Column2676"/>
    <tableColumn id="2681" name="Column2677"/>
    <tableColumn id="2682" name="Column2678"/>
    <tableColumn id="2683" name="Column2679"/>
    <tableColumn id="2684" name="Column2680"/>
    <tableColumn id="2685" name="Column2681"/>
    <tableColumn id="2686" name="Column2682"/>
    <tableColumn id="2687" name="Column2683"/>
    <tableColumn id="2688" name="Column2684"/>
    <tableColumn id="2689" name="Column2685"/>
    <tableColumn id="2690" name="Column2686"/>
    <tableColumn id="2691" name="Column2687"/>
    <tableColumn id="2692" name="Column2688"/>
    <tableColumn id="2693" name="Column2689"/>
    <tableColumn id="2694" name="Column2690"/>
    <tableColumn id="2695" name="Column2691"/>
    <tableColumn id="2696" name="Column2692"/>
    <tableColumn id="2697" name="Column2693"/>
    <tableColumn id="2698" name="Column2694"/>
    <tableColumn id="2699" name="Column2695"/>
    <tableColumn id="2700" name="Column2696"/>
    <tableColumn id="2701" name="Column2697"/>
    <tableColumn id="2702" name="Column2698"/>
    <tableColumn id="2703" name="Column2699"/>
    <tableColumn id="2704" name="Column2700"/>
    <tableColumn id="2705" name="Column2701"/>
    <tableColumn id="2706" name="Column2702"/>
    <tableColumn id="2707" name="Column2703"/>
    <tableColumn id="2708" name="Column2704"/>
    <tableColumn id="2709" name="Column2705"/>
    <tableColumn id="2710" name="Column2706"/>
    <tableColumn id="2711" name="Column2707"/>
    <tableColumn id="2712" name="Column2708"/>
    <tableColumn id="2713" name="Column2709"/>
    <tableColumn id="2714" name="Column2710"/>
    <tableColumn id="2715" name="Column2711"/>
    <tableColumn id="2716" name="Column2712"/>
    <tableColumn id="2717" name="Column2713"/>
    <tableColumn id="2718" name="Column2714"/>
    <tableColumn id="2719" name="Column2715"/>
    <tableColumn id="2720" name="Column2716"/>
    <tableColumn id="2721" name="Column2717"/>
    <tableColumn id="2722" name="Column2718"/>
    <tableColumn id="2723" name="Column2719"/>
    <tableColumn id="2724" name="Column2720"/>
    <tableColumn id="2725" name="Column2721"/>
    <tableColumn id="2726" name="Column2722"/>
    <tableColumn id="2727" name="Column2723"/>
    <tableColumn id="2728" name="Column2724"/>
    <tableColumn id="2729" name="Column2725"/>
    <tableColumn id="2730" name="Column2726"/>
    <tableColumn id="2731" name="Column2727"/>
    <tableColumn id="2732" name="Column2728"/>
    <tableColumn id="2733" name="Column2729"/>
    <tableColumn id="2734" name="Column2730"/>
    <tableColumn id="2735" name="Column2731"/>
    <tableColumn id="2736" name="Column2732"/>
    <tableColumn id="2737" name="Column2733"/>
    <tableColumn id="2738" name="Column2734"/>
    <tableColumn id="2739" name="Column2735"/>
    <tableColumn id="2740" name="Column2736"/>
    <tableColumn id="2741" name="Column2737"/>
    <tableColumn id="2742" name="Column2738"/>
    <tableColumn id="2743" name="Column2739"/>
    <tableColumn id="2744" name="Column2740"/>
    <tableColumn id="2745" name="Column2741"/>
    <tableColumn id="2746" name="Column2742"/>
    <tableColumn id="2747" name="Column2743"/>
    <tableColumn id="2748" name="Column2744"/>
    <tableColumn id="2749" name="Column2745"/>
    <tableColumn id="2750" name="Column2746"/>
    <tableColumn id="2751" name="Column2747"/>
    <tableColumn id="2752" name="Column2748"/>
    <tableColumn id="2753" name="Column2749"/>
    <tableColumn id="2754" name="Column2750"/>
    <tableColumn id="2755" name="Column2751"/>
    <tableColumn id="2756" name="Column2752"/>
    <tableColumn id="2757" name="Column2753"/>
    <tableColumn id="2758" name="Column2754"/>
    <tableColumn id="2759" name="Column2755"/>
    <tableColumn id="2760" name="Column2756"/>
    <tableColumn id="2761" name="Column2757"/>
    <tableColumn id="2762" name="Column2758"/>
    <tableColumn id="2763" name="Column2759"/>
    <tableColumn id="2764" name="Column2760"/>
    <tableColumn id="2765" name="Column2761"/>
    <tableColumn id="2766" name="Column2762"/>
    <tableColumn id="2767" name="Column2763"/>
    <tableColumn id="2768" name="Column2764"/>
    <tableColumn id="2769" name="Column2765"/>
    <tableColumn id="2770" name="Column2766"/>
    <tableColumn id="2771" name="Column2767"/>
    <tableColumn id="2772" name="Column2768"/>
    <tableColumn id="2773" name="Column2769"/>
    <tableColumn id="2774" name="Column2770"/>
    <tableColumn id="2775" name="Column2771"/>
    <tableColumn id="2776" name="Column2772"/>
    <tableColumn id="2777" name="Column2773"/>
    <tableColumn id="2778" name="Column2774"/>
    <tableColumn id="2779" name="Column2775"/>
    <tableColumn id="2780" name="Column2776"/>
    <tableColumn id="2781" name="Column2777"/>
    <tableColumn id="2782" name="Column2778"/>
    <tableColumn id="2783" name="Column2779"/>
    <tableColumn id="2784" name="Column2780"/>
    <tableColumn id="2785" name="Column2781"/>
    <tableColumn id="2786" name="Column2782"/>
    <tableColumn id="2787" name="Column2783"/>
    <tableColumn id="2788" name="Column2784"/>
    <tableColumn id="2789" name="Column2785"/>
    <tableColumn id="2790" name="Column2786"/>
    <tableColumn id="2791" name="Column2787"/>
    <tableColumn id="2792" name="Column2788"/>
    <tableColumn id="2793" name="Column2789"/>
    <tableColumn id="2794" name="Column2790"/>
    <tableColumn id="2795" name="Column2791"/>
    <tableColumn id="2796" name="Column2792"/>
    <tableColumn id="2797" name="Column2793"/>
    <tableColumn id="2798" name="Column2794"/>
    <tableColumn id="2799" name="Column2795"/>
    <tableColumn id="2800" name="Column2796"/>
    <tableColumn id="2801" name="Column2797"/>
    <tableColumn id="2802" name="Column2798"/>
    <tableColumn id="2803" name="Column2799"/>
    <tableColumn id="2804" name="Column2800"/>
    <tableColumn id="2805" name="Column2801"/>
    <tableColumn id="2806" name="Column2802"/>
    <tableColumn id="2807" name="Column2803"/>
    <tableColumn id="2808" name="Column2804"/>
    <tableColumn id="2809" name="Column2805"/>
    <tableColumn id="2810" name="Column2806"/>
    <tableColumn id="2811" name="Column2807"/>
    <tableColumn id="2812" name="Column2808"/>
    <tableColumn id="2813" name="Column2809"/>
    <tableColumn id="2814" name="Column2810"/>
    <tableColumn id="2815" name="Column2811"/>
    <tableColumn id="2816" name="Column2812"/>
    <tableColumn id="2817" name="Column2813"/>
    <tableColumn id="2818" name="Column2814"/>
    <tableColumn id="2819" name="Column2815"/>
    <tableColumn id="2820" name="Column2816"/>
    <tableColumn id="2821" name="Column2817"/>
    <tableColumn id="2822" name="Column2818"/>
    <tableColumn id="2823" name="Column2819"/>
    <tableColumn id="2824" name="Column2820"/>
    <tableColumn id="2825" name="Column2821"/>
    <tableColumn id="2826" name="Column2822"/>
    <tableColumn id="2827" name="Column2823"/>
    <tableColumn id="2828" name="Column2824"/>
    <tableColumn id="2829" name="Column2825"/>
    <tableColumn id="2830" name="Column2826"/>
    <tableColumn id="2831" name="Column2827"/>
    <tableColumn id="2832" name="Column2828"/>
    <tableColumn id="2833" name="Column2829"/>
    <tableColumn id="2834" name="Column2830"/>
    <tableColumn id="2835" name="Column2831"/>
    <tableColumn id="2836" name="Column2832"/>
    <tableColumn id="2837" name="Column2833"/>
    <tableColumn id="2838" name="Column2834"/>
    <tableColumn id="2839" name="Column2835"/>
    <tableColumn id="2840" name="Column2836"/>
    <tableColumn id="2841" name="Column2837"/>
    <tableColumn id="2842" name="Column2838"/>
    <tableColumn id="2843" name="Column2839"/>
    <tableColumn id="2844" name="Column2840"/>
    <tableColumn id="2845" name="Column2841"/>
    <tableColumn id="2846" name="Column2842"/>
    <tableColumn id="2847" name="Column2843"/>
    <tableColumn id="2848" name="Column2844"/>
    <tableColumn id="2849" name="Column2845"/>
    <tableColumn id="2850" name="Column2846"/>
    <tableColumn id="2851" name="Column2847"/>
    <tableColumn id="2852" name="Column2848"/>
    <tableColumn id="2853" name="Column2849"/>
    <tableColumn id="2854" name="Column2850"/>
    <tableColumn id="2855" name="Column2851"/>
    <tableColumn id="2856" name="Column2852"/>
    <tableColumn id="2857" name="Column2853"/>
    <tableColumn id="2858" name="Column2854"/>
    <tableColumn id="2859" name="Column2855"/>
    <tableColumn id="2860" name="Column2856"/>
    <tableColumn id="2861" name="Column2857"/>
    <tableColumn id="2862" name="Column2858"/>
    <tableColumn id="2863" name="Column2859"/>
    <tableColumn id="2864" name="Column2860"/>
    <tableColumn id="2865" name="Column2861"/>
    <tableColumn id="2866" name="Column2862"/>
    <tableColumn id="2867" name="Column2863"/>
    <tableColumn id="2868" name="Column2864"/>
    <tableColumn id="2869" name="Column2865"/>
    <tableColumn id="2870" name="Column2866"/>
    <tableColumn id="2871" name="Column2867"/>
    <tableColumn id="2872" name="Column2868"/>
    <tableColumn id="2873" name="Column2869"/>
    <tableColumn id="2874" name="Column2870"/>
    <tableColumn id="2875" name="Column2871"/>
    <tableColumn id="2876" name="Column2872"/>
    <tableColumn id="2877" name="Column2873"/>
    <tableColumn id="2878" name="Column2874"/>
    <tableColumn id="2879" name="Column2875"/>
    <tableColumn id="2880" name="Column2876"/>
    <tableColumn id="2881" name="Column2877"/>
    <tableColumn id="2882" name="Column2878"/>
    <tableColumn id="2883" name="Column2879"/>
    <tableColumn id="2884" name="Column2880"/>
    <tableColumn id="2885" name="Column2881"/>
    <tableColumn id="2886" name="Column2882"/>
    <tableColumn id="2887" name="Column2883"/>
    <tableColumn id="2888" name="Column2884"/>
    <tableColumn id="2889" name="Column2885"/>
    <tableColumn id="2890" name="Column2886"/>
    <tableColumn id="2891" name="Column2887"/>
    <tableColumn id="2892" name="Column2888"/>
    <tableColumn id="2893" name="Column2889"/>
    <tableColumn id="2894" name="Column2890"/>
    <tableColumn id="2895" name="Column2891"/>
    <tableColumn id="2896" name="Column2892"/>
    <tableColumn id="2897" name="Column2893"/>
    <tableColumn id="2898" name="Column2894"/>
    <tableColumn id="2899" name="Column2895"/>
    <tableColumn id="2900" name="Column2896"/>
    <tableColumn id="2901" name="Column2897"/>
    <tableColumn id="2902" name="Column2898"/>
    <tableColumn id="2903" name="Column2899"/>
    <tableColumn id="2904" name="Column2900"/>
    <tableColumn id="2905" name="Column2901"/>
    <tableColumn id="2906" name="Column2902"/>
    <tableColumn id="2907" name="Column2903"/>
    <tableColumn id="2908" name="Column2904"/>
    <tableColumn id="2909" name="Column2905"/>
    <tableColumn id="2910" name="Column2906"/>
    <tableColumn id="2911" name="Column2907"/>
    <tableColumn id="2912" name="Column2908"/>
    <tableColumn id="2913" name="Column2909"/>
    <tableColumn id="2914" name="Column2910"/>
    <tableColumn id="2915" name="Column2911"/>
    <tableColumn id="2916" name="Column2912"/>
    <tableColumn id="2917" name="Column2913"/>
    <tableColumn id="2918" name="Column2914"/>
    <tableColumn id="2919" name="Column2915"/>
    <tableColumn id="2920" name="Column2916"/>
    <tableColumn id="2921" name="Column2917"/>
    <tableColumn id="2922" name="Column2918"/>
    <tableColumn id="2923" name="Column2919"/>
    <tableColumn id="2924" name="Column2920"/>
    <tableColumn id="2925" name="Column2921"/>
    <tableColumn id="2926" name="Column2922"/>
    <tableColumn id="2927" name="Column2923"/>
    <tableColumn id="2928" name="Column2924"/>
    <tableColumn id="2929" name="Column2925"/>
    <tableColumn id="2930" name="Column2926"/>
    <tableColumn id="2931" name="Column2927"/>
    <tableColumn id="2932" name="Column2928"/>
    <tableColumn id="2933" name="Column2929"/>
    <tableColumn id="2934" name="Column2930"/>
    <tableColumn id="2935" name="Column2931"/>
    <tableColumn id="2936" name="Column2932"/>
    <tableColumn id="2937" name="Column2933"/>
    <tableColumn id="2938" name="Column2934"/>
    <tableColumn id="2939" name="Column2935"/>
    <tableColumn id="2940" name="Column2936"/>
    <tableColumn id="2941" name="Column2937"/>
    <tableColumn id="2942" name="Column2938"/>
    <tableColumn id="2943" name="Column2939"/>
    <tableColumn id="2944" name="Column2940"/>
    <tableColumn id="2945" name="Column2941"/>
    <tableColumn id="2946" name="Column2942"/>
    <tableColumn id="2947" name="Column2943"/>
    <tableColumn id="2948" name="Column2944"/>
    <tableColumn id="2949" name="Column2945"/>
    <tableColumn id="2950" name="Column2946"/>
    <tableColumn id="2951" name="Column2947"/>
    <tableColumn id="2952" name="Column2948"/>
    <tableColumn id="2953" name="Column2949"/>
    <tableColumn id="2954" name="Column2950"/>
    <tableColumn id="2955" name="Column2951"/>
    <tableColumn id="2956" name="Column2952"/>
    <tableColumn id="2957" name="Column2953"/>
    <tableColumn id="2958" name="Column2954"/>
    <tableColumn id="2959" name="Column2955"/>
    <tableColumn id="2960" name="Column2956"/>
    <tableColumn id="2961" name="Column2957"/>
    <tableColumn id="2962" name="Column2958"/>
    <tableColumn id="2963" name="Column2959"/>
    <tableColumn id="2964" name="Column2960"/>
    <tableColumn id="2965" name="Column2961"/>
    <tableColumn id="2966" name="Column2962"/>
    <tableColumn id="2967" name="Column2963"/>
    <tableColumn id="2968" name="Column2964"/>
    <tableColumn id="2969" name="Column2965"/>
    <tableColumn id="2970" name="Column2966"/>
    <tableColumn id="2971" name="Column2967"/>
    <tableColumn id="2972" name="Column2968"/>
    <tableColumn id="2973" name="Column2969"/>
    <tableColumn id="2974" name="Column2970"/>
    <tableColumn id="2975" name="Column2971"/>
    <tableColumn id="2976" name="Column2972"/>
    <tableColumn id="2977" name="Column2973"/>
    <tableColumn id="2978" name="Column2974"/>
    <tableColumn id="2979" name="Column2975"/>
    <tableColumn id="2980" name="Column2976"/>
    <tableColumn id="2981" name="Column2977"/>
    <tableColumn id="2982" name="Column2978"/>
    <tableColumn id="2983" name="Column2979"/>
    <tableColumn id="2984" name="Column2980"/>
    <tableColumn id="2985" name="Column2981"/>
    <tableColumn id="2986" name="Column2982"/>
    <tableColumn id="2987" name="Column2983"/>
    <tableColumn id="2988" name="Column2984"/>
    <tableColumn id="2989" name="Column2985"/>
    <tableColumn id="2990" name="Column2986"/>
    <tableColumn id="2991" name="Column2987"/>
    <tableColumn id="2992" name="Column2988"/>
    <tableColumn id="2993" name="Column2989"/>
    <tableColumn id="2994" name="Column2990"/>
    <tableColumn id="2995" name="Column2991"/>
    <tableColumn id="2996" name="Column2992"/>
    <tableColumn id="2997" name="Column2993"/>
    <tableColumn id="2998" name="Column2994"/>
    <tableColumn id="2999" name="Column2995"/>
    <tableColumn id="3000" name="Column2996"/>
    <tableColumn id="3001" name="Column2997"/>
    <tableColumn id="3002" name="Column2998"/>
    <tableColumn id="3003" name="Column2999"/>
    <tableColumn id="3004" name="Column3000"/>
    <tableColumn id="3005" name="Column3001"/>
    <tableColumn id="3006" name="Column3002"/>
    <tableColumn id="3007" name="Column3003"/>
    <tableColumn id="3008" name="Column3004"/>
    <tableColumn id="3009" name="Column3005"/>
    <tableColumn id="3010" name="Column3006"/>
    <tableColumn id="3011" name="Column3007"/>
    <tableColumn id="3012" name="Column3008"/>
    <tableColumn id="3013" name="Column3009"/>
    <tableColumn id="3014" name="Column3010"/>
    <tableColumn id="3015" name="Column3011"/>
    <tableColumn id="3016" name="Column3012"/>
    <tableColumn id="3017" name="Column3013"/>
    <tableColumn id="3018" name="Column3014"/>
    <tableColumn id="3019" name="Column3015"/>
    <tableColumn id="3020" name="Column3016"/>
    <tableColumn id="3021" name="Column3017"/>
    <tableColumn id="3022" name="Column3018"/>
    <tableColumn id="3023" name="Column3019"/>
    <tableColumn id="3024" name="Column3020"/>
    <tableColumn id="3025" name="Column3021"/>
    <tableColumn id="3026" name="Column3022"/>
    <tableColumn id="3027" name="Column3023"/>
    <tableColumn id="3028" name="Column3024"/>
    <tableColumn id="3029" name="Column3025"/>
    <tableColumn id="3030" name="Column3026"/>
    <tableColumn id="3031" name="Column3027"/>
    <tableColumn id="3032" name="Column3028"/>
    <tableColumn id="3033" name="Column3029"/>
    <tableColumn id="3034" name="Column3030"/>
    <tableColumn id="3035" name="Column3031"/>
    <tableColumn id="3036" name="Column3032"/>
    <tableColumn id="3037" name="Column3033"/>
    <tableColumn id="3038" name="Column3034"/>
    <tableColumn id="3039" name="Column3035"/>
    <tableColumn id="3040" name="Column3036"/>
    <tableColumn id="3041" name="Column3037"/>
    <tableColumn id="3042" name="Column3038"/>
    <tableColumn id="3043" name="Column3039"/>
    <tableColumn id="3044" name="Column3040"/>
    <tableColumn id="3045" name="Column3041"/>
    <tableColumn id="3046" name="Column3042"/>
    <tableColumn id="3047" name="Column3043"/>
    <tableColumn id="3048" name="Column3044"/>
    <tableColumn id="3049" name="Column3045"/>
    <tableColumn id="3050" name="Column3046"/>
    <tableColumn id="3051" name="Column3047"/>
    <tableColumn id="3052" name="Column3048"/>
    <tableColumn id="3053" name="Column3049"/>
    <tableColumn id="3054" name="Column3050"/>
    <tableColumn id="3055" name="Column3051"/>
    <tableColumn id="3056" name="Column3052"/>
    <tableColumn id="3057" name="Column3053"/>
    <tableColumn id="3058" name="Column3054"/>
    <tableColumn id="3059" name="Column3055"/>
    <tableColumn id="3060" name="Column3056"/>
    <tableColumn id="3061" name="Column3057"/>
    <tableColumn id="3062" name="Column3058"/>
    <tableColumn id="3063" name="Column3059"/>
    <tableColumn id="3064" name="Column3060"/>
    <tableColumn id="3065" name="Column3061"/>
    <tableColumn id="3066" name="Column3062"/>
    <tableColumn id="3067" name="Column3063"/>
    <tableColumn id="3068" name="Column3064"/>
    <tableColumn id="3069" name="Column3065"/>
    <tableColumn id="3070" name="Column3066"/>
    <tableColumn id="3071" name="Column3067"/>
    <tableColumn id="3072" name="Column3068"/>
    <tableColumn id="3073" name="Column3069"/>
    <tableColumn id="3074" name="Column3070"/>
    <tableColumn id="3075" name="Column3071"/>
    <tableColumn id="3076" name="Column3072"/>
    <tableColumn id="3077" name="Column3073"/>
    <tableColumn id="3078" name="Column3074"/>
    <tableColumn id="3079" name="Column3075"/>
    <tableColumn id="3080" name="Column3076"/>
    <tableColumn id="3081" name="Column3077"/>
    <tableColumn id="3082" name="Column3078"/>
    <tableColumn id="3083" name="Column3079"/>
    <tableColumn id="3084" name="Column3080"/>
    <tableColumn id="3085" name="Column3081"/>
    <tableColumn id="3086" name="Column3082"/>
    <tableColumn id="3087" name="Column3083"/>
    <tableColumn id="3088" name="Column3084"/>
    <tableColumn id="3089" name="Column3085"/>
    <tableColumn id="3090" name="Column3086"/>
    <tableColumn id="3091" name="Column3087"/>
    <tableColumn id="3092" name="Column3088"/>
    <tableColumn id="3093" name="Column3089"/>
    <tableColumn id="3094" name="Column3090"/>
    <tableColumn id="3095" name="Column3091"/>
    <tableColumn id="3096" name="Column3092"/>
    <tableColumn id="3097" name="Column3093"/>
    <tableColumn id="3098" name="Column3094"/>
    <tableColumn id="3099" name="Column3095"/>
    <tableColumn id="3100" name="Column3096"/>
    <tableColumn id="3101" name="Column3097"/>
    <tableColumn id="3102" name="Column3098"/>
    <tableColumn id="3103" name="Column3099"/>
    <tableColumn id="3104" name="Column3100"/>
    <tableColumn id="3105" name="Column3101"/>
    <tableColumn id="3106" name="Column3102"/>
    <tableColumn id="3107" name="Column3103"/>
    <tableColumn id="3108" name="Column3104"/>
    <tableColumn id="3109" name="Column3105"/>
    <tableColumn id="3110" name="Column3106"/>
    <tableColumn id="3111" name="Column3107"/>
    <tableColumn id="3112" name="Column3108"/>
    <tableColumn id="3113" name="Column3109"/>
    <tableColumn id="3114" name="Column3110"/>
    <tableColumn id="3115" name="Column3111"/>
    <tableColumn id="3116" name="Column3112"/>
    <tableColumn id="3117" name="Column3113"/>
    <tableColumn id="3118" name="Column3114"/>
    <tableColumn id="3119" name="Column3115"/>
    <tableColumn id="3120" name="Column3116"/>
    <tableColumn id="3121" name="Column3117"/>
    <tableColumn id="3122" name="Column3118"/>
    <tableColumn id="3123" name="Column3119"/>
    <tableColumn id="3124" name="Column3120"/>
    <tableColumn id="3125" name="Column3121"/>
    <tableColumn id="3126" name="Column3122"/>
    <tableColumn id="3127" name="Column3123"/>
    <tableColumn id="3128" name="Column3124"/>
    <tableColumn id="3129" name="Column3125"/>
    <tableColumn id="3130" name="Column3126"/>
    <tableColumn id="3131" name="Column3127"/>
    <tableColumn id="3132" name="Column3128"/>
    <tableColumn id="3133" name="Column3129"/>
    <tableColumn id="3134" name="Column3130"/>
    <tableColumn id="3135" name="Column3131"/>
    <tableColumn id="3136" name="Column3132"/>
    <tableColumn id="3137" name="Column3133"/>
    <tableColumn id="3138" name="Column3134"/>
    <tableColumn id="3139" name="Column3135"/>
    <tableColumn id="3140" name="Column3136"/>
    <tableColumn id="3141" name="Column3137"/>
    <tableColumn id="3142" name="Column3138"/>
    <tableColumn id="3143" name="Column3139"/>
    <tableColumn id="3144" name="Column3140"/>
    <tableColumn id="3145" name="Column3141"/>
    <tableColumn id="3146" name="Column3142"/>
    <tableColumn id="3147" name="Column3143"/>
    <tableColumn id="3148" name="Column3144"/>
    <tableColumn id="3149" name="Column3145"/>
    <tableColumn id="3150" name="Column3146"/>
    <tableColumn id="3151" name="Column3147"/>
    <tableColumn id="3152" name="Column3148"/>
    <tableColumn id="3153" name="Column3149"/>
    <tableColumn id="3154" name="Column3150"/>
    <tableColumn id="3155" name="Column3151"/>
    <tableColumn id="3156" name="Column3152"/>
    <tableColumn id="3157" name="Column3153"/>
    <tableColumn id="3158" name="Column3154"/>
    <tableColumn id="3159" name="Column3155"/>
    <tableColumn id="3160" name="Column3156"/>
    <tableColumn id="3161" name="Column3157"/>
    <tableColumn id="3162" name="Column3158"/>
    <tableColumn id="3163" name="Column3159"/>
    <tableColumn id="3164" name="Column3160"/>
    <tableColumn id="3165" name="Column3161"/>
    <tableColumn id="3166" name="Column3162"/>
    <tableColumn id="3167" name="Column3163"/>
    <tableColumn id="3168" name="Column3164"/>
    <tableColumn id="3169" name="Column3165"/>
    <tableColumn id="3170" name="Column3166"/>
    <tableColumn id="3171" name="Column3167"/>
    <tableColumn id="3172" name="Column3168"/>
    <tableColumn id="3173" name="Column3169"/>
    <tableColumn id="3174" name="Column3170"/>
    <tableColumn id="3175" name="Column3171"/>
    <tableColumn id="3176" name="Column3172"/>
    <tableColumn id="3177" name="Column3173"/>
    <tableColumn id="3178" name="Column3174"/>
    <tableColumn id="3179" name="Column3175"/>
    <tableColumn id="3180" name="Column3176"/>
    <tableColumn id="3181" name="Column3177"/>
    <tableColumn id="3182" name="Column3178"/>
    <tableColumn id="3183" name="Column3179"/>
    <tableColumn id="3184" name="Column3180"/>
    <tableColumn id="3185" name="Column3181"/>
    <tableColumn id="3186" name="Column3182"/>
    <tableColumn id="3187" name="Column3183"/>
    <tableColumn id="3188" name="Column3184"/>
    <tableColumn id="3189" name="Column3185"/>
    <tableColumn id="3190" name="Column3186"/>
    <tableColumn id="3191" name="Column3187"/>
    <tableColumn id="3192" name="Column3188"/>
    <tableColumn id="3193" name="Column3189"/>
    <tableColumn id="3194" name="Column3190"/>
    <tableColumn id="3195" name="Column3191"/>
    <tableColumn id="3196" name="Column3192"/>
    <tableColumn id="3197" name="Column3193"/>
    <tableColumn id="3198" name="Column3194"/>
    <tableColumn id="3199" name="Column3195"/>
    <tableColumn id="3200" name="Column3196"/>
    <tableColumn id="3201" name="Column3197"/>
    <tableColumn id="3202" name="Column3198"/>
    <tableColumn id="3203" name="Column3199"/>
    <tableColumn id="3204" name="Column3200"/>
    <tableColumn id="3205" name="Column3201"/>
    <tableColumn id="3206" name="Column3202"/>
    <tableColumn id="3207" name="Column3203"/>
    <tableColumn id="3208" name="Column3204"/>
    <tableColumn id="3209" name="Column3205"/>
    <tableColumn id="3210" name="Column3206"/>
    <tableColumn id="3211" name="Column3207"/>
    <tableColumn id="3212" name="Column3208"/>
    <tableColumn id="3213" name="Column3209"/>
    <tableColumn id="3214" name="Column3210"/>
    <tableColumn id="3215" name="Column3211"/>
    <tableColumn id="3216" name="Column3212"/>
    <tableColumn id="3217" name="Column3213"/>
    <tableColumn id="3218" name="Column3214"/>
    <tableColumn id="3219" name="Column3215"/>
    <tableColumn id="3220" name="Column3216"/>
    <tableColumn id="3221" name="Column3217"/>
    <tableColumn id="3222" name="Column3218"/>
    <tableColumn id="3223" name="Column3219"/>
    <tableColumn id="3224" name="Column3220"/>
    <tableColumn id="3225" name="Column3221"/>
    <tableColumn id="3226" name="Column3222"/>
    <tableColumn id="3227" name="Column3223"/>
    <tableColumn id="3228" name="Column3224"/>
    <tableColumn id="3229" name="Column3225"/>
    <tableColumn id="3230" name="Column3226"/>
    <tableColumn id="3231" name="Column3227"/>
    <tableColumn id="3232" name="Column3228"/>
    <tableColumn id="3233" name="Column3229"/>
    <tableColumn id="3234" name="Column3230"/>
    <tableColumn id="3235" name="Column3231"/>
    <tableColumn id="3236" name="Column3232"/>
    <tableColumn id="3237" name="Column3233"/>
    <tableColumn id="3238" name="Column3234"/>
    <tableColumn id="3239" name="Column3235"/>
    <tableColumn id="3240" name="Column3236"/>
    <tableColumn id="3241" name="Column3237"/>
    <tableColumn id="3242" name="Column3238"/>
    <tableColumn id="3243" name="Column3239"/>
    <tableColumn id="3244" name="Column3240"/>
    <tableColumn id="3245" name="Column3241"/>
    <tableColumn id="3246" name="Column3242"/>
    <tableColumn id="3247" name="Column3243"/>
    <tableColumn id="3248" name="Column3244"/>
    <tableColumn id="3249" name="Column3245"/>
    <tableColumn id="3250" name="Column3246"/>
    <tableColumn id="3251" name="Column3247"/>
    <tableColumn id="3252" name="Column3248"/>
    <tableColumn id="3253" name="Column3249"/>
    <tableColumn id="3254" name="Column3250"/>
    <tableColumn id="3255" name="Column3251"/>
    <tableColumn id="3256" name="Column3252"/>
    <tableColumn id="3257" name="Column3253"/>
    <tableColumn id="3258" name="Column3254"/>
    <tableColumn id="3259" name="Column3255"/>
    <tableColumn id="3260" name="Column3256"/>
    <tableColumn id="3261" name="Column3257"/>
    <tableColumn id="3262" name="Column3258"/>
    <tableColumn id="3263" name="Column3259"/>
    <tableColumn id="3264" name="Column3260"/>
    <tableColumn id="3265" name="Column3261"/>
    <tableColumn id="3266" name="Column3262"/>
    <tableColumn id="3267" name="Column3263"/>
    <tableColumn id="3268" name="Column3264"/>
    <tableColumn id="3269" name="Column3265"/>
    <tableColumn id="3270" name="Column3266"/>
    <tableColumn id="3271" name="Column3267"/>
    <tableColumn id="3272" name="Column3268"/>
    <tableColumn id="3273" name="Column3269"/>
    <tableColumn id="3274" name="Column3270"/>
    <tableColumn id="3275" name="Column3271"/>
    <tableColumn id="3276" name="Column3272"/>
    <tableColumn id="3277" name="Column3273"/>
    <tableColumn id="3278" name="Column3274"/>
    <tableColumn id="3279" name="Column3275"/>
    <tableColumn id="3280" name="Column3276"/>
    <tableColumn id="3281" name="Column3277"/>
    <tableColumn id="3282" name="Column3278"/>
    <tableColumn id="3283" name="Column3279"/>
    <tableColumn id="3284" name="Column3280"/>
    <tableColumn id="3285" name="Column3281"/>
    <tableColumn id="3286" name="Column3282"/>
    <tableColumn id="3287" name="Column3283"/>
    <tableColumn id="3288" name="Column3284"/>
    <tableColumn id="3289" name="Column3285"/>
    <tableColumn id="3290" name="Column3286"/>
    <tableColumn id="3291" name="Column3287"/>
    <tableColumn id="3292" name="Column3288"/>
    <tableColumn id="3293" name="Column3289"/>
    <tableColumn id="3294" name="Column3290"/>
    <tableColumn id="3295" name="Column3291"/>
    <tableColumn id="3296" name="Column3292"/>
    <tableColumn id="3297" name="Column3293"/>
    <tableColumn id="3298" name="Column3294"/>
    <tableColumn id="3299" name="Column3295"/>
    <tableColumn id="3300" name="Column3296"/>
    <tableColumn id="3301" name="Column3297"/>
    <tableColumn id="3302" name="Column3298"/>
    <tableColumn id="3303" name="Column3299"/>
    <tableColumn id="3304" name="Column3300"/>
    <tableColumn id="3305" name="Column3301"/>
    <tableColumn id="3306" name="Column3302"/>
    <tableColumn id="3307" name="Column3303"/>
    <tableColumn id="3308" name="Column3304"/>
    <tableColumn id="3309" name="Column3305"/>
    <tableColumn id="3310" name="Column3306"/>
    <tableColumn id="3311" name="Column3307"/>
    <tableColumn id="3312" name="Column3308"/>
    <tableColumn id="3313" name="Column3309"/>
    <tableColumn id="3314" name="Column3310"/>
    <tableColumn id="3315" name="Column3311"/>
    <tableColumn id="3316" name="Column3312"/>
    <tableColumn id="3317" name="Column3313"/>
    <tableColumn id="3318" name="Column3314"/>
    <tableColumn id="3319" name="Column3315"/>
    <tableColumn id="3320" name="Column3316"/>
    <tableColumn id="3321" name="Column3317"/>
    <tableColumn id="3322" name="Column3318"/>
    <tableColumn id="3323" name="Column3319"/>
    <tableColumn id="3324" name="Column3320"/>
    <tableColumn id="3325" name="Column3321"/>
    <tableColumn id="3326" name="Column3322"/>
    <tableColumn id="3327" name="Column3323"/>
    <tableColumn id="3328" name="Column3324"/>
    <tableColumn id="3329" name="Column3325"/>
    <tableColumn id="3330" name="Column3326"/>
    <tableColumn id="3331" name="Column3327"/>
    <tableColumn id="3332" name="Column3328"/>
    <tableColumn id="3333" name="Column3329"/>
    <tableColumn id="3334" name="Column3330"/>
    <tableColumn id="3335" name="Column3331"/>
    <tableColumn id="3336" name="Column3332"/>
    <tableColumn id="3337" name="Column3333"/>
    <tableColumn id="3338" name="Column3334"/>
    <tableColumn id="3339" name="Column3335"/>
    <tableColumn id="3340" name="Column3336"/>
    <tableColumn id="3341" name="Column3337"/>
    <tableColumn id="3342" name="Column3338"/>
    <tableColumn id="3343" name="Column3339"/>
    <tableColumn id="3344" name="Column3340"/>
    <tableColumn id="3345" name="Column3341"/>
    <tableColumn id="3346" name="Column3342"/>
    <tableColumn id="3347" name="Column3343"/>
    <tableColumn id="3348" name="Column3344"/>
    <tableColumn id="3349" name="Column3345"/>
    <tableColumn id="3350" name="Column3346"/>
    <tableColumn id="3351" name="Column3347"/>
    <tableColumn id="3352" name="Column3348"/>
    <tableColumn id="3353" name="Column3349"/>
    <tableColumn id="3354" name="Column3350"/>
    <tableColumn id="3355" name="Column3351"/>
    <tableColumn id="3356" name="Column3352"/>
    <tableColumn id="3357" name="Column3353"/>
    <tableColumn id="3358" name="Column3354"/>
    <tableColumn id="3359" name="Column3355"/>
    <tableColumn id="3360" name="Column3356"/>
    <tableColumn id="3361" name="Column3357"/>
    <tableColumn id="3362" name="Column3358"/>
    <tableColumn id="3363" name="Column3359"/>
    <tableColumn id="3364" name="Column3360"/>
    <tableColumn id="3365" name="Column3361"/>
    <tableColumn id="3366" name="Column3362"/>
    <tableColumn id="3367" name="Column3363"/>
    <tableColumn id="3368" name="Column3364"/>
    <tableColumn id="3369" name="Column3365"/>
    <tableColumn id="3370" name="Column3366"/>
    <tableColumn id="3371" name="Column3367"/>
    <tableColumn id="3372" name="Column3368"/>
    <tableColumn id="3373" name="Column3369"/>
    <tableColumn id="3374" name="Column3370"/>
    <tableColumn id="3375" name="Column3371"/>
    <tableColumn id="3376" name="Column3372"/>
    <tableColumn id="3377" name="Column3373"/>
    <tableColumn id="3378" name="Column3374"/>
    <tableColumn id="3379" name="Column3375"/>
    <tableColumn id="3380" name="Column3376"/>
    <tableColumn id="3381" name="Column3377"/>
    <tableColumn id="3382" name="Column3378"/>
    <tableColumn id="3383" name="Column3379"/>
    <tableColumn id="3384" name="Column3380"/>
    <tableColumn id="3385" name="Column3381"/>
    <tableColumn id="3386" name="Column3382"/>
    <tableColumn id="3387" name="Column3383"/>
    <tableColumn id="3388" name="Column3384"/>
    <tableColumn id="3389" name="Column3385"/>
    <tableColumn id="3390" name="Column3386"/>
    <tableColumn id="3391" name="Column3387"/>
    <tableColumn id="3392" name="Column3388"/>
    <tableColumn id="3393" name="Column3389"/>
    <tableColumn id="3394" name="Column3390"/>
    <tableColumn id="3395" name="Column3391"/>
    <tableColumn id="3396" name="Column3392"/>
    <tableColumn id="3397" name="Column3393"/>
    <tableColumn id="3398" name="Column3394"/>
    <tableColumn id="3399" name="Column3395"/>
    <tableColumn id="3400" name="Column3396"/>
    <tableColumn id="3401" name="Column3397"/>
    <tableColumn id="3402" name="Column3398"/>
    <tableColumn id="3403" name="Column3399"/>
    <tableColumn id="3404" name="Column3400"/>
    <tableColumn id="3405" name="Column3401"/>
    <tableColumn id="3406" name="Column3402"/>
    <tableColumn id="3407" name="Column3403"/>
    <tableColumn id="3408" name="Column3404"/>
    <tableColumn id="3409" name="Column3405"/>
    <tableColumn id="3410" name="Column3406"/>
    <tableColumn id="3411" name="Column3407"/>
    <tableColumn id="3412" name="Column3408"/>
    <tableColumn id="3413" name="Column3409"/>
    <tableColumn id="3414" name="Column3410"/>
    <tableColumn id="3415" name="Column3411"/>
    <tableColumn id="3416" name="Column3412"/>
    <tableColumn id="3417" name="Column3413"/>
    <tableColumn id="3418" name="Column3414"/>
    <tableColumn id="3419" name="Column3415"/>
    <tableColumn id="3420" name="Column3416"/>
    <tableColumn id="3421" name="Column3417"/>
    <tableColumn id="3422" name="Column3418"/>
    <tableColumn id="3423" name="Column3419"/>
    <tableColumn id="3424" name="Column3420"/>
    <tableColumn id="3425" name="Column3421"/>
    <tableColumn id="3426" name="Column3422"/>
    <tableColumn id="3427" name="Column3423"/>
    <tableColumn id="3428" name="Column3424"/>
    <tableColumn id="3429" name="Column3425"/>
    <tableColumn id="3430" name="Column3426"/>
    <tableColumn id="3431" name="Column3427"/>
    <tableColumn id="3432" name="Column3428"/>
    <tableColumn id="3433" name="Column3429"/>
    <tableColumn id="3434" name="Column3430"/>
    <tableColumn id="3435" name="Column3431"/>
    <tableColumn id="3436" name="Column3432"/>
    <tableColumn id="3437" name="Column3433"/>
    <tableColumn id="3438" name="Column3434"/>
    <tableColumn id="3439" name="Column3435"/>
    <tableColumn id="3440" name="Column3436"/>
    <tableColumn id="3441" name="Column3437"/>
    <tableColumn id="3442" name="Column3438"/>
    <tableColumn id="3443" name="Column3439"/>
    <tableColumn id="3444" name="Column3440"/>
    <tableColumn id="3445" name="Column3441"/>
    <tableColumn id="3446" name="Column3442"/>
    <tableColumn id="3447" name="Column3443"/>
    <tableColumn id="3448" name="Column3444"/>
    <tableColumn id="3449" name="Column3445"/>
    <tableColumn id="3450" name="Column3446"/>
    <tableColumn id="3451" name="Column3447"/>
    <tableColumn id="3452" name="Column3448"/>
    <tableColumn id="3453" name="Column3449"/>
    <tableColumn id="3454" name="Column3450"/>
    <tableColumn id="3455" name="Column3451"/>
    <tableColumn id="3456" name="Column3452"/>
    <tableColumn id="3457" name="Column3453"/>
    <tableColumn id="3458" name="Column3454"/>
    <tableColumn id="3459" name="Column3455"/>
    <tableColumn id="3460" name="Column3456"/>
    <tableColumn id="3461" name="Column3457"/>
    <tableColumn id="3462" name="Column3458"/>
    <tableColumn id="3463" name="Column3459"/>
    <tableColumn id="3464" name="Column3460"/>
    <tableColumn id="3465" name="Column3461"/>
    <tableColumn id="3466" name="Column3462"/>
    <tableColumn id="3467" name="Column3463"/>
    <tableColumn id="3468" name="Column3464"/>
    <tableColumn id="3469" name="Column3465"/>
    <tableColumn id="3470" name="Column3466"/>
    <tableColumn id="3471" name="Column3467"/>
    <tableColumn id="3472" name="Column3468"/>
    <tableColumn id="3473" name="Column3469"/>
    <tableColumn id="3474" name="Column3470"/>
    <tableColumn id="3475" name="Column3471"/>
    <tableColumn id="3476" name="Column3472"/>
    <tableColumn id="3477" name="Column3473"/>
    <tableColumn id="3478" name="Column3474"/>
    <tableColumn id="3479" name="Column3475"/>
    <tableColumn id="3480" name="Column3476"/>
    <tableColumn id="3481" name="Column3477"/>
    <tableColumn id="3482" name="Column3478"/>
    <tableColumn id="3483" name="Column3479"/>
    <tableColumn id="3484" name="Column3480"/>
    <tableColumn id="3485" name="Column3481"/>
    <tableColumn id="3486" name="Column3482"/>
    <tableColumn id="3487" name="Column3483"/>
    <tableColumn id="3488" name="Column3484"/>
    <tableColumn id="3489" name="Column3485"/>
    <tableColumn id="3490" name="Column3486"/>
    <tableColumn id="3491" name="Column3487"/>
    <tableColumn id="3492" name="Column3488"/>
    <tableColumn id="3493" name="Column3489"/>
    <tableColumn id="3494" name="Column3490"/>
    <tableColumn id="3495" name="Column3491"/>
    <tableColumn id="3496" name="Column3492"/>
    <tableColumn id="3497" name="Column3493"/>
    <tableColumn id="3498" name="Column3494"/>
    <tableColumn id="3499" name="Column3495"/>
    <tableColumn id="3500" name="Column3496"/>
    <tableColumn id="3501" name="Column3497"/>
    <tableColumn id="3502" name="Column3498"/>
    <tableColumn id="3503" name="Column3499"/>
    <tableColumn id="3504" name="Column3500"/>
    <tableColumn id="3505" name="Column3501"/>
    <tableColumn id="3506" name="Column3502"/>
    <tableColumn id="3507" name="Column3503"/>
    <tableColumn id="3508" name="Column3504"/>
    <tableColumn id="3509" name="Column3505"/>
    <tableColumn id="3510" name="Column3506"/>
    <tableColumn id="3511" name="Column3507"/>
    <tableColumn id="3512" name="Column3508"/>
    <tableColumn id="3513" name="Column3509"/>
    <tableColumn id="3514" name="Column3510"/>
    <tableColumn id="3515" name="Column3511"/>
    <tableColumn id="3516" name="Column3512"/>
    <tableColumn id="3517" name="Column3513"/>
    <tableColumn id="3518" name="Column3514"/>
    <tableColumn id="3519" name="Column3515"/>
    <tableColumn id="3520" name="Column3516"/>
    <tableColumn id="3521" name="Column3517"/>
    <tableColumn id="3522" name="Column3518"/>
    <tableColumn id="3523" name="Column3519"/>
    <tableColumn id="3524" name="Column3520"/>
    <tableColumn id="3525" name="Column3521"/>
    <tableColumn id="3526" name="Column3522"/>
    <tableColumn id="3527" name="Column3523"/>
    <tableColumn id="3528" name="Column3524"/>
    <tableColumn id="3529" name="Column3525"/>
    <tableColumn id="3530" name="Column3526"/>
    <tableColumn id="3531" name="Column3527"/>
    <tableColumn id="3532" name="Column3528"/>
    <tableColumn id="3533" name="Column3529"/>
    <tableColumn id="3534" name="Column3530"/>
    <tableColumn id="3535" name="Column3531"/>
    <tableColumn id="3536" name="Column3532"/>
    <tableColumn id="3537" name="Column3533"/>
    <tableColumn id="3538" name="Column3534"/>
    <tableColumn id="3539" name="Column3535"/>
    <tableColumn id="3540" name="Column3536"/>
    <tableColumn id="3541" name="Column3537"/>
    <tableColumn id="3542" name="Column3538"/>
    <tableColumn id="3543" name="Column3539"/>
    <tableColumn id="3544" name="Column3540"/>
    <tableColumn id="3545" name="Column3541"/>
    <tableColumn id="3546" name="Column3542"/>
    <tableColumn id="3547" name="Column3543"/>
    <tableColumn id="3548" name="Column3544"/>
    <tableColumn id="3549" name="Column3545"/>
    <tableColumn id="3550" name="Column3546"/>
    <tableColumn id="3551" name="Column3547"/>
    <tableColumn id="3552" name="Column3548"/>
    <tableColumn id="3553" name="Column3549"/>
    <tableColumn id="3554" name="Column3550"/>
    <tableColumn id="3555" name="Column3551"/>
    <tableColumn id="3556" name="Column3552"/>
    <tableColumn id="3557" name="Column3553"/>
    <tableColumn id="3558" name="Column3554"/>
    <tableColumn id="3559" name="Column3555"/>
    <tableColumn id="3560" name="Column3556"/>
    <tableColumn id="3561" name="Column3557"/>
    <tableColumn id="3562" name="Column3558"/>
    <tableColumn id="3563" name="Column3559"/>
    <tableColumn id="3564" name="Column3560"/>
    <tableColumn id="3565" name="Column3561"/>
    <tableColumn id="3566" name="Column3562"/>
    <tableColumn id="3567" name="Column3563"/>
    <tableColumn id="3568" name="Column3564"/>
    <tableColumn id="3569" name="Column3565"/>
    <tableColumn id="3570" name="Column3566"/>
    <tableColumn id="3571" name="Column3567"/>
    <tableColumn id="3572" name="Column3568"/>
    <tableColumn id="3573" name="Column3569"/>
    <tableColumn id="3574" name="Column3570"/>
    <tableColumn id="3575" name="Column3571"/>
    <tableColumn id="3576" name="Column3572"/>
    <tableColumn id="3577" name="Column3573"/>
    <tableColumn id="3578" name="Column3574"/>
    <tableColumn id="3579" name="Column3575"/>
    <tableColumn id="3580" name="Column3576"/>
    <tableColumn id="3581" name="Column3577"/>
    <tableColumn id="3582" name="Column3578"/>
    <tableColumn id="3583" name="Column3579"/>
    <tableColumn id="3584" name="Column3580"/>
    <tableColumn id="3585" name="Column3581"/>
    <tableColumn id="3586" name="Column3582"/>
    <tableColumn id="3587" name="Column3583"/>
    <tableColumn id="3588" name="Column3584"/>
    <tableColumn id="3589" name="Column3585"/>
    <tableColumn id="3590" name="Column3586"/>
    <tableColumn id="3591" name="Column3587"/>
    <tableColumn id="3592" name="Column3588"/>
    <tableColumn id="3593" name="Column3589"/>
    <tableColumn id="3594" name="Column3590"/>
    <tableColumn id="3595" name="Column3591"/>
    <tableColumn id="3596" name="Column3592"/>
    <tableColumn id="3597" name="Column3593"/>
    <tableColumn id="3598" name="Column3594"/>
    <tableColumn id="3599" name="Column3595"/>
    <tableColumn id="3600" name="Column3596"/>
    <tableColumn id="3601" name="Column3597"/>
    <tableColumn id="3602" name="Column3598"/>
    <tableColumn id="3603" name="Column3599"/>
    <tableColumn id="3604" name="Column3600"/>
    <tableColumn id="3605" name="Column3601"/>
    <tableColumn id="3606" name="Column3602"/>
    <tableColumn id="3607" name="Column3603"/>
    <tableColumn id="3608" name="Column3604"/>
    <tableColumn id="3609" name="Column3605"/>
    <tableColumn id="3610" name="Column3606"/>
    <tableColumn id="3611" name="Column3607"/>
    <tableColumn id="3612" name="Column3608"/>
    <tableColumn id="3613" name="Column3609"/>
    <tableColumn id="3614" name="Column3610"/>
    <tableColumn id="3615" name="Column3611"/>
    <tableColumn id="3616" name="Column3612"/>
    <tableColumn id="3617" name="Column3613"/>
    <tableColumn id="3618" name="Column3614"/>
    <tableColumn id="3619" name="Column3615"/>
    <tableColumn id="3620" name="Column3616"/>
    <tableColumn id="3621" name="Column3617"/>
    <tableColumn id="3622" name="Column3618"/>
    <tableColumn id="3623" name="Column3619"/>
    <tableColumn id="3624" name="Column3620"/>
    <tableColumn id="3625" name="Column3621"/>
    <tableColumn id="3626" name="Column3622"/>
    <tableColumn id="3627" name="Column3623"/>
    <tableColumn id="3628" name="Column3624"/>
    <tableColumn id="3629" name="Column3625"/>
    <tableColumn id="3630" name="Column3626"/>
    <tableColumn id="3631" name="Column3627"/>
    <tableColumn id="3632" name="Column3628"/>
    <tableColumn id="3633" name="Column3629"/>
    <tableColumn id="3634" name="Column3630"/>
    <tableColumn id="3635" name="Column3631"/>
    <tableColumn id="3636" name="Column3632"/>
    <tableColumn id="3637" name="Column3633"/>
    <tableColumn id="3638" name="Column3634"/>
    <tableColumn id="3639" name="Column3635"/>
    <tableColumn id="3640" name="Column3636"/>
    <tableColumn id="3641" name="Column3637"/>
    <tableColumn id="3642" name="Column3638"/>
    <tableColumn id="3643" name="Column3639"/>
    <tableColumn id="3644" name="Column3640"/>
    <tableColumn id="3645" name="Column3641"/>
    <tableColumn id="3646" name="Column3642"/>
    <tableColumn id="3647" name="Column3643"/>
    <tableColumn id="3648" name="Column3644"/>
    <tableColumn id="3649" name="Column3645"/>
    <tableColumn id="3650" name="Column3646"/>
    <tableColumn id="3651" name="Column3647"/>
    <tableColumn id="3652" name="Column3648"/>
    <tableColumn id="3653" name="Column3649"/>
    <tableColumn id="3654" name="Column3650"/>
    <tableColumn id="3655" name="Column3651"/>
    <tableColumn id="3656" name="Column3652"/>
    <tableColumn id="3657" name="Column3653"/>
    <tableColumn id="3658" name="Column3654"/>
    <tableColumn id="3659" name="Column3655"/>
    <tableColumn id="3660" name="Column3656"/>
    <tableColumn id="3661" name="Column3657"/>
    <tableColumn id="3662" name="Column3658"/>
    <tableColumn id="3663" name="Column3659"/>
    <tableColumn id="3664" name="Column3660"/>
    <tableColumn id="3665" name="Column3661"/>
    <tableColumn id="3666" name="Column3662"/>
    <tableColumn id="3667" name="Column3663"/>
    <tableColumn id="3668" name="Column3664"/>
    <tableColumn id="3669" name="Column3665"/>
    <tableColumn id="3670" name="Column3666"/>
    <tableColumn id="3671" name="Column3667"/>
    <tableColumn id="3672" name="Column3668"/>
    <tableColumn id="3673" name="Column3669"/>
    <tableColumn id="3674" name="Column3670"/>
    <tableColumn id="3675" name="Column3671"/>
    <tableColumn id="3676" name="Column3672"/>
    <tableColumn id="3677" name="Column3673"/>
    <tableColumn id="3678" name="Column3674"/>
    <tableColumn id="3679" name="Column3675"/>
    <tableColumn id="3680" name="Column3676"/>
    <tableColumn id="3681" name="Column3677"/>
    <tableColumn id="3682" name="Column3678"/>
    <tableColumn id="3683" name="Column3679"/>
    <tableColumn id="3684" name="Column3680"/>
    <tableColumn id="3685" name="Column3681"/>
    <tableColumn id="3686" name="Column3682"/>
    <tableColumn id="3687" name="Column3683"/>
    <tableColumn id="3688" name="Column3684"/>
    <tableColumn id="3689" name="Column3685"/>
    <tableColumn id="3690" name="Column3686"/>
    <tableColumn id="3691" name="Column3687"/>
    <tableColumn id="3692" name="Column3688"/>
    <tableColumn id="3693" name="Column3689"/>
    <tableColumn id="3694" name="Column3690"/>
    <tableColumn id="3695" name="Column3691"/>
    <tableColumn id="3696" name="Column3692"/>
    <tableColumn id="3697" name="Column3693"/>
    <tableColumn id="3698" name="Column3694"/>
    <tableColumn id="3699" name="Column3695"/>
    <tableColumn id="3700" name="Column3696"/>
    <tableColumn id="3701" name="Column3697"/>
    <tableColumn id="3702" name="Column3698"/>
    <tableColumn id="3703" name="Column3699"/>
    <tableColumn id="3704" name="Column3700"/>
    <tableColumn id="3705" name="Column3701"/>
    <tableColumn id="3706" name="Column3702"/>
    <tableColumn id="3707" name="Column3703"/>
    <tableColumn id="3708" name="Column3704"/>
    <tableColumn id="3709" name="Column3705"/>
    <tableColumn id="3710" name="Column3706"/>
    <tableColumn id="3711" name="Column3707"/>
    <tableColumn id="3712" name="Column3708"/>
    <tableColumn id="3713" name="Column3709"/>
    <tableColumn id="3714" name="Column3710"/>
    <tableColumn id="3715" name="Column3711"/>
    <tableColumn id="3716" name="Column3712"/>
    <tableColumn id="3717" name="Column3713"/>
    <tableColumn id="3718" name="Column3714"/>
    <tableColumn id="3719" name="Column3715"/>
    <tableColumn id="3720" name="Column3716"/>
    <tableColumn id="3721" name="Column3717"/>
    <tableColumn id="3722" name="Column3718"/>
    <tableColumn id="3723" name="Column3719"/>
    <tableColumn id="3724" name="Column3720"/>
    <tableColumn id="3725" name="Column3721"/>
    <tableColumn id="3726" name="Column3722"/>
    <tableColumn id="3727" name="Column3723"/>
    <tableColumn id="3728" name="Column3724"/>
    <tableColumn id="3729" name="Column3725"/>
    <tableColumn id="3730" name="Column3726"/>
    <tableColumn id="3731" name="Column3727"/>
    <tableColumn id="3732" name="Column3728"/>
    <tableColumn id="3733" name="Column3729"/>
    <tableColumn id="3734" name="Column3730"/>
    <tableColumn id="3735" name="Column3731"/>
    <tableColumn id="3736" name="Column3732"/>
    <tableColumn id="3737" name="Column3733"/>
    <tableColumn id="3738" name="Column3734"/>
    <tableColumn id="3739" name="Column3735"/>
    <tableColumn id="3740" name="Column3736"/>
    <tableColumn id="3741" name="Column3737"/>
    <tableColumn id="3742" name="Column3738"/>
    <tableColumn id="3743" name="Column3739"/>
    <tableColumn id="3744" name="Column3740"/>
    <tableColumn id="3745" name="Column3741"/>
    <tableColumn id="3746" name="Column3742"/>
    <tableColumn id="3747" name="Column3743"/>
    <tableColumn id="3748" name="Column3744"/>
    <tableColumn id="3749" name="Column3745"/>
    <tableColumn id="3750" name="Column3746"/>
    <tableColumn id="3751" name="Column3747"/>
    <tableColumn id="3752" name="Column3748"/>
    <tableColumn id="3753" name="Column3749"/>
    <tableColumn id="3754" name="Column3750"/>
    <tableColumn id="3755" name="Column3751"/>
    <tableColumn id="3756" name="Column3752"/>
    <tableColumn id="3757" name="Column3753"/>
    <tableColumn id="3758" name="Column3754"/>
    <tableColumn id="3759" name="Column3755"/>
    <tableColumn id="3760" name="Column3756"/>
    <tableColumn id="3761" name="Column3757"/>
    <tableColumn id="3762" name="Column3758"/>
    <tableColumn id="3763" name="Column3759"/>
    <tableColumn id="3764" name="Column3760"/>
    <tableColumn id="3765" name="Column3761"/>
    <tableColumn id="3766" name="Column3762"/>
    <tableColumn id="3767" name="Column3763"/>
    <tableColumn id="3768" name="Column3764"/>
    <tableColumn id="3769" name="Column3765"/>
    <tableColumn id="3770" name="Column3766"/>
    <tableColumn id="3771" name="Column3767"/>
    <tableColumn id="3772" name="Column3768"/>
    <tableColumn id="3773" name="Column3769"/>
    <tableColumn id="3774" name="Column3770"/>
    <tableColumn id="3775" name="Column3771"/>
    <tableColumn id="3776" name="Column3772"/>
    <tableColumn id="3777" name="Column3773"/>
    <tableColumn id="3778" name="Column3774"/>
    <tableColumn id="3779" name="Column3775"/>
    <tableColumn id="3780" name="Column3776"/>
    <tableColumn id="3781" name="Column3777"/>
    <tableColumn id="3782" name="Column3778"/>
    <tableColumn id="3783" name="Column3779"/>
    <tableColumn id="3784" name="Column3780"/>
    <tableColumn id="3785" name="Column3781"/>
    <tableColumn id="3786" name="Column3782"/>
    <tableColumn id="3787" name="Column3783"/>
    <tableColumn id="3788" name="Column3784"/>
    <tableColumn id="3789" name="Column3785"/>
    <tableColumn id="3790" name="Column3786"/>
    <tableColumn id="3791" name="Column3787"/>
    <tableColumn id="3792" name="Column3788"/>
    <tableColumn id="3793" name="Column3789"/>
    <tableColumn id="3794" name="Column3790"/>
    <tableColumn id="3795" name="Column3791"/>
    <tableColumn id="3796" name="Column3792"/>
    <tableColumn id="3797" name="Column3793"/>
    <tableColumn id="3798" name="Column3794"/>
    <tableColumn id="3799" name="Column3795"/>
    <tableColumn id="3800" name="Column3796"/>
    <tableColumn id="3801" name="Column3797"/>
    <tableColumn id="3802" name="Column3798"/>
    <tableColumn id="3803" name="Column3799"/>
    <tableColumn id="3804" name="Column3800"/>
    <tableColumn id="3805" name="Column3801"/>
    <tableColumn id="3806" name="Column3802"/>
    <tableColumn id="3807" name="Column3803"/>
    <tableColumn id="3808" name="Column3804"/>
    <tableColumn id="3809" name="Column3805"/>
    <tableColumn id="3810" name="Column3806"/>
    <tableColumn id="3811" name="Column3807"/>
    <tableColumn id="3812" name="Column3808"/>
    <tableColumn id="3813" name="Column3809"/>
    <tableColumn id="3814" name="Column3810"/>
    <tableColumn id="3815" name="Column3811"/>
    <tableColumn id="3816" name="Column3812"/>
    <tableColumn id="3817" name="Column3813"/>
    <tableColumn id="3818" name="Column3814"/>
    <tableColumn id="3819" name="Column3815"/>
    <tableColumn id="3820" name="Column3816"/>
    <tableColumn id="3821" name="Column3817"/>
    <tableColumn id="3822" name="Column3818"/>
    <tableColumn id="3823" name="Column3819"/>
    <tableColumn id="3824" name="Column3820"/>
    <tableColumn id="3825" name="Column3821"/>
    <tableColumn id="3826" name="Column3822"/>
    <tableColumn id="3827" name="Column3823"/>
    <tableColumn id="3828" name="Column3824"/>
    <tableColumn id="3829" name="Column3825"/>
    <tableColumn id="3830" name="Column3826"/>
    <tableColumn id="3831" name="Column3827"/>
    <tableColumn id="3832" name="Column3828"/>
    <tableColumn id="3833" name="Column3829"/>
    <tableColumn id="3834" name="Column3830"/>
    <tableColumn id="3835" name="Column3831"/>
    <tableColumn id="3836" name="Column3832"/>
    <tableColumn id="3837" name="Column3833"/>
    <tableColumn id="3838" name="Column3834"/>
    <tableColumn id="3839" name="Column3835"/>
    <tableColumn id="3840" name="Column3836"/>
    <tableColumn id="3841" name="Column3837"/>
    <tableColumn id="3842" name="Column3838"/>
    <tableColumn id="3843" name="Column3839"/>
    <tableColumn id="3844" name="Column3840"/>
    <tableColumn id="3845" name="Column3841"/>
    <tableColumn id="3846" name="Column3842"/>
    <tableColumn id="3847" name="Column3843"/>
    <tableColumn id="3848" name="Column3844"/>
    <tableColumn id="3849" name="Column3845"/>
    <tableColumn id="3850" name="Column3846"/>
    <tableColumn id="3851" name="Column3847"/>
    <tableColumn id="3852" name="Column3848"/>
    <tableColumn id="3853" name="Column3849"/>
    <tableColumn id="3854" name="Column3850"/>
    <tableColumn id="3855" name="Column3851"/>
    <tableColumn id="3856" name="Column3852"/>
    <tableColumn id="3857" name="Column3853"/>
    <tableColumn id="3858" name="Column3854"/>
    <tableColumn id="3859" name="Column3855"/>
    <tableColumn id="3860" name="Column3856"/>
    <tableColumn id="3861" name="Column3857"/>
    <tableColumn id="3862" name="Column3858"/>
    <tableColumn id="3863" name="Column3859"/>
    <tableColumn id="3864" name="Column3860"/>
    <tableColumn id="3865" name="Column3861"/>
    <tableColumn id="3866" name="Column3862"/>
    <tableColumn id="3867" name="Column3863"/>
    <tableColumn id="3868" name="Column3864"/>
    <tableColumn id="3869" name="Column3865"/>
    <tableColumn id="3870" name="Column3866"/>
    <tableColumn id="3871" name="Column3867"/>
    <tableColumn id="3872" name="Column3868"/>
    <tableColumn id="3873" name="Column3869"/>
    <tableColumn id="3874" name="Column3870"/>
    <tableColumn id="3875" name="Column3871"/>
    <tableColumn id="3876" name="Column3872"/>
    <tableColumn id="3877" name="Column3873"/>
    <tableColumn id="3878" name="Column3874"/>
    <tableColumn id="3879" name="Column3875"/>
    <tableColumn id="3880" name="Column3876"/>
    <tableColumn id="3881" name="Column3877"/>
    <tableColumn id="3882" name="Column3878"/>
    <tableColumn id="3883" name="Column3879"/>
    <tableColumn id="3884" name="Column3880"/>
    <tableColumn id="3885" name="Column3881"/>
    <tableColumn id="3886" name="Column3882"/>
    <tableColumn id="3887" name="Column3883"/>
    <tableColumn id="3888" name="Column3884"/>
    <tableColumn id="3889" name="Column3885"/>
    <tableColumn id="3890" name="Column3886"/>
    <tableColumn id="3891" name="Column3887"/>
    <tableColumn id="3892" name="Column3888"/>
    <tableColumn id="3893" name="Column3889"/>
    <tableColumn id="3894" name="Column3890"/>
    <tableColumn id="3895" name="Column3891"/>
    <tableColumn id="3896" name="Column3892"/>
    <tableColumn id="3897" name="Column3893"/>
    <tableColumn id="3898" name="Column3894"/>
    <tableColumn id="3899" name="Column3895"/>
    <tableColumn id="3900" name="Column3896"/>
    <tableColumn id="3901" name="Column3897"/>
    <tableColumn id="3902" name="Column3898"/>
    <tableColumn id="3903" name="Column3899"/>
    <tableColumn id="3904" name="Column3900"/>
    <tableColumn id="3905" name="Column3901"/>
    <tableColumn id="3906" name="Column3902"/>
    <tableColumn id="3907" name="Column3903"/>
    <tableColumn id="3908" name="Column3904"/>
    <tableColumn id="3909" name="Column3905"/>
    <tableColumn id="3910" name="Column3906"/>
    <tableColumn id="3911" name="Column3907"/>
    <tableColumn id="3912" name="Column3908"/>
    <tableColumn id="3913" name="Column3909"/>
    <tableColumn id="3914" name="Column3910"/>
    <tableColumn id="3915" name="Column3911"/>
    <tableColumn id="3916" name="Column3912"/>
    <tableColumn id="3917" name="Column3913"/>
    <tableColumn id="3918" name="Column3914"/>
    <tableColumn id="3919" name="Column3915"/>
    <tableColumn id="3920" name="Column3916"/>
    <tableColumn id="3921" name="Column3917"/>
    <tableColumn id="3922" name="Column3918"/>
    <tableColumn id="3923" name="Column3919"/>
    <tableColumn id="3924" name="Column3920"/>
    <tableColumn id="3925" name="Column3921"/>
    <tableColumn id="3926" name="Column3922"/>
    <tableColumn id="3927" name="Column3923"/>
    <tableColumn id="3928" name="Column3924"/>
    <tableColumn id="3929" name="Column3925"/>
    <tableColumn id="3930" name="Column3926"/>
    <tableColumn id="3931" name="Column3927"/>
    <tableColumn id="3932" name="Column3928"/>
    <tableColumn id="3933" name="Column3929"/>
    <tableColumn id="3934" name="Column3930"/>
    <tableColumn id="3935" name="Column3931"/>
    <tableColumn id="3936" name="Column3932"/>
    <tableColumn id="3937" name="Column3933"/>
    <tableColumn id="3938" name="Column3934"/>
    <tableColumn id="3939" name="Column3935"/>
    <tableColumn id="3940" name="Column3936"/>
    <tableColumn id="3941" name="Column3937"/>
    <tableColumn id="3942" name="Column3938"/>
    <tableColumn id="3943" name="Column3939"/>
    <tableColumn id="3944" name="Column3940"/>
    <tableColumn id="3945" name="Column3941"/>
    <tableColumn id="3946" name="Column3942"/>
    <tableColumn id="3947" name="Column3943"/>
    <tableColumn id="3948" name="Column3944"/>
    <tableColumn id="3949" name="Column3945"/>
    <tableColumn id="3950" name="Column3946"/>
    <tableColumn id="3951" name="Column3947"/>
    <tableColumn id="3952" name="Column3948"/>
    <tableColumn id="3953" name="Column3949"/>
    <tableColumn id="3954" name="Column3950"/>
    <tableColumn id="3955" name="Column3951"/>
    <tableColumn id="3956" name="Column3952"/>
    <tableColumn id="3957" name="Column3953"/>
    <tableColumn id="3958" name="Column3954"/>
    <tableColumn id="3959" name="Column3955"/>
    <tableColumn id="3960" name="Column3956"/>
    <tableColumn id="3961" name="Column3957"/>
    <tableColumn id="3962" name="Column3958"/>
    <tableColumn id="3963" name="Column3959"/>
    <tableColumn id="3964" name="Column3960"/>
    <tableColumn id="3965" name="Column3961"/>
    <tableColumn id="3966" name="Column3962"/>
    <tableColumn id="3967" name="Column3963"/>
    <tableColumn id="3968" name="Column3964"/>
    <tableColumn id="3969" name="Column3965"/>
    <tableColumn id="3970" name="Column3966"/>
    <tableColumn id="3971" name="Column3967"/>
    <tableColumn id="3972" name="Column3968"/>
    <tableColumn id="3973" name="Column3969"/>
    <tableColumn id="3974" name="Column3970"/>
    <tableColumn id="3975" name="Column3971"/>
    <tableColumn id="3976" name="Column3972"/>
    <tableColumn id="3977" name="Column3973"/>
    <tableColumn id="3978" name="Column3974"/>
    <tableColumn id="3979" name="Column3975"/>
    <tableColumn id="3980" name="Column3976"/>
    <tableColumn id="3981" name="Column3977"/>
    <tableColumn id="3982" name="Column3978"/>
    <tableColumn id="3983" name="Column3979"/>
    <tableColumn id="3984" name="Column3980"/>
    <tableColumn id="3985" name="Column3981"/>
    <tableColumn id="3986" name="Column3982"/>
    <tableColumn id="3987" name="Column3983"/>
    <tableColumn id="3988" name="Column3984"/>
    <tableColumn id="3989" name="Column3985"/>
    <tableColumn id="3990" name="Column3986"/>
    <tableColumn id="3991" name="Column3987"/>
    <tableColumn id="3992" name="Column3988"/>
    <tableColumn id="3993" name="Column3989"/>
    <tableColumn id="3994" name="Column3990"/>
    <tableColumn id="3995" name="Column3991"/>
    <tableColumn id="3996" name="Column3992"/>
    <tableColumn id="3997" name="Column3993"/>
    <tableColumn id="3998" name="Column3994"/>
    <tableColumn id="3999" name="Column3995"/>
    <tableColumn id="4000" name="Column3996"/>
    <tableColumn id="4001" name="Column3997"/>
    <tableColumn id="4002" name="Column3998"/>
    <tableColumn id="4003" name="Column3999"/>
    <tableColumn id="4004" name="Column4000"/>
    <tableColumn id="4005" name="Column4001"/>
    <tableColumn id="4006" name="Column4002"/>
    <tableColumn id="4007" name="Column4003"/>
    <tableColumn id="4008" name="Column4004"/>
    <tableColumn id="4009" name="Column4005"/>
    <tableColumn id="4010" name="Column4006"/>
    <tableColumn id="4011" name="Column4007"/>
    <tableColumn id="4012" name="Column4008"/>
    <tableColumn id="4013" name="Column4009"/>
    <tableColumn id="4014" name="Column4010"/>
    <tableColumn id="4015" name="Column4011"/>
    <tableColumn id="4016" name="Column4012"/>
    <tableColumn id="4017" name="Column4013"/>
    <tableColumn id="4018" name="Column4014"/>
    <tableColumn id="4019" name="Column4015"/>
    <tableColumn id="4020" name="Column4016"/>
    <tableColumn id="4021" name="Column4017"/>
    <tableColumn id="4022" name="Column4018"/>
    <tableColumn id="4023" name="Column4019"/>
    <tableColumn id="4024" name="Column4020"/>
    <tableColumn id="4025" name="Column4021"/>
    <tableColumn id="4026" name="Column4022"/>
    <tableColumn id="4027" name="Column4023"/>
    <tableColumn id="4028" name="Column4024"/>
    <tableColumn id="4029" name="Column4025"/>
    <tableColumn id="4030" name="Column4026"/>
    <tableColumn id="4031" name="Column4027"/>
    <tableColumn id="4032" name="Column4028"/>
    <tableColumn id="4033" name="Column4029"/>
    <tableColumn id="4034" name="Column4030"/>
    <tableColumn id="4035" name="Column4031"/>
    <tableColumn id="4036" name="Column4032"/>
    <tableColumn id="4037" name="Column4033"/>
    <tableColumn id="4038" name="Column4034"/>
    <tableColumn id="4039" name="Column4035"/>
    <tableColumn id="4040" name="Column4036"/>
    <tableColumn id="4041" name="Column4037"/>
    <tableColumn id="4042" name="Column4038"/>
    <tableColumn id="4043" name="Column4039"/>
    <tableColumn id="4044" name="Column4040"/>
    <tableColumn id="4045" name="Column4041"/>
    <tableColumn id="4046" name="Column4042"/>
    <tableColumn id="4047" name="Column4043"/>
    <tableColumn id="4048" name="Column4044"/>
    <tableColumn id="4049" name="Column4045"/>
    <tableColumn id="4050" name="Column4046"/>
    <tableColumn id="4051" name="Column4047"/>
    <tableColumn id="4052" name="Column4048"/>
    <tableColumn id="4053" name="Column4049"/>
    <tableColumn id="4054" name="Column4050"/>
    <tableColumn id="4055" name="Column4051"/>
    <tableColumn id="4056" name="Column4052"/>
    <tableColumn id="4057" name="Column4053"/>
    <tableColumn id="4058" name="Column4054"/>
    <tableColumn id="4059" name="Column4055"/>
    <tableColumn id="4060" name="Column4056"/>
    <tableColumn id="4061" name="Column4057"/>
    <tableColumn id="4062" name="Column4058"/>
    <tableColumn id="4063" name="Column4059"/>
    <tableColumn id="4064" name="Column4060"/>
    <tableColumn id="4065" name="Column4061"/>
    <tableColumn id="4066" name="Column4062"/>
    <tableColumn id="4067" name="Column4063"/>
    <tableColumn id="4068" name="Column4064"/>
    <tableColumn id="4069" name="Column4065"/>
    <tableColumn id="4070" name="Column4066"/>
    <tableColumn id="4071" name="Column4067"/>
    <tableColumn id="4072" name="Column4068"/>
    <tableColumn id="4073" name="Column4069"/>
    <tableColumn id="4074" name="Column4070"/>
    <tableColumn id="4075" name="Column4071"/>
    <tableColumn id="4076" name="Column4072"/>
    <tableColumn id="4077" name="Column4073"/>
    <tableColumn id="4078" name="Column4074"/>
    <tableColumn id="4079" name="Column4075"/>
    <tableColumn id="4080" name="Column4076"/>
    <tableColumn id="4081" name="Column4077"/>
    <tableColumn id="4082" name="Column4078"/>
    <tableColumn id="4083" name="Column4079"/>
    <tableColumn id="4084" name="Column4080"/>
    <tableColumn id="4085" name="Column4081"/>
    <tableColumn id="4086" name="Column4082"/>
    <tableColumn id="4087" name="Column4083"/>
    <tableColumn id="4088" name="Column4084"/>
    <tableColumn id="4089" name="Column4085"/>
    <tableColumn id="4090" name="Column4086"/>
    <tableColumn id="4091" name="Column4087"/>
    <tableColumn id="4092" name="Column4088"/>
    <tableColumn id="4093" name="Column4089"/>
    <tableColumn id="4094" name="Column4090"/>
    <tableColumn id="4095" name="Column4091"/>
    <tableColumn id="4096" name="Column4092"/>
    <tableColumn id="4097" name="Column4093"/>
    <tableColumn id="4098" name="Column4094"/>
    <tableColumn id="4099" name="Column4095"/>
    <tableColumn id="4100" name="Column4096"/>
    <tableColumn id="4101" name="Column4097"/>
    <tableColumn id="4102" name="Column4098"/>
    <tableColumn id="4103" name="Column4099"/>
    <tableColumn id="4104" name="Column4100"/>
    <tableColumn id="4105" name="Column4101"/>
    <tableColumn id="4106" name="Column4102"/>
    <tableColumn id="4107" name="Column4103"/>
    <tableColumn id="4108" name="Column4104"/>
    <tableColumn id="4109" name="Column4105"/>
    <tableColumn id="4110" name="Column4106"/>
    <tableColumn id="4111" name="Column4107"/>
    <tableColumn id="4112" name="Column4108"/>
    <tableColumn id="4113" name="Column4109"/>
    <tableColumn id="4114" name="Column4110"/>
    <tableColumn id="4115" name="Column4111"/>
    <tableColumn id="4116" name="Column4112"/>
    <tableColumn id="4117" name="Column4113"/>
    <tableColumn id="4118" name="Column4114"/>
    <tableColumn id="4119" name="Column4115"/>
    <tableColumn id="4120" name="Column4116"/>
    <tableColumn id="4121" name="Column4117"/>
    <tableColumn id="4122" name="Column4118"/>
    <tableColumn id="4123" name="Column4119"/>
    <tableColumn id="4124" name="Column4120"/>
    <tableColumn id="4125" name="Column4121"/>
    <tableColumn id="4126" name="Column4122"/>
    <tableColumn id="4127" name="Column4123"/>
    <tableColumn id="4128" name="Column4124"/>
    <tableColumn id="4129" name="Column4125"/>
    <tableColumn id="4130" name="Column4126"/>
    <tableColumn id="4131" name="Column4127"/>
    <tableColumn id="4132" name="Column4128"/>
    <tableColumn id="4133" name="Column4129"/>
    <tableColumn id="4134" name="Column4130"/>
    <tableColumn id="4135" name="Column4131"/>
    <tableColumn id="4136" name="Column4132"/>
    <tableColumn id="4137" name="Column4133"/>
    <tableColumn id="4138" name="Column4134"/>
    <tableColumn id="4139" name="Column4135"/>
    <tableColumn id="4140" name="Column4136"/>
    <tableColumn id="4141" name="Column4137"/>
    <tableColumn id="4142" name="Column4138"/>
    <tableColumn id="4143" name="Column4139"/>
    <tableColumn id="4144" name="Column4140"/>
    <tableColumn id="4145" name="Column4141"/>
    <tableColumn id="4146" name="Column4142"/>
    <tableColumn id="4147" name="Column4143"/>
    <tableColumn id="4148" name="Column4144"/>
    <tableColumn id="4149" name="Column4145"/>
    <tableColumn id="4150" name="Column4146"/>
    <tableColumn id="4151" name="Column4147"/>
    <tableColumn id="4152" name="Column4148"/>
    <tableColumn id="4153" name="Column4149"/>
    <tableColumn id="4154" name="Column4150"/>
    <tableColumn id="4155" name="Column4151"/>
    <tableColumn id="4156" name="Column4152"/>
    <tableColumn id="4157" name="Column4153"/>
    <tableColumn id="4158" name="Column4154"/>
    <tableColumn id="4159" name="Column4155"/>
    <tableColumn id="4160" name="Column4156"/>
    <tableColumn id="4161" name="Column4157"/>
    <tableColumn id="4162" name="Column4158"/>
    <tableColumn id="4163" name="Column4159"/>
    <tableColumn id="4164" name="Column4160"/>
    <tableColumn id="4165" name="Column4161"/>
    <tableColumn id="4166" name="Column4162"/>
    <tableColumn id="4167" name="Column4163"/>
    <tableColumn id="4168" name="Column4164"/>
    <tableColumn id="4169" name="Column4165"/>
    <tableColumn id="4170" name="Column4166"/>
    <tableColumn id="4171" name="Column4167"/>
    <tableColumn id="4172" name="Column4168"/>
    <tableColumn id="4173" name="Column4169"/>
    <tableColumn id="4174" name="Column4170"/>
    <tableColumn id="4175" name="Column4171"/>
    <tableColumn id="4176" name="Column4172"/>
    <tableColumn id="4177" name="Column4173"/>
    <tableColumn id="4178" name="Column4174"/>
    <tableColumn id="4179" name="Column4175"/>
    <tableColumn id="4180" name="Column4176"/>
    <tableColumn id="4181" name="Column4177"/>
    <tableColumn id="4182" name="Column4178"/>
    <tableColumn id="4183" name="Column4179"/>
    <tableColumn id="4184" name="Column4180"/>
    <tableColumn id="4185" name="Column4181"/>
    <tableColumn id="4186" name="Column4182"/>
    <tableColumn id="4187" name="Column4183"/>
    <tableColumn id="4188" name="Column4184"/>
    <tableColumn id="4189" name="Column4185"/>
    <tableColumn id="4190" name="Column4186"/>
    <tableColumn id="4191" name="Column4187"/>
    <tableColumn id="4192" name="Column4188"/>
    <tableColumn id="4193" name="Column4189"/>
    <tableColumn id="4194" name="Column4190"/>
    <tableColumn id="4195" name="Column4191"/>
    <tableColumn id="4196" name="Column4192"/>
    <tableColumn id="4197" name="Column4193"/>
    <tableColumn id="4198" name="Column4194"/>
    <tableColumn id="4199" name="Column4195"/>
    <tableColumn id="4200" name="Column4196"/>
    <tableColumn id="4201" name="Column4197"/>
    <tableColumn id="4202" name="Column4198"/>
    <tableColumn id="4203" name="Column4199"/>
    <tableColumn id="4204" name="Column4200"/>
    <tableColumn id="4205" name="Column4201"/>
    <tableColumn id="4206" name="Column4202"/>
    <tableColumn id="4207" name="Column4203"/>
    <tableColumn id="4208" name="Column4204"/>
    <tableColumn id="4209" name="Column4205"/>
    <tableColumn id="4210" name="Column4206"/>
    <tableColumn id="4211" name="Column4207"/>
    <tableColumn id="4212" name="Column4208"/>
    <tableColumn id="4213" name="Column4209"/>
    <tableColumn id="4214" name="Column4210"/>
    <tableColumn id="4215" name="Column4211"/>
    <tableColumn id="4216" name="Column4212"/>
    <tableColumn id="4217" name="Column4213"/>
    <tableColumn id="4218" name="Column4214"/>
    <tableColumn id="4219" name="Column4215"/>
    <tableColumn id="4220" name="Column4216"/>
    <tableColumn id="4221" name="Column4217"/>
    <tableColumn id="4222" name="Column4218"/>
    <tableColumn id="4223" name="Column4219"/>
    <tableColumn id="4224" name="Column4220"/>
    <tableColumn id="4225" name="Column4221"/>
    <tableColumn id="4226" name="Column4222"/>
    <tableColumn id="4227" name="Column4223"/>
    <tableColumn id="4228" name="Column4224"/>
    <tableColumn id="4229" name="Column4225"/>
    <tableColumn id="4230" name="Column4226"/>
    <tableColumn id="4231" name="Column4227"/>
    <tableColumn id="4232" name="Column4228"/>
    <tableColumn id="4233" name="Column4229"/>
    <tableColumn id="4234" name="Column4230"/>
    <tableColumn id="4235" name="Column4231"/>
    <tableColumn id="4236" name="Column4232"/>
    <tableColumn id="4237" name="Column4233"/>
    <tableColumn id="4238" name="Column4234"/>
    <tableColumn id="4239" name="Column4235"/>
    <tableColumn id="4240" name="Column4236"/>
    <tableColumn id="4241" name="Column4237"/>
    <tableColumn id="4242" name="Column4238"/>
    <tableColumn id="4243" name="Column4239"/>
    <tableColumn id="4244" name="Column4240"/>
    <tableColumn id="4245" name="Column4241"/>
    <tableColumn id="4246" name="Column4242"/>
    <tableColumn id="4247" name="Column4243"/>
    <tableColumn id="4248" name="Column4244"/>
    <tableColumn id="4249" name="Column4245"/>
    <tableColumn id="4250" name="Column4246"/>
    <tableColumn id="4251" name="Column4247"/>
    <tableColumn id="4252" name="Column4248"/>
    <tableColumn id="4253" name="Column4249"/>
    <tableColumn id="4254" name="Column4250"/>
    <tableColumn id="4255" name="Column4251"/>
    <tableColumn id="4256" name="Column4252"/>
    <tableColumn id="4257" name="Column4253"/>
    <tableColumn id="4258" name="Column4254"/>
    <tableColumn id="4259" name="Column4255"/>
    <tableColumn id="4260" name="Column4256"/>
    <tableColumn id="4261" name="Column4257"/>
    <tableColumn id="4262" name="Column4258"/>
    <tableColumn id="4263" name="Column4259"/>
    <tableColumn id="4264" name="Column4260"/>
    <tableColumn id="4265" name="Column4261"/>
    <tableColumn id="4266" name="Column4262"/>
    <tableColumn id="4267" name="Column4263"/>
    <tableColumn id="4268" name="Column4264"/>
    <tableColumn id="4269" name="Column4265"/>
    <tableColumn id="4270" name="Column4266"/>
    <tableColumn id="4271" name="Column4267"/>
    <tableColumn id="4272" name="Column4268"/>
    <tableColumn id="4273" name="Column4269"/>
    <tableColumn id="4274" name="Column4270"/>
    <tableColumn id="4275" name="Column4271"/>
    <tableColumn id="4276" name="Column4272"/>
    <tableColumn id="4277" name="Column4273"/>
    <tableColumn id="4278" name="Column4274"/>
    <tableColumn id="4279" name="Column4275"/>
    <tableColumn id="4280" name="Column4276"/>
    <tableColumn id="4281" name="Column4277"/>
    <tableColumn id="4282" name="Column4278"/>
    <tableColumn id="4283" name="Column4279"/>
    <tableColumn id="4284" name="Column4280"/>
    <tableColumn id="4285" name="Column4281"/>
    <tableColumn id="4286" name="Column4282"/>
    <tableColumn id="4287" name="Column4283"/>
    <tableColumn id="4288" name="Column4284"/>
    <tableColumn id="4289" name="Column4285"/>
    <tableColumn id="4290" name="Column4286"/>
    <tableColumn id="4291" name="Column4287"/>
    <tableColumn id="4292" name="Column4288"/>
    <tableColumn id="4293" name="Column4289"/>
    <tableColumn id="4294" name="Column4290"/>
    <tableColumn id="4295" name="Column4291"/>
    <tableColumn id="4296" name="Column4292"/>
    <tableColumn id="4297" name="Column4293"/>
    <tableColumn id="4298" name="Column4294"/>
    <tableColumn id="4299" name="Column4295"/>
    <tableColumn id="4300" name="Column4296"/>
    <tableColumn id="4301" name="Column4297"/>
    <tableColumn id="4302" name="Column4298"/>
    <tableColumn id="4303" name="Column4299"/>
    <tableColumn id="4304" name="Column4300"/>
    <tableColumn id="4305" name="Column4301"/>
    <tableColumn id="4306" name="Column4302"/>
    <tableColumn id="4307" name="Column4303"/>
    <tableColumn id="4308" name="Column4304"/>
    <tableColumn id="4309" name="Column4305"/>
    <tableColumn id="4310" name="Column4306"/>
    <tableColumn id="4311" name="Column4307"/>
    <tableColumn id="4312" name="Column4308"/>
    <tableColumn id="4313" name="Column4309"/>
    <tableColumn id="4314" name="Column4310"/>
    <tableColumn id="4315" name="Column4311"/>
    <tableColumn id="4316" name="Column4312"/>
    <tableColumn id="4317" name="Column4313"/>
    <tableColumn id="4318" name="Column4314"/>
    <tableColumn id="4319" name="Column4315"/>
    <tableColumn id="4320" name="Column4316"/>
    <tableColumn id="4321" name="Column4317"/>
    <tableColumn id="4322" name="Column4318"/>
    <tableColumn id="4323" name="Column4319"/>
    <tableColumn id="4324" name="Column4320"/>
    <tableColumn id="4325" name="Column4321"/>
    <tableColumn id="4326" name="Column4322"/>
    <tableColumn id="4327" name="Column4323"/>
    <tableColumn id="4328" name="Column4324"/>
    <tableColumn id="4329" name="Column4325"/>
    <tableColumn id="4330" name="Column4326"/>
    <tableColumn id="4331" name="Column4327"/>
    <tableColumn id="4332" name="Column4328"/>
    <tableColumn id="4333" name="Column4329"/>
    <tableColumn id="4334" name="Column4330"/>
    <tableColumn id="4335" name="Column4331"/>
    <tableColumn id="4336" name="Column4332"/>
    <tableColumn id="4337" name="Column4333"/>
    <tableColumn id="4338" name="Column4334"/>
    <tableColumn id="4339" name="Column4335"/>
    <tableColumn id="4340" name="Column4336"/>
    <tableColumn id="4341" name="Column4337"/>
    <tableColumn id="4342" name="Column4338"/>
    <tableColumn id="4343" name="Column4339"/>
    <tableColumn id="4344" name="Column4340"/>
    <tableColumn id="4345" name="Column4341"/>
    <tableColumn id="4346" name="Column4342"/>
    <tableColumn id="4347" name="Column4343"/>
    <tableColumn id="4348" name="Column4344"/>
    <tableColumn id="4349" name="Column4345"/>
    <tableColumn id="4350" name="Column4346"/>
    <tableColumn id="4351" name="Column4347"/>
    <tableColumn id="4352" name="Column4348"/>
    <tableColumn id="4353" name="Column4349"/>
    <tableColumn id="4354" name="Column4350"/>
    <tableColumn id="4355" name="Column4351"/>
    <tableColumn id="4356" name="Column4352"/>
    <tableColumn id="4357" name="Column4353"/>
    <tableColumn id="4358" name="Column4354"/>
    <tableColumn id="4359" name="Column4355"/>
    <tableColumn id="4360" name="Column4356"/>
    <tableColumn id="4361" name="Column4357"/>
    <tableColumn id="4362" name="Column4358"/>
    <tableColumn id="4363" name="Column4359"/>
    <tableColumn id="4364" name="Column4360"/>
    <tableColumn id="4365" name="Column4361"/>
    <tableColumn id="4366" name="Column4362"/>
    <tableColumn id="4367" name="Column4363"/>
    <tableColumn id="4368" name="Column4364"/>
    <tableColumn id="4369" name="Column4365"/>
    <tableColumn id="4370" name="Column4366"/>
    <tableColumn id="4371" name="Column4367"/>
    <tableColumn id="4372" name="Column4368"/>
    <tableColumn id="4373" name="Column4369"/>
    <tableColumn id="4374" name="Column4370"/>
    <tableColumn id="4375" name="Column4371"/>
    <tableColumn id="4376" name="Column4372"/>
    <tableColumn id="4377" name="Column4373"/>
    <tableColumn id="4378" name="Column4374"/>
    <tableColumn id="4379" name="Column4375"/>
    <tableColumn id="4380" name="Column4376"/>
    <tableColumn id="4381" name="Column4377"/>
    <tableColumn id="4382" name="Column4378"/>
    <tableColumn id="4383" name="Column4379"/>
    <tableColumn id="4384" name="Column4380"/>
    <tableColumn id="4385" name="Column4381"/>
    <tableColumn id="4386" name="Column4382"/>
    <tableColumn id="4387" name="Column4383"/>
    <tableColumn id="4388" name="Column4384"/>
    <tableColumn id="4389" name="Column4385"/>
    <tableColumn id="4390" name="Column4386"/>
    <tableColumn id="4391" name="Column4387"/>
    <tableColumn id="4392" name="Column4388"/>
    <tableColumn id="4393" name="Column4389"/>
    <tableColumn id="4394" name="Column4390"/>
    <tableColumn id="4395" name="Column4391"/>
    <tableColumn id="4396" name="Column4392"/>
    <tableColumn id="4397" name="Column4393"/>
    <tableColumn id="4398" name="Column4394"/>
    <tableColumn id="4399" name="Column4395"/>
    <tableColumn id="4400" name="Column4396"/>
    <tableColumn id="4401" name="Column4397"/>
    <tableColumn id="4402" name="Column4398"/>
    <tableColumn id="4403" name="Column4399"/>
    <tableColumn id="4404" name="Column4400"/>
    <tableColumn id="4405" name="Column4401"/>
    <tableColumn id="4406" name="Column4402"/>
    <tableColumn id="4407" name="Column4403"/>
    <tableColumn id="4408" name="Column4404"/>
    <tableColumn id="4409" name="Column4405"/>
    <tableColumn id="4410" name="Column4406"/>
    <tableColumn id="4411" name="Column4407"/>
    <tableColumn id="4412" name="Column4408"/>
    <tableColumn id="4413" name="Column4409"/>
    <tableColumn id="4414" name="Column4410"/>
    <tableColumn id="4415" name="Column4411"/>
    <tableColumn id="4416" name="Column4412"/>
    <tableColumn id="4417" name="Column4413"/>
    <tableColumn id="4418" name="Column4414"/>
    <tableColumn id="4419" name="Column4415"/>
    <tableColumn id="4420" name="Column4416"/>
    <tableColumn id="4421" name="Column4417"/>
    <tableColumn id="4422" name="Column4418"/>
    <tableColumn id="4423" name="Column4419"/>
    <tableColumn id="4424" name="Column4420"/>
    <tableColumn id="4425" name="Column4421"/>
    <tableColumn id="4426" name="Column4422"/>
    <tableColumn id="4427" name="Column4423"/>
    <tableColumn id="4428" name="Column4424"/>
    <tableColumn id="4429" name="Column4425"/>
    <tableColumn id="4430" name="Column4426"/>
    <tableColumn id="4431" name="Column4427"/>
    <tableColumn id="4432" name="Column4428"/>
    <tableColumn id="4433" name="Column4429"/>
    <tableColumn id="4434" name="Column4430"/>
    <tableColumn id="4435" name="Column4431"/>
    <tableColumn id="4436" name="Column4432"/>
    <tableColumn id="4437" name="Column4433"/>
    <tableColumn id="4438" name="Column4434"/>
    <tableColumn id="4439" name="Column4435"/>
    <tableColumn id="4440" name="Column4436"/>
    <tableColumn id="4441" name="Column4437"/>
    <tableColumn id="4442" name="Column4438"/>
    <tableColumn id="4443" name="Column4439"/>
    <tableColumn id="4444" name="Column4440"/>
    <tableColumn id="4445" name="Column4441"/>
    <tableColumn id="4446" name="Column4442"/>
    <tableColumn id="4447" name="Column4443"/>
    <tableColumn id="4448" name="Column4444"/>
    <tableColumn id="4449" name="Column4445"/>
    <tableColumn id="4450" name="Column4446"/>
    <tableColumn id="4451" name="Column4447"/>
    <tableColumn id="4452" name="Column4448"/>
    <tableColumn id="4453" name="Column4449"/>
    <tableColumn id="4454" name="Column4450"/>
    <tableColumn id="4455" name="Column4451"/>
    <tableColumn id="4456" name="Column4452"/>
    <tableColumn id="4457" name="Column4453"/>
    <tableColumn id="4458" name="Column4454"/>
    <tableColumn id="4459" name="Column4455"/>
    <tableColumn id="4460" name="Column4456"/>
    <tableColumn id="4461" name="Column4457"/>
    <tableColumn id="4462" name="Column4458"/>
    <tableColumn id="4463" name="Column4459"/>
    <tableColumn id="4464" name="Column4460"/>
    <tableColumn id="4465" name="Column4461"/>
    <tableColumn id="4466" name="Column4462"/>
    <tableColumn id="4467" name="Column4463"/>
    <tableColumn id="4468" name="Column4464"/>
    <tableColumn id="4469" name="Column4465"/>
    <tableColumn id="4470" name="Column4466"/>
    <tableColumn id="4471" name="Column4467"/>
    <tableColumn id="4472" name="Column4468"/>
    <tableColumn id="4473" name="Column4469"/>
    <tableColumn id="4474" name="Column4470"/>
    <tableColumn id="4475" name="Column4471"/>
    <tableColumn id="4476" name="Column4472"/>
    <tableColumn id="4477" name="Column4473"/>
    <tableColumn id="4478" name="Column4474"/>
    <tableColumn id="4479" name="Column4475"/>
    <tableColumn id="4480" name="Column4476"/>
    <tableColumn id="4481" name="Column4477"/>
    <tableColumn id="4482" name="Column4478"/>
    <tableColumn id="4483" name="Column4479"/>
    <tableColumn id="4484" name="Column4480"/>
    <tableColumn id="4485" name="Column4481"/>
    <tableColumn id="4486" name="Column4482"/>
    <tableColumn id="4487" name="Column4483"/>
    <tableColumn id="4488" name="Column4484"/>
    <tableColumn id="4489" name="Column4485"/>
    <tableColumn id="4490" name="Column4486"/>
    <tableColumn id="4491" name="Column4487"/>
    <tableColumn id="4492" name="Column4488"/>
    <tableColumn id="4493" name="Column4489"/>
    <tableColumn id="4494" name="Column4490"/>
    <tableColumn id="4495" name="Column4491"/>
    <tableColumn id="4496" name="Column4492"/>
    <tableColumn id="4497" name="Column4493"/>
    <tableColumn id="4498" name="Column4494"/>
    <tableColumn id="4499" name="Column4495"/>
    <tableColumn id="4500" name="Column4496"/>
    <tableColumn id="4501" name="Column4497"/>
    <tableColumn id="4502" name="Column4498"/>
    <tableColumn id="4503" name="Column4499"/>
    <tableColumn id="4504" name="Column4500"/>
    <tableColumn id="4505" name="Column4501"/>
    <tableColumn id="4506" name="Column4502"/>
    <tableColumn id="4507" name="Column4503"/>
    <tableColumn id="4508" name="Column4504"/>
    <tableColumn id="4509" name="Column4505"/>
    <tableColumn id="4510" name="Column4506"/>
    <tableColumn id="4511" name="Column4507"/>
    <tableColumn id="4512" name="Column4508"/>
    <tableColumn id="4513" name="Column4509"/>
    <tableColumn id="4514" name="Column4510"/>
    <tableColumn id="4515" name="Column4511"/>
    <tableColumn id="4516" name="Column4512"/>
    <tableColumn id="4517" name="Column4513"/>
    <tableColumn id="4518" name="Column4514"/>
    <tableColumn id="4519" name="Column4515"/>
    <tableColumn id="4520" name="Column4516"/>
    <tableColumn id="4521" name="Column4517"/>
    <tableColumn id="4522" name="Column4518"/>
    <tableColumn id="4523" name="Column4519"/>
    <tableColumn id="4524" name="Column4520"/>
    <tableColumn id="4525" name="Column4521"/>
    <tableColumn id="4526" name="Column4522"/>
    <tableColumn id="4527" name="Column4523"/>
    <tableColumn id="4528" name="Column4524"/>
    <tableColumn id="4529" name="Column4525"/>
    <tableColumn id="4530" name="Column4526"/>
    <tableColumn id="4531" name="Column4527"/>
    <tableColumn id="4532" name="Column4528"/>
    <tableColumn id="4533" name="Column4529"/>
    <tableColumn id="4534" name="Column4530"/>
    <tableColumn id="4535" name="Column4531"/>
    <tableColumn id="4536" name="Column4532"/>
    <tableColumn id="4537" name="Column4533"/>
    <tableColumn id="4538" name="Column4534"/>
    <tableColumn id="4539" name="Column4535"/>
    <tableColumn id="4540" name="Column4536"/>
    <tableColumn id="4541" name="Column4537"/>
    <tableColumn id="4542" name="Column4538"/>
    <tableColumn id="4543" name="Column4539"/>
    <tableColumn id="4544" name="Column4540"/>
    <tableColumn id="4545" name="Column4541"/>
    <tableColumn id="4546" name="Column4542"/>
    <tableColumn id="4547" name="Column4543"/>
    <tableColumn id="4548" name="Column4544"/>
    <tableColumn id="4549" name="Column4545"/>
    <tableColumn id="4550" name="Column4546"/>
    <tableColumn id="4551" name="Column4547"/>
    <tableColumn id="4552" name="Column4548"/>
    <tableColumn id="4553" name="Column4549"/>
    <tableColumn id="4554" name="Column4550"/>
    <tableColumn id="4555" name="Column4551"/>
    <tableColumn id="4556" name="Column4552"/>
    <tableColumn id="4557" name="Column4553"/>
    <tableColumn id="4558" name="Column4554"/>
    <tableColumn id="4559" name="Column4555"/>
    <tableColumn id="4560" name="Column4556"/>
    <tableColumn id="4561" name="Column4557"/>
    <tableColumn id="4562" name="Column4558"/>
    <tableColumn id="4563" name="Column4559"/>
    <tableColumn id="4564" name="Column4560"/>
    <tableColumn id="4565" name="Column4561"/>
    <tableColumn id="4566" name="Column4562"/>
    <tableColumn id="4567" name="Column4563"/>
    <tableColumn id="4568" name="Column4564"/>
    <tableColumn id="4569" name="Column4565"/>
    <tableColumn id="4570" name="Column4566"/>
    <tableColumn id="4571" name="Column4567"/>
    <tableColumn id="4572" name="Column4568"/>
    <tableColumn id="4573" name="Column4569"/>
    <tableColumn id="4574" name="Column4570"/>
    <tableColumn id="4575" name="Column4571"/>
    <tableColumn id="4576" name="Column4572"/>
    <tableColumn id="4577" name="Column4573"/>
    <tableColumn id="4578" name="Column4574"/>
    <tableColumn id="4579" name="Column4575"/>
    <tableColumn id="4580" name="Column4576"/>
    <tableColumn id="4581" name="Column4577"/>
    <tableColumn id="4582" name="Column4578"/>
    <tableColumn id="4583" name="Column4579"/>
    <tableColumn id="4584" name="Column4580"/>
    <tableColumn id="4585" name="Column4581"/>
    <tableColumn id="4586" name="Column4582"/>
    <tableColumn id="4587" name="Column4583"/>
    <tableColumn id="4588" name="Column4584"/>
    <tableColumn id="4589" name="Column4585"/>
    <tableColumn id="4590" name="Column4586"/>
    <tableColumn id="4591" name="Column4587"/>
    <tableColumn id="4592" name="Column4588"/>
    <tableColumn id="4593" name="Column4589"/>
    <tableColumn id="4594" name="Column4590"/>
    <tableColumn id="4595" name="Column4591"/>
    <tableColumn id="4596" name="Column4592"/>
    <tableColumn id="4597" name="Column4593"/>
    <tableColumn id="4598" name="Column4594"/>
    <tableColumn id="4599" name="Column4595"/>
    <tableColumn id="4600" name="Column4596"/>
    <tableColumn id="4601" name="Column4597"/>
    <tableColumn id="4602" name="Column4598"/>
    <tableColumn id="4603" name="Column4599"/>
    <tableColumn id="4604" name="Column4600"/>
    <tableColumn id="4605" name="Column4601"/>
    <tableColumn id="4606" name="Column4602"/>
    <tableColumn id="4607" name="Column4603"/>
    <tableColumn id="4608" name="Column4604"/>
    <tableColumn id="4609" name="Column4605"/>
    <tableColumn id="4610" name="Column4606"/>
    <tableColumn id="4611" name="Column4607"/>
    <tableColumn id="4612" name="Column4608"/>
    <tableColumn id="4613" name="Column4609"/>
    <tableColumn id="4614" name="Column4610"/>
    <tableColumn id="4615" name="Column4611"/>
    <tableColumn id="4616" name="Column4612"/>
    <tableColumn id="4617" name="Column4613"/>
    <tableColumn id="4618" name="Column4614"/>
    <tableColumn id="4619" name="Column4615"/>
    <tableColumn id="4620" name="Column4616"/>
    <tableColumn id="4621" name="Column4617"/>
    <tableColumn id="4622" name="Column4618"/>
    <tableColumn id="4623" name="Column4619"/>
    <tableColumn id="4624" name="Column4620"/>
    <tableColumn id="4625" name="Column4621"/>
    <tableColumn id="4626" name="Column4622"/>
    <tableColumn id="4627" name="Column4623"/>
    <tableColumn id="4628" name="Column4624"/>
    <tableColumn id="4629" name="Column4625"/>
    <tableColumn id="4630" name="Column4626"/>
    <tableColumn id="4631" name="Column4627"/>
    <tableColumn id="4632" name="Column4628"/>
    <tableColumn id="4633" name="Column4629"/>
    <tableColumn id="4634" name="Column4630"/>
    <tableColumn id="4635" name="Column4631"/>
    <tableColumn id="4636" name="Column4632"/>
    <tableColumn id="4637" name="Column4633"/>
    <tableColumn id="4638" name="Column4634"/>
    <tableColumn id="4639" name="Column4635"/>
    <tableColumn id="4640" name="Column4636"/>
    <tableColumn id="4641" name="Column4637"/>
    <tableColumn id="4642" name="Column4638"/>
    <tableColumn id="4643" name="Column4639"/>
    <tableColumn id="4644" name="Column4640"/>
    <tableColumn id="4645" name="Column4641"/>
    <tableColumn id="4646" name="Column4642"/>
    <tableColumn id="4647" name="Column4643"/>
    <tableColumn id="4648" name="Column4644"/>
    <tableColumn id="4649" name="Column4645"/>
    <tableColumn id="4650" name="Column4646"/>
    <tableColumn id="4651" name="Column4647"/>
    <tableColumn id="4652" name="Column4648"/>
    <tableColumn id="4653" name="Column4649"/>
    <tableColumn id="4654" name="Column4650"/>
    <tableColumn id="4655" name="Column4651"/>
    <tableColumn id="4656" name="Column4652"/>
    <tableColumn id="4657" name="Column4653"/>
    <tableColumn id="4658" name="Column4654"/>
    <tableColumn id="4659" name="Column4655"/>
    <tableColumn id="4660" name="Column4656"/>
    <tableColumn id="4661" name="Column4657"/>
    <tableColumn id="4662" name="Column4658"/>
    <tableColumn id="4663" name="Column4659"/>
    <tableColumn id="4664" name="Column4660"/>
    <tableColumn id="4665" name="Column4661"/>
    <tableColumn id="4666" name="Column4662"/>
    <tableColumn id="4667" name="Column4663"/>
    <tableColumn id="4668" name="Column4664"/>
    <tableColumn id="4669" name="Column4665"/>
    <tableColumn id="4670" name="Column4666"/>
    <tableColumn id="4671" name="Column4667"/>
    <tableColumn id="4672" name="Column4668"/>
    <tableColumn id="4673" name="Column4669"/>
    <tableColumn id="4674" name="Column4670"/>
    <tableColumn id="4675" name="Column4671"/>
    <tableColumn id="4676" name="Column4672"/>
    <tableColumn id="4677" name="Column4673"/>
    <tableColumn id="4678" name="Column4674"/>
    <tableColumn id="4679" name="Column4675"/>
    <tableColumn id="4680" name="Column4676"/>
    <tableColumn id="4681" name="Column4677"/>
    <tableColumn id="4682" name="Column4678"/>
    <tableColumn id="4683" name="Column4679"/>
    <tableColumn id="4684" name="Column4680"/>
    <tableColumn id="4685" name="Column4681"/>
    <tableColumn id="4686" name="Column4682"/>
    <tableColumn id="4687" name="Column4683"/>
    <tableColumn id="4688" name="Column4684"/>
    <tableColumn id="4689" name="Column4685"/>
    <tableColumn id="4690" name="Column4686"/>
    <tableColumn id="4691" name="Column4687"/>
    <tableColumn id="4692" name="Column4688"/>
    <tableColumn id="4693" name="Column4689"/>
    <tableColumn id="4694" name="Column4690"/>
    <tableColumn id="4695" name="Column4691"/>
    <tableColumn id="4696" name="Column4692"/>
    <tableColumn id="4697" name="Column4693"/>
    <tableColumn id="4698" name="Column4694"/>
    <tableColumn id="4699" name="Column4695"/>
    <tableColumn id="4700" name="Column4696"/>
    <tableColumn id="4701" name="Column4697"/>
    <tableColumn id="4702" name="Column4698"/>
    <tableColumn id="4703" name="Column4699"/>
    <tableColumn id="4704" name="Column4700"/>
    <tableColumn id="4705" name="Column4701"/>
    <tableColumn id="4706" name="Column4702"/>
    <tableColumn id="4707" name="Column4703"/>
    <tableColumn id="4708" name="Column4704"/>
    <tableColumn id="4709" name="Column4705"/>
    <tableColumn id="4710" name="Column4706"/>
    <tableColumn id="4711" name="Column4707"/>
    <tableColumn id="4712" name="Column4708"/>
    <tableColumn id="4713" name="Column4709"/>
    <tableColumn id="4714" name="Column4710"/>
    <tableColumn id="4715" name="Column4711"/>
    <tableColumn id="4716" name="Column4712"/>
    <tableColumn id="4717" name="Column4713"/>
    <tableColumn id="4718" name="Column4714"/>
    <tableColumn id="4719" name="Column4715"/>
    <tableColumn id="4720" name="Column4716"/>
    <tableColumn id="4721" name="Column4717"/>
    <tableColumn id="4722" name="Column4718"/>
    <tableColumn id="4723" name="Column4719"/>
    <tableColumn id="4724" name="Column4720"/>
    <tableColumn id="4725" name="Column4721"/>
    <tableColumn id="4726" name="Column4722"/>
    <tableColumn id="4727" name="Column4723"/>
    <tableColumn id="4728" name="Column4724"/>
    <tableColumn id="4729" name="Column4725"/>
    <tableColumn id="4730" name="Column4726"/>
    <tableColumn id="4731" name="Column4727"/>
    <tableColumn id="4732" name="Column4728"/>
    <tableColumn id="4733" name="Column4729"/>
    <tableColumn id="4734" name="Column4730"/>
    <tableColumn id="4735" name="Column4731"/>
    <tableColumn id="4736" name="Column4732"/>
    <tableColumn id="4737" name="Column4733"/>
    <tableColumn id="4738" name="Column4734"/>
    <tableColumn id="4739" name="Column4735"/>
    <tableColumn id="4740" name="Column4736"/>
    <tableColumn id="4741" name="Column4737"/>
    <tableColumn id="4742" name="Column4738"/>
    <tableColumn id="4743" name="Column4739"/>
    <tableColumn id="4744" name="Column4740"/>
    <tableColumn id="4745" name="Column4741"/>
    <tableColumn id="4746" name="Column4742"/>
    <tableColumn id="4747" name="Column4743"/>
    <tableColumn id="4748" name="Column4744"/>
    <tableColumn id="4749" name="Column4745"/>
    <tableColumn id="4750" name="Column4746"/>
    <tableColumn id="4751" name="Column4747"/>
    <tableColumn id="4752" name="Column4748"/>
    <tableColumn id="4753" name="Column4749"/>
    <tableColumn id="4754" name="Column4750"/>
    <tableColumn id="4755" name="Column4751"/>
    <tableColumn id="4756" name="Column4752"/>
    <tableColumn id="4757" name="Column4753"/>
    <tableColumn id="4758" name="Column4754"/>
    <tableColumn id="4759" name="Column4755"/>
    <tableColumn id="4760" name="Column4756"/>
    <tableColumn id="4761" name="Column4757"/>
    <tableColumn id="4762" name="Column4758"/>
    <tableColumn id="4763" name="Column4759"/>
    <tableColumn id="4764" name="Column4760"/>
    <tableColumn id="4765" name="Column4761"/>
    <tableColumn id="4766" name="Column4762"/>
    <tableColumn id="4767" name="Column4763"/>
    <tableColumn id="4768" name="Column4764"/>
    <tableColumn id="4769" name="Column4765"/>
    <tableColumn id="4770" name="Column4766"/>
    <tableColumn id="4771" name="Column4767"/>
    <tableColumn id="4772" name="Column4768"/>
    <tableColumn id="4773" name="Column4769"/>
    <tableColumn id="4774" name="Column4770"/>
    <tableColumn id="4775" name="Column4771"/>
    <tableColumn id="4776" name="Column4772"/>
    <tableColumn id="4777" name="Column4773"/>
    <tableColumn id="4778" name="Column4774"/>
    <tableColumn id="4779" name="Column4775"/>
    <tableColumn id="4780" name="Column4776"/>
    <tableColumn id="4781" name="Column4777"/>
    <tableColumn id="4782" name="Column4778"/>
    <tableColumn id="4783" name="Column4779"/>
    <tableColumn id="4784" name="Column4780"/>
    <tableColumn id="4785" name="Column4781"/>
    <tableColumn id="4786" name="Column4782"/>
    <tableColumn id="4787" name="Column4783"/>
    <tableColumn id="4788" name="Column4784"/>
    <tableColumn id="4789" name="Column4785"/>
    <tableColumn id="4790" name="Column4786"/>
    <tableColumn id="4791" name="Column4787"/>
    <tableColumn id="4792" name="Column4788"/>
    <tableColumn id="4793" name="Column4789"/>
    <tableColumn id="4794" name="Column4790"/>
    <tableColumn id="4795" name="Column4791"/>
    <tableColumn id="4796" name="Column4792"/>
    <tableColumn id="4797" name="Column4793"/>
    <tableColumn id="4798" name="Column4794"/>
    <tableColumn id="4799" name="Column4795"/>
    <tableColumn id="4800" name="Column4796"/>
    <tableColumn id="4801" name="Column4797"/>
    <tableColumn id="4802" name="Column4798"/>
    <tableColumn id="4803" name="Column4799"/>
    <tableColumn id="4804" name="Column4800"/>
    <tableColumn id="4805" name="Column4801"/>
    <tableColumn id="4806" name="Column4802"/>
    <tableColumn id="4807" name="Column4803"/>
    <tableColumn id="4808" name="Column4804"/>
    <tableColumn id="4809" name="Column4805"/>
    <tableColumn id="4810" name="Column4806"/>
    <tableColumn id="4811" name="Column4807"/>
    <tableColumn id="4812" name="Column4808"/>
    <tableColumn id="4813" name="Column4809"/>
    <tableColumn id="4814" name="Column4810"/>
    <tableColumn id="4815" name="Column4811"/>
    <tableColumn id="4816" name="Column4812"/>
    <tableColumn id="4817" name="Column4813"/>
    <tableColumn id="4818" name="Column4814"/>
    <tableColumn id="4819" name="Column4815"/>
    <tableColumn id="4820" name="Column4816"/>
    <tableColumn id="4821" name="Column4817"/>
    <tableColumn id="4822" name="Column4818"/>
    <tableColumn id="4823" name="Column4819"/>
    <tableColumn id="4824" name="Column4820"/>
    <tableColumn id="4825" name="Column4821"/>
    <tableColumn id="4826" name="Column4822"/>
    <tableColumn id="4827" name="Column4823"/>
    <tableColumn id="4828" name="Column4824"/>
    <tableColumn id="4829" name="Column4825"/>
    <tableColumn id="4830" name="Column4826"/>
    <tableColumn id="4831" name="Column4827"/>
    <tableColumn id="4832" name="Column4828"/>
    <tableColumn id="4833" name="Column4829"/>
    <tableColumn id="4834" name="Column4830"/>
    <tableColumn id="4835" name="Column4831"/>
    <tableColumn id="4836" name="Column4832"/>
    <tableColumn id="4837" name="Column4833"/>
    <tableColumn id="4838" name="Column4834"/>
    <tableColumn id="4839" name="Column4835"/>
    <tableColumn id="4840" name="Column4836"/>
    <tableColumn id="4841" name="Column4837"/>
    <tableColumn id="4842" name="Column4838"/>
    <tableColumn id="4843" name="Column4839"/>
    <tableColumn id="4844" name="Column4840"/>
    <tableColumn id="4845" name="Column4841"/>
    <tableColumn id="4846" name="Column4842"/>
    <tableColumn id="4847" name="Column4843"/>
    <tableColumn id="4848" name="Column4844"/>
    <tableColumn id="4849" name="Column4845"/>
    <tableColumn id="4850" name="Column4846"/>
    <tableColumn id="4851" name="Column4847"/>
    <tableColumn id="4852" name="Column4848"/>
    <tableColumn id="4853" name="Column4849"/>
    <tableColumn id="4854" name="Column4850"/>
    <tableColumn id="4855" name="Column4851"/>
    <tableColumn id="4856" name="Column4852"/>
    <tableColumn id="4857" name="Column4853"/>
    <tableColumn id="4858" name="Column4854"/>
    <tableColumn id="4859" name="Column4855"/>
    <tableColumn id="4860" name="Column4856"/>
    <tableColumn id="4861" name="Column4857"/>
    <tableColumn id="4862" name="Column4858"/>
    <tableColumn id="4863" name="Column4859"/>
    <tableColumn id="4864" name="Column4860"/>
    <tableColumn id="4865" name="Column4861"/>
    <tableColumn id="4866" name="Column4862"/>
    <tableColumn id="4867" name="Column4863"/>
    <tableColumn id="4868" name="Column4864"/>
    <tableColumn id="4869" name="Column4865"/>
    <tableColumn id="4870" name="Column4866"/>
    <tableColumn id="4871" name="Column4867"/>
    <tableColumn id="4872" name="Column4868"/>
    <tableColumn id="4873" name="Column4869"/>
    <tableColumn id="4874" name="Column4870"/>
    <tableColumn id="4875" name="Column4871"/>
    <tableColumn id="4876" name="Column4872"/>
    <tableColumn id="4877" name="Column4873"/>
    <tableColumn id="4878" name="Column4874"/>
    <tableColumn id="4879" name="Column4875"/>
    <tableColumn id="4880" name="Column4876"/>
    <tableColumn id="4881" name="Column4877"/>
    <tableColumn id="4882" name="Column4878"/>
    <tableColumn id="4883" name="Column4879"/>
    <tableColumn id="4884" name="Column4880"/>
    <tableColumn id="4885" name="Column4881"/>
    <tableColumn id="4886" name="Column4882"/>
    <tableColumn id="4887" name="Column4883"/>
    <tableColumn id="4888" name="Column4884"/>
    <tableColumn id="4889" name="Column4885"/>
    <tableColumn id="4890" name="Column4886"/>
    <tableColumn id="4891" name="Column4887"/>
    <tableColumn id="4892" name="Column4888"/>
    <tableColumn id="4893" name="Column4889"/>
    <tableColumn id="4894" name="Column4890"/>
    <tableColumn id="4895" name="Column4891"/>
    <tableColumn id="4896" name="Column4892"/>
    <tableColumn id="4897" name="Column4893"/>
    <tableColumn id="4898" name="Column4894"/>
    <tableColumn id="4899" name="Column4895"/>
    <tableColumn id="4900" name="Column4896"/>
    <tableColumn id="4901" name="Column4897"/>
    <tableColumn id="4902" name="Column4898"/>
    <tableColumn id="4903" name="Column4899"/>
    <tableColumn id="4904" name="Column4900"/>
    <tableColumn id="4905" name="Column4901"/>
    <tableColumn id="4906" name="Column4902"/>
    <tableColumn id="4907" name="Column4903"/>
    <tableColumn id="4908" name="Column4904"/>
    <tableColumn id="4909" name="Column4905"/>
    <tableColumn id="4910" name="Column4906"/>
    <tableColumn id="4911" name="Column4907"/>
    <tableColumn id="4912" name="Column4908"/>
    <tableColumn id="4913" name="Column4909"/>
    <tableColumn id="4914" name="Column4910"/>
    <tableColumn id="4915" name="Column4911"/>
    <tableColumn id="4916" name="Column4912"/>
    <tableColumn id="4917" name="Column4913"/>
    <tableColumn id="4918" name="Column4914"/>
    <tableColumn id="4919" name="Column4915"/>
    <tableColumn id="4920" name="Column4916"/>
    <tableColumn id="4921" name="Column4917"/>
    <tableColumn id="4922" name="Column4918"/>
    <tableColumn id="4923" name="Column4919"/>
    <tableColumn id="4924" name="Column4920"/>
    <tableColumn id="4925" name="Column4921"/>
    <tableColumn id="4926" name="Column4922"/>
    <tableColumn id="4927" name="Column4923"/>
    <tableColumn id="4928" name="Column4924"/>
    <tableColumn id="4929" name="Column4925"/>
    <tableColumn id="4930" name="Column4926"/>
    <tableColumn id="4931" name="Column4927"/>
    <tableColumn id="4932" name="Column4928"/>
    <tableColumn id="4933" name="Column4929"/>
    <tableColumn id="4934" name="Column4930"/>
    <tableColumn id="4935" name="Column4931"/>
    <tableColumn id="4936" name="Column4932"/>
    <tableColumn id="4937" name="Column4933"/>
    <tableColumn id="4938" name="Column4934"/>
    <tableColumn id="4939" name="Column4935"/>
    <tableColumn id="4940" name="Column4936"/>
    <tableColumn id="4941" name="Column4937"/>
    <tableColumn id="4942" name="Column4938"/>
    <tableColumn id="4943" name="Column4939"/>
    <tableColumn id="4944" name="Column4940"/>
    <tableColumn id="4945" name="Column4941"/>
    <tableColumn id="4946" name="Column4942"/>
    <tableColumn id="4947" name="Column4943"/>
    <tableColumn id="4948" name="Column4944"/>
    <tableColumn id="4949" name="Column4945"/>
    <tableColumn id="4950" name="Column4946"/>
    <tableColumn id="4951" name="Column4947"/>
    <tableColumn id="4952" name="Column4948"/>
    <tableColumn id="4953" name="Column4949"/>
    <tableColumn id="4954" name="Column4950"/>
    <tableColumn id="4955" name="Column4951"/>
    <tableColumn id="4956" name="Column4952"/>
    <tableColumn id="4957" name="Column4953"/>
    <tableColumn id="4958" name="Column4954"/>
    <tableColumn id="4959" name="Column4955"/>
    <tableColumn id="4960" name="Column4956"/>
    <tableColumn id="4961" name="Column4957"/>
    <tableColumn id="4962" name="Column4958"/>
    <tableColumn id="4963" name="Column4959"/>
    <tableColumn id="4964" name="Column4960"/>
    <tableColumn id="4965" name="Column4961"/>
    <tableColumn id="4966" name="Column4962"/>
    <tableColumn id="4967" name="Column4963"/>
    <tableColumn id="4968" name="Column4964"/>
    <tableColumn id="4969" name="Column4965"/>
    <tableColumn id="4970" name="Column4966"/>
    <tableColumn id="4971" name="Column4967"/>
    <tableColumn id="4972" name="Column4968"/>
    <tableColumn id="4973" name="Column4969"/>
    <tableColumn id="4974" name="Column4970"/>
    <tableColumn id="4975" name="Column4971"/>
    <tableColumn id="4976" name="Column4972"/>
    <tableColumn id="4977" name="Column4973"/>
    <tableColumn id="4978" name="Column4974"/>
    <tableColumn id="4979" name="Column4975"/>
    <tableColumn id="4980" name="Column4976"/>
    <tableColumn id="4981" name="Column4977"/>
    <tableColumn id="4982" name="Column4978"/>
    <tableColumn id="4983" name="Column4979"/>
    <tableColumn id="4984" name="Column4980"/>
    <tableColumn id="4985" name="Column4981"/>
    <tableColumn id="4986" name="Column4982"/>
    <tableColumn id="4987" name="Column4983"/>
    <tableColumn id="4988" name="Column4984"/>
    <tableColumn id="4989" name="Column4985"/>
    <tableColumn id="4990" name="Column4986"/>
    <tableColumn id="4991" name="Column4987"/>
    <tableColumn id="4992" name="Column4988"/>
    <tableColumn id="4993" name="Column4989"/>
    <tableColumn id="4994" name="Column4990"/>
    <tableColumn id="4995" name="Column4991"/>
    <tableColumn id="4996" name="Column4992"/>
    <tableColumn id="4997" name="Column4993"/>
    <tableColumn id="4998" name="Column4994"/>
    <tableColumn id="4999" name="Column4995"/>
    <tableColumn id="5000" name="Column4996"/>
    <tableColumn id="5001" name="Column4997"/>
    <tableColumn id="5002" name="Column4998"/>
    <tableColumn id="5003" name="Column4999"/>
    <tableColumn id="5004" name="Column5000"/>
    <tableColumn id="5005" name="Column5001"/>
    <tableColumn id="5006" name="Column5002"/>
    <tableColumn id="5007" name="Column5003"/>
    <tableColumn id="5008" name="Column5004"/>
    <tableColumn id="5009" name="Column5005"/>
    <tableColumn id="5010" name="Column5006"/>
    <tableColumn id="5011" name="Column5007"/>
    <tableColumn id="5012" name="Column5008"/>
    <tableColumn id="5013" name="Column5009"/>
    <tableColumn id="5014" name="Column5010"/>
    <tableColumn id="5015" name="Column5011"/>
    <tableColumn id="5016" name="Column5012"/>
    <tableColumn id="5017" name="Column5013"/>
    <tableColumn id="5018" name="Column5014"/>
    <tableColumn id="5019" name="Column5015"/>
    <tableColumn id="5020" name="Column5016"/>
    <tableColumn id="5021" name="Column5017"/>
    <tableColumn id="5022" name="Column5018"/>
    <tableColumn id="5023" name="Column5019"/>
    <tableColumn id="5024" name="Column5020"/>
    <tableColumn id="5025" name="Column5021"/>
    <tableColumn id="5026" name="Column5022"/>
    <tableColumn id="5027" name="Column5023"/>
    <tableColumn id="5028" name="Column5024"/>
    <tableColumn id="5029" name="Column5025"/>
    <tableColumn id="5030" name="Column5026"/>
    <tableColumn id="5031" name="Column5027"/>
    <tableColumn id="5032" name="Column5028"/>
    <tableColumn id="5033" name="Column5029"/>
    <tableColumn id="5034" name="Column5030"/>
    <tableColumn id="5035" name="Column5031"/>
    <tableColumn id="5036" name="Column5032"/>
    <tableColumn id="5037" name="Column5033"/>
    <tableColumn id="5038" name="Column5034"/>
    <tableColumn id="5039" name="Column5035"/>
    <tableColumn id="5040" name="Column5036"/>
    <tableColumn id="5041" name="Column5037"/>
    <tableColumn id="5042" name="Column5038"/>
    <tableColumn id="5043" name="Column5039"/>
    <tableColumn id="5044" name="Column5040"/>
    <tableColumn id="5045" name="Column5041"/>
    <tableColumn id="5046" name="Column5042"/>
    <tableColumn id="5047" name="Column5043"/>
    <tableColumn id="5048" name="Column5044"/>
    <tableColumn id="5049" name="Column5045"/>
    <tableColumn id="5050" name="Column5046"/>
    <tableColumn id="5051" name="Column5047"/>
    <tableColumn id="5052" name="Column5048"/>
    <tableColumn id="5053" name="Column5049"/>
    <tableColumn id="5054" name="Column5050"/>
    <tableColumn id="5055" name="Column5051"/>
    <tableColumn id="5056" name="Column5052"/>
    <tableColumn id="5057" name="Column5053"/>
    <tableColumn id="5058" name="Column5054"/>
    <tableColumn id="5059" name="Column5055"/>
    <tableColumn id="5060" name="Column5056"/>
    <tableColumn id="5061" name="Column5057"/>
    <tableColumn id="5062" name="Column5058"/>
    <tableColumn id="5063" name="Column5059"/>
    <tableColumn id="5064" name="Column5060"/>
    <tableColumn id="5065" name="Column5061"/>
    <tableColumn id="5066" name="Column5062"/>
    <tableColumn id="5067" name="Column5063"/>
    <tableColumn id="5068" name="Column5064"/>
    <tableColumn id="5069" name="Column5065"/>
    <tableColumn id="5070" name="Column5066"/>
    <tableColumn id="5071" name="Column5067"/>
    <tableColumn id="5072" name="Column5068"/>
    <tableColumn id="5073" name="Column5069"/>
    <tableColumn id="5074" name="Column5070"/>
    <tableColumn id="5075" name="Column5071"/>
    <tableColumn id="5076" name="Column5072"/>
    <tableColumn id="5077" name="Column5073"/>
    <tableColumn id="5078" name="Column5074"/>
    <tableColumn id="5079" name="Column5075"/>
    <tableColumn id="5080" name="Column5076"/>
    <tableColumn id="5081" name="Column5077"/>
    <tableColumn id="5082" name="Column5078"/>
    <tableColumn id="5083" name="Column5079"/>
    <tableColumn id="5084" name="Column5080"/>
    <tableColumn id="5085" name="Column5081"/>
    <tableColumn id="5086" name="Column5082"/>
    <tableColumn id="5087" name="Column5083"/>
    <tableColumn id="5088" name="Column5084"/>
    <tableColumn id="5089" name="Column5085"/>
    <tableColumn id="5090" name="Column5086"/>
    <tableColumn id="5091" name="Column5087"/>
    <tableColumn id="5092" name="Column5088"/>
    <tableColumn id="5093" name="Column5089"/>
    <tableColumn id="5094" name="Column5090"/>
    <tableColumn id="5095" name="Column5091"/>
    <tableColumn id="5096" name="Column5092"/>
    <tableColumn id="5097" name="Column5093"/>
    <tableColumn id="5098" name="Column5094"/>
    <tableColumn id="5099" name="Column5095"/>
    <tableColumn id="5100" name="Column5096"/>
    <tableColumn id="5101" name="Column5097"/>
    <tableColumn id="5102" name="Column5098"/>
    <tableColumn id="5103" name="Column5099"/>
    <tableColumn id="5104" name="Column5100"/>
    <tableColumn id="5105" name="Column5101"/>
    <tableColumn id="5106" name="Column5102"/>
    <tableColumn id="5107" name="Column5103"/>
    <tableColumn id="5108" name="Column5104"/>
    <tableColumn id="5109" name="Column5105"/>
    <tableColumn id="5110" name="Column5106"/>
    <tableColumn id="5111" name="Column5107"/>
    <tableColumn id="5112" name="Column5108"/>
    <tableColumn id="5113" name="Column5109"/>
    <tableColumn id="5114" name="Column5110"/>
    <tableColumn id="5115" name="Column5111"/>
    <tableColumn id="5116" name="Column5112"/>
    <tableColumn id="5117" name="Column5113"/>
    <tableColumn id="5118" name="Column5114"/>
    <tableColumn id="5119" name="Column5115"/>
    <tableColumn id="5120" name="Column5116"/>
    <tableColumn id="5121" name="Column5117"/>
    <tableColumn id="5122" name="Column5118"/>
    <tableColumn id="5123" name="Column5119"/>
    <tableColumn id="5124" name="Column5120"/>
    <tableColumn id="5125" name="Column5121"/>
    <tableColumn id="5126" name="Column5122"/>
    <tableColumn id="5127" name="Column5123"/>
    <tableColumn id="5128" name="Column5124"/>
    <tableColumn id="5129" name="Column5125"/>
    <tableColumn id="5130" name="Column5126"/>
    <tableColumn id="5131" name="Column5127"/>
    <tableColumn id="5132" name="Column5128"/>
    <tableColumn id="5133" name="Column5129"/>
    <tableColumn id="5134" name="Column5130"/>
    <tableColumn id="5135" name="Column5131"/>
    <tableColumn id="5136" name="Column5132"/>
    <tableColumn id="5137" name="Column5133"/>
    <tableColumn id="5138" name="Column5134"/>
    <tableColumn id="5139" name="Column5135"/>
    <tableColumn id="5140" name="Column5136"/>
    <tableColumn id="5141" name="Column5137"/>
    <tableColumn id="5142" name="Column5138"/>
    <tableColumn id="5143" name="Column5139"/>
    <tableColumn id="5144" name="Column5140"/>
    <tableColumn id="5145" name="Column5141"/>
    <tableColumn id="5146" name="Column5142"/>
    <tableColumn id="5147" name="Column5143"/>
    <tableColumn id="5148" name="Column5144"/>
    <tableColumn id="5149" name="Column5145"/>
    <tableColumn id="5150" name="Column5146"/>
    <tableColumn id="5151" name="Column5147"/>
    <tableColumn id="5152" name="Column5148"/>
    <tableColumn id="5153" name="Column5149"/>
    <tableColumn id="5154" name="Column5150"/>
    <tableColumn id="5155" name="Column5151"/>
    <tableColumn id="5156" name="Column5152"/>
    <tableColumn id="5157" name="Column5153"/>
    <tableColumn id="5158" name="Column5154"/>
    <tableColumn id="5159" name="Column5155"/>
    <tableColumn id="5160" name="Column5156"/>
    <tableColumn id="5161" name="Column5157"/>
    <tableColumn id="5162" name="Column5158"/>
    <tableColumn id="5163" name="Column5159"/>
    <tableColumn id="5164" name="Column5160"/>
    <tableColumn id="5165" name="Column5161"/>
    <tableColumn id="5166" name="Column5162"/>
    <tableColumn id="5167" name="Column5163"/>
    <tableColumn id="5168" name="Column5164"/>
    <tableColumn id="5169" name="Column5165"/>
    <tableColumn id="5170" name="Column5166"/>
    <tableColumn id="5171" name="Column5167"/>
    <tableColumn id="5172" name="Column5168"/>
    <tableColumn id="5173" name="Column5169"/>
    <tableColumn id="5174" name="Column5170"/>
    <tableColumn id="5175" name="Column5171"/>
    <tableColumn id="5176" name="Column5172"/>
    <tableColumn id="5177" name="Column5173"/>
    <tableColumn id="5178" name="Column5174"/>
    <tableColumn id="5179" name="Column5175"/>
    <tableColumn id="5180" name="Column5176"/>
    <tableColumn id="5181" name="Column5177"/>
    <tableColumn id="5182" name="Column5178"/>
    <tableColumn id="5183" name="Column5179"/>
    <tableColumn id="5184" name="Column5180"/>
    <tableColumn id="5185" name="Column5181"/>
    <tableColumn id="5186" name="Column5182"/>
    <tableColumn id="5187" name="Column5183"/>
    <tableColumn id="5188" name="Column5184"/>
    <tableColumn id="5189" name="Column5185"/>
    <tableColumn id="5190" name="Column5186"/>
    <tableColumn id="5191" name="Column5187"/>
    <tableColumn id="5192" name="Column5188"/>
    <tableColumn id="5193" name="Column5189"/>
    <tableColumn id="5194" name="Column5190"/>
    <tableColumn id="5195" name="Column5191"/>
    <tableColumn id="5196" name="Column5192"/>
    <tableColumn id="5197" name="Column5193"/>
    <tableColumn id="5198" name="Column5194"/>
    <tableColumn id="5199" name="Column5195"/>
    <tableColumn id="5200" name="Column5196"/>
    <tableColumn id="5201" name="Column5197"/>
    <tableColumn id="5202" name="Column5198"/>
    <tableColumn id="5203" name="Column5199"/>
    <tableColumn id="5204" name="Column5200"/>
    <tableColumn id="5205" name="Column5201"/>
    <tableColumn id="5206" name="Column5202"/>
    <tableColumn id="5207" name="Column5203"/>
    <tableColumn id="5208" name="Column5204"/>
    <tableColumn id="5209" name="Column5205"/>
    <tableColumn id="5210" name="Column5206"/>
    <tableColumn id="5211" name="Column5207"/>
    <tableColumn id="5212" name="Column5208"/>
    <tableColumn id="5213" name="Column5209"/>
    <tableColumn id="5214" name="Column5210"/>
    <tableColumn id="5215" name="Column5211"/>
    <tableColumn id="5216" name="Column5212"/>
    <tableColumn id="5217" name="Column5213"/>
    <tableColumn id="5218" name="Column5214"/>
    <tableColumn id="5219" name="Column5215"/>
    <tableColumn id="5220" name="Column5216"/>
    <tableColumn id="5221" name="Column5217"/>
    <tableColumn id="5222" name="Column5218"/>
    <tableColumn id="5223" name="Column5219"/>
    <tableColumn id="5224" name="Column5220"/>
    <tableColumn id="5225" name="Column5221"/>
    <tableColumn id="5226" name="Column5222"/>
    <tableColumn id="5227" name="Column5223"/>
    <tableColumn id="5228" name="Column5224"/>
    <tableColumn id="5229" name="Column5225"/>
    <tableColumn id="5230" name="Column5226"/>
    <tableColumn id="5231" name="Column5227"/>
    <tableColumn id="5232" name="Column5228"/>
    <tableColumn id="5233" name="Column5229"/>
    <tableColumn id="5234" name="Column5230"/>
    <tableColumn id="5235" name="Column5231"/>
    <tableColumn id="5236" name="Column5232"/>
    <tableColumn id="5237" name="Column5233"/>
    <tableColumn id="5238" name="Column5234"/>
    <tableColumn id="5239" name="Column5235"/>
    <tableColumn id="5240" name="Column5236"/>
    <tableColumn id="5241" name="Column5237"/>
    <tableColumn id="5242" name="Column5238"/>
    <tableColumn id="5243" name="Column5239"/>
    <tableColumn id="5244" name="Column5240"/>
    <tableColumn id="5245" name="Column5241"/>
    <tableColumn id="5246" name="Column5242"/>
    <tableColumn id="5247" name="Column5243"/>
    <tableColumn id="5248" name="Column5244"/>
    <tableColumn id="5249" name="Column5245"/>
    <tableColumn id="5250" name="Column5246"/>
    <tableColumn id="5251" name="Column5247"/>
    <tableColumn id="5252" name="Column5248"/>
    <tableColumn id="5253" name="Column5249"/>
    <tableColumn id="5254" name="Column5250"/>
    <tableColumn id="5255" name="Column5251"/>
    <tableColumn id="5256" name="Column5252"/>
    <tableColumn id="5257" name="Column5253"/>
    <tableColumn id="5258" name="Column5254"/>
    <tableColumn id="5259" name="Column5255"/>
    <tableColumn id="5260" name="Column5256"/>
    <tableColumn id="5261" name="Column5257"/>
    <tableColumn id="5262" name="Column5258"/>
    <tableColumn id="5263" name="Column5259"/>
    <tableColumn id="5264" name="Column5260"/>
    <tableColumn id="5265" name="Column5261"/>
    <tableColumn id="5266" name="Column5262"/>
    <tableColumn id="5267" name="Column5263"/>
    <tableColumn id="5268" name="Column5264"/>
    <tableColumn id="5269" name="Column5265"/>
    <tableColumn id="5270" name="Column5266"/>
    <tableColumn id="5271" name="Column5267"/>
    <tableColumn id="5272" name="Column5268"/>
    <tableColumn id="5273" name="Column5269"/>
    <tableColumn id="5274" name="Column5270"/>
    <tableColumn id="5275" name="Column5271"/>
    <tableColumn id="5276" name="Column5272"/>
    <tableColumn id="5277" name="Column5273"/>
    <tableColumn id="5278" name="Column5274"/>
    <tableColumn id="5279" name="Column5275"/>
    <tableColumn id="5280" name="Column5276"/>
    <tableColumn id="5281" name="Column5277"/>
    <tableColumn id="5282" name="Column5278"/>
    <tableColumn id="5283" name="Column5279"/>
    <tableColumn id="5284" name="Column5280"/>
    <tableColumn id="5285" name="Column5281"/>
    <tableColumn id="5286" name="Column5282"/>
    <tableColumn id="5287" name="Column5283"/>
    <tableColumn id="5288" name="Column5284"/>
    <tableColumn id="5289" name="Column5285"/>
    <tableColumn id="5290" name="Column5286"/>
    <tableColumn id="5291" name="Column5287"/>
    <tableColumn id="5292" name="Column5288"/>
    <tableColumn id="5293" name="Column5289"/>
    <tableColumn id="5294" name="Column5290"/>
    <tableColumn id="5295" name="Column5291"/>
    <tableColumn id="5296" name="Column5292"/>
    <tableColumn id="5297" name="Column5293"/>
    <tableColumn id="5298" name="Column5294"/>
    <tableColumn id="5299" name="Column5295"/>
    <tableColumn id="5300" name="Column5296"/>
    <tableColumn id="5301" name="Column5297"/>
    <tableColumn id="5302" name="Column5298"/>
    <tableColumn id="5303" name="Column5299"/>
    <tableColumn id="5304" name="Column5300"/>
    <tableColumn id="5305" name="Column5301"/>
    <tableColumn id="5306" name="Column5302"/>
    <tableColumn id="5307" name="Column5303"/>
    <tableColumn id="5308" name="Column5304"/>
    <tableColumn id="5309" name="Column5305"/>
    <tableColumn id="5310" name="Column5306"/>
    <tableColumn id="5311" name="Column5307"/>
    <tableColumn id="5312" name="Column5308"/>
    <tableColumn id="5313" name="Column5309"/>
    <tableColumn id="5314" name="Column5310"/>
    <tableColumn id="5315" name="Column5311"/>
    <tableColumn id="5316" name="Column5312"/>
    <tableColumn id="5317" name="Column5313"/>
    <tableColumn id="5318" name="Column5314"/>
    <tableColumn id="5319" name="Column5315"/>
    <tableColumn id="5320" name="Column5316"/>
    <tableColumn id="5321" name="Column5317"/>
    <tableColumn id="5322" name="Column5318"/>
    <tableColumn id="5323" name="Column5319"/>
    <tableColumn id="5324" name="Column5320"/>
    <tableColumn id="5325" name="Column5321"/>
    <tableColumn id="5326" name="Column5322"/>
    <tableColumn id="5327" name="Column5323"/>
    <tableColumn id="5328" name="Column5324"/>
    <tableColumn id="5329" name="Column5325"/>
    <tableColumn id="5330" name="Column5326"/>
    <tableColumn id="5331" name="Column5327"/>
    <tableColumn id="5332" name="Column5328"/>
    <tableColumn id="5333" name="Column5329"/>
    <tableColumn id="5334" name="Column5330"/>
    <tableColumn id="5335" name="Column5331"/>
    <tableColumn id="5336" name="Column5332"/>
    <tableColumn id="5337" name="Column5333"/>
    <tableColumn id="5338" name="Column5334"/>
    <tableColumn id="5339" name="Column5335"/>
    <tableColumn id="5340" name="Column5336"/>
    <tableColumn id="5341" name="Column5337"/>
    <tableColumn id="5342" name="Column5338"/>
    <tableColumn id="5343" name="Column5339"/>
    <tableColumn id="5344" name="Column5340"/>
    <tableColumn id="5345" name="Column5341"/>
    <tableColumn id="5346" name="Column5342"/>
    <tableColumn id="5347" name="Column5343"/>
    <tableColumn id="5348" name="Column5344"/>
    <tableColumn id="5349" name="Column5345"/>
    <tableColumn id="5350" name="Column5346"/>
    <tableColumn id="5351" name="Column5347"/>
    <tableColumn id="5352" name="Column5348"/>
    <tableColumn id="5353" name="Column5349"/>
    <tableColumn id="5354" name="Column5350"/>
    <tableColumn id="5355" name="Column5351"/>
    <tableColumn id="5356" name="Column5352"/>
    <tableColumn id="5357" name="Column5353"/>
    <tableColumn id="5358" name="Column5354"/>
    <tableColumn id="5359" name="Column5355"/>
    <tableColumn id="5360" name="Column5356"/>
    <tableColumn id="5361" name="Column5357"/>
    <tableColumn id="5362" name="Column5358"/>
    <tableColumn id="5363" name="Column5359"/>
    <tableColumn id="5364" name="Column5360"/>
    <tableColumn id="5365" name="Column5361"/>
    <tableColumn id="5366" name="Column5362"/>
    <tableColumn id="5367" name="Column5363"/>
    <tableColumn id="5368" name="Column5364"/>
    <tableColumn id="5369" name="Column5365"/>
    <tableColumn id="5370" name="Column5366"/>
    <tableColumn id="5371" name="Column5367"/>
    <tableColumn id="5372" name="Column5368"/>
    <tableColumn id="5373" name="Column5369"/>
    <tableColumn id="5374" name="Column5370"/>
    <tableColumn id="5375" name="Column5371"/>
    <tableColumn id="5376" name="Column5372"/>
    <tableColumn id="5377" name="Column5373"/>
    <tableColumn id="5378" name="Column5374"/>
    <tableColumn id="5379" name="Column5375"/>
    <tableColumn id="5380" name="Column5376"/>
    <tableColumn id="5381" name="Column5377"/>
    <tableColumn id="5382" name="Column5378"/>
    <tableColumn id="5383" name="Column5379"/>
    <tableColumn id="5384" name="Column5380"/>
    <tableColumn id="5385" name="Column5381"/>
    <tableColumn id="5386" name="Column5382"/>
    <tableColumn id="5387" name="Column5383"/>
    <tableColumn id="5388" name="Column5384"/>
    <tableColumn id="5389" name="Column5385"/>
    <tableColumn id="5390" name="Column5386"/>
    <tableColumn id="5391" name="Column5387"/>
    <tableColumn id="5392" name="Column5388"/>
    <tableColumn id="5393" name="Column5389"/>
    <tableColumn id="5394" name="Column5390"/>
    <tableColumn id="5395" name="Column5391"/>
    <tableColumn id="5396" name="Column5392"/>
    <tableColumn id="5397" name="Column5393"/>
    <tableColumn id="5398" name="Column5394"/>
    <tableColumn id="5399" name="Column5395"/>
    <tableColumn id="5400" name="Column5396"/>
    <tableColumn id="5401" name="Column5397"/>
    <tableColumn id="5402" name="Column5398"/>
    <tableColumn id="5403" name="Column5399"/>
    <tableColumn id="5404" name="Column5400"/>
    <tableColumn id="5405" name="Column5401"/>
    <tableColumn id="5406" name="Column5402"/>
    <tableColumn id="5407" name="Column5403"/>
    <tableColumn id="5408" name="Column5404"/>
    <tableColumn id="5409" name="Column5405"/>
    <tableColumn id="5410" name="Column5406"/>
    <tableColumn id="5411" name="Column5407"/>
    <tableColumn id="5412" name="Column5408"/>
    <tableColumn id="5413" name="Column5409"/>
    <tableColumn id="5414" name="Column5410"/>
    <tableColumn id="5415" name="Column5411"/>
    <tableColumn id="5416" name="Column5412"/>
    <tableColumn id="5417" name="Column5413"/>
    <tableColumn id="5418" name="Column5414"/>
    <tableColumn id="5419" name="Column5415"/>
    <tableColumn id="5420" name="Column5416"/>
    <tableColumn id="5421" name="Column5417"/>
    <tableColumn id="5422" name="Column5418"/>
    <tableColumn id="5423" name="Column5419"/>
    <tableColumn id="5424" name="Column5420"/>
    <tableColumn id="5425" name="Column5421"/>
    <tableColumn id="5426" name="Column5422"/>
    <tableColumn id="5427" name="Column5423"/>
    <tableColumn id="5428" name="Column5424"/>
    <tableColumn id="5429" name="Column5425"/>
    <tableColumn id="5430" name="Column5426"/>
    <tableColumn id="5431" name="Column5427"/>
    <tableColumn id="5432" name="Column5428"/>
    <tableColumn id="5433" name="Column5429"/>
    <tableColumn id="5434" name="Column5430"/>
    <tableColumn id="5435" name="Column5431"/>
    <tableColumn id="5436" name="Column5432"/>
    <tableColumn id="5437" name="Column5433"/>
    <tableColumn id="5438" name="Column5434"/>
    <tableColumn id="5439" name="Column5435"/>
    <tableColumn id="5440" name="Column5436"/>
    <tableColumn id="5441" name="Column5437"/>
    <tableColumn id="5442" name="Column5438"/>
    <tableColumn id="5443" name="Column5439"/>
    <tableColumn id="5444" name="Column5440"/>
    <tableColumn id="5445" name="Column5441"/>
    <tableColumn id="5446" name="Column5442"/>
    <tableColumn id="5447" name="Column5443"/>
    <tableColumn id="5448" name="Column5444"/>
    <tableColumn id="5449" name="Column5445"/>
    <tableColumn id="5450" name="Column5446"/>
    <tableColumn id="5451" name="Column5447"/>
    <tableColumn id="5452" name="Column5448"/>
    <tableColumn id="5453" name="Column5449"/>
    <tableColumn id="5454" name="Column5450"/>
    <tableColumn id="5455" name="Column5451"/>
    <tableColumn id="5456" name="Column5452"/>
    <tableColumn id="5457" name="Column5453"/>
    <tableColumn id="5458" name="Column5454"/>
    <tableColumn id="5459" name="Column5455"/>
    <tableColumn id="5460" name="Column5456"/>
    <tableColumn id="5461" name="Column5457"/>
    <tableColumn id="5462" name="Column5458"/>
    <tableColumn id="5463" name="Column5459"/>
    <tableColumn id="5464" name="Column5460"/>
    <tableColumn id="5465" name="Column5461"/>
    <tableColumn id="5466" name="Column5462"/>
    <tableColumn id="5467" name="Column5463"/>
    <tableColumn id="5468" name="Column5464"/>
    <tableColumn id="5469" name="Column5465"/>
    <tableColumn id="5470" name="Column5466"/>
    <tableColumn id="5471" name="Column5467"/>
    <tableColumn id="5472" name="Column5468"/>
    <tableColumn id="5473" name="Column5469"/>
    <tableColumn id="5474" name="Column5470"/>
    <tableColumn id="5475" name="Column5471"/>
    <tableColumn id="5476" name="Column5472"/>
    <tableColumn id="5477" name="Column5473"/>
    <tableColumn id="5478" name="Column5474"/>
    <tableColumn id="5479" name="Column5475"/>
    <tableColumn id="5480" name="Column5476"/>
    <tableColumn id="5481" name="Column5477"/>
    <tableColumn id="5482" name="Column5478"/>
    <tableColumn id="5483" name="Column5479"/>
    <tableColumn id="5484" name="Column5480"/>
    <tableColumn id="5485" name="Column5481"/>
    <tableColumn id="5486" name="Column5482"/>
    <tableColumn id="5487" name="Column5483"/>
    <tableColumn id="5488" name="Column5484"/>
    <tableColumn id="5489" name="Column5485"/>
    <tableColumn id="5490" name="Column5486"/>
    <tableColumn id="5491" name="Column5487"/>
    <tableColumn id="5492" name="Column5488"/>
    <tableColumn id="5493" name="Column5489"/>
    <tableColumn id="5494" name="Column5490"/>
    <tableColumn id="5495" name="Column5491"/>
    <tableColumn id="5496" name="Column5492"/>
    <tableColumn id="5497" name="Column5493"/>
    <tableColumn id="5498" name="Column5494"/>
    <tableColumn id="5499" name="Column5495"/>
    <tableColumn id="5500" name="Column5496"/>
    <tableColumn id="5501" name="Column5497"/>
    <tableColumn id="5502" name="Column5498"/>
    <tableColumn id="5503" name="Column5499"/>
    <tableColumn id="5504" name="Column5500"/>
    <tableColumn id="5505" name="Column5501"/>
    <tableColumn id="5506" name="Column5502"/>
    <tableColumn id="5507" name="Column5503"/>
    <tableColumn id="5508" name="Column5504"/>
    <tableColumn id="5509" name="Column5505"/>
    <tableColumn id="5510" name="Column5506"/>
    <tableColumn id="5511" name="Column5507"/>
    <tableColumn id="5512" name="Column5508"/>
    <tableColumn id="5513" name="Column5509"/>
    <tableColumn id="5514" name="Column5510"/>
    <tableColumn id="5515" name="Column5511"/>
    <tableColumn id="5516" name="Column5512"/>
    <tableColumn id="5517" name="Column5513"/>
    <tableColumn id="5518" name="Column5514"/>
    <tableColumn id="5519" name="Column5515"/>
    <tableColumn id="5520" name="Column5516"/>
    <tableColumn id="5521" name="Column5517"/>
    <tableColumn id="5522" name="Column5518"/>
    <tableColumn id="5523" name="Column5519"/>
    <tableColumn id="5524" name="Column5520"/>
    <tableColumn id="5525" name="Column5521"/>
    <tableColumn id="5526" name="Column5522"/>
    <tableColumn id="5527" name="Column5523"/>
    <tableColumn id="5528" name="Column5524"/>
    <tableColumn id="5529" name="Column5525"/>
    <tableColumn id="5530" name="Column5526"/>
    <tableColumn id="5531" name="Column5527"/>
    <tableColumn id="5532" name="Column5528"/>
    <tableColumn id="5533" name="Column5529"/>
    <tableColumn id="5534" name="Column5530"/>
    <tableColumn id="5535" name="Column5531"/>
    <tableColumn id="5536" name="Column5532"/>
    <tableColumn id="5537" name="Column5533"/>
    <tableColumn id="5538" name="Column5534"/>
    <tableColumn id="5539" name="Column5535"/>
    <tableColumn id="5540" name="Column5536"/>
    <tableColumn id="5541" name="Column5537"/>
    <tableColumn id="5542" name="Column5538"/>
    <tableColumn id="5543" name="Column5539"/>
    <tableColumn id="5544" name="Column5540"/>
    <tableColumn id="5545" name="Column5541"/>
    <tableColumn id="5546" name="Column5542"/>
    <tableColumn id="5547" name="Column5543"/>
    <tableColumn id="5548" name="Column5544"/>
    <tableColumn id="5549" name="Column5545"/>
    <tableColumn id="5550" name="Column5546"/>
    <tableColumn id="5551" name="Column5547"/>
    <tableColumn id="5552" name="Column5548"/>
    <tableColumn id="5553" name="Column5549"/>
    <tableColumn id="5554" name="Column5550"/>
    <tableColumn id="5555" name="Column5551"/>
    <tableColumn id="5556" name="Column5552"/>
    <tableColumn id="5557" name="Column5553"/>
    <tableColumn id="5558" name="Column5554"/>
    <tableColumn id="5559" name="Column5555"/>
    <tableColumn id="5560" name="Column5556"/>
    <tableColumn id="5561" name="Column5557"/>
    <tableColumn id="5562" name="Column5558"/>
    <tableColumn id="5563" name="Column5559"/>
    <tableColumn id="5564" name="Column5560"/>
    <tableColumn id="5565" name="Column5561"/>
    <tableColumn id="5566" name="Column5562"/>
    <tableColumn id="5567" name="Column5563"/>
    <tableColumn id="5568" name="Column5564"/>
    <tableColumn id="5569" name="Column5565"/>
    <tableColumn id="5570" name="Column5566"/>
    <tableColumn id="5571" name="Column5567"/>
    <tableColumn id="5572" name="Column5568"/>
    <tableColumn id="5573" name="Column5569"/>
    <tableColumn id="5574" name="Column5570"/>
    <tableColumn id="5575" name="Column5571"/>
    <tableColumn id="5576" name="Column5572"/>
    <tableColumn id="5577" name="Column5573"/>
    <tableColumn id="5578" name="Column5574"/>
    <tableColumn id="5579" name="Column5575"/>
    <tableColumn id="5580" name="Column5576"/>
    <tableColumn id="5581" name="Column5577"/>
    <tableColumn id="5582" name="Column5578"/>
    <tableColumn id="5583" name="Column5579"/>
    <tableColumn id="5584" name="Column5580"/>
    <tableColumn id="5585" name="Column5581"/>
    <tableColumn id="5586" name="Column5582"/>
    <tableColumn id="5587" name="Column5583"/>
    <tableColumn id="5588" name="Column5584"/>
    <tableColumn id="5589" name="Column5585"/>
    <tableColumn id="5590" name="Column5586"/>
    <tableColumn id="5591" name="Column5587"/>
    <tableColumn id="5592" name="Column5588"/>
    <tableColumn id="5593" name="Column5589"/>
    <tableColumn id="5594" name="Column5590"/>
    <tableColumn id="5595" name="Column5591"/>
    <tableColumn id="5596" name="Column5592"/>
    <tableColumn id="5597" name="Column5593"/>
    <tableColumn id="5598" name="Column5594"/>
    <tableColumn id="5599" name="Column5595"/>
    <tableColumn id="5600" name="Column5596"/>
    <tableColumn id="5601" name="Column5597"/>
    <tableColumn id="5602" name="Column5598"/>
    <tableColumn id="5603" name="Column5599"/>
    <tableColumn id="5604" name="Column5600"/>
    <tableColumn id="5605" name="Column5601"/>
    <tableColumn id="5606" name="Column5602"/>
    <tableColumn id="5607" name="Column5603"/>
    <tableColumn id="5608" name="Column5604"/>
    <tableColumn id="5609" name="Column5605"/>
    <tableColumn id="5610" name="Column5606"/>
    <tableColumn id="5611" name="Column5607"/>
    <tableColumn id="5612" name="Column5608"/>
    <tableColumn id="5613" name="Column5609"/>
    <tableColumn id="5614" name="Column5610"/>
    <tableColumn id="5615" name="Column5611"/>
    <tableColumn id="5616" name="Column5612"/>
    <tableColumn id="5617" name="Column5613"/>
    <tableColumn id="5618" name="Column5614"/>
    <tableColumn id="5619" name="Column5615"/>
    <tableColumn id="5620" name="Column5616"/>
    <tableColumn id="5621" name="Column5617"/>
    <tableColumn id="5622" name="Column5618"/>
    <tableColumn id="5623" name="Column5619"/>
    <tableColumn id="5624" name="Column5620"/>
    <tableColumn id="5625" name="Column5621"/>
    <tableColumn id="5626" name="Column5622"/>
    <tableColumn id="5627" name="Column5623"/>
    <tableColumn id="5628" name="Column5624"/>
    <tableColumn id="5629" name="Column5625"/>
    <tableColumn id="5630" name="Column5626"/>
    <tableColumn id="5631" name="Column5627"/>
    <tableColumn id="5632" name="Column5628"/>
    <tableColumn id="5633" name="Column5629"/>
    <tableColumn id="5634" name="Column5630"/>
    <tableColumn id="5635" name="Column5631"/>
    <tableColumn id="5636" name="Column5632"/>
    <tableColumn id="5637" name="Column5633"/>
    <tableColumn id="5638" name="Column5634"/>
    <tableColumn id="5639" name="Column5635"/>
    <tableColumn id="5640" name="Column5636"/>
    <tableColumn id="5641" name="Column5637"/>
    <tableColumn id="5642" name="Column5638"/>
    <tableColumn id="5643" name="Column5639"/>
    <tableColumn id="5644" name="Column5640"/>
    <tableColumn id="5645" name="Column5641"/>
    <tableColumn id="5646" name="Column5642"/>
    <tableColumn id="5647" name="Column5643"/>
    <tableColumn id="5648" name="Column5644"/>
    <tableColumn id="5649" name="Column5645"/>
    <tableColumn id="5650" name="Column5646"/>
    <tableColumn id="5651" name="Column5647"/>
    <tableColumn id="5652" name="Column5648"/>
    <tableColumn id="5653" name="Column5649"/>
    <tableColumn id="5654" name="Column5650"/>
    <tableColumn id="5655" name="Column5651"/>
    <tableColumn id="5656" name="Column5652"/>
    <tableColumn id="5657" name="Column5653"/>
    <tableColumn id="5658" name="Column5654"/>
    <tableColumn id="5659" name="Column5655"/>
    <tableColumn id="5660" name="Column5656"/>
    <tableColumn id="5661" name="Column5657"/>
    <tableColumn id="5662" name="Column5658"/>
    <tableColumn id="5663" name="Column5659"/>
    <tableColumn id="5664" name="Column5660"/>
    <tableColumn id="5665" name="Column5661"/>
    <tableColumn id="5666" name="Column5662"/>
    <tableColumn id="5667" name="Column5663"/>
    <tableColumn id="5668" name="Column5664"/>
    <tableColumn id="5669" name="Column5665"/>
    <tableColumn id="5670" name="Column5666"/>
    <tableColumn id="5671" name="Column5667"/>
    <tableColumn id="5672" name="Column5668"/>
    <tableColumn id="5673" name="Column5669"/>
    <tableColumn id="5674" name="Column5670"/>
    <tableColumn id="5675" name="Column5671"/>
    <tableColumn id="5676" name="Column5672"/>
    <tableColumn id="5677" name="Column5673"/>
    <tableColumn id="5678" name="Column5674"/>
    <tableColumn id="5679" name="Column5675"/>
    <tableColumn id="5680" name="Column5676"/>
    <tableColumn id="5681" name="Column5677"/>
    <tableColumn id="5682" name="Column5678"/>
    <tableColumn id="5683" name="Column5679"/>
    <tableColumn id="5684" name="Column5680"/>
    <tableColumn id="5685" name="Column5681"/>
    <tableColumn id="5686" name="Column5682"/>
    <tableColumn id="5687" name="Column5683"/>
    <tableColumn id="5688" name="Column5684"/>
    <tableColumn id="5689" name="Column5685"/>
    <tableColumn id="5690" name="Column5686"/>
    <tableColumn id="5691" name="Column5687"/>
    <tableColumn id="5692" name="Column5688"/>
    <tableColumn id="5693" name="Column5689"/>
    <tableColumn id="5694" name="Column5690"/>
    <tableColumn id="5695" name="Column5691"/>
    <tableColumn id="5696" name="Column5692"/>
    <tableColumn id="5697" name="Column5693"/>
    <tableColumn id="5698" name="Column5694"/>
    <tableColumn id="5699" name="Column5695"/>
    <tableColumn id="5700" name="Column5696"/>
    <tableColumn id="5701" name="Column5697"/>
    <tableColumn id="5702" name="Column5698"/>
    <tableColumn id="5703" name="Column5699"/>
    <tableColumn id="5704" name="Column5700"/>
    <tableColumn id="5705" name="Column5701"/>
    <tableColumn id="5706" name="Column5702"/>
    <tableColumn id="5707" name="Column5703"/>
    <tableColumn id="5708" name="Column5704"/>
    <tableColumn id="5709" name="Column5705"/>
    <tableColumn id="5710" name="Column5706"/>
    <tableColumn id="5711" name="Column5707"/>
    <tableColumn id="5712" name="Column5708"/>
    <tableColumn id="5713" name="Column5709"/>
    <tableColumn id="5714" name="Column5710"/>
    <tableColumn id="5715" name="Column5711"/>
    <tableColumn id="5716" name="Column5712"/>
    <tableColumn id="5717" name="Column5713"/>
    <tableColumn id="5718" name="Column5714"/>
    <tableColumn id="5719" name="Column5715"/>
    <tableColumn id="5720" name="Column5716"/>
    <tableColumn id="5721" name="Column5717"/>
    <tableColumn id="5722" name="Column5718"/>
    <tableColumn id="5723" name="Column5719"/>
    <tableColumn id="5724" name="Column5720"/>
    <tableColumn id="5725" name="Column5721"/>
    <tableColumn id="5726" name="Column5722"/>
    <tableColumn id="5727" name="Column5723"/>
    <tableColumn id="5728" name="Column5724"/>
    <tableColumn id="5729" name="Column5725"/>
    <tableColumn id="5730" name="Column5726"/>
    <tableColumn id="5731" name="Column5727"/>
    <tableColumn id="5732" name="Column5728"/>
    <tableColumn id="5733" name="Column5729"/>
    <tableColumn id="5734" name="Column5730"/>
    <tableColumn id="5735" name="Column5731"/>
    <tableColumn id="5736" name="Column5732"/>
    <tableColumn id="5737" name="Column5733"/>
    <tableColumn id="5738" name="Column5734"/>
    <tableColumn id="5739" name="Column5735"/>
    <tableColumn id="5740" name="Column5736"/>
    <tableColumn id="5741" name="Column5737"/>
    <tableColumn id="5742" name="Column5738"/>
    <tableColumn id="5743" name="Column5739"/>
    <tableColumn id="5744" name="Column5740"/>
    <tableColumn id="5745" name="Column5741"/>
    <tableColumn id="5746" name="Column5742"/>
    <tableColumn id="5747" name="Column5743"/>
    <tableColumn id="5748" name="Column5744"/>
    <tableColumn id="5749" name="Column5745"/>
    <tableColumn id="5750" name="Column5746"/>
    <tableColumn id="5751" name="Column5747"/>
    <tableColumn id="5752" name="Column5748"/>
    <tableColumn id="5753" name="Column5749"/>
    <tableColumn id="5754" name="Column5750"/>
    <tableColumn id="5755" name="Column5751"/>
    <tableColumn id="5756" name="Column5752"/>
    <tableColumn id="5757" name="Column5753"/>
    <tableColumn id="5758" name="Column5754"/>
    <tableColumn id="5759" name="Column5755"/>
    <tableColumn id="5760" name="Column5756"/>
    <tableColumn id="5761" name="Column5757"/>
    <tableColumn id="5762" name="Column5758"/>
    <tableColumn id="5763" name="Column5759"/>
    <tableColumn id="5764" name="Column5760"/>
    <tableColumn id="5765" name="Column5761"/>
    <tableColumn id="5766" name="Column5762"/>
    <tableColumn id="5767" name="Column5763"/>
    <tableColumn id="5768" name="Column5764"/>
    <tableColumn id="5769" name="Column5765"/>
    <tableColumn id="5770" name="Column5766"/>
    <tableColumn id="5771" name="Column5767"/>
    <tableColumn id="5772" name="Column5768"/>
    <tableColumn id="5773" name="Column5769"/>
    <tableColumn id="5774" name="Column5770"/>
    <tableColumn id="5775" name="Column5771"/>
    <tableColumn id="5776" name="Column5772"/>
    <tableColumn id="5777" name="Column5773"/>
    <tableColumn id="5778" name="Column5774"/>
    <tableColumn id="5779" name="Column5775"/>
    <tableColumn id="5780" name="Column5776"/>
    <tableColumn id="5781" name="Column5777"/>
    <tableColumn id="5782" name="Column5778"/>
    <tableColumn id="5783" name="Column5779"/>
    <tableColumn id="5784" name="Column5780"/>
    <tableColumn id="5785" name="Column5781"/>
    <tableColumn id="5786" name="Column5782"/>
    <tableColumn id="5787" name="Column5783"/>
    <tableColumn id="5788" name="Column5784"/>
    <tableColumn id="5789" name="Column5785"/>
    <tableColumn id="5790" name="Column5786"/>
    <tableColumn id="5791" name="Column5787"/>
    <tableColumn id="5792" name="Column5788"/>
    <tableColumn id="5793" name="Column5789"/>
    <tableColumn id="5794" name="Column5790"/>
    <tableColumn id="5795" name="Column5791"/>
    <tableColumn id="5796" name="Column5792"/>
    <tableColumn id="5797" name="Column5793"/>
    <tableColumn id="5798" name="Column5794"/>
    <tableColumn id="5799" name="Column5795"/>
    <tableColumn id="5800" name="Column5796"/>
    <tableColumn id="5801" name="Column5797"/>
    <tableColumn id="5802" name="Column5798"/>
    <tableColumn id="5803" name="Column5799"/>
    <tableColumn id="5804" name="Column5800"/>
    <tableColumn id="5805" name="Column5801"/>
    <tableColumn id="5806" name="Column5802"/>
    <tableColumn id="5807" name="Column5803"/>
    <tableColumn id="5808" name="Column5804"/>
    <tableColumn id="5809" name="Column5805"/>
    <tableColumn id="5810" name="Column5806"/>
    <tableColumn id="5811" name="Column5807"/>
    <tableColumn id="5812" name="Column5808"/>
    <tableColumn id="5813" name="Column5809"/>
    <tableColumn id="5814" name="Column5810"/>
    <tableColumn id="5815" name="Column5811"/>
    <tableColumn id="5816" name="Column5812"/>
    <tableColumn id="5817" name="Column5813"/>
    <tableColumn id="5818" name="Column5814"/>
    <tableColumn id="5819" name="Column5815"/>
    <tableColumn id="5820" name="Column5816"/>
    <tableColumn id="5821" name="Column5817"/>
    <tableColumn id="5822" name="Column5818"/>
    <tableColumn id="5823" name="Column5819"/>
    <tableColumn id="5824" name="Column5820"/>
    <tableColumn id="5825" name="Column5821"/>
    <tableColumn id="5826" name="Column5822"/>
    <tableColumn id="5827" name="Column5823"/>
    <tableColumn id="5828" name="Column5824"/>
    <tableColumn id="5829" name="Column5825"/>
    <tableColumn id="5830" name="Column5826"/>
    <tableColumn id="5831" name="Column5827"/>
    <tableColumn id="5832" name="Column5828"/>
    <tableColumn id="5833" name="Column5829"/>
    <tableColumn id="5834" name="Column5830"/>
    <tableColumn id="5835" name="Column5831"/>
    <tableColumn id="5836" name="Column5832"/>
    <tableColumn id="5837" name="Column5833"/>
    <tableColumn id="5838" name="Column5834"/>
    <tableColumn id="5839" name="Column5835"/>
    <tableColumn id="5840" name="Column5836"/>
    <tableColumn id="5841" name="Column5837"/>
    <tableColumn id="5842" name="Column5838"/>
    <tableColumn id="5843" name="Column5839"/>
    <tableColumn id="5844" name="Column5840"/>
    <tableColumn id="5845" name="Column5841"/>
    <tableColumn id="5846" name="Column5842"/>
    <tableColumn id="5847" name="Column5843"/>
    <tableColumn id="5848" name="Column5844"/>
    <tableColumn id="5849" name="Column5845"/>
    <tableColumn id="5850" name="Column5846"/>
    <tableColumn id="5851" name="Column5847"/>
    <tableColumn id="5852" name="Column5848"/>
    <tableColumn id="5853" name="Column5849"/>
    <tableColumn id="5854" name="Column5850"/>
    <tableColumn id="5855" name="Column5851"/>
    <tableColumn id="5856" name="Column5852"/>
    <tableColumn id="5857" name="Column5853"/>
    <tableColumn id="5858" name="Column5854"/>
    <tableColumn id="5859" name="Column5855"/>
    <tableColumn id="5860" name="Column5856"/>
    <tableColumn id="5861" name="Column5857"/>
    <tableColumn id="5862" name="Column5858"/>
    <tableColumn id="5863" name="Column5859"/>
    <tableColumn id="5864" name="Column5860"/>
    <tableColumn id="5865" name="Column5861"/>
    <tableColumn id="5866" name="Column5862"/>
    <tableColumn id="5867" name="Column5863"/>
    <tableColumn id="5868" name="Column5864"/>
    <tableColumn id="5869" name="Column5865"/>
    <tableColumn id="5870" name="Column5866"/>
    <tableColumn id="5871" name="Column5867"/>
    <tableColumn id="5872" name="Column5868"/>
    <tableColumn id="5873" name="Column5869"/>
    <tableColumn id="5874" name="Column5870"/>
    <tableColumn id="5875" name="Column5871"/>
    <tableColumn id="5876" name="Column5872"/>
    <tableColumn id="5877" name="Column5873"/>
    <tableColumn id="5878" name="Column5874"/>
    <tableColumn id="5879" name="Column5875"/>
    <tableColumn id="5880" name="Column5876"/>
    <tableColumn id="5881" name="Column5877"/>
    <tableColumn id="5882" name="Column5878"/>
    <tableColumn id="5883" name="Column5879"/>
    <tableColumn id="5884" name="Column5880"/>
    <tableColumn id="5885" name="Column5881"/>
    <tableColumn id="5886" name="Column5882"/>
    <tableColumn id="5887" name="Column5883"/>
    <tableColumn id="5888" name="Column5884"/>
    <tableColumn id="5889" name="Column5885"/>
    <tableColumn id="5890" name="Column5886"/>
    <tableColumn id="5891" name="Column5887"/>
    <tableColumn id="5892" name="Column5888"/>
    <tableColumn id="5893" name="Column5889"/>
    <tableColumn id="5894" name="Column5890"/>
    <tableColumn id="5895" name="Column5891"/>
    <tableColumn id="5896" name="Column5892"/>
    <tableColumn id="5897" name="Column5893"/>
    <tableColumn id="5898" name="Column5894"/>
    <tableColumn id="5899" name="Column5895"/>
    <tableColumn id="5900" name="Column5896"/>
    <tableColumn id="5901" name="Column5897"/>
    <tableColumn id="5902" name="Column5898"/>
    <tableColumn id="5903" name="Column5899"/>
    <tableColumn id="5904" name="Column5900"/>
    <tableColumn id="5905" name="Column5901"/>
    <tableColumn id="5906" name="Column5902"/>
    <tableColumn id="5907" name="Column5903"/>
    <tableColumn id="5908" name="Column5904"/>
    <tableColumn id="5909" name="Column5905"/>
    <tableColumn id="5910" name="Column5906"/>
    <tableColumn id="5911" name="Column5907"/>
    <tableColumn id="5912" name="Column5908"/>
    <tableColumn id="5913" name="Column5909"/>
    <tableColumn id="5914" name="Column5910"/>
    <tableColumn id="5915" name="Column5911"/>
    <tableColumn id="5916" name="Column5912"/>
    <tableColumn id="5917" name="Column5913"/>
    <tableColumn id="5918" name="Column5914"/>
    <tableColumn id="5919" name="Column5915"/>
    <tableColumn id="5920" name="Column5916"/>
    <tableColumn id="5921" name="Column5917"/>
    <tableColumn id="5922" name="Column5918"/>
    <tableColumn id="5923" name="Column5919"/>
    <tableColumn id="5924" name="Column5920"/>
    <tableColumn id="5925" name="Column5921"/>
    <tableColumn id="5926" name="Column5922"/>
    <tableColumn id="5927" name="Column5923"/>
    <tableColumn id="5928" name="Column5924"/>
    <tableColumn id="5929" name="Column5925"/>
    <tableColumn id="5930" name="Column5926"/>
    <tableColumn id="5931" name="Column5927"/>
    <tableColumn id="5932" name="Column5928"/>
    <tableColumn id="5933" name="Column5929"/>
    <tableColumn id="5934" name="Column5930"/>
    <tableColumn id="5935" name="Column5931"/>
    <tableColumn id="5936" name="Column5932"/>
    <tableColumn id="5937" name="Column5933"/>
    <tableColumn id="5938" name="Column5934"/>
    <tableColumn id="5939" name="Column5935"/>
    <tableColumn id="5940" name="Column5936"/>
    <tableColumn id="5941" name="Column5937"/>
    <tableColumn id="5942" name="Column5938"/>
    <tableColumn id="5943" name="Column5939"/>
    <tableColumn id="5944" name="Column5940"/>
    <tableColumn id="5945" name="Column5941"/>
    <tableColumn id="5946" name="Column5942"/>
    <tableColumn id="5947" name="Column5943"/>
    <tableColumn id="5948" name="Column5944"/>
    <tableColumn id="5949" name="Column5945"/>
    <tableColumn id="5950" name="Column5946"/>
    <tableColumn id="5951" name="Column5947"/>
    <tableColumn id="5952" name="Column5948"/>
    <tableColumn id="5953" name="Column5949"/>
    <tableColumn id="5954" name="Column5950"/>
    <tableColumn id="5955" name="Column5951"/>
    <tableColumn id="5956" name="Column5952"/>
    <tableColumn id="5957" name="Column5953"/>
    <tableColumn id="5958" name="Column5954"/>
    <tableColumn id="5959" name="Column5955"/>
    <tableColumn id="5960" name="Column5956"/>
    <tableColumn id="5961" name="Column5957"/>
    <tableColumn id="5962" name="Column5958"/>
    <tableColumn id="5963" name="Column5959"/>
    <tableColumn id="5964" name="Column5960"/>
    <tableColumn id="5965" name="Column5961"/>
    <tableColumn id="5966" name="Column5962"/>
    <tableColumn id="5967" name="Column5963"/>
    <tableColumn id="5968" name="Column5964"/>
    <tableColumn id="5969" name="Column5965"/>
    <tableColumn id="5970" name="Column5966"/>
    <tableColumn id="5971" name="Column5967"/>
    <tableColumn id="5972" name="Column5968"/>
    <tableColumn id="5973" name="Column5969"/>
    <tableColumn id="5974" name="Column5970"/>
    <tableColumn id="5975" name="Column5971"/>
    <tableColumn id="5976" name="Column5972"/>
    <tableColumn id="5977" name="Column5973"/>
    <tableColumn id="5978" name="Column5974"/>
    <tableColumn id="5979" name="Column5975"/>
    <tableColumn id="5980" name="Column5976"/>
    <tableColumn id="5981" name="Column5977"/>
    <tableColumn id="5982" name="Column5978"/>
    <tableColumn id="5983" name="Column5979"/>
    <tableColumn id="5984" name="Column5980"/>
    <tableColumn id="5985" name="Column5981"/>
    <tableColumn id="5986" name="Column5982"/>
    <tableColumn id="5987" name="Column5983"/>
    <tableColumn id="5988" name="Column5984"/>
    <tableColumn id="5989" name="Column5985"/>
    <tableColumn id="5990" name="Column5986"/>
    <tableColumn id="5991" name="Column5987"/>
    <tableColumn id="5992" name="Column5988"/>
    <tableColumn id="5993" name="Column5989"/>
    <tableColumn id="5994" name="Column5990"/>
    <tableColumn id="5995" name="Column5991"/>
    <tableColumn id="5996" name="Column5992"/>
    <tableColumn id="5997" name="Column5993"/>
    <tableColumn id="5998" name="Column5994"/>
    <tableColumn id="5999" name="Column5995"/>
    <tableColumn id="6000" name="Column5996"/>
    <tableColumn id="6001" name="Column5997"/>
    <tableColumn id="6002" name="Column5998"/>
    <tableColumn id="6003" name="Column5999"/>
    <tableColumn id="6004" name="Column6000"/>
    <tableColumn id="6005" name="Column6001"/>
    <tableColumn id="6006" name="Column6002"/>
    <tableColumn id="6007" name="Column6003"/>
    <tableColumn id="6008" name="Column6004"/>
    <tableColumn id="6009" name="Column6005"/>
    <tableColumn id="6010" name="Column6006"/>
    <tableColumn id="6011" name="Column6007"/>
    <tableColumn id="6012" name="Column6008"/>
    <tableColumn id="6013" name="Column6009"/>
    <tableColumn id="6014" name="Column6010"/>
    <tableColumn id="6015" name="Column6011"/>
    <tableColumn id="6016" name="Column6012"/>
    <tableColumn id="6017" name="Column6013"/>
    <tableColumn id="6018" name="Column6014"/>
    <tableColumn id="6019" name="Column6015"/>
    <tableColumn id="6020" name="Column6016"/>
    <tableColumn id="6021" name="Column6017"/>
    <tableColumn id="6022" name="Column6018"/>
    <tableColumn id="6023" name="Column6019"/>
    <tableColumn id="6024" name="Column6020"/>
    <tableColumn id="6025" name="Column6021"/>
    <tableColumn id="6026" name="Column6022"/>
    <tableColumn id="6027" name="Column6023"/>
    <tableColumn id="6028" name="Column6024"/>
    <tableColumn id="6029" name="Column6025"/>
    <tableColumn id="6030" name="Column6026"/>
    <tableColumn id="6031" name="Column6027"/>
    <tableColumn id="6032" name="Column6028"/>
    <tableColumn id="6033" name="Column6029"/>
    <tableColumn id="6034" name="Column6030"/>
    <tableColumn id="6035" name="Column6031"/>
    <tableColumn id="6036" name="Column6032"/>
    <tableColumn id="6037" name="Column6033"/>
    <tableColumn id="6038" name="Column6034"/>
    <tableColumn id="6039" name="Column6035"/>
    <tableColumn id="6040" name="Column6036"/>
    <tableColumn id="6041" name="Column6037"/>
    <tableColumn id="6042" name="Column6038"/>
    <tableColumn id="6043" name="Column6039"/>
    <tableColumn id="6044" name="Column6040"/>
    <tableColumn id="6045" name="Column6041"/>
    <tableColumn id="6046" name="Column6042"/>
    <tableColumn id="6047" name="Column6043"/>
    <tableColumn id="6048" name="Column6044"/>
    <tableColumn id="6049" name="Column6045"/>
    <tableColumn id="6050" name="Column6046"/>
    <tableColumn id="6051" name="Column6047"/>
    <tableColumn id="6052" name="Column6048"/>
    <tableColumn id="6053" name="Column6049"/>
    <tableColumn id="6054" name="Column6050"/>
    <tableColumn id="6055" name="Column6051"/>
    <tableColumn id="6056" name="Column6052"/>
    <tableColumn id="6057" name="Column6053"/>
    <tableColumn id="6058" name="Column6054"/>
    <tableColumn id="6059" name="Column6055"/>
    <tableColumn id="6060" name="Column6056"/>
    <tableColumn id="6061" name="Column6057"/>
    <tableColumn id="6062" name="Column6058"/>
    <tableColumn id="6063" name="Column6059"/>
    <tableColumn id="6064" name="Column6060"/>
    <tableColumn id="6065" name="Column6061"/>
    <tableColumn id="6066" name="Column6062"/>
    <tableColumn id="6067" name="Column6063"/>
    <tableColumn id="6068" name="Column6064"/>
    <tableColumn id="6069" name="Column6065"/>
    <tableColumn id="6070" name="Column6066"/>
    <tableColumn id="6071" name="Column6067"/>
    <tableColumn id="6072" name="Column6068"/>
    <tableColumn id="6073" name="Column6069"/>
    <tableColumn id="6074" name="Column6070"/>
    <tableColumn id="6075" name="Column6071"/>
    <tableColumn id="6076" name="Column6072"/>
    <tableColumn id="6077" name="Column6073"/>
    <tableColumn id="6078" name="Column6074"/>
    <tableColumn id="6079" name="Column6075"/>
    <tableColumn id="6080" name="Column6076"/>
    <tableColumn id="6081" name="Column6077"/>
    <tableColumn id="6082" name="Column6078"/>
    <tableColumn id="6083" name="Column6079"/>
    <tableColumn id="6084" name="Column6080"/>
    <tableColumn id="6085" name="Column6081"/>
    <tableColumn id="6086" name="Column6082"/>
    <tableColumn id="6087" name="Column6083"/>
    <tableColumn id="6088" name="Column6084"/>
    <tableColumn id="6089" name="Column6085"/>
    <tableColumn id="6090" name="Column6086"/>
    <tableColumn id="6091" name="Column6087"/>
    <tableColumn id="6092" name="Column6088"/>
    <tableColumn id="6093" name="Column6089"/>
    <tableColumn id="6094" name="Column6090"/>
    <tableColumn id="6095" name="Column6091"/>
    <tableColumn id="6096" name="Column6092"/>
    <tableColumn id="6097" name="Column6093"/>
    <tableColumn id="6098" name="Column6094"/>
    <tableColumn id="6099" name="Column6095"/>
    <tableColumn id="6100" name="Column6096"/>
    <tableColumn id="6101" name="Column6097"/>
    <tableColumn id="6102" name="Column6098"/>
    <tableColumn id="6103" name="Column6099"/>
    <tableColumn id="6104" name="Column6100"/>
    <tableColumn id="6105" name="Column6101"/>
    <tableColumn id="6106" name="Column6102"/>
    <tableColumn id="6107" name="Column6103"/>
    <tableColumn id="6108" name="Column6104"/>
    <tableColumn id="6109" name="Column6105"/>
    <tableColumn id="6110" name="Column6106"/>
    <tableColumn id="6111" name="Column6107"/>
    <tableColumn id="6112" name="Column6108"/>
    <tableColumn id="6113" name="Column6109"/>
    <tableColumn id="6114" name="Column6110"/>
    <tableColumn id="6115" name="Column6111"/>
    <tableColumn id="6116" name="Column6112"/>
    <tableColumn id="6117" name="Column6113"/>
    <tableColumn id="6118" name="Column6114"/>
    <tableColumn id="6119" name="Column6115"/>
    <tableColumn id="6120" name="Column6116"/>
    <tableColumn id="6121" name="Column6117"/>
    <tableColumn id="6122" name="Column6118"/>
    <tableColumn id="6123" name="Column6119"/>
    <tableColumn id="6124" name="Column6120"/>
    <tableColumn id="6125" name="Column6121"/>
    <tableColumn id="6126" name="Column6122"/>
    <tableColumn id="6127" name="Column6123"/>
    <tableColumn id="6128" name="Column6124"/>
    <tableColumn id="6129" name="Column6125"/>
    <tableColumn id="6130" name="Column6126"/>
    <tableColumn id="6131" name="Column6127"/>
    <tableColumn id="6132" name="Column6128"/>
    <tableColumn id="6133" name="Column6129"/>
    <tableColumn id="6134" name="Column6130"/>
    <tableColumn id="6135" name="Column6131"/>
    <tableColumn id="6136" name="Column6132"/>
    <tableColumn id="6137" name="Column6133"/>
    <tableColumn id="6138" name="Column6134"/>
    <tableColumn id="6139" name="Column6135"/>
    <tableColumn id="6140" name="Column6136"/>
    <tableColumn id="6141" name="Column6137"/>
    <tableColumn id="6142" name="Column6138"/>
    <tableColumn id="6143" name="Column6139"/>
    <tableColumn id="6144" name="Column6140"/>
    <tableColumn id="6145" name="Column6141"/>
    <tableColumn id="6146" name="Column6142"/>
    <tableColumn id="6147" name="Column6143"/>
    <tableColumn id="6148" name="Column6144"/>
    <tableColumn id="6149" name="Column6145"/>
    <tableColumn id="6150" name="Column6146"/>
    <tableColumn id="6151" name="Column6147"/>
    <tableColumn id="6152" name="Column6148"/>
    <tableColumn id="6153" name="Column6149"/>
    <tableColumn id="6154" name="Column6150"/>
    <tableColumn id="6155" name="Column6151"/>
    <tableColumn id="6156" name="Column6152"/>
    <tableColumn id="6157" name="Column6153"/>
    <tableColumn id="6158" name="Column6154"/>
    <tableColumn id="6159" name="Column6155"/>
    <tableColumn id="6160" name="Column6156"/>
    <tableColumn id="6161" name="Column6157"/>
    <tableColumn id="6162" name="Column6158"/>
    <tableColumn id="6163" name="Column6159"/>
    <tableColumn id="6164" name="Column6160"/>
    <tableColumn id="6165" name="Column6161"/>
    <tableColumn id="6166" name="Column6162"/>
    <tableColumn id="6167" name="Column6163"/>
    <tableColumn id="6168" name="Column6164"/>
    <tableColumn id="6169" name="Column6165"/>
    <tableColumn id="6170" name="Column6166"/>
    <tableColumn id="6171" name="Column6167"/>
    <tableColumn id="6172" name="Column6168"/>
    <tableColumn id="6173" name="Column6169"/>
    <tableColumn id="6174" name="Column6170"/>
    <tableColumn id="6175" name="Column6171"/>
    <tableColumn id="6176" name="Column6172"/>
    <tableColumn id="6177" name="Column6173"/>
    <tableColumn id="6178" name="Column6174"/>
    <tableColumn id="6179" name="Column6175"/>
    <tableColumn id="6180" name="Column6176"/>
    <tableColumn id="6181" name="Column6177"/>
    <tableColumn id="6182" name="Column6178"/>
    <tableColumn id="6183" name="Column6179"/>
    <tableColumn id="6184" name="Column6180"/>
    <tableColumn id="6185" name="Column6181"/>
    <tableColumn id="6186" name="Column6182"/>
    <tableColumn id="6187" name="Column6183"/>
    <tableColumn id="6188" name="Column6184"/>
    <tableColumn id="6189" name="Column6185"/>
    <tableColumn id="6190" name="Column6186"/>
    <tableColumn id="6191" name="Column6187"/>
    <tableColumn id="6192" name="Column6188"/>
    <tableColumn id="6193" name="Column6189"/>
    <tableColumn id="6194" name="Column6190"/>
    <tableColumn id="6195" name="Column6191"/>
    <tableColumn id="6196" name="Column6192"/>
    <tableColumn id="6197" name="Column6193"/>
    <tableColumn id="6198" name="Column6194"/>
    <tableColumn id="6199" name="Column6195"/>
    <tableColumn id="6200" name="Column6196"/>
    <tableColumn id="6201" name="Column6197"/>
    <tableColumn id="6202" name="Column6198"/>
    <tableColumn id="6203" name="Column6199"/>
    <tableColumn id="6204" name="Column6200"/>
    <tableColumn id="6205" name="Column6201"/>
    <tableColumn id="6206" name="Column6202"/>
    <tableColumn id="6207" name="Column6203"/>
    <tableColumn id="6208" name="Column6204"/>
    <tableColumn id="6209" name="Column6205"/>
    <tableColumn id="6210" name="Column6206"/>
    <tableColumn id="6211" name="Column6207"/>
    <tableColumn id="6212" name="Column6208"/>
    <tableColumn id="6213" name="Column6209"/>
    <tableColumn id="6214" name="Column6210"/>
    <tableColumn id="6215" name="Column6211"/>
    <tableColumn id="6216" name="Column6212"/>
    <tableColumn id="6217" name="Column6213"/>
    <tableColumn id="6218" name="Column6214"/>
    <tableColumn id="6219" name="Column6215"/>
    <tableColumn id="6220" name="Column6216"/>
    <tableColumn id="6221" name="Column6217"/>
    <tableColumn id="6222" name="Column6218"/>
    <tableColumn id="6223" name="Column6219"/>
    <tableColumn id="6224" name="Column6220"/>
    <tableColumn id="6225" name="Column6221"/>
    <tableColumn id="6226" name="Column6222"/>
    <tableColumn id="6227" name="Column6223"/>
    <tableColumn id="6228" name="Column6224"/>
    <tableColumn id="6229" name="Column6225"/>
    <tableColumn id="6230" name="Column6226"/>
    <tableColumn id="6231" name="Column6227"/>
    <tableColumn id="6232" name="Column6228"/>
    <tableColumn id="6233" name="Column6229"/>
    <tableColumn id="6234" name="Column6230"/>
    <tableColumn id="6235" name="Column6231"/>
    <tableColumn id="6236" name="Column6232"/>
    <tableColumn id="6237" name="Column6233"/>
    <tableColumn id="6238" name="Column6234"/>
    <tableColumn id="6239" name="Column6235"/>
    <tableColumn id="6240" name="Column6236"/>
    <tableColumn id="6241" name="Column6237"/>
    <tableColumn id="6242" name="Column6238"/>
    <tableColumn id="6243" name="Column6239"/>
    <tableColumn id="6244" name="Column6240"/>
    <tableColumn id="6245" name="Column6241"/>
    <tableColumn id="6246" name="Column6242"/>
    <tableColumn id="6247" name="Column6243"/>
    <tableColumn id="6248" name="Column6244"/>
    <tableColumn id="6249" name="Column6245"/>
    <tableColumn id="6250" name="Column6246"/>
    <tableColumn id="6251" name="Column6247"/>
    <tableColumn id="6252" name="Column6248"/>
    <tableColumn id="6253" name="Column6249"/>
    <tableColumn id="6254" name="Column6250"/>
    <tableColumn id="6255" name="Column6251"/>
    <tableColumn id="6256" name="Column6252"/>
    <tableColumn id="6257" name="Column6253"/>
    <tableColumn id="6258" name="Column6254"/>
    <tableColumn id="6259" name="Column6255"/>
    <tableColumn id="6260" name="Column6256"/>
    <tableColumn id="6261" name="Column6257"/>
    <tableColumn id="6262" name="Column6258"/>
    <tableColumn id="6263" name="Column6259"/>
    <tableColumn id="6264" name="Column6260"/>
    <tableColumn id="6265" name="Column6261"/>
    <tableColumn id="6266" name="Column6262"/>
    <tableColumn id="6267" name="Column6263"/>
    <tableColumn id="6268" name="Column6264"/>
    <tableColumn id="6269" name="Column6265"/>
    <tableColumn id="6270" name="Column6266"/>
    <tableColumn id="6271" name="Column6267"/>
    <tableColumn id="6272" name="Column6268"/>
    <tableColumn id="6273" name="Column6269"/>
    <tableColumn id="6274" name="Column6270"/>
    <tableColumn id="6275" name="Column6271"/>
    <tableColumn id="6276" name="Column6272"/>
    <tableColumn id="6277" name="Column6273"/>
    <tableColumn id="6278" name="Column6274"/>
    <tableColumn id="6279" name="Column6275"/>
    <tableColumn id="6280" name="Column6276"/>
    <tableColumn id="6281" name="Column6277"/>
    <tableColumn id="6282" name="Column6278"/>
    <tableColumn id="6283" name="Column6279"/>
    <tableColumn id="6284" name="Column6280"/>
    <tableColumn id="6285" name="Column6281"/>
    <tableColumn id="6286" name="Column6282"/>
    <tableColumn id="6287" name="Column6283"/>
    <tableColumn id="6288" name="Column6284"/>
    <tableColumn id="6289" name="Column6285"/>
    <tableColumn id="6290" name="Column6286"/>
    <tableColumn id="6291" name="Column6287"/>
    <tableColumn id="6292" name="Column6288"/>
    <tableColumn id="6293" name="Column6289"/>
    <tableColumn id="6294" name="Column6290"/>
    <tableColumn id="6295" name="Column6291"/>
    <tableColumn id="6296" name="Column6292"/>
    <tableColumn id="6297" name="Column6293"/>
    <tableColumn id="6298" name="Column6294"/>
    <tableColumn id="6299" name="Column6295"/>
    <tableColumn id="6300" name="Column6296"/>
    <tableColumn id="6301" name="Column6297"/>
    <tableColumn id="6302" name="Column6298"/>
    <tableColumn id="6303" name="Column6299"/>
    <tableColumn id="6304" name="Column6300"/>
    <tableColumn id="6305" name="Column6301"/>
    <tableColumn id="6306" name="Column6302"/>
    <tableColumn id="6307" name="Column6303"/>
    <tableColumn id="6308" name="Column6304"/>
    <tableColumn id="6309" name="Column6305"/>
    <tableColumn id="6310" name="Column6306"/>
    <tableColumn id="6311" name="Column6307"/>
    <tableColumn id="6312" name="Column6308"/>
    <tableColumn id="6313" name="Column6309"/>
    <tableColumn id="6314" name="Column6310"/>
    <tableColumn id="6315" name="Column6311"/>
    <tableColumn id="6316" name="Column6312"/>
    <tableColumn id="6317" name="Column6313"/>
    <tableColumn id="6318" name="Column6314"/>
    <tableColumn id="6319" name="Column6315"/>
    <tableColumn id="6320" name="Column6316"/>
    <tableColumn id="6321" name="Column6317"/>
    <tableColumn id="6322" name="Column6318"/>
    <tableColumn id="6323" name="Column6319"/>
    <tableColumn id="6324" name="Column6320"/>
    <tableColumn id="6325" name="Column6321"/>
    <tableColumn id="6326" name="Column6322"/>
    <tableColumn id="6327" name="Column6323"/>
    <tableColumn id="6328" name="Column6324"/>
    <tableColumn id="6329" name="Column6325"/>
    <tableColumn id="6330" name="Column6326"/>
    <tableColumn id="6331" name="Column6327"/>
    <tableColumn id="6332" name="Column6328"/>
    <tableColumn id="6333" name="Column6329"/>
    <tableColumn id="6334" name="Column6330"/>
    <tableColumn id="6335" name="Column6331"/>
    <tableColumn id="6336" name="Column6332"/>
    <tableColumn id="6337" name="Column6333"/>
    <tableColumn id="6338" name="Column6334"/>
    <tableColumn id="6339" name="Column6335"/>
    <tableColumn id="6340" name="Column6336"/>
    <tableColumn id="6341" name="Column6337"/>
    <tableColumn id="6342" name="Column6338"/>
    <tableColumn id="6343" name="Column6339"/>
    <tableColumn id="6344" name="Column6340"/>
    <tableColumn id="6345" name="Column6341"/>
    <tableColumn id="6346" name="Column6342"/>
    <tableColumn id="6347" name="Column6343"/>
    <tableColumn id="6348" name="Column6344"/>
    <tableColumn id="6349" name="Column6345"/>
    <tableColumn id="6350" name="Column6346"/>
    <tableColumn id="6351" name="Column6347"/>
    <tableColumn id="6352" name="Column6348"/>
    <tableColumn id="6353" name="Column6349"/>
    <tableColumn id="6354" name="Column6350"/>
    <tableColumn id="6355" name="Column6351"/>
    <tableColumn id="6356" name="Column6352"/>
    <tableColumn id="6357" name="Column6353"/>
    <tableColumn id="6358" name="Column6354"/>
    <tableColumn id="6359" name="Column6355"/>
    <tableColumn id="6360" name="Column6356"/>
    <tableColumn id="6361" name="Column6357"/>
    <tableColumn id="6362" name="Column6358"/>
    <tableColumn id="6363" name="Column6359"/>
    <tableColumn id="6364" name="Column6360"/>
    <tableColumn id="6365" name="Column6361"/>
    <tableColumn id="6366" name="Column6362"/>
    <tableColumn id="6367" name="Column6363"/>
    <tableColumn id="6368" name="Column6364"/>
    <tableColumn id="6369" name="Column6365"/>
    <tableColumn id="6370" name="Column6366"/>
    <tableColumn id="6371" name="Column6367"/>
    <tableColumn id="6372" name="Column6368"/>
    <tableColumn id="6373" name="Column6369"/>
    <tableColumn id="6374" name="Column6370"/>
    <tableColumn id="6375" name="Column6371"/>
    <tableColumn id="6376" name="Column6372"/>
    <tableColumn id="6377" name="Column6373"/>
    <tableColumn id="6378" name="Column6374"/>
    <tableColumn id="6379" name="Column6375"/>
    <tableColumn id="6380" name="Column6376"/>
    <tableColumn id="6381" name="Column6377"/>
    <tableColumn id="6382" name="Column6378"/>
    <tableColumn id="6383" name="Column6379"/>
    <tableColumn id="6384" name="Column6380"/>
    <tableColumn id="6385" name="Column6381"/>
    <tableColumn id="6386" name="Column6382"/>
    <tableColumn id="6387" name="Column6383"/>
    <tableColumn id="6388" name="Column6384"/>
    <tableColumn id="6389" name="Column6385"/>
    <tableColumn id="6390" name="Column6386"/>
    <tableColumn id="6391" name="Column6387"/>
    <tableColumn id="6392" name="Column6388"/>
    <tableColumn id="6393" name="Column6389"/>
    <tableColumn id="6394" name="Column6390"/>
    <tableColumn id="6395" name="Column6391"/>
    <tableColumn id="6396" name="Column6392"/>
    <tableColumn id="6397" name="Column6393"/>
    <tableColumn id="6398" name="Column6394"/>
    <tableColumn id="6399" name="Column6395"/>
    <tableColumn id="6400" name="Column6396"/>
    <tableColumn id="6401" name="Column6397"/>
    <tableColumn id="6402" name="Column6398"/>
    <tableColumn id="6403" name="Column6399"/>
    <tableColumn id="6404" name="Column6400"/>
    <tableColumn id="6405" name="Column6401"/>
    <tableColumn id="6406" name="Column6402"/>
    <tableColumn id="6407" name="Column6403"/>
    <tableColumn id="6408" name="Column6404"/>
    <tableColumn id="6409" name="Column6405"/>
    <tableColumn id="6410" name="Column6406"/>
    <tableColumn id="6411" name="Column6407"/>
    <tableColumn id="6412" name="Column6408"/>
    <tableColumn id="6413" name="Column6409"/>
    <tableColumn id="6414" name="Column6410"/>
    <tableColumn id="6415" name="Column6411"/>
    <tableColumn id="6416" name="Column6412"/>
    <tableColumn id="6417" name="Column6413"/>
    <tableColumn id="6418" name="Column6414"/>
    <tableColumn id="6419" name="Column6415"/>
    <tableColumn id="6420" name="Column6416"/>
    <tableColumn id="6421" name="Column6417"/>
    <tableColumn id="6422" name="Column6418"/>
    <tableColumn id="6423" name="Column6419"/>
    <tableColumn id="6424" name="Column6420"/>
    <tableColumn id="6425" name="Column6421"/>
    <tableColumn id="6426" name="Column6422"/>
    <tableColumn id="6427" name="Column6423"/>
    <tableColumn id="6428" name="Column6424"/>
    <tableColumn id="6429" name="Column6425"/>
    <tableColumn id="6430" name="Column6426"/>
    <tableColumn id="6431" name="Column6427"/>
    <tableColumn id="6432" name="Column6428"/>
    <tableColumn id="6433" name="Column6429"/>
    <tableColumn id="6434" name="Column6430"/>
    <tableColumn id="6435" name="Column6431"/>
    <tableColumn id="6436" name="Column6432"/>
    <tableColumn id="6437" name="Column6433"/>
    <tableColumn id="6438" name="Column6434"/>
    <tableColumn id="6439" name="Column6435"/>
    <tableColumn id="6440" name="Column6436"/>
    <tableColumn id="6441" name="Column6437"/>
    <tableColumn id="6442" name="Column6438"/>
    <tableColumn id="6443" name="Column6439"/>
    <tableColumn id="6444" name="Column6440"/>
    <tableColumn id="6445" name="Column6441"/>
    <tableColumn id="6446" name="Column6442"/>
    <tableColumn id="6447" name="Column6443"/>
    <tableColumn id="6448" name="Column6444"/>
    <tableColumn id="6449" name="Column6445"/>
    <tableColumn id="6450" name="Column6446"/>
    <tableColumn id="6451" name="Column6447"/>
    <tableColumn id="6452" name="Column6448"/>
    <tableColumn id="6453" name="Column6449"/>
    <tableColumn id="6454" name="Column6450"/>
    <tableColumn id="6455" name="Column6451"/>
    <tableColumn id="6456" name="Column6452"/>
    <tableColumn id="6457" name="Column6453"/>
    <tableColumn id="6458" name="Column6454"/>
    <tableColumn id="6459" name="Column6455"/>
    <tableColumn id="6460" name="Column6456"/>
    <tableColumn id="6461" name="Column6457"/>
    <tableColumn id="6462" name="Column6458"/>
    <tableColumn id="6463" name="Column6459"/>
    <tableColumn id="6464" name="Column6460"/>
    <tableColumn id="6465" name="Column6461"/>
    <tableColumn id="6466" name="Column6462"/>
    <tableColumn id="6467" name="Column6463"/>
    <tableColumn id="6468" name="Column6464"/>
    <tableColumn id="6469" name="Column6465"/>
    <tableColumn id="6470" name="Column6466"/>
    <tableColumn id="6471" name="Column6467"/>
    <tableColumn id="6472" name="Column6468"/>
    <tableColumn id="6473" name="Column6469"/>
    <tableColumn id="6474" name="Column6470"/>
    <tableColumn id="6475" name="Column6471"/>
    <tableColumn id="6476" name="Column6472"/>
    <tableColumn id="6477" name="Column6473"/>
    <tableColumn id="6478" name="Column6474"/>
    <tableColumn id="6479" name="Column6475"/>
    <tableColumn id="6480" name="Column6476"/>
    <tableColumn id="6481" name="Column6477"/>
    <tableColumn id="6482" name="Column6478"/>
    <tableColumn id="6483" name="Column6479"/>
    <tableColumn id="6484" name="Column6480"/>
    <tableColumn id="6485" name="Column6481"/>
    <tableColumn id="6486" name="Column6482"/>
    <tableColumn id="6487" name="Column6483"/>
    <tableColumn id="6488" name="Column6484"/>
    <tableColumn id="6489" name="Column6485"/>
    <tableColumn id="6490" name="Column6486"/>
    <tableColumn id="6491" name="Column6487"/>
    <tableColumn id="6492" name="Column6488"/>
    <tableColumn id="6493" name="Column6489"/>
    <tableColumn id="6494" name="Column6490"/>
    <tableColumn id="6495" name="Column6491"/>
    <tableColumn id="6496" name="Column6492"/>
    <tableColumn id="6497" name="Column6493"/>
    <tableColumn id="6498" name="Column6494"/>
    <tableColumn id="6499" name="Column6495"/>
    <tableColumn id="6500" name="Column6496"/>
    <tableColumn id="6501" name="Column6497"/>
    <tableColumn id="6502" name="Column6498"/>
    <tableColumn id="6503" name="Column6499"/>
    <tableColumn id="6504" name="Column6500"/>
    <tableColumn id="6505" name="Column6501"/>
    <tableColumn id="6506" name="Column6502"/>
    <tableColumn id="6507" name="Column6503"/>
    <tableColumn id="6508" name="Column6504"/>
    <tableColumn id="6509" name="Column6505"/>
    <tableColumn id="6510" name="Column6506"/>
    <tableColumn id="6511" name="Column6507"/>
    <tableColumn id="6512" name="Column6508"/>
    <tableColumn id="6513" name="Column6509"/>
    <tableColumn id="6514" name="Column6510"/>
    <tableColumn id="6515" name="Column6511"/>
    <tableColumn id="6516" name="Column6512"/>
    <tableColumn id="6517" name="Column6513"/>
    <tableColumn id="6518" name="Column6514"/>
    <tableColumn id="6519" name="Column6515"/>
    <tableColumn id="6520" name="Column6516"/>
    <tableColumn id="6521" name="Column6517"/>
    <tableColumn id="6522" name="Column6518"/>
    <tableColumn id="6523" name="Column6519"/>
    <tableColumn id="6524" name="Column6520"/>
    <tableColumn id="6525" name="Column6521"/>
    <tableColumn id="6526" name="Column6522"/>
    <tableColumn id="6527" name="Column6523"/>
    <tableColumn id="6528" name="Column6524"/>
    <tableColumn id="6529" name="Column6525"/>
    <tableColumn id="6530" name="Column6526"/>
    <tableColumn id="6531" name="Column6527"/>
    <tableColumn id="6532" name="Column6528"/>
    <tableColumn id="6533" name="Column6529"/>
    <tableColumn id="6534" name="Column6530"/>
    <tableColumn id="6535" name="Column6531"/>
    <tableColumn id="6536" name="Column6532"/>
    <tableColumn id="6537" name="Column6533"/>
    <tableColumn id="6538" name="Column6534"/>
    <tableColumn id="6539" name="Column6535"/>
    <tableColumn id="6540" name="Column6536"/>
    <tableColumn id="6541" name="Column6537"/>
    <tableColumn id="6542" name="Column6538"/>
    <tableColumn id="6543" name="Column6539"/>
    <tableColumn id="6544" name="Column6540"/>
    <tableColumn id="6545" name="Column6541"/>
    <tableColumn id="6546" name="Column6542"/>
    <tableColumn id="6547" name="Column6543"/>
    <tableColumn id="6548" name="Column6544"/>
    <tableColumn id="6549" name="Column6545"/>
    <tableColumn id="6550" name="Column6546"/>
    <tableColumn id="6551" name="Column6547"/>
    <tableColumn id="6552" name="Column6548"/>
    <tableColumn id="6553" name="Column6549"/>
    <tableColumn id="6554" name="Column6550"/>
    <tableColumn id="6555" name="Column6551"/>
    <tableColumn id="6556" name="Column6552"/>
    <tableColumn id="6557" name="Column6553"/>
    <tableColumn id="6558" name="Column6554"/>
    <tableColumn id="6559" name="Column6555"/>
    <tableColumn id="6560" name="Column6556"/>
    <tableColumn id="6561" name="Column6557"/>
    <tableColumn id="6562" name="Column6558"/>
    <tableColumn id="6563" name="Column6559"/>
    <tableColumn id="6564" name="Column6560"/>
    <tableColumn id="6565" name="Column6561"/>
    <tableColumn id="6566" name="Column6562"/>
    <tableColumn id="6567" name="Column6563"/>
    <tableColumn id="6568" name="Column6564"/>
    <tableColumn id="6569" name="Column6565"/>
    <tableColumn id="6570" name="Column6566"/>
    <tableColumn id="6571" name="Column6567"/>
    <tableColumn id="6572" name="Column6568"/>
    <tableColumn id="6573" name="Column6569"/>
    <tableColumn id="6574" name="Column6570"/>
    <tableColumn id="6575" name="Column6571"/>
    <tableColumn id="6576" name="Column6572"/>
    <tableColumn id="6577" name="Column6573"/>
    <tableColumn id="6578" name="Column6574"/>
    <tableColumn id="6579" name="Column6575"/>
    <tableColumn id="6580" name="Column6576"/>
    <tableColumn id="6581" name="Column6577"/>
    <tableColumn id="6582" name="Column6578"/>
    <tableColumn id="6583" name="Column6579"/>
    <tableColumn id="6584" name="Column6580"/>
    <tableColumn id="6585" name="Column6581"/>
    <tableColumn id="6586" name="Column6582"/>
    <tableColumn id="6587" name="Column6583"/>
    <tableColumn id="6588" name="Column6584"/>
    <tableColumn id="6589" name="Column6585"/>
    <tableColumn id="6590" name="Column6586"/>
    <tableColumn id="6591" name="Column6587"/>
    <tableColumn id="6592" name="Column6588"/>
    <tableColumn id="6593" name="Column6589"/>
    <tableColumn id="6594" name="Column6590"/>
    <tableColumn id="6595" name="Column6591"/>
    <tableColumn id="6596" name="Column6592"/>
    <tableColumn id="6597" name="Column6593"/>
    <tableColumn id="6598" name="Column6594"/>
    <tableColumn id="6599" name="Column6595"/>
    <tableColumn id="6600" name="Column6596"/>
    <tableColumn id="6601" name="Column6597"/>
    <tableColumn id="6602" name="Column6598"/>
    <tableColumn id="6603" name="Column6599"/>
    <tableColumn id="6604" name="Column6600"/>
    <tableColumn id="6605" name="Column6601"/>
    <tableColumn id="6606" name="Column6602"/>
    <tableColumn id="6607" name="Column6603"/>
    <tableColumn id="6608" name="Column6604"/>
    <tableColumn id="6609" name="Column6605"/>
    <tableColumn id="6610" name="Column6606"/>
    <tableColumn id="6611" name="Column6607"/>
    <tableColumn id="6612" name="Column6608"/>
    <tableColumn id="6613" name="Column6609"/>
    <tableColumn id="6614" name="Column6610"/>
    <tableColumn id="6615" name="Column6611"/>
    <tableColumn id="6616" name="Column6612"/>
    <tableColumn id="6617" name="Column6613"/>
    <tableColumn id="6618" name="Column6614"/>
    <tableColumn id="6619" name="Column6615"/>
    <tableColumn id="6620" name="Column6616"/>
    <tableColumn id="6621" name="Column6617"/>
    <tableColumn id="6622" name="Column6618"/>
    <tableColumn id="6623" name="Column6619"/>
    <tableColumn id="6624" name="Column6620"/>
    <tableColumn id="6625" name="Column6621"/>
    <tableColumn id="6626" name="Column6622"/>
    <tableColumn id="6627" name="Column6623"/>
    <tableColumn id="6628" name="Column6624"/>
    <tableColumn id="6629" name="Column6625"/>
    <tableColumn id="6630" name="Column6626"/>
    <tableColumn id="6631" name="Column6627"/>
    <tableColumn id="6632" name="Column6628"/>
    <tableColumn id="6633" name="Column6629"/>
    <tableColumn id="6634" name="Column6630"/>
    <tableColumn id="6635" name="Column6631"/>
    <tableColumn id="6636" name="Column6632"/>
    <tableColumn id="6637" name="Column6633"/>
    <tableColumn id="6638" name="Column6634"/>
    <tableColumn id="6639" name="Column6635"/>
    <tableColumn id="6640" name="Column6636"/>
    <tableColumn id="6641" name="Column6637"/>
    <tableColumn id="6642" name="Column6638"/>
    <tableColumn id="6643" name="Column6639"/>
    <tableColumn id="6644" name="Column6640"/>
    <tableColumn id="6645" name="Column6641"/>
    <tableColumn id="6646" name="Column6642"/>
    <tableColumn id="6647" name="Column6643"/>
    <tableColumn id="6648" name="Column6644"/>
    <tableColumn id="6649" name="Column6645"/>
    <tableColumn id="6650" name="Column6646"/>
    <tableColumn id="6651" name="Column6647"/>
    <tableColumn id="6652" name="Column6648"/>
    <tableColumn id="6653" name="Column6649"/>
    <tableColumn id="6654" name="Column6650"/>
    <tableColumn id="6655" name="Column6651"/>
    <tableColumn id="6656" name="Column6652"/>
    <tableColumn id="6657" name="Column6653"/>
    <tableColumn id="6658" name="Column6654"/>
    <tableColumn id="6659" name="Column6655"/>
    <tableColumn id="6660" name="Column6656"/>
    <tableColumn id="6661" name="Column6657"/>
    <tableColumn id="6662" name="Column6658"/>
    <tableColumn id="6663" name="Column6659"/>
    <tableColumn id="6664" name="Column6660"/>
    <tableColumn id="6665" name="Column6661"/>
    <tableColumn id="6666" name="Column6662"/>
    <tableColumn id="6667" name="Column6663"/>
    <tableColumn id="6668" name="Column6664"/>
    <tableColumn id="6669" name="Column6665"/>
    <tableColumn id="6670" name="Column6666"/>
    <tableColumn id="6671" name="Column6667"/>
    <tableColumn id="6672" name="Column6668"/>
    <tableColumn id="6673" name="Column6669"/>
    <tableColumn id="6674" name="Column6670"/>
    <tableColumn id="6675" name="Column6671"/>
    <tableColumn id="6676" name="Column6672"/>
    <tableColumn id="6677" name="Column6673"/>
    <tableColumn id="6678" name="Column6674"/>
    <tableColumn id="6679" name="Column6675"/>
    <tableColumn id="6680" name="Column6676"/>
    <tableColumn id="6681" name="Column6677"/>
    <tableColumn id="6682" name="Column6678"/>
    <tableColumn id="6683" name="Column6679"/>
    <tableColumn id="6684" name="Column6680"/>
    <tableColumn id="6685" name="Column6681"/>
    <tableColumn id="6686" name="Column6682"/>
    <tableColumn id="6687" name="Column6683"/>
    <tableColumn id="6688" name="Column6684"/>
    <tableColumn id="6689" name="Column6685"/>
    <tableColumn id="6690" name="Column6686"/>
    <tableColumn id="6691" name="Column6687"/>
    <tableColumn id="6692" name="Column6688"/>
    <tableColumn id="6693" name="Column6689"/>
    <tableColumn id="6694" name="Column6690"/>
    <tableColumn id="6695" name="Column6691"/>
    <tableColumn id="6696" name="Column6692"/>
    <tableColumn id="6697" name="Column6693"/>
    <tableColumn id="6698" name="Column6694"/>
    <tableColumn id="6699" name="Column6695"/>
    <tableColumn id="6700" name="Column6696"/>
    <tableColumn id="6701" name="Column6697"/>
    <tableColumn id="6702" name="Column6698"/>
    <tableColumn id="6703" name="Column6699"/>
    <tableColumn id="6704" name="Column6700"/>
    <tableColumn id="6705" name="Column6701"/>
    <tableColumn id="6706" name="Column6702"/>
    <tableColumn id="6707" name="Column6703"/>
    <tableColumn id="6708" name="Column6704"/>
    <tableColumn id="6709" name="Column6705"/>
    <tableColumn id="6710" name="Column6706"/>
    <tableColumn id="6711" name="Column6707"/>
    <tableColumn id="6712" name="Column6708"/>
    <tableColumn id="6713" name="Column6709"/>
    <tableColumn id="6714" name="Column6710"/>
    <tableColumn id="6715" name="Column6711"/>
    <tableColumn id="6716" name="Column6712"/>
    <tableColumn id="6717" name="Column6713"/>
    <tableColumn id="6718" name="Column6714"/>
    <tableColumn id="6719" name="Column6715"/>
    <tableColumn id="6720" name="Column6716"/>
    <tableColumn id="6721" name="Column6717"/>
    <tableColumn id="6722" name="Column6718"/>
    <tableColumn id="6723" name="Column6719"/>
    <tableColumn id="6724" name="Column6720"/>
    <tableColumn id="6725" name="Column6721"/>
    <tableColumn id="6726" name="Column6722"/>
    <tableColumn id="6727" name="Column6723"/>
    <tableColumn id="6728" name="Column6724"/>
    <tableColumn id="6729" name="Column6725"/>
    <tableColumn id="6730" name="Column6726"/>
    <tableColumn id="6731" name="Column6727"/>
    <tableColumn id="6732" name="Column6728"/>
    <tableColumn id="6733" name="Column6729"/>
    <tableColumn id="6734" name="Column6730"/>
    <tableColumn id="6735" name="Column6731"/>
    <tableColumn id="6736" name="Column6732"/>
    <tableColumn id="6737" name="Column6733"/>
    <tableColumn id="6738" name="Column6734"/>
    <tableColumn id="6739" name="Column6735"/>
    <tableColumn id="6740" name="Column6736"/>
    <tableColumn id="6741" name="Column6737"/>
    <tableColumn id="6742" name="Column6738"/>
    <tableColumn id="6743" name="Column6739"/>
    <tableColumn id="6744" name="Column6740"/>
    <tableColumn id="6745" name="Column6741"/>
    <tableColumn id="6746" name="Column6742"/>
    <tableColumn id="6747" name="Column6743"/>
    <tableColumn id="6748" name="Column6744"/>
    <tableColumn id="6749" name="Column6745"/>
    <tableColumn id="6750" name="Column6746"/>
    <tableColumn id="6751" name="Column6747"/>
    <tableColumn id="6752" name="Column6748"/>
    <tableColumn id="6753" name="Column6749"/>
    <tableColumn id="6754" name="Column6750"/>
    <tableColumn id="6755" name="Column6751"/>
    <tableColumn id="6756" name="Column6752"/>
    <tableColumn id="6757" name="Column6753"/>
    <tableColumn id="6758" name="Column6754"/>
    <tableColumn id="6759" name="Column6755"/>
    <tableColumn id="6760" name="Column6756"/>
    <tableColumn id="6761" name="Column6757"/>
    <tableColumn id="6762" name="Column6758"/>
    <tableColumn id="6763" name="Column6759"/>
    <tableColumn id="6764" name="Column6760"/>
    <tableColumn id="6765" name="Column6761"/>
    <tableColumn id="6766" name="Column6762"/>
    <tableColumn id="6767" name="Column6763"/>
    <tableColumn id="6768" name="Column6764"/>
    <tableColumn id="6769" name="Column6765"/>
    <tableColumn id="6770" name="Column6766"/>
    <tableColumn id="6771" name="Column6767"/>
    <tableColumn id="6772" name="Column6768"/>
    <tableColumn id="6773" name="Column6769"/>
    <tableColumn id="6774" name="Column6770"/>
    <tableColumn id="6775" name="Column6771"/>
    <tableColumn id="6776" name="Column6772"/>
    <tableColumn id="6777" name="Column6773"/>
    <tableColumn id="6778" name="Column6774"/>
    <tableColumn id="6779" name="Column6775"/>
    <tableColumn id="6780" name="Column6776"/>
    <tableColumn id="6781" name="Column6777"/>
    <tableColumn id="6782" name="Column6778"/>
    <tableColumn id="6783" name="Column6779"/>
    <tableColumn id="6784" name="Column6780"/>
    <tableColumn id="6785" name="Column6781"/>
    <tableColumn id="6786" name="Column6782"/>
    <tableColumn id="6787" name="Column6783"/>
    <tableColumn id="6788" name="Column6784"/>
    <tableColumn id="6789" name="Column6785"/>
    <tableColumn id="6790" name="Column6786"/>
    <tableColumn id="6791" name="Column6787"/>
    <tableColumn id="6792" name="Column6788"/>
    <tableColumn id="6793" name="Column6789"/>
    <tableColumn id="6794" name="Column6790"/>
    <tableColumn id="6795" name="Column6791"/>
    <tableColumn id="6796" name="Column6792"/>
    <tableColumn id="6797" name="Column6793"/>
    <tableColumn id="6798" name="Column6794"/>
    <tableColumn id="6799" name="Column6795"/>
    <tableColumn id="6800" name="Column6796"/>
    <tableColumn id="6801" name="Column6797"/>
    <tableColumn id="6802" name="Column6798"/>
    <tableColumn id="6803" name="Column6799"/>
    <tableColumn id="6804" name="Column6800"/>
    <tableColumn id="6805" name="Column6801"/>
    <tableColumn id="6806" name="Column6802"/>
    <tableColumn id="6807" name="Column6803"/>
    <tableColumn id="6808" name="Column6804"/>
    <tableColumn id="6809" name="Column6805"/>
    <tableColumn id="6810" name="Column6806"/>
    <tableColumn id="6811" name="Column6807"/>
    <tableColumn id="6812" name="Column6808"/>
    <tableColumn id="6813" name="Column6809"/>
    <tableColumn id="6814" name="Column6810"/>
    <tableColumn id="6815" name="Column6811"/>
    <tableColumn id="6816" name="Column6812"/>
    <tableColumn id="6817" name="Column6813"/>
    <tableColumn id="6818" name="Column6814"/>
    <tableColumn id="6819" name="Column6815"/>
    <tableColumn id="6820" name="Column6816"/>
    <tableColumn id="6821" name="Column6817"/>
    <tableColumn id="6822" name="Column6818"/>
    <tableColumn id="6823" name="Column6819"/>
    <tableColumn id="6824" name="Column6820"/>
    <tableColumn id="6825" name="Column6821"/>
    <tableColumn id="6826" name="Column6822"/>
    <tableColumn id="6827" name="Column6823"/>
    <tableColumn id="6828" name="Column6824"/>
    <tableColumn id="6829" name="Column6825"/>
    <tableColumn id="6830" name="Column6826"/>
    <tableColumn id="6831" name="Column6827"/>
    <tableColumn id="6832" name="Column6828"/>
    <tableColumn id="6833" name="Column6829"/>
    <tableColumn id="6834" name="Column6830"/>
    <tableColumn id="6835" name="Column6831"/>
    <tableColumn id="6836" name="Column6832"/>
    <tableColumn id="6837" name="Column6833"/>
    <tableColumn id="6838" name="Column6834"/>
    <tableColumn id="6839" name="Column6835"/>
    <tableColumn id="6840" name="Column6836"/>
    <tableColumn id="6841" name="Column6837"/>
    <tableColumn id="6842" name="Column6838"/>
    <tableColumn id="6843" name="Column6839"/>
    <tableColumn id="6844" name="Column6840"/>
    <tableColumn id="6845" name="Column6841"/>
    <tableColumn id="6846" name="Column6842"/>
    <tableColumn id="6847" name="Column6843"/>
    <tableColumn id="6848" name="Column6844"/>
    <tableColumn id="6849" name="Column6845"/>
    <tableColumn id="6850" name="Column6846"/>
    <tableColumn id="6851" name="Column6847"/>
    <tableColumn id="6852" name="Column6848"/>
    <tableColumn id="6853" name="Column6849"/>
    <tableColumn id="6854" name="Column6850"/>
    <tableColumn id="6855" name="Column6851"/>
    <tableColumn id="6856" name="Column6852"/>
    <tableColumn id="6857" name="Column6853"/>
    <tableColumn id="6858" name="Column6854"/>
    <tableColumn id="6859" name="Column6855"/>
    <tableColumn id="6860" name="Column6856"/>
    <tableColumn id="6861" name="Column6857"/>
    <tableColumn id="6862" name="Column6858"/>
    <tableColumn id="6863" name="Column6859"/>
    <tableColumn id="6864" name="Column6860"/>
    <tableColumn id="6865" name="Column6861"/>
    <tableColumn id="6866" name="Column6862"/>
    <tableColumn id="6867" name="Column6863"/>
    <tableColumn id="6868" name="Column6864"/>
    <tableColumn id="6869" name="Column6865"/>
    <tableColumn id="6870" name="Column6866"/>
    <tableColumn id="6871" name="Column6867"/>
    <tableColumn id="6872" name="Column6868"/>
    <tableColumn id="6873" name="Column6869"/>
    <tableColumn id="6874" name="Column6870"/>
    <tableColumn id="6875" name="Column6871"/>
    <tableColumn id="6876" name="Column6872"/>
    <tableColumn id="6877" name="Column6873"/>
    <tableColumn id="6878" name="Column6874"/>
    <tableColumn id="6879" name="Column6875"/>
    <tableColumn id="6880" name="Column6876"/>
    <tableColumn id="6881" name="Column6877"/>
    <tableColumn id="6882" name="Column6878"/>
    <tableColumn id="6883" name="Column6879"/>
    <tableColumn id="6884" name="Column6880"/>
    <tableColumn id="6885" name="Column6881"/>
    <tableColumn id="6886" name="Column6882"/>
    <tableColumn id="6887" name="Column6883"/>
    <tableColumn id="6888" name="Column6884"/>
    <tableColumn id="6889" name="Column6885"/>
    <tableColumn id="6890" name="Column6886"/>
    <tableColumn id="6891" name="Column6887"/>
    <tableColumn id="6892" name="Column6888"/>
    <tableColumn id="6893" name="Column6889"/>
    <tableColumn id="6894" name="Column6890"/>
    <tableColumn id="6895" name="Column6891"/>
    <tableColumn id="6896" name="Column6892"/>
    <tableColumn id="6897" name="Column6893"/>
    <tableColumn id="6898" name="Column6894"/>
    <tableColumn id="6899" name="Column6895"/>
    <tableColumn id="6900" name="Column6896"/>
    <tableColumn id="6901" name="Column6897"/>
    <tableColumn id="6902" name="Column6898"/>
    <tableColumn id="6903" name="Column6899"/>
    <tableColumn id="6904" name="Column6900"/>
    <tableColumn id="6905" name="Column6901"/>
    <tableColumn id="6906" name="Column6902"/>
    <tableColumn id="6907" name="Column6903"/>
    <tableColumn id="6908" name="Column6904"/>
    <tableColumn id="6909" name="Column6905"/>
    <tableColumn id="6910" name="Column6906"/>
    <tableColumn id="6911" name="Column6907"/>
    <tableColumn id="6912" name="Column6908"/>
    <tableColumn id="6913" name="Column6909"/>
    <tableColumn id="6914" name="Column6910"/>
    <tableColumn id="6915" name="Column6911"/>
    <tableColumn id="6916" name="Column6912"/>
    <tableColumn id="6917" name="Column6913"/>
    <tableColumn id="6918" name="Column6914"/>
    <tableColumn id="6919" name="Column6915"/>
    <tableColumn id="6920" name="Column6916"/>
    <tableColumn id="6921" name="Column6917"/>
    <tableColumn id="6922" name="Column6918"/>
    <tableColumn id="6923" name="Column6919"/>
    <tableColumn id="6924" name="Column6920"/>
    <tableColumn id="6925" name="Column6921"/>
    <tableColumn id="6926" name="Column6922"/>
    <tableColumn id="6927" name="Column6923"/>
    <tableColumn id="6928" name="Column6924"/>
    <tableColumn id="6929" name="Column6925"/>
    <tableColumn id="6930" name="Column6926"/>
    <tableColumn id="6931" name="Column6927"/>
    <tableColumn id="6932" name="Column6928"/>
    <tableColumn id="6933" name="Column6929"/>
    <tableColumn id="6934" name="Column6930"/>
    <tableColumn id="6935" name="Column6931"/>
    <tableColumn id="6936" name="Column6932"/>
    <tableColumn id="6937" name="Column6933"/>
    <tableColumn id="6938" name="Column6934"/>
    <tableColumn id="6939" name="Column6935"/>
    <tableColumn id="6940" name="Column6936"/>
    <tableColumn id="6941" name="Column6937"/>
    <tableColumn id="6942" name="Column6938"/>
    <tableColumn id="6943" name="Column6939"/>
    <tableColumn id="6944" name="Column6940"/>
    <tableColumn id="6945" name="Column6941"/>
    <tableColumn id="6946" name="Column6942"/>
    <tableColumn id="6947" name="Column6943"/>
    <tableColumn id="6948" name="Column6944"/>
    <tableColumn id="6949" name="Column6945"/>
    <tableColumn id="6950" name="Column6946"/>
    <tableColumn id="6951" name="Column6947"/>
    <tableColumn id="6952" name="Column6948"/>
    <tableColumn id="6953" name="Column6949"/>
    <tableColumn id="6954" name="Column6950"/>
    <tableColumn id="6955" name="Column6951"/>
    <tableColumn id="6956" name="Column6952"/>
    <tableColumn id="6957" name="Column6953"/>
    <tableColumn id="6958" name="Column6954"/>
    <tableColumn id="6959" name="Column6955"/>
    <tableColumn id="6960" name="Column6956"/>
    <tableColumn id="6961" name="Column6957"/>
    <tableColumn id="6962" name="Column6958"/>
    <tableColumn id="6963" name="Column6959"/>
    <tableColumn id="6964" name="Column6960"/>
    <tableColumn id="6965" name="Column6961"/>
    <tableColumn id="6966" name="Column6962"/>
    <tableColumn id="6967" name="Column6963"/>
    <tableColumn id="6968" name="Column6964"/>
    <tableColumn id="6969" name="Column6965"/>
    <tableColumn id="6970" name="Column6966"/>
    <tableColumn id="6971" name="Column6967"/>
    <tableColumn id="6972" name="Column6968"/>
    <tableColumn id="6973" name="Column6969"/>
    <tableColumn id="6974" name="Column6970"/>
    <tableColumn id="6975" name="Column6971"/>
    <tableColumn id="6976" name="Column6972"/>
    <tableColumn id="6977" name="Column6973"/>
    <tableColumn id="6978" name="Column6974"/>
    <tableColumn id="6979" name="Column6975"/>
    <tableColumn id="6980" name="Column6976"/>
    <tableColumn id="6981" name="Column6977"/>
    <tableColumn id="6982" name="Column6978"/>
    <tableColumn id="6983" name="Column6979"/>
    <tableColumn id="6984" name="Column6980"/>
    <tableColumn id="6985" name="Column6981"/>
    <tableColumn id="6986" name="Column6982"/>
    <tableColumn id="6987" name="Column6983"/>
    <tableColumn id="6988" name="Column6984"/>
    <tableColumn id="6989" name="Column6985"/>
    <tableColumn id="6990" name="Column6986"/>
    <tableColumn id="6991" name="Column6987"/>
    <tableColumn id="6992" name="Column6988"/>
    <tableColumn id="6993" name="Column6989"/>
    <tableColumn id="6994" name="Column6990"/>
    <tableColumn id="6995" name="Column6991"/>
    <tableColumn id="6996" name="Column6992"/>
    <tableColumn id="6997" name="Column6993"/>
    <tableColumn id="6998" name="Column6994"/>
    <tableColumn id="6999" name="Column6995"/>
    <tableColumn id="7000" name="Column6996"/>
    <tableColumn id="7001" name="Column6997"/>
    <tableColumn id="7002" name="Column6998"/>
    <tableColumn id="7003" name="Column6999"/>
    <tableColumn id="7004" name="Column7000"/>
    <tableColumn id="7005" name="Column7001"/>
    <tableColumn id="7006" name="Column7002"/>
    <tableColumn id="7007" name="Column7003"/>
    <tableColumn id="7008" name="Column7004"/>
    <tableColumn id="7009" name="Column7005"/>
    <tableColumn id="7010" name="Column7006"/>
    <tableColumn id="7011" name="Column7007"/>
    <tableColumn id="7012" name="Column7008"/>
    <tableColumn id="7013" name="Column7009"/>
    <tableColumn id="7014" name="Column7010"/>
    <tableColumn id="7015" name="Column7011"/>
    <tableColumn id="7016" name="Column7012"/>
    <tableColumn id="7017" name="Column7013"/>
    <tableColumn id="7018" name="Column7014"/>
    <tableColumn id="7019" name="Column7015"/>
    <tableColumn id="7020" name="Column7016"/>
    <tableColumn id="7021" name="Column7017"/>
    <tableColumn id="7022" name="Column7018"/>
    <tableColumn id="7023" name="Column7019"/>
    <tableColumn id="7024" name="Column7020"/>
    <tableColumn id="7025" name="Column7021"/>
    <tableColumn id="7026" name="Column7022"/>
    <tableColumn id="7027" name="Column7023"/>
    <tableColumn id="7028" name="Column7024"/>
    <tableColumn id="7029" name="Column7025"/>
    <tableColumn id="7030" name="Column7026"/>
    <tableColumn id="7031" name="Column7027"/>
    <tableColumn id="7032" name="Column7028"/>
    <tableColumn id="7033" name="Column7029"/>
    <tableColumn id="7034" name="Column7030"/>
    <tableColumn id="7035" name="Column7031"/>
    <tableColumn id="7036" name="Column7032"/>
    <tableColumn id="7037" name="Column7033"/>
    <tableColumn id="7038" name="Column7034"/>
    <tableColumn id="7039" name="Column7035"/>
    <tableColumn id="7040" name="Column7036"/>
    <tableColumn id="7041" name="Column7037"/>
    <tableColumn id="7042" name="Column7038"/>
    <tableColumn id="7043" name="Column7039"/>
    <tableColumn id="7044" name="Column7040"/>
    <tableColumn id="7045" name="Column7041"/>
    <tableColumn id="7046" name="Column7042"/>
    <tableColumn id="7047" name="Column7043"/>
    <tableColumn id="7048" name="Column7044"/>
    <tableColumn id="7049" name="Column7045"/>
    <tableColumn id="7050" name="Column7046"/>
    <tableColumn id="7051" name="Column7047"/>
    <tableColumn id="7052" name="Column7048"/>
    <tableColumn id="7053" name="Column7049"/>
    <tableColumn id="7054" name="Column7050"/>
    <tableColumn id="7055" name="Column7051"/>
    <tableColumn id="7056" name="Column7052"/>
    <tableColumn id="7057" name="Column7053"/>
    <tableColumn id="7058" name="Column7054"/>
    <tableColumn id="7059" name="Column7055"/>
    <tableColumn id="7060" name="Column7056"/>
    <tableColumn id="7061" name="Column7057"/>
    <tableColumn id="7062" name="Column7058"/>
    <tableColumn id="7063" name="Column7059"/>
    <tableColumn id="7064" name="Column7060"/>
    <tableColumn id="7065" name="Column7061"/>
    <tableColumn id="7066" name="Column7062"/>
    <tableColumn id="7067" name="Column7063"/>
    <tableColumn id="7068" name="Column7064"/>
    <tableColumn id="7069" name="Column7065"/>
    <tableColumn id="7070" name="Column7066"/>
    <tableColumn id="7071" name="Column7067"/>
    <tableColumn id="7072" name="Column7068"/>
    <tableColumn id="7073" name="Column7069"/>
    <tableColumn id="7074" name="Column7070"/>
    <tableColumn id="7075" name="Column7071"/>
    <tableColumn id="7076" name="Column7072"/>
    <tableColumn id="7077" name="Column7073"/>
    <tableColumn id="7078" name="Column7074"/>
    <tableColumn id="7079" name="Column7075"/>
    <tableColumn id="7080" name="Column7076"/>
    <tableColumn id="7081" name="Column7077"/>
    <tableColumn id="7082" name="Column7078"/>
    <tableColumn id="7083" name="Column7079"/>
    <tableColumn id="7084" name="Column7080"/>
    <tableColumn id="7085" name="Column7081"/>
    <tableColumn id="7086" name="Column7082"/>
    <tableColumn id="7087" name="Column7083"/>
    <tableColumn id="7088" name="Column7084"/>
    <tableColumn id="7089" name="Column7085"/>
    <tableColumn id="7090" name="Column7086"/>
    <tableColumn id="7091" name="Column7087"/>
    <tableColumn id="7092" name="Column7088"/>
    <tableColumn id="7093" name="Column7089"/>
    <tableColumn id="7094" name="Column7090"/>
    <tableColumn id="7095" name="Column7091"/>
    <tableColumn id="7096" name="Column7092"/>
    <tableColumn id="7097" name="Column7093"/>
    <tableColumn id="7098" name="Column7094"/>
    <tableColumn id="7099" name="Column7095"/>
    <tableColumn id="7100" name="Column7096"/>
    <tableColumn id="7101" name="Column7097"/>
    <tableColumn id="7102" name="Column7098"/>
    <tableColumn id="7103" name="Column7099"/>
    <tableColumn id="7104" name="Column7100"/>
    <tableColumn id="7105" name="Column7101"/>
    <tableColumn id="7106" name="Column7102"/>
    <tableColumn id="7107" name="Column7103"/>
    <tableColumn id="7108" name="Column7104"/>
    <tableColumn id="7109" name="Column7105"/>
    <tableColumn id="7110" name="Column7106"/>
    <tableColumn id="7111" name="Column7107"/>
    <tableColumn id="7112" name="Column7108"/>
    <tableColumn id="7113" name="Column7109"/>
    <tableColumn id="7114" name="Column7110"/>
    <tableColumn id="7115" name="Column7111"/>
    <tableColumn id="7116" name="Column7112"/>
    <tableColumn id="7117" name="Column7113"/>
    <tableColumn id="7118" name="Column7114"/>
    <tableColumn id="7119" name="Column7115"/>
    <tableColumn id="7120" name="Column7116"/>
    <tableColumn id="7121" name="Column7117"/>
    <tableColumn id="7122" name="Column7118"/>
    <tableColumn id="7123" name="Column7119"/>
    <tableColumn id="7124" name="Column7120"/>
    <tableColumn id="7125" name="Column7121"/>
    <tableColumn id="7126" name="Column7122"/>
    <tableColumn id="7127" name="Column7123"/>
    <tableColumn id="7128" name="Column7124"/>
    <tableColumn id="7129" name="Column7125"/>
    <tableColumn id="7130" name="Column7126"/>
    <tableColumn id="7131" name="Column7127"/>
    <tableColumn id="7132" name="Column7128"/>
    <tableColumn id="7133" name="Column7129"/>
    <tableColumn id="7134" name="Column7130"/>
    <tableColumn id="7135" name="Column7131"/>
    <tableColumn id="7136" name="Column7132"/>
    <tableColumn id="7137" name="Column7133"/>
    <tableColumn id="7138" name="Column7134"/>
    <tableColumn id="7139" name="Column7135"/>
    <tableColumn id="7140" name="Column7136"/>
    <tableColumn id="7141" name="Column7137"/>
    <tableColumn id="7142" name="Column7138"/>
    <tableColumn id="7143" name="Column7139"/>
    <tableColumn id="7144" name="Column7140"/>
    <tableColumn id="7145" name="Column7141"/>
    <tableColumn id="7146" name="Column7142"/>
    <tableColumn id="7147" name="Column7143"/>
    <tableColumn id="7148" name="Column7144"/>
    <tableColumn id="7149" name="Column7145"/>
    <tableColumn id="7150" name="Column7146"/>
    <tableColumn id="7151" name="Column7147"/>
    <tableColumn id="7152" name="Column7148"/>
    <tableColumn id="7153" name="Column7149"/>
    <tableColumn id="7154" name="Column7150"/>
    <tableColumn id="7155" name="Column7151"/>
    <tableColumn id="7156" name="Column7152"/>
    <tableColumn id="7157" name="Column7153"/>
    <tableColumn id="7158" name="Column7154"/>
    <tableColumn id="7159" name="Column7155"/>
    <tableColumn id="7160" name="Column7156"/>
    <tableColumn id="7161" name="Column7157"/>
    <tableColumn id="7162" name="Column7158"/>
    <tableColumn id="7163" name="Column7159"/>
    <tableColumn id="7164" name="Column7160"/>
    <tableColumn id="7165" name="Column7161"/>
    <tableColumn id="7166" name="Column7162"/>
    <tableColumn id="7167" name="Column7163"/>
    <tableColumn id="7168" name="Column7164"/>
    <tableColumn id="7169" name="Column7165"/>
    <tableColumn id="7170" name="Column7166"/>
    <tableColumn id="7171" name="Column7167"/>
    <tableColumn id="7172" name="Column7168"/>
    <tableColumn id="7173" name="Column7169"/>
    <tableColumn id="7174" name="Column7170"/>
    <tableColumn id="7175" name="Column7171"/>
    <tableColumn id="7176" name="Column7172"/>
    <tableColumn id="7177" name="Column7173"/>
    <tableColumn id="7178" name="Column7174"/>
    <tableColumn id="7179" name="Column7175"/>
    <tableColumn id="7180" name="Column7176"/>
    <tableColumn id="7181" name="Column7177"/>
    <tableColumn id="7182" name="Column7178"/>
    <tableColumn id="7183" name="Column7179"/>
    <tableColumn id="7184" name="Column7180"/>
    <tableColumn id="7185" name="Column7181"/>
    <tableColumn id="7186" name="Column7182"/>
    <tableColumn id="7187" name="Column7183"/>
    <tableColumn id="7188" name="Column7184"/>
    <tableColumn id="7189" name="Column7185"/>
    <tableColumn id="7190" name="Column7186"/>
    <tableColumn id="7191" name="Column7187"/>
    <tableColumn id="7192" name="Column7188"/>
    <tableColumn id="7193" name="Column7189"/>
    <tableColumn id="7194" name="Column7190"/>
    <tableColumn id="7195" name="Column7191"/>
    <tableColumn id="7196" name="Column7192"/>
    <tableColumn id="7197" name="Column7193"/>
    <tableColumn id="7198" name="Column7194"/>
    <tableColumn id="7199" name="Column7195"/>
    <tableColumn id="7200" name="Column7196"/>
    <tableColumn id="7201" name="Column7197"/>
    <tableColumn id="7202" name="Column7198"/>
    <tableColumn id="7203" name="Column7199"/>
    <tableColumn id="7204" name="Column7200"/>
    <tableColumn id="7205" name="Column7201"/>
    <tableColumn id="7206" name="Column7202"/>
    <tableColumn id="7207" name="Column7203"/>
    <tableColumn id="7208" name="Column7204"/>
    <tableColumn id="7209" name="Column7205"/>
    <tableColumn id="7210" name="Column7206"/>
    <tableColumn id="7211" name="Column7207"/>
    <tableColumn id="7212" name="Column7208"/>
    <tableColumn id="7213" name="Column7209"/>
    <tableColumn id="7214" name="Column7210"/>
    <tableColumn id="7215" name="Column7211"/>
    <tableColumn id="7216" name="Column7212"/>
    <tableColumn id="7217" name="Column7213"/>
    <tableColumn id="7218" name="Column7214"/>
    <tableColumn id="7219" name="Column7215"/>
    <tableColumn id="7220" name="Column7216"/>
    <tableColumn id="7221" name="Column7217"/>
    <tableColumn id="7222" name="Column7218"/>
    <tableColumn id="7223" name="Column7219"/>
    <tableColumn id="7224" name="Column7220"/>
    <tableColumn id="7225" name="Column7221"/>
    <tableColumn id="7226" name="Column7222"/>
    <tableColumn id="7227" name="Column7223"/>
    <tableColumn id="7228" name="Column7224"/>
    <tableColumn id="7229" name="Column7225"/>
    <tableColumn id="7230" name="Column7226"/>
    <tableColumn id="7231" name="Column7227"/>
    <tableColumn id="7232" name="Column7228"/>
    <tableColumn id="7233" name="Column7229"/>
    <tableColumn id="7234" name="Column7230"/>
    <tableColumn id="7235" name="Column7231"/>
    <tableColumn id="7236" name="Column7232"/>
    <tableColumn id="7237" name="Column7233"/>
    <tableColumn id="7238" name="Column7234"/>
    <tableColumn id="7239" name="Column7235"/>
    <tableColumn id="7240" name="Column7236"/>
    <tableColumn id="7241" name="Column7237"/>
    <tableColumn id="7242" name="Column7238"/>
    <tableColumn id="7243" name="Column7239"/>
    <tableColumn id="7244" name="Column7240"/>
    <tableColumn id="7245" name="Column7241"/>
    <tableColumn id="7246" name="Column7242"/>
    <tableColumn id="7247" name="Column7243"/>
    <tableColumn id="7248" name="Column7244"/>
    <tableColumn id="7249" name="Column7245"/>
    <tableColumn id="7250" name="Column7246"/>
    <tableColumn id="7251" name="Column7247"/>
    <tableColumn id="7252" name="Column7248"/>
    <tableColumn id="7253" name="Column7249"/>
    <tableColumn id="7254" name="Column7250"/>
    <tableColumn id="7255" name="Column7251"/>
    <tableColumn id="7256" name="Column7252"/>
    <tableColumn id="7257" name="Column7253"/>
    <tableColumn id="7258" name="Column7254"/>
    <tableColumn id="7259" name="Column7255"/>
    <tableColumn id="7260" name="Column7256"/>
    <tableColumn id="7261" name="Column7257"/>
    <tableColumn id="7262" name="Column7258"/>
    <tableColumn id="7263" name="Column7259"/>
    <tableColumn id="7264" name="Column7260"/>
    <tableColumn id="7265" name="Column7261"/>
    <tableColumn id="7266" name="Column7262"/>
    <tableColumn id="7267" name="Column7263"/>
    <tableColumn id="7268" name="Column7264"/>
    <tableColumn id="7269" name="Column7265"/>
    <tableColumn id="7270" name="Column7266"/>
    <tableColumn id="7271" name="Column7267"/>
    <tableColumn id="7272" name="Column7268"/>
    <tableColumn id="7273" name="Column7269"/>
    <tableColumn id="7274" name="Column7270"/>
    <tableColumn id="7275" name="Column7271"/>
    <tableColumn id="7276" name="Column7272"/>
    <tableColumn id="7277" name="Column7273"/>
    <tableColumn id="7278" name="Column7274"/>
    <tableColumn id="7279" name="Column7275"/>
    <tableColumn id="7280" name="Column7276"/>
    <tableColumn id="7281" name="Column7277"/>
    <tableColumn id="7282" name="Column7278"/>
    <tableColumn id="7283" name="Column7279"/>
    <tableColumn id="7284" name="Column7280"/>
    <tableColumn id="7285" name="Column7281"/>
    <tableColumn id="7286" name="Column7282"/>
    <tableColumn id="7287" name="Column7283"/>
    <tableColumn id="7288" name="Column7284"/>
    <tableColumn id="7289" name="Column7285"/>
    <tableColumn id="7290" name="Column7286"/>
    <tableColumn id="7291" name="Column7287"/>
    <tableColumn id="7292" name="Column7288"/>
    <tableColumn id="7293" name="Column7289"/>
    <tableColumn id="7294" name="Column7290"/>
    <tableColumn id="7295" name="Column7291"/>
    <tableColumn id="7296" name="Column7292"/>
    <tableColumn id="7297" name="Column7293"/>
    <tableColumn id="7298" name="Column7294"/>
    <tableColumn id="7299" name="Column7295"/>
    <tableColumn id="7300" name="Column7296"/>
    <tableColumn id="7301" name="Column7297"/>
    <tableColumn id="7302" name="Column7298"/>
    <tableColumn id="7303" name="Column7299"/>
    <tableColumn id="7304" name="Column7300"/>
    <tableColumn id="7305" name="Column7301"/>
    <tableColumn id="7306" name="Column7302"/>
    <tableColumn id="7307" name="Column7303"/>
    <tableColumn id="7308" name="Column7304"/>
    <tableColumn id="7309" name="Column7305"/>
    <tableColumn id="7310" name="Column7306"/>
    <tableColumn id="7311" name="Column7307"/>
    <tableColumn id="7312" name="Column7308"/>
    <tableColumn id="7313" name="Column7309"/>
    <tableColumn id="7314" name="Column7310"/>
    <tableColumn id="7315" name="Column7311"/>
    <tableColumn id="7316" name="Column7312"/>
    <tableColumn id="7317" name="Column7313"/>
    <tableColumn id="7318" name="Column7314"/>
    <tableColumn id="7319" name="Column7315"/>
    <tableColumn id="7320" name="Column7316"/>
    <tableColumn id="7321" name="Column7317"/>
    <tableColumn id="7322" name="Column7318"/>
    <tableColumn id="7323" name="Column7319"/>
    <tableColumn id="7324" name="Column7320"/>
    <tableColumn id="7325" name="Column7321"/>
    <tableColumn id="7326" name="Column7322"/>
    <tableColumn id="7327" name="Column7323"/>
    <tableColumn id="7328" name="Column7324"/>
    <tableColumn id="7329" name="Column7325"/>
    <tableColumn id="7330" name="Column7326"/>
    <tableColumn id="7331" name="Column7327"/>
    <tableColumn id="7332" name="Column7328"/>
    <tableColumn id="7333" name="Column7329"/>
    <tableColumn id="7334" name="Column7330"/>
    <tableColumn id="7335" name="Column7331"/>
    <tableColumn id="7336" name="Column7332"/>
    <tableColumn id="7337" name="Column7333"/>
    <tableColumn id="7338" name="Column7334"/>
    <tableColumn id="7339" name="Column7335"/>
    <tableColumn id="7340" name="Column7336"/>
    <tableColumn id="7341" name="Column7337"/>
    <tableColumn id="7342" name="Column7338"/>
    <tableColumn id="7343" name="Column7339"/>
    <tableColumn id="7344" name="Column7340"/>
    <tableColumn id="7345" name="Column7341"/>
    <tableColumn id="7346" name="Column7342"/>
    <tableColumn id="7347" name="Column7343"/>
    <tableColumn id="7348" name="Column7344"/>
    <tableColumn id="7349" name="Column7345"/>
    <tableColumn id="7350" name="Column7346"/>
    <tableColumn id="7351" name="Column7347"/>
    <tableColumn id="7352" name="Column7348"/>
    <tableColumn id="7353" name="Column7349"/>
    <tableColumn id="7354" name="Column7350"/>
    <tableColumn id="7355" name="Column7351"/>
    <tableColumn id="7356" name="Column7352"/>
    <tableColumn id="7357" name="Column7353"/>
    <tableColumn id="7358" name="Column7354"/>
    <tableColumn id="7359" name="Column7355"/>
    <tableColumn id="7360" name="Column7356"/>
    <tableColumn id="7361" name="Column7357"/>
    <tableColumn id="7362" name="Column7358"/>
    <tableColumn id="7363" name="Column7359"/>
    <tableColumn id="7364" name="Column7360"/>
    <tableColumn id="7365" name="Column7361"/>
    <tableColumn id="7366" name="Column7362"/>
    <tableColumn id="7367" name="Column7363"/>
    <tableColumn id="7368" name="Column7364"/>
    <tableColumn id="7369" name="Column7365"/>
    <tableColumn id="7370" name="Column7366"/>
    <tableColumn id="7371" name="Column7367"/>
    <tableColumn id="7372" name="Column7368"/>
    <tableColumn id="7373" name="Column7369"/>
    <tableColumn id="7374" name="Column7370"/>
    <tableColumn id="7375" name="Column7371"/>
    <tableColumn id="7376" name="Column7372"/>
    <tableColumn id="7377" name="Column7373"/>
    <tableColumn id="7378" name="Column7374"/>
    <tableColumn id="7379" name="Column7375"/>
    <tableColumn id="7380" name="Column7376"/>
    <tableColumn id="7381" name="Column7377"/>
    <tableColumn id="7382" name="Column7378"/>
    <tableColumn id="7383" name="Column7379"/>
    <tableColumn id="7384" name="Column7380"/>
    <tableColumn id="7385" name="Column7381"/>
    <tableColumn id="7386" name="Column7382"/>
    <tableColumn id="7387" name="Column7383"/>
    <tableColumn id="7388" name="Column7384"/>
    <tableColumn id="7389" name="Column7385"/>
    <tableColumn id="7390" name="Column7386"/>
    <tableColumn id="7391" name="Column7387"/>
    <tableColumn id="7392" name="Column7388"/>
    <tableColumn id="7393" name="Column7389"/>
    <tableColumn id="7394" name="Column7390"/>
    <tableColumn id="7395" name="Column7391"/>
    <tableColumn id="7396" name="Column7392"/>
    <tableColumn id="7397" name="Column7393"/>
    <tableColumn id="7398" name="Column7394"/>
    <tableColumn id="7399" name="Column7395"/>
    <tableColumn id="7400" name="Column7396"/>
    <tableColumn id="7401" name="Column7397"/>
    <tableColumn id="7402" name="Column7398"/>
    <tableColumn id="7403" name="Column7399"/>
    <tableColumn id="7404" name="Column7400"/>
    <tableColumn id="7405" name="Column7401"/>
    <tableColumn id="7406" name="Column7402"/>
    <tableColumn id="7407" name="Column7403"/>
    <tableColumn id="7408" name="Column7404"/>
    <tableColumn id="7409" name="Column7405"/>
    <tableColumn id="7410" name="Column7406"/>
    <tableColumn id="7411" name="Column7407"/>
    <tableColumn id="7412" name="Column7408"/>
    <tableColumn id="7413" name="Column7409"/>
    <tableColumn id="7414" name="Column7410"/>
    <tableColumn id="7415" name="Column7411"/>
    <tableColumn id="7416" name="Column7412"/>
    <tableColumn id="7417" name="Column7413"/>
    <tableColumn id="7418" name="Column7414"/>
    <tableColumn id="7419" name="Column7415"/>
    <tableColumn id="7420" name="Column7416"/>
    <tableColumn id="7421" name="Column7417"/>
    <tableColumn id="7422" name="Column7418"/>
    <tableColumn id="7423" name="Column7419"/>
    <tableColumn id="7424" name="Column7420"/>
    <tableColumn id="7425" name="Column7421"/>
    <tableColumn id="7426" name="Column7422"/>
    <tableColumn id="7427" name="Column7423"/>
    <tableColumn id="7428" name="Column7424"/>
    <tableColumn id="7429" name="Column7425"/>
    <tableColumn id="7430" name="Column7426"/>
    <tableColumn id="7431" name="Column7427"/>
    <tableColumn id="7432" name="Column7428"/>
    <tableColumn id="7433" name="Column7429"/>
    <tableColumn id="7434" name="Column7430"/>
    <tableColumn id="7435" name="Column7431"/>
    <tableColumn id="7436" name="Column7432"/>
    <tableColumn id="7437" name="Column7433"/>
    <tableColumn id="7438" name="Column7434"/>
    <tableColumn id="7439" name="Column7435"/>
    <tableColumn id="7440" name="Column7436"/>
    <tableColumn id="7441" name="Column7437"/>
    <tableColumn id="7442" name="Column7438"/>
    <tableColumn id="7443" name="Column7439"/>
    <tableColumn id="7444" name="Column7440"/>
    <tableColumn id="7445" name="Column7441"/>
    <tableColumn id="7446" name="Column7442"/>
    <tableColumn id="7447" name="Column7443"/>
    <tableColumn id="7448" name="Column7444"/>
    <tableColumn id="7449" name="Column7445"/>
    <tableColumn id="7450" name="Column7446"/>
    <tableColumn id="7451" name="Column7447"/>
    <tableColumn id="7452" name="Column7448"/>
    <tableColumn id="7453" name="Column7449"/>
    <tableColumn id="7454" name="Column7450"/>
    <tableColumn id="7455" name="Column7451"/>
    <tableColumn id="7456" name="Column7452"/>
    <tableColumn id="7457" name="Column7453"/>
    <tableColumn id="7458" name="Column7454"/>
    <tableColumn id="7459" name="Column7455"/>
    <tableColumn id="7460" name="Column7456"/>
    <tableColumn id="7461" name="Column7457"/>
    <tableColumn id="7462" name="Column7458"/>
    <tableColumn id="7463" name="Column7459"/>
    <tableColumn id="7464" name="Column7460"/>
    <tableColumn id="7465" name="Column7461"/>
    <tableColumn id="7466" name="Column7462"/>
    <tableColumn id="7467" name="Column7463"/>
    <tableColumn id="7468" name="Column7464"/>
    <tableColumn id="7469" name="Column7465"/>
    <tableColumn id="7470" name="Column7466"/>
    <tableColumn id="7471" name="Column7467"/>
    <tableColumn id="7472" name="Column7468"/>
    <tableColumn id="7473" name="Column7469"/>
    <tableColumn id="7474" name="Column7470"/>
    <tableColumn id="7475" name="Column7471"/>
    <tableColumn id="7476" name="Column7472"/>
    <tableColumn id="7477" name="Column7473"/>
    <tableColumn id="7478" name="Column7474"/>
    <tableColumn id="7479" name="Column7475"/>
    <tableColumn id="7480" name="Column7476"/>
    <tableColumn id="7481" name="Column7477"/>
    <tableColumn id="7482" name="Column7478"/>
    <tableColumn id="7483" name="Column7479"/>
    <tableColumn id="7484" name="Column7480"/>
    <tableColumn id="7485" name="Column7481"/>
    <tableColumn id="7486" name="Column7482"/>
    <tableColumn id="7487" name="Column7483"/>
    <tableColumn id="7488" name="Column7484"/>
    <tableColumn id="7489" name="Column7485"/>
    <tableColumn id="7490" name="Column7486"/>
    <tableColumn id="7491" name="Column7487"/>
    <tableColumn id="7492" name="Column7488"/>
    <tableColumn id="7493" name="Column7489"/>
    <tableColumn id="7494" name="Column7490"/>
    <tableColumn id="7495" name="Column7491"/>
    <tableColumn id="7496" name="Column7492"/>
    <tableColumn id="7497" name="Column7493"/>
    <tableColumn id="7498" name="Column7494"/>
    <tableColumn id="7499" name="Column7495"/>
    <tableColumn id="7500" name="Column7496"/>
    <tableColumn id="7501" name="Column7497"/>
    <tableColumn id="7502" name="Column7498"/>
    <tableColumn id="7503" name="Column7499"/>
    <tableColumn id="7504" name="Column7500"/>
    <tableColumn id="7505" name="Column7501"/>
    <tableColumn id="7506" name="Column7502"/>
    <tableColumn id="7507" name="Column7503"/>
    <tableColumn id="7508" name="Column7504"/>
    <tableColumn id="7509" name="Column7505"/>
    <tableColumn id="7510" name="Column7506"/>
    <tableColumn id="7511" name="Column7507"/>
    <tableColumn id="7512" name="Column7508"/>
    <tableColumn id="7513" name="Column7509"/>
    <tableColumn id="7514" name="Column7510"/>
    <tableColumn id="7515" name="Column7511"/>
    <tableColumn id="7516" name="Column7512"/>
    <tableColumn id="7517" name="Column7513"/>
    <tableColumn id="7518" name="Column7514"/>
    <tableColumn id="7519" name="Column7515"/>
    <tableColumn id="7520" name="Column7516"/>
    <tableColumn id="7521" name="Column7517"/>
    <tableColumn id="7522" name="Column7518"/>
    <tableColumn id="7523" name="Column7519"/>
    <tableColumn id="7524" name="Column7520"/>
    <tableColumn id="7525" name="Column7521"/>
    <tableColumn id="7526" name="Column7522"/>
    <tableColumn id="7527" name="Column7523"/>
    <tableColumn id="7528" name="Column7524"/>
    <tableColumn id="7529" name="Column7525"/>
    <tableColumn id="7530" name="Column7526"/>
    <tableColumn id="7531" name="Column7527"/>
    <tableColumn id="7532" name="Column7528"/>
    <tableColumn id="7533" name="Column7529"/>
    <tableColumn id="7534" name="Column7530"/>
    <tableColumn id="7535" name="Column7531"/>
    <tableColumn id="7536" name="Column7532"/>
    <tableColumn id="7537" name="Column7533"/>
    <tableColumn id="7538" name="Column7534"/>
    <tableColumn id="7539" name="Column7535"/>
    <tableColumn id="7540" name="Column7536"/>
    <tableColumn id="7541" name="Column7537"/>
    <tableColumn id="7542" name="Column7538"/>
    <tableColumn id="7543" name="Column7539"/>
    <tableColumn id="7544" name="Column7540"/>
    <tableColumn id="7545" name="Column7541"/>
    <tableColumn id="7546" name="Column7542"/>
    <tableColumn id="7547" name="Column7543"/>
    <tableColumn id="7548" name="Column7544"/>
    <tableColumn id="7549" name="Column7545"/>
    <tableColumn id="7550" name="Column7546"/>
    <tableColumn id="7551" name="Column7547"/>
    <tableColumn id="7552" name="Column7548"/>
    <tableColumn id="7553" name="Column7549"/>
    <tableColumn id="7554" name="Column7550"/>
    <tableColumn id="7555" name="Column7551"/>
    <tableColumn id="7556" name="Column7552"/>
    <tableColumn id="7557" name="Column7553"/>
    <tableColumn id="7558" name="Column7554"/>
    <tableColumn id="7559" name="Column7555"/>
    <tableColumn id="7560" name="Column7556"/>
    <tableColumn id="7561" name="Column7557"/>
    <tableColumn id="7562" name="Column7558"/>
    <tableColumn id="7563" name="Column7559"/>
    <tableColumn id="7564" name="Column7560"/>
    <tableColumn id="7565" name="Column7561"/>
    <tableColumn id="7566" name="Column7562"/>
    <tableColumn id="7567" name="Column7563"/>
    <tableColumn id="7568" name="Column7564"/>
    <tableColumn id="7569" name="Column7565"/>
    <tableColumn id="7570" name="Column7566"/>
    <tableColumn id="7571" name="Column7567"/>
    <tableColumn id="7572" name="Column7568"/>
    <tableColumn id="7573" name="Column7569"/>
    <tableColumn id="7574" name="Column7570"/>
    <tableColumn id="7575" name="Column7571"/>
    <tableColumn id="7576" name="Column7572"/>
    <tableColumn id="7577" name="Column7573"/>
    <tableColumn id="7578" name="Column7574"/>
    <tableColumn id="7579" name="Column7575"/>
    <tableColumn id="7580" name="Column7576"/>
    <tableColumn id="7581" name="Column7577"/>
    <tableColumn id="7582" name="Column7578"/>
    <tableColumn id="7583" name="Column7579"/>
    <tableColumn id="7584" name="Column7580"/>
    <tableColumn id="7585" name="Column7581"/>
    <tableColumn id="7586" name="Column7582"/>
    <tableColumn id="7587" name="Column7583"/>
    <tableColumn id="7588" name="Column7584"/>
    <tableColumn id="7589" name="Column7585"/>
    <tableColumn id="7590" name="Column7586"/>
    <tableColumn id="7591" name="Column7587"/>
    <tableColumn id="7592" name="Column7588"/>
    <tableColumn id="7593" name="Column7589"/>
    <tableColumn id="7594" name="Column7590"/>
    <tableColumn id="7595" name="Column7591"/>
    <tableColumn id="7596" name="Column7592"/>
    <tableColumn id="7597" name="Column7593"/>
    <tableColumn id="7598" name="Column7594"/>
    <tableColumn id="7599" name="Column7595"/>
    <tableColumn id="7600" name="Column7596"/>
    <tableColumn id="7601" name="Column7597"/>
    <tableColumn id="7602" name="Column7598"/>
    <tableColumn id="7603" name="Column7599"/>
    <tableColumn id="7604" name="Column7600"/>
    <tableColumn id="7605" name="Column7601"/>
    <tableColumn id="7606" name="Column7602"/>
    <tableColumn id="7607" name="Column7603"/>
    <tableColumn id="7608" name="Column7604"/>
    <tableColumn id="7609" name="Column7605"/>
    <tableColumn id="7610" name="Column7606"/>
    <tableColumn id="7611" name="Column7607"/>
    <tableColumn id="7612" name="Column7608"/>
    <tableColumn id="7613" name="Column7609"/>
    <tableColumn id="7614" name="Column7610"/>
    <tableColumn id="7615" name="Column7611"/>
    <tableColumn id="7616" name="Column7612"/>
    <tableColumn id="7617" name="Column7613"/>
    <tableColumn id="7618" name="Column7614"/>
    <tableColumn id="7619" name="Column7615"/>
    <tableColumn id="7620" name="Column7616"/>
    <tableColumn id="7621" name="Column7617"/>
    <tableColumn id="7622" name="Column7618"/>
    <tableColumn id="7623" name="Column7619"/>
    <tableColumn id="7624" name="Column7620"/>
    <tableColumn id="7625" name="Column7621"/>
    <tableColumn id="7626" name="Column7622"/>
    <tableColumn id="7627" name="Column7623"/>
    <tableColumn id="7628" name="Column7624"/>
    <tableColumn id="7629" name="Column7625"/>
    <tableColumn id="7630" name="Column7626"/>
    <tableColumn id="7631" name="Column7627"/>
    <tableColumn id="7632" name="Column7628"/>
    <tableColumn id="7633" name="Column7629"/>
    <tableColumn id="7634" name="Column7630"/>
    <tableColumn id="7635" name="Column7631"/>
    <tableColumn id="7636" name="Column7632"/>
    <tableColumn id="7637" name="Column7633"/>
    <tableColumn id="7638" name="Column7634"/>
    <tableColumn id="7639" name="Column7635"/>
    <tableColumn id="7640" name="Column7636"/>
    <tableColumn id="7641" name="Column7637"/>
    <tableColumn id="7642" name="Column7638"/>
    <tableColumn id="7643" name="Column7639"/>
    <tableColumn id="7644" name="Column7640"/>
    <tableColumn id="7645" name="Column7641"/>
    <tableColumn id="7646" name="Column7642"/>
    <tableColumn id="7647" name="Column7643"/>
    <tableColumn id="7648" name="Column7644"/>
    <tableColumn id="7649" name="Column7645"/>
    <tableColumn id="7650" name="Column7646"/>
    <tableColumn id="7651" name="Column7647"/>
    <tableColumn id="7652" name="Column7648"/>
    <tableColumn id="7653" name="Column7649"/>
    <tableColumn id="7654" name="Column7650"/>
    <tableColumn id="7655" name="Column7651"/>
    <tableColumn id="7656" name="Column7652"/>
    <tableColumn id="7657" name="Column7653"/>
    <tableColumn id="7658" name="Column7654"/>
    <tableColumn id="7659" name="Column7655"/>
    <tableColumn id="7660" name="Column7656"/>
    <tableColumn id="7661" name="Column7657"/>
    <tableColumn id="7662" name="Column7658"/>
    <tableColumn id="7663" name="Column7659"/>
    <tableColumn id="7664" name="Column7660"/>
    <tableColumn id="7665" name="Column7661"/>
    <tableColumn id="7666" name="Column7662"/>
    <tableColumn id="7667" name="Column7663"/>
    <tableColumn id="7668" name="Column7664"/>
    <tableColumn id="7669" name="Column7665"/>
    <tableColumn id="7670" name="Column7666"/>
    <tableColumn id="7671" name="Column7667"/>
    <tableColumn id="7672" name="Column7668"/>
    <tableColumn id="7673" name="Column7669"/>
    <tableColumn id="7674" name="Column7670"/>
    <tableColumn id="7675" name="Column7671"/>
    <tableColumn id="7676" name="Column7672"/>
    <tableColumn id="7677" name="Column7673"/>
    <tableColumn id="7678" name="Column7674"/>
    <tableColumn id="7679" name="Column7675"/>
    <tableColumn id="7680" name="Column7676"/>
    <tableColumn id="7681" name="Column7677"/>
    <tableColumn id="7682" name="Column7678"/>
    <tableColumn id="7683" name="Column7679"/>
    <tableColumn id="7684" name="Column7680"/>
    <tableColumn id="7685" name="Column7681"/>
    <tableColumn id="7686" name="Column7682"/>
    <tableColumn id="7687" name="Column7683"/>
    <tableColumn id="7688" name="Column7684"/>
    <tableColumn id="7689" name="Column7685"/>
    <tableColumn id="7690" name="Column7686"/>
    <tableColumn id="7691" name="Column7687"/>
    <tableColumn id="7692" name="Column7688"/>
    <tableColumn id="7693" name="Column7689"/>
    <tableColumn id="7694" name="Column7690"/>
    <tableColumn id="7695" name="Column7691"/>
    <tableColumn id="7696" name="Column7692"/>
    <tableColumn id="7697" name="Column7693"/>
    <tableColumn id="7698" name="Column7694"/>
    <tableColumn id="7699" name="Column7695"/>
    <tableColumn id="7700" name="Column7696"/>
    <tableColumn id="7701" name="Column7697"/>
    <tableColumn id="7702" name="Column7698"/>
    <tableColumn id="7703" name="Column7699"/>
    <tableColumn id="7704" name="Column7700"/>
    <tableColumn id="7705" name="Column7701"/>
    <tableColumn id="7706" name="Column7702"/>
    <tableColumn id="7707" name="Column7703"/>
    <tableColumn id="7708" name="Column7704"/>
    <tableColumn id="7709" name="Column7705"/>
    <tableColumn id="7710" name="Column7706"/>
    <tableColumn id="7711" name="Column7707"/>
    <tableColumn id="7712" name="Column7708"/>
    <tableColumn id="7713" name="Column7709"/>
    <tableColumn id="7714" name="Column7710"/>
    <tableColumn id="7715" name="Column7711"/>
    <tableColumn id="7716" name="Column7712"/>
    <tableColumn id="7717" name="Column7713"/>
    <tableColumn id="7718" name="Column7714"/>
    <tableColumn id="7719" name="Column7715"/>
    <tableColumn id="7720" name="Column7716"/>
    <tableColumn id="7721" name="Column7717"/>
    <tableColumn id="7722" name="Column7718"/>
    <tableColumn id="7723" name="Column7719"/>
    <tableColumn id="7724" name="Column7720"/>
    <tableColumn id="7725" name="Column7721"/>
    <tableColumn id="7726" name="Column7722"/>
    <tableColumn id="7727" name="Column7723"/>
    <tableColumn id="7728" name="Column7724"/>
    <tableColumn id="7729" name="Column7725"/>
    <tableColumn id="7730" name="Column7726"/>
    <tableColumn id="7731" name="Column7727"/>
    <tableColumn id="7732" name="Column7728"/>
    <tableColumn id="7733" name="Column7729"/>
    <tableColumn id="7734" name="Column7730"/>
    <tableColumn id="7735" name="Column7731"/>
    <tableColumn id="7736" name="Column7732"/>
    <tableColumn id="7737" name="Column7733"/>
    <tableColumn id="7738" name="Column7734"/>
    <tableColumn id="7739" name="Column7735"/>
    <tableColumn id="7740" name="Column7736"/>
    <tableColumn id="7741" name="Column7737"/>
    <tableColumn id="7742" name="Column7738"/>
    <tableColumn id="7743" name="Column7739"/>
    <tableColumn id="7744" name="Column7740"/>
    <tableColumn id="7745" name="Column7741"/>
    <tableColumn id="7746" name="Column7742"/>
    <tableColumn id="7747" name="Column7743"/>
    <tableColumn id="7748" name="Column7744"/>
    <tableColumn id="7749" name="Column7745"/>
    <tableColumn id="7750" name="Column7746"/>
    <tableColumn id="7751" name="Column7747"/>
    <tableColumn id="7752" name="Column7748"/>
    <tableColumn id="7753" name="Column7749"/>
    <tableColumn id="7754" name="Column7750"/>
    <tableColumn id="7755" name="Column7751"/>
    <tableColumn id="7756" name="Column7752"/>
    <tableColumn id="7757" name="Column7753"/>
    <tableColumn id="7758" name="Column7754"/>
    <tableColumn id="7759" name="Column7755"/>
    <tableColumn id="7760" name="Column7756"/>
    <tableColumn id="7761" name="Column7757"/>
    <tableColumn id="7762" name="Column7758"/>
    <tableColumn id="7763" name="Column7759"/>
    <tableColumn id="7764" name="Column7760"/>
    <tableColumn id="7765" name="Column7761"/>
    <tableColumn id="7766" name="Column7762"/>
    <tableColumn id="7767" name="Column7763"/>
    <tableColumn id="7768" name="Column7764"/>
    <tableColumn id="7769" name="Column7765"/>
    <tableColumn id="7770" name="Column7766"/>
    <tableColumn id="7771" name="Column7767"/>
    <tableColumn id="7772" name="Column7768"/>
    <tableColumn id="7773" name="Column7769"/>
    <tableColumn id="7774" name="Column7770"/>
    <tableColumn id="7775" name="Column7771"/>
    <tableColumn id="7776" name="Column7772"/>
    <tableColumn id="7777" name="Column7773"/>
    <tableColumn id="7778" name="Column7774"/>
    <tableColumn id="7779" name="Column7775"/>
    <tableColumn id="7780" name="Column7776"/>
    <tableColumn id="7781" name="Column7777"/>
    <tableColumn id="7782" name="Column7778"/>
    <tableColumn id="7783" name="Column7779"/>
    <tableColumn id="7784" name="Column7780"/>
    <tableColumn id="7785" name="Column7781"/>
    <tableColumn id="7786" name="Column7782"/>
    <tableColumn id="7787" name="Column7783"/>
    <tableColumn id="7788" name="Column7784"/>
    <tableColumn id="7789" name="Column7785"/>
    <tableColumn id="7790" name="Column7786"/>
    <tableColumn id="7791" name="Column7787"/>
    <tableColumn id="7792" name="Column7788"/>
    <tableColumn id="7793" name="Column7789"/>
    <tableColumn id="7794" name="Column7790"/>
    <tableColumn id="7795" name="Column7791"/>
    <tableColumn id="7796" name="Column7792"/>
    <tableColumn id="7797" name="Column7793"/>
    <tableColumn id="7798" name="Column7794"/>
    <tableColumn id="7799" name="Column7795"/>
    <tableColumn id="7800" name="Column7796"/>
    <tableColumn id="7801" name="Column7797"/>
    <tableColumn id="7802" name="Column7798"/>
    <tableColumn id="7803" name="Column7799"/>
    <tableColumn id="7804" name="Column7800"/>
    <tableColumn id="7805" name="Column7801"/>
    <tableColumn id="7806" name="Column7802"/>
    <tableColumn id="7807" name="Column7803"/>
    <tableColumn id="7808" name="Column7804"/>
    <tableColumn id="7809" name="Column7805"/>
    <tableColumn id="7810" name="Column7806"/>
    <tableColumn id="7811" name="Column7807"/>
    <tableColumn id="7812" name="Column7808"/>
    <tableColumn id="7813" name="Column7809"/>
    <tableColumn id="7814" name="Column7810"/>
    <tableColumn id="7815" name="Column7811"/>
    <tableColumn id="7816" name="Column7812"/>
    <tableColumn id="7817" name="Column7813"/>
    <tableColumn id="7818" name="Column7814"/>
    <tableColumn id="7819" name="Column7815"/>
    <tableColumn id="7820" name="Column7816"/>
    <tableColumn id="7821" name="Column7817"/>
    <tableColumn id="7822" name="Column7818"/>
    <tableColumn id="7823" name="Column7819"/>
    <tableColumn id="7824" name="Column7820"/>
    <tableColumn id="7825" name="Column7821"/>
    <tableColumn id="7826" name="Column7822"/>
    <tableColumn id="7827" name="Column7823"/>
    <tableColumn id="7828" name="Column7824"/>
    <tableColumn id="7829" name="Column7825"/>
    <tableColumn id="7830" name="Column7826"/>
    <tableColumn id="7831" name="Column7827"/>
    <tableColumn id="7832" name="Column7828"/>
    <tableColumn id="7833" name="Column7829"/>
    <tableColumn id="7834" name="Column7830"/>
    <tableColumn id="7835" name="Column7831"/>
    <tableColumn id="7836" name="Column7832"/>
    <tableColumn id="7837" name="Column7833"/>
    <tableColumn id="7838" name="Column7834"/>
    <tableColumn id="7839" name="Column7835"/>
    <tableColumn id="7840" name="Column7836"/>
    <tableColumn id="7841" name="Column7837"/>
    <tableColumn id="7842" name="Column7838"/>
    <tableColumn id="7843" name="Column7839"/>
    <tableColumn id="7844" name="Column7840"/>
    <tableColumn id="7845" name="Column7841"/>
    <tableColumn id="7846" name="Column7842"/>
    <tableColumn id="7847" name="Column7843"/>
    <tableColumn id="7848" name="Column7844"/>
    <tableColumn id="7849" name="Column7845"/>
    <tableColumn id="7850" name="Column7846"/>
    <tableColumn id="7851" name="Column7847"/>
    <tableColumn id="7852" name="Column7848"/>
    <tableColumn id="7853" name="Column7849"/>
    <tableColumn id="7854" name="Column7850"/>
    <tableColumn id="7855" name="Column7851"/>
    <tableColumn id="7856" name="Column7852"/>
    <tableColumn id="7857" name="Column7853"/>
    <tableColumn id="7858" name="Column7854"/>
    <tableColumn id="7859" name="Column7855"/>
    <tableColumn id="7860" name="Column7856"/>
    <tableColumn id="7861" name="Column7857"/>
    <tableColumn id="7862" name="Column7858"/>
    <tableColumn id="7863" name="Column7859"/>
    <tableColumn id="7864" name="Column7860"/>
    <tableColumn id="7865" name="Column7861"/>
    <tableColumn id="7866" name="Column7862"/>
    <tableColumn id="7867" name="Column7863"/>
    <tableColumn id="7868" name="Column7864"/>
    <tableColumn id="7869" name="Column7865"/>
    <tableColumn id="7870" name="Column7866"/>
    <tableColumn id="7871" name="Column7867"/>
    <tableColumn id="7872" name="Column7868"/>
    <tableColumn id="7873" name="Column7869"/>
    <tableColumn id="7874" name="Column7870"/>
    <tableColumn id="7875" name="Column7871"/>
    <tableColumn id="7876" name="Column7872"/>
    <tableColumn id="7877" name="Column7873"/>
    <tableColumn id="7878" name="Column7874"/>
    <tableColumn id="7879" name="Column7875"/>
    <tableColumn id="7880" name="Column7876"/>
    <tableColumn id="7881" name="Column7877"/>
    <tableColumn id="7882" name="Column7878"/>
    <tableColumn id="7883" name="Column7879"/>
    <tableColumn id="7884" name="Column7880"/>
    <tableColumn id="7885" name="Column7881"/>
    <tableColumn id="7886" name="Column7882"/>
    <tableColumn id="7887" name="Column7883"/>
    <tableColumn id="7888" name="Column7884"/>
    <tableColumn id="7889" name="Column7885"/>
    <tableColumn id="7890" name="Column7886"/>
    <tableColumn id="7891" name="Column7887"/>
    <tableColumn id="7892" name="Column7888"/>
    <tableColumn id="7893" name="Column7889"/>
    <tableColumn id="7894" name="Column7890"/>
    <tableColumn id="7895" name="Column7891"/>
    <tableColumn id="7896" name="Column7892"/>
    <tableColumn id="7897" name="Column7893"/>
    <tableColumn id="7898" name="Column7894"/>
    <tableColumn id="7899" name="Column7895"/>
    <tableColumn id="7900" name="Column7896"/>
    <tableColumn id="7901" name="Column7897"/>
    <tableColumn id="7902" name="Column7898"/>
    <tableColumn id="7903" name="Column7899"/>
    <tableColumn id="7904" name="Column7900"/>
    <tableColumn id="7905" name="Column7901"/>
    <tableColumn id="7906" name="Column7902"/>
    <tableColumn id="7907" name="Column7903"/>
    <tableColumn id="7908" name="Column7904"/>
    <tableColumn id="7909" name="Column7905"/>
    <tableColumn id="7910" name="Column7906"/>
    <tableColumn id="7911" name="Column7907"/>
    <tableColumn id="7912" name="Column7908"/>
    <tableColumn id="7913" name="Column7909"/>
    <tableColumn id="7914" name="Column7910"/>
    <tableColumn id="7915" name="Column7911"/>
    <tableColumn id="7916" name="Column7912"/>
    <tableColumn id="7917" name="Column7913"/>
    <tableColumn id="7918" name="Column7914"/>
    <tableColumn id="7919" name="Column7915"/>
    <tableColumn id="7920" name="Column7916"/>
    <tableColumn id="7921" name="Column7917"/>
    <tableColumn id="7922" name="Column7918"/>
    <tableColumn id="7923" name="Column7919"/>
    <tableColumn id="7924" name="Column7920"/>
    <tableColumn id="7925" name="Column7921"/>
    <tableColumn id="7926" name="Column7922"/>
    <tableColumn id="7927" name="Column7923"/>
    <tableColumn id="7928" name="Column7924"/>
    <tableColumn id="7929" name="Column7925"/>
    <tableColumn id="7930" name="Column7926"/>
    <tableColumn id="7931" name="Column7927"/>
    <tableColumn id="7932" name="Column7928"/>
    <tableColumn id="7933" name="Column7929"/>
    <tableColumn id="7934" name="Column7930"/>
    <tableColumn id="7935" name="Column7931"/>
    <tableColumn id="7936" name="Column7932"/>
    <tableColumn id="7937" name="Column7933"/>
    <tableColumn id="7938" name="Column7934"/>
    <tableColumn id="7939" name="Column7935"/>
    <tableColumn id="7940" name="Column7936"/>
    <tableColumn id="7941" name="Column7937"/>
    <tableColumn id="7942" name="Column7938"/>
    <tableColumn id="7943" name="Column7939"/>
    <tableColumn id="7944" name="Column7940"/>
    <tableColumn id="7945" name="Column7941"/>
    <tableColumn id="7946" name="Column7942"/>
    <tableColumn id="7947" name="Column7943"/>
    <tableColumn id="7948" name="Column7944"/>
    <tableColumn id="7949" name="Column7945"/>
    <tableColumn id="7950" name="Column7946"/>
    <tableColumn id="7951" name="Column7947"/>
    <tableColumn id="7952" name="Column7948"/>
    <tableColumn id="7953" name="Column7949"/>
    <tableColumn id="7954" name="Column7950"/>
    <tableColumn id="7955" name="Column7951"/>
    <tableColumn id="7956" name="Column7952"/>
    <tableColumn id="7957" name="Column7953"/>
    <tableColumn id="7958" name="Column7954"/>
    <tableColumn id="7959" name="Column7955"/>
    <tableColumn id="7960" name="Column7956"/>
    <tableColumn id="7961" name="Column7957"/>
    <tableColumn id="7962" name="Column7958"/>
    <tableColumn id="7963" name="Column7959"/>
    <tableColumn id="7964" name="Column7960"/>
    <tableColumn id="7965" name="Column7961"/>
    <tableColumn id="7966" name="Column7962"/>
    <tableColumn id="7967" name="Column7963"/>
    <tableColumn id="7968" name="Column7964"/>
    <tableColumn id="7969" name="Column7965"/>
    <tableColumn id="7970" name="Column7966"/>
    <tableColumn id="7971" name="Column7967"/>
    <tableColumn id="7972" name="Column7968"/>
    <tableColumn id="7973" name="Column7969"/>
    <tableColumn id="7974" name="Column7970"/>
    <tableColumn id="7975" name="Column7971"/>
    <tableColumn id="7976" name="Column7972"/>
    <tableColumn id="7977" name="Column7973"/>
    <tableColumn id="7978" name="Column7974"/>
    <tableColumn id="7979" name="Column7975"/>
    <tableColumn id="7980" name="Column7976"/>
    <tableColumn id="7981" name="Column7977"/>
    <tableColumn id="7982" name="Column7978"/>
    <tableColumn id="7983" name="Column7979"/>
    <tableColumn id="7984" name="Column7980"/>
    <tableColumn id="7985" name="Column7981"/>
    <tableColumn id="7986" name="Column7982"/>
    <tableColumn id="7987" name="Column7983"/>
    <tableColumn id="7988" name="Column7984"/>
    <tableColumn id="7989" name="Column7985"/>
    <tableColumn id="7990" name="Column7986"/>
    <tableColumn id="7991" name="Column7987"/>
    <tableColumn id="7992" name="Column7988"/>
    <tableColumn id="7993" name="Column7989"/>
    <tableColumn id="7994" name="Column7990"/>
    <tableColumn id="7995" name="Column7991"/>
    <tableColumn id="7996" name="Column7992"/>
    <tableColumn id="7997" name="Column7993"/>
    <tableColumn id="7998" name="Column7994"/>
    <tableColumn id="7999" name="Column7995"/>
    <tableColumn id="8000" name="Column7996"/>
    <tableColumn id="8001" name="Column7997"/>
    <tableColumn id="8002" name="Column7998"/>
    <tableColumn id="8003" name="Column7999"/>
    <tableColumn id="8004" name="Column8000"/>
    <tableColumn id="8005" name="Column8001"/>
    <tableColumn id="8006" name="Column8002"/>
    <tableColumn id="8007" name="Column8003"/>
    <tableColumn id="8008" name="Column8004"/>
    <tableColumn id="8009" name="Column8005"/>
    <tableColumn id="8010" name="Column8006"/>
    <tableColumn id="8011" name="Column8007"/>
    <tableColumn id="8012" name="Column8008"/>
    <tableColumn id="8013" name="Column8009"/>
    <tableColumn id="8014" name="Column8010"/>
    <tableColumn id="8015" name="Column8011"/>
    <tableColumn id="8016" name="Column8012"/>
    <tableColumn id="8017" name="Column8013"/>
    <tableColumn id="8018" name="Column8014"/>
    <tableColumn id="8019" name="Column8015"/>
    <tableColumn id="8020" name="Column8016"/>
    <tableColumn id="8021" name="Column8017"/>
    <tableColumn id="8022" name="Column8018"/>
    <tableColumn id="8023" name="Column8019"/>
    <tableColumn id="8024" name="Column8020"/>
    <tableColumn id="8025" name="Column8021"/>
    <tableColumn id="8026" name="Column8022"/>
    <tableColumn id="8027" name="Column8023"/>
    <tableColumn id="8028" name="Column8024"/>
    <tableColumn id="8029" name="Column8025"/>
    <tableColumn id="8030" name="Column8026"/>
    <tableColumn id="8031" name="Column8027"/>
    <tableColumn id="8032" name="Column8028"/>
    <tableColumn id="8033" name="Column8029"/>
    <tableColumn id="8034" name="Column8030"/>
    <tableColumn id="8035" name="Column8031"/>
    <tableColumn id="8036" name="Column8032"/>
    <tableColumn id="8037" name="Column8033"/>
    <tableColumn id="8038" name="Column8034"/>
    <tableColumn id="8039" name="Column8035"/>
    <tableColumn id="8040" name="Column8036"/>
    <tableColumn id="8041" name="Column8037"/>
    <tableColumn id="8042" name="Column8038"/>
    <tableColumn id="8043" name="Column8039"/>
    <tableColumn id="8044" name="Column8040"/>
    <tableColumn id="8045" name="Column8041"/>
    <tableColumn id="8046" name="Column8042"/>
    <tableColumn id="8047" name="Column8043"/>
    <tableColumn id="8048" name="Column8044"/>
    <tableColumn id="8049" name="Column8045"/>
    <tableColumn id="8050" name="Column8046"/>
    <tableColumn id="8051" name="Column8047"/>
    <tableColumn id="8052" name="Column8048"/>
    <tableColumn id="8053" name="Column8049"/>
    <tableColumn id="8054" name="Column8050"/>
    <tableColumn id="8055" name="Column8051"/>
    <tableColumn id="8056" name="Column8052"/>
    <tableColumn id="8057" name="Column8053"/>
    <tableColumn id="8058" name="Column8054"/>
    <tableColumn id="8059" name="Column8055"/>
    <tableColumn id="8060" name="Column8056"/>
    <tableColumn id="8061" name="Column8057"/>
    <tableColumn id="8062" name="Column8058"/>
    <tableColumn id="8063" name="Column8059"/>
    <tableColumn id="8064" name="Column8060"/>
    <tableColumn id="8065" name="Column8061"/>
    <tableColumn id="8066" name="Column8062"/>
    <tableColumn id="8067" name="Column8063"/>
    <tableColumn id="8068" name="Column8064"/>
    <tableColumn id="8069" name="Column8065"/>
    <tableColumn id="8070" name="Column8066"/>
    <tableColumn id="8071" name="Column8067"/>
    <tableColumn id="8072" name="Column8068"/>
    <tableColumn id="8073" name="Column8069"/>
    <tableColumn id="8074" name="Column8070"/>
    <tableColumn id="8075" name="Column8071"/>
    <tableColumn id="8076" name="Column8072"/>
    <tableColumn id="8077" name="Column8073"/>
    <tableColumn id="8078" name="Column8074"/>
    <tableColumn id="8079" name="Column8075"/>
    <tableColumn id="8080" name="Column8076"/>
    <tableColumn id="8081" name="Column8077"/>
    <tableColumn id="8082" name="Column8078"/>
    <tableColumn id="8083" name="Column8079"/>
    <tableColumn id="8084" name="Column8080"/>
    <tableColumn id="8085" name="Column8081"/>
    <tableColumn id="8086" name="Column8082"/>
    <tableColumn id="8087" name="Column8083"/>
    <tableColumn id="8088" name="Column8084"/>
    <tableColumn id="8089" name="Column8085"/>
    <tableColumn id="8090" name="Column8086"/>
    <tableColumn id="8091" name="Column8087"/>
    <tableColumn id="8092" name="Column8088"/>
    <tableColumn id="8093" name="Column8089"/>
    <tableColumn id="8094" name="Column8090"/>
    <tableColumn id="8095" name="Column8091"/>
    <tableColumn id="8096" name="Column8092"/>
    <tableColumn id="8097" name="Column8093"/>
    <tableColumn id="8098" name="Column8094"/>
    <tableColumn id="8099" name="Column8095"/>
    <tableColumn id="8100" name="Column8096"/>
    <tableColumn id="8101" name="Column8097"/>
    <tableColumn id="8102" name="Column8098"/>
    <tableColumn id="8103" name="Column8099"/>
    <tableColumn id="8104" name="Column8100"/>
    <tableColumn id="8105" name="Column8101"/>
    <tableColumn id="8106" name="Column8102"/>
    <tableColumn id="8107" name="Column8103"/>
    <tableColumn id="8108" name="Column8104"/>
    <tableColumn id="8109" name="Column8105"/>
    <tableColumn id="8110" name="Column8106"/>
    <tableColumn id="8111" name="Column8107"/>
    <tableColumn id="8112" name="Column8108"/>
    <tableColumn id="8113" name="Column8109"/>
    <tableColumn id="8114" name="Column8110"/>
    <tableColumn id="8115" name="Column8111"/>
    <tableColumn id="8116" name="Column8112"/>
    <tableColumn id="8117" name="Column8113"/>
    <tableColumn id="8118" name="Column8114"/>
    <tableColumn id="8119" name="Column8115"/>
    <tableColumn id="8120" name="Column8116"/>
    <tableColumn id="8121" name="Column8117"/>
    <tableColumn id="8122" name="Column8118"/>
    <tableColumn id="8123" name="Column8119"/>
    <tableColumn id="8124" name="Column8120"/>
    <tableColumn id="8125" name="Column8121"/>
    <tableColumn id="8126" name="Column8122"/>
    <tableColumn id="8127" name="Column8123"/>
    <tableColumn id="8128" name="Column8124"/>
    <tableColumn id="8129" name="Column8125"/>
    <tableColumn id="8130" name="Column8126"/>
    <tableColumn id="8131" name="Column8127"/>
    <tableColumn id="8132" name="Column8128"/>
    <tableColumn id="8133" name="Column8129"/>
    <tableColumn id="8134" name="Column8130"/>
    <tableColumn id="8135" name="Column8131"/>
    <tableColumn id="8136" name="Column8132"/>
    <tableColumn id="8137" name="Column8133"/>
    <tableColumn id="8138" name="Column8134"/>
    <tableColumn id="8139" name="Column8135"/>
    <tableColumn id="8140" name="Column8136"/>
    <tableColumn id="8141" name="Column8137"/>
    <tableColumn id="8142" name="Column8138"/>
    <tableColumn id="8143" name="Column8139"/>
    <tableColumn id="8144" name="Column8140"/>
    <tableColumn id="8145" name="Column8141"/>
    <tableColumn id="8146" name="Column8142"/>
    <tableColumn id="8147" name="Column8143"/>
    <tableColumn id="8148" name="Column8144"/>
    <tableColumn id="8149" name="Column8145"/>
    <tableColumn id="8150" name="Column8146"/>
    <tableColumn id="8151" name="Column8147"/>
    <tableColumn id="8152" name="Column8148"/>
    <tableColumn id="8153" name="Column8149"/>
    <tableColumn id="8154" name="Column8150"/>
    <tableColumn id="8155" name="Column8151"/>
    <tableColumn id="8156" name="Column8152"/>
    <tableColumn id="8157" name="Column8153"/>
    <tableColumn id="8158" name="Column8154"/>
    <tableColumn id="8159" name="Column8155"/>
    <tableColumn id="8160" name="Column8156"/>
    <tableColumn id="8161" name="Column8157"/>
    <tableColumn id="8162" name="Column8158"/>
    <tableColumn id="8163" name="Column8159"/>
    <tableColumn id="8164" name="Column8160"/>
    <tableColumn id="8165" name="Column8161"/>
    <tableColumn id="8166" name="Column8162"/>
    <tableColumn id="8167" name="Column8163"/>
    <tableColumn id="8168" name="Column8164"/>
    <tableColumn id="8169" name="Column8165"/>
    <tableColumn id="8170" name="Column8166"/>
    <tableColumn id="8171" name="Column8167"/>
    <tableColumn id="8172" name="Column8168"/>
    <tableColumn id="8173" name="Column8169"/>
    <tableColumn id="8174" name="Column8170"/>
    <tableColumn id="8175" name="Column8171"/>
    <tableColumn id="8176" name="Column8172"/>
    <tableColumn id="8177" name="Column8173"/>
    <tableColumn id="8178" name="Column8174"/>
    <tableColumn id="8179" name="Column8175"/>
    <tableColumn id="8180" name="Column8176"/>
    <tableColumn id="8181" name="Column8177"/>
    <tableColumn id="8182" name="Column8178"/>
    <tableColumn id="8183" name="Column8179"/>
    <tableColumn id="8184" name="Column8180"/>
    <tableColumn id="8185" name="Column8181"/>
    <tableColumn id="8186" name="Column8182"/>
    <tableColumn id="8187" name="Column8183"/>
    <tableColumn id="8188" name="Column8184"/>
    <tableColumn id="8189" name="Column8185"/>
    <tableColumn id="8190" name="Column8186"/>
    <tableColumn id="8191" name="Column8187"/>
    <tableColumn id="8192" name="Column8188"/>
    <tableColumn id="8193" name="Column8189"/>
    <tableColumn id="8194" name="Column8190"/>
    <tableColumn id="8195" name="Column8191"/>
    <tableColumn id="8196" name="Column8192"/>
    <tableColumn id="8197" name="Column8193"/>
    <tableColumn id="8198" name="Column8194"/>
    <tableColumn id="8199" name="Column8195"/>
    <tableColumn id="8200" name="Column8196"/>
    <tableColumn id="8201" name="Column8197"/>
    <tableColumn id="8202" name="Column8198"/>
    <tableColumn id="8203" name="Column8199"/>
    <tableColumn id="8204" name="Column8200"/>
    <tableColumn id="8205" name="Column8201"/>
    <tableColumn id="8206" name="Column8202"/>
    <tableColumn id="8207" name="Column8203"/>
    <tableColumn id="8208" name="Column8204"/>
    <tableColumn id="8209" name="Column8205"/>
    <tableColumn id="8210" name="Column8206"/>
    <tableColumn id="8211" name="Column8207"/>
    <tableColumn id="8212" name="Column8208"/>
    <tableColumn id="8213" name="Column8209"/>
    <tableColumn id="8214" name="Column8210"/>
    <tableColumn id="8215" name="Column8211"/>
    <tableColumn id="8216" name="Column8212"/>
    <tableColumn id="8217" name="Column8213"/>
    <tableColumn id="8218" name="Column8214"/>
    <tableColumn id="8219" name="Column8215"/>
    <tableColumn id="8220" name="Column8216"/>
    <tableColumn id="8221" name="Column8217"/>
    <tableColumn id="8222" name="Column8218"/>
    <tableColumn id="8223" name="Column8219"/>
    <tableColumn id="8224" name="Column8220"/>
    <tableColumn id="8225" name="Column8221"/>
    <tableColumn id="8226" name="Column8222"/>
    <tableColumn id="8227" name="Column8223"/>
    <tableColumn id="8228" name="Column8224"/>
    <tableColumn id="8229" name="Column8225"/>
    <tableColumn id="8230" name="Column8226"/>
    <tableColumn id="8231" name="Column8227"/>
    <tableColumn id="8232" name="Column8228"/>
    <tableColumn id="8233" name="Column8229"/>
    <tableColumn id="8234" name="Column8230"/>
    <tableColumn id="8235" name="Column8231"/>
    <tableColumn id="8236" name="Column8232"/>
    <tableColumn id="8237" name="Column8233"/>
    <tableColumn id="8238" name="Column8234"/>
    <tableColumn id="8239" name="Column8235"/>
    <tableColumn id="8240" name="Column8236"/>
    <tableColumn id="8241" name="Column8237"/>
    <tableColumn id="8242" name="Column8238"/>
    <tableColumn id="8243" name="Column8239"/>
    <tableColumn id="8244" name="Column8240"/>
    <tableColumn id="8245" name="Column8241"/>
    <tableColumn id="8246" name="Column8242"/>
    <tableColumn id="8247" name="Column8243"/>
    <tableColumn id="8248" name="Column8244"/>
    <tableColumn id="8249" name="Column8245"/>
    <tableColumn id="8250" name="Column8246"/>
    <tableColumn id="8251" name="Column8247"/>
    <tableColumn id="8252" name="Column8248"/>
    <tableColumn id="8253" name="Column8249"/>
    <tableColumn id="8254" name="Column8250"/>
    <tableColumn id="8255" name="Column8251"/>
    <tableColumn id="8256" name="Column8252"/>
    <tableColumn id="8257" name="Column8253"/>
    <tableColumn id="8258" name="Column8254"/>
    <tableColumn id="8259" name="Column8255"/>
    <tableColumn id="8260" name="Column8256"/>
    <tableColumn id="8261" name="Column8257"/>
    <tableColumn id="8262" name="Column8258"/>
    <tableColumn id="8263" name="Column8259"/>
    <tableColumn id="8264" name="Column8260"/>
    <tableColumn id="8265" name="Column8261"/>
    <tableColumn id="8266" name="Column8262"/>
    <tableColumn id="8267" name="Column8263"/>
    <tableColumn id="8268" name="Column8264"/>
    <tableColumn id="8269" name="Column8265"/>
    <tableColumn id="8270" name="Column8266"/>
    <tableColumn id="8271" name="Column8267"/>
    <tableColumn id="8272" name="Column8268"/>
    <tableColumn id="8273" name="Column8269"/>
    <tableColumn id="8274" name="Column8270"/>
    <tableColumn id="8275" name="Column8271"/>
    <tableColumn id="8276" name="Column8272"/>
    <tableColumn id="8277" name="Column8273"/>
    <tableColumn id="8278" name="Column8274"/>
    <tableColumn id="8279" name="Column8275"/>
    <tableColumn id="8280" name="Column8276"/>
    <tableColumn id="8281" name="Column8277"/>
    <tableColumn id="8282" name="Column8278"/>
    <tableColumn id="8283" name="Column8279"/>
    <tableColumn id="8284" name="Column8280"/>
    <tableColumn id="8285" name="Column8281"/>
    <tableColumn id="8286" name="Column8282"/>
    <tableColumn id="8287" name="Column8283"/>
    <tableColumn id="8288" name="Column8284"/>
    <tableColumn id="8289" name="Column8285"/>
    <tableColumn id="8290" name="Column8286"/>
    <tableColumn id="8291" name="Column8287"/>
    <tableColumn id="8292" name="Column8288"/>
    <tableColumn id="8293" name="Column8289"/>
    <tableColumn id="8294" name="Column8290"/>
    <tableColumn id="8295" name="Column8291"/>
    <tableColumn id="8296" name="Column8292"/>
    <tableColumn id="8297" name="Column8293"/>
    <tableColumn id="8298" name="Column8294"/>
    <tableColumn id="8299" name="Column8295"/>
    <tableColumn id="8300" name="Column8296"/>
    <tableColumn id="8301" name="Column8297"/>
    <tableColumn id="8302" name="Column8298"/>
    <tableColumn id="8303" name="Column8299"/>
    <tableColumn id="8304" name="Column8300"/>
    <tableColumn id="8305" name="Column8301"/>
    <tableColumn id="8306" name="Column8302"/>
    <tableColumn id="8307" name="Column8303"/>
    <tableColumn id="8308" name="Column8304"/>
    <tableColumn id="8309" name="Column8305"/>
    <tableColumn id="8310" name="Column8306"/>
    <tableColumn id="8311" name="Column8307"/>
    <tableColumn id="8312" name="Column8308"/>
    <tableColumn id="8313" name="Column8309"/>
    <tableColumn id="8314" name="Column8310"/>
    <tableColumn id="8315" name="Column8311"/>
    <tableColumn id="8316" name="Column8312"/>
    <tableColumn id="8317" name="Column8313"/>
    <tableColumn id="8318" name="Column8314"/>
    <tableColumn id="8319" name="Column8315"/>
    <tableColumn id="8320" name="Column8316"/>
    <tableColumn id="8321" name="Column8317"/>
    <tableColumn id="8322" name="Column8318"/>
    <tableColumn id="8323" name="Column8319"/>
    <tableColumn id="8324" name="Column8320"/>
    <tableColumn id="8325" name="Column8321"/>
    <tableColumn id="8326" name="Column8322"/>
    <tableColumn id="8327" name="Column8323"/>
    <tableColumn id="8328" name="Column8324"/>
    <tableColumn id="8329" name="Column8325"/>
    <tableColumn id="8330" name="Column8326"/>
    <tableColumn id="8331" name="Column8327"/>
    <tableColumn id="8332" name="Column8328"/>
    <tableColumn id="8333" name="Column8329"/>
    <tableColumn id="8334" name="Column8330"/>
    <tableColumn id="8335" name="Column8331"/>
    <tableColumn id="8336" name="Column8332"/>
    <tableColumn id="8337" name="Column8333"/>
    <tableColumn id="8338" name="Column8334"/>
    <tableColumn id="8339" name="Column8335"/>
    <tableColumn id="8340" name="Column8336"/>
    <tableColumn id="8341" name="Column8337"/>
    <tableColumn id="8342" name="Column8338"/>
    <tableColumn id="8343" name="Column8339"/>
    <tableColumn id="8344" name="Column8340"/>
    <tableColumn id="8345" name="Column8341"/>
    <tableColumn id="8346" name="Column8342"/>
    <tableColumn id="8347" name="Column8343"/>
    <tableColumn id="8348" name="Column8344"/>
    <tableColumn id="8349" name="Column8345"/>
    <tableColumn id="8350" name="Column8346"/>
    <tableColumn id="8351" name="Column8347"/>
    <tableColumn id="8352" name="Column8348"/>
    <tableColumn id="8353" name="Column8349"/>
    <tableColumn id="8354" name="Column8350"/>
    <tableColumn id="8355" name="Column8351"/>
    <tableColumn id="8356" name="Column8352"/>
    <tableColumn id="8357" name="Column8353"/>
    <tableColumn id="8358" name="Column8354"/>
    <tableColumn id="8359" name="Column8355"/>
    <tableColumn id="8360" name="Column8356"/>
    <tableColumn id="8361" name="Column8357"/>
    <tableColumn id="8362" name="Column8358"/>
    <tableColumn id="8363" name="Column8359"/>
    <tableColumn id="8364" name="Column8360"/>
    <tableColumn id="8365" name="Column8361"/>
    <tableColumn id="8366" name="Column8362"/>
    <tableColumn id="8367" name="Column8363"/>
    <tableColumn id="8368" name="Column8364"/>
    <tableColumn id="8369" name="Column8365"/>
    <tableColumn id="8370" name="Column8366"/>
    <tableColumn id="8371" name="Column8367"/>
    <tableColumn id="8372" name="Column8368"/>
    <tableColumn id="8373" name="Column8369"/>
    <tableColumn id="8374" name="Column8370"/>
    <tableColumn id="8375" name="Column8371"/>
    <tableColumn id="8376" name="Column8372"/>
    <tableColumn id="8377" name="Column8373"/>
    <tableColumn id="8378" name="Column8374"/>
    <tableColumn id="8379" name="Column8375"/>
    <tableColumn id="8380" name="Column8376"/>
    <tableColumn id="8381" name="Column8377"/>
    <tableColumn id="8382" name="Column8378"/>
    <tableColumn id="8383" name="Column8379"/>
    <tableColumn id="8384" name="Column8380"/>
    <tableColumn id="8385" name="Column8381"/>
    <tableColumn id="8386" name="Column8382"/>
    <tableColumn id="8387" name="Column8383"/>
    <tableColumn id="8388" name="Column8384"/>
    <tableColumn id="8389" name="Column8385"/>
    <tableColumn id="8390" name="Column8386"/>
    <tableColumn id="8391" name="Column8387"/>
    <tableColumn id="8392" name="Column8388"/>
    <tableColumn id="8393" name="Column8389"/>
    <tableColumn id="8394" name="Column8390"/>
    <tableColumn id="8395" name="Column8391"/>
    <tableColumn id="8396" name="Column8392"/>
    <tableColumn id="8397" name="Column8393"/>
    <tableColumn id="8398" name="Column8394"/>
    <tableColumn id="8399" name="Column8395"/>
    <tableColumn id="8400" name="Column8396"/>
    <tableColumn id="8401" name="Column8397"/>
    <tableColumn id="8402" name="Column8398"/>
    <tableColumn id="8403" name="Column8399"/>
    <tableColumn id="8404" name="Column8400"/>
    <tableColumn id="8405" name="Column8401"/>
    <tableColumn id="8406" name="Column8402"/>
    <tableColumn id="8407" name="Column8403"/>
    <tableColumn id="8408" name="Column8404"/>
    <tableColumn id="8409" name="Column8405"/>
    <tableColumn id="8410" name="Column8406"/>
    <tableColumn id="8411" name="Column8407"/>
    <tableColumn id="8412" name="Column8408"/>
    <tableColumn id="8413" name="Column8409"/>
    <tableColumn id="8414" name="Column8410"/>
    <tableColumn id="8415" name="Column8411"/>
    <tableColumn id="8416" name="Column8412"/>
    <tableColumn id="8417" name="Column8413"/>
    <tableColumn id="8418" name="Column8414"/>
    <tableColumn id="8419" name="Column8415"/>
    <tableColumn id="8420" name="Column8416"/>
    <tableColumn id="8421" name="Column8417"/>
    <tableColumn id="8422" name="Column8418"/>
    <tableColumn id="8423" name="Column8419"/>
    <tableColumn id="8424" name="Column8420"/>
    <tableColumn id="8425" name="Column8421"/>
    <tableColumn id="8426" name="Column8422"/>
    <tableColumn id="8427" name="Column8423"/>
    <tableColumn id="8428" name="Column8424"/>
    <tableColumn id="8429" name="Column8425"/>
    <tableColumn id="8430" name="Column8426"/>
    <tableColumn id="8431" name="Column8427"/>
    <tableColumn id="8432" name="Column8428"/>
    <tableColumn id="8433" name="Column8429"/>
    <tableColumn id="8434" name="Column8430"/>
    <tableColumn id="8435" name="Column8431"/>
    <tableColumn id="8436" name="Column8432"/>
    <tableColumn id="8437" name="Column8433"/>
    <tableColumn id="8438" name="Column8434"/>
    <tableColumn id="8439" name="Column8435"/>
    <tableColumn id="8440" name="Column8436"/>
    <tableColumn id="8441" name="Column8437"/>
    <tableColumn id="8442" name="Column8438"/>
    <tableColumn id="8443" name="Column8439"/>
    <tableColumn id="8444" name="Column8440"/>
    <tableColumn id="8445" name="Column8441"/>
    <tableColumn id="8446" name="Column8442"/>
    <tableColumn id="8447" name="Column8443"/>
    <tableColumn id="8448" name="Column8444"/>
    <tableColumn id="8449" name="Column8445"/>
    <tableColumn id="8450" name="Column8446"/>
    <tableColumn id="8451" name="Column8447"/>
    <tableColumn id="8452" name="Column8448"/>
    <tableColumn id="8453" name="Column8449"/>
    <tableColumn id="8454" name="Column8450"/>
    <tableColumn id="8455" name="Column8451"/>
    <tableColumn id="8456" name="Column8452"/>
    <tableColumn id="8457" name="Column8453"/>
    <tableColumn id="8458" name="Column8454"/>
    <tableColumn id="8459" name="Column8455"/>
    <tableColumn id="8460" name="Column8456"/>
    <tableColumn id="8461" name="Column8457"/>
    <tableColumn id="8462" name="Column8458"/>
    <tableColumn id="8463" name="Column8459"/>
    <tableColumn id="8464" name="Column8460"/>
    <tableColumn id="8465" name="Column8461"/>
    <tableColumn id="8466" name="Column8462"/>
    <tableColumn id="8467" name="Column8463"/>
    <tableColumn id="8468" name="Column8464"/>
    <tableColumn id="8469" name="Column8465"/>
    <tableColumn id="8470" name="Column8466"/>
    <tableColumn id="8471" name="Column8467"/>
    <tableColumn id="8472" name="Column8468"/>
    <tableColumn id="8473" name="Column8469"/>
    <tableColumn id="8474" name="Column8470"/>
    <tableColumn id="8475" name="Column8471"/>
    <tableColumn id="8476" name="Column8472"/>
    <tableColumn id="8477" name="Column8473"/>
    <tableColumn id="8478" name="Column8474"/>
    <tableColumn id="8479" name="Column8475"/>
    <tableColumn id="8480" name="Column8476"/>
    <tableColumn id="8481" name="Column8477"/>
    <tableColumn id="8482" name="Column8478"/>
    <tableColumn id="8483" name="Column8479"/>
    <tableColumn id="8484" name="Column8480"/>
    <tableColumn id="8485" name="Column8481"/>
    <tableColumn id="8486" name="Column8482"/>
    <tableColumn id="8487" name="Column8483"/>
    <tableColumn id="8488" name="Column8484"/>
    <tableColumn id="8489" name="Column8485"/>
    <tableColumn id="8490" name="Column8486"/>
    <tableColumn id="8491" name="Column8487"/>
    <tableColumn id="8492" name="Column8488"/>
    <tableColumn id="8493" name="Column8489"/>
    <tableColumn id="8494" name="Column8490"/>
    <tableColumn id="8495" name="Column8491"/>
    <tableColumn id="8496" name="Column8492"/>
    <tableColumn id="8497" name="Column8493"/>
    <tableColumn id="8498" name="Column8494"/>
    <tableColumn id="8499" name="Column8495"/>
    <tableColumn id="8500" name="Column8496"/>
    <tableColumn id="8501" name="Column8497"/>
    <tableColumn id="8502" name="Column8498"/>
    <tableColumn id="8503" name="Column8499"/>
    <tableColumn id="8504" name="Column8500"/>
    <tableColumn id="8505" name="Column8501"/>
    <tableColumn id="8506" name="Column8502"/>
    <tableColumn id="8507" name="Column8503"/>
    <tableColumn id="8508" name="Column8504"/>
    <tableColumn id="8509" name="Column8505"/>
    <tableColumn id="8510" name="Column8506"/>
    <tableColumn id="8511" name="Column8507"/>
    <tableColumn id="8512" name="Column8508"/>
    <tableColumn id="8513" name="Column8509"/>
    <tableColumn id="8514" name="Column8510"/>
    <tableColumn id="8515" name="Column8511"/>
    <tableColumn id="8516" name="Column8512"/>
    <tableColumn id="8517" name="Column8513"/>
    <tableColumn id="8518" name="Column8514"/>
    <tableColumn id="8519" name="Column8515"/>
    <tableColumn id="8520" name="Column8516"/>
    <tableColumn id="8521" name="Column8517"/>
    <tableColumn id="8522" name="Column8518"/>
    <tableColumn id="8523" name="Column8519"/>
    <tableColumn id="8524" name="Column8520"/>
    <tableColumn id="8525" name="Column8521"/>
    <tableColumn id="8526" name="Column8522"/>
    <tableColumn id="8527" name="Column8523"/>
    <tableColumn id="8528" name="Column8524"/>
    <tableColumn id="8529" name="Column8525"/>
    <tableColumn id="8530" name="Column8526"/>
    <tableColumn id="8531" name="Column8527"/>
    <tableColumn id="8532" name="Column8528"/>
    <tableColumn id="8533" name="Column8529"/>
    <tableColumn id="8534" name="Column8530"/>
    <tableColumn id="8535" name="Column8531"/>
    <tableColumn id="8536" name="Column8532"/>
    <tableColumn id="8537" name="Column8533"/>
    <tableColumn id="8538" name="Column8534"/>
    <tableColumn id="8539" name="Column8535"/>
    <tableColumn id="8540" name="Column8536"/>
    <tableColumn id="8541" name="Column8537"/>
    <tableColumn id="8542" name="Column8538"/>
    <tableColumn id="8543" name="Column8539"/>
    <tableColumn id="8544" name="Column8540"/>
    <tableColumn id="8545" name="Column8541"/>
    <tableColumn id="8546" name="Column8542"/>
    <tableColumn id="8547" name="Column8543"/>
    <tableColumn id="8548" name="Column8544"/>
    <tableColumn id="8549" name="Column8545"/>
    <tableColumn id="8550" name="Column8546"/>
    <tableColumn id="8551" name="Column8547"/>
    <tableColumn id="8552" name="Column8548"/>
    <tableColumn id="8553" name="Column8549"/>
    <tableColumn id="8554" name="Column8550"/>
    <tableColumn id="8555" name="Column8551"/>
    <tableColumn id="8556" name="Column8552"/>
    <tableColumn id="8557" name="Column8553"/>
    <tableColumn id="8558" name="Column8554"/>
    <tableColumn id="8559" name="Column8555"/>
    <tableColumn id="8560" name="Column8556"/>
    <tableColumn id="8561" name="Column8557"/>
    <tableColumn id="8562" name="Column8558"/>
    <tableColumn id="8563" name="Column8559"/>
    <tableColumn id="8564" name="Column8560"/>
    <tableColumn id="8565" name="Column8561"/>
    <tableColumn id="8566" name="Column8562"/>
    <tableColumn id="8567" name="Column8563"/>
    <tableColumn id="8568" name="Column8564"/>
    <tableColumn id="8569" name="Column8565"/>
    <tableColumn id="8570" name="Column8566"/>
    <tableColumn id="8571" name="Column8567"/>
    <tableColumn id="8572" name="Column8568"/>
    <tableColumn id="8573" name="Column8569"/>
    <tableColumn id="8574" name="Column8570"/>
    <tableColumn id="8575" name="Column8571"/>
    <tableColumn id="8576" name="Column8572"/>
    <tableColumn id="8577" name="Column8573"/>
    <tableColumn id="8578" name="Column8574"/>
    <tableColumn id="8579" name="Column8575"/>
    <tableColumn id="8580" name="Column8576"/>
    <tableColumn id="8581" name="Column8577"/>
    <tableColumn id="8582" name="Column8578"/>
    <tableColumn id="8583" name="Column8579"/>
    <tableColumn id="8584" name="Column8580"/>
    <tableColumn id="8585" name="Column8581"/>
    <tableColumn id="8586" name="Column8582"/>
    <tableColumn id="8587" name="Column8583"/>
    <tableColumn id="8588" name="Column8584"/>
    <tableColumn id="8589" name="Column8585"/>
    <tableColumn id="8590" name="Column8586"/>
    <tableColumn id="8591" name="Column8587"/>
    <tableColumn id="8592" name="Column8588"/>
    <tableColumn id="8593" name="Column8589"/>
    <tableColumn id="8594" name="Column8590"/>
    <tableColumn id="8595" name="Column8591"/>
    <tableColumn id="8596" name="Column8592"/>
    <tableColumn id="8597" name="Column8593"/>
    <tableColumn id="8598" name="Column8594"/>
    <tableColumn id="8599" name="Column8595"/>
    <tableColumn id="8600" name="Column8596"/>
    <tableColumn id="8601" name="Column8597"/>
    <tableColumn id="8602" name="Column8598"/>
    <tableColumn id="8603" name="Column8599"/>
    <tableColumn id="8604" name="Column8600"/>
    <tableColumn id="8605" name="Column8601"/>
    <tableColumn id="8606" name="Column8602"/>
    <tableColumn id="8607" name="Column8603"/>
    <tableColumn id="8608" name="Column8604"/>
    <tableColumn id="8609" name="Column8605"/>
    <tableColumn id="8610" name="Column8606"/>
    <tableColumn id="8611" name="Column8607"/>
    <tableColumn id="8612" name="Column8608"/>
    <tableColumn id="8613" name="Column8609"/>
    <tableColumn id="8614" name="Column8610"/>
    <tableColumn id="8615" name="Column8611"/>
    <tableColumn id="8616" name="Column8612"/>
    <tableColumn id="8617" name="Column8613"/>
    <tableColumn id="8618" name="Column8614"/>
    <tableColumn id="8619" name="Column8615"/>
    <tableColumn id="8620" name="Column8616"/>
    <tableColumn id="8621" name="Column8617"/>
    <tableColumn id="8622" name="Column8618"/>
    <tableColumn id="8623" name="Column8619"/>
    <tableColumn id="8624" name="Column8620"/>
    <tableColumn id="8625" name="Column8621"/>
    <tableColumn id="8626" name="Column8622"/>
    <tableColumn id="8627" name="Column8623"/>
    <tableColumn id="8628" name="Column8624"/>
    <tableColumn id="8629" name="Column8625"/>
    <tableColumn id="8630" name="Column8626"/>
    <tableColumn id="8631" name="Column8627"/>
    <tableColumn id="8632" name="Column8628"/>
    <tableColumn id="8633" name="Column8629"/>
    <tableColumn id="8634" name="Column8630"/>
    <tableColumn id="8635" name="Column8631"/>
    <tableColumn id="8636" name="Column8632"/>
    <tableColumn id="8637" name="Column8633"/>
    <tableColumn id="8638" name="Column8634"/>
    <tableColumn id="8639" name="Column8635"/>
    <tableColumn id="8640" name="Column8636"/>
    <tableColumn id="8641" name="Column8637"/>
    <tableColumn id="8642" name="Column8638"/>
    <tableColumn id="8643" name="Column8639"/>
    <tableColumn id="8644" name="Column8640"/>
    <tableColumn id="8645" name="Column8641"/>
    <tableColumn id="8646" name="Column8642"/>
    <tableColumn id="8647" name="Column8643"/>
    <tableColumn id="8648" name="Column8644"/>
    <tableColumn id="8649" name="Column8645"/>
    <tableColumn id="8650" name="Column8646"/>
    <tableColumn id="8651" name="Column8647"/>
    <tableColumn id="8652" name="Column8648"/>
    <tableColumn id="8653" name="Column8649"/>
    <tableColumn id="8654" name="Column8650"/>
    <tableColumn id="8655" name="Column8651"/>
    <tableColumn id="8656" name="Column8652"/>
    <tableColumn id="8657" name="Column8653"/>
    <tableColumn id="8658" name="Column8654"/>
    <tableColumn id="8659" name="Column8655"/>
    <tableColumn id="8660" name="Column8656"/>
    <tableColumn id="8661" name="Column8657"/>
    <tableColumn id="8662" name="Column8658"/>
    <tableColumn id="8663" name="Column8659"/>
    <tableColumn id="8664" name="Column8660"/>
    <tableColumn id="8665" name="Column8661"/>
    <tableColumn id="8666" name="Column8662"/>
    <tableColumn id="8667" name="Column8663"/>
    <tableColumn id="8668" name="Column8664"/>
    <tableColumn id="8669" name="Column8665"/>
    <tableColumn id="8670" name="Column8666"/>
    <tableColumn id="8671" name="Column8667"/>
    <tableColumn id="8672" name="Column8668"/>
    <tableColumn id="8673" name="Column8669"/>
    <tableColumn id="8674" name="Column8670"/>
    <tableColumn id="8675" name="Column8671"/>
    <tableColumn id="8676" name="Column8672"/>
    <tableColumn id="8677" name="Column8673"/>
    <tableColumn id="8678" name="Column8674"/>
    <tableColumn id="8679" name="Column8675"/>
    <tableColumn id="8680" name="Column8676"/>
    <tableColumn id="8681" name="Column8677"/>
    <tableColumn id="8682" name="Column8678"/>
    <tableColumn id="8683" name="Column8679"/>
    <tableColumn id="8684" name="Column8680"/>
    <tableColumn id="8685" name="Column8681"/>
    <tableColumn id="8686" name="Column8682"/>
    <tableColumn id="8687" name="Column8683"/>
    <tableColumn id="8688" name="Column8684"/>
    <tableColumn id="8689" name="Column8685"/>
    <tableColumn id="8690" name="Column8686"/>
    <tableColumn id="8691" name="Column8687"/>
    <tableColumn id="8692" name="Column8688"/>
    <tableColumn id="8693" name="Column8689"/>
    <tableColumn id="8694" name="Column8690"/>
    <tableColumn id="8695" name="Column8691"/>
    <tableColumn id="8696" name="Column8692"/>
    <tableColumn id="8697" name="Column8693"/>
    <tableColumn id="8698" name="Column8694"/>
    <tableColumn id="8699" name="Column8695"/>
    <tableColumn id="8700" name="Column8696"/>
    <tableColumn id="8701" name="Column8697"/>
    <tableColumn id="8702" name="Column8698"/>
    <tableColumn id="8703" name="Column8699"/>
    <tableColumn id="8704" name="Column8700"/>
    <tableColumn id="8705" name="Column8701"/>
    <tableColumn id="8706" name="Column8702"/>
    <tableColumn id="8707" name="Column8703"/>
    <tableColumn id="8708" name="Column8704"/>
    <tableColumn id="8709" name="Column8705"/>
    <tableColumn id="8710" name="Column8706"/>
    <tableColumn id="8711" name="Column8707"/>
    <tableColumn id="8712" name="Column8708"/>
    <tableColumn id="8713" name="Column8709"/>
    <tableColumn id="8714" name="Column8710"/>
    <tableColumn id="8715" name="Column8711"/>
    <tableColumn id="8716" name="Column8712"/>
    <tableColumn id="8717" name="Column8713"/>
    <tableColumn id="8718" name="Column8714"/>
    <tableColumn id="8719" name="Column8715"/>
    <tableColumn id="8720" name="Column8716"/>
    <tableColumn id="8721" name="Column8717"/>
    <tableColumn id="8722" name="Column8718"/>
    <tableColumn id="8723" name="Column8719"/>
    <tableColumn id="8724" name="Column8720"/>
    <tableColumn id="8725" name="Column8721"/>
    <tableColumn id="8726" name="Column8722"/>
    <tableColumn id="8727" name="Column8723"/>
    <tableColumn id="8728" name="Column8724"/>
    <tableColumn id="8729" name="Column8725"/>
    <tableColumn id="8730" name="Column8726"/>
    <tableColumn id="8731" name="Column8727"/>
    <tableColumn id="8732" name="Column8728"/>
    <tableColumn id="8733" name="Column8729"/>
    <tableColumn id="8734" name="Column8730"/>
    <tableColumn id="8735" name="Column8731"/>
    <tableColumn id="8736" name="Column8732"/>
    <tableColumn id="8737" name="Column8733"/>
    <tableColumn id="8738" name="Column8734"/>
    <tableColumn id="8739" name="Column8735"/>
    <tableColumn id="8740" name="Column8736"/>
    <tableColumn id="8741" name="Column8737"/>
    <tableColumn id="8742" name="Column8738"/>
    <tableColumn id="8743" name="Column8739"/>
    <tableColumn id="8744" name="Column8740"/>
    <tableColumn id="8745" name="Column8741"/>
    <tableColumn id="8746" name="Column8742"/>
    <tableColumn id="8747" name="Column8743"/>
    <tableColumn id="8748" name="Column8744"/>
    <tableColumn id="8749" name="Column8745"/>
    <tableColumn id="8750" name="Column8746"/>
    <tableColumn id="8751" name="Column8747"/>
    <tableColumn id="8752" name="Column8748"/>
    <tableColumn id="8753" name="Column8749"/>
    <tableColumn id="8754" name="Column8750"/>
    <tableColumn id="8755" name="Column8751"/>
    <tableColumn id="8756" name="Column8752"/>
    <tableColumn id="8757" name="Column8753"/>
    <tableColumn id="8758" name="Column8754"/>
    <tableColumn id="8759" name="Column8755"/>
    <tableColumn id="8760" name="Column8756"/>
    <tableColumn id="8761" name="Column8757"/>
    <tableColumn id="8762" name="Column8758"/>
    <tableColumn id="8763" name="Column8759"/>
    <tableColumn id="8764" name="Column8760"/>
    <tableColumn id="8765" name="Column8761"/>
    <tableColumn id="8766" name="Column8762"/>
    <tableColumn id="8767" name="Column8763"/>
    <tableColumn id="8768" name="Column8764"/>
    <tableColumn id="8769" name="Column8765"/>
    <tableColumn id="8770" name="Column8766"/>
    <tableColumn id="8771" name="Column8767"/>
    <tableColumn id="8772" name="Column8768"/>
    <tableColumn id="8773" name="Column8769"/>
    <tableColumn id="8774" name="Column8770"/>
    <tableColumn id="8775" name="Column8771"/>
    <tableColumn id="8776" name="Column8772"/>
    <tableColumn id="8777" name="Column8773"/>
    <tableColumn id="8778" name="Column8774"/>
    <tableColumn id="8779" name="Column8775"/>
    <tableColumn id="8780" name="Column8776"/>
    <tableColumn id="8781" name="Column8777"/>
    <tableColumn id="8782" name="Column8778"/>
    <tableColumn id="8783" name="Column8779"/>
    <tableColumn id="8784" name="Column8780"/>
    <tableColumn id="8785" name="Column8781"/>
    <tableColumn id="8786" name="Column8782"/>
    <tableColumn id="8787" name="Column8783"/>
    <tableColumn id="8788" name="Column8784"/>
    <tableColumn id="8789" name="Column8785"/>
    <tableColumn id="8790" name="Column8786"/>
    <tableColumn id="8791" name="Column8787"/>
    <tableColumn id="8792" name="Column8788"/>
    <tableColumn id="8793" name="Column8789"/>
    <tableColumn id="8794" name="Column8790"/>
    <tableColumn id="8795" name="Column8791"/>
    <tableColumn id="8796" name="Column8792"/>
    <tableColumn id="8797" name="Column8793"/>
    <tableColumn id="8798" name="Column8794"/>
    <tableColumn id="8799" name="Column8795"/>
    <tableColumn id="8800" name="Column8796"/>
    <tableColumn id="8801" name="Column8797"/>
    <tableColumn id="8802" name="Column8798"/>
    <tableColumn id="8803" name="Column8799"/>
    <tableColumn id="8804" name="Column8800"/>
    <tableColumn id="8805" name="Column8801"/>
    <tableColumn id="8806" name="Column8802"/>
    <tableColumn id="8807" name="Column8803"/>
    <tableColumn id="8808" name="Column8804"/>
    <tableColumn id="8809" name="Column8805"/>
    <tableColumn id="8810" name="Column8806"/>
    <tableColumn id="8811" name="Column8807"/>
    <tableColumn id="8812" name="Column8808"/>
    <tableColumn id="8813" name="Column8809"/>
    <tableColumn id="8814" name="Column8810"/>
    <tableColumn id="8815" name="Column8811"/>
    <tableColumn id="8816" name="Column8812"/>
    <tableColumn id="8817" name="Column8813"/>
    <tableColumn id="8818" name="Column8814"/>
    <tableColumn id="8819" name="Column8815"/>
    <tableColumn id="8820" name="Column8816"/>
    <tableColumn id="8821" name="Column8817"/>
    <tableColumn id="8822" name="Column8818"/>
    <tableColumn id="8823" name="Column8819"/>
    <tableColumn id="8824" name="Column8820"/>
    <tableColumn id="8825" name="Column8821"/>
    <tableColumn id="8826" name="Column8822"/>
    <tableColumn id="8827" name="Column8823"/>
    <tableColumn id="8828" name="Column8824"/>
    <tableColumn id="8829" name="Column8825"/>
    <tableColumn id="8830" name="Column8826"/>
    <tableColumn id="8831" name="Column8827"/>
    <tableColumn id="8832" name="Column8828"/>
    <tableColumn id="8833" name="Column8829"/>
    <tableColumn id="8834" name="Column8830"/>
    <tableColumn id="8835" name="Column8831"/>
    <tableColumn id="8836" name="Column8832"/>
    <tableColumn id="8837" name="Column8833"/>
    <tableColumn id="8838" name="Column8834"/>
    <tableColumn id="8839" name="Column8835"/>
    <tableColumn id="8840" name="Column8836"/>
    <tableColumn id="8841" name="Column8837"/>
    <tableColumn id="8842" name="Column8838"/>
    <tableColumn id="8843" name="Column8839"/>
    <tableColumn id="8844" name="Column8840"/>
    <tableColumn id="8845" name="Column8841"/>
    <tableColumn id="8846" name="Column8842"/>
    <tableColumn id="8847" name="Column8843"/>
    <tableColumn id="8848" name="Column8844"/>
    <tableColumn id="8849" name="Column8845"/>
    <tableColumn id="8850" name="Column8846"/>
    <tableColumn id="8851" name="Column8847"/>
    <tableColumn id="8852" name="Column8848"/>
    <tableColumn id="8853" name="Column8849"/>
    <tableColumn id="8854" name="Column8850"/>
    <tableColumn id="8855" name="Column8851"/>
    <tableColumn id="8856" name="Column8852"/>
    <tableColumn id="8857" name="Column8853"/>
    <tableColumn id="8858" name="Column8854"/>
    <tableColumn id="8859" name="Column8855"/>
    <tableColumn id="8860" name="Column8856"/>
    <tableColumn id="8861" name="Column8857"/>
    <tableColumn id="8862" name="Column8858"/>
    <tableColumn id="8863" name="Column8859"/>
    <tableColumn id="8864" name="Column8860"/>
    <tableColumn id="8865" name="Column8861"/>
    <tableColumn id="8866" name="Column8862"/>
    <tableColumn id="8867" name="Column8863"/>
    <tableColumn id="8868" name="Column8864"/>
    <tableColumn id="8869" name="Column8865"/>
    <tableColumn id="8870" name="Column8866"/>
    <tableColumn id="8871" name="Column8867"/>
    <tableColumn id="8872" name="Column8868"/>
    <tableColumn id="8873" name="Column8869"/>
    <tableColumn id="8874" name="Column8870"/>
    <tableColumn id="8875" name="Column8871"/>
    <tableColumn id="8876" name="Column8872"/>
    <tableColumn id="8877" name="Column8873"/>
    <tableColumn id="8878" name="Column8874"/>
    <tableColumn id="8879" name="Column8875"/>
    <tableColumn id="8880" name="Column8876"/>
    <tableColumn id="8881" name="Column8877"/>
    <tableColumn id="8882" name="Column8878"/>
    <tableColumn id="8883" name="Column8879"/>
    <tableColumn id="8884" name="Column8880"/>
    <tableColumn id="8885" name="Column8881"/>
    <tableColumn id="8886" name="Column8882"/>
    <tableColumn id="8887" name="Column8883"/>
    <tableColumn id="8888" name="Column8884"/>
    <tableColumn id="8889" name="Column8885"/>
    <tableColumn id="8890" name="Column8886"/>
    <tableColumn id="8891" name="Column8887"/>
    <tableColumn id="8892" name="Column8888"/>
    <tableColumn id="8893" name="Column8889"/>
    <tableColumn id="8894" name="Column8890"/>
    <tableColumn id="8895" name="Column8891"/>
    <tableColumn id="8896" name="Column8892"/>
    <tableColumn id="8897" name="Column8893"/>
    <tableColumn id="8898" name="Column8894"/>
    <tableColumn id="8899" name="Column8895"/>
    <tableColumn id="8900" name="Column8896"/>
    <tableColumn id="8901" name="Column8897"/>
    <tableColumn id="8902" name="Column8898"/>
    <tableColumn id="8903" name="Column8899"/>
    <tableColumn id="8904" name="Column8900"/>
    <tableColumn id="8905" name="Column8901"/>
    <tableColumn id="8906" name="Column8902"/>
    <tableColumn id="8907" name="Column8903"/>
    <tableColumn id="8908" name="Column8904"/>
    <tableColumn id="8909" name="Column8905"/>
    <tableColumn id="8910" name="Column8906"/>
    <tableColumn id="8911" name="Column8907"/>
    <tableColumn id="8912" name="Column8908"/>
    <tableColumn id="8913" name="Column8909"/>
    <tableColumn id="8914" name="Column8910"/>
    <tableColumn id="8915" name="Column8911"/>
    <tableColumn id="8916" name="Column8912"/>
    <tableColumn id="8917" name="Column8913"/>
    <tableColumn id="8918" name="Column8914"/>
    <tableColumn id="8919" name="Column8915"/>
    <tableColumn id="8920" name="Column8916"/>
    <tableColumn id="8921" name="Column8917"/>
    <tableColumn id="8922" name="Column8918"/>
    <tableColumn id="8923" name="Column8919"/>
    <tableColumn id="8924" name="Column8920"/>
    <tableColumn id="8925" name="Column8921"/>
    <tableColumn id="8926" name="Column8922"/>
    <tableColumn id="8927" name="Column8923"/>
    <tableColumn id="8928" name="Column8924"/>
    <tableColumn id="8929" name="Column8925"/>
    <tableColumn id="8930" name="Column8926"/>
    <tableColumn id="8931" name="Column8927"/>
    <tableColumn id="8932" name="Column8928"/>
    <tableColumn id="8933" name="Column8929"/>
    <tableColumn id="8934" name="Column8930"/>
    <tableColumn id="8935" name="Column8931"/>
    <tableColumn id="8936" name="Column8932"/>
    <tableColumn id="8937" name="Column8933"/>
    <tableColumn id="8938" name="Column8934"/>
    <tableColumn id="8939" name="Column8935"/>
    <tableColumn id="8940" name="Column8936"/>
    <tableColumn id="8941" name="Column8937"/>
    <tableColumn id="8942" name="Column8938"/>
    <tableColumn id="8943" name="Column8939"/>
    <tableColumn id="8944" name="Column8940"/>
    <tableColumn id="8945" name="Column8941"/>
    <tableColumn id="8946" name="Column8942"/>
    <tableColumn id="8947" name="Column8943"/>
    <tableColumn id="8948" name="Column8944"/>
    <tableColumn id="8949" name="Column8945"/>
    <tableColumn id="8950" name="Column8946"/>
    <tableColumn id="8951" name="Column8947"/>
    <tableColumn id="8952" name="Column8948"/>
    <tableColumn id="8953" name="Column8949"/>
    <tableColumn id="8954" name="Column8950"/>
    <tableColumn id="8955" name="Column8951"/>
    <tableColumn id="8956" name="Column8952"/>
    <tableColumn id="8957" name="Column8953"/>
    <tableColumn id="8958" name="Column8954"/>
    <tableColumn id="8959" name="Column8955"/>
    <tableColumn id="8960" name="Column8956"/>
    <tableColumn id="8961" name="Column8957"/>
    <tableColumn id="8962" name="Column8958"/>
    <tableColumn id="8963" name="Column8959"/>
    <tableColumn id="8964" name="Column8960"/>
    <tableColumn id="8965" name="Column8961"/>
    <tableColumn id="8966" name="Column8962"/>
    <tableColumn id="8967" name="Column8963"/>
    <tableColumn id="8968" name="Column8964"/>
    <tableColumn id="8969" name="Column8965"/>
    <tableColumn id="8970" name="Column8966"/>
    <tableColumn id="8971" name="Column8967"/>
    <tableColumn id="8972" name="Column8968"/>
    <tableColumn id="8973" name="Column8969"/>
    <tableColumn id="8974" name="Column8970"/>
    <tableColumn id="8975" name="Column8971"/>
    <tableColumn id="8976" name="Column8972"/>
    <tableColumn id="8977" name="Column8973"/>
    <tableColumn id="8978" name="Column8974"/>
    <tableColumn id="8979" name="Column8975"/>
    <tableColumn id="8980" name="Column8976"/>
    <tableColumn id="8981" name="Column8977"/>
    <tableColumn id="8982" name="Column8978"/>
    <tableColumn id="8983" name="Column8979"/>
    <tableColumn id="8984" name="Column8980"/>
    <tableColumn id="8985" name="Column8981"/>
    <tableColumn id="8986" name="Column8982"/>
    <tableColumn id="8987" name="Column8983"/>
    <tableColumn id="8988" name="Column8984"/>
    <tableColumn id="8989" name="Column8985"/>
    <tableColumn id="8990" name="Column8986"/>
    <tableColumn id="8991" name="Column8987"/>
    <tableColumn id="8992" name="Column8988"/>
    <tableColumn id="8993" name="Column8989"/>
    <tableColumn id="8994" name="Column8990"/>
    <tableColumn id="8995" name="Column8991"/>
    <tableColumn id="8996" name="Column8992"/>
    <tableColumn id="8997" name="Column8993"/>
    <tableColumn id="8998" name="Column8994"/>
    <tableColumn id="8999" name="Column8995"/>
    <tableColumn id="9000" name="Column8996"/>
    <tableColumn id="9001" name="Column8997"/>
    <tableColumn id="9002" name="Column8998"/>
    <tableColumn id="9003" name="Column8999"/>
    <tableColumn id="9004" name="Column9000"/>
    <tableColumn id="9005" name="Column9001"/>
    <tableColumn id="9006" name="Column9002"/>
    <tableColumn id="9007" name="Column9003"/>
    <tableColumn id="9008" name="Column9004"/>
    <tableColumn id="9009" name="Column9005"/>
    <tableColumn id="9010" name="Column9006"/>
    <tableColumn id="9011" name="Column9007"/>
    <tableColumn id="9012" name="Column9008"/>
    <tableColumn id="9013" name="Column9009"/>
    <tableColumn id="9014" name="Column9010"/>
    <tableColumn id="9015" name="Column9011"/>
    <tableColumn id="9016" name="Column9012"/>
    <tableColumn id="9017" name="Column9013"/>
    <tableColumn id="9018" name="Column9014"/>
    <tableColumn id="9019" name="Column9015"/>
    <tableColumn id="9020" name="Column9016"/>
    <tableColumn id="9021" name="Column9017"/>
    <tableColumn id="9022" name="Column9018"/>
    <tableColumn id="9023" name="Column9019"/>
    <tableColumn id="9024" name="Column9020"/>
    <tableColumn id="9025" name="Column9021"/>
    <tableColumn id="9026" name="Column9022"/>
    <tableColumn id="9027" name="Column9023"/>
    <tableColumn id="9028" name="Column9024"/>
    <tableColumn id="9029" name="Column9025"/>
    <tableColumn id="9030" name="Column9026"/>
    <tableColumn id="9031" name="Column9027"/>
    <tableColumn id="9032" name="Column9028"/>
    <tableColumn id="9033" name="Column9029"/>
    <tableColumn id="9034" name="Column9030"/>
    <tableColumn id="9035" name="Column9031"/>
    <tableColumn id="9036" name="Column9032"/>
    <tableColumn id="9037" name="Column9033"/>
    <tableColumn id="9038" name="Column9034"/>
    <tableColumn id="9039" name="Column9035"/>
    <tableColumn id="9040" name="Column9036"/>
    <tableColumn id="9041" name="Column9037"/>
    <tableColumn id="9042" name="Column9038"/>
    <tableColumn id="9043" name="Column9039"/>
    <tableColumn id="9044" name="Column9040"/>
    <tableColumn id="9045" name="Column9041"/>
    <tableColumn id="9046" name="Column9042"/>
    <tableColumn id="9047" name="Column9043"/>
    <tableColumn id="9048" name="Column9044"/>
    <tableColumn id="9049" name="Column9045"/>
    <tableColumn id="9050" name="Column9046"/>
    <tableColumn id="9051" name="Column9047"/>
    <tableColumn id="9052" name="Column9048"/>
    <tableColumn id="9053" name="Column9049"/>
    <tableColumn id="9054" name="Column9050"/>
    <tableColumn id="9055" name="Column9051"/>
    <tableColumn id="9056" name="Column9052"/>
    <tableColumn id="9057" name="Column9053"/>
    <tableColumn id="9058" name="Column9054"/>
    <tableColumn id="9059" name="Column9055"/>
    <tableColumn id="9060" name="Column9056"/>
    <tableColumn id="9061" name="Column9057"/>
    <tableColumn id="9062" name="Column9058"/>
    <tableColumn id="9063" name="Column9059"/>
    <tableColumn id="9064" name="Column9060"/>
    <tableColumn id="9065" name="Column9061"/>
    <tableColumn id="9066" name="Column9062"/>
    <tableColumn id="9067" name="Column9063"/>
    <tableColumn id="9068" name="Column9064"/>
    <tableColumn id="9069" name="Column9065"/>
    <tableColumn id="9070" name="Column9066"/>
    <tableColumn id="9071" name="Column9067"/>
    <tableColumn id="9072" name="Column9068"/>
    <tableColumn id="9073" name="Column9069"/>
    <tableColumn id="9074" name="Column9070"/>
    <tableColumn id="9075" name="Column9071"/>
    <tableColumn id="9076" name="Column9072"/>
    <tableColumn id="9077" name="Column9073"/>
    <tableColumn id="9078" name="Column9074"/>
    <tableColumn id="9079" name="Column9075"/>
    <tableColumn id="9080" name="Column9076"/>
    <tableColumn id="9081" name="Column9077"/>
    <tableColumn id="9082" name="Column9078"/>
    <tableColumn id="9083" name="Column9079"/>
    <tableColumn id="9084" name="Column9080"/>
    <tableColumn id="9085" name="Column9081"/>
    <tableColumn id="9086" name="Column9082"/>
    <tableColumn id="9087" name="Column9083"/>
    <tableColumn id="9088" name="Column9084"/>
    <tableColumn id="9089" name="Column9085"/>
    <tableColumn id="9090" name="Column9086"/>
    <tableColumn id="9091" name="Column9087"/>
    <tableColumn id="9092" name="Column9088"/>
    <tableColumn id="9093" name="Column9089"/>
    <tableColumn id="9094" name="Column9090"/>
    <tableColumn id="9095" name="Column9091"/>
    <tableColumn id="9096" name="Column9092"/>
    <tableColumn id="9097" name="Column9093"/>
    <tableColumn id="9098" name="Column9094"/>
    <tableColumn id="9099" name="Column9095"/>
    <tableColumn id="9100" name="Column9096"/>
    <tableColumn id="9101" name="Column9097"/>
    <tableColumn id="9102" name="Column9098"/>
    <tableColumn id="9103" name="Column9099"/>
    <tableColumn id="9104" name="Column9100"/>
    <tableColumn id="9105" name="Column9101"/>
    <tableColumn id="9106" name="Column9102"/>
    <tableColumn id="9107" name="Column9103"/>
    <tableColumn id="9108" name="Column9104"/>
    <tableColumn id="9109" name="Column9105"/>
    <tableColumn id="9110" name="Column9106"/>
    <tableColumn id="9111" name="Column9107"/>
    <tableColumn id="9112" name="Column9108"/>
    <tableColumn id="9113" name="Column9109"/>
    <tableColumn id="9114" name="Column9110"/>
    <tableColumn id="9115" name="Column9111"/>
    <tableColumn id="9116" name="Column9112"/>
    <tableColumn id="9117" name="Column9113"/>
    <tableColumn id="9118" name="Column9114"/>
    <tableColumn id="9119" name="Column9115"/>
    <tableColumn id="9120" name="Column9116"/>
    <tableColumn id="9121" name="Column9117"/>
    <tableColumn id="9122" name="Column9118"/>
    <tableColumn id="9123" name="Column9119"/>
    <tableColumn id="9124" name="Column9120"/>
    <tableColumn id="9125" name="Column9121"/>
    <tableColumn id="9126" name="Column9122"/>
    <tableColumn id="9127" name="Column9123"/>
    <tableColumn id="9128" name="Column9124"/>
    <tableColumn id="9129" name="Column9125"/>
    <tableColumn id="9130" name="Column9126"/>
    <tableColumn id="9131" name="Column9127"/>
    <tableColumn id="9132" name="Column9128"/>
    <tableColumn id="9133" name="Column9129"/>
    <tableColumn id="9134" name="Column9130"/>
    <tableColumn id="9135" name="Column9131"/>
    <tableColumn id="9136" name="Column9132"/>
    <tableColumn id="9137" name="Column9133"/>
    <tableColumn id="9138" name="Column9134"/>
    <tableColumn id="9139" name="Column9135"/>
    <tableColumn id="9140" name="Column9136"/>
    <tableColumn id="9141" name="Column9137"/>
    <tableColumn id="9142" name="Column9138"/>
    <tableColumn id="9143" name="Column9139"/>
    <tableColumn id="9144" name="Column9140"/>
    <tableColumn id="9145" name="Column9141"/>
    <tableColumn id="9146" name="Column9142"/>
    <tableColumn id="9147" name="Column9143"/>
    <tableColumn id="9148" name="Column9144"/>
    <tableColumn id="9149" name="Column9145"/>
    <tableColumn id="9150" name="Column9146"/>
    <tableColumn id="9151" name="Column9147"/>
    <tableColumn id="9152" name="Column9148"/>
    <tableColumn id="9153" name="Column9149"/>
    <tableColumn id="9154" name="Column9150"/>
    <tableColumn id="9155" name="Column9151"/>
    <tableColumn id="9156" name="Column9152"/>
    <tableColumn id="9157" name="Column9153"/>
    <tableColumn id="9158" name="Column9154"/>
    <tableColumn id="9159" name="Column9155"/>
    <tableColumn id="9160" name="Column9156"/>
    <tableColumn id="9161" name="Column9157"/>
    <tableColumn id="9162" name="Column9158"/>
    <tableColumn id="9163" name="Column9159"/>
    <tableColumn id="9164" name="Column9160"/>
    <tableColumn id="9165" name="Column9161"/>
    <tableColumn id="9166" name="Column9162"/>
    <tableColumn id="9167" name="Column9163"/>
    <tableColumn id="9168" name="Column9164"/>
    <tableColumn id="9169" name="Column9165"/>
    <tableColumn id="9170" name="Column9166"/>
    <tableColumn id="9171" name="Column9167"/>
    <tableColumn id="9172" name="Column9168"/>
    <tableColumn id="9173" name="Column9169"/>
    <tableColumn id="9174" name="Column9170"/>
    <tableColumn id="9175" name="Column9171"/>
    <tableColumn id="9176" name="Column9172"/>
    <tableColumn id="9177" name="Column9173"/>
    <tableColumn id="9178" name="Column9174"/>
    <tableColumn id="9179" name="Column9175"/>
    <tableColumn id="9180" name="Column9176"/>
    <tableColumn id="9181" name="Column9177"/>
    <tableColumn id="9182" name="Column9178"/>
    <tableColumn id="9183" name="Column9179"/>
    <tableColumn id="9184" name="Column9180"/>
    <tableColumn id="9185" name="Column9181"/>
    <tableColumn id="9186" name="Column9182"/>
    <tableColumn id="9187" name="Column9183"/>
    <tableColumn id="9188" name="Column9184"/>
    <tableColumn id="9189" name="Column9185"/>
    <tableColumn id="9190" name="Column9186"/>
    <tableColumn id="9191" name="Column9187"/>
    <tableColumn id="9192" name="Column9188"/>
    <tableColumn id="9193" name="Column9189"/>
    <tableColumn id="9194" name="Column9190"/>
    <tableColumn id="9195" name="Column9191"/>
    <tableColumn id="9196" name="Column9192"/>
    <tableColumn id="9197" name="Column9193"/>
    <tableColumn id="9198" name="Column9194"/>
    <tableColumn id="9199" name="Column9195"/>
    <tableColumn id="9200" name="Column9196"/>
    <tableColumn id="9201" name="Column9197"/>
    <tableColumn id="9202" name="Column9198"/>
    <tableColumn id="9203" name="Column9199"/>
    <tableColumn id="9204" name="Column9200"/>
    <tableColumn id="9205" name="Column9201"/>
    <tableColumn id="9206" name="Column9202"/>
    <tableColumn id="9207" name="Column9203"/>
    <tableColumn id="9208" name="Column9204"/>
    <tableColumn id="9209" name="Column9205"/>
    <tableColumn id="9210" name="Column9206"/>
    <tableColumn id="9211" name="Column9207"/>
    <tableColumn id="9212" name="Column9208"/>
    <tableColumn id="9213" name="Column9209"/>
    <tableColumn id="9214" name="Column9210"/>
    <tableColumn id="9215" name="Column9211"/>
    <tableColumn id="9216" name="Column9212"/>
    <tableColumn id="9217" name="Column9213"/>
    <tableColumn id="9218" name="Column9214"/>
    <tableColumn id="9219" name="Column9215"/>
    <tableColumn id="9220" name="Column9216"/>
    <tableColumn id="9221" name="Column9217"/>
    <tableColumn id="9222" name="Column9218"/>
    <tableColumn id="9223" name="Column9219"/>
    <tableColumn id="9224" name="Column9220"/>
    <tableColumn id="9225" name="Column9221"/>
    <tableColumn id="9226" name="Column9222"/>
    <tableColumn id="9227" name="Column9223"/>
    <tableColumn id="9228" name="Column9224"/>
    <tableColumn id="9229" name="Column9225"/>
    <tableColumn id="9230" name="Column9226"/>
    <tableColumn id="9231" name="Column9227"/>
    <tableColumn id="9232" name="Column9228"/>
    <tableColumn id="9233" name="Column9229"/>
    <tableColumn id="9234" name="Column9230"/>
    <tableColumn id="9235" name="Column9231"/>
    <tableColumn id="9236" name="Column9232"/>
    <tableColumn id="9237" name="Column9233"/>
    <tableColumn id="9238" name="Column9234"/>
    <tableColumn id="9239" name="Column9235"/>
    <tableColumn id="9240" name="Column9236"/>
    <tableColumn id="9241" name="Column9237"/>
    <tableColumn id="9242" name="Column9238"/>
    <tableColumn id="9243" name="Column9239"/>
    <tableColumn id="9244" name="Column9240"/>
    <tableColumn id="9245" name="Column9241"/>
    <tableColumn id="9246" name="Column9242"/>
    <tableColumn id="9247" name="Column9243"/>
    <tableColumn id="9248" name="Column9244"/>
    <tableColumn id="9249" name="Column9245"/>
    <tableColumn id="9250" name="Column9246"/>
    <tableColumn id="9251" name="Column9247"/>
    <tableColumn id="9252" name="Column9248"/>
    <tableColumn id="9253" name="Column9249"/>
    <tableColumn id="9254" name="Column9250"/>
    <tableColumn id="9255" name="Column9251"/>
    <tableColumn id="9256" name="Column9252"/>
    <tableColumn id="9257" name="Column9253"/>
    <tableColumn id="9258" name="Column9254"/>
    <tableColumn id="9259" name="Column9255"/>
    <tableColumn id="9260" name="Column9256"/>
    <tableColumn id="9261" name="Column9257"/>
    <tableColumn id="9262" name="Column9258"/>
    <tableColumn id="9263" name="Column9259"/>
    <tableColumn id="9264" name="Column9260"/>
    <tableColumn id="9265" name="Column9261"/>
    <tableColumn id="9266" name="Column9262"/>
    <tableColumn id="9267" name="Column9263"/>
    <tableColumn id="9268" name="Column9264"/>
    <tableColumn id="9269" name="Column9265"/>
    <tableColumn id="9270" name="Column9266"/>
    <tableColumn id="9271" name="Column9267"/>
    <tableColumn id="9272" name="Column9268"/>
    <tableColumn id="9273" name="Column9269"/>
    <tableColumn id="9274" name="Column9270"/>
    <tableColumn id="9275" name="Column9271"/>
    <tableColumn id="9276" name="Column9272"/>
    <tableColumn id="9277" name="Column9273"/>
    <tableColumn id="9278" name="Column9274"/>
    <tableColumn id="9279" name="Column9275"/>
    <tableColumn id="9280" name="Column9276"/>
    <tableColumn id="9281" name="Column9277"/>
    <tableColumn id="9282" name="Column9278"/>
    <tableColumn id="9283" name="Column9279"/>
    <tableColumn id="9284" name="Column9280"/>
    <tableColumn id="9285" name="Column9281"/>
    <tableColumn id="9286" name="Column9282"/>
    <tableColumn id="9287" name="Column9283"/>
    <tableColumn id="9288" name="Column9284"/>
    <tableColumn id="9289" name="Column9285"/>
    <tableColumn id="9290" name="Column9286"/>
    <tableColumn id="9291" name="Column9287"/>
    <tableColumn id="9292" name="Column9288"/>
    <tableColumn id="9293" name="Column9289"/>
    <tableColumn id="9294" name="Column9290"/>
    <tableColumn id="9295" name="Column9291"/>
    <tableColumn id="9296" name="Column9292"/>
    <tableColumn id="9297" name="Column9293"/>
    <tableColumn id="9298" name="Column9294"/>
    <tableColumn id="9299" name="Column9295"/>
    <tableColumn id="9300" name="Column9296"/>
    <tableColumn id="9301" name="Column9297"/>
    <tableColumn id="9302" name="Column9298"/>
    <tableColumn id="9303" name="Column9299"/>
    <tableColumn id="9304" name="Column9300"/>
    <tableColumn id="9305" name="Column9301"/>
    <tableColumn id="9306" name="Column9302"/>
    <tableColumn id="9307" name="Column9303"/>
    <tableColumn id="9308" name="Column9304"/>
    <tableColumn id="9309" name="Column9305"/>
    <tableColumn id="9310" name="Column9306"/>
    <tableColumn id="9311" name="Column9307"/>
    <tableColumn id="9312" name="Column9308"/>
    <tableColumn id="9313" name="Column9309"/>
    <tableColumn id="9314" name="Column9310"/>
    <tableColumn id="9315" name="Column9311"/>
    <tableColumn id="9316" name="Column9312"/>
    <tableColumn id="9317" name="Column9313"/>
    <tableColumn id="9318" name="Column9314"/>
    <tableColumn id="9319" name="Column9315"/>
    <tableColumn id="9320" name="Column9316"/>
    <tableColumn id="9321" name="Column9317"/>
    <tableColumn id="9322" name="Column9318"/>
    <tableColumn id="9323" name="Column9319"/>
    <tableColumn id="9324" name="Column9320"/>
    <tableColumn id="9325" name="Column9321"/>
    <tableColumn id="9326" name="Column9322"/>
    <tableColumn id="9327" name="Column9323"/>
    <tableColumn id="9328" name="Column9324"/>
    <tableColumn id="9329" name="Column9325"/>
    <tableColumn id="9330" name="Column9326"/>
    <tableColumn id="9331" name="Column9327"/>
    <tableColumn id="9332" name="Column9328"/>
    <tableColumn id="9333" name="Column9329"/>
    <tableColumn id="9334" name="Column9330"/>
    <tableColumn id="9335" name="Column9331"/>
    <tableColumn id="9336" name="Column9332"/>
    <tableColumn id="9337" name="Column9333"/>
    <tableColumn id="9338" name="Column9334"/>
    <tableColumn id="9339" name="Column9335"/>
    <tableColumn id="9340" name="Column9336"/>
    <tableColumn id="9341" name="Column9337"/>
    <tableColumn id="9342" name="Column9338"/>
    <tableColumn id="9343" name="Column9339"/>
    <tableColumn id="9344" name="Column9340"/>
    <tableColumn id="9345" name="Column9341"/>
    <tableColumn id="9346" name="Column9342"/>
    <tableColumn id="9347" name="Column9343"/>
    <tableColumn id="9348" name="Column9344"/>
    <tableColumn id="9349" name="Column9345"/>
    <tableColumn id="9350" name="Column9346"/>
    <tableColumn id="9351" name="Column9347"/>
    <tableColumn id="9352" name="Column9348"/>
    <tableColumn id="9353" name="Column9349"/>
    <tableColumn id="9354" name="Column9350"/>
    <tableColumn id="9355" name="Column9351"/>
    <tableColumn id="9356" name="Column9352"/>
    <tableColumn id="9357" name="Column9353"/>
    <tableColumn id="9358" name="Column9354"/>
    <tableColumn id="9359" name="Column9355"/>
    <tableColumn id="9360" name="Column9356"/>
    <tableColumn id="9361" name="Column9357"/>
    <tableColumn id="9362" name="Column9358"/>
    <tableColumn id="9363" name="Column9359"/>
    <tableColumn id="9364" name="Column9360"/>
    <tableColumn id="9365" name="Column9361"/>
    <tableColumn id="9366" name="Column9362"/>
    <tableColumn id="9367" name="Column9363"/>
    <tableColumn id="9368" name="Column9364"/>
    <tableColumn id="9369" name="Column9365"/>
    <tableColumn id="9370" name="Column9366"/>
    <tableColumn id="9371" name="Column9367"/>
    <tableColumn id="9372" name="Column9368"/>
    <tableColumn id="9373" name="Column9369"/>
    <tableColumn id="9374" name="Column9370"/>
    <tableColumn id="9375" name="Column9371"/>
    <tableColumn id="9376" name="Column9372"/>
    <tableColumn id="9377" name="Column9373"/>
    <tableColumn id="9378" name="Column9374"/>
    <tableColumn id="9379" name="Column9375"/>
    <tableColumn id="9380" name="Column9376"/>
    <tableColumn id="9381" name="Column9377"/>
    <tableColumn id="9382" name="Column9378"/>
    <tableColumn id="9383" name="Column9379"/>
    <tableColumn id="9384" name="Column9380"/>
    <tableColumn id="9385" name="Column9381"/>
    <tableColumn id="9386" name="Column9382"/>
    <tableColumn id="9387" name="Column9383"/>
    <tableColumn id="9388" name="Column9384"/>
    <tableColumn id="9389" name="Column9385"/>
    <tableColumn id="9390" name="Column9386"/>
    <tableColumn id="9391" name="Column9387"/>
    <tableColumn id="9392" name="Column9388"/>
    <tableColumn id="9393" name="Column9389"/>
    <tableColumn id="9394" name="Column9390"/>
    <tableColumn id="9395" name="Column9391"/>
    <tableColumn id="9396" name="Column9392"/>
    <tableColumn id="9397" name="Column9393"/>
    <tableColumn id="9398" name="Column9394"/>
    <tableColumn id="9399" name="Column9395"/>
    <tableColumn id="9400" name="Column9396"/>
    <tableColumn id="9401" name="Column9397"/>
    <tableColumn id="9402" name="Column9398"/>
    <tableColumn id="9403" name="Column9399"/>
    <tableColumn id="9404" name="Column9400"/>
    <tableColumn id="9405" name="Column9401"/>
    <tableColumn id="9406" name="Column9402"/>
    <tableColumn id="9407" name="Column9403"/>
    <tableColumn id="9408" name="Column9404"/>
    <tableColumn id="9409" name="Column9405"/>
    <tableColumn id="9410" name="Column9406"/>
    <tableColumn id="9411" name="Column9407"/>
    <tableColumn id="9412" name="Column9408"/>
    <tableColumn id="9413" name="Column9409"/>
    <tableColumn id="9414" name="Column9410"/>
    <tableColumn id="9415" name="Column9411"/>
    <tableColumn id="9416" name="Column9412"/>
    <tableColumn id="9417" name="Column9413"/>
    <tableColumn id="9418" name="Column9414"/>
    <tableColumn id="9419" name="Column9415"/>
    <tableColumn id="9420" name="Column9416"/>
    <tableColumn id="9421" name="Column9417"/>
    <tableColumn id="9422" name="Column9418"/>
    <tableColumn id="9423" name="Column9419"/>
    <tableColumn id="9424" name="Column9420"/>
    <tableColumn id="9425" name="Column9421"/>
    <tableColumn id="9426" name="Column9422"/>
    <tableColumn id="9427" name="Column9423"/>
    <tableColumn id="9428" name="Column9424"/>
    <tableColumn id="9429" name="Column9425"/>
    <tableColumn id="9430" name="Column9426"/>
    <tableColumn id="9431" name="Column9427"/>
    <tableColumn id="9432" name="Column9428"/>
    <tableColumn id="9433" name="Column9429"/>
    <tableColumn id="9434" name="Column9430"/>
    <tableColumn id="9435" name="Column9431"/>
    <tableColumn id="9436" name="Column9432"/>
    <tableColumn id="9437" name="Column9433"/>
    <tableColumn id="9438" name="Column9434"/>
    <tableColumn id="9439" name="Column9435"/>
    <tableColumn id="9440" name="Column9436"/>
    <tableColumn id="9441" name="Column9437"/>
    <tableColumn id="9442" name="Column9438"/>
    <tableColumn id="9443" name="Column9439"/>
    <tableColumn id="9444" name="Column9440"/>
    <tableColumn id="9445" name="Column9441"/>
    <tableColumn id="9446" name="Column9442"/>
    <tableColumn id="9447" name="Column9443"/>
    <tableColumn id="9448" name="Column9444"/>
    <tableColumn id="9449" name="Column9445"/>
    <tableColumn id="9450" name="Column9446"/>
    <tableColumn id="9451" name="Column9447"/>
    <tableColumn id="9452" name="Column9448"/>
    <tableColumn id="9453" name="Column9449"/>
    <tableColumn id="9454" name="Column9450"/>
    <tableColumn id="9455" name="Column9451"/>
    <tableColumn id="9456" name="Column9452"/>
    <tableColumn id="9457" name="Column9453"/>
    <tableColumn id="9458" name="Column9454"/>
    <tableColumn id="9459" name="Column9455"/>
    <tableColumn id="9460" name="Column9456"/>
    <tableColumn id="9461" name="Column9457"/>
    <tableColumn id="9462" name="Column9458"/>
    <tableColumn id="9463" name="Column9459"/>
    <tableColumn id="9464" name="Column9460"/>
    <tableColumn id="9465" name="Column9461"/>
    <tableColumn id="9466" name="Column9462"/>
    <tableColumn id="9467" name="Column9463"/>
    <tableColumn id="9468" name="Column9464"/>
    <tableColumn id="9469" name="Column9465"/>
    <tableColumn id="9470" name="Column9466"/>
    <tableColumn id="9471" name="Column9467"/>
    <tableColumn id="9472" name="Column9468"/>
    <tableColumn id="9473" name="Column9469"/>
    <tableColumn id="9474" name="Column9470"/>
    <tableColumn id="9475" name="Column9471"/>
    <tableColumn id="9476" name="Column9472"/>
    <tableColumn id="9477" name="Column9473"/>
    <tableColumn id="9478" name="Column9474"/>
    <tableColumn id="9479" name="Column9475"/>
    <tableColumn id="9480" name="Column9476"/>
    <tableColumn id="9481" name="Column9477"/>
    <tableColumn id="9482" name="Column9478"/>
    <tableColumn id="9483" name="Column9479"/>
    <tableColumn id="9484" name="Column9480"/>
    <tableColumn id="9485" name="Column9481"/>
    <tableColumn id="9486" name="Column9482"/>
    <tableColumn id="9487" name="Column9483"/>
    <tableColumn id="9488" name="Column9484"/>
    <tableColumn id="9489" name="Column9485"/>
    <tableColumn id="9490" name="Column9486"/>
    <tableColumn id="9491" name="Column9487"/>
    <tableColumn id="9492" name="Column9488"/>
    <tableColumn id="9493" name="Column9489"/>
    <tableColumn id="9494" name="Column9490"/>
    <tableColumn id="9495" name="Column9491"/>
    <tableColumn id="9496" name="Column9492"/>
    <tableColumn id="9497" name="Column9493"/>
    <tableColumn id="9498" name="Column9494"/>
    <tableColumn id="9499" name="Column9495"/>
    <tableColumn id="9500" name="Column9496"/>
    <tableColumn id="9501" name="Column9497"/>
    <tableColumn id="9502" name="Column9498"/>
    <tableColumn id="9503" name="Column9499"/>
    <tableColumn id="9504" name="Column9500"/>
    <tableColumn id="9505" name="Column9501"/>
    <tableColumn id="9506" name="Column9502"/>
    <tableColumn id="9507" name="Column9503"/>
    <tableColumn id="9508" name="Column9504"/>
    <tableColumn id="9509" name="Column9505"/>
    <tableColumn id="9510" name="Column9506"/>
    <tableColumn id="9511" name="Column9507"/>
    <tableColumn id="9512" name="Column9508"/>
    <tableColumn id="9513" name="Column9509"/>
    <tableColumn id="9514" name="Column9510"/>
    <tableColumn id="9515" name="Column9511"/>
    <tableColumn id="9516" name="Column9512"/>
    <tableColumn id="9517" name="Column9513"/>
    <tableColumn id="9518" name="Column9514"/>
    <tableColumn id="9519" name="Column9515"/>
    <tableColumn id="9520" name="Column9516"/>
    <tableColumn id="9521" name="Column9517"/>
    <tableColumn id="9522" name="Column9518"/>
    <tableColumn id="9523" name="Column9519"/>
    <tableColumn id="9524" name="Column9520"/>
    <tableColumn id="9525" name="Column9521"/>
    <tableColumn id="9526" name="Column9522"/>
    <tableColumn id="9527" name="Column9523"/>
    <tableColumn id="9528" name="Column9524"/>
    <tableColumn id="9529" name="Column9525"/>
    <tableColumn id="9530" name="Column9526"/>
    <tableColumn id="9531" name="Column9527"/>
    <tableColumn id="9532" name="Column9528"/>
    <tableColumn id="9533" name="Column9529"/>
    <tableColumn id="9534" name="Column9530"/>
    <tableColumn id="9535" name="Column9531"/>
    <tableColumn id="9536" name="Column9532"/>
    <tableColumn id="9537" name="Column9533"/>
    <tableColumn id="9538" name="Column9534"/>
    <tableColumn id="9539" name="Column9535"/>
    <tableColumn id="9540" name="Column9536"/>
    <tableColumn id="9541" name="Column9537"/>
    <tableColumn id="9542" name="Column9538"/>
    <tableColumn id="9543" name="Column9539"/>
    <tableColumn id="9544" name="Column9540"/>
    <tableColumn id="9545" name="Column9541"/>
    <tableColumn id="9546" name="Column9542"/>
    <tableColumn id="9547" name="Column9543"/>
    <tableColumn id="9548" name="Column9544"/>
    <tableColumn id="9549" name="Column9545"/>
    <tableColumn id="9550" name="Column9546"/>
    <tableColumn id="9551" name="Column9547"/>
    <tableColumn id="9552" name="Column9548"/>
    <tableColumn id="9553" name="Column9549"/>
    <tableColumn id="9554" name="Column9550"/>
    <tableColumn id="9555" name="Column9551"/>
    <tableColumn id="9556" name="Column9552"/>
    <tableColumn id="9557" name="Column9553"/>
    <tableColumn id="9558" name="Column9554"/>
    <tableColumn id="9559" name="Column9555"/>
    <tableColumn id="9560" name="Column9556"/>
    <tableColumn id="9561" name="Column9557"/>
    <tableColumn id="9562" name="Column9558"/>
    <tableColumn id="9563" name="Column9559"/>
    <tableColumn id="9564" name="Column9560"/>
    <tableColumn id="9565" name="Column9561"/>
    <tableColumn id="9566" name="Column9562"/>
    <tableColumn id="9567" name="Column9563"/>
    <tableColumn id="9568" name="Column9564"/>
    <tableColumn id="9569" name="Column9565"/>
    <tableColumn id="9570" name="Column9566"/>
    <tableColumn id="9571" name="Column9567"/>
    <tableColumn id="9572" name="Column9568"/>
    <tableColumn id="9573" name="Column9569"/>
    <tableColumn id="9574" name="Column9570"/>
    <tableColumn id="9575" name="Column9571"/>
    <tableColumn id="9576" name="Column9572"/>
    <tableColumn id="9577" name="Column9573"/>
    <tableColumn id="9578" name="Column9574"/>
    <tableColumn id="9579" name="Column9575"/>
    <tableColumn id="9580" name="Column9576"/>
    <tableColumn id="9581" name="Column9577"/>
    <tableColumn id="9582" name="Column9578"/>
    <tableColumn id="9583" name="Column9579"/>
    <tableColumn id="9584" name="Column9580"/>
    <tableColumn id="9585" name="Column9581"/>
    <tableColumn id="9586" name="Column9582"/>
    <tableColumn id="9587" name="Column9583"/>
    <tableColumn id="9588" name="Column9584"/>
    <tableColumn id="9589" name="Column9585"/>
    <tableColumn id="9590" name="Column9586"/>
    <tableColumn id="9591" name="Column9587"/>
    <tableColumn id="9592" name="Column9588"/>
    <tableColumn id="9593" name="Column9589"/>
    <tableColumn id="9594" name="Column9590"/>
    <tableColumn id="9595" name="Column9591"/>
    <tableColumn id="9596" name="Column9592"/>
    <tableColumn id="9597" name="Column9593"/>
    <tableColumn id="9598" name="Column9594"/>
    <tableColumn id="9599" name="Column9595"/>
    <tableColumn id="9600" name="Column9596"/>
    <tableColumn id="9601" name="Column9597"/>
    <tableColumn id="9602" name="Column9598"/>
    <tableColumn id="9603" name="Column9599"/>
    <tableColumn id="9604" name="Column9600"/>
    <tableColumn id="9605" name="Column9601"/>
    <tableColumn id="9606" name="Column9602"/>
    <tableColumn id="9607" name="Column9603"/>
    <tableColumn id="9608" name="Column9604"/>
    <tableColumn id="9609" name="Column9605"/>
    <tableColumn id="9610" name="Column9606"/>
    <tableColumn id="9611" name="Column9607"/>
    <tableColumn id="9612" name="Column9608"/>
    <tableColumn id="9613" name="Column9609"/>
    <tableColumn id="9614" name="Column9610"/>
    <tableColumn id="9615" name="Column9611"/>
    <tableColumn id="9616" name="Column9612"/>
    <tableColumn id="9617" name="Column9613"/>
    <tableColumn id="9618" name="Column9614"/>
    <tableColumn id="9619" name="Column9615"/>
    <tableColumn id="9620" name="Column9616"/>
    <tableColumn id="9621" name="Column9617"/>
    <tableColumn id="9622" name="Column9618"/>
    <tableColumn id="9623" name="Column9619"/>
    <tableColumn id="9624" name="Column9620"/>
    <tableColumn id="9625" name="Column9621"/>
    <tableColumn id="9626" name="Column9622"/>
    <tableColumn id="9627" name="Column9623"/>
    <tableColumn id="9628" name="Column9624"/>
    <tableColumn id="9629" name="Column9625"/>
    <tableColumn id="9630" name="Column9626"/>
    <tableColumn id="9631" name="Column9627"/>
    <tableColumn id="9632" name="Column9628"/>
    <tableColumn id="9633" name="Column9629"/>
    <tableColumn id="9634" name="Column9630"/>
    <tableColumn id="9635" name="Column9631"/>
    <tableColumn id="9636" name="Column9632"/>
    <tableColumn id="9637" name="Column9633"/>
    <tableColumn id="9638" name="Column9634"/>
    <tableColumn id="9639" name="Column9635"/>
    <tableColumn id="9640" name="Column9636"/>
    <tableColumn id="9641" name="Column9637"/>
    <tableColumn id="9642" name="Column9638"/>
    <tableColumn id="9643" name="Column9639"/>
    <tableColumn id="9644" name="Column9640"/>
    <tableColumn id="9645" name="Column9641"/>
    <tableColumn id="9646" name="Column9642"/>
    <tableColumn id="9647" name="Column9643"/>
    <tableColumn id="9648" name="Column9644"/>
    <tableColumn id="9649" name="Column9645"/>
    <tableColumn id="9650" name="Column9646"/>
    <tableColumn id="9651" name="Column9647"/>
    <tableColumn id="9652" name="Column9648"/>
    <tableColumn id="9653" name="Column9649"/>
    <tableColumn id="9654" name="Column9650"/>
    <tableColumn id="9655" name="Column9651"/>
    <tableColumn id="9656" name="Column9652"/>
    <tableColumn id="9657" name="Column9653"/>
    <tableColumn id="9658" name="Column9654"/>
    <tableColumn id="9659" name="Column9655"/>
    <tableColumn id="9660" name="Column9656"/>
    <tableColumn id="9661" name="Column9657"/>
    <tableColumn id="9662" name="Column9658"/>
    <tableColumn id="9663" name="Column9659"/>
    <tableColumn id="9664" name="Column9660"/>
    <tableColumn id="9665" name="Column9661"/>
    <tableColumn id="9666" name="Column9662"/>
    <tableColumn id="9667" name="Column9663"/>
    <tableColumn id="9668" name="Column9664"/>
    <tableColumn id="9669" name="Column9665"/>
    <tableColumn id="9670" name="Column9666"/>
    <tableColumn id="9671" name="Column9667"/>
    <tableColumn id="9672" name="Column9668"/>
    <tableColumn id="9673" name="Column9669"/>
    <tableColumn id="9674" name="Column9670"/>
    <tableColumn id="9675" name="Column9671"/>
    <tableColumn id="9676" name="Column9672"/>
    <tableColumn id="9677" name="Column9673"/>
    <tableColumn id="9678" name="Column9674"/>
    <tableColumn id="9679" name="Column9675"/>
    <tableColumn id="9680" name="Column9676"/>
    <tableColumn id="9681" name="Column9677"/>
    <tableColumn id="9682" name="Column9678"/>
    <tableColumn id="9683" name="Column9679"/>
    <tableColumn id="9684" name="Column9680"/>
    <tableColumn id="9685" name="Column9681"/>
    <tableColumn id="9686" name="Column9682"/>
    <tableColumn id="9687" name="Column9683"/>
    <tableColumn id="9688" name="Column9684"/>
    <tableColumn id="9689" name="Column9685"/>
    <tableColumn id="9690" name="Column9686"/>
    <tableColumn id="9691" name="Column9687"/>
    <tableColumn id="9692" name="Column9688"/>
    <tableColumn id="9693" name="Column9689"/>
    <tableColumn id="9694" name="Column9690"/>
    <tableColumn id="9695" name="Column9691"/>
    <tableColumn id="9696" name="Column9692"/>
    <tableColumn id="9697" name="Column9693"/>
    <tableColumn id="9698" name="Column9694"/>
    <tableColumn id="9699" name="Column9695"/>
    <tableColumn id="9700" name="Column9696"/>
    <tableColumn id="9701" name="Column9697"/>
    <tableColumn id="9702" name="Column9698"/>
    <tableColumn id="9703" name="Column9699"/>
    <tableColumn id="9704" name="Column9700"/>
    <tableColumn id="9705" name="Column9701"/>
    <tableColumn id="9706" name="Column9702"/>
    <tableColumn id="9707" name="Column9703"/>
    <tableColumn id="9708" name="Column9704"/>
    <tableColumn id="9709" name="Column9705"/>
    <tableColumn id="9710" name="Column9706"/>
    <tableColumn id="9711" name="Column9707"/>
    <tableColumn id="9712" name="Column9708"/>
    <tableColumn id="9713" name="Column9709"/>
    <tableColumn id="9714" name="Column9710"/>
    <tableColumn id="9715" name="Column9711"/>
    <tableColumn id="9716" name="Column9712"/>
    <tableColumn id="9717" name="Column9713"/>
    <tableColumn id="9718" name="Column9714"/>
    <tableColumn id="9719" name="Column9715"/>
    <tableColumn id="9720" name="Column9716"/>
    <tableColumn id="9721" name="Column9717"/>
    <tableColumn id="9722" name="Column9718"/>
    <tableColumn id="9723" name="Column9719"/>
    <tableColumn id="9724" name="Column9720"/>
    <tableColumn id="9725" name="Column9721"/>
    <tableColumn id="9726" name="Column9722"/>
    <tableColumn id="9727" name="Column9723"/>
    <tableColumn id="9728" name="Column9724"/>
    <tableColumn id="9729" name="Column9725"/>
    <tableColumn id="9730" name="Column9726"/>
    <tableColumn id="9731" name="Column9727"/>
    <tableColumn id="9732" name="Column9728"/>
    <tableColumn id="9733" name="Column9729"/>
    <tableColumn id="9734" name="Column9730"/>
    <tableColumn id="9735" name="Column9731"/>
    <tableColumn id="9736" name="Column9732"/>
    <tableColumn id="9737" name="Column9733"/>
    <tableColumn id="9738" name="Column9734"/>
    <tableColumn id="9739" name="Column9735"/>
    <tableColumn id="9740" name="Column9736"/>
    <tableColumn id="9741" name="Column9737"/>
    <tableColumn id="9742" name="Column9738"/>
    <tableColumn id="9743" name="Column9739"/>
    <tableColumn id="9744" name="Column9740"/>
    <tableColumn id="9745" name="Column9741"/>
    <tableColumn id="9746" name="Column9742"/>
    <tableColumn id="9747" name="Column9743"/>
    <tableColumn id="9748" name="Column9744"/>
    <tableColumn id="9749" name="Column9745"/>
    <tableColumn id="9750" name="Column9746"/>
    <tableColumn id="9751" name="Column9747"/>
    <tableColumn id="9752" name="Column9748"/>
    <tableColumn id="9753" name="Column9749"/>
    <tableColumn id="9754" name="Column9750"/>
    <tableColumn id="9755" name="Column9751"/>
    <tableColumn id="9756" name="Column9752"/>
    <tableColumn id="9757" name="Column9753"/>
    <tableColumn id="9758" name="Column9754"/>
    <tableColumn id="9759" name="Column9755"/>
    <tableColumn id="9760" name="Column9756"/>
    <tableColumn id="9761" name="Column9757"/>
    <tableColumn id="9762" name="Column9758"/>
    <tableColumn id="9763" name="Column9759"/>
    <tableColumn id="9764" name="Column9760"/>
    <tableColumn id="9765" name="Column9761"/>
    <tableColumn id="9766" name="Column9762"/>
    <tableColumn id="9767" name="Column9763"/>
    <tableColumn id="9768" name="Column9764"/>
    <tableColumn id="9769" name="Column9765"/>
    <tableColumn id="9770" name="Column9766"/>
    <tableColumn id="9771" name="Column9767"/>
    <tableColumn id="9772" name="Column9768"/>
    <tableColumn id="9773" name="Column9769"/>
    <tableColumn id="9774" name="Column9770"/>
    <tableColumn id="9775" name="Column9771"/>
    <tableColumn id="9776" name="Column9772"/>
    <tableColumn id="9777" name="Column9773"/>
    <tableColumn id="9778" name="Column9774"/>
    <tableColumn id="9779" name="Column9775"/>
    <tableColumn id="9780" name="Column9776"/>
    <tableColumn id="9781" name="Column9777"/>
    <tableColumn id="9782" name="Column9778"/>
    <tableColumn id="9783" name="Column9779"/>
    <tableColumn id="9784" name="Column9780"/>
    <tableColumn id="9785" name="Column9781"/>
    <tableColumn id="9786" name="Column9782"/>
    <tableColumn id="9787" name="Column9783"/>
    <tableColumn id="9788" name="Column9784"/>
    <tableColumn id="9789" name="Column9785"/>
    <tableColumn id="9790" name="Column9786"/>
    <tableColumn id="9791" name="Column9787"/>
    <tableColumn id="9792" name="Column9788"/>
    <tableColumn id="9793" name="Column9789"/>
    <tableColumn id="9794" name="Column9790"/>
    <tableColumn id="9795" name="Column9791"/>
    <tableColumn id="9796" name="Column9792"/>
    <tableColumn id="9797" name="Column9793"/>
    <tableColumn id="9798" name="Column9794"/>
    <tableColumn id="9799" name="Column9795"/>
    <tableColumn id="9800" name="Column9796"/>
    <tableColumn id="9801" name="Column9797"/>
    <tableColumn id="9802" name="Column9798"/>
    <tableColumn id="9803" name="Column9799"/>
    <tableColumn id="9804" name="Column9800"/>
    <tableColumn id="9805" name="Column9801"/>
    <tableColumn id="9806" name="Column9802"/>
    <tableColumn id="9807" name="Column9803"/>
    <tableColumn id="9808" name="Column9804"/>
    <tableColumn id="9809" name="Column9805"/>
    <tableColumn id="9810" name="Column9806"/>
    <tableColumn id="9811" name="Column9807"/>
    <tableColumn id="9812" name="Column9808"/>
    <tableColumn id="9813" name="Column9809"/>
    <tableColumn id="9814" name="Column9810"/>
    <tableColumn id="9815" name="Column9811"/>
    <tableColumn id="9816" name="Column9812"/>
    <tableColumn id="9817" name="Column9813"/>
    <tableColumn id="9818" name="Column9814"/>
    <tableColumn id="9819" name="Column9815"/>
    <tableColumn id="9820" name="Column9816"/>
    <tableColumn id="9821" name="Column9817"/>
    <tableColumn id="9822" name="Column9818"/>
    <tableColumn id="9823" name="Column9819"/>
    <tableColumn id="9824" name="Column9820"/>
    <tableColumn id="9825" name="Column9821"/>
    <tableColumn id="9826" name="Column9822"/>
    <tableColumn id="9827" name="Column9823"/>
    <tableColumn id="9828" name="Column9824"/>
    <tableColumn id="9829" name="Column9825"/>
    <tableColumn id="9830" name="Column9826"/>
    <tableColumn id="9831" name="Column9827"/>
    <tableColumn id="9832" name="Column9828"/>
    <tableColumn id="9833" name="Column9829"/>
    <tableColumn id="9834" name="Column9830"/>
    <tableColumn id="9835" name="Column9831"/>
    <tableColumn id="9836" name="Column9832"/>
    <tableColumn id="9837" name="Column9833"/>
    <tableColumn id="9838" name="Column9834"/>
    <tableColumn id="9839" name="Column9835"/>
    <tableColumn id="9840" name="Column9836"/>
    <tableColumn id="9841" name="Column9837"/>
    <tableColumn id="9842" name="Column9838"/>
    <tableColumn id="9843" name="Column9839"/>
    <tableColumn id="9844" name="Column9840"/>
    <tableColumn id="9845" name="Column9841"/>
    <tableColumn id="9846" name="Column9842"/>
    <tableColumn id="9847" name="Column9843"/>
    <tableColumn id="9848" name="Column9844"/>
    <tableColumn id="9849" name="Column9845"/>
    <tableColumn id="9850" name="Column9846"/>
    <tableColumn id="9851" name="Column9847"/>
    <tableColumn id="9852" name="Column9848"/>
    <tableColumn id="9853" name="Column9849"/>
    <tableColumn id="9854" name="Column9850"/>
    <tableColumn id="9855" name="Column9851"/>
    <tableColumn id="9856" name="Column9852"/>
    <tableColumn id="9857" name="Column9853"/>
    <tableColumn id="9858" name="Column9854"/>
    <tableColumn id="9859" name="Column9855"/>
    <tableColumn id="9860" name="Column9856"/>
    <tableColumn id="9861" name="Column9857"/>
    <tableColumn id="9862" name="Column9858"/>
    <tableColumn id="9863" name="Column9859"/>
    <tableColumn id="9864" name="Column9860"/>
    <tableColumn id="9865" name="Column9861"/>
    <tableColumn id="9866" name="Column9862"/>
    <tableColumn id="9867" name="Column9863"/>
    <tableColumn id="9868" name="Column9864"/>
    <tableColumn id="9869" name="Column9865"/>
    <tableColumn id="9870" name="Column9866"/>
    <tableColumn id="9871" name="Column9867"/>
    <tableColumn id="9872" name="Column9868"/>
    <tableColumn id="9873" name="Column9869"/>
    <tableColumn id="9874" name="Column9870"/>
    <tableColumn id="9875" name="Column9871"/>
    <tableColumn id="9876" name="Column9872"/>
    <tableColumn id="9877" name="Column9873"/>
    <tableColumn id="9878" name="Column9874"/>
    <tableColumn id="9879" name="Column9875"/>
    <tableColumn id="9880" name="Column9876"/>
    <tableColumn id="9881" name="Column9877"/>
    <tableColumn id="9882" name="Column9878"/>
    <tableColumn id="9883" name="Column9879"/>
    <tableColumn id="9884" name="Column9880"/>
    <tableColumn id="9885" name="Column9881"/>
    <tableColumn id="9886" name="Column9882"/>
    <tableColumn id="9887" name="Column9883"/>
    <tableColumn id="9888" name="Column9884"/>
    <tableColumn id="9889" name="Column9885"/>
    <tableColumn id="9890" name="Column9886"/>
    <tableColumn id="9891" name="Column9887"/>
    <tableColumn id="9892" name="Column9888"/>
    <tableColumn id="9893" name="Column9889"/>
    <tableColumn id="9894" name="Column9890"/>
    <tableColumn id="9895" name="Column9891"/>
    <tableColumn id="9896" name="Column9892"/>
    <tableColumn id="9897" name="Column9893"/>
    <tableColumn id="9898" name="Column9894"/>
    <tableColumn id="9899" name="Column9895"/>
    <tableColumn id="9900" name="Column9896"/>
    <tableColumn id="9901" name="Column9897"/>
    <tableColumn id="9902" name="Column9898"/>
    <tableColumn id="9903" name="Column9899"/>
    <tableColumn id="9904" name="Column9900"/>
    <tableColumn id="9905" name="Column9901"/>
    <tableColumn id="9906" name="Column9902"/>
    <tableColumn id="9907" name="Column9903"/>
    <tableColumn id="9908" name="Column9904"/>
    <tableColumn id="9909" name="Column9905"/>
    <tableColumn id="9910" name="Column9906"/>
    <tableColumn id="9911" name="Column9907"/>
    <tableColumn id="9912" name="Column9908"/>
    <tableColumn id="9913" name="Column9909"/>
    <tableColumn id="9914" name="Column9910"/>
    <tableColumn id="9915" name="Column9911"/>
    <tableColumn id="9916" name="Column9912"/>
    <tableColumn id="9917" name="Column9913"/>
    <tableColumn id="9918" name="Column9914"/>
    <tableColumn id="9919" name="Column9915"/>
    <tableColumn id="9920" name="Column9916"/>
    <tableColumn id="9921" name="Column9917"/>
    <tableColumn id="9922" name="Column9918"/>
    <tableColumn id="9923" name="Column9919"/>
    <tableColumn id="9924" name="Column9920"/>
    <tableColumn id="9925" name="Column9921"/>
    <tableColumn id="9926" name="Column9922"/>
    <tableColumn id="9927" name="Column9923"/>
    <tableColumn id="9928" name="Column9924"/>
    <tableColumn id="9929" name="Column9925"/>
    <tableColumn id="9930" name="Column9926"/>
    <tableColumn id="9931" name="Column9927"/>
    <tableColumn id="9932" name="Column9928"/>
    <tableColumn id="9933" name="Column9929"/>
    <tableColumn id="9934" name="Column9930"/>
    <tableColumn id="9935" name="Column9931"/>
    <tableColumn id="9936" name="Column9932"/>
    <tableColumn id="9937" name="Column9933"/>
    <tableColumn id="9938" name="Column9934"/>
    <tableColumn id="9939" name="Column9935"/>
    <tableColumn id="9940" name="Column9936"/>
    <tableColumn id="9941" name="Column9937"/>
    <tableColumn id="9942" name="Column9938"/>
    <tableColumn id="9943" name="Column9939"/>
    <tableColumn id="9944" name="Column9940"/>
    <tableColumn id="9945" name="Column9941"/>
    <tableColumn id="9946" name="Column9942"/>
    <tableColumn id="9947" name="Column9943"/>
    <tableColumn id="9948" name="Column9944"/>
    <tableColumn id="9949" name="Column9945"/>
    <tableColumn id="9950" name="Column9946"/>
    <tableColumn id="9951" name="Column9947"/>
    <tableColumn id="9952" name="Column9948"/>
    <tableColumn id="9953" name="Column9949"/>
    <tableColumn id="9954" name="Column9950"/>
    <tableColumn id="9955" name="Column9951"/>
    <tableColumn id="9956" name="Column9952"/>
    <tableColumn id="9957" name="Column9953"/>
    <tableColumn id="9958" name="Column9954"/>
    <tableColumn id="9959" name="Column9955"/>
    <tableColumn id="9960" name="Column9956"/>
    <tableColumn id="9961" name="Column9957"/>
    <tableColumn id="9962" name="Column9958"/>
    <tableColumn id="9963" name="Column9959"/>
    <tableColumn id="9964" name="Column9960"/>
    <tableColumn id="9965" name="Column9961"/>
    <tableColumn id="9966" name="Column9962"/>
    <tableColumn id="9967" name="Column9963"/>
    <tableColumn id="9968" name="Column9964"/>
    <tableColumn id="9969" name="Column9965"/>
    <tableColumn id="9970" name="Column9966"/>
    <tableColumn id="9971" name="Column9967"/>
    <tableColumn id="9972" name="Column9968"/>
    <tableColumn id="9973" name="Column9969"/>
    <tableColumn id="9974" name="Column9970"/>
    <tableColumn id="9975" name="Column9971"/>
    <tableColumn id="9976" name="Column9972"/>
    <tableColumn id="9977" name="Column9973"/>
    <tableColumn id="9978" name="Column9974"/>
    <tableColumn id="9979" name="Column9975"/>
    <tableColumn id="9980" name="Column9976"/>
    <tableColumn id="9981" name="Column9977"/>
    <tableColumn id="9982" name="Column9978"/>
    <tableColumn id="9983" name="Column9979"/>
    <tableColumn id="9984" name="Column9980"/>
    <tableColumn id="9985" name="Column9981"/>
    <tableColumn id="9986" name="Column9982"/>
    <tableColumn id="9987" name="Column9983"/>
    <tableColumn id="9988" name="Column9984"/>
    <tableColumn id="9989" name="Column9985"/>
    <tableColumn id="9990" name="Column9986"/>
    <tableColumn id="9991" name="Column9987"/>
    <tableColumn id="9992" name="Column9988"/>
    <tableColumn id="9993" name="Column9989"/>
    <tableColumn id="9994" name="Column9990"/>
    <tableColumn id="9995" name="Column9991"/>
    <tableColumn id="9996" name="Column9992"/>
    <tableColumn id="9997" name="Column9993"/>
    <tableColumn id="9998" name="Column9994"/>
    <tableColumn id="9999" name="Column9995"/>
    <tableColumn id="10000" name="Column9996"/>
    <tableColumn id="10001" name="Column9997"/>
    <tableColumn id="10002" name="Column9998"/>
    <tableColumn id="10003" name="Column9999"/>
    <tableColumn id="10004" name="Column10000"/>
    <tableColumn id="10005" name="Column10001"/>
    <tableColumn id="10006" name="Column10002"/>
    <tableColumn id="10007" name="Column10003"/>
    <tableColumn id="10008" name="Column10004"/>
    <tableColumn id="10009" name="Column10005"/>
    <tableColumn id="10010" name="Column10006"/>
    <tableColumn id="10011" name="Column10007"/>
    <tableColumn id="10012" name="Column10008"/>
    <tableColumn id="10013" name="Column10009"/>
    <tableColumn id="10014" name="Column10010"/>
    <tableColumn id="10015" name="Column10011"/>
    <tableColumn id="10016" name="Column10012"/>
    <tableColumn id="10017" name="Column10013"/>
    <tableColumn id="10018" name="Column10014"/>
    <tableColumn id="10019" name="Column10015"/>
    <tableColumn id="10020" name="Column10016"/>
    <tableColumn id="10021" name="Column10017"/>
    <tableColumn id="10022" name="Column10018"/>
    <tableColumn id="10023" name="Column10019"/>
    <tableColumn id="10024" name="Column10020"/>
    <tableColumn id="10025" name="Column10021"/>
    <tableColumn id="10026" name="Column10022"/>
    <tableColumn id="10027" name="Column10023"/>
    <tableColumn id="10028" name="Column10024"/>
    <tableColumn id="10029" name="Column10025"/>
    <tableColumn id="10030" name="Column10026"/>
    <tableColumn id="10031" name="Column10027"/>
    <tableColumn id="10032" name="Column10028"/>
    <tableColumn id="10033" name="Column10029"/>
    <tableColumn id="10034" name="Column10030"/>
    <tableColumn id="10035" name="Column10031"/>
    <tableColumn id="10036" name="Column10032"/>
    <tableColumn id="10037" name="Column10033"/>
    <tableColumn id="10038" name="Column10034"/>
    <tableColumn id="10039" name="Column10035"/>
    <tableColumn id="10040" name="Column10036"/>
    <tableColumn id="10041" name="Column10037"/>
    <tableColumn id="10042" name="Column10038"/>
    <tableColumn id="10043" name="Column10039"/>
    <tableColumn id="10044" name="Column10040"/>
    <tableColumn id="10045" name="Column10041"/>
    <tableColumn id="10046" name="Column10042"/>
    <tableColumn id="10047" name="Column10043"/>
    <tableColumn id="10048" name="Column10044"/>
    <tableColumn id="10049" name="Column10045"/>
    <tableColumn id="10050" name="Column10046"/>
    <tableColumn id="10051" name="Column10047"/>
    <tableColumn id="10052" name="Column10048"/>
    <tableColumn id="10053" name="Column10049"/>
    <tableColumn id="10054" name="Column10050"/>
    <tableColumn id="10055" name="Column10051"/>
    <tableColumn id="10056" name="Column10052"/>
    <tableColumn id="10057" name="Column10053"/>
    <tableColumn id="10058" name="Column10054"/>
    <tableColumn id="10059" name="Column10055"/>
    <tableColumn id="10060" name="Column10056"/>
    <tableColumn id="10061" name="Column10057"/>
    <tableColumn id="10062" name="Column10058"/>
    <tableColumn id="10063" name="Column10059"/>
    <tableColumn id="10064" name="Column10060"/>
    <tableColumn id="10065" name="Column10061"/>
    <tableColumn id="10066" name="Column10062"/>
    <tableColumn id="10067" name="Column10063"/>
    <tableColumn id="10068" name="Column10064"/>
    <tableColumn id="10069" name="Column10065"/>
    <tableColumn id="10070" name="Column10066"/>
    <tableColumn id="10071" name="Column10067"/>
    <tableColumn id="10072" name="Column10068"/>
    <tableColumn id="10073" name="Column10069"/>
    <tableColumn id="10074" name="Column10070"/>
    <tableColumn id="10075" name="Column10071"/>
    <tableColumn id="10076" name="Column10072"/>
    <tableColumn id="10077" name="Column10073"/>
    <tableColumn id="10078" name="Column10074"/>
    <tableColumn id="10079" name="Column10075"/>
    <tableColumn id="10080" name="Column10076"/>
    <tableColumn id="10081" name="Column10077"/>
    <tableColumn id="10082" name="Column10078"/>
    <tableColumn id="10083" name="Column10079"/>
    <tableColumn id="10084" name="Column10080"/>
    <tableColumn id="10085" name="Column10081"/>
    <tableColumn id="10086" name="Column10082"/>
    <tableColumn id="10087" name="Column10083"/>
    <tableColumn id="10088" name="Column10084"/>
    <tableColumn id="10089" name="Column10085"/>
    <tableColumn id="10090" name="Column10086"/>
    <tableColumn id="10091" name="Column10087"/>
    <tableColumn id="10092" name="Column10088"/>
    <tableColumn id="10093" name="Column10089"/>
    <tableColumn id="10094" name="Column10090"/>
    <tableColumn id="10095" name="Column10091"/>
    <tableColumn id="10096" name="Column10092"/>
    <tableColumn id="10097" name="Column10093"/>
    <tableColumn id="10098" name="Column10094"/>
    <tableColumn id="10099" name="Column10095"/>
    <tableColumn id="10100" name="Column10096"/>
    <tableColumn id="10101" name="Column10097"/>
    <tableColumn id="10102" name="Column10098"/>
    <tableColumn id="10103" name="Column10099"/>
    <tableColumn id="10104" name="Column10100"/>
    <tableColumn id="10105" name="Column10101"/>
    <tableColumn id="10106" name="Column10102"/>
    <tableColumn id="10107" name="Column10103"/>
    <tableColumn id="10108" name="Column10104"/>
    <tableColumn id="10109" name="Column10105"/>
    <tableColumn id="10110" name="Column10106"/>
    <tableColumn id="10111" name="Column10107"/>
    <tableColumn id="10112" name="Column10108"/>
    <tableColumn id="10113" name="Column10109"/>
    <tableColumn id="10114" name="Column10110"/>
    <tableColumn id="10115" name="Column10111"/>
    <tableColumn id="10116" name="Column10112"/>
    <tableColumn id="10117" name="Column10113"/>
    <tableColumn id="10118" name="Column10114"/>
    <tableColumn id="10119" name="Column10115"/>
    <tableColumn id="10120" name="Column10116"/>
    <tableColumn id="10121" name="Column10117"/>
    <tableColumn id="10122" name="Column10118"/>
    <tableColumn id="10123" name="Column10119"/>
    <tableColumn id="10124" name="Column10120"/>
    <tableColumn id="10125" name="Column10121"/>
    <tableColumn id="10126" name="Column10122"/>
    <tableColumn id="10127" name="Column10123"/>
    <tableColumn id="10128" name="Column10124"/>
    <tableColumn id="10129" name="Column10125"/>
    <tableColumn id="10130" name="Column10126"/>
    <tableColumn id="10131" name="Column10127"/>
    <tableColumn id="10132" name="Column10128"/>
    <tableColumn id="10133" name="Column10129"/>
    <tableColumn id="10134" name="Column10130"/>
    <tableColumn id="10135" name="Column10131"/>
    <tableColumn id="10136" name="Column10132"/>
    <tableColumn id="10137" name="Column10133"/>
    <tableColumn id="10138" name="Column10134"/>
    <tableColumn id="10139" name="Column10135"/>
    <tableColumn id="10140" name="Column10136"/>
    <tableColumn id="10141" name="Column10137"/>
    <tableColumn id="10142" name="Column10138"/>
    <tableColumn id="10143" name="Column10139"/>
    <tableColumn id="10144" name="Column10140"/>
    <tableColumn id="10145" name="Column10141"/>
    <tableColumn id="10146" name="Column10142"/>
    <tableColumn id="10147" name="Column10143"/>
    <tableColumn id="10148" name="Column10144"/>
    <tableColumn id="10149" name="Column10145"/>
    <tableColumn id="10150" name="Column10146"/>
    <tableColumn id="10151" name="Column10147"/>
    <tableColumn id="10152" name="Column10148"/>
    <tableColumn id="10153" name="Column10149"/>
    <tableColumn id="10154" name="Column10150"/>
    <tableColumn id="10155" name="Column10151"/>
    <tableColumn id="10156" name="Column10152"/>
    <tableColumn id="10157" name="Column10153"/>
    <tableColumn id="10158" name="Column10154"/>
    <tableColumn id="10159" name="Column10155"/>
    <tableColumn id="10160" name="Column10156"/>
    <tableColumn id="10161" name="Column10157"/>
    <tableColumn id="10162" name="Column10158"/>
    <tableColumn id="10163" name="Column10159"/>
    <tableColumn id="10164" name="Column10160"/>
    <tableColumn id="10165" name="Column10161"/>
    <tableColumn id="10166" name="Column10162"/>
    <tableColumn id="10167" name="Column10163"/>
    <tableColumn id="10168" name="Column10164"/>
    <tableColumn id="10169" name="Column10165"/>
    <tableColumn id="10170" name="Column10166"/>
    <tableColumn id="10171" name="Column10167"/>
    <tableColumn id="10172" name="Column10168"/>
    <tableColumn id="10173" name="Column10169"/>
    <tableColumn id="10174" name="Column10170"/>
    <tableColumn id="10175" name="Column10171"/>
    <tableColumn id="10176" name="Column10172"/>
    <tableColumn id="10177" name="Column10173"/>
    <tableColumn id="10178" name="Column10174"/>
    <tableColumn id="10179" name="Column10175"/>
    <tableColumn id="10180" name="Column10176"/>
    <tableColumn id="10181" name="Column10177"/>
    <tableColumn id="10182" name="Column10178"/>
    <tableColumn id="10183" name="Column10179"/>
    <tableColumn id="10184" name="Column10180"/>
    <tableColumn id="10185" name="Column10181"/>
    <tableColumn id="10186" name="Column10182"/>
    <tableColumn id="10187" name="Column10183"/>
    <tableColumn id="10188" name="Column10184"/>
    <tableColumn id="10189" name="Column10185"/>
    <tableColumn id="10190" name="Column10186"/>
    <tableColumn id="10191" name="Column10187"/>
    <tableColumn id="10192" name="Column10188"/>
    <tableColumn id="10193" name="Column10189"/>
    <tableColumn id="10194" name="Column10190"/>
    <tableColumn id="10195" name="Column10191"/>
    <tableColumn id="10196" name="Column10192"/>
    <tableColumn id="10197" name="Column10193"/>
    <tableColumn id="10198" name="Column10194"/>
    <tableColumn id="10199" name="Column10195"/>
    <tableColumn id="10200" name="Column10196"/>
    <tableColumn id="10201" name="Column10197"/>
    <tableColumn id="10202" name="Column10198"/>
    <tableColumn id="10203" name="Column10199"/>
    <tableColumn id="10204" name="Column10200"/>
    <tableColumn id="10205" name="Column10201"/>
    <tableColumn id="10206" name="Column10202"/>
    <tableColumn id="10207" name="Column10203"/>
    <tableColumn id="10208" name="Column10204"/>
    <tableColumn id="10209" name="Column10205"/>
    <tableColumn id="10210" name="Column10206"/>
    <tableColumn id="10211" name="Column10207"/>
    <tableColumn id="10212" name="Column10208"/>
    <tableColumn id="10213" name="Column10209"/>
    <tableColumn id="10214" name="Column10210"/>
    <tableColumn id="10215" name="Column10211"/>
    <tableColumn id="10216" name="Column10212"/>
    <tableColumn id="10217" name="Column10213"/>
    <tableColumn id="10218" name="Column10214"/>
    <tableColumn id="10219" name="Column10215"/>
    <tableColumn id="10220" name="Column10216"/>
    <tableColumn id="10221" name="Column10217"/>
    <tableColumn id="10222" name="Column10218"/>
    <tableColumn id="10223" name="Column10219"/>
    <tableColumn id="10224" name="Column10220"/>
    <tableColumn id="10225" name="Column10221"/>
    <tableColumn id="10226" name="Column10222"/>
    <tableColumn id="10227" name="Column10223"/>
    <tableColumn id="10228" name="Column10224"/>
    <tableColumn id="10229" name="Column10225"/>
    <tableColumn id="10230" name="Column10226"/>
    <tableColumn id="10231" name="Column10227"/>
    <tableColumn id="10232" name="Column10228"/>
    <tableColumn id="10233" name="Column10229"/>
    <tableColumn id="10234" name="Column10230"/>
    <tableColumn id="10235" name="Column10231"/>
    <tableColumn id="10236" name="Column10232"/>
    <tableColumn id="10237" name="Column10233"/>
    <tableColumn id="10238" name="Column10234"/>
    <tableColumn id="10239" name="Column10235"/>
    <tableColumn id="10240" name="Column10236"/>
    <tableColumn id="10241" name="Column10237"/>
    <tableColumn id="10242" name="Column10238"/>
    <tableColumn id="10243" name="Column10239"/>
    <tableColumn id="10244" name="Column10240"/>
    <tableColumn id="10245" name="Column10241"/>
    <tableColumn id="10246" name="Column10242"/>
    <tableColumn id="10247" name="Column10243"/>
    <tableColumn id="10248" name="Column10244"/>
    <tableColumn id="10249" name="Column10245"/>
    <tableColumn id="10250" name="Column10246"/>
    <tableColumn id="10251" name="Column10247"/>
    <tableColumn id="10252" name="Column10248"/>
    <tableColumn id="10253" name="Column10249"/>
    <tableColumn id="10254" name="Column10250"/>
    <tableColumn id="10255" name="Column10251"/>
    <tableColumn id="10256" name="Column10252"/>
    <tableColumn id="10257" name="Column10253"/>
    <tableColumn id="10258" name="Column10254"/>
    <tableColumn id="10259" name="Column10255"/>
    <tableColumn id="10260" name="Column10256"/>
    <tableColumn id="10261" name="Column10257"/>
    <tableColumn id="10262" name="Column10258"/>
    <tableColumn id="10263" name="Column10259"/>
    <tableColumn id="10264" name="Column10260"/>
    <tableColumn id="10265" name="Column10261"/>
    <tableColumn id="10266" name="Column10262"/>
    <tableColumn id="10267" name="Column10263"/>
    <tableColumn id="10268" name="Column10264"/>
    <tableColumn id="10269" name="Column10265"/>
    <tableColumn id="10270" name="Column10266"/>
    <tableColumn id="10271" name="Column10267"/>
    <tableColumn id="10272" name="Column10268"/>
    <tableColumn id="10273" name="Column10269"/>
    <tableColumn id="10274" name="Column10270"/>
    <tableColumn id="10275" name="Column10271"/>
    <tableColumn id="10276" name="Column10272"/>
    <tableColumn id="10277" name="Column10273"/>
    <tableColumn id="10278" name="Column10274"/>
    <tableColumn id="10279" name="Column10275"/>
    <tableColumn id="10280" name="Column10276"/>
    <tableColumn id="10281" name="Column10277"/>
    <tableColumn id="10282" name="Column10278"/>
    <tableColumn id="10283" name="Column10279"/>
    <tableColumn id="10284" name="Column10280"/>
    <tableColumn id="10285" name="Column10281"/>
    <tableColumn id="10286" name="Column10282"/>
    <tableColumn id="10287" name="Column10283"/>
    <tableColumn id="10288" name="Column10284"/>
    <tableColumn id="10289" name="Column10285"/>
    <tableColumn id="10290" name="Column10286"/>
    <tableColumn id="10291" name="Column10287"/>
    <tableColumn id="10292" name="Column10288"/>
    <tableColumn id="10293" name="Column10289"/>
    <tableColumn id="10294" name="Column10290"/>
    <tableColumn id="10295" name="Column10291"/>
    <tableColumn id="10296" name="Column10292"/>
    <tableColumn id="10297" name="Column10293"/>
    <tableColumn id="10298" name="Column10294"/>
    <tableColumn id="10299" name="Column10295"/>
    <tableColumn id="10300" name="Column10296"/>
    <tableColumn id="10301" name="Column10297"/>
    <tableColumn id="10302" name="Column10298"/>
    <tableColumn id="10303" name="Column10299"/>
    <tableColumn id="10304" name="Column10300"/>
    <tableColumn id="10305" name="Column10301"/>
    <tableColumn id="10306" name="Column10302"/>
    <tableColumn id="10307" name="Column10303"/>
    <tableColumn id="10308" name="Column10304"/>
    <tableColumn id="10309" name="Column10305"/>
    <tableColumn id="10310" name="Column10306"/>
    <tableColumn id="10311" name="Column10307"/>
    <tableColumn id="10312" name="Column10308"/>
    <tableColumn id="10313" name="Column10309"/>
    <tableColumn id="10314" name="Column10310"/>
    <tableColumn id="10315" name="Column10311"/>
    <tableColumn id="10316" name="Column10312"/>
    <tableColumn id="10317" name="Column10313"/>
    <tableColumn id="10318" name="Column10314"/>
    <tableColumn id="10319" name="Column10315"/>
    <tableColumn id="10320" name="Column10316"/>
    <tableColumn id="10321" name="Column10317"/>
    <tableColumn id="10322" name="Column10318"/>
    <tableColumn id="10323" name="Column10319"/>
    <tableColumn id="10324" name="Column10320"/>
    <tableColumn id="10325" name="Column10321"/>
    <tableColumn id="10326" name="Column10322"/>
    <tableColumn id="10327" name="Column10323"/>
    <tableColumn id="10328" name="Column10324"/>
    <tableColumn id="10329" name="Column10325"/>
    <tableColumn id="10330" name="Column10326"/>
    <tableColumn id="10331" name="Column10327"/>
    <tableColumn id="10332" name="Column10328"/>
    <tableColumn id="10333" name="Column10329"/>
    <tableColumn id="10334" name="Column10330"/>
    <tableColumn id="10335" name="Column10331"/>
    <tableColumn id="10336" name="Column10332"/>
    <tableColumn id="10337" name="Column10333"/>
    <tableColumn id="10338" name="Column10334"/>
    <tableColumn id="10339" name="Column10335"/>
    <tableColumn id="10340" name="Column10336"/>
    <tableColumn id="10341" name="Column10337"/>
    <tableColumn id="10342" name="Column10338"/>
    <tableColumn id="10343" name="Column10339"/>
    <tableColumn id="10344" name="Column10340"/>
    <tableColumn id="10345" name="Column10341"/>
    <tableColumn id="10346" name="Column10342"/>
    <tableColumn id="10347" name="Column10343"/>
    <tableColumn id="10348" name="Column10344"/>
    <tableColumn id="10349" name="Column10345"/>
    <tableColumn id="10350" name="Column10346"/>
    <tableColumn id="10351" name="Column10347"/>
    <tableColumn id="10352" name="Column10348"/>
    <tableColumn id="10353" name="Column10349"/>
    <tableColumn id="10354" name="Column10350"/>
    <tableColumn id="10355" name="Column10351"/>
    <tableColumn id="10356" name="Column10352"/>
    <tableColumn id="10357" name="Column10353"/>
    <tableColumn id="10358" name="Column10354"/>
    <tableColumn id="10359" name="Column10355"/>
    <tableColumn id="10360" name="Column10356"/>
    <tableColumn id="10361" name="Column10357"/>
    <tableColumn id="10362" name="Column10358"/>
    <tableColumn id="10363" name="Column10359"/>
    <tableColumn id="10364" name="Column10360"/>
    <tableColumn id="10365" name="Column10361"/>
    <tableColumn id="10366" name="Column10362"/>
    <tableColumn id="10367" name="Column10363"/>
    <tableColumn id="10368" name="Column10364"/>
    <tableColumn id="10369" name="Column10365"/>
    <tableColumn id="10370" name="Column10366"/>
    <tableColumn id="10371" name="Column10367"/>
    <tableColumn id="10372" name="Column10368"/>
    <tableColumn id="10373" name="Column10369"/>
    <tableColumn id="10374" name="Column10370"/>
    <tableColumn id="10375" name="Column10371"/>
    <tableColumn id="10376" name="Column10372"/>
    <tableColumn id="10377" name="Column10373"/>
    <tableColumn id="10378" name="Column10374"/>
    <tableColumn id="10379" name="Column10375"/>
    <tableColumn id="10380" name="Column10376"/>
    <tableColumn id="10381" name="Column10377"/>
    <tableColumn id="10382" name="Column10378"/>
    <tableColumn id="10383" name="Column10379"/>
    <tableColumn id="10384" name="Column10380"/>
    <tableColumn id="10385" name="Column10381"/>
    <tableColumn id="10386" name="Column10382"/>
    <tableColumn id="10387" name="Column10383"/>
    <tableColumn id="10388" name="Column10384"/>
    <tableColumn id="10389" name="Column10385"/>
    <tableColumn id="10390" name="Column10386"/>
    <tableColumn id="10391" name="Column10387"/>
    <tableColumn id="10392" name="Column10388"/>
    <tableColumn id="10393" name="Column10389"/>
    <tableColumn id="10394" name="Column10390"/>
    <tableColumn id="10395" name="Column10391"/>
    <tableColumn id="10396" name="Column10392"/>
    <tableColumn id="10397" name="Column10393"/>
    <tableColumn id="10398" name="Column10394"/>
    <tableColumn id="10399" name="Column10395"/>
    <tableColumn id="10400" name="Column10396"/>
    <tableColumn id="10401" name="Column10397"/>
    <tableColumn id="10402" name="Column10398"/>
    <tableColumn id="10403" name="Column10399"/>
    <tableColumn id="10404" name="Column10400"/>
    <tableColumn id="10405" name="Column10401"/>
    <tableColumn id="10406" name="Column10402"/>
    <tableColumn id="10407" name="Column10403"/>
    <tableColumn id="10408" name="Column10404"/>
    <tableColumn id="10409" name="Column10405"/>
    <tableColumn id="10410" name="Column10406"/>
    <tableColumn id="10411" name="Column10407"/>
    <tableColumn id="10412" name="Column10408"/>
    <tableColumn id="10413" name="Column10409"/>
    <tableColumn id="10414" name="Column10410"/>
    <tableColumn id="10415" name="Column10411"/>
    <tableColumn id="10416" name="Column10412"/>
    <tableColumn id="10417" name="Column10413"/>
    <tableColumn id="10418" name="Column10414"/>
    <tableColumn id="10419" name="Column10415"/>
    <tableColumn id="10420" name="Column10416"/>
    <tableColumn id="10421" name="Column10417"/>
    <tableColumn id="10422" name="Column10418"/>
    <tableColumn id="10423" name="Column10419"/>
    <tableColumn id="10424" name="Column10420"/>
    <tableColumn id="10425" name="Column10421"/>
    <tableColumn id="10426" name="Column10422"/>
    <tableColumn id="10427" name="Column10423"/>
    <tableColumn id="10428" name="Column10424"/>
    <tableColumn id="10429" name="Column10425"/>
    <tableColumn id="10430" name="Column10426"/>
    <tableColumn id="10431" name="Column10427"/>
    <tableColumn id="10432" name="Column10428"/>
    <tableColumn id="10433" name="Column10429"/>
    <tableColumn id="10434" name="Column10430"/>
    <tableColumn id="10435" name="Column10431"/>
    <tableColumn id="10436" name="Column10432"/>
    <tableColumn id="10437" name="Column10433"/>
    <tableColumn id="10438" name="Column10434"/>
    <tableColumn id="10439" name="Column10435"/>
    <tableColumn id="10440" name="Column10436"/>
    <tableColumn id="10441" name="Column10437"/>
    <tableColumn id="10442" name="Column10438"/>
    <tableColumn id="10443" name="Column10439"/>
    <tableColumn id="10444" name="Column10440"/>
    <tableColumn id="10445" name="Column10441"/>
    <tableColumn id="10446" name="Column10442"/>
    <tableColumn id="10447" name="Column10443"/>
    <tableColumn id="10448" name="Column10444"/>
    <tableColumn id="10449" name="Column10445"/>
    <tableColumn id="10450" name="Column10446"/>
    <tableColumn id="10451" name="Column10447"/>
    <tableColumn id="10452" name="Column10448"/>
    <tableColumn id="10453" name="Column10449"/>
    <tableColumn id="10454" name="Column10450"/>
    <tableColumn id="10455" name="Column10451"/>
    <tableColumn id="10456" name="Column10452"/>
    <tableColumn id="10457" name="Column10453"/>
    <tableColumn id="10458" name="Column10454"/>
    <tableColumn id="10459" name="Column10455"/>
    <tableColumn id="10460" name="Column10456"/>
    <tableColumn id="10461" name="Column10457"/>
    <tableColumn id="10462" name="Column10458"/>
    <tableColumn id="10463" name="Column10459"/>
    <tableColumn id="10464" name="Column10460"/>
    <tableColumn id="10465" name="Column10461"/>
    <tableColumn id="10466" name="Column10462"/>
    <tableColumn id="10467" name="Column10463"/>
    <tableColumn id="10468" name="Column10464"/>
    <tableColumn id="10469" name="Column10465"/>
    <tableColumn id="10470" name="Column10466"/>
    <tableColumn id="10471" name="Column10467"/>
    <tableColumn id="10472" name="Column10468"/>
    <tableColumn id="10473" name="Column10469"/>
    <tableColumn id="10474" name="Column10470"/>
    <tableColumn id="10475" name="Column10471"/>
    <tableColumn id="10476" name="Column10472"/>
    <tableColumn id="10477" name="Column10473"/>
    <tableColumn id="10478" name="Column10474"/>
    <tableColumn id="10479" name="Column10475"/>
    <tableColumn id="10480" name="Column10476"/>
    <tableColumn id="10481" name="Column10477"/>
    <tableColumn id="10482" name="Column10478"/>
    <tableColumn id="10483" name="Column10479"/>
    <tableColumn id="10484" name="Column10480"/>
    <tableColumn id="10485" name="Column10481"/>
    <tableColumn id="10486" name="Column10482"/>
    <tableColumn id="10487" name="Column10483"/>
    <tableColumn id="10488" name="Column10484"/>
    <tableColumn id="10489" name="Column10485"/>
    <tableColumn id="10490" name="Column10486"/>
    <tableColumn id="10491" name="Column10487"/>
    <tableColumn id="10492" name="Column10488"/>
    <tableColumn id="10493" name="Column10489"/>
    <tableColumn id="10494" name="Column10490"/>
    <tableColumn id="10495" name="Column10491"/>
    <tableColumn id="10496" name="Column10492"/>
    <tableColumn id="10497" name="Column10493"/>
    <tableColumn id="10498" name="Column10494"/>
    <tableColumn id="10499" name="Column10495"/>
    <tableColumn id="10500" name="Column10496"/>
    <tableColumn id="10501" name="Column10497"/>
    <tableColumn id="10502" name="Column10498"/>
    <tableColumn id="10503" name="Column10499"/>
    <tableColumn id="10504" name="Column10500"/>
    <tableColumn id="10505" name="Column10501"/>
    <tableColumn id="10506" name="Column10502"/>
    <tableColumn id="10507" name="Column10503"/>
    <tableColumn id="10508" name="Column10504"/>
    <tableColumn id="10509" name="Column10505"/>
    <tableColumn id="10510" name="Column10506"/>
    <tableColumn id="10511" name="Column10507"/>
    <tableColumn id="10512" name="Column10508"/>
    <tableColumn id="10513" name="Column10509"/>
    <tableColumn id="10514" name="Column10510"/>
    <tableColumn id="10515" name="Column10511"/>
    <tableColumn id="10516" name="Column10512"/>
    <tableColumn id="10517" name="Column10513"/>
    <tableColumn id="10518" name="Column10514"/>
    <tableColumn id="10519" name="Column10515"/>
    <tableColumn id="10520" name="Column10516"/>
    <tableColumn id="10521" name="Column10517"/>
    <tableColumn id="10522" name="Column10518"/>
    <tableColumn id="10523" name="Column10519"/>
    <tableColumn id="10524" name="Column10520"/>
    <tableColumn id="10525" name="Column10521"/>
    <tableColumn id="10526" name="Column10522"/>
    <tableColumn id="10527" name="Column10523"/>
    <tableColumn id="10528" name="Column10524"/>
    <tableColumn id="10529" name="Column10525"/>
    <tableColumn id="10530" name="Column10526"/>
    <tableColumn id="10531" name="Column10527"/>
    <tableColumn id="10532" name="Column10528"/>
    <tableColumn id="10533" name="Column10529"/>
    <tableColumn id="10534" name="Column10530"/>
    <tableColumn id="10535" name="Column10531"/>
    <tableColumn id="10536" name="Column10532"/>
    <tableColumn id="10537" name="Column10533"/>
    <tableColumn id="10538" name="Column10534"/>
    <tableColumn id="10539" name="Column10535"/>
    <tableColumn id="10540" name="Column10536"/>
    <tableColumn id="10541" name="Column10537"/>
    <tableColumn id="10542" name="Column10538"/>
    <tableColumn id="10543" name="Column10539"/>
    <tableColumn id="10544" name="Column10540"/>
    <tableColumn id="10545" name="Column10541"/>
    <tableColumn id="10546" name="Column10542"/>
    <tableColumn id="10547" name="Column10543"/>
    <tableColumn id="10548" name="Column10544"/>
    <tableColumn id="10549" name="Column10545"/>
    <tableColumn id="10550" name="Column10546"/>
    <tableColumn id="10551" name="Column10547"/>
    <tableColumn id="10552" name="Column10548"/>
    <tableColumn id="10553" name="Column10549"/>
    <tableColumn id="10554" name="Column10550"/>
    <tableColumn id="10555" name="Column10551"/>
    <tableColumn id="10556" name="Column10552"/>
    <tableColumn id="10557" name="Column10553"/>
    <tableColumn id="10558" name="Column10554"/>
    <tableColumn id="10559" name="Column10555"/>
    <tableColumn id="10560" name="Column10556"/>
    <tableColumn id="10561" name="Column10557"/>
    <tableColumn id="10562" name="Column10558"/>
    <tableColumn id="10563" name="Column10559"/>
    <tableColumn id="10564" name="Column10560"/>
    <tableColumn id="10565" name="Column10561"/>
    <tableColumn id="10566" name="Column10562"/>
    <tableColumn id="10567" name="Column10563"/>
    <tableColumn id="10568" name="Column10564"/>
    <tableColumn id="10569" name="Column10565"/>
    <tableColumn id="10570" name="Column10566"/>
    <tableColumn id="10571" name="Column10567"/>
    <tableColumn id="10572" name="Column10568"/>
    <tableColumn id="10573" name="Column10569"/>
    <tableColumn id="10574" name="Column10570"/>
    <tableColumn id="10575" name="Column10571"/>
    <tableColumn id="10576" name="Column10572"/>
    <tableColumn id="10577" name="Column10573"/>
    <tableColumn id="10578" name="Column10574"/>
    <tableColumn id="10579" name="Column10575"/>
    <tableColumn id="10580" name="Column10576"/>
    <tableColumn id="10581" name="Column10577"/>
    <tableColumn id="10582" name="Column10578"/>
    <tableColumn id="10583" name="Column10579"/>
    <tableColumn id="10584" name="Column10580"/>
    <tableColumn id="10585" name="Column10581"/>
    <tableColumn id="10586" name="Column10582"/>
    <tableColumn id="10587" name="Column10583"/>
    <tableColumn id="10588" name="Column10584"/>
    <tableColumn id="10589" name="Column10585"/>
    <tableColumn id="10590" name="Column10586"/>
    <tableColumn id="10591" name="Column10587"/>
    <tableColumn id="10592" name="Column10588"/>
    <tableColumn id="10593" name="Column10589"/>
    <tableColumn id="10594" name="Column10590"/>
    <tableColumn id="10595" name="Column10591"/>
    <tableColumn id="10596" name="Column10592"/>
    <tableColumn id="10597" name="Column10593"/>
    <tableColumn id="10598" name="Column10594"/>
    <tableColumn id="10599" name="Column10595"/>
    <tableColumn id="10600" name="Column10596"/>
    <tableColumn id="10601" name="Column10597"/>
    <tableColumn id="10602" name="Column10598"/>
    <tableColumn id="10603" name="Column10599"/>
    <tableColumn id="10604" name="Column10600"/>
    <tableColumn id="10605" name="Column10601"/>
    <tableColumn id="10606" name="Column10602"/>
    <tableColumn id="10607" name="Column10603"/>
    <tableColumn id="10608" name="Column10604"/>
    <tableColumn id="10609" name="Column10605"/>
    <tableColumn id="10610" name="Column10606"/>
    <tableColumn id="10611" name="Column10607"/>
    <tableColumn id="10612" name="Column10608"/>
    <tableColumn id="10613" name="Column10609"/>
    <tableColumn id="10614" name="Column10610"/>
    <tableColumn id="10615" name="Column10611"/>
    <tableColumn id="10616" name="Column10612"/>
    <tableColumn id="10617" name="Column10613"/>
    <tableColumn id="10618" name="Column10614"/>
    <tableColumn id="10619" name="Column10615"/>
    <tableColumn id="10620" name="Column10616"/>
    <tableColumn id="10621" name="Column10617"/>
    <tableColumn id="10622" name="Column10618"/>
    <tableColumn id="10623" name="Column10619"/>
    <tableColumn id="10624" name="Column10620"/>
    <tableColumn id="10625" name="Column10621"/>
    <tableColumn id="10626" name="Column10622"/>
    <tableColumn id="10627" name="Column10623"/>
    <tableColumn id="10628" name="Column10624"/>
    <tableColumn id="10629" name="Column10625"/>
    <tableColumn id="10630" name="Column10626"/>
    <tableColumn id="10631" name="Column10627"/>
    <tableColumn id="10632" name="Column10628"/>
    <tableColumn id="10633" name="Column10629"/>
    <tableColumn id="10634" name="Column10630"/>
    <tableColumn id="10635" name="Column10631"/>
    <tableColumn id="10636" name="Column10632"/>
    <tableColumn id="10637" name="Column10633"/>
    <tableColumn id="10638" name="Column10634"/>
    <tableColumn id="10639" name="Column10635"/>
    <tableColumn id="10640" name="Column10636"/>
    <tableColumn id="10641" name="Column10637"/>
    <tableColumn id="10642" name="Column10638"/>
    <tableColumn id="10643" name="Column10639"/>
    <tableColumn id="10644" name="Column10640"/>
    <tableColumn id="10645" name="Column10641"/>
    <tableColumn id="10646" name="Column10642"/>
    <tableColumn id="10647" name="Column10643"/>
    <tableColumn id="10648" name="Column10644"/>
    <tableColumn id="10649" name="Column10645"/>
    <tableColumn id="10650" name="Column10646"/>
    <tableColumn id="10651" name="Column10647"/>
    <tableColumn id="10652" name="Column10648"/>
    <tableColumn id="10653" name="Column10649"/>
    <tableColumn id="10654" name="Column10650"/>
    <tableColumn id="10655" name="Column10651"/>
    <tableColumn id="10656" name="Column10652"/>
    <tableColumn id="10657" name="Column10653"/>
    <tableColumn id="10658" name="Column10654"/>
    <tableColumn id="10659" name="Column10655"/>
    <tableColumn id="10660" name="Column10656"/>
    <tableColumn id="10661" name="Column10657"/>
    <tableColumn id="10662" name="Column10658"/>
    <tableColumn id="10663" name="Column10659"/>
    <tableColumn id="10664" name="Column10660"/>
    <tableColumn id="10665" name="Column10661"/>
    <tableColumn id="10666" name="Column10662"/>
    <tableColumn id="10667" name="Column10663"/>
    <tableColumn id="10668" name="Column10664"/>
    <tableColumn id="10669" name="Column10665"/>
    <tableColumn id="10670" name="Column10666"/>
    <tableColumn id="10671" name="Column10667"/>
    <tableColumn id="10672" name="Column10668"/>
    <tableColumn id="10673" name="Column10669"/>
    <tableColumn id="10674" name="Column10670"/>
    <tableColumn id="10675" name="Column10671"/>
    <tableColumn id="10676" name="Column10672"/>
    <tableColumn id="10677" name="Column10673"/>
    <tableColumn id="10678" name="Column10674"/>
    <tableColumn id="10679" name="Column10675"/>
    <tableColumn id="10680" name="Column10676"/>
    <tableColumn id="10681" name="Column10677"/>
    <tableColumn id="10682" name="Column10678"/>
    <tableColumn id="10683" name="Column10679"/>
    <tableColumn id="10684" name="Column10680"/>
    <tableColumn id="10685" name="Column10681"/>
    <tableColumn id="10686" name="Column10682"/>
    <tableColumn id="10687" name="Column10683"/>
    <tableColumn id="10688" name="Column10684"/>
    <tableColumn id="10689" name="Column10685"/>
    <tableColumn id="10690" name="Column10686"/>
    <tableColumn id="10691" name="Column10687"/>
    <tableColumn id="10692" name="Column10688"/>
    <tableColumn id="10693" name="Column10689"/>
    <tableColumn id="10694" name="Column10690"/>
    <tableColumn id="10695" name="Column10691"/>
    <tableColumn id="10696" name="Column10692"/>
    <tableColumn id="10697" name="Column10693"/>
    <tableColumn id="10698" name="Column10694"/>
    <tableColumn id="10699" name="Column10695"/>
    <tableColumn id="10700" name="Column10696"/>
    <tableColumn id="10701" name="Column10697"/>
    <tableColumn id="10702" name="Column10698"/>
    <tableColumn id="10703" name="Column10699"/>
    <tableColumn id="10704" name="Column10700"/>
    <tableColumn id="10705" name="Column10701"/>
    <tableColumn id="10706" name="Column10702"/>
    <tableColumn id="10707" name="Column10703"/>
    <tableColumn id="10708" name="Column10704"/>
    <tableColumn id="10709" name="Column10705"/>
    <tableColumn id="10710" name="Column10706"/>
    <tableColumn id="10711" name="Column10707"/>
    <tableColumn id="10712" name="Column10708"/>
    <tableColumn id="10713" name="Column10709"/>
    <tableColumn id="10714" name="Column10710"/>
    <tableColumn id="10715" name="Column10711"/>
    <tableColumn id="10716" name="Column10712"/>
    <tableColumn id="10717" name="Column10713"/>
    <tableColumn id="10718" name="Column10714"/>
    <tableColumn id="10719" name="Column10715"/>
    <tableColumn id="10720" name="Column10716"/>
    <tableColumn id="10721" name="Column10717"/>
    <tableColumn id="10722" name="Column10718"/>
    <tableColumn id="10723" name="Column10719"/>
    <tableColumn id="10724" name="Column10720"/>
    <tableColumn id="10725" name="Column10721"/>
    <tableColumn id="10726" name="Column10722"/>
    <tableColumn id="10727" name="Column10723"/>
    <tableColumn id="10728" name="Column10724"/>
    <tableColumn id="10729" name="Column10725"/>
    <tableColumn id="10730" name="Column10726"/>
    <tableColumn id="10731" name="Column10727"/>
    <tableColumn id="10732" name="Column10728"/>
    <tableColumn id="10733" name="Column10729"/>
    <tableColumn id="10734" name="Column10730"/>
    <tableColumn id="10735" name="Column10731"/>
    <tableColumn id="10736" name="Column10732"/>
    <tableColumn id="10737" name="Column10733"/>
    <tableColumn id="10738" name="Column10734"/>
    <tableColumn id="10739" name="Column10735"/>
    <tableColumn id="10740" name="Column10736"/>
    <tableColumn id="10741" name="Column10737"/>
    <tableColumn id="10742" name="Column10738"/>
    <tableColumn id="10743" name="Column10739"/>
    <tableColumn id="10744" name="Column10740"/>
    <tableColumn id="10745" name="Column10741"/>
    <tableColumn id="10746" name="Column10742"/>
    <tableColumn id="10747" name="Column10743"/>
    <tableColumn id="10748" name="Column10744"/>
    <tableColumn id="10749" name="Column10745"/>
    <tableColumn id="10750" name="Column10746"/>
    <tableColumn id="10751" name="Column10747"/>
    <tableColumn id="10752" name="Column10748"/>
    <tableColumn id="10753" name="Column10749"/>
    <tableColumn id="10754" name="Column10750"/>
    <tableColumn id="10755" name="Column10751"/>
    <tableColumn id="10756" name="Column10752"/>
    <tableColumn id="10757" name="Column10753"/>
    <tableColumn id="10758" name="Column10754"/>
    <tableColumn id="10759" name="Column10755"/>
    <tableColumn id="10760" name="Column10756"/>
    <tableColumn id="10761" name="Column10757"/>
    <tableColumn id="10762" name="Column10758"/>
    <tableColumn id="10763" name="Column10759"/>
    <tableColumn id="10764" name="Column10760"/>
    <tableColumn id="10765" name="Column10761"/>
    <tableColumn id="10766" name="Column10762"/>
    <tableColumn id="10767" name="Column10763"/>
    <tableColumn id="10768" name="Column10764"/>
    <tableColumn id="10769" name="Column10765"/>
    <tableColumn id="10770" name="Column10766"/>
    <tableColumn id="10771" name="Column10767"/>
    <tableColumn id="10772" name="Column10768"/>
    <tableColumn id="10773" name="Column10769"/>
    <tableColumn id="10774" name="Column10770"/>
    <tableColumn id="10775" name="Column10771"/>
    <tableColumn id="10776" name="Column10772"/>
    <tableColumn id="10777" name="Column10773"/>
    <tableColumn id="10778" name="Column10774"/>
    <tableColumn id="10779" name="Column10775"/>
    <tableColumn id="10780" name="Column10776"/>
    <tableColumn id="10781" name="Column10777"/>
    <tableColumn id="10782" name="Column10778"/>
    <tableColumn id="10783" name="Column10779"/>
    <tableColumn id="10784" name="Column10780"/>
    <tableColumn id="10785" name="Column10781"/>
    <tableColumn id="10786" name="Column10782"/>
    <tableColumn id="10787" name="Column10783"/>
    <tableColumn id="10788" name="Column10784"/>
    <tableColumn id="10789" name="Column10785"/>
    <tableColumn id="10790" name="Column10786"/>
    <tableColumn id="10791" name="Column10787"/>
    <tableColumn id="10792" name="Column10788"/>
    <tableColumn id="10793" name="Column10789"/>
    <tableColumn id="10794" name="Column10790"/>
    <tableColumn id="10795" name="Column10791"/>
    <tableColumn id="10796" name="Column10792"/>
    <tableColumn id="10797" name="Column10793"/>
    <tableColumn id="10798" name="Column10794"/>
    <tableColumn id="10799" name="Column10795"/>
    <tableColumn id="10800" name="Column10796"/>
    <tableColumn id="10801" name="Column10797"/>
    <tableColumn id="10802" name="Column10798"/>
    <tableColumn id="10803" name="Column10799"/>
    <tableColumn id="10804" name="Column10800"/>
    <tableColumn id="10805" name="Column10801"/>
    <tableColumn id="10806" name="Column10802"/>
    <tableColumn id="10807" name="Column10803"/>
    <tableColumn id="10808" name="Column10804"/>
    <tableColumn id="10809" name="Column10805"/>
    <tableColumn id="10810" name="Column10806"/>
    <tableColumn id="10811" name="Column10807"/>
    <tableColumn id="10812" name="Column10808"/>
    <tableColumn id="10813" name="Column10809"/>
    <tableColumn id="10814" name="Column10810"/>
    <tableColumn id="10815" name="Column10811"/>
    <tableColumn id="10816" name="Column10812"/>
    <tableColumn id="10817" name="Column10813"/>
    <tableColumn id="10818" name="Column10814"/>
    <tableColumn id="10819" name="Column10815"/>
    <tableColumn id="10820" name="Column10816"/>
    <tableColumn id="10821" name="Column10817"/>
    <tableColumn id="10822" name="Column10818"/>
    <tableColumn id="10823" name="Column10819"/>
    <tableColumn id="10824" name="Column10820"/>
    <tableColumn id="10825" name="Column10821"/>
    <tableColumn id="10826" name="Column10822"/>
    <tableColumn id="10827" name="Column10823"/>
    <tableColumn id="10828" name="Column10824"/>
    <tableColumn id="10829" name="Column10825"/>
    <tableColumn id="10830" name="Column10826"/>
    <tableColumn id="10831" name="Column10827"/>
    <tableColumn id="10832" name="Column10828"/>
    <tableColumn id="10833" name="Column10829"/>
    <tableColumn id="10834" name="Column10830"/>
    <tableColumn id="10835" name="Column10831"/>
    <tableColumn id="10836" name="Column10832"/>
    <tableColumn id="10837" name="Column10833"/>
    <tableColumn id="10838" name="Column10834"/>
    <tableColumn id="10839" name="Column10835"/>
    <tableColumn id="10840" name="Column10836"/>
    <tableColumn id="10841" name="Column10837"/>
    <tableColumn id="10842" name="Column10838"/>
    <tableColumn id="10843" name="Column10839"/>
    <tableColumn id="10844" name="Column10840"/>
    <tableColumn id="10845" name="Column10841"/>
    <tableColumn id="10846" name="Column10842"/>
    <tableColumn id="10847" name="Column10843"/>
    <tableColumn id="10848" name="Column10844"/>
    <tableColumn id="10849" name="Column10845"/>
    <tableColumn id="10850" name="Column10846"/>
    <tableColumn id="10851" name="Column10847"/>
    <tableColumn id="10852" name="Column10848"/>
    <tableColumn id="10853" name="Column10849"/>
    <tableColumn id="10854" name="Column10850"/>
    <tableColumn id="10855" name="Column10851"/>
    <tableColumn id="10856" name="Column10852"/>
    <tableColumn id="10857" name="Column10853"/>
    <tableColumn id="10858" name="Column10854"/>
    <tableColumn id="10859" name="Column10855"/>
    <tableColumn id="10860" name="Column10856"/>
    <tableColumn id="10861" name="Column10857"/>
    <tableColumn id="10862" name="Column10858"/>
    <tableColumn id="10863" name="Column10859"/>
    <tableColumn id="10864" name="Column10860"/>
    <tableColumn id="10865" name="Column10861"/>
    <tableColumn id="10866" name="Column10862"/>
    <tableColumn id="10867" name="Column10863"/>
    <tableColumn id="10868" name="Column10864"/>
    <tableColumn id="10869" name="Column10865"/>
    <tableColumn id="10870" name="Column10866"/>
    <tableColumn id="10871" name="Column10867"/>
    <tableColumn id="10872" name="Column10868"/>
    <tableColumn id="10873" name="Column10869"/>
    <tableColumn id="10874" name="Column10870"/>
    <tableColumn id="10875" name="Column10871"/>
    <tableColumn id="10876" name="Column10872"/>
    <tableColumn id="10877" name="Column10873"/>
    <tableColumn id="10878" name="Column10874"/>
    <tableColumn id="10879" name="Column10875"/>
    <tableColumn id="10880" name="Column10876"/>
    <tableColumn id="10881" name="Column10877"/>
    <tableColumn id="10882" name="Column10878"/>
    <tableColumn id="10883" name="Column10879"/>
    <tableColumn id="10884" name="Column10880"/>
    <tableColumn id="10885" name="Column10881"/>
    <tableColumn id="10886" name="Column10882"/>
    <tableColumn id="10887" name="Column10883"/>
    <tableColumn id="10888" name="Column10884"/>
    <tableColumn id="10889" name="Column10885"/>
    <tableColumn id="10890" name="Column10886"/>
    <tableColumn id="10891" name="Column10887"/>
    <tableColumn id="10892" name="Column10888"/>
    <tableColumn id="10893" name="Column10889"/>
    <tableColumn id="10894" name="Column10890"/>
    <tableColumn id="10895" name="Column10891"/>
    <tableColumn id="10896" name="Column10892"/>
    <tableColumn id="10897" name="Column10893"/>
    <tableColumn id="10898" name="Column10894"/>
    <tableColumn id="10899" name="Column10895"/>
    <tableColumn id="10900" name="Column10896"/>
    <tableColumn id="10901" name="Column10897"/>
    <tableColumn id="10902" name="Column10898"/>
    <tableColumn id="10903" name="Column10899"/>
    <tableColumn id="10904" name="Column10900"/>
    <tableColumn id="10905" name="Column10901"/>
    <tableColumn id="10906" name="Column10902"/>
    <tableColumn id="10907" name="Column10903"/>
    <tableColumn id="10908" name="Column10904"/>
    <tableColumn id="10909" name="Column10905"/>
    <tableColumn id="10910" name="Column10906"/>
    <tableColumn id="10911" name="Column10907"/>
    <tableColumn id="10912" name="Column10908"/>
    <tableColumn id="10913" name="Column10909"/>
    <tableColumn id="10914" name="Column10910"/>
    <tableColumn id="10915" name="Column10911"/>
    <tableColumn id="10916" name="Column10912"/>
    <tableColumn id="10917" name="Column10913"/>
    <tableColumn id="10918" name="Column10914"/>
    <tableColumn id="10919" name="Column10915"/>
    <tableColumn id="10920" name="Column10916"/>
    <tableColumn id="10921" name="Column10917"/>
    <tableColumn id="10922" name="Column10918"/>
    <tableColumn id="10923" name="Column10919"/>
    <tableColumn id="10924" name="Column10920"/>
    <tableColumn id="10925" name="Column10921"/>
    <tableColumn id="10926" name="Column10922"/>
    <tableColumn id="10927" name="Column10923"/>
    <tableColumn id="10928" name="Column10924"/>
    <tableColumn id="10929" name="Column10925"/>
    <tableColumn id="10930" name="Column10926"/>
    <tableColumn id="10931" name="Column10927"/>
    <tableColumn id="10932" name="Column10928"/>
    <tableColumn id="10933" name="Column10929"/>
    <tableColumn id="10934" name="Column10930"/>
    <tableColumn id="10935" name="Column10931"/>
    <tableColumn id="10936" name="Column10932"/>
    <tableColumn id="10937" name="Column10933"/>
    <tableColumn id="10938" name="Column10934"/>
    <tableColumn id="10939" name="Column10935"/>
    <tableColumn id="10940" name="Column10936"/>
    <tableColumn id="10941" name="Column10937"/>
    <tableColumn id="10942" name="Column10938"/>
    <tableColumn id="10943" name="Column10939"/>
    <tableColumn id="10944" name="Column10940"/>
    <tableColumn id="10945" name="Column10941"/>
    <tableColumn id="10946" name="Column10942"/>
    <tableColumn id="10947" name="Column10943"/>
    <tableColumn id="10948" name="Column10944"/>
    <tableColumn id="10949" name="Column10945"/>
    <tableColumn id="10950" name="Column10946"/>
    <tableColumn id="10951" name="Column10947"/>
    <tableColumn id="10952" name="Column10948"/>
    <tableColumn id="10953" name="Column10949"/>
    <tableColumn id="10954" name="Column10950"/>
    <tableColumn id="10955" name="Column10951"/>
    <tableColumn id="10956" name="Column10952"/>
    <tableColumn id="10957" name="Column10953"/>
    <tableColumn id="10958" name="Column10954"/>
    <tableColumn id="10959" name="Column10955"/>
    <tableColumn id="10960" name="Column10956"/>
    <tableColumn id="10961" name="Column10957"/>
    <tableColumn id="10962" name="Column10958"/>
    <tableColumn id="10963" name="Column10959"/>
    <tableColumn id="10964" name="Column10960"/>
    <tableColumn id="10965" name="Column10961"/>
    <tableColumn id="10966" name="Column10962"/>
    <tableColumn id="10967" name="Column10963"/>
    <tableColumn id="10968" name="Column10964"/>
    <tableColumn id="10969" name="Column10965"/>
    <tableColumn id="10970" name="Column10966"/>
    <tableColumn id="10971" name="Column10967"/>
    <tableColumn id="10972" name="Column10968"/>
    <tableColumn id="10973" name="Column10969"/>
    <tableColumn id="10974" name="Column10970"/>
    <tableColumn id="10975" name="Column10971"/>
    <tableColumn id="10976" name="Column10972"/>
    <tableColumn id="10977" name="Column10973"/>
    <tableColumn id="10978" name="Column10974"/>
    <tableColumn id="10979" name="Column10975"/>
    <tableColumn id="10980" name="Column10976"/>
    <tableColumn id="10981" name="Column10977"/>
    <tableColumn id="10982" name="Column10978"/>
    <tableColumn id="10983" name="Column10979"/>
    <tableColumn id="10984" name="Column10980"/>
    <tableColumn id="10985" name="Column10981"/>
    <tableColumn id="10986" name="Column10982"/>
    <tableColumn id="10987" name="Column10983"/>
    <tableColumn id="10988" name="Column10984"/>
    <tableColumn id="10989" name="Column10985"/>
    <tableColumn id="10990" name="Column10986"/>
    <tableColumn id="10991" name="Column10987"/>
    <tableColumn id="10992" name="Column10988"/>
    <tableColumn id="10993" name="Column10989"/>
    <tableColumn id="10994" name="Column10990"/>
    <tableColumn id="10995" name="Column10991"/>
    <tableColumn id="10996" name="Column10992"/>
    <tableColumn id="10997" name="Column10993"/>
    <tableColumn id="10998" name="Column10994"/>
    <tableColumn id="10999" name="Column10995"/>
    <tableColumn id="11000" name="Column10996"/>
    <tableColumn id="11001" name="Column10997"/>
    <tableColumn id="11002" name="Column10998"/>
    <tableColumn id="11003" name="Column10999"/>
    <tableColumn id="11004" name="Column11000"/>
    <tableColumn id="11005" name="Column11001"/>
    <tableColumn id="11006" name="Column11002"/>
    <tableColumn id="11007" name="Column11003"/>
    <tableColumn id="11008" name="Column11004"/>
    <tableColumn id="11009" name="Column11005"/>
    <tableColumn id="11010" name="Column11006"/>
    <tableColumn id="11011" name="Column11007"/>
    <tableColumn id="11012" name="Column11008"/>
    <tableColumn id="11013" name="Column11009"/>
    <tableColumn id="11014" name="Column11010"/>
    <tableColumn id="11015" name="Column11011"/>
    <tableColumn id="11016" name="Column11012"/>
    <tableColumn id="11017" name="Column11013"/>
    <tableColumn id="11018" name="Column11014"/>
    <tableColumn id="11019" name="Column11015"/>
    <tableColumn id="11020" name="Column11016"/>
    <tableColumn id="11021" name="Column11017"/>
    <tableColumn id="11022" name="Column11018"/>
    <tableColumn id="11023" name="Column11019"/>
    <tableColumn id="11024" name="Column11020"/>
    <tableColumn id="11025" name="Column11021"/>
    <tableColumn id="11026" name="Column11022"/>
    <tableColumn id="11027" name="Column11023"/>
    <tableColumn id="11028" name="Column11024"/>
    <tableColumn id="11029" name="Column11025"/>
    <tableColumn id="11030" name="Column11026"/>
    <tableColumn id="11031" name="Column11027"/>
    <tableColumn id="11032" name="Column11028"/>
    <tableColumn id="11033" name="Column11029"/>
    <tableColumn id="11034" name="Column11030"/>
    <tableColumn id="11035" name="Column11031"/>
    <tableColumn id="11036" name="Column11032"/>
    <tableColumn id="11037" name="Column11033"/>
    <tableColumn id="11038" name="Column11034"/>
    <tableColumn id="11039" name="Column11035"/>
    <tableColumn id="11040" name="Column11036"/>
    <tableColumn id="11041" name="Column11037"/>
    <tableColumn id="11042" name="Column11038"/>
    <tableColumn id="11043" name="Column11039"/>
    <tableColumn id="11044" name="Column11040"/>
    <tableColumn id="11045" name="Column11041"/>
    <tableColumn id="11046" name="Column11042"/>
    <tableColumn id="11047" name="Column11043"/>
    <tableColumn id="11048" name="Column11044"/>
    <tableColumn id="11049" name="Column11045"/>
    <tableColumn id="11050" name="Column11046"/>
    <tableColumn id="11051" name="Column11047"/>
    <tableColumn id="11052" name="Column11048"/>
    <tableColumn id="11053" name="Column11049"/>
    <tableColumn id="11054" name="Column11050"/>
    <tableColumn id="11055" name="Column11051"/>
    <tableColumn id="11056" name="Column11052"/>
    <tableColumn id="11057" name="Column11053"/>
    <tableColumn id="11058" name="Column11054"/>
    <tableColumn id="11059" name="Column11055"/>
    <tableColumn id="11060" name="Column11056"/>
    <tableColumn id="11061" name="Column11057"/>
    <tableColumn id="11062" name="Column11058"/>
    <tableColumn id="11063" name="Column11059"/>
    <tableColumn id="11064" name="Column11060"/>
    <tableColumn id="11065" name="Column11061"/>
    <tableColumn id="11066" name="Column11062"/>
    <tableColumn id="11067" name="Column11063"/>
    <tableColumn id="11068" name="Column11064"/>
    <tableColumn id="11069" name="Column11065"/>
    <tableColumn id="11070" name="Column11066"/>
    <tableColumn id="11071" name="Column11067"/>
    <tableColumn id="11072" name="Column11068"/>
    <tableColumn id="11073" name="Column11069"/>
    <tableColumn id="11074" name="Column11070"/>
    <tableColumn id="11075" name="Column11071"/>
    <tableColumn id="11076" name="Column11072"/>
    <tableColumn id="11077" name="Column11073"/>
    <tableColumn id="11078" name="Column11074"/>
    <tableColumn id="11079" name="Column11075"/>
    <tableColumn id="11080" name="Column11076"/>
    <tableColumn id="11081" name="Column11077"/>
    <tableColumn id="11082" name="Column11078"/>
    <tableColumn id="11083" name="Column11079"/>
    <tableColumn id="11084" name="Column11080"/>
    <tableColumn id="11085" name="Column11081"/>
    <tableColumn id="11086" name="Column11082"/>
    <tableColumn id="11087" name="Column11083"/>
    <tableColumn id="11088" name="Column11084"/>
    <tableColumn id="11089" name="Column11085"/>
    <tableColumn id="11090" name="Column11086"/>
    <tableColumn id="11091" name="Column11087"/>
    <tableColumn id="11092" name="Column11088"/>
    <tableColumn id="11093" name="Column11089"/>
    <tableColumn id="11094" name="Column11090"/>
    <tableColumn id="11095" name="Column11091"/>
    <tableColumn id="11096" name="Column11092"/>
    <tableColumn id="11097" name="Column11093"/>
    <tableColumn id="11098" name="Column11094"/>
    <tableColumn id="11099" name="Column11095"/>
    <tableColumn id="11100" name="Column11096"/>
    <tableColumn id="11101" name="Column11097"/>
    <tableColumn id="11102" name="Column11098"/>
    <tableColumn id="11103" name="Column11099"/>
    <tableColumn id="11104" name="Column11100"/>
    <tableColumn id="11105" name="Column11101"/>
    <tableColumn id="11106" name="Column11102"/>
    <tableColumn id="11107" name="Column11103"/>
    <tableColumn id="11108" name="Column11104"/>
    <tableColumn id="11109" name="Column11105"/>
    <tableColumn id="11110" name="Column11106"/>
    <tableColumn id="11111" name="Column11107"/>
    <tableColumn id="11112" name="Column11108"/>
    <tableColumn id="11113" name="Column11109"/>
    <tableColumn id="11114" name="Column11110"/>
    <tableColumn id="11115" name="Column11111"/>
    <tableColumn id="11116" name="Column11112"/>
    <tableColumn id="11117" name="Column11113"/>
    <tableColumn id="11118" name="Column11114"/>
    <tableColumn id="11119" name="Column11115"/>
    <tableColumn id="11120" name="Column11116"/>
    <tableColumn id="11121" name="Column11117"/>
    <tableColumn id="11122" name="Column11118"/>
    <tableColumn id="11123" name="Column11119"/>
    <tableColumn id="11124" name="Column11120"/>
    <tableColumn id="11125" name="Column11121"/>
    <tableColumn id="11126" name="Column11122"/>
    <tableColumn id="11127" name="Column11123"/>
    <tableColumn id="11128" name="Column11124"/>
    <tableColumn id="11129" name="Column11125"/>
    <tableColumn id="11130" name="Column11126"/>
    <tableColumn id="11131" name="Column11127"/>
    <tableColumn id="11132" name="Column11128"/>
    <tableColumn id="11133" name="Column11129"/>
    <tableColumn id="11134" name="Column11130"/>
    <tableColumn id="11135" name="Column11131"/>
    <tableColumn id="11136" name="Column11132"/>
    <tableColumn id="11137" name="Column11133"/>
    <tableColumn id="11138" name="Column11134"/>
    <tableColumn id="11139" name="Column11135"/>
    <tableColumn id="11140" name="Column11136"/>
    <tableColumn id="11141" name="Column11137"/>
    <tableColumn id="11142" name="Column11138"/>
    <tableColumn id="11143" name="Column11139"/>
    <tableColumn id="11144" name="Column11140"/>
    <tableColumn id="11145" name="Column11141"/>
    <tableColumn id="11146" name="Column11142"/>
    <tableColumn id="11147" name="Column11143"/>
    <tableColumn id="11148" name="Column11144"/>
    <tableColumn id="11149" name="Column11145"/>
    <tableColumn id="11150" name="Column11146"/>
    <tableColumn id="11151" name="Column11147"/>
    <tableColumn id="11152" name="Column11148"/>
    <tableColumn id="11153" name="Column11149"/>
    <tableColumn id="11154" name="Column11150"/>
    <tableColumn id="11155" name="Column11151"/>
    <tableColumn id="11156" name="Column11152"/>
    <tableColumn id="11157" name="Column11153"/>
    <tableColumn id="11158" name="Column11154"/>
    <tableColumn id="11159" name="Column11155"/>
    <tableColumn id="11160" name="Column11156"/>
    <tableColumn id="11161" name="Column11157"/>
    <tableColumn id="11162" name="Column11158"/>
    <tableColumn id="11163" name="Column11159"/>
    <tableColumn id="11164" name="Column11160"/>
    <tableColumn id="11165" name="Column11161"/>
    <tableColumn id="11166" name="Column11162"/>
    <tableColumn id="11167" name="Column11163"/>
    <tableColumn id="11168" name="Column11164"/>
    <tableColumn id="11169" name="Column11165"/>
    <tableColumn id="11170" name="Column11166"/>
    <tableColumn id="11171" name="Column11167"/>
    <tableColumn id="11172" name="Column11168"/>
    <tableColumn id="11173" name="Column11169"/>
    <tableColumn id="11174" name="Column11170"/>
    <tableColumn id="11175" name="Column11171"/>
    <tableColumn id="11176" name="Column11172"/>
    <tableColumn id="11177" name="Column11173"/>
    <tableColumn id="11178" name="Column11174"/>
    <tableColumn id="11179" name="Column11175"/>
    <tableColumn id="11180" name="Column11176"/>
    <tableColumn id="11181" name="Column11177"/>
    <tableColumn id="11182" name="Column11178"/>
    <tableColumn id="11183" name="Column11179"/>
    <tableColumn id="11184" name="Column11180"/>
    <tableColumn id="11185" name="Column11181"/>
    <tableColumn id="11186" name="Column11182"/>
    <tableColumn id="11187" name="Column11183"/>
    <tableColumn id="11188" name="Column11184"/>
    <tableColumn id="11189" name="Column11185"/>
    <tableColumn id="11190" name="Column11186"/>
    <tableColumn id="11191" name="Column11187"/>
    <tableColumn id="11192" name="Column11188"/>
    <tableColumn id="11193" name="Column11189"/>
    <tableColumn id="11194" name="Column11190"/>
    <tableColumn id="11195" name="Column11191"/>
    <tableColumn id="11196" name="Column11192"/>
    <tableColumn id="11197" name="Column11193"/>
    <tableColumn id="11198" name="Column11194"/>
    <tableColumn id="11199" name="Column11195"/>
    <tableColumn id="11200" name="Column11196"/>
    <tableColumn id="11201" name="Column11197"/>
    <tableColumn id="11202" name="Column11198"/>
    <tableColumn id="11203" name="Column11199"/>
    <tableColumn id="11204" name="Column11200"/>
    <tableColumn id="11205" name="Column11201"/>
    <tableColumn id="11206" name="Column11202"/>
    <tableColumn id="11207" name="Column11203"/>
    <tableColumn id="11208" name="Column11204"/>
    <tableColumn id="11209" name="Column11205"/>
    <tableColumn id="11210" name="Column11206"/>
    <tableColumn id="11211" name="Column11207"/>
    <tableColumn id="11212" name="Column11208"/>
    <tableColumn id="11213" name="Column11209"/>
    <tableColumn id="11214" name="Column11210"/>
    <tableColumn id="11215" name="Column11211"/>
    <tableColumn id="11216" name="Column11212"/>
    <tableColumn id="11217" name="Column11213"/>
    <tableColumn id="11218" name="Column11214"/>
    <tableColumn id="11219" name="Column11215"/>
    <tableColumn id="11220" name="Column11216"/>
    <tableColumn id="11221" name="Column11217"/>
    <tableColumn id="11222" name="Column11218"/>
    <tableColumn id="11223" name="Column11219"/>
    <tableColumn id="11224" name="Column11220"/>
    <tableColumn id="11225" name="Column11221"/>
    <tableColumn id="11226" name="Column11222"/>
    <tableColumn id="11227" name="Column11223"/>
    <tableColumn id="11228" name="Column11224"/>
    <tableColumn id="11229" name="Column11225"/>
    <tableColumn id="11230" name="Column11226"/>
    <tableColumn id="11231" name="Column11227"/>
    <tableColumn id="11232" name="Column11228"/>
    <tableColumn id="11233" name="Column11229"/>
    <tableColumn id="11234" name="Column11230"/>
    <tableColumn id="11235" name="Column11231"/>
    <tableColumn id="11236" name="Column11232"/>
    <tableColumn id="11237" name="Column11233"/>
    <tableColumn id="11238" name="Column11234"/>
    <tableColumn id="11239" name="Column11235"/>
    <tableColumn id="11240" name="Column11236"/>
    <tableColumn id="11241" name="Column11237"/>
    <tableColumn id="11242" name="Column11238"/>
    <tableColumn id="11243" name="Column11239"/>
    <tableColumn id="11244" name="Column11240"/>
    <tableColumn id="11245" name="Column11241"/>
    <tableColumn id="11246" name="Column11242"/>
    <tableColumn id="11247" name="Column11243"/>
    <tableColumn id="11248" name="Column11244"/>
    <tableColumn id="11249" name="Column11245"/>
    <tableColumn id="11250" name="Column11246"/>
    <tableColumn id="11251" name="Column11247"/>
    <tableColumn id="11252" name="Column11248"/>
    <tableColumn id="11253" name="Column11249"/>
    <tableColumn id="11254" name="Column11250"/>
    <tableColumn id="11255" name="Column11251"/>
    <tableColumn id="11256" name="Column11252"/>
    <tableColumn id="11257" name="Column11253"/>
    <tableColumn id="11258" name="Column11254"/>
    <tableColumn id="11259" name="Column11255"/>
    <tableColumn id="11260" name="Column11256"/>
    <tableColumn id="11261" name="Column11257"/>
    <tableColumn id="11262" name="Column11258"/>
    <tableColumn id="11263" name="Column11259"/>
    <tableColumn id="11264" name="Column11260"/>
    <tableColumn id="11265" name="Column11261"/>
    <tableColumn id="11266" name="Column11262"/>
    <tableColumn id="11267" name="Column11263"/>
    <tableColumn id="11268" name="Column11264"/>
    <tableColumn id="11269" name="Column11265"/>
    <tableColumn id="11270" name="Column11266"/>
    <tableColumn id="11271" name="Column11267"/>
    <tableColumn id="11272" name="Column11268"/>
    <tableColumn id="11273" name="Column11269"/>
    <tableColumn id="11274" name="Column11270"/>
    <tableColumn id="11275" name="Column11271"/>
    <tableColumn id="11276" name="Column11272"/>
    <tableColumn id="11277" name="Column11273"/>
    <tableColumn id="11278" name="Column11274"/>
    <tableColumn id="11279" name="Column11275"/>
    <tableColumn id="11280" name="Column11276"/>
    <tableColumn id="11281" name="Column11277"/>
    <tableColumn id="11282" name="Column11278"/>
    <tableColumn id="11283" name="Column11279"/>
    <tableColumn id="11284" name="Column11280"/>
    <tableColumn id="11285" name="Column11281"/>
    <tableColumn id="11286" name="Column11282"/>
    <tableColumn id="11287" name="Column11283"/>
    <tableColumn id="11288" name="Column11284"/>
    <tableColumn id="11289" name="Column11285"/>
    <tableColumn id="11290" name="Column11286"/>
    <tableColumn id="11291" name="Column11287"/>
    <tableColumn id="11292" name="Column11288"/>
    <tableColumn id="11293" name="Column11289"/>
    <tableColumn id="11294" name="Column11290"/>
    <tableColumn id="11295" name="Column11291"/>
    <tableColumn id="11296" name="Column11292"/>
    <tableColumn id="11297" name="Column11293"/>
    <tableColumn id="11298" name="Column11294"/>
    <tableColumn id="11299" name="Column11295"/>
    <tableColumn id="11300" name="Column11296"/>
    <tableColumn id="11301" name="Column11297"/>
    <tableColumn id="11302" name="Column11298"/>
    <tableColumn id="11303" name="Column11299"/>
    <tableColumn id="11304" name="Column11300"/>
    <tableColumn id="11305" name="Column11301"/>
    <tableColumn id="11306" name="Column11302"/>
    <tableColumn id="11307" name="Column11303"/>
    <tableColumn id="11308" name="Column11304"/>
    <tableColumn id="11309" name="Column11305"/>
    <tableColumn id="11310" name="Column11306"/>
    <tableColumn id="11311" name="Column11307"/>
    <tableColumn id="11312" name="Column11308"/>
    <tableColumn id="11313" name="Column11309"/>
    <tableColumn id="11314" name="Column11310"/>
    <tableColumn id="11315" name="Column11311"/>
    <tableColumn id="11316" name="Column11312"/>
    <tableColumn id="11317" name="Column11313"/>
    <tableColumn id="11318" name="Column11314"/>
    <tableColumn id="11319" name="Column11315"/>
    <tableColumn id="11320" name="Column11316"/>
    <tableColumn id="11321" name="Column11317"/>
    <tableColumn id="11322" name="Column11318"/>
    <tableColumn id="11323" name="Column11319"/>
    <tableColumn id="11324" name="Column11320"/>
    <tableColumn id="11325" name="Column11321"/>
    <tableColumn id="11326" name="Column11322"/>
    <tableColumn id="11327" name="Column11323"/>
    <tableColumn id="11328" name="Column11324"/>
    <tableColumn id="11329" name="Column11325"/>
    <tableColumn id="11330" name="Column11326"/>
    <tableColumn id="11331" name="Column11327"/>
    <tableColumn id="11332" name="Column11328"/>
    <tableColumn id="11333" name="Column11329"/>
    <tableColumn id="11334" name="Column11330"/>
    <tableColumn id="11335" name="Column11331"/>
    <tableColumn id="11336" name="Column11332"/>
    <tableColumn id="11337" name="Column11333"/>
    <tableColumn id="11338" name="Column11334"/>
    <tableColumn id="11339" name="Column11335"/>
    <tableColumn id="11340" name="Column11336"/>
    <tableColumn id="11341" name="Column11337"/>
    <tableColumn id="11342" name="Column11338"/>
    <tableColumn id="11343" name="Column11339"/>
    <tableColumn id="11344" name="Column11340"/>
    <tableColumn id="11345" name="Column11341"/>
    <tableColumn id="11346" name="Column11342"/>
    <tableColumn id="11347" name="Column11343"/>
    <tableColumn id="11348" name="Column11344"/>
    <tableColumn id="11349" name="Column11345"/>
    <tableColumn id="11350" name="Column11346"/>
    <tableColumn id="11351" name="Column11347"/>
    <tableColumn id="11352" name="Column11348"/>
    <tableColumn id="11353" name="Column11349"/>
    <tableColumn id="11354" name="Column11350"/>
    <tableColumn id="11355" name="Column11351"/>
    <tableColumn id="11356" name="Column11352"/>
    <tableColumn id="11357" name="Column11353"/>
    <tableColumn id="11358" name="Column11354"/>
    <tableColumn id="11359" name="Column11355"/>
    <tableColumn id="11360" name="Column11356"/>
    <tableColumn id="11361" name="Column11357"/>
    <tableColumn id="11362" name="Column11358"/>
    <tableColumn id="11363" name="Column11359"/>
    <tableColumn id="11364" name="Column11360"/>
    <tableColumn id="11365" name="Column11361"/>
    <tableColumn id="11366" name="Column11362"/>
    <tableColumn id="11367" name="Column11363"/>
    <tableColumn id="11368" name="Column11364"/>
    <tableColumn id="11369" name="Column11365"/>
    <tableColumn id="11370" name="Column11366"/>
    <tableColumn id="11371" name="Column11367"/>
    <tableColumn id="11372" name="Column11368"/>
    <tableColumn id="11373" name="Column11369"/>
    <tableColumn id="11374" name="Column11370"/>
    <tableColumn id="11375" name="Column11371"/>
    <tableColumn id="11376" name="Column11372"/>
    <tableColumn id="11377" name="Column11373"/>
    <tableColumn id="11378" name="Column11374"/>
    <tableColumn id="11379" name="Column11375"/>
    <tableColumn id="11380" name="Column11376"/>
    <tableColumn id="11381" name="Column11377"/>
    <tableColumn id="11382" name="Column11378"/>
    <tableColumn id="11383" name="Column11379"/>
    <tableColumn id="11384" name="Column11380"/>
    <tableColumn id="11385" name="Column11381"/>
    <tableColumn id="11386" name="Column11382"/>
    <tableColumn id="11387" name="Column11383"/>
    <tableColumn id="11388" name="Column11384"/>
    <tableColumn id="11389" name="Column11385"/>
    <tableColumn id="11390" name="Column11386"/>
    <tableColumn id="11391" name="Column11387"/>
    <tableColumn id="11392" name="Column11388"/>
    <tableColumn id="11393" name="Column11389"/>
    <tableColumn id="11394" name="Column11390"/>
    <tableColumn id="11395" name="Column11391"/>
    <tableColumn id="11396" name="Column11392"/>
    <tableColumn id="11397" name="Column11393"/>
    <tableColumn id="11398" name="Column11394"/>
    <tableColumn id="11399" name="Column11395"/>
    <tableColumn id="11400" name="Column11396"/>
    <tableColumn id="11401" name="Column11397"/>
    <tableColumn id="11402" name="Column11398"/>
    <tableColumn id="11403" name="Column11399"/>
    <tableColumn id="11404" name="Column11400"/>
    <tableColumn id="11405" name="Column11401"/>
    <tableColumn id="11406" name="Column11402"/>
    <tableColumn id="11407" name="Column11403"/>
    <tableColumn id="11408" name="Column11404"/>
    <tableColumn id="11409" name="Column11405"/>
    <tableColumn id="11410" name="Column11406"/>
    <tableColumn id="11411" name="Column11407"/>
    <tableColumn id="11412" name="Column11408"/>
    <tableColumn id="11413" name="Column11409"/>
    <tableColumn id="11414" name="Column11410"/>
    <tableColumn id="11415" name="Column11411"/>
    <tableColumn id="11416" name="Column11412"/>
    <tableColumn id="11417" name="Column11413"/>
    <tableColumn id="11418" name="Column11414"/>
    <tableColumn id="11419" name="Column11415"/>
    <tableColumn id="11420" name="Column11416"/>
    <tableColumn id="11421" name="Column11417"/>
    <tableColumn id="11422" name="Column11418"/>
    <tableColumn id="11423" name="Column11419"/>
    <tableColumn id="11424" name="Column11420"/>
    <tableColumn id="11425" name="Column11421"/>
    <tableColumn id="11426" name="Column11422"/>
    <tableColumn id="11427" name="Column11423"/>
    <tableColumn id="11428" name="Column11424"/>
    <tableColumn id="11429" name="Column11425"/>
    <tableColumn id="11430" name="Column11426"/>
    <tableColumn id="11431" name="Column11427"/>
    <tableColumn id="11432" name="Column11428"/>
    <tableColumn id="11433" name="Column11429"/>
    <tableColumn id="11434" name="Column11430"/>
    <tableColumn id="11435" name="Column11431"/>
    <tableColumn id="11436" name="Column11432"/>
    <tableColumn id="11437" name="Column11433"/>
    <tableColumn id="11438" name="Column11434"/>
    <tableColumn id="11439" name="Column11435"/>
    <tableColumn id="11440" name="Column11436"/>
    <tableColumn id="11441" name="Column11437"/>
    <tableColumn id="11442" name="Column11438"/>
    <tableColumn id="11443" name="Column11439"/>
    <tableColumn id="11444" name="Column11440"/>
    <tableColumn id="11445" name="Column11441"/>
    <tableColumn id="11446" name="Column11442"/>
    <tableColumn id="11447" name="Column11443"/>
    <tableColumn id="11448" name="Column11444"/>
    <tableColumn id="11449" name="Column11445"/>
    <tableColumn id="11450" name="Column11446"/>
    <tableColumn id="11451" name="Column11447"/>
    <tableColumn id="11452" name="Column11448"/>
    <tableColumn id="11453" name="Column11449"/>
    <tableColumn id="11454" name="Column11450"/>
    <tableColumn id="11455" name="Column11451"/>
    <tableColumn id="11456" name="Column11452"/>
    <tableColumn id="11457" name="Column11453"/>
    <tableColumn id="11458" name="Column11454"/>
    <tableColumn id="11459" name="Column11455"/>
    <tableColumn id="11460" name="Column11456"/>
    <tableColumn id="11461" name="Column11457"/>
    <tableColumn id="11462" name="Column11458"/>
    <tableColumn id="11463" name="Column11459"/>
    <tableColumn id="11464" name="Column11460"/>
    <tableColumn id="11465" name="Column11461"/>
    <tableColumn id="11466" name="Column11462"/>
    <tableColumn id="11467" name="Column11463"/>
    <tableColumn id="11468" name="Column11464"/>
    <tableColumn id="11469" name="Column11465"/>
    <tableColumn id="11470" name="Column11466"/>
    <tableColumn id="11471" name="Column11467"/>
    <tableColumn id="11472" name="Column11468"/>
    <tableColumn id="11473" name="Column11469"/>
    <tableColumn id="11474" name="Column11470"/>
    <tableColumn id="11475" name="Column11471"/>
    <tableColumn id="11476" name="Column11472"/>
    <tableColumn id="11477" name="Column11473"/>
    <tableColumn id="11478" name="Column11474"/>
    <tableColumn id="11479" name="Column11475"/>
    <tableColumn id="11480" name="Column11476"/>
    <tableColumn id="11481" name="Column11477"/>
    <tableColumn id="11482" name="Column11478"/>
    <tableColumn id="11483" name="Column11479"/>
    <tableColumn id="11484" name="Column11480"/>
    <tableColumn id="11485" name="Column11481"/>
    <tableColumn id="11486" name="Column11482"/>
    <tableColumn id="11487" name="Column11483"/>
    <tableColumn id="11488" name="Column11484"/>
    <tableColumn id="11489" name="Column11485"/>
    <tableColumn id="11490" name="Column11486"/>
    <tableColumn id="11491" name="Column11487"/>
    <tableColumn id="11492" name="Column11488"/>
    <tableColumn id="11493" name="Column11489"/>
    <tableColumn id="11494" name="Column11490"/>
    <tableColumn id="11495" name="Column11491"/>
    <tableColumn id="11496" name="Column11492"/>
    <tableColumn id="11497" name="Column11493"/>
    <tableColumn id="11498" name="Column11494"/>
    <tableColumn id="11499" name="Column11495"/>
    <tableColumn id="11500" name="Column11496"/>
    <tableColumn id="11501" name="Column11497"/>
    <tableColumn id="11502" name="Column11498"/>
    <tableColumn id="11503" name="Column11499"/>
    <tableColumn id="11504" name="Column11500"/>
    <tableColumn id="11505" name="Column11501"/>
    <tableColumn id="11506" name="Column11502"/>
    <tableColumn id="11507" name="Column11503"/>
    <tableColumn id="11508" name="Column11504"/>
    <tableColumn id="11509" name="Column11505"/>
    <tableColumn id="11510" name="Column11506"/>
    <tableColumn id="11511" name="Column11507"/>
    <tableColumn id="11512" name="Column11508"/>
    <tableColumn id="11513" name="Column11509"/>
    <tableColumn id="11514" name="Column11510"/>
    <tableColumn id="11515" name="Column11511"/>
    <tableColumn id="11516" name="Column11512"/>
    <tableColumn id="11517" name="Column11513"/>
    <tableColumn id="11518" name="Column11514"/>
    <tableColumn id="11519" name="Column11515"/>
    <tableColumn id="11520" name="Column11516"/>
    <tableColumn id="11521" name="Column11517"/>
    <tableColumn id="11522" name="Column11518"/>
    <tableColumn id="11523" name="Column11519"/>
    <tableColumn id="11524" name="Column11520"/>
    <tableColumn id="11525" name="Column11521"/>
    <tableColumn id="11526" name="Column11522"/>
    <tableColumn id="11527" name="Column11523"/>
    <tableColumn id="11528" name="Column11524"/>
    <tableColumn id="11529" name="Column11525"/>
    <tableColumn id="11530" name="Column11526"/>
    <tableColumn id="11531" name="Column11527"/>
    <tableColumn id="11532" name="Column11528"/>
    <tableColumn id="11533" name="Column11529"/>
    <tableColumn id="11534" name="Column11530"/>
    <tableColumn id="11535" name="Column11531"/>
    <tableColumn id="11536" name="Column11532"/>
    <tableColumn id="11537" name="Column11533"/>
    <tableColumn id="11538" name="Column11534"/>
    <tableColumn id="11539" name="Column11535"/>
    <tableColumn id="11540" name="Column11536"/>
    <tableColumn id="11541" name="Column11537"/>
    <tableColumn id="11542" name="Column11538"/>
    <tableColumn id="11543" name="Column11539"/>
    <tableColumn id="11544" name="Column11540"/>
    <tableColumn id="11545" name="Column11541"/>
    <tableColumn id="11546" name="Column11542"/>
    <tableColumn id="11547" name="Column11543"/>
    <tableColumn id="11548" name="Column11544"/>
    <tableColumn id="11549" name="Column11545"/>
    <tableColumn id="11550" name="Column11546"/>
    <tableColumn id="11551" name="Column11547"/>
    <tableColumn id="11552" name="Column11548"/>
    <tableColumn id="11553" name="Column11549"/>
    <tableColumn id="11554" name="Column11550"/>
    <tableColumn id="11555" name="Column11551"/>
    <tableColumn id="11556" name="Column11552"/>
    <tableColumn id="11557" name="Column11553"/>
    <tableColumn id="11558" name="Column11554"/>
    <tableColumn id="11559" name="Column11555"/>
    <tableColumn id="11560" name="Column11556"/>
    <tableColumn id="11561" name="Column11557"/>
    <tableColumn id="11562" name="Column11558"/>
    <tableColumn id="11563" name="Column11559"/>
    <tableColumn id="11564" name="Column11560"/>
    <tableColumn id="11565" name="Column11561"/>
    <tableColumn id="11566" name="Column11562"/>
    <tableColumn id="11567" name="Column11563"/>
    <tableColumn id="11568" name="Column11564"/>
    <tableColumn id="11569" name="Column11565"/>
    <tableColumn id="11570" name="Column11566"/>
    <tableColumn id="11571" name="Column11567"/>
    <tableColumn id="11572" name="Column11568"/>
    <tableColumn id="11573" name="Column11569"/>
    <tableColumn id="11574" name="Column11570"/>
    <tableColumn id="11575" name="Column11571"/>
    <tableColumn id="11576" name="Column11572"/>
    <tableColumn id="11577" name="Column11573"/>
    <tableColumn id="11578" name="Column11574"/>
    <tableColumn id="11579" name="Column11575"/>
    <tableColumn id="11580" name="Column11576"/>
    <tableColumn id="11581" name="Column11577"/>
    <tableColumn id="11582" name="Column11578"/>
    <tableColumn id="11583" name="Column11579"/>
    <tableColumn id="11584" name="Column11580"/>
    <tableColumn id="11585" name="Column11581"/>
    <tableColumn id="11586" name="Column11582"/>
    <tableColumn id="11587" name="Column11583"/>
    <tableColumn id="11588" name="Column11584"/>
    <tableColumn id="11589" name="Column11585"/>
    <tableColumn id="11590" name="Column11586"/>
    <tableColumn id="11591" name="Column11587"/>
    <tableColumn id="11592" name="Column11588"/>
    <tableColumn id="11593" name="Column11589"/>
    <tableColumn id="11594" name="Column11590"/>
    <tableColumn id="11595" name="Column11591"/>
    <tableColumn id="11596" name="Column11592"/>
    <tableColumn id="11597" name="Column11593"/>
    <tableColumn id="11598" name="Column11594"/>
    <tableColumn id="11599" name="Column11595"/>
    <tableColumn id="11600" name="Column11596"/>
    <tableColumn id="11601" name="Column11597"/>
    <tableColumn id="11602" name="Column11598"/>
    <tableColumn id="11603" name="Column11599"/>
    <tableColumn id="11604" name="Column11600"/>
    <tableColumn id="11605" name="Column11601"/>
    <tableColumn id="11606" name="Column11602"/>
    <tableColumn id="11607" name="Column11603"/>
    <tableColumn id="11608" name="Column11604"/>
    <tableColumn id="11609" name="Column11605"/>
    <tableColumn id="11610" name="Column11606"/>
    <tableColumn id="11611" name="Column11607"/>
    <tableColumn id="11612" name="Column11608"/>
    <tableColumn id="11613" name="Column11609"/>
    <tableColumn id="11614" name="Column11610"/>
    <tableColumn id="11615" name="Column11611"/>
    <tableColumn id="11616" name="Column11612"/>
    <tableColumn id="11617" name="Column11613"/>
    <tableColumn id="11618" name="Column11614"/>
    <tableColumn id="11619" name="Column11615"/>
    <tableColumn id="11620" name="Column11616"/>
    <tableColumn id="11621" name="Column11617"/>
    <tableColumn id="11622" name="Column11618"/>
    <tableColumn id="11623" name="Column11619"/>
    <tableColumn id="11624" name="Column11620"/>
    <tableColumn id="11625" name="Column11621"/>
    <tableColumn id="11626" name="Column11622"/>
    <tableColumn id="11627" name="Column11623"/>
    <tableColumn id="11628" name="Column11624"/>
    <tableColumn id="11629" name="Column11625"/>
    <tableColumn id="11630" name="Column11626"/>
    <tableColumn id="11631" name="Column11627"/>
    <tableColumn id="11632" name="Column11628"/>
    <tableColumn id="11633" name="Column11629"/>
    <tableColumn id="11634" name="Column11630"/>
    <tableColumn id="11635" name="Column11631"/>
    <tableColumn id="11636" name="Column11632"/>
    <tableColumn id="11637" name="Column11633"/>
    <tableColumn id="11638" name="Column11634"/>
    <tableColumn id="11639" name="Column11635"/>
    <tableColumn id="11640" name="Column11636"/>
    <tableColumn id="11641" name="Column11637"/>
    <tableColumn id="11642" name="Column11638"/>
    <tableColumn id="11643" name="Column11639"/>
    <tableColumn id="11644" name="Column11640"/>
    <tableColumn id="11645" name="Column11641"/>
    <tableColumn id="11646" name="Column11642"/>
    <tableColumn id="11647" name="Column11643"/>
    <tableColumn id="11648" name="Column11644"/>
    <tableColumn id="11649" name="Column11645"/>
    <tableColumn id="11650" name="Column11646"/>
    <tableColumn id="11651" name="Column11647"/>
    <tableColumn id="11652" name="Column11648"/>
    <tableColumn id="11653" name="Column11649"/>
    <tableColumn id="11654" name="Column11650"/>
    <tableColumn id="11655" name="Column11651"/>
    <tableColumn id="11656" name="Column11652"/>
    <tableColumn id="11657" name="Column11653"/>
    <tableColumn id="11658" name="Column11654"/>
    <tableColumn id="11659" name="Column11655"/>
    <tableColumn id="11660" name="Column11656"/>
    <tableColumn id="11661" name="Column11657"/>
    <tableColumn id="11662" name="Column11658"/>
    <tableColumn id="11663" name="Column11659"/>
    <tableColumn id="11664" name="Column11660"/>
    <tableColumn id="11665" name="Column11661"/>
    <tableColumn id="11666" name="Column11662"/>
    <tableColumn id="11667" name="Column11663"/>
    <tableColumn id="11668" name="Column11664"/>
    <tableColumn id="11669" name="Column11665"/>
    <tableColumn id="11670" name="Column11666"/>
    <tableColumn id="11671" name="Column11667"/>
    <tableColumn id="11672" name="Column11668"/>
    <tableColumn id="11673" name="Column11669"/>
    <tableColumn id="11674" name="Column11670"/>
    <tableColumn id="11675" name="Column11671"/>
    <tableColumn id="11676" name="Column11672"/>
    <tableColumn id="11677" name="Column11673"/>
    <tableColumn id="11678" name="Column11674"/>
    <tableColumn id="11679" name="Column11675"/>
    <tableColumn id="11680" name="Column11676"/>
    <tableColumn id="11681" name="Column11677"/>
    <tableColumn id="11682" name="Column11678"/>
    <tableColumn id="11683" name="Column11679"/>
    <tableColumn id="11684" name="Column11680"/>
    <tableColumn id="11685" name="Column11681"/>
    <tableColumn id="11686" name="Column11682"/>
    <tableColumn id="11687" name="Column11683"/>
    <tableColumn id="11688" name="Column11684"/>
    <tableColumn id="11689" name="Column11685"/>
    <tableColumn id="11690" name="Column11686"/>
    <tableColumn id="11691" name="Column11687"/>
    <tableColumn id="11692" name="Column11688"/>
    <tableColumn id="11693" name="Column11689"/>
    <tableColumn id="11694" name="Column11690"/>
    <tableColumn id="11695" name="Column11691"/>
    <tableColumn id="11696" name="Column11692"/>
    <tableColumn id="11697" name="Column11693"/>
    <tableColumn id="11698" name="Column11694"/>
    <tableColumn id="11699" name="Column11695"/>
    <tableColumn id="11700" name="Column11696"/>
    <tableColumn id="11701" name="Column11697"/>
    <tableColumn id="11702" name="Column11698"/>
    <tableColumn id="11703" name="Column11699"/>
    <tableColumn id="11704" name="Column11700"/>
    <tableColumn id="11705" name="Column11701"/>
    <tableColumn id="11706" name="Column11702"/>
    <tableColumn id="11707" name="Column11703"/>
    <tableColumn id="11708" name="Column11704"/>
    <tableColumn id="11709" name="Column11705"/>
    <tableColumn id="11710" name="Column11706"/>
    <tableColumn id="11711" name="Column11707"/>
    <tableColumn id="11712" name="Column11708"/>
    <tableColumn id="11713" name="Column11709"/>
    <tableColumn id="11714" name="Column11710"/>
    <tableColumn id="11715" name="Column11711"/>
    <tableColumn id="11716" name="Column11712"/>
    <tableColumn id="11717" name="Column11713"/>
    <tableColumn id="11718" name="Column11714"/>
    <tableColumn id="11719" name="Column11715"/>
    <tableColumn id="11720" name="Column11716"/>
    <tableColumn id="11721" name="Column11717"/>
    <tableColumn id="11722" name="Column11718"/>
    <tableColumn id="11723" name="Column11719"/>
    <tableColumn id="11724" name="Column11720"/>
    <tableColumn id="11725" name="Column11721"/>
    <tableColumn id="11726" name="Column11722"/>
    <tableColumn id="11727" name="Column11723"/>
    <tableColumn id="11728" name="Column11724"/>
    <tableColumn id="11729" name="Column11725"/>
    <tableColumn id="11730" name="Column11726"/>
    <tableColumn id="11731" name="Column11727"/>
    <tableColumn id="11732" name="Column11728"/>
    <tableColumn id="11733" name="Column11729"/>
    <tableColumn id="11734" name="Column11730"/>
    <tableColumn id="11735" name="Column11731"/>
    <tableColumn id="11736" name="Column11732"/>
    <tableColumn id="11737" name="Column11733"/>
    <tableColumn id="11738" name="Column11734"/>
    <tableColumn id="11739" name="Column11735"/>
    <tableColumn id="11740" name="Column11736"/>
    <tableColumn id="11741" name="Column11737"/>
    <tableColumn id="11742" name="Column11738"/>
    <tableColumn id="11743" name="Column11739"/>
    <tableColumn id="11744" name="Column11740"/>
    <tableColumn id="11745" name="Column11741"/>
    <tableColumn id="11746" name="Column11742"/>
    <tableColumn id="11747" name="Column11743"/>
    <tableColumn id="11748" name="Column11744"/>
    <tableColumn id="11749" name="Column11745"/>
    <tableColumn id="11750" name="Column11746"/>
    <tableColumn id="11751" name="Column11747"/>
    <tableColumn id="11752" name="Column11748"/>
    <tableColumn id="11753" name="Column11749"/>
    <tableColumn id="11754" name="Column11750"/>
    <tableColumn id="11755" name="Column11751"/>
    <tableColumn id="11756" name="Column11752"/>
    <tableColumn id="11757" name="Column11753"/>
    <tableColumn id="11758" name="Column11754"/>
    <tableColumn id="11759" name="Column11755"/>
    <tableColumn id="11760" name="Column11756"/>
    <tableColumn id="11761" name="Column11757"/>
    <tableColumn id="11762" name="Column11758"/>
    <tableColumn id="11763" name="Column11759"/>
    <tableColumn id="11764" name="Column11760"/>
    <tableColumn id="11765" name="Column11761"/>
    <tableColumn id="11766" name="Column11762"/>
    <tableColumn id="11767" name="Column11763"/>
    <tableColumn id="11768" name="Column11764"/>
    <tableColumn id="11769" name="Column11765"/>
    <tableColumn id="11770" name="Column11766"/>
    <tableColumn id="11771" name="Column11767"/>
    <tableColumn id="11772" name="Column11768"/>
    <tableColumn id="11773" name="Column11769"/>
    <tableColumn id="11774" name="Column11770"/>
    <tableColumn id="11775" name="Column11771"/>
    <tableColumn id="11776" name="Column11772"/>
    <tableColumn id="11777" name="Column11773"/>
    <tableColumn id="11778" name="Column11774"/>
    <tableColumn id="11779" name="Column11775"/>
    <tableColumn id="11780" name="Column11776"/>
    <tableColumn id="11781" name="Column11777"/>
    <tableColumn id="11782" name="Column11778"/>
    <tableColumn id="11783" name="Column11779"/>
    <tableColumn id="11784" name="Column11780"/>
    <tableColumn id="11785" name="Column11781"/>
    <tableColumn id="11786" name="Column11782"/>
    <tableColumn id="11787" name="Column11783"/>
    <tableColumn id="11788" name="Column11784"/>
    <tableColumn id="11789" name="Column11785"/>
    <tableColumn id="11790" name="Column11786"/>
    <tableColumn id="11791" name="Column11787"/>
    <tableColumn id="11792" name="Column11788"/>
    <tableColumn id="11793" name="Column11789"/>
    <tableColumn id="11794" name="Column11790"/>
    <tableColumn id="11795" name="Column11791"/>
    <tableColumn id="11796" name="Column11792"/>
    <tableColumn id="11797" name="Column11793"/>
    <tableColumn id="11798" name="Column11794"/>
    <tableColumn id="11799" name="Column11795"/>
    <tableColumn id="11800" name="Column11796"/>
    <tableColumn id="11801" name="Column11797"/>
    <tableColumn id="11802" name="Column11798"/>
    <tableColumn id="11803" name="Column11799"/>
    <tableColumn id="11804" name="Column11800"/>
    <tableColumn id="11805" name="Column11801"/>
    <tableColumn id="11806" name="Column11802"/>
    <tableColumn id="11807" name="Column11803"/>
    <tableColumn id="11808" name="Column11804"/>
    <tableColumn id="11809" name="Column11805"/>
    <tableColumn id="11810" name="Column11806"/>
    <tableColumn id="11811" name="Column11807"/>
    <tableColumn id="11812" name="Column11808"/>
    <tableColumn id="11813" name="Column11809"/>
    <tableColumn id="11814" name="Column11810"/>
    <tableColumn id="11815" name="Column11811"/>
    <tableColumn id="11816" name="Column11812"/>
    <tableColumn id="11817" name="Column11813"/>
    <tableColumn id="11818" name="Column11814"/>
    <tableColumn id="11819" name="Column11815"/>
    <tableColumn id="11820" name="Column11816"/>
    <tableColumn id="11821" name="Column11817"/>
    <tableColumn id="11822" name="Column11818"/>
    <tableColumn id="11823" name="Column11819"/>
    <tableColumn id="11824" name="Column11820"/>
    <tableColumn id="11825" name="Column11821"/>
    <tableColumn id="11826" name="Column11822"/>
    <tableColumn id="11827" name="Column11823"/>
    <tableColumn id="11828" name="Column11824"/>
    <tableColumn id="11829" name="Column11825"/>
    <tableColumn id="11830" name="Column11826"/>
    <tableColumn id="11831" name="Column11827"/>
    <tableColumn id="11832" name="Column11828"/>
    <tableColumn id="11833" name="Column11829"/>
    <tableColumn id="11834" name="Column11830"/>
    <tableColumn id="11835" name="Column11831"/>
    <tableColumn id="11836" name="Column11832"/>
    <tableColumn id="11837" name="Column11833"/>
    <tableColumn id="11838" name="Column11834"/>
    <tableColumn id="11839" name="Column11835"/>
    <tableColumn id="11840" name="Column11836"/>
    <tableColumn id="11841" name="Column11837"/>
    <tableColumn id="11842" name="Column11838"/>
    <tableColumn id="11843" name="Column11839"/>
    <tableColumn id="11844" name="Column11840"/>
    <tableColumn id="11845" name="Column11841"/>
    <tableColumn id="11846" name="Column11842"/>
    <tableColumn id="11847" name="Column11843"/>
    <tableColumn id="11848" name="Column11844"/>
    <tableColumn id="11849" name="Column11845"/>
    <tableColumn id="11850" name="Column11846"/>
    <tableColumn id="11851" name="Column11847"/>
    <tableColumn id="11852" name="Column11848"/>
    <tableColumn id="11853" name="Column11849"/>
    <tableColumn id="11854" name="Column11850"/>
    <tableColumn id="11855" name="Column11851"/>
    <tableColumn id="11856" name="Column11852"/>
    <tableColumn id="11857" name="Column11853"/>
    <tableColumn id="11858" name="Column11854"/>
    <tableColumn id="11859" name="Column11855"/>
    <tableColumn id="11860" name="Column11856"/>
    <tableColumn id="11861" name="Column11857"/>
    <tableColumn id="11862" name="Column11858"/>
    <tableColumn id="11863" name="Column11859"/>
    <tableColumn id="11864" name="Column11860"/>
    <tableColumn id="11865" name="Column11861"/>
    <tableColumn id="11866" name="Column11862"/>
    <tableColumn id="11867" name="Column11863"/>
    <tableColumn id="11868" name="Column11864"/>
    <tableColumn id="11869" name="Column11865"/>
    <tableColumn id="11870" name="Column11866"/>
    <tableColumn id="11871" name="Column11867"/>
    <tableColumn id="11872" name="Column11868"/>
    <tableColumn id="11873" name="Column11869"/>
    <tableColumn id="11874" name="Column11870"/>
    <tableColumn id="11875" name="Column11871"/>
    <tableColumn id="11876" name="Column11872"/>
    <tableColumn id="11877" name="Column11873"/>
    <tableColumn id="11878" name="Column11874"/>
    <tableColumn id="11879" name="Column11875"/>
    <tableColumn id="11880" name="Column11876"/>
    <tableColumn id="11881" name="Column11877"/>
    <tableColumn id="11882" name="Column11878"/>
    <tableColumn id="11883" name="Column11879"/>
    <tableColumn id="11884" name="Column11880"/>
    <tableColumn id="11885" name="Column11881"/>
    <tableColumn id="11886" name="Column11882"/>
    <tableColumn id="11887" name="Column11883"/>
    <tableColumn id="11888" name="Column11884"/>
    <tableColumn id="11889" name="Column11885"/>
    <tableColumn id="11890" name="Column11886"/>
    <tableColumn id="11891" name="Column11887"/>
    <tableColumn id="11892" name="Column11888"/>
    <tableColumn id="11893" name="Column11889"/>
    <tableColumn id="11894" name="Column11890"/>
    <tableColumn id="11895" name="Column11891"/>
    <tableColumn id="11896" name="Column11892"/>
    <tableColumn id="11897" name="Column11893"/>
    <tableColumn id="11898" name="Column11894"/>
    <tableColumn id="11899" name="Column11895"/>
    <tableColumn id="11900" name="Column11896"/>
    <tableColumn id="11901" name="Column11897"/>
    <tableColumn id="11902" name="Column11898"/>
    <tableColumn id="11903" name="Column11899"/>
    <tableColumn id="11904" name="Column11900"/>
    <tableColumn id="11905" name="Column11901"/>
    <tableColumn id="11906" name="Column11902"/>
    <tableColumn id="11907" name="Column11903"/>
    <tableColumn id="11908" name="Column11904"/>
    <tableColumn id="11909" name="Column11905"/>
    <tableColumn id="11910" name="Column11906"/>
    <tableColumn id="11911" name="Column11907"/>
    <tableColumn id="11912" name="Column11908"/>
    <tableColumn id="11913" name="Column11909"/>
    <tableColumn id="11914" name="Column11910"/>
    <tableColumn id="11915" name="Column11911"/>
    <tableColumn id="11916" name="Column11912"/>
    <tableColumn id="11917" name="Column11913"/>
    <tableColumn id="11918" name="Column11914"/>
    <tableColumn id="11919" name="Column11915"/>
    <tableColumn id="11920" name="Column11916"/>
    <tableColumn id="11921" name="Column11917"/>
    <tableColumn id="11922" name="Column11918"/>
    <tableColumn id="11923" name="Column11919"/>
    <tableColumn id="11924" name="Column11920"/>
    <tableColumn id="11925" name="Column11921"/>
    <tableColumn id="11926" name="Column11922"/>
    <tableColumn id="11927" name="Column11923"/>
    <tableColumn id="11928" name="Column11924"/>
    <tableColumn id="11929" name="Column11925"/>
    <tableColumn id="11930" name="Column11926"/>
    <tableColumn id="11931" name="Column11927"/>
    <tableColumn id="11932" name="Column11928"/>
    <tableColumn id="11933" name="Column11929"/>
    <tableColumn id="11934" name="Column11930"/>
    <tableColumn id="11935" name="Column11931"/>
    <tableColumn id="11936" name="Column11932"/>
    <tableColumn id="11937" name="Column11933"/>
    <tableColumn id="11938" name="Column11934"/>
    <tableColumn id="11939" name="Column11935"/>
    <tableColumn id="11940" name="Column11936"/>
    <tableColumn id="11941" name="Column11937"/>
    <tableColumn id="11942" name="Column11938"/>
    <tableColumn id="11943" name="Column11939"/>
    <tableColumn id="11944" name="Column11940"/>
    <tableColumn id="11945" name="Column11941"/>
    <tableColumn id="11946" name="Column11942"/>
    <tableColumn id="11947" name="Column11943"/>
    <tableColumn id="11948" name="Column11944"/>
    <tableColumn id="11949" name="Column11945"/>
    <tableColumn id="11950" name="Column11946"/>
    <tableColumn id="11951" name="Column11947"/>
    <tableColumn id="11952" name="Column11948"/>
    <tableColumn id="11953" name="Column11949"/>
    <tableColumn id="11954" name="Column11950"/>
    <tableColumn id="11955" name="Column11951"/>
    <tableColumn id="11956" name="Column11952"/>
    <tableColumn id="11957" name="Column11953"/>
    <tableColumn id="11958" name="Column11954"/>
    <tableColumn id="11959" name="Column11955"/>
    <tableColumn id="11960" name="Column11956"/>
    <tableColumn id="11961" name="Column11957"/>
    <tableColumn id="11962" name="Column11958"/>
    <tableColumn id="11963" name="Column11959"/>
    <tableColumn id="11964" name="Column11960"/>
    <tableColumn id="11965" name="Column11961"/>
    <tableColumn id="11966" name="Column11962"/>
    <tableColumn id="11967" name="Column11963"/>
    <tableColumn id="11968" name="Column11964"/>
    <tableColumn id="11969" name="Column11965"/>
    <tableColumn id="11970" name="Column11966"/>
    <tableColumn id="11971" name="Column11967"/>
    <tableColumn id="11972" name="Column11968"/>
    <tableColumn id="11973" name="Column11969"/>
    <tableColumn id="11974" name="Column11970"/>
    <tableColumn id="11975" name="Column11971"/>
    <tableColumn id="11976" name="Column11972"/>
    <tableColumn id="11977" name="Column11973"/>
    <tableColumn id="11978" name="Column11974"/>
    <tableColumn id="11979" name="Column11975"/>
    <tableColumn id="11980" name="Column11976"/>
    <tableColumn id="11981" name="Column11977"/>
    <tableColumn id="11982" name="Column11978"/>
    <tableColumn id="11983" name="Column11979"/>
    <tableColumn id="11984" name="Column11980"/>
    <tableColumn id="11985" name="Column11981"/>
    <tableColumn id="11986" name="Column11982"/>
    <tableColumn id="11987" name="Column11983"/>
    <tableColumn id="11988" name="Column11984"/>
    <tableColumn id="11989" name="Column11985"/>
    <tableColumn id="11990" name="Column11986"/>
    <tableColumn id="11991" name="Column11987"/>
    <tableColumn id="11992" name="Column11988"/>
    <tableColumn id="11993" name="Column11989"/>
    <tableColumn id="11994" name="Column11990"/>
    <tableColumn id="11995" name="Column11991"/>
    <tableColumn id="11996" name="Column11992"/>
    <tableColumn id="11997" name="Column11993"/>
    <tableColumn id="11998" name="Column11994"/>
    <tableColumn id="11999" name="Column11995"/>
    <tableColumn id="12000" name="Column11996"/>
    <tableColumn id="12001" name="Column11997"/>
    <tableColumn id="12002" name="Column11998"/>
    <tableColumn id="12003" name="Column11999"/>
    <tableColumn id="12004" name="Column12000"/>
    <tableColumn id="12005" name="Column12001"/>
    <tableColumn id="12006" name="Column12002"/>
    <tableColumn id="12007" name="Column12003"/>
    <tableColumn id="12008" name="Column12004"/>
    <tableColumn id="12009" name="Column12005"/>
    <tableColumn id="12010" name="Column12006"/>
    <tableColumn id="12011" name="Column12007"/>
    <tableColumn id="12012" name="Column12008"/>
    <tableColumn id="12013" name="Column12009"/>
    <tableColumn id="12014" name="Column12010"/>
    <tableColumn id="12015" name="Column12011"/>
    <tableColumn id="12016" name="Column12012"/>
    <tableColumn id="12017" name="Column12013"/>
    <tableColumn id="12018" name="Column12014"/>
    <tableColumn id="12019" name="Column12015"/>
    <tableColumn id="12020" name="Column12016"/>
    <tableColumn id="12021" name="Column12017"/>
    <tableColumn id="12022" name="Column12018"/>
    <tableColumn id="12023" name="Column12019"/>
    <tableColumn id="12024" name="Column12020"/>
    <tableColumn id="12025" name="Column12021"/>
    <tableColumn id="12026" name="Column12022"/>
    <tableColumn id="12027" name="Column12023"/>
    <tableColumn id="12028" name="Column12024"/>
    <tableColumn id="12029" name="Column12025"/>
    <tableColumn id="12030" name="Column12026"/>
    <tableColumn id="12031" name="Column12027"/>
    <tableColumn id="12032" name="Column12028"/>
    <tableColumn id="12033" name="Column12029"/>
    <tableColumn id="12034" name="Column12030"/>
    <tableColumn id="12035" name="Column12031"/>
    <tableColumn id="12036" name="Column12032"/>
    <tableColumn id="12037" name="Column12033"/>
    <tableColumn id="12038" name="Column12034"/>
    <tableColumn id="12039" name="Column12035"/>
    <tableColumn id="12040" name="Column12036"/>
    <tableColumn id="12041" name="Column12037"/>
    <tableColumn id="12042" name="Column12038"/>
    <tableColumn id="12043" name="Column12039"/>
    <tableColumn id="12044" name="Column12040"/>
    <tableColumn id="12045" name="Column12041"/>
    <tableColumn id="12046" name="Column12042"/>
    <tableColumn id="12047" name="Column12043"/>
    <tableColumn id="12048" name="Column12044"/>
    <tableColumn id="12049" name="Column12045"/>
    <tableColumn id="12050" name="Column12046"/>
    <tableColumn id="12051" name="Column12047"/>
    <tableColumn id="12052" name="Column12048"/>
    <tableColumn id="12053" name="Column12049"/>
    <tableColumn id="12054" name="Column12050"/>
    <tableColumn id="12055" name="Column12051"/>
    <tableColumn id="12056" name="Column12052"/>
    <tableColumn id="12057" name="Column12053"/>
    <tableColumn id="12058" name="Column12054"/>
    <tableColumn id="12059" name="Column12055"/>
    <tableColumn id="12060" name="Column12056"/>
    <tableColumn id="12061" name="Column12057"/>
    <tableColumn id="12062" name="Column12058"/>
    <tableColumn id="12063" name="Column12059"/>
    <tableColumn id="12064" name="Column12060"/>
    <tableColumn id="12065" name="Column12061"/>
    <tableColumn id="12066" name="Column12062"/>
    <tableColumn id="12067" name="Column12063"/>
    <tableColumn id="12068" name="Column12064"/>
    <tableColumn id="12069" name="Column12065"/>
    <tableColumn id="12070" name="Column12066"/>
    <tableColumn id="12071" name="Column12067"/>
    <tableColumn id="12072" name="Column12068"/>
    <tableColumn id="12073" name="Column12069"/>
    <tableColumn id="12074" name="Column12070"/>
    <tableColumn id="12075" name="Column12071"/>
    <tableColumn id="12076" name="Column12072"/>
    <tableColumn id="12077" name="Column12073"/>
    <tableColumn id="12078" name="Column12074"/>
    <tableColumn id="12079" name="Column12075"/>
    <tableColumn id="12080" name="Column12076"/>
    <tableColumn id="12081" name="Column12077"/>
    <tableColumn id="12082" name="Column12078"/>
    <tableColumn id="12083" name="Column12079"/>
    <tableColumn id="12084" name="Column12080"/>
    <tableColumn id="12085" name="Column12081"/>
    <tableColumn id="12086" name="Column12082"/>
    <tableColumn id="12087" name="Column12083"/>
    <tableColumn id="12088" name="Column12084"/>
    <tableColumn id="12089" name="Column12085"/>
    <tableColumn id="12090" name="Column12086"/>
    <tableColumn id="12091" name="Column12087"/>
    <tableColumn id="12092" name="Column12088"/>
    <tableColumn id="12093" name="Column12089"/>
    <tableColumn id="12094" name="Column12090"/>
    <tableColumn id="12095" name="Column12091"/>
    <tableColumn id="12096" name="Column12092"/>
    <tableColumn id="12097" name="Column12093"/>
    <tableColumn id="12098" name="Column12094"/>
    <tableColumn id="12099" name="Column12095"/>
    <tableColumn id="12100" name="Column12096"/>
    <tableColumn id="12101" name="Column12097"/>
    <tableColumn id="12102" name="Column12098"/>
    <tableColumn id="12103" name="Column12099"/>
    <tableColumn id="12104" name="Column12100"/>
    <tableColumn id="12105" name="Column12101"/>
    <tableColumn id="12106" name="Column12102"/>
    <tableColumn id="12107" name="Column12103"/>
    <tableColumn id="12108" name="Column12104"/>
    <tableColumn id="12109" name="Column12105"/>
    <tableColumn id="12110" name="Column12106"/>
    <tableColumn id="12111" name="Column12107"/>
    <tableColumn id="12112" name="Column12108"/>
    <tableColumn id="12113" name="Column12109"/>
    <tableColumn id="12114" name="Column12110"/>
    <tableColumn id="12115" name="Column12111"/>
    <tableColumn id="12116" name="Column12112"/>
    <tableColumn id="12117" name="Column12113"/>
    <tableColumn id="12118" name="Column12114"/>
    <tableColumn id="12119" name="Column12115"/>
    <tableColumn id="12120" name="Column12116"/>
    <tableColumn id="12121" name="Column12117"/>
    <tableColumn id="12122" name="Column12118"/>
    <tableColumn id="12123" name="Column12119"/>
    <tableColumn id="12124" name="Column12120"/>
    <tableColumn id="12125" name="Column12121"/>
    <tableColumn id="12126" name="Column12122"/>
    <tableColumn id="12127" name="Column12123"/>
    <tableColumn id="12128" name="Column12124"/>
    <tableColumn id="12129" name="Column12125"/>
    <tableColumn id="12130" name="Column12126"/>
    <tableColumn id="12131" name="Column12127"/>
    <tableColumn id="12132" name="Column12128"/>
    <tableColumn id="12133" name="Column12129"/>
    <tableColumn id="12134" name="Column12130"/>
    <tableColumn id="12135" name="Column12131"/>
    <tableColumn id="12136" name="Column12132"/>
    <tableColumn id="12137" name="Column12133"/>
    <tableColumn id="12138" name="Column12134"/>
    <tableColumn id="12139" name="Column12135"/>
    <tableColumn id="12140" name="Column12136"/>
    <tableColumn id="12141" name="Column12137"/>
    <tableColumn id="12142" name="Column12138"/>
    <tableColumn id="12143" name="Column12139"/>
    <tableColumn id="12144" name="Column12140"/>
    <tableColumn id="12145" name="Column12141"/>
    <tableColumn id="12146" name="Column12142"/>
    <tableColumn id="12147" name="Column12143"/>
    <tableColumn id="12148" name="Column12144"/>
    <tableColumn id="12149" name="Column12145"/>
    <tableColumn id="12150" name="Column12146"/>
    <tableColumn id="12151" name="Column12147"/>
    <tableColumn id="12152" name="Column12148"/>
    <tableColumn id="12153" name="Column12149"/>
    <tableColumn id="12154" name="Column12150"/>
    <tableColumn id="12155" name="Column12151"/>
    <tableColumn id="12156" name="Column12152"/>
    <tableColumn id="12157" name="Column12153"/>
    <tableColumn id="12158" name="Column12154"/>
    <tableColumn id="12159" name="Column12155"/>
    <tableColumn id="12160" name="Column12156"/>
    <tableColumn id="12161" name="Column12157"/>
    <tableColumn id="12162" name="Column12158"/>
    <tableColumn id="12163" name="Column12159"/>
    <tableColumn id="12164" name="Column12160"/>
    <tableColumn id="12165" name="Column12161"/>
    <tableColumn id="12166" name="Column12162"/>
    <tableColumn id="12167" name="Column12163"/>
    <tableColumn id="12168" name="Column12164"/>
    <tableColumn id="12169" name="Column12165"/>
    <tableColumn id="12170" name="Column12166"/>
    <tableColumn id="12171" name="Column12167"/>
    <tableColumn id="12172" name="Column12168"/>
    <tableColumn id="12173" name="Column12169"/>
    <tableColumn id="12174" name="Column12170"/>
    <tableColumn id="12175" name="Column12171"/>
    <tableColumn id="12176" name="Column12172"/>
    <tableColumn id="12177" name="Column12173"/>
    <tableColumn id="12178" name="Column12174"/>
    <tableColumn id="12179" name="Column12175"/>
    <tableColumn id="12180" name="Column12176"/>
    <tableColumn id="12181" name="Column12177"/>
    <tableColumn id="12182" name="Column12178"/>
    <tableColumn id="12183" name="Column12179"/>
    <tableColumn id="12184" name="Column12180"/>
    <tableColumn id="12185" name="Column12181"/>
    <tableColumn id="12186" name="Column12182"/>
    <tableColumn id="12187" name="Column12183"/>
    <tableColumn id="12188" name="Column12184"/>
    <tableColumn id="12189" name="Column12185"/>
    <tableColumn id="12190" name="Column12186"/>
    <tableColumn id="12191" name="Column12187"/>
    <tableColumn id="12192" name="Column12188"/>
    <tableColumn id="12193" name="Column12189"/>
    <tableColumn id="12194" name="Column12190"/>
    <tableColumn id="12195" name="Column12191"/>
    <tableColumn id="12196" name="Column12192"/>
    <tableColumn id="12197" name="Column12193"/>
    <tableColumn id="12198" name="Column12194"/>
    <tableColumn id="12199" name="Column12195"/>
    <tableColumn id="12200" name="Column12196"/>
    <tableColumn id="12201" name="Column12197"/>
    <tableColumn id="12202" name="Column12198"/>
    <tableColumn id="12203" name="Column12199"/>
    <tableColumn id="12204" name="Column12200"/>
    <tableColumn id="12205" name="Column12201"/>
    <tableColumn id="12206" name="Column12202"/>
    <tableColumn id="12207" name="Column12203"/>
    <tableColumn id="12208" name="Column12204"/>
    <tableColumn id="12209" name="Column12205"/>
    <tableColumn id="12210" name="Column12206"/>
    <tableColumn id="12211" name="Column12207"/>
    <tableColumn id="12212" name="Column12208"/>
    <tableColumn id="12213" name="Column12209"/>
    <tableColumn id="12214" name="Column12210"/>
    <tableColumn id="12215" name="Column12211"/>
    <tableColumn id="12216" name="Column12212"/>
    <tableColumn id="12217" name="Column12213"/>
    <tableColumn id="12218" name="Column12214"/>
    <tableColumn id="12219" name="Column12215"/>
    <tableColumn id="12220" name="Column12216"/>
    <tableColumn id="12221" name="Column12217"/>
    <tableColumn id="12222" name="Column12218"/>
    <tableColumn id="12223" name="Column12219"/>
    <tableColumn id="12224" name="Column12220"/>
    <tableColumn id="12225" name="Column12221"/>
    <tableColumn id="12226" name="Column12222"/>
    <tableColumn id="12227" name="Column12223"/>
    <tableColumn id="12228" name="Column12224"/>
    <tableColumn id="12229" name="Column12225"/>
    <tableColumn id="12230" name="Column12226"/>
    <tableColumn id="12231" name="Column12227"/>
    <tableColumn id="12232" name="Column12228"/>
    <tableColumn id="12233" name="Column12229"/>
    <tableColumn id="12234" name="Column12230"/>
    <tableColumn id="12235" name="Column12231"/>
    <tableColumn id="12236" name="Column12232"/>
    <tableColumn id="12237" name="Column12233"/>
    <tableColumn id="12238" name="Column12234"/>
    <tableColumn id="12239" name="Column12235"/>
    <tableColumn id="12240" name="Column12236"/>
    <tableColumn id="12241" name="Column12237"/>
    <tableColumn id="12242" name="Column12238"/>
    <tableColumn id="12243" name="Column12239"/>
    <tableColumn id="12244" name="Column12240"/>
    <tableColumn id="12245" name="Column12241"/>
    <tableColumn id="12246" name="Column12242"/>
    <tableColumn id="12247" name="Column12243"/>
    <tableColumn id="12248" name="Column12244"/>
    <tableColumn id="12249" name="Column12245"/>
    <tableColumn id="12250" name="Column12246"/>
    <tableColumn id="12251" name="Column12247"/>
    <tableColumn id="12252" name="Column12248"/>
    <tableColumn id="12253" name="Column12249"/>
    <tableColumn id="12254" name="Column12250"/>
    <tableColumn id="12255" name="Column12251"/>
    <tableColumn id="12256" name="Column12252"/>
    <tableColumn id="12257" name="Column12253"/>
    <tableColumn id="12258" name="Column12254"/>
    <tableColumn id="12259" name="Column12255"/>
    <tableColumn id="12260" name="Column12256"/>
    <tableColumn id="12261" name="Column12257"/>
    <tableColumn id="12262" name="Column12258"/>
    <tableColumn id="12263" name="Column12259"/>
    <tableColumn id="12264" name="Column12260"/>
    <tableColumn id="12265" name="Column12261"/>
    <tableColumn id="12266" name="Column12262"/>
    <tableColumn id="12267" name="Column12263"/>
    <tableColumn id="12268" name="Column12264"/>
    <tableColumn id="12269" name="Column12265"/>
    <tableColumn id="12270" name="Column12266"/>
    <tableColumn id="12271" name="Column12267"/>
    <tableColumn id="12272" name="Column12268"/>
    <tableColumn id="12273" name="Column12269"/>
    <tableColumn id="12274" name="Column12270"/>
    <tableColumn id="12275" name="Column12271"/>
    <tableColumn id="12276" name="Column12272"/>
    <tableColumn id="12277" name="Column12273"/>
    <tableColumn id="12278" name="Column12274"/>
    <tableColumn id="12279" name="Column12275"/>
    <tableColumn id="12280" name="Column12276"/>
    <tableColumn id="12281" name="Column12277"/>
    <tableColumn id="12282" name="Column12278"/>
    <tableColumn id="12283" name="Column12279"/>
    <tableColumn id="12284" name="Column12280"/>
    <tableColumn id="12285" name="Column12281"/>
    <tableColumn id="12286" name="Column12282"/>
    <tableColumn id="12287" name="Column12283"/>
    <tableColumn id="12288" name="Column12284"/>
    <tableColumn id="12289" name="Column12285"/>
    <tableColumn id="12290" name="Column12286"/>
    <tableColumn id="12291" name="Column12287"/>
    <tableColumn id="12292" name="Column12288"/>
    <tableColumn id="12293" name="Column12289"/>
    <tableColumn id="12294" name="Column12290"/>
    <tableColumn id="12295" name="Column12291"/>
    <tableColumn id="12296" name="Column12292"/>
    <tableColumn id="12297" name="Column12293"/>
    <tableColumn id="12298" name="Column12294"/>
    <tableColumn id="12299" name="Column12295"/>
    <tableColumn id="12300" name="Column12296"/>
    <tableColumn id="12301" name="Column12297"/>
    <tableColumn id="12302" name="Column12298"/>
    <tableColumn id="12303" name="Column12299"/>
    <tableColumn id="12304" name="Column12300"/>
    <tableColumn id="12305" name="Column12301"/>
    <tableColumn id="12306" name="Column12302"/>
    <tableColumn id="12307" name="Column12303"/>
    <tableColumn id="12308" name="Column12304"/>
    <tableColumn id="12309" name="Column12305"/>
    <tableColumn id="12310" name="Column12306"/>
    <tableColumn id="12311" name="Column12307"/>
    <tableColumn id="12312" name="Column12308"/>
    <tableColumn id="12313" name="Column12309"/>
    <tableColumn id="12314" name="Column12310"/>
    <tableColumn id="12315" name="Column12311"/>
    <tableColumn id="12316" name="Column12312"/>
    <tableColumn id="12317" name="Column12313"/>
    <tableColumn id="12318" name="Column12314"/>
    <tableColumn id="12319" name="Column12315"/>
    <tableColumn id="12320" name="Column12316"/>
    <tableColumn id="12321" name="Column12317"/>
    <tableColumn id="12322" name="Column12318"/>
    <tableColumn id="12323" name="Column12319"/>
    <tableColumn id="12324" name="Column12320"/>
    <tableColumn id="12325" name="Column12321"/>
    <tableColumn id="12326" name="Column12322"/>
    <tableColumn id="12327" name="Column12323"/>
    <tableColumn id="12328" name="Column12324"/>
    <tableColumn id="12329" name="Column12325"/>
    <tableColumn id="12330" name="Column12326"/>
    <tableColumn id="12331" name="Column12327"/>
    <tableColumn id="12332" name="Column12328"/>
    <tableColumn id="12333" name="Column12329"/>
    <tableColumn id="12334" name="Column12330"/>
    <tableColumn id="12335" name="Column12331"/>
    <tableColumn id="12336" name="Column12332"/>
    <tableColumn id="12337" name="Column12333"/>
    <tableColumn id="12338" name="Column12334"/>
    <tableColumn id="12339" name="Column12335"/>
    <tableColumn id="12340" name="Column12336"/>
    <tableColumn id="12341" name="Column12337"/>
    <tableColumn id="12342" name="Column12338"/>
    <tableColumn id="12343" name="Column12339"/>
    <tableColumn id="12344" name="Column12340"/>
    <tableColumn id="12345" name="Column12341"/>
    <tableColumn id="12346" name="Column12342"/>
    <tableColumn id="12347" name="Column12343"/>
    <tableColumn id="12348" name="Column12344"/>
    <tableColumn id="12349" name="Column12345"/>
    <tableColumn id="12350" name="Column12346"/>
    <tableColumn id="12351" name="Column12347"/>
    <tableColumn id="12352" name="Column12348"/>
    <tableColumn id="12353" name="Column12349"/>
    <tableColumn id="12354" name="Column12350"/>
    <tableColumn id="12355" name="Column12351"/>
    <tableColumn id="12356" name="Column12352"/>
    <tableColumn id="12357" name="Column12353"/>
    <tableColumn id="12358" name="Column12354"/>
    <tableColumn id="12359" name="Column12355"/>
    <tableColumn id="12360" name="Column12356"/>
    <tableColumn id="12361" name="Column12357"/>
    <tableColumn id="12362" name="Column12358"/>
    <tableColumn id="12363" name="Column12359"/>
    <tableColumn id="12364" name="Column12360"/>
    <tableColumn id="12365" name="Column12361"/>
    <tableColumn id="12366" name="Column12362"/>
    <tableColumn id="12367" name="Column12363"/>
    <tableColumn id="12368" name="Column12364"/>
    <tableColumn id="12369" name="Column12365"/>
    <tableColumn id="12370" name="Column12366"/>
    <tableColumn id="12371" name="Column12367"/>
    <tableColumn id="12372" name="Column12368"/>
    <tableColumn id="12373" name="Column12369"/>
    <tableColumn id="12374" name="Column12370"/>
    <tableColumn id="12375" name="Column12371"/>
    <tableColumn id="12376" name="Column12372"/>
    <tableColumn id="12377" name="Column12373"/>
    <tableColumn id="12378" name="Column12374"/>
    <tableColumn id="12379" name="Column12375"/>
    <tableColumn id="12380" name="Column12376"/>
    <tableColumn id="12381" name="Column12377"/>
    <tableColumn id="12382" name="Column12378"/>
    <tableColumn id="12383" name="Column12379"/>
    <tableColumn id="12384" name="Column12380"/>
    <tableColumn id="12385" name="Column12381"/>
    <tableColumn id="12386" name="Column12382"/>
    <tableColumn id="12387" name="Column12383"/>
    <tableColumn id="12388" name="Column12384"/>
    <tableColumn id="12389" name="Column12385"/>
    <tableColumn id="12390" name="Column12386"/>
    <tableColumn id="12391" name="Column12387"/>
    <tableColumn id="12392" name="Column12388"/>
    <tableColumn id="12393" name="Column12389"/>
    <tableColumn id="12394" name="Column12390"/>
    <tableColumn id="12395" name="Column12391"/>
    <tableColumn id="12396" name="Column12392"/>
    <tableColumn id="12397" name="Column12393"/>
    <tableColumn id="12398" name="Column12394"/>
    <tableColumn id="12399" name="Column12395"/>
    <tableColumn id="12400" name="Column12396"/>
    <tableColumn id="12401" name="Column12397"/>
    <tableColumn id="12402" name="Column12398"/>
    <tableColumn id="12403" name="Column12399"/>
    <tableColumn id="12404" name="Column12400"/>
    <tableColumn id="12405" name="Column12401"/>
    <tableColumn id="12406" name="Column12402"/>
    <tableColumn id="12407" name="Column12403"/>
    <tableColumn id="12408" name="Column12404"/>
    <tableColumn id="12409" name="Column12405"/>
    <tableColumn id="12410" name="Column12406"/>
    <tableColumn id="12411" name="Column12407"/>
    <tableColumn id="12412" name="Column12408"/>
    <tableColumn id="12413" name="Column12409"/>
    <tableColumn id="12414" name="Column12410"/>
    <tableColumn id="12415" name="Column12411"/>
    <tableColumn id="12416" name="Column12412"/>
    <tableColumn id="12417" name="Column12413"/>
    <tableColumn id="12418" name="Column12414"/>
    <tableColumn id="12419" name="Column12415"/>
    <tableColumn id="12420" name="Column12416"/>
    <tableColumn id="12421" name="Column12417"/>
    <tableColumn id="12422" name="Column12418"/>
    <tableColumn id="12423" name="Column12419"/>
    <tableColumn id="12424" name="Column12420"/>
    <tableColumn id="12425" name="Column12421"/>
    <tableColumn id="12426" name="Column12422"/>
    <tableColumn id="12427" name="Column12423"/>
    <tableColumn id="12428" name="Column12424"/>
    <tableColumn id="12429" name="Column12425"/>
    <tableColumn id="12430" name="Column12426"/>
    <tableColumn id="12431" name="Column12427"/>
    <tableColumn id="12432" name="Column12428"/>
    <tableColumn id="12433" name="Column12429"/>
    <tableColumn id="12434" name="Column12430"/>
    <tableColumn id="12435" name="Column12431"/>
    <tableColumn id="12436" name="Column12432"/>
    <tableColumn id="12437" name="Column12433"/>
    <tableColumn id="12438" name="Column12434"/>
    <tableColumn id="12439" name="Column12435"/>
    <tableColumn id="12440" name="Column12436"/>
    <tableColumn id="12441" name="Column12437"/>
    <tableColumn id="12442" name="Column12438"/>
    <tableColumn id="12443" name="Column12439"/>
    <tableColumn id="12444" name="Column12440"/>
    <tableColumn id="12445" name="Column12441"/>
    <tableColumn id="12446" name="Column12442"/>
    <tableColumn id="12447" name="Column12443"/>
    <tableColumn id="12448" name="Column12444"/>
    <tableColumn id="12449" name="Column12445"/>
    <tableColumn id="12450" name="Column12446"/>
    <tableColumn id="12451" name="Column12447"/>
    <tableColumn id="12452" name="Column12448"/>
    <tableColumn id="12453" name="Column12449"/>
    <tableColumn id="12454" name="Column12450"/>
    <tableColumn id="12455" name="Column12451"/>
    <tableColumn id="12456" name="Column12452"/>
    <tableColumn id="12457" name="Column12453"/>
    <tableColumn id="12458" name="Column12454"/>
    <tableColumn id="12459" name="Column12455"/>
    <tableColumn id="12460" name="Column12456"/>
    <tableColumn id="12461" name="Column12457"/>
    <tableColumn id="12462" name="Column12458"/>
    <tableColumn id="12463" name="Column12459"/>
    <tableColumn id="12464" name="Column12460"/>
    <tableColumn id="12465" name="Column12461"/>
    <tableColumn id="12466" name="Column12462"/>
    <tableColumn id="12467" name="Column12463"/>
    <tableColumn id="12468" name="Column12464"/>
    <tableColumn id="12469" name="Column12465"/>
    <tableColumn id="12470" name="Column12466"/>
    <tableColumn id="12471" name="Column12467"/>
    <tableColumn id="12472" name="Column12468"/>
    <tableColumn id="12473" name="Column12469"/>
    <tableColumn id="12474" name="Column12470"/>
    <tableColumn id="12475" name="Column12471"/>
    <tableColumn id="12476" name="Column12472"/>
    <tableColumn id="12477" name="Column12473"/>
    <tableColumn id="12478" name="Column12474"/>
    <tableColumn id="12479" name="Column12475"/>
    <tableColumn id="12480" name="Column12476"/>
    <tableColumn id="12481" name="Column12477"/>
    <tableColumn id="12482" name="Column12478"/>
    <tableColumn id="12483" name="Column12479"/>
    <tableColumn id="12484" name="Column12480"/>
    <tableColumn id="12485" name="Column12481"/>
    <tableColumn id="12486" name="Column12482"/>
    <tableColumn id="12487" name="Column12483"/>
    <tableColumn id="12488" name="Column12484"/>
    <tableColumn id="12489" name="Column12485"/>
    <tableColumn id="12490" name="Column12486"/>
    <tableColumn id="12491" name="Column12487"/>
    <tableColumn id="12492" name="Column12488"/>
    <tableColumn id="12493" name="Column12489"/>
    <tableColumn id="12494" name="Column12490"/>
    <tableColumn id="12495" name="Column12491"/>
    <tableColumn id="12496" name="Column12492"/>
    <tableColumn id="12497" name="Column12493"/>
    <tableColumn id="12498" name="Column12494"/>
    <tableColumn id="12499" name="Column12495"/>
    <tableColumn id="12500" name="Column12496"/>
    <tableColumn id="12501" name="Column12497"/>
    <tableColumn id="12502" name="Column12498"/>
    <tableColumn id="12503" name="Column12499"/>
    <tableColumn id="12504" name="Column12500"/>
    <tableColumn id="12505" name="Column12501"/>
    <tableColumn id="12506" name="Column12502"/>
    <tableColumn id="12507" name="Column12503"/>
    <tableColumn id="12508" name="Column12504"/>
    <tableColumn id="12509" name="Column12505"/>
    <tableColumn id="12510" name="Column12506"/>
    <tableColumn id="12511" name="Column12507"/>
    <tableColumn id="12512" name="Column12508"/>
    <tableColumn id="12513" name="Column12509"/>
    <tableColumn id="12514" name="Column12510"/>
    <tableColumn id="12515" name="Column12511"/>
    <tableColumn id="12516" name="Column12512"/>
    <tableColumn id="12517" name="Column12513"/>
    <tableColumn id="12518" name="Column12514"/>
    <tableColumn id="12519" name="Column12515"/>
    <tableColumn id="12520" name="Column12516"/>
    <tableColumn id="12521" name="Column12517"/>
    <tableColumn id="12522" name="Column12518"/>
    <tableColumn id="12523" name="Column12519"/>
    <tableColumn id="12524" name="Column12520"/>
    <tableColumn id="12525" name="Column12521"/>
    <tableColumn id="12526" name="Column12522"/>
    <tableColumn id="12527" name="Column12523"/>
    <tableColumn id="12528" name="Column12524"/>
    <tableColumn id="12529" name="Column12525"/>
    <tableColumn id="12530" name="Column12526"/>
    <tableColumn id="12531" name="Column12527"/>
    <tableColumn id="12532" name="Column12528"/>
    <tableColumn id="12533" name="Column12529"/>
    <tableColumn id="12534" name="Column12530"/>
    <tableColumn id="12535" name="Column12531"/>
    <tableColumn id="12536" name="Column12532"/>
    <tableColumn id="12537" name="Column12533"/>
    <tableColumn id="12538" name="Column12534"/>
    <tableColumn id="12539" name="Column12535"/>
    <tableColumn id="12540" name="Column12536"/>
    <tableColumn id="12541" name="Column12537"/>
    <tableColumn id="12542" name="Column12538"/>
    <tableColumn id="12543" name="Column12539"/>
    <tableColumn id="12544" name="Column12540"/>
    <tableColumn id="12545" name="Column12541"/>
    <tableColumn id="12546" name="Column12542"/>
    <tableColumn id="12547" name="Column12543"/>
    <tableColumn id="12548" name="Column12544"/>
    <tableColumn id="12549" name="Column12545"/>
    <tableColumn id="12550" name="Column12546"/>
    <tableColumn id="12551" name="Column12547"/>
    <tableColumn id="12552" name="Column12548"/>
    <tableColumn id="12553" name="Column12549"/>
    <tableColumn id="12554" name="Column12550"/>
    <tableColumn id="12555" name="Column12551"/>
    <tableColumn id="12556" name="Column12552"/>
    <tableColumn id="12557" name="Column12553"/>
    <tableColumn id="12558" name="Column12554"/>
    <tableColumn id="12559" name="Column12555"/>
    <tableColumn id="12560" name="Column12556"/>
    <tableColumn id="12561" name="Column12557"/>
    <tableColumn id="12562" name="Column12558"/>
    <tableColumn id="12563" name="Column12559"/>
    <tableColumn id="12564" name="Column12560"/>
    <tableColumn id="12565" name="Column12561"/>
    <tableColumn id="12566" name="Column12562"/>
    <tableColumn id="12567" name="Column12563"/>
    <tableColumn id="12568" name="Column12564"/>
    <tableColumn id="12569" name="Column12565"/>
    <tableColumn id="12570" name="Column12566"/>
    <tableColumn id="12571" name="Column12567"/>
    <tableColumn id="12572" name="Column12568"/>
    <tableColumn id="12573" name="Column12569"/>
    <tableColumn id="12574" name="Column12570"/>
    <tableColumn id="12575" name="Column12571"/>
    <tableColumn id="12576" name="Column12572"/>
    <tableColumn id="12577" name="Column12573"/>
    <tableColumn id="12578" name="Column12574"/>
    <tableColumn id="12579" name="Column12575"/>
    <tableColumn id="12580" name="Column12576"/>
    <tableColumn id="12581" name="Column12577"/>
    <tableColumn id="12582" name="Column12578"/>
    <tableColumn id="12583" name="Column12579"/>
    <tableColumn id="12584" name="Column12580"/>
    <tableColumn id="12585" name="Column12581"/>
    <tableColumn id="12586" name="Column12582"/>
    <tableColumn id="12587" name="Column12583"/>
    <tableColumn id="12588" name="Column12584"/>
    <tableColumn id="12589" name="Column12585"/>
    <tableColumn id="12590" name="Column12586"/>
    <tableColumn id="12591" name="Column12587"/>
    <tableColumn id="12592" name="Column12588"/>
    <tableColumn id="12593" name="Column12589"/>
    <tableColumn id="12594" name="Column12590"/>
    <tableColumn id="12595" name="Column12591"/>
    <tableColumn id="12596" name="Column12592"/>
    <tableColumn id="12597" name="Column12593"/>
    <tableColumn id="12598" name="Column12594"/>
    <tableColumn id="12599" name="Column12595"/>
    <tableColumn id="12600" name="Column12596"/>
    <tableColumn id="12601" name="Column12597"/>
    <tableColumn id="12602" name="Column12598"/>
    <tableColumn id="12603" name="Column12599"/>
    <tableColumn id="12604" name="Column12600"/>
    <tableColumn id="12605" name="Column12601"/>
    <tableColumn id="12606" name="Column12602"/>
    <tableColumn id="12607" name="Column12603"/>
    <tableColumn id="12608" name="Column12604"/>
    <tableColumn id="12609" name="Column12605"/>
    <tableColumn id="12610" name="Column12606"/>
    <tableColumn id="12611" name="Column12607"/>
    <tableColumn id="12612" name="Column12608"/>
    <tableColumn id="12613" name="Column12609"/>
    <tableColumn id="12614" name="Column12610"/>
    <tableColumn id="12615" name="Column12611"/>
    <tableColumn id="12616" name="Column12612"/>
    <tableColumn id="12617" name="Column12613"/>
    <tableColumn id="12618" name="Column12614"/>
    <tableColumn id="12619" name="Column12615"/>
    <tableColumn id="12620" name="Column12616"/>
    <tableColumn id="12621" name="Column12617"/>
    <tableColumn id="12622" name="Column12618"/>
    <tableColumn id="12623" name="Column12619"/>
    <tableColumn id="12624" name="Column12620"/>
    <tableColumn id="12625" name="Column12621"/>
    <tableColumn id="12626" name="Column12622"/>
    <tableColumn id="12627" name="Column12623"/>
    <tableColumn id="12628" name="Column12624"/>
    <tableColumn id="12629" name="Column12625"/>
    <tableColumn id="12630" name="Column12626"/>
    <tableColumn id="12631" name="Column12627"/>
    <tableColumn id="12632" name="Column12628"/>
    <tableColumn id="12633" name="Column12629"/>
    <tableColumn id="12634" name="Column12630"/>
    <tableColumn id="12635" name="Column12631"/>
    <tableColumn id="12636" name="Column12632"/>
    <tableColumn id="12637" name="Column12633"/>
    <tableColumn id="12638" name="Column12634"/>
    <tableColumn id="12639" name="Column12635"/>
    <tableColumn id="12640" name="Column12636"/>
    <tableColumn id="12641" name="Column12637"/>
    <tableColumn id="12642" name="Column12638"/>
    <tableColumn id="12643" name="Column12639"/>
    <tableColumn id="12644" name="Column12640"/>
    <tableColumn id="12645" name="Column12641"/>
    <tableColumn id="12646" name="Column12642"/>
    <tableColumn id="12647" name="Column12643"/>
    <tableColumn id="12648" name="Column12644"/>
    <tableColumn id="12649" name="Column12645"/>
    <tableColumn id="12650" name="Column12646"/>
    <tableColumn id="12651" name="Column12647"/>
    <tableColumn id="12652" name="Column12648"/>
    <tableColumn id="12653" name="Column12649"/>
    <tableColumn id="12654" name="Column12650"/>
    <tableColumn id="12655" name="Column12651"/>
    <tableColumn id="12656" name="Column12652"/>
    <tableColumn id="12657" name="Column12653"/>
    <tableColumn id="12658" name="Column12654"/>
    <tableColumn id="12659" name="Column12655"/>
    <tableColumn id="12660" name="Column12656"/>
    <tableColumn id="12661" name="Column12657"/>
    <tableColumn id="12662" name="Column12658"/>
    <tableColumn id="12663" name="Column12659"/>
    <tableColumn id="12664" name="Column12660"/>
    <tableColumn id="12665" name="Column12661"/>
    <tableColumn id="12666" name="Column12662"/>
    <tableColumn id="12667" name="Column12663"/>
    <tableColumn id="12668" name="Column12664"/>
    <tableColumn id="12669" name="Column12665"/>
    <tableColumn id="12670" name="Column12666"/>
    <tableColumn id="12671" name="Column12667"/>
    <tableColumn id="12672" name="Column12668"/>
    <tableColumn id="12673" name="Column12669"/>
    <tableColumn id="12674" name="Column12670"/>
    <tableColumn id="12675" name="Column12671"/>
    <tableColumn id="12676" name="Column12672"/>
    <tableColumn id="12677" name="Column12673"/>
    <tableColumn id="12678" name="Column12674"/>
    <tableColumn id="12679" name="Column12675"/>
    <tableColumn id="12680" name="Column12676"/>
    <tableColumn id="12681" name="Column12677"/>
    <tableColumn id="12682" name="Column12678"/>
    <tableColumn id="12683" name="Column12679"/>
    <tableColumn id="12684" name="Column12680"/>
    <tableColumn id="12685" name="Column12681"/>
    <tableColumn id="12686" name="Column12682"/>
    <tableColumn id="12687" name="Column12683"/>
    <tableColumn id="12688" name="Column12684"/>
    <tableColumn id="12689" name="Column12685"/>
    <tableColumn id="12690" name="Column12686"/>
    <tableColumn id="12691" name="Column12687"/>
    <tableColumn id="12692" name="Column12688"/>
    <tableColumn id="12693" name="Column12689"/>
    <tableColumn id="12694" name="Column12690"/>
    <tableColumn id="12695" name="Column12691"/>
    <tableColumn id="12696" name="Column12692"/>
    <tableColumn id="12697" name="Column12693"/>
    <tableColumn id="12698" name="Column12694"/>
    <tableColumn id="12699" name="Column12695"/>
    <tableColumn id="12700" name="Column12696"/>
    <tableColumn id="12701" name="Column12697"/>
    <tableColumn id="12702" name="Column12698"/>
    <tableColumn id="12703" name="Column12699"/>
    <tableColumn id="12704" name="Column12700"/>
    <tableColumn id="12705" name="Column12701"/>
    <tableColumn id="12706" name="Column12702"/>
    <tableColumn id="12707" name="Column12703"/>
    <tableColumn id="12708" name="Column12704"/>
    <tableColumn id="12709" name="Column12705"/>
    <tableColumn id="12710" name="Column12706"/>
    <tableColumn id="12711" name="Column12707"/>
    <tableColumn id="12712" name="Column12708"/>
    <tableColumn id="12713" name="Column12709"/>
    <tableColumn id="12714" name="Column12710"/>
    <tableColumn id="12715" name="Column12711"/>
    <tableColumn id="12716" name="Column12712"/>
    <tableColumn id="12717" name="Column12713"/>
    <tableColumn id="12718" name="Column12714"/>
    <tableColumn id="12719" name="Column12715"/>
    <tableColumn id="12720" name="Column12716"/>
    <tableColumn id="12721" name="Column12717"/>
    <tableColumn id="12722" name="Column12718"/>
    <tableColumn id="12723" name="Column12719"/>
    <tableColumn id="12724" name="Column12720"/>
    <tableColumn id="12725" name="Column12721"/>
    <tableColumn id="12726" name="Column12722"/>
    <tableColumn id="12727" name="Column12723"/>
    <tableColumn id="12728" name="Column12724"/>
    <tableColumn id="12729" name="Column12725"/>
    <tableColumn id="12730" name="Column12726"/>
    <tableColumn id="12731" name="Column12727"/>
    <tableColumn id="12732" name="Column12728"/>
    <tableColumn id="12733" name="Column12729"/>
    <tableColumn id="12734" name="Column12730"/>
    <tableColumn id="12735" name="Column12731"/>
    <tableColumn id="12736" name="Column12732"/>
    <tableColumn id="12737" name="Column12733"/>
    <tableColumn id="12738" name="Column12734"/>
    <tableColumn id="12739" name="Column12735"/>
    <tableColumn id="12740" name="Column12736"/>
    <tableColumn id="12741" name="Column12737"/>
    <tableColumn id="12742" name="Column12738"/>
    <tableColumn id="12743" name="Column12739"/>
    <tableColumn id="12744" name="Column12740"/>
    <tableColumn id="12745" name="Column12741"/>
    <tableColumn id="12746" name="Column12742"/>
    <tableColumn id="12747" name="Column12743"/>
    <tableColumn id="12748" name="Column12744"/>
    <tableColumn id="12749" name="Column12745"/>
    <tableColumn id="12750" name="Column12746"/>
    <tableColumn id="12751" name="Column12747"/>
    <tableColumn id="12752" name="Column12748"/>
    <tableColumn id="12753" name="Column12749"/>
    <tableColumn id="12754" name="Column12750"/>
    <tableColumn id="12755" name="Column12751"/>
    <tableColumn id="12756" name="Column12752"/>
    <tableColumn id="12757" name="Column12753"/>
    <tableColumn id="12758" name="Column12754"/>
    <tableColumn id="12759" name="Column12755"/>
    <tableColumn id="12760" name="Column12756"/>
    <tableColumn id="12761" name="Column12757"/>
    <tableColumn id="12762" name="Column12758"/>
    <tableColumn id="12763" name="Column12759"/>
    <tableColumn id="12764" name="Column12760"/>
    <tableColumn id="12765" name="Column12761"/>
    <tableColumn id="12766" name="Column12762"/>
    <tableColumn id="12767" name="Column12763"/>
    <tableColumn id="12768" name="Column12764"/>
    <tableColumn id="12769" name="Column12765"/>
    <tableColumn id="12770" name="Column12766"/>
    <tableColumn id="12771" name="Column12767"/>
    <tableColumn id="12772" name="Column12768"/>
    <tableColumn id="12773" name="Column12769"/>
    <tableColumn id="12774" name="Column12770"/>
    <tableColumn id="12775" name="Column12771"/>
    <tableColumn id="12776" name="Column12772"/>
    <tableColumn id="12777" name="Column12773"/>
    <tableColumn id="12778" name="Column12774"/>
    <tableColumn id="12779" name="Column12775"/>
    <tableColumn id="12780" name="Column12776"/>
    <tableColumn id="12781" name="Column12777"/>
    <tableColumn id="12782" name="Column12778"/>
    <tableColumn id="12783" name="Column12779"/>
    <tableColumn id="12784" name="Column12780"/>
    <tableColumn id="12785" name="Column12781"/>
    <tableColumn id="12786" name="Column12782"/>
    <tableColumn id="12787" name="Column12783"/>
    <tableColumn id="12788" name="Column12784"/>
    <tableColumn id="12789" name="Column12785"/>
    <tableColumn id="12790" name="Column12786"/>
    <tableColumn id="12791" name="Column12787"/>
    <tableColumn id="12792" name="Column12788"/>
    <tableColumn id="12793" name="Column12789"/>
    <tableColumn id="12794" name="Column12790"/>
    <tableColumn id="12795" name="Column12791"/>
    <tableColumn id="12796" name="Column12792"/>
    <tableColumn id="12797" name="Column12793"/>
    <tableColumn id="12798" name="Column12794"/>
    <tableColumn id="12799" name="Column12795"/>
    <tableColumn id="12800" name="Column12796"/>
    <tableColumn id="12801" name="Column12797"/>
    <tableColumn id="12802" name="Column12798"/>
    <tableColumn id="12803" name="Column12799"/>
    <tableColumn id="12804" name="Column12800"/>
    <tableColumn id="12805" name="Column12801"/>
    <tableColumn id="12806" name="Column12802"/>
    <tableColumn id="12807" name="Column12803"/>
    <tableColumn id="12808" name="Column12804"/>
    <tableColumn id="12809" name="Column12805"/>
    <tableColumn id="12810" name="Column12806"/>
    <tableColumn id="12811" name="Column12807"/>
    <tableColumn id="12812" name="Column12808"/>
    <tableColumn id="12813" name="Column12809"/>
    <tableColumn id="12814" name="Column12810"/>
    <tableColumn id="12815" name="Column12811"/>
    <tableColumn id="12816" name="Column12812"/>
    <tableColumn id="12817" name="Column12813"/>
    <tableColumn id="12818" name="Column12814"/>
    <tableColumn id="12819" name="Column12815"/>
    <tableColumn id="12820" name="Column12816"/>
    <tableColumn id="12821" name="Column12817"/>
    <tableColumn id="12822" name="Column12818"/>
    <tableColumn id="12823" name="Column12819"/>
    <tableColumn id="12824" name="Column12820"/>
    <tableColumn id="12825" name="Column12821"/>
    <tableColumn id="12826" name="Column12822"/>
    <tableColumn id="12827" name="Column12823"/>
    <tableColumn id="12828" name="Column12824"/>
    <tableColumn id="12829" name="Column12825"/>
    <tableColumn id="12830" name="Column12826"/>
    <tableColumn id="12831" name="Column12827"/>
    <tableColumn id="12832" name="Column12828"/>
    <tableColumn id="12833" name="Column12829"/>
    <tableColumn id="12834" name="Column12830"/>
    <tableColumn id="12835" name="Column12831"/>
    <tableColumn id="12836" name="Column12832"/>
    <tableColumn id="12837" name="Column12833"/>
    <tableColumn id="12838" name="Column12834"/>
    <tableColumn id="12839" name="Column12835"/>
    <tableColumn id="12840" name="Column12836"/>
    <tableColumn id="12841" name="Column12837"/>
    <tableColumn id="12842" name="Column12838"/>
    <tableColumn id="12843" name="Column12839"/>
    <tableColumn id="12844" name="Column12840"/>
    <tableColumn id="12845" name="Column12841"/>
    <tableColumn id="12846" name="Column12842"/>
    <tableColumn id="12847" name="Column12843"/>
    <tableColumn id="12848" name="Column12844"/>
    <tableColumn id="12849" name="Column12845"/>
    <tableColumn id="12850" name="Column12846"/>
    <tableColumn id="12851" name="Column12847"/>
    <tableColumn id="12852" name="Column12848"/>
    <tableColumn id="12853" name="Column12849"/>
    <tableColumn id="12854" name="Column12850"/>
    <tableColumn id="12855" name="Column12851"/>
    <tableColumn id="12856" name="Column12852"/>
    <tableColumn id="12857" name="Column12853"/>
    <tableColumn id="12858" name="Column12854"/>
    <tableColumn id="12859" name="Column12855"/>
    <tableColumn id="12860" name="Column12856"/>
    <tableColumn id="12861" name="Column12857"/>
    <tableColumn id="12862" name="Column12858"/>
    <tableColumn id="12863" name="Column12859"/>
    <tableColumn id="12864" name="Column12860"/>
    <tableColumn id="12865" name="Column12861"/>
    <tableColumn id="12866" name="Column12862"/>
    <tableColumn id="12867" name="Column12863"/>
    <tableColumn id="12868" name="Column12864"/>
    <tableColumn id="12869" name="Column12865"/>
    <tableColumn id="12870" name="Column12866"/>
    <tableColumn id="12871" name="Column12867"/>
    <tableColumn id="12872" name="Column12868"/>
    <tableColumn id="12873" name="Column12869"/>
    <tableColumn id="12874" name="Column12870"/>
    <tableColumn id="12875" name="Column12871"/>
    <tableColumn id="12876" name="Column12872"/>
    <tableColumn id="12877" name="Column12873"/>
    <tableColumn id="12878" name="Column12874"/>
    <tableColumn id="12879" name="Column12875"/>
    <tableColumn id="12880" name="Column12876"/>
    <tableColumn id="12881" name="Column12877"/>
    <tableColumn id="12882" name="Column12878"/>
    <tableColumn id="12883" name="Column12879"/>
    <tableColumn id="12884" name="Column12880"/>
    <tableColumn id="12885" name="Column12881"/>
    <tableColumn id="12886" name="Column12882"/>
    <tableColumn id="12887" name="Column12883"/>
    <tableColumn id="12888" name="Column12884"/>
    <tableColumn id="12889" name="Column12885"/>
    <tableColumn id="12890" name="Column12886"/>
    <tableColumn id="12891" name="Column12887"/>
    <tableColumn id="12892" name="Column12888"/>
    <tableColumn id="12893" name="Column12889"/>
    <tableColumn id="12894" name="Column12890"/>
    <tableColumn id="12895" name="Column12891"/>
    <tableColumn id="12896" name="Column12892"/>
    <tableColumn id="12897" name="Column12893"/>
    <tableColumn id="12898" name="Column12894"/>
    <tableColumn id="12899" name="Column12895"/>
    <tableColumn id="12900" name="Column12896"/>
    <tableColumn id="12901" name="Column12897"/>
    <tableColumn id="12902" name="Column12898"/>
    <tableColumn id="12903" name="Column12899"/>
    <tableColumn id="12904" name="Column12900"/>
    <tableColumn id="12905" name="Column12901"/>
    <tableColumn id="12906" name="Column12902"/>
    <tableColumn id="12907" name="Column12903"/>
    <tableColumn id="12908" name="Column12904"/>
    <tableColumn id="12909" name="Column12905"/>
    <tableColumn id="12910" name="Column12906"/>
    <tableColumn id="12911" name="Column12907"/>
    <tableColumn id="12912" name="Column12908"/>
    <tableColumn id="12913" name="Column12909"/>
    <tableColumn id="12914" name="Column12910"/>
    <tableColumn id="12915" name="Column12911"/>
    <tableColumn id="12916" name="Column12912"/>
    <tableColumn id="12917" name="Column12913"/>
    <tableColumn id="12918" name="Column12914"/>
    <tableColumn id="12919" name="Column12915"/>
    <tableColumn id="12920" name="Column12916"/>
    <tableColumn id="12921" name="Column12917"/>
    <tableColumn id="12922" name="Column12918"/>
    <tableColumn id="12923" name="Column12919"/>
    <tableColumn id="12924" name="Column12920"/>
    <tableColumn id="12925" name="Column12921"/>
    <tableColumn id="12926" name="Column12922"/>
    <tableColumn id="12927" name="Column12923"/>
    <tableColumn id="12928" name="Column12924"/>
    <tableColumn id="12929" name="Column12925"/>
    <tableColumn id="12930" name="Column12926"/>
    <tableColumn id="12931" name="Column12927"/>
    <tableColumn id="12932" name="Column12928"/>
    <tableColumn id="12933" name="Column12929"/>
    <tableColumn id="12934" name="Column12930"/>
    <tableColumn id="12935" name="Column12931"/>
    <tableColumn id="12936" name="Column12932"/>
    <tableColumn id="12937" name="Column12933"/>
    <tableColumn id="12938" name="Column12934"/>
    <tableColumn id="12939" name="Column12935"/>
    <tableColumn id="12940" name="Column12936"/>
    <tableColumn id="12941" name="Column12937"/>
    <tableColumn id="12942" name="Column12938"/>
    <tableColumn id="12943" name="Column12939"/>
    <tableColumn id="12944" name="Column12940"/>
    <tableColumn id="12945" name="Column12941"/>
    <tableColumn id="12946" name="Column12942"/>
    <tableColumn id="12947" name="Column12943"/>
    <tableColumn id="12948" name="Column12944"/>
    <tableColumn id="12949" name="Column12945"/>
    <tableColumn id="12950" name="Column12946"/>
    <tableColumn id="12951" name="Column12947"/>
    <tableColumn id="12952" name="Column12948"/>
    <tableColumn id="12953" name="Column12949"/>
    <tableColumn id="12954" name="Column12950"/>
    <tableColumn id="12955" name="Column12951"/>
    <tableColumn id="12956" name="Column12952"/>
    <tableColumn id="12957" name="Column12953"/>
    <tableColumn id="12958" name="Column12954"/>
    <tableColumn id="12959" name="Column12955"/>
    <tableColumn id="12960" name="Column12956"/>
    <tableColumn id="12961" name="Column12957"/>
    <tableColumn id="12962" name="Column12958"/>
    <tableColumn id="12963" name="Column12959"/>
    <tableColumn id="12964" name="Column12960"/>
    <tableColumn id="12965" name="Column12961"/>
    <tableColumn id="12966" name="Column12962"/>
    <tableColumn id="12967" name="Column12963"/>
    <tableColumn id="12968" name="Column12964"/>
    <tableColumn id="12969" name="Column12965"/>
    <tableColumn id="12970" name="Column12966"/>
    <tableColumn id="12971" name="Column12967"/>
    <tableColumn id="12972" name="Column12968"/>
    <tableColumn id="12973" name="Column12969"/>
    <tableColumn id="12974" name="Column12970"/>
    <tableColumn id="12975" name="Column12971"/>
    <tableColumn id="12976" name="Column12972"/>
    <tableColumn id="12977" name="Column12973"/>
    <tableColumn id="12978" name="Column12974"/>
    <tableColumn id="12979" name="Column12975"/>
    <tableColumn id="12980" name="Column12976"/>
    <tableColumn id="12981" name="Column12977"/>
    <tableColumn id="12982" name="Column12978"/>
    <tableColumn id="12983" name="Column12979"/>
    <tableColumn id="12984" name="Column12980"/>
    <tableColumn id="12985" name="Column12981"/>
    <tableColumn id="12986" name="Column12982"/>
    <tableColumn id="12987" name="Column12983"/>
    <tableColumn id="12988" name="Column12984"/>
    <tableColumn id="12989" name="Column12985"/>
    <tableColumn id="12990" name="Column12986"/>
    <tableColumn id="12991" name="Column12987"/>
    <tableColumn id="12992" name="Column12988"/>
    <tableColumn id="12993" name="Column12989"/>
    <tableColumn id="12994" name="Column12990"/>
    <tableColumn id="12995" name="Column12991"/>
    <tableColumn id="12996" name="Column12992"/>
    <tableColumn id="12997" name="Column12993"/>
    <tableColumn id="12998" name="Column12994"/>
    <tableColumn id="12999" name="Column12995"/>
    <tableColumn id="13000" name="Column12996"/>
    <tableColumn id="13001" name="Column12997"/>
    <tableColumn id="13002" name="Column12998"/>
    <tableColumn id="13003" name="Column12999"/>
    <tableColumn id="13004" name="Column13000"/>
    <tableColumn id="13005" name="Column13001"/>
    <tableColumn id="13006" name="Column13002"/>
    <tableColumn id="13007" name="Column13003"/>
    <tableColumn id="13008" name="Column13004"/>
    <tableColumn id="13009" name="Column13005"/>
    <tableColumn id="13010" name="Column13006"/>
    <tableColumn id="13011" name="Column13007"/>
    <tableColumn id="13012" name="Column13008"/>
    <tableColumn id="13013" name="Column13009"/>
    <tableColumn id="13014" name="Column13010"/>
    <tableColumn id="13015" name="Column13011"/>
    <tableColumn id="13016" name="Column13012"/>
    <tableColumn id="13017" name="Column13013"/>
    <tableColumn id="13018" name="Column13014"/>
    <tableColumn id="13019" name="Column13015"/>
    <tableColumn id="13020" name="Column13016"/>
    <tableColumn id="13021" name="Column13017"/>
    <tableColumn id="13022" name="Column13018"/>
    <tableColumn id="13023" name="Column13019"/>
    <tableColumn id="13024" name="Column13020"/>
    <tableColumn id="13025" name="Column13021"/>
    <tableColumn id="13026" name="Column13022"/>
    <tableColumn id="13027" name="Column13023"/>
    <tableColumn id="13028" name="Column13024"/>
    <tableColumn id="13029" name="Column13025"/>
    <tableColumn id="13030" name="Column13026"/>
    <tableColumn id="13031" name="Column13027"/>
    <tableColumn id="13032" name="Column13028"/>
    <tableColumn id="13033" name="Column13029"/>
    <tableColumn id="13034" name="Column13030"/>
    <tableColumn id="13035" name="Column13031"/>
    <tableColumn id="13036" name="Column13032"/>
    <tableColumn id="13037" name="Column13033"/>
    <tableColumn id="13038" name="Column13034"/>
    <tableColumn id="13039" name="Column13035"/>
    <tableColumn id="13040" name="Column13036"/>
    <tableColumn id="13041" name="Column13037"/>
    <tableColumn id="13042" name="Column13038"/>
    <tableColumn id="13043" name="Column13039"/>
    <tableColumn id="13044" name="Column13040"/>
    <tableColumn id="13045" name="Column13041"/>
    <tableColumn id="13046" name="Column13042"/>
    <tableColumn id="13047" name="Column13043"/>
    <tableColumn id="13048" name="Column13044"/>
    <tableColumn id="13049" name="Column13045"/>
    <tableColumn id="13050" name="Column13046"/>
    <tableColumn id="13051" name="Column13047"/>
    <tableColumn id="13052" name="Column13048"/>
    <tableColumn id="13053" name="Column13049"/>
    <tableColumn id="13054" name="Column13050"/>
    <tableColumn id="13055" name="Column13051"/>
    <tableColumn id="13056" name="Column13052"/>
    <tableColumn id="13057" name="Column13053"/>
    <tableColumn id="13058" name="Column13054"/>
    <tableColumn id="13059" name="Column13055"/>
    <tableColumn id="13060" name="Column13056"/>
    <tableColumn id="13061" name="Column13057"/>
    <tableColumn id="13062" name="Column13058"/>
    <tableColumn id="13063" name="Column13059"/>
    <tableColumn id="13064" name="Column13060"/>
    <tableColumn id="13065" name="Column13061"/>
    <tableColumn id="13066" name="Column13062"/>
    <tableColumn id="13067" name="Column13063"/>
    <tableColumn id="13068" name="Column13064"/>
    <tableColumn id="13069" name="Column13065"/>
    <tableColumn id="13070" name="Column13066"/>
    <tableColumn id="13071" name="Column13067"/>
    <tableColumn id="13072" name="Column13068"/>
    <tableColumn id="13073" name="Column13069"/>
    <tableColumn id="13074" name="Column13070"/>
    <tableColumn id="13075" name="Column13071"/>
    <tableColumn id="13076" name="Column13072"/>
    <tableColumn id="13077" name="Column13073"/>
    <tableColumn id="13078" name="Column13074"/>
    <tableColumn id="13079" name="Column13075"/>
    <tableColumn id="13080" name="Column13076"/>
    <tableColumn id="13081" name="Column13077"/>
    <tableColumn id="13082" name="Column13078"/>
    <tableColumn id="13083" name="Column13079"/>
    <tableColumn id="13084" name="Column13080"/>
    <tableColumn id="13085" name="Column13081"/>
    <tableColumn id="13086" name="Column13082"/>
    <tableColumn id="13087" name="Column13083"/>
    <tableColumn id="13088" name="Column13084"/>
    <tableColumn id="13089" name="Column13085"/>
    <tableColumn id="13090" name="Column13086"/>
    <tableColumn id="13091" name="Column13087"/>
    <tableColumn id="13092" name="Column13088"/>
    <tableColumn id="13093" name="Column13089"/>
    <tableColumn id="13094" name="Column13090"/>
    <tableColumn id="13095" name="Column13091"/>
    <tableColumn id="13096" name="Column13092"/>
    <tableColumn id="13097" name="Column13093"/>
    <tableColumn id="13098" name="Column13094"/>
    <tableColumn id="13099" name="Column13095"/>
    <tableColumn id="13100" name="Column13096"/>
    <tableColumn id="13101" name="Column13097"/>
    <tableColumn id="13102" name="Column13098"/>
    <tableColumn id="13103" name="Column13099"/>
    <tableColumn id="13104" name="Column13100"/>
    <tableColumn id="13105" name="Column13101"/>
    <tableColumn id="13106" name="Column13102"/>
    <tableColumn id="13107" name="Column13103"/>
    <tableColumn id="13108" name="Column13104"/>
    <tableColumn id="13109" name="Column13105"/>
    <tableColumn id="13110" name="Column13106"/>
    <tableColumn id="13111" name="Column13107"/>
    <tableColumn id="13112" name="Column13108"/>
    <tableColumn id="13113" name="Column13109"/>
    <tableColumn id="13114" name="Column13110"/>
    <tableColumn id="13115" name="Column13111"/>
    <tableColumn id="13116" name="Column13112"/>
    <tableColumn id="13117" name="Column13113"/>
    <tableColumn id="13118" name="Column13114"/>
    <tableColumn id="13119" name="Column13115"/>
    <tableColumn id="13120" name="Column13116"/>
    <tableColumn id="13121" name="Column13117"/>
    <tableColumn id="13122" name="Column13118"/>
    <tableColumn id="13123" name="Column13119"/>
    <tableColumn id="13124" name="Column13120"/>
    <tableColumn id="13125" name="Column13121"/>
    <tableColumn id="13126" name="Column13122"/>
    <tableColumn id="13127" name="Column13123"/>
    <tableColumn id="13128" name="Column13124"/>
    <tableColumn id="13129" name="Column13125"/>
    <tableColumn id="13130" name="Column13126"/>
    <tableColumn id="13131" name="Column13127"/>
    <tableColumn id="13132" name="Column13128"/>
    <tableColumn id="13133" name="Column13129"/>
    <tableColumn id="13134" name="Column13130"/>
    <tableColumn id="13135" name="Column13131"/>
    <tableColumn id="13136" name="Column13132"/>
    <tableColumn id="13137" name="Column13133"/>
    <tableColumn id="13138" name="Column13134"/>
    <tableColumn id="13139" name="Column13135"/>
    <tableColumn id="13140" name="Column13136"/>
    <tableColumn id="13141" name="Column13137"/>
    <tableColumn id="13142" name="Column13138"/>
    <tableColumn id="13143" name="Column13139"/>
    <tableColumn id="13144" name="Column13140"/>
    <tableColumn id="13145" name="Column13141"/>
    <tableColumn id="13146" name="Column13142"/>
    <tableColumn id="13147" name="Column13143"/>
    <tableColumn id="13148" name="Column13144"/>
    <tableColumn id="13149" name="Column13145"/>
    <tableColumn id="13150" name="Column13146"/>
    <tableColumn id="13151" name="Column13147"/>
    <tableColumn id="13152" name="Column13148"/>
    <tableColumn id="13153" name="Column13149"/>
    <tableColumn id="13154" name="Column13150"/>
    <tableColumn id="13155" name="Column13151"/>
    <tableColumn id="13156" name="Column13152"/>
    <tableColumn id="13157" name="Column13153"/>
    <tableColumn id="13158" name="Column13154"/>
    <tableColumn id="13159" name="Column13155"/>
    <tableColumn id="13160" name="Column13156"/>
    <tableColumn id="13161" name="Column13157"/>
    <tableColumn id="13162" name="Column13158"/>
    <tableColumn id="13163" name="Column13159"/>
    <tableColumn id="13164" name="Column13160"/>
    <tableColumn id="13165" name="Column13161"/>
    <tableColumn id="13166" name="Column13162"/>
    <tableColumn id="13167" name="Column13163"/>
    <tableColumn id="13168" name="Column13164"/>
    <tableColumn id="13169" name="Column13165"/>
    <tableColumn id="13170" name="Column13166"/>
    <tableColumn id="13171" name="Column13167"/>
    <tableColumn id="13172" name="Column13168"/>
    <tableColumn id="13173" name="Column13169"/>
    <tableColumn id="13174" name="Column13170"/>
    <tableColumn id="13175" name="Column13171"/>
    <tableColumn id="13176" name="Column13172"/>
    <tableColumn id="13177" name="Column13173"/>
    <tableColumn id="13178" name="Column13174"/>
    <tableColumn id="13179" name="Column13175"/>
    <tableColumn id="13180" name="Column13176"/>
    <tableColumn id="13181" name="Column13177"/>
    <tableColumn id="13182" name="Column13178"/>
    <tableColumn id="13183" name="Column13179"/>
    <tableColumn id="13184" name="Column13180"/>
    <tableColumn id="13185" name="Column13181"/>
    <tableColumn id="13186" name="Column13182"/>
    <tableColumn id="13187" name="Column13183"/>
    <tableColumn id="13188" name="Column13184"/>
    <tableColumn id="13189" name="Column13185"/>
    <tableColumn id="13190" name="Column13186"/>
    <tableColumn id="13191" name="Column13187"/>
    <tableColumn id="13192" name="Column13188"/>
    <tableColumn id="13193" name="Column13189"/>
    <tableColumn id="13194" name="Column13190"/>
    <tableColumn id="13195" name="Column13191"/>
    <tableColumn id="13196" name="Column13192"/>
    <tableColumn id="13197" name="Column13193"/>
    <tableColumn id="13198" name="Column13194"/>
    <tableColumn id="13199" name="Column13195"/>
    <tableColumn id="13200" name="Column13196"/>
    <tableColumn id="13201" name="Column13197"/>
    <tableColumn id="13202" name="Column13198"/>
    <tableColumn id="13203" name="Column13199"/>
    <tableColumn id="13204" name="Column13200"/>
    <tableColumn id="13205" name="Column13201"/>
    <tableColumn id="13206" name="Column13202"/>
    <tableColumn id="13207" name="Column13203"/>
    <tableColumn id="13208" name="Column13204"/>
    <tableColumn id="13209" name="Column13205"/>
    <tableColumn id="13210" name="Column13206"/>
    <tableColumn id="13211" name="Column13207"/>
    <tableColumn id="13212" name="Column13208"/>
    <tableColumn id="13213" name="Column13209"/>
    <tableColumn id="13214" name="Column13210"/>
    <tableColumn id="13215" name="Column13211"/>
    <tableColumn id="13216" name="Column13212"/>
    <tableColumn id="13217" name="Column13213"/>
    <tableColumn id="13218" name="Column13214"/>
    <tableColumn id="13219" name="Column13215"/>
    <tableColumn id="13220" name="Column13216"/>
    <tableColumn id="13221" name="Column13217"/>
    <tableColumn id="13222" name="Column13218"/>
    <tableColumn id="13223" name="Column13219"/>
    <tableColumn id="13224" name="Column13220"/>
    <tableColumn id="13225" name="Column13221"/>
    <tableColumn id="13226" name="Column13222"/>
    <tableColumn id="13227" name="Column13223"/>
    <tableColumn id="13228" name="Column13224"/>
    <tableColumn id="13229" name="Column13225"/>
    <tableColumn id="13230" name="Column13226"/>
    <tableColumn id="13231" name="Column13227"/>
    <tableColumn id="13232" name="Column13228"/>
    <tableColumn id="13233" name="Column13229"/>
    <tableColumn id="13234" name="Column13230"/>
    <tableColumn id="13235" name="Column13231"/>
    <tableColumn id="13236" name="Column13232"/>
    <tableColumn id="13237" name="Column13233"/>
    <tableColumn id="13238" name="Column13234"/>
    <tableColumn id="13239" name="Column13235"/>
    <tableColumn id="13240" name="Column13236"/>
    <tableColumn id="13241" name="Column13237"/>
    <tableColumn id="13242" name="Column13238"/>
    <tableColumn id="13243" name="Column13239"/>
    <tableColumn id="13244" name="Column13240"/>
    <tableColumn id="13245" name="Column13241"/>
    <tableColumn id="13246" name="Column13242"/>
    <tableColumn id="13247" name="Column13243"/>
    <tableColumn id="13248" name="Column13244"/>
    <tableColumn id="13249" name="Column13245"/>
    <tableColumn id="13250" name="Column13246"/>
    <tableColumn id="13251" name="Column13247"/>
    <tableColumn id="13252" name="Column13248"/>
    <tableColumn id="13253" name="Column13249"/>
    <tableColumn id="13254" name="Column13250"/>
    <tableColumn id="13255" name="Column13251"/>
    <tableColumn id="13256" name="Column13252"/>
    <tableColumn id="13257" name="Column13253"/>
    <tableColumn id="13258" name="Column13254"/>
    <tableColumn id="13259" name="Column13255"/>
    <tableColumn id="13260" name="Column13256"/>
    <tableColumn id="13261" name="Column13257"/>
    <tableColumn id="13262" name="Column13258"/>
    <tableColumn id="13263" name="Column13259"/>
    <tableColumn id="13264" name="Column13260"/>
    <tableColumn id="13265" name="Column13261"/>
    <tableColumn id="13266" name="Column13262"/>
    <tableColumn id="13267" name="Column13263"/>
    <tableColumn id="13268" name="Column13264"/>
    <tableColumn id="13269" name="Column13265"/>
    <tableColumn id="13270" name="Column13266"/>
    <tableColumn id="13271" name="Column13267"/>
    <tableColumn id="13272" name="Column13268"/>
    <tableColumn id="13273" name="Column13269"/>
    <tableColumn id="13274" name="Column13270"/>
    <tableColumn id="13275" name="Column13271"/>
    <tableColumn id="13276" name="Column13272"/>
    <tableColumn id="13277" name="Column13273"/>
    <tableColumn id="13278" name="Column13274"/>
    <tableColumn id="13279" name="Column13275"/>
    <tableColumn id="13280" name="Column13276"/>
    <tableColumn id="13281" name="Column13277"/>
    <tableColumn id="13282" name="Column13278"/>
    <tableColumn id="13283" name="Column13279"/>
    <tableColumn id="13284" name="Column13280"/>
    <tableColumn id="13285" name="Column13281"/>
    <tableColumn id="13286" name="Column13282"/>
    <tableColumn id="13287" name="Column13283"/>
    <tableColumn id="13288" name="Column13284"/>
    <tableColumn id="13289" name="Column13285"/>
    <tableColumn id="13290" name="Column13286"/>
    <tableColumn id="13291" name="Column13287"/>
    <tableColumn id="13292" name="Column13288"/>
    <tableColumn id="13293" name="Column13289"/>
    <tableColumn id="13294" name="Column13290"/>
    <tableColumn id="13295" name="Column13291"/>
    <tableColumn id="13296" name="Column13292"/>
    <tableColumn id="13297" name="Column13293"/>
    <tableColumn id="13298" name="Column13294"/>
    <tableColumn id="13299" name="Column13295"/>
    <tableColumn id="13300" name="Column13296"/>
    <tableColumn id="13301" name="Column13297"/>
    <tableColumn id="13302" name="Column13298"/>
    <tableColumn id="13303" name="Column13299"/>
    <tableColumn id="13304" name="Column13300"/>
    <tableColumn id="13305" name="Column13301"/>
    <tableColumn id="13306" name="Column13302"/>
    <tableColumn id="13307" name="Column13303"/>
    <tableColumn id="13308" name="Column13304"/>
    <tableColumn id="13309" name="Column13305"/>
    <tableColumn id="13310" name="Column13306"/>
    <tableColumn id="13311" name="Column13307"/>
    <tableColumn id="13312" name="Column13308"/>
    <tableColumn id="13313" name="Column13309"/>
    <tableColumn id="13314" name="Column13310"/>
    <tableColumn id="13315" name="Column13311"/>
    <tableColumn id="13316" name="Column13312"/>
    <tableColumn id="13317" name="Column13313"/>
    <tableColumn id="13318" name="Column13314"/>
    <tableColumn id="13319" name="Column13315"/>
    <tableColumn id="13320" name="Column13316"/>
    <tableColumn id="13321" name="Column13317"/>
    <tableColumn id="13322" name="Column13318"/>
    <tableColumn id="13323" name="Column13319"/>
    <tableColumn id="13324" name="Column13320"/>
    <tableColumn id="13325" name="Column13321"/>
    <tableColumn id="13326" name="Column13322"/>
    <tableColumn id="13327" name="Column13323"/>
    <tableColumn id="13328" name="Column13324"/>
    <tableColumn id="13329" name="Column13325"/>
    <tableColumn id="13330" name="Column13326"/>
    <tableColumn id="13331" name="Column13327"/>
    <tableColumn id="13332" name="Column13328"/>
    <tableColumn id="13333" name="Column13329"/>
    <tableColumn id="13334" name="Column13330"/>
    <tableColumn id="13335" name="Column13331"/>
    <tableColumn id="13336" name="Column13332"/>
    <tableColumn id="13337" name="Column13333"/>
    <tableColumn id="13338" name="Column13334"/>
    <tableColumn id="13339" name="Column13335"/>
    <tableColumn id="13340" name="Column13336"/>
    <tableColumn id="13341" name="Column13337"/>
    <tableColumn id="13342" name="Column13338"/>
    <tableColumn id="13343" name="Column13339"/>
    <tableColumn id="13344" name="Column13340"/>
    <tableColumn id="13345" name="Column13341"/>
    <tableColumn id="13346" name="Column13342"/>
    <tableColumn id="13347" name="Column13343"/>
    <tableColumn id="13348" name="Column13344"/>
    <tableColumn id="13349" name="Column13345"/>
    <tableColumn id="13350" name="Column13346"/>
    <tableColumn id="13351" name="Column13347"/>
    <tableColumn id="13352" name="Column13348"/>
    <tableColumn id="13353" name="Column13349"/>
    <tableColumn id="13354" name="Column13350"/>
    <tableColumn id="13355" name="Column13351"/>
    <tableColumn id="13356" name="Column13352"/>
    <tableColumn id="13357" name="Column13353"/>
    <tableColumn id="13358" name="Column13354"/>
    <tableColumn id="13359" name="Column13355"/>
    <tableColumn id="13360" name="Column13356"/>
    <tableColumn id="13361" name="Column13357"/>
    <tableColumn id="13362" name="Column13358"/>
    <tableColumn id="13363" name="Column13359"/>
    <tableColumn id="13364" name="Column13360"/>
    <tableColumn id="13365" name="Column13361"/>
    <tableColumn id="13366" name="Column13362"/>
    <tableColumn id="13367" name="Column13363"/>
    <tableColumn id="13368" name="Column13364"/>
    <tableColumn id="13369" name="Column13365"/>
    <tableColumn id="13370" name="Column13366"/>
    <tableColumn id="13371" name="Column13367"/>
    <tableColumn id="13372" name="Column13368"/>
    <tableColumn id="13373" name="Column13369"/>
    <tableColumn id="13374" name="Column13370"/>
    <tableColumn id="13375" name="Column13371"/>
    <tableColumn id="13376" name="Column13372"/>
    <tableColumn id="13377" name="Column13373"/>
    <tableColumn id="13378" name="Column13374"/>
    <tableColumn id="13379" name="Column13375"/>
    <tableColumn id="13380" name="Column13376"/>
    <tableColumn id="13381" name="Column13377"/>
    <tableColumn id="13382" name="Column13378"/>
    <tableColumn id="13383" name="Column13379"/>
    <tableColumn id="13384" name="Column13380"/>
    <tableColumn id="13385" name="Column13381"/>
    <tableColumn id="13386" name="Column13382"/>
    <tableColumn id="13387" name="Column13383"/>
    <tableColumn id="13388" name="Column13384"/>
    <tableColumn id="13389" name="Column13385"/>
    <tableColumn id="13390" name="Column13386"/>
    <tableColumn id="13391" name="Column13387"/>
    <tableColumn id="13392" name="Column13388"/>
    <tableColumn id="13393" name="Column13389"/>
    <tableColumn id="13394" name="Column13390"/>
    <tableColumn id="13395" name="Column13391"/>
    <tableColumn id="13396" name="Column13392"/>
    <tableColumn id="13397" name="Column13393"/>
    <tableColumn id="13398" name="Column13394"/>
    <tableColumn id="13399" name="Column13395"/>
    <tableColumn id="13400" name="Column13396"/>
    <tableColumn id="13401" name="Column13397"/>
    <tableColumn id="13402" name="Column13398"/>
    <tableColumn id="13403" name="Column13399"/>
    <tableColumn id="13404" name="Column13400"/>
    <tableColumn id="13405" name="Column13401"/>
    <tableColumn id="13406" name="Column13402"/>
    <tableColumn id="13407" name="Column13403"/>
    <tableColumn id="13408" name="Column13404"/>
    <tableColumn id="13409" name="Column13405"/>
    <tableColumn id="13410" name="Column13406"/>
    <tableColumn id="13411" name="Column13407"/>
    <tableColumn id="13412" name="Column13408"/>
    <tableColumn id="13413" name="Column13409"/>
    <tableColumn id="13414" name="Column13410"/>
    <tableColumn id="13415" name="Column13411"/>
    <tableColumn id="13416" name="Column13412"/>
    <tableColumn id="13417" name="Column13413"/>
    <tableColumn id="13418" name="Column13414"/>
    <tableColumn id="13419" name="Column13415"/>
    <tableColumn id="13420" name="Column13416"/>
    <tableColumn id="13421" name="Column13417"/>
    <tableColumn id="13422" name="Column13418"/>
    <tableColumn id="13423" name="Column13419"/>
    <tableColumn id="13424" name="Column13420"/>
    <tableColumn id="13425" name="Column13421"/>
    <tableColumn id="13426" name="Column13422"/>
    <tableColumn id="13427" name="Column13423"/>
    <tableColumn id="13428" name="Column13424"/>
    <tableColumn id="13429" name="Column13425"/>
    <tableColumn id="13430" name="Column13426"/>
    <tableColumn id="13431" name="Column13427"/>
    <tableColumn id="13432" name="Column13428"/>
    <tableColumn id="13433" name="Column13429"/>
    <tableColumn id="13434" name="Column13430"/>
    <tableColumn id="13435" name="Column13431"/>
    <tableColumn id="13436" name="Column13432"/>
    <tableColumn id="13437" name="Column13433"/>
    <tableColumn id="13438" name="Column13434"/>
    <tableColumn id="13439" name="Column13435"/>
    <tableColumn id="13440" name="Column13436"/>
    <tableColumn id="13441" name="Column13437"/>
    <tableColumn id="13442" name="Column13438"/>
    <tableColumn id="13443" name="Column13439"/>
    <tableColumn id="13444" name="Column13440"/>
    <tableColumn id="13445" name="Column13441"/>
    <tableColumn id="13446" name="Column13442"/>
    <tableColumn id="13447" name="Column13443"/>
    <tableColumn id="13448" name="Column13444"/>
    <tableColumn id="13449" name="Column13445"/>
    <tableColumn id="13450" name="Column13446"/>
    <tableColumn id="13451" name="Column13447"/>
    <tableColumn id="13452" name="Column13448"/>
    <tableColumn id="13453" name="Column13449"/>
    <tableColumn id="13454" name="Column13450"/>
    <tableColumn id="13455" name="Column13451"/>
    <tableColumn id="13456" name="Column13452"/>
    <tableColumn id="13457" name="Column13453"/>
    <tableColumn id="13458" name="Column13454"/>
    <tableColumn id="13459" name="Column13455"/>
    <tableColumn id="13460" name="Column13456"/>
    <tableColumn id="13461" name="Column13457"/>
    <tableColumn id="13462" name="Column13458"/>
    <tableColumn id="13463" name="Column13459"/>
    <tableColumn id="13464" name="Column13460"/>
    <tableColumn id="13465" name="Column13461"/>
    <tableColumn id="13466" name="Column13462"/>
    <tableColumn id="13467" name="Column13463"/>
    <tableColumn id="13468" name="Column13464"/>
    <tableColumn id="13469" name="Column13465"/>
    <tableColumn id="13470" name="Column13466"/>
    <tableColumn id="13471" name="Column13467"/>
    <tableColumn id="13472" name="Column13468"/>
    <tableColumn id="13473" name="Column13469"/>
    <tableColumn id="13474" name="Column13470"/>
    <tableColumn id="13475" name="Column13471"/>
    <tableColumn id="13476" name="Column13472"/>
    <tableColumn id="13477" name="Column13473"/>
    <tableColumn id="13478" name="Column13474"/>
    <tableColumn id="13479" name="Column13475"/>
    <tableColumn id="13480" name="Column13476"/>
    <tableColumn id="13481" name="Column13477"/>
    <tableColumn id="13482" name="Column13478"/>
    <tableColumn id="13483" name="Column13479"/>
    <tableColumn id="13484" name="Column13480"/>
    <tableColumn id="13485" name="Column13481"/>
    <tableColumn id="13486" name="Column13482"/>
    <tableColumn id="13487" name="Column13483"/>
    <tableColumn id="13488" name="Column13484"/>
    <tableColumn id="13489" name="Column13485"/>
    <tableColumn id="13490" name="Column13486"/>
    <tableColumn id="13491" name="Column13487"/>
    <tableColumn id="13492" name="Column13488"/>
    <tableColumn id="13493" name="Column13489"/>
    <tableColumn id="13494" name="Column13490"/>
    <tableColumn id="13495" name="Column13491"/>
    <tableColumn id="13496" name="Column13492"/>
    <tableColumn id="13497" name="Column13493"/>
    <tableColumn id="13498" name="Column13494"/>
    <tableColumn id="13499" name="Column13495"/>
    <tableColumn id="13500" name="Column13496"/>
    <tableColumn id="13501" name="Column13497"/>
    <tableColumn id="13502" name="Column13498"/>
    <tableColumn id="13503" name="Column13499"/>
    <tableColumn id="13504" name="Column13500"/>
    <tableColumn id="13505" name="Column13501"/>
    <tableColumn id="13506" name="Column13502"/>
    <tableColumn id="13507" name="Column13503"/>
    <tableColumn id="13508" name="Column13504"/>
    <tableColumn id="13509" name="Column13505"/>
    <tableColumn id="13510" name="Column13506"/>
    <tableColumn id="13511" name="Column13507"/>
    <tableColumn id="13512" name="Column13508"/>
    <tableColumn id="13513" name="Column13509"/>
    <tableColumn id="13514" name="Column13510"/>
    <tableColumn id="13515" name="Column13511"/>
    <tableColumn id="13516" name="Column13512"/>
    <tableColumn id="13517" name="Column13513"/>
    <tableColumn id="13518" name="Column13514"/>
    <tableColumn id="13519" name="Column13515"/>
    <tableColumn id="13520" name="Column13516"/>
    <tableColumn id="13521" name="Column13517"/>
    <tableColumn id="13522" name="Column13518"/>
    <tableColumn id="13523" name="Column13519"/>
    <tableColumn id="13524" name="Column13520"/>
    <tableColumn id="13525" name="Column13521"/>
    <tableColumn id="13526" name="Column13522"/>
    <tableColumn id="13527" name="Column13523"/>
    <tableColumn id="13528" name="Column13524"/>
    <tableColumn id="13529" name="Column13525"/>
    <tableColumn id="13530" name="Column13526"/>
    <tableColumn id="13531" name="Column13527"/>
    <tableColumn id="13532" name="Column13528"/>
    <tableColumn id="13533" name="Column13529"/>
    <tableColumn id="13534" name="Column13530"/>
    <tableColumn id="13535" name="Column13531"/>
    <tableColumn id="13536" name="Column13532"/>
    <tableColumn id="13537" name="Column13533"/>
    <tableColumn id="13538" name="Column13534"/>
    <tableColumn id="13539" name="Column13535"/>
    <tableColumn id="13540" name="Column13536"/>
    <tableColumn id="13541" name="Column13537"/>
    <tableColumn id="13542" name="Column13538"/>
    <tableColumn id="13543" name="Column13539"/>
    <tableColumn id="13544" name="Column13540"/>
    <tableColumn id="13545" name="Column13541"/>
    <tableColumn id="13546" name="Column13542"/>
    <tableColumn id="13547" name="Column13543"/>
    <tableColumn id="13548" name="Column13544"/>
    <tableColumn id="13549" name="Column13545"/>
    <tableColumn id="13550" name="Column13546"/>
    <tableColumn id="13551" name="Column13547"/>
    <tableColumn id="13552" name="Column13548"/>
    <tableColumn id="13553" name="Column13549"/>
    <tableColumn id="13554" name="Column13550"/>
    <tableColumn id="13555" name="Column13551"/>
    <tableColumn id="13556" name="Column13552"/>
    <tableColumn id="13557" name="Column13553"/>
    <tableColumn id="13558" name="Column13554"/>
    <tableColumn id="13559" name="Column13555"/>
    <tableColumn id="13560" name="Column13556"/>
    <tableColumn id="13561" name="Column13557"/>
    <tableColumn id="13562" name="Column13558"/>
    <tableColumn id="13563" name="Column13559"/>
    <tableColumn id="13564" name="Column13560"/>
    <tableColumn id="13565" name="Column13561"/>
    <tableColumn id="13566" name="Column13562"/>
    <tableColumn id="13567" name="Column13563"/>
    <tableColumn id="13568" name="Column13564"/>
    <tableColumn id="13569" name="Column13565"/>
    <tableColumn id="13570" name="Column13566"/>
    <tableColumn id="13571" name="Column13567"/>
    <tableColumn id="13572" name="Column13568"/>
    <tableColumn id="13573" name="Column13569"/>
    <tableColumn id="13574" name="Column13570"/>
    <tableColumn id="13575" name="Column13571"/>
    <tableColumn id="13576" name="Column13572"/>
    <tableColumn id="13577" name="Column13573"/>
    <tableColumn id="13578" name="Column13574"/>
    <tableColumn id="13579" name="Column13575"/>
    <tableColumn id="13580" name="Column13576"/>
    <tableColumn id="13581" name="Column13577"/>
    <tableColumn id="13582" name="Column13578"/>
    <tableColumn id="13583" name="Column13579"/>
    <tableColumn id="13584" name="Column13580"/>
    <tableColumn id="13585" name="Column13581"/>
    <tableColumn id="13586" name="Column13582"/>
    <tableColumn id="13587" name="Column13583"/>
    <tableColumn id="13588" name="Column13584"/>
    <tableColumn id="13589" name="Column13585"/>
    <tableColumn id="13590" name="Column13586"/>
    <tableColumn id="13591" name="Column13587"/>
    <tableColumn id="13592" name="Column13588"/>
    <tableColumn id="13593" name="Column13589"/>
    <tableColumn id="13594" name="Column13590"/>
    <tableColumn id="13595" name="Column13591"/>
    <tableColumn id="13596" name="Column13592"/>
    <tableColumn id="13597" name="Column13593"/>
    <tableColumn id="13598" name="Column13594"/>
    <tableColumn id="13599" name="Column13595"/>
    <tableColumn id="13600" name="Column13596"/>
    <tableColumn id="13601" name="Column13597"/>
    <tableColumn id="13602" name="Column13598"/>
    <tableColumn id="13603" name="Column13599"/>
    <tableColumn id="13604" name="Column13600"/>
    <tableColumn id="13605" name="Column13601"/>
    <tableColumn id="13606" name="Column13602"/>
    <tableColumn id="13607" name="Column13603"/>
    <tableColumn id="13608" name="Column13604"/>
    <tableColumn id="13609" name="Column13605"/>
    <tableColumn id="13610" name="Column13606"/>
    <tableColumn id="13611" name="Column13607"/>
    <tableColumn id="13612" name="Column13608"/>
    <tableColumn id="13613" name="Column13609"/>
    <tableColumn id="13614" name="Column13610"/>
    <tableColumn id="13615" name="Column13611"/>
    <tableColumn id="13616" name="Column13612"/>
    <tableColumn id="13617" name="Column13613"/>
    <tableColumn id="13618" name="Column13614"/>
    <tableColumn id="13619" name="Column13615"/>
    <tableColumn id="13620" name="Column13616"/>
    <tableColumn id="13621" name="Column13617"/>
    <tableColumn id="13622" name="Column13618"/>
    <tableColumn id="13623" name="Column13619"/>
    <tableColumn id="13624" name="Column13620"/>
    <tableColumn id="13625" name="Column13621"/>
    <tableColumn id="13626" name="Column13622"/>
    <tableColumn id="13627" name="Column13623"/>
    <tableColumn id="13628" name="Column13624"/>
    <tableColumn id="13629" name="Column13625"/>
    <tableColumn id="13630" name="Column13626"/>
    <tableColumn id="13631" name="Column13627"/>
    <tableColumn id="13632" name="Column13628"/>
    <tableColumn id="13633" name="Column13629"/>
    <tableColumn id="13634" name="Column13630"/>
    <tableColumn id="13635" name="Column13631"/>
    <tableColumn id="13636" name="Column13632"/>
    <tableColumn id="13637" name="Column13633"/>
    <tableColumn id="13638" name="Column13634"/>
    <tableColumn id="13639" name="Column13635"/>
    <tableColumn id="13640" name="Column13636"/>
    <tableColumn id="13641" name="Column13637"/>
    <tableColumn id="13642" name="Column13638"/>
    <tableColumn id="13643" name="Column13639"/>
    <tableColumn id="13644" name="Column13640"/>
    <tableColumn id="13645" name="Column13641"/>
    <tableColumn id="13646" name="Column13642"/>
    <tableColumn id="13647" name="Column13643"/>
    <tableColumn id="13648" name="Column13644"/>
    <tableColumn id="13649" name="Column13645"/>
    <tableColumn id="13650" name="Column13646"/>
    <tableColumn id="13651" name="Column13647"/>
    <tableColumn id="13652" name="Column13648"/>
    <tableColumn id="13653" name="Column13649"/>
    <tableColumn id="13654" name="Column13650"/>
    <tableColumn id="13655" name="Column13651"/>
    <tableColumn id="13656" name="Column13652"/>
    <tableColumn id="13657" name="Column13653"/>
    <tableColumn id="13658" name="Column13654"/>
    <tableColumn id="13659" name="Column13655"/>
    <tableColumn id="13660" name="Column13656"/>
    <tableColumn id="13661" name="Column13657"/>
    <tableColumn id="13662" name="Column13658"/>
    <tableColumn id="13663" name="Column13659"/>
    <tableColumn id="13664" name="Column13660"/>
    <tableColumn id="13665" name="Column13661"/>
    <tableColumn id="13666" name="Column13662"/>
    <tableColumn id="13667" name="Column13663"/>
    <tableColumn id="13668" name="Column13664"/>
    <tableColumn id="13669" name="Column13665"/>
    <tableColumn id="13670" name="Column13666"/>
    <tableColumn id="13671" name="Column13667"/>
    <tableColumn id="13672" name="Column13668"/>
    <tableColumn id="13673" name="Column13669"/>
    <tableColumn id="13674" name="Column13670"/>
    <tableColumn id="13675" name="Column13671"/>
    <tableColumn id="13676" name="Column13672"/>
    <tableColumn id="13677" name="Column13673"/>
    <tableColumn id="13678" name="Column13674"/>
    <tableColumn id="13679" name="Column13675"/>
    <tableColumn id="13680" name="Column13676"/>
    <tableColumn id="13681" name="Column13677"/>
    <tableColumn id="13682" name="Column13678"/>
    <tableColumn id="13683" name="Column13679"/>
    <tableColumn id="13684" name="Column13680"/>
    <tableColumn id="13685" name="Column13681"/>
    <tableColumn id="13686" name="Column13682"/>
    <tableColumn id="13687" name="Column13683"/>
    <tableColumn id="13688" name="Column13684"/>
    <tableColumn id="13689" name="Column13685"/>
    <tableColumn id="13690" name="Column13686"/>
    <tableColumn id="13691" name="Column13687"/>
    <tableColumn id="13692" name="Column13688"/>
    <tableColumn id="13693" name="Column13689"/>
    <tableColumn id="13694" name="Column13690"/>
    <tableColumn id="13695" name="Column13691"/>
    <tableColumn id="13696" name="Column13692"/>
    <tableColumn id="13697" name="Column13693"/>
    <tableColumn id="13698" name="Column13694"/>
    <tableColumn id="13699" name="Column13695"/>
    <tableColumn id="13700" name="Column13696"/>
    <tableColumn id="13701" name="Column13697"/>
    <tableColumn id="13702" name="Column13698"/>
    <tableColumn id="13703" name="Column13699"/>
    <tableColumn id="13704" name="Column13700"/>
    <tableColumn id="13705" name="Column13701"/>
    <tableColumn id="13706" name="Column13702"/>
    <tableColumn id="13707" name="Column13703"/>
    <tableColumn id="13708" name="Column13704"/>
    <tableColumn id="13709" name="Column13705"/>
    <tableColumn id="13710" name="Column13706"/>
    <tableColumn id="13711" name="Column13707"/>
    <tableColumn id="13712" name="Column13708"/>
    <tableColumn id="13713" name="Column13709"/>
    <tableColumn id="13714" name="Column13710"/>
    <tableColumn id="13715" name="Column13711"/>
    <tableColumn id="13716" name="Column13712"/>
    <tableColumn id="13717" name="Column13713"/>
    <tableColumn id="13718" name="Column13714"/>
    <tableColumn id="13719" name="Column13715"/>
    <tableColumn id="13720" name="Column13716"/>
    <tableColumn id="13721" name="Column13717"/>
    <tableColumn id="13722" name="Column13718"/>
    <tableColumn id="13723" name="Column13719"/>
    <tableColumn id="13724" name="Column13720"/>
    <tableColumn id="13725" name="Column13721"/>
    <tableColumn id="13726" name="Column13722"/>
    <tableColumn id="13727" name="Column13723"/>
    <tableColumn id="13728" name="Column13724"/>
    <tableColumn id="13729" name="Column13725"/>
    <tableColumn id="13730" name="Column13726"/>
    <tableColumn id="13731" name="Column13727"/>
    <tableColumn id="13732" name="Column13728"/>
    <tableColumn id="13733" name="Column13729"/>
    <tableColumn id="13734" name="Column13730"/>
    <tableColumn id="13735" name="Column13731"/>
    <tableColumn id="13736" name="Column13732"/>
    <tableColumn id="13737" name="Column13733"/>
    <tableColumn id="13738" name="Column13734"/>
    <tableColumn id="13739" name="Column13735"/>
    <tableColumn id="13740" name="Column13736"/>
    <tableColumn id="13741" name="Column13737"/>
    <tableColumn id="13742" name="Column13738"/>
    <tableColumn id="13743" name="Column13739"/>
    <tableColumn id="13744" name="Column13740"/>
    <tableColumn id="13745" name="Column13741"/>
    <tableColumn id="13746" name="Column13742"/>
    <tableColumn id="13747" name="Column13743"/>
    <tableColumn id="13748" name="Column13744"/>
    <tableColumn id="13749" name="Column13745"/>
    <tableColumn id="13750" name="Column13746"/>
    <tableColumn id="13751" name="Column13747"/>
    <tableColumn id="13752" name="Column13748"/>
    <tableColumn id="13753" name="Column13749"/>
    <tableColumn id="13754" name="Column13750"/>
    <tableColumn id="13755" name="Column13751"/>
    <tableColumn id="13756" name="Column13752"/>
    <tableColumn id="13757" name="Column13753"/>
    <tableColumn id="13758" name="Column13754"/>
    <tableColumn id="13759" name="Column13755"/>
    <tableColumn id="13760" name="Column13756"/>
    <tableColumn id="13761" name="Column13757"/>
    <tableColumn id="13762" name="Column13758"/>
    <tableColumn id="13763" name="Column13759"/>
    <tableColumn id="13764" name="Column13760"/>
    <tableColumn id="13765" name="Column13761"/>
    <tableColumn id="13766" name="Column13762"/>
    <tableColumn id="13767" name="Column13763"/>
    <tableColumn id="13768" name="Column13764"/>
    <tableColumn id="13769" name="Column13765"/>
    <tableColumn id="13770" name="Column13766"/>
    <tableColumn id="13771" name="Column13767"/>
    <tableColumn id="13772" name="Column13768"/>
    <tableColumn id="13773" name="Column13769"/>
    <tableColumn id="13774" name="Column13770"/>
    <tableColumn id="13775" name="Column13771"/>
    <tableColumn id="13776" name="Column13772"/>
    <tableColumn id="13777" name="Column13773"/>
    <tableColumn id="13778" name="Column13774"/>
    <tableColumn id="13779" name="Column13775"/>
    <tableColumn id="13780" name="Column13776"/>
    <tableColumn id="13781" name="Column13777"/>
    <tableColumn id="13782" name="Column13778"/>
    <tableColumn id="13783" name="Column13779"/>
    <tableColumn id="13784" name="Column13780"/>
    <tableColumn id="13785" name="Column13781"/>
    <tableColumn id="13786" name="Column13782"/>
    <tableColumn id="13787" name="Column13783"/>
    <tableColumn id="13788" name="Column13784"/>
    <tableColumn id="13789" name="Column13785"/>
    <tableColumn id="13790" name="Column13786"/>
    <tableColumn id="13791" name="Column13787"/>
    <tableColumn id="13792" name="Column13788"/>
    <tableColumn id="13793" name="Column13789"/>
    <tableColumn id="13794" name="Column13790"/>
    <tableColumn id="13795" name="Column13791"/>
    <tableColumn id="13796" name="Column13792"/>
    <tableColumn id="13797" name="Column13793"/>
    <tableColumn id="13798" name="Column13794"/>
    <tableColumn id="13799" name="Column13795"/>
    <tableColumn id="13800" name="Column13796"/>
    <tableColumn id="13801" name="Column13797"/>
    <tableColumn id="13802" name="Column13798"/>
    <tableColumn id="13803" name="Column13799"/>
    <tableColumn id="13804" name="Column13800"/>
    <tableColumn id="13805" name="Column13801"/>
    <tableColumn id="13806" name="Column13802"/>
    <tableColumn id="13807" name="Column13803"/>
    <tableColumn id="13808" name="Column13804"/>
    <tableColumn id="13809" name="Column13805"/>
    <tableColumn id="13810" name="Column13806"/>
    <tableColumn id="13811" name="Column13807"/>
    <tableColumn id="13812" name="Column13808"/>
    <tableColumn id="13813" name="Column13809"/>
    <tableColumn id="13814" name="Column13810"/>
    <tableColumn id="13815" name="Column13811"/>
    <tableColumn id="13816" name="Column13812"/>
    <tableColumn id="13817" name="Column13813"/>
    <tableColumn id="13818" name="Column13814"/>
    <tableColumn id="13819" name="Column13815"/>
    <tableColumn id="13820" name="Column13816"/>
    <tableColumn id="13821" name="Column13817"/>
    <tableColumn id="13822" name="Column13818"/>
    <tableColumn id="13823" name="Column13819"/>
    <tableColumn id="13824" name="Column13820"/>
    <tableColumn id="13825" name="Column13821"/>
    <tableColumn id="13826" name="Column13822"/>
    <tableColumn id="13827" name="Column13823"/>
    <tableColumn id="13828" name="Column13824"/>
    <tableColumn id="13829" name="Column13825"/>
    <tableColumn id="13830" name="Column13826"/>
    <tableColumn id="13831" name="Column13827"/>
    <tableColumn id="13832" name="Column13828"/>
    <tableColumn id="13833" name="Column13829"/>
    <tableColumn id="13834" name="Column13830"/>
    <tableColumn id="13835" name="Column13831"/>
    <tableColumn id="13836" name="Column13832"/>
    <tableColumn id="13837" name="Column13833"/>
    <tableColumn id="13838" name="Column13834"/>
    <tableColumn id="13839" name="Column13835"/>
    <tableColumn id="13840" name="Column13836"/>
    <tableColumn id="13841" name="Column13837"/>
    <tableColumn id="13842" name="Column13838"/>
    <tableColumn id="13843" name="Column13839"/>
    <tableColumn id="13844" name="Column13840"/>
    <tableColumn id="13845" name="Column13841"/>
    <tableColumn id="13846" name="Column13842"/>
    <tableColumn id="13847" name="Column13843"/>
    <tableColumn id="13848" name="Column13844"/>
    <tableColumn id="13849" name="Column13845"/>
    <tableColumn id="13850" name="Column13846"/>
    <tableColumn id="13851" name="Column13847"/>
    <tableColumn id="13852" name="Column13848"/>
    <tableColumn id="13853" name="Column13849"/>
    <tableColumn id="13854" name="Column13850"/>
    <tableColumn id="13855" name="Column13851"/>
    <tableColumn id="13856" name="Column13852"/>
    <tableColumn id="13857" name="Column13853"/>
    <tableColumn id="13858" name="Column13854"/>
    <tableColumn id="13859" name="Column13855"/>
    <tableColumn id="13860" name="Column13856"/>
    <tableColumn id="13861" name="Column13857"/>
    <tableColumn id="13862" name="Column13858"/>
    <tableColumn id="13863" name="Column13859"/>
    <tableColumn id="13864" name="Column13860"/>
    <tableColumn id="13865" name="Column13861"/>
    <tableColumn id="13866" name="Column13862"/>
    <tableColumn id="13867" name="Column13863"/>
    <tableColumn id="13868" name="Column13864"/>
    <tableColumn id="13869" name="Column13865"/>
    <tableColumn id="13870" name="Column13866"/>
    <tableColumn id="13871" name="Column13867"/>
    <tableColumn id="13872" name="Column13868"/>
    <tableColumn id="13873" name="Column13869"/>
    <tableColumn id="13874" name="Column13870"/>
    <tableColumn id="13875" name="Column13871"/>
    <tableColumn id="13876" name="Column13872"/>
    <tableColumn id="13877" name="Column13873"/>
    <tableColumn id="13878" name="Column13874"/>
    <tableColumn id="13879" name="Column13875"/>
    <tableColumn id="13880" name="Column13876"/>
    <tableColumn id="13881" name="Column13877"/>
    <tableColumn id="13882" name="Column13878"/>
    <tableColumn id="13883" name="Column13879"/>
    <tableColumn id="13884" name="Column13880"/>
    <tableColumn id="13885" name="Column13881"/>
    <tableColumn id="13886" name="Column13882"/>
    <tableColumn id="13887" name="Column13883"/>
    <tableColumn id="13888" name="Column13884"/>
    <tableColumn id="13889" name="Column13885"/>
    <tableColumn id="13890" name="Column13886"/>
    <tableColumn id="13891" name="Column13887"/>
    <tableColumn id="13892" name="Column13888"/>
    <tableColumn id="13893" name="Column13889"/>
    <tableColumn id="13894" name="Column13890"/>
    <tableColumn id="13895" name="Column13891"/>
    <tableColumn id="13896" name="Column13892"/>
    <tableColumn id="13897" name="Column13893"/>
    <tableColumn id="13898" name="Column13894"/>
    <tableColumn id="13899" name="Column13895"/>
    <tableColumn id="13900" name="Column13896"/>
    <tableColumn id="13901" name="Column13897"/>
    <tableColumn id="13902" name="Column13898"/>
    <tableColumn id="13903" name="Column13899"/>
    <tableColumn id="13904" name="Column13900"/>
    <tableColumn id="13905" name="Column13901"/>
    <tableColumn id="13906" name="Column13902"/>
    <tableColumn id="13907" name="Column13903"/>
    <tableColumn id="13908" name="Column13904"/>
    <tableColumn id="13909" name="Column13905"/>
    <tableColumn id="13910" name="Column13906"/>
    <tableColumn id="13911" name="Column13907"/>
    <tableColumn id="13912" name="Column13908"/>
    <tableColumn id="13913" name="Column13909"/>
    <tableColumn id="13914" name="Column13910"/>
    <tableColumn id="13915" name="Column13911"/>
    <tableColumn id="13916" name="Column13912"/>
    <tableColumn id="13917" name="Column13913"/>
    <tableColumn id="13918" name="Column13914"/>
    <tableColumn id="13919" name="Column13915"/>
    <tableColumn id="13920" name="Column13916"/>
    <tableColumn id="13921" name="Column13917"/>
    <tableColumn id="13922" name="Column13918"/>
    <tableColumn id="13923" name="Column13919"/>
    <tableColumn id="13924" name="Column13920"/>
    <tableColumn id="13925" name="Column13921"/>
    <tableColumn id="13926" name="Column13922"/>
    <tableColumn id="13927" name="Column13923"/>
    <tableColumn id="13928" name="Column13924"/>
    <tableColumn id="13929" name="Column13925"/>
    <tableColumn id="13930" name="Column13926"/>
    <tableColumn id="13931" name="Column13927"/>
    <tableColumn id="13932" name="Column13928"/>
    <tableColumn id="13933" name="Column13929"/>
    <tableColumn id="13934" name="Column13930"/>
    <tableColumn id="13935" name="Column13931"/>
    <tableColumn id="13936" name="Column13932"/>
    <tableColumn id="13937" name="Column13933"/>
    <tableColumn id="13938" name="Column13934"/>
    <tableColumn id="13939" name="Column13935"/>
    <tableColumn id="13940" name="Column13936"/>
    <tableColumn id="13941" name="Column13937"/>
    <tableColumn id="13942" name="Column13938"/>
    <tableColumn id="13943" name="Column13939"/>
    <tableColumn id="13944" name="Column13940"/>
    <tableColumn id="13945" name="Column13941"/>
    <tableColumn id="13946" name="Column13942"/>
    <tableColumn id="13947" name="Column13943"/>
    <tableColumn id="13948" name="Column13944"/>
    <tableColumn id="13949" name="Column13945"/>
    <tableColumn id="13950" name="Column13946"/>
    <tableColumn id="13951" name="Column13947"/>
    <tableColumn id="13952" name="Column13948"/>
    <tableColumn id="13953" name="Column13949"/>
    <tableColumn id="13954" name="Column13950"/>
    <tableColumn id="13955" name="Column13951"/>
    <tableColumn id="13956" name="Column13952"/>
    <tableColumn id="13957" name="Column13953"/>
    <tableColumn id="13958" name="Column13954"/>
    <tableColumn id="13959" name="Column13955"/>
    <tableColumn id="13960" name="Column13956"/>
    <tableColumn id="13961" name="Column13957"/>
    <tableColumn id="13962" name="Column13958"/>
    <tableColumn id="13963" name="Column13959"/>
    <tableColumn id="13964" name="Column13960"/>
    <tableColumn id="13965" name="Column13961"/>
    <tableColumn id="13966" name="Column13962"/>
    <tableColumn id="13967" name="Column13963"/>
    <tableColumn id="13968" name="Column13964"/>
    <tableColumn id="13969" name="Column13965"/>
    <tableColumn id="13970" name="Column13966"/>
    <tableColumn id="13971" name="Column13967"/>
    <tableColumn id="13972" name="Column13968"/>
    <tableColumn id="13973" name="Column13969"/>
    <tableColumn id="13974" name="Column13970"/>
    <tableColumn id="13975" name="Column13971"/>
    <tableColumn id="13976" name="Column13972"/>
    <tableColumn id="13977" name="Column13973"/>
    <tableColumn id="13978" name="Column13974"/>
    <tableColumn id="13979" name="Column13975"/>
    <tableColumn id="13980" name="Column13976"/>
    <tableColumn id="13981" name="Column13977"/>
    <tableColumn id="13982" name="Column13978"/>
    <tableColumn id="13983" name="Column13979"/>
    <tableColumn id="13984" name="Column13980"/>
    <tableColumn id="13985" name="Column13981"/>
    <tableColumn id="13986" name="Column13982"/>
    <tableColumn id="13987" name="Column13983"/>
    <tableColumn id="13988" name="Column13984"/>
    <tableColumn id="13989" name="Column13985"/>
    <tableColumn id="13990" name="Column13986"/>
    <tableColumn id="13991" name="Column13987"/>
    <tableColumn id="13992" name="Column13988"/>
    <tableColumn id="13993" name="Column13989"/>
    <tableColumn id="13994" name="Column13990"/>
    <tableColumn id="13995" name="Column13991"/>
    <tableColumn id="13996" name="Column13992"/>
    <tableColumn id="13997" name="Column13993"/>
    <tableColumn id="13998" name="Column13994"/>
    <tableColumn id="13999" name="Column13995"/>
    <tableColumn id="14000" name="Column13996"/>
    <tableColumn id="14001" name="Column13997"/>
    <tableColumn id="14002" name="Column13998"/>
    <tableColumn id="14003" name="Column13999"/>
    <tableColumn id="14004" name="Column14000"/>
    <tableColumn id="14005" name="Column14001"/>
    <tableColumn id="14006" name="Column14002"/>
    <tableColumn id="14007" name="Column14003"/>
    <tableColumn id="14008" name="Column14004"/>
    <tableColumn id="14009" name="Column14005"/>
    <tableColumn id="14010" name="Column14006"/>
    <tableColumn id="14011" name="Column14007"/>
    <tableColumn id="14012" name="Column14008"/>
    <tableColumn id="14013" name="Column14009"/>
    <tableColumn id="14014" name="Column14010"/>
    <tableColumn id="14015" name="Column14011"/>
    <tableColumn id="14016" name="Column14012"/>
    <tableColumn id="14017" name="Column14013"/>
    <tableColumn id="14018" name="Column14014"/>
    <tableColumn id="14019" name="Column14015"/>
    <tableColumn id="14020" name="Column14016"/>
    <tableColumn id="14021" name="Column14017"/>
    <tableColumn id="14022" name="Column14018"/>
    <tableColumn id="14023" name="Column14019"/>
    <tableColumn id="14024" name="Column14020"/>
    <tableColumn id="14025" name="Column14021"/>
    <tableColumn id="14026" name="Column14022"/>
    <tableColumn id="14027" name="Column14023"/>
    <tableColumn id="14028" name="Column14024"/>
    <tableColumn id="14029" name="Column14025"/>
    <tableColumn id="14030" name="Column14026"/>
    <tableColumn id="14031" name="Column14027"/>
    <tableColumn id="14032" name="Column14028"/>
    <tableColumn id="14033" name="Column14029"/>
    <tableColumn id="14034" name="Column14030"/>
    <tableColumn id="14035" name="Column14031"/>
    <tableColumn id="14036" name="Column14032"/>
    <tableColumn id="14037" name="Column14033"/>
    <tableColumn id="14038" name="Column14034"/>
    <tableColumn id="14039" name="Column14035"/>
    <tableColumn id="14040" name="Column14036"/>
    <tableColumn id="14041" name="Column14037"/>
    <tableColumn id="14042" name="Column14038"/>
    <tableColumn id="14043" name="Column14039"/>
    <tableColumn id="14044" name="Column14040"/>
    <tableColumn id="14045" name="Column14041"/>
    <tableColumn id="14046" name="Column14042"/>
    <tableColumn id="14047" name="Column14043"/>
    <tableColumn id="14048" name="Column14044"/>
    <tableColumn id="14049" name="Column14045"/>
    <tableColumn id="14050" name="Column14046"/>
    <tableColumn id="14051" name="Column14047"/>
    <tableColumn id="14052" name="Column14048"/>
    <tableColumn id="14053" name="Column14049"/>
    <tableColumn id="14054" name="Column14050"/>
    <tableColumn id="14055" name="Column14051"/>
    <tableColumn id="14056" name="Column14052"/>
    <tableColumn id="14057" name="Column14053"/>
    <tableColumn id="14058" name="Column14054"/>
    <tableColumn id="14059" name="Column14055"/>
    <tableColumn id="14060" name="Column14056"/>
    <tableColumn id="14061" name="Column14057"/>
    <tableColumn id="14062" name="Column14058"/>
    <tableColumn id="14063" name="Column14059"/>
    <tableColumn id="14064" name="Column14060"/>
    <tableColumn id="14065" name="Column14061"/>
    <tableColumn id="14066" name="Column14062"/>
    <tableColumn id="14067" name="Column14063"/>
    <tableColumn id="14068" name="Column14064"/>
    <tableColumn id="14069" name="Column14065"/>
    <tableColumn id="14070" name="Column14066"/>
    <tableColumn id="14071" name="Column14067"/>
    <tableColumn id="14072" name="Column14068"/>
    <tableColumn id="14073" name="Column14069"/>
    <tableColumn id="14074" name="Column14070"/>
    <tableColumn id="14075" name="Column14071"/>
    <tableColumn id="14076" name="Column14072"/>
    <tableColumn id="14077" name="Column14073"/>
    <tableColumn id="14078" name="Column14074"/>
    <tableColumn id="14079" name="Column14075"/>
    <tableColumn id="14080" name="Column14076"/>
    <tableColumn id="14081" name="Column14077"/>
    <tableColumn id="14082" name="Column14078"/>
    <tableColumn id="14083" name="Column14079"/>
    <tableColumn id="14084" name="Column14080"/>
    <tableColumn id="14085" name="Column14081"/>
    <tableColumn id="14086" name="Column14082"/>
    <tableColumn id="14087" name="Column14083"/>
    <tableColumn id="14088" name="Column14084"/>
    <tableColumn id="14089" name="Column14085"/>
    <tableColumn id="14090" name="Column14086"/>
    <tableColumn id="14091" name="Column14087"/>
    <tableColumn id="14092" name="Column14088"/>
    <tableColumn id="14093" name="Column14089"/>
    <tableColumn id="14094" name="Column14090"/>
    <tableColumn id="14095" name="Column14091"/>
    <tableColumn id="14096" name="Column14092"/>
    <tableColumn id="14097" name="Column14093"/>
    <tableColumn id="14098" name="Column14094"/>
    <tableColumn id="14099" name="Column14095"/>
    <tableColumn id="14100" name="Column14096"/>
    <tableColumn id="14101" name="Column14097"/>
    <tableColumn id="14102" name="Column14098"/>
    <tableColumn id="14103" name="Column14099"/>
    <tableColumn id="14104" name="Column14100"/>
    <tableColumn id="14105" name="Column14101"/>
    <tableColumn id="14106" name="Column14102"/>
    <tableColumn id="14107" name="Column14103"/>
    <tableColumn id="14108" name="Column14104"/>
    <tableColumn id="14109" name="Column14105"/>
    <tableColumn id="14110" name="Column14106"/>
    <tableColumn id="14111" name="Column14107"/>
    <tableColumn id="14112" name="Column14108"/>
    <tableColumn id="14113" name="Column14109"/>
    <tableColumn id="14114" name="Column14110"/>
    <tableColumn id="14115" name="Column14111"/>
    <tableColumn id="14116" name="Column14112"/>
    <tableColumn id="14117" name="Column14113"/>
    <tableColumn id="14118" name="Column14114"/>
    <tableColumn id="14119" name="Column14115"/>
    <tableColumn id="14120" name="Column14116"/>
    <tableColumn id="14121" name="Column14117"/>
    <tableColumn id="14122" name="Column14118"/>
    <tableColumn id="14123" name="Column14119"/>
    <tableColumn id="14124" name="Column14120"/>
    <tableColumn id="14125" name="Column14121"/>
    <tableColumn id="14126" name="Column14122"/>
    <tableColumn id="14127" name="Column14123"/>
    <tableColumn id="14128" name="Column14124"/>
    <tableColumn id="14129" name="Column14125"/>
    <tableColumn id="14130" name="Column14126"/>
    <tableColumn id="14131" name="Column14127"/>
    <tableColumn id="14132" name="Column14128"/>
    <tableColumn id="14133" name="Column14129"/>
    <tableColumn id="14134" name="Column14130"/>
    <tableColumn id="14135" name="Column14131"/>
    <tableColumn id="14136" name="Column14132"/>
    <tableColumn id="14137" name="Column14133"/>
    <tableColumn id="14138" name="Column14134"/>
    <tableColumn id="14139" name="Column14135"/>
    <tableColumn id="14140" name="Column14136"/>
    <tableColumn id="14141" name="Column14137"/>
    <tableColumn id="14142" name="Column14138"/>
    <tableColumn id="14143" name="Column14139"/>
    <tableColumn id="14144" name="Column14140"/>
    <tableColumn id="14145" name="Column14141"/>
    <tableColumn id="14146" name="Column14142"/>
    <tableColumn id="14147" name="Column14143"/>
    <tableColumn id="14148" name="Column14144"/>
    <tableColumn id="14149" name="Column14145"/>
    <tableColumn id="14150" name="Column14146"/>
    <tableColumn id="14151" name="Column14147"/>
    <tableColumn id="14152" name="Column14148"/>
    <tableColumn id="14153" name="Column14149"/>
    <tableColumn id="14154" name="Column14150"/>
    <tableColumn id="14155" name="Column14151"/>
    <tableColumn id="14156" name="Column14152"/>
    <tableColumn id="14157" name="Column14153"/>
    <tableColumn id="14158" name="Column14154"/>
    <tableColumn id="14159" name="Column14155"/>
    <tableColumn id="14160" name="Column14156"/>
    <tableColumn id="14161" name="Column14157"/>
    <tableColumn id="14162" name="Column14158"/>
    <tableColumn id="14163" name="Column14159"/>
    <tableColumn id="14164" name="Column14160"/>
    <tableColumn id="14165" name="Column14161"/>
    <tableColumn id="14166" name="Column14162"/>
    <tableColumn id="14167" name="Column14163"/>
    <tableColumn id="14168" name="Column14164"/>
    <tableColumn id="14169" name="Column14165"/>
    <tableColumn id="14170" name="Column14166"/>
    <tableColumn id="14171" name="Column14167"/>
    <tableColumn id="14172" name="Column14168"/>
    <tableColumn id="14173" name="Column14169"/>
    <tableColumn id="14174" name="Column14170"/>
    <tableColumn id="14175" name="Column14171"/>
    <tableColumn id="14176" name="Column14172"/>
    <tableColumn id="14177" name="Column14173"/>
    <tableColumn id="14178" name="Column14174"/>
    <tableColumn id="14179" name="Column14175"/>
    <tableColumn id="14180" name="Column14176"/>
    <tableColumn id="14181" name="Column14177"/>
    <tableColumn id="14182" name="Column14178"/>
    <tableColumn id="14183" name="Column14179"/>
    <tableColumn id="14184" name="Column14180"/>
    <tableColumn id="14185" name="Column14181"/>
    <tableColumn id="14186" name="Column14182"/>
    <tableColumn id="14187" name="Column14183"/>
    <tableColumn id="14188" name="Column14184"/>
    <tableColumn id="14189" name="Column14185"/>
    <tableColumn id="14190" name="Column14186"/>
    <tableColumn id="14191" name="Column14187"/>
    <tableColumn id="14192" name="Column14188"/>
    <tableColumn id="14193" name="Column14189"/>
    <tableColumn id="14194" name="Column14190"/>
    <tableColumn id="14195" name="Column14191"/>
    <tableColumn id="14196" name="Column14192"/>
    <tableColumn id="14197" name="Column14193"/>
    <tableColumn id="14198" name="Column14194"/>
    <tableColumn id="14199" name="Column14195"/>
    <tableColumn id="14200" name="Column14196"/>
    <tableColumn id="14201" name="Column14197"/>
    <tableColumn id="14202" name="Column14198"/>
    <tableColumn id="14203" name="Column14199"/>
    <tableColumn id="14204" name="Column14200"/>
    <tableColumn id="14205" name="Column14201"/>
    <tableColumn id="14206" name="Column14202"/>
    <tableColumn id="14207" name="Column14203"/>
    <tableColumn id="14208" name="Column14204"/>
    <tableColumn id="14209" name="Column14205"/>
    <tableColumn id="14210" name="Column14206"/>
    <tableColumn id="14211" name="Column14207"/>
    <tableColumn id="14212" name="Column14208"/>
    <tableColumn id="14213" name="Column14209"/>
    <tableColumn id="14214" name="Column14210"/>
    <tableColumn id="14215" name="Column14211"/>
    <tableColumn id="14216" name="Column14212"/>
    <tableColumn id="14217" name="Column14213"/>
    <tableColumn id="14218" name="Column14214"/>
    <tableColumn id="14219" name="Column14215"/>
    <tableColumn id="14220" name="Column14216"/>
    <tableColumn id="14221" name="Column14217"/>
    <tableColumn id="14222" name="Column14218"/>
    <tableColumn id="14223" name="Column14219"/>
    <tableColumn id="14224" name="Column14220"/>
    <tableColumn id="14225" name="Column14221"/>
    <tableColumn id="14226" name="Column14222"/>
    <tableColumn id="14227" name="Column14223"/>
    <tableColumn id="14228" name="Column14224"/>
    <tableColumn id="14229" name="Column14225"/>
    <tableColumn id="14230" name="Column14226"/>
    <tableColumn id="14231" name="Column14227"/>
    <tableColumn id="14232" name="Column14228"/>
    <tableColumn id="14233" name="Column14229"/>
    <tableColumn id="14234" name="Column14230"/>
    <tableColumn id="14235" name="Column14231"/>
    <tableColumn id="14236" name="Column14232"/>
    <tableColumn id="14237" name="Column14233"/>
    <tableColumn id="14238" name="Column14234"/>
    <tableColumn id="14239" name="Column14235"/>
    <tableColumn id="14240" name="Column14236"/>
    <tableColumn id="14241" name="Column14237"/>
    <tableColumn id="14242" name="Column14238"/>
    <tableColumn id="14243" name="Column14239"/>
    <tableColumn id="14244" name="Column14240"/>
    <tableColumn id="14245" name="Column14241"/>
    <tableColumn id="14246" name="Column14242"/>
    <tableColumn id="14247" name="Column14243"/>
    <tableColumn id="14248" name="Column14244"/>
    <tableColumn id="14249" name="Column14245"/>
    <tableColumn id="14250" name="Column14246"/>
    <tableColumn id="14251" name="Column14247"/>
    <tableColumn id="14252" name="Column14248"/>
    <tableColumn id="14253" name="Column14249"/>
    <tableColumn id="14254" name="Column14250"/>
    <tableColumn id="14255" name="Column14251"/>
    <tableColumn id="14256" name="Column14252"/>
    <tableColumn id="14257" name="Column14253"/>
    <tableColumn id="14258" name="Column14254"/>
    <tableColumn id="14259" name="Column14255"/>
    <tableColumn id="14260" name="Column14256"/>
    <tableColumn id="14261" name="Column14257"/>
    <tableColumn id="14262" name="Column14258"/>
    <tableColumn id="14263" name="Column14259"/>
    <tableColumn id="14264" name="Column14260"/>
    <tableColumn id="14265" name="Column14261"/>
    <tableColumn id="14266" name="Column14262"/>
    <tableColumn id="14267" name="Column14263"/>
    <tableColumn id="14268" name="Column14264"/>
    <tableColumn id="14269" name="Column14265"/>
    <tableColumn id="14270" name="Column14266"/>
    <tableColumn id="14271" name="Column14267"/>
    <tableColumn id="14272" name="Column14268"/>
    <tableColumn id="14273" name="Column14269"/>
    <tableColumn id="14274" name="Column14270"/>
    <tableColumn id="14275" name="Column14271"/>
    <tableColumn id="14276" name="Column14272"/>
    <tableColumn id="14277" name="Column14273"/>
    <tableColumn id="14278" name="Column14274"/>
    <tableColumn id="14279" name="Column14275"/>
    <tableColumn id="14280" name="Column14276"/>
    <tableColumn id="14281" name="Column14277"/>
    <tableColumn id="14282" name="Column14278"/>
    <tableColumn id="14283" name="Column14279"/>
    <tableColumn id="14284" name="Column14280"/>
    <tableColumn id="14285" name="Column14281"/>
    <tableColumn id="14286" name="Column14282"/>
    <tableColumn id="14287" name="Column14283"/>
    <tableColumn id="14288" name="Column14284"/>
    <tableColumn id="14289" name="Column14285"/>
    <tableColumn id="14290" name="Column14286"/>
    <tableColumn id="14291" name="Column14287"/>
    <tableColumn id="14292" name="Column14288"/>
    <tableColumn id="14293" name="Column14289"/>
    <tableColumn id="14294" name="Column14290"/>
    <tableColumn id="14295" name="Column14291"/>
    <tableColumn id="14296" name="Column14292"/>
    <tableColumn id="14297" name="Column14293"/>
    <tableColumn id="14298" name="Column14294"/>
    <tableColumn id="14299" name="Column14295"/>
    <tableColumn id="14300" name="Column14296"/>
    <tableColumn id="14301" name="Column14297"/>
    <tableColumn id="14302" name="Column14298"/>
    <tableColumn id="14303" name="Column14299"/>
    <tableColumn id="14304" name="Column14300"/>
    <tableColumn id="14305" name="Column14301"/>
    <tableColumn id="14306" name="Column14302"/>
    <tableColumn id="14307" name="Column14303"/>
    <tableColumn id="14308" name="Column14304"/>
    <tableColumn id="14309" name="Column14305"/>
    <tableColumn id="14310" name="Column14306"/>
    <tableColumn id="14311" name="Column14307"/>
    <tableColumn id="14312" name="Column14308"/>
    <tableColumn id="14313" name="Column14309"/>
    <tableColumn id="14314" name="Column14310"/>
    <tableColumn id="14315" name="Column14311"/>
    <tableColumn id="14316" name="Column14312"/>
    <tableColumn id="14317" name="Column14313"/>
    <tableColumn id="14318" name="Column14314"/>
    <tableColumn id="14319" name="Column14315"/>
    <tableColumn id="14320" name="Column14316"/>
    <tableColumn id="14321" name="Column14317"/>
    <tableColumn id="14322" name="Column14318"/>
    <tableColumn id="14323" name="Column14319"/>
    <tableColumn id="14324" name="Column14320"/>
    <tableColumn id="14325" name="Column14321"/>
    <tableColumn id="14326" name="Column14322"/>
    <tableColumn id="14327" name="Column14323"/>
    <tableColumn id="14328" name="Column14324"/>
    <tableColumn id="14329" name="Column14325"/>
    <tableColumn id="14330" name="Column14326"/>
    <tableColumn id="14331" name="Column14327"/>
    <tableColumn id="14332" name="Column14328"/>
    <tableColumn id="14333" name="Column14329"/>
    <tableColumn id="14334" name="Column14330"/>
    <tableColumn id="14335" name="Column14331"/>
    <tableColumn id="14336" name="Column14332"/>
    <tableColumn id="14337" name="Column14333"/>
    <tableColumn id="14338" name="Column14334"/>
    <tableColumn id="14339" name="Column14335"/>
    <tableColumn id="14340" name="Column14336"/>
    <tableColumn id="14341" name="Column14337"/>
    <tableColumn id="14342" name="Column14338"/>
    <tableColumn id="14343" name="Column14339"/>
    <tableColumn id="14344" name="Column14340"/>
    <tableColumn id="14345" name="Column14341"/>
    <tableColumn id="14346" name="Column14342"/>
    <tableColumn id="14347" name="Column14343"/>
    <tableColumn id="14348" name="Column14344"/>
    <tableColumn id="14349" name="Column14345"/>
    <tableColumn id="14350" name="Column14346"/>
    <tableColumn id="14351" name="Column14347"/>
    <tableColumn id="14352" name="Column14348"/>
    <tableColumn id="14353" name="Column14349"/>
    <tableColumn id="14354" name="Column14350"/>
    <tableColumn id="14355" name="Column14351"/>
    <tableColumn id="14356" name="Column14352"/>
    <tableColumn id="14357" name="Column14353"/>
    <tableColumn id="14358" name="Column14354"/>
    <tableColumn id="14359" name="Column14355"/>
    <tableColumn id="14360" name="Column14356"/>
    <tableColumn id="14361" name="Column14357"/>
    <tableColumn id="14362" name="Column14358"/>
    <tableColumn id="14363" name="Column14359"/>
    <tableColumn id="14364" name="Column14360"/>
    <tableColumn id="14365" name="Column14361"/>
    <tableColumn id="14366" name="Column14362"/>
    <tableColumn id="14367" name="Column14363"/>
    <tableColumn id="14368" name="Column14364"/>
    <tableColumn id="14369" name="Column14365"/>
    <tableColumn id="14370" name="Column14366"/>
    <tableColumn id="14371" name="Column14367"/>
    <tableColumn id="14372" name="Column14368"/>
    <tableColumn id="14373" name="Column14369"/>
    <tableColumn id="14374" name="Column14370"/>
    <tableColumn id="14375" name="Column14371"/>
    <tableColumn id="14376" name="Column14372"/>
    <tableColumn id="14377" name="Column14373"/>
    <tableColumn id="14378" name="Column14374"/>
    <tableColumn id="14379" name="Column14375"/>
    <tableColumn id="14380" name="Column14376"/>
    <tableColumn id="14381" name="Column14377"/>
    <tableColumn id="14382" name="Column14378"/>
    <tableColumn id="14383" name="Column14379"/>
    <tableColumn id="14384" name="Column14380"/>
    <tableColumn id="14385" name="Column14381"/>
    <tableColumn id="14386" name="Column14382"/>
    <tableColumn id="14387" name="Column14383"/>
    <tableColumn id="14388" name="Column14384"/>
    <tableColumn id="14389" name="Column14385"/>
    <tableColumn id="14390" name="Column14386"/>
    <tableColumn id="14391" name="Column14387"/>
    <tableColumn id="14392" name="Column14388"/>
    <tableColumn id="14393" name="Column14389"/>
    <tableColumn id="14394" name="Column14390"/>
    <tableColumn id="14395" name="Column14391"/>
    <tableColumn id="14396" name="Column14392"/>
    <tableColumn id="14397" name="Column14393"/>
    <tableColumn id="14398" name="Column14394"/>
    <tableColumn id="14399" name="Column14395"/>
    <tableColumn id="14400" name="Column14396"/>
    <tableColumn id="14401" name="Column14397"/>
    <tableColumn id="14402" name="Column14398"/>
    <tableColumn id="14403" name="Column14399"/>
    <tableColumn id="14404" name="Column14400"/>
    <tableColumn id="14405" name="Column14401"/>
    <tableColumn id="14406" name="Column14402"/>
    <tableColumn id="14407" name="Column14403"/>
    <tableColumn id="14408" name="Column14404"/>
    <tableColumn id="14409" name="Column14405"/>
    <tableColumn id="14410" name="Column14406"/>
    <tableColumn id="14411" name="Column14407"/>
    <tableColumn id="14412" name="Column14408"/>
    <tableColumn id="14413" name="Column14409"/>
    <tableColumn id="14414" name="Column14410"/>
    <tableColumn id="14415" name="Column14411"/>
    <tableColumn id="14416" name="Column14412"/>
    <tableColumn id="14417" name="Column14413"/>
    <tableColumn id="14418" name="Column14414"/>
    <tableColumn id="14419" name="Column14415"/>
    <tableColumn id="14420" name="Column14416"/>
    <tableColumn id="14421" name="Column14417"/>
    <tableColumn id="14422" name="Column14418"/>
    <tableColumn id="14423" name="Column14419"/>
    <tableColumn id="14424" name="Column14420"/>
    <tableColumn id="14425" name="Column14421"/>
    <tableColumn id="14426" name="Column14422"/>
    <tableColumn id="14427" name="Column14423"/>
    <tableColumn id="14428" name="Column14424"/>
    <tableColumn id="14429" name="Column14425"/>
    <tableColumn id="14430" name="Column14426"/>
    <tableColumn id="14431" name="Column14427"/>
    <tableColumn id="14432" name="Column14428"/>
    <tableColumn id="14433" name="Column14429"/>
    <tableColumn id="14434" name="Column14430"/>
    <tableColumn id="14435" name="Column14431"/>
    <tableColumn id="14436" name="Column14432"/>
    <tableColumn id="14437" name="Column14433"/>
    <tableColumn id="14438" name="Column14434"/>
    <tableColumn id="14439" name="Column14435"/>
    <tableColumn id="14440" name="Column14436"/>
    <tableColumn id="14441" name="Column14437"/>
    <tableColumn id="14442" name="Column14438"/>
    <tableColumn id="14443" name="Column14439"/>
    <tableColumn id="14444" name="Column14440"/>
    <tableColumn id="14445" name="Column14441"/>
    <tableColumn id="14446" name="Column14442"/>
    <tableColumn id="14447" name="Column14443"/>
    <tableColumn id="14448" name="Column14444"/>
    <tableColumn id="14449" name="Column14445"/>
    <tableColumn id="14450" name="Column14446"/>
    <tableColumn id="14451" name="Column14447"/>
    <tableColumn id="14452" name="Column14448"/>
    <tableColumn id="14453" name="Column14449"/>
    <tableColumn id="14454" name="Column14450"/>
    <tableColumn id="14455" name="Column14451"/>
    <tableColumn id="14456" name="Column14452"/>
    <tableColumn id="14457" name="Column14453"/>
    <tableColumn id="14458" name="Column14454"/>
    <tableColumn id="14459" name="Column14455"/>
    <tableColumn id="14460" name="Column14456"/>
    <tableColumn id="14461" name="Column14457"/>
    <tableColumn id="14462" name="Column14458"/>
    <tableColumn id="14463" name="Column14459"/>
    <tableColumn id="14464" name="Column14460"/>
    <tableColumn id="14465" name="Column14461"/>
    <tableColumn id="14466" name="Column14462"/>
    <tableColumn id="14467" name="Column14463"/>
    <tableColumn id="14468" name="Column14464"/>
    <tableColumn id="14469" name="Column14465"/>
    <tableColumn id="14470" name="Column14466"/>
    <tableColumn id="14471" name="Column14467"/>
    <tableColumn id="14472" name="Column14468"/>
    <tableColumn id="14473" name="Column14469"/>
    <tableColumn id="14474" name="Column14470"/>
    <tableColumn id="14475" name="Column14471"/>
    <tableColumn id="14476" name="Column14472"/>
    <tableColumn id="14477" name="Column14473"/>
    <tableColumn id="14478" name="Column14474"/>
    <tableColumn id="14479" name="Column14475"/>
    <tableColumn id="14480" name="Column14476"/>
    <tableColumn id="14481" name="Column14477"/>
    <tableColumn id="14482" name="Column14478"/>
    <tableColumn id="14483" name="Column14479"/>
    <tableColumn id="14484" name="Column14480"/>
    <tableColumn id="14485" name="Column14481"/>
    <tableColumn id="14486" name="Column14482"/>
    <tableColumn id="14487" name="Column14483"/>
    <tableColumn id="14488" name="Column14484"/>
    <tableColumn id="14489" name="Column14485"/>
    <tableColumn id="14490" name="Column14486"/>
    <tableColumn id="14491" name="Column14487"/>
    <tableColumn id="14492" name="Column14488"/>
    <tableColumn id="14493" name="Column14489"/>
    <tableColumn id="14494" name="Column14490"/>
    <tableColumn id="14495" name="Column14491"/>
    <tableColumn id="14496" name="Column14492"/>
    <tableColumn id="14497" name="Column14493"/>
    <tableColumn id="14498" name="Column14494"/>
    <tableColumn id="14499" name="Column14495"/>
    <tableColumn id="14500" name="Column14496"/>
    <tableColumn id="14501" name="Column14497"/>
    <tableColumn id="14502" name="Column14498"/>
    <tableColumn id="14503" name="Column14499"/>
    <tableColumn id="14504" name="Column14500"/>
    <tableColumn id="14505" name="Column14501"/>
    <tableColumn id="14506" name="Column14502"/>
    <tableColumn id="14507" name="Column14503"/>
    <tableColumn id="14508" name="Column14504"/>
    <tableColumn id="14509" name="Column14505"/>
    <tableColumn id="14510" name="Column14506"/>
    <tableColumn id="14511" name="Column14507"/>
    <tableColumn id="14512" name="Column14508"/>
    <tableColumn id="14513" name="Column14509"/>
    <tableColumn id="14514" name="Column14510"/>
    <tableColumn id="14515" name="Column14511"/>
    <tableColumn id="14516" name="Column14512"/>
    <tableColumn id="14517" name="Column14513"/>
    <tableColumn id="14518" name="Column14514"/>
    <tableColumn id="14519" name="Column14515"/>
    <tableColumn id="14520" name="Column14516"/>
    <tableColumn id="14521" name="Column14517"/>
    <tableColumn id="14522" name="Column14518"/>
    <tableColumn id="14523" name="Column14519"/>
    <tableColumn id="14524" name="Column14520"/>
    <tableColumn id="14525" name="Column14521"/>
    <tableColumn id="14526" name="Column14522"/>
    <tableColumn id="14527" name="Column14523"/>
    <tableColumn id="14528" name="Column14524"/>
    <tableColumn id="14529" name="Column14525"/>
    <tableColumn id="14530" name="Column14526"/>
    <tableColumn id="14531" name="Column14527"/>
    <tableColumn id="14532" name="Column14528"/>
    <tableColumn id="14533" name="Column14529"/>
    <tableColumn id="14534" name="Column14530"/>
    <tableColumn id="14535" name="Column14531"/>
    <tableColumn id="14536" name="Column14532"/>
    <tableColumn id="14537" name="Column14533"/>
    <tableColumn id="14538" name="Column14534"/>
    <tableColumn id="14539" name="Column14535"/>
    <tableColumn id="14540" name="Column14536"/>
    <tableColumn id="14541" name="Column14537"/>
    <tableColumn id="14542" name="Column14538"/>
    <tableColumn id="14543" name="Column14539"/>
    <tableColumn id="14544" name="Column14540"/>
    <tableColumn id="14545" name="Column14541"/>
    <tableColumn id="14546" name="Column14542"/>
    <tableColumn id="14547" name="Column14543"/>
    <tableColumn id="14548" name="Column14544"/>
    <tableColumn id="14549" name="Column14545"/>
    <tableColumn id="14550" name="Column14546"/>
    <tableColumn id="14551" name="Column14547"/>
    <tableColumn id="14552" name="Column14548"/>
    <tableColumn id="14553" name="Column14549"/>
    <tableColumn id="14554" name="Column14550"/>
    <tableColumn id="14555" name="Column14551"/>
    <tableColumn id="14556" name="Column14552"/>
    <tableColumn id="14557" name="Column14553"/>
    <tableColumn id="14558" name="Column14554"/>
    <tableColumn id="14559" name="Column14555"/>
    <tableColumn id="14560" name="Column14556"/>
    <tableColumn id="14561" name="Column14557"/>
    <tableColumn id="14562" name="Column14558"/>
    <tableColumn id="14563" name="Column14559"/>
    <tableColumn id="14564" name="Column14560"/>
    <tableColumn id="14565" name="Column14561"/>
    <tableColumn id="14566" name="Column14562"/>
    <tableColumn id="14567" name="Column14563"/>
    <tableColumn id="14568" name="Column14564"/>
    <tableColumn id="14569" name="Column14565"/>
    <tableColumn id="14570" name="Column14566"/>
    <tableColumn id="14571" name="Column14567"/>
    <tableColumn id="14572" name="Column14568"/>
    <tableColumn id="14573" name="Column14569"/>
    <tableColumn id="14574" name="Column14570"/>
    <tableColumn id="14575" name="Column14571"/>
    <tableColumn id="14576" name="Column14572"/>
    <tableColumn id="14577" name="Column14573"/>
    <tableColumn id="14578" name="Column14574"/>
    <tableColumn id="14579" name="Column14575"/>
    <tableColumn id="14580" name="Column14576"/>
    <tableColumn id="14581" name="Column14577"/>
    <tableColumn id="14582" name="Column14578"/>
    <tableColumn id="14583" name="Column14579"/>
    <tableColumn id="14584" name="Column14580"/>
    <tableColumn id="14585" name="Column14581"/>
    <tableColumn id="14586" name="Column14582"/>
    <tableColumn id="14587" name="Column14583"/>
    <tableColumn id="14588" name="Column14584"/>
    <tableColumn id="14589" name="Column14585"/>
    <tableColumn id="14590" name="Column14586"/>
    <tableColumn id="14591" name="Column14587"/>
    <tableColumn id="14592" name="Column14588"/>
    <tableColumn id="14593" name="Column14589"/>
    <tableColumn id="14594" name="Column14590"/>
    <tableColumn id="14595" name="Column14591"/>
    <tableColumn id="14596" name="Column14592"/>
    <tableColumn id="14597" name="Column14593"/>
    <tableColumn id="14598" name="Column14594"/>
    <tableColumn id="14599" name="Column14595"/>
    <tableColumn id="14600" name="Column14596"/>
    <tableColumn id="14601" name="Column14597"/>
    <tableColumn id="14602" name="Column14598"/>
    <tableColumn id="14603" name="Column14599"/>
    <tableColumn id="14604" name="Column14600"/>
    <tableColumn id="14605" name="Column14601"/>
    <tableColumn id="14606" name="Column14602"/>
    <tableColumn id="14607" name="Column14603"/>
    <tableColumn id="14608" name="Column14604"/>
    <tableColumn id="14609" name="Column14605"/>
    <tableColumn id="14610" name="Column14606"/>
    <tableColumn id="14611" name="Column14607"/>
    <tableColumn id="14612" name="Column14608"/>
    <tableColumn id="14613" name="Column14609"/>
    <tableColumn id="14614" name="Column14610"/>
    <tableColumn id="14615" name="Column14611"/>
    <tableColumn id="14616" name="Column14612"/>
    <tableColumn id="14617" name="Column14613"/>
    <tableColumn id="14618" name="Column14614"/>
    <tableColumn id="14619" name="Column14615"/>
    <tableColumn id="14620" name="Column14616"/>
    <tableColumn id="14621" name="Column14617"/>
    <tableColumn id="14622" name="Column14618"/>
    <tableColumn id="14623" name="Column14619"/>
    <tableColumn id="14624" name="Column14620"/>
    <tableColumn id="14625" name="Column14621"/>
    <tableColumn id="14626" name="Column14622"/>
    <tableColumn id="14627" name="Column14623"/>
    <tableColumn id="14628" name="Column14624"/>
    <tableColumn id="14629" name="Column14625"/>
    <tableColumn id="14630" name="Column14626"/>
    <tableColumn id="14631" name="Column14627"/>
    <tableColumn id="14632" name="Column14628"/>
    <tableColumn id="14633" name="Column14629"/>
    <tableColumn id="14634" name="Column14630"/>
    <tableColumn id="14635" name="Column14631"/>
    <tableColumn id="14636" name="Column14632"/>
    <tableColumn id="14637" name="Column14633"/>
    <tableColumn id="14638" name="Column14634"/>
    <tableColumn id="14639" name="Column14635"/>
    <tableColumn id="14640" name="Column14636"/>
    <tableColumn id="14641" name="Column14637"/>
    <tableColumn id="14642" name="Column14638"/>
    <tableColumn id="14643" name="Column14639"/>
    <tableColumn id="14644" name="Column14640"/>
    <tableColumn id="14645" name="Column14641"/>
    <tableColumn id="14646" name="Column14642"/>
    <tableColumn id="14647" name="Column14643"/>
    <tableColumn id="14648" name="Column14644"/>
    <tableColumn id="14649" name="Column14645"/>
    <tableColumn id="14650" name="Column14646"/>
    <tableColumn id="14651" name="Column14647"/>
    <tableColumn id="14652" name="Column14648"/>
    <tableColumn id="14653" name="Column14649"/>
    <tableColumn id="14654" name="Column14650"/>
    <tableColumn id="14655" name="Column14651"/>
    <tableColumn id="14656" name="Column14652"/>
    <tableColumn id="14657" name="Column14653"/>
    <tableColumn id="14658" name="Column14654"/>
    <tableColumn id="14659" name="Column14655"/>
    <tableColumn id="14660" name="Column14656"/>
    <tableColumn id="14661" name="Column14657"/>
    <tableColumn id="14662" name="Column14658"/>
    <tableColumn id="14663" name="Column14659"/>
    <tableColumn id="14664" name="Column14660"/>
    <tableColumn id="14665" name="Column14661"/>
    <tableColumn id="14666" name="Column14662"/>
    <tableColumn id="14667" name="Column14663"/>
    <tableColumn id="14668" name="Column14664"/>
    <tableColumn id="14669" name="Column14665"/>
    <tableColumn id="14670" name="Column14666"/>
    <tableColumn id="14671" name="Column14667"/>
    <tableColumn id="14672" name="Column14668"/>
    <tableColumn id="14673" name="Column14669"/>
    <tableColumn id="14674" name="Column14670"/>
    <tableColumn id="14675" name="Column14671"/>
    <tableColumn id="14676" name="Column14672"/>
    <tableColumn id="14677" name="Column14673"/>
    <tableColumn id="14678" name="Column14674"/>
    <tableColumn id="14679" name="Column14675"/>
    <tableColumn id="14680" name="Column14676"/>
    <tableColumn id="14681" name="Column14677"/>
    <tableColumn id="14682" name="Column14678"/>
    <tableColumn id="14683" name="Column14679"/>
    <tableColumn id="14684" name="Column14680"/>
    <tableColumn id="14685" name="Column14681"/>
    <tableColumn id="14686" name="Column14682"/>
    <tableColumn id="14687" name="Column14683"/>
    <tableColumn id="14688" name="Column14684"/>
    <tableColumn id="14689" name="Column14685"/>
    <tableColumn id="14690" name="Column14686"/>
    <tableColumn id="14691" name="Column14687"/>
    <tableColumn id="14692" name="Column14688"/>
    <tableColumn id="14693" name="Column14689"/>
    <tableColumn id="14694" name="Column14690"/>
    <tableColumn id="14695" name="Column14691"/>
    <tableColumn id="14696" name="Column14692"/>
    <tableColumn id="14697" name="Column14693"/>
    <tableColumn id="14698" name="Column14694"/>
    <tableColumn id="14699" name="Column14695"/>
    <tableColumn id="14700" name="Column14696"/>
    <tableColumn id="14701" name="Column14697"/>
    <tableColumn id="14702" name="Column14698"/>
    <tableColumn id="14703" name="Column14699"/>
    <tableColumn id="14704" name="Column14700"/>
    <tableColumn id="14705" name="Column14701"/>
    <tableColumn id="14706" name="Column14702"/>
    <tableColumn id="14707" name="Column14703"/>
    <tableColumn id="14708" name="Column14704"/>
    <tableColumn id="14709" name="Column14705"/>
    <tableColumn id="14710" name="Column14706"/>
    <tableColumn id="14711" name="Column14707"/>
    <tableColumn id="14712" name="Column14708"/>
    <tableColumn id="14713" name="Column14709"/>
    <tableColumn id="14714" name="Column14710"/>
    <tableColumn id="14715" name="Column14711"/>
    <tableColumn id="14716" name="Column14712"/>
    <tableColumn id="14717" name="Column14713"/>
    <tableColumn id="14718" name="Column14714"/>
    <tableColumn id="14719" name="Column14715"/>
    <tableColumn id="14720" name="Column14716"/>
    <tableColumn id="14721" name="Column14717"/>
    <tableColumn id="14722" name="Column14718"/>
    <tableColumn id="14723" name="Column14719"/>
    <tableColumn id="14724" name="Column14720"/>
    <tableColumn id="14725" name="Column14721"/>
    <tableColumn id="14726" name="Column14722"/>
    <tableColumn id="14727" name="Column14723"/>
    <tableColumn id="14728" name="Column14724"/>
    <tableColumn id="14729" name="Column14725"/>
    <tableColumn id="14730" name="Column14726"/>
    <tableColumn id="14731" name="Column14727"/>
    <tableColumn id="14732" name="Column14728"/>
    <tableColumn id="14733" name="Column14729"/>
    <tableColumn id="14734" name="Column14730"/>
    <tableColumn id="14735" name="Column14731"/>
    <tableColumn id="14736" name="Column14732"/>
    <tableColumn id="14737" name="Column14733"/>
    <tableColumn id="14738" name="Column14734"/>
    <tableColumn id="14739" name="Column14735"/>
    <tableColumn id="14740" name="Column14736"/>
    <tableColumn id="14741" name="Column14737"/>
    <tableColumn id="14742" name="Column14738"/>
    <tableColumn id="14743" name="Column14739"/>
    <tableColumn id="14744" name="Column14740"/>
    <tableColumn id="14745" name="Column14741"/>
    <tableColumn id="14746" name="Column14742"/>
    <tableColumn id="14747" name="Column14743"/>
    <tableColumn id="14748" name="Column14744"/>
    <tableColumn id="14749" name="Column14745"/>
    <tableColumn id="14750" name="Column14746"/>
    <tableColumn id="14751" name="Column14747"/>
    <tableColumn id="14752" name="Column14748"/>
    <tableColumn id="14753" name="Column14749"/>
    <tableColumn id="14754" name="Column14750"/>
    <tableColumn id="14755" name="Column14751"/>
    <tableColumn id="14756" name="Column14752"/>
    <tableColumn id="14757" name="Column14753"/>
    <tableColumn id="14758" name="Column14754"/>
    <tableColumn id="14759" name="Column14755"/>
    <tableColumn id="14760" name="Column14756"/>
    <tableColumn id="14761" name="Column14757"/>
    <tableColumn id="14762" name="Column14758"/>
    <tableColumn id="14763" name="Column14759"/>
    <tableColumn id="14764" name="Column14760"/>
    <tableColumn id="14765" name="Column14761"/>
    <tableColumn id="14766" name="Column14762"/>
    <tableColumn id="14767" name="Column14763"/>
    <tableColumn id="14768" name="Column14764"/>
    <tableColumn id="14769" name="Column14765"/>
    <tableColumn id="14770" name="Column14766"/>
    <tableColumn id="14771" name="Column14767"/>
    <tableColumn id="14772" name="Column14768"/>
    <tableColumn id="14773" name="Column14769"/>
    <tableColumn id="14774" name="Column14770"/>
    <tableColumn id="14775" name="Column14771"/>
    <tableColumn id="14776" name="Column14772"/>
    <tableColumn id="14777" name="Column14773"/>
    <tableColumn id="14778" name="Column14774"/>
    <tableColumn id="14779" name="Column14775"/>
    <tableColumn id="14780" name="Column14776"/>
    <tableColumn id="14781" name="Column14777"/>
    <tableColumn id="14782" name="Column14778"/>
    <tableColumn id="14783" name="Column14779"/>
    <tableColumn id="14784" name="Column14780"/>
    <tableColumn id="14785" name="Column14781"/>
    <tableColumn id="14786" name="Column14782"/>
    <tableColumn id="14787" name="Column14783"/>
    <tableColumn id="14788" name="Column14784"/>
    <tableColumn id="14789" name="Column14785"/>
    <tableColumn id="14790" name="Column14786"/>
    <tableColumn id="14791" name="Column14787"/>
    <tableColumn id="14792" name="Column14788"/>
    <tableColumn id="14793" name="Column14789"/>
    <tableColumn id="14794" name="Column14790"/>
    <tableColumn id="14795" name="Column14791"/>
    <tableColumn id="14796" name="Column14792"/>
    <tableColumn id="14797" name="Column14793"/>
    <tableColumn id="14798" name="Column14794"/>
    <tableColumn id="14799" name="Column14795"/>
    <tableColumn id="14800" name="Column14796"/>
    <tableColumn id="14801" name="Column14797"/>
    <tableColumn id="14802" name="Column14798"/>
    <tableColumn id="14803" name="Column14799"/>
    <tableColumn id="14804" name="Column14800"/>
    <tableColumn id="14805" name="Column14801"/>
    <tableColumn id="14806" name="Column14802"/>
    <tableColumn id="14807" name="Column14803"/>
    <tableColumn id="14808" name="Column14804"/>
    <tableColumn id="14809" name="Column14805"/>
    <tableColumn id="14810" name="Column14806"/>
    <tableColumn id="14811" name="Column14807"/>
    <tableColumn id="14812" name="Column14808"/>
    <tableColumn id="14813" name="Column14809"/>
    <tableColumn id="14814" name="Column14810"/>
    <tableColumn id="14815" name="Column14811"/>
    <tableColumn id="14816" name="Column14812"/>
    <tableColumn id="14817" name="Column14813"/>
    <tableColumn id="14818" name="Column14814"/>
    <tableColumn id="14819" name="Column14815"/>
    <tableColumn id="14820" name="Column14816"/>
    <tableColumn id="14821" name="Column14817"/>
    <tableColumn id="14822" name="Column14818"/>
    <tableColumn id="14823" name="Column14819"/>
    <tableColumn id="14824" name="Column14820"/>
    <tableColumn id="14825" name="Column14821"/>
    <tableColumn id="14826" name="Column14822"/>
    <tableColumn id="14827" name="Column14823"/>
    <tableColumn id="14828" name="Column14824"/>
    <tableColumn id="14829" name="Column14825"/>
    <tableColumn id="14830" name="Column14826"/>
    <tableColumn id="14831" name="Column14827"/>
    <tableColumn id="14832" name="Column14828"/>
    <tableColumn id="14833" name="Column14829"/>
    <tableColumn id="14834" name="Column14830"/>
    <tableColumn id="14835" name="Column14831"/>
    <tableColumn id="14836" name="Column14832"/>
    <tableColumn id="14837" name="Column14833"/>
    <tableColumn id="14838" name="Column14834"/>
    <tableColumn id="14839" name="Column14835"/>
    <tableColumn id="14840" name="Column14836"/>
    <tableColumn id="14841" name="Column14837"/>
    <tableColumn id="14842" name="Column14838"/>
    <tableColumn id="14843" name="Column14839"/>
    <tableColumn id="14844" name="Column14840"/>
    <tableColumn id="14845" name="Column14841"/>
    <tableColumn id="14846" name="Column14842"/>
    <tableColumn id="14847" name="Column14843"/>
    <tableColumn id="14848" name="Column14844"/>
    <tableColumn id="14849" name="Column14845"/>
    <tableColumn id="14850" name="Column14846"/>
    <tableColumn id="14851" name="Column14847"/>
    <tableColumn id="14852" name="Column14848"/>
    <tableColumn id="14853" name="Column14849"/>
    <tableColumn id="14854" name="Column14850"/>
    <tableColumn id="14855" name="Column14851"/>
    <tableColumn id="14856" name="Column14852"/>
    <tableColumn id="14857" name="Column14853"/>
    <tableColumn id="14858" name="Column14854"/>
    <tableColumn id="14859" name="Column14855"/>
    <tableColumn id="14860" name="Column14856"/>
    <tableColumn id="14861" name="Column14857"/>
    <tableColumn id="14862" name="Column14858"/>
    <tableColumn id="14863" name="Column14859"/>
    <tableColumn id="14864" name="Column14860"/>
    <tableColumn id="14865" name="Column14861"/>
    <tableColumn id="14866" name="Column14862"/>
    <tableColumn id="14867" name="Column14863"/>
    <tableColumn id="14868" name="Column14864"/>
    <tableColumn id="14869" name="Column14865"/>
    <tableColumn id="14870" name="Column14866"/>
    <tableColumn id="14871" name="Column14867"/>
    <tableColumn id="14872" name="Column14868"/>
    <tableColumn id="14873" name="Column14869"/>
    <tableColumn id="14874" name="Column14870"/>
    <tableColumn id="14875" name="Column14871"/>
    <tableColumn id="14876" name="Column14872"/>
    <tableColumn id="14877" name="Column14873"/>
    <tableColumn id="14878" name="Column14874"/>
    <tableColumn id="14879" name="Column14875"/>
    <tableColumn id="14880" name="Column14876"/>
    <tableColumn id="14881" name="Column14877"/>
    <tableColumn id="14882" name="Column14878"/>
    <tableColumn id="14883" name="Column14879"/>
    <tableColumn id="14884" name="Column14880"/>
    <tableColumn id="14885" name="Column14881"/>
    <tableColumn id="14886" name="Column14882"/>
    <tableColumn id="14887" name="Column14883"/>
    <tableColumn id="14888" name="Column14884"/>
    <tableColumn id="14889" name="Column14885"/>
    <tableColumn id="14890" name="Column14886"/>
    <tableColumn id="14891" name="Column14887"/>
    <tableColumn id="14892" name="Column14888"/>
    <tableColumn id="14893" name="Column14889"/>
    <tableColumn id="14894" name="Column14890"/>
    <tableColumn id="14895" name="Column14891"/>
    <tableColumn id="14896" name="Column14892"/>
    <tableColumn id="14897" name="Column14893"/>
    <tableColumn id="14898" name="Column14894"/>
    <tableColumn id="14899" name="Column14895"/>
    <tableColumn id="14900" name="Column14896"/>
    <tableColumn id="14901" name="Column14897"/>
    <tableColumn id="14902" name="Column14898"/>
    <tableColumn id="14903" name="Column14899"/>
    <tableColumn id="14904" name="Column14900"/>
    <tableColumn id="14905" name="Column14901"/>
    <tableColumn id="14906" name="Column14902"/>
    <tableColumn id="14907" name="Column14903"/>
    <tableColumn id="14908" name="Column14904"/>
    <tableColumn id="14909" name="Column14905"/>
    <tableColumn id="14910" name="Column14906"/>
    <tableColumn id="14911" name="Column14907"/>
    <tableColumn id="14912" name="Column14908"/>
    <tableColumn id="14913" name="Column14909"/>
    <tableColumn id="14914" name="Column14910"/>
    <tableColumn id="14915" name="Column14911"/>
    <tableColumn id="14916" name="Column14912"/>
    <tableColumn id="14917" name="Column14913"/>
    <tableColumn id="14918" name="Column14914"/>
    <tableColumn id="14919" name="Column14915"/>
    <tableColumn id="14920" name="Column14916"/>
    <tableColumn id="14921" name="Column14917"/>
    <tableColumn id="14922" name="Column14918"/>
    <tableColumn id="14923" name="Column14919"/>
    <tableColumn id="14924" name="Column14920"/>
    <tableColumn id="14925" name="Column14921"/>
    <tableColumn id="14926" name="Column14922"/>
    <tableColumn id="14927" name="Column14923"/>
    <tableColumn id="14928" name="Column14924"/>
    <tableColumn id="14929" name="Column14925"/>
    <tableColumn id="14930" name="Column14926"/>
    <tableColumn id="14931" name="Column14927"/>
    <tableColumn id="14932" name="Column14928"/>
    <tableColumn id="14933" name="Column14929"/>
    <tableColumn id="14934" name="Column14930"/>
    <tableColumn id="14935" name="Column14931"/>
    <tableColumn id="14936" name="Column14932"/>
    <tableColumn id="14937" name="Column14933"/>
    <tableColumn id="14938" name="Column14934"/>
    <tableColumn id="14939" name="Column14935"/>
    <tableColumn id="14940" name="Column14936"/>
    <tableColumn id="14941" name="Column14937"/>
    <tableColumn id="14942" name="Column14938"/>
    <tableColumn id="14943" name="Column14939"/>
    <tableColumn id="14944" name="Column14940"/>
    <tableColumn id="14945" name="Column14941"/>
    <tableColumn id="14946" name="Column14942"/>
    <tableColumn id="14947" name="Column14943"/>
    <tableColumn id="14948" name="Column14944"/>
    <tableColumn id="14949" name="Column14945"/>
    <tableColumn id="14950" name="Column14946"/>
    <tableColumn id="14951" name="Column14947"/>
    <tableColumn id="14952" name="Column14948"/>
    <tableColumn id="14953" name="Column14949"/>
    <tableColumn id="14954" name="Column14950"/>
    <tableColumn id="14955" name="Column14951"/>
    <tableColumn id="14956" name="Column14952"/>
    <tableColumn id="14957" name="Column14953"/>
    <tableColumn id="14958" name="Column14954"/>
    <tableColumn id="14959" name="Column14955"/>
    <tableColumn id="14960" name="Column14956"/>
    <tableColumn id="14961" name="Column14957"/>
    <tableColumn id="14962" name="Column14958"/>
    <tableColumn id="14963" name="Column14959"/>
    <tableColumn id="14964" name="Column14960"/>
    <tableColumn id="14965" name="Column14961"/>
    <tableColumn id="14966" name="Column14962"/>
    <tableColumn id="14967" name="Column14963"/>
    <tableColumn id="14968" name="Column14964"/>
    <tableColumn id="14969" name="Column14965"/>
    <tableColumn id="14970" name="Column14966"/>
    <tableColumn id="14971" name="Column14967"/>
    <tableColumn id="14972" name="Column14968"/>
    <tableColumn id="14973" name="Column14969"/>
    <tableColumn id="14974" name="Column14970"/>
    <tableColumn id="14975" name="Column14971"/>
    <tableColumn id="14976" name="Column14972"/>
    <tableColumn id="14977" name="Column14973"/>
    <tableColumn id="14978" name="Column14974"/>
    <tableColumn id="14979" name="Column14975"/>
    <tableColumn id="14980" name="Column14976"/>
    <tableColumn id="14981" name="Column14977"/>
    <tableColumn id="14982" name="Column14978"/>
    <tableColumn id="14983" name="Column14979"/>
    <tableColumn id="14984" name="Column14980"/>
    <tableColumn id="14985" name="Column14981"/>
    <tableColumn id="14986" name="Column14982"/>
    <tableColumn id="14987" name="Column14983"/>
    <tableColumn id="14988" name="Column14984"/>
    <tableColumn id="14989" name="Column14985"/>
    <tableColumn id="14990" name="Column14986"/>
    <tableColumn id="14991" name="Column14987"/>
    <tableColumn id="14992" name="Column14988"/>
    <tableColumn id="14993" name="Column14989"/>
    <tableColumn id="14994" name="Column14990"/>
    <tableColumn id="14995" name="Column14991"/>
    <tableColumn id="14996" name="Column14992"/>
    <tableColumn id="14997" name="Column14993"/>
    <tableColumn id="14998" name="Column14994"/>
    <tableColumn id="14999" name="Column14995"/>
    <tableColumn id="15000" name="Column14996"/>
    <tableColumn id="15001" name="Column14997"/>
    <tableColumn id="15002" name="Column14998"/>
    <tableColumn id="15003" name="Column14999"/>
    <tableColumn id="15004" name="Column15000"/>
    <tableColumn id="15005" name="Column15001"/>
    <tableColumn id="15006" name="Column15002"/>
    <tableColumn id="15007" name="Column15003"/>
    <tableColumn id="15008" name="Column15004"/>
    <tableColumn id="15009" name="Column15005"/>
    <tableColumn id="15010" name="Column15006"/>
    <tableColumn id="15011" name="Column15007"/>
    <tableColumn id="15012" name="Column15008"/>
    <tableColumn id="15013" name="Column15009"/>
    <tableColumn id="15014" name="Column15010"/>
    <tableColumn id="15015" name="Column15011"/>
    <tableColumn id="15016" name="Column15012"/>
    <tableColumn id="15017" name="Column15013"/>
    <tableColumn id="15018" name="Column15014"/>
    <tableColumn id="15019" name="Column15015"/>
    <tableColumn id="15020" name="Column15016"/>
    <tableColumn id="15021" name="Column15017"/>
    <tableColumn id="15022" name="Column15018"/>
    <tableColumn id="15023" name="Column15019"/>
    <tableColumn id="15024" name="Column15020"/>
    <tableColumn id="15025" name="Column15021"/>
    <tableColumn id="15026" name="Column15022"/>
    <tableColumn id="15027" name="Column15023"/>
    <tableColumn id="15028" name="Column15024"/>
    <tableColumn id="15029" name="Column15025"/>
    <tableColumn id="15030" name="Column15026"/>
    <tableColumn id="15031" name="Column15027"/>
    <tableColumn id="15032" name="Column15028"/>
    <tableColumn id="15033" name="Column15029"/>
    <tableColumn id="15034" name="Column15030"/>
    <tableColumn id="15035" name="Column15031"/>
    <tableColumn id="15036" name="Column15032"/>
    <tableColumn id="15037" name="Column15033"/>
    <tableColumn id="15038" name="Column15034"/>
    <tableColumn id="15039" name="Column15035"/>
    <tableColumn id="15040" name="Column15036"/>
    <tableColumn id="15041" name="Column15037"/>
    <tableColumn id="15042" name="Column15038"/>
    <tableColumn id="15043" name="Column15039"/>
    <tableColumn id="15044" name="Column15040"/>
    <tableColumn id="15045" name="Column15041"/>
    <tableColumn id="15046" name="Column15042"/>
    <tableColumn id="15047" name="Column15043"/>
    <tableColumn id="15048" name="Column15044"/>
    <tableColumn id="15049" name="Column15045"/>
    <tableColumn id="15050" name="Column15046"/>
    <tableColumn id="15051" name="Column15047"/>
    <tableColumn id="15052" name="Column15048"/>
    <tableColumn id="15053" name="Column15049"/>
    <tableColumn id="15054" name="Column15050"/>
    <tableColumn id="15055" name="Column15051"/>
    <tableColumn id="15056" name="Column15052"/>
    <tableColumn id="15057" name="Column15053"/>
    <tableColumn id="15058" name="Column15054"/>
    <tableColumn id="15059" name="Column15055"/>
    <tableColumn id="15060" name="Column15056"/>
    <tableColumn id="15061" name="Column15057"/>
    <tableColumn id="15062" name="Column15058"/>
    <tableColumn id="15063" name="Column15059"/>
    <tableColumn id="15064" name="Column15060"/>
    <tableColumn id="15065" name="Column15061"/>
    <tableColumn id="15066" name="Column15062"/>
    <tableColumn id="15067" name="Column15063"/>
    <tableColumn id="15068" name="Column15064"/>
    <tableColumn id="15069" name="Column15065"/>
    <tableColumn id="15070" name="Column15066"/>
    <tableColumn id="15071" name="Column15067"/>
    <tableColumn id="15072" name="Column15068"/>
    <tableColumn id="15073" name="Column15069"/>
    <tableColumn id="15074" name="Column15070"/>
    <tableColumn id="15075" name="Column15071"/>
    <tableColumn id="15076" name="Column15072"/>
    <tableColumn id="15077" name="Column15073"/>
    <tableColumn id="15078" name="Column15074"/>
    <tableColumn id="15079" name="Column15075"/>
    <tableColumn id="15080" name="Column15076"/>
    <tableColumn id="15081" name="Column15077"/>
    <tableColumn id="15082" name="Column15078"/>
    <tableColumn id="15083" name="Column15079"/>
    <tableColumn id="15084" name="Column15080"/>
    <tableColumn id="15085" name="Column15081"/>
    <tableColumn id="15086" name="Column15082"/>
    <tableColumn id="15087" name="Column15083"/>
    <tableColumn id="15088" name="Column15084"/>
    <tableColumn id="15089" name="Column15085"/>
    <tableColumn id="15090" name="Column15086"/>
    <tableColumn id="15091" name="Column15087"/>
    <tableColumn id="15092" name="Column15088"/>
    <tableColumn id="15093" name="Column15089"/>
    <tableColumn id="15094" name="Column15090"/>
    <tableColumn id="15095" name="Column15091"/>
    <tableColumn id="15096" name="Column15092"/>
    <tableColumn id="15097" name="Column15093"/>
    <tableColumn id="15098" name="Column15094"/>
    <tableColumn id="15099" name="Column15095"/>
    <tableColumn id="15100" name="Column15096"/>
    <tableColumn id="15101" name="Column15097"/>
    <tableColumn id="15102" name="Column15098"/>
    <tableColumn id="15103" name="Column15099"/>
    <tableColumn id="15104" name="Column15100"/>
    <tableColumn id="15105" name="Column15101"/>
    <tableColumn id="15106" name="Column15102"/>
    <tableColumn id="15107" name="Column15103"/>
    <tableColumn id="15108" name="Column15104"/>
    <tableColumn id="15109" name="Column15105"/>
    <tableColumn id="15110" name="Column15106"/>
    <tableColumn id="15111" name="Column15107"/>
    <tableColumn id="15112" name="Column15108"/>
    <tableColumn id="15113" name="Column15109"/>
    <tableColumn id="15114" name="Column15110"/>
    <tableColumn id="15115" name="Column15111"/>
    <tableColumn id="15116" name="Column15112"/>
    <tableColumn id="15117" name="Column15113"/>
    <tableColumn id="15118" name="Column15114"/>
    <tableColumn id="15119" name="Column15115"/>
    <tableColumn id="15120" name="Column15116"/>
    <tableColumn id="15121" name="Column15117"/>
    <tableColumn id="15122" name="Column15118"/>
    <tableColumn id="15123" name="Column15119"/>
    <tableColumn id="15124" name="Column15120"/>
    <tableColumn id="15125" name="Column15121"/>
    <tableColumn id="15126" name="Column15122"/>
    <tableColumn id="15127" name="Column15123"/>
    <tableColumn id="15128" name="Column15124"/>
    <tableColumn id="15129" name="Column15125"/>
    <tableColumn id="15130" name="Column15126"/>
    <tableColumn id="15131" name="Column15127"/>
    <tableColumn id="15132" name="Column15128"/>
    <tableColumn id="15133" name="Column15129"/>
    <tableColumn id="15134" name="Column15130"/>
    <tableColumn id="15135" name="Column15131"/>
    <tableColumn id="15136" name="Column15132"/>
    <tableColumn id="15137" name="Column15133"/>
    <tableColumn id="15138" name="Column15134"/>
    <tableColumn id="15139" name="Column15135"/>
    <tableColumn id="15140" name="Column15136"/>
    <tableColumn id="15141" name="Column15137"/>
    <tableColumn id="15142" name="Column15138"/>
    <tableColumn id="15143" name="Column15139"/>
    <tableColumn id="15144" name="Column15140"/>
    <tableColumn id="15145" name="Column15141"/>
    <tableColumn id="15146" name="Column15142"/>
    <tableColumn id="15147" name="Column15143"/>
    <tableColumn id="15148" name="Column15144"/>
    <tableColumn id="15149" name="Column15145"/>
    <tableColumn id="15150" name="Column15146"/>
    <tableColumn id="15151" name="Column15147"/>
    <tableColumn id="15152" name="Column15148"/>
    <tableColumn id="15153" name="Column15149"/>
    <tableColumn id="15154" name="Column15150"/>
    <tableColumn id="15155" name="Column15151"/>
    <tableColumn id="15156" name="Column15152"/>
    <tableColumn id="15157" name="Column15153"/>
    <tableColumn id="15158" name="Column15154"/>
    <tableColumn id="15159" name="Column15155"/>
    <tableColumn id="15160" name="Column15156"/>
    <tableColumn id="15161" name="Column15157"/>
    <tableColumn id="15162" name="Column15158"/>
    <tableColumn id="15163" name="Column15159"/>
    <tableColumn id="15164" name="Column15160"/>
    <tableColumn id="15165" name="Column15161"/>
    <tableColumn id="15166" name="Column15162"/>
    <tableColumn id="15167" name="Column15163"/>
    <tableColumn id="15168" name="Column15164"/>
    <tableColumn id="15169" name="Column15165"/>
    <tableColumn id="15170" name="Column15166"/>
    <tableColumn id="15171" name="Column15167"/>
    <tableColumn id="15172" name="Column15168"/>
    <tableColumn id="15173" name="Column15169"/>
    <tableColumn id="15174" name="Column15170"/>
    <tableColumn id="15175" name="Column15171"/>
    <tableColumn id="15176" name="Column15172"/>
    <tableColumn id="15177" name="Column15173"/>
    <tableColumn id="15178" name="Column15174"/>
    <tableColumn id="15179" name="Column15175"/>
    <tableColumn id="15180" name="Column15176"/>
    <tableColumn id="15181" name="Column15177"/>
    <tableColumn id="15182" name="Column15178"/>
    <tableColumn id="15183" name="Column15179"/>
    <tableColumn id="15184" name="Column15180"/>
    <tableColumn id="15185" name="Column15181"/>
    <tableColumn id="15186" name="Column15182"/>
    <tableColumn id="15187" name="Column15183"/>
    <tableColumn id="15188" name="Column15184"/>
    <tableColumn id="15189" name="Column15185"/>
    <tableColumn id="15190" name="Column15186"/>
    <tableColumn id="15191" name="Column15187"/>
    <tableColumn id="15192" name="Column15188"/>
    <tableColumn id="15193" name="Column15189"/>
    <tableColumn id="15194" name="Column15190"/>
    <tableColumn id="15195" name="Column15191"/>
    <tableColumn id="15196" name="Column15192"/>
    <tableColumn id="15197" name="Column15193"/>
    <tableColumn id="15198" name="Column15194"/>
    <tableColumn id="15199" name="Column15195"/>
    <tableColumn id="15200" name="Column15196"/>
    <tableColumn id="15201" name="Column15197"/>
    <tableColumn id="15202" name="Column15198"/>
    <tableColumn id="15203" name="Column15199"/>
    <tableColumn id="15204" name="Column15200"/>
    <tableColumn id="15205" name="Column15201"/>
    <tableColumn id="15206" name="Column15202"/>
    <tableColumn id="15207" name="Column15203"/>
    <tableColumn id="15208" name="Column15204"/>
    <tableColumn id="15209" name="Column15205"/>
    <tableColumn id="15210" name="Column15206"/>
    <tableColumn id="15211" name="Column15207"/>
    <tableColumn id="15212" name="Column15208"/>
    <tableColumn id="15213" name="Column15209"/>
    <tableColumn id="15214" name="Column15210"/>
    <tableColumn id="15215" name="Column15211"/>
    <tableColumn id="15216" name="Column15212"/>
    <tableColumn id="15217" name="Column15213"/>
    <tableColumn id="15218" name="Column15214"/>
    <tableColumn id="15219" name="Column15215"/>
    <tableColumn id="15220" name="Column15216"/>
    <tableColumn id="15221" name="Column15217"/>
    <tableColumn id="15222" name="Column15218"/>
    <tableColumn id="15223" name="Column15219"/>
    <tableColumn id="15224" name="Column15220"/>
    <tableColumn id="15225" name="Column15221"/>
    <tableColumn id="15226" name="Column15222"/>
    <tableColumn id="15227" name="Column15223"/>
    <tableColumn id="15228" name="Column15224"/>
    <tableColumn id="15229" name="Column15225"/>
    <tableColumn id="15230" name="Column15226"/>
    <tableColumn id="15231" name="Column15227"/>
    <tableColumn id="15232" name="Column15228"/>
    <tableColumn id="15233" name="Column15229"/>
    <tableColumn id="15234" name="Column15230"/>
    <tableColumn id="15235" name="Column15231"/>
    <tableColumn id="15236" name="Column15232"/>
    <tableColumn id="15237" name="Column15233"/>
    <tableColumn id="15238" name="Column15234"/>
    <tableColumn id="15239" name="Column15235"/>
    <tableColumn id="15240" name="Column15236"/>
    <tableColumn id="15241" name="Column15237"/>
    <tableColumn id="15242" name="Column15238"/>
    <tableColumn id="15243" name="Column15239"/>
    <tableColumn id="15244" name="Column15240"/>
    <tableColumn id="15245" name="Column15241"/>
    <tableColumn id="15246" name="Column15242"/>
    <tableColumn id="15247" name="Column15243"/>
    <tableColumn id="15248" name="Column15244"/>
    <tableColumn id="15249" name="Column15245"/>
    <tableColumn id="15250" name="Column15246"/>
    <tableColumn id="15251" name="Column15247"/>
    <tableColumn id="15252" name="Column15248"/>
    <tableColumn id="15253" name="Column15249"/>
    <tableColumn id="15254" name="Column15250"/>
    <tableColumn id="15255" name="Column15251"/>
    <tableColumn id="15256" name="Column15252"/>
    <tableColumn id="15257" name="Column15253"/>
    <tableColumn id="15258" name="Column15254"/>
    <tableColumn id="15259" name="Column15255"/>
    <tableColumn id="15260" name="Column15256"/>
    <tableColumn id="15261" name="Column15257"/>
    <tableColumn id="15262" name="Column15258"/>
    <tableColumn id="15263" name="Column15259"/>
    <tableColumn id="15264" name="Column15260"/>
    <tableColumn id="15265" name="Column15261"/>
    <tableColumn id="15266" name="Column15262"/>
    <tableColumn id="15267" name="Column15263"/>
    <tableColumn id="15268" name="Column15264"/>
    <tableColumn id="15269" name="Column15265"/>
    <tableColumn id="15270" name="Column15266"/>
    <tableColumn id="15271" name="Column15267"/>
    <tableColumn id="15272" name="Column15268"/>
    <tableColumn id="15273" name="Column15269"/>
    <tableColumn id="15274" name="Column15270"/>
    <tableColumn id="15275" name="Column15271"/>
    <tableColumn id="15276" name="Column15272"/>
    <tableColumn id="15277" name="Column15273"/>
    <tableColumn id="15278" name="Column15274"/>
    <tableColumn id="15279" name="Column15275"/>
    <tableColumn id="15280" name="Column15276"/>
    <tableColumn id="15281" name="Column15277"/>
    <tableColumn id="15282" name="Column15278"/>
    <tableColumn id="15283" name="Column15279"/>
    <tableColumn id="15284" name="Column15280"/>
    <tableColumn id="15285" name="Column15281"/>
    <tableColumn id="15286" name="Column15282"/>
    <tableColumn id="15287" name="Column15283"/>
    <tableColumn id="15288" name="Column15284"/>
    <tableColumn id="15289" name="Column15285"/>
    <tableColumn id="15290" name="Column15286"/>
    <tableColumn id="15291" name="Column15287"/>
    <tableColumn id="15292" name="Column15288"/>
    <tableColumn id="15293" name="Column15289"/>
    <tableColumn id="15294" name="Column15290"/>
    <tableColumn id="15295" name="Column15291"/>
    <tableColumn id="15296" name="Column15292"/>
    <tableColumn id="15297" name="Column15293"/>
    <tableColumn id="15298" name="Column15294"/>
    <tableColumn id="15299" name="Column15295"/>
    <tableColumn id="15300" name="Column15296"/>
    <tableColumn id="15301" name="Column15297"/>
    <tableColumn id="15302" name="Column15298"/>
    <tableColumn id="15303" name="Column15299"/>
    <tableColumn id="15304" name="Column15300"/>
    <tableColumn id="15305" name="Column15301"/>
    <tableColumn id="15306" name="Column15302"/>
    <tableColumn id="15307" name="Column15303"/>
    <tableColumn id="15308" name="Column15304"/>
    <tableColumn id="15309" name="Column15305"/>
    <tableColumn id="15310" name="Column15306"/>
    <tableColumn id="15311" name="Column15307"/>
    <tableColumn id="15312" name="Column15308"/>
    <tableColumn id="15313" name="Column15309"/>
    <tableColumn id="15314" name="Column15310"/>
    <tableColumn id="15315" name="Column15311"/>
    <tableColumn id="15316" name="Column15312"/>
    <tableColumn id="15317" name="Column15313"/>
    <tableColumn id="15318" name="Column15314"/>
    <tableColumn id="15319" name="Column15315"/>
    <tableColumn id="15320" name="Column15316"/>
    <tableColumn id="15321" name="Column15317"/>
    <tableColumn id="15322" name="Column15318"/>
    <tableColumn id="15323" name="Column15319"/>
    <tableColumn id="15324" name="Column15320"/>
    <tableColumn id="15325" name="Column15321"/>
    <tableColumn id="15326" name="Column15322"/>
    <tableColumn id="15327" name="Column15323"/>
    <tableColumn id="15328" name="Column15324"/>
    <tableColumn id="15329" name="Column15325"/>
    <tableColumn id="15330" name="Column15326"/>
    <tableColumn id="15331" name="Column15327"/>
    <tableColumn id="15332" name="Column15328"/>
    <tableColumn id="15333" name="Column15329"/>
    <tableColumn id="15334" name="Column15330"/>
    <tableColumn id="15335" name="Column15331"/>
    <tableColumn id="15336" name="Column15332"/>
    <tableColumn id="15337" name="Column15333"/>
    <tableColumn id="15338" name="Column15334"/>
    <tableColumn id="15339" name="Column15335"/>
    <tableColumn id="15340" name="Column15336"/>
    <tableColumn id="15341" name="Column15337"/>
    <tableColumn id="15342" name="Column15338"/>
    <tableColumn id="15343" name="Column15339"/>
    <tableColumn id="15344" name="Column15340"/>
    <tableColumn id="15345" name="Column15341"/>
    <tableColumn id="15346" name="Column15342"/>
    <tableColumn id="15347" name="Column15343"/>
    <tableColumn id="15348" name="Column15344"/>
    <tableColumn id="15349" name="Column15345"/>
    <tableColumn id="15350" name="Column15346"/>
    <tableColumn id="15351" name="Column15347"/>
    <tableColumn id="15352" name="Column15348"/>
    <tableColumn id="15353" name="Column15349"/>
    <tableColumn id="15354" name="Column15350"/>
    <tableColumn id="15355" name="Column15351"/>
    <tableColumn id="15356" name="Column15352"/>
    <tableColumn id="15357" name="Column15353"/>
    <tableColumn id="15358" name="Column15354"/>
    <tableColumn id="15359" name="Column15355"/>
    <tableColumn id="15360" name="Column15356"/>
    <tableColumn id="15361" name="Column15357"/>
    <tableColumn id="15362" name="Column15358"/>
    <tableColumn id="15363" name="Column15359"/>
    <tableColumn id="15364" name="Column15360"/>
    <tableColumn id="15365" name="Column15361"/>
    <tableColumn id="15366" name="Column15362"/>
    <tableColumn id="15367" name="Column15363"/>
    <tableColumn id="15368" name="Column15364"/>
    <tableColumn id="15369" name="Column15365"/>
    <tableColumn id="15370" name="Column15366"/>
    <tableColumn id="15371" name="Column15367"/>
    <tableColumn id="15372" name="Column15368"/>
    <tableColumn id="15373" name="Column15369"/>
    <tableColumn id="15374" name="Column15370"/>
    <tableColumn id="15375" name="Column15371"/>
    <tableColumn id="15376" name="Column15372"/>
    <tableColumn id="15377" name="Column15373"/>
    <tableColumn id="15378" name="Column15374"/>
    <tableColumn id="15379" name="Column15375"/>
    <tableColumn id="15380" name="Column15376"/>
    <tableColumn id="15381" name="Column15377"/>
    <tableColumn id="15382" name="Column15378"/>
    <tableColumn id="15383" name="Column15379"/>
    <tableColumn id="15384" name="Column15380"/>
    <tableColumn id="15385" name="Column15381"/>
    <tableColumn id="15386" name="Column15382"/>
    <tableColumn id="15387" name="Column15383"/>
    <tableColumn id="15388" name="Column15384"/>
    <tableColumn id="15389" name="Column15385"/>
    <tableColumn id="15390" name="Column15386"/>
    <tableColumn id="15391" name="Column15387"/>
    <tableColumn id="15392" name="Column15388"/>
    <tableColumn id="15393" name="Column15389"/>
    <tableColumn id="15394" name="Column15390"/>
    <tableColumn id="15395" name="Column15391"/>
    <tableColumn id="15396" name="Column15392"/>
    <tableColumn id="15397" name="Column15393"/>
    <tableColumn id="15398" name="Column15394"/>
    <tableColumn id="15399" name="Column15395"/>
    <tableColumn id="15400" name="Column15396"/>
    <tableColumn id="15401" name="Column15397"/>
    <tableColumn id="15402" name="Column15398"/>
    <tableColumn id="15403" name="Column15399"/>
    <tableColumn id="15404" name="Column15400"/>
    <tableColumn id="15405" name="Column15401"/>
    <tableColumn id="15406" name="Column15402"/>
    <tableColumn id="15407" name="Column15403"/>
    <tableColumn id="15408" name="Column15404"/>
    <tableColumn id="15409" name="Column15405"/>
    <tableColumn id="15410" name="Column15406"/>
    <tableColumn id="15411" name="Column15407"/>
    <tableColumn id="15412" name="Column15408"/>
    <tableColumn id="15413" name="Column15409"/>
    <tableColumn id="15414" name="Column15410"/>
    <tableColumn id="15415" name="Column15411"/>
    <tableColumn id="15416" name="Column15412"/>
    <tableColumn id="15417" name="Column15413"/>
    <tableColumn id="15418" name="Column15414"/>
    <tableColumn id="15419" name="Column15415"/>
    <tableColumn id="15420" name="Column15416"/>
    <tableColumn id="15421" name="Column15417"/>
    <tableColumn id="15422" name="Column15418"/>
    <tableColumn id="15423" name="Column15419"/>
    <tableColumn id="15424" name="Column15420"/>
    <tableColumn id="15425" name="Column15421"/>
    <tableColumn id="15426" name="Column15422"/>
    <tableColumn id="15427" name="Column15423"/>
    <tableColumn id="15428" name="Column15424"/>
    <tableColumn id="15429" name="Column15425"/>
    <tableColumn id="15430" name="Column15426"/>
    <tableColumn id="15431" name="Column15427"/>
    <tableColumn id="15432" name="Column15428"/>
    <tableColumn id="15433" name="Column15429"/>
    <tableColumn id="15434" name="Column15430"/>
    <tableColumn id="15435" name="Column15431"/>
    <tableColumn id="15436" name="Column15432"/>
    <tableColumn id="15437" name="Column15433"/>
    <tableColumn id="15438" name="Column15434"/>
    <tableColumn id="15439" name="Column15435"/>
    <tableColumn id="15440" name="Column15436"/>
    <tableColumn id="15441" name="Column15437"/>
    <tableColumn id="15442" name="Column15438"/>
    <tableColumn id="15443" name="Column15439"/>
    <tableColumn id="15444" name="Column15440"/>
    <tableColumn id="15445" name="Column15441"/>
    <tableColumn id="15446" name="Column15442"/>
    <tableColumn id="15447" name="Column15443"/>
    <tableColumn id="15448" name="Column15444"/>
    <tableColumn id="15449" name="Column15445"/>
    <tableColumn id="15450" name="Column15446"/>
    <tableColumn id="15451" name="Column15447"/>
    <tableColumn id="15452" name="Column15448"/>
    <tableColumn id="15453" name="Column15449"/>
    <tableColumn id="15454" name="Column15450"/>
    <tableColumn id="15455" name="Column15451"/>
    <tableColumn id="15456" name="Column15452"/>
    <tableColumn id="15457" name="Column15453"/>
    <tableColumn id="15458" name="Column15454"/>
    <tableColumn id="15459" name="Column15455"/>
    <tableColumn id="15460" name="Column15456"/>
    <tableColumn id="15461" name="Column15457"/>
    <tableColumn id="15462" name="Column15458"/>
    <tableColumn id="15463" name="Column15459"/>
    <tableColumn id="15464" name="Column15460"/>
    <tableColumn id="15465" name="Column15461"/>
    <tableColumn id="15466" name="Column15462"/>
    <tableColumn id="15467" name="Column15463"/>
    <tableColumn id="15468" name="Column15464"/>
    <tableColumn id="15469" name="Column15465"/>
    <tableColumn id="15470" name="Column15466"/>
    <tableColumn id="15471" name="Column15467"/>
    <tableColumn id="15472" name="Column15468"/>
    <tableColumn id="15473" name="Column15469"/>
    <tableColumn id="15474" name="Column15470"/>
    <tableColumn id="15475" name="Column15471"/>
    <tableColumn id="15476" name="Column15472"/>
    <tableColumn id="15477" name="Column15473"/>
    <tableColumn id="15478" name="Column15474"/>
    <tableColumn id="15479" name="Column15475"/>
    <tableColumn id="15480" name="Column15476"/>
    <tableColumn id="15481" name="Column15477"/>
    <tableColumn id="15482" name="Column15478"/>
    <tableColumn id="15483" name="Column15479"/>
    <tableColumn id="15484" name="Column15480"/>
    <tableColumn id="15485" name="Column15481"/>
    <tableColumn id="15486" name="Column15482"/>
    <tableColumn id="15487" name="Column15483"/>
    <tableColumn id="15488" name="Column15484"/>
    <tableColumn id="15489" name="Column15485"/>
    <tableColumn id="15490" name="Column15486"/>
    <tableColumn id="15491" name="Column15487"/>
    <tableColumn id="15492" name="Column15488"/>
    <tableColumn id="15493" name="Column15489"/>
    <tableColumn id="15494" name="Column15490"/>
    <tableColumn id="15495" name="Column15491"/>
    <tableColumn id="15496" name="Column15492"/>
    <tableColumn id="15497" name="Column15493"/>
    <tableColumn id="15498" name="Column15494"/>
    <tableColumn id="15499" name="Column15495"/>
    <tableColumn id="15500" name="Column15496"/>
    <tableColumn id="15501" name="Column15497"/>
    <tableColumn id="15502" name="Column15498"/>
    <tableColumn id="15503" name="Column15499"/>
    <tableColumn id="15504" name="Column15500"/>
    <tableColumn id="15505" name="Column15501"/>
    <tableColumn id="15506" name="Column15502"/>
    <tableColumn id="15507" name="Column15503"/>
    <tableColumn id="15508" name="Column15504"/>
    <tableColumn id="15509" name="Column15505"/>
    <tableColumn id="15510" name="Column15506"/>
    <tableColumn id="15511" name="Column15507"/>
    <tableColumn id="15512" name="Column15508"/>
    <tableColumn id="15513" name="Column15509"/>
    <tableColumn id="15514" name="Column15510"/>
    <tableColumn id="15515" name="Column15511"/>
    <tableColumn id="15516" name="Column15512"/>
    <tableColumn id="15517" name="Column15513"/>
    <tableColumn id="15518" name="Column15514"/>
    <tableColumn id="15519" name="Column15515"/>
    <tableColumn id="15520" name="Column15516"/>
    <tableColumn id="15521" name="Column15517"/>
    <tableColumn id="15522" name="Column15518"/>
    <tableColumn id="15523" name="Column15519"/>
    <tableColumn id="15524" name="Column15520"/>
    <tableColumn id="15525" name="Column15521"/>
    <tableColumn id="15526" name="Column15522"/>
    <tableColumn id="15527" name="Column15523"/>
    <tableColumn id="15528" name="Column15524"/>
    <tableColumn id="15529" name="Column15525"/>
    <tableColumn id="15530" name="Column15526"/>
    <tableColumn id="15531" name="Column15527"/>
    <tableColumn id="15532" name="Column15528"/>
    <tableColumn id="15533" name="Column15529"/>
    <tableColumn id="15534" name="Column15530"/>
    <tableColumn id="15535" name="Column15531"/>
    <tableColumn id="15536" name="Column15532"/>
    <tableColumn id="15537" name="Column15533"/>
    <tableColumn id="15538" name="Column15534"/>
    <tableColumn id="15539" name="Column15535"/>
    <tableColumn id="15540" name="Column15536"/>
    <tableColumn id="15541" name="Column15537"/>
    <tableColumn id="15542" name="Column15538"/>
    <tableColumn id="15543" name="Column15539"/>
    <tableColumn id="15544" name="Column15540"/>
    <tableColumn id="15545" name="Column15541"/>
    <tableColumn id="15546" name="Column15542"/>
    <tableColumn id="15547" name="Column15543"/>
    <tableColumn id="15548" name="Column15544"/>
    <tableColumn id="15549" name="Column15545"/>
    <tableColumn id="15550" name="Column15546"/>
    <tableColumn id="15551" name="Column15547"/>
    <tableColumn id="15552" name="Column15548"/>
    <tableColumn id="15553" name="Column15549"/>
    <tableColumn id="15554" name="Column15550"/>
    <tableColumn id="15555" name="Column15551"/>
    <tableColumn id="15556" name="Column15552"/>
    <tableColumn id="15557" name="Column15553"/>
    <tableColumn id="15558" name="Column15554"/>
    <tableColumn id="15559" name="Column15555"/>
    <tableColumn id="15560" name="Column15556"/>
    <tableColumn id="15561" name="Column15557"/>
    <tableColumn id="15562" name="Column15558"/>
    <tableColumn id="15563" name="Column15559"/>
    <tableColumn id="15564" name="Column15560"/>
    <tableColumn id="15565" name="Column15561"/>
    <tableColumn id="15566" name="Column15562"/>
    <tableColumn id="15567" name="Column15563"/>
    <tableColumn id="15568" name="Column15564"/>
    <tableColumn id="15569" name="Column15565"/>
    <tableColumn id="15570" name="Column15566"/>
    <tableColumn id="15571" name="Column15567"/>
    <tableColumn id="15572" name="Column15568"/>
    <tableColumn id="15573" name="Column15569"/>
    <tableColumn id="15574" name="Column15570"/>
    <tableColumn id="15575" name="Column15571"/>
    <tableColumn id="15576" name="Column15572"/>
    <tableColumn id="15577" name="Column15573"/>
    <tableColumn id="15578" name="Column15574"/>
    <tableColumn id="15579" name="Column15575"/>
    <tableColumn id="15580" name="Column15576"/>
    <tableColumn id="15581" name="Column15577"/>
    <tableColumn id="15582" name="Column15578"/>
    <tableColumn id="15583" name="Column15579"/>
    <tableColumn id="15584" name="Column15580"/>
    <tableColumn id="15585" name="Column15581"/>
    <tableColumn id="15586" name="Column15582"/>
    <tableColumn id="15587" name="Column15583"/>
    <tableColumn id="15588" name="Column15584"/>
    <tableColumn id="15589" name="Column15585"/>
    <tableColumn id="15590" name="Column15586"/>
    <tableColumn id="15591" name="Column15587"/>
    <tableColumn id="15592" name="Column15588"/>
    <tableColumn id="15593" name="Column15589"/>
    <tableColumn id="15594" name="Column15590"/>
    <tableColumn id="15595" name="Column15591"/>
    <tableColumn id="15596" name="Column15592"/>
    <tableColumn id="15597" name="Column15593"/>
    <tableColumn id="15598" name="Column15594"/>
    <tableColumn id="15599" name="Column15595"/>
    <tableColumn id="15600" name="Column15596"/>
    <tableColumn id="15601" name="Column15597"/>
    <tableColumn id="15602" name="Column15598"/>
    <tableColumn id="15603" name="Column15599"/>
    <tableColumn id="15604" name="Column15600"/>
    <tableColumn id="15605" name="Column15601"/>
    <tableColumn id="15606" name="Column15602"/>
    <tableColumn id="15607" name="Column15603"/>
    <tableColumn id="15608" name="Column15604"/>
    <tableColumn id="15609" name="Column15605"/>
    <tableColumn id="15610" name="Column15606"/>
    <tableColumn id="15611" name="Column15607"/>
    <tableColumn id="15612" name="Column15608"/>
    <tableColumn id="15613" name="Column15609"/>
    <tableColumn id="15614" name="Column15610"/>
    <tableColumn id="15615" name="Column15611"/>
    <tableColumn id="15616" name="Column15612"/>
    <tableColumn id="15617" name="Column15613"/>
    <tableColumn id="15618" name="Column15614"/>
    <tableColumn id="15619" name="Column15615"/>
    <tableColumn id="15620" name="Column15616"/>
    <tableColumn id="15621" name="Column15617"/>
    <tableColumn id="15622" name="Column15618"/>
    <tableColumn id="15623" name="Column15619"/>
    <tableColumn id="15624" name="Column15620"/>
    <tableColumn id="15625" name="Column15621"/>
    <tableColumn id="15626" name="Column15622"/>
    <tableColumn id="15627" name="Column15623"/>
    <tableColumn id="15628" name="Column15624"/>
    <tableColumn id="15629" name="Column15625"/>
    <tableColumn id="15630" name="Column15626"/>
    <tableColumn id="15631" name="Column15627"/>
    <tableColumn id="15632" name="Column15628"/>
    <tableColumn id="15633" name="Column15629"/>
    <tableColumn id="15634" name="Column15630"/>
    <tableColumn id="15635" name="Column15631"/>
    <tableColumn id="15636" name="Column15632"/>
    <tableColumn id="15637" name="Column15633"/>
    <tableColumn id="15638" name="Column15634"/>
    <tableColumn id="15639" name="Column15635"/>
    <tableColumn id="15640" name="Column15636"/>
    <tableColumn id="15641" name="Column15637"/>
    <tableColumn id="15642" name="Column15638"/>
    <tableColumn id="15643" name="Column15639"/>
    <tableColumn id="15644" name="Column15640"/>
    <tableColumn id="15645" name="Column15641"/>
    <tableColumn id="15646" name="Column15642"/>
    <tableColumn id="15647" name="Column15643"/>
    <tableColumn id="15648" name="Column15644"/>
    <tableColumn id="15649" name="Column15645"/>
    <tableColumn id="15650" name="Column15646"/>
    <tableColumn id="15651" name="Column15647"/>
    <tableColumn id="15652" name="Column15648"/>
    <tableColumn id="15653" name="Column15649"/>
    <tableColumn id="15654" name="Column15650"/>
    <tableColumn id="15655" name="Column15651"/>
    <tableColumn id="15656" name="Column15652"/>
    <tableColumn id="15657" name="Column15653"/>
    <tableColumn id="15658" name="Column15654"/>
    <tableColumn id="15659" name="Column15655"/>
    <tableColumn id="15660" name="Column15656"/>
    <tableColumn id="15661" name="Column15657"/>
    <tableColumn id="15662" name="Column15658"/>
    <tableColumn id="15663" name="Column15659"/>
    <tableColumn id="15664" name="Column15660"/>
    <tableColumn id="15665" name="Column15661"/>
    <tableColumn id="15666" name="Column15662"/>
    <tableColumn id="15667" name="Column15663"/>
    <tableColumn id="15668" name="Column15664"/>
    <tableColumn id="15669" name="Column15665"/>
    <tableColumn id="15670" name="Column15666"/>
    <tableColumn id="15671" name="Column15667"/>
    <tableColumn id="15672" name="Column15668"/>
    <tableColumn id="15673" name="Column15669"/>
    <tableColumn id="15674" name="Column15670"/>
    <tableColumn id="15675" name="Column15671"/>
    <tableColumn id="15676" name="Column15672"/>
    <tableColumn id="15677" name="Column15673"/>
    <tableColumn id="15678" name="Column15674"/>
    <tableColumn id="15679" name="Column15675"/>
    <tableColumn id="15680" name="Column15676"/>
    <tableColumn id="15681" name="Column15677"/>
    <tableColumn id="15682" name="Column15678"/>
    <tableColumn id="15683" name="Column15679"/>
    <tableColumn id="15684" name="Column15680"/>
    <tableColumn id="15685" name="Column15681"/>
    <tableColumn id="15686" name="Column15682"/>
    <tableColumn id="15687" name="Column15683"/>
    <tableColumn id="15688" name="Column15684"/>
    <tableColumn id="15689" name="Column15685"/>
    <tableColumn id="15690" name="Column15686"/>
    <tableColumn id="15691" name="Column15687"/>
    <tableColumn id="15692" name="Column15688"/>
    <tableColumn id="15693" name="Column15689"/>
    <tableColumn id="15694" name="Column15690"/>
    <tableColumn id="15695" name="Column15691"/>
    <tableColumn id="15696" name="Column15692"/>
    <tableColumn id="15697" name="Column15693"/>
    <tableColumn id="15698" name="Column15694"/>
    <tableColumn id="15699" name="Column15695"/>
    <tableColumn id="15700" name="Column15696"/>
    <tableColumn id="15701" name="Column15697"/>
    <tableColumn id="15702" name="Column15698"/>
    <tableColumn id="15703" name="Column15699"/>
    <tableColumn id="15704" name="Column15700"/>
    <tableColumn id="15705" name="Column15701"/>
    <tableColumn id="15706" name="Column15702"/>
    <tableColumn id="15707" name="Column15703"/>
    <tableColumn id="15708" name="Column15704"/>
    <tableColumn id="15709" name="Column15705"/>
    <tableColumn id="15710" name="Column15706"/>
    <tableColumn id="15711" name="Column15707"/>
    <tableColumn id="15712" name="Column15708"/>
    <tableColumn id="15713" name="Column15709"/>
    <tableColumn id="15714" name="Column15710"/>
    <tableColumn id="15715" name="Column15711"/>
    <tableColumn id="15716" name="Column15712"/>
    <tableColumn id="15717" name="Column15713"/>
    <tableColumn id="15718" name="Column15714"/>
    <tableColumn id="15719" name="Column15715"/>
    <tableColumn id="15720" name="Column15716"/>
    <tableColumn id="15721" name="Column15717"/>
    <tableColumn id="15722" name="Column15718"/>
    <tableColumn id="15723" name="Column15719"/>
    <tableColumn id="15724" name="Column15720"/>
    <tableColumn id="15725" name="Column15721"/>
    <tableColumn id="15726" name="Column15722"/>
    <tableColumn id="15727" name="Column15723"/>
    <tableColumn id="15728" name="Column15724"/>
    <tableColumn id="15729" name="Column15725"/>
    <tableColumn id="15730" name="Column15726"/>
    <tableColumn id="15731" name="Column15727"/>
    <tableColumn id="15732" name="Column15728"/>
    <tableColumn id="15733" name="Column15729"/>
    <tableColumn id="15734" name="Column15730"/>
    <tableColumn id="15735" name="Column15731"/>
    <tableColumn id="15736" name="Column15732"/>
    <tableColumn id="15737" name="Column15733"/>
    <tableColumn id="15738" name="Column15734"/>
    <tableColumn id="15739" name="Column15735"/>
    <tableColumn id="15740" name="Column15736"/>
    <tableColumn id="15741" name="Column15737"/>
    <tableColumn id="15742" name="Column15738"/>
    <tableColumn id="15743" name="Column15739"/>
    <tableColumn id="15744" name="Column15740"/>
    <tableColumn id="15745" name="Column15741"/>
    <tableColumn id="15746" name="Column15742"/>
    <tableColumn id="15747" name="Column15743"/>
    <tableColumn id="15748" name="Column15744"/>
    <tableColumn id="15749" name="Column15745"/>
    <tableColumn id="15750" name="Column15746"/>
    <tableColumn id="15751" name="Column15747"/>
    <tableColumn id="15752" name="Column15748"/>
    <tableColumn id="15753" name="Column15749"/>
    <tableColumn id="15754" name="Column15750"/>
    <tableColumn id="15755" name="Column15751"/>
    <tableColumn id="15756" name="Column15752"/>
    <tableColumn id="15757" name="Column15753"/>
    <tableColumn id="15758" name="Column15754"/>
    <tableColumn id="15759" name="Column15755"/>
    <tableColumn id="15760" name="Column15756"/>
    <tableColumn id="15761" name="Column15757"/>
    <tableColumn id="15762" name="Column15758"/>
    <tableColumn id="15763" name="Column15759"/>
    <tableColumn id="15764" name="Column15760"/>
    <tableColumn id="15765" name="Column15761"/>
    <tableColumn id="15766" name="Column15762"/>
    <tableColumn id="15767" name="Column15763"/>
    <tableColumn id="15768" name="Column15764"/>
    <tableColumn id="15769" name="Column15765"/>
    <tableColumn id="15770" name="Column15766"/>
    <tableColumn id="15771" name="Column15767"/>
    <tableColumn id="15772" name="Column15768"/>
    <tableColumn id="15773" name="Column15769"/>
    <tableColumn id="15774" name="Column15770"/>
    <tableColumn id="15775" name="Column15771"/>
    <tableColumn id="15776" name="Column15772"/>
    <tableColumn id="15777" name="Column15773"/>
    <tableColumn id="15778" name="Column15774"/>
    <tableColumn id="15779" name="Column15775"/>
    <tableColumn id="15780" name="Column15776"/>
    <tableColumn id="15781" name="Column15777"/>
    <tableColumn id="15782" name="Column15778"/>
    <tableColumn id="15783" name="Column15779"/>
    <tableColumn id="15784" name="Column15780"/>
    <tableColumn id="15785" name="Column15781"/>
    <tableColumn id="15786" name="Column15782"/>
    <tableColumn id="15787" name="Column15783"/>
    <tableColumn id="15788" name="Column15784"/>
    <tableColumn id="15789" name="Column15785"/>
    <tableColumn id="15790" name="Column15786"/>
    <tableColumn id="15791" name="Column15787"/>
    <tableColumn id="15792" name="Column15788"/>
    <tableColumn id="15793" name="Column15789"/>
    <tableColumn id="15794" name="Column15790"/>
    <tableColumn id="15795" name="Column15791"/>
    <tableColumn id="15796" name="Column15792"/>
    <tableColumn id="15797" name="Column15793"/>
    <tableColumn id="15798" name="Column15794"/>
    <tableColumn id="15799" name="Column15795"/>
    <tableColumn id="15800" name="Column15796"/>
    <tableColumn id="15801" name="Column15797"/>
    <tableColumn id="15802" name="Column15798"/>
    <tableColumn id="15803" name="Column15799"/>
    <tableColumn id="15804" name="Column15800"/>
    <tableColumn id="15805" name="Column15801"/>
    <tableColumn id="15806" name="Column15802"/>
    <tableColumn id="15807" name="Column15803"/>
    <tableColumn id="15808" name="Column15804"/>
    <tableColumn id="15809" name="Column15805"/>
    <tableColumn id="15810" name="Column15806"/>
    <tableColumn id="15811" name="Column15807"/>
    <tableColumn id="15812" name="Column15808"/>
    <tableColumn id="15813" name="Column15809"/>
    <tableColumn id="15814" name="Column15810"/>
    <tableColumn id="15815" name="Column15811"/>
    <tableColumn id="15816" name="Column15812"/>
    <tableColumn id="15817" name="Column15813"/>
    <tableColumn id="15818" name="Column15814"/>
    <tableColumn id="15819" name="Column15815"/>
    <tableColumn id="15820" name="Column15816"/>
    <tableColumn id="15821" name="Column15817"/>
    <tableColumn id="15822" name="Column15818"/>
    <tableColumn id="15823" name="Column15819"/>
    <tableColumn id="15824" name="Column15820"/>
    <tableColumn id="15825" name="Column15821"/>
    <tableColumn id="15826" name="Column15822"/>
    <tableColumn id="15827" name="Column15823"/>
    <tableColumn id="15828" name="Column15824"/>
    <tableColumn id="15829" name="Column15825"/>
    <tableColumn id="15830" name="Column15826"/>
    <tableColumn id="15831" name="Column15827"/>
    <tableColumn id="15832" name="Column15828"/>
    <tableColumn id="15833" name="Column15829"/>
    <tableColumn id="15834" name="Column15830"/>
    <tableColumn id="15835" name="Column15831"/>
    <tableColumn id="15836" name="Column15832"/>
    <tableColumn id="15837" name="Column15833"/>
    <tableColumn id="15838" name="Column15834"/>
    <tableColumn id="15839" name="Column15835"/>
    <tableColumn id="15840" name="Column15836"/>
    <tableColumn id="15841" name="Column15837"/>
    <tableColumn id="15842" name="Column15838"/>
    <tableColumn id="15843" name="Column15839"/>
    <tableColumn id="15844" name="Column15840"/>
    <tableColumn id="15845" name="Column15841"/>
    <tableColumn id="15846" name="Column15842"/>
    <tableColumn id="15847" name="Column15843"/>
    <tableColumn id="15848" name="Column15844"/>
    <tableColumn id="15849" name="Column15845"/>
    <tableColumn id="15850" name="Column15846"/>
    <tableColumn id="15851" name="Column15847"/>
    <tableColumn id="15852" name="Column15848"/>
    <tableColumn id="15853" name="Column15849"/>
    <tableColumn id="15854" name="Column15850"/>
    <tableColumn id="15855" name="Column15851"/>
    <tableColumn id="15856" name="Column15852"/>
    <tableColumn id="15857" name="Column15853"/>
    <tableColumn id="15858" name="Column15854"/>
    <tableColumn id="15859" name="Column15855"/>
    <tableColumn id="15860" name="Column15856"/>
    <tableColumn id="15861" name="Column15857"/>
    <tableColumn id="15862" name="Column15858"/>
    <tableColumn id="15863" name="Column15859"/>
    <tableColumn id="15864" name="Column15860"/>
    <tableColumn id="15865" name="Column15861"/>
    <tableColumn id="15866" name="Column15862"/>
    <tableColumn id="15867" name="Column15863"/>
    <tableColumn id="15868" name="Column15864"/>
    <tableColumn id="15869" name="Column15865"/>
    <tableColumn id="15870" name="Column15866"/>
    <tableColumn id="15871" name="Column15867"/>
    <tableColumn id="15872" name="Column15868"/>
    <tableColumn id="15873" name="Column15869"/>
    <tableColumn id="15874" name="Column15870"/>
    <tableColumn id="15875" name="Column15871"/>
    <tableColumn id="15876" name="Column15872"/>
    <tableColumn id="15877" name="Column15873"/>
    <tableColumn id="15878" name="Column15874"/>
    <tableColumn id="15879" name="Column15875"/>
    <tableColumn id="15880" name="Column15876"/>
    <tableColumn id="15881" name="Column15877"/>
    <tableColumn id="15882" name="Column15878"/>
    <tableColumn id="15883" name="Column15879"/>
    <tableColumn id="15884" name="Column15880"/>
    <tableColumn id="15885" name="Column15881"/>
    <tableColumn id="15886" name="Column15882"/>
    <tableColumn id="15887" name="Column15883"/>
    <tableColumn id="15888" name="Column15884"/>
    <tableColumn id="15889" name="Column15885"/>
    <tableColumn id="15890" name="Column15886"/>
    <tableColumn id="15891" name="Column15887"/>
    <tableColumn id="15892" name="Column15888"/>
    <tableColumn id="15893" name="Column15889"/>
    <tableColumn id="15894" name="Column15890"/>
    <tableColumn id="15895" name="Column15891"/>
    <tableColumn id="15896" name="Column15892"/>
    <tableColumn id="15897" name="Column15893"/>
    <tableColumn id="15898" name="Column15894"/>
    <tableColumn id="15899" name="Column15895"/>
    <tableColumn id="15900" name="Column15896"/>
    <tableColumn id="15901" name="Column15897"/>
    <tableColumn id="15902" name="Column15898"/>
    <tableColumn id="15903" name="Column15899"/>
    <tableColumn id="15904" name="Column15900"/>
    <tableColumn id="15905" name="Column15901"/>
    <tableColumn id="15906" name="Column15902"/>
    <tableColumn id="15907" name="Column15903"/>
    <tableColumn id="15908" name="Column15904"/>
    <tableColumn id="15909" name="Column15905"/>
    <tableColumn id="15910" name="Column15906"/>
    <tableColumn id="15911" name="Column15907"/>
    <tableColumn id="15912" name="Column15908"/>
    <tableColumn id="15913" name="Column15909"/>
    <tableColumn id="15914" name="Column15910"/>
    <tableColumn id="15915" name="Column15911"/>
    <tableColumn id="15916" name="Column15912"/>
    <tableColumn id="15917" name="Column15913"/>
    <tableColumn id="15918" name="Column15914"/>
    <tableColumn id="15919" name="Column15915"/>
    <tableColumn id="15920" name="Column15916"/>
    <tableColumn id="15921" name="Column15917"/>
    <tableColumn id="15922" name="Column15918"/>
    <tableColumn id="15923" name="Column15919"/>
    <tableColumn id="15924" name="Column15920"/>
    <tableColumn id="15925" name="Column15921"/>
    <tableColumn id="15926" name="Column15922"/>
    <tableColumn id="15927" name="Column15923"/>
    <tableColumn id="15928" name="Column15924"/>
    <tableColumn id="15929" name="Column15925"/>
    <tableColumn id="15930" name="Column15926"/>
    <tableColumn id="15931" name="Column15927"/>
    <tableColumn id="15932" name="Column15928"/>
    <tableColumn id="15933" name="Column15929"/>
    <tableColumn id="15934" name="Column15930"/>
    <tableColumn id="15935" name="Column15931"/>
    <tableColumn id="15936" name="Column15932"/>
    <tableColumn id="15937" name="Column15933"/>
    <tableColumn id="15938" name="Column15934"/>
    <tableColumn id="15939" name="Column15935"/>
    <tableColumn id="15940" name="Column15936"/>
    <tableColumn id="15941" name="Column15937"/>
    <tableColumn id="15942" name="Column15938"/>
    <tableColumn id="15943" name="Column15939"/>
    <tableColumn id="15944" name="Column15940"/>
    <tableColumn id="15945" name="Column15941"/>
    <tableColumn id="15946" name="Column15942"/>
    <tableColumn id="15947" name="Column15943"/>
    <tableColumn id="15948" name="Column15944"/>
    <tableColumn id="15949" name="Column15945"/>
    <tableColumn id="15950" name="Column15946"/>
    <tableColumn id="15951" name="Column15947"/>
    <tableColumn id="15952" name="Column15948"/>
    <tableColumn id="15953" name="Column15949"/>
    <tableColumn id="15954" name="Column15950"/>
    <tableColumn id="15955" name="Column15951"/>
    <tableColumn id="15956" name="Column15952"/>
    <tableColumn id="15957" name="Column15953"/>
    <tableColumn id="15958" name="Column15954"/>
    <tableColumn id="15959" name="Column15955"/>
    <tableColumn id="15960" name="Column15956"/>
    <tableColumn id="15961" name="Column15957"/>
    <tableColumn id="15962" name="Column15958"/>
    <tableColumn id="15963" name="Column15959"/>
    <tableColumn id="15964" name="Column15960"/>
    <tableColumn id="15965" name="Column15961"/>
    <tableColumn id="15966" name="Column15962"/>
    <tableColumn id="15967" name="Column15963"/>
    <tableColumn id="15968" name="Column15964"/>
    <tableColumn id="15969" name="Column15965"/>
    <tableColumn id="15970" name="Column15966"/>
    <tableColumn id="15971" name="Column15967"/>
    <tableColumn id="15972" name="Column15968"/>
    <tableColumn id="15973" name="Column15969"/>
    <tableColumn id="15974" name="Column15970"/>
    <tableColumn id="15975" name="Column15971"/>
    <tableColumn id="15976" name="Column15972"/>
    <tableColumn id="15977" name="Column15973"/>
    <tableColumn id="15978" name="Column15974"/>
    <tableColumn id="15979" name="Column15975"/>
    <tableColumn id="15980" name="Column15976"/>
    <tableColumn id="15981" name="Column15977"/>
    <tableColumn id="15982" name="Column15978"/>
    <tableColumn id="15983" name="Column15979"/>
    <tableColumn id="15984" name="Column15980"/>
    <tableColumn id="15985" name="Column15981"/>
    <tableColumn id="15986" name="Column15982"/>
    <tableColumn id="15987" name="Column15983"/>
    <tableColumn id="15988" name="Column15984"/>
    <tableColumn id="15989" name="Column15985"/>
    <tableColumn id="15990" name="Column15986"/>
    <tableColumn id="15991" name="Column15987"/>
    <tableColumn id="15992" name="Column15988"/>
    <tableColumn id="15993" name="Column15989"/>
    <tableColumn id="15994" name="Column15990"/>
    <tableColumn id="15995" name="Column15991"/>
    <tableColumn id="15996" name="Column15992"/>
    <tableColumn id="15997" name="Column15993"/>
    <tableColumn id="15998" name="Column15994"/>
    <tableColumn id="15999" name="Column15995"/>
    <tableColumn id="16000" name="Column15996"/>
    <tableColumn id="16001" name="Column15997"/>
    <tableColumn id="16002" name="Column15998"/>
    <tableColumn id="16003" name="Column15999"/>
    <tableColumn id="16004" name="Column16000"/>
    <tableColumn id="16005" name="Column16001"/>
    <tableColumn id="16006" name="Column16002"/>
    <tableColumn id="16007" name="Column16003"/>
    <tableColumn id="16008" name="Column16004"/>
    <tableColumn id="16009" name="Column16005"/>
    <tableColumn id="16010" name="Column16006"/>
    <tableColumn id="16011" name="Column16007"/>
    <tableColumn id="16012" name="Column16008"/>
    <tableColumn id="16013" name="Column16009"/>
    <tableColumn id="16014" name="Column16010"/>
    <tableColumn id="16015" name="Column16011"/>
    <tableColumn id="16016" name="Column16012"/>
    <tableColumn id="16017" name="Column16013"/>
    <tableColumn id="16018" name="Column16014"/>
    <tableColumn id="16019" name="Column16015"/>
    <tableColumn id="16020" name="Column16016"/>
    <tableColumn id="16021" name="Column16017"/>
    <tableColumn id="16022" name="Column16018"/>
    <tableColumn id="16023" name="Column16019"/>
    <tableColumn id="16024" name="Column16020"/>
    <tableColumn id="16025" name="Column16021"/>
    <tableColumn id="16026" name="Column16022"/>
    <tableColumn id="16027" name="Column16023"/>
    <tableColumn id="16028" name="Column16024"/>
    <tableColumn id="16029" name="Column16025"/>
    <tableColumn id="16030" name="Column16026"/>
    <tableColumn id="16031" name="Column16027"/>
    <tableColumn id="16032" name="Column16028"/>
    <tableColumn id="16033" name="Column16029"/>
    <tableColumn id="16034" name="Column16030"/>
    <tableColumn id="16035" name="Column16031"/>
    <tableColumn id="16036" name="Column16032"/>
    <tableColumn id="16037" name="Column16033"/>
    <tableColumn id="16038" name="Column16034"/>
    <tableColumn id="16039" name="Column16035"/>
    <tableColumn id="16040" name="Column16036"/>
    <tableColumn id="16041" name="Column16037"/>
    <tableColumn id="16042" name="Column16038"/>
    <tableColumn id="16043" name="Column16039"/>
    <tableColumn id="16044" name="Column16040"/>
    <tableColumn id="16045" name="Column16041"/>
    <tableColumn id="16046" name="Column16042"/>
    <tableColumn id="16047" name="Column16043"/>
    <tableColumn id="16048" name="Column16044"/>
    <tableColumn id="16049" name="Column16045"/>
    <tableColumn id="16050" name="Column16046"/>
    <tableColumn id="16051" name="Column16047"/>
    <tableColumn id="16052" name="Column16048"/>
    <tableColumn id="16053" name="Column16049"/>
    <tableColumn id="16054" name="Column16050"/>
    <tableColumn id="16055" name="Column16051"/>
    <tableColumn id="16056" name="Column16052"/>
    <tableColumn id="16057" name="Column16053"/>
    <tableColumn id="16058" name="Column16054"/>
    <tableColumn id="16059" name="Column16055"/>
    <tableColumn id="16060" name="Column16056"/>
    <tableColumn id="16061" name="Column16057"/>
    <tableColumn id="16062" name="Column16058"/>
    <tableColumn id="16063" name="Column16059"/>
    <tableColumn id="16064" name="Column16060"/>
    <tableColumn id="16065" name="Column16061"/>
    <tableColumn id="16066" name="Column16062"/>
    <tableColumn id="16067" name="Column16063"/>
    <tableColumn id="16068" name="Column16064"/>
    <tableColumn id="16069" name="Column16065"/>
    <tableColumn id="16070" name="Column16066"/>
    <tableColumn id="16071" name="Column16067"/>
    <tableColumn id="16072" name="Column16068"/>
    <tableColumn id="16073" name="Column16069"/>
    <tableColumn id="16074" name="Column16070"/>
    <tableColumn id="16075" name="Column16071"/>
    <tableColumn id="16076" name="Column16072"/>
    <tableColumn id="16077" name="Column16073"/>
    <tableColumn id="16078" name="Column16074"/>
    <tableColumn id="16079" name="Column16075"/>
    <tableColumn id="16080" name="Column16076"/>
    <tableColumn id="16081" name="Column16077"/>
    <tableColumn id="16082" name="Column16078"/>
    <tableColumn id="16083" name="Column16079"/>
    <tableColumn id="16084" name="Column16080"/>
    <tableColumn id="16085" name="Column16081"/>
    <tableColumn id="16086" name="Column16082"/>
    <tableColumn id="16087" name="Column16083"/>
    <tableColumn id="16088" name="Column16084"/>
    <tableColumn id="16089" name="Column16085"/>
    <tableColumn id="16090" name="Column16086"/>
    <tableColumn id="16091" name="Column16087"/>
    <tableColumn id="16092" name="Column16088"/>
    <tableColumn id="16093" name="Column16089"/>
    <tableColumn id="16094" name="Column16090"/>
    <tableColumn id="16095" name="Column16091"/>
    <tableColumn id="16096" name="Column16092"/>
    <tableColumn id="16097" name="Column16093"/>
    <tableColumn id="16098" name="Column16094"/>
    <tableColumn id="16099" name="Column16095"/>
    <tableColumn id="16100" name="Column16096"/>
    <tableColumn id="16101" name="Column16097"/>
    <tableColumn id="16102" name="Column16098"/>
    <tableColumn id="16103" name="Column16099"/>
    <tableColumn id="16104" name="Column16100"/>
    <tableColumn id="16105" name="Column16101"/>
    <tableColumn id="16106" name="Column16102"/>
    <tableColumn id="16107" name="Column16103"/>
    <tableColumn id="16108" name="Column16104"/>
    <tableColumn id="16109" name="Column16105"/>
    <tableColumn id="16110" name="Column16106"/>
    <tableColumn id="16111" name="Column16107"/>
    <tableColumn id="16112" name="Column16108"/>
    <tableColumn id="16113" name="Column16109"/>
    <tableColumn id="16114" name="Column16110"/>
    <tableColumn id="16115" name="Column16111"/>
    <tableColumn id="16116" name="Column16112"/>
    <tableColumn id="16117" name="Column16113"/>
    <tableColumn id="16118" name="Column16114"/>
    <tableColumn id="16119" name="Column16115"/>
    <tableColumn id="16120" name="Column16116"/>
    <tableColumn id="16121" name="Column16117"/>
    <tableColumn id="16122" name="Column16118"/>
    <tableColumn id="16123" name="Column16119"/>
    <tableColumn id="16124" name="Column16120"/>
    <tableColumn id="16125" name="Column16121"/>
    <tableColumn id="16126" name="Column16122"/>
    <tableColumn id="16127" name="Column16123"/>
    <tableColumn id="16128" name="Column16124"/>
    <tableColumn id="16129" name="Column16125"/>
    <tableColumn id="16130" name="Column16126"/>
    <tableColumn id="16131" name="Column16127"/>
    <tableColumn id="16132" name="Column16128"/>
    <tableColumn id="16133" name="Column16129"/>
    <tableColumn id="16134" name="Column16130"/>
    <tableColumn id="16135" name="Column16131"/>
    <tableColumn id="16136" name="Column16132"/>
    <tableColumn id="16137" name="Column16133"/>
    <tableColumn id="16138" name="Column16134"/>
    <tableColumn id="16139" name="Column16135"/>
    <tableColumn id="16140" name="Column16136"/>
    <tableColumn id="16141" name="Column16137"/>
    <tableColumn id="16142" name="Column16138"/>
    <tableColumn id="16143" name="Column16139"/>
    <tableColumn id="16144" name="Column16140"/>
    <tableColumn id="16145" name="Column16141"/>
    <tableColumn id="16146" name="Column16142"/>
    <tableColumn id="16147" name="Column16143"/>
    <tableColumn id="16148" name="Column16144"/>
    <tableColumn id="16149" name="Column16145"/>
    <tableColumn id="16150" name="Column16146"/>
    <tableColumn id="16151" name="Column16147"/>
    <tableColumn id="16152" name="Column16148"/>
    <tableColumn id="16153" name="Column16149"/>
    <tableColumn id="16154" name="Column16150"/>
    <tableColumn id="16155" name="Column16151"/>
    <tableColumn id="16156" name="Column16152"/>
    <tableColumn id="16157" name="Column16153"/>
    <tableColumn id="16158" name="Column16154"/>
    <tableColumn id="16159" name="Column16155"/>
    <tableColumn id="16160" name="Column16156"/>
    <tableColumn id="16161" name="Column16157"/>
    <tableColumn id="16162" name="Column16158"/>
    <tableColumn id="16163" name="Column16159"/>
    <tableColumn id="16164" name="Column16160"/>
    <tableColumn id="16165" name="Column16161"/>
    <tableColumn id="16166" name="Column16162"/>
    <tableColumn id="16167" name="Column16163"/>
    <tableColumn id="16168" name="Column16164"/>
    <tableColumn id="16169" name="Column16165"/>
    <tableColumn id="16170" name="Column16166"/>
    <tableColumn id="16171" name="Column16167"/>
    <tableColumn id="16172" name="Column16168"/>
    <tableColumn id="16173" name="Column16169"/>
    <tableColumn id="16174" name="Column16170"/>
    <tableColumn id="16175" name="Column16171"/>
    <tableColumn id="16176" name="Column16172"/>
    <tableColumn id="16177" name="Column16173"/>
    <tableColumn id="16178" name="Column16174"/>
    <tableColumn id="16179" name="Column16175"/>
    <tableColumn id="16180" name="Column16176"/>
    <tableColumn id="16181" name="Column16177"/>
    <tableColumn id="16182" name="Column16178"/>
    <tableColumn id="16183" name="Column16179"/>
    <tableColumn id="16184" name="Column16180"/>
    <tableColumn id="16185" name="Column16181"/>
    <tableColumn id="16186" name="Column16182"/>
    <tableColumn id="16187" name="Column16183"/>
    <tableColumn id="16188" name="Column16184"/>
    <tableColumn id="16189" name="Column16185"/>
    <tableColumn id="16190" name="Column16186"/>
    <tableColumn id="16191" name="Column16187"/>
    <tableColumn id="16192" name="Column16188"/>
    <tableColumn id="16193" name="Column16189"/>
    <tableColumn id="16194" name="Column16190"/>
    <tableColumn id="16195" name="Column16191"/>
    <tableColumn id="16196" name="Column16192"/>
    <tableColumn id="16197" name="Column16193"/>
    <tableColumn id="16198" name="Column16194"/>
    <tableColumn id="16199" name="Column16195"/>
    <tableColumn id="16200" name="Column16196"/>
    <tableColumn id="16201" name="Column16197"/>
    <tableColumn id="16202" name="Column16198"/>
    <tableColumn id="16203" name="Column16199"/>
    <tableColumn id="16204" name="Column16200"/>
    <tableColumn id="16205" name="Column16201"/>
    <tableColumn id="16206" name="Column16202"/>
    <tableColumn id="16207" name="Column16203"/>
    <tableColumn id="16208" name="Column16204"/>
    <tableColumn id="16209" name="Column16205"/>
    <tableColumn id="16210" name="Column16206"/>
    <tableColumn id="16211" name="Column16207"/>
    <tableColumn id="16212" name="Column16208"/>
    <tableColumn id="16213" name="Column16209"/>
    <tableColumn id="16214" name="Column16210"/>
    <tableColumn id="16215" name="Column16211"/>
    <tableColumn id="16216" name="Column16212"/>
    <tableColumn id="16217" name="Column16213"/>
    <tableColumn id="16218" name="Column16214"/>
    <tableColumn id="16219" name="Column16215"/>
    <tableColumn id="16220" name="Column16216"/>
    <tableColumn id="16221" name="Column16217"/>
    <tableColumn id="16222" name="Column16218"/>
    <tableColumn id="16223" name="Column16219"/>
    <tableColumn id="16224" name="Column16220"/>
    <tableColumn id="16225" name="Column16221"/>
    <tableColumn id="16226" name="Column16222"/>
    <tableColumn id="16227" name="Column16223"/>
    <tableColumn id="16228" name="Column16224"/>
    <tableColumn id="16229" name="Column16225"/>
    <tableColumn id="16230" name="Column16226"/>
    <tableColumn id="16231" name="Column16227"/>
    <tableColumn id="16232" name="Column16228"/>
    <tableColumn id="16233" name="Column16229"/>
    <tableColumn id="16234" name="Column16230"/>
    <tableColumn id="16235" name="Column16231"/>
    <tableColumn id="16236" name="Column16232"/>
    <tableColumn id="16237" name="Column16233"/>
    <tableColumn id="16238" name="Column16234"/>
    <tableColumn id="16239" name="Column16235"/>
    <tableColumn id="16240" name="Column16236"/>
    <tableColumn id="16241" name="Column16237"/>
    <tableColumn id="16242" name="Column16238"/>
    <tableColumn id="16243" name="Column16239"/>
    <tableColumn id="16244" name="Column16240"/>
    <tableColumn id="16245" name="Column16241"/>
    <tableColumn id="16246" name="Column16242"/>
    <tableColumn id="16247" name="Column16243"/>
    <tableColumn id="16248" name="Column16244"/>
    <tableColumn id="16249" name="Column16245"/>
    <tableColumn id="16250" name="Column16246"/>
    <tableColumn id="16251" name="Column16247"/>
    <tableColumn id="16252" name="Column16248"/>
    <tableColumn id="16253" name="Column16249"/>
    <tableColumn id="16254" name="Column16250"/>
    <tableColumn id="16255" name="Column16251"/>
    <tableColumn id="16256" name="Column16252"/>
    <tableColumn id="16257" name="Column16253"/>
    <tableColumn id="16258" name="Column16254"/>
    <tableColumn id="16259" name="Column16255"/>
    <tableColumn id="16260" name="Column16256"/>
    <tableColumn id="16261" name="Column16257"/>
    <tableColumn id="16262" name="Column16258"/>
    <tableColumn id="16263" name="Column16259"/>
    <tableColumn id="16264" name="Column16260"/>
    <tableColumn id="16265" name="Column16261"/>
    <tableColumn id="16266" name="Column16262"/>
    <tableColumn id="16267" name="Column16263"/>
    <tableColumn id="16268" name="Column16264"/>
    <tableColumn id="16269" name="Column16265"/>
    <tableColumn id="16270" name="Column16266"/>
    <tableColumn id="16271" name="Column16267"/>
    <tableColumn id="16272" name="Column16268"/>
    <tableColumn id="16273" name="Column16269"/>
    <tableColumn id="16274" name="Column16270"/>
    <tableColumn id="16275" name="Column16271"/>
    <tableColumn id="16276" name="Column16272"/>
    <tableColumn id="16277" name="Column16273"/>
    <tableColumn id="16278" name="Column16274"/>
    <tableColumn id="16279" name="Column16275"/>
    <tableColumn id="16280" name="Column16276"/>
    <tableColumn id="16281" name="Column16277"/>
    <tableColumn id="16282" name="Column16278"/>
    <tableColumn id="16283" name="Column16279"/>
    <tableColumn id="16284" name="Column16280"/>
    <tableColumn id="16285" name="Column16281"/>
    <tableColumn id="16286" name="Column16282"/>
    <tableColumn id="16287" name="Column16283"/>
    <tableColumn id="16288" name="Column16284"/>
    <tableColumn id="16289" name="Column16285"/>
    <tableColumn id="16290" name="Column16286"/>
    <tableColumn id="16291" name="Column16287"/>
    <tableColumn id="16292" name="Column16288"/>
    <tableColumn id="16293" name="Column16289"/>
    <tableColumn id="16294" name="Column16290"/>
    <tableColumn id="16295" name="Column16291"/>
    <tableColumn id="16296" name="Column16292"/>
    <tableColumn id="16297" name="Column16293"/>
    <tableColumn id="16298" name="Column16294"/>
    <tableColumn id="16299" name="Column16295"/>
    <tableColumn id="16300" name="Column16296"/>
    <tableColumn id="16301" name="Column16297"/>
    <tableColumn id="16302" name="Column16298"/>
    <tableColumn id="16303" name="Column16299"/>
    <tableColumn id="16304" name="Column16300"/>
    <tableColumn id="16305" name="Column16301"/>
    <tableColumn id="16306" name="Column16302"/>
    <tableColumn id="16307" name="Column16303"/>
    <tableColumn id="16308" name="Column16304"/>
    <tableColumn id="16309" name="Column16305"/>
    <tableColumn id="16310" name="Column16306"/>
    <tableColumn id="16311" name="Column16307"/>
    <tableColumn id="16312" name="Column16308"/>
    <tableColumn id="16313" name="Column16309"/>
    <tableColumn id="16314" name="Column16310"/>
    <tableColumn id="16315" name="Column16311"/>
    <tableColumn id="16316" name="Column16312"/>
    <tableColumn id="16317" name="Column16313"/>
    <tableColumn id="16318" name="Column16314"/>
    <tableColumn id="16319" name="Column16315"/>
    <tableColumn id="16320" name="Column16316"/>
    <tableColumn id="16321" name="Column16317"/>
    <tableColumn id="16322" name="Column16318"/>
    <tableColumn id="16323" name="Column16319"/>
    <tableColumn id="16324" name="Column16320"/>
    <tableColumn id="16325" name="Column16321"/>
    <tableColumn id="16326" name="Column16322"/>
    <tableColumn id="16327" name="Column16323"/>
    <tableColumn id="16328" name="Column16324"/>
    <tableColumn id="16329" name="Column16325"/>
    <tableColumn id="16330" name="Column16326"/>
    <tableColumn id="16331" name="Column16327"/>
    <tableColumn id="16332" name="Column16328"/>
    <tableColumn id="16333" name="Column16329"/>
    <tableColumn id="16334" name="Column16330"/>
    <tableColumn id="16335" name="Column16331"/>
    <tableColumn id="16336" name="Column16332"/>
    <tableColumn id="16337" name="Column16333"/>
    <tableColumn id="16338" name="Column16334"/>
    <tableColumn id="16339" name="Column16335"/>
    <tableColumn id="16340" name="Column16336"/>
    <tableColumn id="16341" name="Column16337"/>
    <tableColumn id="16342" name="Column16338"/>
    <tableColumn id="16343" name="Column16339"/>
    <tableColumn id="16344" name="Column16340"/>
    <tableColumn id="16345" name="Column16341"/>
    <tableColumn id="16346" name="Column16342"/>
    <tableColumn id="16347" name="Column16343"/>
    <tableColumn id="16348" name="Column16344"/>
    <tableColumn id="16349" name="Column16345"/>
    <tableColumn id="16350" name="Column16346"/>
    <tableColumn id="16351" name="Column16347"/>
    <tableColumn id="16352" name="Column16348"/>
    <tableColumn id="16353" name="Column16349"/>
    <tableColumn id="16354" name="Column16350"/>
    <tableColumn id="16355" name="Column16351"/>
    <tableColumn id="16356" name="Column16352"/>
    <tableColumn id="16357" name="Column16353"/>
    <tableColumn id="16358" name="Column16354"/>
    <tableColumn id="16359" name="Column16355"/>
    <tableColumn id="16360" name="Column16356"/>
    <tableColumn id="16361" name="Column16357"/>
    <tableColumn id="16362" name="Column16358"/>
    <tableColumn id="16363" name="Column16359"/>
    <tableColumn id="16364" name="Column16360"/>
    <tableColumn id="16365" name="Column16361"/>
    <tableColumn id="16366" name="Column16362"/>
    <tableColumn id="16367" name="Column16363"/>
    <tableColumn id="16368" name="Column16364"/>
    <tableColumn id="16369" name="Column16365"/>
    <tableColumn id="16370" name="Column16366"/>
    <tableColumn id="16371" name="Column16367"/>
    <tableColumn id="16372" name="Column16368"/>
    <tableColumn id="16373" name="Column16369"/>
    <tableColumn id="16374" name="Column16370"/>
    <tableColumn id="16375" name="Column16371"/>
    <tableColumn id="16376" name="Column16372"/>
    <tableColumn id="16377" name="Column16373"/>
    <tableColumn id="16378" name="Column16374"/>
    <tableColumn id="16379" name="Column16375"/>
    <tableColumn id="16380" name="Column16376"/>
    <tableColumn id="16381" name="Column16377"/>
    <tableColumn id="16382" name="Column16378"/>
    <tableColumn id="16383" name="Column16379"/>
    <tableColumn id="16384" name="Column16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98"/>
  <sheetViews>
    <sheetView zoomScale="90" zoomScaleNormal="90" workbookViewId="0">
      <pane ySplit="1" topLeftCell="A3878" activePane="bottomLeft" state="frozen"/>
      <selection/>
      <selection pane="bottomLeft" activeCell="G3894" sqref="G3894"/>
    </sheetView>
  </sheetViews>
  <sheetFormatPr defaultColWidth="11" defaultRowHeight="20" customHeight="1"/>
  <cols>
    <col min="1" max="1" width="22" style="58" customWidth="1"/>
    <col min="2" max="2" width="26" customWidth="1"/>
    <col min="3" max="3" width="53.1617647058824" customWidth="1"/>
    <col min="4" max="4" width="13" customWidth="1"/>
    <col min="5" max="5" width="7.66176470588235" customWidth="1"/>
    <col min="6" max="6" width="11.6617647058824" style="59" customWidth="1"/>
    <col min="7" max="7" width="12.3308823529412" style="60" customWidth="1"/>
    <col min="8" max="8" width="10.1617647058824" style="61" customWidth="1"/>
    <col min="9" max="9" width="9.16176470588235" style="61" customWidth="1"/>
    <col min="10" max="10" width="11.3308823529412" style="59" customWidth="1"/>
    <col min="11" max="11" width="13.5" style="62" customWidth="1"/>
    <col min="12" max="12" width="14.5" style="63" customWidth="1"/>
    <col min="13" max="13" width="13.1617647058824" style="63" customWidth="1"/>
    <col min="14" max="14" width="16.6617647058824" style="63" customWidth="1"/>
    <col min="15" max="17" width="13.1617647058824" style="63" customWidth="1"/>
    <col min="18" max="18" width="13.5" customWidth="1"/>
    <col min="19" max="19" width="13.1617647058824" customWidth="1"/>
    <col min="20" max="21" width="13.1617647058824" style="63" customWidth="1"/>
    <col min="22" max="22" width="13.1617647058824" style="64" customWidth="1"/>
  </cols>
  <sheetData>
    <row r="1" s="48" customFormat="1" ht="37" customHeight="1" spans="1:16384">
      <c r="A1" s="65" t="s">
        <v>0</v>
      </c>
      <c r="B1" s="65" t="s">
        <v>1</v>
      </c>
      <c r="C1" s="66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65" t="s">
        <v>16</v>
      </c>
      <c r="R1" s="65" t="s">
        <v>17</v>
      </c>
      <c r="S1" s="65" t="s">
        <v>18</v>
      </c>
      <c r="T1" s="65" t="s">
        <v>19</v>
      </c>
      <c r="U1" s="65" t="s">
        <v>20</v>
      </c>
      <c r="V1" s="65" t="s">
        <v>21</v>
      </c>
      <c r="W1" s="48" t="s">
        <v>22</v>
      </c>
      <c r="X1" s="48" t="s">
        <v>23</v>
      </c>
      <c r="Y1" s="48" t="s">
        <v>24</v>
      </c>
      <c r="Z1" s="48" t="s">
        <v>25</v>
      </c>
      <c r="AA1" s="48" t="s">
        <v>26</v>
      </c>
      <c r="AB1" s="48" t="s">
        <v>27</v>
      </c>
      <c r="AC1" s="48" t="s">
        <v>28</v>
      </c>
      <c r="AD1" s="48" t="s">
        <v>29</v>
      </c>
      <c r="AE1" s="48" t="s">
        <v>30</v>
      </c>
      <c r="AF1" s="48" t="s">
        <v>31</v>
      </c>
      <c r="AG1" s="48" t="s">
        <v>32</v>
      </c>
      <c r="AH1" s="48" t="s">
        <v>33</v>
      </c>
      <c r="AI1" s="48" t="s">
        <v>34</v>
      </c>
      <c r="AJ1" s="48" t="s">
        <v>35</v>
      </c>
      <c r="AK1" s="48" t="s">
        <v>36</v>
      </c>
      <c r="AL1" s="48" t="s">
        <v>37</v>
      </c>
      <c r="AM1" s="48" t="s">
        <v>38</v>
      </c>
      <c r="AN1" s="48" t="s">
        <v>39</v>
      </c>
      <c r="AO1" s="48" t="s">
        <v>40</v>
      </c>
      <c r="AP1" s="48" t="s">
        <v>41</v>
      </c>
      <c r="AQ1" s="48" t="s">
        <v>42</v>
      </c>
      <c r="AR1" s="48" t="s">
        <v>43</v>
      </c>
      <c r="AS1" s="48" t="s">
        <v>44</v>
      </c>
      <c r="AT1" s="48" t="s">
        <v>45</v>
      </c>
      <c r="AU1" s="48" t="s">
        <v>46</v>
      </c>
      <c r="AV1" s="48" t="s">
        <v>47</v>
      </c>
      <c r="AW1" s="48" t="s">
        <v>48</v>
      </c>
      <c r="AX1" s="48" t="s">
        <v>49</v>
      </c>
      <c r="AY1" s="48" t="s">
        <v>50</v>
      </c>
      <c r="AZ1" s="48" t="s">
        <v>51</v>
      </c>
      <c r="BA1" s="48" t="s">
        <v>52</v>
      </c>
      <c r="BB1" s="48" t="s">
        <v>53</v>
      </c>
      <c r="BC1" s="48" t="s">
        <v>54</v>
      </c>
      <c r="BD1" s="48" t="s">
        <v>55</v>
      </c>
      <c r="BE1" s="48" t="s">
        <v>56</v>
      </c>
      <c r="BF1" s="48" t="s">
        <v>57</v>
      </c>
      <c r="BG1" s="48" t="s">
        <v>58</v>
      </c>
      <c r="BH1" s="48" t="s">
        <v>59</v>
      </c>
      <c r="BI1" s="48" t="s">
        <v>60</v>
      </c>
      <c r="BJ1" s="48" t="s">
        <v>61</v>
      </c>
      <c r="BK1" s="48" t="s">
        <v>62</v>
      </c>
      <c r="BL1" s="48" t="s">
        <v>63</v>
      </c>
      <c r="BM1" s="48" t="s">
        <v>64</v>
      </c>
      <c r="BN1" s="48" t="s">
        <v>65</v>
      </c>
      <c r="BO1" s="48" t="s">
        <v>66</v>
      </c>
      <c r="BP1" s="48" t="s">
        <v>67</v>
      </c>
      <c r="BQ1" s="48" t="s">
        <v>68</v>
      </c>
      <c r="BR1" s="48" t="s">
        <v>69</v>
      </c>
      <c r="BS1" s="48" t="s">
        <v>70</v>
      </c>
      <c r="BT1" s="48" t="s">
        <v>71</v>
      </c>
      <c r="BU1" s="48" t="s">
        <v>72</v>
      </c>
      <c r="BV1" s="48" t="s">
        <v>73</v>
      </c>
      <c r="BW1" s="48" t="s">
        <v>74</v>
      </c>
      <c r="BX1" s="48" t="s">
        <v>75</v>
      </c>
      <c r="BY1" s="48" t="s">
        <v>76</v>
      </c>
      <c r="BZ1" s="48" t="s">
        <v>77</v>
      </c>
      <c r="CA1" s="48" t="s">
        <v>78</v>
      </c>
      <c r="CB1" s="48" t="s">
        <v>79</v>
      </c>
      <c r="CC1" s="48" t="s">
        <v>80</v>
      </c>
      <c r="CD1" s="48" t="s">
        <v>81</v>
      </c>
      <c r="CE1" s="48" t="s">
        <v>82</v>
      </c>
      <c r="CF1" s="48" t="s">
        <v>83</v>
      </c>
      <c r="CG1" s="48" t="s">
        <v>84</v>
      </c>
      <c r="CH1" s="48" t="s">
        <v>85</v>
      </c>
      <c r="CI1" s="48" t="s">
        <v>86</v>
      </c>
      <c r="CJ1" s="48" t="s">
        <v>87</v>
      </c>
      <c r="CK1" s="48" t="s">
        <v>88</v>
      </c>
      <c r="CL1" s="48" t="s">
        <v>89</v>
      </c>
      <c r="CM1" s="48" t="s">
        <v>90</v>
      </c>
      <c r="CN1" s="48" t="s">
        <v>91</v>
      </c>
      <c r="CO1" s="48" t="s">
        <v>92</v>
      </c>
      <c r="CP1" s="48" t="s">
        <v>93</v>
      </c>
      <c r="CQ1" s="48" t="s">
        <v>94</v>
      </c>
      <c r="CR1" s="48" t="s">
        <v>95</v>
      </c>
      <c r="CS1" s="48" t="s">
        <v>96</v>
      </c>
      <c r="CT1" s="48" t="s">
        <v>97</v>
      </c>
      <c r="CU1" s="48" t="s">
        <v>98</v>
      </c>
      <c r="CV1" s="48" t="s">
        <v>99</v>
      </c>
      <c r="CW1" s="48" t="s">
        <v>100</v>
      </c>
      <c r="CX1" s="48" t="s">
        <v>101</v>
      </c>
      <c r="CY1" s="48" t="s">
        <v>102</v>
      </c>
      <c r="CZ1" s="48" t="s">
        <v>103</v>
      </c>
      <c r="DA1" s="48" t="s">
        <v>104</v>
      </c>
      <c r="DB1" s="48" t="s">
        <v>105</v>
      </c>
      <c r="DC1" s="48" t="s">
        <v>106</v>
      </c>
      <c r="DD1" s="48" t="s">
        <v>107</v>
      </c>
      <c r="DE1" s="48" t="s">
        <v>108</v>
      </c>
      <c r="DF1" s="48" t="s">
        <v>109</v>
      </c>
      <c r="DG1" s="48" t="s">
        <v>110</v>
      </c>
      <c r="DH1" s="48" t="s">
        <v>111</v>
      </c>
      <c r="DI1" s="48" t="s">
        <v>112</v>
      </c>
      <c r="DJ1" s="48" t="s">
        <v>113</v>
      </c>
      <c r="DK1" s="48" t="s">
        <v>114</v>
      </c>
      <c r="DL1" s="48" t="s">
        <v>115</v>
      </c>
      <c r="DM1" s="48" t="s">
        <v>116</v>
      </c>
      <c r="DN1" s="48" t="s">
        <v>117</v>
      </c>
      <c r="DO1" s="48" t="s">
        <v>118</v>
      </c>
      <c r="DP1" s="48" t="s">
        <v>119</v>
      </c>
      <c r="DQ1" s="48" t="s">
        <v>120</v>
      </c>
      <c r="DR1" s="48" t="s">
        <v>121</v>
      </c>
      <c r="DS1" s="48" t="s">
        <v>122</v>
      </c>
      <c r="DT1" s="48" t="s">
        <v>123</v>
      </c>
      <c r="DU1" s="48" t="s">
        <v>124</v>
      </c>
      <c r="DV1" s="48" t="s">
        <v>125</v>
      </c>
      <c r="DW1" s="48" t="s">
        <v>126</v>
      </c>
      <c r="DX1" s="48" t="s">
        <v>127</v>
      </c>
      <c r="DY1" s="48" t="s">
        <v>128</v>
      </c>
      <c r="DZ1" s="48" t="s">
        <v>129</v>
      </c>
      <c r="EA1" s="48" t="s">
        <v>130</v>
      </c>
      <c r="EB1" s="48" t="s">
        <v>131</v>
      </c>
      <c r="EC1" s="48" t="s">
        <v>132</v>
      </c>
      <c r="ED1" s="48" t="s">
        <v>133</v>
      </c>
      <c r="EE1" s="48" t="s">
        <v>134</v>
      </c>
      <c r="EF1" s="48" t="s">
        <v>135</v>
      </c>
      <c r="EG1" s="48" t="s">
        <v>136</v>
      </c>
      <c r="EH1" s="48" t="s">
        <v>137</v>
      </c>
      <c r="EI1" s="48" t="s">
        <v>138</v>
      </c>
      <c r="EJ1" s="48" t="s">
        <v>139</v>
      </c>
      <c r="EK1" s="48" t="s">
        <v>140</v>
      </c>
      <c r="EL1" s="48" t="s">
        <v>141</v>
      </c>
      <c r="EM1" s="48" t="s">
        <v>142</v>
      </c>
      <c r="EN1" s="48" t="s">
        <v>143</v>
      </c>
      <c r="EO1" s="48" t="s">
        <v>144</v>
      </c>
      <c r="EP1" s="48" t="s">
        <v>145</v>
      </c>
      <c r="EQ1" s="48" t="s">
        <v>146</v>
      </c>
      <c r="ER1" s="48" t="s">
        <v>147</v>
      </c>
      <c r="ES1" s="48" t="s">
        <v>148</v>
      </c>
      <c r="ET1" s="48" t="s">
        <v>149</v>
      </c>
      <c r="EU1" s="48" t="s">
        <v>150</v>
      </c>
      <c r="EV1" s="48" t="s">
        <v>151</v>
      </c>
      <c r="EW1" s="48" t="s">
        <v>152</v>
      </c>
      <c r="EX1" s="48" t="s">
        <v>153</v>
      </c>
      <c r="EY1" s="48" t="s">
        <v>154</v>
      </c>
      <c r="EZ1" s="48" t="s">
        <v>155</v>
      </c>
      <c r="FA1" s="48" t="s">
        <v>156</v>
      </c>
      <c r="FB1" s="48" t="s">
        <v>157</v>
      </c>
      <c r="FC1" s="48" t="s">
        <v>158</v>
      </c>
      <c r="FD1" s="48" t="s">
        <v>159</v>
      </c>
      <c r="FE1" s="48" t="s">
        <v>160</v>
      </c>
      <c r="FF1" s="48" t="s">
        <v>161</v>
      </c>
      <c r="FG1" s="48" t="s">
        <v>162</v>
      </c>
      <c r="FH1" s="48" t="s">
        <v>163</v>
      </c>
      <c r="FI1" s="48" t="s">
        <v>164</v>
      </c>
      <c r="FJ1" s="48" t="s">
        <v>165</v>
      </c>
      <c r="FK1" s="48" t="s">
        <v>166</v>
      </c>
      <c r="FL1" s="48" t="s">
        <v>167</v>
      </c>
      <c r="FM1" s="48" t="s">
        <v>168</v>
      </c>
      <c r="FN1" s="48" t="s">
        <v>169</v>
      </c>
      <c r="FO1" s="48" t="s">
        <v>170</v>
      </c>
      <c r="FP1" s="48" t="s">
        <v>171</v>
      </c>
      <c r="FQ1" s="48" t="s">
        <v>172</v>
      </c>
      <c r="FR1" s="48" t="s">
        <v>173</v>
      </c>
      <c r="FS1" s="48" t="s">
        <v>174</v>
      </c>
      <c r="FT1" s="48" t="s">
        <v>175</v>
      </c>
      <c r="FU1" s="48" t="s">
        <v>176</v>
      </c>
      <c r="FV1" s="48" t="s">
        <v>177</v>
      </c>
      <c r="FW1" s="48" t="s">
        <v>178</v>
      </c>
      <c r="FX1" s="48" t="s">
        <v>179</v>
      </c>
      <c r="FY1" s="48" t="s">
        <v>180</v>
      </c>
      <c r="FZ1" s="48" t="s">
        <v>181</v>
      </c>
      <c r="GA1" s="48" t="s">
        <v>182</v>
      </c>
      <c r="GB1" s="48" t="s">
        <v>183</v>
      </c>
      <c r="GC1" s="48" t="s">
        <v>184</v>
      </c>
      <c r="GD1" s="48" t="s">
        <v>185</v>
      </c>
      <c r="GE1" s="48" t="s">
        <v>186</v>
      </c>
      <c r="GF1" s="48" t="s">
        <v>187</v>
      </c>
      <c r="GG1" s="48" t="s">
        <v>188</v>
      </c>
      <c r="GH1" s="48" t="s">
        <v>189</v>
      </c>
      <c r="GI1" s="48" t="s">
        <v>190</v>
      </c>
      <c r="GJ1" s="48" t="s">
        <v>191</v>
      </c>
      <c r="GK1" s="48" t="s">
        <v>192</v>
      </c>
      <c r="GL1" s="48" t="s">
        <v>193</v>
      </c>
      <c r="GM1" s="48" t="s">
        <v>194</v>
      </c>
      <c r="GN1" s="48" t="s">
        <v>195</v>
      </c>
      <c r="GO1" s="48" t="s">
        <v>196</v>
      </c>
      <c r="GP1" s="48" t="s">
        <v>197</v>
      </c>
      <c r="GQ1" s="48" t="s">
        <v>198</v>
      </c>
      <c r="GR1" s="48" t="s">
        <v>199</v>
      </c>
      <c r="GS1" s="48" t="s">
        <v>200</v>
      </c>
      <c r="GT1" s="48" t="s">
        <v>201</v>
      </c>
      <c r="GU1" s="48" t="s">
        <v>202</v>
      </c>
      <c r="GV1" s="48" t="s">
        <v>203</v>
      </c>
      <c r="GW1" s="48" t="s">
        <v>204</v>
      </c>
      <c r="GX1" s="48" t="s">
        <v>205</v>
      </c>
      <c r="GY1" s="48" t="s">
        <v>206</v>
      </c>
      <c r="GZ1" s="48" t="s">
        <v>207</v>
      </c>
      <c r="HA1" s="48" t="s">
        <v>208</v>
      </c>
      <c r="HB1" s="48" t="s">
        <v>209</v>
      </c>
      <c r="HC1" s="48" t="s">
        <v>210</v>
      </c>
      <c r="HD1" s="48" t="s">
        <v>211</v>
      </c>
      <c r="HE1" s="48" t="s">
        <v>212</v>
      </c>
      <c r="HF1" s="48" t="s">
        <v>213</v>
      </c>
      <c r="HG1" s="48" t="s">
        <v>214</v>
      </c>
      <c r="HH1" s="48" t="s">
        <v>215</v>
      </c>
      <c r="HI1" s="48" t="s">
        <v>216</v>
      </c>
      <c r="HJ1" s="48" t="s">
        <v>217</v>
      </c>
      <c r="HK1" s="48" t="s">
        <v>218</v>
      </c>
      <c r="HL1" s="48" t="s">
        <v>219</v>
      </c>
      <c r="HM1" s="48" t="s">
        <v>220</v>
      </c>
      <c r="HN1" s="48" t="s">
        <v>221</v>
      </c>
      <c r="HO1" s="48" t="s">
        <v>222</v>
      </c>
      <c r="HP1" s="48" t="s">
        <v>223</v>
      </c>
      <c r="HQ1" s="48" t="s">
        <v>224</v>
      </c>
      <c r="HR1" s="48" t="s">
        <v>225</v>
      </c>
      <c r="HS1" s="48" t="s">
        <v>226</v>
      </c>
      <c r="HT1" s="48" t="s">
        <v>227</v>
      </c>
      <c r="HU1" s="48" t="s">
        <v>228</v>
      </c>
      <c r="HV1" s="48" t="s">
        <v>229</v>
      </c>
      <c r="HW1" s="48" t="s">
        <v>230</v>
      </c>
      <c r="HX1" s="48" t="s">
        <v>231</v>
      </c>
      <c r="HY1" s="48" t="s">
        <v>232</v>
      </c>
      <c r="HZ1" s="48" t="s">
        <v>233</v>
      </c>
      <c r="IA1" s="48" t="s">
        <v>234</v>
      </c>
      <c r="IB1" s="48" t="s">
        <v>235</v>
      </c>
      <c r="IC1" s="48" t="s">
        <v>236</v>
      </c>
      <c r="ID1" s="48" t="s">
        <v>237</v>
      </c>
      <c r="IE1" s="48" t="s">
        <v>238</v>
      </c>
      <c r="IF1" s="48" t="s">
        <v>239</v>
      </c>
      <c r="IG1" s="48" t="s">
        <v>240</v>
      </c>
      <c r="IH1" s="48" t="s">
        <v>241</v>
      </c>
      <c r="II1" s="48" t="s">
        <v>242</v>
      </c>
      <c r="IJ1" s="48" t="s">
        <v>243</v>
      </c>
      <c r="IK1" s="48" t="s">
        <v>244</v>
      </c>
      <c r="IL1" s="48" t="s">
        <v>245</v>
      </c>
      <c r="IM1" s="48" t="s">
        <v>246</v>
      </c>
      <c r="IN1" s="48" t="s">
        <v>247</v>
      </c>
      <c r="IO1" s="48" t="s">
        <v>248</v>
      </c>
      <c r="IP1" s="48" t="s">
        <v>249</v>
      </c>
      <c r="IQ1" s="48" t="s">
        <v>250</v>
      </c>
      <c r="IR1" s="48" t="s">
        <v>251</v>
      </c>
      <c r="IS1" s="48" t="s">
        <v>252</v>
      </c>
      <c r="IT1" s="48" t="s">
        <v>253</v>
      </c>
      <c r="IU1" s="48" t="s">
        <v>254</v>
      </c>
      <c r="IV1" s="48" t="s">
        <v>255</v>
      </c>
      <c r="IW1" s="48" t="s">
        <v>256</v>
      </c>
      <c r="IX1" s="48" t="s">
        <v>257</v>
      </c>
      <c r="IY1" s="48" t="s">
        <v>258</v>
      </c>
      <c r="IZ1" s="48" t="s">
        <v>259</v>
      </c>
      <c r="JA1" s="48" t="s">
        <v>260</v>
      </c>
      <c r="JB1" s="48" t="s">
        <v>261</v>
      </c>
      <c r="JC1" s="48" t="s">
        <v>262</v>
      </c>
      <c r="JD1" s="48" t="s">
        <v>263</v>
      </c>
      <c r="JE1" s="48" t="s">
        <v>264</v>
      </c>
      <c r="JF1" s="48" t="s">
        <v>265</v>
      </c>
      <c r="JG1" s="48" t="s">
        <v>266</v>
      </c>
      <c r="JH1" s="48" t="s">
        <v>267</v>
      </c>
      <c r="JI1" s="48" t="s">
        <v>268</v>
      </c>
      <c r="JJ1" s="48" t="s">
        <v>269</v>
      </c>
      <c r="JK1" s="48" t="s">
        <v>270</v>
      </c>
      <c r="JL1" s="48" t="s">
        <v>271</v>
      </c>
      <c r="JM1" s="48" t="s">
        <v>272</v>
      </c>
      <c r="JN1" s="48" t="s">
        <v>273</v>
      </c>
      <c r="JO1" s="48" t="s">
        <v>274</v>
      </c>
      <c r="JP1" s="48" t="s">
        <v>275</v>
      </c>
      <c r="JQ1" s="48" t="s">
        <v>276</v>
      </c>
      <c r="JR1" s="48" t="s">
        <v>277</v>
      </c>
      <c r="JS1" s="48" t="s">
        <v>278</v>
      </c>
      <c r="JT1" s="48" t="s">
        <v>279</v>
      </c>
      <c r="JU1" s="48" t="s">
        <v>280</v>
      </c>
      <c r="JV1" s="48" t="s">
        <v>281</v>
      </c>
      <c r="JW1" s="48" t="s">
        <v>282</v>
      </c>
      <c r="JX1" s="48" t="s">
        <v>283</v>
      </c>
      <c r="JY1" s="48" t="s">
        <v>284</v>
      </c>
      <c r="JZ1" s="48" t="s">
        <v>285</v>
      </c>
      <c r="KA1" s="48" t="s">
        <v>286</v>
      </c>
      <c r="KB1" s="48" t="s">
        <v>287</v>
      </c>
      <c r="KC1" s="48" t="s">
        <v>288</v>
      </c>
      <c r="KD1" s="48" t="s">
        <v>289</v>
      </c>
      <c r="KE1" s="48" t="s">
        <v>290</v>
      </c>
      <c r="KF1" s="48" t="s">
        <v>291</v>
      </c>
      <c r="KG1" s="48" t="s">
        <v>292</v>
      </c>
      <c r="KH1" s="48" t="s">
        <v>293</v>
      </c>
      <c r="KI1" s="48" t="s">
        <v>294</v>
      </c>
      <c r="KJ1" s="48" t="s">
        <v>295</v>
      </c>
      <c r="KK1" s="48" t="s">
        <v>296</v>
      </c>
      <c r="KL1" s="48" t="s">
        <v>297</v>
      </c>
      <c r="KM1" s="48" t="s">
        <v>298</v>
      </c>
      <c r="KN1" s="48" t="s">
        <v>299</v>
      </c>
      <c r="KO1" s="48" t="s">
        <v>300</v>
      </c>
      <c r="KP1" s="48" t="s">
        <v>301</v>
      </c>
      <c r="KQ1" s="48" t="s">
        <v>302</v>
      </c>
      <c r="KR1" s="48" t="s">
        <v>303</v>
      </c>
      <c r="KS1" s="48" t="s">
        <v>304</v>
      </c>
      <c r="KT1" s="48" t="s">
        <v>305</v>
      </c>
      <c r="KU1" s="48" t="s">
        <v>306</v>
      </c>
      <c r="KV1" s="48" t="s">
        <v>307</v>
      </c>
      <c r="KW1" s="48" t="s">
        <v>308</v>
      </c>
      <c r="KX1" s="48" t="s">
        <v>309</v>
      </c>
      <c r="KY1" s="48" t="s">
        <v>310</v>
      </c>
      <c r="KZ1" s="48" t="s">
        <v>311</v>
      </c>
      <c r="LA1" s="48" t="s">
        <v>312</v>
      </c>
      <c r="LB1" s="48" t="s">
        <v>313</v>
      </c>
      <c r="LC1" s="48" t="s">
        <v>314</v>
      </c>
      <c r="LD1" s="48" t="s">
        <v>315</v>
      </c>
      <c r="LE1" s="48" t="s">
        <v>316</v>
      </c>
      <c r="LF1" s="48" t="s">
        <v>317</v>
      </c>
      <c r="LG1" s="48" t="s">
        <v>318</v>
      </c>
      <c r="LH1" s="48" t="s">
        <v>319</v>
      </c>
      <c r="LI1" s="48" t="s">
        <v>320</v>
      </c>
      <c r="LJ1" s="48" t="s">
        <v>321</v>
      </c>
      <c r="LK1" s="48" t="s">
        <v>322</v>
      </c>
      <c r="LL1" s="48" t="s">
        <v>323</v>
      </c>
      <c r="LM1" s="48" t="s">
        <v>324</v>
      </c>
      <c r="LN1" s="48" t="s">
        <v>325</v>
      </c>
      <c r="LO1" s="48" t="s">
        <v>326</v>
      </c>
      <c r="LP1" s="48" t="s">
        <v>327</v>
      </c>
      <c r="LQ1" s="48" t="s">
        <v>328</v>
      </c>
      <c r="LR1" s="48" t="s">
        <v>329</v>
      </c>
      <c r="LS1" s="48" t="s">
        <v>330</v>
      </c>
      <c r="LT1" s="48" t="s">
        <v>331</v>
      </c>
      <c r="LU1" s="48" t="s">
        <v>332</v>
      </c>
      <c r="LV1" s="48" t="s">
        <v>333</v>
      </c>
      <c r="LW1" s="48" t="s">
        <v>334</v>
      </c>
      <c r="LX1" s="48" t="s">
        <v>335</v>
      </c>
      <c r="LY1" s="48" t="s">
        <v>336</v>
      </c>
      <c r="LZ1" s="48" t="s">
        <v>337</v>
      </c>
      <c r="MA1" s="48" t="s">
        <v>338</v>
      </c>
      <c r="MB1" s="48" t="s">
        <v>339</v>
      </c>
      <c r="MC1" s="48" t="s">
        <v>340</v>
      </c>
      <c r="MD1" s="48" t="s">
        <v>341</v>
      </c>
      <c r="ME1" s="48" t="s">
        <v>342</v>
      </c>
      <c r="MF1" s="48" t="s">
        <v>343</v>
      </c>
      <c r="MG1" s="48" t="s">
        <v>344</v>
      </c>
      <c r="MH1" s="48" t="s">
        <v>345</v>
      </c>
      <c r="MI1" s="48" t="s">
        <v>346</v>
      </c>
      <c r="MJ1" s="48" t="s">
        <v>347</v>
      </c>
      <c r="MK1" s="48" t="s">
        <v>348</v>
      </c>
      <c r="ML1" s="48" t="s">
        <v>349</v>
      </c>
      <c r="MM1" s="48" t="s">
        <v>350</v>
      </c>
      <c r="MN1" s="48" t="s">
        <v>351</v>
      </c>
      <c r="MO1" s="48" t="s">
        <v>352</v>
      </c>
      <c r="MP1" s="48" t="s">
        <v>353</v>
      </c>
      <c r="MQ1" s="48" t="s">
        <v>354</v>
      </c>
      <c r="MR1" s="48" t="s">
        <v>355</v>
      </c>
      <c r="MS1" s="48" t="s">
        <v>356</v>
      </c>
      <c r="MT1" s="48" t="s">
        <v>357</v>
      </c>
      <c r="MU1" s="48" t="s">
        <v>358</v>
      </c>
      <c r="MV1" s="48" t="s">
        <v>359</v>
      </c>
      <c r="MW1" s="48" t="s">
        <v>360</v>
      </c>
      <c r="MX1" s="48" t="s">
        <v>361</v>
      </c>
      <c r="MY1" s="48" t="s">
        <v>362</v>
      </c>
      <c r="MZ1" s="48" t="s">
        <v>363</v>
      </c>
      <c r="NA1" s="48" t="s">
        <v>364</v>
      </c>
      <c r="NB1" s="48" t="s">
        <v>365</v>
      </c>
      <c r="NC1" s="48" t="s">
        <v>366</v>
      </c>
      <c r="ND1" s="48" t="s">
        <v>367</v>
      </c>
      <c r="NE1" s="48" t="s">
        <v>368</v>
      </c>
      <c r="NF1" s="48" t="s">
        <v>369</v>
      </c>
      <c r="NG1" s="48" t="s">
        <v>370</v>
      </c>
      <c r="NH1" s="48" t="s">
        <v>371</v>
      </c>
      <c r="NI1" s="48" t="s">
        <v>372</v>
      </c>
      <c r="NJ1" s="48" t="s">
        <v>373</v>
      </c>
      <c r="NK1" s="48" t="s">
        <v>374</v>
      </c>
      <c r="NL1" s="48" t="s">
        <v>375</v>
      </c>
      <c r="NM1" s="48" t="s">
        <v>376</v>
      </c>
      <c r="NN1" s="48" t="s">
        <v>377</v>
      </c>
      <c r="NO1" s="48" t="s">
        <v>378</v>
      </c>
      <c r="NP1" s="48" t="s">
        <v>379</v>
      </c>
      <c r="NQ1" s="48" t="s">
        <v>380</v>
      </c>
      <c r="NR1" s="48" t="s">
        <v>381</v>
      </c>
      <c r="NS1" s="48" t="s">
        <v>382</v>
      </c>
      <c r="NT1" s="48" t="s">
        <v>383</v>
      </c>
      <c r="NU1" s="48" t="s">
        <v>384</v>
      </c>
      <c r="NV1" s="48" t="s">
        <v>385</v>
      </c>
      <c r="NW1" s="48" t="s">
        <v>386</v>
      </c>
      <c r="NX1" s="48" t="s">
        <v>387</v>
      </c>
      <c r="NY1" s="48" t="s">
        <v>388</v>
      </c>
      <c r="NZ1" s="48" t="s">
        <v>389</v>
      </c>
      <c r="OA1" s="48" t="s">
        <v>390</v>
      </c>
      <c r="OB1" s="48" t="s">
        <v>391</v>
      </c>
      <c r="OC1" s="48" t="s">
        <v>392</v>
      </c>
      <c r="OD1" s="48" t="s">
        <v>393</v>
      </c>
      <c r="OE1" s="48" t="s">
        <v>394</v>
      </c>
      <c r="OF1" s="48" t="s">
        <v>395</v>
      </c>
      <c r="OG1" s="48" t="s">
        <v>396</v>
      </c>
      <c r="OH1" s="48" t="s">
        <v>397</v>
      </c>
      <c r="OI1" s="48" t="s">
        <v>398</v>
      </c>
      <c r="OJ1" s="48" t="s">
        <v>399</v>
      </c>
      <c r="OK1" s="48" t="s">
        <v>400</v>
      </c>
      <c r="OL1" s="48" t="s">
        <v>401</v>
      </c>
      <c r="OM1" s="48" t="s">
        <v>402</v>
      </c>
      <c r="ON1" s="48" t="s">
        <v>403</v>
      </c>
      <c r="OO1" s="48" t="s">
        <v>404</v>
      </c>
      <c r="OP1" s="48" t="s">
        <v>405</v>
      </c>
      <c r="OQ1" s="48" t="s">
        <v>406</v>
      </c>
      <c r="OR1" s="48" t="s">
        <v>407</v>
      </c>
      <c r="OS1" s="48" t="s">
        <v>408</v>
      </c>
      <c r="OT1" s="48" t="s">
        <v>409</v>
      </c>
      <c r="OU1" s="48" t="s">
        <v>410</v>
      </c>
      <c r="OV1" s="48" t="s">
        <v>411</v>
      </c>
      <c r="OW1" s="48" t="s">
        <v>412</v>
      </c>
      <c r="OX1" s="48" t="s">
        <v>413</v>
      </c>
      <c r="OY1" s="48" t="s">
        <v>414</v>
      </c>
      <c r="OZ1" s="48" t="s">
        <v>415</v>
      </c>
      <c r="PA1" s="48" t="s">
        <v>416</v>
      </c>
      <c r="PB1" s="48" t="s">
        <v>417</v>
      </c>
      <c r="PC1" s="48" t="s">
        <v>418</v>
      </c>
      <c r="PD1" s="48" t="s">
        <v>419</v>
      </c>
      <c r="PE1" s="48" t="s">
        <v>420</v>
      </c>
      <c r="PF1" s="48" t="s">
        <v>421</v>
      </c>
      <c r="PG1" s="48" t="s">
        <v>422</v>
      </c>
      <c r="PH1" s="48" t="s">
        <v>423</v>
      </c>
      <c r="PI1" s="48" t="s">
        <v>424</v>
      </c>
      <c r="PJ1" s="48" t="s">
        <v>425</v>
      </c>
      <c r="PK1" s="48" t="s">
        <v>426</v>
      </c>
      <c r="PL1" s="48" t="s">
        <v>427</v>
      </c>
      <c r="PM1" s="48" t="s">
        <v>428</v>
      </c>
      <c r="PN1" s="48" t="s">
        <v>429</v>
      </c>
      <c r="PO1" s="48" t="s">
        <v>430</v>
      </c>
      <c r="PP1" s="48" t="s">
        <v>431</v>
      </c>
      <c r="PQ1" s="48" t="s">
        <v>432</v>
      </c>
      <c r="PR1" s="48" t="s">
        <v>433</v>
      </c>
      <c r="PS1" s="48" t="s">
        <v>434</v>
      </c>
      <c r="PT1" s="48" t="s">
        <v>435</v>
      </c>
      <c r="PU1" s="48" t="s">
        <v>436</v>
      </c>
      <c r="PV1" s="48" t="s">
        <v>437</v>
      </c>
      <c r="PW1" s="48" t="s">
        <v>438</v>
      </c>
      <c r="PX1" s="48" t="s">
        <v>439</v>
      </c>
      <c r="PY1" s="48" t="s">
        <v>440</v>
      </c>
      <c r="PZ1" s="48" t="s">
        <v>441</v>
      </c>
      <c r="QA1" s="48" t="s">
        <v>442</v>
      </c>
      <c r="QB1" s="48" t="s">
        <v>443</v>
      </c>
      <c r="QC1" s="48" t="s">
        <v>444</v>
      </c>
      <c r="QD1" s="48" t="s">
        <v>445</v>
      </c>
      <c r="QE1" s="48" t="s">
        <v>446</v>
      </c>
      <c r="QF1" s="48" t="s">
        <v>447</v>
      </c>
      <c r="QG1" s="48" t="s">
        <v>448</v>
      </c>
      <c r="QH1" s="48" t="s">
        <v>449</v>
      </c>
      <c r="QI1" s="48" t="s">
        <v>450</v>
      </c>
      <c r="QJ1" s="48" t="s">
        <v>451</v>
      </c>
      <c r="QK1" s="48" t="s">
        <v>452</v>
      </c>
      <c r="QL1" s="48" t="s">
        <v>453</v>
      </c>
      <c r="QM1" s="48" t="s">
        <v>454</v>
      </c>
      <c r="QN1" s="48" t="s">
        <v>455</v>
      </c>
      <c r="QO1" s="48" t="s">
        <v>456</v>
      </c>
      <c r="QP1" s="48" t="s">
        <v>457</v>
      </c>
      <c r="QQ1" s="48" t="s">
        <v>458</v>
      </c>
      <c r="QR1" s="48" t="s">
        <v>459</v>
      </c>
      <c r="QS1" s="48" t="s">
        <v>460</v>
      </c>
      <c r="QT1" s="48" t="s">
        <v>461</v>
      </c>
      <c r="QU1" s="48" t="s">
        <v>462</v>
      </c>
      <c r="QV1" s="48" t="s">
        <v>463</v>
      </c>
      <c r="QW1" s="48" t="s">
        <v>464</v>
      </c>
      <c r="QX1" s="48" t="s">
        <v>465</v>
      </c>
      <c r="QY1" s="48" t="s">
        <v>466</v>
      </c>
      <c r="QZ1" s="48" t="s">
        <v>467</v>
      </c>
      <c r="RA1" s="48" t="s">
        <v>468</v>
      </c>
      <c r="RB1" s="48" t="s">
        <v>469</v>
      </c>
      <c r="RC1" s="48" t="s">
        <v>470</v>
      </c>
      <c r="RD1" s="48" t="s">
        <v>471</v>
      </c>
      <c r="RE1" s="48" t="s">
        <v>472</v>
      </c>
      <c r="RF1" s="48" t="s">
        <v>473</v>
      </c>
      <c r="RG1" s="48" t="s">
        <v>474</v>
      </c>
      <c r="RH1" s="48" t="s">
        <v>475</v>
      </c>
      <c r="RI1" s="48" t="s">
        <v>476</v>
      </c>
      <c r="RJ1" s="48" t="s">
        <v>477</v>
      </c>
      <c r="RK1" s="48" t="s">
        <v>478</v>
      </c>
      <c r="RL1" s="48" t="s">
        <v>479</v>
      </c>
      <c r="RM1" s="48" t="s">
        <v>480</v>
      </c>
      <c r="RN1" s="48" t="s">
        <v>481</v>
      </c>
      <c r="RO1" s="48" t="s">
        <v>482</v>
      </c>
      <c r="RP1" s="48" t="s">
        <v>483</v>
      </c>
      <c r="RQ1" s="48" t="s">
        <v>484</v>
      </c>
      <c r="RR1" s="48" t="s">
        <v>485</v>
      </c>
      <c r="RS1" s="48" t="s">
        <v>486</v>
      </c>
      <c r="RT1" s="48" t="s">
        <v>487</v>
      </c>
      <c r="RU1" s="48" t="s">
        <v>488</v>
      </c>
      <c r="RV1" s="48" t="s">
        <v>489</v>
      </c>
      <c r="RW1" s="48" t="s">
        <v>490</v>
      </c>
      <c r="RX1" s="48" t="s">
        <v>491</v>
      </c>
      <c r="RY1" s="48" t="s">
        <v>492</v>
      </c>
      <c r="RZ1" s="48" t="s">
        <v>493</v>
      </c>
      <c r="SA1" s="48" t="s">
        <v>494</v>
      </c>
      <c r="SB1" s="48" t="s">
        <v>495</v>
      </c>
      <c r="SC1" s="48" t="s">
        <v>496</v>
      </c>
      <c r="SD1" s="48" t="s">
        <v>497</v>
      </c>
      <c r="SE1" s="48" t="s">
        <v>498</v>
      </c>
      <c r="SF1" s="48" t="s">
        <v>499</v>
      </c>
      <c r="SG1" s="48" t="s">
        <v>500</v>
      </c>
      <c r="SH1" s="48" t="s">
        <v>501</v>
      </c>
      <c r="SI1" s="48" t="s">
        <v>502</v>
      </c>
      <c r="SJ1" s="48" t="s">
        <v>503</v>
      </c>
      <c r="SK1" s="48" t="s">
        <v>504</v>
      </c>
      <c r="SL1" s="48" t="s">
        <v>505</v>
      </c>
      <c r="SM1" s="48" t="s">
        <v>506</v>
      </c>
      <c r="SN1" s="48" t="s">
        <v>507</v>
      </c>
      <c r="SO1" s="48" t="s">
        <v>508</v>
      </c>
      <c r="SP1" s="48" t="s">
        <v>509</v>
      </c>
      <c r="SQ1" s="48" t="s">
        <v>510</v>
      </c>
      <c r="SR1" s="48" t="s">
        <v>511</v>
      </c>
      <c r="SS1" s="48" t="s">
        <v>512</v>
      </c>
      <c r="ST1" s="48" t="s">
        <v>513</v>
      </c>
      <c r="SU1" s="48" t="s">
        <v>514</v>
      </c>
      <c r="SV1" s="48" t="s">
        <v>515</v>
      </c>
      <c r="SW1" s="48" t="s">
        <v>516</v>
      </c>
      <c r="SX1" s="48" t="s">
        <v>517</v>
      </c>
      <c r="SY1" s="48" t="s">
        <v>518</v>
      </c>
      <c r="SZ1" s="48" t="s">
        <v>519</v>
      </c>
      <c r="TA1" s="48" t="s">
        <v>520</v>
      </c>
      <c r="TB1" s="48" t="s">
        <v>521</v>
      </c>
      <c r="TC1" s="48" t="s">
        <v>522</v>
      </c>
      <c r="TD1" s="48" t="s">
        <v>523</v>
      </c>
      <c r="TE1" s="48" t="s">
        <v>524</v>
      </c>
      <c r="TF1" s="48" t="s">
        <v>525</v>
      </c>
      <c r="TG1" s="48" t="s">
        <v>526</v>
      </c>
      <c r="TH1" s="48" t="s">
        <v>527</v>
      </c>
      <c r="TI1" s="48" t="s">
        <v>528</v>
      </c>
      <c r="TJ1" s="48" t="s">
        <v>529</v>
      </c>
      <c r="TK1" s="48" t="s">
        <v>530</v>
      </c>
      <c r="TL1" s="48" t="s">
        <v>531</v>
      </c>
      <c r="TM1" s="48" t="s">
        <v>532</v>
      </c>
      <c r="TN1" s="48" t="s">
        <v>533</v>
      </c>
      <c r="TO1" s="48" t="s">
        <v>534</v>
      </c>
      <c r="TP1" s="48" t="s">
        <v>535</v>
      </c>
      <c r="TQ1" s="48" t="s">
        <v>536</v>
      </c>
      <c r="TR1" s="48" t="s">
        <v>537</v>
      </c>
      <c r="TS1" s="48" t="s">
        <v>538</v>
      </c>
      <c r="TT1" s="48" t="s">
        <v>539</v>
      </c>
      <c r="TU1" s="48" t="s">
        <v>540</v>
      </c>
      <c r="TV1" s="48" t="s">
        <v>541</v>
      </c>
      <c r="TW1" s="48" t="s">
        <v>542</v>
      </c>
      <c r="TX1" s="48" t="s">
        <v>543</v>
      </c>
      <c r="TY1" s="48" t="s">
        <v>544</v>
      </c>
      <c r="TZ1" s="48" t="s">
        <v>545</v>
      </c>
      <c r="UA1" s="48" t="s">
        <v>546</v>
      </c>
      <c r="UB1" s="48" t="s">
        <v>547</v>
      </c>
      <c r="UC1" s="48" t="s">
        <v>548</v>
      </c>
      <c r="UD1" s="48" t="s">
        <v>549</v>
      </c>
      <c r="UE1" s="48" t="s">
        <v>550</v>
      </c>
      <c r="UF1" s="48" t="s">
        <v>551</v>
      </c>
      <c r="UG1" s="48" t="s">
        <v>552</v>
      </c>
      <c r="UH1" s="48" t="s">
        <v>553</v>
      </c>
      <c r="UI1" s="48" t="s">
        <v>554</v>
      </c>
      <c r="UJ1" s="48" t="s">
        <v>555</v>
      </c>
      <c r="UK1" s="48" t="s">
        <v>556</v>
      </c>
      <c r="UL1" s="48" t="s">
        <v>557</v>
      </c>
      <c r="UM1" s="48" t="s">
        <v>558</v>
      </c>
      <c r="UN1" s="48" t="s">
        <v>559</v>
      </c>
      <c r="UO1" s="48" t="s">
        <v>560</v>
      </c>
      <c r="UP1" s="48" t="s">
        <v>561</v>
      </c>
      <c r="UQ1" s="48" t="s">
        <v>562</v>
      </c>
      <c r="UR1" s="48" t="s">
        <v>563</v>
      </c>
      <c r="US1" s="48" t="s">
        <v>564</v>
      </c>
      <c r="UT1" s="48" t="s">
        <v>565</v>
      </c>
      <c r="UU1" s="48" t="s">
        <v>566</v>
      </c>
      <c r="UV1" s="48" t="s">
        <v>567</v>
      </c>
      <c r="UW1" s="48" t="s">
        <v>568</v>
      </c>
      <c r="UX1" s="48" t="s">
        <v>569</v>
      </c>
      <c r="UY1" s="48" t="s">
        <v>570</v>
      </c>
      <c r="UZ1" s="48" t="s">
        <v>571</v>
      </c>
      <c r="VA1" s="48" t="s">
        <v>572</v>
      </c>
      <c r="VB1" s="48" t="s">
        <v>573</v>
      </c>
      <c r="VC1" s="48" t="s">
        <v>574</v>
      </c>
      <c r="VD1" s="48" t="s">
        <v>575</v>
      </c>
      <c r="VE1" s="48" t="s">
        <v>576</v>
      </c>
      <c r="VF1" s="48" t="s">
        <v>577</v>
      </c>
      <c r="VG1" s="48" t="s">
        <v>578</v>
      </c>
      <c r="VH1" s="48" t="s">
        <v>579</v>
      </c>
      <c r="VI1" s="48" t="s">
        <v>580</v>
      </c>
      <c r="VJ1" s="48" t="s">
        <v>581</v>
      </c>
      <c r="VK1" s="48" t="s">
        <v>582</v>
      </c>
      <c r="VL1" s="48" t="s">
        <v>583</v>
      </c>
      <c r="VM1" s="48" t="s">
        <v>584</v>
      </c>
      <c r="VN1" s="48" t="s">
        <v>585</v>
      </c>
      <c r="VO1" s="48" t="s">
        <v>586</v>
      </c>
      <c r="VP1" s="48" t="s">
        <v>587</v>
      </c>
      <c r="VQ1" s="48" t="s">
        <v>588</v>
      </c>
      <c r="VR1" s="48" t="s">
        <v>589</v>
      </c>
      <c r="VS1" s="48" t="s">
        <v>590</v>
      </c>
      <c r="VT1" s="48" t="s">
        <v>591</v>
      </c>
      <c r="VU1" s="48" t="s">
        <v>592</v>
      </c>
      <c r="VV1" s="48" t="s">
        <v>593</v>
      </c>
      <c r="VW1" s="48" t="s">
        <v>594</v>
      </c>
      <c r="VX1" s="48" t="s">
        <v>595</v>
      </c>
      <c r="VY1" s="48" t="s">
        <v>596</v>
      </c>
      <c r="VZ1" s="48" t="s">
        <v>597</v>
      </c>
      <c r="WA1" s="48" t="s">
        <v>598</v>
      </c>
      <c r="WB1" s="48" t="s">
        <v>599</v>
      </c>
      <c r="WC1" s="48" t="s">
        <v>600</v>
      </c>
      <c r="WD1" s="48" t="s">
        <v>601</v>
      </c>
      <c r="WE1" s="48" t="s">
        <v>602</v>
      </c>
      <c r="WF1" s="48" t="s">
        <v>603</v>
      </c>
      <c r="WG1" s="48" t="s">
        <v>604</v>
      </c>
      <c r="WH1" s="48" t="s">
        <v>605</v>
      </c>
      <c r="WI1" s="48" t="s">
        <v>606</v>
      </c>
      <c r="WJ1" s="48" t="s">
        <v>607</v>
      </c>
      <c r="WK1" s="48" t="s">
        <v>608</v>
      </c>
      <c r="WL1" s="48" t="s">
        <v>609</v>
      </c>
      <c r="WM1" s="48" t="s">
        <v>610</v>
      </c>
      <c r="WN1" s="48" t="s">
        <v>611</v>
      </c>
      <c r="WO1" s="48" t="s">
        <v>612</v>
      </c>
      <c r="WP1" s="48" t="s">
        <v>613</v>
      </c>
      <c r="WQ1" s="48" t="s">
        <v>614</v>
      </c>
      <c r="WR1" s="48" t="s">
        <v>615</v>
      </c>
      <c r="WS1" s="48" t="s">
        <v>616</v>
      </c>
      <c r="WT1" s="48" t="s">
        <v>617</v>
      </c>
      <c r="WU1" s="48" t="s">
        <v>618</v>
      </c>
      <c r="WV1" s="48" t="s">
        <v>619</v>
      </c>
      <c r="WW1" s="48" t="s">
        <v>620</v>
      </c>
      <c r="WX1" s="48" t="s">
        <v>621</v>
      </c>
      <c r="WY1" s="48" t="s">
        <v>622</v>
      </c>
      <c r="WZ1" s="48" t="s">
        <v>623</v>
      </c>
      <c r="XA1" s="48" t="s">
        <v>624</v>
      </c>
      <c r="XB1" s="48" t="s">
        <v>625</v>
      </c>
      <c r="XC1" s="48" t="s">
        <v>626</v>
      </c>
      <c r="XD1" s="48" t="s">
        <v>627</v>
      </c>
      <c r="XE1" s="48" t="s">
        <v>628</v>
      </c>
      <c r="XF1" s="48" t="s">
        <v>629</v>
      </c>
      <c r="XG1" s="48" t="s">
        <v>630</v>
      </c>
      <c r="XH1" s="48" t="s">
        <v>631</v>
      </c>
      <c r="XI1" s="48" t="s">
        <v>632</v>
      </c>
      <c r="XJ1" s="48" t="s">
        <v>633</v>
      </c>
      <c r="XK1" s="48" t="s">
        <v>634</v>
      </c>
      <c r="XL1" s="48" t="s">
        <v>635</v>
      </c>
      <c r="XM1" s="48" t="s">
        <v>636</v>
      </c>
      <c r="XN1" s="48" t="s">
        <v>637</v>
      </c>
      <c r="XO1" s="48" t="s">
        <v>638</v>
      </c>
      <c r="XP1" s="48" t="s">
        <v>639</v>
      </c>
      <c r="XQ1" s="48" t="s">
        <v>640</v>
      </c>
      <c r="XR1" s="48" t="s">
        <v>641</v>
      </c>
      <c r="XS1" s="48" t="s">
        <v>642</v>
      </c>
      <c r="XT1" s="48" t="s">
        <v>643</v>
      </c>
      <c r="XU1" s="48" t="s">
        <v>644</v>
      </c>
      <c r="XV1" s="48" t="s">
        <v>645</v>
      </c>
      <c r="XW1" s="48" t="s">
        <v>646</v>
      </c>
      <c r="XX1" s="48" t="s">
        <v>647</v>
      </c>
      <c r="XY1" s="48" t="s">
        <v>648</v>
      </c>
      <c r="XZ1" s="48" t="s">
        <v>649</v>
      </c>
      <c r="YA1" s="48" t="s">
        <v>650</v>
      </c>
      <c r="YB1" s="48" t="s">
        <v>651</v>
      </c>
      <c r="YC1" s="48" t="s">
        <v>652</v>
      </c>
      <c r="YD1" s="48" t="s">
        <v>653</v>
      </c>
      <c r="YE1" s="48" t="s">
        <v>654</v>
      </c>
      <c r="YF1" s="48" t="s">
        <v>655</v>
      </c>
      <c r="YG1" s="48" t="s">
        <v>656</v>
      </c>
      <c r="YH1" s="48" t="s">
        <v>657</v>
      </c>
      <c r="YI1" s="48" t="s">
        <v>658</v>
      </c>
      <c r="YJ1" s="48" t="s">
        <v>659</v>
      </c>
      <c r="YK1" s="48" t="s">
        <v>660</v>
      </c>
      <c r="YL1" s="48" t="s">
        <v>661</v>
      </c>
      <c r="YM1" s="48" t="s">
        <v>662</v>
      </c>
      <c r="YN1" s="48" t="s">
        <v>663</v>
      </c>
      <c r="YO1" s="48" t="s">
        <v>664</v>
      </c>
      <c r="YP1" s="48" t="s">
        <v>665</v>
      </c>
      <c r="YQ1" s="48" t="s">
        <v>666</v>
      </c>
      <c r="YR1" s="48" t="s">
        <v>667</v>
      </c>
      <c r="YS1" s="48" t="s">
        <v>668</v>
      </c>
      <c r="YT1" s="48" t="s">
        <v>669</v>
      </c>
      <c r="YU1" s="48" t="s">
        <v>670</v>
      </c>
      <c r="YV1" s="48" t="s">
        <v>671</v>
      </c>
      <c r="YW1" s="48" t="s">
        <v>672</v>
      </c>
      <c r="YX1" s="48" t="s">
        <v>673</v>
      </c>
      <c r="YY1" s="48" t="s">
        <v>674</v>
      </c>
      <c r="YZ1" s="48" t="s">
        <v>675</v>
      </c>
      <c r="ZA1" s="48" t="s">
        <v>676</v>
      </c>
      <c r="ZB1" s="48" t="s">
        <v>677</v>
      </c>
      <c r="ZC1" s="48" t="s">
        <v>678</v>
      </c>
      <c r="ZD1" s="48" t="s">
        <v>679</v>
      </c>
      <c r="ZE1" s="48" t="s">
        <v>680</v>
      </c>
      <c r="ZF1" s="48" t="s">
        <v>681</v>
      </c>
      <c r="ZG1" s="48" t="s">
        <v>682</v>
      </c>
      <c r="ZH1" s="48" t="s">
        <v>683</v>
      </c>
      <c r="ZI1" s="48" t="s">
        <v>684</v>
      </c>
      <c r="ZJ1" s="48" t="s">
        <v>685</v>
      </c>
      <c r="ZK1" s="48" t="s">
        <v>686</v>
      </c>
      <c r="ZL1" s="48" t="s">
        <v>687</v>
      </c>
      <c r="ZM1" s="48" t="s">
        <v>688</v>
      </c>
      <c r="ZN1" s="48" t="s">
        <v>689</v>
      </c>
      <c r="ZO1" s="48" t="s">
        <v>690</v>
      </c>
      <c r="ZP1" s="48" t="s">
        <v>691</v>
      </c>
      <c r="ZQ1" s="48" t="s">
        <v>692</v>
      </c>
      <c r="ZR1" s="48" t="s">
        <v>693</v>
      </c>
      <c r="ZS1" s="48" t="s">
        <v>694</v>
      </c>
      <c r="ZT1" s="48" t="s">
        <v>695</v>
      </c>
      <c r="ZU1" s="48" t="s">
        <v>696</v>
      </c>
      <c r="ZV1" s="48" t="s">
        <v>697</v>
      </c>
      <c r="ZW1" s="48" t="s">
        <v>698</v>
      </c>
      <c r="ZX1" s="48" t="s">
        <v>699</v>
      </c>
      <c r="ZY1" s="48" t="s">
        <v>700</v>
      </c>
      <c r="ZZ1" s="48" t="s">
        <v>701</v>
      </c>
      <c r="AAA1" s="48" t="s">
        <v>702</v>
      </c>
      <c r="AAB1" s="48" t="s">
        <v>703</v>
      </c>
      <c r="AAC1" s="48" t="s">
        <v>704</v>
      </c>
      <c r="AAD1" s="48" t="s">
        <v>705</v>
      </c>
      <c r="AAE1" s="48" t="s">
        <v>706</v>
      </c>
      <c r="AAF1" s="48" t="s">
        <v>707</v>
      </c>
      <c r="AAG1" s="48" t="s">
        <v>708</v>
      </c>
      <c r="AAH1" s="48" t="s">
        <v>709</v>
      </c>
      <c r="AAI1" s="48" t="s">
        <v>710</v>
      </c>
      <c r="AAJ1" s="48" t="s">
        <v>711</v>
      </c>
      <c r="AAK1" s="48" t="s">
        <v>712</v>
      </c>
      <c r="AAL1" s="48" t="s">
        <v>713</v>
      </c>
      <c r="AAM1" s="48" t="s">
        <v>714</v>
      </c>
      <c r="AAN1" s="48" t="s">
        <v>715</v>
      </c>
      <c r="AAO1" s="48" t="s">
        <v>716</v>
      </c>
      <c r="AAP1" s="48" t="s">
        <v>717</v>
      </c>
      <c r="AAQ1" s="48" t="s">
        <v>718</v>
      </c>
      <c r="AAR1" s="48" t="s">
        <v>719</v>
      </c>
      <c r="AAS1" s="48" t="s">
        <v>720</v>
      </c>
      <c r="AAT1" s="48" t="s">
        <v>721</v>
      </c>
      <c r="AAU1" s="48" t="s">
        <v>722</v>
      </c>
      <c r="AAV1" s="48" t="s">
        <v>723</v>
      </c>
      <c r="AAW1" s="48" t="s">
        <v>724</v>
      </c>
      <c r="AAX1" s="48" t="s">
        <v>725</v>
      </c>
      <c r="AAY1" s="48" t="s">
        <v>726</v>
      </c>
      <c r="AAZ1" s="48" t="s">
        <v>727</v>
      </c>
      <c r="ABA1" s="48" t="s">
        <v>728</v>
      </c>
      <c r="ABB1" s="48" t="s">
        <v>729</v>
      </c>
      <c r="ABC1" s="48" t="s">
        <v>730</v>
      </c>
      <c r="ABD1" s="48" t="s">
        <v>731</v>
      </c>
      <c r="ABE1" s="48" t="s">
        <v>732</v>
      </c>
      <c r="ABF1" s="48" t="s">
        <v>733</v>
      </c>
      <c r="ABG1" s="48" t="s">
        <v>734</v>
      </c>
      <c r="ABH1" s="48" t="s">
        <v>735</v>
      </c>
      <c r="ABI1" s="48" t="s">
        <v>736</v>
      </c>
      <c r="ABJ1" s="48" t="s">
        <v>737</v>
      </c>
      <c r="ABK1" s="48" t="s">
        <v>738</v>
      </c>
      <c r="ABL1" s="48" t="s">
        <v>739</v>
      </c>
      <c r="ABM1" s="48" t="s">
        <v>740</v>
      </c>
      <c r="ABN1" s="48" t="s">
        <v>741</v>
      </c>
      <c r="ABO1" s="48" t="s">
        <v>742</v>
      </c>
      <c r="ABP1" s="48" t="s">
        <v>743</v>
      </c>
      <c r="ABQ1" s="48" t="s">
        <v>744</v>
      </c>
      <c r="ABR1" s="48" t="s">
        <v>745</v>
      </c>
      <c r="ABS1" s="48" t="s">
        <v>746</v>
      </c>
      <c r="ABT1" s="48" t="s">
        <v>747</v>
      </c>
      <c r="ABU1" s="48" t="s">
        <v>748</v>
      </c>
      <c r="ABV1" s="48" t="s">
        <v>749</v>
      </c>
      <c r="ABW1" s="48" t="s">
        <v>750</v>
      </c>
      <c r="ABX1" s="48" t="s">
        <v>751</v>
      </c>
      <c r="ABY1" s="48" t="s">
        <v>752</v>
      </c>
      <c r="ABZ1" s="48" t="s">
        <v>753</v>
      </c>
      <c r="ACA1" s="48" t="s">
        <v>754</v>
      </c>
      <c r="ACB1" s="48" t="s">
        <v>755</v>
      </c>
      <c r="ACC1" s="48" t="s">
        <v>756</v>
      </c>
      <c r="ACD1" s="48" t="s">
        <v>757</v>
      </c>
      <c r="ACE1" s="48" t="s">
        <v>758</v>
      </c>
      <c r="ACF1" s="48" t="s">
        <v>759</v>
      </c>
      <c r="ACG1" s="48" t="s">
        <v>760</v>
      </c>
      <c r="ACH1" s="48" t="s">
        <v>761</v>
      </c>
      <c r="ACI1" s="48" t="s">
        <v>762</v>
      </c>
      <c r="ACJ1" s="48" t="s">
        <v>763</v>
      </c>
      <c r="ACK1" s="48" t="s">
        <v>764</v>
      </c>
      <c r="ACL1" s="48" t="s">
        <v>765</v>
      </c>
      <c r="ACM1" s="48" t="s">
        <v>766</v>
      </c>
      <c r="ACN1" s="48" t="s">
        <v>767</v>
      </c>
      <c r="ACO1" s="48" t="s">
        <v>768</v>
      </c>
      <c r="ACP1" s="48" t="s">
        <v>769</v>
      </c>
      <c r="ACQ1" s="48" t="s">
        <v>770</v>
      </c>
      <c r="ACR1" s="48" t="s">
        <v>771</v>
      </c>
      <c r="ACS1" s="48" t="s">
        <v>772</v>
      </c>
      <c r="ACT1" s="48" t="s">
        <v>773</v>
      </c>
      <c r="ACU1" s="48" t="s">
        <v>774</v>
      </c>
      <c r="ACV1" s="48" t="s">
        <v>775</v>
      </c>
      <c r="ACW1" s="48" t="s">
        <v>776</v>
      </c>
      <c r="ACX1" s="48" t="s">
        <v>777</v>
      </c>
      <c r="ACY1" s="48" t="s">
        <v>778</v>
      </c>
      <c r="ACZ1" s="48" t="s">
        <v>779</v>
      </c>
      <c r="ADA1" s="48" t="s">
        <v>780</v>
      </c>
      <c r="ADB1" s="48" t="s">
        <v>781</v>
      </c>
      <c r="ADC1" s="48" t="s">
        <v>782</v>
      </c>
      <c r="ADD1" s="48" t="s">
        <v>783</v>
      </c>
      <c r="ADE1" s="48" t="s">
        <v>784</v>
      </c>
      <c r="ADF1" s="48" t="s">
        <v>785</v>
      </c>
      <c r="ADG1" s="48" t="s">
        <v>786</v>
      </c>
      <c r="ADH1" s="48" t="s">
        <v>787</v>
      </c>
      <c r="ADI1" s="48" t="s">
        <v>788</v>
      </c>
      <c r="ADJ1" s="48" t="s">
        <v>789</v>
      </c>
      <c r="ADK1" s="48" t="s">
        <v>790</v>
      </c>
      <c r="ADL1" s="48" t="s">
        <v>791</v>
      </c>
      <c r="ADM1" s="48" t="s">
        <v>792</v>
      </c>
      <c r="ADN1" s="48" t="s">
        <v>793</v>
      </c>
      <c r="ADO1" s="48" t="s">
        <v>794</v>
      </c>
      <c r="ADP1" s="48" t="s">
        <v>795</v>
      </c>
      <c r="ADQ1" s="48" t="s">
        <v>796</v>
      </c>
      <c r="ADR1" s="48" t="s">
        <v>797</v>
      </c>
      <c r="ADS1" s="48" t="s">
        <v>798</v>
      </c>
      <c r="ADT1" s="48" t="s">
        <v>799</v>
      </c>
      <c r="ADU1" s="48" t="s">
        <v>800</v>
      </c>
      <c r="ADV1" s="48" t="s">
        <v>801</v>
      </c>
      <c r="ADW1" s="48" t="s">
        <v>802</v>
      </c>
      <c r="ADX1" s="48" t="s">
        <v>803</v>
      </c>
      <c r="ADY1" s="48" t="s">
        <v>804</v>
      </c>
      <c r="ADZ1" s="48" t="s">
        <v>805</v>
      </c>
      <c r="AEA1" s="48" t="s">
        <v>806</v>
      </c>
      <c r="AEB1" s="48" t="s">
        <v>807</v>
      </c>
      <c r="AEC1" s="48" t="s">
        <v>808</v>
      </c>
      <c r="AED1" s="48" t="s">
        <v>809</v>
      </c>
      <c r="AEE1" s="48" t="s">
        <v>810</v>
      </c>
      <c r="AEF1" s="48" t="s">
        <v>811</v>
      </c>
      <c r="AEG1" s="48" t="s">
        <v>812</v>
      </c>
      <c r="AEH1" s="48" t="s">
        <v>813</v>
      </c>
      <c r="AEI1" s="48" t="s">
        <v>814</v>
      </c>
      <c r="AEJ1" s="48" t="s">
        <v>815</v>
      </c>
      <c r="AEK1" s="48" t="s">
        <v>816</v>
      </c>
      <c r="AEL1" s="48" t="s">
        <v>817</v>
      </c>
      <c r="AEM1" s="48" t="s">
        <v>818</v>
      </c>
      <c r="AEN1" s="48" t="s">
        <v>819</v>
      </c>
      <c r="AEO1" s="48" t="s">
        <v>820</v>
      </c>
      <c r="AEP1" s="48" t="s">
        <v>821</v>
      </c>
      <c r="AEQ1" s="48" t="s">
        <v>822</v>
      </c>
      <c r="AER1" s="48" t="s">
        <v>823</v>
      </c>
      <c r="AES1" s="48" t="s">
        <v>824</v>
      </c>
      <c r="AET1" s="48" t="s">
        <v>825</v>
      </c>
      <c r="AEU1" s="48" t="s">
        <v>826</v>
      </c>
      <c r="AEV1" s="48" t="s">
        <v>827</v>
      </c>
      <c r="AEW1" s="48" t="s">
        <v>828</v>
      </c>
      <c r="AEX1" s="48" t="s">
        <v>829</v>
      </c>
      <c r="AEY1" s="48" t="s">
        <v>830</v>
      </c>
      <c r="AEZ1" s="48" t="s">
        <v>831</v>
      </c>
      <c r="AFA1" s="48" t="s">
        <v>832</v>
      </c>
      <c r="AFB1" s="48" t="s">
        <v>833</v>
      </c>
      <c r="AFC1" s="48" t="s">
        <v>834</v>
      </c>
      <c r="AFD1" s="48" t="s">
        <v>835</v>
      </c>
      <c r="AFE1" s="48" t="s">
        <v>836</v>
      </c>
      <c r="AFF1" s="48" t="s">
        <v>837</v>
      </c>
      <c r="AFG1" s="48" t="s">
        <v>838</v>
      </c>
      <c r="AFH1" s="48" t="s">
        <v>839</v>
      </c>
      <c r="AFI1" s="48" t="s">
        <v>840</v>
      </c>
      <c r="AFJ1" s="48" t="s">
        <v>841</v>
      </c>
      <c r="AFK1" s="48" t="s">
        <v>842</v>
      </c>
      <c r="AFL1" s="48" t="s">
        <v>843</v>
      </c>
      <c r="AFM1" s="48" t="s">
        <v>844</v>
      </c>
      <c r="AFN1" s="48" t="s">
        <v>845</v>
      </c>
      <c r="AFO1" s="48" t="s">
        <v>846</v>
      </c>
      <c r="AFP1" s="48" t="s">
        <v>847</v>
      </c>
      <c r="AFQ1" s="48" t="s">
        <v>848</v>
      </c>
      <c r="AFR1" s="48" t="s">
        <v>849</v>
      </c>
      <c r="AFS1" s="48" t="s">
        <v>850</v>
      </c>
      <c r="AFT1" s="48" t="s">
        <v>851</v>
      </c>
      <c r="AFU1" s="48" t="s">
        <v>852</v>
      </c>
      <c r="AFV1" s="48" t="s">
        <v>853</v>
      </c>
      <c r="AFW1" s="48" t="s">
        <v>854</v>
      </c>
      <c r="AFX1" s="48" t="s">
        <v>855</v>
      </c>
      <c r="AFY1" s="48" t="s">
        <v>856</v>
      </c>
      <c r="AFZ1" s="48" t="s">
        <v>857</v>
      </c>
      <c r="AGA1" s="48" t="s">
        <v>858</v>
      </c>
      <c r="AGB1" s="48" t="s">
        <v>859</v>
      </c>
      <c r="AGC1" s="48" t="s">
        <v>860</v>
      </c>
      <c r="AGD1" s="48" t="s">
        <v>861</v>
      </c>
      <c r="AGE1" s="48" t="s">
        <v>862</v>
      </c>
      <c r="AGF1" s="48" t="s">
        <v>863</v>
      </c>
      <c r="AGG1" s="48" t="s">
        <v>864</v>
      </c>
      <c r="AGH1" s="48" t="s">
        <v>865</v>
      </c>
      <c r="AGI1" s="48" t="s">
        <v>866</v>
      </c>
      <c r="AGJ1" s="48" t="s">
        <v>867</v>
      </c>
      <c r="AGK1" s="48" t="s">
        <v>868</v>
      </c>
      <c r="AGL1" s="48" t="s">
        <v>869</v>
      </c>
      <c r="AGM1" s="48" t="s">
        <v>870</v>
      </c>
      <c r="AGN1" s="48" t="s">
        <v>871</v>
      </c>
      <c r="AGO1" s="48" t="s">
        <v>872</v>
      </c>
      <c r="AGP1" s="48" t="s">
        <v>873</v>
      </c>
      <c r="AGQ1" s="48" t="s">
        <v>874</v>
      </c>
      <c r="AGR1" s="48" t="s">
        <v>875</v>
      </c>
      <c r="AGS1" s="48" t="s">
        <v>876</v>
      </c>
      <c r="AGT1" s="48" t="s">
        <v>877</v>
      </c>
      <c r="AGU1" s="48" t="s">
        <v>878</v>
      </c>
      <c r="AGV1" s="48" t="s">
        <v>879</v>
      </c>
      <c r="AGW1" s="48" t="s">
        <v>880</v>
      </c>
      <c r="AGX1" s="48" t="s">
        <v>881</v>
      </c>
      <c r="AGY1" s="48" t="s">
        <v>882</v>
      </c>
      <c r="AGZ1" s="48" t="s">
        <v>883</v>
      </c>
      <c r="AHA1" s="48" t="s">
        <v>884</v>
      </c>
      <c r="AHB1" s="48" t="s">
        <v>885</v>
      </c>
      <c r="AHC1" s="48" t="s">
        <v>886</v>
      </c>
      <c r="AHD1" s="48" t="s">
        <v>887</v>
      </c>
      <c r="AHE1" s="48" t="s">
        <v>888</v>
      </c>
      <c r="AHF1" s="48" t="s">
        <v>889</v>
      </c>
      <c r="AHG1" s="48" t="s">
        <v>890</v>
      </c>
      <c r="AHH1" s="48" t="s">
        <v>891</v>
      </c>
      <c r="AHI1" s="48" t="s">
        <v>892</v>
      </c>
      <c r="AHJ1" s="48" t="s">
        <v>893</v>
      </c>
      <c r="AHK1" s="48" t="s">
        <v>894</v>
      </c>
      <c r="AHL1" s="48" t="s">
        <v>895</v>
      </c>
      <c r="AHM1" s="48" t="s">
        <v>896</v>
      </c>
      <c r="AHN1" s="48" t="s">
        <v>897</v>
      </c>
      <c r="AHO1" s="48" t="s">
        <v>898</v>
      </c>
      <c r="AHP1" s="48" t="s">
        <v>899</v>
      </c>
      <c r="AHQ1" s="48" t="s">
        <v>900</v>
      </c>
      <c r="AHR1" s="48" t="s">
        <v>901</v>
      </c>
      <c r="AHS1" s="48" t="s">
        <v>902</v>
      </c>
      <c r="AHT1" s="48" t="s">
        <v>903</v>
      </c>
      <c r="AHU1" s="48" t="s">
        <v>904</v>
      </c>
      <c r="AHV1" s="48" t="s">
        <v>905</v>
      </c>
      <c r="AHW1" s="48" t="s">
        <v>906</v>
      </c>
      <c r="AHX1" s="48" t="s">
        <v>907</v>
      </c>
      <c r="AHY1" s="48" t="s">
        <v>908</v>
      </c>
      <c r="AHZ1" s="48" t="s">
        <v>909</v>
      </c>
      <c r="AIA1" s="48" t="s">
        <v>910</v>
      </c>
      <c r="AIB1" s="48" t="s">
        <v>911</v>
      </c>
      <c r="AIC1" s="48" t="s">
        <v>912</v>
      </c>
      <c r="AID1" s="48" t="s">
        <v>913</v>
      </c>
      <c r="AIE1" s="48" t="s">
        <v>914</v>
      </c>
      <c r="AIF1" s="48" t="s">
        <v>915</v>
      </c>
      <c r="AIG1" s="48" t="s">
        <v>916</v>
      </c>
      <c r="AIH1" s="48" t="s">
        <v>917</v>
      </c>
      <c r="AII1" s="48" t="s">
        <v>918</v>
      </c>
      <c r="AIJ1" s="48" t="s">
        <v>919</v>
      </c>
      <c r="AIK1" s="48" t="s">
        <v>920</v>
      </c>
      <c r="AIL1" s="48" t="s">
        <v>921</v>
      </c>
      <c r="AIM1" s="48" t="s">
        <v>922</v>
      </c>
      <c r="AIN1" s="48" t="s">
        <v>923</v>
      </c>
      <c r="AIO1" s="48" t="s">
        <v>924</v>
      </c>
      <c r="AIP1" s="48" t="s">
        <v>925</v>
      </c>
      <c r="AIQ1" s="48" t="s">
        <v>926</v>
      </c>
      <c r="AIR1" s="48" t="s">
        <v>927</v>
      </c>
      <c r="AIS1" s="48" t="s">
        <v>928</v>
      </c>
      <c r="AIT1" s="48" t="s">
        <v>929</v>
      </c>
      <c r="AIU1" s="48" t="s">
        <v>930</v>
      </c>
      <c r="AIV1" s="48" t="s">
        <v>931</v>
      </c>
      <c r="AIW1" s="48" t="s">
        <v>932</v>
      </c>
      <c r="AIX1" s="48" t="s">
        <v>933</v>
      </c>
      <c r="AIY1" s="48" t="s">
        <v>934</v>
      </c>
      <c r="AIZ1" s="48" t="s">
        <v>935</v>
      </c>
      <c r="AJA1" s="48" t="s">
        <v>936</v>
      </c>
      <c r="AJB1" s="48" t="s">
        <v>937</v>
      </c>
      <c r="AJC1" s="48" t="s">
        <v>938</v>
      </c>
      <c r="AJD1" s="48" t="s">
        <v>939</v>
      </c>
      <c r="AJE1" s="48" t="s">
        <v>940</v>
      </c>
      <c r="AJF1" s="48" t="s">
        <v>941</v>
      </c>
      <c r="AJG1" s="48" t="s">
        <v>942</v>
      </c>
      <c r="AJH1" s="48" t="s">
        <v>943</v>
      </c>
      <c r="AJI1" s="48" t="s">
        <v>944</v>
      </c>
      <c r="AJJ1" s="48" t="s">
        <v>945</v>
      </c>
      <c r="AJK1" s="48" t="s">
        <v>946</v>
      </c>
      <c r="AJL1" s="48" t="s">
        <v>947</v>
      </c>
      <c r="AJM1" s="48" t="s">
        <v>948</v>
      </c>
      <c r="AJN1" s="48" t="s">
        <v>949</v>
      </c>
      <c r="AJO1" s="48" t="s">
        <v>950</v>
      </c>
      <c r="AJP1" s="48" t="s">
        <v>951</v>
      </c>
      <c r="AJQ1" s="48" t="s">
        <v>952</v>
      </c>
      <c r="AJR1" s="48" t="s">
        <v>953</v>
      </c>
      <c r="AJS1" s="48" t="s">
        <v>954</v>
      </c>
      <c r="AJT1" s="48" t="s">
        <v>955</v>
      </c>
      <c r="AJU1" s="48" t="s">
        <v>956</v>
      </c>
      <c r="AJV1" s="48" t="s">
        <v>957</v>
      </c>
      <c r="AJW1" s="48" t="s">
        <v>958</v>
      </c>
      <c r="AJX1" s="48" t="s">
        <v>959</v>
      </c>
      <c r="AJY1" s="48" t="s">
        <v>960</v>
      </c>
      <c r="AJZ1" s="48" t="s">
        <v>961</v>
      </c>
      <c r="AKA1" s="48" t="s">
        <v>962</v>
      </c>
      <c r="AKB1" s="48" t="s">
        <v>963</v>
      </c>
      <c r="AKC1" s="48" t="s">
        <v>964</v>
      </c>
      <c r="AKD1" s="48" t="s">
        <v>965</v>
      </c>
      <c r="AKE1" s="48" t="s">
        <v>966</v>
      </c>
      <c r="AKF1" s="48" t="s">
        <v>967</v>
      </c>
      <c r="AKG1" s="48" t="s">
        <v>968</v>
      </c>
      <c r="AKH1" s="48" t="s">
        <v>969</v>
      </c>
      <c r="AKI1" s="48" t="s">
        <v>970</v>
      </c>
      <c r="AKJ1" s="48" t="s">
        <v>971</v>
      </c>
      <c r="AKK1" s="48" t="s">
        <v>972</v>
      </c>
      <c r="AKL1" s="48" t="s">
        <v>973</v>
      </c>
      <c r="AKM1" s="48" t="s">
        <v>974</v>
      </c>
      <c r="AKN1" s="48" t="s">
        <v>975</v>
      </c>
      <c r="AKO1" s="48" t="s">
        <v>976</v>
      </c>
      <c r="AKP1" s="48" t="s">
        <v>977</v>
      </c>
      <c r="AKQ1" s="48" t="s">
        <v>978</v>
      </c>
      <c r="AKR1" s="48" t="s">
        <v>979</v>
      </c>
      <c r="AKS1" s="48" t="s">
        <v>980</v>
      </c>
      <c r="AKT1" s="48" t="s">
        <v>981</v>
      </c>
      <c r="AKU1" s="48" t="s">
        <v>982</v>
      </c>
      <c r="AKV1" s="48" t="s">
        <v>983</v>
      </c>
      <c r="AKW1" s="48" t="s">
        <v>984</v>
      </c>
      <c r="AKX1" s="48" t="s">
        <v>985</v>
      </c>
      <c r="AKY1" s="48" t="s">
        <v>986</v>
      </c>
      <c r="AKZ1" s="48" t="s">
        <v>987</v>
      </c>
      <c r="ALA1" s="48" t="s">
        <v>988</v>
      </c>
      <c r="ALB1" s="48" t="s">
        <v>989</v>
      </c>
      <c r="ALC1" s="48" t="s">
        <v>990</v>
      </c>
      <c r="ALD1" s="48" t="s">
        <v>991</v>
      </c>
      <c r="ALE1" s="48" t="s">
        <v>992</v>
      </c>
      <c r="ALF1" s="48" t="s">
        <v>993</v>
      </c>
      <c r="ALG1" s="48" t="s">
        <v>994</v>
      </c>
      <c r="ALH1" s="48" t="s">
        <v>995</v>
      </c>
      <c r="ALI1" s="48" t="s">
        <v>996</v>
      </c>
      <c r="ALJ1" s="48" t="s">
        <v>997</v>
      </c>
      <c r="ALK1" s="48" t="s">
        <v>998</v>
      </c>
      <c r="ALL1" s="48" t="s">
        <v>999</v>
      </c>
      <c r="ALM1" s="48" t="s">
        <v>1000</v>
      </c>
      <c r="ALN1" s="48" t="s">
        <v>1001</v>
      </c>
      <c r="ALO1" s="48" t="s">
        <v>1002</v>
      </c>
      <c r="ALP1" s="48" t="s">
        <v>1003</v>
      </c>
      <c r="ALQ1" s="48" t="s">
        <v>1004</v>
      </c>
      <c r="ALR1" s="48" t="s">
        <v>1005</v>
      </c>
      <c r="ALS1" s="48" t="s">
        <v>1006</v>
      </c>
      <c r="ALT1" s="48" t="s">
        <v>1007</v>
      </c>
      <c r="ALU1" s="48" t="s">
        <v>1008</v>
      </c>
      <c r="ALV1" s="48" t="s">
        <v>1009</v>
      </c>
      <c r="ALW1" s="48" t="s">
        <v>1010</v>
      </c>
      <c r="ALX1" s="48" t="s">
        <v>1011</v>
      </c>
      <c r="ALY1" s="48" t="s">
        <v>1012</v>
      </c>
      <c r="ALZ1" s="48" t="s">
        <v>1013</v>
      </c>
      <c r="AMA1" s="48" t="s">
        <v>1014</v>
      </c>
      <c r="AMB1" s="48" t="s">
        <v>1015</v>
      </c>
      <c r="AMC1" s="48" t="s">
        <v>1016</v>
      </c>
      <c r="AMD1" s="48" t="s">
        <v>1017</v>
      </c>
      <c r="AME1" s="48" t="s">
        <v>1018</v>
      </c>
      <c r="AMF1" s="48" t="s">
        <v>1019</v>
      </c>
      <c r="AMG1" s="48" t="s">
        <v>1020</v>
      </c>
      <c r="AMH1" s="48" t="s">
        <v>1021</v>
      </c>
      <c r="AMI1" s="48" t="s">
        <v>1022</v>
      </c>
      <c r="AMJ1" s="48" t="s">
        <v>1023</v>
      </c>
      <c r="AMK1" s="48" t="s">
        <v>1024</v>
      </c>
      <c r="AML1" s="48" t="s">
        <v>1025</v>
      </c>
      <c r="AMM1" s="48" t="s">
        <v>1026</v>
      </c>
      <c r="AMN1" s="48" t="s">
        <v>1027</v>
      </c>
      <c r="AMO1" s="48" t="s">
        <v>1028</v>
      </c>
      <c r="AMP1" s="48" t="s">
        <v>1029</v>
      </c>
      <c r="AMQ1" s="48" t="s">
        <v>1030</v>
      </c>
      <c r="AMR1" s="48" t="s">
        <v>1031</v>
      </c>
      <c r="AMS1" s="48" t="s">
        <v>1032</v>
      </c>
      <c r="AMT1" s="48" t="s">
        <v>1033</v>
      </c>
      <c r="AMU1" s="48" t="s">
        <v>1034</v>
      </c>
      <c r="AMV1" s="48" t="s">
        <v>1035</v>
      </c>
      <c r="AMW1" s="48" t="s">
        <v>1036</v>
      </c>
      <c r="AMX1" s="48" t="s">
        <v>1037</v>
      </c>
      <c r="AMY1" s="48" t="s">
        <v>1038</v>
      </c>
      <c r="AMZ1" s="48" t="s">
        <v>1039</v>
      </c>
      <c r="ANA1" s="48" t="s">
        <v>1040</v>
      </c>
      <c r="ANB1" s="48" t="s">
        <v>1041</v>
      </c>
      <c r="ANC1" s="48" t="s">
        <v>1042</v>
      </c>
      <c r="AND1" s="48" t="s">
        <v>1043</v>
      </c>
      <c r="ANE1" s="48" t="s">
        <v>1044</v>
      </c>
      <c r="ANF1" s="48" t="s">
        <v>1045</v>
      </c>
      <c r="ANG1" s="48" t="s">
        <v>1046</v>
      </c>
      <c r="ANH1" s="48" t="s">
        <v>1047</v>
      </c>
      <c r="ANI1" s="48" t="s">
        <v>1048</v>
      </c>
      <c r="ANJ1" s="48" t="s">
        <v>1049</v>
      </c>
      <c r="ANK1" s="48" t="s">
        <v>1050</v>
      </c>
      <c r="ANL1" s="48" t="s">
        <v>1051</v>
      </c>
      <c r="ANM1" s="48" t="s">
        <v>1052</v>
      </c>
      <c r="ANN1" s="48" t="s">
        <v>1053</v>
      </c>
      <c r="ANO1" s="48" t="s">
        <v>1054</v>
      </c>
      <c r="ANP1" s="48" t="s">
        <v>1055</v>
      </c>
      <c r="ANQ1" s="48" t="s">
        <v>1056</v>
      </c>
      <c r="ANR1" s="48" t="s">
        <v>1057</v>
      </c>
      <c r="ANS1" s="48" t="s">
        <v>1058</v>
      </c>
      <c r="ANT1" s="48" t="s">
        <v>1059</v>
      </c>
      <c r="ANU1" s="48" t="s">
        <v>1060</v>
      </c>
      <c r="ANV1" s="48" t="s">
        <v>1061</v>
      </c>
      <c r="ANW1" s="48" t="s">
        <v>1062</v>
      </c>
      <c r="ANX1" s="48" t="s">
        <v>1063</v>
      </c>
      <c r="ANY1" s="48" t="s">
        <v>1064</v>
      </c>
      <c r="ANZ1" s="48" t="s">
        <v>1065</v>
      </c>
      <c r="AOA1" s="48" t="s">
        <v>1066</v>
      </c>
      <c r="AOB1" s="48" t="s">
        <v>1067</v>
      </c>
      <c r="AOC1" s="48" t="s">
        <v>1068</v>
      </c>
      <c r="AOD1" s="48" t="s">
        <v>1069</v>
      </c>
      <c r="AOE1" s="48" t="s">
        <v>1070</v>
      </c>
      <c r="AOF1" s="48" t="s">
        <v>1071</v>
      </c>
      <c r="AOG1" s="48" t="s">
        <v>1072</v>
      </c>
      <c r="AOH1" s="48" t="s">
        <v>1073</v>
      </c>
      <c r="AOI1" s="48" t="s">
        <v>1074</v>
      </c>
      <c r="AOJ1" s="48" t="s">
        <v>1075</v>
      </c>
      <c r="AOK1" s="48" t="s">
        <v>1076</v>
      </c>
      <c r="AOL1" s="48" t="s">
        <v>1077</v>
      </c>
      <c r="AOM1" s="48" t="s">
        <v>1078</v>
      </c>
      <c r="AON1" s="48" t="s">
        <v>1079</v>
      </c>
      <c r="AOO1" s="48" t="s">
        <v>1080</v>
      </c>
      <c r="AOP1" s="48" t="s">
        <v>1081</v>
      </c>
      <c r="AOQ1" s="48" t="s">
        <v>1082</v>
      </c>
      <c r="AOR1" s="48" t="s">
        <v>1083</v>
      </c>
      <c r="AOS1" s="48" t="s">
        <v>1084</v>
      </c>
      <c r="AOT1" s="48" t="s">
        <v>1085</v>
      </c>
      <c r="AOU1" s="48" t="s">
        <v>1086</v>
      </c>
      <c r="AOV1" s="48" t="s">
        <v>1087</v>
      </c>
      <c r="AOW1" s="48" t="s">
        <v>1088</v>
      </c>
      <c r="AOX1" s="48" t="s">
        <v>1089</v>
      </c>
      <c r="AOY1" s="48" t="s">
        <v>1090</v>
      </c>
      <c r="AOZ1" s="48" t="s">
        <v>1091</v>
      </c>
      <c r="APA1" s="48" t="s">
        <v>1092</v>
      </c>
      <c r="APB1" s="48" t="s">
        <v>1093</v>
      </c>
      <c r="APC1" s="48" t="s">
        <v>1094</v>
      </c>
      <c r="APD1" s="48" t="s">
        <v>1095</v>
      </c>
      <c r="APE1" s="48" t="s">
        <v>1096</v>
      </c>
      <c r="APF1" s="48" t="s">
        <v>1097</v>
      </c>
      <c r="APG1" s="48" t="s">
        <v>1098</v>
      </c>
      <c r="APH1" s="48" t="s">
        <v>1099</v>
      </c>
      <c r="API1" s="48" t="s">
        <v>1100</v>
      </c>
      <c r="APJ1" s="48" t="s">
        <v>1101</v>
      </c>
      <c r="APK1" s="48" t="s">
        <v>1102</v>
      </c>
      <c r="APL1" s="48" t="s">
        <v>1103</v>
      </c>
      <c r="APM1" s="48" t="s">
        <v>1104</v>
      </c>
      <c r="APN1" s="48" t="s">
        <v>1105</v>
      </c>
      <c r="APO1" s="48" t="s">
        <v>1106</v>
      </c>
      <c r="APP1" s="48" t="s">
        <v>1107</v>
      </c>
      <c r="APQ1" s="48" t="s">
        <v>1108</v>
      </c>
      <c r="APR1" s="48" t="s">
        <v>1109</v>
      </c>
      <c r="APS1" s="48" t="s">
        <v>1110</v>
      </c>
      <c r="APT1" s="48" t="s">
        <v>1111</v>
      </c>
      <c r="APU1" s="48" t="s">
        <v>1112</v>
      </c>
      <c r="APV1" s="48" t="s">
        <v>1113</v>
      </c>
      <c r="APW1" s="48" t="s">
        <v>1114</v>
      </c>
      <c r="APX1" s="48" t="s">
        <v>1115</v>
      </c>
      <c r="APY1" s="48" t="s">
        <v>1116</v>
      </c>
      <c r="APZ1" s="48" t="s">
        <v>1117</v>
      </c>
      <c r="AQA1" s="48" t="s">
        <v>1118</v>
      </c>
      <c r="AQB1" s="48" t="s">
        <v>1119</v>
      </c>
      <c r="AQC1" s="48" t="s">
        <v>1120</v>
      </c>
      <c r="AQD1" s="48" t="s">
        <v>1121</v>
      </c>
      <c r="AQE1" s="48" t="s">
        <v>1122</v>
      </c>
      <c r="AQF1" s="48" t="s">
        <v>1123</v>
      </c>
      <c r="AQG1" s="48" t="s">
        <v>1124</v>
      </c>
      <c r="AQH1" s="48" t="s">
        <v>1125</v>
      </c>
      <c r="AQI1" s="48" t="s">
        <v>1126</v>
      </c>
      <c r="AQJ1" s="48" t="s">
        <v>1127</v>
      </c>
      <c r="AQK1" s="48" t="s">
        <v>1128</v>
      </c>
      <c r="AQL1" s="48" t="s">
        <v>1129</v>
      </c>
      <c r="AQM1" s="48" t="s">
        <v>1130</v>
      </c>
      <c r="AQN1" s="48" t="s">
        <v>1131</v>
      </c>
      <c r="AQO1" s="48" t="s">
        <v>1132</v>
      </c>
      <c r="AQP1" s="48" t="s">
        <v>1133</v>
      </c>
      <c r="AQQ1" s="48" t="s">
        <v>1134</v>
      </c>
      <c r="AQR1" s="48" t="s">
        <v>1135</v>
      </c>
      <c r="AQS1" s="48" t="s">
        <v>1136</v>
      </c>
      <c r="AQT1" s="48" t="s">
        <v>1137</v>
      </c>
      <c r="AQU1" s="48" t="s">
        <v>1138</v>
      </c>
      <c r="AQV1" s="48" t="s">
        <v>1139</v>
      </c>
      <c r="AQW1" s="48" t="s">
        <v>1140</v>
      </c>
      <c r="AQX1" s="48" t="s">
        <v>1141</v>
      </c>
      <c r="AQY1" s="48" t="s">
        <v>1142</v>
      </c>
      <c r="AQZ1" s="48" t="s">
        <v>1143</v>
      </c>
      <c r="ARA1" s="48" t="s">
        <v>1144</v>
      </c>
      <c r="ARB1" s="48" t="s">
        <v>1145</v>
      </c>
      <c r="ARC1" s="48" t="s">
        <v>1146</v>
      </c>
      <c r="ARD1" s="48" t="s">
        <v>1147</v>
      </c>
      <c r="ARE1" s="48" t="s">
        <v>1148</v>
      </c>
      <c r="ARF1" s="48" t="s">
        <v>1149</v>
      </c>
      <c r="ARG1" s="48" t="s">
        <v>1150</v>
      </c>
      <c r="ARH1" s="48" t="s">
        <v>1151</v>
      </c>
      <c r="ARI1" s="48" t="s">
        <v>1152</v>
      </c>
      <c r="ARJ1" s="48" t="s">
        <v>1153</v>
      </c>
      <c r="ARK1" s="48" t="s">
        <v>1154</v>
      </c>
      <c r="ARL1" s="48" t="s">
        <v>1155</v>
      </c>
      <c r="ARM1" s="48" t="s">
        <v>1156</v>
      </c>
      <c r="ARN1" s="48" t="s">
        <v>1157</v>
      </c>
      <c r="ARO1" s="48" t="s">
        <v>1158</v>
      </c>
      <c r="ARP1" s="48" t="s">
        <v>1159</v>
      </c>
      <c r="ARQ1" s="48" t="s">
        <v>1160</v>
      </c>
      <c r="ARR1" s="48" t="s">
        <v>1161</v>
      </c>
      <c r="ARS1" s="48" t="s">
        <v>1162</v>
      </c>
      <c r="ART1" s="48" t="s">
        <v>1163</v>
      </c>
      <c r="ARU1" s="48" t="s">
        <v>1164</v>
      </c>
      <c r="ARV1" s="48" t="s">
        <v>1165</v>
      </c>
      <c r="ARW1" s="48" t="s">
        <v>1166</v>
      </c>
      <c r="ARX1" s="48" t="s">
        <v>1167</v>
      </c>
      <c r="ARY1" s="48" t="s">
        <v>1168</v>
      </c>
      <c r="ARZ1" s="48" t="s">
        <v>1169</v>
      </c>
      <c r="ASA1" s="48" t="s">
        <v>1170</v>
      </c>
      <c r="ASB1" s="48" t="s">
        <v>1171</v>
      </c>
      <c r="ASC1" s="48" t="s">
        <v>1172</v>
      </c>
      <c r="ASD1" s="48" t="s">
        <v>1173</v>
      </c>
      <c r="ASE1" s="48" t="s">
        <v>1174</v>
      </c>
      <c r="ASF1" s="48" t="s">
        <v>1175</v>
      </c>
      <c r="ASG1" s="48" t="s">
        <v>1176</v>
      </c>
      <c r="ASH1" s="48" t="s">
        <v>1177</v>
      </c>
      <c r="ASI1" s="48" t="s">
        <v>1178</v>
      </c>
      <c r="ASJ1" s="48" t="s">
        <v>1179</v>
      </c>
      <c r="ASK1" s="48" t="s">
        <v>1180</v>
      </c>
      <c r="ASL1" s="48" t="s">
        <v>1181</v>
      </c>
      <c r="ASM1" s="48" t="s">
        <v>1182</v>
      </c>
      <c r="ASN1" s="48" t="s">
        <v>1183</v>
      </c>
      <c r="ASO1" s="48" t="s">
        <v>1184</v>
      </c>
      <c r="ASP1" s="48" t="s">
        <v>1185</v>
      </c>
      <c r="ASQ1" s="48" t="s">
        <v>1186</v>
      </c>
      <c r="ASR1" s="48" t="s">
        <v>1187</v>
      </c>
      <c r="ASS1" s="48" t="s">
        <v>1188</v>
      </c>
      <c r="AST1" s="48" t="s">
        <v>1189</v>
      </c>
      <c r="ASU1" s="48" t="s">
        <v>1190</v>
      </c>
      <c r="ASV1" s="48" t="s">
        <v>1191</v>
      </c>
      <c r="ASW1" s="48" t="s">
        <v>1192</v>
      </c>
      <c r="ASX1" s="48" t="s">
        <v>1193</v>
      </c>
      <c r="ASY1" s="48" t="s">
        <v>1194</v>
      </c>
      <c r="ASZ1" s="48" t="s">
        <v>1195</v>
      </c>
      <c r="ATA1" s="48" t="s">
        <v>1196</v>
      </c>
      <c r="ATB1" s="48" t="s">
        <v>1197</v>
      </c>
      <c r="ATC1" s="48" t="s">
        <v>1198</v>
      </c>
      <c r="ATD1" s="48" t="s">
        <v>1199</v>
      </c>
      <c r="ATE1" s="48" t="s">
        <v>1200</v>
      </c>
      <c r="ATF1" s="48" t="s">
        <v>1201</v>
      </c>
      <c r="ATG1" s="48" t="s">
        <v>1202</v>
      </c>
      <c r="ATH1" s="48" t="s">
        <v>1203</v>
      </c>
      <c r="ATI1" s="48" t="s">
        <v>1204</v>
      </c>
      <c r="ATJ1" s="48" t="s">
        <v>1205</v>
      </c>
      <c r="ATK1" s="48" t="s">
        <v>1206</v>
      </c>
      <c r="ATL1" s="48" t="s">
        <v>1207</v>
      </c>
      <c r="ATM1" s="48" t="s">
        <v>1208</v>
      </c>
      <c r="ATN1" s="48" t="s">
        <v>1209</v>
      </c>
      <c r="ATO1" s="48" t="s">
        <v>1210</v>
      </c>
      <c r="ATP1" s="48" t="s">
        <v>1211</v>
      </c>
      <c r="ATQ1" s="48" t="s">
        <v>1212</v>
      </c>
      <c r="ATR1" s="48" t="s">
        <v>1213</v>
      </c>
      <c r="ATS1" s="48" t="s">
        <v>1214</v>
      </c>
      <c r="ATT1" s="48" t="s">
        <v>1215</v>
      </c>
      <c r="ATU1" s="48" t="s">
        <v>1216</v>
      </c>
      <c r="ATV1" s="48" t="s">
        <v>1217</v>
      </c>
      <c r="ATW1" s="48" t="s">
        <v>1218</v>
      </c>
      <c r="ATX1" s="48" t="s">
        <v>1219</v>
      </c>
      <c r="ATY1" s="48" t="s">
        <v>1220</v>
      </c>
      <c r="ATZ1" s="48" t="s">
        <v>1221</v>
      </c>
      <c r="AUA1" s="48" t="s">
        <v>1222</v>
      </c>
      <c r="AUB1" s="48" t="s">
        <v>1223</v>
      </c>
      <c r="AUC1" s="48" t="s">
        <v>1224</v>
      </c>
      <c r="AUD1" s="48" t="s">
        <v>1225</v>
      </c>
      <c r="AUE1" s="48" t="s">
        <v>1226</v>
      </c>
      <c r="AUF1" s="48" t="s">
        <v>1227</v>
      </c>
      <c r="AUG1" s="48" t="s">
        <v>1228</v>
      </c>
      <c r="AUH1" s="48" t="s">
        <v>1229</v>
      </c>
      <c r="AUI1" s="48" t="s">
        <v>1230</v>
      </c>
      <c r="AUJ1" s="48" t="s">
        <v>1231</v>
      </c>
      <c r="AUK1" s="48" t="s">
        <v>1232</v>
      </c>
      <c r="AUL1" s="48" t="s">
        <v>1233</v>
      </c>
      <c r="AUM1" s="48" t="s">
        <v>1234</v>
      </c>
      <c r="AUN1" s="48" t="s">
        <v>1235</v>
      </c>
      <c r="AUO1" s="48" t="s">
        <v>1236</v>
      </c>
      <c r="AUP1" s="48" t="s">
        <v>1237</v>
      </c>
      <c r="AUQ1" s="48" t="s">
        <v>1238</v>
      </c>
      <c r="AUR1" s="48" t="s">
        <v>1239</v>
      </c>
      <c r="AUS1" s="48" t="s">
        <v>1240</v>
      </c>
      <c r="AUT1" s="48" t="s">
        <v>1241</v>
      </c>
      <c r="AUU1" s="48" t="s">
        <v>1242</v>
      </c>
      <c r="AUV1" s="48" t="s">
        <v>1243</v>
      </c>
      <c r="AUW1" s="48" t="s">
        <v>1244</v>
      </c>
      <c r="AUX1" s="48" t="s">
        <v>1245</v>
      </c>
      <c r="AUY1" s="48" t="s">
        <v>1246</v>
      </c>
      <c r="AUZ1" s="48" t="s">
        <v>1247</v>
      </c>
      <c r="AVA1" s="48" t="s">
        <v>1248</v>
      </c>
      <c r="AVB1" s="48" t="s">
        <v>1249</v>
      </c>
      <c r="AVC1" s="48" t="s">
        <v>1250</v>
      </c>
      <c r="AVD1" s="48" t="s">
        <v>1251</v>
      </c>
      <c r="AVE1" s="48" t="s">
        <v>1252</v>
      </c>
      <c r="AVF1" s="48" t="s">
        <v>1253</v>
      </c>
      <c r="AVG1" s="48" t="s">
        <v>1254</v>
      </c>
      <c r="AVH1" s="48" t="s">
        <v>1255</v>
      </c>
      <c r="AVI1" s="48" t="s">
        <v>1256</v>
      </c>
      <c r="AVJ1" s="48" t="s">
        <v>1257</v>
      </c>
      <c r="AVK1" s="48" t="s">
        <v>1258</v>
      </c>
      <c r="AVL1" s="48" t="s">
        <v>1259</v>
      </c>
      <c r="AVM1" s="48" t="s">
        <v>1260</v>
      </c>
      <c r="AVN1" s="48" t="s">
        <v>1261</v>
      </c>
      <c r="AVO1" s="48" t="s">
        <v>1262</v>
      </c>
      <c r="AVP1" s="48" t="s">
        <v>1263</v>
      </c>
      <c r="AVQ1" s="48" t="s">
        <v>1264</v>
      </c>
      <c r="AVR1" s="48" t="s">
        <v>1265</v>
      </c>
      <c r="AVS1" s="48" t="s">
        <v>1266</v>
      </c>
      <c r="AVT1" s="48" t="s">
        <v>1267</v>
      </c>
      <c r="AVU1" s="48" t="s">
        <v>1268</v>
      </c>
      <c r="AVV1" s="48" t="s">
        <v>1269</v>
      </c>
      <c r="AVW1" s="48" t="s">
        <v>1270</v>
      </c>
      <c r="AVX1" s="48" t="s">
        <v>1271</v>
      </c>
      <c r="AVY1" s="48" t="s">
        <v>1272</v>
      </c>
      <c r="AVZ1" s="48" t="s">
        <v>1273</v>
      </c>
      <c r="AWA1" s="48" t="s">
        <v>1274</v>
      </c>
      <c r="AWB1" s="48" t="s">
        <v>1275</v>
      </c>
      <c r="AWC1" s="48" t="s">
        <v>1276</v>
      </c>
      <c r="AWD1" s="48" t="s">
        <v>1277</v>
      </c>
      <c r="AWE1" s="48" t="s">
        <v>1278</v>
      </c>
      <c r="AWF1" s="48" t="s">
        <v>1279</v>
      </c>
      <c r="AWG1" s="48" t="s">
        <v>1280</v>
      </c>
      <c r="AWH1" s="48" t="s">
        <v>1281</v>
      </c>
      <c r="AWI1" s="48" t="s">
        <v>1282</v>
      </c>
      <c r="AWJ1" s="48" t="s">
        <v>1283</v>
      </c>
      <c r="AWK1" s="48" t="s">
        <v>1284</v>
      </c>
      <c r="AWL1" s="48" t="s">
        <v>1285</v>
      </c>
      <c r="AWM1" s="48" t="s">
        <v>1286</v>
      </c>
      <c r="AWN1" s="48" t="s">
        <v>1287</v>
      </c>
      <c r="AWO1" s="48" t="s">
        <v>1288</v>
      </c>
      <c r="AWP1" s="48" t="s">
        <v>1289</v>
      </c>
      <c r="AWQ1" s="48" t="s">
        <v>1290</v>
      </c>
      <c r="AWR1" s="48" t="s">
        <v>1291</v>
      </c>
      <c r="AWS1" s="48" t="s">
        <v>1292</v>
      </c>
      <c r="AWT1" s="48" t="s">
        <v>1293</v>
      </c>
      <c r="AWU1" s="48" t="s">
        <v>1294</v>
      </c>
      <c r="AWV1" s="48" t="s">
        <v>1295</v>
      </c>
      <c r="AWW1" s="48" t="s">
        <v>1296</v>
      </c>
      <c r="AWX1" s="48" t="s">
        <v>1297</v>
      </c>
      <c r="AWY1" s="48" t="s">
        <v>1298</v>
      </c>
      <c r="AWZ1" s="48" t="s">
        <v>1299</v>
      </c>
      <c r="AXA1" s="48" t="s">
        <v>1300</v>
      </c>
      <c r="AXB1" s="48" t="s">
        <v>1301</v>
      </c>
      <c r="AXC1" s="48" t="s">
        <v>1302</v>
      </c>
      <c r="AXD1" s="48" t="s">
        <v>1303</v>
      </c>
      <c r="AXE1" s="48" t="s">
        <v>1304</v>
      </c>
      <c r="AXF1" s="48" t="s">
        <v>1305</v>
      </c>
      <c r="AXG1" s="48" t="s">
        <v>1306</v>
      </c>
      <c r="AXH1" s="48" t="s">
        <v>1307</v>
      </c>
      <c r="AXI1" s="48" t="s">
        <v>1308</v>
      </c>
      <c r="AXJ1" s="48" t="s">
        <v>1309</v>
      </c>
      <c r="AXK1" s="48" t="s">
        <v>1310</v>
      </c>
      <c r="AXL1" s="48" t="s">
        <v>1311</v>
      </c>
      <c r="AXM1" s="48" t="s">
        <v>1312</v>
      </c>
      <c r="AXN1" s="48" t="s">
        <v>1313</v>
      </c>
      <c r="AXO1" s="48" t="s">
        <v>1314</v>
      </c>
      <c r="AXP1" s="48" t="s">
        <v>1315</v>
      </c>
      <c r="AXQ1" s="48" t="s">
        <v>1316</v>
      </c>
      <c r="AXR1" s="48" t="s">
        <v>1317</v>
      </c>
      <c r="AXS1" s="48" t="s">
        <v>1318</v>
      </c>
      <c r="AXT1" s="48" t="s">
        <v>1319</v>
      </c>
      <c r="AXU1" s="48" t="s">
        <v>1320</v>
      </c>
      <c r="AXV1" s="48" t="s">
        <v>1321</v>
      </c>
      <c r="AXW1" s="48" t="s">
        <v>1322</v>
      </c>
      <c r="AXX1" s="48" t="s">
        <v>1323</v>
      </c>
      <c r="AXY1" s="48" t="s">
        <v>1324</v>
      </c>
      <c r="AXZ1" s="48" t="s">
        <v>1325</v>
      </c>
      <c r="AYA1" s="48" t="s">
        <v>1326</v>
      </c>
      <c r="AYB1" s="48" t="s">
        <v>1327</v>
      </c>
      <c r="AYC1" s="48" t="s">
        <v>1328</v>
      </c>
      <c r="AYD1" s="48" t="s">
        <v>1329</v>
      </c>
      <c r="AYE1" s="48" t="s">
        <v>1330</v>
      </c>
      <c r="AYF1" s="48" t="s">
        <v>1331</v>
      </c>
      <c r="AYG1" s="48" t="s">
        <v>1332</v>
      </c>
      <c r="AYH1" s="48" t="s">
        <v>1333</v>
      </c>
      <c r="AYI1" s="48" t="s">
        <v>1334</v>
      </c>
      <c r="AYJ1" s="48" t="s">
        <v>1335</v>
      </c>
      <c r="AYK1" s="48" t="s">
        <v>1336</v>
      </c>
      <c r="AYL1" s="48" t="s">
        <v>1337</v>
      </c>
      <c r="AYM1" s="48" t="s">
        <v>1338</v>
      </c>
      <c r="AYN1" s="48" t="s">
        <v>1339</v>
      </c>
      <c r="AYO1" s="48" t="s">
        <v>1340</v>
      </c>
      <c r="AYP1" s="48" t="s">
        <v>1341</v>
      </c>
      <c r="AYQ1" s="48" t="s">
        <v>1342</v>
      </c>
      <c r="AYR1" s="48" t="s">
        <v>1343</v>
      </c>
      <c r="AYS1" s="48" t="s">
        <v>1344</v>
      </c>
      <c r="AYT1" s="48" t="s">
        <v>1345</v>
      </c>
      <c r="AYU1" s="48" t="s">
        <v>1346</v>
      </c>
      <c r="AYV1" s="48" t="s">
        <v>1347</v>
      </c>
      <c r="AYW1" s="48" t="s">
        <v>1348</v>
      </c>
      <c r="AYX1" s="48" t="s">
        <v>1349</v>
      </c>
      <c r="AYY1" s="48" t="s">
        <v>1350</v>
      </c>
      <c r="AYZ1" s="48" t="s">
        <v>1351</v>
      </c>
      <c r="AZA1" s="48" t="s">
        <v>1352</v>
      </c>
      <c r="AZB1" s="48" t="s">
        <v>1353</v>
      </c>
      <c r="AZC1" s="48" t="s">
        <v>1354</v>
      </c>
      <c r="AZD1" s="48" t="s">
        <v>1355</v>
      </c>
      <c r="AZE1" s="48" t="s">
        <v>1356</v>
      </c>
      <c r="AZF1" s="48" t="s">
        <v>1357</v>
      </c>
      <c r="AZG1" s="48" t="s">
        <v>1358</v>
      </c>
      <c r="AZH1" s="48" t="s">
        <v>1359</v>
      </c>
      <c r="AZI1" s="48" t="s">
        <v>1360</v>
      </c>
      <c r="AZJ1" s="48" t="s">
        <v>1361</v>
      </c>
      <c r="AZK1" s="48" t="s">
        <v>1362</v>
      </c>
      <c r="AZL1" s="48" t="s">
        <v>1363</v>
      </c>
      <c r="AZM1" s="48" t="s">
        <v>1364</v>
      </c>
      <c r="AZN1" s="48" t="s">
        <v>1365</v>
      </c>
      <c r="AZO1" s="48" t="s">
        <v>1366</v>
      </c>
      <c r="AZP1" s="48" t="s">
        <v>1367</v>
      </c>
      <c r="AZQ1" s="48" t="s">
        <v>1368</v>
      </c>
      <c r="AZR1" s="48" t="s">
        <v>1369</v>
      </c>
      <c r="AZS1" s="48" t="s">
        <v>1370</v>
      </c>
      <c r="AZT1" s="48" t="s">
        <v>1371</v>
      </c>
      <c r="AZU1" s="48" t="s">
        <v>1372</v>
      </c>
      <c r="AZV1" s="48" t="s">
        <v>1373</v>
      </c>
      <c r="AZW1" s="48" t="s">
        <v>1374</v>
      </c>
      <c r="AZX1" s="48" t="s">
        <v>1375</v>
      </c>
      <c r="AZY1" s="48" t="s">
        <v>1376</v>
      </c>
      <c r="AZZ1" s="48" t="s">
        <v>1377</v>
      </c>
      <c r="BAA1" s="48" t="s">
        <v>1378</v>
      </c>
      <c r="BAB1" s="48" t="s">
        <v>1379</v>
      </c>
      <c r="BAC1" s="48" t="s">
        <v>1380</v>
      </c>
      <c r="BAD1" s="48" t="s">
        <v>1381</v>
      </c>
      <c r="BAE1" s="48" t="s">
        <v>1382</v>
      </c>
      <c r="BAF1" s="48" t="s">
        <v>1383</v>
      </c>
      <c r="BAG1" s="48" t="s">
        <v>1384</v>
      </c>
      <c r="BAH1" s="48" t="s">
        <v>1385</v>
      </c>
      <c r="BAI1" s="48" t="s">
        <v>1386</v>
      </c>
      <c r="BAJ1" s="48" t="s">
        <v>1387</v>
      </c>
      <c r="BAK1" s="48" t="s">
        <v>1388</v>
      </c>
      <c r="BAL1" s="48" t="s">
        <v>1389</v>
      </c>
      <c r="BAM1" s="48" t="s">
        <v>1390</v>
      </c>
      <c r="BAN1" s="48" t="s">
        <v>1391</v>
      </c>
      <c r="BAO1" s="48" t="s">
        <v>1392</v>
      </c>
      <c r="BAP1" s="48" t="s">
        <v>1393</v>
      </c>
      <c r="BAQ1" s="48" t="s">
        <v>1394</v>
      </c>
      <c r="BAR1" s="48" t="s">
        <v>1395</v>
      </c>
      <c r="BAS1" s="48" t="s">
        <v>1396</v>
      </c>
      <c r="BAT1" s="48" t="s">
        <v>1397</v>
      </c>
      <c r="BAU1" s="48" t="s">
        <v>1398</v>
      </c>
      <c r="BAV1" s="48" t="s">
        <v>1399</v>
      </c>
      <c r="BAW1" s="48" t="s">
        <v>1400</v>
      </c>
      <c r="BAX1" s="48" t="s">
        <v>1401</v>
      </c>
      <c r="BAY1" s="48" t="s">
        <v>1402</v>
      </c>
      <c r="BAZ1" s="48" t="s">
        <v>1403</v>
      </c>
      <c r="BBA1" s="48" t="s">
        <v>1404</v>
      </c>
      <c r="BBB1" s="48" t="s">
        <v>1405</v>
      </c>
      <c r="BBC1" s="48" t="s">
        <v>1406</v>
      </c>
      <c r="BBD1" s="48" t="s">
        <v>1407</v>
      </c>
      <c r="BBE1" s="48" t="s">
        <v>1408</v>
      </c>
      <c r="BBF1" s="48" t="s">
        <v>1409</v>
      </c>
      <c r="BBG1" s="48" t="s">
        <v>1410</v>
      </c>
      <c r="BBH1" s="48" t="s">
        <v>1411</v>
      </c>
      <c r="BBI1" s="48" t="s">
        <v>1412</v>
      </c>
      <c r="BBJ1" s="48" t="s">
        <v>1413</v>
      </c>
      <c r="BBK1" s="48" t="s">
        <v>1414</v>
      </c>
      <c r="BBL1" s="48" t="s">
        <v>1415</v>
      </c>
      <c r="BBM1" s="48" t="s">
        <v>1416</v>
      </c>
      <c r="BBN1" s="48" t="s">
        <v>1417</v>
      </c>
      <c r="BBO1" s="48" t="s">
        <v>1418</v>
      </c>
      <c r="BBP1" s="48" t="s">
        <v>1419</v>
      </c>
      <c r="BBQ1" s="48" t="s">
        <v>1420</v>
      </c>
      <c r="BBR1" s="48" t="s">
        <v>1421</v>
      </c>
      <c r="BBS1" s="48" t="s">
        <v>1422</v>
      </c>
      <c r="BBT1" s="48" t="s">
        <v>1423</v>
      </c>
      <c r="BBU1" s="48" t="s">
        <v>1424</v>
      </c>
      <c r="BBV1" s="48" t="s">
        <v>1425</v>
      </c>
      <c r="BBW1" s="48" t="s">
        <v>1426</v>
      </c>
      <c r="BBX1" s="48" t="s">
        <v>1427</v>
      </c>
      <c r="BBY1" s="48" t="s">
        <v>1428</v>
      </c>
      <c r="BBZ1" s="48" t="s">
        <v>1429</v>
      </c>
      <c r="BCA1" s="48" t="s">
        <v>1430</v>
      </c>
      <c r="BCB1" s="48" t="s">
        <v>1431</v>
      </c>
      <c r="BCC1" s="48" t="s">
        <v>1432</v>
      </c>
      <c r="BCD1" s="48" t="s">
        <v>1433</v>
      </c>
      <c r="BCE1" s="48" t="s">
        <v>1434</v>
      </c>
      <c r="BCF1" s="48" t="s">
        <v>1435</v>
      </c>
      <c r="BCG1" s="48" t="s">
        <v>1436</v>
      </c>
      <c r="BCH1" s="48" t="s">
        <v>1437</v>
      </c>
      <c r="BCI1" s="48" t="s">
        <v>1438</v>
      </c>
      <c r="BCJ1" s="48" t="s">
        <v>1439</v>
      </c>
      <c r="BCK1" s="48" t="s">
        <v>1440</v>
      </c>
      <c r="BCL1" s="48" t="s">
        <v>1441</v>
      </c>
      <c r="BCM1" s="48" t="s">
        <v>1442</v>
      </c>
      <c r="BCN1" s="48" t="s">
        <v>1443</v>
      </c>
      <c r="BCO1" s="48" t="s">
        <v>1444</v>
      </c>
      <c r="BCP1" s="48" t="s">
        <v>1445</v>
      </c>
      <c r="BCQ1" s="48" t="s">
        <v>1446</v>
      </c>
      <c r="BCR1" s="48" t="s">
        <v>1447</v>
      </c>
      <c r="BCS1" s="48" t="s">
        <v>1448</v>
      </c>
      <c r="BCT1" s="48" t="s">
        <v>1449</v>
      </c>
      <c r="BCU1" s="48" t="s">
        <v>1450</v>
      </c>
      <c r="BCV1" s="48" t="s">
        <v>1451</v>
      </c>
      <c r="BCW1" s="48" t="s">
        <v>1452</v>
      </c>
      <c r="BCX1" s="48" t="s">
        <v>1453</v>
      </c>
      <c r="BCY1" s="48" t="s">
        <v>1454</v>
      </c>
      <c r="BCZ1" s="48" t="s">
        <v>1455</v>
      </c>
      <c r="BDA1" s="48" t="s">
        <v>1456</v>
      </c>
      <c r="BDB1" s="48" t="s">
        <v>1457</v>
      </c>
      <c r="BDC1" s="48" t="s">
        <v>1458</v>
      </c>
      <c r="BDD1" s="48" t="s">
        <v>1459</v>
      </c>
      <c r="BDE1" s="48" t="s">
        <v>1460</v>
      </c>
      <c r="BDF1" s="48" t="s">
        <v>1461</v>
      </c>
      <c r="BDG1" s="48" t="s">
        <v>1462</v>
      </c>
      <c r="BDH1" s="48" t="s">
        <v>1463</v>
      </c>
      <c r="BDI1" s="48" t="s">
        <v>1464</v>
      </c>
      <c r="BDJ1" s="48" t="s">
        <v>1465</v>
      </c>
      <c r="BDK1" s="48" t="s">
        <v>1466</v>
      </c>
      <c r="BDL1" s="48" t="s">
        <v>1467</v>
      </c>
      <c r="BDM1" s="48" t="s">
        <v>1468</v>
      </c>
      <c r="BDN1" s="48" t="s">
        <v>1469</v>
      </c>
      <c r="BDO1" s="48" t="s">
        <v>1470</v>
      </c>
      <c r="BDP1" s="48" t="s">
        <v>1471</v>
      </c>
      <c r="BDQ1" s="48" t="s">
        <v>1472</v>
      </c>
      <c r="BDR1" s="48" t="s">
        <v>1473</v>
      </c>
      <c r="BDS1" s="48" t="s">
        <v>1474</v>
      </c>
      <c r="BDT1" s="48" t="s">
        <v>1475</v>
      </c>
      <c r="BDU1" s="48" t="s">
        <v>1476</v>
      </c>
      <c r="BDV1" s="48" t="s">
        <v>1477</v>
      </c>
      <c r="BDW1" s="48" t="s">
        <v>1478</v>
      </c>
      <c r="BDX1" s="48" t="s">
        <v>1479</v>
      </c>
      <c r="BDY1" s="48" t="s">
        <v>1480</v>
      </c>
      <c r="BDZ1" s="48" t="s">
        <v>1481</v>
      </c>
      <c r="BEA1" s="48" t="s">
        <v>1482</v>
      </c>
      <c r="BEB1" s="48" t="s">
        <v>1483</v>
      </c>
      <c r="BEC1" s="48" t="s">
        <v>1484</v>
      </c>
      <c r="BED1" s="48" t="s">
        <v>1485</v>
      </c>
      <c r="BEE1" s="48" t="s">
        <v>1486</v>
      </c>
      <c r="BEF1" s="48" t="s">
        <v>1487</v>
      </c>
      <c r="BEG1" s="48" t="s">
        <v>1488</v>
      </c>
      <c r="BEH1" s="48" t="s">
        <v>1489</v>
      </c>
      <c r="BEI1" s="48" t="s">
        <v>1490</v>
      </c>
      <c r="BEJ1" s="48" t="s">
        <v>1491</v>
      </c>
      <c r="BEK1" s="48" t="s">
        <v>1492</v>
      </c>
      <c r="BEL1" s="48" t="s">
        <v>1493</v>
      </c>
      <c r="BEM1" s="48" t="s">
        <v>1494</v>
      </c>
      <c r="BEN1" s="48" t="s">
        <v>1495</v>
      </c>
      <c r="BEO1" s="48" t="s">
        <v>1496</v>
      </c>
      <c r="BEP1" s="48" t="s">
        <v>1497</v>
      </c>
      <c r="BEQ1" s="48" t="s">
        <v>1498</v>
      </c>
      <c r="BER1" s="48" t="s">
        <v>1499</v>
      </c>
      <c r="BES1" s="48" t="s">
        <v>1500</v>
      </c>
      <c r="BET1" s="48" t="s">
        <v>1501</v>
      </c>
      <c r="BEU1" s="48" t="s">
        <v>1502</v>
      </c>
      <c r="BEV1" s="48" t="s">
        <v>1503</v>
      </c>
      <c r="BEW1" s="48" t="s">
        <v>1504</v>
      </c>
      <c r="BEX1" s="48" t="s">
        <v>1505</v>
      </c>
      <c r="BEY1" s="48" t="s">
        <v>1506</v>
      </c>
      <c r="BEZ1" s="48" t="s">
        <v>1507</v>
      </c>
      <c r="BFA1" s="48" t="s">
        <v>1508</v>
      </c>
      <c r="BFB1" s="48" t="s">
        <v>1509</v>
      </c>
      <c r="BFC1" s="48" t="s">
        <v>1510</v>
      </c>
      <c r="BFD1" s="48" t="s">
        <v>1511</v>
      </c>
      <c r="BFE1" s="48" t="s">
        <v>1512</v>
      </c>
      <c r="BFF1" s="48" t="s">
        <v>1513</v>
      </c>
      <c r="BFG1" s="48" t="s">
        <v>1514</v>
      </c>
      <c r="BFH1" s="48" t="s">
        <v>1515</v>
      </c>
      <c r="BFI1" s="48" t="s">
        <v>1516</v>
      </c>
      <c r="BFJ1" s="48" t="s">
        <v>1517</v>
      </c>
      <c r="BFK1" s="48" t="s">
        <v>1518</v>
      </c>
      <c r="BFL1" s="48" t="s">
        <v>1519</v>
      </c>
      <c r="BFM1" s="48" t="s">
        <v>1520</v>
      </c>
      <c r="BFN1" s="48" t="s">
        <v>1521</v>
      </c>
      <c r="BFO1" s="48" t="s">
        <v>1522</v>
      </c>
      <c r="BFP1" s="48" t="s">
        <v>1523</v>
      </c>
      <c r="BFQ1" s="48" t="s">
        <v>1524</v>
      </c>
      <c r="BFR1" s="48" t="s">
        <v>1525</v>
      </c>
      <c r="BFS1" s="48" t="s">
        <v>1526</v>
      </c>
      <c r="BFT1" s="48" t="s">
        <v>1527</v>
      </c>
      <c r="BFU1" s="48" t="s">
        <v>1528</v>
      </c>
      <c r="BFV1" s="48" t="s">
        <v>1529</v>
      </c>
      <c r="BFW1" s="48" t="s">
        <v>1530</v>
      </c>
      <c r="BFX1" s="48" t="s">
        <v>1531</v>
      </c>
      <c r="BFY1" s="48" t="s">
        <v>1532</v>
      </c>
      <c r="BFZ1" s="48" t="s">
        <v>1533</v>
      </c>
      <c r="BGA1" s="48" t="s">
        <v>1534</v>
      </c>
      <c r="BGB1" s="48" t="s">
        <v>1535</v>
      </c>
      <c r="BGC1" s="48" t="s">
        <v>1536</v>
      </c>
      <c r="BGD1" s="48" t="s">
        <v>1537</v>
      </c>
      <c r="BGE1" s="48" t="s">
        <v>1538</v>
      </c>
      <c r="BGF1" s="48" t="s">
        <v>1539</v>
      </c>
      <c r="BGG1" s="48" t="s">
        <v>1540</v>
      </c>
      <c r="BGH1" s="48" t="s">
        <v>1541</v>
      </c>
      <c r="BGI1" s="48" t="s">
        <v>1542</v>
      </c>
      <c r="BGJ1" s="48" t="s">
        <v>1543</v>
      </c>
      <c r="BGK1" s="48" t="s">
        <v>1544</v>
      </c>
      <c r="BGL1" s="48" t="s">
        <v>1545</v>
      </c>
      <c r="BGM1" s="48" t="s">
        <v>1546</v>
      </c>
      <c r="BGN1" s="48" t="s">
        <v>1547</v>
      </c>
      <c r="BGO1" s="48" t="s">
        <v>1548</v>
      </c>
      <c r="BGP1" s="48" t="s">
        <v>1549</v>
      </c>
      <c r="BGQ1" s="48" t="s">
        <v>1550</v>
      </c>
      <c r="BGR1" s="48" t="s">
        <v>1551</v>
      </c>
      <c r="BGS1" s="48" t="s">
        <v>1552</v>
      </c>
      <c r="BGT1" s="48" t="s">
        <v>1553</v>
      </c>
      <c r="BGU1" s="48" t="s">
        <v>1554</v>
      </c>
      <c r="BGV1" s="48" t="s">
        <v>1555</v>
      </c>
      <c r="BGW1" s="48" t="s">
        <v>1556</v>
      </c>
      <c r="BGX1" s="48" t="s">
        <v>1557</v>
      </c>
      <c r="BGY1" s="48" t="s">
        <v>1558</v>
      </c>
      <c r="BGZ1" s="48" t="s">
        <v>1559</v>
      </c>
      <c r="BHA1" s="48" t="s">
        <v>1560</v>
      </c>
      <c r="BHB1" s="48" t="s">
        <v>1561</v>
      </c>
      <c r="BHC1" s="48" t="s">
        <v>1562</v>
      </c>
      <c r="BHD1" s="48" t="s">
        <v>1563</v>
      </c>
      <c r="BHE1" s="48" t="s">
        <v>1564</v>
      </c>
      <c r="BHF1" s="48" t="s">
        <v>1565</v>
      </c>
      <c r="BHG1" s="48" t="s">
        <v>1566</v>
      </c>
      <c r="BHH1" s="48" t="s">
        <v>1567</v>
      </c>
      <c r="BHI1" s="48" t="s">
        <v>1568</v>
      </c>
      <c r="BHJ1" s="48" t="s">
        <v>1569</v>
      </c>
      <c r="BHK1" s="48" t="s">
        <v>1570</v>
      </c>
      <c r="BHL1" s="48" t="s">
        <v>1571</v>
      </c>
      <c r="BHM1" s="48" t="s">
        <v>1572</v>
      </c>
      <c r="BHN1" s="48" t="s">
        <v>1573</v>
      </c>
      <c r="BHO1" s="48" t="s">
        <v>1574</v>
      </c>
      <c r="BHP1" s="48" t="s">
        <v>1575</v>
      </c>
      <c r="BHQ1" s="48" t="s">
        <v>1576</v>
      </c>
      <c r="BHR1" s="48" t="s">
        <v>1577</v>
      </c>
      <c r="BHS1" s="48" t="s">
        <v>1578</v>
      </c>
      <c r="BHT1" s="48" t="s">
        <v>1579</v>
      </c>
      <c r="BHU1" s="48" t="s">
        <v>1580</v>
      </c>
      <c r="BHV1" s="48" t="s">
        <v>1581</v>
      </c>
      <c r="BHW1" s="48" t="s">
        <v>1582</v>
      </c>
      <c r="BHX1" s="48" t="s">
        <v>1583</v>
      </c>
      <c r="BHY1" s="48" t="s">
        <v>1584</v>
      </c>
      <c r="BHZ1" s="48" t="s">
        <v>1585</v>
      </c>
      <c r="BIA1" s="48" t="s">
        <v>1586</v>
      </c>
      <c r="BIB1" s="48" t="s">
        <v>1587</v>
      </c>
      <c r="BIC1" s="48" t="s">
        <v>1588</v>
      </c>
      <c r="BID1" s="48" t="s">
        <v>1589</v>
      </c>
      <c r="BIE1" s="48" t="s">
        <v>1590</v>
      </c>
      <c r="BIF1" s="48" t="s">
        <v>1591</v>
      </c>
      <c r="BIG1" s="48" t="s">
        <v>1592</v>
      </c>
      <c r="BIH1" s="48" t="s">
        <v>1593</v>
      </c>
      <c r="BII1" s="48" t="s">
        <v>1594</v>
      </c>
      <c r="BIJ1" s="48" t="s">
        <v>1595</v>
      </c>
      <c r="BIK1" s="48" t="s">
        <v>1596</v>
      </c>
      <c r="BIL1" s="48" t="s">
        <v>1597</v>
      </c>
      <c r="BIM1" s="48" t="s">
        <v>1598</v>
      </c>
      <c r="BIN1" s="48" t="s">
        <v>1599</v>
      </c>
      <c r="BIO1" s="48" t="s">
        <v>1600</v>
      </c>
      <c r="BIP1" s="48" t="s">
        <v>1601</v>
      </c>
      <c r="BIQ1" s="48" t="s">
        <v>1602</v>
      </c>
      <c r="BIR1" s="48" t="s">
        <v>1603</v>
      </c>
      <c r="BIS1" s="48" t="s">
        <v>1604</v>
      </c>
      <c r="BIT1" s="48" t="s">
        <v>1605</v>
      </c>
      <c r="BIU1" s="48" t="s">
        <v>1606</v>
      </c>
      <c r="BIV1" s="48" t="s">
        <v>1607</v>
      </c>
      <c r="BIW1" s="48" t="s">
        <v>1608</v>
      </c>
      <c r="BIX1" s="48" t="s">
        <v>1609</v>
      </c>
      <c r="BIY1" s="48" t="s">
        <v>1610</v>
      </c>
      <c r="BIZ1" s="48" t="s">
        <v>1611</v>
      </c>
      <c r="BJA1" s="48" t="s">
        <v>1612</v>
      </c>
      <c r="BJB1" s="48" t="s">
        <v>1613</v>
      </c>
      <c r="BJC1" s="48" t="s">
        <v>1614</v>
      </c>
      <c r="BJD1" s="48" t="s">
        <v>1615</v>
      </c>
      <c r="BJE1" s="48" t="s">
        <v>1616</v>
      </c>
      <c r="BJF1" s="48" t="s">
        <v>1617</v>
      </c>
      <c r="BJG1" s="48" t="s">
        <v>1618</v>
      </c>
      <c r="BJH1" s="48" t="s">
        <v>1619</v>
      </c>
      <c r="BJI1" s="48" t="s">
        <v>1620</v>
      </c>
      <c r="BJJ1" s="48" t="s">
        <v>1621</v>
      </c>
      <c r="BJK1" s="48" t="s">
        <v>1622</v>
      </c>
      <c r="BJL1" s="48" t="s">
        <v>1623</v>
      </c>
      <c r="BJM1" s="48" t="s">
        <v>1624</v>
      </c>
      <c r="BJN1" s="48" t="s">
        <v>1625</v>
      </c>
      <c r="BJO1" s="48" t="s">
        <v>1626</v>
      </c>
      <c r="BJP1" s="48" t="s">
        <v>1627</v>
      </c>
      <c r="BJQ1" s="48" t="s">
        <v>1628</v>
      </c>
      <c r="BJR1" s="48" t="s">
        <v>1629</v>
      </c>
      <c r="BJS1" s="48" t="s">
        <v>1630</v>
      </c>
      <c r="BJT1" s="48" t="s">
        <v>1631</v>
      </c>
      <c r="BJU1" s="48" t="s">
        <v>1632</v>
      </c>
      <c r="BJV1" s="48" t="s">
        <v>1633</v>
      </c>
      <c r="BJW1" s="48" t="s">
        <v>1634</v>
      </c>
      <c r="BJX1" s="48" t="s">
        <v>1635</v>
      </c>
      <c r="BJY1" s="48" t="s">
        <v>1636</v>
      </c>
      <c r="BJZ1" s="48" t="s">
        <v>1637</v>
      </c>
      <c r="BKA1" s="48" t="s">
        <v>1638</v>
      </c>
      <c r="BKB1" s="48" t="s">
        <v>1639</v>
      </c>
      <c r="BKC1" s="48" t="s">
        <v>1640</v>
      </c>
      <c r="BKD1" s="48" t="s">
        <v>1641</v>
      </c>
      <c r="BKE1" s="48" t="s">
        <v>1642</v>
      </c>
      <c r="BKF1" s="48" t="s">
        <v>1643</v>
      </c>
      <c r="BKG1" s="48" t="s">
        <v>1644</v>
      </c>
      <c r="BKH1" s="48" t="s">
        <v>1645</v>
      </c>
      <c r="BKI1" s="48" t="s">
        <v>1646</v>
      </c>
      <c r="BKJ1" s="48" t="s">
        <v>1647</v>
      </c>
      <c r="BKK1" s="48" t="s">
        <v>1648</v>
      </c>
      <c r="BKL1" s="48" t="s">
        <v>1649</v>
      </c>
      <c r="BKM1" s="48" t="s">
        <v>1650</v>
      </c>
      <c r="BKN1" s="48" t="s">
        <v>1651</v>
      </c>
      <c r="BKO1" s="48" t="s">
        <v>1652</v>
      </c>
      <c r="BKP1" s="48" t="s">
        <v>1653</v>
      </c>
      <c r="BKQ1" s="48" t="s">
        <v>1654</v>
      </c>
      <c r="BKR1" s="48" t="s">
        <v>1655</v>
      </c>
      <c r="BKS1" s="48" t="s">
        <v>1656</v>
      </c>
      <c r="BKT1" s="48" t="s">
        <v>1657</v>
      </c>
      <c r="BKU1" s="48" t="s">
        <v>1658</v>
      </c>
      <c r="BKV1" s="48" t="s">
        <v>1659</v>
      </c>
      <c r="BKW1" s="48" t="s">
        <v>1660</v>
      </c>
      <c r="BKX1" s="48" t="s">
        <v>1661</v>
      </c>
      <c r="BKY1" s="48" t="s">
        <v>1662</v>
      </c>
      <c r="BKZ1" s="48" t="s">
        <v>1663</v>
      </c>
      <c r="BLA1" s="48" t="s">
        <v>1664</v>
      </c>
      <c r="BLB1" s="48" t="s">
        <v>1665</v>
      </c>
      <c r="BLC1" s="48" t="s">
        <v>1666</v>
      </c>
      <c r="BLD1" s="48" t="s">
        <v>1667</v>
      </c>
      <c r="BLE1" s="48" t="s">
        <v>1668</v>
      </c>
      <c r="BLF1" s="48" t="s">
        <v>1669</v>
      </c>
      <c r="BLG1" s="48" t="s">
        <v>1670</v>
      </c>
      <c r="BLH1" s="48" t="s">
        <v>1671</v>
      </c>
      <c r="BLI1" s="48" t="s">
        <v>1672</v>
      </c>
      <c r="BLJ1" s="48" t="s">
        <v>1673</v>
      </c>
      <c r="BLK1" s="48" t="s">
        <v>1674</v>
      </c>
      <c r="BLL1" s="48" t="s">
        <v>1675</v>
      </c>
      <c r="BLM1" s="48" t="s">
        <v>1676</v>
      </c>
      <c r="BLN1" s="48" t="s">
        <v>1677</v>
      </c>
      <c r="BLO1" s="48" t="s">
        <v>1678</v>
      </c>
      <c r="BLP1" s="48" t="s">
        <v>1679</v>
      </c>
      <c r="BLQ1" s="48" t="s">
        <v>1680</v>
      </c>
      <c r="BLR1" s="48" t="s">
        <v>1681</v>
      </c>
      <c r="BLS1" s="48" t="s">
        <v>1682</v>
      </c>
      <c r="BLT1" s="48" t="s">
        <v>1683</v>
      </c>
      <c r="BLU1" s="48" t="s">
        <v>1684</v>
      </c>
      <c r="BLV1" s="48" t="s">
        <v>1685</v>
      </c>
      <c r="BLW1" s="48" t="s">
        <v>1686</v>
      </c>
      <c r="BLX1" s="48" t="s">
        <v>1687</v>
      </c>
      <c r="BLY1" s="48" t="s">
        <v>1688</v>
      </c>
      <c r="BLZ1" s="48" t="s">
        <v>1689</v>
      </c>
      <c r="BMA1" s="48" t="s">
        <v>1690</v>
      </c>
      <c r="BMB1" s="48" t="s">
        <v>1691</v>
      </c>
      <c r="BMC1" s="48" t="s">
        <v>1692</v>
      </c>
      <c r="BMD1" s="48" t="s">
        <v>1693</v>
      </c>
      <c r="BME1" s="48" t="s">
        <v>1694</v>
      </c>
      <c r="BMF1" s="48" t="s">
        <v>1695</v>
      </c>
      <c r="BMG1" s="48" t="s">
        <v>1696</v>
      </c>
      <c r="BMH1" s="48" t="s">
        <v>1697</v>
      </c>
      <c r="BMI1" s="48" t="s">
        <v>1698</v>
      </c>
      <c r="BMJ1" s="48" t="s">
        <v>1699</v>
      </c>
      <c r="BMK1" s="48" t="s">
        <v>1700</v>
      </c>
      <c r="BML1" s="48" t="s">
        <v>1701</v>
      </c>
      <c r="BMM1" s="48" t="s">
        <v>1702</v>
      </c>
      <c r="BMN1" s="48" t="s">
        <v>1703</v>
      </c>
      <c r="BMO1" s="48" t="s">
        <v>1704</v>
      </c>
      <c r="BMP1" s="48" t="s">
        <v>1705</v>
      </c>
      <c r="BMQ1" s="48" t="s">
        <v>1706</v>
      </c>
      <c r="BMR1" s="48" t="s">
        <v>1707</v>
      </c>
      <c r="BMS1" s="48" t="s">
        <v>1708</v>
      </c>
      <c r="BMT1" s="48" t="s">
        <v>1709</v>
      </c>
      <c r="BMU1" s="48" t="s">
        <v>1710</v>
      </c>
      <c r="BMV1" s="48" t="s">
        <v>1711</v>
      </c>
      <c r="BMW1" s="48" t="s">
        <v>1712</v>
      </c>
      <c r="BMX1" s="48" t="s">
        <v>1713</v>
      </c>
      <c r="BMY1" s="48" t="s">
        <v>1714</v>
      </c>
      <c r="BMZ1" s="48" t="s">
        <v>1715</v>
      </c>
      <c r="BNA1" s="48" t="s">
        <v>1716</v>
      </c>
      <c r="BNB1" s="48" t="s">
        <v>1717</v>
      </c>
      <c r="BNC1" s="48" t="s">
        <v>1718</v>
      </c>
      <c r="BND1" s="48" t="s">
        <v>1719</v>
      </c>
      <c r="BNE1" s="48" t="s">
        <v>1720</v>
      </c>
      <c r="BNF1" s="48" t="s">
        <v>1721</v>
      </c>
      <c r="BNG1" s="48" t="s">
        <v>1722</v>
      </c>
      <c r="BNH1" s="48" t="s">
        <v>1723</v>
      </c>
      <c r="BNI1" s="48" t="s">
        <v>1724</v>
      </c>
      <c r="BNJ1" s="48" t="s">
        <v>1725</v>
      </c>
      <c r="BNK1" s="48" t="s">
        <v>1726</v>
      </c>
      <c r="BNL1" s="48" t="s">
        <v>1727</v>
      </c>
      <c r="BNM1" s="48" t="s">
        <v>1728</v>
      </c>
      <c r="BNN1" s="48" t="s">
        <v>1729</v>
      </c>
      <c r="BNO1" s="48" t="s">
        <v>1730</v>
      </c>
      <c r="BNP1" s="48" t="s">
        <v>1731</v>
      </c>
      <c r="BNQ1" s="48" t="s">
        <v>1732</v>
      </c>
      <c r="BNR1" s="48" t="s">
        <v>1733</v>
      </c>
      <c r="BNS1" s="48" t="s">
        <v>1734</v>
      </c>
      <c r="BNT1" s="48" t="s">
        <v>1735</v>
      </c>
      <c r="BNU1" s="48" t="s">
        <v>1736</v>
      </c>
      <c r="BNV1" s="48" t="s">
        <v>1737</v>
      </c>
      <c r="BNW1" s="48" t="s">
        <v>1738</v>
      </c>
      <c r="BNX1" s="48" t="s">
        <v>1739</v>
      </c>
      <c r="BNY1" s="48" t="s">
        <v>1740</v>
      </c>
      <c r="BNZ1" s="48" t="s">
        <v>1741</v>
      </c>
      <c r="BOA1" s="48" t="s">
        <v>1742</v>
      </c>
      <c r="BOB1" s="48" t="s">
        <v>1743</v>
      </c>
      <c r="BOC1" s="48" t="s">
        <v>1744</v>
      </c>
      <c r="BOD1" s="48" t="s">
        <v>1745</v>
      </c>
      <c r="BOE1" s="48" t="s">
        <v>1746</v>
      </c>
      <c r="BOF1" s="48" t="s">
        <v>1747</v>
      </c>
      <c r="BOG1" s="48" t="s">
        <v>1748</v>
      </c>
      <c r="BOH1" s="48" t="s">
        <v>1749</v>
      </c>
      <c r="BOI1" s="48" t="s">
        <v>1750</v>
      </c>
      <c r="BOJ1" s="48" t="s">
        <v>1751</v>
      </c>
      <c r="BOK1" s="48" t="s">
        <v>1752</v>
      </c>
      <c r="BOL1" s="48" t="s">
        <v>1753</v>
      </c>
      <c r="BOM1" s="48" t="s">
        <v>1754</v>
      </c>
      <c r="BON1" s="48" t="s">
        <v>1755</v>
      </c>
      <c r="BOO1" s="48" t="s">
        <v>1756</v>
      </c>
      <c r="BOP1" s="48" t="s">
        <v>1757</v>
      </c>
      <c r="BOQ1" s="48" t="s">
        <v>1758</v>
      </c>
      <c r="BOR1" s="48" t="s">
        <v>1759</v>
      </c>
      <c r="BOS1" s="48" t="s">
        <v>1760</v>
      </c>
      <c r="BOT1" s="48" t="s">
        <v>1761</v>
      </c>
      <c r="BOU1" s="48" t="s">
        <v>1762</v>
      </c>
      <c r="BOV1" s="48" t="s">
        <v>1763</v>
      </c>
      <c r="BOW1" s="48" t="s">
        <v>1764</v>
      </c>
      <c r="BOX1" s="48" t="s">
        <v>1765</v>
      </c>
      <c r="BOY1" s="48" t="s">
        <v>1766</v>
      </c>
      <c r="BOZ1" s="48" t="s">
        <v>1767</v>
      </c>
      <c r="BPA1" s="48" t="s">
        <v>1768</v>
      </c>
      <c r="BPB1" s="48" t="s">
        <v>1769</v>
      </c>
      <c r="BPC1" s="48" t="s">
        <v>1770</v>
      </c>
      <c r="BPD1" s="48" t="s">
        <v>1771</v>
      </c>
      <c r="BPE1" s="48" t="s">
        <v>1772</v>
      </c>
      <c r="BPF1" s="48" t="s">
        <v>1773</v>
      </c>
      <c r="BPG1" s="48" t="s">
        <v>1774</v>
      </c>
      <c r="BPH1" s="48" t="s">
        <v>1775</v>
      </c>
      <c r="BPI1" s="48" t="s">
        <v>1776</v>
      </c>
      <c r="BPJ1" s="48" t="s">
        <v>1777</v>
      </c>
      <c r="BPK1" s="48" t="s">
        <v>1778</v>
      </c>
      <c r="BPL1" s="48" t="s">
        <v>1779</v>
      </c>
      <c r="BPM1" s="48" t="s">
        <v>1780</v>
      </c>
      <c r="BPN1" s="48" t="s">
        <v>1781</v>
      </c>
      <c r="BPO1" s="48" t="s">
        <v>1782</v>
      </c>
      <c r="BPP1" s="48" t="s">
        <v>1783</v>
      </c>
      <c r="BPQ1" s="48" t="s">
        <v>1784</v>
      </c>
      <c r="BPR1" s="48" t="s">
        <v>1785</v>
      </c>
      <c r="BPS1" s="48" t="s">
        <v>1786</v>
      </c>
      <c r="BPT1" s="48" t="s">
        <v>1787</v>
      </c>
      <c r="BPU1" s="48" t="s">
        <v>1788</v>
      </c>
      <c r="BPV1" s="48" t="s">
        <v>1789</v>
      </c>
      <c r="BPW1" s="48" t="s">
        <v>1790</v>
      </c>
      <c r="BPX1" s="48" t="s">
        <v>1791</v>
      </c>
      <c r="BPY1" s="48" t="s">
        <v>1792</v>
      </c>
      <c r="BPZ1" s="48" t="s">
        <v>1793</v>
      </c>
      <c r="BQA1" s="48" t="s">
        <v>1794</v>
      </c>
      <c r="BQB1" s="48" t="s">
        <v>1795</v>
      </c>
      <c r="BQC1" s="48" t="s">
        <v>1796</v>
      </c>
      <c r="BQD1" s="48" t="s">
        <v>1797</v>
      </c>
      <c r="BQE1" s="48" t="s">
        <v>1798</v>
      </c>
      <c r="BQF1" s="48" t="s">
        <v>1799</v>
      </c>
      <c r="BQG1" s="48" t="s">
        <v>1800</v>
      </c>
      <c r="BQH1" s="48" t="s">
        <v>1801</v>
      </c>
      <c r="BQI1" s="48" t="s">
        <v>1802</v>
      </c>
      <c r="BQJ1" s="48" t="s">
        <v>1803</v>
      </c>
      <c r="BQK1" s="48" t="s">
        <v>1804</v>
      </c>
      <c r="BQL1" s="48" t="s">
        <v>1805</v>
      </c>
      <c r="BQM1" s="48" t="s">
        <v>1806</v>
      </c>
      <c r="BQN1" s="48" t="s">
        <v>1807</v>
      </c>
      <c r="BQO1" s="48" t="s">
        <v>1808</v>
      </c>
      <c r="BQP1" s="48" t="s">
        <v>1809</v>
      </c>
      <c r="BQQ1" s="48" t="s">
        <v>1810</v>
      </c>
      <c r="BQR1" s="48" t="s">
        <v>1811</v>
      </c>
      <c r="BQS1" s="48" t="s">
        <v>1812</v>
      </c>
      <c r="BQT1" s="48" t="s">
        <v>1813</v>
      </c>
      <c r="BQU1" s="48" t="s">
        <v>1814</v>
      </c>
      <c r="BQV1" s="48" t="s">
        <v>1815</v>
      </c>
      <c r="BQW1" s="48" t="s">
        <v>1816</v>
      </c>
      <c r="BQX1" s="48" t="s">
        <v>1817</v>
      </c>
      <c r="BQY1" s="48" t="s">
        <v>1818</v>
      </c>
      <c r="BQZ1" s="48" t="s">
        <v>1819</v>
      </c>
      <c r="BRA1" s="48" t="s">
        <v>1820</v>
      </c>
      <c r="BRB1" s="48" t="s">
        <v>1821</v>
      </c>
      <c r="BRC1" s="48" t="s">
        <v>1822</v>
      </c>
      <c r="BRD1" s="48" t="s">
        <v>1823</v>
      </c>
      <c r="BRE1" s="48" t="s">
        <v>1824</v>
      </c>
      <c r="BRF1" s="48" t="s">
        <v>1825</v>
      </c>
      <c r="BRG1" s="48" t="s">
        <v>1826</v>
      </c>
      <c r="BRH1" s="48" t="s">
        <v>1827</v>
      </c>
      <c r="BRI1" s="48" t="s">
        <v>1828</v>
      </c>
      <c r="BRJ1" s="48" t="s">
        <v>1829</v>
      </c>
      <c r="BRK1" s="48" t="s">
        <v>1830</v>
      </c>
      <c r="BRL1" s="48" t="s">
        <v>1831</v>
      </c>
      <c r="BRM1" s="48" t="s">
        <v>1832</v>
      </c>
      <c r="BRN1" s="48" t="s">
        <v>1833</v>
      </c>
      <c r="BRO1" s="48" t="s">
        <v>1834</v>
      </c>
      <c r="BRP1" s="48" t="s">
        <v>1835</v>
      </c>
      <c r="BRQ1" s="48" t="s">
        <v>1836</v>
      </c>
      <c r="BRR1" s="48" t="s">
        <v>1837</v>
      </c>
      <c r="BRS1" s="48" t="s">
        <v>1838</v>
      </c>
      <c r="BRT1" s="48" t="s">
        <v>1839</v>
      </c>
      <c r="BRU1" s="48" t="s">
        <v>1840</v>
      </c>
      <c r="BRV1" s="48" t="s">
        <v>1841</v>
      </c>
      <c r="BRW1" s="48" t="s">
        <v>1842</v>
      </c>
      <c r="BRX1" s="48" t="s">
        <v>1843</v>
      </c>
      <c r="BRY1" s="48" t="s">
        <v>1844</v>
      </c>
      <c r="BRZ1" s="48" t="s">
        <v>1845</v>
      </c>
      <c r="BSA1" s="48" t="s">
        <v>1846</v>
      </c>
      <c r="BSB1" s="48" t="s">
        <v>1847</v>
      </c>
      <c r="BSC1" s="48" t="s">
        <v>1848</v>
      </c>
      <c r="BSD1" s="48" t="s">
        <v>1849</v>
      </c>
      <c r="BSE1" s="48" t="s">
        <v>1850</v>
      </c>
      <c r="BSF1" s="48" t="s">
        <v>1851</v>
      </c>
      <c r="BSG1" s="48" t="s">
        <v>1852</v>
      </c>
      <c r="BSH1" s="48" t="s">
        <v>1853</v>
      </c>
      <c r="BSI1" s="48" t="s">
        <v>1854</v>
      </c>
      <c r="BSJ1" s="48" t="s">
        <v>1855</v>
      </c>
      <c r="BSK1" s="48" t="s">
        <v>1856</v>
      </c>
      <c r="BSL1" s="48" t="s">
        <v>1857</v>
      </c>
      <c r="BSM1" s="48" t="s">
        <v>1858</v>
      </c>
      <c r="BSN1" s="48" t="s">
        <v>1859</v>
      </c>
      <c r="BSO1" s="48" t="s">
        <v>1860</v>
      </c>
      <c r="BSP1" s="48" t="s">
        <v>1861</v>
      </c>
      <c r="BSQ1" s="48" t="s">
        <v>1862</v>
      </c>
      <c r="BSR1" s="48" t="s">
        <v>1863</v>
      </c>
      <c r="BSS1" s="48" t="s">
        <v>1864</v>
      </c>
      <c r="BST1" s="48" t="s">
        <v>1865</v>
      </c>
      <c r="BSU1" s="48" t="s">
        <v>1866</v>
      </c>
      <c r="BSV1" s="48" t="s">
        <v>1867</v>
      </c>
      <c r="BSW1" s="48" t="s">
        <v>1868</v>
      </c>
      <c r="BSX1" s="48" t="s">
        <v>1869</v>
      </c>
      <c r="BSY1" s="48" t="s">
        <v>1870</v>
      </c>
      <c r="BSZ1" s="48" t="s">
        <v>1871</v>
      </c>
      <c r="BTA1" s="48" t="s">
        <v>1872</v>
      </c>
      <c r="BTB1" s="48" t="s">
        <v>1873</v>
      </c>
      <c r="BTC1" s="48" t="s">
        <v>1874</v>
      </c>
      <c r="BTD1" s="48" t="s">
        <v>1875</v>
      </c>
      <c r="BTE1" s="48" t="s">
        <v>1876</v>
      </c>
      <c r="BTF1" s="48" t="s">
        <v>1877</v>
      </c>
      <c r="BTG1" s="48" t="s">
        <v>1878</v>
      </c>
      <c r="BTH1" s="48" t="s">
        <v>1879</v>
      </c>
      <c r="BTI1" s="48" t="s">
        <v>1880</v>
      </c>
      <c r="BTJ1" s="48" t="s">
        <v>1881</v>
      </c>
      <c r="BTK1" s="48" t="s">
        <v>1882</v>
      </c>
      <c r="BTL1" s="48" t="s">
        <v>1883</v>
      </c>
      <c r="BTM1" s="48" t="s">
        <v>1884</v>
      </c>
      <c r="BTN1" s="48" t="s">
        <v>1885</v>
      </c>
      <c r="BTO1" s="48" t="s">
        <v>1886</v>
      </c>
      <c r="BTP1" s="48" t="s">
        <v>1887</v>
      </c>
      <c r="BTQ1" s="48" t="s">
        <v>1888</v>
      </c>
      <c r="BTR1" s="48" t="s">
        <v>1889</v>
      </c>
      <c r="BTS1" s="48" t="s">
        <v>1890</v>
      </c>
      <c r="BTT1" s="48" t="s">
        <v>1891</v>
      </c>
      <c r="BTU1" s="48" t="s">
        <v>1892</v>
      </c>
      <c r="BTV1" s="48" t="s">
        <v>1893</v>
      </c>
      <c r="BTW1" s="48" t="s">
        <v>1894</v>
      </c>
      <c r="BTX1" s="48" t="s">
        <v>1895</v>
      </c>
      <c r="BTY1" s="48" t="s">
        <v>1896</v>
      </c>
      <c r="BTZ1" s="48" t="s">
        <v>1897</v>
      </c>
      <c r="BUA1" s="48" t="s">
        <v>1898</v>
      </c>
      <c r="BUB1" s="48" t="s">
        <v>1899</v>
      </c>
      <c r="BUC1" s="48" t="s">
        <v>1900</v>
      </c>
      <c r="BUD1" s="48" t="s">
        <v>1901</v>
      </c>
      <c r="BUE1" s="48" t="s">
        <v>1902</v>
      </c>
      <c r="BUF1" s="48" t="s">
        <v>1903</v>
      </c>
      <c r="BUG1" s="48" t="s">
        <v>1904</v>
      </c>
      <c r="BUH1" s="48" t="s">
        <v>1905</v>
      </c>
      <c r="BUI1" s="48" t="s">
        <v>1906</v>
      </c>
      <c r="BUJ1" s="48" t="s">
        <v>1907</v>
      </c>
      <c r="BUK1" s="48" t="s">
        <v>1908</v>
      </c>
      <c r="BUL1" s="48" t="s">
        <v>1909</v>
      </c>
      <c r="BUM1" s="48" t="s">
        <v>1910</v>
      </c>
      <c r="BUN1" s="48" t="s">
        <v>1911</v>
      </c>
      <c r="BUO1" s="48" t="s">
        <v>1912</v>
      </c>
      <c r="BUP1" s="48" t="s">
        <v>1913</v>
      </c>
      <c r="BUQ1" s="48" t="s">
        <v>1914</v>
      </c>
      <c r="BUR1" s="48" t="s">
        <v>1915</v>
      </c>
      <c r="BUS1" s="48" t="s">
        <v>1916</v>
      </c>
      <c r="BUT1" s="48" t="s">
        <v>1917</v>
      </c>
      <c r="BUU1" s="48" t="s">
        <v>1918</v>
      </c>
      <c r="BUV1" s="48" t="s">
        <v>1919</v>
      </c>
      <c r="BUW1" s="48" t="s">
        <v>1920</v>
      </c>
      <c r="BUX1" s="48" t="s">
        <v>1921</v>
      </c>
      <c r="BUY1" s="48" t="s">
        <v>1922</v>
      </c>
      <c r="BUZ1" s="48" t="s">
        <v>1923</v>
      </c>
      <c r="BVA1" s="48" t="s">
        <v>1924</v>
      </c>
      <c r="BVB1" s="48" t="s">
        <v>1925</v>
      </c>
      <c r="BVC1" s="48" t="s">
        <v>1926</v>
      </c>
      <c r="BVD1" s="48" t="s">
        <v>1927</v>
      </c>
      <c r="BVE1" s="48" t="s">
        <v>1928</v>
      </c>
      <c r="BVF1" s="48" t="s">
        <v>1929</v>
      </c>
      <c r="BVG1" s="48" t="s">
        <v>1930</v>
      </c>
      <c r="BVH1" s="48" t="s">
        <v>1931</v>
      </c>
      <c r="BVI1" s="48" t="s">
        <v>1932</v>
      </c>
      <c r="BVJ1" s="48" t="s">
        <v>1933</v>
      </c>
      <c r="BVK1" s="48" t="s">
        <v>1934</v>
      </c>
      <c r="BVL1" s="48" t="s">
        <v>1935</v>
      </c>
      <c r="BVM1" s="48" t="s">
        <v>1936</v>
      </c>
      <c r="BVN1" s="48" t="s">
        <v>1937</v>
      </c>
      <c r="BVO1" s="48" t="s">
        <v>1938</v>
      </c>
      <c r="BVP1" s="48" t="s">
        <v>1939</v>
      </c>
      <c r="BVQ1" s="48" t="s">
        <v>1940</v>
      </c>
      <c r="BVR1" s="48" t="s">
        <v>1941</v>
      </c>
      <c r="BVS1" s="48" t="s">
        <v>1942</v>
      </c>
      <c r="BVT1" s="48" t="s">
        <v>1943</v>
      </c>
      <c r="BVU1" s="48" t="s">
        <v>1944</v>
      </c>
      <c r="BVV1" s="48" t="s">
        <v>1945</v>
      </c>
      <c r="BVW1" s="48" t="s">
        <v>1946</v>
      </c>
      <c r="BVX1" s="48" t="s">
        <v>1947</v>
      </c>
      <c r="BVY1" s="48" t="s">
        <v>1948</v>
      </c>
      <c r="BVZ1" s="48" t="s">
        <v>1949</v>
      </c>
      <c r="BWA1" s="48" t="s">
        <v>1950</v>
      </c>
      <c r="BWB1" s="48" t="s">
        <v>1951</v>
      </c>
      <c r="BWC1" s="48" t="s">
        <v>1952</v>
      </c>
      <c r="BWD1" s="48" t="s">
        <v>1953</v>
      </c>
      <c r="BWE1" s="48" t="s">
        <v>1954</v>
      </c>
      <c r="BWF1" s="48" t="s">
        <v>1955</v>
      </c>
      <c r="BWG1" s="48" t="s">
        <v>1956</v>
      </c>
      <c r="BWH1" s="48" t="s">
        <v>1957</v>
      </c>
      <c r="BWI1" s="48" t="s">
        <v>1958</v>
      </c>
      <c r="BWJ1" s="48" t="s">
        <v>1959</v>
      </c>
      <c r="BWK1" s="48" t="s">
        <v>1960</v>
      </c>
      <c r="BWL1" s="48" t="s">
        <v>1961</v>
      </c>
      <c r="BWM1" s="48" t="s">
        <v>1962</v>
      </c>
      <c r="BWN1" s="48" t="s">
        <v>1963</v>
      </c>
      <c r="BWO1" s="48" t="s">
        <v>1964</v>
      </c>
      <c r="BWP1" s="48" t="s">
        <v>1965</v>
      </c>
      <c r="BWQ1" s="48" t="s">
        <v>1966</v>
      </c>
      <c r="BWR1" s="48" t="s">
        <v>1967</v>
      </c>
      <c r="BWS1" s="48" t="s">
        <v>1968</v>
      </c>
      <c r="BWT1" s="48" t="s">
        <v>1969</v>
      </c>
      <c r="BWU1" s="48" t="s">
        <v>1970</v>
      </c>
      <c r="BWV1" s="48" t="s">
        <v>1971</v>
      </c>
      <c r="BWW1" s="48" t="s">
        <v>1972</v>
      </c>
      <c r="BWX1" s="48" t="s">
        <v>1973</v>
      </c>
      <c r="BWY1" s="48" t="s">
        <v>1974</v>
      </c>
      <c r="BWZ1" s="48" t="s">
        <v>1975</v>
      </c>
      <c r="BXA1" s="48" t="s">
        <v>1976</v>
      </c>
      <c r="BXB1" s="48" t="s">
        <v>1977</v>
      </c>
      <c r="BXC1" s="48" t="s">
        <v>1978</v>
      </c>
      <c r="BXD1" s="48" t="s">
        <v>1979</v>
      </c>
      <c r="BXE1" s="48" t="s">
        <v>1980</v>
      </c>
      <c r="BXF1" s="48" t="s">
        <v>1981</v>
      </c>
      <c r="BXG1" s="48" t="s">
        <v>1982</v>
      </c>
      <c r="BXH1" s="48" t="s">
        <v>1983</v>
      </c>
      <c r="BXI1" s="48" t="s">
        <v>1984</v>
      </c>
      <c r="BXJ1" s="48" t="s">
        <v>1985</v>
      </c>
      <c r="BXK1" s="48" t="s">
        <v>1986</v>
      </c>
      <c r="BXL1" s="48" t="s">
        <v>1987</v>
      </c>
      <c r="BXM1" s="48" t="s">
        <v>1988</v>
      </c>
      <c r="BXN1" s="48" t="s">
        <v>1989</v>
      </c>
      <c r="BXO1" s="48" t="s">
        <v>1990</v>
      </c>
      <c r="BXP1" s="48" t="s">
        <v>1991</v>
      </c>
      <c r="BXQ1" s="48" t="s">
        <v>1992</v>
      </c>
      <c r="BXR1" s="48" t="s">
        <v>1993</v>
      </c>
      <c r="BXS1" s="48" t="s">
        <v>1994</v>
      </c>
      <c r="BXT1" s="48" t="s">
        <v>1995</v>
      </c>
      <c r="BXU1" s="48" t="s">
        <v>1996</v>
      </c>
      <c r="BXV1" s="48" t="s">
        <v>1997</v>
      </c>
      <c r="BXW1" s="48" t="s">
        <v>1998</v>
      </c>
      <c r="BXX1" s="48" t="s">
        <v>1999</v>
      </c>
      <c r="BXY1" s="48" t="s">
        <v>2000</v>
      </c>
      <c r="BXZ1" s="48" t="s">
        <v>2001</v>
      </c>
      <c r="BYA1" s="48" t="s">
        <v>2002</v>
      </c>
      <c r="BYB1" s="48" t="s">
        <v>2003</v>
      </c>
      <c r="BYC1" s="48" t="s">
        <v>2004</v>
      </c>
      <c r="BYD1" s="48" t="s">
        <v>2005</v>
      </c>
      <c r="BYE1" s="48" t="s">
        <v>2006</v>
      </c>
      <c r="BYF1" s="48" t="s">
        <v>2007</v>
      </c>
      <c r="BYG1" s="48" t="s">
        <v>2008</v>
      </c>
      <c r="BYH1" s="48" t="s">
        <v>2009</v>
      </c>
      <c r="BYI1" s="48" t="s">
        <v>2010</v>
      </c>
      <c r="BYJ1" s="48" t="s">
        <v>2011</v>
      </c>
      <c r="BYK1" s="48" t="s">
        <v>2012</v>
      </c>
      <c r="BYL1" s="48" t="s">
        <v>2013</v>
      </c>
      <c r="BYM1" s="48" t="s">
        <v>2014</v>
      </c>
      <c r="BYN1" s="48" t="s">
        <v>2015</v>
      </c>
      <c r="BYO1" s="48" t="s">
        <v>2016</v>
      </c>
      <c r="BYP1" s="48" t="s">
        <v>2017</v>
      </c>
      <c r="BYQ1" s="48" t="s">
        <v>2018</v>
      </c>
      <c r="BYR1" s="48" t="s">
        <v>2019</v>
      </c>
      <c r="BYS1" s="48" t="s">
        <v>2020</v>
      </c>
      <c r="BYT1" s="48" t="s">
        <v>2021</v>
      </c>
      <c r="BYU1" s="48" t="s">
        <v>2022</v>
      </c>
      <c r="BYV1" s="48" t="s">
        <v>2023</v>
      </c>
      <c r="BYW1" s="48" t="s">
        <v>2024</v>
      </c>
      <c r="BYX1" s="48" t="s">
        <v>2025</v>
      </c>
      <c r="BYY1" s="48" t="s">
        <v>2026</v>
      </c>
      <c r="BYZ1" s="48" t="s">
        <v>2027</v>
      </c>
      <c r="BZA1" s="48" t="s">
        <v>2028</v>
      </c>
      <c r="BZB1" s="48" t="s">
        <v>2029</v>
      </c>
      <c r="BZC1" s="48" t="s">
        <v>2030</v>
      </c>
      <c r="BZD1" s="48" t="s">
        <v>2031</v>
      </c>
      <c r="BZE1" s="48" t="s">
        <v>2032</v>
      </c>
      <c r="BZF1" s="48" t="s">
        <v>2033</v>
      </c>
      <c r="BZG1" s="48" t="s">
        <v>2034</v>
      </c>
      <c r="BZH1" s="48" t="s">
        <v>2035</v>
      </c>
      <c r="BZI1" s="48" t="s">
        <v>2036</v>
      </c>
      <c r="BZJ1" s="48" t="s">
        <v>2037</v>
      </c>
      <c r="BZK1" s="48" t="s">
        <v>2038</v>
      </c>
      <c r="BZL1" s="48" t="s">
        <v>2039</v>
      </c>
      <c r="BZM1" s="48" t="s">
        <v>2040</v>
      </c>
      <c r="BZN1" s="48" t="s">
        <v>2041</v>
      </c>
      <c r="BZO1" s="48" t="s">
        <v>2042</v>
      </c>
      <c r="BZP1" s="48" t="s">
        <v>2043</v>
      </c>
      <c r="BZQ1" s="48" t="s">
        <v>2044</v>
      </c>
      <c r="BZR1" s="48" t="s">
        <v>2045</v>
      </c>
      <c r="BZS1" s="48" t="s">
        <v>2046</v>
      </c>
      <c r="BZT1" s="48" t="s">
        <v>2047</v>
      </c>
      <c r="BZU1" s="48" t="s">
        <v>2048</v>
      </c>
      <c r="BZV1" s="48" t="s">
        <v>2049</v>
      </c>
      <c r="BZW1" s="48" t="s">
        <v>2050</v>
      </c>
      <c r="BZX1" s="48" t="s">
        <v>2051</v>
      </c>
      <c r="BZY1" s="48" t="s">
        <v>2052</v>
      </c>
      <c r="BZZ1" s="48" t="s">
        <v>2053</v>
      </c>
      <c r="CAA1" s="48" t="s">
        <v>2054</v>
      </c>
      <c r="CAB1" s="48" t="s">
        <v>2055</v>
      </c>
      <c r="CAC1" s="48" t="s">
        <v>2056</v>
      </c>
      <c r="CAD1" s="48" t="s">
        <v>2057</v>
      </c>
      <c r="CAE1" s="48" t="s">
        <v>2058</v>
      </c>
      <c r="CAF1" s="48" t="s">
        <v>2059</v>
      </c>
      <c r="CAG1" s="48" t="s">
        <v>2060</v>
      </c>
      <c r="CAH1" s="48" t="s">
        <v>2061</v>
      </c>
      <c r="CAI1" s="48" t="s">
        <v>2062</v>
      </c>
      <c r="CAJ1" s="48" t="s">
        <v>2063</v>
      </c>
      <c r="CAK1" s="48" t="s">
        <v>2064</v>
      </c>
      <c r="CAL1" s="48" t="s">
        <v>2065</v>
      </c>
      <c r="CAM1" s="48" t="s">
        <v>2066</v>
      </c>
      <c r="CAN1" s="48" t="s">
        <v>2067</v>
      </c>
      <c r="CAO1" s="48" t="s">
        <v>2068</v>
      </c>
      <c r="CAP1" s="48" t="s">
        <v>2069</v>
      </c>
      <c r="CAQ1" s="48" t="s">
        <v>2070</v>
      </c>
      <c r="CAR1" s="48" t="s">
        <v>2071</v>
      </c>
      <c r="CAS1" s="48" t="s">
        <v>2072</v>
      </c>
      <c r="CAT1" s="48" t="s">
        <v>2073</v>
      </c>
      <c r="CAU1" s="48" t="s">
        <v>2074</v>
      </c>
      <c r="CAV1" s="48" t="s">
        <v>2075</v>
      </c>
      <c r="CAW1" s="48" t="s">
        <v>2076</v>
      </c>
      <c r="CAX1" s="48" t="s">
        <v>2077</v>
      </c>
      <c r="CAY1" s="48" t="s">
        <v>2078</v>
      </c>
      <c r="CAZ1" s="48" t="s">
        <v>2079</v>
      </c>
      <c r="CBA1" s="48" t="s">
        <v>2080</v>
      </c>
      <c r="CBB1" s="48" t="s">
        <v>2081</v>
      </c>
      <c r="CBC1" s="48" t="s">
        <v>2082</v>
      </c>
      <c r="CBD1" s="48" t="s">
        <v>2083</v>
      </c>
      <c r="CBE1" s="48" t="s">
        <v>2084</v>
      </c>
      <c r="CBF1" s="48" t="s">
        <v>2085</v>
      </c>
      <c r="CBG1" s="48" t="s">
        <v>2086</v>
      </c>
      <c r="CBH1" s="48" t="s">
        <v>2087</v>
      </c>
      <c r="CBI1" s="48" t="s">
        <v>2088</v>
      </c>
      <c r="CBJ1" s="48" t="s">
        <v>2089</v>
      </c>
      <c r="CBK1" s="48" t="s">
        <v>2090</v>
      </c>
      <c r="CBL1" s="48" t="s">
        <v>2091</v>
      </c>
      <c r="CBM1" s="48" t="s">
        <v>2092</v>
      </c>
      <c r="CBN1" s="48" t="s">
        <v>2093</v>
      </c>
      <c r="CBO1" s="48" t="s">
        <v>2094</v>
      </c>
      <c r="CBP1" s="48" t="s">
        <v>2095</v>
      </c>
      <c r="CBQ1" s="48" t="s">
        <v>2096</v>
      </c>
      <c r="CBR1" s="48" t="s">
        <v>2097</v>
      </c>
      <c r="CBS1" s="48" t="s">
        <v>2098</v>
      </c>
      <c r="CBT1" s="48" t="s">
        <v>2099</v>
      </c>
      <c r="CBU1" s="48" t="s">
        <v>2100</v>
      </c>
      <c r="CBV1" s="48" t="s">
        <v>2101</v>
      </c>
      <c r="CBW1" s="48" t="s">
        <v>2102</v>
      </c>
      <c r="CBX1" s="48" t="s">
        <v>2103</v>
      </c>
      <c r="CBY1" s="48" t="s">
        <v>2104</v>
      </c>
      <c r="CBZ1" s="48" t="s">
        <v>2105</v>
      </c>
      <c r="CCA1" s="48" t="s">
        <v>2106</v>
      </c>
      <c r="CCB1" s="48" t="s">
        <v>2107</v>
      </c>
      <c r="CCC1" s="48" t="s">
        <v>2108</v>
      </c>
      <c r="CCD1" s="48" t="s">
        <v>2109</v>
      </c>
      <c r="CCE1" s="48" t="s">
        <v>2110</v>
      </c>
      <c r="CCF1" s="48" t="s">
        <v>2111</v>
      </c>
      <c r="CCG1" s="48" t="s">
        <v>2112</v>
      </c>
      <c r="CCH1" s="48" t="s">
        <v>2113</v>
      </c>
      <c r="CCI1" s="48" t="s">
        <v>2114</v>
      </c>
      <c r="CCJ1" s="48" t="s">
        <v>2115</v>
      </c>
      <c r="CCK1" s="48" t="s">
        <v>2116</v>
      </c>
      <c r="CCL1" s="48" t="s">
        <v>2117</v>
      </c>
      <c r="CCM1" s="48" t="s">
        <v>2118</v>
      </c>
      <c r="CCN1" s="48" t="s">
        <v>2119</v>
      </c>
      <c r="CCO1" s="48" t="s">
        <v>2120</v>
      </c>
      <c r="CCP1" s="48" t="s">
        <v>2121</v>
      </c>
      <c r="CCQ1" s="48" t="s">
        <v>2122</v>
      </c>
      <c r="CCR1" s="48" t="s">
        <v>2123</v>
      </c>
      <c r="CCS1" s="48" t="s">
        <v>2124</v>
      </c>
      <c r="CCT1" s="48" t="s">
        <v>2125</v>
      </c>
      <c r="CCU1" s="48" t="s">
        <v>2126</v>
      </c>
      <c r="CCV1" s="48" t="s">
        <v>2127</v>
      </c>
      <c r="CCW1" s="48" t="s">
        <v>2128</v>
      </c>
      <c r="CCX1" s="48" t="s">
        <v>2129</v>
      </c>
      <c r="CCY1" s="48" t="s">
        <v>2130</v>
      </c>
      <c r="CCZ1" s="48" t="s">
        <v>2131</v>
      </c>
      <c r="CDA1" s="48" t="s">
        <v>2132</v>
      </c>
      <c r="CDB1" s="48" t="s">
        <v>2133</v>
      </c>
      <c r="CDC1" s="48" t="s">
        <v>2134</v>
      </c>
      <c r="CDD1" s="48" t="s">
        <v>2135</v>
      </c>
      <c r="CDE1" s="48" t="s">
        <v>2136</v>
      </c>
      <c r="CDF1" s="48" t="s">
        <v>2137</v>
      </c>
      <c r="CDG1" s="48" t="s">
        <v>2138</v>
      </c>
      <c r="CDH1" s="48" t="s">
        <v>2139</v>
      </c>
      <c r="CDI1" s="48" t="s">
        <v>2140</v>
      </c>
      <c r="CDJ1" s="48" t="s">
        <v>2141</v>
      </c>
      <c r="CDK1" s="48" t="s">
        <v>2142</v>
      </c>
      <c r="CDL1" s="48" t="s">
        <v>2143</v>
      </c>
      <c r="CDM1" s="48" t="s">
        <v>2144</v>
      </c>
      <c r="CDN1" s="48" t="s">
        <v>2145</v>
      </c>
      <c r="CDO1" s="48" t="s">
        <v>2146</v>
      </c>
      <c r="CDP1" s="48" t="s">
        <v>2147</v>
      </c>
      <c r="CDQ1" s="48" t="s">
        <v>2148</v>
      </c>
      <c r="CDR1" s="48" t="s">
        <v>2149</v>
      </c>
      <c r="CDS1" s="48" t="s">
        <v>2150</v>
      </c>
      <c r="CDT1" s="48" t="s">
        <v>2151</v>
      </c>
      <c r="CDU1" s="48" t="s">
        <v>2152</v>
      </c>
      <c r="CDV1" s="48" t="s">
        <v>2153</v>
      </c>
      <c r="CDW1" s="48" t="s">
        <v>2154</v>
      </c>
      <c r="CDX1" s="48" t="s">
        <v>2155</v>
      </c>
      <c r="CDY1" s="48" t="s">
        <v>2156</v>
      </c>
      <c r="CDZ1" s="48" t="s">
        <v>2157</v>
      </c>
      <c r="CEA1" s="48" t="s">
        <v>2158</v>
      </c>
      <c r="CEB1" s="48" t="s">
        <v>2159</v>
      </c>
      <c r="CEC1" s="48" t="s">
        <v>2160</v>
      </c>
      <c r="CED1" s="48" t="s">
        <v>2161</v>
      </c>
      <c r="CEE1" s="48" t="s">
        <v>2162</v>
      </c>
      <c r="CEF1" s="48" t="s">
        <v>2163</v>
      </c>
      <c r="CEG1" s="48" t="s">
        <v>2164</v>
      </c>
      <c r="CEH1" s="48" t="s">
        <v>2165</v>
      </c>
      <c r="CEI1" s="48" t="s">
        <v>2166</v>
      </c>
      <c r="CEJ1" s="48" t="s">
        <v>2167</v>
      </c>
      <c r="CEK1" s="48" t="s">
        <v>2168</v>
      </c>
      <c r="CEL1" s="48" t="s">
        <v>2169</v>
      </c>
      <c r="CEM1" s="48" t="s">
        <v>2170</v>
      </c>
      <c r="CEN1" s="48" t="s">
        <v>2171</v>
      </c>
      <c r="CEO1" s="48" t="s">
        <v>2172</v>
      </c>
      <c r="CEP1" s="48" t="s">
        <v>2173</v>
      </c>
      <c r="CEQ1" s="48" t="s">
        <v>2174</v>
      </c>
      <c r="CER1" s="48" t="s">
        <v>2175</v>
      </c>
      <c r="CES1" s="48" t="s">
        <v>2176</v>
      </c>
      <c r="CET1" s="48" t="s">
        <v>2177</v>
      </c>
      <c r="CEU1" s="48" t="s">
        <v>2178</v>
      </c>
      <c r="CEV1" s="48" t="s">
        <v>2179</v>
      </c>
      <c r="CEW1" s="48" t="s">
        <v>2180</v>
      </c>
      <c r="CEX1" s="48" t="s">
        <v>2181</v>
      </c>
      <c r="CEY1" s="48" t="s">
        <v>2182</v>
      </c>
      <c r="CEZ1" s="48" t="s">
        <v>2183</v>
      </c>
      <c r="CFA1" s="48" t="s">
        <v>2184</v>
      </c>
      <c r="CFB1" s="48" t="s">
        <v>2185</v>
      </c>
      <c r="CFC1" s="48" t="s">
        <v>2186</v>
      </c>
      <c r="CFD1" s="48" t="s">
        <v>2187</v>
      </c>
      <c r="CFE1" s="48" t="s">
        <v>2188</v>
      </c>
      <c r="CFF1" s="48" t="s">
        <v>2189</v>
      </c>
      <c r="CFG1" s="48" t="s">
        <v>2190</v>
      </c>
      <c r="CFH1" s="48" t="s">
        <v>2191</v>
      </c>
      <c r="CFI1" s="48" t="s">
        <v>2192</v>
      </c>
      <c r="CFJ1" s="48" t="s">
        <v>2193</v>
      </c>
      <c r="CFK1" s="48" t="s">
        <v>2194</v>
      </c>
      <c r="CFL1" s="48" t="s">
        <v>2195</v>
      </c>
      <c r="CFM1" s="48" t="s">
        <v>2196</v>
      </c>
      <c r="CFN1" s="48" t="s">
        <v>2197</v>
      </c>
      <c r="CFO1" s="48" t="s">
        <v>2198</v>
      </c>
      <c r="CFP1" s="48" t="s">
        <v>2199</v>
      </c>
      <c r="CFQ1" s="48" t="s">
        <v>2200</v>
      </c>
      <c r="CFR1" s="48" t="s">
        <v>2201</v>
      </c>
      <c r="CFS1" s="48" t="s">
        <v>2202</v>
      </c>
      <c r="CFT1" s="48" t="s">
        <v>2203</v>
      </c>
      <c r="CFU1" s="48" t="s">
        <v>2204</v>
      </c>
      <c r="CFV1" s="48" t="s">
        <v>2205</v>
      </c>
      <c r="CFW1" s="48" t="s">
        <v>2206</v>
      </c>
      <c r="CFX1" s="48" t="s">
        <v>2207</v>
      </c>
      <c r="CFY1" s="48" t="s">
        <v>2208</v>
      </c>
      <c r="CFZ1" s="48" t="s">
        <v>2209</v>
      </c>
      <c r="CGA1" s="48" t="s">
        <v>2210</v>
      </c>
      <c r="CGB1" s="48" t="s">
        <v>2211</v>
      </c>
      <c r="CGC1" s="48" t="s">
        <v>2212</v>
      </c>
      <c r="CGD1" s="48" t="s">
        <v>2213</v>
      </c>
      <c r="CGE1" s="48" t="s">
        <v>2214</v>
      </c>
      <c r="CGF1" s="48" t="s">
        <v>2215</v>
      </c>
      <c r="CGG1" s="48" t="s">
        <v>2216</v>
      </c>
      <c r="CGH1" s="48" t="s">
        <v>2217</v>
      </c>
      <c r="CGI1" s="48" t="s">
        <v>2218</v>
      </c>
      <c r="CGJ1" s="48" t="s">
        <v>2219</v>
      </c>
      <c r="CGK1" s="48" t="s">
        <v>2220</v>
      </c>
      <c r="CGL1" s="48" t="s">
        <v>2221</v>
      </c>
      <c r="CGM1" s="48" t="s">
        <v>2222</v>
      </c>
      <c r="CGN1" s="48" t="s">
        <v>2223</v>
      </c>
      <c r="CGO1" s="48" t="s">
        <v>2224</v>
      </c>
      <c r="CGP1" s="48" t="s">
        <v>2225</v>
      </c>
      <c r="CGQ1" s="48" t="s">
        <v>2226</v>
      </c>
      <c r="CGR1" s="48" t="s">
        <v>2227</v>
      </c>
      <c r="CGS1" s="48" t="s">
        <v>2228</v>
      </c>
      <c r="CGT1" s="48" t="s">
        <v>2229</v>
      </c>
      <c r="CGU1" s="48" t="s">
        <v>2230</v>
      </c>
      <c r="CGV1" s="48" t="s">
        <v>2231</v>
      </c>
      <c r="CGW1" s="48" t="s">
        <v>2232</v>
      </c>
      <c r="CGX1" s="48" t="s">
        <v>2233</v>
      </c>
      <c r="CGY1" s="48" t="s">
        <v>2234</v>
      </c>
      <c r="CGZ1" s="48" t="s">
        <v>2235</v>
      </c>
      <c r="CHA1" s="48" t="s">
        <v>2236</v>
      </c>
      <c r="CHB1" s="48" t="s">
        <v>2237</v>
      </c>
      <c r="CHC1" s="48" t="s">
        <v>2238</v>
      </c>
      <c r="CHD1" s="48" t="s">
        <v>2239</v>
      </c>
      <c r="CHE1" s="48" t="s">
        <v>2240</v>
      </c>
      <c r="CHF1" s="48" t="s">
        <v>2241</v>
      </c>
      <c r="CHG1" s="48" t="s">
        <v>2242</v>
      </c>
      <c r="CHH1" s="48" t="s">
        <v>2243</v>
      </c>
      <c r="CHI1" s="48" t="s">
        <v>2244</v>
      </c>
      <c r="CHJ1" s="48" t="s">
        <v>2245</v>
      </c>
      <c r="CHK1" s="48" t="s">
        <v>2246</v>
      </c>
      <c r="CHL1" s="48" t="s">
        <v>2247</v>
      </c>
      <c r="CHM1" s="48" t="s">
        <v>2248</v>
      </c>
      <c r="CHN1" s="48" t="s">
        <v>2249</v>
      </c>
      <c r="CHO1" s="48" t="s">
        <v>2250</v>
      </c>
      <c r="CHP1" s="48" t="s">
        <v>2251</v>
      </c>
      <c r="CHQ1" s="48" t="s">
        <v>2252</v>
      </c>
      <c r="CHR1" s="48" t="s">
        <v>2253</v>
      </c>
      <c r="CHS1" s="48" t="s">
        <v>2254</v>
      </c>
      <c r="CHT1" s="48" t="s">
        <v>2255</v>
      </c>
      <c r="CHU1" s="48" t="s">
        <v>2256</v>
      </c>
      <c r="CHV1" s="48" t="s">
        <v>2257</v>
      </c>
      <c r="CHW1" s="48" t="s">
        <v>2258</v>
      </c>
      <c r="CHX1" s="48" t="s">
        <v>2259</v>
      </c>
      <c r="CHY1" s="48" t="s">
        <v>2260</v>
      </c>
      <c r="CHZ1" s="48" t="s">
        <v>2261</v>
      </c>
      <c r="CIA1" s="48" t="s">
        <v>2262</v>
      </c>
      <c r="CIB1" s="48" t="s">
        <v>2263</v>
      </c>
      <c r="CIC1" s="48" t="s">
        <v>2264</v>
      </c>
      <c r="CID1" s="48" t="s">
        <v>2265</v>
      </c>
      <c r="CIE1" s="48" t="s">
        <v>2266</v>
      </c>
      <c r="CIF1" s="48" t="s">
        <v>2267</v>
      </c>
      <c r="CIG1" s="48" t="s">
        <v>2268</v>
      </c>
      <c r="CIH1" s="48" t="s">
        <v>2269</v>
      </c>
      <c r="CII1" s="48" t="s">
        <v>2270</v>
      </c>
      <c r="CIJ1" s="48" t="s">
        <v>2271</v>
      </c>
      <c r="CIK1" s="48" t="s">
        <v>2272</v>
      </c>
      <c r="CIL1" s="48" t="s">
        <v>2273</v>
      </c>
      <c r="CIM1" s="48" t="s">
        <v>2274</v>
      </c>
      <c r="CIN1" s="48" t="s">
        <v>2275</v>
      </c>
      <c r="CIO1" s="48" t="s">
        <v>2276</v>
      </c>
      <c r="CIP1" s="48" t="s">
        <v>2277</v>
      </c>
      <c r="CIQ1" s="48" t="s">
        <v>2278</v>
      </c>
      <c r="CIR1" s="48" t="s">
        <v>2279</v>
      </c>
      <c r="CIS1" s="48" t="s">
        <v>2280</v>
      </c>
      <c r="CIT1" s="48" t="s">
        <v>2281</v>
      </c>
      <c r="CIU1" s="48" t="s">
        <v>2282</v>
      </c>
      <c r="CIV1" s="48" t="s">
        <v>2283</v>
      </c>
      <c r="CIW1" s="48" t="s">
        <v>2284</v>
      </c>
      <c r="CIX1" s="48" t="s">
        <v>2285</v>
      </c>
      <c r="CIY1" s="48" t="s">
        <v>2286</v>
      </c>
      <c r="CIZ1" s="48" t="s">
        <v>2287</v>
      </c>
      <c r="CJA1" s="48" t="s">
        <v>2288</v>
      </c>
      <c r="CJB1" s="48" t="s">
        <v>2289</v>
      </c>
      <c r="CJC1" s="48" t="s">
        <v>2290</v>
      </c>
      <c r="CJD1" s="48" t="s">
        <v>2291</v>
      </c>
      <c r="CJE1" s="48" t="s">
        <v>2292</v>
      </c>
      <c r="CJF1" s="48" t="s">
        <v>2293</v>
      </c>
      <c r="CJG1" s="48" t="s">
        <v>2294</v>
      </c>
      <c r="CJH1" s="48" t="s">
        <v>2295</v>
      </c>
      <c r="CJI1" s="48" t="s">
        <v>2296</v>
      </c>
      <c r="CJJ1" s="48" t="s">
        <v>2297</v>
      </c>
      <c r="CJK1" s="48" t="s">
        <v>2298</v>
      </c>
      <c r="CJL1" s="48" t="s">
        <v>2299</v>
      </c>
      <c r="CJM1" s="48" t="s">
        <v>2300</v>
      </c>
      <c r="CJN1" s="48" t="s">
        <v>2301</v>
      </c>
      <c r="CJO1" s="48" t="s">
        <v>2302</v>
      </c>
      <c r="CJP1" s="48" t="s">
        <v>2303</v>
      </c>
      <c r="CJQ1" s="48" t="s">
        <v>2304</v>
      </c>
      <c r="CJR1" s="48" t="s">
        <v>2305</v>
      </c>
      <c r="CJS1" s="48" t="s">
        <v>2306</v>
      </c>
      <c r="CJT1" s="48" t="s">
        <v>2307</v>
      </c>
      <c r="CJU1" s="48" t="s">
        <v>2308</v>
      </c>
      <c r="CJV1" s="48" t="s">
        <v>2309</v>
      </c>
      <c r="CJW1" s="48" t="s">
        <v>2310</v>
      </c>
      <c r="CJX1" s="48" t="s">
        <v>2311</v>
      </c>
      <c r="CJY1" s="48" t="s">
        <v>2312</v>
      </c>
      <c r="CJZ1" s="48" t="s">
        <v>2313</v>
      </c>
      <c r="CKA1" s="48" t="s">
        <v>2314</v>
      </c>
      <c r="CKB1" s="48" t="s">
        <v>2315</v>
      </c>
      <c r="CKC1" s="48" t="s">
        <v>2316</v>
      </c>
      <c r="CKD1" s="48" t="s">
        <v>2317</v>
      </c>
      <c r="CKE1" s="48" t="s">
        <v>2318</v>
      </c>
      <c r="CKF1" s="48" t="s">
        <v>2319</v>
      </c>
      <c r="CKG1" s="48" t="s">
        <v>2320</v>
      </c>
      <c r="CKH1" s="48" t="s">
        <v>2321</v>
      </c>
      <c r="CKI1" s="48" t="s">
        <v>2322</v>
      </c>
      <c r="CKJ1" s="48" t="s">
        <v>2323</v>
      </c>
      <c r="CKK1" s="48" t="s">
        <v>2324</v>
      </c>
      <c r="CKL1" s="48" t="s">
        <v>2325</v>
      </c>
      <c r="CKM1" s="48" t="s">
        <v>2326</v>
      </c>
      <c r="CKN1" s="48" t="s">
        <v>2327</v>
      </c>
      <c r="CKO1" s="48" t="s">
        <v>2328</v>
      </c>
      <c r="CKP1" s="48" t="s">
        <v>2329</v>
      </c>
      <c r="CKQ1" s="48" t="s">
        <v>2330</v>
      </c>
      <c r="CKR1" s="48" t="s">
        <v>2331</v>
      </c>
      <c r="CKS1" s="48" t="s">
        <v>2332</v>
      </c>
      <c r="CKT1" s="48" t="s">
        <v>2333</v>
      </c>
      <c r="CKU1" s="48" t="s">
        <v>2334</v>
      </c>
      <c r="CKV1" s="48" t="s">
        <v>2335</v>
      </c>
      <c r="CKW1" s="48" t="s">
        <v>2336</v>
      </c>
      <c r="CKX1" s="48" t="s">
        <v>2337</v>
      </c>
      <c r="CKY1" s="48" t="s">
        <v>2338</v>
      </c>
      <c r="CKZ1" s="48" t="s">
        <v>2339</v>
      </c>
      <c r="CLA1" s="48" t="s">
        <v>2340</v>
      </c>
      <c r="CLB1" s="48" t="s">
        <v>2341</v>
      </c>
      <c r="CLC1" s="48" t="s">
        <v>2342</v>
      </c>
      <c r="CLD1" s="48" t="s">
        <v>2343</v>
      </c>
      <c r="CLE1" s="48" t="s">
        <v>2344</v>
      </c>
      <c r="CLF1" s="48" t="s">
        <v>2345</v>
      </c>
      <c r="CLG1" s="48" t="s">
        <v>2346</v>
      </c>
      <c r="CLH1" s="48" t="s">
        <v>2347</v>
      </c>
      <c r="CLI1" s="48" t="s">
        <v>2348</v>
      </c>
      <c r="CLJ1" s="48" t="s">
        <v>2349</v>
      </c>
      <c r="CLK1" s="48" t="s">
        <v>2350</v>
      </c>
      <c r="CLL1" s="48" t="s">
        <v>2351</v>
      </c>
      <c r="CLM1" s="48" t="s">
        <v>2352</v>
      </c>
      <c r="CLN1" s="48" t="s">
        <v>2353</v>
      </c>
      <c r="CLO1" s="48" t="s">
        <v>2354</v>
      </c>
      <c r="CLP1" s="48" t="s">
        <v>2355</v>
      </c>
      <c r="CLQ1" s="48" t="s">
        <v>2356</v>
      </c>
      <c r="CLR1" s="48" t="s">
        <v>2357</v>
      </c>
      <c r="CLS1" s="48" t="s">
        <v>2358</v>
      </c>
      <c r="CLT1" s="48" t="s">
        <v>2359</v>
      </c>
      <c r="CLU1" s="48" t="s">
        <v>2360</v>
      </c>
      <c r="CLV1" s="48" t="s">
        <v>2361</v>
      </c>
      <c r="CLW1" s="48" t="s">
        <v>2362</v>
      </c>
      <c r="CLX1" s="48" t="s">
        <v>2363</v>
      </c>
      <c r="CLY1" s="48" t="s">
        <v>2364</v>
      </c>
      <c r="CLZ1" s="48" t="s">
        <v>2365</v>
      </c>
      <c r="CMA1" s="48" t="s">
        <v>2366</v>
      </c>
      <c r="CMB1" s="48" t="s">
        <v>2367</v>
      </c>
      <c r="CMC1" s="48" t="s">
        <v>2368</v>
      </c>
      <c r="CMD1" s="48" t="s">
        <v>2369</v>
      </c>
      <c r="CME1" s="48" t="s">
        <v>2370</v>
      </c>
      <c r="CMF1" s="48" t="s">
        <v>2371</v>
      </c>
      <c r="CMG1" s="48" t="s">
        <v>2372</v>
      </c>
      <c r="CMH1" s="48" t="s">
        <v>2373</v>
      </c>
      <c r="CMI1" s="48" t="s">
        <v>2374</v>
      </c>
      <c r="CMJ1" s="48" t="s">
        <v>2375</v>
      </c>
      <c r="CMK1" s="48" t="s">
        <v>2376</v>
      </c>
      <c r="CML1" s="48" t="s">
        <v>2377</v>
      </c>
      <c r="CMM1" s="48" t="s">
        <v>2378</v>
      </c>
      <c r="CMN1" s="48" t="s">
        <v>2379</v>
      </c>
      <c r="CMO1" s="48" t="s">
        <v>2380</v>
      </c>
      <c r="CMP1" s="48" t="s">
        <v>2381</v>
      </c>
      <c r="CMQ1" s="48" t="s">
        <v>2382</v>
      </c>
      <c r="CMR1" s="48" t="s">
        <v>2383</v>
      </c>
      <c r="CMS1" s="48" t="s">
        <v>2384</v>
      </c>
      <c r="CMT1" s="48" t="s">
        <v>2385</v>
      </c>
      <c r="CMU1" s="48" t="s">
        <v>2386</v>
      </c>
      <c r="CMV1" s="48" t="s">
        <v>2387</v>
      </c>
      <c r="CMW1" s="48" t="s">
        <v>2388</v>
      </c>
      <c r="CMX1" s="48" t="s">
        <v>2389</v>
      </c>
      <c r="CMY1" s="48" t="s">
        <v>2390</v>
      </c>
      <c r="CMZ1" s="48" t="s">
        <v>2391</v>
      </c>
      <c r="CNA1" s="48" t="s">
        <v>2392</v>
      </c>
      <c r="CNB1" s="48" t="s">
        <v>2393</v>
      </c>
      <c r="CNC1" s="48" t="s">
        <v>2394</v>
      </c>
      <c r="CND1" s="48" t="s">
        <v>2395</v>
      </c>
      <c r="CNE1" s="48" t="s">
        <v>2396</v>
      </c>
      <c r="CNF1" s="48" t="s">
        <v>2397</v>
      </c>
      <c r="CNG1" s="48" t="s">
        <v>2398</v>
      </c>
      <c r="CNH1" s="48" t="s">
        <v>2399</v>
      </c>
      <c r="CNI1" s="48" t="s">
        <v>2400</v>
      </c>
      <c r="CNJ1" s="48" t="s">
        <v>2401</v>
      </c>
      <c r="CNK1" s="48" t="s">
        <v>2402</v>
      </c>
      <c r="CNL1" s="48" t="s">
        <v>2403</v>
      </c>
      <c r="CNM1" s="48" t="s">
        <v>2404</v>
      </c>
      <c r="CNN1" s="48" t="s">
        <v>2405</v>
      </c>
      <c r="CNO1" s="48" t="s">
        <v>2406</v>
      </c>
      <c r="CNP1" s="48" t="s">
        <v>2407</v>
      </c>
      <c r="CNQ1" s="48" t="s">
        <v>2408</v>
      </c>
      <c r="CNR1" s="48" t="s">
        <v>2409</v>
      </c>
      <c r="CNS1" s="48" t="s">
        <v>2410</v>
      </c>
      <c r="CNT1" s="48" t="s">
        <v>2411</v>
      </c>
      <c r="CNU1" s="48" t="s">
        <v>2412</v>
      </c>
      <c r="CNV1" s="48" t="s">
        <v>2413</v>
      </c>
      <c r="CNW1" s="48" t="s">
        <v>2414</v>
      </c>
      <c r="CNX1" s="48" t="s">
        <v>2415</v>
      </c>
      <c r="CNY1" s="48" t="s">
        <v>2416</v>
      </c>
      <c r="CNZ1" s="48" t="s">
        <v>2417</v>
      </c>
      <c r="COA1" s="48" t="s">
        <v>2418</v>
      </c>
      <c r="COB1" s="48" t="s">
        <v>2419</v>
      </c>
      <c r="COC1" s="48" t="s">
        <v>2420</v>
      </c>
      <c r="COD1" s="48" t="s">
        <v>2421</v>
      </c>
      <c r="COE1" s="48" t="s">
        <v>2422</v>
      </c>
      <c r="COF1" s="48" t="s">
        <v>2423</v>
      </c>
      <c r="COG1" s="48" t="s">
        <v>2424</v>
      </c>
      <c r="COH1" s="48" t="s">
        <v>2425</v>
      </c>
      <c r="COI1" s="48" t="s">
        <v>2426</v>
      </c>
      <c r="COJ1" s="48" t="s">
        <v>2427</v>
      </c>
      <c r="COK1" s="48" t="s">
        <v>2428</v>
      </c>
      <c r="COL1" s="48" t="s">
        <v>2429</v>
      </c>
      <c r="COM1" s="48" t="s">
        <v>2430</v>
      </c>
      <c r="CON1" s="48" t="s">
        <v>2431</v>
      </c>
      <c r="COO1" s="48" t="s">
        <v>2432</v>
      </c>
      <c r="COP1" s="48" t="s">
        <v>2433</v>
      </c>
      <c r="COQ1" s="48" t="s">
        <v>2434</v>
      </c>
      <c r="COR1" s="48" t="s">
        <v>2435</v>
      </c>
      <c r="COS1" s="48" t="s">
        <v>2436</v>
      </c>
      <c r="COT1" s="48" t="s">
        <v>2437</v>
      </c>
      <c r="COU1" s="48" t="s">
        <v>2438</v>
      </c>
      <c r="COV1" s="48" t="s">
        <v>2439</v>
      </c>
      <c r="COW1" s="48" t="s">
        <v>2440</v>
      </c>
      <c r="COX1" s="48" t="s">
        <v>2441</v>
      </c>
      <c r="COY1" s="48" t="s">
        <v>2442</v>
      </c>
      <c r="COZ1" s="48" t="s">
        <v>2443</v>
      </c>
      <c r="CPA1" s="48" t="s">
        <v>2444</v>
      </c>
      <c r="CPB1" s="48" t="s">
        <v>2445</v>
      </c>
      <c r="CPC1" s="48" t="s">
        <v>2446</v>
      </c>
      <c r="CPD1" s="48" t="s">
        <v>2447</v>
      </c>
      <c r="CPE1" s="48" t="s">
        <v>2448</v>
      </c>
      <c r="CPF1" s="48" t="s">
        <v>2449</v>
      </c>
      <c r="CPG1" s="48" t="s">
        <v>2450</v>
      </c>
      <c r="CPH1" s="48" t="s">
        <v>2451</v>
      </c>
      <c r="CPI1" s="48" t="s">
        <v>2452</v>
      </c>
      <c r="CPJ1" s="48" t="s">
        <v>2453</v>
      </c>
      <c r="CPK1" s="48" t="s">
        <v>2454</v>
      </c>
      <c r="CPL1" s="48" t="s">
        <v>2455</v>
      </c>
      <c r="CPM1" s="48" t="s">
        <v>2456</v>
      </c>
      <c r="CPN1" s="48" t="s">
        <v>2457</v>
      </c>
      <c r="CPO1" s="48" t="s">
        <v>2458</v>
      </c>
      <c r="CPP1" s="48" t="s">
        <v>2459</v>
      </c>
      <c r="CPQ1" s="48" t="s">
        <v>2460</v>
      </c>
      <c r="CPR1" s="48" t="s">
        <v>2461</v>
      </c>
      <c r="CPS1" s="48" t="s">
        <v>2462</v>
      </c>
      <c r="CPT1" s="48" t="s">
        <v>2463</v>
      </c>
      <c r="CPU1" s="48" t="s">
        <v>2464</v>
      </c>
      <c r="CPV1" s="48" t="s">
        <v>2465</v>
      </c>
      <c r="CPW1" s="48" t="s">
        <v>2466</v>
      </c>
      <c r="CPX1" s="48" t="s">
        <v>2467</v>
      </c>
      <c r="CPY1" s="48" t="s">
        <v>2468</v>
      </c>
      <c r="CPZ1" s="48" t="s">
        <v>2469</v>
      </c>
      <c r="CQA1" s="48" t="s">
        <v>2470</v>
      </c>
      <c r="CQB1" s="48" t="s">
        <v>2471</v>
      </c>
      <c r="CQC1" s="48" t="s">
        <v>2472</v>
      </c>
      <c r="CQD1" s="48" t="s">
        <v>2473</v>
      </c>
      <c r="CQE1" s="48" t="s">
        <v>2474</v>
      </c>
      <c r="CQF1" s="48" t="s">
        <v>2475</v>
      </c>
      <c r="CQG1" s="48" t="s">
        <v>2476</v>
      </c>
      <c r="CQH1" s="48" t="s">
        <v>2477</v>
      </c>
      <c r="CQI1" s="48" t="s">
        <v>2478</v>
      </c>
      <c r="CQJ1" s="48" t="s">
        <v>2479</v>
      </c>
      <c r="CQK1" s="48" t="s">
        <v>2480</v>
      </c>
      <c r="CQL1" s="48" t="s">
        <v>2481</v>
      </c>
      <c r="CQM1" s="48" t="s">
        <v>2482</v>
      </c>
      <c r="CQN1" s="48" t="s">
        <v>2483</v>
      </c>
      <c r="CQO1" s="48" t="s">
        <v>2484</v>
      </c>
      <c r="CQP1" s="48" t="s">
        <v>2485</v>
      </c>
      <c r="CQQ1" s="48" t="s">
        <v>2486</v>
      </c>
      <c r="CQR1" s="48" t="s">
        <v>2487</v>
      </c>
      <c r="CQS1" s="48" t="s">
        <v>2488</v>
      </c>
      <c r="CQT1" s="48" t="s">
        <v>2489</v>
      </c>
      <c r="CQU1" s="48" t="s">
        <v>2490</v>
      </c>
      <c r="CQV1" s="48" t="s">
        <v>2491</v>
      </c>
      <c r="CQW1" s="48" t="s">
        <v>2492</v>
      </c>
      <c r="CQX1" s="48" t="s">
        <v>2493</v>
      </c>
      <c r="CQY1" s="48" t="s">
        <v>2494</v>
      </c>
      <c r="CQZ1" s="48" t="s">
        <v>2495</v>
      </c>
      <c r="CRA1" s="48" t="s">
        <v>2496</v>
      </c>
      <c r="CRB1" s="48" t="s">
        <v>2497</v>
      </c>
      <c r="CRC1" s="48" t="s">
        <v>2498</v>
      </c>
      <c r="CRD1" s="48" t="s">
        <v>2499</v>
      </c>
      <c r="CRE1" s="48" t="s">
        <v>2500</v>
      </c>
      <c r="CRF1" s="48" t="s">
        <v>2501</v>
      </c>
      <c r="CRG1" s="48" t="s">
        <v>2502</v>
      </c>
      <c r="CRH1" s="48" t="s">
        <v>2503</v>
      </c>
      <c r="CRI1" s="48" t="s">
        <v>2504</v>
      </c>
      <c r="CRJ1" s="48" t="s">
        <v>2505</v>
      </c>
      <c r="CRK1" s="48" t="s">
        <v>2506</v>
      </c>
      <c r="CRL1" s="48" t="s">
        <v>2507</v>
      </c>
      <c r="CRM1" s="48" t="s">
        <v>2508</v>
      </c>
      <c r="CRN1" s="48" t="s">
        <v>2509</v>
      </c>
      <c r="CRO1" s="48" t="s">
        <v>2510</v>
      </c>
      <c r="CRP1" s="48" t="s">
        <v>2511</v>
      </c>
      <c r="CRQ1" s="48" t="s">
        <v>2512</v>
      </c>
      <c r="CRR1" s="48" t="s">
        <v>2513</v>
      </c>
      <c r="CRS1" s="48" t="s">
        <v>2514</v>
      </c>
      <c r="CRT1" s="48" t="s">
        <v>2515</v>
      </c>
      <c r="CRU1" s="48" t="s">
        <v>2516</v>
      </c>
      <c r="CRV1" s="48" t="s">
        <v>2517</v>
      </c>
      <c r="CRW1" s="48" t="s">
        <v>2518</v>
      </c>
      <c r="CRX1" s="48" t="s">
        <v>2519</v>
      </c>
      <c r="CRY1" s="48" t="s">
        <v>2520</v>
      </c>
      <c r="CRZ1" s="48" t="s">
        <v>2521</v>
      </c>
      <c r="CSA1" s="48" t="s">
        <v>2522</v>
      </c>
      <c r="CSB1" s="48" t="s">
        <v>2523</v>
      </c>
      <c r="CSC1" s="48" t="s">
        <v>2524</v>
      </c>
      <c r="CSD1" s="48" t="s">
        <v>2525</v>
      </c>
      <c r="CSE1" s="48" t="s">
        <v>2526</v>
      </c>
      <c r="CSF1" s="48" t="s">
        <v>2527</v>
      </c>
      <c r="CSG1" s="48" t="s">
        <v>2528</v>
      </c>
      <c r="CSH1" s="48" t="s">
        <v>2529</v>
      </c>
      <c r="CSI1" s="48" t="s">
        <v>2530</v>
      </c>
      <c r="CSJ1" s="48" t="s">
        <v>2531</v>
      </c>
      <c r="CSK1" s="48" t="s">
        <v>2532</v>
      </c>
      <c r="CSL1" s="48" t="s">
        <v>2533</v>
      </c>
      <c r="CSM1" s="48" t="s">
        <v>2534</v>
      </c>
      <c r="CSN1" s="48" t="s">
        <v>2535</v>
      </c>
      <c r="CSO1" s="48" t="s">
        <v>2536</v>
      </c>
      <c r="CSP1" s="48" t="s">
        <v>2537</v>
      </c>
      <c r="CSQ1" s="48" t="s">
        <v>2538</v>
      </c>
      <c r="CSR1" s="48" t="s">
        <v>2539</v>
      </c>
      <c r="CSS1" s="48" t="s">
        <v>2540</v>
      </c>
      <c r="CST1" s="48" t="s">
        <v>2541</v>
      </c>
      <c r="CSU1" s="48" t="s">
        <v>2542</v>
      </c>
      <c r="CSV1" s="48" t="s">
        <v>2543</v>
      </c>
      <c r="CSW1" s="48" t="s">
        <v>2544</v>
      </c>
      <c r="CSX1" s="48" t="s">
        <v>2545</v>
      </c>
      <c r="CSY1" s="48" t="s">
        <v>2546</v>
      </c>
      <c r="CSZ1" s="48" t="s">
        <v>2547</v>
      </c>
      <c r="CTA1" s="48" t="s">
        <v>2548</v>
      </c>
      <c r="CTB1" s="48" t="s">
        <v>2549</v>
      </c>
      <c r="CTC1" s="48" t="s">
        <v>2550</v>
      </c>
      <c r="CTD1" s="48" t="s">
        <v>2551</v>
      </c>
      <c r="CTE1" s="48" t="s">
        <v>2552</v>
      </c>
      <c r="CTF1" s="48" t="s">
        <v>2553</v>
      </c>
      <c r="CTG1" s="48" t="s">
        <v>2554</v>
      </c>
      <c r="CTH1" s="48" t="s">
        <v>2555</v>
      </c>
      <c r="CTI1" s="48" t="s">
        <v>2556</v>
      </c>
      <c r="CTJ1" s="48" t="s">
        <v>2557</v>
      </c>
      <c r="CTK1" s="48" t="s">
        <v>2558</v>
      </c>
      <c r="CTL1" s="48" t="s">
        <v>2559</v>
      </c>
      <c r="CTM1" s="48" t="s">
        <v>2560</v>
      </c>
      <c r="CTN1" s="48" t="s">
        <v>2561</v>
      </c>
      <c r="CTO1" s="48" t="s">
        <v>2562</v>
      </c>
      <c r="CTP1" s="48" t="s">
        <v>2563</v>
      </c>
      <c r="CTQ1" s="48" t="s">
        <v>2564</v>
      </c>
      <c r="CTR1" s="48" t="s">
        <v>2565</v>
      </c>
      <c r="CTS1" s="48" t="s">
        <v>2566</v>
      </c>
      <c r="CTT1" s="48" t="s">
        <v>2567</v>
      </c>
      <c r="CTU1" s="48" t="s">
        <v>2568</v>
      </c>
      <c r="CTV1" s="48" t="s">
        <v>2569</v>
      </c>
      <c r="CTW1" s="48" t="s">
        <v>2570</v>
      </c>
      <c r="CTX1" s="48" t="s">
        <v>2571</v>
      </c>
      <c r="CTY1" s="48" t="s">
        <v>2572</v>
      </c>
      <c r="CTZ1" s="48" t="s">
        <v>2573</v>
      </c>
      <c r="CUA1" s="48" t="s">
        <v>2574</v>
      </c>
      <c r="CUB1" s="48" t="s">
        <v>2575</v>
      </c>
      <c r="CUC1" s="48" t="s">
        <v>2576</v>
      </c>
      <c r="CUD1" s="48" t="s">
        <v>2577</v>
      </c>
      <c r="CUE1" s="48" t="s">
        <v>2578</v>
      </c>
      <c r="CUF1" s="48" t="s">
        <v>2579</v>
      </c>
      <c r="CUG1" s="48" t="s">
        <v>2580</v>
      </c>
      <c r="CUH1" s="48" t="s">
        <v>2581</v>
      </c>
      <c r="CUI1" s="48" t="s">
        <v>2582</v>
      </c>
      <c r="CUJ1" s="48" t="s">
        <v>2583</v>
      </c>
      <c r="CUK1" s="48" t="s">
        <v>2584</v>
      </c>
      <c r="CUL1" s="48" t="s">
        <v>2585</v>
      </c>
      <c r="CUM1" s="48" t="s">
        <v>2586</v>
      </c>
      <c r="CUN1" s="48" t="s">
        <v>2587</v>
      </c>
      <c r="CUO1" s="48" t="s">
        <v>2588</v>
      </c>
      <c r="CUP1" s="48" t="s">
        <v>2589</v>
      </c>
      <c r="CUQ1" s="48" t="s">
        <v>2590</v>
      </c>
      <c r="CUR1" s="48" t="s">
        <v>2591</v>
      </c>
      <c r="CUS1" s="48" t="s">
        <v>2592</v>
      </c>
      <c r="CUT1" s="48" t="s">
        <v>2593</v>
      </c>
      <c r="CUU1" s="48" t="s">
        <v>2594</v>
      </c>
      <c r="CUV1" s="48" t="s">
        <v>2595</v>
      </c>
      <c r="CUW1" s="48" t="s">
        <v>2596</v>
      </c>
      <c r="CUX1" s="48" t="s">
        <v>2597</v>
      </c>
      <c r="CUY1" s="48" t="s">
        <v>2598</v>
      </c>
      <c r="CUZ1" s="48" t="s">
        <v>2599</v>
      </c>
      <c r="CVA1" s="48" t="s">
        <v>2600</v>
      </c>
      <c r="CVB1" s="48" t="s">
        <v>2601</v>
      </c>
      <c r="CVC1" s="48" t="s">
        <v>2602</v>
      </c>
      <c r="CVD1" s="48" t="s">
        <v>2603</v>
      </c>
      <c r="CVE1" s="48" t="s">
        <v>2604</v>
      </c>
      <c r="CVF1" s="48" t="s">
        <v>2605</v>
      </c>
      <c r="CVG1" s="48" t="s">
        <v>2606</v>
      </c>
      <c r="CVH1" s="48" t="s">
        <v>2607</v>
      </c>
      <c r="CVI1" s="48" t="s">
        <v>2608</v>
      </c>
      <c r="CVJ1" s="48" t="s">
        <v>2609</v>
      </c>
      <c r="CVK1" s="48" t="s">
        <v>2610</v>
      </c>
      <c r="CVL1" s="48" t="s">
        <v>2611</v>
      </c>
      <c r="CVM1" s="48" t="s">
        <v>2612</v>
      </c>
      <c r="CVN1" s="48" t="s">
        <v>2613</v>
      </c>
      <c r="CVO1" s="48" t="s">
        <v>2614</v>
      </c>
      <c r="CVP1" s="48" t="s">
        <v>2615</v>
      </c>
      <c r="CVQ1" s="48" t="s">
        <v>2616</v>
      </c>
      <c r="CVR1" s="48" t="s">
        <v>2617</v>
      </c>
      <c r="CVS1" s="48" t="s">
        <v>2618</v>
      </c>
      <c r="CVT1" s="48" t="s">
        <v>2619</v>
      </c>
      <c r="CVU1" s="48" t="s">
        <v>2620</v>
      </c>
      <c r="CVV1" s="48" t="s">
        <v>2621</v>
      </c>
      <c r="CVW1" s="48" t="s">
        <v>2622</v>
      </c>
      <c r="CVX1" s="48" t="s">
        <v>2623</v>
      </c>
      <c r="CVY1" s="48" t="s">
        <v>2624</v>
      </c>
      <c r="CVZ1" s="48" t="s">
        <v>2625</v>
      </c>
      <c r="CWA1" s="48" t="s">
        <v>2626</v>
      </c>
      <c r="CWB1" s="48" t="s">
        <v>2627</v>
      </c>
      <c r="CWC1" s="48" t="s">
        <v>2628</v>
      </c>
      <c r="CWD1" s="48" t="s">
        <v>2629</v>
      </c>
      <c r="CWE1" s="48" t="s">
        <v>2630</v>
      </c>
      <c r="CWF1" s="48" t="s">
        <v>2631</v>
      </c>
      <c r="CWG1" s="48" t="s">
        <v>2632</v>
      </c>
      <c r="CWH1" s="48" t="s">
        <v>2633</v>
      </c>
      <c r="CWI1" s="48" t="s">
        <v>2634</v>
      </c>
      <c r="CWJ1" s="48" t="s">
        <v>2635</v>
      </c>
      <c r="CWK1" s="48" t="s">
        <v>2636</v>
      </c>
      <c r="CWL1" s="48" t="s">
        <v>2637</v>
      </c>
      <c r="CWM1" s="48" t="s">
        <v>2638</v>
      </c>
      <c r="CWN1" s="48" t="s">
        <v>2639</v>
      </c>
      <c r="CWO1" s="48" t="s">
        <v>2640</v>
      </c>
      <c r="CWP1" s="48" t="s">
        <v>2641</v>
      </c>
      <c r="CWQ1" s="48" t="s">
        <v>2642</v>
      </c>
      <c r="CWR1" s="48" t="s">
        <v>2643</v>
      </c>
      <c r="CWS1" s="48" t="s">
        <v>2644</v>
      </c>
      <c r="CWT1" s="48" t="s">
        <v>2645</v>
      </c>
      <c r="CWU1" s="48" t="s">
        <v>2646</v>
      </c>
      <c r="CWV1" s="48" t="s">
        <v>2647</v>
      </c>
      <c r="CWW1" s="48" t="s">
        <v>2648</v>
      </c>
      <c r="CWX1" s="48" t="s">
        <v>2649</v>
      </c>
      <c r="CWY1" s="48" t="s">
        <v>2650</v>
      </c>
      <c r="CWZ1" s="48" t="s">
        <v>2651</v>
      </c>
      <c r="CXA1" s="48" t="s">
        <v>2652</v>
      </c>
      <c r="CXB1" s="48" t="s">
        <v>2653</v>
      </c>
      <c r="CXC1" s="48" t="s">
        <v>2654</v>
      </c>
      <c r="CXD1" s="48" t="s">
        <v>2655</v>
      </c>
      <c r="CXE1" s="48" t="s">
        <v>2656</v>
      </c>
      <c r="CXF1" s="48" t="s">
        <v>2657</v>
      </c>
      <c r="CXG1" s="48" t="s">
        <v>2658</v>
      </c>
      <c r="CXH1" s="48" t="s">
        <v>2659</v>
      </c>
      <c r="CXI1" s="48" t="s">
        <v>2660</v>
      </c>
      <c r="CXJ1" s="48" t="s">
        <v>2661</v>
      </c>
      <c r="CXK1" s="48" t="s">
        <v>2662</v>
      </c>
      <c r="CXL1" s="48" t="s">
        <v>2663</v>
      </c>
      <c r="CXM1" s="48" t="s">
        <v>2664</v>
      </c>
      <c r="CXN1" s="48" t="s">
        <v>2665</v>
      </c>
      <c r="CXO1" s="48" t="s">
        <v>2666</v>
      </c>
      <c r="CXP1" s="48" t="s">
        <v>2667</v>
      </c>
      <c r="CXQ1" s="48" t="s">
        <v>2668</v>
      </c>
      <c r="CXR1" s="48" t="s">
        <v>2669</v>
      </c>
      <c r="CXS1" s="48" t="s">
        <v>2670</v>
      </c>
      <c r="CXT1" s="48" t="s">
        <v>2671</v>
      </c>
      <c r="CXU1" s="48" t="s">
        <v>2672</v>
      </c>
      <c r="CXV1" s="48" t="s">
        <v>2673</v>
      </c>
      <c r="CXW1" s="48" t="s">
        <v>2674</v>
      </c>
      <c r="CXX1" s="48" t="s">
        <v>2675</v>
      </c>
      <c r="CXY1" s="48" t="s">
        <v>2676</v>
      </c>
      <c r="CXZ1" s="48" t="s">
        <v>2677</v>
      </c>
      <c r="CYA1" s="48" t="s">
        <v>2678</v>
      </c>
      <c r="CYB1" s="48" t="s">
        <v>2679</v>
      </c>
      <c r="CYC1" s="48" t="s">
        <v>2680</v>
      </c>
      <c r="CYD1" s="48" t="s">
        <v>2681</v>
      </c>
      <c r="CYE1" s="48" t="s">
        <v>2682</v>
      </c>
      <c r="CYF1" s="48" t="s">
        <v>2683</v>
      </c>
      <c r="CYG1" s="48" t="s">
        <v>2684</v>
      </c>
      <c r="CYH1" s="48" t="s">
        <v>2685</v>
      </c>
      <c r="CYI1" s="48" t="s">
        <v>2686</v>
      </c>
      <c r="CYJ1" s="48" t="s">
        <v>2687</v>
      </c>
      <c r="CYK1" s="48" t="s">
        <v>2688</v>
      </c>
      <c r="CYL1" s="48" t="s">
        <v>2689</v>
      </c>
      <c r="CYM1" s="48" t="s">
        <v>2690</v>
      </c>
      <c r="CYN1" s="48" t="s">
        <v>2691</v>
      </c>
      <c r="CYO1" s="48" t="s">
        <v>2692</v>
      </c>
      <c r="CYP1" s="48" t="s">
        <v>2693</v>
      </c>
      <c r="CYQ1" s="48" t="s">
        <v>2694</v>
      </c>
      <c r="CYR1" s="48" t="s">
        <v>2695</v>
      </c>
      <c r="CYS1" s="48" t="s">
        <v>2696</v>
      </c>
      <c r="CYT1" s="48" t="s">
        <v>2697</v>
      </c>
      <c r="CYU1" s="48" t="s">
        <v>2698</v>
      </c>
      <c r="CYV1" s="48" t="s">
        <v>2699</v>
      </c>
      <c r="CYW1" s="48" t="s">
        <v>2700</v>
      </c>
      <c r="CYX1" s="48" t="s">
        <v>2701</v>
      </c>
      <c r="CYY1" s="48" t="s">
        <v>2702</v>
      </c>
      <c r="CYZ1" s="48" t="s">
        <v>2703</v>
      </c>
      <c r="CZA1" s="48" t="s">
        <v>2704</v>
      </c>
      <c r="CZB1" s="48" t="s">
        <v>2705</v>
      </c>
      <c r="CZC1" s="48" t="s">
        <v>2706</v>
      </c>
      <c r="CZD1" s="48" t="s">
        <v>2707</v>
      </c>
      <c r="CZE1" s="48" t="s">
        <v>2708</v>
      </c>
      <c r="CZF1" s="48" t="s">
        <v>2709</v>
      </c>
      <c r="CZG1" s="48" t="s">
        <v>2710</v>
      </c>
      <c r="CZH1" s="48" t="s">
        <v>2711</v>
      </c>
      <c r="CZI1" s="48" t="s">
        <v>2712</v>
      </c>
      <c r="CZJ1" s="48" t="s">
        <v>2713</v>
      </c>
      <c r="CZK1" s="48" t="s">
        <v>2714</v>
      </c>
      <c r="CZL1" s="48" t="s">
        <v>2715</v>
      </c>
      <c r="CZM1" s="48" t="s">
        <v>2716</v>
      </c>
      <c r="CZN1" s="48" t="s">
        <v>2717</v>
      </c>
      <c r="CZO1" s="48" t="s">
        <v>2718</v>
      </c>
      <c r="CZP1" s="48" t="s">
        <v>2719</v>
      </c>
      <c r="CZQ1" s="48" t="s">
        <v>2720</v>
      </c>
      <c r="CZR1" s="48" t="s">
        <v>2721</v>
      </c>
      <c r="CZS1" s="48" t="s">
        <v>2722</v>
      </c>
      <c r="CZT1" s="48" t="s">
        <v>2723</v>
      </c>
      <c r="CZU1" s="48" t="s">
        <v>2724</v>
      </c>
      <c r="CZV1" s="48" t="s">
        <v>2725</v>
      </c>
      <c r="CZW1" s="48" t="s">
        <v>2726</v>
      </c>
      <c r="CZX1" s="48" t="s">
        <v>2727</v>
      </c>
      <c r="CZY1" s="48" t="s">
        <v>2728</v>
      </c>
      <c r="CZZ1" s="48" t="s">
        <v>2729</v>
      </c>
      <c r="DAA1" s="48" t="s">
        <v>2730</v>
      </c>
      <c r="DAB1" s="48" t="s">
        <v>2731</v>
      </c>
      <c r="DAC1" s="48" t="s">
        <v>2732</v>
      </c>
      <c r="DAD1" s="48" t="s">
        <v>2733</v>
      </c>
      <c r="DAE1" s="48" t="s">
        <v>2734</v>
      </c>
      <c r="DAF1" s="48" t="s">
        <v>2735</v>
      </c>
      <c r="DAG1" s="48" t="s">
        <v>2736</v>
      </c>
      <c r="DAH1" s="48" t="s">
        <v>2737</v>
      </c>
      <c r="DAI1" s="48" t="s">
        <v>2738</v>
      </c>
      <c r="DAJ1" s="48" t="s">
        <v>2739</v>
      </c>
      <c r="DAK1" s="48" t="s">
        <v>2740</v>
      </c>
      <c r="DAL1" s="48" t="s">
        <v>2741</v>
      </c>
      <c r="DAM1" s="48" t="s">
        <v>2742</v>
      </c>
      <c r="DAN1" s="48" t="s">
        <v>2743</v>
      </c>
      <c r="DAO1" s="48" t="s">
        <v>2744</v>
      </c>
      <c r="DAP1" s="48" t="s">
        <v>2745</v>
      </c>
      <c r="DAQ1" s="48" t="s">
        <v>2746</v>
      </c>
      <c r="DAR1" s="48" t="s">
        <v>2747</v>
      </c>
      <c r="DAS1" s="48" t="s">
        <v>2748</v>
      </c>
      <c r="DAT1" s="48" t="s">
        <v>2749</v>
      </c>
      <c r="DAU1" s="48" t="s">
        <v>2750</v>
      </c>
      <c r="DAV1" s="48" t="s">
        <v>2751</v>
      </c>
      <c r="DAW1" s="48" t="s">
        <v>2752</v>
      </c>
      <c r="DAX1" s="48" t="s">
        <v>2753</v>
      </c>
      <c r="DAY1" s="48" t="s">
        <v>2754</v>
      </c>
      <c r="DAZ1" s="48" t="s">
        <v>2755</v>
      </c>
      <c r="DBA1" s="48" t="s">
        <v>2756</v>
      </c>
      <c r="DBB1" s="48" t="s">
        <v>2757</v>
      </c>
      <c r="DBC1" s="48" t="s">
        <v>2758</v>
      </c>
      <c r="DBD1" s="48" t="s">
        <v>2759</v>
      </c>
      <c r="DBE1" s="48" t="s">
        <v>2760</v>
      </c>
      <c r="DBF1" s="48" t="s">
        <v>2761</v>
      </c>
      <c r="DBG1" s="48" t="s">
        <v>2762</v>
      </c>
      <c r="DBH1" s="48" t="s">
        <v>2763</v>
      </c>
      <c r="DBI1" s="48" t="s">
        <v>2764</v>
      </c>
      <c r="DBJ1" s="48" t="s">
        <v>2765</v>
      </c>
      <c r="DBK1" s="48" t="s">
        <v>2766</v>
      </c>
      <c r="DBL1" s="48" t="s">
        <v>2767</v>
      </c>
      <c r="DBM1" s="48" t="s">
        <v>2768</v>
      </c>
      <c r="DBN1" s="48" t="s">
        <v>2769</v>
      </c>
      <c r="DBO1" s="48" t="s">
        <v>2770</v>
      </c>
      <c r="DBP1" s="48" t="s">
        <v>2771</v>
      </c>
      <c r="DBQ1" s="48" t="s">
        <v>2772</v>
      </c>
      <c r="DBR1" s="48" t="s">
        <v>2773</v>
      </c>
      <c r="DBS1" s="48" t="s">
        <v>2774</v>
      </c>
      <c r="DBT1" s="48" t="s">
        <v>2775</v>
      </c>
      <c r="DBU1" s="48" t="s">
        <v>2776</v>
      </c>
      <c r="DBV1" s="48" t="s">
        <v>2777</v>
      </c>
      <c r="DBW1" s="48" t="s">
        <v>2778</v>
      </c>
      <c r="DBX1" s="48" t="s">
        <v>2779</v>
      </c>
      <c r="DBY1" s="48" t="s">
        <v>2780</v>
      </c>
      <c r="DBZ1" s="48" t="s">
        <v>2781</v>
      </c>
      <c r="DCA1" s="48" t="s">
        <v>2782</v>
      </c>
      <c r="DCB1" s="48" t="s">
        <v>2783</v>
      </c>
      <c r="DCC1" s="48" t="s">
        <v>2784</v>
      </c>
      <c r="DCD1" s="48" t="s">
        <v>2785</v>
      </c>
      <c r="DCE1" s="48" t="s">
        <v>2786</v>
      </c>
      <c r="DCF1" s="48" t="s">
        <v>2787</v>
      </c>
      <c r="DCG1" s="48" t="s">
        <v>2788</v>
      </c>
      <c r="DCH1" s="48" t="s">
        <v>2789</v>
      </c>
      <c r="DCI1" s="48" t="s">
        <v>2790</v>
      </c>
      <c r="DCJ1" s="48" t="s">
        <v>2791</v>
      </c>
      <c r="DCK1" s="48" t="s">
        <v>2792</v>
      </c>
      <c r="DCL1" s="48" t="s">
        <v>2793</v>
      </c>
      <c r="DCM1" s="48" t="s">
        <v>2794</v>
      </c>
      <c r="DCN1" s="48" t="s">
        <v>2795</v>
      </c>
      <c r="DCO1" s="48" t="s">
        <v>2796</v>
      </c>
      <c r="DCP1" s="48" t="s">
        <v>2797</v>
      </c>
      <c r="DCQ1" s="48" t="s">
        <v>2798</v>
      </c>
      <c r="DCR1" s="48" t="s">
        <v>2799</v>
      </c>
      <c r="DCS1" s="48" t="s">
        <v>2800</v>
      </c>
      <c r="DCT1" s="48" t="s">
        <v>2801</v>
      </c>
      <c r="DCU1" s="48" t="s">
        <v>2802</v>
      </c>
      <c r="DCV1" s="48" t="s">
        <v>2803</v>
      </c>
      <c r="DCW1" s="48" t="s">
        <v>2804</v>
      </c>
      <c r="DCX1" s="48" t="s">
        <v>2805</v>
      </c>
      <c r="DCY1" s="48" t="s">
        <v>2806</v>
      </c>
      <c r="DCZ1" s="48" t="s">
        <v>2807</v>
      </c>
      <c r="DDA1" s="48" t="s">
        <v>2808</v>
      </c>
      <c r="DDB1" s="48" t="s">
        <v>2809</v>
      </c>
      <c r="DDC1" s="48" t="s">
        <v>2810</v>
      </c>
      <c r="DDD1" s="48" t="s">
        <v>2811</v>
      </c>
      <c r="DDE1" s="48" t="s">
        <v>2812</v>
      </c>
      <c r="DDF1" s="48" t="s">
        <v>2813</v>
      </c>
      <c r="DDG1" s="48" t="s">
        <v>2814</v>
      </c>
      <c r="DDH1" s="48" t="s">
        <v>2815</v>
      </c>
      <c r="DDI1" s="48" t="s">
        <v>2816</v>
      </c>
      <c r="DDJ1" s="48" t="s">
        <v>2817</v>
      </c>
      <c r="DDK1" s="48" t="s">
        <v>2818</v>
      </c>
      <c r="DDL1" s="48" t="s">
        <v>2819</v>
      </c>
      <c r="DDM1" s="48" t="s">
        <v>2820</v>
      </c>
      <c r="DDN1" s="48" t="s">
        <v>2821</v>
      </c>
      <c r="DDO1" s="48" t="s">
        <v>2822</v>
      </c>
      <c r="DDP1" s="48" t="s">
        <v>2823</v>
      </c>
      <c r="DDQ1" s="48" t="s">
        <v>2824</v>
      </c>
      <c r="DDR1" s="48" t="s">
        <v>2825</v>
      </c>
      <c r="DDS1" s="48" t="s">
        <v>2826</v>
      </c>
      <c r="DDT1" s="48" t="s">
        <v>2827</v>
      </c>
      <c r="DDU1" s="48" t="s">
        <v>2828</v>
      </c>
      <c r="DDV1" s="48" t="s">
        <v>2829</v>
      </c>
      <c r="DDW1" s="48" t="s">
        <v>2830</v>
      </c>
      <c r="DDX1" s="48" t="s">
        <v>2831</v>
      </c>
      <c r="DDY1" s="48" t="s">
        <v>2832</v>
      </c>
      <c r="DDZ1" s="48" t="s">
        <v>2833</v>
      </c>
      <c r="DEA1" s="48" t="s">
        <v>2834</v>
      </c>
      <c r="DEB1" s="48" t="s">
        <v>2835</v>
      </c>
      <c r="DEC1" s="48" t="s">
        <v>2836</v>
      </c>
      <c r="DED1" s="48" t="s">
        <v>2837</v>
      </c>
      <c r="DEE1" s="48" t="s">
        <v>2838</v>
      </c>
      <c r="DEF1" s="48" t="s">
        <v>2839</v>
      </c>
      <c r="DEG1" s="48" t="s">
        <v>2840</v>
      </c>
      <c r="DEH1" s="48" t="s">
        <v>2841</v>
      </c>
      <c r="DEI1" s="48" t="s">
        <v>2842</v>
      </c>
      <c r="DEJ1" s="48" t="s">
        <v>2843</v>
      </c>
      <c r="DEK1" s="48" t="s">
        <v>2844</v>
      </c>
      <c r="DEL1" s="48" t="s">
        <v>2845</v>
      </c>
      <c r="DEM1" s="48" t="s">
        <v>2846</v>
      </c>
      <c r="DEN1" s="48" t="s">
        <v>2847</v>
      </c>
      <c r="DEO1" s="48" t="s">
        <v>2848</v>
      </c>
      <c r="DEP1" s="48" t="s">
        <v>2849</v>
      </c>
      <c r="DEQ1" s="48" t="s">
        <v>2850</v>
      </c>
      <c r="DER1" s="48" t="s">
        <v>2851</v>
      </c>
      <c r="DES1" s="48" t="s">
        <v>2852</v>
      </c>
      <c r="DET1" s="48" t="s">
        <v>2853</v>
      </c>
      <c r="DEU1" s="48" t="s">
        <v>2854</v>
      </c>
      <c r="DEV1" s="48" t="s">
        <v>2855</v>
      </c>
      <c r="DEW1" s="48" t="s">
        <v>2856</v>
      </c>
      <c r="DEX1" s="48" t="s">
        <v>2857</v>
      </c>
      <c r="DEY1" s="48" t="s">
        <v>2858</v>
      </c>
      <c r="DEZ1" s="48" t="s">
        <v>2859</v>
      </c>
      <c r="DFA1" s="48" t="s">
        <v>2860</v>
      </c>
      <c r="DFB1" s="48" t="s">
        <v>2861</v>
      </c>
      <c r="DFC1" s="48" t="s">
        <v>2862</v>
      </c>
      <c r="DFD1" s="48" t="s">
        <v>2863</v>
      </c>
      <c r="DFE1" s="48" t="s">
        <v>2864</v>
      </c>
      <c r="DFF1" s="48" t="s">
        <v>2865</v>
      </c>
      <c r="DFG1" s="48" t="s">
        <v>2866</v>
      </c>
      <c r="DFH1" s="48" t="s">
        <v>2867</v>
      </c>
      <c r="DFI1" s="48" t="s">
        <v>2868</v>
      </c>
      <c r="DFJ1" s="48" t="s">
        <v>2869</v>
      </c>
      <c r="DFK1" s="48" t="s">
        <v>2870</v>
      </c>
      <c r="DFL1" s="48" t="s">
        <v>2871</v>
      </c>
      <c r="DFM1" s="48" t="s">
        <v>2872</v>
      </c>
      <c r="DFN1" s="48" t="s">
        <v>2873</v>
      </c>
      <c r="DFO1" s="48" t="s">
        <v>2874</v>
      </c>
      <c r="DFP1" s="48" t="s">
        <v>2875</v>
      </c>
      <c r="DFQ1" s="48" t="s">
        <v>2876</v>
      </c>
      <c r="DFR1" s="48" t="s">
        <v>2877</v>
      </c>
      <c r="DFS1" s="48" t="s">
        <v>2878</v>
      </c>
      <c r="DFT1" s="48" t="s">
        <v>2879</v>
      </c>
      <c r="DFU1" s="48" t="s">
        <v>2880</v>
      </c>
      <c r="DFV1" s="48" t="s">
        <v>2881</v>
      </c>
      <c r="DFW1" s="48" t="s">
        <v>2882</v>
      </c>
      <c r="DFX1" s="48" t="s">
        <v>2883</v>
      </c>
      <c r="DFY1" s="48" t="s">
        <v>2884</v>
      </c>
      <c r="DFZ1" s="48" t="s">
        <v>2885</v>
      </c>
      <c r="DGA1" s="48" t="s">
        <v>2886</v>
      </c>
      <c r="DGB1" s="48" t="s">
        <v>2887</v>
      </c>
      <c r="DGC1" s="48" t="s">
        <v>2888</v>
      </c>
      <c r="DGD1" s="48" t="s">
        <v>2889</v>
      </c>
      <c r="DGE1" s="48" t="s">
        <v>2890</v>
      </c>
      <c r="DGF1" s="48" t="s">
        <v>2891</v>
      </c>
      <c r="DGG1" s="48" t="s">
        <v>2892</v>
      </c>
      <c r="DGH1" s="48" t="s">
        <v>2893</v>
      </c>
      <c r="DGI1" s="48" t="s">
        <v>2894</v>
      </c>
      <c r="DGJ1" s="48" t="s">
        <v>2895</v>
      </c>
      <c r="DGK1" s="48" t="s">
        <v>2896</v>
      </c>
      <c r="DGL1" s="48" t="s">
        <v>2897</v>
      </c>
      <c r="DGM1" s="48" t="s">
        <v>2898</v>
      </c>
      <c r="DGN1" s="48" t="s">
        <v>2899</v>
      </c>
      <c r="DGO1" s="48" t="s">
        <v>2900</v>
      </c>
      <c r="DGP1" s="48" t="s">
        <v>2901</v>
      </c>
      <c r="DGQ1" s="48" t="s">
        <v>2902</v>
      </c>
      <c r="DGR1" s="48" t="s">
        <v>2903</v>
      </c>
      <c r="DGS1" s="48" t="s">
        <v>2904</v>
      </c>
      <c r="DGT1" s="48" t="s">
        <v>2905</v>
      </c>
      <c r="DGU1" s="48" t="s">
        <v>2906</v>
      </c>
      <c r="DGV1" s="48" t="s">
        <v>2907</v>
      </c>
      <c r="DGW1" s="48" t="s">
        <v>2908</v>
      </c>
      <c r="DGX1" s="48" t="s">
        <v>2909</v>
      </c>
      <c r="DGY1" s="48" t="s">
        <v>2910</v>
      </c>
      <c r="DGZ1" s="48" t="s">
        <v>2911</v>
      </c>
      <c r="DHA1" s="48" t="s">
        <v>2912</v>
      </c>
      <c r="DHB1" s="48" t="s">
        <v>2913</v>
      </c>
      <c r="DHC1" s="48" t="s">
        <v>2914</v>
      </c>
      <c r="DHD1" s="48" t="s">
        <v>2915</v>
      </c>
      <c r="DHE1" s="48" t="s">
        <v>2916</v>
      </c>
      <c r="DHF1" s="48" t="s">
        <v>2917</v>
      </c>
      <c r="DHG1" s="48" t="s">
        <v>2918</v>
      </c>
      <c r="DHH1" s="48" t="s">
        <v>2919</v>
      </c>
      <c r="DHI1" s="48" t="s">
        <v>2920</v>
      </c>
      <c r="DHJ1" s="48" t="s">
        <v>2921</v>
      </c>
      <c r="DHK1" s="48" t="s">
        <v>2922</v>
      </c>
      <c r="DHL1" s="48" t="s">
        <v>2923</v>
      </c>
      <c r="DHM1" s="48" t="s">
        <v>2924</v>
      </c>
      <c r="DHN1" s="48" t="s">
        <v>2925</v>
      </c>
      <c r="DHO1" s="48" t="s">
        <v>2926</v>
      </c>
      <c r="DHP1" s="48" t="s">
        <v>2927</v>
      </c>
      <c r="DHQ1" s="48" t="s">
        <v>2928</v>
      </c>
      <c r="DHR1" s="48" t="s">
        <v>2929</v>
      </c>
      <c r="DHS1" s="48" t="s">
        <v>2930</v>
      </c>
      <c r="DHT1" s="48" t="s">
        <v>2931</v>
      </c>
      <c r="DHU1" s="48" t="s">
        <v>2932</v>
      </c>
      <c r="DHV1" s="48" t="s">
        <v>2933</v>
      </c>
      <c r="DHW1" s="48" t="s">
        <v>2934</v>
      </c>
      <c r="DHX1" s="48" t="s">
        <v>2935</v>
      </c>
      <c r="DHY1" s="48" t="s">
        <v>2936</v>
      </c>
      <c r="DHZ1" s="48" t="s">
        <v>2937</v>
      </c>
      <c r="DIA1" s="48" t="s">
        <v>2938</v>
      </c>
      <c r="DIB1" s="48" t="s">
        <v>2939</v>
      </c>
      <c r="DIC1" s="48" t="s">
        <v>2940</v>
      </c>
      <c r="DID1" s="48" t="s">
        <v>2941</v>
      </c>
      <c r="DIE1" s="48" t="s">
        <v>2942</v>
      </c>
      <c r="DIF1" s="48" t="s">
        <v>2943</v>
      </c>
      <c r="DIG1" s="48" t="s">
        <v>2944</v>
      </c>
      <c r="DIH1" s="48" t="s">
        <v>2945</v>
      </c>
      <c r="DII1" s="48" t="s">
        <v>2946</v>
      </c>
      <c r="DIJ1" s="48" t="s">
        <v>2947</v>
      </c>
      <c r="DIK1" s="48" t="s">
        <v>2948</v>
      </c>
      <c r="DIL1" s="48" t="s">
        <v>2949</v>
      </c>
      <c r="DIM1" s="48" t="s">
        <v>2950</v>
      </c>
      <c r="DIN1" s="48" t="s">
        <v>2951</v>
      </c>
      <c r="DIO1" s="48" t="s">
        <v>2952</v>
      </c>
      <c r="DIP1" s="48" t="s">
        <v>2953</v>
      </c>
      <c r="DIQ1" s="48" t="s">
        <v>2954</v>
      </c>
      <c r="DIR1" s="48" t="s">
        <v>2955</v>
      </c>
      <c r="DIS1" s="48" t="s">
        <v>2956</v>
      </c>
      <c r="DIT1" s="48" t="s">
        <v>2957</v>
      </c>
      <c r="DIU1" s="48" t="s">
        <v>2958</v>
      </c>
      <c r="DIV1" s="48" t="s">
        <v>2959</v>
      </c>
      <c r="DIW1" s="48" t="s">
        <v>2960</v>
      </c>
      <c r="DIX1" s="48" t="s">
        <v>2961</v>
      </c>
      <c r="DIY1" s="48" t="s">
        <v>2962</v>
      </c>
      <c r="DIZ1" s="48" t="s">
        <v>2963</v>
      </c>
      <c r="DJA1" s="48" t="s">
        <v>2964</v>
      </c>
      <c r="DJB1" s="48" t="s">
        <v>2965</v>
      </c>
      <c r="DJC1" s="48" t="s">
        <v>2966</v>
      </c>
      <c r="DJD1" s="48" t="s">
        <v>2967</v>
      </c>
      <c r="DJE1" s="48" t="s">
        <v>2968</v>
      </c>
      <c r="DJF1" s="48" t="s">
        <v>2969</v>
      </c>
      <c r="DJG1" s="48" t="s">
        <v>2970</v>
      </c>
      <c r="DJH1" s="48" t="s">
        <v>2971</v>
      </c>
      <c r="DJI1" s="48" t="s">
        <v>2972</v>
      </c>
      <c r="DJJ1" s="48" t="s">
        <v>2973</v>
      </c>
      <c r="DJK1" s="48" t="s">
        <v>2974</v>
      </c>
      <c r="DJL1" s="48" t="s">
        <v>2975</v>
      </c>
      <c r="DJM1" s="48" t="s">
        <v>2976</v>
      </c>
      <c r="DJN1" s="48" t="s">
        <v>2977</v>
      </c>
      <c r="DJO1" s="48" t="s">
        <v>2978</v>
      </c>
      <c r="DJP1" s="48" t="s">
        <v>2979</v>
      </c>
      <c r="DJQ1" s="48" t="s">
        <v>2980</v>
      </c>
      <c r="DJR1" s="48" t="s">
        <v>2981</v>
      </c>
      <c r="DJS1" s="48" t="s">
        <v>2982</v>
      </c>
      <c r="DJT1" s="48" t="s">
        <v>2983</v>
      </c>
      <c r="DJU1" s="48" t="s">
        <v>2984</v>
      </c>
      <c r="DJV1" s="48" t="s">
        <v>2985</v>
      </c>
      <c r="DJW1" s="48" t="s">
        <v>2986</v>
      </c>
      <c r="DJX1" s="48" t="s">
        <v>2987</v>
      </c>
      <c r="DJY1" s="48" t="s">
        <v>2988</v>
      </c>
      <c r="DJZ1" s="48" t="s">
        <v>2989</v>
      </c>
      <c r="DKA1" s="48" t="s">
        <v>2990</v>
      </c>
      <c r="DKB1" s="48" t="s">
        <v>2991</v>
      </c>
      <c r="DKC1" s="48" t="s">
        <v>2992</v>
      </c>
      <c r="DKD1" s="48" t="s">
        <v>2993</v>
      </c>
      <c r="DKE1" s="48" t="s">
        <v>2994</v>
      </c>
      <c r="DKF1" s="48" t="s">
        <v>2995</v>
      </c>
      <c r="DKG1" s="48" t="s">
        <v>2996</v>
      </c>
      <c r="DKH1" s="48" t="s">
        <v>2997</v>
      </c>
      <c r="DKI1" s="48" t="s">
        <v>2998</v>
      </c>
      <c r="DKJ1" s="48" t="s">
        <v>2999</v>
      </c>
      <c r="DKK1" s="48" t="s">
        <v>3000</v>
      </c>
      <c r="DKL1" s="48" t="s">
        <v>3001</v>
      </c>
      <c r="DKM1" s="48" t="s">
        <v>3002</v>
      </c>
      <c r="DKN1" s="48" t="s">
        <v>3003</v>
      </c>
      <c r="DKO1" s="48" t="s">
        <v>3004</v>
      </c>
      <c r="DKP1" s="48" t="s">
        <v>3005</v>
      </c>
      <c r="DKQ1" s="48" t="s">
        <v>3006</v>
      </c>
      <c r="DKR1" s="48" t="s">
        <v>3007</v>
      </c>
      <c r="DKS1" s="48" t="s">
        <v>3008</v>
      </c>
      <c r="DKT1" s="48" t="s">
        <v>3009</v>
      </c>
      <c r="DKU1" s="48" t="s">
        <v>3010</v>
      </c>
      <c r="DKV1" s="48" t="s">
        <v>3011</v>
      </c>
      <c r="DKW1" s="48" t="s">
        <v>3012</v>
      </c>
      <c r="DKX1" s="48" t="s">
        <v>3013</v>
      </c>
      <c r="DKY1" s="48" t="s">
        <v>3014</v>
      </c>
      <c r="DKZ1" s="48" t="s">
        <v>3015</v>
      </c>
      <c r="DLA1" s="48" t="s">
        <v>3016</v>
      </c>
      <c r="DLB1" s="48" t="s">
        <v>3017</v>
      </c>
      <c r="DLC1" s="48" t="s">
        <v>3018</v>
      </c>
      <c r="DLD1" s="48" t="s">
        <v>3019</v>
      </c>
      <c r="DLE1" s="48" t="s">
        <v>3020</v>
      </c>
      <c r="DLF1" s="48" t="s">
        <v>3021</v>
      </c>
      <c r="DLG1" s="48" t="s">
        <v>3022</v>
      </c>
      <c r="DLH1" s="48" t="s">
        <v>3023</v>
      </c>
      <c r="DLI1" s="48" t="s">
        <v>3024</v>
      </c>
      <c r="DLJ1" s="48" t="s">
        <v>3025</v>
      </c>
      <c r="DLK1" s="48" t="s">
        <v>3026</v>
      </c>
      <c r="DLL1" s="48" t="s">
        <v>3027</v>
      </c>
      <c r="DLM1" s="48" t="s">
        <v>3028</v>
      </c>
      <c r="DLN1" s="48" t="s">
        <v>3029</v>
      </c>
      <c r="DLO1" s="48" t="s">
        <v>3030</v>
      </c>
      <c r="DLP1" s="48" t="s">
        <v>3031</v>
      </c>
      <c r="DLQ1" s="48" t="s">
        <v>3032</v>
      </c>
      <c r="DLR1" s="48" t="s">
        <v>3033</v>
      </c>
      <c r="DLS1" s="48" t="s">
        <v>3034</v>
      </c>
      <c r="DLT1" s="48" t="s">
        <v>3035</v>
      </c>
      <c r="DLU1" s="48" t="s">
        <v>3036</v>
      </c>
      <c r="DLV1" s="48" t="s">
        <v>3037</v>
      </c>
      <c r="DLW1" s="48" t="s">
        <v>3038</v>
      </c>
      <c r="DLX1" s="48" t="s">
        <v>3039</v>
      </c>
      <c r="DLY1" s="48" t="s">
        <v>3040</v>
      </c>
      <c r="DLZ1" s="48" t="s">
        <v>3041</v>
      </c>
      <c r="DMA1" s="48" t="s">
        <v>3042</v>
      </c>
      <c r="DMB1" s="48" t="s">
        <v>3043</v>
      </c>
      <c r="DMC1" s="48" t="s">
        <v>3044</v>
      </c>
      <c r="DMD1" s="48" t="s">
        <v>3045</v>
      </c>
      <c r="DME1" s="48" t="s">
        <v>3046</v>
      </c>
      <c r="DMF1" s="48" t="s">
        <v>3047</v>
      </c>
      <c r="DMG1" s="48" t="s">
        <v>3048</v>
      </c>
      <c r="DMH1" s="48" t="s">
        <v>3049</v>
      </c>
      <c r="DMI1" s="48" t="s">
        <v>3050</v>
      </c>
      <c r="DMJ1" s="48" t="s">
        <v>3051</v>
      </c>
      <c r="DMK1" s="48" t="s">
        <v>3052</v>
      </c>
      <c r="DML1" s="48" t="s">
        <v>3053</v>
      </c>
      <c r="DMM1" s="48" t="s">
        <v>3054</v>
      </c>
      <c r="DMN1" s="48" t="s">
        <v>3055</v>
      </c>
      <c r="DMO1" s="48" t="s">
        <v>3056</v>
      </c>
      <c r="DMP1" s="48" t="s">
        <v>3057</v>
      </c>
      <c r="DMQ1" s="48" t="s">
        <v>3058</v>
      </c>
      <c r="DMR1" s="48" t="s">
        <v>3059</v>
      </c>
      <c r="DMS1" s="48" t="s">
        <v>3060</v>
      </c>
      <c r="DMT1" s="48" t="s">
        <v>3061</v>
      </c>
      <c r="DMU1" s="48" t="s">
        <v>3062</v>
      </c>
      <c r="DMV1" s="48" t="s">
        <v>3063</v>
      </c>
      <c r="DMW1" s="48" t="s">
        <v>3064</v>
      </c>
      <c r="DMX1" s="48" t="s">
        <v>3065</v>
      </c>
      <c r="DMY1" s="48" t="s">
        <v>3066</v>
      </c>
      <c r="DMZ1" s="48" t="s">
        <v>3067</v>
      </c>
      <c r="DNA1" s="48" t="s">
        <v>3068</v>
      </c>
      <c r="DNB1" s="48" t="s">
        <v>3069</v>
      </c>
      <c r="DNC1" s="48" t="s">
        <v>3070</v>
      </c>
      <c r="DND1" s="48" t="s">
        <v>3071</v>
      </c>
      <c r="DNE1" s="48" t="s">
        <v>3072</v>
      </c>
      <c r="DNF1" s="48" t="s">
        <v>3073</v>
      </c>
      <c r="DNG1" s="48" t="s">
        <v>3074</v>
      </c>
      <c r="DNH1" s="48" t="s">
        <v>3075</v>
      </c>
      <c r="DNI1" s="48" t="s">
        <v>3076</v>
      </c>
      <c r="DNJ1" s="48" t="s">
        <v>3077</v>
      </c>
      <c r="DNK1" s="48" t="s">
        <v>3078</v>
      </c>
      <c r="DNL1" s="48" t="s">
        <v>3079</v>
      </c>
      <c r="DNM1" s="48" t="s">
        <v>3080</v>
      </c>
      <c r="DNN1" s="48" t="s">
        <v>3081</v>
      </c>
      <c r="DNO1" s="48" t="s">
        <v>3082</v>
      </c>
      <c r="DNP1" s="48" t="s">
        <v>3083</v>
      </c>
      <c r="DNQ1" s="48" t="s">
        <v>3084</v>
      </c>
      <c r="DNR1" s="48" t="s">
        <v>3085</v>
      </c>
      <c r="DNS1" s="48" t="s">
        <v>3086</v>
      </c>
      <c r="DNT1" s="48" t="s">
        <v>3087</v>
      </c>
      <c r="DNU1" s="48" t="s">
        <v>3088</v>
      </c>
      <c r="DNV1" s="48" t="s">
        <v>3089</v>
      </c>
      <c r="DNW1" s="48" t="s">
        <v>3090</v>
      </c>
      <c r="DNX1" s="48" t="s">
        <v>3091</v>
      </c>
      <c r="DNY1" s="48" t="s">
        <v>3092</v>
      </c>
      <c r="DNZ1" s="48" t="s">
        <v>3093</v>
      </c>
      <c r="DOA1" s="48" t="s">
        <v>3094</v>
      </c>
      <c r="DOB1" s="48" t="s">
        <v>3095</v>
      </c>
      <c r="DOC1" s="48" t="s">
        <v>3096</v>
      </c>
      <c r="DOD1" s="48" t="s">
        <v>3097</v>
      </c>
      <c r="DOE1" s="48" t="s">
        <v>3098</v>
      </c>
      <c r="DOF1" s="48" t="s">
        <v>3099</v>
      </c>
      <c r="DOG1" s="48" t="s">
        <v>3100</v>
      </c>
      <c r="DOH1" s="48" t="s">
        <v>3101</v>
      </c>
      <c r="DOI1" s="48" t="s">
        <v>3102</v>
      </c>
      <c r="DOJ1" s="48" t="s">
        <v>3103</v>
      </c>
      <c r="DOK1" s="48" t="s">
        <v>3104</v>
      </c>
      <c r="DOL1" s="48" t="s">
        <v>3105</v>
      </c>
      <c r="DOM1" s="48" t="s">
        <v>3106</v>
      </c>
      <c r="DON1" s="48" t="s">
        <v>3107</v>
      </c>
      <c r="DOO1" s="48" t="s">
        <v>3108</v>
      </c>
      <c r="DOP1" s="48" t="s">
        <v>3109</v>
      </c>
      <c r="DOQ1" s="48" t="s">
        <v>3110</v>
      </c>
      <c r="DOR1" s="48" t="s">
        <v>3111</v>
      </c>
      <c r="DOS1" s="48" t="s">
        <v>3112</v>
      </c>
      <c r="DOT1" s="48" t="s">
        <v>3113</v>
      </c>
      <c r="DOU1" s="48" t="s">
        <v>3114</v>
      </c>
      <c r="DOV1" s="48" t="s">
        <v>3115</v>
      </c>
      <c r="DOW1" s="48" t="s">
        <v>3116</v>
      </c>
      <c r="DOX1" s="48" t="s">
        <v>3117</v>
      </c>
      <c r="DOY1" s="48" t="s">
        <v>3118</v>
      </c>
      <c r="DOZ1" s="48" t="s">
        <v>3119</v>
      </c>
      <c r="DPA1" s="48" t="s">
        <v>3120</v>
      </c>
      <c r="DPB1" s="48" t="s">
        <v>3121</v>
      </c>
      <c r="DPC1" s="48" t="s">
        <v>3122</v>
      </c>
      <c r="DPD1" s="48" t="s">
        <v>3123</v>
      </c>
      <c r="DPE1" s="48" t="s">
        <v>3124</v>
      </c>
      <c r="DPF1" s="48" t="s">
        <v>3125</v>
      </c>
      <c r="DPG1" s="48" t="s">
        <v>3126</v>
      </c>
      <c r="DPH1" s="48" t="s">
        <v>3127</v>
      </c>
      <c r="DPI1" s="48" t="s">
        <v>3128</v>
      </c>
      <c r="DPJ1" s="48" t="s">
        <v>3129</v>
      </c>
      <c r="DPK1" s="48" t="s">
        <v>3130</v>
      </c>
      <c r="DPL1" s="48" t="s">
        <v>3131</v>
      </c>
      <c r="DPM1" s="48" t="s">
        <v>3132</v>
      </c>
      <c r="DPN1" s="48" t="s">
        <v>3133</v>
      </c>
      <c r="DPO1" s="48" t="s">
        <v>3134</v>
      </c>
      <c r="DPP1" s="48" t="s">
        <v>3135</v>
      </c>
      <c r="DPQ1" s="48" t="s">
        <v>3136</v>
      </c>
      <c r="DPR1" s="48" t="s">
        <v>3137</v>
      </c>
      <c r="DPS1" s="48" t="s">
        <v>3138</v>
      </c>
      <c r="DPT1" s="48" t="s">
        <v>3139</v>
      </c>
      <c r="DPU1" s="48" t="s">
        <v>3140</v>
      </c>
      <c r="DPV1" s="48" t="s">
        <v>3141</v>
      </c>
      <c r="DPW1" s="48" t="s">
        <v>3142</v>
      </c>
      <c r="DPX1" s="48" t="s">
        <v>3143</v>
      </c>
      <c r="DPY1" s="48" t="s">
        <v>3144</v>
      </c>
      <c r="DPZ1" s="48" t="s">
        <v>3145</v>
      </c>
      <c r="DQA1" s="48" t="s">
        <v>3146</v>
      </c>
      <c r="DQB1" s="48" t="s">
        <v>3147</v>
      </c>
      <c r="DQC1" s="48" t="s">
        <v>3148</v>
      </c>
      <c r="DQD1" s="48" t="s">
        <v>3149</v>
      </c>
      <c r="DQE1" s="48" t="s">
        <v>3150</v>
      </c>
      <c r="DQF1" s="48" t="s">
        <v>3151</v>
      </c>
      <c r="DQG1" s="48" t="s">
        <v>3152</v>
      </c>
      <c r="DQH1" s="48" t="s">
        <v>3153</v>
      </c>
      <c r="DQI1" s="48" t="s">
        <v>3154</v>
      </c>
      <c r="DQJ1" s="48" t="s">
        <v>3155</v>
      </c>
      <c r="DQK1" s="48" t="s">
        <v>3156</v>
      </c>
      <c r="DQL1" s="48" t="s">
        <v>3157</v>
      </c>
      <c r="DQM1" s="48" t="s">
        <v>3158</v>
      </c>
      <c r="DQN1" s="48" t="s">
        <v>3159</v>
      </c>
      <c r="DQO1" s="48" t="s">
        <v>3160</v>
      </c>
      <c r="DQP1" s="48" t="s">
        <v>3161</v>
      </c>
      <c r="DQQ1" s="48" t="s">
        <v>3162</v>
      </c>
      <c r="DQR1" s="48" t="s">
        <v>3163</v>
      </c>
      <c r="DQS1" s="48" t="s">
        <v>3164</v>
      </c>
      <c r="DQT1" s="48" t="s">
        <v>3165</v>
      </c>
      <c r="DQU1" s="48" t="s">
        <v>3166</v>
      </c>
      <c r="DQV1" s="48" t="s">
        <v>3167</v>
      </c>
      <c r="DQW1" s="48" t="s">
        <v>3168</v>
      </c>
      <c r="DQX1" s="48" t="s">
        <v>3169</v>
      </c>
      <c r="DQY1" s="48" t="s">
        <v>3170</v>
      </c>
      <c r="DQZ1" s="48" t="s">
        <v>3171</v>
      </c>
      <c r="DRA1" s="48" t="s">
        <v>3172</v>
      </c>
      <c r="DRB1" s="48" t="s">
        <v>3173</v>
      </c>
      <c r="DRC1" s="48" t="s">
        <v>3174</v>
      </c>
      <c r="DRD1" s="48" t="s">
        <v>3175</v>
      </c>
      <c r="DRE1" s="48" t="s">
        <v>3176</v>
      </c>
      <c r="DRF1" s="48" t="s">
        <v>3177</v>
      </c>
      <c r="DRG1" s="48" t="s">
        <v>3178</v>
      </c>
      <c r="DRH1" s="48" t="s">
        <v>3179</v>
      </c>
      <c r="DRI1" s="48" t="s">
        <v>3180</v>
      </c>
      <c r="DRJ1" s="48" t="s">
        <v>3181</v>
      </c>
      <c r="DRK1" s="48" t="s">
        <v>3182</v>
      </c>
      <c r="DRL1" s="48" t="s">
        <v>3183</v>
      </c>
      <c r="DRM1" s="48" t="s">
        <v>3184</v>
      </c>
      <c r="DRN1" s="48" t="s">
        <v>3185</v>
      </c>
      <c r="DRO1" s="48" t="s">
        <v>3186</v>
      </c>
      <c r="DRP1" s="48" t="s">
        <v>3187</v>
      </c>
      <c r="DRQ1" s="48" t="s">
        <v>3188</v>
      </c>
      <c r="DRR1" s="48" t="s">
        <v>3189</v>
      </c>
      <c r="DRS1" s="48" t="s">
        <v>3190</v>
      </c>
      <c r="DRT1" s="48" t="s">
        <v>3191</v>
      </c>
      <c r="DRU1" s="48" t="s">
        <v>3192</v>
      </c>
      <c r="DRV1" s="48" t="s">
        <v>3193</v>
      </c>
      <c r="DRW1" s="48" t="s">
        <v>3194</v>
      </c>
      <c r="DRX1" s="48" t="s">
        <v>3195</v>
      </c>
      <c r="DRY1" s="48" t="s">
        <v>3196</v>
      </c>
      <c r="DRZ1" s="48" t="s">
        <v>3197</v>
      </c>
      <c r="DSA1" s="48" t="s">
        <v>3198</v>
      </c>
      <c r="DSB1" s="48" t="s">
        <v>3199</v>
      </c>
      <c r="DSC1" s="48" t="s">
        <v>3200</v>
      </c>
      <c r="DSD1" s="48" t="s">
        <v>3201</v>
      </c>
      <c r="DSE1" s="48" t="s">
        <v>3202</v>
      </c>
      <c r="DSF1" s="48" t="s">
        <v>3203</v>
      </c>
      <c r="DSG1" s="48" t="s">
        <v>3204</v>
      </c>
      <c r="DSH1" s="48" t="s">
        <v>3205</v>
      </c>
      <c r="DSI1" s="48" t="s">
        <v>3206</v>
      </c>
      <c r="DSJ1" s="48" t="s">
        <v>3207</v>
      </c>
      <c r="DSK1" s="48" t="s">
        <v>3208</v>
      </c>
      <c r="DSL1" s="48" t="s">
        <v>3209</v>
      </c>
      <c r="DSM1" s="48" t="s">
        <v>3210</v>
      </c>
      <c r="DSN1" s="48" t="s">
        <v>3211</v>
      </c>
      <c r="DSO1" s="48" t="s">
        <v>3212</v>
      </c>
      <c r="DSP1" s="48" t="s">
        <v>3213</v>
      </c>
      <c r="DSQ1" s="48" t="s">
        <v>3214</v>
      </c>
      <c r="DSR1" s="48" t="s">
        <v>3215</v>
      </c>
      <c r="DSS1" s="48" t="s">
        <v>3216</v>
      </c>
      <c r="DST1" s="48" t="s">
        <v>3217</v>
      </c>
      <c r="DSU1" s="48" t="s">
        <v>3218</v>
      </c>
      <c r="DSV1" s="48" t="s">
        <v>3219</v>
      </c>
      <c r="DSW1" s="48" t="s">
        <v>3220</v>
      </c>
      <c r="DSX1" s="48" t="s">
        <v>3221</v>
      </c>
      <c r="DSY1" s="48" t="s">
        <v>3222</v>
      </c>
      <c r="DSZ1" s="48" t="s">
        <v>3223</v>
      </c>
      <c r="DTA1" s="48" t="s">
        <v>3224</v>
      </c>
      <c r="DTB1" s="48" t="s">
        <v>3225</v>
      </c>
      <c r="DTC1" s="48" t="s">
        <v>3226</v>
      </c>
      <c r="DTD1" s="48" t="s">
        <v>3227</v>
      </c>
      <c r="DTE1" s="48" t="s">
        <v>3228</v>
      </c>
      <c r="DTF1" s="48" t="s">
        <v>3229</v>
      </c>
      <c r="DTG1" s="48" t="s">
        <v>3230</v>
      </c>
      <c r="DTH1" s="48" t="s">
        <v>3231</v>
      </c>
      <c r="DTI1" s="48" t="s">
        <v>3232</v>
      </c>
      <c r="DTJ1" s="48" t="s">
        <v>3233</v>
      </c>
      <c r="DTK1" s="48" t="s">
        <v>3234</v>
      </c>
      <c r="DTL1" s="48" t="s">
        <v>3235</v>
      </c>
      <c r="DTM1" s="48" t="s">
        <v>3236</v>
      </c>
      <c r="DTN1" s="48" t="s">
        <v>3237</v>
      </c>
      <c r="DTO1" s="48" t="s">
        <v>3238</v>
      </c>
      <c r="DTP1" s="48" t="s">
        <v>3239</v>
      </c>
      <c r="DTQ1" s="48" t="s">
        <v>3240</v>
      </c>
      <c r="DTR1" s="48" t="s">
        <v>3241</v>
      </c>
      <c r="DTS1" s="48" t="s">
        <v>3242</v>
      </c>
      <c r="DTT1" s="48" t="s">
        <v>3243</v>
      </c>
      <c r="DTU1" s="48" t="s">
        <v>3244</v>
      </c>
      <c r="DTV1" s="48" t="s">
        <v>3245</v>
      </c>
      <c r="DTW1" s="48" t="s">
        <v>3246</v>
      </c>
      <c r="DTX1" s="48" t="s">
        <v>3247</v>
      </c>
      <c r="DTY1" s="48" t="s">
        <v>3248</v>
      </c>
      <c r="DTZ1" s="48" t="s">
        <v>3249</v>
      </c>
      <c r="DUA1" s="48" t="s">
        <v>3250</v>
      </c>
      <c r="DUB1" s="48" t="s">
        <v>3251</v>
      </c>
      <c r="DUC1" s="48" t="s">
        <v>3252</v>
      </c>
      <c r="DUD1" s="48" t="s">
        <v>3253</v>
      </c>
      <c r="DUE1" s="48" t="s">
        <v>3254</v>
      </c>
      <c r="DUF1" s="48" t="s">
        <v>3255</v>
      </c>
      <c r="DUG1" s="48" t="s">
        <v>3256</v>
      </c>
      <c r="DUH1" s="48" t="s">
        <v>3257</v>
      </c>
      <c r="DUI1" s="48" t="s">
        <v>3258</v>
      </c>
      <c r="DUJ1" s="48" t="s">
        <v>3259</v>
      </c>
      <c r="DUK1" s="48" t="s">
        <v>3260</v>
      </c>
      <c r="DUL1" s="48" t="s">
        <v>3261</v>
      </c>
      <c r="DUM1" s="48" t="s">
        <v>3262</v>
      </c>
      <c r="DUN1" s="48" t="s">
        <v>3263</v>
      </c>
      <c r="DUO1" s="48" t="s">
        <v>3264</v>
      </c>
      <c r="DUP1" s="48" t="s">
        <v>3265</v>
      </c>
      <c r="DUQ1" s="48" t="s">
        <v>3266</v>
      </c>
      <c r="DUR1" s="48" t="s">
        <v>3267</v>
      </c>
      <c r="DUS1" s="48" t="s">
        <v>3268</v>
      </c>
      <c r="DUT1" s="48" t="s">
        <v>3269</v>
      </c>
      <c r="DUU1" s="48" t="s">
        <v>3270</v>
      </c>
      <c r="DUV1" s="48" t="s">
        <v>3271</v>
      </c>
      <c r="DUW1" s="48" t="s">
        <v>3272</v>
      </c>
      <c r="DUX1" s="48" t="s">
        <v>3273</v>
      </c>
      <c r="DUY1" s="48" t="s">
        <v>3274</v>
      </c>
      <c r="DUZ1" s="48" t="s">
        <v>3275</v>
      </c>
      <c r="DVA1" s="48" t="s">
        <v>3276</v>
      </c>
      <c r="DVB1" s="48" t="s">
        <v>3277</v>
      </c>
      <c r="DVC1" s="48" t="s">
        <v>3278</v>
      </c>
      <c r="DVD1" s="48" t="s">
        <v>3279</v>
      </c>
      <c r="DVE1" s="48" t="s">
        <v>3280</v>
      </c>
      <c r="DVF1" s="48" t="s">
        <v>3281</v>
      </c>
      <c r="DVG1" s="48" t="s">
        <v>3282</v>
      </c>
      <c r="DVH1" s="48" t="s">
        <v>3283</v>
      </c>
      <c r="DVI1" s="48" t="s">
        <v>3284</v>
      </c>
      <c r="DVJ1" s="48" t="s">
        <v>3285</v>
      </c>
      <c r="DVK1" s="48" t="s">
        <v>3286</v>
      </c>
      <c r="DVL1" s="48" t="s">
        <v>3287</v>
      </c>
      <c r="DVM1" s="48" t="s">
        <v>3288</v>
      </c>
      <c r="DVN1" s="48" t="s">
        <v>3289</v>
      </c>
      <c r="DVO1" s="48" t="s">
        <v>3290</v>
      </c>
      <c r="DVP1" s="48" t="s">
        <v>3291</v>
      </c>
      <c r="DVQ1" s="48" t="s">
        <v>3292</v>
      </c>
      <c r="DVR1" s="48" t="s">
        <v>3293</v>
      </c>
      <c r="DVS1" s="48" t="s">
        <v>3294</v>
      </c>
      <c r="DVT1" s="48" t="s">
        <v>3295</v>
      </c>
      <c r="DVU1" s="48" t="s">
        <v>3296</v>
      </c>
      <c r="DVV1" s="48" t="s">
        <v>3297</v>
      </c>
      <c r="DVW1" s="48" t="s">
        <v>3298</v>
      </c>
      <c r="DVX1" s="48" t="s">
        <v>3299</v>
      </c>
      <c r="DVY1" s="48" t="s">
        <v>3300</v>
      </c>
      <c r="DVZ1" s="48" t="s">
        <v>3301</v>
      </c>
      <c r="DWA1" s="48" t="s">
        <v>3302</v>
      </c>
      <c r="DWB1" s="48" t="s">
        <v>3303</v>
      </c>
      <c r="DWC1" s="48" t="s">
        <v>3304</v>
      </c>
      <c r="DWD1" s="48" t="s">
        <v>3305</v>
      </c>
      <c r="DWE1" s="48" t="s">
        <v>3306</v>
      </c>
      <c r="DWF1" s="48" t="s">
        <v>3307</v>
      </c>
      <c r="DWG1" s="48" t="s">
        <v>3308</v>
      </c>
      <c r="DWH1" s="48" t="s">
        <v>3309</v>
      </c>
      <c r="DWI1" s="48" t="s">
        <v>3310</v>
      </c>
      <c r="DWJ1" s="48" t="s">
        <v>3311</v>
      </c>
      <c r="DWK1" s="48" t="s">
        <v>3312</v>
      </c>
      <c r="DWL1" s="48" t="s">
        <v>3313</v>
      </c>
      <c r="DWM1" s="48" t="s">
        <v>3314</v>
      </c>
      <c r="DWN1" s="48" t="s">
        <v>3315</v>
      </c>
      <c r="DWO1" s="48" t="s">
        <v>3316</v>
      </c>
      <c r="DWP1" s="48" t="s">
        <v>3317</v>
      </c>
      <c r="DWQ1" s="48" t="s">
        <v>3318</v>
      </c>
      <c r="DWR1" s="48" t="s">
        <v>3319</v>
      </c>
      <c r="DWS1" s="48" t="s">
        <v>3320</v>
      </c>
      <c r="DWT1" s="48" t="s">
        <v>3321</v>
      </c>
      <c r="DWU1" s="48" t="s">
        <v>3322</v>
      </c>
      <c r="DWV1" s="48" t="s">
        <v>3323</v>
      </c>
      <c r="DWW1" s="48" t="s">
        <v>3324</v>
      </c>
      <c r="DWX1" s="48" t="s">
        <v>3325</v>
      </c>
      <c r="DWY1" s="48" t="s">
        <v>3326</v>
      </c>
      <c r="DWZ1" s="48" t="s">
        <v>3327</v>
      </c>
      <c r="DXA1" s="48" t="s">
        <v>3328</v>
      </c>
      <c r="DXB1" s="48" t="s">
        <v>3329</v>
      </c>
      <c r="DXC1" s="48" t="s">
        <v>3330</v>
      </c>
      <c r="DXD1" s="48" t="s">
        <v>3331</v>
      </c>
      <c r="DXE1" s="48" t="s">
        <v>3332</v>
      </c>
      <c r="DXF1" s="48" t="s">
        <v>3333</v>
      </c>
      <c r="DXG1" s="48" t="s">
        <v>3334</v>
      </c>
      <c r="DXH1" s="48" t="s">
        <v>3335</v>
      </c>
      <c r="DXI1" s="48" t="s">
        <v>3336</v>
      </c>
      <c r="DXJ1" s="48" t="s">
        <v>3337</v>
      </c>
      <c r="DXK1" s="48" t="s">
        <v>3338</v>
      </c>
      <c r="DXL1" s="48" t="s">
        <v>3339</v>
      </c>
      <c r="DXM1" s="48" t="s">
        <v>3340</v>
      </c>
      <c r="DXN1" s="48" t="s">
        <v>3341</v>
      </c>
      <c r="DXO1" s="48" t="s">
        <v>3342</v>
      </c>
      <c r="DXP1" s="48" t="s">
        <v>3343</v>
      </c>
      <c r="DXQ1" s="48" t="s">
        <v>3344</v>
      </c>
      <c r="DXR1" s="48" t="s">
        <v>3345</v>
      </c>
      <c r="DXS1" s="48" t="s">
        <v>3346</v>
      </c>
      <c r="DXT1" s="48" t="s">
        <v>3347</v>
      </c>
      <c r="DXU1" s="48" t="s">
        <v>3348</v>
      </c>
      <c r="DXV1" s="48" t="s">
        <v>3349</v>
      </c>
      <c r="DXW1" s="48" t="s">
        <v>3350</v>
      </c>
      <c r="DXX1" s="48" t="s">
        <v>3351</v>
      </c>
      <c r="DXY1" s="48" t="s">
        <v>3352</v>
      </c>
      <c r="DXZ1" s="48" t="s">
        <v>3353</v>
      </c>
      <c r="DYA1" s="48" t="s">
        <v>3354</v>
      </c>
      <c r="DYB1" s="48" t="s">
        <v>3355</v>
      </c>
      <c r="DYC1" s="48" t="s">
        <v>3356</v>
      </c>
      <c r="DYD1" s="48" t="s">
        <v>3357</v>
      </c>
      <c r="DYE1" s="48" t="s">
        <v>3358</v>
      </c>
      <c r="DYF1" s="48" t="s">
        <v>3359</v>
      </c>
      <c r="DYG1" s="48" t="s">
        <v>3360</v>
      </c>
      <c r="DYH1" s="48" t="s">
        <v>3361</v>
      </c>
      <c r="DYI1" s="48" t="s">
        <v>3362</v>
      </c>
      <c r="DYJ1" s="48" t="s">
        <v>3363</v>
      </c>
      <c r="DYK1" s="48" t="s">
        <v>3364</v>
      </c>
      <c r="DYL1" s="48" t="s">
        <v>3365</v>
      </c>
      <c r="DYM1" s="48" t="s">
        <v>3366</v>
      </c>
      <c r="DYN1" s="48" t="s">
        <v>3367</v>
      </c>
      <c r="DYO1" s="48" t="s">
        <v>3368</v>
      </c>
      <c r="DYP1" s="48" t="s">
        <v>3369</v>
      </c>
      <c r="DYQ1" s="48" t="s">
        <v>3370</v>
      </c>
      <c r="DYR1" s="48" t="s">
        <v>3371</v>
      </c>
      <c r="DYS1" s="48" t="s">
        <v>3372</v>
      </c>
      <c r="DYT1" s="48" t="s">
        <v>3373</v>
      </c>
      <c r="DYU1" s="48" t="s">
        <v>3374</v>
      </c>
      <c r="DYV1" s="48" t="s">
        <v>3375</v>
      </c>
      <c r="DYW1" s="48" t="s">
        <v>3376</v>
      </c>
      <c r="DYX1" s="48" t="s">
        <v>3377</v>
      </c>
      <c r="DYY1" s="48" t="s">
        <v>3378</v>
      </c>
      <c r="DYZ1" s="48" t="s">
        <v>3379</v>
      </c>
      <c r="DZA1" s="48" t="s">
        <v>3380</v>
      </c>
      <c r="DZB1" s="48" t="s">
        <v>3381</v>
      </c>
      <c r="DZC1" s="48" t="s">
        <v>3382</v>
      </c>
      <c r="DZD1" s="48" t="s">
        <v>3383</v>
      </c>
      <c r="DZE1" s="48" t="s">
        <v>3384</v>
      </c>
      <c r="DZF1" s="48" t="s">
        <v>3385</v>
      </c>
      <c r="DZG1" s="48" t="s">
        <v>3386</v>
      </c>
      <c r="DZH1" s="48" t="s">
        <v>3387</v>
      </c>
      <c r="DZI1" s="48" t="s">
        <v>3388</v>
      </c>
      <c r="DZJ1" s="48" t="s">
        <v>3389</v>
      </c>
      <c r="DZK1" s="48" t="s">
        <v>3390</v>
      </c>
      <c r="DZL1" s="48" t="s">
        <v>3391</v>
      </c>
      <c r="DZM1" s="48" t="s">
        <v>3392</v>
      </c>
      <c r="DZN1" s="48" t="s">
        <v>3393</v>
      </c>
      <c r="DZO1" s="48" t="s">
        <v>3394</v>
      </c>
      <c r="DZP1" s="48" t="s">
        <v>3395</v>
      </c>
      <c r="DZQ1" s="48" t="s">
        <v>3396</v>
      </c>
      <c r="DZR1" s="48" t="s">
        <v>3397</v>
      </c>
      <c r="DZS1" s="48" t="s">
        <v>3398</v>
      </c>
      <c r="DZT1" s="48" t="s">
        <v>3399</v>
      </c>
      <c r="DZU1" s="48" t="s">
        <v>3400</v>
      </c>
      <c r="DZV1" s="48" t="s">
        <v>3401</v>
      </c>
      <c r="DZW1" s="48" t="s">
        <v>3402</v>
      </c>
      <c r="DZX1" s="48" t="s">
        <v>3403</v>
      </c>
      <c r="DZY1" s="48" t="s">
        <v>3404</v>
      </c>
      <c r="DZZ1" s="48" t="s">
        <v>3405</v>
      </c>
      <c r="EAA1" s="48" t="s">
        <v>3406</v>
      </c>
      <c r="EAB1" s="48" t="s">
        <v>3407</v>
      </c>
      <c r="EAC1" s="48" t="s">
        <v>3408</v>
      </c>
      <c r="EAD1" s="48" t="s">
        <v>3409</v>
      </c>
      <c r="EAE1" s="48" t="s">
        <v>3410</v>
      </c>
      <c r="EAF1" s="48" t="s">
        <v>3411</v>
      </c>
      <c r="EAG1" s="48" t="s">
        <v>3412</v>
      </c>
      <c r="EAH1" s="48" t="s">
        <v>3413</v>
      </c>
      <c r="EAI1" s="48" t="s">
        <v>3414</v>
      </c>
      <c r="EAJ1" s="48" t="s">
        <v>3415</v>
      </c>
      <c r="EAK1" s="48" t="s">
        <v>3416</v>
      </c>
      <c r="EAL1" s="48" t="s">
        <v>3417</v>
      </c>
      <c r="EAM1" s="48" t="s">
        <v>3418</v>
      </c>
      <c r="EAN1" s="48" t="s">
        <v>3419</v>
      </c>
      <c r="EAO1" s="48" t="s">
        <v>3420</v>
      </c>
      <c r="EAP1" s="48" t="s">
        <v>3421</v>
      </c>
      <c r="EAQ1" s="48" t="s">
        <v>3422</v>
      </c>
      <c r="EAR1" s="48" t="s">
        <v>3423</v>
      </c>
      <c r="EAS1" s="48" t="s">
        <v>3424</v>
      </c>
      <c r="EAT1" s="48" t="s">
        <v>3425</v>
      </c>
      <c r="EAU1" s="48" t="s">
        <v>3426</v>
      </c>
      <c r="EAV1" s="48" t="s">
        <v>3427</v>
      </c>
      <c r="EAW1" s="48" t="s">
        <v>3428</v>
      </c>
      <c r="EAX1" s="48" t="s">
        <v>3429</v>
      </c>
      <c r="EAY1" s="48" t="s">
        <v>3430</v>
      </c>
      <c r="EAZ1" s="48" t="s">
        <v>3431</v>
      </c>
      <c r="EBA1" s="48" t="s">
        <v>3432</v>
      </c>
      <c r="EBB1" s="48" t="s">
        <v>3433</v>
      </c>
      <c r="EBC1" s="48" t="s">
        <v>3434</v>
      </c>
      <c r="EBD1" s="48" t="s">
        <v>3435</v>
      </c>
      <c r="EBE1" s="48" t="s">
        <v>3436</v>
      </c>
      <c r="EBF1" s="48" t="s">
        <v>3437</v>
      </c>
      <c r="EBG1" s="48" t="s">
        <v>3438</v>
      </c>
      <c r="EBH1" s="48" t="s">
        <v>3439</v>
      </c>
      <c r="EBI1" s="48" t="s">
        <v>3440</v>
      </c>
      <c r="EBJ1" s="48" t="s">
        <v>3441</v>
      </c>
      <c r="EBK1" s="48" t="s">
        <v>3442</v>
      </c>
      <c r="EBL1" s="48" t="s">
        <v>3443</v>
      </c>
      <c r="EBM1" s="48" t="s">
        <v>3444</v>
      </c>
      <c r="EBN1" s="48" t="s">
        <v>3445</v>
      </c>
      <c r="EBO1" s="48" t="s">
        <v>3446</v>
      </c>
      <c r="EBP1" s="48" t="s">
        <v>3447</v>
      </c>
      <c r="EBQ1" s="48" t="s">
        <v>3448</v>
      </c>
      <c r="EBR1" s="48" t="s">
        <v>3449</v>
      </c>
      <c r="EBS1" s="48" t="s">
        <v>3450</v>
      </c>
      <c r="EBT1" s="48" t="s">
        <v>3451</v>
      </c>
      <c r="EBU1" s="48" t="s">
        <v>3452</v>
      </c>
      <c r="EBV1" s="48" t="s">
        <v>3453</v>
      </c>
      <c r="EBW1" s="48" t="s">
        <v>3454</v>
      </c>
      <c r="EBX1" s="48" t="s">
        <v>3455</v>
      </c>
      <c r="EBY1" s="48" t="s">
        <v>3456</v>
      </c>
      <c r="EBZ1" s="48" t="s">
        <v>3457</v>
      </c>
      <c r="ECA1" s="48" t="s">
        <v>3458</v>
      </c>
      <c r="ECB1" s="48" t="s">
        <v>3459</v>
      </c>
      <c r="ECC1" s="48" t="s">
        <v>3460</v>
      </c>
      <c r="ECD1" s="48" t="s">
        <v>3461</v>
      </c>
      <c r="ECE1" s="48" t="s">
        <v>3462</v>
      </c>
      <c r="ECF1" s="48" t="s">
        <v>3463</v>
      </c>
      <c r="ECG1" s="48" t="s">
        <v>3464</v>
      </c>
      <c r="ECH1" s="48" t="s">
        <v>3465</v>
      </c>
      <c r="ECI1" s="48" t="s">
        <v>3466</v>
      </c>
      <c r="ECJ1" s="48" t="s">
        <v>3467</v>
      </c>
      <c r="ECK1" s="48" t="s">
        <v>3468</v>
      </c>
      <c r="ECL1" s="48" t="s">
        <v>3469</v>
      </c>
      <c r="ECM1" s="48" t="s">
        <v>3470</v>
      </c>
      <c r="ECN1" s="48" t="s">
        <v>3471</v>
      </c>
      <c r="ECO1" s="48" t="s">
        <v>3472</v>
      </c>
      <c r="ECP1" s="48" t="s">
        <v>3473</v>
      </c>
      <c r="ECQ1" s="48" t="s">
        <v>3474</v>
      </c>
      <c r="ECR1" s="48" t="s">
        <v>3475</v>
      </c>
      <c r="ECS1" s="48" t="s">
        <v>3476</v>
      </c>
      <c r="ECT1" s="48" t="s">
        <v>3477</v>
      </c>
      <c r="ECU1" s="48" t="s">
        <v>3478</v>
      </c>
      <c r="ECV1" s="48" t="s">
        <v>3479</v>
      </c>
      <c r="ECW1" s="48" t="s">
        <v>3480</v>
      </c>
      <c r="ECX1" s="48" t="s">
        <v>3481</v>
      </c>
      <c r="ECY1" s="48" t="s">
        <v>3482</v>
      </c>
      <c r="ECZ1" s="48" t="s">
        <v>3483</v>
      </c>
      <c r="EDA1" s="48" t="s">
        <v>3484</v>
      </c>
      <c r="EDB1" s="48" t="s">
        <v>3485</v>
      </c>
      <c r="EDC1" s="48" t="s">
        <v>3486</v>
      </c>
      <c r="EDD1" s="48" t="s">
        <v>3487</v>
      </c>
      <c r="EDE1" s="48" t="s">
        <v>3488</v>
      </c>
      <c r="EDF1" s="48" t="s">
        <v>3489</v>
      </c>
      <c r="EDG1" s="48" t="s">
        <v>3490</v>
      </c>
      <c r="EDH1" s="48" t="s">
        <v>3491</v>
      </c>
      <c r="EDI1" s="48" t="s">
        <v>3492</v>
      </c>
      <c r="EDJ1" s="48" t="s">
        <v>3493</v>
      </c>
      <c r="EDK1" s="48" t="s">
        <v>3494</v>
      </c>
      <c r="EDL1" s="48" t="s">
        <v>3495</v>
      </c>
      <c r="EDM1" s="48" t="s">
        <v>3496</v>
      </c>
      <c r="EDN1" s="48" t="s">
        <v>3497</v>
      </c>
      <c r="EDO1" s="48" t="s">
        <v>3498</v>
      </c>
      <c r="EDP1" s="48" t="s">
        <v>3499</v>
      </c>
      <c r="EDQ1" s="48" t="s">
        <v>3500</v>
      </c>
      <c r="EDR1" s="48" t="s">
        <v>3501</v>
      </c>
      <c r="EDS1" s="48" t="s">
        <v>3502</v>
      </c>
      <c r="EDT1" s="48" t="s">
        <v>3503</v>
      </c>
      <c r="EDU1" s="48" t="s">
        <v>3504</v>
      </c>
      <c r="EDV1" s="48" t="s">
        <v>3505</v>
      </c>
      <c r="EDW1" s="48" t="s">
        <v>3506</v>
      </c>
      <c r="EDX1" s="48" t="s">
        <v>3507</v>
      </c>
      <c r="EDY1" s="48" t="s">
        <v>3508</v>
      </c>
      <c r="EDZ1" s="48" t="s">
        <v>3509</v>
      </c>
      <c r="EEA1" s="48" t="s">
        <v>3510</v>
      </c>
      <c r="EEB1" s="48" t="s">
        <v>3511</v>
      </c>
      <c r="EEC1" s="48" t="s">
        <v>3512</v>
      </c>
      <c r="EED1" s="48" t="s">
        <v>3513</v>
      </c>
      <c r="EEE1" s="48" t="s">
        <v>3514</v>
      </c>
      <c r="EEF1" s="48" t="s">
        <v>3515</v>
      </c>
      <c r="EEG1" s="48" t="s">
        <v>3516</v>
      </c>
      <c r="EEH1" s="48" t="s">
        <v>3517</v>
      </c>
      <c r="EEI1" s="48" t="s">
        <v>3518</v>
      </c>
      <c r="EEJ1" s="48" t="s">
        <v>3519</v>
      </c>
      <c r="EEK1" s="48" t="s">
        <v>3520</v>
      </c>
      <c r="EEL1" s="48" t="s">
        <v>3521</v>
      </c>
      <c r="EEM1" s="48" t="s">
        <v>3522</v>
      </c>
      <c r="EEN1" s="48" t="s">
        <v>3523</v>
      </c>
      <c r="EEO1" s="48" t="s">
        <v>3524</v>
      </c>
      <c r="EEP1" s="48" t="s">
        <v>3525</v>
      </c>
      <c r="EEQ1" s="48" t="s">
        <v>3526</v>
      </c>
      <c r="EER1" s="48" t="s">
        <v>3527</v>
      </c>
      <c r="EES1" s="48" t="s">
        <v>3528</v>
      </c>
      <c r="EET1" s="48" t="s">
        <v>3529</v>
      </c>
      <c r="EEU1" s="48" t="s">
        <v>3530</v>
      </c>
      <c r="EEV1" s="48" t="s">
        <v>3531</v>
      </c>
      <c r="EEW1" s="48" t="s">
        <v>3532</v>
      </c>
      <c r="EEX1" s="48" t="s">
        <v>3533</v>
      </c>
      <c r="EEY1" s="48" t="s">
        <v>3534</v>
      </c>
      <c r="EEZ1" s="48" t="s">
        <v>3535</v>
      </c>
      <c r="EFA1" s="48" t="s">
        <v>3536</v>
      </c>
      <c r="EFB1" s="48" t="s">
        <v>3537</v>
      </c>
      <c r="EFC1" s="48" t="s">
        <v>3538</v>
      </c>
      <c r="EFD1" s="48" t="s">
        <v>3539</v>
      </c>
      <c r="EFE1" s="48" t="s">
        <v>3540</v>
      </c>
      <c r="EFF1" s="48" t="s">
        <v>3541</v>
      </c>
      <c r="EFG1" s="48" t="s">
        <v>3542</v>
      </c>
      <c r="EFH1" s="48" t="s">
        <v>3543</v>
      </c>
      <c r="EFI1" s="48" t="s">
        <v>3544</v>
      </c>
      <c r="EFJ1" s="48" t="s">
        <v>3545</v>
      </c>
      <c r="EFK1" s="48" t="s">
        <v>3546</v>
      </c>
      <c r="EFL1" s="48" t="s">
        <v>3547</v>
      </c>
      <c r="EFM1" s="48" t="s">
        <v>3548</v>
      </c>
      <c r="EFN1" s="48" t="s">
        <v>3549</v>
      </c>
      <c r="EFO1" s="48" t="s">
        <v>3550</v>
      </c>
      <c r="EFP1" s="48" t="s">
        <v>3551</v>
      </c>
      <c r="EFQ1" s="48" t="s">
        <v>3552</v>
      </c>
      <c r="EFR1" s="48" t="s">
        <v>3553</v>
      </c>
      <c r="EFS1" s="48" t="s">
        <v>3554</v>
      </c>
      <c r="EFT1" s="48" t="s">
        <v>3555</v>
      </c>
      <c r="EFU1" s="48" t="s">
        <v>3556</v>
      </c>
      <c r="EFV1" s="48" t="s">
        <v>3557</v>
      </c>
      <c r="EFW1" s="48" t="s">
        <v>3558</v>
      </c>
      <c r="EFX1" s="48" t="s">
        <v>3559</v>
      </c>
      <c r="EFY1" s="48" t="s">
        <v>3560</v>
      </c>
      <c r="EFZ1" s="48" t="s">
        <v>3561</v>
      </c>
      <c r="EGA1" s="48" t="s">
        <v>3562</v>
      </c>
      <c r="EGB1" s="48" t="s">
        <v>3563</v>
      </c>
      <c r="EGC1" s="48" t="s">
        <v>3564</v>
      </c>
      <c r="EGD1" s="48" t="s">
        <v>3565</v>
      </c>
      <c r="EGE1" s="48" t="s">
        <v>3566</v>
      </c>
      <c r="EGF1" s="48" t="s">
        <v>3567</v>
      </c>
      <c r="EGG1" s="48" t="s">
        <v>3568</v>
      </c>
      <c r="EGH1" s="48" t="s">
        <v>3569</v>
      </c>
      <c r="EGI1" s="48" t="s">
        <v>3570</v>
      </c>
      <c r="EGJ1" s="48" t="s">
        <v>3571</v>
      </c>
      <c r="EGK1" s="48" t="s">
        <v>3572</v>
      </c>
      <c r="EGL1" s="48" t="s">
        <v>3573</v>
      </c>
      <c r="EGM1" s="48" t="s">
        <v>3574</v>
      </c>
      <c r="EGN1" s="48" t="s">
        <v>3575</v>
      </c>
      <c r="EGO1" s="48" t="s">
        <v>3576</v>
      </c>
      <c r="EGP1" s="48" t="s">
        <v>3577</v>
      </c>
      <c r="EGQ1" s="48" t="s">
        <v>3578</v>
      </c>
      <c r="EGR1" s="48" t="s">
        <v>3579</v>
      </c>
      <c r="EGS1" s="48" t="s">
        <v>3580</v>
      </c>
      <c r="EGT1" s="48" t="s">
        <v>3581</v>
      </c>
      <c r="EGU1" s="48" t="s">
        <v>3582</v>
      </c>
      <c r="EGV1" s="48" t="s">
        <v>3583</v>
      </c>
      <c r="EGW1" s="48" t="s">
        <v>3584</v>
      </c>
      <c r="EGX1" s="48" t="s">
        <v>3585</v>
      </c>
      <c r="EGY1" s="48" t="s">
        <v>3586</v>
      </c>
      <c r="EGZ1" s="48" t="s">
        <v>3587</v>
      </c>
      <c r="EHA1" s="48" t="s">
        <v>3588</v>
      </c>
      <c r="EHB1" s="48" t="s">
        <v>3589</v>
      </c>
      <c r="EHC1" s="48" t="s">
        <v>3590</v>
      </c>
      <c r="EHD1" s="48" t="s">
        <v>3591</v>
      </c>
      <c r="EHE1" s="48" t="s">
        <v>3592</v>
      </c>
      <c r="EHF1" s="48" t="s">
        <v>3593</v>
      </c>
      <c r="EHG1" s="48" t="s">
        <v>3594</v>
      </c>
      <c r="EHH1" s="48" t="s">
        <v>3595</v>
      </c>
      <c r="EHI1" s="48" t="s">
        <v>3596</v>
      </c>
      <c r="EHJ1" s="48" t="s">
        <v>3597</v>
      </c>
      <c r="EHK1" s="48" t="s">
        <v>3598</v>
      </c>
      <c r="EHL1" s="48" t="s">
        <v>3599</v>
      </c>
      <c r="EHM1" s="48" t="s">
        <v>3600</v>
      </c>
      <c r="EHN1" s="48" t="s">
        <v>3601</v>
      </c>
      <c r="EHO1" s="48" t="s">
        <v>3602</v>
      </c>
      <c r="EHP1" s="48" t="s">
        <v>3603</v>
      </c>
      <c r="EHQ1" s="48" t="s">
        <v>3604</v>
      </c>
      <c r="EHR1" s="48" t="s">
        <v>3605</v>
      </c>
      <c r="EHS1" s="48" t="s">
        <v>3606</v>
      </c>
      <c r="EHT1" s="48" t="s">
        <v>3607</v>
      </c>
      <c r="EHU1" s="48" t="s">
        <v>3608</v>
      </c>
      <c r="EHV1" s="48" t="s">
        <v>3609</v>
      </c>
      <c r="EHW1" s="48" t="s">
        <v>3610</v>
      </c>
      <c r="EHX1" s="48" t="s">
        <v>3611</v>
      </c>
      <c r="EHY1" s="48" t="s">
        <v>3612</v>
      </c>
      <c r="EHZ1" s="48" t="s">
        <v>3613</v>
      </c>
      <c r="EIA1" s="48" t="s">
        <v>3614</v>
      </c>
      <c r="EIB1" s="48" t="s">
        <v>3615</v>
      </c>
      <c r="EIC1" s="48" t="s">
        <v>3616</v>
      </c>
      <c r="EID1" s="48" t="s">
        <v>3617</v>
      </c>
      <c r="EIE1" s="48" t="s">
        <v>3618</v>
      </c>
      <c r="EIF1" s="48" t="s">
        <v>3619</v>
      </c>
      <c r="EIG1" s="48" t="s">
        <v>3620</v>
      </c>
      <c r="EIH1" s="48" t="s">
        <v>3621</v>
      </c>
      <c r="EII1" s="48" t="s">
        <v>3622</v>
      </c>
      <c r="EIJ1" s="48" t="s">
        <v>3623</v>
      </c>
      <c r="EIK1" s="48" t="s">
        <v>3624</v>
      </c>
      <c r="EIL1" s="48" t="s">
        <v>3625</v>
      </c>
      <c r="EIM1" s="48" t="s">
        <v>3626</v>
      </c>
      <c r="EIN1" s="48" t="s">
        <v>3627</v>
      </c>
      <c r="EIO1" s="48" t="s">
        <v>3628</v>
      </c>
      <c r="EIP1" s="48" t="s">
        <v>3629</v>
      </c>
      <c r="EIQ1" s="48" t="s">
        <v>3630</v>
      </c>
      <c r="EIR1" s="48" t="s">
        <v>3631</v>
      </c>
      <c r="EIS1" s="48" t="s">
        <v>3632</v>
      </c>
      <c r="EIT1" s="48" t="s">
        <v>3633</v>
      </c>
      <c r="EIU1" s="48" t="s">
        <v>3634</v>
      </c>
      <c r="EIV1" s="48" t="s">
        <v>3635</v>
      </c>
      <c r="EIW1" s="48" t="s">
        <v>3636</v>
      </c>
      <c r="EIX1" s="48" t="s">
        <v>3637</v>
      </c>
      <c r="EIY1" s="48" t="s">
        <v>3638</v>
      </c>
      <c r="EIZ1" s="48" t="s">
        <v>3639</v>
      </c>
      <c r="EJA1" s="48" t="s">
        <v>3640</v>
      </c>
      <c r="EJB1" s="48" t="s">
        <v>3641</v>
      </c>
      <c r="EJC1" s="48" t="s">
        <v>3642</v>
      </c>
      <c r="EJD1" s="48" t="s">
        <v>3643</v>
      </c>
      <c r="EJE1" s="48" t="s">
        <v>3644</v>
      </c>
      <c r="EJF1" s="48" t="s">
        <v>3645</v>
      </c>
      <c r="EJG1" s="48" t="s">
        <v>3646</v>
      </c>
      <c r="EJH1" s="48" t="s">
        <v>3647</v>
      </c>
      <c r="EJI1" s="48" t="s">
        <v>3648</v>
      </c>
      <c r="EJJ1" s="48" t="s">
        <v>3649</v>
      </c>
      <c r="EJK1" s="48" t="s">
        <v>3650</v>
      </c>
      <c r="EJL1" s="48" t="s">
        <v>3651</v>
      </c>
      <c r="EJM1" s="48" t="s">
        <v>3652</v>
      </c>
      <c r="EJN1" s="48" t="s">
        <v>3653</v>
      </c>
      <c r="EJO1" s="48" t="s">
        <v>3654</v>
      </c>
      <c r="EJP1" s="48" t="s">
        <v>3655</v>
      </c>
      <c r="EJQ1" s="48" t="s">
        <v>3656</v>
      </c>
      <c r="EJR1" s="48" t="s">
        <v>3657</v>
      </c>
      <c r="EJS1" s="48" t="s">
        <v>3658</v>
      </c>
      <c r="EJT1" s="48" t="s">
        <v>3659</v>
      </c>
      <c r="EJU1" s="48" t="s">
        <v>3660</v>
      </c>
      <c r="EJV1" s="48" t="s">
        <v>3661</v>
      </c>
      <c r="EJW1" s="48" t="s">
        <v>3662</v>
      </c>
      <c r="EJX1" s="48" t="s">
        <v>3663</v>
      </c>
      <c r="EJY1" s="48" t="s">
        <v>3664</v>
      </c>
      <c r="EJZ1" s="48" t="s">
        <v>3665</v>
      </c>
      <c r="EKA1" s="48" t="s">
        <v>3666</v>
      </c>
      <c r="EKB1" s="48" t="s">
        <v>3667</v>
      </c>
      <c r="EKC1" s="48" t="s">
        <v>3668</v>
      </c>
      <c r="EKD1" s="48" t="s">
        <v>3669</v>
      </c>
      <c r="EKE1" s="48" t="s">
        <v>3670</v>
      </c>
      <c r="EKF1" s="48" t="s">
        <v>3671</v>
      </c>
      <c r="EKG1" s="48" t="s">
        <v>3672</v>
      </c>
      <c r="EKH1" s="48" t="s">
        <v>3673</v>
      </c>
      <c r="EKI1" s="48" t="s">
        <v>3674</v>
      </c>
      <c r="EKJ1" s="48" t="s">
        <v>3675</v>
      </c>
      <c r="EKK1" s="48" t="s">
        <v>3676</v>
      </c>
      <c r="EKL1" s="48" t="s">
        <v>3677</v>
      </c>
      <c r="EKM1" s="48" t="s">
        <v>3678</v>
      </c>
      <c r="EKN1" s="48" t="s">
        <v>3679</v>
      </c>
      <c r="EKO1" s="48" t="s">
        <v>3680</v>
      </c>
      <c r="EKP1" s="48" t="s">
        <v>3681</v>
      </c>
      <c r="EKQ1" s="48" t="s">
        <v>3682</v>
      </c>
      <c r="EKR1" s="48" t="s">
        <v>3683</v>
      </c>
      <c r="EKS1" s="48" t="s">
        <v>3684</v>
      </c>
      <c r="EKT1" s="48" t="s">
        <v>3685</v>
      </c>
      <c r="EKU1" s="48" t="s">
        <v>3686</v>
      </c>
      <c r="EKV1" s="48" t="s">
        <v>3687</v>
      </c>
      <c r="EKW1" s="48" t="s">
        <v>3688</v>
      </c>
      <c r="EKX1" s="48" t="s">
        <v>3689</v>
      </c>
      <c r="EKY1" s="48" t="s">
        <v>3690</v>
      </c>
      <c r="EKZ1" s="48" t="s">
        <v>3691</v>
      </c>
      <c r="ELA1" s="48" t="s">
        <v>3692</v>
      </c>
      <c r="ELB1" s="48" t="s">
        <v>3693</v>
      </c>
      <c r="ELC1" s="48" t="s">
        <v>3694</v>
      </c>
      <c r="ELD1" s="48" t="s">
        <v>3695</v>
      </c>
      <c r="ELE1" s="48" t="s">
        <v>3696</v>
      </c>
      <c r="ELF1" s="48" t="s">
        <v>3697</v>
      </c>
      <c r="ELG1" s="48" t="s">
        <v>3698</v>
      </c>
      <c r="ELH1" s="48" t="s">
        <v>3699</v>
      </c>
      <c r="ELI1" s="48" t="s">
        <v>3700</v>
      </c>
      <c r="ELJ1" s="48" t="s">
        <v>3701</v>
      </c>
      <c r="ELK1" s="48" t="s">
        <v>3702</v>
      </c>
      <c r="ELL1" s="48" t="s">
        <v>3703</v>
      </c>
      <c r="ELM1" s="48" t="s">
        <v>3704</v>
      </c>
      <c r="ELN1" s="48" t="s">
        <v>3705</v>
      </c>
      <c r="ELO1" s="48" t="s">
        <v>3706</v>
      </c>
      <c r="ELP1" s="48" t="s">
        <v>3707</v>
      </c>
      <c r="ELQ1" s="48" t="s">
        <v>3708</v>
      </c>
      <c r="ELR1" s="48" t="s">
        <v>3709</v>
      </c>
      <c r="ELS1" s="48" t="s">
        <v>3710</v>
      </c>
      <c r="ELT1" s="48" t="s">
        <v>3711</v>
      </c>
      <c r="ELU1" s="48" t="s">
        <v>3712</v>
      </c>
      <c r="ELV1" s="48" t="s">
        <v>3713</v>
      </c>
      <c r="ELW1" s="48" t="s">
        <v>3714</v>
      </c>
      <c r="ELX1" s="48" t="s">
        <v>3715</v>
      </c>
      <c r="ELY1" s="48" t="s">
        <v>3716</v>
      </c>
      <c r="ELZ1" s="48" t="s">
        <v>3717</v>
      </c>
      <c r="EMA1" s="48" t="s">
        <v>3718</v>
      </c>
      <c r="EMB1" s="48" t="s">
        <v>3719</v>
      </c>
      <c r="EMC1" s="48" t="s">
        <v>3720</v>
      </c>
      <c r="EMD1" s="48" t="s">
        <v>3721</v>
      </c>
      <c r="EME1" s="48" t="s">
        <v>3722</v>
      </c>
      <c r="EMF1" s="48" t="s">
        <v>3723</v>
      </c>
      <c r="EMG1" s="48" t="s">
        <v>3724</v>
      </c>
      <c r="EMH1" s="48" t="s">
        <v>3725</v>
      </c>
      <c r="EMI1" s="48" t="s">
        <v>3726</v>
      </c>
      <c r="EMJ1" s="48" t="s">
        <v>3727</v>
      </c>
      <c r="EMK1" s="48" t="s">
        <v>3728</v>
      </c>
      <c r="EML1" s="48" t="s">
        <v>3729</v>
      </c>
      <c r="EMM1" s="48" t="s">
        <v>3730</v>
      </c>
      <c r="EMN1" s="48" t="s">
        <v>3731</v>
      </c>
      <c r="EMO1" s="48" t="s">
        <v>3732</v>
      </c>
      <c r="EMP1" s="48" t="s">
        <v>3733</v>
      </c>
      <c r="EMQ1" s="48" t="s">
        <v>3734</v>
      </c>
      <c r="EMR1" s="48" t="s">
        <v>3735</v>
      </c>
      <c r="EMS1" s="48" t="s">
        <v>3736</v>
      </c>
      <c r="EMT1" s="48" t="s">
        <v>3737</v>
      </c>
      <c r="EMU1" s="48" t="s">
        <v>3738</v>
      </c>
      <c r="EMV1" s="48" t="s">
        <v>3739</v>
      </c>
      <c r="EMW1" s="48" t="s">
        <v>3740</v>
      </c>
      <c r="EMX1" s="48" t="s">
        <v>3741</v>
      </c>
      <c r="EMY1" s="48" t="s">
        <v>3742</v>
      </c>
      <c r="EMZ1" s="48" t="s">
        <v>3743</v>
      </c>
      <c r="ENA1" s="48" t="s">
        <v>3744</v>
      </c>
      <c r="ENB1" s="48" t="s">
        <v>3745</v>
      </c>
      <c r="ENC1" s="48" t="s">
        <v>3746</v>
      </c>
      <c r="END1" s="48" t="s">
        <v>3747</v>
      </c>
      <c r="ENE1" s="48" t="s">
        <v>3748</v>
      </c>
      <c r="ENF1" s="48" t="s">
        <v>3749</v>
      </c>
      <c r="ENG1" s="48" t="s">
        <v>3750</v>
      </c>
      <c r="ENH1" s="48" t="s">
        <v>3751</v>
      </c>
      <c r="ENI1" s="48" t="s">
        <v>3752</v>
      </c>
      <c r="ENJ1" s="48" t="s">
        <v>3753</v>
      </c>
      <c r="ENK1" s="48" t="s">
        <v>3754</v>
      </c>
      <c r="ENL1" s="48" t="s">
        <v>3755</v>
      </c>
      <c r="ENM1" s="48" t="s">
        <v>3756</v>
      </c>
      <c r="ENN1" s="48" t="s">
        <v>3757</v>
      </c>
      <c r="ENO1" s="48" t="s">
        <v>3758</v>
      </c>
      <c r="ENP1" s="48" t="s">
        <v>3759</v>
      </c>
      <c r="ENQ1" s="48" t="s">
        <v>3760</v>
      </c>
      <c r="ENR1" s="48" t="s">
        <v>3761</v>
      </c>
      <c r="ENS1" s="48" t="s">
        <v>3762</v>
      </c>
      <c r="ENT1" s="48" t="s">
        <v>3763</v>
      </c>
      <c r="ENU1" s="48" t="s">
        <v>3764</v>
      </c>
      <c r="ENV1" s="48" t="s">
        <v>3765</v>
      </c>
      <c r="ENW1" s="48" t="s">
        <v>3766</v>
      </c>
      <c r="ENX1" s="48" t="s">
        <v>3767</v>
      </c>
      <c r="ENY1" s="48" t="s">
        <v>3768</v>
      </c>
      <c r="ENZ1" s="48" t="s">
        <v>3769</v>
      </c>
      <c r="EOA1" s="48" t="s">
        <v>3770</v>
      </c>
      <c r="EOB1" s="48" t="s">
        <v>3771</v>
      </c>
      <c r="EOC1" s="48" t="s">
        <v>3772</v>
      </c>
      <c r="EOD1" s="48" t="s">
        <v>3773</v>
      </c>
      <c r="EOE1" s="48" t="s">
        <v>3774</v>
      </c>
      <c r="EOF1" s="48" t="s">
        <v>3775</v>
      </c>
      <c r="EOG1" s="48" t="s">
        <v>3776</v>
      </c>
      <c r="EOH1" s="48" t="s">
        <v>3777</v>
      </c>
      <c r="EOI1" s="48" t="s">
        <v>3778</v>
      </c>
      <c r="EOJ1" s="48" t="s">
        <v>3779</v>
      </c>
      <c r="EOK1" s="48" t="s">
        <v>3780</v>
      </c>
      <c r="EOL1" s="48" t="s">
        <v>3781</v>
      </c>
      <c r="EOM1" s="48" t="s">
        <v>3782</v>
      </c>
      <c r="EON1" s="48" t="s">
        <v>3783</v>
      </c>
      <c r="EOO1" s="48" t="s">
        <v>3784</v>
      </c>
      <c r="EOP1" s="48" t="s">
        <v>3785</v>
      </c>
      <c r="EOQ1" s="48" t="s">
        <v>3786</v>
      </c>
      <c r="EOR1" s="48" t="s">
        <v>3787</v>
      </c>
      <c r="EOS1" s="48" t="s">
        <v>3788</v>
      </c>
      <c r="EOT1" s="48" t="s">
        <v>3789</v>
      </c>
      <c r="EOU1" s="48" t="s">
        <v>3790</v>
      </c>
      <c r="EOV1" s="48" t="s">
        <v>3791</v>
      </c>
      <c r="EOW1" s="48" t="s">
        <v>3792</v>
      </c>
      <c r="EOX1" s="48" t="s">
        <v>3793</v>
      </c>
      <c r="EOY1" s="48" t="s">
        <v>3794</v>
      </c>
      <c r="EOZ1" s="48" t="s">
        <v>3795</v>
      </c>
      <c r="EPA1" s="48" t="s">
        <v>3796</v>
      </c>
      <c r="EPB1" s="48" t="s">
        <v>3797</v>
      </c>
      <c r="EPC1" s="48" t="s">
        <v>3798</v>
      </c>
      <c r="EPD1" s="48" t="s">
        <v>3799</v>
      </c>
      <c r="EPE1" s="48" t="s">
        <v>3800</v>
      </c>
      <c r="EPF1" s="48" t="s">
        <v>3801</v>
      </c>
      <c r="EPG1" s="48" t="s">
        <v>3802</v>
      </c>
      <c r="EPH1" s="48" t="s">
        <v>3803</v>
      </c>
      <c r="EPI1" s="48" t="s">
        <v>3804</v>
      </c>
      <c r="EPJ1" s="48" t="s">
        <v>3805</v>
      </c>
      <c r="EPK1" s="48" t="s">
        <v>3806</v>
      </c>
      <c r="EPL1" s="48" t="s">
        <v>3807</v>
      </c>
      <c r="EPM1" s="48" t="s">
        <v>3808</v>
      </c>
      <c r="EPN1" s="48" t="s">
        <v>3809</v>
      </c>
      <c r="EPO1" s="48" t="s">
        <v>3810</v>
      </c>
      <c r="EPP1" s="48" t="s">
        <v>3811</v>
      </c>
      <c r="EPQ1" s="48" t="s">
        <v>3812</v>
      </c>
      <c r="EPR1" s="48" t="s">
        <v>3813</v>
      </c>
      <c r="EPS1" s="48" t="s">
        <v>3814</v>
      </c>
      <c r="EPT1" s="48" t="s">
        <v>3815</v>
      </c>
      <c r="EPU1" s="48" t="s">
        <v>3816</v>
      </c>
      <c r="EPV1" s="48" t="s">
        <v>3817</v>
      </c>
      <c r="EPW1" s="48" t="s">
        <v>3818</v>
      </c>
      <c r="EPX1" s="48" t="s">
        <v>3819</v>
      </c>
      <c r="EPY1" s="48" t="s">
        <v>3820</v>
      </c>
      <c r="EPZ1" s="48" t="s">
        <v>3821</v>
      </c>
      <c r="EQA1" s="48" t="s">
        <v>3822</v>
      </c>
      <c r="EQB1" s="48" t="s">
        <v>3823</v>
      </c>
      <c r="EQC1" s="48" t="s">
        <v>3824</v>
      </c>
      <c r="EQD1" s="48" t="s">
        <v>3825</v>
      </c>
      <c r="EQE1" s="48" t="s">
        <v>3826</v>
      </c>
      <c r="EQF1" s="48" t="s">
        <v>3827</v>
      </c>
      <c r="EQG1" s="48" t="s">
        <v>3828</v>
      </c>
      <c r="EQH1" s="48" t="s">
        <v>3829</v>
      </c>
      <c r="EQI1" s="48" t="s">
        <v>3830</v>
      </c>
      <c r="EQJ1" s="48" t="s">
        <v>3831</v>
      </c>
      <c r="EQK1" s="48" t="s">
        <v>3832</v>
      </c>
      <c r="EQL1" s="48" t="s">
        <v>3833</v>
      </c>
      <c r="EQM1" s="48" t="s">
        <v>3834</v>
      </c>
      <c r="EQN1" s="48" t="s">
        <v>3835</v>
      </c>
      <c r="EQO1" s="48" t="s">
        <v>3836</v>
      </c>
      <c r="EQP1" s="48" t="s">
        <v>3837</v>
      </c>
      <c r="EQQ1" s="48" t="s">
        <v>3838</v>
      </c>
      <c r="EQR1" s="48" t="s">
        <v>3839</v>
      </c>
      <c r="EQS1" s="48" t="s">
        <v>3840</v>
      </c>
      <c r="EQT1" s="48" t="s">
        <v>3841</v>
      </c>
      <c r="EQU1" s="48" t="s">
        <v>3842</v>
      </c>
      <c r="EQV1" s="48" t="s">
        <v>3843</v>
      </c>
      <c r="EQW1" s="48" t="s">
        <v>3844</v>
      </c>
      <c r="EQX1" s="48" t="s">
        <v>3845</v>
      </c>
      <c r="EQY1" s="48" t="s">
        <v>3846</v>
      </c>
      <c r="EQZ1" s="48" t="s">
        <v>3847</v>
      </c>
      <c r="ERA1" s="48" t="s">
        <v>3848</v>
      </c>
      <c r="ERB1" s="48" t="s">
        <v>3849</v>
      </c>
      <c r="ERC1" s="48" t="s">
        <v>3850</v>
      </c>
      <c r="ERD1" s="48" t="s">
        <v>3851</v>
      </c>
      <c r="ERE1" s="48" t="s">
        <v>3852</v>
      </c>
      <c r="ERF1" s="48" t="s">
        <v>3853</v>
      </c>
      <c r="ERG1" s="48" t="s">
        <v>3854</v>
      </c>
      <c r="ERH1" s="48" t="s">
        <v>3855</v>
      </c>
      <c r="ERI1" s="48" t="s">
        <v>3856</v>
      </c>
      <c r="ERJ1" s="48" t="s">
        <v>3857</v>
      </c>
      <c r="ERK1" s="48" t="s">
        <v>3858</v>
      </c>
      <c r="ERL1" s="48" t="s">
        <v>3859</v>
      </c>
      <c r="ERM1" s="48" t="s">
        <v>3860</v>
      </c>
      <c r="ERN1" s="48" t="s">
        <v>3861</v>
      </c>
      <c r="ERO1" s="48" t="s">
        <v>3862</v>
      </c>
      <c r="ERP1" s="48" t="s">
        <v>3863</v>
      </c>
      <c r="ERQ1" s="48" t="s">
        <v>3864</v>
      </c>
      <c r="ERR1" s="48" t="s">
        <v>3865</v>
      </c>
      <c r="ERS1" s="48" t="s">
        <v>3866</v>
      </c>
      <c r="ERT1" s="48" t="s">
        <v>3867</v>
      </c>
      <c r="ERU1" s="48" t="s">
        <v>3868</v>
      </c>
      <c r="ERV1" s="48" t="s">
        <v>3869</v>
      </c>
      <c r="ERW1" s="48" t="s">
        <v>3870</v>
      </c>
      <c r="ERX1" s="48" t="s">
        <v>3871</v>
      </c>
      <c r="ERY1" s="48" t="s">
        <v>3872</v>
      </c>
      <c r="ERZ1" s="48" t="s">
        <v>3873</v>
      </c>
      <c r="ESA1" s="48" t="s">
        <v>3874</v>
      </c>
      <c r="ESB1" s="48" t="s">
        <v>3875</v>
      </c>
      <c r="ESC1" s="48" t="s">
        <v>3876</v>
      </c>
      <c r="ESD1" s="48" t="s">
        <v>3877</v>
      </c>
      <c r="ESE1" s="48" t="s">
        <v>3878</v>
      </c>
      <c r="ESF1" s="48" t="s">
        <v>3879</v>
      </c>
      <c r="ESG1" s="48" t="s">
        <v>3880</v>
      </c>
      <c r="ESH1" s="48" t="s">
        <v>3881</v>
      </c>
      <c r="ESI1" s="48" t="s">
        <v>3882</v>
      </c>
      <c r="ESJ1" s="48" t="s">
        <v>3883</v>
      </c>
      <c r="ESK1" s="48" t="s">
        <v>3884</v>
      </c>
      <c r="ESL1" s="48" t="s">
        <v>3885</v>
      </c>
      <c r="ESM1" s="48" t="s">
        <v>3886</v>
      </c>
      <c r="ESN1" s="48" t="s">
        <v>3887</v>
      </c>
      <c r="ESO1" s="48" t="s">
        <v>3888</v>
      </c>
      <c r="ESP1" s="48" t="s">
        <v>3889</v>
      </c>
      <c r="ESQ1" s="48" t="s">
        <v>3890</v>
      </c>
      <c r="ESR1" s="48" t="s">
        <v>3891</v>
      </c>
      <c r="ESS1" s="48" t="s">
        <v>3892</v>
      </c>
      <c r="EST1" s="48" t="s">
        <v>3893</v>
      </c>
      <c r="ESU1" s="48" t="s">
        <v>3894</v>
      </c>
      <c r="ESV1" s="48" t="s">
        <v>3895</v>
      </c>
      <c r="ESW1" s="48" t="s">
        <v>3896</v>
      </c>
      <c r="ESX1" s="48" t="s">
        <v>3897</v>
      </c>
      <c r="ESY1" s="48" t="s">
        <v>3898</v>
      </c>
      <c r="ESZ1" s="48" t="s">
        <v>3899</v>
      </c>
      <c r="ETA1" s="48" t="s">
        <v>3900</v>
      </c>
      <c r="ETB1" s="48" t="s">
        <v>3901</v>
      </c>
      <c r="ETC1" s="48" t="s">
        <v>3902</v>
      </c>
      <c r="ETD1" s="48" t="s">
        <v>3903</v>
      </c>
      <c r="ETE1" s="48" t="s">
        <v>3904</v>
      </c>
      <c r="ETF1" s="48" t="s">
        <v>3905</v>
      </c>
      <c r="ETG1" s="48" t="s">
        <v>3906</v>
      </c>
      <c r="ETH1" s="48" t="s">
        <v>3907</v>
      </c>
      <c r="ETI1" s="48" t="s">
        <v>3908</v>
      </c>
      <c r="ETJ1" s="48" t="s">
        <v>3909</v>
      </c>
      <c r="ETK1" s="48" t="s">
        <v>3910</v>
      </c>
      <c r="ETL1" s="48" t="s">
        <v>3911</v>
      </c>
      <c r="ETM1" s="48" t="s">
        <v>3912</v>
      </c>
      <c r="ETN1" s="48" t="s">
        <v>3913</v>
      </c>
      <c r="ETO1" s="48" t="s">
        <v>3914</v>
      </c>
      <c r="ETP1" s="48" t="s">
        <v>3915</v>
      </c>
      <c r="ETQ1" s="48" t="s">
        <v>3916</v>
      </c>
      <c r="ETR1" s="48" t="s">
        <v>3917</v>
      </c>
      <c r="ETS1" s="48" t="s">
        <v>3918</v>
      </c>
      <c r="ETT1" s="48" t="s">
        <v>3919</v>
      </c>
      <c r="ETU1" s="48" t="s">
        <v>3920</v>
      </c>
      <c r="ETV1" s="48" t="s">
        <v>3921</v>
      </c>
      <c r="ETW1" s="48" t="s">
        <v>3922</v>
      </c>
      <c r="ETX1" s="48" t="s">
        <v>3923</v>
      </c>
      <c r="ETY1" s="48" t="s">
        <v>3924</v>
      </c>
      <c r="ETZ1" s="48" t="s">
        <v>3925</v>
      </c>
      <c r="EUA1" s="48" t="s">
        <v>3926</v>
      </c>
      <c r="EUB1" s="48" t="s">
        <v>3927</v>
      </c>
      <c r="EUC1" s="48" t="s">
        <v>3928</v>
      </c>
      <c r="EUD1" s="48" t="s">
        <v>3929</v>
      </c>
      <c r="EUE1" s="48" t="s">
        <v>3930</v>
      </c>
      <c r="EUF1" s="48" t="s">
        <v>3931</v>
      </c>
      <c r="EUG1" s="48" t="s">
        <v>3932</v>
      </c>
      <c r="EUH1" s="48" t="s">
        <v>3933</v>
      </c>
      <c r="EUI1" s="48" t="s">
        <v>3934</v>
      </c>
      <c r="EUJ1" s="48" t="s">
        <v>3935</v>
      </c>
      <c r="EUK1" s="48" t="s">
        <v>3936</v>
      </c>
      <c r="EUL1" s="48" t="s">
        <v>3937</v>
      </c>
      <c r="EUM1" s="48" t="s">
        <v>3938</v>
      </c>
      <c r="EUN1" s="48" t="s">
        <v>3939</v>
      </c>
      <c r="EUO1" s="48" t="s">
        <v>3940</v>
      </c>
      <c r="EUP1" s="48" t="s">
        <v>3941</v>
      </c>
      <c r="EUQ1" s="48" t="s">
        <v>3942</v>
      </c>
      <c r="EUR1" s="48" t="s">
        <v>3943</v>
      </c>
      <c r="EUS1" s="48" t="s">
        <v>3944</v>
      </c>
      <c r="EUT1" s="48" t="s">
        <v>3945</v>
      </c>
      <c r="EUU1" s="48" t="s">
        <v>3946</v>
      </c>
      <c r="EUV1" s="48" t="s">
        <v>3947</v>
      </c>
      <c r="EUW1" s="48" t="s">
        <v>3948</v>
      </c>
      <c r="EUX1" s="48" t="s">
        <v>3949</v>
      </c>
      <c r="EUY1" s="48" t="s">
        <v>3950</v>
      </c>
      <c r="EUZ1" s="48" t="s">
        <v>3951</v>
      </c>
      <c r="EVA1" s="48" t="s">
        <v>3952</v>
      </c>
      <c r="EVB1" s="48" t="s">
        <v>3953</v>
      </c>
      <c r="EVC1" s="48" t="s">
        <v>3954</v>
      </c>
      <c r="EVD1" s="48" t="s">
        <v>3955</v>
      </c>
      <c r="EVE1" s="48" t="s">
        <v>3956</v>
      </c>
      <c r="EVF1" s="48" t="s">
        <v>3957</v>
      </c>
      <c r="EVG1" s="48" t="s">
        <v>3958</v>
      </c>
      <c r="EVH1" s="48" t="s">
        <v>3959</v>
      </c>
      <c r="EVI1" s="48" t="s">
        <v>3960</v>
      </c>
      <c r="EVJ1" s="48" t="s">
        <v>3961</v>
      </c>
      <c r="EVK1" s="48" t="s">
        <v>3962</v>
      </c>
      <c r="EVL1" s="48" t="s">
        <v>3963</v>
      </c>
      <c r="EVM1" s="48" t="s">
        <v>3964</v>
      </c>
      <c r="EVN1" s="48" t="s">
        <v>3965</v>
      </c>
      <c r="EVO1" s="48" t="s">
        <v>3966</v>
      </c>
      <c r="EVP1" s="48" t="s">
        <v>3967</v>
      </c>
      <c r="EVQ1" s="48" t="s">
        <v>3968</v>
      </c>
      <c r="EVR1" s="48" t="s">
        <v>3969</v>
      </c>
      <c r="EVS1" s="48" t="s">
        <v>3970</v>
      </c>
      <c r="EVT1" s="48" t="s">
        <v>3971</v>
      </c>
      <c r="EVU1" s="48" t="s">
        <v>3972</v>
      </c>
      <c r="EVV1" s="48" t="s">
        <v>3973</v>
      </c>
      <c r="EVW1" s="48" t="s">
        <v>3974</v>
      </c>
      <c r="EVX1" s="48" t="s">
        <v>3975</v>
      </c>
      <c r="EVY1" s="48" t="s">
        <v>3976</v>
      </c>
      <c r="EVZ1" s="48" t="s">
        <v>3977</v>
      </c>
      <c r="EWA1" s="48" t="s">
        <v>3978</v>
      </c>
      <c r="EWB1" s="48" t="s">
        <v>3979</v>
      </c>
      <c r="EWC1" s="48" t="s">
        <v>3980</v>
      </c>
      <c r="EWD1" s="48" t="s">
        <v>3981</v>
      </c>
      <c r="EWE1" s="48" t="s">
        <v>3982</v>
      </c>
      <c r="EWF1" s="48" t="s">
        <v>3983</v>
      </c>
      <c r="EWG1" s="48" t="s">
        <v>3984</v>
      </c>
      <c r="EWH1" s="48" t="s">
        <v>3985</v>
      </c>
      <c r="EWI1" s="48" t="s">
        <v>3986</v>
      </c>
      <c r="EWJ1" s="48" t="s">
        <v>3987</v>
      </c>
      <c r="EWK1" s="48" t="s">
        <v>3988</v>
      </c>
      <c r="EWL1" s="48" t="s">
        <v>3989</v>
      </c>
      <c r="EWM1" s="48" t="s">
        <v>3990</v>
      </c>
      <c r="EWN1" s="48" t="s">
        <v>3991</v>
      </c>
      <c r="EWO1" s="48" t="s">
        <v>3992</v>
      </c>
      <c r="EWP1" s="48" t="s">
        <v>3993</v>
      </c>
      <c r="EWQ1" s="48" t="s">
        <v>3994</v>
      </c>
      <c r="EWR1" s="48" t="s">
        <v>3995</v>
      </c>
      <c r="EWS1" s="48" t="s">
        <v>3996</v>
      </c>
      <c r="EWT1" s="48" t="s">
        <v>3997</v>
      </c>
      <c r="EWU1" s="48" t="s">
        <v>3998</v>
      </c>
      <c r="EWV1" s="48" t="s">
        <v>3999</v>
      </c>
      <c r="EWW1" s="48" t="s">
        <v>4000</v>
      </c>
      <c r="EWX1" s="48" t="s">
        <v>4001</v>
      </c>
      <c r="EWY1" s="48" t="s">
        <v>4002</v>
      </c>
      <c r="EWZ1" s="48" t="s">
        <v>4003</v>
      </c>
      <c r="EXA1" s="48" t="s">
        <v>4004</v>
      </c>
      <c r="EXB1" s="48" t="s">
        <v>4005</v>
      </c>
      <c r="EXC1" s="48" t="s">
        <v>4006</v>
      </c>
      <c r="EXD1" s="48" t="s">
        <v>4007</v>
      </c>
      <c r="EXE1" s="48" t="s">
        <v>4008</v>
      </c>
      <c r="EXF1" s="48" t="s">
        <v>4009</v>
      </c>
      <c r="EXG1" s="48" t="s">
        <v>4010</v>
      </c>
      <c r="EXH1" s="48" t="s">
        <v>4011</v>
      </c>
      <c r="EXI1" s="48" t="s">
        <v>4012</v>
      </c>
      <c r="EXJ1" s="48" t="s">
        <v>4013</v>
      </c>
      <c r="EXK1" s="48" t="s">
        <v>4014</v>
      </c>
      <c r="EXL1" s="48" t="s">
        <v>4015</v>
      </c>
      <c r="EXM1" s="48" t="s">
        <v>4016</v>
      </c>
      <c r="EXN1" s="48" t="s">
        <v>4017</v>
      </c>
      <c r="EXO1" s="48" t="s">
        <v>4018</v>
      </c>
      <c r="EXP1" s="48" t="s">
        <v>4019</v>
      </c>
      <c r="EXQ1" s="48" t="s">
        <v>4020</v>
      </c>
      <c r="EXR1" s="48" t="s">
        <v>4021</v>
      </c>
      <c r="EXS1" s="48" t="s">
        <v>4022</v>
      </c>
      <c r="EXT1" s="48" t="s">
        <v>4023</v>
      </c>
      <c r="EXU1" s="48" t="s">
        <v>4024</v>
      </c>
      <c r="EXV1" s="48" t="s">
        <v>4025</v>
      </c>
      <c r="EXW1" s="48" t="s">
        <v>4026</v>
      </c>
      <c r="EXX1" s="48" t="s">
        <v>4027</v>
      </c>
      <c r="EXY1" s="48" t="s">
        <v>4028</v>
      </c>
      <c r="EXZ1" s="48" t="s">
        <v>4029</v>
      </c>
      <c r="EYA1" s="48" t="s">
        <v>4030</v>
      </c>
      <c r="EYB1" s="48" t="s">
        <v>4031</v>
      </c>
      <c r="EYC1" s="48" t="s">
        <v>4032</v>
      </c>
      <c r="EYD1" s="48" t="s">
        <v>4033</v>
      </c>
      <c r="EYE1" s="48" t="s">
        <v>4034</v>
      </c>
      <c r="EYF1" s="48" t="s">
        <v>4035</v>
      </c>
      <c r="EYG1" s="48" t="s">
        <v>4036</v>
      </c>
      <c r="EYH1" s="48" t="s">
        <v>4037</v>
      </c>
      <c r="EYI1" s="48" t="s">
        <v>4038</v>
      </c>
      <c r="EYJ1" s="48" t="s">
        <v>4039</v>
      </c>
      <c r="EYK1" s="48" t="s">
        <v>4040</v>
      </c>
      <c r="EYL1" s="48" t="s">
        <v>4041</v>
      </c>
      <c r="EYM1" s="48" t="s">
        <v>4042</v>
      </c>
      <c r="EYN1" s="48" t="s">
        <v>4043</v>
      </c>
      <c r="EYO1" s="48" t="s">
        <v>4044</v>
      </c>
      <c r="EYP1" s="48" t="s">
        <v>4045</v>
      </c>
      <c r="EYQ1" s="48" t="s">
        <v>4046</v>
      </c>
      <c r="EYR1" s="48" t="s">
        <v>4047</v>
      </c>
      <c r="EYS1" s="48" t="s">
        <v>4048</v>
      </c>
      <c r="EYT1" s="48" t="s">
        <v>4049</v>
      </c>
      <c r="EYU1" s="48" t="s">
        <v>4050</v>
      </c>
      <c r="EYV1" s="48" t="s">
        <v>4051</v>
      </c>
      <c r="EYW1" s="48" t="s">
        <v>4052</v>
      </c>
      <c r="EYX1" s="48" t="s">
        <v>4053</v>
      </c>
      <c r="EYY1" s="48" t="s">
        <v>4054</v>
      </c>
      <c r="EYZ1" s="48" t="s">
        <v>4055</v>
      </c>
      <c r="EZA1" s="48" t="s">
        <v>4056</v>
      </c>
      <c r="EZB1" s="48" t="s">
        <v>4057</v>
      </c>
      <c r="EZC1" s="48" t="s">
        <v>4058</v>
      </c>
      <c r="EZD1" s="48" t="s">
        <v>4059</v>
      </c>
      <c r="EZE1" s="48" t="s">
        <v>4060</v>
      </c>
      <c r="EZF1" s="48" t="s">
        <v>4061</v>
      </c>
      <c r="EZG1" s="48" t="s">
        <v>4062</v>
      </c>
      <c r="EZH1" s="48" t="s">
        <v>4063</v>
      </c>
      <c r="EZI1" s="48" t="s">
        <v>4064</v>
      </c>
      <c r="EZJ1" s="48" t="s">
        <v>4065</v>
      </c>
      <c r="EZK1" s="48" t="s">
        <v>4066</v>
      </c>
      <c r="EZL1" s="48" t="s">
        <v>4067</v>
      </c>
      <c r="EZM1" s="48" t="s">
        <v>4068</v>
      </c>
      <c r="EZN1" s="48" t="s">
        <v>4069</v>
      </c>
      <c r="EZO1" s="48" t="s">
        <v>4070</v>
      </c>
      <c r="EZP1" s="48" t="s">
        <v>4071</v>
      </c>
      <c r="EZQ1" s="48" t="s">
        <v>4072</v>
      </c>
      <c r="EZR1" s="48" t="s">
        <v>4073</v>
      </c>
      <c r="EZS1" s="48" t="s">
        <v>4074</v>
      </c>
      <c r="EZT1" s="48" t="s">
        <v>4075</v>
      </c>
      <c r="EZU1" s="48" t="s">
        <v>4076</v>
      </c>
      <c r="EZV1" s="48" t="s">
        <v>4077</v>
      </c>
      <c r="EZW1" s="48" t="s">
        <v>4078</v>
      </c>
      <c r="EZX1" s="48" t="s">
        <v>4079</v>
      </c>
      <c r="EZY1" s="48" t="s">
        <v>4080</v>
      </c>
      <c r="EZZ1" s="48" t="s">
        <v>4081</v>
      </c>
      <c r="FAA1" s="48" t="s">
        <v>4082</v>
      </c>
      <c r="FAB1" s="48" t="s">
        <v>4083</v>
      </c>
      <c r="FAC1" s="48" t="s">
        <v>4084</v>
      </c>
      <c r="FAD1" s="48" t="s">
        <v>4085</v>
      </c>
      <c r="FAE1" s="48" t="s">
        <v>4086</v>
      </c>
      <c r="FAF1" s="48" t="s">
        <v>4087</v>
      </c>
      <c r="FAG1" s="48" t="s">
        <v>4088</v>
      </c>
      <c r="FAH1" s="48" t="s">
        <v>4089</v>
      </c>
      <c r="FAI1" s="48" t="s">
        <v>4090</v>
      </c>
      <c r="FAJ1" s="48" t="s">
        <v>4091</v>
      </c>
      <c r="FAK1" s="48" t="s">
        <v>4092</v>
      </c>
      <c r="FAL1" s="48" t="s">
        <v>4093</v>
      </c>
      <c r="FAM1" s="48" t="s">
        <v>4094</v>
      </c>
      <c r="FAN1" s="48" t="s">
        <v>4095</v>
      </c>
      <c r="FAO1" s="48" t="s">
        <v>4096</v>
      </c>
      <c r="FAP1" s="48" t="s">
        <v>4097</v>
      </c>
      <c r="FAQ1" s="48" t="s">
        <v>4098</v>
      </c>
      <c r="FAR1" s="48" t="s">
        <v>4099</v>
      </c>
      <c r="FAS1" s="48" t="s">
        <v>4100</v>
      </c>
      <c r="FAT1" s="48" t="s">
        <v>4101</v>
      </c>
      <c r="FAU1" s="48" t="s">
        <v>4102</v>
      </c>
      <c r="FAV1" s="48" t="s">
        <v>4103</v>
      </c>
      <c r="FAW1" s="48" t="s">
        <v>4104</v>
      </c>
      <c r="FAX1" s="48" t="s">
        <v>4105</v>
      </c>
      <c r="FAY1" s="48" t="s">
        <v>4106</v>
      </c>
      <c r="FAZ1" s="48" t="s">
        <v>4107</v>
      </c>
      <c r="FBA1" s="48" t="s">
        <v>4108</v>
      </c>
      <c r="FBB1" s="48" t="s">
        <v>4109</v>
      </c>
      <c r="FBC1" s="48" t="s">
        <v>4110</v>
      </c>
      <c r="FBD1" s="48" t="s">
        <v>4111</v>
      </c>
      <c r="FBE1" s="48" t="s">
        <v>4112</v>
      </c>
      <c r="FBF1" s="48" t="s">
        <v>4113</v>
      </c>
      <c r="FBG1" s="48" t="s">
        <v>4114</v>
      </c>
      <c r="FBH1" s="48" t="s">
        <v>4115</v>
      </c>
      <c r="FBI1" s="48" t="s">
        <v>4116</v>
      </c>
      <c r="FBJ1" s="48" t="s">
        <v>4117</v>
      </c>
      <c r="FBK1" s="48" t="s">
        <v>4118</v>
      </c>
      <c r="FBL1" s="48" t="s">
        <v>4119</v>
      </c>
      <c r="FBM1" s="48" t="s">
        <v>4120</v>
      </c>
      <c r="FBN1" s="48" t="s">
        <v>4121</v>
      </c>
      <c r="FBO1" s="48" t="s">
        <v>4122</v>
      </c>
      <c r="FBP1" s="48" t="s">
        <v>4123</v>
      </c>
      <c r="FBQ1" s="48" t="s">
        <v>4124</v>
      </c>
      <c r="FBR1" s="48" t="s">
        <v>4125</v>
      </c>
      <c r="FBS1" s="48" t="s">
        <v>4126</v>
      </c>
      <c r="FBT1" s="48" t="s">
        <v>4127</v>
      </c>
      <c r="FBU1" s="48" t="s">
        <v>4128</v>
      </c>
      <c r="FBV1" s="48" t="s">
        <v>4129</v>
      </c>
      <c r="FBW1" s="48" t="s">
        <v>4130</v>
      </c>
      <c r="FBX1" s="48" t="s">
        <v>4131</v>
      </c>
      <c r="FBY1" s="48" t="s">
        <v>4132</v>
      </c>
      <c r="FBZ1" s="48" t="s">
        <v>4133</v>
      </c>
      <c r="FCA1" s="48" t="s">
        <v>4134</v>
      </c>
      <c r="FCB1" s="48" t="s">
        <v>4135</v>
      </c>
      <c r="FCC1" s="48" t="s">
        <v>4136</v>
      </c>
      <c r="FCD1" s="48" t="s">
        <v>4137</v>
      </c>
      <c r="FCE1" s="48" t="s">
        <v>4138</v>
      </c>
      <c r="FCF1" s="48" t="s">
        <v>4139</v>
      </c>
      <c r="FCG1" s="48" t="s">
        <v>4140</v>
      </c>
      <c r="FCH1" s="48" t="s">
        <v>4141</v>
      </c>
      <c r="FCI1" s="48" t="s">
        <v>4142</v>
      </c>
      <c r="FCJ1" s="48" t="s">
        <v>4143</v>
      </c>
      <c r="FCK1" s="48" t="s">
        <v>4144</v>
      </c>
      <c r="FCL1" s="48" t="s">
        <v>4145</v>
      </c>
      <c r="FCM1" s="48" t="s">
        <v>4146</v>
      </c>
      <c r="FCN1" s="48" t="s">
        <v>4147</v>
      </c>
      <c r="FCO1" s="48" t="s">
        <v>4148</v>
      </c>
      <c r="FCP1" s="48" t="s">
        <v>4149</v>
      </c>
      <c r="FCQ1" s="48" t="s">
        <v>4150</v>
      </c>
      <c r="FCR1" s="48" t="s">
        <v>4151</v>
      </c>
      <c r="FCS1" s="48" t="s">
        <v>4152</v>
      </c>
      <c r="FCT1" s="48" t="s">
        <v>4153</v>
      </c>
      <c r="FCU1" s="48" t="s">
        <v>4154</v>
      </c>
      <c r="FCV1" s="48" t="s">
        <v>4155</v>
      </c>
      <c r="FCW1" s="48" t="s">
        <v>4156</v>
      </c>
      <c r="FCX1" s="48" t="s">
        <v>4157</v>
      </c>
      <c r="FCY1" s="48" t="s">
        <v>4158</v>
      </c>
      <c r="FCZ1" s="48" t="s">
        <v>4159</v>
      </c>
      <c r="FDA1" s="48" t="s">
        <v>4160</v>
      </c>
      <c r="FDB1" s="48" t="s">
        <v>4161</v>
      </c>
      <c r="FDC1" s="48" t="s">
        <v>4162</v>
      </c>
      <c r="FDD1" s="48" t="s">
        <v>4163</v>
      </c>
      <c r="FDE1" s="48" t="s">
        <v>4164</v>
      </c>
      <c r="FDF1" s="48" t="s">
        <v>4165</v>
      </c>
      <c r="FDG1" s="48" t="s">
        <v>4166</v>
      </c>
      <c r="FDH1" s="48" t="s">
        <v>4167</v>
      </c>
      <c r="FDI1" s="48" t="s">
        <v>4168</v>
      </c>
      <c r="FDJ1" s="48" t="s">
        <v>4169</v>
      </c>
      <c r="FDK1" s="48" t="s">
        <v>4170</v>
      </c>
      <c r="FDL1" s="48" t="s">
        <v>4171</v>
      </c>
      <c r="FDM1" s="48" t="s">
        <v>4172</v>
      </c>
      <c r="FDN1" s="48" t="s">
        <v>4173</v>
      </c>
      <c r="FDO1" s="48" t="s">
        <v>4174</v>
      </c>
      <c r="FDP1" s="48" t="s">
        <v>4175</v>
      </c>
      <c r="FDQ1" s="48" t="s">
        <v>4176</v>
      </c>
      <c r="FDR1" s="48" t="s">
        <v>4177</v>
      </c>
      <c r="FDS1" s="48" t="s">
        <v>4178</v>
      </c>
      <c r="FDT1" s="48" t="s">
        <v>4179</v>
      </c>
      <c r="FDU1" s="48" t="s">
        <v>4180</v>
      </c>
      <c r="FDV1" s="48" t="s">
        <v>4181</v>
      </c>
      <c r="FDW1" s="48" t="s">
        <v>4182</v>
      </c>
      <c r="FDX1" s="48" t="s">
        <v>4183</v>
      </c>
      <c r="FDY1" s="48" t="s">
        <v>4184</v>
      </c>
      <c r="FDZ1" s="48" t="s">
        <v>4185</v>
      </c>
      <c r="FEA1" s="48" t="s">
        <v>4186</v>
      </c>
      <c r="FEB1" s="48" t="s">
        <v>4187</v>
      </c>
      <c r="FEC1" s="48" t="s">
        <v>4188</v>
      </c>
      <c r="FED1" s="48" t="s">
        <v>4189</v>
      </c>
      <c r="FEE1" s="48" t="s">
        <v>4190</v>
      </c>
      <c r="FEF1" s="48" t="s">
        <v>4191</v>
      </c>
      <c r="FEG1" s="48" t="s">
        <v>4192</v>
      </c>
      <c r="FEH1" s="48" t="s">
        <v>4193</v>
      </c>
      <c r="FEI1" s="48" t="s">
        <v>4194</v>
      </c>
      <c r="FEJ1" s="48" t="s">
        <v>4195</v>
      </c>
      <c r="FEK1" s="48" t="s">
        <v>4196</v>
      </c>
      <c r="FEL1" s="48" t="s">
        <v>4197</v>
      </c>
      <c r="FEM1" s="48" t="s">
        <v>4198</v>
      </c>
      <c r="FEN1" s="48" t="s">
        <v>4199</v>
      </c>
      <c r="FEO1" s="48" t="s">
        <v>4200</v>
      </c>
      <c r="FEP1" s="48" t="s">
        <v>4201</v>
      </c>
      <c r="FEQ1" s="48" t="s">
        <v>4202</v>
      </c>
      <c r="FER1" s="48" t="s">
        <v>4203</v>
      </c>
      <c r="FES1" s="48" t="s">
        <v>4204</v>
      </c>
      <c r="FET1" s="48" t="s">
        <v>4205</v>
      </c>
      <c r="FEU1" s="48" t="s">
        <v>4206</v>
      </c>
      <c r="FEV1" s="48" t="s">
        <v>4207</v>
      </c>
      <c r="FEW1" s="48" t="s">
        <v>4208</v>
      </c>
      <c r="FEX1" s="48" t="s">
        <v>4209</v>
      </c>
      <c r="FEY1" s="48" t="s">
        <v>4210</v>
      </c>
      <c r="FEZ1" s="48" t="s">
        <v>4211</v>
      </c>
      <c r="FFA1" s="48" t="s">
        <v>4212</v>
      </c>
      <c r="FFB1" s="48" t="s">
        <v>4213</v>
      </c>
      <c r="FFC1" s="48" t="s">
        <v>4214</v>
      </c>
      <c r="FFD1" s="48" t="s">
        <v>4215</v>
      </c>
      <c r="FFE1" s="48" t="s">
        <v>4216</v>
      </c>
      <c r="FFF1" s="48" t="s">
        <v>4217</v>
      </c>
      <c r="FFG1" s="48" t="s">
        <v>4218</v>
      </c>
      <c r="FFH1" s="48" t="s">
        <v>4219</v>
      </c>
      <c r="FFI1" s="48" t="s">
        <v>4220</v>
      </c>
      <c r="FFJ1" s="48" t="s">
        <v>4221</v>
      </c>
      <c r="FFK1" s="48" t="s">
        <v>4222</v>
      </c>
      <c r="FFL1" s="48" t="s">
        <v>4223</v>
      </c>
      <c r="FFM1" s="48" t="s">
        <v>4224</v>
      </c>
      <c r="FFN1" s="48" t="s">
        <v>4225</v>
      </c>
      <c r="FFO1" s="48" t="s">
        <v>4226</v>
      </c>
      <c r="FFP1" s="48" t="s">
        <v>4227</v>
      </c>
      <c r="FFQ1" s="48" t="s">
        <v>4228</v>
      </c>
      <c r="FFR1" s="48" t="s">
        <v>4229</v>
      </c>
      <c r="FFS1" s="48" t="s">
        <v>4230</v>
      </c>
      <c r="FFT1" s="48" t="s">
        <v>4231</v>
      </c>
      <c r="FFU1" s="48" t="s">
        <v>4232</v>
      </c>
      <c r="FFV1" s="48" t="s">
        <v>4233</v>
      </c>
      <c r="FFW1" s="48" t="s">
        <v>4234</v>
      </c>
      <c r="FFX1" s="48" t="s">
        <v>4235</v>
      </c>
      <c r="FFY1" s="48" t="s">
        <v>4236</v>
      </c>
      <c r="FFZ1" s="48" t="s">
        <v>4237</v>
      </c>
      <c r="FGA1" s="48" t="s">
        <v>4238</v>
      </c>
      <c r="FGB1" s="48" t="s">
        <v>4239</v>
      </c>
      <c r="FGC1" s="48" t="s">
        <v>4240</v>
      </c>
      <c r="FGD1" s="48" t="s">
        <v>4241</v>
      </c>
      <c r="FGE1" s="48" t="s">
        <v>4242</v>
      </c>
      <c r="FGF1" s="48" t="s">
        <v>4243</v>
      </c>
      <c r="FGG1" s="48" t="s">
        <v>4244</v>
      </c>
      <c r="FGH1" s="48" t="s">
        <v>4245</v>
      </c>
      <c r="FGI1" s="48" t="s">
        <v>4246</v>
      </c>
      <c r="FGJ1" s="48" t="s">
        <v>4247</v>
      </c>
      <c r="FGK1" s="48" t="s">
        <v>4248</v>
      </c>
      <c r="FGL1" s="48" t="s">
        <v>4249</v>
      </c>
      <c r="FGM1" s="48" t="s">
        <v>4250</v>
      </c>
      <c r="FGN1" s="48" t="s">
        <v>4251</v>
      </c>
      <c r="FGO1" s="48" t="s">
        <v>4252</v>
      </c>
      <c r="FGP1" s="48" t="s">
        <v>4253</v>
      </c>
      <c r="FGQ1" s="48" t="s">
        <v>4254</v>
      </c>
      <c r="FGR1" s="48" t="s">
        <v>4255</v>
      </c>
      <c r="FGS1" s="48" t="s">
        <v>4256</v>
      </c>
      <c r="FGT1" s="48" t="s">
        <v>4257</v>
      </c>
      <c r="FGU1" s="48" t="s">
        <v>4258</v>
      </c>
      <c r="FGV1" s="48" t="s">
        <v>4259</v>
      </c>
      <c r="FGW1" s="48" t="s">
        <v>4260</v>
      </c>
      <c r="FGX1" s="48" t="s">
        <v>4261</v>
      </c>
      <c r="FGY1" s="48" t="s">
        <v>4262</v>
      </c>
      <c r="FGZ1" s="48" t="s">
        <v>4263</v>
      </c>
      <c r="FHA1" s="48" t="s">
        <v>4264</v>
      </c>
      <c r="FHB1" s="48" t="s">
        <v>4265</v>
      </c>
      <c r="FHC1" s="48" t="s">
        <v>4266</v>
      </c>
      <c r="FHD1" s="48" t="s">
        <v>4267</v>
      </c>
      <c r="FHE1" s="48" t="s">
        <v>4268</v>
      </c>
      <c r="FHF1" s="48" t="s">
        <v>4269</v>
      </c>
      <c r="FHG1" s="48" t="s">
        <v>4270</v>
      </c>
      <c r="FHH1" s="48" t="s">
        <v>4271</v>
      </c>
      <c r="FHI1" s="48" t="s">
        <v>4272</v>
      </c>
      <c r="FHJ1" s="48" t="s">
        <v>4273</v>
      </c>
      <c r="FHK1" s="48" t="s">
        <v>4274</v>
      </c>
      <c r="FHL1" s="48" t="s">
        <v>4275</v>
      </c>
      <c r="FHM1" s="48" t="s">
        <v>4276</v>
      </c>
      <c r="FHN1" s="48" t="s">
        <v>4277</v>
      </c>
      <c r="FHO1" s="48" t="s">
        <v>4278</v>
      </c>
      <c r="FHP1" s="48" t="s">
        <v>4279</v>
      </c>
      <c r="FHQ1" s="48" t="s">
        <v>4280</v>
      </c>
      <c r="FHR1" s="48" t="s">
        <v>4281</v>
      </c>
      <c r="FHS1" s="48" t="s">
        <v>4282</v>
      </c>
      <c r="FHT1" s="48" t="s">
        <v>4283</v>
      </c>
      <c r="FHU1" s="48" t="s">
        <v>4284</v>
      </c>
      <c r="FHV1" s="48" t="s">
        <v>4285</v>
      </c>
      <c r="FHW1" s="48" t="s">
        <v>4286</v>
      </c>
      <c r="FHX1" s="48" t="s">
        <v>4287</v>
      </c>
      <c r="FHY1" s="48" t="s">
        <v>4288</v>
      </c>
      <c r="FHZ1" s="48" t="s">
        <v>4289</v>
      </c>
      <c r="FIA1" s="48" t="s">
        <v>4290</v>
      </c>
      <c r="FIB1" s="48" t="s">
        <v>4291</v>
      </c>
      <c r="FIC1" s="48" t="s">
        <v>4292</v>
      </c>
      <c r="FID1" s="48" t="s">
        <v>4293</v>
      </c>
      <c r="FIE1" s="48" t="s">
        <v>4294</v>
      </c>
      <c r="FIF1" s="48" t="s">
        <v>4295</v>
      </c>
      <c r="FIG1" s="48" t="s">
        <v>4296</v>
      </c>
      <c r="FIH1" s="48" t="s">
        <v>4297</v>
      </c>
      <c r="FII1" s="48" t="s">
        <v>4298</v>
      </c>
      <c r="FIJ1" s="48" t="s">
        <v>4299</v>
      </c>
      <c r="FIK1" s="48" t="s">
        <v>4300</v>
      </c>
      <c r="FIL1" s="48" t="s">
        <v>4301</v>
      </c>
      <c r="FIM1" s="48" t="s">
        <v>4302</v>
      </c>
      <c r="FIN1" s="48" t="s">
        <v>4303</v>
      </c>
      <c r="FIO1" s="48" t="s">
        <v>4304</v>
      </c>
      <c r="FIP1" s="48" t="s">
        <v>4305</v>
      </c>
      <c r="FIQ1" s="48" t="s">
        <v>4306</v>
      </c>
      <c r="FIR1" s="48" t="s">
        <v>4307</v>
      </c>
      <c r="FIS1" s="48" t="s">
        <v>4308</v>
      </c>
      <c r="FIT1" s="48" t="s">
        <v>4309</v>
      </c>
      <c r="FIU1" s="48" t="s">
        <v>4310</v>
      </c>
      <c r="FIV1" s="48" t="s">
        <v>4311</v>
      </c>
      <c r="FIW1" s="48" t="s">
        <v>4312</v>
      </c>
      <c r="FIX1" s="48" t="s">
        <v>4313</v>
      </c>
      <c r="FIY1" s="48" t="s">
        <v>4314</v>
      </c>
      <c r="FIZ1" s="48" t="s">
        <v>4315</v>
      </c>
      <c r="FJA1" s="48" t="s">
        <v>4316</v>
      </c>
      <c r="FJB1" s="48" t="s">
        <v>4317</v>
      </c>
      <c r="FJC1" s="48" t="s">
        <v>4318</v>
      </c>
      <c r="FJD1" s="48" t="s">
        <v>4319</v>
      </c>
      <c r="FJE1" s="48" t="s">
        <v>4320</v>
      </c>
      <c r="FJF1" s="48" t="s">
        <v>4321</v>
      </c>
      <c r="FJG1" s="48" t="s">
        <v>4322</v>
      </c>
      <c r="FJH1" s="48" t="s">
        <v>4323</v>
      </c>
      <c r="FJI1" s="48" t="s">
        <v>4324</v>
      </c>
      <c r="FJJ1" s="48" t="s">
        <v>4325</v>
      </c>
      <c r="FJK1" s="48" t="s">
        <v>4326</v>
      </c>
      <c r="FJL1" s="48" t="s">
        <v>4327</v>
      </c>
      <c r="FJM1" s="48" t="s">
        <v>4328</v>
      </c>
      <c r="FJN1" s="48" t="s">
        <v>4329</v>
      </c>
      <c r="FJO1" s="48" t="s">
        <v>4330</v>
      </c>
      <c r="FJP1" s="48" t="s">
        <v>4331</v>
      </c>
      <c r="FJQ1" s="48" t="s">
        <v>4332</v>
      </c>
      <c r="FJR1" s="48" t="s">
        <v>4333</v>
      </c>
      <c r="FJS1" s="48" t="s">
        <v>4334</v>
      </c>
      <c r="FJT1" s="48" t="s">
        <v>4335</v>
      </c>
      <c r="FJU1" s="48" t="s">
        <v>4336</v>
      </c>
      <c r="FJV1" s="48" t="s">
        <v>4337</v>
      </c>
      <c r="FJW1" s="48" t="s">
        <v>4338</v>
      </c>
      <c r="FJX1" s="48" t="s">
        <v>4339</v>
      </c>
      <c r="FJY1" s="48" t="s">
        <v>4340</v>
      </c>
      <c r="FJZ1" s="48" t="s">
        <v>4341</v>
      </c>
      <c r="FKA1" s="48" t="s">
        <v>4342</v>
      </c>
      <c r="FKB1" s="48" t="s">
        <v>4343</v>
      </c>
      <c r="FKC1" s="48" t="s">
        <v>4344</v>
      </c>
      <c r="FKD1" s="48" t="s">
        <v>4345</v>
      </c>
      <c r="FKE1" s="48" t="s">
        <v>4346</v>
      </c>
      <c r="FKF1" s="48" t="s">
        <v>4347</v>
      </c>
      <c r="FKG1" s="48" t="s">
        <v>4348</v>
      </c>
      <c r="FKH1" s="48" t="s">
        <v>4349</v>
      </c>
      <c r="FKI1" s="48" t="s">
        <v>4350</v>
      </c>
      <c r="FKJ1" s="48" t="s">
        <v>4351</v>
      </c>
      <c r="FKK1" s="48" t="s">
        <v>4352</v>
      </c>
      <c r="FKL1" s="48" t="s">
        <v>4353</v>
      </c>
      <c r="FKM1" s="48" t="s">
        <v>4354</v>
      </c>
      <c r="FKN1" s="48" t="s">
        <v>4355</v>
      </c>
      <c r="FKO1" s="48" t="s">
        <v>4356</v>
      </c>
      <c r="FKP1" s="48" t="s">
        <v>4357</v>
      </c>
      <c r="FKQ1" s="48" t="s">
        <v>4358</v>
      </c>
      <c r="FKR1" s="48" t="s">
        <v>4359</v>
      </c>
      <c r="FKS1" s="48" t="s">
        <v>4360</v>
      </c>
      <c r="FKT1" s="48" t="s">
        <v>4361</v>
      </c>
      <c r="FKU1" s="48" t="s">
        <v>4362</v>
      </c>
      <c r="FKV1" s="48" t="s">
        <v>4363</v>
      </c>
      <c r="FKW1" s="48" t="s">
        <v>4364</v>
      </c>
      <c r="FKX1" s="48" t="s">
        <v>4365</v>
      </c>
      <c r="FKY1" s="48" t="s">
        <v>4366</v>
      </c>
      <c r="FKZ1" s="48" t="s">
        <v>4367</v>
      </c>
      <c r="FLA1" s="48" t="s">
        <v>4368</v>
      </c>
      <c r="FLB1" s="48" t="s">
        <v>4369</v>
      </c>
      <c r="FLC1" s="48" t="s">
        <v>4370</v>
      </c>
      <c r="FLD1" s="48" t="s">
        <v>4371</v>
      </c>
      <c r="FLE1" s="48" t="s">
        <v>4372</v>
      </c>
      <c r="FLF1" s="48" t="s">
        <v>4373</v>
      </c>
      <c r="FLG1" s="48" t="s">
        <v>4374</v>
      </c>
      <c r="FLH1" s="48" t="s">
        <v>4375</v>
      </c>
      <c r="FLI1" s="48" t="s">
        <v>4376</v>
      </c>
      <c r="FLJ1" s="48" t="s">
        <v>4377</v>
      </c>
      <c r="FLK1" s="48" t="s">
        <v>4378</v>
      </c>
      <c r="FLL1" s="48" t="s">
        <v>4379</v>
      </c>
      <c r="FLM1" s="48" t="s">
        <v>4380</v>
      </c>
      <c r="FLN1" s="48" t="s">
        <v>4381</v>
      </c>
      <c r="FLO1" s="48" t="s">
        <v>4382</v>
      </c>
      <c r="FLP1" s="48" t="s">
        <v>4383</v>
      </c>
      <c r="FLQ1" s="48" t="s">
        <v>4384</v>
      </c>
      <c r="FLR1" s="48" t="s">
        <v>4385</v>
      </c>
      <c r="FLS1" s="48" t="s">
        <v>4386</v>
      </c>
      <c r="FLT1" s="48" t="s">
        <v>4387</v>
      </c>
      <c r="FLU1" s="48" t="s">
        <v>4388</v>
      </c>
      <c r="FLV1" s="48" t="s">
        <v>4389</v>
      </c>
      <c r="FLW1" s="48" t="s">
        <v>4390</v>
      </c>
      <c r="FLX1" s="48" t="s">
        <v>4391</v>
      </c>
      <c r="FLY1" s="48" t="s">
        <v>4392</v>
      </c>
      <c r="FLZ1" s="48" t="s">
        <v>4393</v>
      </c>
      <c r="FMA1" s="48" t="s">
        <v>4394</v>
      </c>
      <c r="FMB1" s="48" t="s">
        <v>4395</v>
      </c>
      <c r="FMC1" s="48" t="s">
        <v>4396</v>
      </c>
      <c r="FMD1" s="48" t="s">
        <v>4397</v>
      </c>
      <c r="FME1" s="48" t="s">
        <v>4398</v>
      </c>
      <c r="FMF1" s="48" t="s">
        <v>4399</v>
      </c>
      <c r="FMG1" s="48" t="s">
        <v>4400</v>
      </c>
      <c r="FMH1" s="48" t="s">
        <v>4401</v>
      </c>
      <c r="FMI1" s="48" t="s">
        <v>4402</v>
      </c>
      <c r="FMJ1" s="48" t="s">
        <v>4403</v>
      </c>
      <c r="FMK1" s="48" t="s">
        <v>4404</v>
      </c>
      <c r="FML1" s="48" t="s">
        <v>4405</v>
      </c>
      <c r="FMM1" s="48" t="s">
        <v>4406</v>
      </c>
      <c r="FMN1" s="48" t="s">
        <v>4407</v>
      </c>
      <c r="FMO1" s="48" t="s">
        <v>4408</v>
      </c>
      <c r="FMP1" s="48" t="s">
        <v>4409</v>
      </c>
      <c r="FMQ1" s="48" t="s">
        <v>4410</v>
      </c>
      <c r="FMR1" s="48" t="s">
        <v>4411</v>
      </c>
      <c r="FMS1" s="48" t="s">
        <v>4412</v>
      </c>
      <c r="FMT1" s="48" t="s">
        <v>4413</v>
      </c>
      <c r="FMU1" s="48" t="s">
        <v>4414</v>
      </c>
      <c r="FMV1" s="48" t="s">
        <v>4415</v>
      </c>
      <c r="FMW1" s="48" t="s">
        <v>4416</v>
      </c>
      <c r="FMX1" s="48" t="s">
        <v>4417</v>
      </c>
      <c r="FMY1" s="48" t="s">
        <v>4418</v>
      </c>
      <c r="FMZ1" s="48" t="s">
        <v>4419</v>
      </c>
      <c r="FNA1" s="48" t="s">
        <v>4420</v>
      </c>
      <c r="FNB1" s="48" t="s">
        <v>4421</v>
      </c>
      <c r="FNC1" s="48" t="s">
        <v>4422</v>
      </c>
      <c r="FND1" s="48" t="s">
        <v>4423</v>
      </c>
      <c r="FNE1" s="48" t="s">
        <v>4424</v>
      </c>
      <c r="FNF1" s="48" t="s">
        <v>4425</v>
      </c>
      <c r="FNG1" s="48" t="s">
        <v>4426</v>
      </c>
      <c r="FNH1" s="48" t="s">
        <v>4427</v>
      </c>
      <c r="FNI1" s="48" t="s">
        <v>4428</v>
      </c>
      <c r="FNJ1" s="48" t="s">
        <v>4429</v>
      </c>
      <c r="FNK1" s="48" t="s">
        <v>4430</v>
      </c>
      <c r="FNL1" s="48" t="s">
        <v>4431</v>
      </c>
      <c r="FNM1" s="48" t="s">
        <v>4432</v>
      </c>
      <c r="FNN1" s="48" t="s">
        <v>4433</v>
      </c>
      <c r="FNO1" s="48" t="s">
        <v>4434</v>
      </c>
      <c r="FNP1" s="48" t="s">
        <v>4435</v>
      </c>
      <c r="FNQ1" s="48" t="s">
        <v>4436</v>
      </c>
      <c r="FNR1" s="48" t="s">
        <v>4437</v>
      </c>
      <c r="FNS1" s="48" t="s">
        <v>4438</v>
      </c>
      <c r="FNT1" s="48" t="s">
        <v>4439</v>
      </c>
      <c r="FNU1" s="48" t="s">
        <v>4440</v>
      </c>
      <c r="FNV1" s="48" t="s">
        <v>4441</v>
      </c>
      <c r="FNW1" s="48" t="s">
        <v>4442</v>
      </c>
      <c r="FNX1" s="48" t="s">
        <v>4443</v>
      </c>
      <c r="FNY1" s="48" t="s">
        <v>4444</v>
      </c>
      <c r="FNZ1" s="48" t="s">
        <v>4445</v>
      </c>
      <c r="FOA1" s="48" t="s">
        <v>4446</v>
      </c>
      <c r="FOB1" s="48" t="s">
        <v>4447</v>
      </c>
      <c r="FOC1" s="48" t="s">
        <v>4448</v>
      </c>
      <c r="FOD1" s="48" t="s">
        <v>4449</v>
      </c>
      <c r="FOE1" s="48" t="s">
        <v>4450</v>
      </c>
      <c r="FOF1" s="48" t="s">
        <v>4451</v>
      </c>
      <c r="FOG1" s="48" t="s">
        <v>4452</v>
      </c>
      <c r="FOH1" s="48" t="s">
        <v>4453</v>
      </c>
      <c r="FOI1" s="48" t="s">
        <v>4454</v>
      </c>
      <c r="FOJ1" s="48" t="s">
        <v>4455</v>
      </c>
      <c r="FOK1" s="48" t="s">
        <v>4456</v>
      </c>
      <c r="FOL1" s="48" t="s">
        <v>4457</v>
      </c>
      <c r="FOM1" s="48" t="s">
        <v>4458</v>
      </c>
      <c r="FON1" s="48" t="s">
        <v>4459</v>
      </c>
      <c r="FOO1" s="48" t="s">
        <v>4460</v>
      </c>
      <c r="FOP1" s="48" t="s">
        <v>4461</v>
      </c>
      <c r="FOQ1" s="48" t="s">
        <v>4462</v>
      </c>
      <c r="FOR1" s="48" t="s">
        <v>4463</v>
      </c>
      <c r="FOS1" s="48" t="s">
        <v>4464</v>
      </c>
      <c r="FOT1" s="48" t="s">
        <v>4465</v>
      </c>
      <c r="FOU1" s="48" t="s">
        <v>4466</v>
      </c>
      <c r="FOV1" s="48" t="s">
        <v>4467</v>
      </c>
      <c r="FOW1" s="48" t="s">
        <v>4468</v>
      </c>
      <c r="FOX1" s="48" t="s">
        <v>4469</v>
      </c>
      <c r="FOY1" s="48" t="s">
        <v>4470</v>
      </c>
      <c r="FOZ1" s="48" t="s">
        <v>4471</v>
      </c>
      <c r="FPA1" s="48" t="s">
        <v>4472</v>
      </c>
      <c r="FPB1" s="48" t="s">
        <v>4473</v>
      </c>
      <c r="FPC1" s="48" t="s">
        <v>4474</v>
      </c>
      <c r="FPD1" s="48" t="s">
        <v>4475</v>
      </c>
      <c r="FPE1" s="48" t="s">
        <v>4476</v>
      </c>
      <c r="FPF1" s="48" t="s">
        <v>4477</v>
      </c>
      <c r="FPG1" s="48" t="s">
        <v>4478</v>
      </c>
      <c r="FPH1" s="48" t="s">
        <v>4479</v>
      </c>
      <c r="FPI1" s="48" t="s">
        <v>4480</v>
      </c>
      <c r="FPJ1" s="48" t="s">
        <v>4481</v>
      </c>
      <c r="FPK1" s="48" t="s">
        <v>4482</v>
      </c>
      <c r="FPL1" s="48" t="s">
        <v>4483</v>
      </c>
      <c r="FPM1" s="48" t="s">
        <v>4484</v>
      </c>
      <c r="FPN1" s="48" t="s">
        <v>4485</v>
      </c>
      <c r="FPO1" s="48" t="s">
        <v>4486</v>
      </c>
      <c r="FPP1" s="48" t="s">
        <v>4487</v>
      </c>
      <c r="FPQ1" s="48" t="s">
        <v>4488</v>
      </c>
      <c r="FPR1" s="48" t="s">
        <v>4489</v>
      </c>
      <c r="FPS1" s="48" t="s">
        <v>4490</v>
      </c>
      <c r="FPT1" s="48" t="s">
        <v>4491</v>
      </c>
      <c r="FPU1" s="48" t="s">
        <v>4492</v>
      </c>
      <c r="FPV1" s="48" t="s">
        <v>4493</v>
      </c>
      <c r="FPW1" s="48" t="s">
        <v>4494</v>
      </c>
      <c r="FPX1" s="48" t="s">
        <v>4495</v>
      </c>
      <c r="FPY1" s="48" t="s">
        <v>4496</v>
      </c>
      <c r="FPZ1" s="48" t="s">
        <v>4497</v>
      </c>
      <c r="FQA1" s="48" t="s">
        <v>4498</v>
      </c>
      <c r="FQB1" s="48" t="s">
        <v>4499</v>
      </c>
      <c r="FQC1" s="48" t="s">
        <v>4500</v>
      </c>
      <c r="FQD1" s="48" t="s">
        <v>4501</v>
      </c>
      <c r="FQE1" s="48" t="s">
        <v>4502</v>
      </c>
      <c r="FQF1" s="48" t="s">
        <v>4503</v>
      </c>
      <c r="FQG1" s="48" t="s">
        <v>4504</v>
      </c>
      <c r="FQH1" s="48" t="s">
        <v>4505</v>
      </c>
      <c r="FQI1" s="48" t="s">
        <v>4506</v>
      </c>
      <c r="FQJ1" s="48" t="s">
        <v>4507</v>
      </c>
      <c r="FQK1" s="48" t="s">
        <v>4508</v>
      </c>
      <c r="FQL1" s="48" t="s">
        <v>4509</v>
      </c>
      <c r="FQM1" s="48" t="s">
        <v>4510</v>
      </c>
      <c r="FQN1" s="48" t="s">
        <v>4511</v>
      </c>
      <c r="FQO1" s="48" t="s">
        <v>4512</v>
      </c>
      <c r="FQP1" s="48" t="s">
        <v>4513</v>
      </c>
      <c r="FQQ1" s="48" t="s">
        <v>4514</v>
      </c>
      <c r="FQR1" s="48" t="s">
        <v>4515</v>
      </c>
      <c r="FQS1" s="48" t="s">
        <v>4516</v>
      </c>
      <c r="FQT1" s="48" t="s">
        <v>4517</v>
      </c>
      <c r="FQU1" s="48" t="s">
        <v>4518</v>
      </c>
      <c r="FQV1" s="48" t="s">
        <v>4519</v>
      </c>
      <c r="FQW1" s="48" t="s">
        <v>4520</v>
      </c>
      <c r="FQX1" s="48" t="s">
        <v>4521</v>
      </c>
      <c r="FQY1" s="48" t="s">
        <v>4522</v>
      </c>
      <c r="FQZ1" s="48" t="s">
        <v>4523</v>
      </c>
      <c r="FRA1" s="48" t="s">
        <v>4524</v>
      </c>
      <c r="FRB1" s="48" t="s">
        <v>4525</v>
      </c>
      <c r="FRC1" s="48" t="s">
        <v>4526</v>
      </c>
      <c r="FRD1" s="48" t="s">
        <v>4527</v>
      </c>
      <c r="FRE1" s="48" t="s">
        <v>4528</v>
      </c>
      <c r="FRF1" s="48" t="s">
        <v>4529</v>
      </c>
      <c r="FRG1" s="48" t="s">
        <v>4530</v>
      </c>
      <c r="FRH1" s="48" t="s">
        <v>4531</v>
      </c>
      <c r="FRI1" s="48" t="s">
        <v>4532</v>
      </c>
      <c r="FRJ1" s="48" t="s">
        <v>4533</v>
      </c>
      <c r="FRK1" s="48" t="s">
        <v>4534</v>
      </c>
      <c r="FRL1" s="48" t="s">
        <v>4535</v>
      </c>
      <c r="FRM1" s="48" t="s">
        <v>4536</v>
      </c>
      <c r="FRN1" s="48" t="s">
        <v>4537</v>
      </c>
      <c r="FRO1" s="48" t="s">
        <v>4538</v>
      </c>
      <c r="FRP1" s="48" t="s">
        <v>4539</v>
      </c>
      <c r="FRQ1" s="48" t="s">
        <v>4540</v>
      </c>
      <c r="FRR1" s="48" t="s">
        <v>4541</v>
      </c>
      <c r="FRS1" s="48" t="s">
        <v>4542</v>
      </c>
      <c r="FRT1" s="48" t="s">
        <v>4543</v>
      </c>
      <c r="FRU1" s="48" t="s">
        <v>4544</v>
      </c>
      <c r="FRV1" s="48" t="s">
        <v>4545</v>
      </c>
      <c r="FRW1" s="48" t="s">
        <v>4546</v>
      </c>
      <c r="FRX1" s="48" t="s">
        <v>4547</v>
      </c>
      <c r="FRY1" s="48" t="s">
        <v>4548</v>
      </c>
      <c r="FRZ1" s="48" t="s">
        <v>4549</v>
      </c>
      <c r="FSA1" s="48" t="s">
        <v>4550</v>
      </c>
      <c r="FSB1" s="48" t="s">
        <v>4551</v>
      </c>
      <c r="FSC1" s="48" t="s">
        <v>4552</v>
      </c>
      <c r="FSD1" s="48" t="s">
        <v>4553</v>
      </c>
      <c r="FSE1" s="48" t="s">
        <v>4554</v>
      </c>
      <c r="FSF1" s="48" t="s">
        <v>4555</v>
      </c>
      <c r="FSG1" s="48" t="s">
        <v>4556</v>
      </c>
      <c r="FSH1" s="48" t="s">
        <v>4557</v>
      </c>
      <c r="FSI1" s="48" t="s">
        <v>4558</v>
      </c>
      <c r="FSJ1" s="48" t="s">
        <v>4559</v>
      </c>
      <c r="FSK1" s="48" t="s">
        <v>4560</v>
      </c>
      <c r="FSL1" s="48" t="s">
        <v>4561</v>
      </c>
      <c r="FSM1" s="48" t="s">
        <v>4562</v>
      </c>
      <c r="FSN1" s="48" t="s">
        <v>4563</v>
      </c>
      <c r="FSO1" s="48" t="s">
        <v>4564</v>
      </c>
      <c r="FSP1" s="48" t="s">
        <v>4565</v>
      </c>
      <c r="FSQ1" s="48" t="s">
        <v>4566</v>
      </c>
      <c r="FSR1" s="48" t="s">
        <v>4567</v>
      </c>
      <c r="FSS1" s="48" t="s">
        <v>4568</v>
      </c>
      <c r="FST1" s="48" t="s">
        <v>4569</v>
      </c>
      <c r="FSU1" s="48" t="s">
        <v>4570</v>
      </c>
      <c r="FSV1" s="48" t="s">
        <v>4571</v>
      </c>
      <c r="FSW1" s="48" t="s">
        <v>4572</v>
      </c>
      <c r="FSX1" s="48" t="s">
        <v>4573</v>
      </c>
      <c r="FSY1" s="48" t="s">
        <v>4574</v>
      </c>
      <c r="FSZ1" s="48" t="s">
        <v>4575</v>
      </c>
      <c r="FTA1" s="48" t="s">
        <v>4576</v>
      </c>
      <c r="FTB1" s="48" t="s">
        <v>4577</v>
      </c>
      <c r="FTC1" s="48" t="s">
        <v>4578</v>
      </c>
      <c r="FTD1" s="48" t="s">
        <v>4579</v>
      </c>
      <c r="FTE1" s="48" t="s">
        <v>4580</v>
      </c>
      <c r="FTF1" s="48" t="s">
        <v>4581</v>
      </c>
      <c r="FTG1" s="48" t="s">
        <v>4582</v>
      </c>
      <c r="FTH1" s="48" t="s">
        <v>4583</v>
      </c>
      <c r="FTI1" s="48" t="s">
        <v>4584</v>
      </c>
      <c r="FTJ1" s="48" t="s">
        <v>4585</v>
      </c>
      <c r="FTK1" s="48" t="s">
        <v>4586</v>
      </c>
      <c r="FTL1" s="48" t="s">
        <v>4587</v>
      </c>
      <c r="FTM1" s="48" t="s">
        <v>4588</v>
      </c>
      <c r="FTN1" s="48" t="s">
        <v>4589</v>
      </c>
      <c r="FTO1" s="48" t="s">
        <v>4590</v>
      </c>
      <c r="FTP1" s="48" t="s">
        <v>4591</v>
      </c>
      <c r="FTQ1" s="48" t="s">
        <v>4592</v>
      </c>
      <c r="FTR1" s="48" t="s">
        <v>4593</v>
      </c>
      <c r="FTS1" s="48" t="s">
        <v>4594</v>
      </c>
      <c r="FTT1" s="48" t="s">
        <v>4595</v>
      </c>
      <c r="FTU1" s="48" t="s">
        <v>4596</v>
      </c>
      <c r="FTV1" s="48" t="s">
        <v>4597</v>
      </c>
      <c r="FTW1" s="48" t="s">
        <v>4598</v>
      </c>
      <c r="FTX1" s="48" t="s">
        <v>4599</v>
      </c>
      <c r="FTY1" s="48" t="s">
        <v>4600</v>
      </c>
      <c r="FTZ1" s="48" t="s">
        <v>4601</v>
      </c>
      <c r="FUA1" s="48" t="s">
        <v>4602</v>
      </c>
      <c r="FUB1" s="48" t="s">
        <v>4603</v>
      </c>
      <c r="FUC1" s="48" t="s">
        <v>4604</v>
      </c>
      <c r="FUD1" s="48" t="s">
        <v>4605</v>
      </c>
      <c r="FUE1" s="48" t="s">
        <v>4606</v>
      </c>
      <c r="FUF1" s="48" t="s">
        <v>4607</v>
      </c>
      <c r="FUG1" s="48" t="s">
        <v>4608</v>
      </c>
      <c r="FUH1" s="48" t="s">
        <v>4609</v>
      </c>
      <c r="FUI1" s="48" t="s">
        <v>4610</v>
      </c>
      <c r="FUJ1" s="48" t="s">
        <v>4611</v>
      </c>
      <c r="FUK1" s="48" t="s">
        <v>4612</v>
      </c>
      <c r="FUL1" s="48" t="s">
        <v>4613</v>
      </c>
      <c r="FUM1" s="48" t="s">
        <v>4614</v>
      </c>
      <c r="FUN1" s="48" t="s">
        <v>4615</v>
      </c>
      <c r="FUO1" s="48" t="s">
        <v>4616</v>
      </c>
      <c r="FUP1" s="48" t="s">
        <v>4617</v>
      </c>
      <c r="FUQ1" s="48" t="s">
        <v>4618</v>
      </c>
      <c r="FUR1" s="48" t="s">
        <v>4619</v>
      </c>
      <c r="FUS1" s="48" t="s">
        <v>4620</v>
      </c>
      <c r="FUT1" s="48" t="s">
        <v>4621</v>
      </c>
      <c r="FUU1" s="48" t="s">
        <v>4622</v>
      </c>
      <c r="FUV1" s="48" t="s">
        <v>4623</v>
      </c>
      <c r="FUW1" s="48" t="s">
        <v>4624</v>
      </c>
      <c r="FUX1" s="48" t="s">
        <v>4625</v>
      </c>
      <c r="FUY1" s="48" t="s">
        <v>4626</v>
      </c>
      <c r="FUZ1" s="48" t="s">
        <v>4627</v>
      </c>
      <c r="FVA1" s="48" t="s">
        <v>4628</v>
      </c>
      <c r="FVB1" s="48" t="s">
        <v>4629</v>
      </c>
      <c r="FVC1" s="48" t="s">
        <v>4630</v>
      </c>
      <c r="FVD1" s="48" t="s">
        <v>4631</v>
      </c>
      <c r="FVE1" s="48" t="s">
        <v>4632</v>
      </c>
      <c r="FVF1" s="48" t="s">
        <v>4633</v>
      </c>
      <c r="FVG1" s="48" t="s">
        <v>4634</v>
      </c>
      <c r="FVH1" s="48" t="s">
        <v>4635</v>
      </c>
      <c r="FVI1" s="48" t="s">
        <v>4636</v>
      </c>
      <c r="FVJ1" s="48" t="s">
        <v>4637</v>
      </c>
      <c r="FVK1" s="48" t="s">
        <v>4638</v>
      </c>
      <c r="FVL1" s="48" t="s">
        <v>4639</v>
      </c>
      <c r="FVM1" s="48" t="s">
        <v>4640</v>
      </c>
      <c r="FVN1" s="48" t="s">
        <v>4641</v>
      </c>
      <c r="FVO1" s="48" t="s">
        <v>4642</v>
      </c>
      <c r="FVP1" s="48" t="s">
        <v>4643</v>
      </c>
      <c r="FVQ1" s="48" t="s">
        <v>4644</v>
      </c>
      <c r="FVR1" s="48" t="s">
        <v>4645</v>
      </c>
      <c r="FVS1" s="48" t="s">
        <v>4646</v>
      </c>
      <c r="FVT1" s="48" t="s">
        <v>4647</v>
      </c>
      <c r="FVU1" s="48" t="s">
        <v>4648</v>
      </c>
      <c r="FVV1" s="48" t="s">
        <v>4649</v>
      </c>
      <c r="FVW1" s="48" t="s">
        <v>4650</v>
      </c>
      <c r="FVX1" s="48" t="s">
        <v>4651</v>
      </c>
      <c r="FVY1" s="48" t="s">
        <v>4652</v>
      </c>
      <c r="FVZ1" s="48" t="s">
        <v>4653</v>
      </c>
      <c r="FWA1" s="48" t="s">
        <v>4654</v>
      </c>
      <c r="FWB1" s="48" t="s">
        <v>4655</v>
      </c>
      <c r="FWC1" s="48" t="s">
        <v>4656</v>
      </c>
      <c r="FWD1" s="48" t="s">
        <v>4657</v>
      </c>
      <c r="FWE1" s="48" t="s">
        <v>4658</v>
      </c>
      <c r="FWF1" s="48" t="s">
        <v>4659</v>
      </c>
      <c r="FWG1" s="48" t="s">
        <v>4660</v>
      </c>
      <c r="FWH1" s="48" t="s">
        <v>4661</v>
      </c>
      <c r="FWI1" s="48" t="s">
        <v>4662</v>
      </c>
      <c r="FWJ1" s="48" t="s">
        <v>4663</v>
      </c>
      <c r="FWK1" s="48" t="s">
        <v>4664</v>
      </c>
      <c r="FWL1" s="48" t="s">
        <v>4665</v>
      </c>
      <c r="FWM1" s="48" t="s">
        <v>4666</v>
      </c>
      <c r="FWN1" s="48" t="s">
        <v>4667</v>
      </c>
      <c r="FWO1" s="48" t="s">
        <v>4668</v>
      </c>
      <c r="FWP1" s="48" t="s">
        <v>4669</v>
      </c>
      <c r="FWQ1" s="48" t="s">
        <v>4670</v>
      </c>
      <c r="FWR1" s="48" t="s">
        <v>4671</v>
      </c>
      <c r="FWS1" s="48" t="s">
        <v>4672</v>
      </c>
      <c r="FWT1" s="48" t="s">
        <v>4673</v>
      </c>
      <c r="FWU1" s="48" t="s">
        <v>4674</v>
      </c>
      <c r="FWV1" s="48" t="s">
        <v>4675</v>
      </c>
      <c r="FWW1" s="48" t="s">
        <v>4676</v>
      </c>
      <c r="FWX1" s="48" t="s">
        <v>4677</v>
      </c>
      <c r="FWY1" s="48" t="s">
        <v>4678</v>
      </c>
      <c r="FWZ1" s="48" t="s">
        <v>4679</v>
      </c>
      <c r="FXA1" s="48" t="s">
        <v>4680</v>
      </c>
      <c r="FXB1" s="48" t="s">
        <v>4681</v>
      </c>
      <c r="FXC1" s="48" t="s">
        <v>4682</v>
      </c>
      <c r="FXD1" s="48" t="s">
        <v>4683</v>
      </c>
      <c r="FXE1" s="48" t="s">
        <v>4684</v>
      </c>
      <c r="FXF1" s="48" t="s">
        <v>4685</v>
      </c>
      <c r="FXG1" s="48" t="s">
        <v>4686</v>
      </c>
      <c r="FXH1" s="48" t="s">
        <v>4687</v>
      </c>
      <c r="FXI1" s="48" t="s">
        <v>4688</v>
      </c>
      <c r="FXJ1" s="48" t="s">
        <v>4689</v>
      </c>
      <c r="FXK1" s="48" t="s">
        <v>4690</v>
      </c>
      <c r="FXL1" s="48" t="s">
        <v>4691</v>
      </c>
      <c r="FXM1" s="48" t="s">
        <v>4692</v>
      </c>
      <c r="FXN1" s="48" t="s">
        <v>4693</v>
      </c>
      <c r="FXO1" s="48" t="s">
        <v>4694</v>
      </c>
      <c r="FXP1" s="48" t="s">
        <v>4695</v>
      </c>
      <c r="FXQ1" s="48" t="s">
        <v>4696</v>
      </c>
      <c r="FXR1" s="48" t="s">
        <v>4697</v>
      </c>
      <c r="FXS1" s="48" t="s">
        <v>4698</v>
      </c>
      <c r="FXT1" s="48" t="s">
        <v>4699</v>
      </c>
      <c r="FXU1" s="48" t="s">
        <v>4700</v>
      </c>
      <c r="FXV1" s="48" t="s">
        <v>4701</v>
      </c>
      <c r="FXW1" s="48" t="s">
        <v>4702</v>
      </c>
      <c r="FXX1" s="48" t="s">
        <v>4703</v>
      </c>
      <c r="FXY1" s="48" t="s">
        <v>4704</v>
      </c>
      <c r="FXZ1" s="48" t="s">
        <v>4705</v>
      </c>
      <c r="FYA1" s="48" t="s">
        <v>4706</v>
      </c>
      <c r="FYB1" s="48" t="s">
        <v>4707</v>
      </c>
      <c r="FYC1" s="48" t="s">
        <v>4708</v>
      </c>
      <c r="FYD1" s="48" t="s">
        <v>4709</v>
      </c>
      <c r="FYE1" s="48" t="s">
        <v>4710</v>
      </c>
      <c r="FYF1" s="48" t="s">
        <v>4711</v>
      </c>
      <c r="FYG1" s="48" t="s">
        <v>4712</v>
      </c>
      <c r="FYH1" s="48" t="s">
        <v>4713</v>
      </c>
      <c r="FYI1" s="48" t="s">
        <v>4714</v>
      </c>
      <c r="FYJ1" s="48" t="s">
        <v>4715</v>
      </c>
      <c r="FYK1" s="48" t="s">
        <v>4716</v>
      </c>
      <c r="FYL1" s="48" t="s">
        <v>4717</v>
      </c>
      <c r="FYM1" s="48" t="s">
        <v>4718</v>
      </c>
      <c r="FYN1" s="48" t="s">
        <v>4719</v>
      </c>
      <c r="FYO1" s="48" t="s">
        <v>4720</v>
      </c>
      <c r="FYP1" s="48" t="s">
        <v>4721</v>
      </c>
      <c r="FYQ1" s="48" t="s">
        <v>4722</v>
      </c>
      <c r="FYR1" s="48" t="s">
        <v>4723</v>
      </c>
      <c r="FYS1" s="48" t="s">
        <v>4724</v>
      </c>
      <c r="FYT1" s="48" t="s">
        <v>4725</v>
      </c>
      <c r="FYU1" s="48" t="s">
        <v>4726</v>
      </c>
      <c r="FYV1" s="48" t="s">
        <v>4727</v>
      </c>
      <c r="FYW1" s="48" t="s">
        <v>4728</v>
      </c>
      <c r="FYX1" s="48" t="s">
        <v>4729</v>
      </c>
      <c r="FYY1" s="48" t="s">
        <v>4730</v>
      </c>
      <c r="FYZ1" s="48" t="s">
        <v>4731</v>
      </c>
      <c r="FZA1" s="48" t="s">
        <v>4732</v>
      </c>
      <c r="FZB1" s="48" t="s">
        <v>4733</v>
      </c>
      <c r="FZC1" s="48" t="s">
        <v>4734</v>
      </c>
      <c r="FZD1" s="48" t="s">
        <v>4735</v>
      </c>
      <c r="FZE1" s="48" t="s">
        <v>4736</v>
      </c>
      <c r="FZF1" s="48" t="s">
        <v>4737</v>
      </c>
      <c r="FZG1" s="48" t="s">
        <v>4738</v>
      </c>
      <c r="FZH1" s="48" t="s">
        <v>4739</v>
      </c>
      <c r="FZI1" s="48" t="s">
        <v>4740</v>
      </c>
      <c r="FZJ1" s="48" t="s">
        <v>4741</v>
      </c>
      <c r="FZK1" s="48" t="s">
        <v>4742</v>
      </c>
      <c r="FZL1" s="48" t="s">
        <v>4743</v>
      </c>
      <c r="FZM1" s="48" t="s">
        <v>4744</v>
      </c>
      <c r="FZN1" s="48" t="s">
        <v>4745</v>
      </c>
      <c r="FZO1" s="48" t="s">
        <v>4746</v>
      </c>
      <c r="FZP1" s="48" t="s">
        <v>4747</v>
      </c>
      <c r="FZQ1" s="48" t="s">
        <v>4748</v>
      </c>
      <c r="FZR1" s="48" t="s">
        <v>4749</v>
      </c>
      <c r="FZS1" s="48" t="s">
        <v>4750</v>
      </c>
      <c r="FZT1" s="48" t="s">
        <v>4751</v>
      </c>
      <c r="FZU1" s="48" t="s">
        <v>4752</v>
      </c>
      <c r="FZV1" s="48" t="s">
        <v>4753</v>
      </c>
      <c r="FZW1" s="48" t="s">
        <v>4754</v>
      </c>
      <c r="FZX1" s="48" t="s">
        <v>4755</v>
      </c>
      <c r="FZY1" s="48" t="s">
        <v>4756</v>
      </c>
      <c r="FZZ1" s="48" t="s">
        <v>4757</v>
      </c>
      <c r="GAA1" s="48" t="s">
        <v>4758</v>
      </c>
      <c r="GAB1" s="48" t="s">
        <v>4759</v>
      </c>
      <c r="GAC1" s="48" t="s">
        <v>4760</v>
      </c>
      <c r="GAD1" s="48" t="s">
        <v>4761</v>
      </c>
      <c r="GAE1" s="48" t="s">
        <v>4762</v>
      </c>
      <c r="GAF1" s="48" t="s">
        <v>4763</v>
      </c>
      <c r="GAG1" s="48" t="s">
        <v>4764</v>
      </c>
      <c r="GAH1" s="48" t="s">
        <v>4765</v>
      </c>
      <c r="GAI1" s="48" t="s">
        <v>4766</v>
      </c>
      <c r="GAJ1" s="48" t="s">
        <v>4767</v>
      </c>
      <c r="GAK1" s="48" t="s">
        <v>4768</v>
      </c>
      <c r="GAL1" s="48" t="s">
        <v>4769</v>
      </c>
      <c r="GAM1" s="48" t="s">
        <v>4770</v>
      </c>
      <c r="GAN1" s="48" t="s">
        <v>4771</v>
      </c>
      <c r="GAO1" s="48" t="s">
        <v>4772</v>
      </c>
      <c r="GAP1" s="48" t="s">
        <v>4773</v>
      </c>
      <c r="GAQ1" s="48" t="s">
        <v>4774</v>
      </c>
      <c r="GAR1" s="48" t="s">
        <v>4775</v>
      </c>
      <c r="GAS1" s="48" t="s">
        <v>4776</v>
      </c>
      <c r="GAT1" s="48" t="s">
        <v>4777</v>
      </c>
      <c r="GAU1" s="48" t="s">
        <v>4778</v>
      </c>
      <c r="GAV1" s="48" t="s">
        <v>4779</v>
      </c>
      <c r="GAW1" s="48" t="s">
        <v>4780</v>
      </c>
      <c r="GAX1" s="48" t="s">
        <v>4781</v>
      </c>
      <c r="GAY1" s="48" t="s">
        <v>4782</v>
      </c>
      <c r="GAZ1" s="48" t="s">
        <v>4783</v>
      </c>
      <c r="GBA1" s="48" t="s">
        <v>4784</v>
      </c>
      <c r="GBB1" s="48" t="s">
        <v>4785</v>
      </c>
      <c r="GBC1" s="48" t="s">
        <v>4786</v>
      </c>
      <c r="GBD1" s="48" t="s">
        <v>4787</v>
      </c>
      <c r="GBE1" s="48" t="s">
        <v>4788</v>
      </c>
      <c r="GBF1" s="48" t="s">
        <v>4789</v>
      </c>
      <c r="GBG1" s="48" t="s">
        <v>4790</v>
      </c>
      <c r="GBH1" s="48" t="s">
        <v>4791</v>
      </c>
      <c r="GBI1" s="48" t="s">
        <v>4792</v>
      </c>
      <c r="GBJ1" s="48" t="s">
        <v>4793</v>
      </c>
      <c r="GBK1" s="48" t="s">
        <v>4794</v>
      </c>
      <c r="GBL1" s="48" t="s">
        <v>4795</v>
      </c>
      <c r="GBM1" s="48" t="s">
        <v>4796</v>
      </c>
      <c r="GBN1" s="48" t="s">
        <v>4797</v>
      </c>
      <c r="GBO1" s="48" t="s">
        <v>4798</v>
      </c>
      <c r="GBP1" s="48" t="s">
        <v>4799</v>
      </c>
      <c r="GBQ1" s="48" t="s">
        <v>4800</v>
      </c>
      <c r="GBR1" s="48" t="s">
        <v>4801</v>
      </c>
      <c r="GBS1" s="48" t="s">
        <v>4802</v>
      </c>
      <c r="GBT1" s="48" t="s">
        <v>4803</v>
      </c>
      <c r="GBU1" s="48" t="s">
        <v>4804</v>
      </c>
      <c r="GBV1" s="48" t="s">
        <v>4805</v>
      </c>
      <c r="GBW1" s="48" t="s">
        <v>4806</v>
      </c>
      <c r="GBX1" s="48" t="s">
        <v>4807</v>
      </c>
      <c r="GBY1" s="48" t="s">
        <v>4808</v>
      </c>
      <c r="GBZ1" s="48" t="s">
        <v>4809</v>
      </c>
      <c r="GCA1" s="48" t="s">
        <v>4810</v>
      </c>
      <c r="GCB1" s="48" t="s">
        <v>4811</v>
      </c>
      <c r="GCC1" s="48" t="s">
        <v>4812</v>
      </c>
      <c r="GCD1" s="48" t="s">
        <v>4813</v>
      </c>
      <c r="GCE1" s="48" t="s">
        <v>4814</v>
      </c>
      <c r="GCF1" s="48" t="s">
        <v>4815</v>
      </c>
      <c r="GCG1" s="48" t="s">
        <v>4816</v>
      </c>
      <c r="GCH1" s="48" t="s">
        <v>4817</v>
      </c>
      <c r="GCI1" s="48" t="s">
        <v>4818</v>
      </c>
      <c r="GCJ1" s="48" t="s">
        <v>4819</v>
      </c>
      <c r="GCK1" s="48" t="s">
        <v>4820</v>
      </c>
      <c r="GCL1" s="48" t="s">
        <v>4821</v>
      </c>
      <c r="GCM1" s="48" t="s">
        <v>4822</v>
      </c>
      <c r="GCN1" s="48" t="s">
        <v>4823</v>
      </c>
      <c r="GCO1" s="48" t="s">
        <v>4824</v>
      </c>
      <c r="GCP1" s="48" t="s">
        <v>4825</v>
      </c>
      <c r="GCQ1" s="48" t="s">
        <v>4826</v>
      </c>
      <c r="GCR1" s="48" t="s">
        <v>4827</v>
      </c>
      <c r="GCS1" s="48" t="s">
        <v>4828</v>
      </c>
      <c r="GCT1" s="48" t="s">
        <v>4829</v>
      </c>
      <c r="GCU1" s="48" t="s">
        <v>4830</v>
      </c>
      <c r="GCV1" s="48" t="s">
        <v>4831</v>
      </c>
      <c r="GCW1" s="48" t="s">
        <v>4832</v>
      </c>
      <c r="GCX1" s="48" t="s">
        <v>4833</v>
      </c>
      <c r="GCY1" s="48" t="s">
        <v>4834</v>
      </c>
      <c r="GCZ1" s="48" t="s">
        <v>4835</v>
      </c>
      <c r="GDA1" s="48" t="s">
        <v>4836</v>
      </c>
      <c r="GDB1" s="48" t="s">
        <v>4837</v>
      </c>
      <c r="GDC1" s="48" t="s">
        <v>4838</v>
      </c>
      <c r="GDD1" s="48" t="s">
        <v>4839</v>
      </c>
      <c r="GDE1" s="48" t="s">
        <v>4840</v>
      </c>
      <c r="GDF1" s="48" t="s">
        <v>4841</v>
      </c>
      <c r="GDG1" s="48" t="s">
        <v>4842</v>
      </c>
      <c r="GDH1" s="48" t="s">
        <v>4843</v>
      </c>
      <c r="GDI1" s="48" t="s">
        <v>4844</v>
      </c>
      <c r="GDJ1" s="48" t="s">
        <v>4845</v>
      </c>
      <c r="GDK1" s="48" t="s">
        <v>4846</v>
      </c>
      <c r="GDL1" s="48" t="s">
        <v>4847</v>
      </c>
      <c r="GDM1" s="48" t="s">
        <v>4848</v>
      </c>
      <c r="GDN1" s="48" t="s">
        <v>4849</v>
      </c>
      <c r="GDO1" s="48" t="s">
        <v>4850</v>
      </c>
      <c r="GDP1" s="48" t="s">
        <v>4851</v>
      </c>
      <c r="GDQ1" s="48" t="s">
        <v>4852</v>
      </c>
      <c r="GDR1" s="48" t="s">
        <v>4853</v>
      </c>
      <c r="GDS1" s="48" t="s">
        <v>4854</v>
      </c>
      <c r="GDT1" s="48" t="s">
        <v>4855</v>
      </c>
      <c r="GDU1" s="48" t="s">
        <v>4856</v>
      </c>
      <c r="GDV1" s="48" t="s">
        <v>4857</v>
      </c>
      <c r="GDW1" s="48" t="s">
        <v>4858</v>
      </c>
      <c r="GDX1" s="48" t="s">
        <v>4859</v>
      </c>
      <c r="GDY1" s="48" t="s">
        <v>4860</v>
      </c>
      <c r="GDZ1" s="48" t="s">
        <v>4861</v>
      </c>
      <c r="GEA1" s="48" t="s">
        <v>4862</v>
      </c>
      <c r="GEB1" s="48" t="s">
        <v>4863</v>
      </c>
      <c r="GEC1" s="48" t="s">
        <v>4864</v>
      </c>
      <c r="GED1" s="48" t="s">
        <v>4865</v>
      </c>
      <c r="GEE1" s="48" t="s">
        <v>4866</v>
      </c>
      <c r="GEF1" s="48" t="s">
        <v>4867</v>
      </c>
      <c r="GEG1" s="48" t="s">
        <v>4868</v>
      </c>
      <c r="GEH1" s="48" t="s">
        <v>4869</v>
      </c>
      <c r="GEI1" s="48" t="s">
        <v>4870</v>
      </c>
      <c r="GEJ1" s="48" t="s">
        <v>4871</v>
      </c>
      <c r="GEK1" s="48" t="s">
        <v>4872</v>
      </c>
      <c r="GEL1" s="48" t="s">
        <v>4873</v>
      </c>
      <c r="GEM1" s="48" t="s">
        <v>4874</v>
      </c>
      <c r="GEN1" s="48" t="s">
        <v>4875</v>
      </c>
      <c r="GEO1" s="48" t="s">
        <v>4876</v>
      </c>
      <c r="GEP1" s="48" t="s">
        <v>4877</v>
      </c>
      <c r="GEQ1" s="48" t="s">
        <v>4878</v>
      </c>
      <c r="GER1" s="48" t="s">
        <v>4879</v>
      </c>
      <c r="GES1" s="48" t="s">
        <v>4880</v>
      </c>
      <c r="GET1" s="48" t="s">
        <v>4881</v>
      </c>
      <c r="GEU1" s="48" t="s">
        <v>4882</v>
      </c>
      <c r="GEV1" s="48" t="s">
        <v>4883</v>
      </c>
      <c r="GEW1" s="48" t="s">
        <v>4884</v>
      </c>
      <c r="GEX1" s="48" t="s">
        <v>4885</v>
      </c>
      <c r="GEY1" s="48" t="s">
        <v>4886</v>
      </c>
      <c r="GEZ1" s="48" t="s">
        <v>4887</v>
      </c>
      <c r="GFA1" s="48" t="s">
        <v>4888</v>
      </c>
      <c r="GFB1" s="48" t="s">
        <v>4889</v>
      </c>
      <c r="GFC1" s="48" t="s">
        <v>4890</v>
      </c>
      <c r="GFD1" s="48" t="s">
        <v>4891</v>
      </c>
      <c r="GFE1" s="48" t="s">
        <v>4892</v>
      </c>
      <c r="GFF1" s="48" t="s">
        <v>4893</v>
      </c>
      <c r="GFG1" s="48" t="s">
        <v>4894</v>
      </c>
      <c r="GFH1" s="48" t="s">
        <v>4895</v>
      </c>
      <c r="GFI1" s="48" t="s">
        <v>4896</v>
      </c>
      <c r="GFJ1" s="48" t="s">
        <v>4897</v>
      </c>
      <c r="GFK1" s="48" t="s">
        <v>4898</v>
      </c>
      <c r="GFL1" s="48" t="s">
        <v>4899</v>
      </c>
      <c r="GFM1" s="48" t="s">
        <v>4900</v>
      </c>
      <c r="GFN1" s="48" t="s">
        <v>4901</v>
      </c>
      <c r="GFO1" s="48" t="s">
        <v>4902</v>
      </c>
      <c r="GFP1" s="48" t="s">
        <v>4903</v>
      </c>
      <c r="GFQ1" s="48" t="s">
        <v>4904</v>
      </c>
      <c r="GFR1" s="48" t="s">
        <v>4905</v>
      </c>
      <c r="GFS1" s="48" t="s">
        <v>4906</v>
      </c>
      <c r="GFT1" s="48" t="s">
        <v>4907</v>
      </c>
      <c r="GFU1" s="48" t="s">
        <v>4908</v>
      </c>
      <c r="GFV1" s="48" t="s">
        <v>4909</v>
      </c>
      <c r="GFW1" s="48" t="s">
        <v>4910</v>
      </c>
      <c r="GFX1" s="48" t="s">
        <v>4911</v>
      </c>
      <c r="GFY1" s="48" t="s">
        <v>4912</v>
      </c>
      <c r="GFZ1" s="48" t="s">
        <v>4913</v>
      </c>
      <c r="GGA1" s="48" t="s">
        <v>4914</v>
      </c>
      <c r="GGB1" s="48" t="s">
        <v>4915</v>
      </c>
      <c r="GGC1" s="48" t="s">
        <v>4916</v>
      </c>
      <c r="GGD1" s="48" t="s">
        <v>4917</v>
      </c>
      <c r="GGE1" s="48" t="s">
        <v>4918</v>
      </c>
      <c r="GGF1" s="48" t="s">
        <v>4919</v>
      </c>
      <c r="GGG1" s="48" t="s">
        <v>4920</v>
      </c>
      <c r="GGH1" s="48" t="s">
        <v>4921</v>
      </c>
      <c r="GGI1" s="48" t="s">
        <v>4922</v>
      </c>
      <c r="GGJ1" s="48" t="s">
        <v>4923</v>
      </c>
      <c r="GGK1" s="48" t="s">
        <v>4924</v>
      </c>
      <c r="GGL1" s="48" t="s">
        <v>4925</v>
      </c>
      <c r="GGM1" s="48" t="s">
        <v>4926</v>
      </c>
      <c r="GGN1" s="48" t="s">
        <v>4927</v>
      </c>
      <c r="GGO1" s="48" t="s">
        <v>4928</v>
      </c>
      <c r="GGP1" s="48" t="s">
        <v>4929</v>
      </c>
      <c r="GGQ1" s="48" t="s">
        <v>4930</v>
      </c>
      <c r="GGR1" s="48" t="s">
        <v>4931</v>
      </c>
      <c r="GGS1" s="48" t="s">
        <v>4932</v>
      </c>
      <c r="GGT1" s="48" t="s">
        <v>4933</v>
      </c>
      <c r="GGU1" s="48" t="s">
        <v>4934</v>
      </c>
      <c r="GGV1" s="48" t="s">
        <v>4935</v>
      </c>
      <c r="GGW1" s="48" t="s">
        <v>4936</v>
      </c>
      <c r="GGX1" s="48" t="s">
        <v>4937</v>
      </c>
      <c r="GGY1" s="48" t="s">
        <v>4938</v>
      </c>
      <c r="GGZ1" s="48" t="s">
        <v>4939</v>
      </c>
      <c r="GHA1" s="48" t="s">
        <v>4940</v>
      </c>
      <c r="GHB1" s="48" t="s">
        <v>4941</v>
      </c>
      <c r="GHC1" s="48" t="s">
        <v>4942</v>
      </c>
      <c r="GHD1" s="48" t="s">
        <v>4943</v>
      </c>
      <c r="GHE1" s="48" t="s">
        <v>4944</v>
      </c>
      <c r="GHF1" s="48" t="s">
        <v>4945</v>
      </c>
      <c r="GHG1" s="48" t="s">
        <v>4946</v>
      </c>
      <c r="GHH1" s="48" t="s">
        <v>4947</v>
      </c>
      <c r="GHI1" s="48" t="s">
        <v>4948</v>
      </c>
      <c r="GHJ1" s="48" t="s">
        <v>4949</v>
      </c>
      <c r="GHK1" s="48" t="s">
        <v>4950</v>
      </c>
      <c r="GHL1" s="48" t="s">
        <v>4951</v>
      </c>
      <c r="GHM1" s="48" t="s">
        <v>4952</v>
      </c>
      <c r="GHN1" s="48" t="s">
        <v>4953</v>
      </c>
      <c r="GHO1" s="48" t="s">
        <v>4954</v>
      </c>
      <c r="GHP1" s="48" t="s">
        <v>4955</v>
      </c>
      <c r="GHQ1" s="48" t="s">
        <v>4956</v>
      </c>
      <c r="GHR1" s="48" t="s">
        <v>4957</v>
      </c>
      <c r="GHS1" s="48" t="s">
        <v>4958</v>
      </c>
      <c r="GHT1" s="48" t="s">
        <v>4959</v>
      </c>
      <c r="GHU1" s="48" t="s">
        <v>4960</v>
      </c>
      <c r="GHV1" s="48" t="s">
        <v>4961</v>
      </c>
      <c r="GHW1" s="48" t="s">
        <v>4962</v>
      </c>
      <c r="GHX1" s="48" t="s">
        <v>4963</v>
      </c>
      <c r="GHY1" s="48" t="s">
        <v>4964</v>
      </c>
      <c r="GHZ1" s="48" t="s">
        <v>4965</v>
      </c>
      <c r="GIA1" s="48" t="s">
        <v>4966</v>
      </c>
      <c r="GIB1" s="48" t="s">
        <v>4967</v>
      </c>
      <c r="GIC1" s="48" t="s">
        <v>4968</v>
      </c>
      <c r="GID1" s="48" t="s">
        <v>4969</v>
      </c>
      <c r="GIE1" s="48" t="s">
        <v>4970</v>
      </c>
      <c r="GIF1" s="48" t="s">
        <v>4971</v>
      </c>
      <c r="GIG1" s="48" t="s">
        <v>4972</v>
      </c>
      <c r="GIH1" s="48" t="s">
        <v>4973</v>
      </c>
      <c r="GII1" s="48" t="s">
        <v>4974</v>
      </c>
      <c r="GIJ1" s="48" t="s">
        <v>4975</v>
      </c>
      <c r="GIK1" s="48" t="s">
        <v>4976</v>
      </c>
      <c r="GIL1" s="48" t="s">
        <v>4977</v>
      </c>
      <c r="GIM1" s="48" t="s">
        <v>4978</v>
      </c>
      <c r="GIN1" s="48" t="s">
        <v>4979</v>
      </c>
      <c r="GIO1" s="48" t="s">
        <v>4980</v>
      </c>
      <c r="GIP1" s="48" t="s">
        <v>4981</v>
      </c>
      <c r="GIQ1" s="48" t="s">
        <v>4982</v>
      </c>
      <c r="GIR1" s="48" t="s">
        <v>4983</v>
      </c>
      <c r="GIS1" s="48" t="s">
        <v>4984</v>
      </c>
      <c r="GIT1" s="48" t="s">
        <v>4985</v>
      </c>
      <c r="GIU1" s="48" t="s">
        <v>4986</v>
      </c>
      <c r="GIV1" s="48" t="s">
        <v>4987</v>
      </c>
      <c r="GIW1" s="48" t="s">
        <v>4988</v>
      </c>
      <c r="GIX1" s="48" t="s">
        <v>4989</v>
      </c>
      <c r="GIY1" s="48" t="s">
        <v>4990</v>
      </c>
      <c r="GIZ1" s="48" t="s">
        <v>4991</v>
      </c>
      <c r="GJA1" s="48" t="s">
        <v>4992</v>
      </c>
      <c r="GJB1" s="48" t="s">
        <v>4993</v>
      </c>
      <c r="GJC1" s="48" t="s">
        <v>4994</v>
      </c>
      <c r="GJD1" s="48" t="s">
        <v>4995</v>
      </c>
      <c r="GJE1" s="48" t="s">
        <v>4996</v>
      </c>
      <c r="GJF1" s="48" t="s">
        <v>4997</v>
      </c>
      <c r="GJG1" s="48" t="s">
        <v>4998</v>
      </c>
      <c r="GJH1" s="48" t="s">
        <v>4999</v>
      </c>
      <c r="GJI1" s="48" t="s">
        <v>5000</v>
      </c>
      <c r="GJJ1" s="48" t="s">
        <v>5001</v>
      </c>
      <c r="GJK1" s="48" t="s">
        <v>5002</v>
      </c>
      <c r="GJL1" s="48" t="s">
        <v>5003</v>
      </c>
      <c r="GJM1" s="48" t="s">
        <v>5004</v>
      </c>
      <c r="GJN1" s="48" t="s">
        <v>5005</v>
      </c>
      <c r="GJO1" s="48" t="s">
        <v>5006</v>
      </c>
      <c r="GJP1" s="48" t="s">
        <v>5007</v>
      </c>
      <c r="GJQ1" s="48" t="s">
        <v>5008</v>
      </c>
      <c r="GJR1" s="48" t="s">
        <v>5009</v>
      </c>
      <c r="GJS1" s="48" t="s">
        <v>5010</v>
      </c>
      <c r="GJT1" s="48" t="s">
        <v>5011</v>
      </c>
      <c r="GJU1" s="48" t="s">
        <v>5012</v>
      </c>
      <c r="GJV1" s="48" t="s">
        <v>5013</v>
      </c>
      <c r="GJW1" s="48" t="s">
        <v>5014</v>
      </c>
      <c r="GJX1" s="48" t="s">
        <v>5015</v>
      </c>
      <c r="GJY1" s="48" t="s">
        <v>5016</v>
      </c>
      <c r="GJZ1" s="48" t="s">
        <v>5017</v>
      </c>
      <c r="GKA1" s="48" t="s">
        <v>5018</v>
      </c>
      <c r="GKB1" s="48" t="s">
        <v>5019</v>
      </c>
      <c r="GKC1" s="48" t="s">
        <v>5020</v>
      </c>
      <c r="GKD1" s="48" t="s">
        <v>5021</v>
      </c>
      <c r="GKE1" s="48" t="s">
        <v>5022</v>
      </c>
      <c r="GKF1" s="48" t="s">
        <v>5023</v>
      </c>
      <c r="GKG1" s="48" t="s">
        <v>5024</v>
      </c>
      <c r="GKH1" s="48" t="s">
        <v>5025</v>
      </c>
      <c r="GKI1" s="48" t="s">
        <v>5026</v>
      </c>
      <c r="GKJ1" s="48" t="s">
        <v>5027</v>
      </c>
      <c r="GKK1" s="48" t="s">
        <v>5028</v>
      </c>
      <c r="GKL1" s="48" t="s">
        <v>5029</v>
      </c>
      <c r="GKM1" s="48" t="s">
        <v>5030</v>
      </c>
      <c r="GKN1" s="48" t="s">
        <v>5031</v>
      </c>
      <c r="GKO1" s="48" t="s">
        <v>5032</v>
      </c>
      <c r="GKP1" s="48" t="s">
        <v>5033</v>
      </c>
      <c r="GKQ1" s="48" t="s">
        <v>5034</v>
      </c>
      <c r="GKR1" s="48" t="s">
        <v>5035</v>
      </c>
      <c r="GKS1" s="48" t="s">
        <v>5036</v>
      </c>
      <c r="GKT1" s="48" t="s">
        <v>5037</v>
      </c>
      <c r="GKU1" s="48" t="s">
        <v>5038</v>
      </c>
      <c r="GKV1" s="48" t="s">
        <v>5039</v>
      </c>
      <c r="GKW1" s="48" t="s">
        <v>5040</v>
      </c>
      <c r="GKX1" s="48" t="s">
        <v>5041</v>
      </c>
      <c r="GKY1" s="48" t="s">
        <v>5042</v>
      </c>
      <c r="GKZ1" s="48" t="s">
        <v>5043</v>
      </c>
      <c r="GLA1" s="48" t="s">
        <v>5044</v>
      </c>
      <c r="GLB1" s="48" t="s">
        <v>5045</v>
      </c>
      <c r="GLC1" s="48" t="s">
        <v>5046</v>
      </c>
      <c r="GLD1" s="48" t="s">
        <v>5047</v>
      </c>
      <c r="GLE1" s="48" t="s">
        <v>5048</v>
      </c>
      <c r="GLF1" s="48" t="s">
        <v>5049</v>
      </c>
      <c r="GLG1" s="48" t="s">
        <v>5050</v>
      </c>
      <c r="GLH1" s="48" t="s">
        <v>5051</v>
      </c>
      <c r="GLI1" s="48" t="s">
        <v>5052</v>
      </c>
      <c r="GLJ1" s="48" t="s">
        <v>5053</v>
      </c>
      <c r="GLK1" s="48" t="s">
        <v>5054</v>
      </c>
      <c r="GLL1" s="48" t="s">
        <v>5055</v>
      </c>
      <c r="GLM1" s="48" t="s">
        <v>5056</v>
      </c>
      <c r="GLN1" s="48" t="s">
        <v>5057</v>
      </c>
      <c r="GLO1" s="48" t="s">
        <v>5058</v>
      </c>
      <c r="GLP1" s="48" t="s">
        <v>5059</v>
      </c>
      <c r="GLQ1" s="48" t="s">
        <v>5060</v>
      </c>
      <c r="GLR1" s="48" t="s">
        <v>5061</v>
      </c>
      <c r="GLS1" s="48" t="s">
        <v>5062</v>
      </c>
      <c r="GLT1" s="48" t="s">
        <v>5063</v>
      </c>
      <c r="GLU1" s="48" t="s">
        <v>5064</v>
      </c>
      <c r="GLV1" s="48" t="s">
        <v>5065</v>
      </c>
      <c r="GLW1" s="48" t="s">
        <v>5066</v>
      </c>
      <c r="GLX1" s="48" t="s">
        <v>5067</v>
      </c>
      <c r="GLY1" s="48" t="s">
        <v>5068</v>
      </c>
      <c r="GLZ1" s="48" t="s">
        <v>5069</v>
      </c>
      <c r="GMA1" s="48" t="s">
        <v>5070</v>
      </c>
      <c r="GMB1" s="48" t="s">
        <v>5071</v>
      </c>
      <c r="GMC1" s="48" t="s">
        <v>5072</v>
      </c>
      <c r="GMD1" s="48" t="s">
        <v>5073</v>
      </c>
      <c r="GME1" s="48" t="s">
        <v>5074</v>
      </c>
      <c r="GMF1" s="48" t="s">
        <v>5075</v>
      </c>
      <c r="GMG1" s="48" t="s">
        <v>5076</v>
      </c>
      <c r="GMH1" s="48" t="s">
        <v>5077</v>
      </c>
      <c r="GMI1" s="48" t="s">
        <v>5078</v>
      </c>
      <c r="GMJ1" s="48" t="s">
        <v>5079</v>
      </c>
      <c r="GMK1" s="48" t="s">
        <v>5080</v>
      </c>
      <c r="GML1" s="48" t="s">
        <v>5081</v>
      </c>
      <c r="GMM1" s="48" t="s">
        <v>5082</v>
      </c>
      <c r="GMN1" s="48" t="s">
        <v>5083</v>
      </c>
      <c r="GMO1" s="48" t="s">
        <v>5084</v>
      </c>
      <c r="GMP1" s="48" t="s">
        <v>5085</v>
      </c>
      <c r="GMQ1" s="48" t="s">
        <v>5086</v>
      </c>
      <c r="GMR1" s="48" t="s">
        <v>5087</v>
      </c>
      <c r="GMS1" s="48" t="s">
        <v>5088</v>
      </c>
      <c r="GMT1" s="48" t="s">
        <v>5089</v>
      </c>
      <c r="GMU1" s="48" t="s">
        <v>5090</v>
      </c>
      <c r="GMV1" s="48" t="s">
        <v>5091</v>
      </c>
      <c r="GMW1" s="48" t="s">
        <v>5092</v>
      </c>
      <c r="GMX1" s="48" t="s">
        <v>5093</v>
      </c>
      <c r="GMY1" s="48" t="s">
        <v>5094</v>
      </c>
      <c r="GMZ1" s="48" t="s">
        <v>5095</v>
      </c>
      <c r="GNA1" s="48" t="s">
        <v>5096</v>
      </c>
      <c r="GNB1" s="48" t="s">
        <v>5097</v>
      </c>
      <c r="GNC1" s="48" t="s">
        <v>5098</v>
      </c>
      <c r="GND1" s="48" t="s">
        <v>5099</v>
      </c>
      <c r="GNE1" s="48" t="s">
        <v>5100</v>
      </c>
      <c r="GNF1" s="48" t="s">
        <v>5101</v>
      </c>
      <c r="GNG1" s="48" t="s">
        <v>5102</v>
      </c>
      <c r="GNH1" s="48" t="s">
        <v>5103</v>
      </c>
      <c r="GNI1" s="48" t="s">
        <v>5104</v>
      </c>
      <c r="GNJ1" s="48" t="s">
        <v>5105</v>
      </c>
      <c r="GNK1" s="48" t="s">
        <v>5106</v>
      </c>
      <c r="GNL1" s="48" t="s">
        <v>5107</v>
      </c>
      <c r="GNM1" s="48" t="s">
        <v>5108</v>
      </c>
      <c r="GNN1" s="48" t="s">
        <v>5109</v>
      </c>
      <c r="GNO1" s="48" t="s">
        <v>5110</v>
      </c>
      <c r="GNP1" s="48" t="s">
        <v>5111</v>
      </c>
      <c r="GNQ1" s="48" t="s">
        <v>5112</v>
      </c>
      <c r="GNR1" s="48" t="s">
        <v>5113</v>
      </c>
      <c r="GNS1" s="48" t="s">
        <v>5114</v>
      </c>
      <c r="GNT1" s="48" t="s">
        <v>5115</v>
      </c>
      <c r="GNU1" s="48" t="s">
        <v>5116</v>
      </c>
      <c r="GNV1" s="48" t="s">
        <v>5117</v>
      </c>
      <c r="GNW1" s="48" t="s">
        <v>5118</v>
      </c>
      <c r="GNX1" s="48" t="s">
        <v>5119</v>
      </c>
      <c r="GNY1" s="48" t="s">
        <v>5120</v>
      </c>
      <c r="GNZ1" s="48" t="s">
        <v>5121</v>
      </c>
      <c r="GOA1" s="48" t="s">
        <v>5122</v>
      </c>
      <c r="GOB1" s="48" t="s">
        <v>5123</v>
      </c>
      <c r="GOC1" s="48" t="s">
        <v>5124</v>
      </c>
      <c r="GOD1" s="48" t="s">
        <v>5125</v>
      </c>
      <c r="GOE1" s="48" t="s">
        <v>5126</v>
      </c>
      <c r="GOF1" s="48" t="s">
        <v>5127</v>
      </c>
      <c r="GOG1" s="48" t="s">
        <v>5128</v>
      </c>
      <c r="GOH1" s="48" t="s">
        <v>5129</v>
      </c>
      <c r="GOI1" s="48" t="s">
        <v>5130</v>
      </c>
      <c r="GOJ1" s="48" t="s">
        <v>5131</v>
      </c>
      <c r="GOK1" s="48" t="s">
        <v>5132</v>
      </c>
      <c r="GOL1" s="48" t="s">
        <v>5133</v>
      </c>
      <c r="GOM1" s="48" t="s">
        <v>5134</v>
      </c>
      <c r="GON1" s="48" t="s">
        <v>5135</v>
      </c>
      <c r="GOO1" s="48" t="s">
        <v>5136</v>
      </c>
      <c r="GOP1" s="48" t="s">
        <v>5137</v>
      </c>
      <c r="GOQ1" s="48" t="s">
        <v>5138</v>
      </c>
      <c r="GOR1" s="48" t="s">
        <v>5139</v>
      </c>
      <c r="GOS1" s="48" t="s">
        <v>5140</v>
      </c>
      <c r="GOT1" s="48" t="s">
        <v>5141</v>
      </c>
      <c r="GOU1" s="48" t="s">
        <v>5142</v>
      </c>
      <c r="GOV1" s="48" t="s">
        <v>5143</v>
      </c>
      <c r="GOW1" s="48" t="s">
        <v>5144</v>
      </c>
      <c r="GOX1" s="48" t="s">
        <v>5145</v>
      </c>
      <c r="GOY1" s="48" t="s">
        <v>5146</v>
      </c>
      <c r="GOZ1" s="48" t="s">
        <v>5147</v>
      </c>
      <c r="GPA1" s="48" t="s">
        <v>5148</v>
      </c>
      <c r="GPB1" s="48" t="s">
        <v>5149</v>
      </c>
      <c r="GPC1" s="48" t="s">
        <v>5150</v>
      </c>
      <c r="GPD1" s="48" t="s">
        <v>5151</v>
      </c>
      <c r="GPE1" s="48" t="s">
        <v>5152</v>
      </c>
      <c r="GPF1" s="48" t="s">
        <v>5153</v>
      </c>
      <c r="GPG1" s="48" t="s">
        <v>5154</v>
      </c>
      <c r="GPH1" s="48" t="s">
        <v>5155</v>
      </c>
      <c r="GPI1" s="48" t="s">
        <v>5156</v>
      </c>
      <c r="GPJ1" s="48" t="s">
        <v>5157</v>
      </c>
      <c r="GPK1" s="48" t="s">
        <v>5158</v>
      </c>
      <c r="GPL1" s="48" t="s">
        <v>5159</v>
      </c>
      <c r="GPM1" s="48" t="s">
        <v>5160</v>
      </c>
      <c r="GPN1" s="48" t="s">
        <v>5161</v>
      </c>
      <c r="GPO1" s="48" t="s">
        <v>5162</v>
      </c>
      <c r="GPP1" s="48" t="s">
        <v>5163</v>
      </c>
      <c r="GPQ1" s="48" t="s">
        <v>5164</v>
      </c>
      <c r="GPR1" s="48" t="s">
        <v>5165</v>
      </c>
      <c r="GPS1" s="48" t="s">
        <v>5166</v>
      </c>
      <c r="GPT1" s="48" t="s">
        <v>5167</v>
      </c>
      <c r="GPU1" s="48" t="s">
        <v>5168</v>
      </c>
      <c r="GPV1" s="48" t="s">
        <v>5169</v>
      </c>
      <c r="GPW1" s="48" t="s">
        <v>5170</v>
      </c>
      <c r="GPX1" s="48" t="s">
        <v>5171</v>
      </c>
      <c r="GPY1" s="48" t="s">
        <v>5172</v>
      </c>
      <c r="GPZ1" s="48" t="s">
        <v>5173</v>
      </c>
      <c r="GQA1" s="48" t="s">
        <v>5174</v>
      </c>
      <c r="GQB1" s="48" t="s">
        <v>5175</v>
      </c>
      <c r="GQC1" s="48" t="s">
        <v>5176</v>
      </c>
      <c r="GQD1" s="48" t="s">
        <v>5177</v>
      </c>
      <c r="GQE1" s="48" t="s">
        <v>5178</v>
      </c>
      <c r="GQF1" s="48" t="s">
        <v>5179</v>
      </c>
      <c r="GQG1" s="48" t="s">
        <v>5180</v>
      </c>
      <c r="GQH1" s="48" t="s">
        <v>5181</v>
      </c>
      <c r="GQI1" s="48" t="s">
        <v>5182</v>
      </c>
      <c r="GQJ1" s="48" t="s">
        <v>5183</v>
      </c>
      <c r="GQK1" s="48" t="s">
        <v>5184</v>
      </c>
      <c r="GQL1" s="48" t="s">
        <v>5185</v>
      </c>
      <c r="GQM1" s="48" t="s">
        <v>5186</v>
      </c>
      <c r="GQN1" s="48" t="s">
        <v>5187</v>
      </c>
      <c r="GQO1" s="48" t="s">
        <v>5188</v>
      </c>
      <c r="GQP1" s="48" t="s">
        <v>5189</v>
      </c>
      <c r="GQQ1" s="48" t="s">
        <v>5190</v>
      </c>
      <c r="GQR1" s="48" t="s">
        <v>5191</v>
      </c>
      <c r="GQS1" s="48" t="s">
        <v>5192</v>
      </c>
      <c r="GQT1" s="48" t="s">
        <v>5193</v>
      </c>
      <c r="GQU1" s="48" t="s">
        <v>5194</v>
      </c>
      <c r="GQV1" s="48" t="s">
        <v>5195</v>
      </c>
      <c r="GQW1" s="48" t="s">
        <v>5196</v>
      </c>
      <c r="GQX1" s="48" t="s">
        <v>5197</v>
      </c>
      <c r="GQY1" s="48" t="s">
        <v>5198</v>
      </c>
      <c r="GQZ1" s="48" t="s">
        <v>5199</v>
      </c>
      <c r="GRA1" s="48" t="s">
        <v>5200</v>
      </c>
      <c r="GRB1" s="48" t="s">
        <v>5201</v>
      </c>
      <c r="GRC1" s="48" t="s">
        <v>5202</v>
      </c>
      <c r="GRD1" s="48" t="s">
        <v>5203</v>
      </c>
      <c r="GRE1" s="48" t="s">
        <v>5204</v>
      </c>
      <c r="GRF1" s="48" t="s">
        <v>5205</v>
      </c>
      <c r="GRG1" s="48" t="s">
        <v>5206</v>
      </c>
      <c r="GRH1" s="48" t="s">
        <v>5207</v>
      </c>
      <c r="GRI1" s="48" t="s">
        <v>5208</v>
      </c>
      <c r="GRJ1" s="48" t="s">
        <v>5209</v>
      </c>
      <c r="GRK1" s="48" t="s">
        <v>5210</v>
      </c>
      <c r="GRL1" s="48" t="s">
        <v>5211</v>
      </c>
      <c r="GRM1" s="48" t="s">
        <v>5212</v>
      </c>
      <c r="GRN1" s="48" t="s">
        <v>5213</v>
      </c>
      <c r="GRO1" s="48" t="s">
        <v>5214</v>
      </c>
      <c r="GRP1" s="48" t="s">
        <v>5215</v>
      </c>
      <c r="GRQ1" s="48" t="s">
        <v>5216</v>
      </c>
      <c r="GRR1" s="48" t="s">
        <v>5217</v>
      </c>
      <c r="GRS1" s="48" t="s">
        <v>5218</v>
      </c>
      <c r="GRT1" s="48" t="s">
        <v>5219</v>
      </c>
      <c r="GRU1" s="48" t="s">
        <v>5220</v>
      </c>
      <c r="GRV1" s="48" t="s">
        <v>5221</v>
      </c>
      <c r="GRW1" s="48" t="s">
        <v>5222</v>
      </c>
      <c r="GRX1" s="48" t="s">
        <v>5223</v>
      </c>
      <c r="GRY1" s="48" t="s">
        <v>5224</v>
      </c>
      <c r="GRZ1" s="48" t="s">
        <v>5225</v>
      </c>
      <c r="GSA1" s="48" t="s">
        <v>5226</v>
      </c>
      <c r="GSB1" s="48" t="s">
        <v>5227</v>
      </c>
      <c r="GSC1" s="48" t="s">
        <v>5228</v>
      </c>
      <c r="GSD1" s="48" t="s">
        <v>5229</v>
      </c>
      <c r="GSE1" s="48" t="s">
        <v>5230</v>
      </c>
      <c r="GSF1" s="48" t="s">
        <v>5231</v>
      </c>
      <c r="GSG1" s="48" t="s">
        <v>5232</v>
      </c>
      <c r="GSH1" s="48" t="s">
        <v>5233</v>
      </c>
      <c r="GSI1" s="48" t="s">
        <v>5234</v>
      </c>
      <c r="GSJ1" s="48" t="s">
        <v>5235</v>
      </c>
      <c r="GSK1" s="48" t="s">
        <v>5236</v>
      </c>
      <c r="GSL1" s="48" t="s">
        <v>5237</v>
      </c>
      <c r="GSM1" s="48" t="s">
        <v>5238</v>
      </c>
      <c r="GSN1" s="48" t="s">
        <v>5239</v>
      </c>
      <c r="GSO1" s="48" t="s">
        <v>5240</v>
      </c>
      <c r="GSP1" s="48" t="s">
        <v>5241</v>
      </c>
      <c r="GSQ1" s="48" t="s">
        <v>5242</v>
      </c>
      <c r="GSR1" s="48" t="s">
        <v>5243</v>
      </c>
      <c r="GSS1" s="48" t="s">
        <v>5244</v>
      </c>
      <c r="GST1" s="48" t="s">
        <v>5245</v>
      </c>
      <c r="GSU1" s="48" t="s">
        <v>5246</v>
      </c>
      <c r="GSV1" s="48" t="s">
        <v>5247</v>
      </c>
      <c r="GSW1" s="48" t="s">
        <v>5248</v>
      </c>
      <c r="GSX1" s="48" t="s">
        <v>5249</v>
      </c>
      <c r="GSY1" s="48" t="s">
        <v>5250</v>
      </c>
      <c r="GSZ1" s="48" t="s">
        <v>5251</v>
      </c>
      <c r="GTA1" s="48" t="s">
        <v>5252</v>
      </c>
      <c r="GTB1" s="48" t="s">
        <v>5253</v>
      </c>
      <c r="GTC1" s="48" t="s">
        <v>5254</v>
      </c>
      <c r="GTD1" s="48" t="s">
        <v>5255</v>
      </c>
      <c r="GTE1" s="48" t="s">
        <v>5256</v>
      </c>
      <c r="GTF1" s="48" t="s">
        <v>5257</v>
      </c>
      <c r="GTG1" s="48" t="s">
        <v>5258</v>
      </c>
      <c r="GTH1" s="48" t="s">
        <v>5259</v>
      </c>
      <c r="GTI1" s="48" t="s">
        <v>5260</v>
      </c>
      <c r="GTJ1" s="48" t="s">
        <v>5261</v>
      </c>
      <c r="GTK1" s="48" t="s">
        <v>5262</v>
      </c>
      <c r="GTL1" s="48" t="s">
        <v>5263</v>
      </c>
      <c r="GTM1" s="48" t="s">
        <v>5264</v>
      </c>
      <c r="GTN1" s="48" t="s">
        <v>5265</v>
      </c>
      <c r="GTO1" s="48" t="s">
        <v>5266</v>
      </c>
      <c r="GTP1" s="48" t="s">
        <v>5267</v>
      </c>
      <c r="GTQ1" s="48" t="s">
        <v>5268</v>
      </c>
      <c r="GTR1" s="48" t="s">
        <v>5269</v>
      </c>
      <c r="GTS1" s="48" t="s">
        <v>5270</v>
      </c>
      <c r="GTT1" s="48" t="s">
        <v>5271</v>
      </c>
      <c r="GTU1" s="48" t="s">
        <v>5272</v>
      </c>
      <c r="GTV1" s="48" t="s">
        <v>5273</v>
      </c>
      <c r="GTW1" s="48" t="s">
        <v>5274</v>
      </c>
      <c r="GTX1" s="48" t="s">
        <v>5275</v>
      </c>
      <c r="GTY1" s="48" t="s">
        <v>5276</v>
      </c>
      <c r="GTZ1" s="48" t="s">
        <v>5277</v>
      </c>
      <c r="GUA1" s="48" t="s">
        <v>5278</v>
      </c>
      <c r="GUB1" s="48" t="s">
        <v>5279</v>
      </c>
      <c r="GUC1" s="48" t="s">
        <v>5280</v>
      </c>
      <c r="GUD1" s="48" t="s">
        <v>5281</v>
      </c>
      <c r="GUE1" s="48" t="s">
        <v>5282</v>
      </c>
      <c r="GUF1" s="48" t="s">
        <v>5283</v>
      </c>
      <c r="GUG1" s="48" t="s">
        <v>5284</v>
      </c>
      <c r="GUH1" s="48" t="s">
        <v>5285</v>
      </c>
      <c r="GUI1" s="48" t="s">
        <v>5286</v>
      </c>
      <c r="GUJ1" s="48" t="s">
        <v>5287</v>
      </c>
      <c r="GUK1" s="48" t="s">
        <v>5288</v>
      </c>
      <c r="GUL1" s="48" t="s">
        <v>5289</v>
      </c>
      <c r="GUM1" s="48" t="s">
        <v>5290</v>
      </c>
      <c r="GUN1" s="48" t="s">
        <v>5291</v>
      </c>
      <c r="GUO1" s="48" t="s">
        <v>5292</v>
      </c>
      <c r="GUP1" s="48" t="s">
        <v>5293</v>
      </c>
      <c r="GUQ1" s="48" t="s">
        <v>5294</v>
      </c>
      <c r="GUR1" s="48" t="s">
        <v>5295</v>
      </c>
      <c r="GUS1" s="48" t="s">
        <v>5296</v>
      </c>
      <c r="GUT1" s="48" t="s">
        <v>5297</v>
      </c>
      <c r="GUU1" s="48" t="s">
        <v>5298</v>
      </c>
      <c r="GUV1" s="48" t="s">
        <v>5299</v>
      </c>
      <c r="GUW1" s="48" t="s">
        <v>5300</v>
      </c>
      <c r="GUX1" s="48" t="s">
        <v>5301</v>
      </c>
      <c r="GUY1" s="48" t="s">
        <v>5302</v>
      </c>
      <c r="GUZ1" s="48" t="s">
        <v>5303</v>
      </c>
      <c r="GVA1" s="48" t="s">
        <v>5304</v>
      </c>
      <c r="GVB1" s="48" t="s">
        <v>5305</v>
      </c>
      <c r="GVC1" s="48" t="s">
        <v>5306</v>
      </c>
      <c r="GVD1" s="48" t="s">
        <v>5307</v>
      </c>
      <c r="GVE1" s="48" t="s">
        <v>5308</v>
      </c>
      <c r="GVF1" s="48" t="s">
        <v>5309</v>
      </c>
      <c r="GVG1" s="48" t="s">
        <v>5310</v>
      </c>
      <c r="GVH1" s="48" t="s">
        <v>5311</v>
      </c>
      <c r="GVI1" s="48" t="s">
        <v>5312</v>
      </c>
      <c r="GVJ1" s="48" t="s">
        <v>5313</v>
      </c>
      <c r="GVK1" s="48" t="s">
        <v>5314</v>
      </c>
      <c r="GVL1" s="48" t="s">
        <v>5315</v>
      </c>
      <c r="GVM1" s="48" t="s">
        <v>5316</v>
      </c>
      <c r="GVN1" s="48" t="s">
        <v>5317</v>
      </c>
      <c r="GVO1" s="48" t="s">
        <v>5318</v>
      </c>
      <c r="GVP1" s="48" t="s">
        <v>5319</v>
      </c>
      <c r="GVQ1" s="48" t="s">
        <v>5320</v>
      </c>
      <c r="GVR1" s="48" t="s">
        <v>5321</v>
      </c>
      <c r="GVS1" s="48" t="s">
        <v>5322</v>
      </c>
      <c r="GVT1" s="48" t="s">
        <v>5323</v>
      </c>
      <c r="GVU1" s="48" t="s">
        <v>5324</v>
      </c>
      <c r="GVV1" s="48" t="s">
        <v>5325</v>
      </c>
      <c r="GVW1" s="48" t="s">
        <v>5326</v>
      </c>
      <c r="GVX1" s="48" t="s">
        <v>5327</v>
      </c>
      <c r="GVY1" s="48" t="s">
        <v>5328</v>
      </c>
      <c r="GVZ1" s="48" t="s">
        <v>5329</v>
      </c>
      <c r="GWA1" s="48" t="s">
        <v>5330</v>
      </c>
      <c r="GWB1" s="48" t="s">
        <v>5331</v>
      </c>
      <c r="GWC1" s="48" t="s">
        <v>5332</v>
      </c>
      <c r="GWD1" s="48" t="s">
        <v>5333</v>
      </c>
      <c r="GWE1" s="48" t="s">
        <v>5334</v>
      </c>
      <c r="GWF1" s="48" t="s">
        <v>5335</v>
      </c>
      <c r="GWG1" s="48" t="s">
        <v>5336</v>
      </c>
      <c r="GWH1" s="48" t="s">
        <v>5337</v>
      </c>
      <c r="GWI1" s="48" t="s">
        <v>5338</v>
      </c>
      <c r="GWJ1" s="48" t="s">
        <v>5339</v>
      </c>
      <c r="GWK1" s="48" t="s">
        <v>5340</v>
      </c>
      <c r="GWL1" s="48" t="s">
        <v>5341</v>
      </c>
      <c r="GWM1" s="48" t="s">
        <v>5342</v>
      </c>
      <c r="GWN1" s="48" t="s">
        <v>5343</v>
      </c>
      <c r="GWO1" s="48" t="s">
        <v>5344</v>
      </c>
      <c r="GWP1" s="48" t="s">
        <v>5345</v>
      </c>
      <c r="GWQ1" s="48" t="s">
        <v>5346</v>
      </c>
      <c r="GWR1" s="48" t="s">
        <v>5347</v>
      </c>
      <c r="GWS1" s="48" t="s">
        <v>5348</v>
      </c>
      <c r="GWT1" s="48" t="s">
        <v>5349</v>
      </c>
      <c r="GWU1" s="48" t="s">
        <v>5350</v>
      </c>
      <c r="GWV1" s="48" t="s">
        <v>5351</v>
      </c>
      <c r="GWW1" s="48" t="s">
        <v>5352</v>
      </c>
      <c r="GWX1" s="48" t="s">
        <v>5353</v>
      </c>
      <c r="GWY1" s="48" t="s">
        <v>5354</v>
      </c>
      <c r="GWZ1" s="48" t="s">
        <v>5355</v>
      </c>
      <c r="GXA1" s="48" t="s">
        <v>5356</v>
      </c>
      <c r="GXB1" s="48" t="s">
        <v>5357</v>
      </c>
      <c r="GXC1" s="48" t="s">
        <v>5358</v>
      </c>
      <c r="GXD1" s="48" t="s">
        <v>5359</v>
      </c>
      <c r="GXE1" s="48" t="s">
        <v>5360</v>
      </c>
      <c r="GXF1" s="48" t="s">
        <v>5361</v>
      </c>
      <c r="GXG1" s="48" t="s">
        <v>5362</v>
      </c>
      <c r="GXH1" s="48" t="s">
        <v>5363</v>
      </c>
      <c r="GXI1" s="48" t="s">
        <v>5364</v>
      </c>
      <c r="GXJ1" s="48" t="s">
        <v>5365</v>
      </c>
      <c r="GXK1" s="48" t="s">
        <v>5366</v>
      </c>
      <c r="GXL1" s="48" t="s">
        <v>5367</v>
      </c>
      <c r="GXM1" s="48" t="s">
        <v>5368</v>
      </c>
      <c r="GXN1" s="48" t="s">
        <v>5369</v>
      </c>
      <c r="GXO1" s="48" t="s">
        <v>5370</v>
      </c>
      <c r="GXP1" s="48" t="s">
        <v>5371</v>
      </c>
      <c r="GXQ1" s="48" t="s">
        <v>5372</v>
      </c>
      <c r="GXR1" s="48" t="s">
        <v>5373</v>
      </c>
      <c r="GXS1" s="48" t="s">
        <v>5374</v>
      </c>
      <c r="GXT1" s="48" t="s">
        <v>5375</v>
      </c>
      <c r="GXU1" s="48" t="s">
        <v>5376</v>
      </c>
      <c r="GXV1" s="48" t="s">
        <v>5377</v>
      </c>
      <c r="GXW1" s="48" t="s">
        <v>5378</v>
      </c>
      <c r="GXX1" s="48" t="s">
        <v>5379</v>
      </c>
      <c r="GXY1" s="48" t="s">
        <v>5380</v>
      </c>
      <c r="GXZ1" s="48" t="s">
        <v>5381</v>
      </c>
      <c r="GYA1" s="48" t="s">
        <v>5382</v>
      </c>
      <c r="GYB1" s="48" t="s">
        <v>5383</v>
      </c>
      <c r="GYC1" s="48" t="s">
        <v>5384</v>
      </c>
      <c r="GYD1" s="48" t="s">
        <v>5385</v>
      </c>
      <c r="GYE1" s="48" t="s">
        <v>5386</v>
      </c>
      <c r="GYF1" s="48" t="s">
        <v>5387</v>
      </c>
      <c r="GYG1" s="48" t="s">
        <v>5388</v>
      </c>
      <c r="GYH1" s="48" t="s">
        <v>5389</v>
      </c>
      <c r="GYI1" s="48" t="s">
        <v>5390</v>
      </c>
      <c r="GYJ1" s="48" t="s">
        <v>5391</v>
      </c>
      <c r="GYK1" s="48" t="s">
        <v>5392</v>
      </c>
      <c r="GYL1" s="48" t="s">
        <v>5393</v>
      </c>
      <c r="GYM1" s="48" t="s">
        <v>5394</v>
      </c>
      <c r="GYN1" s="48" t="s">
        <v>5395</v>
      </c>
      <c r="GYO1" s="48" t="s">
        <v>5396</v>
      </c>
      <c r="GYP1" s="48" t="s">
        <v>5397</v>
      </c>
      <c r="GYQ1" s="48" t="s">
        <v>5398</v>
      </c>
      <c r="GYR1" s="48" t="s">
        <v>5399</v>
      </c>
      <c r="GYS1" s="48" t="s">
        <v>5400</v>
      </c>
      <c r="GYT1" s="48" t="s">
        <v>5401</v>
      </c>
      <c r="GYU1" s="48" t="s">
        <v>5402</v>
      </c>
      <c r="GYV1" s="48" t="s">
        <v>5403</v>
      </c>
      <c r="GYW1" s="48" t="s">
        <v>5404</v>
      </c>
      <c r="GYX1" s="48" t="s">
        <v>5405</v>
      </c>
      <c r="GYY1" s="48" t="s">
        <v>5406</v>
      </c>
      <c r="GYZ1" s="48" t="s">
        <v>5407</v>
      </c>
      <c r="GZA1" s="48" t="s">
        <v>5408</v>
      </c>
      <c r="GZB1" s="48" t="s">
        <v>5409</v>
      </c>
      <c r="GZC1" s="48" t="s">
        <v>5410</v>
      </c>
      <c r="GZD1" s="48" t="s">
        <v>5411</v>
      </c>
      <c r="GZE1" s="48" t="s">
        <v>5412</v>
      </c>
      <c r="GZF1" s="48" t="s">
        <v>5413</v>
      </c>
      <c r="GZG1" s="48" t="s">
        <v>5414</v>
      </c>
      <c r="GZH1" s="48" t="s">
        <v>5415</v>
      </c>
      <c r="GZI1" s="48" t="s">
        <v>5416</v>
      </c>
      <c r="GZJ1" s="48" t="s">
        <v>5417</v>
      </c>
      <c r="GZK1" s="48" t="s">
        <v>5418</v>
      </c>
      <c r="GZL1" s="48" t="s">
        <v>5419</v>
      </c>
      <c r="GZM1" s="48" t="s">
        <v>5420</v>
      </c>
      <c r="GZN1" s="48" t="s">
        <v>5421</v>
      </c>
      <c r="GZO1" s="48" t="s">
        <v>5422</v>
      </c>
      <c r="GZP1" s="48" t="s">
        <v>5423</v>
      </c>
      <c r="GZQ1" s="48" t="s">
        <v>5424</v>
      </c>
      <c r="GZR1" s="48" t="s">
        <v>5425</v>
      </c>
      <c r="GZS1" s="48" t="s">
        <v>5426</v>
      </c>
      <c r="GZT1" s="48" t="s">
        <v>5427</v>
      </c>
      <c r="GZU1" s="48" t="s">
        <v>5428</v>
      </c>
      <c r="GZV1" s="48" t="s">
        <v>5429</v>
      </c>
      <c r="GZW1" s="48" t="s">
        <v>5430</v>
      </c>
      <c r="GZX1" s="48" t="s">
        <v>5431</v>
      </c>
      <c r="GZY1" s="48" t="s">
        <v>5432</v>
      </c>
      <c r="GZZ1" s="48" t="s">
        <v>5433</v>
      </c>
      <c r="HAA1" s="48" t="s">
        <v>5434</v>
      </c>
      <c r="HAB1" s="48" t="s">
        <v>5435</v>
      </c>
      <c r="HAC1" s="48" t="s">
        <v>5436</v>
      </c>
      <c r="HAD1" s="48" t="s">
        <v>5437</v>
      </c>
      <c r="HAE1" s="48" t="s">
        <v>5438</v>
      </c>
      <c r="HAF1" s="48" t="s">
        <v>5439</v>
      </c>
      <c r="HAG1" s="48" t="s">
        <v>5440</v>
      </c>
      <c r="HAH1" s="48" t="s">
        <v>5441</v>
      </c>
      <c r="HAI1" s="48" t="s">
        <v>5442</v>
      </c>
      <c r="HAJ1" s="48" t="s">
        <v>5443</v>
      </c>
      <c r="HAK1" s="48" t="s">
        <v>5444</v>
      </c>
      <c r="HAL1" s="48" t="s">
        <v>5445</v>
      </c>
      <c r="HAM1" s="48" t="s">
        <v>5446</v>
      </c>
      <c r="HAN1" s="48" t="s">
        <v>5447</v>
      </c>
      <c r="HAO1" s="48" t="s">
        <v>5448</v>
      </c>
      <c r="HAP1" s="48" t="s">
        <v>5449</v>
      </c>
      <c r="HAQ1" s="48" t="s">
        <v>5450</v>
      </c>
      <c r="HAR1" s="48" t="s">
        <v>5451</v>
      </c>
      <c r="HAS1" s="48" t="s">
        <v>5452</v>
      </c>
      <c r="HAT1" s="48" t="s">
        <v>5453</v>
      </c>
      <c r="HAU1" s="48" t="s">
        <v>5454</v>
      </c>
      <c r="HAV1" s="48" t="s">
        <v>5455</v>
      </c>
      <c r="HAW1" s="48" t="s">
        <v>5456</v>
      </c>
      <c r="HAX1" s="48" t="s">
        <v>5457</v>
      </c>
      <c r="HAY1" s="48" t="s">
        <v>5458</v>
      </c>
      <c r="HAZ1" s="48" t="s">
        <v>5459</v>
      </c>
      <c r="HBA1" s="48" t="s">
        <v>5460</v>
      </c>
      <c r="HBB1" s="48" t="s">
        <v>5461</v>
      </c>
      <c r="HBC1" s="48" t="s">
        <v>5462</v>
      </c>
      <c r="HBD1" s="48" t="s">
        <v>5463</v>
      </c>
      <c r="HBE1" s="48" t="s">
        <v>5464</v>
      </c>
      <c r="HBF1" s="48" t="s">
        <v>5465</v>
      </c>
      <c r="HBG1" s="48" t="s">
        <v>5466</v>
      </c>
      <c r="HBH1" s="48" t="s">
        <v>5467</v>
      </c>
      <c r="HBI1" s="48" t="s">
        <v>5468</v>
      </c>
      <c r="HBJ1" s="48" t="s">
        <v>5469</v>
      </c>
      <c r="HBK1" s="48" t="s">
        <v>5470</v>
      </c>
      <c r="HBL1" s="48" t="s">
        <v>5471</v>
      </c>
      <c r="HBM1" s="48" t="s">
        <v>5472</v>
      </c>
      <c r="HBN1" s="48" t="s">
        <v>5473</v>
      </c>
      <c r="HBO1" s="48" t="s">
        <v>5474</v>
      </c>
      <c r="HBP1" s="48" t="s">
        <v>5475</v>
      </c>
      <c r="HBQ1" s="48" t="s">
        <v>5476</v>
      </c>
      <c r="HBR1" s="48" t="s">
        <v>5477</v>
      </c>
      <c r="HBS1" s="48" t="s">
        <v>5478</v>
      </c>
      <c r="HBT1" s="48" t="s">
        <v>5479</v>
      </c>
      <c r="HBU1" s="48" t="s">
        <v>5480</v>
      </c>
      <c r="HBV1" s="48" t="s">
        <v>5481</v>
      </c>
      <c r="HBW1" s="48" t="s">
        <v>5482</v>
      </c>
      <c r="HBX1" s="48" t="s">
        <v>5483</v>
      </c>
      <c r="HBY1" s="48" t="s">
        <v>5484</v>
      </c>
      <c r="HBZ1" s="48" t="s">
        <v>5485</v>
      </c>
      <c r="HCA1" s="48" t="s">
        <v>5486</v>
      </c>
      <c r="HCB1" s="48" t="s">
        <v>5487</v>
      </c>
      <c r="HCC1" s="48" t="s">
        <v>5488</v>
      </c>
      <c r="HCD1" s="48" t="s">
        <v>5489</v>
      </c>
      <c r="HCE1" s="48" t="s">
        <v>5490</v>
      </c>
      <c r="HCF1" s="48" t="s">
        <v>5491</v>
      </c>
      <c r="HCG1" s="48" t="s">
        <v>5492</v>
      </c>
      <c r="HCH1" s="48" t="s">
        <v>5493</v>
      </c>
      <c r="HCI1" s="48" t="s">
        <v>5494</v>
      </c>
      <c r="HCJ1" s="48" t="s">
        <v>5495</v>
      </c>
      <c r="HCK1" s="48" t="s">
        <v>5496</v>
      </c>
      <c r="HCL1" s="48" t="s">
        <v>5497</v>
      </c>
      <c r="HCM1" s="48" t="s">
        <v>5498</v>
      </c>
      <c r="HCN1" s="48" t="s">
        <v>5499</v>
      </c>
      <c r="HCO1" s="48" t="s">
        <v>5500</v>
      </c>
      <c r="HCP1" s="48" t="s">
        <v>5501</v>
      </c>
      <c r="HCQ1" s="48" t="s">
        <v>5502</v>
      </c>
      <c r="HCR1" s="48" t="s">
        <v>5503</v>
      </c>
      <c r="HCS1" s="48" t="s">
        <v>5504</v>
      </c>
      <c r="HCT1" s="48" t="s">
        <v>5505</v>
      </c>
      <c r="HCU1" s="48" t="s">
        <v>5506</v>
      </c>
      <c r="HCV1" s="48" t="s">
        <v>5507</v>
      </c>
      <c r="HCW1" s="48" t="s">
        <v>5508</v>
      </c>
      <c r="HCX1" s="48" t="s">
        <v>5509</v>
      </c>
      <c r="HCY1" s="48" t="s">
        <v>5510</v>
      </c>
      <c r="HCZ1" s="48" t="s">
        <v>5511</v>
      </c>
      <c r="HDA1" s="48" t="s">
        <v>5512</v>
      </c>
      <c r="HDB1" s="48" t="s">
        <v>5513</v>
      </c>
      <c r="HDC1" s="48" t="s">
        <v>5514</v>
      </c>
      <c r="HDD1" s="48" t="s">
        <v>5515</v>
      </c>
      <c r="HDE1" s="48" t="s">
        <v>5516</v>
      </c>
      <c r="HDF1" s="48" t="s">
        <v>5517</v>
      </c>
      <c r="HDG1" s="48" t="s">
        <v>5518</v>
      </c>
      <c r="HDH1" s="48" t="s">
        <v>5519</v>
      </c>
      <c r="HDI1" s="48" t="s">
        <v>5520</v>
      </c>
      <c r="HDJ1" s="48" t="s">
        <v>5521</v>
      </c>
      <c r="HDK1" s="48" t="s">
        <v>5522</v>
      </c>
      <c r="HDL1" s="48" t="s">
        <v>5523</v>
      </c>
      <c r="HDM1" s="48" t="s">
        <v>5524</v>
      </c>
      <c r="HDN1" s="48" t="s">
        <v>5525</v>
      </c>
      <c r="HDO1" s="48" t="s">
        <v>5526</v>
      </c>
      <c r="HDP1" s="48" t="s">
        <v>5527</v>
      </c>
      <c r="HDQ1" s="48" t="s">
        <v>5528</v>
      </c>
      <c r="HDR1" s="48" t="s">
        <v>5529</v>
      </c>
      <c r="HDS1" s="48" t="s">
        <v>5530</v>
      </c>
      <c r="HDT1" s="48" t="s">
        <v>5531</v>
      </c>
      <c r="HDU1" s="48" t="s">
        <v>5532</v>
      </c>
      <c r="HDV1" s="48" t="s">
        <v>5533</v>
      </c>
      <c r="HDW1" s="48" t="s">
        <v>5534</v>
      </c>
      <c r="HDX1" s="48" t="s">
        <v>5535</v>
      </c>
      <c r="HDY1" s="48" t="s">
        <v>5536</v>
      </c>
      <c r="HDZ1" s="48" t="s">
        <v>5537</v>
      </c>
      <c r="HEA1" s="48" t="s">
        <v>5538</v>
      </c>
      <c r="HEB1" s="48" t="s">
        <v>5539</v>
      </c>
      <c r="HEC1" s="48" t="s">
        <v>5540</v>
      </c>
      <c r="HED1" s="48" t="s">
        <v>5541</v>
      </c>
      <c r="HEE1" s="48" t="s">
        <v>5542</v>
      </c>
      <c r="HEF1" s="48" t="s">
        <v>5543</v>
      </c>
      <c r="HEG1" s="48" t="s">
        <v>5544</v>
      </c>
      <c r="HEH1" s="48" t="s">
        <v>5545</v>
      </c>
      <c r="HEI1" s="48" t="s">
        <v>5546</v>
      </c>
      <c r="HEJ1" s="48" t="s">
        <v>5547</v>
      </c>
      <c r="HEK1" s="48" t="s">
        <v>5548</v>
      </c>
      <c r="HEL1" s="48" t="s">
        <v>5549</v>
      </c>
      <c r="HEM1" s="48" t="s">
        <v>5550</v>
      </c>
      <c r="HEN1" s="48" t="s">
        <v>5551</v>
      </c>
      <c r="HEO1" s="48" t="s">
        <v>5552</v>
      </c>
      <c r="HEP1" s="48" t="s">
        <v>5553</v>
      </c>
      <c r="HEQ1" s="48" t="s">
        <v>5554</v>
      </c>
      <c r="HER1" s="48" t="s">
        <v>5555</v>
      </c>
      <c r="HES1" s="48" t="s">
        <v>5556</v>
      </c>
      <c r="HET1" s="48" t="s">
        <v>5557</v>
      </c>
      <c r="HEU1" s="48" t="s">
        <v>5558</v>
      </c>
      <c r="HEV1" s="48" t="s">
        <v>5559</v>
      </c>
      <c r="HEW1" s="48" t="s">
        <v>5560</v>
      </c>
      <c r="HEX1" s="48" t="s">
        <v>5561</v>
      </c>
      <c r="HEY1" s="48" t="s">
        <v>5562</v>
      </c>
      <c r="HEZ1" s="48" t="s">
        <v>5563</v>
      </c>
      <c r="HFA1" s="48" t="s">
        <v>5564</v>
      </c>
      <c r="HFB1" s="48" t="s">
        <v>5565</v>
      </c>
      <c r="HFC1" s="48" t="s">
        <v>5566</v>
      </c>
      <c r="HFD1" s="48" t="s">
        <v>5567</v>
      </c>
      <c r="HFE1" s="48" t="s">
        <v>5568</v>
      </c>
      <c r="HFF1" s="48" t="s">
        <v>5569</v>
      </c>
      <c r="HFG1" s="48" t="s">
        <v>5570</v>
      </c>
      <c r="HFH1" s="48" t="s">
        <v>5571</v>
      </c>
      <c r="HFI1" s="48" t="s">
        <v>5572</v>
      </c>
      <c r="HFJ1" s="48" t="s">
        <v>5573</v>
      </c>
      <c r="HFK1" s="48" t="s">
        <v>5574</v>
      </c>
      <c r="HFL1" s="48" t="s">
        <v>5575</v>
      </c>
      <c r="HFM1" s="48" t="s">
        <v>5576</v>
      </c>
      <c r="HFN1" s="48" t="s">
        <v>5577</v>
      </c>
      <c r="HFO1" s="48" t="s">
        <v>5578</v>
      </c>
      <c r="HFP1" s="48" t="s">
        <v>5579</v>
      </c>
      <c r="HFQ1" s="48" t="s">
        <v>5580</v>
      </c>
      <c r="HFR1" s="48" t="s">
        <v>5581</v>
      </c>
      <c r="HFS1" s="48" t="s">
        <v>5582</v>
      </c>
      <c r="HFT1" s="48" t="s">
        <v>5583</v>
      </c>
      <c r="HFU1" s="48" t="s">
        <v>5584</v>
      </c>
      <c r="HFV1" s="48" t="s">
        <v>5585</v>
      </c>
      <c r="HFW1" s="48" t="s">
        <v>5586</v>
      </c>
      <c r="HFX1" s="48" t="s">
        <v>5587</v>
      </c>
      <c r="HFY1" s="48" t="s">
        <v>5588</v>
      </c>
      <c r="HFZ1" s="48" t="s">
        <v>5589</v>
      </c>
      <c r="HGA1" s="48" t="s">
        <v>5590</v>
      </c>
      <c r="HGB1" s="48" t="s">
        <v>5591</v>
      </c>
      <c r="HGC1" s="48" t="s">
        <v>5592</v>
      </c>
      <c r="HGD1" s="48" t="s">
        <v>5593</v>
      </c>
      <c r="HGE1" s="48" t="s">
        <v>5594</v>
      </c>
      <c r="HGF1" s="48" t="s">
        <v>5595</v>
      </c>
      <c r="HGG1" s="48" t="s">
        <v>5596</v>
      </c>
      <c r="HGH1" s="48" t="s">
        <v>5597</v>
      </c>
      <c r="HGI1" s="48" t="s">
        <v>5598</v>
      </c>
      <c r="HGJ1" s="48" t="s">
        <v>5599</v>
      </c>
      <c r="HGK1" s="48" t="s">
        <v>5600</v>
      </c>
      <c r="HGL1" s="48" t="s">
        <v>5601</v>
      </c>
      <c r="HGM1" s="48" t="s">
        <v>5602</v>
      </c>
      <c r="HGN1" s="48" t="s">
        <v>5603</v>
      </c>
      <c r="HGO1" s="48" t="s">
        <v>5604</v>
      </c>
      <c r="HGP1" s="48" t="s">
        <v>5605</v>
      </c>
      <c r="HGQ1" s="48" t="s">
        <v>5606</v>
      </c>
      <c r="HGR1" s="48" t="s">
        <v>5607</v>
      </c>
      <c r="HGS1" s="48" t="s">
        <v>5608</v>
      </c>
      <c r="HGT1" s="48" t="s">
        <v>5609</v>
      </c>
      <c r="HGU1" s="48" t="s">
        <v>5610</v>
      </c>
      <c r="HGV1" s="48" t="s">
        <v>5611</v>
      </c>
      <c r="HGW1" s="48" t="s">
        <v>5612</v>
      </c>
      <c r="HGX1" s="48" t="s">
        <v>5613</v>
      </c>
      <c r="HGY1" s="48" t="s">
        <v>5614</v>
      </c>
      <c r="HGZ1" s="48" t="s">
        <v>5615</v>
      </c>
      <c r="HHA1" s="48" t="s">
        <v>5616</v>
      </c>
      <c r="HHB1" s="48" t="s">
        <v>5617</v>
      </c>
      <c r="HHC1" s="48" t="s">
        <v>5618</v>
      </c>
      <c r="HHD1" s="48" t="s">
        <v>5619</v>
      </c>
      <c r="HHE1" s="48" t="s">
        <v>5620</v>
      </c>
      <c r="HHF1" s="48" t="s">
        <v>5621</v>
      </c>
      <c r="HHG1" s="48" t="s">
        <v>5622</v>
      </c>
      <c r="HHH1" s="48" t="s">
        <v>5623</v>
      </c>
      <c r="HHI1" s="48" t="s">
        <v>5624</v>
      </c>
      <c r="HHJ1" s="48" t="s">
        <v>5625</v>
      </c>
      <c r="HHK1" s="48" t="s">
        <v>5626</v>
      </c>
      <c r="HHL1" s="48" t="s">
        <v>5627</v>
      </c>
      <c r="HHM1" s="48" t="s">
        <v>5628</v>
      </c>
      <c r="HHN1" s="48" t="s">
        <v>5629</v>
      </c>
      <c r="HHO1" s="48" t="s">
        <v>5630</v>
      </c>
      <c r="HHP1" s="48" t="s">
        <v>5631</v>
      </c>
      <c r="HHQ1" s="48" t="s">
        <v>5632</v>
      </c>
      <c r="HHR1" s="48" t="s">
        <v>5633</v>
      </c>
      <c r="HHS1" s="48" t="s">
        <v>5634</v>
      </c>
      <c r="HHT1" s="48" t="s">
        <v>5635</v>
      </c>
      <c r="HHU1" s="48" t="s">
        <v>5636</v>
      </c>
      <c r="HHV1" s="48" t="s">
        <v>5637</v>
      </c>
      <c r="HHW1" s="48" t="s">
        <v>5638</v>
      </c>
      <c r="HHX1" s="48" t="s">
        <v>5639</v>
      </c>
      <c r="HHY1" s="48" t="s">
        <v>5640</v>
      </c>
      <c r="HHZ1" s="48" t="s">
        <v>5641</v>
      </c>
      <c r="HIA1" s="48" t="s">
        <v>5642</v>
      </c>
      <c r="HIB1" s="48" t="s">
        <v>5643</v>
      </c>
      <c r="HIC1" s="48" t="s">
        <v>5644</v>
      </c>
      <c r="HID1" s="48" t="s">
        <v>5645</v>
      </c>
      <c r="HIE1" s="48" t="s">
        <v>5646</v>
      </c>
      <c r="HIF1" s="48" t="s">
        <v>5647</v>
      </c>
      <c r="HIG1" s="48" t="s">
        <v>5648</v>
      </c>
      <c r="HIH1" s="48" t="s">
        <v>5649</v>
      </c>
      <c r="HII1" s="48" t="s">
        <v>5650</v>
      </c>
      <c r="HIJ1" s="48" t="s">
        <v>5651</v>
      </c>
      <c r="HIK1" s="48" t="s">
        <v>5652</v>
      </c>
      <c r="HIL1" s="48" t="s">
        <v>5653</v>
      </c>
      <c r="HIM1" s="48" t="s">
        <v>5654</v>
      </c>
      <c r="HIN1" s="48" t="s">
        <v>5655</v>
      </c>
      <c r="HIO1" s="48" t="s">
        <v>5656</v>
      </c>
      <c r="HIP1" s="48" t="s">
        <v>5657</v>
      </c>
      <c r="HIQ1" s="48" t="s">
        <v>5658</v>
      </c>
      <c r="HIR1" s="48" t="s">
        <v>5659</v>
      </c>
      <c r="HIS1" s="48" t="s">
        <v>5660</v>
      </c>
      <c r="HIT1" s="48" t="s">
        <v>5661</v>
      </c>
      <c r="HIU1" s="48" t="s">
        <v>5662</v>
      </c>
      <c r="HIV1" s="48" t="s">
        <v>5663</v>
      </c>
      <c r="HIW1" s="48" t="s">
        <v>5664</v>
      </c>
      <c r="HIX1" s="48" t="s">
        <v>5665</v>
      </c>
      <c r="HIY1" s="48" t="s">
        <v>5666</v>
      </c>
      <c r="HIZ1" s="48" t="s">
        <v>5667</v>
      </c>
      <c r="HJA1" s="48" t="s">
        <v>5668</v>
      </c>
      <c r="HJB1" s="48" t="s">
        <v>5669</v>
      </c>
      <c r="HJC1" s="48" t="s">
        <v>5670</v>
      </c>
      <c r="HJD1" s="48" t="s">
        <v>5671</v>
      </c>
      <c r="HJE1" s="48" t="s">
        <v>5672</v>
      </c>
      <c r="HJF1" s="48" t="s">
        <v>5673</v>
      </c>
      <c r="HJG1" s="48" t="s">
        <v>5674</v>
      </c>
      <c r="HJH1" s="48" t="s">
        <v>5675</v>
      </c>
      <c r="HJI1" s="48" t="s">
        <v>5676</v>
      </c>
      <c r="HJJ1" s="48" t="s">
        <v>5677</v>
      </c>
      <c r="HJK1" s="48" t="s">
        <v>5678</v>
      </c>
      <c r="HJL1" s="48" t="s">
        <v>5679</v>
      </c>
      <c r="HJM1" s="48" t="s">
        <v>5680</v>
      </c>
      <c r="HJN1" s="48" t="s">
        <v>5681</v>
      </c>
      <c r="HJO1" s="48" t="s">
        <v>5682</v>
      </c>
      <c r="HJP1" s="48" t="s">
        <v>5683</v>
      </c>
      <c r="HJQ1" s="48" t="s">
        <v>5684</v>
      </c>
      <c r="HJR1" s="48" t="s">
        <v>5685</v>
      </c>
      <c r="HJS1" s="48" t="s">
        <v>5686</v>
      </c>
      <c r="HJT1" s="48" t="s">
        <v>5687</v>
      </c>
      <c r="HJU1" s="48" t="s">
        <v>5688</v>
      </c>
      <c r="HJV1" s="48" t="s">
        <v>5689</v>
      </c>
      <c r="HJW1" s="48" t="s">
        <v>5690</v>
      </c>
      <c r="HJX1" s="48" t="s">
        <v>5691</v>
      </c>
      <c r="HJY1" s="48" t="s">
        <v>5692</v>
      </c>
      <c r="HJZ1" s="48" t="s">
        <v>5693</v>
      </c>
      <c r="HKA1" s="48" t="s">
        <v>5694</v>
      </c>
      <c r="HKB1" s="48" t="s">
        <v>5695</v>
      </c>
      <c r="HKC1" s="48" t="s">
        <v>5696</v>
      </c>
      <c r="HKD1" s="48" t="s">
        <v>5697</v>
      </c>
      <c r="HKE1" s="48" t="s">
        <v>5698</v>
      </c>
      <c r="HKF1" s="48" t="s">
        <v>5699</v>
      </c>
      <c r="HKG1" s="48" t="s">
        <v>5700</v>
      </c>
      <c r="HKH1" s="48" t="s">
        <v>5701</v>
      </c>
      <c r="HKI1" s="48" t="s">
        <v>5702</v>
      </c>
      <c r="HKJ1" s="48" t="s">
        <v>5703</v>
      </c>
      <c r="HKK1" s="48" t="s">
        <v>5704</v>
      </c>
      <c r="HKL1" s="48" t="s">
        <v>5705</v>
      </c>
      <c r="HKM1" s="48" t="s">
        <v>5706</v>
      </c>
      <c r="HKN1" s="48" t="s">
        <v>5707</v>
      </c>
      <c r="HKO1" s="48" t="s">
        <v>5708</v>
      </c>
      <c r="HKP1" s="48" t="s">
        <v>5709</v>
      </c>
      <c r="HKQ1" s="48" t="s">
        <v>5710</v>
      </c>
      <c r="HKR1" s="48" t="s">
        <v>5711</v>
      </c>
      <c r="HKS1" s="48" t="s">
        <v>5712</v>
      </c>
      <c r="HKT1" s="48" t="s">
        <v>5713</v>
      </c>
      <c r="HKU1" s="48" t="s">
        <v>5714</v>
      </c>
      <c r="HKV1" s="48" t="s">
        <v>5715</v>
      </c>
      <c r="HKW1" s="48" t="s">
        <v>5716</v>
      </c>
      <c r="HKX1" s="48" t="s">
        <v>5717</v>
      </c>
      <c r="HKY1" s="48" t="s">
        <v>5718</v>
      </c>
      <c r="HKZ1" s="48" t="s">
        <v>5719</v>
      </c>
      <c r="HLA1" s="48" t="s">
        <v>5720</v>
      </c>
      <c r="HLB1" s="48" t="s">
        <v>5721</v>
      </c>
      <c r="HLC1" s="48" t="s">
        <v>5722</v>
      </c>
      <c r="HLD1" s="48" t="s">
        <v>5723</v>
      </c>
      <c r="HLE1" s="48" t="s">
        <v>5724</v>
      </c>
      <c r="HLF1" s="48" t="s">
        <v>5725</v>
      </c>
      <c r="HLG1" s="48" t="s">
        <v>5726</v>
      </c>
      <c r="HLH1" s="48" t="s">
        <v>5727</v>
      </c>
      <c r="HLI1" s="48" t="s">
        <v>5728</v>
      </c>
      <c r="HLJ1" s="48" t="s">
        <v>5729</v>
      </c>
      <c r="HLK1" s="48" t="s">
        <v>5730</v>
      </c>
      <c r="HLL1" s="48" t="s">
        <v>5731</v>
      </c>
      <c r="HLM1" s="48" t="s">
        <v>5732</v>
      </c>
      <c r="HLN1" s="48" t="s">
        <v>5733</v>
      </c>
      <c r="HLO1" s="48" t="s">
        <v>5734</v>
      </c>
      <c r="HLP1" s="48" t="s">
        <v>5735</v>
      </c>
      <c r="HLQ1" s="48" t="s">
        <v>5736</v>
      </c>
      <c r="HLR1" s="48" t="s">
        <v>5737</v>
      </c>
      <c r="HLS1" s="48" t="s">
        <v>5738</v>
      </c>
      <c r="HLT1" s="48" t="s">
        <v>5739</v>
      </c>
      <c r="HLU1" s="48" t="s">
        <v>5740</v>
      </c>
      <c r="HLV1" s="48" t="s">
        <v>5741</v>
      </c>
      <c r="HLW1" s="48" t="s">
        <v>5742</v>
      </c>
      <c r="HLX1" s="48" t="s">
        <v>5743</v>
      </c>
      <c r="HLY1" s="48" t="s">
        <v>5744</v>
      </c>
      <c r="HLZ1" s="48" t="s">
        <v>5745</v>
      </c>
      <c r="HMA1" s="48" t="s">
        <v>5746</v>
      </c>
      <c r="HMB1" s="48" t="s">
        <v>5747</v>
      </c>
      <c r="HMC1" s="48" t="s">
        <v>5748</v>
      </c>
      <c r="HMD1" s="48" t="s">
        <v>5749</v>
      </c>
      <c r="HME1" s="48" t="s">
        <v>5750</v>
      </c>
      <c r="HMF1" s="48" t="s">
        <v>5751</v>
      </c>
      <c r="HMG1" s="48" t="s">
        <v>5752</v>
      </c>
      <c r="HMH1" s="48" t="s">
        <v>5753</v>
      </c>
      <c r="HMI1" s="48" t="s">
        <v>5754</v>
      </c>
      <c r="HMJ1" s="48" t="s">
        <v>5755</v>
      </c>
      <c r="HMK1" s="48" t="s">
        <v>5756</v>
      </c>
      <c r="HML1" s="48" t="s">
        <v>5757</v>
      </c>
      <c r="HMM1" s="48" t="s">
        <v>5758</v>
      </c>
      <c r="HMN1" s="48" t="s">
        <v>5759</v>
      </c>
      <c r="HMO1" s="48" t="s">
        <v>5760</v>
      </c>
      <c r="HMP1" s="48" t="s">
        <v>5761</v>
      </c>
      <c r="HMQ1" s="48" t="s">
        <v>5762</v>
      </c>
      <c r="HMR1" s="48" t="s">
        <v>5763</v>
      </c>
      <c r="HMS1" s="48" t="s">
        <v>5764</v>
      </c>
      <c r="HMT1" s="48" t="s">
        <v>5765</v>
      </c>
      <c r="HMU1" s="48" t="s">
        <v>5766</v>
      </c>
      <c r="HMV1" s="48" t="s">
        <v>5767</v>
      </c>
      <c r="HMW1" s="48" t="s">
        <v>5768</v>
      </c>
      <c r="HMX1" s="48" t="s">
        <v>5769</v>
      </c>
      <c r="HMY1" s="48" t="s">
        <v>5770</v>
      </c>
      <c r="HMZ1" s="48" t="s">
        <v>5771</v>
      </c>
      <c r="HNA1" s="48" t="s">
        <v>5772</v>
      </c>
      <c r="HNB1" s="48" t="s">
        <v>5773</v>
      </c>
      <c r="HNC1" s="48" t="s">
        <v>5774</v>
      </c>
      <c r="HND1" s="48" t="s">
        <v>5775</v>
      </c>
      <c r="HNE1" s="48" t="s">
        <v>5776</v>
      </c>
      <c r="HNF1" s="48" t="s">
        <v>5777</v>
      </c>
      <c r="HNG1" s="48" t="s">
        <v>5778</v>
      </c>
      <c r="HNH1" s="48" t="s">
        <v>5779</v>
      </c>
      <c r="HNI1" s="48" t="s">
        <v>5780</v>
      </c>
      <c r="HNJ1" s="48" t="s">
        <v>5781</v>
      </c>
      <c r="HNK1" s="48" t="s">
        <v>5782</v>
      </c>
      <c r="HNL1" s="48" t="s">
        <v>5783</v>
      </c>
      <c r="HNM1" s="48" t="s">
        <v>5784</v>
      </c>
      <c r="HNN1" s="48" t="s">
        <v>5785</v>
      </c>
      <c r="HNO1" s="48" t="s">
        <v>5786</v>
      </c>
      <c r="HNP1" s="48" t="s">
        <v>5787</v>
      </c>
      <c r="HNQ1" s="48" t="s">
        <v>5788</v>
      </c>
      <c r="HNR1" s="48" t="s">
        <v>5789</v>
      </c>
      <c r="HNS1" s="48" t="s">
        <v>5790</v>
      </c>
      <c r="HNT1" s="48" t="s">
        <v>5791</v>
      </c>
      <c r="HNU1" s="48" t="s">
        <v>5792</v>
      </c>
      <c r="HNV1" s="48" t="s">
        <v>5793</v>
      </c>
      <c r="HNW1" s="48" t="s">
        <v>5794</v>
      </c>
      <c r="HNX1" s="48" t="s">
        <v>5795</v>
      </c>
      <c r="HNY1" s="48" t="s">
        <v>5796</v>
      </c>
      <c r="HNZ1" s="48" t="s">
        <v>5797</v>
      </c>
      <c r="HOA1" s="48" t="s">
        <v>5798</v>
      </c>
      <c r="HOB1" s="48" t="s">
        <v>5799</v>
      </c>
      <c r="HOC1" s="48" t="s">
        <v>5800</v>
      </c>
      <c r="HOD1" s="48" t="s">
        <v>5801</v>
      </c>
      <c r="HOE1" s="48" t="s">
        <v>5802</v>
      </c>
      <c r="HOF1" s="48" t="s">
        <v>5803</v>
      </c>
      <c r="HOG1" s="48" t="s">
        <v>5804</v>
      </c>
      <c r="HOH1" s="48" t="s">
        <v>5805</v>
      </c>
      <c r="HOI1" s="48" t="s">
        <v>5806</v>
      </c>
      <c r="HOJ1" s="48" t="s">
        <v>5807</v>
      </c>
      <c r="HOK1" s="48" t="s">
        <v>5808</v>
      </c>
      <c r="HOL1" s="48" t="s">
        <v>5809</v>
      </c>
      <c r="HOM1" s="48" t="s">
        <v>5810</v>
      </c>
      <c r="HON1" s="48" t="s">
        <v>5811</v>
      </c>
      <c r="HOO1" s="48" t="s">
        <v>5812</v>
      </c>
      <c r="HOP1" s="48" t="s">
        <v>5813</v>
      </c>
      <c r="HOQ1" s="48" t="s">
        <v>5814</v>
      </c>
      <c r="HOR1" s="48" t="s">
        <v>5815</v>
      </c>
      <c r="HOS1" s="48" t="s">
        <v>5816</v>
      </c>
      <c r="HOT1" s="48" t="s">
        <v>5817</v>
      </c>
      <c r="HOU1" s="48" t="s">
        <v>5818</v>
      </c>
      <c r="HOV1" s="48" t="s">
        <v>5819</v>
      </c>
      <c r="HOW1" s="48" t="s">
        <v>5820</v>
      </c>
      <c r="HOX1" s="48" t="s">
        <v>5821</v>
      </c>
      <c r="HOY1" s="48" t="s">
        <v>5822</v>
      </c>
      <c r="HOZ1" s="48" t="s">
        <v>5823</v>
      </c>
      <c r="HPA1" s="48" t="s">
        <v>5824</v>
      </c>
      <c r="HPB1" s="48" t="s">
        <v>5825</v>
      </c>
      <c r="HPC1" s="48" t="s">
        <v>5826</v>
      </c>
      <c r="HPD1" s="48" t="s">
        <v>5827</v>
      </c>
      <c r="HPE1" s="48" t="s">
        <v>5828</v>
      </c>
      <c r="HPF1" s="48" t="s">
        <v>5829</v>
      </c>
      <c r="HPG1" s="48" t="s">
        <v>5830</v>
      </c>
      <c r="HPH1" s="48" t="s">
        <v>5831</v>
      </c>
      <c r="HPI1" s="48" t="s">
        <v>5832</v>
      </c>
      <c r="HPJ1" s="48" t="s">
        <v>5833</v>
      </c>
      <c r="HPK1" s="48" t="s">
        <v>5834</v>
      </c>
      <c r="HPL1" s="48" t="s">
        <v>5835</v>
      </c>
      <c r="HPM1" s="48" t="s">
        <v>5836</v>
      </c>
      <c r="HPN1" s="48" t="s">
        <v>5837</v>
      </c>
      <c r="HPO1" s="48" t="s">
        <v>5838</v>
      </c>
      <c r="HPP1" s="48" t="s">
        <v>5839</v>
      </c>
      <c r="HPQ1" s="48" t="s">
        <v>5840</v>
      </c>
      <c r="HPR1" s="48" t="s">
        <v>5841</v>
      </c>
      <c r="HPS1" s="48" t="s">
        <v>5842</v>
      </c>
      <c r="HPT1" s="48" t="s">
        <v>5843</v>
      </c>
      <c r="HPU1" s="48" t="s">
        <v>5844</v>
      </c>
      <c r="HPV1" s="48" t="s">
        <v>5845</v>
      </c>
      <c r="HPW1" s="48" t="s">
        <v>5846</v>
      </c>
      <c r="HPX1" s="48" t="s">
        <v>5847</v>
      </c>
      <c r="HPY1" s="48" t="s">
        <v>5848</v>
      </c>
      <c r="HPZ1" s="48" t="s">
        <v>5849</v>
      </c>
      <c r="HQA1" s="48" t="s">
        <v>5850</v>
      </c>
      <c r="HQB1" s="48" t="s">
        <v>5851</v>
      </c>
      <c r="HQC1" s="48" t="s">
        <v>5852</v>
      </c>
      <c r="HQD1" s="48" t="s">
        <v>5853</v>
      </c>
      <c r="HQE1" s="48" t="s">
        <v>5854</v>
      </c>
      <c r="HQF1" s="48" t="s">
        <v>5855</v>
      </c>
      <c r="HQG1" s="48" t="s">
        <v>5856</v>
      </c>
      <c r="HQH1" s="48" t="s">
        <v>5857</v>
      </c>
      <c r="HQI1" s="48" t="s">
        <v>5858</v>
      </c>
      <c r="HQJ1" s="48" t="s">
        <v>5859</v>
      </c>
      <c r="HQK1" s="48" t="s">
        <v>5860</v>
      </c>
      <c r="HQL1" s="48" t="s">
        <v>5861</v>
      </c>
      <c r="HQM1" s="48" t="s">
        <v>5862</v>
      </c>
      <c r="HQN1" s="48" t="s">
        <v>5863</v>
      </c>
      <c r="HQO1" s="48" t="s">
        <v>5864</v>
      </c>
      <c r="HQP1" s="48" t="s">
        <v>5865</v>
      </c>
      <c r="HQQ1" s="48" t="s">
        <v>5866</v>
      </c>
      <c r="HQR1" s="48" t="s">
        <v>5867</v>
      </c>
      <c r="HQS1" s="48" t="s">
        <v>5868</v>
      </c>
      <c r="HQT1" s="48" t="s">
        <v>5869</v>
      </c>
      <c r="HQU1" s="48" t="s">
        <v>5870</v>
      </c>
      <c r="HQV1" s="48" t="s">
        <v>5871</v>
      </c>
      <c r="HQW1" s="48" t="s">
        <v>5872</v>
      </c>
      <c r="HQX1" s="48" t="s">
        <v>5873</v>
      </c>
      <c r="HQY1" s="48" t="s">
        <v>5874</v>
      </c>
      <c r="HQZ1" s="48" t="s">
        <v>5875</v>
      </c>
      <c r="HRA1" s="48" t="s">
        <v>5876</v>
      </c>
      <c r="HRB1" s="48" t="s">
        <v>5877</v>
      </c>
      <c r="HRC1" s="48" t="s">
        <v>5878</v>
      </c>
      <c r="HRD1" s="48" t="s">
        <v>5879</v>
      </c>
      <c r="HRE1" s="48" t="s">
        <v>5880</v>
      </c>
      <c r="HRF1" s="48" t="s">
        <v>5881</v>
      </c>
      <c r="HRG1" s="48" t="s">
        <v>5882</v>
      </c>
      <c r="HRH1" s="48" t="s">
        <v>5883</v>
      </c>
      <c r="HRI1" s="48" t="s">
        <v>5884</v>
      </c>
      <c r="HRJ1" s="48" t="s">
        <v>5885</v>
      </c>
      <c r="HRK1" s="48" t="s">
        <v>5886</v>
      </c>
      <c r="HRL1" s="48" t="s">
        <v>5887</v>
      </c>
      <c r="HRM1" s="48" t="s">
        <v>5888</v>
      </c>
      <c r="HRN1" s="48" t="s">
        <v>5889</v>
      </c>
      <c r="HRO1" s="48" t="s">
        <v>5890</v>
      </c>
      <c r="HRP1" s="48" t="s">
        <v>5891</v>
      </c>
      <c r="HRQ1" s="48" t="s">
        <v>5892</v>
      </c>
      <c r="HRR1" s="48" t="s">
        <v>5893</v>
      </c>
      <c r="HRS1" s="48" t="s">
        <v>5894</v>
      </c>
      <c r="HRT1" s="48" t="s">
        <v>5895</v>
      </c>
      <c r="HRU1" s="48" t="s">
        <v>5896</v>
      </c>
      <c r="HRV1" s="48" t="s">
        <v>5897</v>
      </c>
      <c r="HRW1" s="48" t="s">
        <v>5898</v>
      </c>
      <c r="HRX1" s="48" t="s">
        <v>5899</v>
      </c>
      <c r="HRY1" s="48" t="s">
        <v>5900</v>
      </c>
      <c r="HRZ1" s="48" t="s">
        <v>5901</v>
      </c>
      <c r="HSA1" s="48" t="s">
        <v>5902</v>
      </c>
      <c r="HSB1" s="48" t="s">
        <v>5903</v>
      </c>
      <c r="HSC1" s="48" t="s">
        <v>5904</v>
      </c>
      <c r="HSD1" s="48" t="s">
        <v>5905</v>
      </c>
      <c r="HSE1" s="48" t="s">
        <v>5906</v>
      </c>
      <c r="HSF1" s="48" t="s">
        <v>5907</v>
      </c>
      <c r="HSG1" s="48" t="s">
        <v>5908</v>
      </c>
      <c r="HSH1" s="48" t="s">
        <v>5909</v>
      </c>
      <c r="HSI1" s="48" t="s">
        <v>5910</v>
      </c>
      <c r="HSJ1" s="48" t="s">
        <v>5911</v>
      </c>
      <c r="HSK1" s="48" t="s">
        <v>5912</v>
      </c>
      <c r="HSL1" s="48" t="s">
        <v>5913</v>
      </c>
      <c r="HSM1" s="48" t="s">
        <v>5914</v>
      </c>
      <c r="HSN1" s="48" t="s">
        <v>5915</v>
      </c>
      <c r="HSO1" s="48" t="s">
        <v>5916</v>
      </c>
      <c r="HSP1" s="48" t="s">
        <v>5917</v>
      </c>
      <c r="HSQ1" s="48" t="s">
        <v>5918</v>
      </c>
      <c r="HSR1" s="48" t="s">
        <v>5919</v>
      </c>
      <c r="HSS1" s="48" t="s">
        <v>5920</v>
      </c>
      <c r="HST1" s="48" t="s">
        <v>5921</v>
      </c>
      <c r="HSU1" s="48" t="s">
        <v>5922</v>
      </c>
      <c r="HSV1" s="48" t="s">
        <v>5923</v>
      </c>
      <c r="HSW1" s="48" t="s">
        <v>5924</v>
      </c>
      <c r="HSX1" s="48" t="s">
        <v>5925</v>
      </c>
      <c r="HSY1" s="48" t="s">
        <v>5926</v>
      </c>
      <c r="HSZ1" s="48" t="s">
        <v>5927</v>
      </c>
      <c r="HTA1" s="48" t="s">
        <v>5928</v>
      </c>
      <c r="HTB1" s="48" t="s">
        <v>5929</v>
      </c>
      <c r="HTC1" s="48" t="s">
        <v>5930</v>
      </c>
      <c r="HTD1" s="48" t="s">
        <v>5931</v>
      </c>
      <c r="HTE1" s="48" t="s">
        <v>5932</v>
      </c>
      <c r="HTF1" s="48" t="s">
        <v>5933</v>
      </c>
      <c r="HTG1" s="48" t="s">
        <v>5934</v>
      </c>
      <c r="HTH1" s="48" t="s">
        <v>5935</v>
      </c>
      <c r="HTI1" s="48" t="s">
        <v>5936</v>
      </c>
      <c r="HTJ1" s="48" t="s">
        <v>5937</v>
      </c>
      <c r="HTK1" s="48" t="s">
        <v>5938</v>
      </c>
      <c r="HTL1" s="48" t="s">
        <v>5939</v>
      </c>
      <c r="HTM1" s="48" t="s">
        <v>5940</v>
      </c>
      <c r="HTN1" s="48" t="s">
        <v>5941</v>
      </c>
      <c r="HTO1" s="48" t="s">
        <v>5942</v>
      </c>
      <c r="HTP1" s="48" t="s">
        <v>5943</v>
      </c>
      <c r="HTQ1" s="48" t="s">
        <v>5944</v>
      </c>
      <c r="HTR1" s="48" t="s">
        <v>5945</v>
      </c>
      <c r="HTS1" s="48" t="s">
        <v>5946</v>
      </c>
      <c r="HTT1" s="48" t="s">
        <v>5947</v>
      </c>
      <c r="HTU1" s="48" t="s">
        <v>5948</v>
      </c>
      <c r="HTV1" s="48" t="s">
        <v>5949</v>
      </c>
      <c r="HTW1" s="48" t="s">
        <v>5950</v>
      </c>
      <c r="HTX1" s="48" t="s">
        <v>5951</v>
      </c>
      <c r="HTY1" s="48" t="s">
        <v>5952</v>
      </c>
      <c r="HTZ1" s="48" t="s">
        <v>5953</v>
      </c>
      <c r="HUA1" s="48" t="s">
        <v>5954</v>
      </c>
      <c r="HUB1" s="48" t="s">
        <v>5955</v>
      </c>
      <c r="HUC1" s="48" t="s">
        <v>5956</v>
      </c>
      <c r="HUD1" s="48" t="s">
        <v>5957</v>
      </c>
      <c r="HUE1" s="48" t="s">
        <v>5958</v>
      </c>
      <c r="HUF1" s="48" t="s">
        <v>5959</v>
      </c>
      <c r="HUG1" s="48" t="s">
        <v>5960</v>
      </c>
      <c r="HUH1" s="48" t="s">
        <v>5961</v>
      </c>
      <c r="HUI1" s="48" t="s">
        <v>5962</v>
      </c>
      <c r="HUJ1" s="48" t="s">
        <v>5963</v>
      </c>
      <c r="HUK1" s="48" t="s">
        <v>5964</v>
      </c>
      <c r="HUL1" s="48" t="s">
        <v>5965</v>
      </c>
      <c r="HUM1" s="48" t="s">
        <v>5966</v>
      </c>
      <c r="HUN1" s="48" t="s">
        <v>5967</v>
      </c>
      <c r="HUO1" s="48" t="s">
        <v>5968</v>
      </c>
      <c r="HUP1" s="48" t="s">
        <v>5969</v>
      </c>
      <c r="HUQ1" s="48" t="s">
        <v>5970</v>
      </c>
      <c r="HUR1" s="48" t="s">
        <v>5971</v>
      </c>
      <c r="HUS1" s="48" t="s">
        <v>5972</v>
      </c>
      <c r="HUT1" s="48" t="s">
        <v>5973</v>
      </c>
      <c r="HUU1" s="48" t="s">
        <v>5974</v>
      </c>
      <c r="HUV1" s="48" t="s">
        <v>5975</v>
      </c>
      <c r="HUW1" s="48" t="s">
        <v>5976</v>
      </c>
      <c r="HUX1" s="48" t="s">
        <v>5977</v>
      </c>
      <c r="HUY1" s="48" t="s">
        <v>5978</v>
      </c>
      <c r="HUZ1" s="48" t="s">
        <v>5979</v>
      </c>
      <c r="HVA1" s="48" t="s">
        <v>5980</v>
      </c>
      <c r="HVB1" s="48" t="s">
        <v>5981</v>
      </c>
      <c r="HVC1" s="48" t="s">
        <v>5982</v>
      </c>
      <c r="HVD1" s="48" t="s">
        <v>5983</v>
      </c>
      <c r="HVE1" s="48" t="s">
        <v>5984</v>
      </c>
      <c r="HVF1" s="48" t="s">
        <v>5985</v>
      </c>
      <c r="HVG1" s="48" t="s">
        <v>5986</v>
      </c>
      <c r="HVH1" s="48" t="s">
        <v>5987</v>
      </c>
      <c r="HVI1" s="48" t="s">
        <v>5988</v>
      </c>
      <c r="HVJ1" s="48" t="s">
        <v>5989</v>
      </c>
      <c r="HVK1" s="48" t="s">
        <v>5990</v>
      </c>
      <c r="HVL1" s="48" t="s">
        <v>5991</v>
      </c>
      <c r="HVM1" s="48" t="s">
        <v>5992</v>
      </c>
      <c r="HVN1" s="48" t="s">
        <v>5993</v>
      </c>
      <c r="HVO1" s="48" t="s">
        <v>5994</v>
      </c>
      <c r="HVP1" s="48" t="s">
        <v>5995</v>
      </c>
      <c r="HVQ1" s="48" t="s">
        <v>5996</v>
      </c>
      <c r="HVR1" s="48" t="s">
        <v>5997</v>
      </c>
      <c r="HVS1" s="48" t="s">
        <v>5998</v>
      </c>
      <c r="HVT1" s="48" t="s">
        <v>5999</v>
      </c>
      <c r="HVU1" s="48" t="s">
        <v>6000</v>
      </c>
      <c r="HVV1" s="48" t="s">
        <v>6001</v>
      </c>
      <c r="HVW1" s="48" t="s">
        <v>6002</v>
      </c>
      <c r="HVX1" s="48" t="s">
        <v>6003</v>
      </c>
      <c r="HVY1" s="48" t="s">
        <v>6004</v>
      </c>
      <c r="HVZ1" s="48" t="s">
        <v>6005</v>
      </c>
      <c r="HWA1" s="48" t="s">
        <v>6006</v>
      </c>
      <c r="HWB1" s="48" t="s">
        <v>6007</v>
      </c>
      <c r="HWC1" s="48" t="s">
        <v>6008</v>
      </c>
      <c r="HWD1" s="48" t="s">
        <v>6009</v>
      </c>
      <c r="HWE1" s="48" t="s">
        <v>6010</v>
      </c>
      <c r="HWF1" s="48" t="s">
        <v>6011</v>
      </c>
      <c r="HWG1" s="48" t="s">
        <v>6012</v>
      </c>
      <c r="HWH1" s="48" t="s">
        <v>6013</v>
      </c>
      <c r="HWI1" s="48" t="s">
        <v>6014</v>
      </c>
      <c r="HWJ1" s="48" t="s">
        <v>6015</v>
      </c>
      <c r="HWK1" s="48" t="s">
        <v>6016</v>
      </c>
      <c r="HWL1" s="48" t="s">
        <v>6017</v>
      </c>
      <c r="HWM1" s="48" t="s">
        <v>6018</v>
      </c>
      <c r="HWN1" s="48" t="s">
        <v>6019</v>
      </c>
      <c r="HWO1" s="48" t="s">
        <v>6020</v>
      </c>
      <c r="HWP1" s="48" t="s">
        <v>6021</v>
      </c>
      <c r="HWQ1" s="48" t="s">
        <v>6022</v>
      </c>
      <c r="HWR1" s="48" t="s">
        <v>6023</v>
      </c>
      <c r="HWS1" s="48" t="s">
        <v>6024</v>
      </c>
      <c r="HWT1" s="48" t="s">
        <v>6025</v>
      </c>
      <c r="HWU1" s="48" t="s">
        <v>6026</v>
      </c>
      <c r="HWV1" s="48" t="s">
        <v>6027</v>
      </c>
      <c r="HWW1" s="48" t="s">
        <v>6028</v>
      </c>
      <c r="HWX1" s="48" t="s">
        <v>6029</v>
      </c>
      <c r="HWY1" s="48" t="s">
        <v>6030</v>
      </c>
      <c r="HWZ1" s="48" t="s">
        <v>6031</v>
      </c>
      <c r="HXA1" s="48" t="s">
        <v>6032</v>
      </c>
      <c r="HXB1" s="48" t="s">
        <v>6033</v>
      </c>
      <c r="HXC1" s="48" t="s">
        <v>6034</v>
      </c>
      <c r="HXD1" s="48" t="s">
        <v>6035</v>
      </c>
      <c r="HXE1" s="48" t="s">
        <v>6036</v>
      </c>
      <c r="HXF1" s="48" t="s">
        <v>6037</v>
      </c>
      <c r="HXG1" s="48" t="s">
        <v>6038</v>
      </c>
      <c r="HXH1" s="48" t="s">
        <v>6039</v>
      </c>
      <c r="HXI1" s="48" t="s">
        <v>6040</v>
      </c>
      <c r="HXJ1" s="48" t="s">
        <v>6041</v>
      </c>
      <c r="HXK1" s="48" t="s">
        <v>6042</v>
      </c>
      <c r="HXL1" s="48" t="s">
        <v>6043</v>
      </c>
      <c r="HXM1" s="48" t="s">
        <v>6044</v>
      </c>
      <c r="HXN1" s="48" t="s">
        <v>6045</v>
      </c>
      <c r="HXO1" s="48" t="s">
        <v>6046</v>
      </c>
      <c r="HXP1" s="48" t="s">
        <v>6047</v>
      </c>
      <c r="HXQ1" s="48" t="s">
        <v>6048</v>
      </c>
      <c r="HXR1" s="48" t="s">
        <v>6049</v>
      </c>
      <c r="HXS1" s="48" t="s">
        <v>6050</v>
      </c>
      <c r="HXT1" s="48" t="s">
        <v>6051</v>
      </c>
      <c r="HXU1" s="48" t="s">
        <v>6052</v>
      </c>
      <c r="HXV1" s="48" t="s">
        <v>6053</v>
      </c>
      <c r="HXW1" s="48" t="s">
        <v>6054</v>
      </c>
      <c r="HXX1" s="48" t="s">
        <v>6055</v>
      </c>
      <c r="HXY1" s="48" t="s">
        <v>6056</v>
      </c>
      <c r="HXZ1" s="48" t="s">
        <v>6057</v>
      </c>
      <c r="HYA1" s="48" t="s">
        <v>6058</v>
      </c>
      <c r="HYB1" s="48" t="s">
        <v>6059</v>
      </c>
      <c r="HYC1" s="48" t="s">
        <v>6060</v>
      </c>
      <c r="HYD1" s="48" t="s">
        <v>6061</v>
      </c>
      <c r="HYE1" s="48" t="s">
        <v>6062</v>
      </c>
      <c r="HYF1" s="48" t="s">
        <v>6063</v>
      </c>
      <c r="HYG1" s="48" t="s">
        <v>6064</v>
      </c>
      <c r="HYH1" s="48" t="s">
        <v>6065</v>
      </c>
      <c r="HYI1" s="48" t="s">
        <v>6066</v>
      </c>
      <c r="HYJ1" s="48" t="s">
        <v>6067</v>
      </c>
      <c r="HYK1" s="48" t="s">
        <v>6068</v>
      </c>
      <c r="HYL1" s="48" t="s">
        <v>6069</v>
      </c>
      <c r="HYM1" s="48" t="s">
        <v>6070</v>
      </c>
      <c r="HYN1" s="48" t="s">
        <v>6071</v>
      </c>
      <c r="HYO1" s="48" t="s">
        <v>6072</v>
      </c>
      <c r="HYP1" s="48" t="s">
        <v>6073</v>
      </c>
      <c r="HYQ1" s="48" t="s">
        <v>6074</v>
      </c>
      <c r="HYR1" s="48" t="s">
        <v>6075</v>
      </c>
      <c r="HYS1" s="48" t="s">
        <v>6076</v>
      </c>
      <c r="HYT1" s="48" t="s">
        <v>6077</v>
      </c>
      <c r="HYU1" s="48" t="s">
        <v>6078</v>
      </c>
      <c r="HYV1" s="48" t="s">
        <v>6079</v>
      </c>
      <c r="HYW1" s="48" t="s">
        <v>6080</v>
      </c>
      <c r="HYX1" s="48" t="s">
        <v>6081</v>
      </c>
      <c r="HYY1" s="48" t="s">
        <v>6082</v>
      </c>
      <c r="HYZ1" s="48" t="s">
        <v>6083</v>
      </c>
      <c r="HZA1" s="48" t="s">
        <v>6084</v>
      </c>
      <c r="HZB1" s="48" t="s">
        <v>6085</v>
      </c>
      <c r="HZC1" s="48" t="s">
        <v>6086</v>
      </c>
      <c r="HZD1" s="48" t="s">
        <v>6087</v>
      </c>
      <c r="HZE1" s="48" t="s">
        <v>6088</v>
      </c>
      <c r="HZF1" s="48" t="s">
        <v>6089</v>
      </c>
      <c r="HZG1" s="48" t="s">
        <v>6090</v>
      </c>
      <c r="HZH1" s="48" t="s">
        <v>6091</v>
      </c>
      <c r="HZI1" s="48" t="s">
        <v>6092</v>
      </c>
      <c r="HZJ1" s="48" t="s">
        <v>6093</v>
      </c>
      <c r="HZK1" s="48" t="s">
        <v>6094</v>
      </c>
      <c r="HZL1" s="48" t="s">
        <v>6095</v>
      </c>
      <c r="HZM1" s="48" t="s">
        <v>6096</v>
      </c>
      <c r="HZN1" s="48" t="s">
        <v>6097</v>
      </c>
      <c r="HZO1" s="48" t="s">
        <v>6098</v>
      </c>
      <c r="HZP1" s="48" t="s">
        <v>6099</v>
      </c>
      <c r="HZQ1" s="48" t="s">
        <v>6100</v>
      </c>
      <c r="HZR1" s="48" t="s">
        <v>6101</v>
      </c>
      <c r="HZS1" s="48" t="s">
        <v>6102</v>
      </c>
      <c r="HZT1" s="48" t="s">
        <v>6103</v>
      </c>
      <c r="HZU1" s="48" t="s">
        <v>6104</v>
      </c>
      <c r="HZV1" s="48" t="s">
        <v>6105</v>
      </c>
      <c r="HZW1" s="48" t="s">
        <v>6106</v>
      </c>
      <c r="HZX1" s="48" t="s">
        <v>6107</v>
      </c>
      <c r="HZY1" s="48" t="s">
        <v>6108</v>
      </c>
      <c r="HZZ1" s="48" t="s">
        <v>6109</v>
      </c>
      <c r="IAA1" s="48" t="s">
        <v>6110</v>
      </c>
      <c r="IAB1" s="48" t="s">
        <v>6111</v>
      </c>
      <c r="IAC1" s="48" t="s">
        <v>6112</v>
      </c>
      <c r="IAD1" s="48" t="s">
        <v>6113</v>
      </c>
      <c r="IAE1" s="48" t="s">
        <v>6114</v>
      </c>
      <c r="IAF1" s="48" t="s">
        <v>6115</v>
      </c>
      <c r="IAG1" s="48" t="s">
        <v>6116</v>
      </c>
      <c r="IAH1" s="48" t="s">
        <v>6117</v>
      </c>
      <c r="IAI1" s="48" t="s">
        <v>6118</v>
      </c>
      <c r="IAJ1" s="48" t="s">
        <v>6119</v>
      </c>
      <c r="IAK1" s="48" t="s">
        <v>6120</v>
      </c>
      <c r="IAL1" s="48" t="s">
        <v>6121</v>
      </c>
      <c r="IAM1" s="48" t="s">
        <v>6122</v>
      </c>
      <c r="IAN1" s="48" t="s">
        <v>6123</v>
      </c>
      <c r="IAO1" s="48" t="s">
        <v>6124</v>
      </c>
      <c r="IAP1" s="48" t="s">
        <v>6125</v>
      </c>
      <c r="IAQ1" s="48" t="s">
        <v>6126</v>
      </c>
      <c r="IAR1" s="48" t="s">
        <v>6127</v>
      </c>
      <c r="IAS1" s="48" t="s">
        <v>6128</v>
      </c>
      <c r="IAT1" s="48" t="s">
        <v>6129</v>
      </c>
      <c r="IAU1" s="48" t="s">
        <v>6130</v>
      </c>
      <c r="IAV1" s="48" t="s">
        <v>6131</v>
      </c>
      <c r="IAW1" s="48" t="s">
        <v>6132</v>
      </c>
      <c r="IAX1" s="48" t="s">
        <v>6133</v>
      </c>
      <c r="IAY1" s="48" t="s">
        <v>6134</v>
      </c>
      <c r="IAZ1" s="48" t="s">
        <v>6135</v>
      </c>
      <c r="IBA1" s="48" t="s">
        <v>6136</v>
      </c>
      <c r="IBB1" s="48" t="s">
        <v>6137</v>
      </c>
      <c r="IBC1" s="48" t="s">
        <v>6138</v>
      </c>
      <c r="IBD1" s="48" t="s">
        <v>6139</v>
      </c>
      <c r="IBE1" s="48" t="s">
        <v>6140</v>
      </c>
      <c r="IBF1" s="48" t="s">
        <v>6141</v>
      </c>
      <c r="IBG1" s="48" t="s">
        <v>6142</v>
      </c>
      <c r="IBH1" s="48" t="s">
        <v>6143</v>
      </c>
      <c r="IBI1" s="48" t="s">
        <v>6144</v>
      </c>
      <c r="IBJ1" s="48" t="s">
        <v>6145</v>
      </c>
      <c r="IBK1" s="48" t="s">
        <v>6146</v>
      </c>
      <c r="IBL1" s="48" t="s">
        <v>6147</v>
      </c>
      <c r="IBM1" s="48" t="s">
        <v>6148</v>
      </c>
      <c r="IBN1" s="48" t="s">
        <v>6149</v>
      </c>
      <c r="IBO1" s="48" t="s">
        <v>6150</v>
      </c>
      <c r="IBP1" s="48" t="s">
        <v>6151</v>
      </c>
      <c r="IBQ1" s="48" t="s">
        <v>6152</v>
      </c>
      <c r="IBR1" s="48" t="s">
        <v>6153</v>
      </c>
      <c r="IBS1" s="48" t="s">
        <v>6154</v>
      </c>
      <c r="IBT1" s="48" t="s">
        <v>6155</v>
      </c>
      <c r="IBU1" s="48" t="s">
        <v>6156</v>
      </c>
      <c r="IBV1" s="48" t="s">
        <v>6157</v>
      </c>
      <c r="IBW1" s="48" t="s">
        <v>6158</v>
      </c>
      <c r="IBX1" s="48" t="s">
        <v>6159</v>
      </c>
      <c r="IBY1" s="48" t="s">
        <v>6160</v>
      </c>
      <c r="IBZ1" s="48" t="s">
        <v>6161</v>
      </c>
      <c r="ICA1" s="48" t="s">
        <v>6162</v>
      </c>
      <c r="ICB1" s="48" t="s">
        <v>6163</v>
      </c>
      <c r="ICC1" s="48" t="s">
        <v>6164</v>
      </c>
      <c r="ICD1" s="48" t="s">
        <v>6165</v>
      </c>
      <c r="ICE1" s="48" t="s">
        <v>6166</v>
      </c>
      <c r="ICF1" s="48" t="s">
        <v>6167</v>
      </c>
      <c r="ICG1" s="48" t="s">
        <v>6168</v>
      </c>
      <c r="ICH1" s="48" t="s">
        <v>6169</v>
      </c>
      <c r="ICI1" s="48" t="s">
        <v>6170</v>
      </c>
      <c r="ICJ1" s="48" t="s">
        <v>6171</v>
      </c>
      <c r="ICK1" s="48" t="s">
        <v>6172</v>
      </c>
      <c r="ICL1" s="48" t="s">
        <v>6173</v>
      </c>
      <c r="ICM1" s="48" t="s">
        <v>6174</v>
      </c>
      <c r="ICN1" s="48" t="s">
        <v>6175</v>
      </c>
      <c r="ICO1" s="48" t="s">
        <v>6176</v>
      </c>
      <c r="ICP1" s="48" t="s">
        <v>6177</v>
      </c>
      <c r="ICQ1" s="48" t="s">
        <v>6178</v>
      </c>
      <c r="ICR1" s="48" t="s">
        <v>6179</v>
      </c>
      <c r="ICS1" s="48" t="s">
        <v>6180</v>
      </c>
      <c r="ICT1" s="48" t="s">
        <v>6181</v>
      </c>
      <c r="ICU1" s="48" t="s">
        <v>6182</v>
      </c>
      <c r="ICV1" s="48" t="s">
        <v>6183</v>
      </c>
      <c r="ICW1" s="48" t="s">
        <v>6184</v>
      </c>
      <c r="ICX1" s="48" t="s">
        <v>6185</v>
      </c>
      <c r="ICY1" s="48" t="s">
        <v>6186</v>
      </c>
      <c r="ICZ1" s="48" t="s">
        <v>6187</v>
      </c>
      <c r="IDA1" s="48" t="s">
        <v>6188</v>
      </c>
      <c r="IDB1" s="48" t="s">
        <v>6189</v>
      </c>
      <c r="IDC1" s="48" t="s">
        <v>6190</v>
      </c>
      <c r="IDD1" s="48" t="s">
        <v>6191</v>
      </c>
      <c r="IDE1" s="48" t="s">
        <v>6192</v>
      </c>
      <c r="IDF1" s="48" t="s">
        <v>6193</v>
      </c>
      <c r="IDG1" s="48" t="s">
        <v>6194</v>
      </c>
      <c r="IDH1" s="48" t="s">
        <v>6195</v>
      </c>
      <c r="IDI1" s="48" t="s">
        <v>6196</v>
      </c>
      <c r="IDJ1" s="48" t="s">
        <v>6197</v>
      </c>
      <c r="IDK1" s="48" t="s">
        <v>6198</v>
      </c>
      <c r="IDL1" s="48" t="s">
        <v>6199</v>
      </c>
      <c r="IDM1" s="48" t="s">
        <v>6200</v>
      </c>
      <c r="IDN1" s="48" t="s">
        <v>6201</v>
      </c>
      <c r="IDO1" s="48" t="s">
        <v>6202</v>
      </c>
      <c r="IDP1" s="48" t="s">
        <v>6203</v>
      </c>
      <c r="IDQ1" s="48" t="s">
        <v>6204</v>
      </c>
      <c r="IDR1" s="48" t="s">
        <v>6205</v>
      </c>
      <c r="IDS1" s="48" t="s">
        <v>6206</v>
      </c>
      <c r="IDT1" s="48" t="s">
        <v>6207</v>
      </c>
      <c r="IDU1" s="48" t="s">
        <v>6208</v>
      </c>
      <c r="IDV1" s="48" t="s">
        <v>6209</v>
      </c>
      <c r="IDW1" s="48" t="s">
        <v>6210</v>
      </c>
      <c r="IDX1" s="48" t="s">
        <v>6211</v>
      </c>
      <c r="IDY1" s="48" t="s">
        <v>6212</v>
      </c>
      <c r="IDZ1" s="48" t="s">
        <v>6213</v>
      </c>
      <c r="IEA1" s="48" t="s">
        <v>6214</v>
      </c>
      <c r="IEB1" s="48" t="s">
        <v>6215</v>
      </c>
      <c r="IEC1" s="48" t="s">
        <v>6216</v>
      </c>
      <c r="IED1" s="48" t="s">
        <v>6217</v>
      </c>
      <c r="IEE1" s="48" t="s">
        <v>6218</v>
      </c>
      <c r="IEF1" s="48" t="s">
        <v>6219</v>
      </c>
      <c r="IEG1" s="48" t="s">
        <v>6220</v>
      </c>
      <c r="IEH1" s="48" t="s">
        <v>6221</v>
      </c>
      <c r="IEI1" s="48" t="s">
        <v>6222</v>
      </c>
      <c r="IEJ1" s="48" t="s">
        <v>6223</v>
      </c>
      <c r="IEK1" s="48" t="s">
        <v>6224</v>
      </c>
      <c r="IEL1" s="48" t="s">
        <v>6225</v>
      </c>
      <c r="IEM1" s="48" t="s">
        <v>6226</v>
      </c>
      <c r="IEN1" s="48" t="s">
        <v>6227</v>
      </c>
      <c r="IEO1" s="48" t="s">
        <v>6228</v>
      </c>
      <c r="IEP1" s="48" t="s">
        <v>6229</v>
      </c>
      <c r="IEQ1" s="48" t="s">
        <v>6230</v>
      </c>
      <c r="IER1" s="48" t="s">
        <v>6231</v>
      </c>
      <c r="IES1" s="48" t="s">
        <v>6232</v>
      </c>
      <c r="IET1" s="48" t="s">
        <v>6233</v>
      </c>
      <c r="IEU1" s="48" t="s">
        <v>6234</v>
      </c>
      <c r="IEV1" s="48" t="s">
        <v>6235</v>
      </c>
      <c r="IEW1" s="48" t="s">
        <v>6236</v>
      </c>
      <c r="IEX1" s="48" t="s">
        <v>6237</v>
      </c>
      <c r="IEY1" s="48" t="s">
        <v>6238</v>
      </c>
      <c r="IEZ1" s="48" t="s">
        <v>6239</v>
      </c>
      <c r="IFA1" s="48" t="s">
        <v>6240</v>
      </c>
      <c r="IFB1" s="48" t="s">
        <v>6241</v>
      </c>
      <c r="IFC1" s="48" t="s">
        <v>6242</v>
      </c>
      <c r="IFD1" s="48" t="s">
        <v>6243</v>
      </c>
      <c r="IFE1" s="48" t="s">
        <v>6244</v>
      </c>
      <c r="IFF1" s="48" t="s">
        <v>6245</v>
      </c>
      <c r="IFG1" s="48" t="s">
        <v>6246</v>
      </c>
      <c r="IFH1" s="48" t="s">
        <v>6247</v>
      </c>
      <c r="IFI1" s="48" t="s">
        <v>6248</v>
      </c>
      <c r="IFJ1" s="48" t="s">
        <v>6249</v>
      </c>
      <c r="IFK1" s="48" t="s">
        <v>6250</v>
      </c>
      <c r="IFL1" s="48" t="s">
        <v>6251</v>
      </c>
      <c r="IFM1" s="48" t="s">
        <v>6252</v>
      </c>
      <c r="IFN1" s="48" t="s">
        <v>6253</v>
      </c>
      <c r="IFO1" s="48" t="s">
        <v>6254</v>
      </c>
      <c r="IFP1" s="48" t="s">
        <v>6255</v>
      </c>
      <c r="IFQ1" s="48" t="s">
        <v>6256</v>
      </c>
      <c r="IFR1" s="48" t="s">
        <v>6257</v>
      </c>
      <c r="IFS1" s="48" t="s">
        <v>6258</v>
      </c>
      <c r="IFT1" s="48" t="s">
        <v>6259</v>
      </c>
      <c r="IFU1" s="48" t="s">
        <v>6260</v>
      </c>
      <c r="IFV1" s="48" t="s">
        <v>6261</v>
      </c>
      <c r="IFW1" s="48" t="s">
        <v>6262</v>
      </c>
      <c r="IFX1" s="48" t="s">
        <v>6263</v>
      </c>
      <c r="IFY1" s="48" t="s">
        <v>6264</v>
      </c>
      <c r="IFZ1" s="48" t="s">
        <v>6265</v>
      </c>
      <c r="IGA1" s="48" t="s">
        <v>6266</v>
      </c>
      <c r="IGB1" s="48" t="s">
        <v>6267</v>
      </c>
      <c r="IGC1" s="48" t="s">
        <v>6268</v>
      </c>
      <c r="IGD1" s="48" t="s">
        <v>6269</v>
      </c>
      <c r="IGE1" s="48" t="s">
        <v>6270</v>
      </c>
      <c r="IGF1" s="48" t="s">
        <v>6271</v>
      </c>
      <c r="IGG1" s="48" t="s">
        <v>6272</v>
      </c>
      <c r="IGH1" s="48" t="s">
        <v>6273</v>
      </c>
      <c r="IGI1" s="48" t="s">
        <v>6274</v>
      </c>
      <c r="IGJ1" s="48" t="s">
        <v>6275</v>
      </c>
      <c r="IGK1" s="48" t="s">
        <v>6276</v>
      </c>
      <c r="IGL1" s="48" t="s">
        <v>6277</v>
      </c>
      <c r="IGM1" s="48" t="s">
        <v>6278</v>
      </c>
      <c r="IGN1" s="48" t="s">
        <v>6279</v>
      </c>
      <c r="IGO1" s="48" t="s">
        <v>6280</v>
      </c>
      <c r="IGP1" s="48" t="s">
        <v>6281</v>
      </c>
      <c r="IGQ1" s="48" t="s">
        <v>6282</v>
      </c>
      <c r="IGR1" s="48" t="s">
        <v>6283</v>
      </c>
      <c r="IGS1" s="48" t="s">
        <v>6284</v>
      </c>
      <c r="IGT1" s="48" t="s">
        <v>6285</v>
      </c>
      <c r="IGU1" s="48" t="s">
        <v>6286</v>
      </c>
      <c r="IGV1" s="48" t="s">
        <v>6287</v>
      </c>
      <c r="IGW1" s="48" t="s">
        <v>6288</v>
      </c>
      <c r="IGX1" s="48" t="s">
        <v>6289</v>
      </c>
      <c r="IGY1" s="48" t="s">
        <v>6290</v>
      </c>
      <c r="IGZ1" s="48" t="s">
        <v>6291</v>
      </c>
      <c r="IHA1" s="48" t="s">
        <v>6292</v>
      </c>
      <c r="IHB1" s="48" t="s">
        <v>6293</v>
      </c>
      <c r="IHC1" s="48" t="s">
        <v>6294</v>
      </c>
      <c r="IHD1" s="48" t="s">
        <v>6295</v>
      </c>
      <c r="IHE1" s="48" t="s">
        <v>6296</v>
      </c>
      <c r="IHF1" s="48" t="s">
        <v>6297</v>
      </c>
      <c r="IHG1" s="48" t="s">
        <v>6298</v>
      </c>
      <c r="IHH1" s="48" t="s">
        <v>6299</v>
      </c>
      <c r="IHI1" s="48" t="s">
        <v>6300</v>
      </c>
      <c r="IHJ1" s="48" t="s">
        <v>6301</v>
      </c>
      <c r="IHK1" s="48" t="s">
        <v>6302</v>
      </c>
      <c r="IHL1" s="48" t="s">
        <v>6303</v>
      </c>
      <c r="IHM1" s="48" t="s">
        <v>6304</v>
      </c>
      <c r="IHN1" s="48" t="s">
        <v>6305</v>
      </c>
      <c r="IHO1" s="48" t="s">
        <v>6306</v>
      </c>
      <c r="IHP1" s="48" t="s">
        <v>6307</v>
      </c>
      <c r="IHQ1" s="48" t="s">
        <v>6308</v>
      </c>
      <c r="IHR1" s="48" t="s">
        <v>6309</v>
      </c>
      <c r="IHS1" s="48" t="s">
        <v>6310</v>
      </c>
      <c r="IHT1" s="48" t="s">
        <v>6311</v>
      </c>
      <c r="IHU1" s="48" t="s">
        <v>6312</v>
      </c>
      <c r="IHV1" s="48" t="s">
        <v>6313</v>
      </c>
      <c r="IHW1" s="48" t="s">
        <v>6314</v>
      </c>
      <c r="IHX1" s="48" t="s">
        <v>6315</v>
      </c>
      <c r="IHY1" s="48" t="s">
        <v>6316</v>
      </c>
      <c r="IHZ1" s="48" t="s">
        <v>6317</v>
      </c>
      <c r="IIA1" s="48" t="s">
        <v>6318</v>
      </c>
      <c r="IIB1" s="48" t="s">
        <v>6319</v>
      </c>
      <c r="IIC1" s="48" t="s">
        <v>6320</v>
      </c>
      <c r="IID1" s="48" t="s">
        <v>6321</v>
      </c>
      <c r="IIE1" s="48" t="s">
        <v>6322</v>
      </c>
      <c r="IIF1" s="48" t="s">
        <v>6323</v>
      </c>
      <c r="IIG1" s="48" t="s">
        <v>6324</v>
      </c>
      <c r="IIH1" s="48" t="s">
        <v>6325</v>
      </c>
      <c r="III1" s="48" t="s">
        <v>6326</v>
      </c>
      <c r="IIJ1" s="48" t="s">
        <v>6327</v>
      </c>
      <c r="IIK1" s="48" t="s">
        <v>6328</v>
      </c>
      <c r="IIL1" s="48" t="s">
        <v>6329</v>
      </c>
      <c r="IIM1" s="48" t="s">
        <v>6330</v>
      </c>
      <c r="IIN1" s="48" t="s">
        <v>6331</v>
      </c>
      <c r="IIO1" s="48" t="s">
        <v>6332</v>
      </c>
      <c r="IIP1" s="48" t="s">
        <v>6333</v>
      </c>
      <c r="IIQ1" s="48" t="s">
        <v>6334</v>
      </c>
      <c r="IIR1" s="48" t="s">
        <v>6335</v>
      </c>
      <c r="IIS1" s="48" t="s">
        <v>6336</v>
      </c>
      <c r="IIT1" s="48" t="s">
        <v>6337</v>
      </c>
      <c r="IIU1" s="48" t="s">
        <v>6338</v>
      </c>
      <c r="IIV1" s="48" t="s">
        <v>6339</v>
      </c>
      <c r="IIW1" s="48" t="s">
        <v>6340</v>
      </c>
      <c r="IIX1" s="48" t="s">
        <v>6341</v>
      </c>
      <c r="IIY1" s="48" t="s">
        <v>6342</v>
      </c>
      <c r="IIZ1" s="48" t="s">
        <v>6343</v>
      </c>
      <c r="IJA1" s="48" t="s">
        <v>6344</v>
      </c>
      <c r="IJB1" s="48" t="s">
        <v>6345</v>
      </c>
      <c r="IJC1" s="48" t="s">
        <v>6346</v>
      </c>
      <c r="IJD1" s="48" t="s">
        <v>6347</v>
      </c>
      <c r="IJE1" s="48" t="s">
        <v>6348</v>
      </c>
      <c r="IJF1" s="48" t="s">
        <v>6349</v>
      </c>
      <c r="IJG1" s="48" t="s">
        <v>6350</v>
      </c>
      <c r="IJH1" s="48" t="s">
        <v>6351</v>
      </c>
      <c r="IJI1" s="48" t="s">
        <v>6352</v>
      </c>
      <c r="IJJ1" s="48" t="s">
        <v>6353</v>
      </c>
      <c r="IJK1" s="48" t="s">
        <v>6354</v>
      </c>
      <c r="IJL1" s="48" t="s">
        <v>6355</v>
      </c>
      <c r="IJM1" s="48" t="s">
        <v>6356</v>
      </c>
      <c r="IJN1" s="48" t="s">
        <v>6357</v>
      </c>
      <c r="IJO1" s="48" t="s">
        <v>6358</v>
      </c>
      <c r="IJP1" s="48" t="s">
        <v>6359</v>
      </c>
      <c r="IJQ1" s="48" t="s">
        <v>6360</v>
      </c>
      <c r="IJR1" s="48" t="s">
        <v>6361</v>
      </c>
      <c r="IJS1" s="48" t="s">
        <v>6362</v>
      </c>
      <c r="IJT1" s="48" t="s">
        <v>6363</v>
      </c>
      <c r="IJU1" s="48" t="s">
        <v>6364</v>
      </c>
      <c r="IJV1" s="48" t="s">
        <v>6365</v>
      </c>
      <c r="IJW1" s="48" t="s">
        <v>6366</v>
      </c>
      <c r="IJX1" s="48" t="s">
        <v>6367</v>
      </c>
      <c r="IJY1" s="48" t="s">
        <v>6368</v>
      </c>
      <c r="IJZ1" s="48" t="s">
        <v>6369</v>
      </c>
      <c r="IKA1" s="48" t="s">
        <v>6370</v>
      </c>
      <c r="IKB1" s="48" t="s">
        <v>6371</v>
      </c>
      <c r="IKC1" s="48" t="s">
        <v>6372</v>
      </c>
      <c r="IKD1" s="48" t="s">
        <v>6373</v>
      </c>
      <c r="IKE1" s="48" t="s">
        <v>6374</v>
      </c>
      <c r="IKF1" s="48" t="s">
        <v>6375</v>
      </c>
      <c r="IKG1" s="48" t="s">
        <v>6376</v>
      </c>
      <c r="IKH1" s="48" t="s">
        <v>6377</v>
      </c>
      <c r="IKI1" s="48" t="s">
        <v>6378</v>
      </c>
      <c r="IKJ1" s="48" t="s">
        <v>6379</v>
      </c>
      <c r="IKK1" s="48" t="s">
        <v>6380</v>
      </c>
      <c r="IKL1" s="48" t="s">
        <v>6381</v>
      </c>
      <c r="IKM1" s="48" t="s">
        <v>6382</v>
      </c>
      <c r="IKN1" s="48" t="s">
        <v>6383</v>
      </c>
      <c r="IKO1" s="48" t="s">
        <v>6384</v>
      </c>
      <c r="IKP1" s="48" t="s">
        <v>6385</v>
      </c>
      <c r="IKQ1" s="48" t="s">
        <v>6386</v>
      </c>
      <c r="IKR1" s="48" t="s">
        <v>6387</v>
      </c>
      <c r="IKS1" s="48" t="s">
        <v>6388</v>
      </c>
      <c r="IKT1" s="48" t="s">
        <v>6389</v>
      </c>
      <c r="IKU1" s="48" t="s">
        <v>6390</v>
      </c>
      <c r="IKV1" s="48" t="s">
        <v>6391</v>
      </c>
      <c r="IKW1" s="48" t="s">
        <v>6392</v>
      </c>
      <c r="IKX1" s="48" t="s">
        <v>6393</v>
      </c>
      <c r="IKY1" s="48" t="s">
        <v>6394</v>
      </c>
      <c r="IKZ1" s="48" t="s">
        <v>6395</v>
      </c>
      <c r="ILA1" s="48" t="s">
        <v>6396</v>
      </c>
      <c r="ILB1" s="48" t="s">
        <v>6397</v>
      </c>
      <c r="ILC1" s="48" t="s">
        <v>6398</v>
      </c>
      <c r="ILD1" s="48" t="s">
        <v>6399</v>
      </c>
      <c r="ILE1" s="48" t="s">
        <v>6400</v>
      </c>
      <c r="ILF1" s="48" t="s">
        <v>6401</v>
      </c>
      <c r="ILG1" s="48" t="s">
        <v>6402</v>
      </c>
      <c r="ILH1" s="48" t="s">
        <v>6403</v>
      </c>
      <c r="ILI1" s="48" t="s">
        <v>6404</v>
      </c>
      <c r="ILJ1" s="48" t="s">
        <v>6405</v>
      </c>
      <c r="ILK1" s="48" t="s">
        <v>6406</v>
      </c>
      <c r="ILL1" s="48" t="s">
        <v>6407</v>
      </c>
      <c r="ILM1" s="48" t="s">
        <v>6408</v>
      </c>
      <c r="ILN1" s="48" t="s">
        <v>6409</v>
      </c>
      <c r="ILO1" s="48" t="s">
        <v>6410</v>
      </c>
      <c r="ILP1" s="48" t="s">
        <v>6411</v>
      </c>
      <c r="ILQ1" s="48" t="s">
        <v>6412</v>
      </c>
      <c r="ILR1" s="48" t="s">
        <v>6413</v>
      </c>
      <c r="ILS1" s="48" t="s">
        <v>6414</v>
      </c>
      <c r="ILT1" s="48" t="s">
        <v>6415</v>
      </c>
      <c r="ILU1" s="48" t="s">
        <v>6416</v>
      </c>
      <c r="ILV1" s="48" t="s">
        <v>6417</v>
      </c>
      <c r="ILW1" s="48" t="s">
        <v>6418</v>
      </c>
      <c r="ILX1" s="48" t="s">
        <v>6419</v>
      </c>
      <c r="ILY1" s="48" t="s">
        <v>6420</v>
      </c>
      <c r="ILZ1" s="48" t="s">
        <v>6421</v>
      </c>
      <c r="IMA1" s="48" t="s">
        <v>6422</v>
      </c>
      <c r="IMB1" s="48" t="s">
        <v>6423</v>
      </c>
      <c r="IMC1" s="48" t="s">
        <v>6424</v>
      </c>
      <c r="IMD1" s="48" t="s">
        <v>6425</v>
      </c>
      <c r="IME1" s="48" t="s">
        <v>6426</v>
      </c>
      <c r="IMF1" s="48" t="s">
        <v>6427</v>
      </c>
      <c r="IMG1" s="48" t="s">
        <v>6428</v>
      </c>
      <c r="IMH1" s="48" t="s">
        <v>6429</v>
      </c>
      <c r="IMI1" s="48" t="s">
        <v>6430</v>
      </c>
      <c r="IMJ1" s="48" t="s">
        <v>6431</v>
      </c>
      <c r="IMK1" s="48" t="s">
        <v>6432</v>
      </c>
      <c r="IML1" s="48" t="s">
        <v>6433</v>
      </c>
      <c r="IMM1" s="48" t="s">
        <v>6434</v>
      </c>
      <c r="IMN1" s="48" t="s">
        <v>6435</v>
      </c>
      <c r="IMO1" s="48" t="s">
        <v>6436</v>
      </c>
      <c r="IMP1" s="48" t="s">
        <v>6437</v>
      </c>
      <c r="IMQ1" s="48" t="s">
        <v>6438</v>
      </c>
      <c r="IMR1" s="48" t="s">
        <v>6439</v>
      </c>
      <c r="IMS1" s="48" t="s">
        <v>6440</v>
      </c>
      <c r="IMT1" s="48" t="s">
        <v>6441</v>
      </c>
      <c r="IMU1" s="48" t="s">
        <v>6442</v>
      </c>
      <c r="IMV1" s="48" t="s">
        <v>6443</v>
      </c>
      <c r="IMW1" s="48" t="s">
        <v>6444</v>
      </c>
      <c r="IMX1" s="48" t="s">
        <v>6445</v>
      </c>
      <c r="IMY1" s="48" t="s">
        <v>6446</v>
      </c>
      <c r="IMZ1" s="48" t="s">
        <v>6447</v>
      </c>
      <c r="INA1" s="48" t="s">
        <v>6448</v>
      </c>
      <c r="INB1" s="48" t="s">
        <v>6449</v>
      </c>
      <c r="INC1" s="48" t="s">
        <v>6450</v>
      </c>
      <c r="IND1" s="48" t="s">
        <v>6451</v>
      </c>
      <c r="INE1" s="48" t="s">
        <v>6452</v>
      </c>
      <c r="INF1" s="48" t="s">
        <v>6453</v>
      </c>
      <c r="ING1" s="48" t="s">
        <v>6454</v>
      </c>
      <c r="INH1" s="48" t="s">
        <v>6455</v>
      </c>
      <c r="INI1" s="48" t="s">
        <v>6456</v>
      </c>
      <c r="INJ1" s="48" t="s">
        <v>6457</v>
      </c>
      <c r="INK1" s="48" t="s">
        <v>6458</v>
      </c>
      <c r="INL1" s="48" t="s">
        <v>6459</v>
      </c>
      <c r="INM1" s="48" t="s">
        <v>6460</v>
      </c>
      <c r="INN1" s="48" t="s">
        <v>6461</v>
      </c>
      <c r="INO1" s="48" t="s">
        <v>6462</v>
      </c>
      <c r="INP1" s="48" t="s">
        <v>6463</v>
      </c>
      <c r="INQ1" s="48" t="s">
        <v>6464</v>
      </c>
      <c r="INR1" s="48" t="s">
        <v>6465</v>
      </c>
      <c r="INS1" s="48" t="s">
        <v>6466</v>
      </c>
      <c r="INT1" s="48" t="s">
        <v>6467</v>
      </c>
      <c r="INU1" s="48" t="s">
        <v>6468</v>
      </c>
      <c r="INV1" s="48" t="s">
        <v>6469</v>
      </c>
      <c r="INW1" s="48" t="s">
        <v>6470</v>
      </c>
      <c r="INX1" s="48" t="s">
        <v>6471</v>
      </c>
      <c r="INY1" s="48" t="s">
        <v>6472</v>
      </c>
      <c r="INZ1" s="48" t="s">
        <v>6473</v>
      </c>
      <c r="IOA1" s="48" t="s">
        <v>6474</v>
      </c>
      <c r="IOB1" s="48" t="s">
        <v>6475</v>
      </c>
      <c r="IOC1" s="48" t="s">
        <v>6476</v>
      </c>
      <c r="IOD1" s="48" t="s">
        <v>6477</v>
      </c>
      <c r="IOE1" s="48" t="s">
        <v>6478</v>
      </c>
      <c r="IOF1" s="48" t="s">
        <v>6479</v>
      </c>
      <c r="IOG1" s="48" t="s">
        <v>6480</v>
      </c>
      <c r="IOH1" s="48" t="s">
        <v>6481</v>
      </c>
      <c r="IOI1" s="48" t="s">
        <v>6482</v>
      </c>
      <c r="IOJ1" s="48" t="s">
        <v>6483</v>
      </c>
      <c r="IOK1" s="48" t="s">
        <v>6484</v>
      </c>
      <c r="IOL1" s="48" t="s">
        <v>6485</v>
      </c>
      <c r="IOM1" s="48" t="s">
        <v>6486</v>
      </c>
      <c r="ION1" s="48" t="s">
        <v>6487</v>
      </c>
      <c r="IOO1" s="48" t="s">
        <v>6488</v>
      </c>
      <c r="IOP1" s="48" t="s">
        <v>6489</v>
      </c>
      <c r="IOQ1" s="48" t="s">
        <v>6490</v>
      </c>
      <c r="IOR1" s="48" t="s">
        <v>6491</v>
      </c>
      <c r="IOS1" s="48" t="s">
        <v>6492</v>
      </c>
      <c r="IOT1" s="48" t="s">
        <v>6493</v>
      </c>
      <c r="IOU1" s="48" t="s">
        <v>6494</v>
      </c>
      <c r="IOV1" s="48" t="s">
        <v>6495</v>
      </c>
      <c r="IOW1" s="48" t="s">
        <v>6496</v>
      </c>
      <c r="IOX1" s="48" t="s">
        <v>6497</v>
      </c>
      <c r="IOY1" s="48" t="s">
        <v>6498</v>
      </c>
      <c r="IOZ1" s="48" t="s">
        <v>6499</v>
      </c>
      <c r="IPA1" s="48" t="s">
        <v>6500</v>
      </c>
      <c r="IPB1" s="48" t="s">
        <v>6501</v>
      </c>
      <c r="IPC1" s="48" t="s">
        <v>6502</v>
      </c>
      <c r="IPD1" s="48" t="s">
        <v>6503</v>
      </c>
      <c r="IPE1" s="48" t="s">
        <v>6504</v>
      </c>
      <c r="IPF1" s="48" t="s">
        <v>6505</v>
      </c>
      <c r="IPG1" s="48" t="s">
        <v>6506</v>
      </c>
      <c r="IPH1" s="48" t="s">
        <v>6507</v>
      </c>
      <c r="IPI1" s="48" t="s">
        <v>6508</v>
      </c>
      <c r="IPJ1" s="48" t="s">
        <v>6509</v>
      </c>
      <c r="IPK1" s="48" t="s">
        <v>6510</v>
      </c>
      <c r="IPL1" s="48" t="s">
        <v>6511</v>
      </c>
      <c r="IPM1" s="48" t="s">
        <v>6512</v>
      </c>
      <c r="IPN1" s="48" t="s">
        <v>6513</v>
      </c>
      <c r="IPO1" s="48" t="s">
        <v>6514</v>
      </c>
      <c r="IPP1" s="48" t="s">
        <v>6515</v>
      </c>
      <c r="IPQ1" s="48" t="s">
        <v>6516</v>
      </c>
      <c r="IPR1" s="48" t="s">
        <v>6517</v>
      </c>
      <c r="IPS1" s="48" t="s">
        <v>6518</v>
      </c>
      <c r="IPT1" s="48" t="s">
        <v>6519</v>
      </c>
      <c r="IPU1" s="48" t="s">
        <v>6520</v>
      </c>
      <c r="IPV1" s="48" t="s">
        <v>6521</v>
      </c>
      <c r="IPW1" s="48" t="s">
        <v>6522</v>
      </c>
      <c r="IPX1" s="48" t="s">
        <v>6523</v>
      </c>
      <c r="IPY1" s="48" t="s">
        <v>6524</v>
      </c>
      <c r="IPZ1" s="48" t="s">
        <v>6525</v>
      </c>
      <c r="IQA1" s="48" t="s">
        <v>6526</v>
      </c>
      <c r="IQB1" s="48" t="s">
        <v>6527</v>
      </c>
      <c r="IQC1" s="48" t="s">
        <v>6528</v>
      </c>
      <c r="IQD1" s="48" t="s">
        <v>6529</v>
      </c>
      <c r="IQE1" s="48" t="s">
        <v>6530</v>
      </c>
      <c r="IQF1" s="48" t="s">
        <v>6531</v>
      </c>
      <c r="IQG1" s="48" t="s">
        <v>6532</v>
      </c>
      <c r="IQH1" s="48" t="s">
        <v>6533</v>
      </c>
      <c r="IQI1" s="48" t="s">
        <v>6534</v>
      </c>
      <c r="IQJ1" s="48" t="s">
        <v>6535</v>
      </c>
      <c r="IQK1" s="48" t="s">
        <v>6536</v>
      </c>
      <c r="IQL1" s="48" t="s">
        <v>6537</v>
      </c>
      <c r="IQM1" s="48" t="s">
        <v>6538</v>
      </c>
      <c r="IQN1" s="48" t="s">
        <v>6539</v>
      </c>
      <c r="IQO1" s="48" t="s">
        <v>6540</v>
      </c>
      <c r="IQP1" s="48" t="s">
        <v>6541</v>
      </c>
      <c r="IQQ1" s="48" t="s">
        <v>6542</v>
      </c>
      <c r="IQR1" s="48" t="s">
        <v>6543</v>
      </c>
      <c r="IQS1" s="48" t="s">
        <v>6544</v>
      </c>
      <c r="IQT1" s="48" t="s">
        <v>6545</v>
      </c>
      <c r="IQU1" s="48" t="s">
        <v>6546</v>
      </c>
      <c r="IQV1" s="48" t="s">
        <v>6547</v>
      </c>
      <c r="IQW1" s="48" t="s">
        <v>6548</v>
      </c>
      <c r="IQX1" s="48" t="s">
        <v>6549</v>
      </c>
      <c r="IQY1" s="48" t="s">
        <v>6550</v>
      </c>
      <c r="IQZ1" s="48" t="s">
        <v>6551</v>
      </c>
      <c r="IRA1" s="48" t="s">
        <v>6552</v>
      </c>
      <c r="IRB1" s="48" t="s">
        <v>6553</v>
      </c>
      <c r="IRC1" s="48" t="s">
        <v>6554</v>
      </c>
      <c r="IRD1" s="48" t="s">
        <v>6555</v>
      </c>
      <c r="IRE1" s="48" t="s">
        <v>6556</v>
      </c>
      <c r="IRF1" s="48" t="s">
        <v>6557</v>
      </c>
      <c r="IRG1" s="48" t="s">
        <v>6558</v>
      </c>
      <c r="IRH1" s="48" t="s">
        <v>6559</v>
      </c>
      <c r="IRI1" s="48" t="s">
        <v>6560</v>
      </c>
      <c r="IRJ1" s="48" t="s">
        <v>6561</v>
      </c>
      <c r="IRK1" s="48" t="s">
        <v>6562</v>
      </c>
      <c r="IRL1" s="48" t="s">
        <v>6563</v>
      </c>
      <c r="IRM1" s="48" t="s">
        <v>6564</v>
      </c>
      <c r="IRN1" s="48" t="s">
        <v>6565</v>
      </c>
      <c r="IRO1" s="48" t="s">
        <v>6566</v>
      </c>
      <c r="IRP1" s="48" t="s">
        <v>6567</v>
      </c>
      <c r="IRQ1" s="48" t="s">
        <v>6568</v>
      </c>
      <c r="IRR1" s="48" t="s">
        <v>6569</v>
      </c>
      <c r="IRS1" s="48" t="s">
        <v>6570</v>
      </c>
      <c r="IRT1" s="48" t="s">
        <v>6571</v>
      </c>
      <c r="IRU1" s="48" t="s">
        <v>6572</v>
      </c>
      <c r="IRV1" s="48" t="s">
        <v>6573</v>
      </c>
      <c r="IRW1" s="48" t="s">
        <v>6574</v>
      </c>
      <c r="IRX1" s="48" t="s">
        <v>6575</v>
      </c>
      <c r="IRY1" s="48" t="s">
        <v>6576</v>
      </c>
      <c r="IRZ1" s="48" t="s">
        <v>6577</v>
      </c>
      <c r="ISA1" s="48" t="s">
        <v>6578</v>
      </c>
      <c r="ISB1" s="48" t="s">
        <v>6579</v>
      </c>
      <c r="ISC1" s="48" t="s">
        <v>6580</v>
      </c>
      <c r="ISD1" s="48" t="s">
        <v>6581</v>
      </c>
      <c r="ISE1" s="48" t="s">
        <v>6582</v>
      </c>
      <c r="ISF1" s="48" t="s">
        <v>6583</v>
      </c>
      <c r="ISG1" s="48" t="s">
        <v>6584</v>
      </c>
      <c r="ISH1" s="48" t="s">
        <v>6585</v>
      </c>
      <c r="ISI1" s="48" t="s">
        <v>6586</v>
      </c>
      <c r="ISJ1" s="48" t="s">
        <v>6587</v>
      </c>
      <c r="ISK1" s="48" t="s">
        <v>6588</v>
      </c>
      <c r="ISL1" s="48" t="s">
        <v>6589</v>
      </c>
      <c r="ISM1" s="48" t="s">
        <v>6590</v>
      </c>
      <c r="ISN1" s="48" t="s">
        <v>6591</v>
      </c>
      <c r="ISO1" s="48" t="s">
        <v>6592</v>
      </c>
      <c r="ISP1" s="48" t="s">
        <v>6593</v>
      </c>
      <c r="ISQ1" s="48" t="s">
        <v>6594</v>
      </c>
      <c r="ISR1" s="48" t="s">
        <v>6595</v>
      </c>
      <c r="ISS1" s="48" t="s">
        <v>6596</v>
      </c>
      <c r="IST1" s="48" t="s">
        <v>6597</v>
      </c>
      <c r="ISU1" s="48" t="s">
        <v>6598</v>
      </c>
      <c r="ISV1" s="48" t="s">
        <v>6599</v>
      </c>
      <c r="ISW1" s="48" t="s">
        <v>6600</v>
      </c>
      <c r="ISX1" s="48" t="s">
        <v>6601</v>
      </c>
      <c r="ISY1" s="48" t="s">
        <v>6602</v>
      </c>
      <c r="ISZ1" s="48" t="s">
        <v>6603</v>
      </c>
      <c r="ITA1" s="48" t="s">
        <v>6604</v>
      </c>
      <c r="ITB1" s="48" t="s">
        <v>6605</v>
      </c>
      <c r="ITC1" s="48" t="s">
        <v>6606</v>
      </c>
      <c r="ITD1" s="48" t="s">
        <v>6607</v>
      </c>
      <c r="ITE1" s="48" t="s">
        <v>6608</v>
      </c>
      <c r="ITF1" s="48" t="s">
        <v>6609</v>
      </c>
      <c r="ITG1" s="48" t="s">
        <v>6610</v>
      </c>
      <c r="ITH1" s="48" t="s">
        <v>6611</v>
      </c>
      <c r="ITI1" s="48" t="s">
        <v>6612</v>
      </c>
      <c r="ITJ1" s="48" t="s">
        <v>6613</v>
      </c>
      <c r="ITK1" s="48" t="s">
        <v>6614</v>
      </c>
      <c r="ITL1" s="48" t="s">
        <v>6615</v>
      </c>
      <c r="ITM1" s="48" t="s">
        <v>6616</v>
      </c>
      <c r="ITN1" s="48" t="s">
        <v>6617</v>
      </c>
      <c r="ITO1" s="48" t="s">
        <v>6618</v>
      </c>
      <c r="ITP1" s="48" t="s">
        <v>6619</v>
      </c>
      <c r="ITQ1" s="48" t="s">
        <v>6620</v>
      </c>
      <c r="ITR1" s="48" t="s">
        <v>6621</v>
      </c>
      <c r="ITS1" s="48" t="s">
        <v>6622</v>
      </c>
      <c r="ITT1" s="48" t="s">
        <v>6623</v>
      </c>
      <c r="ITU1" s="48" t="s">
        <v>6624</v>
      </c>
      <c r="ITV1" s="48" t="s">
        <v>6625</v>
      </c>
      <c r="ITW1" s="48" t="s">
        <v>6626</v>
      </c>
      <c r="ITX1" s="48" t="s">
        <v>6627</v>
      </c>
      <c r="ITY1" s="48" t="s">
        <v>6628</v>
      </c>
      <c r="ITZ1" s="48" t="s">
        <v>6629</v>
      </c>
      <c r="IUA1" s="48" t="s">
        <v>6630</v>
      </c>
      <c r="IUB1" s="48" t="s">
        <v>6631</v>
      </c>
      <c r="IUC1" s="48" t="s">
        <v>6632</v>
      </c>
      <c r="IUD1" s="48" t="s">
        <v>6633</v>
      </c>
      <c r="IUE1" s="48" t="s">
        <v>6634</v>
      </c>
      <c r="IUF1" s="48" t="s">
        <v>6635</v>
      </c>
      <c r="IUG1" s="48" t="s">
        <v>6636</v>
      </c>
      <c r="IUH1" s="48" t="s">
        <v>6637</v>
      </c>
      <c r="IUI1" s="48" t="s">
        <v>6638</v>
      </c>
      <c r="IUJ1" s="48" t="s">
        <v>6639</v>
      </c>
      <c r="IUK1" s="48" t="s">
        <v>6640</v>
      </c>
      <c r="IUL1" s="48" t="s">
        <v>6641</v>
      </c>
      <c r="IUM1" s="48" t="s">
        <v>6642</v>
      </c>
      <c r="IUN1" s="48" t="s">
        <v>6643</v>
      </c>
      <c r="IUO1" s="48" t="s">
        <v>6644</v>
      </c>
      <c r="IUP1" s="48" t="s">
        <v>6645</v>
      </c>
      <c r="IUQ1" s="48" t="s">
        <v>6646</v>
      </c>
      <c r="IUR1" s="48" t="s">
        <v>6647</v>
      </c>
      <c r="IUS1" s="48" t="s">
        <v>6648</v>
      </c>
      <c r="IUT1" s="48" t="s">
        <v>6649</v>
      </c>
      <c r="IUU1" s="48" t="s">
        <v>6650</v>
      </c>
      <c r="IUV1" s="48" t="s">
        <v>6651</v>
      </c>
      <c r="IUW1" s="48" t="s">
        <v>6652</v>
      </c>
      <c r="IUX1" s="48" t="s">
        <v>6653</v>
      </c>
      <c r="IUY1" s="48" t="s">
        <v>6654</v>
      </c>
      <c r="IUZ1" s="48" t="s">
        <v>6655</v>
      </c>
      <c r="IVA1" s="48" t="s">
        <v>6656</v>
      </c>
      <c r="IVB1" s="48" t="s">
        <v>6657</v>
      </c>
      <c r="IVC1" s="48" t="s">
        <v>6658</v>
      </c>
      <c r="IVD1" s="48" t="s">
        <v>6659</v>
      </c>
      <c r="IVE1" s="48" t="s">
        <v>6660</v>
      </c>
      <c r="IVF1" s="48" t="s">
        <v>6661</v>
      </c>
      <c r="IVG1" s="48" t="s">
        <v>6662</v>
      </c>
      <c r="IVH1" s="48" t="s">
        <v>6663</v>
      </c>
      <c r="IVI1" s="48" t="s">
        <v>6664</v>
      </c>
      <c r="IVJ1" s="48" t="s">
        <v>6665</v>
      </c>
      <c r="IVK1" s="48" t="s">
        <v>6666</v>
      </c>
      <c r="IVL1" s="48" t="s">
        <v>6667</v>
      </c>
      <c r="IVM1" s="48" t="s">
        <v>6668</v>
      </c>
      <c r="IVN1" s="48" t="s">
        <v>6669</v>
      </c>
      <c r="IVO1" s="48" t="s">
        <v>6670</v>
      </c>
      <c r="IVP1" s="48" t="s">
        <v>6671</v>
      </c>
      <c r="IVQ1" s="48" t="s">
        <v>6672</v>
      </c>
      <c r="IVR1" s="48" t="s">
        <v>6673</v>
      </c>
      <c r="IVS1" s="48" t="s">
        <v>6674</v>
      </c>
      <c r="IVT1" s="48" t="s">
        <v>6675</v>
      </c>
      <c r="IVU1" s="48" t="s">
        <v>6676</v>
      </c>
      <c r="IVV1" s="48" t="s">
        <v>6677</v>
      </c>
      <c r="IVW1" s="48" t="s">
        <v>6678</v>
      </c>
      <c r="IVX1" s="48" t="s">
        <v>6679</v>
      </c>
      <c r="IVY1" s="48" t="s">
        <v>6680</v>
      </c>
      <c r="IVZ1" s="48" t="s">
        <v>6681</v>
      </c>
      <c r="IWA1" s="48" t="s">
        <v>6682</v>
      </c>
      <c r="IWB1" s="48" t="s">
        <v>6683</v>
      </c>
      <c r="IWC1" s="48" t="s">
        <v>6684</v>
      </c>
      <c r="IWD1" s="48" t="s">
        <v>6685</v>
      </c>
      <c r="IWE1" s="48" t="s">
        <v>6686</v>
      </c>
      <c r="IWF1" s="48" t="s">
        <v>6687</v>
      </c>
      <c r="IWG1" s="48" t="s">
        <v>6688</v>
      </c>
      <c r="IWH1" s="48" t="s">
        <v>6689</v>
      </c>
      <c r="IWI1" s="48" t="s">
        <v>6690</v>
      </c>
      <c r="IWJ1" s="48" t="s">
        <v>6691</v>
      </c>
      <c r="IWK1" s="48" t="s">
        <v>6692</v>
      </c>
      <c r="IWL1" s="48" t="s">
        <v>6693</v>
      </c>
      <c r="IWM1" s="48" t="s">
        <v>6694</v>
      </c>
      <c r="IWN1" s="48" t="s">
        <v>6695</v>
      </c>
      <c r="IWO1" s="48" t="s">
        <v>6696</v>
      </c>
      <c r="IWP1" s="48" t="s">
        <v>6697</v>
      </c>
      <c r="IWQ1" s="48" t="s">
        <v>6698</v>
      </c>
      <c r="IWR1" s="48" t="s">
        <v>6699</v>
      </c>
      <c r="IWS1" s="48" t="s">
        <v>6700</v>
      </c>
      <c r="IWT1" s="48" t="s">
        <v>6701</v>
      </c>
      <c r="IWU1" s="48" t="s">
        <v>6702</v>
      </c>
      <c r="IWV1" s="48" t="s">
        <v>6703</v>
      </c>
      <c r="IWW1" s="48" t="s">
        <v>6704</v>
      </c>
      <c r="IWX1" s="48" t="s">
        <v>6705</v>
      </c>
      <c r="IWY1" s="48" t="s">
        <v>6706</v>
      </c>
      <c r="IWZ1" s="48" t="s">
        <v>6707</v>
      </c>
      <c r="IXA1" s="48" t="s">
        <v>6708</v>
      </c>
      <c r="IXB1" s="48" t="s">
        <v>6709</v>
      </c>
      <c r="IXC1" s="48" t="s">
        <v>6710</v>
      </c>
      <c r="IXD1" s="48" t="s">
        <v>6711</v>
      </c>
      <c r="IXE1" s="48" t="s">
        <v>6712</v>
      </c>
      <c r="IXF1" s="48" t="s">
        <v>6713</v>
      </c>
      <c r="IXG1" s="48" t="s">
        <v>6714</v>
      </c>
      <c r="IXH1" s="48" t="s">
        <v>6715</v>
      </c>
      <c r="IXI1" s="48" t="s">
        <v>6716</v>
      </c>
      <c r="IXJ1" s="48" t="s">
        <v>6717</v>
      </c>
      <c r="IXK1" s="48" t="s">
        <v>6718</v>
      </c>
      <c r="IXL1" s="48" t="s">
        <v>6719</v>
      </c>
      <c r="IXM1" s="48" t="s">
        <v>6720</v>
      </c>
      <c r="IXN1" s="48" t="s">
        <v>6721</v>
      </c>
      <c r="IXO1" s="48" t="s">
        <v>6722</v>
      </c>
      <c r="IXP1" s="48" t="s">
        <v>6723</v>
      </c>
      <c r="IXQ1" s="48" t="s">
        <v>6724</v>
      </c>
      <c r="IXR1" s="48" t="s">
        <v>6725</v>
      </c>
      <c r="IXS1" s="48" t="s">
        <v>6726</v>
      </c>
      <c r="IXT1" s="48" t="s">
        <v>6727</v>
      </c>
      <c r="IXU1" s="48" t="s">
        <v>6728</v>
      </c>
      <c r="IXV1" s="48" t="s">
        <v>6729</v>
      </c>
      <c r="IXW1" s="48" t="s">
        <v>6730</v>
      </c>
      <c r="IXX1" s="48" t="s">
        <v>6731</v>
      </c>
      <c r="IXY1" s="48" t="s">
        <v>6732</v>
      </c>
      <c r="IXZ1" s="48" t="s">
        <v>6733</v>
      </c>
      <c r="IYA1" s="48" t="s">
        <v>6734</v>
      </c>
      <c r="IYB1" s="48" t="s">
        <v>6735</v>
      </c>
      <c r="IYC1" s="48" t="s">
        <v>6736</v>
      </c>
      <c r="IYD1" s="48" t="s">
        <v>6737</v>
      </c>
      <c r="IYE1" s="48" t="s">
        <v>6738</v>
      </c>
      <c r="IYF1" s="48" t="s">
        <v>6739</v>
      </c>
      <c r="IYG1" s="48" t="s">
        <v>6740</v>
      </c>
      <c r="IYH1" s="48" t="s">
        <v>6741</v>
      </c>
      <c r="IYI1" s="48" t="s">
        <v>6742</v>
      </c>
      <c r="IYJ1" s="48" t="s">
        <v>6743</v>
      </c>
      <c r="IYK1" s="48" t="s">
        <v>6744</v>
      </c>
      <c r="IYL1" s="48" t="s">
        <v>6745</v>
      </c>
      <c r="IYM1" s="48" t="s">
        <v>6746</v>
      </c>
      <c r="IYN1" s="48" t="s">
        <v>6747</v>
      </c>
      <c r="IYO1" s="48" t="s">
        <v>6748</v>
      </c>
      <c r="IYP1" s="48" t="s">
        <v>6749</v>
      </c>
      <c r="IYQ1" s="48" t="s">
        <v>6750</v>
      </c>
      <c r="IYR1" s="48" t="s">
        <v>6751</v>
      </c>
      <c r="IYS1" s="48" t="s">
        <v>6752</v>
      </c>
      <c r="IYT1" s="48" t="s">
        <v>6753</v>
      </c>
      <c r="IYU1" s="48" t="s">
        <v>6754</v>
      </c>
      <c r="IYV1" s="48" t="s">
        <v>6755</v>
      </c>
      <c r="IYW1" s="48" t="s">
        <v>6756</v>
      </c>
      <c r="IYX1" s="48" t="s">
        <v>6757</v>
      </c>
      <c r="IYY1" s="48" t="s">
        <v>6758</v>
      </c>
      <c r="IYZ1" s="48" t="s">
        <v>6759</v>
      </c>
      <c r="IZA1" s="48" t="s">
        <v>6760</v>
      </c>
      <c r="IZB1" s="48" t="s">
        <v>6761</v>
      </c>
      <c r="IZC1" s="48" t="s">
        <v>6762</v>
      </c>
      <c r="IZD1" s="48" t="s">
        <v>6763</v>
      </c>
      <c r="IZE1" s="48" t="s">
        <v>6764</v>
      </c>
      <c r="IZF1" s="48" t="s">
        <v>6765</v>
      </c>
      <c r="IZG1" s="48" t="s">
        <v>6766</v>
      </c>
      <c r="IZH1" s="48" t="s">
        <v>6767</v>
      </c>
      <c r="IZI1" s="48" t="s">
        <v>6768</v>
      </c>
      <c r="IZJ1" s="48" t="s">
        <v>6769</v>
      </c>
      <c r="IZK1" s="48" t="s">
        <v>6770</v>
      </c>
      <c r="IZL1" s="48" t="s">
        <v>6771</v>
      </c>
      <c r="IZM1" s="48" t="s">
        <v>6772</v>
      </c>
      <c r="IZN1" s="48" t="s">
        <v>6773</v>
      </c>
      <c r="IZO1" s="48" t="s">
        <v>6774</v>
      </c>
      <c r="IZP1" s="48" t="s">
        <v>6775</v>
      </c>
      <c r="IZQ1" s="48" t="s">
        <v>6776</v>
      </c>
      <c r="IZR1" s="48" t="s">
        <v>6777</v>
      </c>
      <c r="IZS1" s="48" t="s">
        <v>6778</v>
      </c>
      <c r="IZT1" s="48" t="s">
        <v>6779</v>
      </c>
      <c r="IZU1" s="48" t="s">
        <v>6780</v>
      </c>
      <c r="IZV1" s="48" t="s">
        <v>6781</v>
      </c>
      <c r="IZW1" s="48" t="s">
        <v>6782</v>
      </c>
      <c r="IZX1" s="48" t="s">
        <v>6783</v>
      </c>
      <c r="IZY1" s="48" t="s">
        <v>6784</v>
      </c>
      <c r="IZZ1" s="48" t="s">
        <v>6785</v>
      </c>
      <c r="JAA1" s="48" t="s">
        <v>6786</v>
      </c>
      <c r="JAB1" s="48" t="s">
        <v>6787</v>
      </c>
      <c r="JAC1" s="48" t="s">
        <v>6788</v>
      </c>
      <c r="JAD1" s="48" t="s">
        <v>6789</v>
      </c>
      <c r="JAE1" s="48" t="s">
        <v>6790</v>
      </c>
      <c r="JAF1" s="48" t="s">
        <v>6791</v>
      </c>
      <c r="JAG1" s="48" t="s">
        <v>6792</v>
      </c>
      <c r="JAH1" s="48" t="s">
        <v>6793</v>
      </c>
      <c r="JAI1" s="48" t="s">
        <v>6794</v>
      </c>
      <c r="JAJ1" s="48" t="s">
        <v>6795</v>
      </c>
      <c r="JAK1" s="48" t="s">
        <v>6796</v>
      </c>
      <c r="JAL1" s="48" t="s">
        <v>6797</v>
      </c>
      <c r="JAM1" s="48" t="s">
        <v>6798</v>
      </c>
      <c r="JAN1" s="48" t="s">
        <v>6799</v>
      </c>
      <c r="JAO1" s="48" t="s">
        <v>6800</v>
      </c>
      <c r="JAP1" s="48" t="s">
        <v>6801</v>
      </c>
      <c r="JAQ1" s="48" t="s">
        <v>6802</v>
      </c>
      <c r="JAR1" s="48" t="s">
        <v>6803</v>
      </c>
      <c r="JAS1" s="48" t="s">
        <v>6804</v>
      </c>
      <c r="JAT1" s="48" t="s">
        <v>6805</v>
      </c>
      <c r="JAU1" s="48" t="s">
        <v>6806</v>
      </c>
      <c r="JAV1" s="48" t="s">
        <v>6807</v>
      </c>
      <c r="JAW1" s="48" t="s">
        <v>6808</v>
      </c>
      <c r="JAX1" s="48" t="s">
        <v>6809</v>
      </c>
      <c r="JAY1" s="48" t="s">
        <v>6810</v>
      </c>
      <c r="JAZ1" s="48" t="s">
        <v>6811</v>
      </c>
      <c r="JBA1" s="48" t="s">
        <v>6812</v>
      </c>
      <c r="JBB1" s="48" t="s">
        <v>6813</v>
      </c>
      <c r="JBC1" s="48" t="s">
        <v>6814</v>
      </c>
      <c r="JBD1" s="48" t="s">
        <v>6815</v>
      </c>
      <c r="JBE1" s="48" t="s">
        <v>6816</v>
      </c>
      <c r="JBF1" s="48" t="s">
        <v>6817</v>
      </c>
      <c r="JBG1" s="48" t="s">
        <v>6818</v>
      </c>
      <c r="JBH1" s="48" t="s">
        <v>6819</v>
      </c>
      <c r="JBI1" s="48" t="s">
        <v>6820</v>
      </c>
      <c r="JBJ1" s="48" t="s">
        <v>6821</v>
      </c>
      <c r="JBK1" s="48" t="s">
        <v>6822</v>
      </c>
      <c r="JBL1" s="48" t="s">
        <v>6823</v>
      </c>
      <c r="JBM1" s="48" t="s">
        <v>6824</v>
      </c>
      <c r="JBN1" s="48" t="s">
        <v>6825</v>
      </c>
      <c r="JBO1" s="48" t="s">
        <v>6826</v>
      </c>
      <c r="JBP1" s="48" t="s">
        <v>6827</v>
      </c>
      <c r="JBQ1" s="48" t="s">
        <v>6828</v>
      </c>
      <c r="JBR1" s="48" t="s">
        <v>6829</v>
      </c>
      <c r="JBS1" s="48" t="s">
        <v>6830</v>
      </c>
      <c r="JBT1" s="48" t="s">
        <v>6831</v>
      </c>
      <c r="JBU1" s="48" t="s">
        <v>6832</v>
      </c>
      <c r="JBV1" s="48" t="s">
        <v>6833</v>
      </c>
      <c r="JBW1" s="48" t="s">
        <v>6834</v>
      </c>
      <c r="JBX1" s="48" t="s">
        <v>6835</v>
      </c>
      <c r="JBY1" s="48" t="s">
        <v>6836</v>
      </c>
      <c r="JBZ1" s="48" t="s">
        <v>6837</v>
      </c>
      <c r="JCA1" s="48" t="s">
        <v>6838</v>
      </c>
      <c r="JCB1" s="48" t="s">
        <v>6839</v>
      </c>
      <c r="JCC1" s="48" t="s">
        <v>6840</v>
      </c>
      <c r="JCD1" s="48" t="s">
        <v>6841</v>
      </c>
      <c r="JCE1" s="48" t="s">
        <v>6842</v>
      </c>
      <c r="JCF1" s="48" t="s">
        <v>6843</v>
      </c>
      <c r="JCG1" s="48" t="s">
        <v>6844</v>
      </c>
      <c r="JCH1" s="48" t="s">
        <v>6845</v>
      </c>
      <c r="JCI1" s="48" t="s">
        <v>6846</v>
      </c>
      <c r="JCJ1" s="48" t="s">
        <v>6847</v>
      </c>
      <c r="JCK1" s="48" t="s">
        <v>6848</v>
      </c>
      <c r="JCL1" s="48" t="s">
        <v>6849</v>
      </c>
      <c r="JCM1" s="48" t="s">
        <v>6850</v>
      </c>
      <c r="JCN1" s="48" t="s">
        <v>6851</v>
      </c>
      <c r="JCO1" s="48" t="s">
        <v>6852</v>
      </c>
      <c r="JCP1" s="48" t="s">
        <v>6853</v>
      </c>
      <c r="JCQ1" s="48" t="s">
        <v>6854</v>
      </c>
      <c r="JCR1" s="48" t="s">
        <v>6855</v>
      </c>
      <c r="JCS1" s="48" t="s">
        <v>6856</v>
      </c>
      <c r="JCT1" s="48" t="s">
        <v>6857</v>
      </c>
      <c r="JCU1" s="48" t="s">
        <v>6858</v>
      </c>
      <c r="JCV1" s="48" t="s">
        <v>6859</v>
      </c>
      <c r="JCW1" s="48" t="s">
        <v>6860</v>
      </c>
      <c r="JCX1" s="48" t="s">
        <v>6861</v>
      </c>
      <c r="JCY1" s="48" t="s">
        <v>6862</v>
      </c>
      <c r="JCZ1" s="48" t="s">
        <v>6863</v>
      </c>
      <c r="JDA1" s="48" t="s">
        <v>6864</v>
      </c>
      <c r="JDB1" s="48" t="s">
        <v>6865</v>
      </c>
      <c r="JDC1" s="48" t="s">
        <v>6866</v>
      </c>
      <c r="JDD1" s="48" t="s">
        <v>6867</v>
      </c>
      <c r="JDE1" s="48" t="s">
        <v>6868</v>
      </c>
      <c r="JDF1" s="48" t="s">
        <v>6869</v>
      </c>
      <c r="JDG1" s="48" t="s">
        <v>6870</v>
      </c>
      <c r="JDH1" s="48" t="s">
        <v>6871</v>
      </c>
      <c r="JDI1" s="48" t="s">
        <v>6872</v>
      </c>
      <c r="JDJ1" s="48" t="s">
        <v>6873</v>
      </c>
      <c r="JDK1" s="48" t="s">
        <v>6874</v>
      </c>
      <c r="JDL1" s="48" t="s">
        <v>6875</v>
      </c>
      <c r="JDM1" s="48" t="s">
        <v>6876</v>
      </c>
      <c r="JDN1" s="48" t="s">
        <v>6877</v>
      </c>
      <c r="JDO1" s="48" t="s">
        <v>6878</v>
      </c>
      <c r="JDP1" s="48" t="s">
        <v>6879</v>
      </c>
      <c r="JDQ1" s="48" t="s">
        <v>6880</v>
      </c>
      <c r="JDR1" s="48" t="s">
        <v>6881</v>
      </c>
      <c r="JDS1" s="48" t="s">
        <v>6882</v>
      </c>
      <c r="JDT1" s="48" t="s">
        <v>6883</v>
      </c>
      <c r="JDU1" s="48" t="s">
        <v>6884</v>
      </c>
      <c r="JDV1" s="48" t="s">
        <v>6885</v>
      </c>
      <c r="JDW1" s="48" t="s">
        <v>6886</v>
      </c>
      <c r="JDX1" s="48" t="s">
        <v>6887</v>
      </c>
      <c r="JDY1" s="48" t="s">
        <v>6888</v>
      </c>
      <c r="JDZ1" s="48" t="s">
        <v>6889</v>
      </c>
      <c r="JEA1" s="48" t="s">
        <v>6890</v>
      </c>
      <c r="JEB1" s="48" t="s">
        <v>6891</v>
      </c>
      <c r="JEC1" s="48" t="s">
        <v>6892</v>
      </c>
      <c r="JED1" s="48" t="s">
        <v>6893</v>
      </c>
      <c r="JEE1" s="48" t="s">
        <v>6894</v>
      </c>
      <c r="JEF1" s="48" t="s">
        <v>6895</v>
      </c>
      <c r="JEG1" s="48" t="s">
        <v>6896</v>
      </c>
      <c r="JEH1" s="48" t="s">
        <v>6897</v>
      </c>
      <c r="JEI1" s="48" t="s">
        <v>6898</v>
      </c>
      <c r="JEJ1" s="48" t="s">
        <v>6899</v>
      </c>
      <c r="JEK1" s="48" t="s">
        <v>6900</v>
      </c>
      <c r="JEL1" s="48" t="s">
        <v>6901</v>
      </c>
      <c r="JEM1" s="48" t="s">
        <v>6902</v>
      </c>
      <c r="JEN1" s="48" t="s">
        <v>6903</v>
      </c>
      <c r="JEO1" s="48" t="s">
        <v>6904</v>
      </c>
      <c r="JEP1" s="48" t="s">
        <v>6905</v>
      </c>
      <c r="JEQ1" s="48" t="s">
        <v>6906</v>
      </c>
      <c r="JER1" s="48" t="s">
        <v>6907</v>
      </c>
      <c r="JES1" s="48" t="s">
        <v>6908</v>
      </c>
      <c r="JET1" s="48" t="s">
        <v>6909</v>
      </c>
      <c r="JEU1" s="48" t="s">
        <v>6910</v>
      </c>
      <c r="JEV1" s="48" t="s">
        <v>6911</v>
      </c>
      <c r="JEW1" s="48" t="s">
        <v>6912</v>
      </c>
      <c r="JEX1" s="48" t="s">
        <v>6913</v>
      </c>
      <c r="JEY1" s="48" t="s">
        <v>6914</v>
      </c>
      <c r="JEZ1" s="48" t="s">
        <v>6915</v>
      </c>
      <c r="JFA1" s="48" t="s">
        <v>6916</v>
      </c>
      <c r="JFB1" s="48" t="s">
        <v>6917</v>
      </c>
      <c r="JFC1" s="48" t="s">
        <v>6918</v>
      </c>
      <c r="JFD1" s="48" t="s">
        <v>6919</v>
      </c>
      <c r="JFE1" s="48" t="s">
        <v>6920</v>
      </c>
      <c r="JFF1" s="48" t="s">
        <v>6921</v>
      </c>
      <c r="JFG1" s="48" t="s">
        <v>6922</v>
      </c>
      <c r="JFH1" s="48" t="s">
        <v>6923</v>
      </c>
      <c r="JFI1" s="48" t="s">
        <v>6924</v>
      </c>
      <c r="JFJ1" s="48" t="s">
        <v>6925</v>
      </c>
      <c r="JFK1" s="48" t="s">
        <v>6926</v>
      </c>
      <c r="JFL1" s="48" t="s">
        <v>6927</v>
      </c>
      <c r="JFM1" s="48" t="s">
        <v>6928</v>
      </c>
      <c r="JFN1" s="48" t="s">
        <v>6929</v>
      </c>
      <c r="JFO1" s="48" t="s">
        <v>6930</v>
      </c>
      <c r="JFP1" s="48" t="s">
        <v>6931</v>
      </c>
      <c r="JFQ1" s="48" t="s">
        <v>6932</v>
      </c>
      <c r="JFR1" s="48" t="s">
        <v>6933</v>
      </c>
      <c r="JFS1" s="48" t="s">
        <v>6934</v>
      </c>
      <c r="JFT1" s="48" t="s">
        <v>6935</v>
      </c>
      <c r="JFU1" s="48" t="s">
        <v>6936</v>
      </c>
      <c r="JFV1" s="48" t="s">
        <v>6937</v>
      </c>
      <c r="JFW1" s="48" t="s">
        <v>6938</v>
      </c>
      <c r="JFX1" s="48" t="s">
        <v>6939</v>
      </c>
      <c r="JFY1" s="48" t="s">
        <v>6940</v>
      </c>
      <c r="JFZ1" s="48" t="s">
        <v>6941</v>
      </c>
      <c r="JGA1" s="48" t="s">
        <v>6942</v>
      </c>
      <c r="JGB1" s="48" t="s">
        <v>6943</v>
      </c>
      <c r="JGC1" s="48" t="s">
        <v>6944</v>
      </c>
      <c r="JGD1" s="48" t="s">
        <v>6945</v>
      </c>
      <c r="JGE1" s="48" t="s">
        <v>6946</v>
      </c>
      <c r="JGF1" s="48" t="s">
        <v>6947</v>
      </c>
      <c r="JGG1" s="48" t="s">
        <v>6948</v>
      </c>
      <c r="JGH1" s="48" t="s">
        <v>6949</v>
      </c>
      <c r="JGI1" s="48" t="s">
        <v>6950</v>
      </c>
      <c r="JGJ1" s="48" t="s">
        <v>6951</v>
      </c>
      <c r="JGK1" s="48" t="s">
        <v>6952</v>
      </c>
      <c r="JGL1" s="48" t="s">
        <v>6953</v>
      </c>
      <c r="JGM1" s="48" t="s">
        <v>6954</v>
      </c>
      <c r="JGN1" s="48" t="s">
        <v>6955</v>
      </c>
      <c r="JGO1" s="48" t="s">
        <v>6956</v>
      </c>
      <c r="JGP1" s="48" t="s">
        <v>6957</v>
      </c>
      <c r="JGQ1" s="48" t="s">
        <v>6958</v>
      </c>
      <c r="JGR1" s="48" t="s">
        <v>6959</v>
      </c>
      <c r="JGS1" s="48" t="s">
        <v>6960</v>
      </c>
      <c r="JGT1" s="48" t="s">
        <v>6961</v>
      </c>
      <c r="JGU1" s="48" t="s">
        <v>6962</v>
      </c>
      <c r="JGV1" s="48" t="s">
        <v>6963</v>
      </c>
      <c r="JGW1" s="48" t="s">
        <v>6964</v>
      </c>
      <c r="JGX1" s="48" t="s">
        <v>6965</v>
      </c>
      <c r="JGY1" s="48" t="s">
        <v>6966</v>
      </c>
      <c r="JGZ1" s="48" t="s">
        <v>6967</v>
      </c>
      <c r="JHA1" s="48" t="s">
        <v>6968</v>
      </c>
      <c r="JHB1" s="48" t="s">
        <v>6969</v>
      </c>
      <c r="JHC1" s="48" t="s">
        <v>6970</v>
      </c>
      <c r="JHD1" s="48" t="s">
        <v>6971</v>
      </c>
      <c r="JHE1" s="48" t="s">
        <v>6972</v>
      </c>
      <c r="JHF1" s="48" t="s">
        <v>6973</v>
      </c>
      <c r="JHG1" s="48" t="s">
        <v>6974</v>
      </c>
      <c r="JHH1" s="48" t="s">
        <v>6975</v>
      </c>
      <c r="JHI1" s="48" t="s">
        <v>6976</v>
      </c>
      <c r="JHJ1" s="48" t="s">
        <v>6977</v>
      </c>
      <c r="JHK1" s="48" t="s">
        <v>6978</v>
      </c>
      <c r="JHL1" s="48" t="s">
        <v>6979</v>
      </c>
      <c r="JHM1" s="48" t="s">
        <v>6980</v>
      </c>
      <c r="JHN1" s="48" t="s">
        <v>6981</v>
      </c>
      <c r="JHO1" s="48" t="s">
        <v>6982</v>
      </c>
      <c r="JHP1" s="48" t="s">
        <v>6983</v>
      </c>
      <c r="JHQ1" s="48" t="s">
        <v>6984</v>
      </c>
      <c r="JHR1" s="48" t="s">
        <v>6985</v>
      </c>
      <c r="JHS1" s="48" t="s">
        <v>6986</v>
      </c>
      <c r="JHT1" s="48" t="s">
        <v>6987</v>
      </c>
      <c r="JHU1" s="48" t="s">
        <v>6988</v>
      </c>
      <c r="JHV1" s="48" t="s">
        <v>6989</v>
      </c>
      <c r="JHW1" s="48" t="s">
        <v>6990</v>
      </c>
      <c r="JHX1" s="48" t="s">
        <v>6991</v>
      </c>
      <c r="JHY1" s="48" t="s">
        <v>6992</v>
      </c>
      <c r="JHZ1" s="48" t="s">
        <v>6993</v>
      </c>
      <c r="JIA1" s="48" t="s">
        <v>6994</v>
      </c>
      <c r="JIB1" s="48" t="s">
        <v>6995</v>
      </c>
      <c r="JIC1" s="48" t="s">
        <v>6996</v>
      </c>
      <c r="JID1" s="48" t="s">
        <v>6997</v>
      </c>
      <c r="JIE1" s="48" t="s">
        <v>6998</v>
      </c>
      <c r="JIF1" s="48" t="s">
        <v>6999</v>
      </c>
      <c r="JIG1" s="48" t="s">
        <v>7000</v>
      </c>
      <c r="JIH1" s="48" t="s">
        <v>7001</v>
      </c>
      <c r="JII1" s="48" t="s">
        <v>7002</v>
      </c>
      <c r="JIJ1" s="48" t="s">
        <v>7003</v>
      </c>
      <c r="JIK1" s="48" t="s">
        <v>7004</v>
      </c>
      <c r="JIL1" s="48" t="s">
        <v>7005</v>
      </c>
      <c r="JIM1" s="48" t="s">
        <v>7006</v>
      </c>
      <c r="JIN1" s="48" t="s">
        <v>7007</v>
      </c>
      <c r="JIO1" s="48" t="s">
        <v>7008</v>
      </c>
      <c r="JIP1" s="48" t="s">
        <v>7009</v>
      </c>
      <c r="JIQ1" s="48" t="s">
        <v>7010</v>
      </c>
      <c r="JIR1" s="48" t="s">
        <v>7011</v>
      </c>
      <c r="JIS1" s="48" t="s">
        <v>7012</v>
      </c>
      <c r="JIT1" s="48" t="s">
        <v>7013</v>
      </c>
      <c r="JIU1" s="48" t="s">
        <v>7014</v>
      </c>
      <c r="JIV1" s="48" t="s">
        <v>7015</v>
      </c>
      <c r="JIW1" s="48" t="s">
        <v>7016</v>
      </c>
      <c r="JIX1" s="48" t="s">
        <v>7017</v>
      </c>
      <c r="JIY1" s="48" t="s">
        <v>7018</v>
      </c>
      <c r="JIZ1" s="48" t="s">
        <v>7019</v>
      </c>
      <c r="JJA1" s="48" t="s">
        <v>7020</v>
      </c>
      <c r="JJB1" s="48" t="s">
        <v>7021</v>
      </c>
      <c r="JJC1" s="48" t="s">
        <v>7022</v>
      </c>
      <c r="JJD1" s="48" t="s">
        <v>7023</v>
      </c>
      <c r="JJE1" s="48" t="s">
        <v>7024</v>
      </c>
      <c r="JJF1" s="48" t="s">
        <v>7025</v>
      </c>
      <c r="JJG1" s="48" t="s">
        <v>7026</v>
      </c>
      <c r="JJH1" s="48" t="s">
        <v>7027</v>
      </c>
      <c r="JJI1" s="48" t="s">
        <v>7028</v>
      </c>
      <c r="JJJ1" s="48" t="s">
        <v>7029</v>
      </c>
      <c r="JJK1" s="48" t="s">
        <v>7030</v>
      </c>
      <c r="JJL1" s="48" t="s">
        <v>7031</v>
      </c>
      <c r="JJM1" s="48" t="s">
        <v>7032</v>
      </c>
      <c r="JJN1" s="48" t="s">
        <v>7033</v>
      </c>
      <c r="JJO1" s="48" t="s">
        <v>7034</v>
      </c>
      <c r="JJP1" s="48" t="s">
        <v>7035</v>
      </c>
      <c r="JJQ1" s="48" t="s">
        <v>7036</v>
      </c>
      <c r="JJR1" s="48" t="s">
        <v>7037</v>
      </c>
      <c r="JJS1" s="48" t="s">
        <v>7038</v>
      </c>
      <c r="JJT1" s="48" t="s">
        <v>7039</v>
      </c>
      <c r="JJU1" s="48" t="s">
        <v>7040</v>
      </c>
      <c r="JJV1" s="48" t="s">
        <v>7041</v>
      </c>
      <c r="JJW1" s="48" t="s">
        <v>7042</v>
      </c>
      <c r="JJX1" s="48" t="s">
        <v>7043</v>
      </c>
      <c r="JJY1" s="48" t="s">
        <v>7044</v>
      </c>
      <c r="JJZ1" s="48" t="s">
        <v>7045</v>
      </c>
      <c r="JKA1" s="48" t="s">
        <v>7046</v>
      </c>
      <c r="JKB1" s="48" t="s">
        <v>7047</v>
      </c>
      <c r="JKC1" s="48" t="s">
        <v>7048</v>
      </c>
      <c r="JKD1" s="48" t="s">
        <v>7049</v>
      </c>
      <c r="JKE1" s="48" t="s">
        <v>7050</v>
      </c>
      <c r="JKF1" s="48" t="s">
        <v>7051</v>
      </c>
      <c r="JKG1" s="48" t="s">
        <v>7052</v>
      </c>
      <c r="JKH1" s="48" t="s">
        <v>7053</v>
      </c>
      <c r="JKI1" s="48" t="s">
        <v>7054</v>
      </c>
      <c r="JKJ1" s="48" t="s">
        <v>7055</v>
      </c>
      <c r="JKK1" s="48" t="s">
        <v>7056</v>
      </c>
      <c r="JKL1" s="48" t="s">
        <v>7057</v>
      </c>
      <c r="JKM1" s="48" t="s">
        <v>7058</v>
      </c>
      <c r="JKN1" s="48" t="s">
        <v>7059</v>
      </c>
      <c r="JKO1" s="48" t="s">
        <v>7060</v>
      </c>
      <c r="JKP1" s="48" t="s">
        <v>7061</v>
      </c>
      <c r="JKQ1" s="48" t="s">
        <v>7062</v>
      </c>
      <c r="JKR1" s="48" t="s">
        <v>7063</v>
      </c>
      <c r="JKS1" s="48" t="s">
        <v>7064</v>
      </c>
      <c r="JKT1" s="48" t="s">
        <v>7065</v>
      </c>
      <c r="JKU1" s="48" t="s">
        <v>7066</v>
      </c>
      <c r="JKV1" s="48" t="s">
        <v>7067</v>
      </c>
      <c r="JKW1" s="48" t="s">
        <v>7068</v>
      </c>
      <c r="JKX1" s="48" t="s">
        <v>7069</v>
      </c>
      <c r="JKY1" s="48" t="s">
        <v>7070</v>
      </c>
      <c r="JKZ1" s="48" t="s">
        <v>7071</v>
      </c>
      <c r="JLA1" s="48" t="s">
        <v>7072</v>
      </c>
      <c r="JLB1" s="48" t="s">
        <v>7073</v>
      </c>
      <c r="JLC1" s="48" t="s">
        <v>7074</v>
      </c>
      <c r="JLD1" s="48" t="s">
        <v>7075</v>
      </c>
      <c r="JLE1" s="48" t="s">
        <v>7076</v>
      </c>
      <c r="JLF1" s="48" t="s">
        <v>7077</v>
      </c>
      <c r="JLG1" s="48" t="s">
        <v>7078</v>
      </c>
      <c r="JLH1" s="48" t="s">
        <v>7079</v>
      </c>
      <c r="JLI1" s="48" t="s">
        <v>7080</v>
      </c>
      <c r="JLJ1" s="48" t="s">
        <v>7081</v>
      </c>
      <c r="JLK1" s="48" t="s">
        <v>7082</v>
      </c>
      <c r="JLL1" s="48" t="s">
        <v>7083</v>
      </c>
      <c r="JLM1" s="48" t="s">
        <v>7084</v>
      </c>
      <c r="JLN1" s="48" t="s">
        <v>7085</v>
      </c>
      <c r="JLO1" s="48" t="s">
        <v>7086</v>
      </c>
      <c r="JLP1" s="48" t="s">
        <v>7087</v>
      </c>
      <c r="JLQ1" s="48" t="s">
        <v>7088</v>
      </c>
      <c r="JLR1" s="48" t="s">
        <v>7089</v>
      </c>
      <c r="JLS1" s="48" t="s">
        <v>7090</v>
      </c>
      <c r="JLT1" s="48" t="s">
        <v>7091</v>
      </c>
      <c r="JLU1" s="48" t="s">
        <v>7092</v>
      </c>
      <c r="JLV1" s="48" t="s">
        <v>7093</v>
      </c>
      <c r="JLW1" s="48" t="s">
        <v>7094</v>
      </c>
      <c r="JLX1" s="48" t="s">
        <v>7095</v>
      </c>
      <c r="JLY1" s="48" t="s">
        <v>7096</v>
      </c>
      <c r="JLZ1" s="48" t="s">
        <v>7097</v>
      </c>
      <c r="JMA1" s="48" t="s">
        <v>7098</v>
      </c>
      <c r="JMB1" s="48" t="s">
        <v>7099</v>
      </c>
      <c r="JMC1" s="48" t="s">
        <v>7100</v>
      </c>
      <c r="JMD1" s="48" t="s">
        <v>7101</v>
      </c>
      <c r="JME1" s="48" t="s">
        <v>7102</v>
      </c>
      <c r="JMF1" s="48" t="s">
        <v>7103</v>
      </c>
      <c r="JMG1" s="48" t="s">
        <v>7104</v>
      </c>
      <c r="JMH1" s="48" t="s">
        <v>7105</v>
      </c>
      <c r="JMI1" s="48" t="s">
        <v>7106</v>
      </c>
      <c r="JMJ1" s="48" t="s">
        <v>7107</v>
      </c>
      <c r="JMK1" s="48" t="s">
        <v>7108</v>
      </c>
      <c r="JML1" s="48" t="s">
        <v>7109</v>
      </c>
      <c r="JMM1" s="48" t="s">
        <v>7110</v>
      </c>
      <c r="JMN1" s="48" t="s">
        <v>7111</v>
      </c>
      <c r="JMO1" s="48" t="s">
        <v>7112</v>
      </c>
      <c r="JMP1" s="48" t="s">
        <v>7113</v>
      </c>
      <c r="JMQ1" s="48" t="s">
        <v>7114</v>
      </c>
      <c r="JMR1" s="48" t="s">
        <v>7115</v>
      </c>
      <c r="JMS1" s="48" t="s">
        <v>7116</v>
      </c>
      <c r="JMT1" s="48" t="s">
        <v>7117</v>
      </c>
      <c r="JMU1" s="48" t="s">
        <v>7118</v>
      </c>
      <c r="JMV1" s="48" t="s">
        <v>7119</v>
      </c>
      <c r="JMW1" s="48" t="s">
        <v>7120</v>
      </c>
      <c r="JMX1" s="48" t="s">
        <v>7121</v>
      </c>
      <c r="JMY1" s="48" t="s">
        <v>7122</v>
      </c>
      <c r="JMZ1" s="48" t="s">
        <v>7123</v>
      </c>
      <c r="JNA1" s="48" t="s">
        <v>7124</v>
      </c>
      <c r="JNB1" s="48" t="s">
        <v>7125</v>
      </c>
      <c r="JNC1" s="48" t="s">
        <v>7126</v>
      </c>
      <c r="JND1" s="48" t="s">
        <v>7127</v>
      </c>
      <c r="JNE1" s="48" t="s">
        <v>7128</v>
      </c>
      <c r="JNF1" s="48" t="s">
        <v>7129</v>
      </c>
      <c r="JNG1" s="48" t="s">
        <v>7130</v>
      </c>
      <c r="JNH1" s="48" t="s">
        <v>7131</v>
      </c>
      <c r="JNI1" s="48" t="s">
        <v>7132</v>
      </c>
      <c r="JNJ1" s="48" t="s">
        <v>7133</v>
      </c>
      <c r="JNK1" s="48" t="s">
        <v>7134</v>
      </c>
      <c r="JNL1" s="48" t="s">
        <v>7135</v>
      </c>
      <c r="JNM1" s="48" t="s">
        <v>7136</v>
      </c>
      <c r="JNN1" s="48" t="s">
        <v>7137</v>
      </c>
      <c r="JNO1" s="48" t="s">
        <v>7138</v>
      </c>
      <c r="JNP1" s="48" t="s">
        <v>7139</v>
      </c>
      <c r="JNQ1" s="48" t="s">
        <v>7140</v>
      </c>
      <c r="JNR1" s="48" t="s">
        <v>7141</v>
      </c>
      <c r="JNS1" s="48" t="s">
        <v>7142</v>
      </c>
      <c r="JNT1" s="48" t="s">
        <v>7143</v>
      </c>
      <c r="JNU1" s="48" t="s">
        <v>7144</v>
      </c>
      <c r="JNV1" s="48" t="s">
        <v>7145</v>
      </c>
      <c r="JNW1" s="48" t="s">
        <v>7146</v>
      </c>
      <c r="JNX1" s="48" t="s">
        <v>7147</v>
      </c>
      <c r="JNY1" s="48" t="s">
        <v>7148</v>
      </c>
      <c r="JNZ1" s="48" t="s">
        <v>7149</v>
      </c>
      <c r="JOA1" s="48" t="s">
        <v>7150</v>
      </c>
      <c r="JOB1" s="48" t="s">
        <v>7151</v>
      </c>
      <c r="JOC1" s="48" t="s">
        <v>7152</v>
      </c>
      <c r="JOD1" s="48" t="s">
        <v>7153</v>
      </c>
      <c r="JOE1" s="48" t="s">
        <v>7154</v>
      </c>
      <c r="JOF1" s="48" t="s">
        <v>7155</v>
      </c>
      <c r="JOG1" s="48" t="s">
        <v>7156</v>
      </c>
      <c r="JOH1" s="48" t="s">
        <v>7157</v>
      </c>
      <c r="JOI1" s="48" t="s">
        <v>7158</v>
      </c>
      <c r="JOJ1" s="48" t="s">
        <v>7159</v>
      </c>
      <c r="JOK1" s="48" t="s">
        <v>7160</v>
      </c>
      <c r="JOL1" s="48" t="s">
        <v>7161</v>
      </c>
      <c r="JOM1" s="48" t="s">
        <v>7162</v>
      </c>
      <c r="JON1" s="48" t="s">
        <v>7163</v>
      </c>
      <c r="JOO1" s="48" t="s">
        <v>7164</v>
      </c>
      <c r="JOP1" s="48" t="s">
        <v>7165</v>
      </c>
      <c r="JOQ1" s="48" t="s">
        <v>7166</v>
      </c>
      <c r="JOR1" s="48" t="s">
        <v>7167</v>
      </c>
      <c r="JOS1" s="48" t="s">
        <v>7168</v>
      </c>
      <c r="JOT1" s="48" t="s">
        <v>7169</v>
      </c>
      <c r="JOU1" s="48" t="s">
        <v>7170</v>
      </c>
      <c r="JOV1" s="48" t="s">
        <v>7171</v>
      </c>
      <c r="JOW1" s="48" t="s">
        <v>7172</v>
      </c>
      <c r="JOX1" s="48" t="s">
        <v>7173</v>
      </c>
      <c r="JOY1" s="48" t="s">
        <v>7174</v>
      </c>
      <c r="JOZ1" s="48" t="s">
        <v>7175</v>
      </c>
      <c r="JPA1" s="48" t="s">
        <v>7176</v>
      </c>
      <c r="JPB1" s="48" t="s">
        <v>7177</v>
      </c>
      <c r="JPC1" s="48" t="s">
        <v>7178</v>
      </c>
      <c r="JPD1" s="48" t="s">
        <v>7179</v>
      </c>
      <c r="JPE1" s="48" t="s">
        <v>7180</v>
      </c>
      <c r="JPF1" s="48" t="s">
        <v>7181</v>
      </c>
      <c r="JPG1" s="48" t="s">
        <v>7182</v>
      </c>
      <c r="JPH1" s="48" t="s">
        <v>7183</v>
      </c>
      <c r="JPI1" s="48" t="s">
        <v>7184</v>
      </c>
      <c r="JPJ1" s="48" t="s">
        <v>7185</v>
      </c>
      <c r="JPK1" s="48" t="s">
        <v>7186</v>
      </c>
      <c r="JPL1" s="48" t="s">
        <v>7187</v>
      </c>
      <c r="JPM1" s="48" t="s">
        <v>7188</v>
      </c>
      <c r="JPN1" s="48" t="s">
        <v>7189</v>
      </c>
      <c r="JPO1" s="48" t="s">
        <v>7190</v>
      </c>
      <c r="JPP1" s="48" t="s">
        <v>7191</v>
      </c>
      <c r="JPQ1" s="48" t="s">
        <v>7192</v>
      </c>
      <c r="JPR1" s="48" t="s">
        <v>7193</v>
      </c>
      <c r="JPS1" s="48" t="s">
        <v>7194</v>
      </c>
      <c r="JPT1" s="48" t="s">
        <v>7195</v>
      </c>
      <c r="JPU1" s="48" t="s">
        <v>7196</v>
      </c>
      <c r="JPV1" s="48" t="s">
        <v>7197</v>
      </c>
      <c r="JPW1" s="48" t="s">
        <v>7198</v>
      </c>
      <c r="JPX1" s="48" t="s">
        <v>7199</v>
      </c>
      <c r="JPY1" s="48" t="s">
        <v>7200</v>
      </c>
      <c r="JPZ1" s="48" t="s">
        <v>7201</v>
      </c>
      <c r="JQA1" s="48" t="s">
        <v>7202</v>
      </c>
      <c r="JQB1" s="48" t="s">
        <v>7203</v>
      </c>
      <c r="JQC1" s="48" t="s">
        <v>7204</v>
      </c>
      <c r="JQD1" s="48" t="s">
        <v>7205</v>
      </c>
      <c r="JQE1" s="48" t="s">
        <v>7206</v>
      </c>
      <c r="JQF1" s="48" t="s">
        <v>7207</v>
      </c>
      <c r="JQG1" s="48" t="s">
        <v>7208</v>
      </c>
      <c r="JQH1" s="48" t="s">
        <v>7209</v>
      </c>
      <c r="JQI1" s="48" t="s">
        <v>7210</v>
      </c>
      <c r="JQJ1" s="48" t="s">
        <v>7211</v>
      </c>
      <c r="JQK1" s="48" t="s">
        <v>7212</v>
      </c>
      <c r="JQL1" s="48" t="s">
        <v>7213</v>
      </c>
      <c r="JQM1" s="48" t="s">
        <v>7214</v>
      </c>
      <c r="JQN1" s="48" t="s">
        <v>7215</v>
      </c>
      <c r="JQO1" s="48" t="s">
        <v>7216</v>
      </c>
      <c r="JQP1" s="48" t="s">
        <v>7217</v>
      </c>
      <c r="JQQ1" s="48" t="s">
        <v>7218</v>
      </c>
      <c r="JQR1" s="48" t="s">
        <v>7219</v>
      </c>
      <c r="JQS1" s="48" t="s">
        <v>7220</v>
      </c>
      <c r="JQT1" s="48" t="s">
        <v>7221</v>
      </c>
      <c r="JQU1" s="48" t="s">
        <v>7222</v>
      </c>
      <c r="JQV1" s="48" t="s">
        <v>7223</v>
      </c>
      <c r="JQW1" s="48" t="s">
        <v>7224</v>
      </c>
      <c r="JQX1" s="48" t="s">
        <v>7225</v>
      </c>
      <c r="JQY1" s="48" t="s">
        <v>7226</v>
      </c>
      <c r="JQZ1" s="48" t="s">
        <v>7227</v>
      </c>
      <c r="JRA1" s="48" t="s">
        <v>7228</v>
      </c>
      <c r="JRB1" s="48" t="s">
        <v>7229</v>
      </c>
      <c r="JRC1" s="48" t="s">
        <v>7230</v>
      </c>
      <c r="JRD1" s="48" t="s">
        <v>7231</v>
      </c>
      <c r="JRE1" s="48" t="s">
        <v>7232</v>
      </c>
      <c r="JRF1" s="48" t="s">
        <v>7233</v>
      </c>
      <c r="JRG1" s="48" t="s">
        <v>7234</v>
      </c>
      <c r="JRH1" s="48" t="s">
        <v>7235</v>
      </c>
      <c r="JRI1" s="48" t="s">
        <v>7236</v>
      </c>
      <c r="JRJ1" s="48" t="s">
        <v>7237</v>
      </c>
      <c r="JRK1" s="48" t="s">
        <v>7238</v>
      </c>
      <c r="JRL1" s="48" t="s">
        <v>7239</v>
      </c>
      <c r="JRM1" s="48" t="s">
        <v>7240</v>
      </c>
      <c r="JRN1" s="48" t="s">
        <v>7241</v>
      </c>
      <c r="JRO1" s="48" t="s">
        <v>7242</v>
      </c>
      <c r="JRP1" s="48" t="s">
        <v>7243</v>
      </c>
      <c r="JRQ1" s="48" t="s">
        <v>7244</v>
      </c>
      <c r="JRR1" s="48" t="s">
        <v>7245</v>
      </c>
      <c r="JRS1" s="48" t="s">
        <v>7246</v>
      </c>
      <c r="JRT1" s="48" t="s">
        <v>7247</v>
      </c>
      <c r="JRU1" s="48" t="s">
        <v>7248</v>
      </c>
      <c r="JRV1" s="48" t="s">
        <v>7249</v>
      </c>
      <c r="JRW1" s="48" t="s">
        <v>7250</v>
      </c>
      <c r="JRX1" s="48" t="s">
        <v>7251</v>
      </c>
      <c r="JRY1" s="48" t="s">
        <v>7252</v>
      </c>
      <c r="JRZ1" s="48" t="s">
        <v>7253</v>
      </c>
      <c r="JSA1" s="48" t="s">
        <v>7254</v>
      </c>
      <c r="JSB1" s="48" t="s">
        <v>7255</v>
      </c>
      <c r="JSC1" s="48" t="s">
        <v>7256</v>
      </c>
      <c r="JSD1" s="48" t="s">
        <v>7257</v>
      </c>
      <c r="JSE1" s="48" t="s">
        <v>7258</v>
      </c>
      <c r="JSF1" s="48" t="s">
        <v>7259</v>
      </c>
      <c r="JSG1" s="48" t="s">
        <v>7260</v>
      </c>
      <c r="JSH1" s="48" t="s">
        <v>7261</v>
      </c>
      <c r="JSI1" s="48" t="s">
        <v>7262</v>
      </c>
      <c r="JSJ1" s="48" t="s">
        <v>7263</v>
      </c>
      <c r="JSK1" s="48" t="s">
        <v>7264</v>
      </c>
      <c r="JSL1" s="48" t="s">
        <v>7265</v>
      </c>
      <c r="JSM1" s="48" t="s">
        <v>7266</v>
      </c>
      <c r="JSN1" s="48" t="s">
        <v>7267</v>
      </c>
      <c r="JSO1" s="48" t="s">
        <v>7268</v>
      </c>
      <c r="JSP1" s="48" t="s">
        <v>7269</v>
      </c>
      <c r="JSQ1" s="48" t="s">
        <v>7270</v>
      </c>
      <c r="JSR1" s="48" t="s">
        <v>7271</v>
      </c>
      <c r="JSS1" s="48" t="s">
        <v>7272</v>
      </c>
      <c r="JST1" s="48" t="s">
        <v>7273</v>
      </c>
      <c r="JSU1" s="48" t="s">
        <v>7274</v>
      </c>
      <c r="JSV1" s="48" t="s">
        <v>7275</v>
      </c>
      <c r="JSW1" s="48" t="s">
        <v>7276</v>
      </c>
      <c r="JSX1" s="48" t="s">
        <v>7277</v>
      </c>
      <c r="JSY1" s="48" t="s">
        <v>7278</v>
      </c>
      <c r="JSZ1" s="48" t="s">
        <v>7279</v>
      </c>
      <c r="JTA1" s="48" t="s">
        <v>7280</v>
      </c>
      <c r="JTB1" s="48" t="s">
        <v>7281</v>
      </c>
      <c r="JTC1" s="48" t="s">
        <v>7282</v>
      </c>
      <c r="JTD1" s="48" t="s">
        <v>7283</v>
      </c>
      <c r="JTE1" s="48" t="s">
        <v>7284</v>
      </c>
      <c r="JTF1" s="48" t="s">
        <v>7285</v>
      </c>
      <c r="JTG1" s="48" t="s">
        <v>7286</v>
      </c>
      <c r="JTH1" s="48" t="s">
        <v>7287</v>
      </c>
      <c r="JTI1" s="48" t="s">
        <v>7288</v>
      </c>
      <c r="JTJ1" s="48" t="s">
        <v>7289</v>
      </c>
      <c r="JTK1" s="48" t="s">
        <v>7290</v>
      </c>
      <c r="JTL1" s="48" t="s">
        <v>7291</v>
      </c>
      <c r="JTM1" s="48" t="s">
        <v>7292</v>
      </c>
      <c r="JTN1" s="48" t="s">
        <v>7293</v>
      </c>
      <c r="JTO1" s="48" t="s">
        <v>7294</v>
      </c>
      <c r="JTP1" s="48" t="s">
        <v>7295</v>
      </c>
      <c r="JTQ1" s="48" t="s">
        <v>7296</v>
      </c>
      <c r="JTR1" s="48" t="s">
        <v>7297</v>
      </c>
      <c r="JTS1" s="48" t="s">
        <v>7298</v>
      </c>
      <c r="JTT1" s="48" t="s">
        <v>7299</v>
      </c>
      <c r="JTU1" s="48" t="s">
        <v>7300</v>
      </c>
      <c r="JTV1" s="48" t="s">
        <v>7301</v>
      </c>
      <c r="JTW1" s="48" t="s">
        <v>7302</v>
      </c>
      <c r="JTX1" s="48" t="s">
        <v>7303</v>
      </c>
      <c r="JTY1" s="48" t="s">
        <v>7304</v>
      </c>
      <c r="JTZ1" s="48" t="s">
        <v>7305</v>
      </c>
      <c r="JUA1" s="48" t="s">
        <v>7306</v>
      </c>
      <c r="JUB1" s="48" t="s">
        <v>7307</v>
      </c>
      <c r="JUC1" s="48" t="s">
        <v>7308</v>
      </c>
      <c r="JUD1" s="48" t="s">
        <v>7309</v>
      </c>
      <c r="JUE1" s="48" t="s">
        <v>7310</v>
      </c>
      <c r="JUF1" s="48" t="s">
        <v>7311</v>
      </c>
      <c r="JUG1" s="48" t="s">
        <v>7312</v>
      </c>
      <c r="JUH1" s="48" t="s">
        <v>7313</v>
      </c>
      <c r="JUI1" s="48" t="s">
        <v>7314</v>
      </c>
      <c r="JUJ1" s="48" t="s">
        <v>7315</v>
      </c>
      <c r="JUK1" s="48" t="s">
        <v>7316</v>
      </c>
      <c r="JUL1" s="48" t="s">
        <v>7317</v>
      </c>
      <c r="JUM1" s="48" t="s">
        <v>7318</v>
      </c>
      <c r="JUN1" s="48" t="s">
        <v>7319</v>
      </c>
      <c r="JUO1" s="48" t="s">
        <v>7320</v>
      </c>
      <c r="JUP1" s="48" t="s">
        <v>7321</v>
      </c>
      <c r="JUQ1" s="48" t="s">
        <v>7322</v>
      </c>
      <c r="JUR1" s="48" t="s">
        <v>7323</v>
      </c>
      <c r="JUS1" s="48" t="s">
        <v>7324</v>
      </c>
      <c r="JUT1" s="48" t="s">
        <v>7325</v>
      </c>
      <c r="JUU1" s="48" t="s">
        <v>7326</v>
      </c>
      <c r="JUV1" s="48" t="s">
        <v>7327</v>
      </c>
      <c r="JUW1" s="48" t="s">
        <v>7328</v>
      </c>
      <c r="JUX1" s="48" t="s">
        <v>7329</v>
      </c>
      <c r="JUY1" s="48" t="s">
        <v>7330</v>
      </c>
      <c r="JUZ1" s="48" t="s">
        <v>7331</v>
      </c>
      <c r="JVA1" s="48" t="s">
        <v>7332</v>
      </c>
      <c r="JVB1" s="48" t="s">
        <v>7333</v>
      </c>
      <c r="JVC1" s="48" t="s">
        <v>7334</v>
      </c>
      <c r="JVD1" s="48" t="s">
        <v>7335</v>
      </c>
      <c r="JVE1" s="48" t="s">
        <v>7336</v>
      </c>
      <c r="JVF1" s="48" t="s">
        <v>7337</v>
      </c>
      <c r="JVG1" s="48" t="s">
        <v>7338</v>
      </c>
      <c r="JVH1" s="48" t="s">
        <v>7339</v>
      </c>
      <c r="JVI1" s="48" t="s">
        <v>7340</v>
      </c>
      <c r="JVJ1" s="48" t="s">
        <v>7341</v>
      </c>
      <c r="JVK1" s="48" t="s">
        <v>7342</v>
      </c>
      <c r="JVL1" s="48" t="s">
        <v>7343</v>
      </c>
      <c r="JVM1" s="48" t="s">
        <v>7344</v>
      </c>
      <c r="JVN1" s="48" t="s">
        <v>7345</v>
      </c>
      <c r="JVO1" s="48" t="s">
        <v>7346</v>
      </c>
      <c r="JVP1" s="48" t="s">
        <v>7347</v>
      </c>
      <c r="JVQ1" s="48" t="s">
        <v>7348</v>
      </c>
      <c r="JVR1" s="48" t="s">
        <v>7349</v>
      </c>
      <c r="JVS1" s="48" t="s">
        <v>7350</v>
      </c>
      <c r="JVT1" s="48" t="s">
        <v>7351</v>
      </c>
      <c r="JVU1" s="48" t="s">
        <v>7352</v>
      </c>
      <c r="JVV1" s="48" t="s">
        <v>7353</v>
      </c>
      <c r="JVW1" s="48" t="s">
        <v>7354</v>
      </c>
      <c r="JVX1" s="48" t="s">
        <v>7355</v>
      </c>
      <c r="JVY1" s="48" t="s">
        <v>7356</v>
      </c>
      <c r="JVZ1" s="48" t="s">
        <v>7357</v>
      </c>
      <c r="JWA1" s="48" t="s">
        <v>7358</v>
      </c>
      <c r="JWB1" s="48" t="s">
        <v>7359</v>
      </c>
      <c r="JWC1" s="48" t="s">
        <v>7360</v>
      </c>
      <c r="JWD1" s="48" t="s">
        <v>7361</v>
      </c>
      <c r="JWE1" s="48" t="s">
        <v>7362</v>
      </c>
      <c r="JWF1" s="48" t="s">
        <v>7363</v>
      </c>
      <c r="JWG1" s="48" t="s">
        <v>7364</v>
      </c>
      <c r="JWH1" s="48" t="s">
        <v>7365</v>
      </c>
      <c r="JWI1" s="48" t="s">
        <v>7366</v>
      </c>
      <c r="JWJ1" s="48" t="s">
        <v>7367</v>
      </c>
      <c r="JWK1" s="48" t="s">
        <v>7368</v>
      </c>
      <c r="JWL1" s="48" t="s">
        <v>7369</v>
      </c>
      <c r="JWM1" s="48" t="s">
        <v>7370</v>
      </c>
      <c r="JWN1" s="48" t="s">
        <v>7371</v>
      </c>
      <c r="JWO1" s="48" t="s">
        <v>7372</v>
      </c>
      <c r="JWP1" s="48" t="s">
        <v>7373</v>
      </c>
      <c r="JWQ1" s="48" t="s">
        <v>7374</v>
      </c>
      <c r="JWR1" s="48" t="s">
        <v>7375</v>
      </c>
      <c r="JWS1" s="48" t="s">
        <v>7376</v>
      </c>
      <c r="JWT1" s="48" t="s">
        <v>7377</v>
      </c>
      <c r="JWU1" s="48" t="s">
        <v>7378</v>
      </c>
      <c r="JWV1" s="48" t="s">
        <v>7379</v>
      </c>
      <c r="JWW1" s="48" t="s">
        <v>7380</v>
      </c>
      <c r="JWX1" s="48" t="s">
        <v>7381</v>
      </c>
      <c r="JWY1" s="48" t="s">
        <v>7382</v>
      </c>
      <c r="JWZ1" s="48" t="s">
        <v>7383</v>
      </c>
      <c r="JXA1" s="48" t="s">
        <v>7384</v>
      </c>
      <c r="JXB1" s="48" t="s">
        <v>7385</v>
      </c>
      <c r="JXC1" s="48" t="s">
        <v>7386</v>
      </c>
      <c r="JXD1" s="48" t="s">
        <v>7387</v>
      </c>
      <c r="JXE1" s="48" t="s">
        <v>7388</v>
      </c>
      <c r="JXF1" s="48" t="s">
        <v>7389</v>
      </c>
      <c r="JXG1" s="48" t="s">
        <v>7390</v>
      </c>
      <c r="JXH1" s="48" t="s">
        <v>7391</v>
      </c>
      <c r="JXI1" s="48" t="s">
        <v>7392</v>
      </c>
      <c r="JXJ1" s="48" t="s">
        <v>7393</v>
      </c>
      <c r="JXK1" s="48" t="s">
        <v>7394</v>
      </c>
      <c r="JXL1" s="48" t="s">
        <v>7395</v>
      </c>
      <c r="JXM1" s="48" t="s">
        <v>7396</v>
      </c>
      <c r="JXN1" s="48" t="s">
        <v>7397</v>
      </c>
      <c r="JXO1" s="48" t="s">
        <v>7398</v>
      </c>
      <c r="JXP1" s="48" t="s">
        <v>7399</v>
      </c>
      <c r="JXQ1" s="48" t="s">
        <v>7400</v>
      </c>
      <c r="JXR1" s="48" t="s">
        <v>7401</v>
      </c>
      <c r="JXS1" s="48" t="s">
        <v>7402</v>
      </c>
      <c r="JXT1" s="48" t="s">
        <v>7403</v>
      </c>
      <c r="JXU1" s="48" t="s">
        <v>7404</v>
      </c>
      <c r="JXV1" s="48" t="s">
        <v>7405</v>
      </c>
      <c r="JXW1" s="48" t="s">
        <v>7406</v>
      </c>
      <c r="JXX1" s="48" t="s">
        <v>7407</v>
      </c>
      <c r="JXY1" s="48" t="s">
        <v>7408</v>
      </c>
      <c r="JXZ1" s="48" t="s">
        <v>7409</v>
      </c>
      <c r="JYA1" s="48" t="s">
        <v>7410</v>
      </c>
      <c r="JYB1" s="48" t="s">
        <v>7411</v>
      </c>
      <c r="JYC1" s="48" t="s">
        <v>7412</v>
      </c>
      <c r="JYD1" s="48" t="s">
        <v>7413</v>
      </c>
      <c r="JYE1" s="48" t="s">
        <v>7414</v>
      </c>
      <c r="JYF1" s="48" t="s">
        <v>7415</v>
      </c>
      <c r="JYG1" s="48" t="s">
        <v>7416</v>
      </c>
      <c r="JYH1" s="48" t="s">
        <v>7417</v>
      </c>
      <c r="JYI1" s="48" t="s">
        <v>7418</v>
      </c>
      <c r="JYJ1" s="48" t="s">
        <v>7419</v>
      </c>
      <c r="JYK1" s="48" t="s">
        <v>7420</v>
      </c>
      <c r="JYL1" s="48" t="s">
        <v>7421</v>
      </c>
      <c r="JYM1" s="48" t="s">
        <v>7422</v>
      </c>
      <c r="JYN1" s="48" t="s">
        <v>7423</v>
      </c>
      <c r="JYO1" s="48" t="s">
        <v>7424</v>
      </c>
      <c r="JYP1" s="48" t="s">
        <v>7425</v>
      </c>
      <c r="JYQ1" s="48" t="s">
        <v>7426</v>
      </c>
      <c r="JYR1" s="48" t="s">
        <v>7427</v>
      </c>
      <c r="JYS1" s="48" t="s">
        <v>7428</v>
      </c>
      <c r="JYT1" s="48" t="s">
        <v>7429</v>
      </c>
      <c r="JYU1" s="48" t="s">
        <v>7430</v>
      </c>
      <c r="JYV1" s="48" t="s">
        <v>7431</v>
      </c>
      <c r="JYW1" s="48" t="s">
        <v>7432</v>
      </c>
      <c r="JYX1" s="48" t="s">
        <v>7433</v>
      </c>
      <c r="JYY1" s="48" t="s">
        <v>7434</v>
      </c>
      <c r="JYZ1" s="48" t="s">
        <v>7435</v>
      </c>
      <c r="JZA1" s="48" t="s">
        <v>7436</v>
      </c>
      <c r="JZB1" s="48" t="s">
        <v>7437</v>
      </c>
      <c r="JZC1" s="48" t="s">
        <v>7438</v>
      </c>
      <c r="JZD1" s="48" t="s">
        <v>7439</v>
      </c>
      <c r="JZE1" s="48" t="s">
        <v>7440</v>
      </c>
      <c r="JZF1" s="48" t="s">
        <v>7441</v>
      </c>
      <c r="JZG1" s="48" t="s">
        <v>7442</v>
      </c>
      <c r="JZH1" s="48" t="s">
        <v>7443</v>
      </c>
      <c r="JZI1" s="48" t="s">
        <v>7444</v>
      </c>
      <c r="JZJ1" s="48" t="s">
        <v>7445</v>
      </c>
      <c r="JZK1" s="48" t="s">
        <v>7446</v>
      </c>
      <c r="JZL1" s="48" t="s">
        <v>7447</v>
      </c>
      <c r="JZM1" s="48" t="s">
        <v>7448</v>
      </c>
      <c r="JZN1" s="48" t="s">
        <v>7449</v>
      </c>
      <c r="JZO1" s="48" t="s">
        <v>7450</v>
      </c>
      <c r="JZP1" s="48" t="s">
        <v>7451</v>
      </c>
      <c r="JZQ1" s="48" t="s">
        <v>7452</v>
      </c>
      <c r="JZR1" s="48" t="s">
        <v>7453</v>
      </c>
      <c r="JZS1" s="48" t="s">
        <v>7454</v>
      </c>
      <c r="JZT1" s="48" t="s">
        <v>7455</v>
      </c>
      <c r="JZU1" s="48" t="s">
        <v>7456</v>
      </c>
      <c r="JZV1" s="48" t="s">
        <v>7457</v>
      </c>
      <c r="JZW1" s="48" t="s">
        <v>7458</v>
      </c>
      <c r="JZX1" s="48" t="s">
        <v>7459</v>
      </c>
      <c r="JZY1" s="48" t="s">
        <v>7460</v>
      </c>
      <c r="JZZ1" s="48" t="s">
        <v>7461</v>
      </c>
      <c r="KAA1" s="48" t="s">
        <v>7462</v>
      </c>
      <c r="KAB1" s="48" t="s">
        <v>7463</v>
      </c>
      <c r="KAC1" s="48" t="s">
        <v>7464</v>
      </c>
      <c r="KAD1" s="48" t="s">
        <v>7465</v>
      </c>
      <c r="KAE1" s="48" t="s">
        <v>7466</v>
      </c>
      <c r="KAF1" s="48" t="s">
        <v>7467</v>
      </c>
      <c r="KAG1" s="48" t="s">
        <v>7468</v>
      </c>
      <c r="KAH1" s="48" t="s">
        <v>7469</v>
      </c>
      <c r="KAI1" s="48" t="s">
        <v>7470</v>
      </c>
      <c r="KAJ1" s="48" t="s">
        <v>7471</v>
      </c>
      <c r="KAK1" s="48" t="s">
        <v>7472</v>
      </c>
      <c r="KAL1" s="48" t="s">
        <v>7473</v>
      </c>
      <c r="KAM1" s="48" t="s">
        <v>7474</v>
      </c>
      <c r="KAN1" s="48" t="s">
        <v>7475</v>
      </c>
      <c r="KAO1" s="48" t="s">
        <v>7476</v>
      </c>
      <c r="KAP1" s="48" t="s">
        <v>7477</v>
      </c>
      <c r="KAQ1" s="48" t="s">
        <v>7478</v>
      </c>
      <c r="KAR1" s="48" t="s">
        <v>7479</v>
      </c>
      <c r="KAS1" s="48" t="s">
        <v>7480</v>
      </c>
      <c r="KAT1" s="48" t="s">
        <v>7481</v>
      </c>
      <c r="KAU1" s="48" t="s">
        <v>7482</v>
      </c>
      <c r="KAV1" s="48" t="s">
        <v>7483</v>
      </c>
      <c r="KAW1" s="48" t="s">
        <v>7484</v>
      </c>
      <c r="KAX1" s="48" t="s">
        <v>7485</v>
      </c>
      <c r="KAY1" s="48" t="s">
        <v>7486</v>
      </c>
      <c r="KAZ1" s="48" t="s">
        <v>7487</v>
      </c>
      <c r="KBA1" s="48" t="s">
        <v>7488</v>
      </c>
      <c r="KBB1" s="48" t="s">
        <v>7489</v>
      </c>
      <c r="KBC1" s="48" t="s">
        <v>7490</v>
      </c>
      <c r="KBD1" s="48" t="s">
        <v>7491</v>
      </c>
      <c r="KBE1" s="48" t="s">
        <v>7492</v>
      </c>
      <c r="KBF1" s="48" t="s">
        <v>7493</v>
      </c>
      <c r="KBG1" s="48" t="s">
        <v>7494</v>
      </c>
      <c r="KBH1" s="48" t="s">
        <v>7495</v>
      </c>
      <c r="KBI1" s="48" t="s">
        <v>7496</v>
      </c>
      <c r="KBJ1" s="48" t="s">
        <v>7497</v>
      </c>
      <c r="KBK1" s="48" t="s">
        <v>7498</v>
      </c>
      <c r="KBL1" s="48" t="s">
        <v>7499</v>
      </c>
      <c r="KBM1" s="48" t="s">
        <v>7500</v>
      </c>
      <c r="KBN1" s="48" t="s">
        <v>7501</v>
      </c>
      <c r="KBO1" s="48" t="s">
        <v>7502</v>
      </c>
      <c r="KBP1" s="48" t="s">
        <v>7503</v>
      </c>
      <c r="KBQ1" s="48" t="s">
        <v>7504</v>
      </c>
      <c r="KBR1" s="48" t="s">
        <v>7505</v>
      </c>
      <c r="KBS1" s="48" t="s">
        <v>7506</v>
      </c>
      <c r="KBT1" s="48" t="s">
        <v>7507</v>
      </c>
      <c r="KBU1" s="48" t="s">
        <v>7508</v>
      </c>
      <c r="KBV1" s="48" t="s">
        <v>7509</v>
      </c>
      <c r="KBW1" s="48" t="s">
        <v>7510</v>
      </c>
      <c r="KBX1" s="48" t="s">
        <v>7511</v>
      </c>
      <c r="KBY1" s="48" t="s">
        <v>7512</v>
      </c>
      <c r="KBZ1" s="48" t="s">
        <v>7513</v>
      </c>
      <c r="KCA1" s="48" t="s">
        <v>7514</v>
      </c>
      <c r="KCB1" s="48" t="s">
        <v>7515</v>
      </c>
      <c r="KCC1" s="48" t="s">
        <v>7516</v>
      </c>
      <c r="KCD1" s="48" t="s">
        <v>7517</v>
      </c>
      <c r="KCE1" s="48" t="s">
        <v>7518</v>
      </c>
      <c r="KCF1" s="48" t="s">
        <v>7519</v>
      </c>
      <c r="KCG1" s="48" t="s">
        <v>7520</v>
      </c>
      <c r="KCH1" s="48" t="s">
        <v>7521</v>
      </c>
      <c r="KCI1" s="48" t="s">
        <v>7522</v>
      </c>
      <c r="KCJ1" s="48" t="s">
        <v>7523</v>
      </c>
      <c r="KCK1" s="48" t="s">
        <v>7524</v>
      </c>
      <c r="KCL1" s="48" t="s">
        <v>7525</v>
      </c>
      <c r="KCM1" s="48" t="s">
        <v>7526</v>
      </c>
      <c r="KCN1" s="48" t="s">
        <v>7527</v>
      </c>
      <c r="KCO1" s="48" t="s">
        <v>7528</v>
      </c>
      <c r="KCP1" s="48" t="s">
        <v>7529</v>
      </c>
      <c r="KCQ1" s="48" t="s">
        <v>7530</v>
      </c>
      <c r="KCR1" s="48" t="s">
        <v>7531</v>
      </c>
      <c r="KCS1" s="48" t="s">
        <v>7532</v>
      </c>
      <c r="KCT1" s="48" t="s">
        <v>7533</v>
      </c>
      <c r="KCU1" s="48" t="s">
        <v>7534</v>
      </c>
      <c r="KCV1" s="48" t="s">
        <v>7535</v>
      </c>
      <c r="KCW1" s="48" t="s">
        <v>7536</v>
      </c>
      <c r="KCX1" s="48" t="s">
        <v>7537</v>
      </c>
      <c r="KCY1" s="48" t="s">
        <v>7538</v>
      </c>
      <c r="KCZ1" s="48" t="s">
        <v>7539</v>
      </c>
      <c r="KDA1" s="48" t="s">
        <v>7540</v>
      </c>
      <c r="KDB1" s="48" t="s">
        <v>7541</v>
      </c>
      <c r="KDC1" s="48" t="s">
        <v>7542</v>
      </c>
      <c r="KDD1" s="48" t="s">
        <v>7543</v>
      </c>
      <c r="KDE1" s="48" t="s">
        <v>7544</v>
      </c>
      <c r="KDF1" s="48" t="s">
        <v>7545</v>
      </c>
      <c r="KDG1" s="48" t="s">
        <v>7546</v>
      </c>
      <c r="KDH1" s="48" t="s">
        <v>7547</v>
      </c>
      <c r="KDI1" s="48" t="s">
        <v>7548</v>
      </c>
      <c r="KDJ1" s="48" t="s">
        <v>7549</v>
      </c>
      <c r="KDK1" s="48" t="s">
        <v>7550</v>
      </c>
      <c r="KDL1" s="48" t="s">
        <v>7551</v>
      </c>
      <c r="KDM1" s="48" t="s">
        <v>7552</v>
      </c>
      <c r="KDN1" s="48" t="s">
        <v>7553</v>
      </c>
      <c r="KDO1" s="48" t="s">
        <v>7554</v>
      </c>
      <c r="KDP1" s="48" t="s">
        <v>7555</v>
      </c>
      <c r="KDQ1" s="48" t="s">
        <v>7556</v>
      </c>
      <c r="KDR1" s="48" t="s">
        <v>7557</v>
      </c>
      <c r="KDS1" s="48" t="s">
        <v>7558</v>
      </c>
      <c r="KDT1" s="48" t="s">
        <v>7559</v>
      </c>
      <c r="KDU1" s="48" t="s">
        <v>7560</v>
      </c>
      <c r="KDV1" s="48" t="s">
        <v>7561</v>
      </c>
      <c r="KDW1" s="48" t="s">
        <v>7562</v>
      </c>
      <c r="KDX1" s="48" t="s">
        <v>7563</v>
      </c>
      <c r="KDY1" s="48" t="s">
        <v>7564</v>
      </c>
      <c r="KDZ1" s="48" t="s">
        <v>7565</v>
      </c>
      <c r="KEA1" s="48" t="s">
        <v>7566</v>
      </c>
      <c r="KEB1" s="48" t="s">
        <v>7567</v>
      </c>
      <c r="KEC1" s="48" t="s">
        <v>7568</v>
      </c>
      <c r="KED1" s="48" t="s">
        <v>7569</v>
      </c>
      <c r="KEE1" s="48" t="s">
        <v>7570</v>
      </c>
      <c r="KEF1" s="48" t="s">
        <v>7571</v>
      </c>
      <c r="KEG1" s="48" t="s">
        <v>7572</v>
      </c>
      <c r="KEH1" s="48" t="s">
        <v>7573</v>
      </c>
      <c r="KEI1" s="48" t="s">
        <v>7574</v>
      </c>
      <c r="KEJ1" s="48" t="s">
        <v>7575</v>
      </c>
      <c r="KEK1" s="48" t="s">
        <v>7576</v>
      </c>
      <c r="KEL1" s="48" t="s">
        <v>7577</v>
      </c>
      <c r="KEM1" s="48" t="s">
        <v>7578</v>
      </c>
      <c r="KEN1" s="48" t="s">
        <v>7579</v>
      </c>
      <c r="KEO1" s="48" t="s">
        <v>7580</v>
      </c>
      <c r="KEP1" s="48" t="s">
        <v>7581</v>
      </c>
      <c r="KEQ1" s="48" t="s">
        <v>7582</v>
      </c>
      <c r="KER1" s="48" t="s">
        <v>7583</v>
      </c>
      <c r="KES1" s="48" t="s">
        <v>7584</v>
      </c>
      <c r="KET1" s="48" t="s">
        <v>7585</v>
      </c>
      <c r="KEU1" s="48" t="s">
        <v>7586</v>
      </c>
      <c r="KEV1" s="48" t="s">
        <v>7587</v>
      </c>
      <c r="KEW1" s="48" t="s">
        <v>7588</v>
      </c>
      <c r="KEX1" s="48" t="s">
        <v>7589</v>
      </c>
      <c r="KEY1" s="48" t="s">
        <v>7590</v>
      </c>
      <c r="KEZ1" s="48" t="s">
        <v>7591</v>
      </c>
      <c r="KFA1" s="48" t="s">
        <v>7592</v>
      </c>
      <c r="KFB1" s="48" t="s">
        <v>7593</v>
      </c>
      <c r="KFC1" s="48" t="s">
        <v>7594</v>
      </c>
      <c r="KFD1" s="48" t="s">
        <v>7595</v>
      </c>
      <c r="KFE1" s="48" t="s">
        <v>7596</v>
      </c>
      <c r="KFF1" s="48" t="s">
        <v>7597</v>
      </c>
      <c r="KFG1" s="48" t="s">
        <v>7598</v>
      </c>
      <c r="KFH1" s="48" t="s">
        <v>7599</v>
      </c>
      <c r="KFI1" s="48" t="s">
        <v>7600</v>
      </c>
      <c r="KFJ1" s="48" t="s">
        <v>7601</v>
      </c>
      <c r="KFK1" s="48" t="s">
        <v>7602</v>
      </c>
      <c r="KFL1" s="48" t="s">
        <v>7603</v>
      </c>
      <c r="KFM1" s="48" t="s">
        <v>7604</v>
      </c>
      <c r="KFN1" s="48" t="s">
        <v>7605</v>
      </c>
      <c r="KFO1" s="48" t="s">
        <v>7606</v>
      </c>
      <c r="KFP1" s="48" t="s">
        <v>7607</v>
      </c>
      <c r="KFQ1" s="48" t="s">
        <v>7608</v>
      </c>
      <c r="KFR1" s="48" t="s">
        <v>7609</v>
      </c>
      <c r="KFS1" s="48" t="s">
        <v>7610</v>
      </c>
      <c r="KFT1" s="48" t="s">
        <v>7611</v>
      </c>
      <c r="KFU1" s="48" t="s">
        <v>7612</v>
      </c>
      <c r="KFV1" s="48" t="s">
        <v>7613</v>
      </c>
      <c r="KFW1" s="48" t="s">
        <v>7614</v>
      </c>
      <c r="KFX1" s="48" t="s">
        <v>7615</v>
      </c>
      <c r="KFY1" s="48" t="s">
        <v>7616</v>
      </c>
      <c r="KFZ1" s="48" t="s">
        <v>7617</v>
      </c>
      <c r="KGA1" s="48" t="s">
        <v>7618</v>
      </c>
      <c r="KGB1" s="48" t="s">
        <v>7619</v>
      </c>
      <c r="KGC1" s="48" t="s">
        <v>7620</v>
      </c>
      <c r="KGD1" s="48" t="s">
        <v>7621</v>
      </c>
      <c r="KGE1" s="48" t="s">
        <v>7622</v>
      </c>
      <c r="KGF1" s="48" t="s">
        <v>7623</v>
      </c>
      <c r="KGG1" s="48" t="s">
        <v>7624</v>
      </c>
      <c r="KGH1" s="48" t="s">
        <v>7625</v>
      </c>
      <c r="KGI1" s="48" t="s">
        <v>7626</v>
      </c>
      <c r="KGJ1" s="48" t="s">
        <v>7627</v>
      </c>
      <c r="KGK1" s="48" t="s">
        <v>7628</v>
      </c>
      <c r="KGL1" s="48" t="s">
        <v>7629</v>
      </c>
      <c r="KGM1" s="48" t="s">
        <v>7630</v>
      </c>
      <c r="KGN1" s="48" t="s">
        <v>7631</v>
      </c>
      <c r="KGO1" s="48" t="s">
        <v>7632</v>
      </c>
      <c r="KGP1" s="48" t="s">
        <v>7633</v>
      </c>
      <c r="KGQ1" s="48" t="s">
        <v>7634</v>
      </c>
      <c r="KGR1" s="48" t="s">
        <v>7635</v>
      </c>
      <c r="KGS1" s="48" t="s">
        <v>7636</v>
      </c>
      <c r="KGT1" s="48" t="s">
        <v>7637</v>
      </c>
      <c r="KGU1" s="48" t="s">
        <v>7638</v>
      </c>
      <c r="KGV1" s="48" t="s">
        <v>7639</v>
      </c>
      <c r="KGW1" s="48" t="s">
        <v>7640</v>
      </c>
      <c r="KGX1" s="48" t="s">
        <v>7641</v>
      </c>
      <c r="KGY1" s="48" t="s">
        <v>7642</v>
      </c>
      <c r="KGZ1" s="48" t="s">
        <v>7643</v>
      </c>
      <c r="KHA1" s="48" t="s">
        <v>7644</v>
      </c>
      <c r="KHB1" s="48" t="s">
        <v>7645</v>
      </c>
      <c r="KHC1" s="48" t="s">
        <v>7646</v>
      </c>
      <c r="KHD1" s="48" t="s">
        <v>7647</v>
      </c>
      <c r="KHE1" s="48" t="s">
        <v>7648</v>
      </c>
      <c r="KHF1" s="48" t="s">
        <v>7649</v>
      </c>
      <c r="KHG1" s="48" t="s">
        <v>7650</v>
      </c>
      <c r="KHH1" s="48" t="s">
        <v>7651</v>
      </c>
      <c r="KHI1" s="48" t="s">
        <v>7652</v>
      </c>
      <c r="KHJ1" s="48" t="s">
        <v>7653</v>
      </c>
      <c r="KHK1" s="48" t="s">
        <v>7654</v>
      </c>
      <c r="KHL1" s="48" t="s">
        <v>7655</v>
      </c>
      <c r="KHM1" s="48" t="s">
        <v>7656</v>
      </c>
      <c r="KHN1" s="48" t="s">
        <v>7657</v>
      </c>
      <c r="KHO1" s="48" t="s">
        <v>7658</v>
      </c>
      <c r="KHP1" s="48" t="s">
        <v>7659</v>
      </c>
      <c r="KHQ1" s="48" t="s">
        <v>7660</v>
      </c>
      <c r="KHR1" s="48" t="s">
        <v>7661</v>
      </c>
      <c r="KHS1" s="48" t="s">
        <v>7662</v>
      </c>
      <c r="KHT1" s="48" t="s">
        <v>7663</v>
      </c>
      <c r="KHU1" s="48" t="s">
        <v>7664</v>
      </c>
      <c r="KHV1" s="48" t="s">
        <v>7665</v>
      </c>
      <c r="KHW1" s="48" t="s">
        <v>7666</v>
      </c>
      <c r="KHX1" s="48" t="s">
        <v>7667</v>
      </c>
      <c r="KHY1" s="48" t="s">
        <v>7668</v>
      </c>
      <c r="KHZ1" s="48" t="s">
        <v>7669</v>
      </c>
      <c r="KIA1" s="48" t="s">
        <v>7670</v>
      </c>
      <c r="KIB1" s="48" t="s">
        <v>7671</v>
      </c>
      <c r="KIC1" s="48" t="s">
        <v>7672</v>
      </c>
      <c r="KID1" s="48" t="s">
        <v>7673</v>
      </c>
      <c r="KIE1" s="48" t="s">
        <v>7674</v>
      </c>
      <c r="KIF1" s="48" t="s">
        <v>7675</v>
      </c>
      <c r="KIG1" s="48" t="s">
        <v>7676</v>
      </c>
      <c r="KIH1" s="48" t="s">
        <v>7677</v>
      </c>
      <c r="KII1" s="48" t="s">
        <v>7678</v>
      </c>
      <c r="KIJ1" s="48" t="s">
        <v>7679</v>
      </c>
      <c r="KIK1" s="48" t="s">
        <v>7680</v>
      </c>
      <c r="KIL1" s="48" t="s">
        <v>7681</v>
      </c>
      <c r="KIM1" s="48" t="s">
        <v>7682</v>
      </c>
      <c r="KIN1" s="48" t="s">
        <v>7683</v>
      </c>
      <c r="KIO1" s="48" t="s">
        <v>7684</v>
      </c>
      <c r="KIP1" s="48" t="s">
        <v>7685</v>
      </c>
      <c r="KIQ1" s="48" t="s">
        <v>7686</v>
      </c>
      <c r="KIR1" s="48" t="s">
        <v>7687</v>
      </c>
      <c r="KIS1" s="48" t="s">
        <v>7688</v>
      </c>
      <c r="KIT1" s="48" t="s">
        <v>7689</v>
      </c>
      <c r="KIU1" s="48" t="s">
        <v>7690</v>
      </c>
      <c r="KIV1" s="48" t="s">
        <v>7691</v>
      </c>
      <c r="KIW1" s="48" t="s">
        <v>7692</v>
      </c>
      <c r="KIX1" s="48" t="s">
        <v>7693</v>
      </c>
      <c r="KIY1" s="48" t="s">
        <v>7694</v>
      </c>
      <c r="KIZ1" s="48" t="s">
        <v>7695</v>
      </c>
      <c r="KJA1" s="48" t="s">
        <v>7696</v>
      </c>
      <c r="KJB1" s="48" t="s">
        <v>7697</v>
      </c>
      <c r="KJC1" s="48" t="s">
        <v>7698</v>
      </c>
      <c r="KJD1" s="48" t="s">
        <v>7699</v>
      </c>
      <c r="KJE1" s="48" t="s">
        <v>7700</v>
      </c>
      <c r="KJF1" s="48" t="s">
        <v>7701</v>
      </c>
      <c r="KJG1" s="48" t="s">
        <v>7702</v>
      </c>
      <c r="KJH1" s="48" t="s">
        <v>7703</v>
      </c>
      <c r="KJI1" s="48" t="s">
        <v>7704</v>
      </c>
      <c r="KJJ1" s="48" t="s">
        <v>7705</v>
      </c>
      <c r="KJK1" s="48" t="s">
        <v>7706</v>
      </c>
      <c r="KJL1" s="48" t="s">
        <v>7707</v>
      </c>
      <c r="KJM1" s="48" t="s">
        <v>7708</v>
      </c>
      <c r="KJN1" s="48" t="s">
        <v>7709</v>
      </c>
      <c r="KJO1" s="48" t="s">
        <v>7710</v>
      </c>
      <c r="KJP1" s="48" t="s">
        <v>7711</v>
      </c>
      <c r="KJQ1" s="48" t="s">
        <v>7712</v>
      </c>
      <c r="KJR1" s="48" t="s">
        <v>7713</v>
      </c>
      <c r="KJS1" s="48" t="s">
        <v>7714</v>
      </c>
      <c r="KJT1" s="48" t="s">
        <v>7715</v>
      </c>
      <c r="KJU1" s="48" t="s">
        <v>7716</v>
      </c>
      <c r="KJV1" s="48" t="s">
        <v>7717</v>
      </c>
      <c r="KJW1" s="48" t="s">
        <v>7718</v>
      </c>
      <c r="KJX1" s="48" t="s">
        <v>7719</v>
      </c>
      <c r="KJY1" s="48" t="s">
        <v>7720</v>
      </c>
      <c r="KJZ1" s="48" t="s">
        <v>7721</v>
      </c>
      <c r="KKA1" s="48" t="s">
        <v>7722</v>
      </c>
      <c r="KKB1" s="48" t="s">
        <v>7723</v>
      </c>
      <c r="KKC1" s="48" t="s">
        <v>7724</v>
      </c>
      <c r="KKD1" s="48" t="s">
        <v>7725</v>
      </c>
      <c r="KKE1" s="48" t="s">
        <v>7726</v>
      </c>
      <c r="KKF1" s="48" t="s">
        <v>7727</v>
      </c>
      <c r="KKG1" s="48" t="s">
        <v>7728</v>
      </c>
      <c r="KKH1" s="48" t="s">
        <v>7729</v>
      </c>
      <c r="KKI1" s="48" t="s">
        <v>7730</v>
      </c>
      <c r="KKJ1" s="48" t="s">
        <v>7731</v>
      </c>
      <c r="KKK1" s="48" t="s">
        <v>7732</v>
      </c>
      <c r="KKL1" s="48" t="s">
        <v>7733</v>
      </c>
      <c r="KKM1" s="48" t="s">
        <v>7734</v>
      </c>
      <c r="KKN1" s="48" t="s">
        <v>7735</v>
      </c>
      <c r="KKO1" s="48" t="s">
        <v>7736</v>
      </c>
      <c r="KKP1" s="48" t="s">
        <v>7737</v>
      </c>
      <c r="KKQ1" s="48" t="s">
        <v>7738</v>
      </c>
      <c r="KKR1" s="48" t="s">
        <v>7739</v>
      </c>
      <c r="KKS1" s="48" t="s">
        <v>7740</v>
      </c>
      <c r="KKT1" s="48" t="s">
        <v>7741</v>
      </c>
      <c r="KKU1" s="48" t="s">
        <v>7742</v>
      </c>
      <c r="KKV1" s="48" t="s">
        <v>7743</v>
      </c>
      <c r="KKW1" s="48" t="s">
        <v>7744</v>
      </c>
      <c r="KKX1" s="48" t="s">
        <v>7745</v>
      </c>
      <c r="KKY1" s="48" t="s">
        <v>7746</v>
      </c>
      <c r="KKZ1" s="48" t="s">
        <v>7747</v>
      </c>
      <c r="KLA1" s="48" t="s">
        <v>7748</v>
      </c>
      <c r="KLB1" s="48" t="s">
        <v>7749</v>
      </c>
      <c r="KLC1" s="48" t="s">
        <v>7750</v>
      </c>
      <c r="KLD1" s="48" t="s">
        <v>7751</v>
      </c>
      <c r="KLE1" s="48" t="s">
        <v>7752</v>
      </c>
      <c r="KLF1" s="48" t="s">
        <v>7753</v>
      </c>
      <c r="KLG1" s="48" t="s">
        <v>7754</v>
      </c>
      <c r="KLH1" s="48" t="s">
        <v>7755</v>
      </c>
      <c r="KLI1" s="48" t="s">
        <v>7756</v>
      </c>
      <c r="KLJ1" s="48" t="s">
        <v>7757</v>
      </c>
      <c r="KLK1" s="48" t="s">
        <v>7758</v>
      </c>
      <c r="KLL1" s="48" t="s">
        <v>7759</v>
      </c>
      <c r="KLM1" s="48" t="s">
        <v>7760</v>
      </c>
      <c r="KLN1" s="48" t="s">
        <v>7761</v>
      </c>
      <c r="KLO1" s="48" t="s">
        <v>7762</v>
      </c>
      <c r="KLP1" s="48" t="s">
        <v>7763</v>
      </c>
      <c r="KLQ1" s="48" t="s">
        <v>7764</v>
      </c>
      <c r="KLR1" s="48" t="s">
        <v>7765</v>
      </c>
      <c r="KLS1" s="48" t="s">
        <v>7766</v>
      </c>
      <c r="KLT1" s="48" t="s">
        <v>7767</v>
      </c>
      <c r="KLU1" s="48" t="s">
        <v>7768</v>
      </c>
      <c r="KLV1" s="48" t="s">
        <v>7769</v>
      </c>
      <c r="KLW1" s="48" t="s">
        <v>7770</v>
      </c>
      <c r="KLX1" s="48" t="s">
        <v>7771</v>
      </c>
      <c r="KLY1" s="48" t="s">
        <v>7772</v>
      </c>
      <c r="KLZ1" s="48" t="s">
        <v>7773</v>
      </c>
      <c r="KMA1" s="48" t="s">
        <v>7774</v>
      </c>
      <c r="KMB1" s="48" t="s">
        <v>7775</v>
      </c>
      <c r="KMC1" s="48" t="s">
        <v>7776</v>
      </c>
      <c r="KMD1" s="48" t="s">
        <v>7777</v>
      </c>
      <c r="KME1" s="48" t="s">
        <v>7778</v>
      </c>
      <c r="KMF1" s="48" t="s">
        <v>7779</v>
      </c>
      <c r="KMG1" s="48" t="s">
        <v>7780</v>
      </c>
      <c r="KMH1" s="48" t="s">
        <v>7781</v>
      </c>
      <c r="KMI1" s="48" t="s">
        <v>7782</v>
      </c>
      <c r="KMJ1" s="48" t="s">
        <v>7783</v>
      </c>
      <c r="KMK1" s="48" t="s">
        <v>7784</v>
      </c>
      <c r="KML1" s="48" t="s">
        <v>7785</v>
      </c>
      <c r="KMM1" s="48" t="s">
        <v>7786</v>
      </c>
      <c r="KMN1" s="48" t="s">
        <v>7787</v>
      </c>
      <c r="KMO1" s="48" t="s">
        <v>7788</v>
      </c>
      <c r="KMP1" s="48" t="s">
        <v>7789</v>
      </c>
      <c r="KMQ1" s="48" t="s">
        <v>7790</v>
      </c>
      <c r="KMR1" s="48" t="s">
        <v>7791</v>
      </c>
      <c r="KMS1" s="48" t="s">
        <v>7792</v>
      </c>
      <c r="KMT1" s="48" t="s">
        <v>7793</v>
      </c>
      <c r="KMU1" s="48" t="s">
        <v>7794</v>
      </c>
      <c r="KMV1" s="48" t="s">
        <v>7795</v>
      </c>
      <c r="KMW1" s="48" t="s">
        <v>7796</v>
      </c>
      <c r="KMX1" s="48" t="s">
        <v>7797</v>
      </c>
      <c r="KMY1" s="48" t="s">
        <v>7798</v>
      </c>
      <c r="KMZ1" s="48" t="s">
        <v>7799</v>
      </c>
      <c r="KNA1" s="48" t="s">
        <v>7800</v>
      </c>
      <c r="KNB1" s="48" t="s">
        <v>7801</v>
      </c>
      <c r="KNC1" s="48" t="s">
        <v>7802</v>
      </c>
      <c r="KND1" s="48" t="s">
        <v>7803</v>
      </c>
      <c r="KNE1" s="48" t="s">
        <v>7804</v>
      </c>
      <c r="KNF1" s="48" t="s">
        <v>7805</v>
      </c>
      <c r="KNG1" s="48" t="s">
        <v>7806</v>
      </c>
      <c r="KNH1" s="48" t="s">
        <v>7807</v>
      </c>
      <c r="KNI1" s="48" t="s">
        <v>7808</v>
      </c>
      <c r="KNJ1" s="48" t="s">
        <v>7809</v>
      </c>
      <c r="KNK1" s="48" t="s">
        <v>7810</v>
      </c>
      <c r="KNL1" s="48" t="s">
        <v>7811</v>
      </c>
      <c r="KNM1" s="48" t="s">
        <v>7812</v>
      </c>
      <c r="KNN1" s="48" t="s">
        <v>7813</v>
      </c>
      <c r="KNO1" s="48" t="s">
        <v>7814</v>
      </c>
      <c r="KNP1" s="48" t="s">
        <v>7815</v>
      </c>
      <c r="KNQ1" s="48" t="s">
        <v>7816</v>
      </c>
      <c r="KNR1" s="48" t="s">
        <v>7817</v>
      </c>
      <c r="KNS1" s="48" t="s">
        <v>7818</v>
      </c>
      <c r="KNT1" s="48" t="s">
        <v>7819</v>
      </c>
      <c r="KNU1" s="48" t="s">
        <v>7820</v>
      </c>
      <c r="KNV1" s="48" t="s">
        <v>7821</v>
      </c>
      <c r="KNW1" s="48" t="s">
        <v>7822</v>
      </c>
      <c r="KNX1" s="48" t="s">
        <v>7823</v>
      </c>
      <c r="KNY1" s="48" t="s">
        <v>7824</v>
      </c>
      <c r="KNZ1" s="48" t="s">
        <v>7825</v>
      </c>
      <c r="KOA1" s="48" t="s">
        <v>7826</v>
      </c>
      <c r="KOB1" s="48" t="s">
        <v>7827</v>
      </c>
      <c r="KOC1" s="48" t="s">
        <v>7828</v>
      </c>
      <c r="KOD1" s="48" t="s">
        <v>7829</v>
      </c>
      <c r="KOE1" s="48" t="s">
        <v>7830</v>
      </c>
      <c r="KOF1" s="48" t="s">
        <v>7831</v>
      </c>
      <c r="KOG1" s="48" t="s">
        <v>7832</v>
      </c>
      <c r="KOH1" s="48" t="s">
        <v>7833</v>
      </c>
      <c r="KOI1" s="48" t="s">
        <v>7834</v>
      </c>
      <c r="KOJ1" s="48" t="s">
        <v>7835</v>
      </c>
      <c r="KOK1" s="48" t="s">
        <v>7836</v>
      </c>
      <c r="KOL1" s="48" t="s">
        <v>7837</v>
      </c>
      <c r="KOM1" s="48" t="s">
        <v>7838</v>
      </c>
      <c r="KON1" s="48" t="s">
        <v>7839</v>
      </c>
      <c r="KOO1" s="48" t="s">
        <v>7840</v>
      </c>
      <c r="KOP1" s="48" t="s">
        <v>7841</v>
      </c>
      <c r="KOQ1" s="48" t="s">
        <v>7842</v>
      </c>
      <c r="KOR1" s="48" t="s">
        <v>7843</v>
      </c>
      <c r="KOS1" s="48" t="s">
        <v>7844</v>
      </c>
      <c r="KOT1" s="48" t="s">
        <v>7845</v>
      </c>
      <c r="KOU1" s="48" t="s">
        <v>7846</v>
      </c>
      <c r="KOV1" s="48" t="s">
        <v>7847</v>
      </c>
      <c r="KOW1" s="48" t="s">
        <v>7848</v>
      </c>
      <c r="KOX1" s="48" t="s">
        <v>7849</v>
      </c>
      <c r="KOY1" s="48" t="s">
        <v>7850</v>
      </c>
      <c r="KOZ1" s="48" t="s">
        <v>7851</v>
      </c>
      <c r="KPA1" s="48" t="s">
        <v>7852</v>
      </c>
      <c r="KPB1" s="48" t="s">
        <v>7853</v>
      </c>
      <c r="KPC1" s="48" t="s">
        <v>7854</v>
      </c>
      <c r="KPD1" s="48" t="s">
        <v>7855</v>
      </c>
      <c r="KPE1" s="48" t="s">
        <v>7856</v>
      </c>
      <c r="KPF1" s="48" t="s">
        <v>7857</v>
      </c>
      <c r="KPG1" s="48" t="s">
        <v>7858</v>
      </c>
      <c r="KPH1" s="48" t="s">
        <v>7859</v>
      </c>
      <c r="KPI1" s="48" t="s">
        <v>7860</v>
      </c>
      <c r="KPJ1" s="48" t="s">
        <v>7861</v>
      </c>
      <c r="KPK1" s="48" t="s">
        <v>7862</v>
      </c>
      <c r="KPL1" s="48" t="s">
        <v>7863</v>
      </c>
      <c r="KPM1" s="48" t="s">
        <v>7864</v>
      </c>
      <c r="KPN1" s="48" t="s">
        <v>7865</v>
      </c>
      <c r="KPO1" s="48" t="s">
        <v>7866</v>
      </c>
      <c r="KPP1" s="48" t="s">
        <v>7867</v>
      </c>
      <c r="KPQ1" s="48" t="s">
        <v>7868</v>
      </c>
      <c r="KPR1" s="48" t="s">
        <v>7869</v>
      </c>
      <c r="KPS1" s="48" t="s">
        <v>7870</v>
      </c>
      <c r="KPT1" s="48" t="s">
        <v>7871</v>
      </c>
      <c r="KPU1" s="48" t="s">
        <v>7872</v>
      </c>
      <c r="KPV1" s="48" t="s">
        <v>7873</v>
      </c>
      <c r="KPW1" s="48" t="s">
        <v>7874</v>
      </c>
      <c r="KPX1" s="48" t="s">
        <v>7875</v>
      </c>
      <c r="KPY1" s="48" t="s">
        <v>7876</v>
      </c>
      <c r="KPZ1" s="48" t="s">
        <v>7877</v>
      </c>
      <c r="KQA1" s="48" t="s">
        <v>7878</v>
      </c>
      <c r="KQB1" s="48" t="s">
        <v>7879</v>
      </c>
      <c r="KQC1" s="48" t="s">
        <v>7880</v>
      </c>
      <c r="KQD1" s="48" t="s">
        <v>7881</v>
      </c>
      <c r="KQE1" s="48" t="s">
        <v>7882</v>
      </c>
      <c r="KQF1" s="48" t="s">
        <v>7883</v>
      </c>
      <c r="KQG1" s="48" t="s">
        <v>7884</v>
      </c>
      <c r="KQH1" s="48" t="s">
        <v>7885</v>
      </c>
      <c r="KQI1" s="48" t="s">
        <v>7886</v>
      </c>
      <c r="KQJ1" s="48" t="s">
        <v>7887</v>
      </c>
      <c r="KQK1" s="48" t="s">
        <v>7888</v>
      </c>
      <c r="KQL1" s="48" t="s">
        <v>7889</v>
      </c>
      <c r="KQM1" s="48" t="s">
        <v>7890</v>
      </c>
      <c r="KQN1" s="48" t="s">
        <v>7891</v>
      </c>
      <c r="KQO1" s="48" t="s">
        <v>7892</v>
      </c>
      <c r="KQP1" s="48" t="s">
        <v>7893</v>
      </c>
      <c r="KQQ1" s="48" t="s">
        <v>7894</v>
      </c>
      <c r="KQR1" s="48" t="s">
        <v>7895</v>
      </c>
      <c r="KQS1" s="48" t="s">
        <v>7896</v>
      </c>
      <c r="KQT1" s="48" t="s">
        <v>7897</v>
      </c>
      <c r="KQU1" s="48" t="s">
        <v>7898</v>
      </c>
      <c r="KQV1" s="48" t="s">
        <v>7899</v>
      </c>
      <c r="KQW1" s="48" t="s">
        <v>7900</v>
      </c>
      <c r="KQX1" s="48" t="s">
        <v>7901</v>
      </c>
      <c r="KQY1" s="48" t="s">
        <v>7902</v>
      </c>
      <c r="KQZ1" s="48" t="s">
        <v>7903</v>
      </c>
      <c r="KRA1" s="48" t="s">
        <v>7904</v>
      </c>
      <c r="KRB1" s="48" t="s">
        <v>7905</v>
      </c>
      <c r="KRC1" s="48" t="s">
        <v>7906</v>
      </c>
      <c r="KRD1" s="48" t="s">
        <v>7907</v>
      </c>
      <c r="KRE1" s="48" t="s">
        <v>7908</v>
      </c>
      <c r="KRF1" s="48" t="s">
        <v>7909</v>
      </c>
      <c r="KRG1" s="48" t="s">
        <v>7910</v>
      </c>
      <c r="KRH1" s="48" t="s">
        <v>7911</v>
      </c>
      <c r="KRI1" s="48" t="s">
        <v>7912</v>
      </c>
      <c r="KRJ1" s="48" t="s">
        <v>7913</v>
      </c>
      <c r="KRK1" s="48" t="s">
        <v>7914</v>
      </c>
      <c r="KRL1" s="48" t="s">
        <v>7915</v>
      </c>
      <c r="KRM1" s="48" t="s">
        <v>7916</v>
      </c>
      <c r="KRN1" s="48" t="s">
        <v>7917</v>
      </c>
      <c r="KRO1" s="48" t="s">
        <v>7918</v>
      </c>
      <c r="KRP1" s="48" t="s">
        <v>7919</v>
      </c>
      <c r="KRQ1" s="48" t="s">
        <v>7920</v>
      </c>
      <c r="KRR1" s="48" t="s">
        <v>7921</v>
      </c>
      <c r="KRS1" s="48" t="s">
        <v>7922</v>
      </c>
      <c r="KRT1" s="48" t="s">
        <v>7923</v>
      </c>
      <c r="KRU1" s="48" t="s">
        <v>7924</v>
      </c>
      <c r="KRV1" s="48" t="s">
        <v>7925</v>
      </c>
      <c r="KRW1" s="48" t="s">
        <v>7926</v>
      </c>
      <c r="KRX1" s="48" t="s">
        <v>7927</v>
      </c>
      <c r="KRY1" s="48" t="s">
        <v>7928</v>
      </c>
      <c r="KRZ1" s="48" t="s">
        <v>7929</v>
      </c>
      <c r="KSA1" s="48" t="s">
        <v>7930</v>
      </c>
      <c r="KSB1" s="48" t="s">
        <v>7931</v>
      </c>
      <c r="KSC1" s="48" t="s">
        <v>7932</v>
      </c>
      <c r="KSD1" s="48" t="s">
        <v>7933</v>
      </c>
      <c r="KSE1" s="48" t="s">
        <v>7934</v>
      </c>
      <c r="KSF1" s="48" t="s">
        <v>7935</v>
      </c>
      <c r="KSG1" s="48" t="s">
        <v>7936</v>
      </c>
      <c r="KSH1" s="48" t="s">
        <v>7937</v>
      </c>
      <c r="KSI1" s="48" t="s">
        <v>7938</v>
      </c>
      <c r="KSJ1" s="48" t="s">
        <v>7939</v>
      </c>
      <c r="KSK1" s="48" t="s">
        <v>7940</v>
      </c>
      <c r="KSL1" s="48" t="s">
        <v>7941</v>
      </c>
      <c r="KSM1" s="48" t="s">
        <v>7942</v>
      </c>
      <c r="KSN1" s="48" t="s">
        <v>7943</v>
      </c>
      <c r="KSO1" s="48" t="s">
        <v>7944</v>
      </c>
      <c r="KSP1" s="48" t="s">
        <v>7945</v>
      </c>
      <c r="KSQ1" s="48" t="s">
        <v>7946</v>
      </c>
      <c r="KSR1" s="48" t="s">
        <v>7947</v>
      </c>
      <c r="KSS1" s="48" t="s">
        <v>7948</v>
      </c>
      <c r="KST1" s="48" t="s">
        <v>7949</v>
      </c>
      <c r="KSU1" s="48" t="s">
        <v>7950</v>
      </c>
      <c r="KSV1" s="48" t="s">
        <v>7951</v>
      </c>
      <c r="KSW1" s="48" t="s">
        <v>7952</v>
      </c>
      <c r="KSX1" s="48" t="s">
        <v>7953</v>
      </c>
      <c r="KSY1" s="48" t="s">
        <v>7954</v>
      </c>
      <c r="KSZ1" s="48" t="s">
        <v>7955</v>
      </c>
      <c r="KTA1" s="48" t="s">
        <v>7956</v>
      </c>
      <c r="KTB1" s="48" t="s">
        <v>7957</v>
      </c>
      <c r="KTC1" s="48" t="s">
        <v>7958</v>
      </c>
      <c r="KTD1" s="48" t="s">
        <v>7959</v>
      </c>
      <c r="KTE1" s="48" t="s">
        <v>7960</v>
      </c>
      <c r="KTF1" s="48" t="s">
        <v>7961</v>
      </c>
      <c r="KTG1" s="48" t="s">
        <v>7962</v>
      </c>
      <c r="KTH1" s="48" t="s">
        <v>7963</v>
      </c>
      <c r="KTI1" s="48" t="s">
        <v>7964</v>
      </c>
      <c r="KTJ1" s="48" t="s">
        <v>7965</v>
      </c>
      <c r="KTK1" s="48" t="s">
        <v>7966</v>
      </c>
      <c r="KTL1" s="48" t="s">
        <v>7967</v>
      </c>
      <c r="KTM1" s="48" t="s">
        <v>7968</v>
      </c>
      <c r="KTN1" s="48" t="s">
        <v>7969</v>
      </c>
      <c r="KTO1" s="48" t="s">
        <v>7970</v>
      </c>
      <c r="KTP1" s="48" t="s">
        <v>7971</v>
      </c>
      <c r="KTQ1" s="48" t="s">
        <v>7972</v>
      </c>
      <c r="KTR1" s="48" t="s">
        <v>7973</v>
      </c>
      <c r="KTS1" s="48" t="s">
        <v>7974</v>
      </c>
      <c r="KTT1" s="48" t="s">
        <v>7975</v>
      </c>
      <c r="KTU1" s="48" t="s">
        <v>7976</v>
      </c>
      <c r="KTV1" s="48" t="s">
        <v>7977</v>
      </c>
      <c r="KTW1" s="48" t="s">
        <v>7978</v>
      </c>
      <c r="KTX1" s="48" t="s">
        <v>7979</v>
      </c>
      <c r="KTY1" s="48" t="s">
        <v>7980</v>
      </c>
      <c r="KTZ1" s="48" t="s">
        <v>7981</v>
      </c>
      <c r="KUA1" s="48" t="s">
        <v>7982</v>
      </c>
      <c r="KUB1" s="48" t="s">
        <v>7983</v>
      </c>
      <c r="KUC1" s="48" t="s">
        <v>7984</v>
      </c>
      <c r="KUD1" s="48" t="s">
        <v>7985</v>
      </c>
      <c r="KUE1" s="48" t="s">
        <v>7986</v>
      </c>
      <c r="KUF1" s="48" t="s">
        <v>7987</v>
      </c>
      <c r="KUG1" s="48" t="s">
        <v>7988</v>
      </c>
      <c r="KUH1" s="48" t="s">
        <v>7989</v>
      </c>
      <c r="KUI1" s="48" t="s">
        <v>7990</v>
      </c>
      <c r="KUJ1" s="48" t="s">
        <v>7991</v>
      </c>
      <c r="KUK1" s="48" t="s">
        <v>7992</v>
      </c>
      <c r="KUL1" s="48" t="s">
        <v>7993</v>
      </c>
      <c r="KUM1" s="48" t="s">
        <v>7994</v>
      </c>
      <c r="KUN1" s="48" t="s">
        <v>7995</v>
      </c>
      <c r="KUO1" s="48" t="s">
        <v>7996</v>
      </c>
      <c r="KUP1" s="48" t="s">
        <v>7997</v>
      </c>
      <c r="KUQ1" s="48" t="s">
        <v>7998</v>
      </c>
      <c r="KUR1" s="48" t="s">
        <v>7999</v>
      </c>
      <c r="KUS1" s="48" t="s">
        <v>8000</v>
      </c>
      <c r="KUT1" s="48" t="s">
        <v>8001</v>
      </c>
      <c r="KUU1" s="48" t="s">
        <v>8002</v>
      </c>
      <c r="KUV1" s="48" t="s">
        <v>8003</v>
      </c>
      <c r="KUW1" s="48" t="s">
        <v>8004</v>
      </c>
      <c r="KUX1" s="48" t="s">
        <v>8005</v>
      </c>
      <c r="KUY1" s="48" t="s">
        <v>8006</v>
      </c>
      <c r="KUZ1" s="48" t="s">
        <v>8007</v>
      </c>
      <c r="KVA1" s="48" t="s">
        <v>8008</v>
      </c>
      <c r="KVB1" s="48" t="s">
        <v>8009</v>
      </c>
      <c r="KVC1" s="48" t="s">
        <v>8010</v>
      </c>
      <c r="KVD1" s="48" t="s">
        <v>8011</v>
      </c>
      <c r="KVE1" s="48" t="s">
        <v>8012</v>
      </c>
      <c r="KVF1" s="48" t="s">
        <v>8013</v>
      </c>
      <c r="KVG1" s="48" t="s">
        <v>8014</v>
      </c>
      <c r="KVH1" s="48" t="s">
        <v>8015</v>
      </c>
      <c r="KVI1" s="48" t="s">
        <v>8016</v>
      </c>
      <c r="KVJ1" s="48" t="s">
        <v>8017</v>
      </c>
      <c r="KVK1" s="48" t="s">
        <v>8018</v>
      </c>
      <c r="KVL1" s="48" t="s">
        <v>8019</v>
      </c>
      <c r="KVM1" s="48" t="s">
        <v>8020</v>
      </c>
      <c r="KVN1" s="48" t="s">
        <v>8021</v>
      </c>
      <c r="KVO1" s="48" t="s">
        <v>8022</v>
      </c>
      <c r="KVP1" s="48" t="s">
        <v>8023</v>
      </c>
      <c r="KVQ1" s="48" t="s">
        <v>8024</v>
      </c>
      <c r="KVR1" s="48" t="s">
        <v>8025</v>
      </c>
      <c r="KVS1" s="48" t="s">
        <v>8026</v>
      </c>
      <c r="KVT1" s="48" t="s">
        <v>8027</v>
      </c>
      <c r="KVU1" s="48" t="s">
        <v>8028</v>
      </c>
      <c r="KVV1" s="48" t="s">
        <v>8029</v>
      </c>
      <c r="KVW1" s="48" t="s">
        <v>8030</v>
      </c>
      <c r="KVX1" s="48" t="s">
        <v>8031</v>
      </c>
      <c r="KVY1" s="48" t="s">
        <v>8032</v>
      </c>
      <c r="KVZ1" s="48" t="s">
        <v>8033</v>
      </c>
      <c r="KWA1" s="48" t="s">
        <v>8034</v>
      </c>
      <c r="KWB1" s="48" t="s">
        <v>8035</v>
      </c>
      <c r="KWC1" s="48" t="s">
        <v>8036</v>
      </c>
      <c r="KWD1" s="48" t="s">
        <v>8037</v>
      </c>
      <c r="KWE1" s="48" t="s">
        <v>8038</v>
      </c>
      <c r="KWF1" s="48" t="s">
        <v>8039</v>
      </c>
      <c r="KWG1" s="48" t="s">
        <v>8040</v>
      </c>
      <c r="KWH1" s="48" t="s">
        <v>8041</v>
      </c>
      <c r="KWI1" s="48" t="s">
        <v>8042</v>
      </c>
      <c r="KWJ1" s="48" t="s">
        <v>8043</v>
      </c>
      <c r="KWK1" s="48" t="s">
        <v>8044</v>
      </c>
      <c r="KWL1" s="48" t="s">
        <v>8045</v>
      </c>
      <c r="KWM1" s="48" t="s">
        <v>8046</v>
      </c>
      <c r="KWN1" s="48" t="s">
        <v>8047</v>
      </c>
      <c r="KWO1" s="48" t="s">
        <v>8048</v>
      </c>
      <c r="KWP1" s="48" t="s">
        <v>8049</v>
      </c>
      <c r="KWQ1" s="48" t="s">
        <v>8050</v>
      </c>
      <c r="KWR1" s="48" t="s">
        <v>8051</v>
      </c>
      <c r="KWS1" s="48" t="s">
        <v>8052</v>
      </c>
      <c r="KWT1" s="48" t="s">
        <v>8053</v>
      </c>
      <c r="KWU1" s="48" t="s">
        <v>8054</v>
      </c>
      <c r="KWV1" s="48" t="s">
        <v>8055</v>
      </c>
      <c r="KWW1" s="48" t="s">
        <v>8056</v>
      </c>
      <c r="KWX1" s="48" t="s">
        <v>8057</v>
      </c>
      <c r="KWY1" s="48" t="s">
        <v>8058</v>
      </c>
      <c r="KWZ1" s="48" t="s">
        <v>8059</v>
      </c>
      <c r="KXA1" s="48" t="s">
        <v>8060</v>
      </c>
      <c r="KXB1" s="48" t="s">
        <v>8061</v>
      </c>
      <c r="KXC1" s="48" t="s">
        <v>8062</v>
      </c>
      <c r="KXD1" s="48" t="s">
        <v>8063</v>
      </c>
      <c r="KXE1" s="48" t="s">
        <v>8064</v>
      </c>
      <c r="KXF1" s="48" t="s">
        <v>8065</v>
      </c>
      <c r="KXG1" s="48" t="s">
        <v>8066</v>
      </c>
      <c r="KXH1" s="48" t="s">
        <v>8067</v>
      </c>
      <c r="KXI1" s="48" t="s">
        <v>8068</v>
      </c>
      <c r="KXJ1" s="48" t="s">
        <v>8069</v>
      </c>
      <c r="KXK1" s="48" t="s">
        <v>8070</v>
      </c>
      <c r="KXL1" s="48" t="s">
        <v>8071</v>
      </c>
      <c r="KXM1" s="48" t="s">
        <v>8072</v>
      </c>
      <c r="KXN1" s="48" t="s">
        <v>8073</v>
      </c>
      <c r="KXO1" s="48" t="s">
        <v>8074</v>
      </c>
      <c r="KXP1" s="48" t="s">
        <v>8075</v>
      </c>
      <c r="KXQ1" s="48" t="s">
        <v>8076</v>
      </c>
      <c r="KXR1" s="48" t="s">
        <v>8077</v>
      </c>
      <c r="KXS1" s="48" t="s">
        <v>8078</v>
      </c>
      <c r="KXT1" s="48" t="s">
        <v>8079</v>
      </c>
      <c r="KXU1" s="48" t="s">
        <v>8080</v>
      </c>
      <c r="KXV1" s="48" t="s">
        <v>8081</v>
      </c>
      <c r="KXW1" s="48" t="s">
        <v>8082</v>
      </c>
      <c r="KXX1" s="48" t="s">
        <v>8083</v>
      </c>
      <c r="KXY1" s="48" t="s">
        <v>8084</v>
      </c>
      <c r="KXZ1" s="48" t="s">
        <v>8085</v>
      </c>
      <c r="KYA1" s="48" t="s">
        <v>8086</v>
      </c>
      <c r="KYB1" s="48" t="s">
        <v>8087</v>
      </c>
      <c r="KYC1" s="48" t="s">
        <v>8088</v>
      </c>
      <c r="KYD1" s="48" t="s">
        <v>8089</v>
      </c>
      <c r="KYE1" s="48" t="s">
        <v>8090</v>
      </c>
      <c r="KYF1" s="48" t="s">
        <v>8091</v>
      </c>
      <c r="KYG1" s="48" t="s">
        <v>8092</v>
      </c>
      <c r="KYH1" s="48" t="s">
        <v>8093</v>
      </c>
      <c r="KYI1" s="48" t="s">
        <v>8094</v>
      </c>
      <c r="KYJ1" s="48" t="s">
        <v>8095</v>
      </c>
      <c r="KYK1" s="48" t="s">
        <v>8096</v>
      </c>
      <c r="KYL1" s="48" t="s">
        <v>8097</v>
      </c>
      <c r="KYM1" s="48" t="s">
        <v>8098</v>
      </c>
      <c r="KYN1" s="48" t="s">
        <v>8099</v>
      </c>
      <c r="KYO1" s="48" t="s">
        <v>8100</v>
      </c>
      <c r="KYP1" s="48" t="s">
        <v>8101</v>
      </c>
      <c r="KYQ1" s="48" t="s">
        <v>8102</v>
      </c>
      <c r="KYR1" s="48" t="s">
        <v>8103</v>
      </c>
      <c r="KYS1" s="48" t="s">
        <v>8104</v>
      </c>
      <c r="KYT1" s="48" t="s">
        <v>8105</v>
      </c>
      <c r="KYU1" s="48" t="s">
        <v>8106</v>
      </c>
      <c r="KYV1" s="48" t="s">
        <v>8107</v>
      </c>
      <c r="KYW1" s="48" t="s">
        <v>8108</v>
      </c>
      <c r="KYX1" s="48" t="s">
        <v>8109</v>
      </c>
      <c r="KYY1" s="48" t="s">
        <v>8110</v>
      </c>
      <c r="KYZ1" s="48" t="s">
        <v>8111</v>
      </c>
      <c r="KZA1" s="48" t="s">
        <v>8112</v>
      </c>
      <c r="KZB1" s="48" t="s">
        <v>8113</v>
      </c>
      <c r="KZC1" s="48" t="s">
        <v>8114</v>
      </c>
      <c r="KZD1" s="48" t="s">
        <v>8115</v>
      </c>
      <c r="KZE1" s="48" t="s">
        <v>8116</v>
      </c>
      <c r="KZF1" s="48" t="s">
        <v>8117</v>
      </c>
      <c r="KZG1" s="48" t="s">
        <v>8118</v>
      </c>
      <c r="KZH1" s="48" t="s">
        <v>8119</v>
      </c>
      <c r="KZI1" s="48" t="s">
        <v>8120</v>
      </c>
      <c r="KZJ1" s="48" t="s">
        <v>8121</v>
      </c>
      <c r="KZK1" s="48" t="s">
        <v>8122</v>
      </c>
      <c r="KZL1" s="48" t="s">
        <v>8123</v>
      </c>
      <c r="KZM1" s="48" t="s">
        <v>8124</v>
      </c>
      <c r="KZN1" s="48" t="s">
        <v>8125</v>
      </c>
      <c r="KZO1" s="48" t="s">
        <v>8126</v>
      </c>
      <c r="KZP1" s="48" t="s">
        <v>8127</v>
      </c>
      <c r="KZQ1" s="48" t="s">
        <v>8128</v>
      </c>
      <c r="KZR1" s="48" t="s">
        <v>8129</v>
      </c>
      <c r="KZS1" s="48" t="s">
        <v>8130</v>
      </c>
      <c r="KZT1" s="48" t="s">
        <v>8131</v>
      </c>
      <c r="KZU1" s="48" t="s">
        <v>8132</v>
      </c>
      <c r="KZV1" s="48" t="s">
        <v>8133</v>
      </c>
      <c r="KZW1" s="48" t="s">
        <v>8134</v>
      </c>
      <c r="KZX1" s="48" t="s">
        <v>8135</v>
      </c>
      <c r="KZY1" s="48" t="s">
        <v>8136</v>
      </c>
      <c r="KZZ1" s="48" t="s">
        <v>8137</v>
      </c>
      <c r="LAA1" s="48" t="s">
        <v>8138</v>
      </c>
      <c r="LAB1" s="48" t="s">
        <v>8139</v>
      </c>
      <c r="LAC1" s="48" t="s">
        <v>8140</v>
      </c>
      <c r="LAD1" s="48" t="s">
        <v>8141</v>
      </c>
      <c r="LAE1" s="48" t="s">
        <v>8142</v>
      </c>
      <c r="LAF1" s="48" t="s">
        <v>8143</v>
      </c>
      <c r="LAG1" s="48" t="s">
        <v>8144</v>
      </c>
      <c r="LAH1" s="48" t="s">
        <v>8145</v>
      </c>
      <c r="LAI1" s="48" t="s">
        <v>8146</v>
      </c>
      <c r="LAJ1" s="48" t="s">
        <v>8147</v>
      </c>
      <c r="LAK1" s="48" t="s">
        <v>8148</v>
      </c>
      <c r="LAL1" s="48" t="s">
        <v>8149</v>
      </c>
      <c r="LAM1" s="48" t="s">
        <v>8150</v>
      </c>
      <c r="LAN1" s="48" t="s">
        <v>8151</v>
      </c>
      <c r="LAO1" s="48" t="s">
        <v>8152</v>
      </c>
      <c r="LAP1" s="48" t="s">
        <v>8153</v>
      </c>
      <c r="LAQ1" s="48" t="s">
        <v>8154</v>
      </c>
      <c r="LAR1" s="48" t="s">
        <v>8155</v>
      </c>
      <c r="LAS1" s="48" t="s">
        <v>8156</v>
      </c>
      <c r="LAT1" s="48" t="s">
        <v>8157</v>
      </c>
      <c r="LAU1" s="48" t="s">
        <v>8158</v>
      </c>
      <c r="LAV1" s="48" t="s">
        <v>8159</v>
      </c>
      <c r="LAW1" s="48" t="s">
        <v>8160</v>
      </c>
      <c r="LAX1" s="48" t="s">
        <v>8161</v>
      </c>
      <c r="LAY1" s="48" t="s">
        <v>8162</v>
      </c>
      <c r="LAZ1" s="48" t="s">
        <v>8163</v>
      </c>
      <c r="LBA1" s="48" t="s">
        <v>8164</v>
      </c>
      <c r="LBB1" s="48" t="s">
        <v>8165</v>
      </c>
      <c r="LBC1" s="48" t="s">
        <v>8166</v>
      </c>
      <c r="LBD1" s="48" t="s">
        <v>8167</v>
      </c>
      <c r="LBE1" s="48" t="s">
        <v>8168</v>
      </c>
      <c r="LBF1" s="48" t="s">
        <v>8169</v>
      </c>
      <c r="LBG1" s="48" t="s">
        <v>8170</v>
      </c>
      <c r="LBH1" s="48" t="s">
        <v>8171</v>
      </c>
      <c r="LBI1" s="48" t="s">
        <v>8172</v>
      </c>
      <c r="LBJ1" s="48" t="s">
        <v>8173</v>
      </c>
      <c r="LBK1" s="48" t="s">
        <v>8174</v>
      </c>
      <c r="LBL1" s="48" t="s">
        <v>8175</v>
      </c>
      <c r="LBM1" s="48" t="s">
        <v>8176</v>
      </c>
      <c r="LBN1" s="48" t="s">
        <v>8177</v>
      </c>
      <c r="LBO1" s="48" t="s">
        <v>8178</v>
      </c>
      <c r="LBP1" s="48" t="s">
        <v>8179</v>
      </c>
      <c r="LBQ1" s="48" t="s">
        <v>8180</v>
      </c>
      <c r="LBR1" s="48" t="s">
        <v>8181</v>
      </c>
      <c r="LBS1" s="48" t="s">
        <v>8182</v>
      </c>
      <c r="LBT1" s="48" t="s">
        <v>8183</v>
      </c>
      <c r="LBU1" s="48" t="s">
        <v>8184</v>
      </c>
      <c r="LBV1" s="48" t="s">
        <v>8185</v>
      </c>
      <c r="LBW1" s="48" t="s">
        <v>8186</v>
      </c>
      <c r="LBX1" s="48" t="s">
        <v>8187</v>
      </c>
      <c r="LBY1" s="48" t="s">
        <v>8188</v>
      </c>
      <c r="LBZ1" s="48" t="s">
        <v>8189</v>
      </c>
      <c r="LCA1" s="48" t="s">
        <v>8190</v>
      </c>
      <c r="LCB1" s="48" t="s">
        <v>8191</v>
      </c>
      <c r="LCC1" s="48" t="s">
        <v>8192</v>
      </c>
      <c r="LCD1" s="48" t="s">
        <v>8193</v>
      </c>
      <c r="LCE1" s="48" t="s">
        <v>8194</v>
      </c>
      <c r="LCF1" s="48" t="s">
        <v>8195</v>
      </c>
      <c r="LCG1" s="48" t="s">
        <v>8196</v>
      </c>
      <c r="LCH1" s="48" t="s">
        <v>8197</v>
      </c>
      <c r="LCI1" s="48" t="s">
        <v>8198</v>
      </c>
      <c r="LCJ1" s="48" t="s">
        <v>8199</v>
      </c>
      <c r="LCK1" s="48" t="s">
        <v>8200</v>
      </c>
      <c r="LCL1" s="48" t="s">
        <v>8201</v>
      </c>
      <c r="LCM1" s="48" t="s">
        <v>8202</v>
      </c>
      <c r="LCN1" s="48" t="s">
        <v>8203</v>
      </c>
      <c r="LCO1" s="48" t="s">
        <v>8204</v>
      </c>
      <c r="LCP1" s="48" t="s">
        <v>8205</v>
      </c>
      <c r="LCQ1" s="48" t="s">
        <v>8206</v>
      </c>
      <c r="LCR1" s="48" t="s">
        <v>8207</v>
      </c>
      <c r="LCS1" s="48" t="s">
        <v>8208</v>
      </c>
      <c r="LCT1" s="48" t="s">
        <v>8209</v>
      </c>
      <c r="LCU1" s="48" t="s">
        <v>8210</v>
      </c>
      <c r="LCV1" s="48" t="s">
        <v>8211</v>
      </c>
      <c r="LCW1" s="48" t="s">
        <v>8212</v>
      </c>
      <c r="LCX1" s="48" t="s">
        <v>8213</v>
      </c>
      <c r="LCY1" s="48" t="s">
        <v>8214</v>
      </c>
      <c r="LCZ1" s="48" t="s">
        <v>8215</v>
      </c>
      <c r="LDA1" s="48" t="s">
        <v>8216</v>
      </c>
      <c r="LDB1" s="48" t="s">
        <v>8217</v>
      </c>
      <c r="LDC1" s="48" t="s">
        <v>8218</v>
      </c>
      <c r="LDD1" s="48" t="s">
        <v>8219</v>
      </c>
      <c r="LDE1" s="48" t="s">
        <v>8220</v>
      </c>
      <c r="LDF1" s="48" t="s">
        <v>8221</v>
      </c>
      <c r="LDG1" s="48" t="s">
        <v>8222</v>
      </c>
      <c r="LDH1" s="48" t="s">
        <v>8223</v>
      </c>
      <c r="LDI1" s="48" t="s">
        <v>8224</v>
      </c>
      <c r="LDJ1" s="48" t="s">
        <v>8225</v>
      </c>
      <c r="LDK1" s="48" t="s">
        <v>8226</v>
      </c>
      <c r="LDL1" s="48" t="s">
        <v>8227</v>
      </c>
      <c r="LDM1" s="48" t="s">
        <v>8228</v>
      </c>
      <c r="LDN1" s="48" t="s">
        <v>8229</v>
      </c>
      <c r="LDO1" s="48" t="s">
        <v>8230</v>
      </c>
      <c r="LDP1" s="48" t="s">
        <v>8231</v>
      </c>
      <c r="LDQ1" s="48" t="s">
        <v>8232</v>
      </c>
      <c r="LDR1" s="48" t="s">
        <v>8233</v>
      </c>
      <c r="LDS1" s="48" t="s">
        <v>8234</v>
      </c>
      <c r="LDT1" s="48" t="s">
        <v>8235</v>
      </c>
      <c r="LDU1" s="48" t="s">
        <v>8236</v>
      </c>
      <c r="LDV1" s="48" t="s">
        <v>8237</v>
      </c>
      <c r="LDW1" s="48" t="s">
        <v>8238</v>
      </c>
      <c r="LDX1" s="48" t="s">
        <v>8239</v>
      </c>
      <c r="LDY1" s="48" t="s">
        <v>8240</v>
      </c>
      <c r="LDZ1" s="48" t="s">
        <v>8241</v>
      </c>
      <c r="LEA1" s="48" t="s">
        <v>8242</v>
      </c>
      <c r="LEB1" s="48" t="s">
        <v>8243</v>
      </c>
      <c r="LEC1" s="48" t="s">
        <v>8244</v>
      </c>
      <c r="LED1" s="48" t="s">
        <v>8245</v>
      </c>
      <c r="LEE1" s="48" t="s">
        <v>8246</v>
      </c>
      <c r="LEF1" s="48" t="s">
        <v>8247</v>
      </c>
      <c r="LEG1" s="48" t="s">
        <v>8248</v>
      </c>
      <c r="LEH1" s="48" t="s">
        <v>8249</v>
      </c>
      <c r="LEI1" s="48" t="s">
        <v>8250</v>
      </c>
      <c r="LEJ1" s="48" t="s">
        <v>8251</v>
      </c>
      <c r="LEK1" s="48" t="s">
        <v>8252</v>
      </c>
      <c r="LEL1" s="48" t="s">
        <v>8253</v>
      </c>
      <c r="LEM1" s="48" t="s">
        <v>8254</v>
      </c>
      <c r="LEN1" s="48" t="s">
        <v>8255</v>
      </c>
      <c r="LEO1" s="48" t="s">
        <v>8256</v>
      </c>
      <c r="LEP1" s="48" t="s">
        <v>8257</v>
      </c>
      <c r="LEQ1" s="48" t="s">
        <v>8258</v>
      </c>
      <c r="LER1" s="48" t="s">
        <v>8259</v>
      </c>
      <c r="LES1" s="48" t="s">
        <v>8260</v>
      </c>
      <c r="LET1" s="48" t="s">
        <v>8261</v>
      </c>
      <c r="LEU1" s="48" t="s">
        <v>8262</v>
      </c>
      <c r="LEV1" s="48" t="s">
        <v>8263</v>
      </c>
      <c r="LEW1" s="48" t="s">
        <v>8264</v>
      </c>
      <c r="LEX1" s="48" t="s">
        <v>8265</v>
      </c>
      <c r="LEY1" s="48" t="s">
        <v>8266</v>
      </c>
      <c r="LEZ1" s="48" t="s">
        <v>8267</v>
      </c>
      <c r="LFA1" s="48" t="s">
        <v>8268</v>
      </c>
      <c r="LFB1" s="48" t="s">
        <v>8269</v>
      </c>
      <c r="LFC1" s="48" t="s">
        <v>8270</v>
      </c>
      <c r="LFD1" s="48" t="s">
        <v>8271</v>
      </c>
      <c r="LFE1" s="48" t="s">
        <v>8272</v>
      </c>
      <c r="LFF1" s="48" t="s">
        <v>8273</v>
      </c>
      <c r="LFG1" s="48" t="s">
        <v>8274</v>
      </c>
      <c r="LFH1" s="48" t="s">
        <v>8275</v>
      </c>
      <c r="LFI1" s="48" t="s">
        <v>8276</v>
      </c>
      <c r="LFJ1" s="48" t="s">
        <v>8277</v>
      </c>
      <c r="LFK1" s="48" t="s">
        <v>8278</v>
      </c>
      <c r="LFL1" s="48" t="s">
        <v>8279</v>
      </c>
      <c r="LFM1" s="48" t="s">
        <v>8280</v>
      </c>
      <c r="LFN1" s="48" t="s">
        <v>8281</v>
      </c>
      <c r="LFO1" s="48" t="s">
        <v>8282</v>
      </c>
      <c r="LFP1" s="48" t="s">
        <v>8283</v>
      </c>
      <c r="LFQ1" s="48" t="s">
        <v>8284</v>
      </c>
      <c r="LFR1" s="48" t="s">
        <v>8285</v>
      </c>
      <c r="LFS1" s="48" t="s">
        <v>8286</v>
      </c>
      <c r="LFT1" s="48" t="s">
        <v>8287</v>
      </c>
      <c r="LFU1" s="48" t="s">
        <v>8288</v>
      </c>
      <c r="LFV1" s="48" t="s">
        <v>8289</v>
      </c>
      <c r="LFW1" s="48" t="s">
        <v>8290</v>
      </c>
      <c r="LFX1" s="48" t="s">
        <v>8291</v>
      </c>
      <c r="LFY1" s="48" t="s">
        <v>8292</v>
      </c>
      <c r="LFZ1" s="48" t="s">
        <v>8293</v>
      </c>
      <c r="LGA1" s="48" t="s">
        <v>8294</v>
      </c>
      <c r="LGB1" s="48" t="s">
        <v>8295</v>
      </c>
      <c r="LGC1" s="48" t="s">
        <v>8296</v>
      </c>
      <c r="LGD1" s="48" t="s">
        <v>8297</v>
      </c>
      <c r="LGE1" s="48" t="s">
        <v>8298</v>
      </c>
      <c r="LGF1" s="48" t="s">
        <v>8299</v>
      </c>
      <c r="LGG1" s="48" t="s">
        <v>8300</v>
      </c>
      <c r="LGH1" s="48" t="s">
        <v>8301</v>
      </c>
      <c r="LGI1" s="48" t="s">
        <v>8302</v>
      </c>
      <c r="LGJ1" s="48" t="s">
        <v>8303</v>
      </c>
      <c r="LGK1" s="48" t="s">
        <v>8304</v>
      </c>
      <c r="LGL1" s="48" t="s">
        <v>8305</v>
      </c>
      <c r="LGM1" s="48" t="s">
        <v>8306</v>
      </c>
      <c r="LGN1" s="48" t="s">
        <v>8307</v>
      </c>
      <c r="LGO1" s="48" t="s">
        <v>8308</v>
      </c>
      <c r="LGP1" s="48" t="s">
        <v>8309</v>
      </c>
      <c r="LGQ1" s="48" t="s">
        <v>8310</v>
      </c>
      <c r="LGR1" s="48" t="s">
        <v>8311</v>
      </c>
      <c r="LGS1" s="48" t="s">
        <v>8312</v>
      </c>
      <c r="LGT1" s="48" t="s">
        <v>8313</v>
      </c>
      <c r="LGU1" s="48" t="s">
        <v>8314</v>
      </c>
      <c r="LGV1" s="48" t="s">
        <v>8315</v>
      </c>
      <c r="LGW1" s="48" t="s">
        <v>8316</v>
      </c>
      <c r="LGX1" s="48" t="s">
        <v>8317</v>
      </c>
      <c r="LGY1" s="48" t="s">
        <v>8318</v>
      </c>
      <c r="LGZ1" s="48" t="s">
        <v>8319</v>
      </c>
      <c r="LHA1" s="48" t="s">
        <v>8320</v>
      </c>
      <c r="LHB1" s="48" t="s">
        <v>8321</v>
      </c>
      <c r="LHC1" s="48" t="s">
        <v>8322</v>
      </c>
      <c r="LHD1" s="48" t="s">
        <v>8323</v>
      </c>
      <c r="LHE1" s="48" t="s">
        <v>8324</v>
      </c>
      <c r="LHF1" s="48" t="s">
        <v>8325</v>
      </c>
      <c r="LHG1" s="48" t="s">
        <v>8326</v>
      </c>
      <c r="LHH1" s="48" t="s">
        <v>8327</v>
      </c>
      <c r="LHI1" s="48" t="s">
        <v>8328</v>
      </c>
      <c r="LHJ1" s="48" t="s">
        <v>8329</v>
      </c>
      <c r="LHK1" s="48" t="s">
        <v>8330</v>
      </c>
      <c r="LHL1" s="48" t="s">
        <v>8331</v>
      </c>
      <c r="LHM1" s="48" t="s">
        <v>8332</v>
      </c>
      <c r="LHN1" s="48" t="s">
        <v>8333</v>
      </c>
      <c r="LHO1" s="48" t="s">
        <v>8334</v>
      </c>
      <c r="LHP1" s="48" t="s">
        <v>8335</v>
      </c>
      <c r="LHQ1" s="48" t="s">
        <v>8336</v>
      </c>
      <c r="LHR1" s="48" t="s">
        <v>8337</v>
      </c>
      <c r="LHS1" s="48" t="s">
        <v>8338</v>
      </c>
      <c r="LHT1" s="48" t="s">
        <v>8339</v>
      </c>
      <c r="LHU1" s="48" t="s">
        <v>8340</v>
      </c>
      <c r="LHV1" s="48" t="s">
        <v>8341</v>
      </c>
      <c r="LHW1" s="48" t="s">
        <v>8342</v>
      </c>
      <c r="LHX1" s="48" t="s">
        <v>8343</v>
      </c>
      <c r="LHY1" s="48" t="s">
        <v>8344</v>
      </c>
      <c r="LHZ1" s="48" t="s">
        <v>8345</v>
      </c>
      <c r="LIA1" s="48" t="s">
        <v>8346</v>
      </c>
      <c r="LIB1" s="48" t="s">
        <v>8347</v>
      </c>
      <c r="LIC1" s="48" t="s">
        <v>8348</v>
      </c>
      <c r="LID1" s="48" t="s">
        <v>8349</v>
      </c>
      <c r="LIE1" s="48" t="s">
        <v>8350</v>
      </c>
      <c r="LIF1" s="48" t="s">
        <v>8351</v>
      </c>
      <c r="LIG1" s="48" t="s">
        <v>8352</v>
      </c>
      <c r="LIH1" s="48" t="s">
        <v>8353</v>
      </c>
      <c r="LII1" s="48" t="s">
        <v>8354</v>
      </c>
      <c r="LIJ1" s="48" t="s">
        <v>8355</v>
      </c>
      <c r="LIK1" s="48" t="s">
        <v>8356</v>
      </c>
      <c r="LIL1" s="48" t="s">
        <v>8357</v>
      </c>
      <c r="LIM1" s="48" t="s">
        <v>8358</v>
      </c>
      <c r="LIN1" s="48" t="s">
        <v>8359</v>
      </c>
      <c r="LIO1" s="48" t="s">
        <v>8360</v>
      </c>
      <c r="LIP1" s="48" t="s">
        <v>8361</v>
      </c>
      <c r="LIQ1" s="48" t="s">
        <v>8362</v>
      </c>
      <c r="LIR1" s="48" t="s">
        <v>8363</v>
      </c>
      <c r="LIS1" s="48" t="s">
        <v>8364</v>
      </c>
      <c r="LIT1" s="48" t="s">
        <v>8365</v>
      </c>
      <c r="LIU1" s="48" t="s">
        <v>8366</v>
      </c>
      <c r="LIV1" s="48" t="s">
        <v>8367</v>
      </c>
      <c r="LIW1" s="48" t="s">
        <v>8368</v>
      </c>
      <c r="LIX1" s="48" t="s">
        <v>8369</v>
      </c>
      <c r="LIY1" s="48" t="s">
        <v>8370</v>
      </c>
      <c r="LIZ1" s="48" t="s">
        <v>8371</v>
      </c>
      <c r="LJA1" s="48" t="s">
        <v>8372</v>
      </c>
      <c r="LJB1" s="48" t="s">
        <v>8373</v>
      </c>
      <c r="LJC1" s="48" t="s">
        <v>8374</v>
      </c>
      <c r="LJD1" s="48" t="s">
        <v>8375</v>
      </c>
      <c r="LJE1" s="48" t="s">
        <v>8376</v>
      </c>
      <c r="LJF1" s="48" t="s">
        <v>8377</v>
      </c>
      <c r="LJG1" s="48" t="s">
        <v>8378</v>
      </c>
      <c r="LJH1" s="48" t="s">
        <v>8379</v>
      </c>
      <c r="LJI1" s="48" t="s">
        <v>8380</v>
      </c>
      <c r="LJJ1" s="48" t="s">
        <v>8381</v>
      </c>
      <c r="LJK1" s="48" t="s">
        <v>8382</v>
      </c>
      <c r="LJL1" s="48" t="s">
        <v>8383</v>
      </c>
      <c r="LJM1" s="48" t="s">
        <v>8384</v>
      </c>
      <c r="LJN1" s="48" t="s">
        <v>8385</v>
      </c>
      <c r="LJO1" s="48" t="s">
        <v>8386</v>
      </c>
      <c r="LJP1" s="48" t="s">
        <v>8387</v>
      </c>
      <c r="LJQ1" s="48" t="s">
        <v>8388</v>
      </c>
      <c r="LJR1" s="48" t="s">
        <v>8389</v>
      </c>
      <c r="LJS1" s="48" t="s">
        <v>8390</v>
      </c>
      <c r="LJT1" s="48" t="s">
        <v>8391</v>
      </c>
      <c r="LJU1" s="48" t="s">
        <v>8392</v>
      </c>
      <c r="LJV1" s="48" t="s">
        <v>8393</v>
      </c>
      <c r="LJW1" s="48" t="s">
        <v>8394</v>
      </c>
      <c r="LJX1" s="48" t="s">
        <v>8395</v>
      </c>
      <c r="LJY1" s="48" t="s">
        <v>8396</v>
      </c>
      <c r="LJZ1" s="48" t="s">
        <v>8397</v>
      </c>
      <c r="LKA1" s="48" t="s">
        <v>8398</v>
      </c>
      <c r="LKB1" s="48" t="s">
        <v>8399</v>
      </c>
      <c r="LKC1" s="48" t="s">
        <v>8400</v>
      </c>
      <c r="LKD1" s="48" t="s">
        <v>8401</v>
      </c>
      <c r="LKE1" s="48" t="s">
        <v>8402</v>
      </c>
      <c r="LKF1" s="48" t="s">
        <v>8403</v>
      </c>
      <c r="LKG1" s="48" t="s">
        <v>8404</v>
      </c>
      <c r="LKH1" s="48" t="s">
        <v>8405</v>
      </c>
      <c r="LKI1" s="48" t="s">
        <v>8406</v>
      </c>
      <c r="LKJ1" s="48" t="s">
        <v>8407</v>
      </c>
      <c r="LKK1" s="48" t="s">
        <v>8408</v>
      </c>
      <c r="LKL1" s="48" t="s">
        <v>8409</v>
      </c>
      <c r="LKM1" s="48" t="s">
        <v>8410</v>
      </c>
      <c r="LKN1" s="48" t="s">
        <v>8411</v>
      </c>
      <c r="LKO1" s="48" t="s">
        <v>8412</v>
      </c>
      <c r="LKP1" s="48" t="s">
        <v>8413</v>
      </c>
      <c r="LKQ1" s="48" t="s">
        <v>8414</v>
      </c>
      <c r="LKR1" s="48" t="s">
        <v>8415</v>
      </c>
      <c r="LKS1" s="48" t="s">
        <v>8416</v>
      </c>
      <c r="LKT1" s="48" t="s">
        <v>8417</v>
      </c>
      <c r="LKU1" s="48" t="s">
        <v>8418</v>
      </c>
      <c r="LKV1" s="48" t="s">
        <v>8419</v>
      </c>
      <c r="LKW1" s="48" t="s">
        <v>8420</v>
      </c>
      <c r="LKX1" s="48" t="s">
        <v>8421</v>
      </c>
      <c r="LKY1" s="48" t="s">
        <v>8422</v>
      </c>
      <c r="LKZ1" s="48" t="s">
        <v>8423</v>
      </c>
      <c r="LLA1" s="48" t="s">
        <v>8424</v>
      </c>
      <c r="LLB1" s="48" t="s">
        <v>8425</v>
      </c>
      <c r="LLC1" s="48" t="s">
        <v>8426</v>
      </c>
      <c r="LLD1" s="48" t="s">
        <v>8427</v>
      </c>
      <c r="LLE1" s="48" t="s">
        <v>8428</v>
      </c>
      <c r="LLF1" s="48" t="s">
        <v>8429</v>
      </c>
      <c r="LLG1" s="48" t="s">
        <v>8430</v>
      </c>
      <c r="LLH1" s="48" t="s">
        <v>8431</v>
      </c>
      <c r="LLI1" s="48" t="s">
        <v>8432</v>
      </c>
      <c r="LLJ1" s="48" t="s">
        <v>8433</v>
      </c>
      <c r="LLK1" s="48" t="s">
        <v>8434</v>
      </c>
      <c r="LLL1" s="48" t="s">
        <v>8435</v>
      </c>
      <c r="LLM1" s="48" t="s">
        <v>8436</v>
      </c>
      <c r="LLN1" s="48" t="s">
        <v>8437</v>
      </c>
      <c r="LLO1" s="48" t="s">
        <v>8438</v>
      </c>
      <c r="LLP1" s="48" t="s">
        <v>8439</v>
      </c>
      <c r="LLQ1" s="48" t="s">
        <v>8440</v>
      </c>
      <c r="LLR1" s="48" t="s">
        <v>8441</v>
      </c>
      <c r="LLS1" s="48" t="s">
        <v>8442</v>
      </c>
      <c r="LLT1" s="48" t="s">
        <v>8443</v>
      </c>
      <c r="LLU1" s="48" t="s">
        <v>8444</v>
      </c>
      <c r="LLV1" s="48" t="s">
        <v>8445</v>
      </c>
      <c r="LLW1" s="48" t="s">
        <v>8446</v>
      </c>
      <c r="LLX1" s="48" t="s">
        <v>8447</v>
      </c>
      <c r="LLY1" s="48" t="s">
        <v>8448</v>
      </c>
      <c r="LLZ1" s="48" t="s">
        <v>8449</v>
      </c>
      <c r="LMA1" s="48" t="s">
        <v>8450</v>
      </c>
      <c r="LMB1" s="48" t="s">
        <v>8451</v>
      </c>
      <c r="LMC1" s="48" t="s">
        <v>8452</v>
      </c>
      <c r="LMD1" s="48" t="s">
        <v>8453</v>
      </c>
      <c r="LME1" s="48" t="s">
        <v>8454</v>
      </c>
      <c r="LMF1" s="48" t="s">
        <v>8455</v>
      </c>
      <c r="LMG1" s="48" t="s">
        <v>8456</v>
      </c>
      <c r="LMH1" s="48" t="s">
        <v>8457</v>
      </c>
      <c r="LMI1" s="48" t="s">
        <v>8458</v>
      </c>
      <c r="LMJ1" s="48" t="s">
        <v>8459</v>
      </c>
      <c r="LMK1" s="48" t="s">
        <v>8460</v>
      </c>
      <c r="LML1" s="48" t="s">
        <v>8461</v>
      </c>
      <c r="LMM1" s="48" t="s">
        <v>8462</v>
      </c>
      <c r="LMN1" s="48" t="s">
        <v>8463</v>
      </c>
      <c r="LMO1" s="48" t="s">
        <v>8464</v>
      </c>
      <c r="LMP1" s="48" t="s">
        <v>8465</v>
      </c>
      <c r="LMQ1" s="48" t="s">
        <v>8466</v>
      </c>
      <c r="LMR1" s="48" t="s">
        <v>8467</v>
      </c>
      <c r="LMS1" s="48" t="s">
        <v>8468</v>
      </c>
      <c r="LMT1" s="48" t="s">
        <v>8469</v>
      </c>
      <c r="LMU1" s="48" t="s">
        <v>8470</v>
      </c>
      <c r="LMV1" s="48" t="s">
        <v>8471</v>
      </c>
      <c r="LMW1" s="48" t="s">
        <v>8472</v>
      </c>
      <c r="LMX1" s="48" t="s">
        <v>8473</v>
      </c>
      <c r="LMY1" s="48" t="s">
        <v>8474</v>
      </c>
      <c r="LMZ1" s="48" t="s">
        <v>8475</v>
      </c>
      <c r="LNA1" s="48" t="s">
        <v>8476</v>
      </c>
      <c r="LNB1" s="48" t="s">
        <v>8477</v>
      </c>
      <c r="LNC1" s="48" t="s">
        <v>8478</v>
      </c>
      <c r="LND1" s="48" t="s">
        <v>8479</v>
      </c>
      <c r="LNE1" s="48" t="s">
        <v>8480</v>
      </c>
      <c r="LNF1" s="48" t="s">
        <v>8481</v>
      </c>
      <c r="LNG1" s="48" t="s">
        <v>8482</v>
      </c>
      <c r="LNH1" s="48" t="s">
        <v>8483</v>
      </c>
      <c r="LNI1" s="48" t="s">
        <v>8484</v>
      </c>
      <c r="LNJ1" s="48" t="s">
        <v>8485</v>
      </c>
      <c r="LNK1" s="48" t="s">
        <v>8486</v>
      </c>
      <c r="LNL1" s="48" t="s">
        <v>8487</v>
      </c>
      <c r="LNM1" s="48" t="s">
        <v>8488</v>
      </c>
      <c r="LNN1" s="48" t="s">
        <v>8489</v>
      </c>
      <c r="LNO1" s="48" t="s">
        <v>8490</v>
      </c>
      <c r="LNP1" s="48" t="s">
        <v>8491</v>
      </c>
      <c r="LNQ1" s="48" t="s">
        <v>8492</v>
      </c>
      <c r="LNR1" s="48" t="s">
        <v>8493</v>
      </c>
      <c r="LNS1" s="48" t="s">
        <v>8494</v>
      </c>
      <c r="LNT1" s="48" t="s">
        <v>8495</v>
      </c>
      <c r="LNU1" s="48" t="s">
        <v>8496</v>
      </c>
      <c r="LNV1" s="48" t="s">
        <v>8497</v>
      </c>
      <c r="LNW1" s="48" t="s">
        <v>8498</v>
      </c>
      <c r="LNX1" s="48" t="s">
        <v>8499</v>
      </c>
      <c r="LNY1" s="48" t="s">
        <v>8500</v>
      </c>
      <c r="LNZ1" s="48" t="s">
        <v>8501</v>
      </c>
      <c r="LOA1" s="48" t="s">
        <v>8502</v>
      </c>
      <c r="LOB1" s="48" t="s">
        <v>8503</v>
      </c>
      <c r="LOC1" s="48" t="s">
        <v>8504</v>
      </c>
      <c r="LOD1" s="48" t="s">
        <v>8505</v>
      </c>
      <c r="LOE1" s="48" t="s">
        <v>8506</v>
      </c>
      <c r="LOF1" s="48" t="s">
        <v>8507</v>
      </c>
      <c r="LOG1" s="48" t="s">
        <v>8508</v>
      </c>
      <c r="LOH1" s="48" t="s">
        <v>8509</v>
      </c>
      <c r="LOI1" s="48" t="s">
        <v>8510</v>
      </c>
      <c r="LOJ1" s="48" t="s">
        <v>8511</v>
      </c>
      <c r="LOK1" s="48" t="s">
        <v>8512</v>
      </c>
      <c r="LOL1" s="48" t="s">
        <v>8513</v>
      </c>
      <c r="LOM1" s="48" t="s">
        <v>8514</v>
      </c>
      <c r="LON1" s="48" t="s">
        <v>8515</v>
      </c>
      <c r="LOO1" s="48" t="s">
        <v>8516</v>
      </c>
      <c r="LOP1" s="48" t="s">
        <v>8517</v>
      </c>
      <c r="LOQ1" s="48" t="s">
        <v>8518</v>
      </c>
      <c r="LOR1" s="48" t="s">
        <v>8519</v>
      </c>
      <c r="LOS1" s="48" t="s">
        <v>8520</v>
      </c>
      <c r="LOT1" s="48" t="s">
        <v>8521</v>
      </c>
      <c r="LOU1" s="48" t="s">
        <v>8522</v>
      </c>
      <c r="LOV1" s="48" t="s">
        <v>8523</v>
      </c>
      <c r="LOW1" s="48" t="s">
        <v>8524</v>
      </c>
      <c r="LOX1" s="48" t="s">
        <v>8525</v>
      </c>
      <c r="LOY1" s="48" t="s">
        <v>8526</v>
      </c>
      <c r="LOZ1" s="48" t="s">
        <v>8527</v>
      </c>
      <c r="LPA1" s="48" t="s">
        <v>8528</v>
      </c>
      <c r="LPB1" s="48" t="s">
        <v>8529</v>
      </c>
      <c r="LPC1" s="48" t="s">
        <v>8530</v>
      </c>
      <c r="LPD1" s="48" t="s">
        <v>8531</v>
      </c>
      <c r="LPE1" s="48" t="s">
        <v>8532</v>
      </c>
      <c r="LPF1" s="48" t="s">
        <v>8533</v>
      </c>
      <c r="LPG1" s="48" t="s">
        <v>8534</v>
      </c>
      <c r="LPH1" s="48" t="s">
        <v>8535</v>
      </c>
      <c r="LPI1" s="48" t="s">
        <v>8536</v>
      </c>
      <c r="LPJ1" s="48" t="s">
        <v>8537</v>
      </c>
      <c r="LPK1" s="48" t="s">
        <v>8538</v>
      </c>
      <c r="LPL1" s="48" t="s">
        <v>8539</v>
      </c>
      <c r="LPM1" s="48" t="s">
        <v>8540</v>
      </c>
      <c r="LPN1" s="48" t="s">
        <v>8541</v>
      </c>
      <c r="LPO1" s="48" t="s">
        <v>8542</v>
      </c>
      <c r="LPP1" s="48" t="s">
        <v>8543</v>
      </c>
      <c r="LPQ1" s="48" t="s">
        <v>8544</v>
      </c>
      <c r="LPR1" s="48" t="s">
        <v>8545</v>
      </c>
      <c r="LPS1" s="48" t="s">
        <v>8546</v>
      </c>
      <c r="LPT1" s="48" t="s">
        <v>8547</v>
      </c>
      <c r="LPU1" s="48" t="s">
        <v>8548</v>
      </c>
      <c r="LPV1" s="48" t="s">
        <v>8549</v>
      </c>
      <c r="LPW1" s="48" t="s">
        <v>8550</v>
      </c>
      <c r="LPX1" s="48" t="s">
        <v>8551</v>
      </c>
      <c r="LPY1" s="48" t="s">
        <v>8552</v>
      </c>
      <c r="LPZ1" s="48" t="s">
        <v>8553</v>
      </c>
      <c r="LQA1" s="48" t="s">
        <v>8554</v>
      </c>
      <c r="LQB1" s="48" t="s">
        <v>8555</v>
      </c>
      <c r="LQC1" s="48" t="s">
        <v>8556</v>
      </c>
      <c r="LQD1" s="48" t="s">
        <v>8557</v>
      </c>
      <c r="LQE1" s="48" t="s">
        <v>8558</v>
      </c>
      <c r="LQF1" s="48" t="s">
        <v>8559</v>
      </c>
      <c r="LQG1" s="48" t="s">
        <v>8560</v>
      </c>
      <c r="LQH1" s="48" t="s">
        <v>8561</v>
      </c>
      <c r="LQI1" s="48" t="s">
        <v>8562</v>
      </c>
      <c r="LQJ1" s="48" t="s">
        <v>8563</v>
      </c>
      <c r="LQK1" s="48" t="s">
        <v>8564</v>
      </c>
      <c r="LQL1" s="48" t="s">
        <v>8565</v>
      </c>
      <c r="LQM1" s="48" t="s">
        <v>8566</v>
      </c>
      <c r="LQN1" s="48" t="s">
        <v>8567</v>
      </c>
      <c r="LQO1" s="48" t="s">
        <v>8568</v>
      </c>
      <c r="LQP1" s="48" t="s">
        <v>8569</v>
      </c>
      <c r="LQQ1" s="48" t="s">
        <v>8570</v>
      </c>
      <c r="LQR1" s="48" t="s">
        <v>8571</v>
      </c>
      <c r="LQS1" s="48" t="s">
        <v>8572</v>
      </c>
      <c r="LQT1" s="48" t="s">
        <v>8573</v>
      </c>
      <c r="LQU1" s="48" t="s">
        <v>8574</v>
      </c>
      <c r="LQV1" s="48" t="s">
        <v>8575</v>
      </c>
      <c r="LQW1" s="48" t="s">
        <v>8576</v>
      </c>
      <c r="LQX1" s="48" t="s">
        <v>8577</v>
      </c>
      <c r="LQY1" s="48" t="s">
        <v>8578</v>
      </c>
      <c r="LQZ1" s="48" t="s">
        <v>8579</v>
      </c>
      <c r="LRA1" s="48" t="s">
        <v>8580</v>
      </c>
      <c r="LRB1" s="48" t="s">
        <v>8581</v>
      </c>
      <c r="LRC1" s="48" t="s">
        <v>8582</v>
      </c>
      <c r="LRD1" s="48" t="s">
        <v>8583</v>
      </c>
      <c r="LRE1" s="48" t="s">
        <v>8584</v>
      </c>
      <c r="LRF1" s="48" t="s">
        <v>8585</v>
      </c>
      <c r="LRG1" s="48" t="s">
        <v>8586</v>
      </c>
      <c r="LRH1" s="48" t="s">
        <v>8587</v>
      </c>
      <c r="LRI1" s="48" t="s">
        <v>8588</v>
      </c>
      <c r="LRJ1" s="48" t="s">
        <v>8589</v>
      </c>
      <c r="LRK1" s="48" t="s">
        <v>8590</v>
      </c>
      <c r="LRL1" s="48" t="s">
        <v>8591</v>
      </c>
      <c r="LRM1" s="48" t="s">
        <v>8592</v>
      </c>
      <c r="LRN1" s="48" t="s">
        <v>8593</v>
      </c>
      <c r="LRO1" s="48" t="s">
        <v>8594</v>
      </c>
      <c r="LRP1" s="48" t="s">
        <v>8595</v>
      </c>
      <c r="LRQ1" s="48" t="s">
        <v>8596</v>
      </c>
      <c r="LRR1" s="48" t="s">
        <v>8597</v>
      </c>
      <c r="LRS1" s="48" t="s">
        <v>8598</v>
      </c>
      <c r="LRT1" s="48" t="s">
        <v>8599</v>
      </c>
      <c r="LRU1" s="48" t="s">
        <v>8600</v>
      </c>
      <c r="LRV1" s="48" t="s">
        <v>8601</v>
      </c>
      <c r="LRW1" s="48" t="s">
        <v>8602</v>
      </c>
      <c r="LRX1" s="48" t="s">
        <v>8603</v>
      </c>
      <c r="LRY1" s="48" t="s">
        <v>8604</v>
      </c>
      <c r="LRZ1" s="48" t="s">
        <v>8605</v>
      </c>
      <c r="LSA1" s="48" t="s">
        <v>8606</v>
      </c>
      <c r="LSB1" s="48" t="s">
        <v>8607</v>
      </c>
      <c r="LSC1" s="48" t="s">
        <v>8608</v>
      </c>
      <c r="LSD1" s="48" t="s">
        <v>8609</v>
      </c>
      <c r="LSE1" s="48" t="s">
        <v>8610</v>
      </c>
      <c r="LSF1" s="48" t="s">
        <v>8611</v>
      </c>
      <c r="LSG1" s="48" t="s">
        <v>8612</v>
      </c>
      <c r="LSH1" s="48" t="s">
        <v>8613</v>
      </c>
      <c r="LSI1" s="48" t="s">
        <v>8614</v>
      </c>
      <c r="LSJ1" s="48" t="s">
        <v>8615</v>
      </c>
      <c r="LSK1" s="48" t="s">
        <v>8616</v>
      </c>
      <c r="LSL1" s="48" t="s">
        <v>8617</v>
      </c>
      <c r="LSM1" s="48" t="s">
        <v>8618</v>
      </c>
      <c r="LSN1" s="48" t="s">
        <v>8619</v>
      </c>
      <c r="LSO1" s="48" t="s">
        <v>8620</v>
      </c>
      <c r="LSP1" s="48" t="s">
        <v>8621</v>
      </c>
      <c r="LSQ1" s="48" t="s">
        <v>8622</v>
      </c>
      <c r="LSR1" s="48" t="s">
        <v>8623</v>
      </c>
      <c r="LSS1" s="48" t="s">
        <v>8624</v>
      </c>
      <c r="LST1" s="48" t="s">
        <v>8625</v>
      </c>
      <c r="LSU1" s="48" t="s">
        <v>8626</v>
      </c>
      <c r="LSV1" s="48" t="s">
        <v>8627</v>
      </c>
      <c r="LSW1" s="48" t="s">
        <v>8628</v>
      </c>
      <c r="LSX1" s="48" t="s">
        <v>8629</v>
      </c>
      <c r="LSY1" s="48" t="s">
        <v>8630</v>
      </c>
      <c r="LSZ1" s="48" t="s">
        <v>8631</v>
      </c>
      <c r="LTA1" s="48" t="s">
        <v>8632</v>
      </c>
      <c r="LTB1" s="48" t="s">
        <v>8633</v>
      </c>
      <c r="LTC1" s="48" t="s">
        <v>8634</v>
      </c>
      <c r="LTD1" s="48" t="s">
        <v>8635</v>
      </c>
      <c r="LTE1" s="48" t="s">
        <v>8636</v>
      </c>
      <c r="LTF1" s="48" t="s">
        <v>8637</v>
      </c>
      <c r="LTG1" s="48" t="s">
        <v>8638</v>
      </c>
      <c r="LTH1" s="48" t="s">
        <v>8639</v>
      </c>
      <c r="LTI1" s="48" t="s">
        <v>8640</v>
      </c>
      <c r="LTJ1" s="48" t="s">
        <v>8641</v>
      </c>
      <c r="LTK1" s="48" t="s">
        <v>8642</v>
      </c>
      <c r="LTL1" s="48" t="s">
        <v>8643</v>
      </c>
      <c r="LTM1" s="48" t="s">
        <v>8644</v>
      </c>
      <c r="LTN1" s="48" t="s">
        <v>8645</v>
      </c>
      <c r="LTO1" s="48" t="s">
        <v>8646</v>
      </c>
      <c r="LTP1" s="48" t="s">
        <v>8647</v>
      </c>
      <c r="LTQ1" s="48" t="s">
        <v>8648</v>
      </c>
      <c r="LTR1" s="48" t="s">
        <v>8649</v>
      </c>
      <c r="LTS1" s="48" t="s">
        <v>8650</v>
      </c>
      <c r="LTT1" s="48" t="s">
        <v>8651</v>
      </c>
      <c r="LTU1" s="48" t="s">
        <v>8652</v>
      </c>
      <c r="LTV1" s="48" t="s">
        <v>8653</v>
      </c>
      <c r="LTW1" s="48" t="s">
        <v>8654</v>
      </c>
      <c r="LTX1" s="48" t="s">
        <v>8655</v>
      </c>
      <c r="LTY1" s="48" t="s">
        <v>8656</v>
      </c>
      <c r="LTZ1" s="48" t="s">
        <v>8657</v>
      </c>
      <c r="LUA1" s="48" t="s">
        <v>8658</v>
      </c>
      <c r="LUB1" s="48" t="s">
        <v>8659</v>
      </c>
      <c r="LUC1" s="48" t="s">
        <v>8660</v>
      </c>
      <c r="LUD1" s="48" t="s">
        <v>8661</v>
      </c>
      <c r="LUE1" s="48" t="s">
        <v>8662</v>
      </c>
      <c r="LUF1" s="48" t="s">
        <v>8663</v>
      </c>
      <c r="LUG1" s="48" t="s">
        <v>8664</v>
      </c>
      <c r="LUH1" s="48" t="s">
        <v>8665</v>
      </c>
      <c r="LUI1" s="48" t="s">
        <v>8666</v>
      </c>
      <c r="LUJ1" s="48" t="s">
        <v>8667</v>
      </c>
      <c r="LUK1" s="48" t="s">
        <v>8668</v>
      </c>
      <c r="LUL1" s="48" t="s">
        <v>8669</v>
      </c>
      <c r="LUM1" s="48" t="s">
        <v>8670</v>
      </c>
      <c r="LUN1" s="48" t="s">
        <v>8671</v>
      </c>
      <c r="LUO1" s="48" t="s">
        <v>8672</v>
      </c>
      <c r="LUP1" s="48" t="s">
        <v>8673</v>
      </c>
      <c r="LUQ1" s="48" t="s">
        <v>8674</v>
      </c>
      <c r="LUR1" s="48" t="s">
        <v>8675</v>
      </c>
      <c r="LUS1" s="48" t="s">
        <v>8676</v>
      </c>
      <c r="LUT1" s="48" t="s">
        <v>8677</v>
      </c>
      <c r="LUU1" s="48" t="s">
        <v>8678</v>
      </c>
      <c r="LUV1" s="48" t="s">
        <v>8679</v>
      </c>
      <c r="LUW1" s="48" t="s">
        <v>8680</v>
      </c>
      <c r="LUX1" s="48" t="s">
        <v>8681</v>
      </c>
      <c r="LUY1" s="48" t="s">
        <v>8682</v>
      </c>
      <c r="LUZ1" s="48" t="s">
        <v>8683</v>
      </c>
      <c r="LVA1" s="48" t="s">
        <v>8684</v>
      </c>
      <c r="LVB1" s="48" t="s">
        <v>8685</v>
      </c>
      <c r="LVC1" s="48" t="s">
        <v>8686</v>
      </c>
      <c r="LVD1" s="48" t="s">
        <v>8687</v>
      </c>
      <c r="LVE1" s="48" t="s">
        <v>8688</v>
      </c>
      <c r="LVF1" s="48" t="s">
        <v>8689</v>
      </c>
      <c r="LVG1" s="48" t="s">
        <v>8690</v>
      </c>
      <c r="LVH1" s="48" t="s">
        <v>8691</v>
      </c>
      <c r="LVI1" s="48" t="s">
        <v>8692</v>
      </c>
      <c r="LVJ1" s="48" t="s">
        <v>8693</v>
      </c>
      <c r="LVK1" s="48" t="s">
        <v>8694</v>
      </c>
      <c r="LVL1" s="48" t="s">
        <v>8695</v>
      </c>
      <c r="LVM1" s="48" t="s">
        <v>8696</v>
      </c>
      <c r="LVN1" s="48" t="s">
        <v>8697</v>
      </c>
      <c r="LVO1" s="48" t="s">
        <v>8698</v>
      </c>
      <c r="LVP1" s="48" t="s">
        <v>8699</v>
      </c>
      <c r="LVQ1" s="48" t="s">
        <v>8700</v>
      </c>
      <c r="LVR1" s="48" t="s">
        <v>8701</v>
      </c>
      <c r="LVS1" s="48" t="s">
        <v>8702</v>
      </c>
      <c r="LVT1" s="48" t="s">
        <v>8703</v>
      </c>
      <c r="LVU1" s="48" t="s">
        <v>8704</v>
      </c>
      <c r="LVV1" s="48" t="s">
        <v>8705</v>
      </c>
      <c r="LVW1" s="48" t="s">
        <v>8706</v>
      </c>
      <c r="LVX1" s="48" t="s">
        <v>8707</v>
      </c>
      <c r="LVY1" s="48" t="s">
        <v>8708</v>
      </c>
      <c r="LVZ1" s="48" t="s">
        <v>8709</v>
      </c>
      <c r="LWA1" s="48" t="s">
        <v>8710</v>
      </c>
      <c r="LWB1" s="48" t="s">
        <v>8711</v>
      </c>
      <c r="LWC1" s="48" t="s">
        <v>8712</v>
      </c>
      <c r="LWD1" s="48" t="s">
        <v>8713</v>
      </c>
      <c r="LWE1" s="48" t="s">
        <v>8714</v>
      </c>
      <c r="LWF1" s="48" t="s">
        <v>8715</v>
      </c>
      <c r="LWG1" s="48" t="s">
        <v>8716</v>
      </c>
      <c r="LWH1" s="48" t="s">
        <v>8717</v>
      </c>
      <c r="LWI1" s="48" t="s">
        <v>8718</v>
      </c>
      <c r="LWJ1" s="48" t="s">
        <v>8719</v>
      </c>
      <c r="LWK1" s="48" t="s">
        <v>8720</v>
      </c>
      <c r="LWL1" s="48" t="s">
        <v>8721</v>
      </c>
      <c r="LWM1" s="48" t="s">
        <v>8722</v>
      </c>
      <c r="LWN1" s="48" t="s">
        <v>8723</v>
      </c>
      <c r="LWO1" s="48" t="s">
        <v>8724</v>
      </c>
      <c r="LWP1" s="48" t="s">
        <v>8725</v>
      </c>
      <c r="LWQ1" s="48" t="s">
        <v>8726</v>
      </c>
      <c r="LWR1" s="48" t="s">
        <v>8727</v>
      </c>
      <c r="LWS1" s="48" t="s">
        <v>8728</v>
      </c>
      <c r="LWT1" s="48" t="s">
        <v>8729</v>
      </c>
      <c r="LWU1" s="48" t="s">
        <v>8730</v>
      </c>
      <c r="LWV1" s="48" t="s">
        <v>8731</v>
      </c>
      <c r="LWW1" s="48" t="s">
        <v>8732</v>
      </c>
      <c r="LWX1" s="48" t="s">
        <v>8733</v>
      </c>
      <c r="LWY1" s="48" t="s">
        <v>8734</v>
      </c>
      <c r="LWZ1" s="48" t="s">
        <v>8735</v>
      </c>
      <c r="LXA1" s="48" t="s">
        <v>8736</v>
      </c>
      <c r="LXB1" s="48" t="s">
        <v>8737</v>
      </c>
      <c r="LXC1" s="48" t="s">
        <v>8738</v>
      </c>
      <c r="LXD1" s="48" t="s">
        <v>8739</v>
      </c>
      <c r="LXE1" s="48" t="s">
        <v>8740</v>
      </c>
      <c r="LXF1" s="48" t="s">
        <v>8741</v>
      </c>
      <c r="LXG1" s="48" t="s">
        <v>8742</v>
      </c>
      <c r="LXH1" s="48" t="s">
        <v>8743</v>
      </c>
      <c r="LXI1" s="48" t="s">
        <v>8744</v>
      </c>
      <c r="LXJ1" s="48" t="s">
        <v>8745</v>
      </c>
      <c r="LXK1" s="48" t="s">
        <v>8746</v>
      </c>
      <c r="LXL1" s="48" t="s">
        <v>8747</v>
      </c>
      <c r="LXM1" s="48" t="s">
        <v>8748</v>
      </c>
      <c r="LXN1" s="48" t="s">
        <v>8749</v>
      </c>
      <c r="LXO1" s="48" t="s">
        <v>8750</v>
      </c>
      <c r="LXP1" s="48" t="s">
        <v>8751</v>
      </c>
      <c r="LXQ1" s="48" t="s">
        <v>8752</v>
      </c>
      <c r="LXR1" s="48" t="s">
        <v>8753</v>
      </c>
      <c r="LXS1" s="48" t="s">
        <v>8754</v>
      </c>
      <c r="LXT1" s="48" t="s">
        <v>8755</v>
      </c>
      <c r="LXU1" s="48" t="s">
        <v>8756</v>
      </c>
      <c r="LXV1" s="48" t="s">
        <v>8757</v>
      </c>
      <c r="LXW1" s="48" t="s">
        <v>8758</v>
      </c>
      <c r="LXX1" s="48" t="s">
        <v>8759</v>
      </c>
      <c r="LXY1" s="48" t="s">
        <v>8760</v>
      </c>
      <c r="LXZ1" s="48" t="s">
        <v>8761</v>
      </c>
      <c r="LYA1" s="48" t="s">
        <v>8762</v>
      </c>
      <c r="LYB1" s="48" t="s">
        <v>8763</v>
      </c>
      <c r="LYC1" s="48" t="s">
        <v>8764</v>
      </c>
      <c r="LYD1" s="48" t="s">
        <v>8765</v>
      </c>
      <c r="LYE1" s="48" t="s">
        <v>8766</v>
      </c>
      <c r="LYF1" s="48" t="s">
        <v>8767</v>
      </c>
      <c r="LYG1" s="48" t="s">
        <v>8768</v>
      </c>
      <c r="LYH1" s="48" t="s">
        <v>8769</v>
      </c>
      <c r="LYI1" s="48" t="s">
        <v>8770</v>
      </c>
      <c r="LYJ1" s="48" t="s">
        <v>8771</v>
      </c>
      <c r="LYK1" s="48" t="s">
        <v>8772</v>
      </c>
      <c r="LYL1" s="48" t="s">
        <v>8773</v>
      </c>
      <c r="LYM1" s="48" t="s">
        <v>8774</v>
      </c>
      <c r="LYN1" s="48" t="s">
        <v>8775</v>
      </c>
      <c r="LYO1" s="48" t="s">
        <v>8776</v>
      </c>
      <c r="LYP1" s="48" t="s">
        <v>8777</v>
      </c>
      <c r="LYQ1" s="48" t="s">
        <v>8778</v>
      </c>
      <c r="LYR1" s="48" t="s">
        <v>8779</v>
      </c>
      <c r="LYS1" s="48" t="s">
        <v>8780</v>
      </c>
      <c r="LYT1" s="48" t="s">
        <v>8781</v>
      </c>
      <c r="LYU1" s="48" t="s">
        <v>8782</v>
      </c>
      <c r="LYV1" s="48" t="s">
        <v>8783</v>
      </c>
      <c r="LYW1" s="48" t="s">
        <v>8784</v>
      </c>
      <c r="LYX1" s="48" t="s">
        <v>8785</v>
      </c>
      <c r="LYY1" s="48" t="s">
        <v>8786</v>
      </c>
      <c r="LYZ1" s="48" t="s">
        <v>8787</v>
      </c>
      <c r="LZA1" s="48" t="s">
        <v>8788</v>
      </c>
      <c r="LZB1" s="48" t="s">
        <v>8789</v>
      </c>
      <c r="LZC1" s="48" t="s">
        <v>8790</v>
      </c>
      <c r="LZD1" s="48" t="s">
        <v>8791</v>
      </c>
      <c r="LZE1" s="48" t="s">
        <v>8792</v>
      </c>
      <c r="LZF1" s="48" t="s">
        <v>8793</v>
      </c>
      <c r="LZG1" s="48" t="s">
        <v>8794</v>
      </c>
      <c r="LZH1" s="48" t="s">
        <v>8795</v>
      </c>
      <c r="LZI1" s="48" t="s">
        <v>8796</v>
      </c>
      <c r="LZJ1" s="48" t="s">
        <v>8797</v>
      </c>
      <c r="LZK1" s="48" t="s">
        <v>8798</v>
      </c>
      <c r="LZL1" s="48" t="s">
        <v>8799</v>
      </c>
      <c r="LZM1" s="48" t="s">
        <v>8800</v>
      </c>
      <c r="LZN1" s="48" t="s">
        <v>8801</v>
      </c>
      <c r="LZO1" s="48" t="s">
        <v>8802</v>
      </c>
      <c r="LZP1" s="48" t="s">
        <v>8803</v>
      </c>
      <c r="LZQ1" s="48" t="s">
        <v>8804</v>
      </c>
      <c r="LZR1" s="48" t="s">
        <v>8805</v>
      </c>
      <c r="LZS1" s="48" t="s">
        <v>8806</v>
      </c>
      <c r="LZT1" s="48" t="s">
        <v>8807</v>
      </c>
      <c r="LZU1" s="48" t="s">
        <v>8808</v>
      </c>
      <c r="LZV1" s="48" t="s">
        <v>8809</v>
      </c>
      <c r="LZW1" s="48" t="s">
        <v>8810</v>
      </c>
      <c r="LZX1" s="48" t="s">
        <v>8811</v>
      </c>
      <c r="LZY1" s="48" t="s">
        <v>8812</v>
      </c>
      <c r="LZZ1" s="48" t="s">
        <v>8813</v>
      </c>
      <c r="MAA1" s="48" t="s">
        <v>8814</v>
      </c>
      <c r="MAB1" s="48" t="s">
        <v>8815</v>
      </c>
      <c r="MAC1" s="48" t="s">
        <v>8816</v>
      </c>
      <c r="MAD1" s="48" t="s">
        <v>8817</v>
      </c>
      <c r="MAE1" s="48" t="s">
        <v>8818</v>
      </c>
      <c r="MAF1" s="48" t="s">
        <v>8819</v>
      </c>
      <c r="MAG1" s="48" t="s">
        <v>8820</v>
      </c>
      <c r="MAH1" s="48" t="s">
        <v>8821</v>
      </c>
      <c r="MAI1" s="48" t="s">
        <v>8822</v>
      </c>
      <c r="MAJ1" s="48" t="s">
        <v>8823</v>
      </c>
      <c r="MAK1" s="48" t="s">
        <v>8824</v>
      </c>
      <c r="MAL1" s="48" t="s">
        <v>8825</v>
      </c>
      <c r="MAM1" s="48" t="s">
        <v>8826</v>
      </c>
      <c r="MAN1" s="48" t="s">
        <v>8827</v>
      </c>
      <c r="MAO1" s="48" t="s">
        <v>8828</v>
      </c>
      <c r="MAP1" s="48" t="s">
        <v>8829</v>
      </c>
      <c r="MAQ1" s="48" t="s">
        <v>8830</v>
      </c>
      <c r="MAR1" s="48" t="s">
        <v>8831</v>
      </c>
      <c r="MAS1" s="48" t="s">
        <v>8832</v>
      </c>
      <c r="MAT1" s="48" t="s">
        <v>8833</v>
      </c>
      <c r="MAU1" s="48" t="s">
        <v>8834</v>
      </c>
      <c r="MAV1" s="48" t="s">
        <v>8835</v>
      </c>
      <c r="MAW1" s="48" t="s">
        <v>8836</v>
      </c>
      <c r="MAX1" s="48" t="s">
        <v>8837</v>
      </c>
      <c r="MAY1" s="48" t="s">
        <v>8838</v>
      </c>
      <c r="MAZ1" s="48" t="s">
        <v>8839</v>
      </c>
      <c r="MBA1" s="48" t="s">
        <v>8840</v>
      </c>
      <c r="MBB1" s="48" t="s">
        <v>8841</v>
      </c>
      <c r="MBC1" s="48" t="s">
        <v>8842</v>
      </c>
      <c r="MBD1" s="48" t="s">
        <v>8843</v>
      </c>
      <c r="MBE1" s="48" t="s">
        <v>8844</v>
      </c>
      <c r="MBF1" s="48" t="s">
        <v>8845</v>
      </c>
      <c r="MBG1" s="48" t="s">
        <v>8846</v>
      </c>
      <c r="MBH1" s="48" t="s">
        <v>8847</v>
      </c>
      <c r="MBI1" s="48" t="s">
        <v>8848</v>
      </c>
      <c r="MBJ1" s="48" t="s">
        <v>8849</v>
      </c>
      <c r="MBK1" s="48" t="s">
        <v>8850</v>
      </c>
      <c r="MBL1" s="48" t="s">
        <v>8851</v>
      </c>
      <c r="MBM1" s="48" t="s">
        <v>8852</v>
      </c>
      <c r="MBN1" s="48" t="s">
        <v>8853</v>
      </c>
      <c r="MBO1" s="48" t="s">
        <v>8854</v>
      </c>
      <c r="MBP1" s="48" t="s">
        <v>8855</v>
      </c>
      <c r="MBQ1" s="48" t="s">
        <v>8856</v>
      </c>
      <c r="MBR1" s="48" t="s">
        <v>8857</v>
      </c>
      <c r="MBS1" s="48" t="s">
        <v>8858</v>
      </c>
      <c r="MBT1" s="48" t="s">
        <v>8859</v>
      </c>
      <c r="MBU1" s="48" t="s">
        <v>8860</v>
      </c>
      <c r="MBV1" s="48" t="s">
        <v>8861</v>
      </c>
      <c r="MBW1" s="48" t="s">
        <v>8862</v>
      </c>
      <c r="MBX1" s="48" t="s">
        <v>8863</v>
      </c>
      <c r="MBY1" s="48" t="s">
        <v>8864</v>
      </c>
      <c r="MBZ1" s="48" t="s">
        <v>8865</v>
      </c>
      <c r="MCA1" s="48" t="s">
        <v>8866</v>
      </c>
      <c r="MCB1" s="48" t="s">
        <v>8867</v>
      </c>
      <c r="MCC1" s="48" t="s">
        <v>8868</v>
      </c>
      <c r="MCD1" s="48" t="s">
        <v>8869</v>
      </c>
      <c r="MCE1" s="48" t="s">
        <v>8870</v>
      </c>
      <c r="MCF1" s="48" t="s">
        <v>8871</v>
      </c>
      <c r="MCG1" s="48" t="s">
        <v>8872</v>
      </c>
      <c r="MCH1" s="48" t="s">
        <v>8873</v>
      </c>
      <c r="MCI1" s="48" t="s">
        <v>8874</v>
      </c>
      <c r="MCJ1" s="48" t="s">
        <v>8875</v>
      </c>
      <c r="MCK1" s="48" t="s">
        <v>8876</v>
      </c>
      <c r="MCL1" s="48" t="s">
        <v>8877</v>
      </c>
      <c r="MCM1" s="48" t="s">
        <v>8878</v>
      </c>
      <c r="MCN1" s="48" t="s">
        <v>8879</v>
      </c>
      <c r="MCO1" s="48" t="s">
        <v>8880</v>
      </c>
      <c r="MCP1" s="48" t="s">
        <v>8881</v>
      </c>
      <c r="MCQ1" s="48" t="s">
        <v>8882</v>
      </c>
      <c r="MCR1" s="48" t="s">
        <v>8883</v>
      </c>
      <c r="MCS1" s="48" t="s">
        <v>8884</v>
      </c>
      <c r="MCT1" s="48" t="s">
        <v>8885</v>
      </c>
      <c r="MCU1" s="48" t="s">
        <v>8886</v>
      </c>
      <c r="MCV1" s="48" t="s">
        <v>8887</v>
      </c>
      <c r="MCW1" s="48" t="s">
        <v>8888</v>
      </c>
      <c r="MCX1" s="48" t="s">
        <v>8889</v>
      </c>
      <c r="MCY1" s="48" t="s">
        <v>8890</v>
      </c>
      <c r="MCZ1" s="48" t="s">
        <v>8891</v>
      </c>
      <c r="MDA1" s="48" t="s">
        <v>8892</v>
      </c>
      <c r="MDB1" s="48" t="s">
        <v>8893</v>
      </c>
      <c r="MDC1" s="48" t="s">
        <v>8894</v>
      </c>
      <c r="MDD1" s="48" t="s">
        <v>8895</v>
      </c>
      <c r="MDE1" s="48" t="s">
        <v>8896</v>
      </c>
      <c r="MDF1" s="48" t="s">
        <v>8897</v>
      </c>
      <c r="MDG1" s="48" t="s">
        <v>8898</v>
      </c>
      <c r="MDH1" s="48" t="s">
        <v>8899</v>
      </c>
      <c r="MDI1" s="48" t="s">
        <v>8900</v>
      </c>
      <c r="MDJ1" s="48" t="s">
        <v>8901</v>
      </c>
      <c r="MDK1" s="48" t="s">
        <v>8902</v>
      </c>
      <c r="MDL1" s="48" t="s">
        <v>8903</v>
      </c>
      <c r="MDM1" s="48" t="s">
        <v>8904</v>
      </c>
      <c r="MDN1" s="48" t="s">
        <v>8905</v>
      </c>
      <c r="MDO1" s="48" t="s">
        <v>8906</v>
      </c>
      <c r="MDP1" s="48" t="s">
        <v>8907</v>
      </c>
      <c r="MDQ1" s="48" t="s">
        <v>8908</v>
      </c>
      <c r="MDR1" s="48" t="s">
        <v>8909</v>
      </c>
      <c r="MDS1" s="48" t="s">
        <v>8910</v>
      </c>
      <c r="MDT1" s="48" t="s">
        <v>8911</v>
      </c>
      <c r="MDU1" s="48" t="s">
        <v>8912</v>
      </c>
      <c r="MDV1" s="48" t="s">
        <v>8913</v>
      </c>
      <c r="MDW1" s="48" t="s">
        <v>8914</v>
      </c>
      <c r="MDX1" s="48" t="s">
        <v>8915</v>
      </c>
      <c r="MDY1" s="48" t="s">
        <v>8916</v>
      </c>
      <c r="MDZ1" s="48" t="s">
        <v>8917</v>
      </c>
      <c r="MEA1" s="48" t="s">
        <v>8918</v>
      </c>
      <c r="MEB1" s="48" t="s">
        <v>8919</v>
      </c>
      <c r="MEC1" s="48" t="s">
        <v>8920</v>
      </c>
      <c r="MED1" s="48" t="s">
        <v>8921</v>
      </c>
      <c r="MEE1" s="48" t="s">
        <v>8922</v>
      </c>
      <c r="MEF1" s="48" t="s">
        <v>8923</v>
      </c>
      <c r="MEG1" s="48" t="s">
        <v>8924</v>
      </c>
      <c r="MEH1" s="48" t="s">
        <v>8925</v>
      </c>
      <c r="MEI1" s="48" t="s">
        <v>8926</v>
      </c>
      <c r="MEJ1" s="48" t="s">
        <v>8927</v>
      </c>
      <c r="MEK1" s="48" t="s">
        <v>8928</v>
      </c>
      <c r="MEL1" s="48" t="s">
        <v>8929</v>
      </c>
      <c r="MEM1" s="48" t="s">
        <v>8930</v>
      </c>
      <c r="MEN1" s="48" t="s">
        <v>8931</v>
      </c>
      <c r="MEO1" s="48" t="s">
        <v>8932</v>
      </c>
      <c r="MEP1" s="48" t="s">
        <v>8933</v>
      </c>
      <c r="MEQ1" s="48" t="s">
        <v>8934</v>
      </c>
      <c r="MER1" s="48" t="s">
        <v>8935</v>
      </c>
      <c r="MES1" s="48" t="s">
        <v>8936</v>
      </c>
      <c r="MET1" s="48" t="s">
        <v>8937</v>
      </c>
      <c r="MEU1" s="48" t="s">
        <v>8938</v>
      </c>
      <c r="MEV1" s="48" t="s">
        <v>8939</v>
      </c>
      <c r="MEW1" s="48" t="s">
        <v>8940</v>
      </c>
      <c r="MEX1" s="48" t="s">
        <v>8941</v>
      </c>
      <c r="MEY1" s="48" t="s">
        <v>8942</v>
      </c>
      <c r="MEZ1" s="48" t="s">
        <v>8943</v>
      </c>
      <c r="MFA1" s="48" t="s">
        <v>8944</v>
      </c>
      <c r="MFB1" s="48" t="s">
        <v>8945</v>
      </c>
      <c r="MFC1" s="48" t="s">
        <v>8946</v>
      </c>
      <c r="MFD1" s="48" t="s">
        <v>8947</v>
      </c>
      <c r="MFE1" s="48" t="s">
        <v>8948</v>
      </c>
      <c r="MFF1" s="48" t="s">
        <v>8949</v>
      </c>
      <c r="MFG1" s="48" t="s">
        <v>8950</v>
      </c>
      <c r="MFH1" s="48" t="s">
        <v>8951</v>
      </c>
      <c r="MFI1" s="48" t="s">
        <v>8952</v>
      </c>
      <c r="MFJ1" s="48" t="s">
        <v>8953</v>
      </c>
      <c r="MFK1" s="48" t="s">
        <v>8954</v>
      </c>
      <c r="MFL1" s="48" t="s">
        <v>8955</v>
      </c>
      <c r="MFM1" s="48" t="s">
        <v>8956</v>
      </c>
      <c r="MFN1" s="48" t="s">
        <v>8957</v>
      </c>
      <c r="MFO1" s="48" t="s">
        <v>8958</v>
      </c>
      <c r="MFP1" s="48" t="s">
        <v>8959</v>
      </c>
      <c r="MFQ1" s="48" t="s">
        <v>8960</v>
      </c>
      <c r="MFR1" s="48" t="s">
        <v>8961</v>
      </c>
      <c r="MFS1" s="48" t="s">
        <v>8962</v>
      </c>
      <c r="MFT1" s="48" t="s">
        <v>8963</v>
      </c>
      <c r="MFU1" s="48" t="s">
        <v>8964</v>
      </c>
      <c r="MFV1" s="48" t="s">
        <v>8965</v>
      </c>
      <c r="MFW1" s="48" t="s">
        <v>8966</v>
      </c>
      <c r="MFX1" s="48" t="s">
        <v>8967</v>
      </c>
      <c r="MFY1" s="48" t="s">
        <v>8968</v>
      </c>
      <c r="MFZ1" s="48" t="s">
        <v>8969</v>
      </c>
      <c r="MGA1" s="48" t="s">
        <v>8970</v>
      </c>
      <c r="MGB1" s="48" t="s">
        <v>8971</v>
      </c>
      <c r="MGC1" s="48" t="s">
        <v>8972</v>
      </c>
      <c r="MGD1" s="48" t="s">
        <v>8973</v>
      </c>
      <c r="MGE1" s="48" t="s">
        <v>8974</v>
      </c>
      <c r="MGF1" s="48" t="s">
        <v>8975</v>
      </c>
      <c r="MGG1" s="48" t="s">
        <v>8976</v>
      </c>
      <c r="MGH1" s="48" t="s">
        <v>8977</v>
      </c>
      <c r="MGI1" s="48" t="s">
        <v>8978</v>
      </c>
      <c r="MGJ1" s="48" t="s">
        <v>8979</v>
      </c>
      <c r="MGK1" s="48" t="s">
        <v>8980</v>
      </c>
      <c r="MGL1" s="48" t="s">
        <v>8981</v>
      </c>
      <c r="MGM1" s="48" t="s">
        <v>8982</v>
      </c>
      <c r="MGN1" s="48" t="s">
        <v>8983</v>
      </c>
      <c r="MGO1" s="48" t="s">
        <v>8984</v>
      </c>
      <c r="MGP1" s="48" t="s">
        <v>8985</v>
      </c>
      <c r="MGQ1" s="48" t="s">
        <v>8986</v>
      </c>
      <c r="MGR1" s="48" t="s">
        <v>8987</v>
      </c>
      <c r="MGS1" s="48" t="s">
        <v>8988</v>
      </c>
      <c r="MGT1" s="48" t="s">
        <v>8989</v>
      </c>
      <c r="MGU1" s="48" t="s">
        <v>8990</v>
      </c>
      <c r="MGV1" s="48" t="s">
        <v>8991</v>
      </c>
      <c r="MGW1" s="48" t="s">
        <v>8992</v>
      </c>
      <c r="MGX1" s="48" t="s">
        <v>8993</v>
      </c>
      <c r="MGY1" s="48" t="s">
        <v>8994</v>
      </c>
      <c r="MGZ1" s="48" t="s">
        <v>8995</v>
      </c>
      <c r="MHA1" s="48" t="s">
        <v>8996</v>
      </c>
      <c r="MHB1" s="48" t="s">
        <v>8997</v>
      </c>
      <c r="MHC1" s="48" t="s">
        <v>8998</v>
      </c>
      <c r="MHD1" s="48" t="s">
        <v>8999</v>
      </c>
      <c r="MHE1" s="48" t="s">
        <v>9000</v>
      </c>
      <c r="MHF1" s="48" t="s">
        <v>9001</v>
      </c>
      <c r="MHG1" s="48" t="s">
        <v>9002</v>
      </c>
      <c r="MHH1" s="48" t="s">
        <v>9003</v>
      </c>
      <c r="MHI1" s="48" t="s">
        <v>9004</v>
      </c>
      <c r="MHJ1" s="48" t="s">
        <v>9005</v>
      </c>
      <c r="MHK1" s="48" t="s">
        <v>9006</v>
      </c>
      <c r="MHL1" s="48" t="s">
        <v>9007</v>
      </c>
      <c r="MHM1" s="48" t="s">
        <v>9008</v>
      </c>
      <c r="MHN1" s="48" t="s">
        <v>9009</v>
      </c>
      <c r="MHO1" s="48" t="s">
        <v>9010</v>
      </c>
      <c r="MHP1" s="48" t="s">
        <v>9011</v>
      </c>
      <c r="MHQ1" s="48" t="s">
        <v>9012</v>
      </c>
      <c r="MHR1" s="48" t="s">
        <v>9013</v>
      </c>
      <c r="MHS1" s="48" t="s">
        <v>9014</v>
      </c>
      <c r="MHT1" s="48" t="s">
        <v>9015</v>
      </c>
      <c r="MHU1" s="48" t="s">
        <v>9016</v>
      </c>
      <c r="MHV1" s="48" t="s">
        <v>9017</v>
      </c>
      <c r="MHW1" s="48" t="s">
        <v>9018</v>
      </c>
      <c r="MHX1" s="48" t="s">
        <v>9019</v>
      </c>
      <c r="MHY1" s="48" t="s">
        <v>9020</v>
      </c>
      <c r="MHZ1" s="48" t="s">
        <v>9021</v>
      </c>
      <c r="MIA1" s="48" t="s">
        <v>9022</v>
      </c>
      <c r="MIB1" s="48" t="s">
        <v>9023</v>
      </c>
      <c r="MIC1" s="48" t="s">
        <v>9024</v>
      </c>
      <c r="MID1" s="48" t="s">
        <v>9025</v>
      </c>
      <c r="MIE1" s="48" t="s">
        <v>9026</v>
      </c>
      <c r="MIF1" s="48" t="s">
        <v>9027</v>
      </c>
      <c r="MIG1" s="48" t="s">
        <v>9028</v>
      </c>
      <c r="MIH1" s="48" t="s">
        <v>9029</v>
      </c>
      <c r="MII1" s="48" t="s">
        <v>9030</v>
      </c>
      <c r="MIJ1" s="48" t="s">
        <v>9031</v>
      </c>
      <c r="MIK1" s="48" t="s">
        <v>9032</v>
      </c>
      <c r="MIL1" s="48" t="s">
        <v>9033</v>
      </c>
      <c r="MIM1" s="48" t="s">
        <v>9034</v>
      </c>
      <c r="MIN1" s="48" t="s">
        <v>9035</v>
      </c>
      <c r="MIO1" s="48" t="s">
        <v>9036</v>
      </c>
      <c r="MIP1" s="48" t="s">
        <v>9037</v>
      </c>
      <c r="MIQ1" s="48" t="s">
        <v>9038</v>
      </c>
      <c r="MIR1" s="48" t="s">
        <v>9039</v>
      </c>
      <c r="MIS1" s="48" t="s">
        <v>9040</v>
      </c>
      <c r="MIT1" s="48" t="s">
        <v>9041</v>
      </c>
      <c r="MIU1" s="48" t="s">
        <v>9042</v>
      </c>
      <c r="MIV1" s="48" t="s">
        <v>9043</v>
      </c>
      <c r="MIW1" s="48" t="s">
        <v>9044</v>
      </c>
      <c r="MIX1" s="48" t="s">
        <v>9045</v>
      </c>
      <c r="MIY1" s="48" t="s">
        <v>9046</v>
      </c>
      <c r="MIZ1" s="48" t="s">
        <v>9047</v>
      </c>
      <c r="MJA1" s="48" t="s">
        <v>9048</v>
      </c>
      <c r="MJB1" s="48" t="s">
        <v>9049</v>
      </c>
      <c r="MJC1" s="48" t="s">
        <v>9050</v>
      </c>
      <c r="MJD1" s="48" t="s">
        <v>9051</v>
      </c>
      <c r="MJE1" s="48" t="s">
        <v>9052</v>
      </c>
      <c r="MJF1" s="48" t="s">
        <v>9053</v>
      </c>
      <c r="MJG1" s="48" t="s">
        <v>9054</v>
      </c>
      <c r="MJH1" s="48" t="s">
        <v>9055</v>
      </c>
      <c r="MJI1" s="48" t="s">
        <v>9056</v>
      </c>
      <c r="MJJ1" s="48" t="s">
        <v>9057</v>
      </c>
      <c r="MJK1" s="48" t="s">
        <v>9058</v>
      </c>
      <c r="MJL1" s="48" t="s">
        <v>9059</v>
      </c>
      <c r="MJM1" s="48" t="s">
        <v>9060</v>
      </c>
      <c r="MJN1" s="48" t="s">
        <v>9061</v>
      </c>
      <c r="MJO1" s="48" t="s">
        <v>9062</v>
      </c>
      <c r="MJP1" s="48" t="s">
        <v>9063</v>
      </c>
      <c r="MJQ1" s="48" t="s">
        <v>9064</v>
      </c>
      <c r="MJR1" s="48" t="s">
        <v>9065</v>
      </c>
      <c r="MJS1" s="48" t="s">
        <v>9066</v>
      </c>
      <c r="MJT1" s="48" t="s">
        <v>9067</v>
      </c>
      <c r="MJU1" s="48" t="s">
        <v>9068</v>
      </c>
      <c r="MJV1" s="48" t="s">
        <v>9069</v>
      </c>
      <c r="MJW1" s="48" t="s">
        <v>9070</v>
      </c>
      <c r="MJX1" s="48" t="s">
        <v>9071</v>
      </c>
      <c r="MJY1" s="48" t="s">
        <v>9072</v>
      </c>
      <c r="MJZ1" s="48" t="s">
        <v>9073</v>
      </c>
      <c r="MKA1" s="48" t="s">
        <v>9074</v>
      </c>
      <c r="MKB1" s="48" t="s">
        <v>9075</v>
      </c>
      <c r="MKC1" s="48" t="s">
        <v>9076</v>
      </c>
      <c r="MKD1" s="48" t="s">
        <v>9077</v>
      </c>
      <c r="MKE1" s="48" t="s">
        <v>9078</v>
      </c>
      <c r="MKF1" s="48" t="s">
        <v>9079</v>
      </c>
      <c r="MKG1" s="48" t="s">
        <v>9080</v>
      </c>
      <c r="MKH1" s="48" t="s">
        <v>9081</v>
      </c>
      <c r="MKI1" s="48" t="s">
        <v>9082</v>
      </c>
      <c r="MKJ1" s="48" t="s">
        <v>9083</v>
      </c>
      <c r="MKK1" s="48" t="s">
        <v>9084</v>
      </c>
      <c r="MKL1" s="48" t="s">
        <v>9085</v>
      </c>
      <c r="MKM1" s="48" t="s">
        <v>9086</v>
      </c>
      <c r="MKN1" s="48" t="s">
        <v>9087</v>
      </c>
      <c r="MKO1" s="48" t="s">
        <v>9088</v>
      </c>
      <c r="MKP1" s="48" t="s">
        <v>9089</v>
      </c>
      <c r="MKQ1" s="48" t="s">
        <v>9090</v>
      </c>
      <c r="MKR1" s="48" t="s">
        <v>9091</v>
      </c>
      <c r="MKS1" s="48" t="s">
        <v>9092</v>
      </c>
      <c r="MKT1" s="48" t="s">
        <v>9093</v>
      </c>
      <c r="MKU1" s="48" t="s">
        <v>9094</v>
      </c>
      <c r="MKV1" s="48" t="s">
        <v>9095</v>
      </c>
      <c r="MKW1" s="48" t="s">
        <v>9096</v>
      </c>
      <c r="MKX1" s="48" t="s">
        <v>9097</v>
      </c>
      <c r="MKY1" s="48" t="s">
        <v>9098</v>
      </c>
      <c r="MKZ1" s="48" t="s">
        <v>9099</v>
      </c>
      <c r="MLA1" s="48" t="s">
        <v>9100</v>
      </c>
      <c r="MLB1" s="48" t="s">
        <v>9101</v>
      </c>
      <c r="MLC1" s="48" t="s">
        <v>9102</v>
      </c>
      <c r="MLD1" s="48" t="s">
        <v>9103</v>
      </c>
      <c r="MLE1" s="48" t="s">
        <v>9104</v>
      </c>
      <c r="MLF1" s="48" t="s">
        <v>9105</v>
      </c>
      <c r="MLG1" s="48" t="s">
        <v>9106</v>
      </c>
      <c r="MLH1" s="48" t="s">
        <v>9107</v>
      </c>
      <c r="MLI1" s="48" t="s">
        <v>9108</v>
      </c>
      <c r="MLJ1" s="48" t="s">
        <v>9109</v>
      </c>
      <c r="MLK1" s="48" t="s">
        <v>9110</v>
      </c>
      <c r="MLL1" s="48" t="s">
        <v>9111</v>
      </c>
      <c r="MLM1" s="48" t="s">
        <v>9112</v>
      </c>
      <c r="MLN1" s="48" t="s">
        <v>9113</v>
      </c>
      <c r="MLO1" s="48" t="s">
        <v>9114</v>
      </c>
      <c r="MLP1" s="48" t="s">
        <v>9115</v>
      </c>
      <c r="MLQ1" s="48" t="s">
        <v>9116</v>
      </c>
      <c r="MLR1" s="48" t="s">
        <v>9117</v>
      </c>
      <c r="MLS1" s="48" t="s">
        <v>9118</v>
      </c>
      <c r="MLT1" s="48" t="s">
        <v>9119</v>
      </c>
      <c r="MLU1" s="48" t="s">
        <v>9120</v>
      </c>
      <c r="MLV1" s="48" t="s">
        <v>9121</v>
      </c>
      <c r="MLW1" s="48" t="s">
        <v>9122</v>
      </c>
      <c r="MLX1" s="48" t="s">
        <v>9123</v>
      </c>
      <c r="MLY1" s="48" t="s">
        <v>9124</v>
      </c>
      <c r="MLZ1" s="48" t="s">
        <v>9125</v>
      </c>
      <c r="MMA1" s="48" t="s">
        <v>9126</v>
      </c>
      <c r="MMB1" s="48" t="s">
        <v>9127</v>
      </c>
      <c r="MMC1" s="48" t="s">
        <v>9128</v>
      </c>
      <c r="MMD1" s="48" t="s">
        <v>9129</v>
      </c>
      <c r="MME1" s="48" t="s">
        <v>9130</v>
      </c>
      <c r="MMF1" s="48" t="s">
        <v>9131</v>
      </c>
      <c r="MMG1" s="48" t="s">
        <v>9132</v>
      </c>
      <c r="MMH1" s="48" t="s">
        <v>9133</v>
      </c>
      <c r="MMI1" s="48" t="s">
        <v>9134</v>
      </c>
      <c r="MMJ1" s="48" t="s">
        <v>9135</v>
      </c>
      <c r="MMK1" s="48" t="s">
        <v>9136</v>
      </c>
      <c r="MML1" s="48" t="s">
        <v>9137</v>
      </c>
      <c r="MMM1" s="48" t="s">
        <v>9138</v>
      </c>
      <c r="MMN1" s="48" t="s">
        <v>9139</v>
      </c>
      <c r="MMO1" s="48" t="s">
        <v>9140</v>
      </c>
      <c r="MMP1" s="48" t="s">
        <v>9141</v>
      </c>
      <c r="MMQ1" s="48" t="s">
        <v>9142</v>
      </c>
      <c r="MMR1" s="48" t="s">
        <v>9143</v>
      </c>
      <c r="MMS1" s="48" t="s">
        <v>9144</v>
      </c>
      <c r="MMT1" s="48" t="s">
        <v>9145</v>
      </c>
      <c r="MMU1" s="48" t="s">
        <v>9146</v>
      </c>
      <c r="MMV1" s="48" t="s">
        <v>9147</v>
      </c>
      <c r="MMW1" s="48" t="s">
        <v>9148</v>
      </c>
      <c r="MMX1" s="48" t="s">
        <v>9149</v>
      </c>
      <c r="MMY1" s="48" t="s">
        <v>9150</v>
      </c>
      <c r="MMZ1" s="48" t="s">
        <v>9151</v>
      </c>
      <c r="MNA1" s="48" t="s">
        <v>9152</v>
      </c>
      <c r="MNB1" s="48" t="s">
        <v>9153</v>
      </c>
      <c r="MNC1" s="48" t="s">
        <v>9154</v>
      </c>
      <c r="MND1" s="48" t="s">
        <v>9155</v>
      </c>
      <c r="MNE1" s="48" t="s">
        <v>9156</v>
      </c>
      <c r="MNF1" s="48" t="s">
        <v>9157</v>
      </c>
      <c r="MNG1" s="48" t="s">
        <v>9158</v>
      </c>
      <c r="MNH1" s="48" t="s">
        <v>9159</v>
      </c>
      <c r="MNI1" s="48" t="s">
        <v>9160</v>
      </c>
      <c r="MNJ1" s="48" t="s">
        <v>9161</v>
      </c>
      <c r="MNK1" s="48" t="s">
        <v>9162</v>
      </c>
      <c r="MNL1" s="48" t="s">
        <v>9163</v>
      </c>
      <c r="MNM1" s="48" t="s">
        <v>9164</v>
      </c>
      <c r="MNN1" s="48" t="s">
        <v>9165</v>
      </c>
      <c r="MNO1" s="48" t="s">
        <v>9166</v>
      </c>
      <c r="MNP1" s="48" t="s">
        <v>9167</v>
      </c>
      <c r="MNQ1" s="48" t="s">
        <v>9168</v>
      </c>
      <c r="MNR1" s="48" t="s">
        <v>9169</v>
      </c>
      <c r="MNS1" s="48" t="s">
        <v>9170</v>
      </c>
      <c r="MNT1" s="48" t="s">
        <v>9171</v>
      </c>
      <c r="MNU1" s="48" t="s">
        <v>9172</v>
      </c>
      <c r="MNV1" s="48" t="s">
        <v>9173</v>
      </c>
      <c r="MNW1" s="48" t="s">
        <v>9174</v>
      </c>
      <c r="MNX1" s="48" t="s">
        <v>9175</v>
      </c>
      <c r="MNY1" s="48" t="s">
        <v>9176</v>
      </c>
      <c r="MNZ1" s="48" t="s">
        <v>9177</v>
      </c>
      <c r="MOA1" s="48" t="s">
        <v>9178</v>
      </c>
      <c r="MOB1" s="48" t="s">
        <v>9179</v>
      </c>
      <c r="MOC1" s="48" t="s">
        <v>9180</v>
      </c>
      <c r="MOD1" s="48" t="s">
        <v>9181</v>
      </c>
      <c r="MOE1" s="48" t="s">
        <v>9182</v>
      </c>
      <c r="MOF1" s="48" t="s">
        <v>9183</v>
      </c>
      <c r="MOG1" s="48" t="s">
        <v>9184</v>
      </c>
      <c r="MOH1" s="48" t="s">
        <v>9185</v>
      </c>
      <c r="MOI1" s="48" t="s">
        <v>9186</v>
      </c>
      <c r="MOJ1" s="48" t="s">
        <v>9187</v>
      </c>
      <c r="MOK1" s="48" t="s">
        <v>9188</v>
      </c>
      <c r="MOL1" s="48" t="s">
        <v>9189</v>
      </c>
      <c r="MOM1" s="48" t="s">
        <v>9190</v>
      </c>
      <c r="MON1" s="48" t="s">
        <v>9191</v>
      </c>
      <c r="MOO1" s="48" t="s">
        <v>9192</v>
      </c>
      <c r="MOP1" s="48" t="s">
        <v>9193</v>
      </c>
      <c r="MOQ1" s="48" t="s">
        <v>9194</v>
      </c>
      <c r="MOR1" s="48" t="s">
        <v>9195</v>
      </c>
      <c r="MOS1" s="48" t="s">
        <v>9196</v>
      </c>
      <c r="MOT1" s="48" t="s">
        <v>9197</v>
      </c>
      <c r="MOU1" s="48" t="s">
        <v>9198</v>
      </c>
      <c r="MOV1" s="48" t="s">
        <v>9199</v>
      </c>
      <c r="MOW1" s="48" t="s">
        <v>9200</v>
      </c>
      <c r="MOX1" s="48" t="s">
        <v>9201</v>
      </c>
      <c r="MOY1" s="48" t="s">
        <v>9202</v>
      </c>
      <c r="MOZ1" s="48" t="s">
        <v>9203</v>
      </c>
      <c r="MPA1" s="48" t="s">
        <v>9204</v>
      </c>
      <c r="MPB1" s="48" t="s">
        <v>9205</v>
      </c>
      <c r="MPC1" s="48" t="s">
        <v>9206</v>
      </c>
      <c r="MPD1" s="48" t="s">
        <v>9207</v>
      </c>
      <c r="MPE1" s="48" t="s">
        <v>9208</v>
      </c>
      <c r="MPF1" s="48" t="s">
        <v>9209</v>
      </c>
      <c r="MPG1" s="48" t="s">
        <v>9210</v>
      </c>
      <c r="MPH1" s="48" t="s">
        <v>9211</v>
      </c>
      <c r="MPI1" s="48" t="s">
        <v>9212</v>
      </c>
      <c r="MPJ1" s="48" t="s">
        <v>9213</v>
      </c>
      <c r="MPK1" s="48" t="s">
        <v>9214</v>
      </c>
      <c r="MPL1" s="48" t="s">
        <v>9215</v>
      </c>
      <c r="MPM1" s="48" t="s">
        <v>9216</v>
      </c>
      <c r="MPN1" s="48" t="s">
        <v>9217</v>
      </c>
      <c r="MPO1" s="48" t="s">
        <v>9218</v>
      </c>
      <c r="MPP1" s="48" t="s">
        <v>9219</v>
      </c>
      <c r="MPQ1" s="48" t="s">
        <v>9220</v>
      </c>
      <c r="MPR1" s="48" t="s">
        <v>9221</v>
      </c>
      <c r="MPS1" s="48" t="s">
        <v>9222</v>
      </c>
      <c r="MPT1" s="48" t="s">
        <v>9223</v>
      </c>
      <c r="MPU1" s="48" t="s">
        <v>9224</v>
      </c>
      <c r="MPV1" s="48" t="s">
        <v>9225</v>
      </c>
      <c r="MPW1" s="48" t="s">
        <v>9226</v>
      </c>
      <c r="MPX1" s="48" t="s">
        <v>9227</v>
      </c>
      <c r="MPY1" s="48" t="s">
        <v>9228</v>
      </c>
      <c r="MPZ1" s="48" t="s">
        <v>9229</v>
      </c>
      <c r="MQA1" s="48" t="s">
        <v>9230</v>
      </c>
      <c r="MQB1" s="48" t="s">
        <v>9231</v>
      </c>
      <c r="MQC1" s="48" t="s">
        <v>9232</v>
      </c>
      <c r="MQD1" s="48" t="s">
        <v>9233</v>
      </c>
      <c r="MQE1" s="48" t="s">
        <v>9234</v>
      </c>
      <c r="MQF1" s="48" t="s">
        <v>9235</v>
      </c>
      <c r="MQG1" s="48" t="s">
        <v>9236</v>
      </c>
      <c r="MQH1" s="48" t="s">
        <v>9237</v>
      </c>
      <c r="MQI1" s="48" t="s">
        <v>9238</v>
      </c>
      <c r="MQJ1" s="48" t="s">
        <v>9239</v>
      </c>
      <c r="MQK1" s="48" t="s">
        <v>9240</v>
      </c>
      <c r="MQL1" s="48" t="s">
        <v>9241</v>
      </c>
      <c r="MQM1" s="48" t="s">
        <v>9242</v>
      </c>
      <c r="MQN1" s="48" t="s">
        <v>9243</v>
      </c>
      <c r="MQO1" s="48" t="s">
        <v>9244</v>
      </c>
      <c r="MQP1" s="48" t="s">
        <v>9245</v>
      </c>
      <c r="MQQ1" s="48" t="s">
        <v>9246</v>
      </c>
      <c r="MQR1" s="48" t="s">
        <v>9247</v>
      </c>
      <c r="MQS1" s="48" t="s">
        <v>9248</v>
      </c>
      <c r="MQT1" s="48" t="s">
        <v>9249</v>
      </c>
      <c r="MQU1" s="48" t="s">
        <v>9250</v>
      </c>
      <c r="MQV1" s="48" t="s">
        <v>9251</v>
      </c>
      <c r="MQW1" s="48" t="s">
        <v>9252</v>
      </c>
      <c r="MQX1" s="48" t="s">
        <v>9253</v>
      </c>
      <c r="MQY1" s="48" t="s">
        <v>9254</v>
      </c>
      <c r="MQZ1" s="48" t="s">
        <v>9255</v>
      </c>
      <c r="MRA1" s="48" t="s">
        <v>9256</v>
      </c>
      <c r="MRB1" s="48" t="s">
        <v>9257</v>
      </c>
      <c r="MRC1" s="48" t="s">
        <v>9258</v>
      </c>
      <c r="MRD1" s="48" t="s">
        <v>9259</v>
      </c>
      <c r="MRE1" s="48" t="s">
        <v>9260</v>
      </c>
      <c r="MRF1" s="48" t="s">
        <v>9261</v>
      </c>
      <c r="MRG1" s="48" t="s">
        <v>9262</v>
      </c>
      <c r="MRH1" s="48" t="s">
        <v>9263</v>
      </c>
      <c r="MRI1" s="48" t="s">
        <v>9264</v>
      </c>
      <c r="MRJ1" s="48" t="s">
        <v>9265</v>
      </c>
      <c r="MRK1" s="48" t="s">
        <v>9266</v>
      </c>
      <c r="MRL1" s="48" t="s">
        <v>9267</v>
      </c>
      <c r="MRM1" s="48" t="s">
        <v>9268</v>
      </c>
      <c r="MRN1" s="48" t="s">
        <v>9269</v>
      </c>
      <c r="MRO1" s="48" t="s">
        <v>9270</v>
      </c>
      <c r="MRP1" s="48" t="s">
        <v>9271</v>
      </c>
      <c r="MRQ1" s="48" t="s">
        <v>9272</v>
      </c>
      <c r="MRR1" s="48" t="s">
        <v>9273</v>
      </c>
      <c r="MRS1" s="48" t="s">
        <v>9274</v>
      </c>
      <c r="MRT1" s="48" t="s">
        <v>9275</v>
      </c>
      <c r="MRU1" s="48" t="s">
        <v>9276</v>
      </c>
      <c r="MRV1" s="48" t="s">
        <v>9277</v>
      </c>
      <c r="MRW1" s="48" t="s">
        <v>9278</v>
      </c>
      <c r="MRX1" s="48" t="s">
        <v>9279</v>
      </c>
      <c r="MRY1" s="48" t="s">
        <v>9280</v>
      </c>
      <c r="MRZ1" s="48" t="s">
        <v>9281</v>
      </c>
      <c r="MSA1" s="48" t="s">
        <v>9282</v>
      </c>
      <c r="MSB1" s="48" t="s">
        <v>9283</v>
      </c>
      <c r="MSC1" s="48" t="s">
        <v>9284</v>
      </c>
      <c r="MSD1" s="48" t="s">
        <v>9285</v>
      </c>
      <c r="MSE1" s="48" t="s">
        <v>9286</v>
      </c>
      <c r="MSF1" s="48" t="s">
        <v>9287</v>
      </c>
      <c r="MSG1" s="48" t="s">
        <v>9288</v>
      </c>
      <c r="MSH1" s="48" t="s">
        <v>9289</v>
      </c>
      <c r="MSI1" s="48" t="s">
        <v>9290</v>
      </c>
      <c r="MSJ1" s="48" t="s">
        <v>9291</v>
      </c>
      <c r="MSK1" s="48" t="s">
        <v>9292</v>
      </c>
      <c r="MSL1" s="48" t="s">
        <v>9293</v>
      </c>
      <c r="MSM1" s="48" t="s">
        <v>9294</v>
      </c>
      <c r="MSN1" s="48" t="s">
        <v>9295</v>
      </c>
      <c r="MSO1" s="48" t="s">
        <v>9296</v>
      </c>
      <c r="MSP1" s="48" t="s">
        <v>9297</v>
      </c>
      <c r="MSQ1" s="48" t="s">
        <v>9298</v>
      </c>
      <c r="MSR1" s="48" t="s">
        <v>9299</v>
      </c>
      <c r="MSS1" s="48" t="s">
        <v>9300</v>
      </c>
      <c r="MST1" s="48" t="s">
        <v>9301</v>
      </c>
      <c r="MSU1" s="48" t="s">
        <v>9302</v>
      </c>
      <c r="MSV1" s="48" t="s">
        <v>9303</v>
      </c>
      <c r="MSW1" s="48" t="s">
        <v>9304</v>
      </c>
      <c r="MSX1" s="48" t="s">
        <v>9305</v>
      </c>
      <c r="MSY1" s="48" t="s">
        <v>9306</v>
      </c>
      <c r="MSZ1" s="48" t="s">
        <v>9307</v>
      </c>
      <c r="MTA1" s="48" t="s">
        <v>9308</v>
      </c>
      <c r="MTB1" s="48" t="s">
        <v>9309</v>
      </c>
      <c r="MTC1" s="48" t="s">
        <v>9310</v>
      </c>
      <c r="MTD1" s="48" t="s">
        <v>9311</v>
      </c>
      <c r="MTE1" s="48" t="s">
        <v>9312</v>
      </c>
      <c r="MTF1" s="48" t="s">
        <v>9313</v>
      </c>
      <c r="MTG1" s="48" t="s">
        <v>9314</v>
      </c>
      <c r="MTH1" s="48" t="s">
        <v>9315</v>
      </c>
      <c r="MTI1" s="48" t="s">
        <v>9316</v>
      </c>
      <c r="MTJ1" s="48" t="s">
        <v>9317</v>
      </c>
      <c r="MTK1" s="48" t="s">
        <v>9318</v>
      </c>
      <c r="MTL1" s="48" t="s">
        <v>9319</v>
      </c>
      <c r="MTM1" s="48" t="s">
        <v>9320</v>
      </c>
      <c r="MTN1" s="48" t="s">
        <v>9321</v>
      </c>
      <c r="MTO1" s="48" t="s">
        <v>9322</v>
      </c>
      <c r="MTP1" s="48" t="s">
        <v>9323</v>
      </c>
      <c r="MTQ1" s="48" t="s">
        <v>9324</v>
      </c>
      <c r="MTR1" s="48" t="s">
        <v>9325</v>
      </c>
      <c r="MTS1" s="48" t="s">
        <v>9326</v>
      </c>
      <c r="MTT1" s="48" t="s">
        <v>9327</v>
      </c>
      <c r="MTU1" s="48" t="s">
        <v>9328</v>
      </c>
      <c r="MTV1" s="48" t="s">
        <v>9329</v>
      </c>
      <c r="MTW1" s="48" t="s">
        <v>9330</v>
      </c>
      <c r="MTX1" s="48" t="s">
        <v>9331</v>
      </c>
      <c r="MTY1" s="48" t="s">
        <v>9332</v>
      </c>
      <c r="MTZ1" s="48" t="s">
        <v>9333</v>
      </c>
      <c r="MUA1" s="48" t="s">
        <v>9334</v>
      </c>
      <c r="MUB1" s="48" t="s">
        <v>9335</v>
      </c>
      <c r="MUC1" s="48" t="s">
        <v>9336</v>
      </c>
      <c r="MUD1" s="48" t="s">
        <v>9337</v>
      </c>
      <c r="MUE1" s="48" t="s">
        <v>9338</v>
      </c>
      <c r="MUF1" s="48" t="s">
        <v>9339</v>
      </c>
      <c r="MUG1" s="48" t="s">
        <v>9340</v>
      </c>
      <c r="MUH1" s="48" t="s">
        <v>9341</v>
      </c>
      <c r="MUI1" s="48" t="s">
        <v>9342</v>
      </c>
      <c r="MUJ1" s="48" t="s">
        <v>9343</v>
      </c>
      <c r="MUK1" s="48" t="s">
        <v>9344</v>
      </c>
      <c r="MUL1" s="48" t="s">
        <v>9345</v>
      </c>
      <c r="MUM1" s="48" t="s">
        <v>9346</v>
      </c>
      <c r="MUN1" s="48" t="s">
        <v>9347</v>
      </c>
      <c r="MUO1" s="48" t="s">
        <v>9348</v>
      </c>
      <c r="MUP1" s="48" t="s">
        <v>9349</v>
      </c>
      <c r="MUQ1" s="48" t="s">
        <v>9350</v>
      </c>
      <c r="MUR1" s="48" t="s">
        <v>9351</v>
      </c>
      <c r="MUS1" s="48" t="s">
        <v>9352</v>
      </c>
      <c r="MUT1" s="48" t="s">
        <v>9353</v>
      </c>
      <c r="MUU1" s="48" t="s">
        <v>9354</v>
      </c>
      <c r="MUV1" s="48" t="s">
        <v>9355</v>
      </c>
      <c r="MUW1" s="48" t="s">
        <v>9356</v>
      </c>
      <c r="MUX1" s="48" t="s">
        <v>9357</v>
      </c>
      <c r="MUY1" s="48" t="s">
        <v>9358</v>
      </c>
      <c r="MUZ1" s="48" t="s">
        <v>9359</v>
      </c>
      <c r="MVA1" s="48" t="s">
        <v>9360</v>
      </c>
      <c r="MVB1" s="48" t="s">
        <v>9361</v>
      </c>
      <c r="MVC1" s="48" t="s">
        <v>9362</v>
      </c>
      <c r="MVD1" s="48" t="s">
        <v>9363</v>
      </c>
      <c r="MVE1" s="48" t="s">
        <v>9364</v>
      </c>
      <c r="MVF1" s="48" t="s">
        <v>9365</v>
      </c>
      <c r="MVG1" s="48" t="s">
        <v>9366</v>
      </c>
      <c r="MVH1" s="48" t="s">
        <v>9367</v>
      </c>
      <c r="MVI1" s="48" t="s">
        <v>9368</v>
      </c>
      <c r="MVJ1" s="48" t="s">
        <v>9369</v>
      </c>
      <c r="MVK1" s="48" t="s">
        <v>9370</v>
      </c>
      <c r="MVL1" s="48" t="s">
        <v>9371</v>
      </c>
      <c r="MVM1" s="48" t="s">
        <v>9372</v>
      </c>
      <c r="MVN1" s="48" t="s">
        <v>9373</v>
      </c>
      <c r="MVO1" s="48" t="s">
        <v>9374</v>
      </c>
      <c r="MVP1" s="48" t="s">
        <v>9375</v>
      </c>
      <c r="MVQ1" s="48" t="s">
        <v>9376</v>
      </c>
      <c r="MVR1" s="48" t="s">
        <v>9377</v>
      </c>
      <c r="MVS1" s="48" t="s">
        <v>9378</v>
      </c>
      <c r="MVT1" s="48" t="s">
        <v>9379</v>
      </c>
      <c r="MVU1" s="48" t="s">
        <v>9380</v>
      </c>
      <c r="MVV1" s="48" t="s">
        <v>9381</v>
      </c>
      <c r="MVW1" s="48" t="s">
        <v>9382</v>
      </c>
      <c r="MVX1" s="48" t="s">
        <v>9383</v>
      </c>
      <c r="MVY1" s="48" t="s">
        <v>9384</v>
      </c>
      <c r="MVZ1" s="48" t="s">
        <v>9385</v>
      </c>
      <c r="MWA1" s="48" t="s">
        <v>9386</v>
      </c>
      <c r="MWB1" s="48" t="s">
        <v>9387</v>
      </c>
      <c r="MWC1" s="48" t="s">
        <v>9388</v>
      </c>
      <c r="MWD1" s="48" t="s">
        <v>9389</v>
      </c>
      <c r="MWE1" s="48" t="s">
        <v>9390</v>
      </c>
      <c r="MWF1" s="48" t="s">
        <v>9391</v>
      </c>
      <c r="MWG1" s="48" t="s">
        <v>9392</v>
      </c>
      <c r="MWH1" s="48" t="s">
        <v>9393</v>
      </c>
      <c r="MWI1" s="48" t="s">
        <v>9394</v>
      </c>
      <c r="MWJ1" s="48" t="s">
        <v>9395</v>
      </c>
      <c r="MWK1" s="48" t="s">
        <v>9396</v>
      </c>
      <c r="MWL1" s="48" t="s">
        <v>9397</v>
      </c>
      <c r="MWM1" s="48" t="s">
        <v>9398</v>
      </c>
      <c r="MWN1" s="48" t="s">
        <v>9399</v>
      </c>
      <c r="MWO1" s="48" t="s">
        <v>9400</v>
      </c>
      <c r="MWP1" s="48" t="s">
        <v>9401</v>
      </c>
      <c r="MWQ1" s="48" t="s">
        <v>9402</v>
      </c>
      <c r="MWR1" s="48" t="s">
        <v>9403</v>
      </c>
      <c r="MWS1" s="48" t="s">
        <v>9404</v>
      </c>
      <c r="MWT1" s="48" t="s">
        <v>9405</v>
      </c>
      <c r="MWU1" s="48" t="s">
        <v>9406</v>
      </c>
      <c r="MWV1" s="48" t="s">
        <v>9407</v>
      </c>
      <c r="MWW1" s="48" t="s">
        <v>9408</v>
      </c>
      <c r="MWX1" s="48" t="s">
        <v>9409</v>
      </c>
      <c r="MWY1" s="48" t="s">
        <v>9410</v>
      </c>
      <c r="MWZ1" s="48" t="s">
        <v>9411</v>
      </c>
      <c r="MXA1" s="48" t="s">
        <v>9412</v>
      </c>
      <c r="MXB1" s="48" t="s">
        <v>9413</v>
      </c>
      <c r="MXC1" s="48" t="s">
        <v>9414</v>
      </c>
      <c r="MXD1" s="48" t="s">
        <v>9415</v>
      </c>
      <c r="MXE1" s="48" t="s">
        <v>9416</v>
      </c>
      <c r="MXF1" s="48" t="s">
        <v>9417</v>
      </c>
      <c r="MXG1" s="48" t="s">
        <v>9418</v>
      </c>
      <c r="MXH1" s="48" t="s">
        <v>9419</v>
      </c>
      <c r="MXI1" s="48" t="s">
        <v>9420</v>
      </c>
      <c r="MXJ1" s="48" t="s">
        <v>9421</v>
      </c>
      <c r="MXK1" s="48" t="s">
        <v>9422</v>
      </c>
      <c r="MXL1" s="48" t="s">
        <v>9423</v>
      </c>
      <c r="MXM1" s="48" t="s">
        <v>9424</v>
      </c>
      <c r="MXN1" s="48" t="s">
        <v>9425</v>
      </c>
      <c r="MXO1" s="48" t="s">
        <v>9426</v>
      </c>
      <c r="MXP1" s="48" t="s">
        <v>9427</v>
      </c>
      <c r="MXQ1" s="48" t="s">
        <v>9428</v>
      </c>
      <c r="MXR1" s="48" t="s">
        <v>9429</v>
      </c>
      <c r="MXS1" s="48" t="s">
        <v>9430</v>
      </c>
      <c r="MXT1" s="48" t="s">
        <v>9431</v>
      </c>
      <c r="MXU1" s="48" t="s">
        <v>9432</v>
      </c>
      <c r="MXV1" s="48" t="s">
        <v>9433</v>
      </c>
      <c r="MXW1" s="48" t="s">
        <v>9434</v>
      </c>
      <c r="MXX1" s="48" t="s">
        <v>9435</v>
      </c>
      <c r="MXY1" s="48" t="s">
        <v>9436</v>
      </c>
      <c r="MXZ1" s="48" t="s">
        <v>9437</v>
      </c>
      <c r="MYA1" s="48" t="s">
        <v>9438</v>
      </c>
      <c r="MYB1" s="48" t="s">
        <v>9439</v>
      </c>
      <c r="MYC1" s="48" t="s">
        <v>9440</v>
      </c>
      <c r="MYD1" s="48" t="s">
        <v>9441</v>
      </c>
      <c r="MYE1" s="48" t="s">
        <v>9442</v>
      </c>
      <c r="MYF1" s="48" t="s">
        <v>9443</v>
      </c>
      <c r="MYG1" s="48" t="s">
        <v>9444</v>
      </c>
      <c r="MYH1" s="48" t="s">
        <v>9445</v>
      </c>
      <c r="MYI1" s="48" t="s">
        <v>9446</v>
      </c>
      <c r="MYJ1" s="48" t="s">
        <v>9447</v>
      </c>
      <c r="MYK1" s="48" t="s">
        <v>9448</v>
      </c>
      <c r="MYL1" s="48" t="s">
        <v>9449</v>
      </c>
      <c r="MYM1" s="48" t="s">
        <v>9450</v>
      </c>
      <c r="MYN1" s="48" t="s">
        <v>9451</v>
      </c>
      <c r="MYO1" s="48" t="s">
        <v>9452</v>
      </c>
      <c r="MYP1" s="48" t="s">
        <v>9453</v>
      </c>
      <c r="MYQ1" s="48" t="s">
        <v>9454</v>
      </c>
      <c r="MYR1" s="48" t="s">
        <v>9455</v>
      </c>
      <c r="MYS1" s="48" t="s">
        <v>9456</v>
      </c>
      <c r="MYT1" s="48" t="s">
        <v>9457</v>
      </c>
      <c r="MYU1" s="48" t="s">
        <v>9458</v>
      </c>
      <c r="MYV1" s="48" t="s">
        <v>9459</v>
      </c>
      <c r="MYW1" s="48" t="s">
        <v>9460</v>
      </c>
      <c r="MYX1" s="48" t="s">
        <v>9461</v>
      </c>
      <c r="MYY1" s="48" t="s">
        <v>9462</v>
      </c>
      <c r="MYZ1" s="48" t="s">
        <v>9463</v>
      </c>
      <c r="MZA1" s="48" t="s">
        <v>9464</v>
      </c>
      <c r="MZB1" s="48" t="s">
        <v>9465</v>
      </c>
      <c r="MZC1" s="48" t="s">
        <v>9466</v>
      </c>
      <c r="MZD1" s="48" t="s">
        <v>9467</v>
      </c>
      <c r="MZE1" s="48" t="s">
        <v>9468</v>
      </c>
      <c r="MZF1" s="48" t="s">
        <v>9469</v>
      </c>
      <c r="MZG1" s="48" t="s">
        <v>9470</v>
      </c>
      <c r="MZH1" s="48" t="s">
        <v>9471</v>
      </c>
      <c r="MZI1" s="48" t="s">
        <v>9472</v>
      </c>
      <c r="MZJ1" s="48" t="s">
        <v>9473</v>
      </c>
      <c r="MZK1" s="48" t="s">
        <v>9474</v>
      </c>
      <c r="MZL1" s="48" t="s">
        <v>9475</v>
      </c>
      <c r="MZM1" s="48" t="s">
        <v>9476</v>
      </c>
      <c r="MZN1" s="48" t="s">
        <v>9477</v>
      </c>
      <c r="MZO1" s="48" t="s">
        <v>9478</v>
      </c>
      <c r="MZP1" s="48" t="s">
        <v>9479</v>
      </c>
      <c r="MZQ1" s="48" t="s">
        <v>9480</v>
      </c>
      <c r="MZR1" s="48" t="s">
        <v>9481</v>
      </c>
      <c r="MZS1" s="48" t="s">
        <v>9482</v>
      </c>
      <c r="MZT1" s="48" t="s">
        <v>9483</v>
      </c>
      <c r="MZU1" s="48" t="s">
        <v>9484</v>
      </c>
      <c r="MZV1" s="48" t="s">
        <v>9485</v>
      </c>
      <c r="MZW1" s="48" t="s">
        <v>9486</v>
      </c>
      <c r="MZX1" s="48" t="s">
        <v>9487</v>
      </c>
      <c r="MZY1" s="48" t="s">
        <v>9488</v>
      </c>
      <c r="MZZ1" s="48" t="s">
        <v>9489</v>
      </c>
      <c r="NAA1" s="48" t="s">
        <v>9490</v>
      </c>
      <c r="NAB1" s="48" t="s">
        <v>9491</v>
      </c>
      <c r="NAC1" s="48" t="s">
        <v>9492</v>
      </c>
      <c r="NAD1" s="48" t="s">
        <v>9493</v>
      </c>
      <c r="NAE1" s="48" t="s">
        <v>9494</v>
      </c>
      <c r="NAF1" s="48" t="s">
        <v>9495</v>
      </c>
      <c r="NAG1" s="48" t="s">
        <v>9496</v>
      </c>
      <c r="NAH1" s="48" t="s">
        <v>9497</v>
      </c>
      <c r="NAI1" s="48" t="s">
        <v>9498</v>
      </c>
      <c r="NAJ1" s="48" t="s">
        <v>9499</v>
      </c>
      <c r="NAK1" s="48" t="s">
        <v>9500</v>
      </c>
      <c r="NAL1" s="48" t="s">
        <v>9501</v>
      </c>
      <c r="NAM1" s="48" t="s">
        <v>9502</v>
      </c>
      <c r="NAN1" s="48" t="s">
        <v>9503</v>
      </c>
      <c r="NAO1" s="48" t="s">
        <v>9504</v>
      </c>
      <c r="NAP1" s="48" t="s">
        <v>9505</v>
      </c>
      <c r="NAQ1" s="48" t="s">
        <v>9506</v>
      </c>
      <c r="NAR1" s="48" t="s">
        <v>9507</v>
      </c>
      <c r="NAS1" s="48" t="s">
        <v>9508</v>
      </c>
      <c r="NAT1" s="48" t="s">
        <v>9509</v>
      </c>
      <c r="NAU1" s="48" t="s">
        <v>9510</v>
      </c>
      <c r="NAV1" s="48" t="s">
        <v>9511</v>
      </c>
      <c r="NAW1" s="48" t="s">
        <v>9512</v>
      </c>
      <c r="NAX1" s="48" t="s">
        <v>9513</v>
      </c>
      <c r="NAY1" s="48" t="s">
        <v>9514</v>
      </c>
      <c r="NAZ1" s="48" t="s">
        <v>9515</v>
      </c>
      <c r="NBA1" s="48" t="s">
        <v>9516</v>
      </c>
      <c r="NBB1" s="48" t="s">
        <v>9517</v>
      </c>
      <c r="NBC1" s="48" t="s">
        <v>9518</v>
      </c>
      <c r="NBD1" s="48" t="s">
        <v>9519</v>
      </c>
      <c r="NBE1" s="48" t="s">
        <v>9520</v>
      </c>
      <c r="NBF1" s="48" t="s">
        <v>9521</v>
      </c>
      <c r="NBG1" s="48" t="s">
        <v>9522</v>
      </c>
      <c r="NBH1" s="48" t="s">
        <v>9523</v>
      </c>
      <c r="NBI1" s="48" t="s">
        <v>9524</v>
      </c>
      <c r="NBJ1" s="48" t="s">
        <v>9525</v>
      </c>
      <c r="NBK1" s="48" t="s">
        <v>9526</v>
      </c>
      <c r="NBL1" s="48" t="s">
        <v>9527</v>
      </c>
      <c r="NBM1" s="48" t="s">
        <v>9528</v>
      </c>
      <c r="NBN1" s="48" t="s">
        <v>9529</v>
      </c>
      <c r="NBO1" s="48" t="s">
        <v>9530</v>
      </c>
      <c r="NBP1" s="48" t="s">
        <v>9531</v>
      </c>
      <c r="NBQ1" s="48" t="s">
        <v>9532</v>
      </c>
      <c r="NBR1" s="48" t="s">
        <v>9533</v>
      </c>
      <c r="NBS1" s="48" t="s">
        <v>9534</v>
      </c>
      <c r="NBT1" s="48" t="s">
        <v>9535</v>
      </c>
      <c r="NBU1" s="48" t="s">
        <v>9536</v>
      </c>
      <c r="NBV1" s="48" t="s">
        <v>9537</v>
      </c>
      <c r="NBW1" s="48" t="s">
        <v>9538</v>
      </c>
      <c r="NBX1" s="48" t="s">
        <v>9539</v>
      </c>
      <c r="NBY1" s="48" t="s">
        <v>9540</v>
      </c>
      <c r="NBZ1" s="48" t="s">
        <v>9541</v>
      </c>
      <c r="NCA1" s="48" t="s">
        <v>9542</v>
      </c>
      <c r="NCB1" s="48" t="s">
        <v>9543</v>
      </c>
      <c r="NCC1" s="48" t="s">
        <v>9544</v>
      </c>
      <c r="NCD1" s="48" t="s">
        <v>9545</v>
      </c>
      <c r="NCE1" s="48" t="s">
        <v>9546</v>
      </c>
      <c r="NCF1" s="48" t="s">
        <v>9547</v>
      </c>
      <c r="NCG1" s="48" t="s">
        <v>9548</v>
      </c>
      <c r="NCH1" s="48" t="s">
        <v>9549</v>
      </c>
      <c r="NCI1" s="48" t="s">
        <v>9550</v>
      </c>
      <c r="NCJ1" s="48" t="s">
        <v>9551</v>
      </c>
      <c r="NCK1" s="48" t="s">
        <v>9552</v>
      </c>
      <c r="NCL1" s="48" t="s">
        <v>9553</v>
      </c>
      <c r="NCM1" s="48" t="s">
        <v>9554</v>
      </c>
      <c r="NCN1" s="48" t="s">
        <v>9555</v>
      </c>
      <c r="NCO1" s="48" t="s">
        <v>9556</v>
      </c>
      <c r="NCP1" s="48" t="s">
        <v>9557</v>
      </c>
      <c r="NCQ1" s="48" t="s">
        <v>9558</v>
      </c>
      <c r="NCR1" s="48" t="s">
        <v>9559</v>
      </c>
      <c r="NCS1" s="48" t="s">
        <v>9560</v>
      </c>
      <c r="NCT1" s="48" t="s">
        <v>9561</v>
      </c>
      <c r="NCU1" s="48" t="s">
        <v>9562</v>
      </c>
      <c r="NCV1" s="48" t="s">
        <v>9563</v>
      </c>
      <c r="NCW1" s="48" t="s">
        <v>9564</v>
      </c>
      <c r="NCX1" s="48" t="s">
        <v>9565</v>
      </c>
      <c r="NCY1" s="48" t="s">
        <v>9566</v>
      </c>
      <c r="NCZ1" s="48" t="s">
        <v>9567</v>
      </c>
      <c r="NDA1" s="48" t="s">
        <v>9568</v>
      </c>
      <c r="NDB1" s="48" t="s">
        <v>9569</v>
      </c>
      <c r="NDC1" s="48" t="s">
        <v>9570</v>
      </c>
      <c r="NDD1" s="48" t="s">
        <v>9571</v>
      </c>
      <c r="NDE1" s="48" t="s">
        <v>9572</v>
      </c>
      <c r="NDF1" s="48" t="s">
        <v>9573</v>
      </c>
      <c r="NDG1" s="48" t="s">
        <v>9574</v>
      </c>
      <c r="NDH1" s="48" t="s">
        <v>9575</v>
      </c>
      <c r="NDI1" s="48" t="s">
        <v>9576</v>
      </c>
      <c r="NDJ1" s="48" t="s">
        <v>9577</v>
      </c>
      <c r="NDK1" s="48" t="s">
        <v>9578</v>
      </c>
      <c r="NDL1" s="48" t="s">
        <v>9579</v>
      </c>
      <c r="NDM1" s="48" t="s">
        <v>9580</v>
      </c>
      <c r="NDN1" s="48" t="s">
        <v>9581</v>
      </c>
      <c r="NDO1" s="48" t="s">
        <v>9582</v>
      </c>
      <c r="NDP1" s="48" t="s">
        <v>9583</v>
      </c>
      <c r="NDQ1" s="48" t="s">
        <v>9584</v>
      </c>
      <c r="NDR1" s="48" t="s">
        <v>9585</v>
      </c>
      <c r="NDS1" s="48" t="s">
        <v>9586</v>
      </c>
      <c r="NDT1" s="48" t="s">
        <v>9587</v>
      </c>
      <c r="NDU1" s="48" t="s">
        <v>9588</v>
      </c>
      <c r="NDV1" s="48" t="s">
        <v>9589</v>
      </c>
      <c r="NDW1" s="48" t="s">
        <v>9590</v>
      </c>
      <c r="NDX1" s="48" t="s">
        <v>9591</v>
      </c>
      <c r="NDY1" s="48" t="s">
        <v>9592</v>
      </c>
      <c r="NDZ1" s="48" t="s">
        <v>9593</v>
      </c>
      <c r="NEA1" s="48" t="s">
        <v>9594</v>
      </c>
      <c r="NEB1" s="48" t="s">
        <v>9595</v>
      </c>
      <c r="NEC1" s="48" t="s">
        <v>9596</v>
      </c>
      <c r="NED1" s="48" t="s">
        <v>9597</v>
      </c>
      <c r="NEE1" s="48" t="s">
        <v>9598</v>
      </c>
      <c r="NEF1" s="48" t="s">
        <v>9599</v>
      </c>
      <c r="NEG1" s="48" t="s">
        <v>9600</v>
      </c>
      <c r="NEH1" s="48" t="s">
        <v>9601</v>
      </c>
      <c r="NEI1" s="48" t="s">
        <v>9602</v>
      </c>
      <c r="NEJ1" s="48" t="s">
        <v>9603</v>
      </c>
      <c r="NEK1" s="48" t="s">
        <v>9604</v>
      </c>
      <c r="NEL1" s="48" t="s">
        <v>9605</v>
      </c>
      <c r="NEM1" s="48" t="s">
        <v>9606</v>
      </c>
      <c r="NEN1" s="48" t="s">
        <v>9607</v>
      </c>
      <c r="NEO1" s="48" t="s">
        <v>9608</v>
      </c>
      <c r="NEP1" s="48" t="s">
        <v>9609</v>
      </c>
      <c r="NEQ1" s="48" t="s">
        <v>9610</v>
      </c>
      <c r="NER1" s="48" t="s">
        <v>9611</v>
      </c>
      <c r="NES1" s="48" t="s">
        <v>9612</v>
      </c>
      <c r="NET1" s="48" t="s">
        <v>9613</v>
      </c>
      <c r="NEU1" s="48" t="s">
        <v>9614</v>
      </c>
      <c r="NEV1" s="48" t="s">
        <v>9615</v>
      </c>
      <c r="NEW1" s="48" t="s">
        <v>9616</v>
      </c>
      <c r="NEX1" s="48" t="s">
        <v>9617</v>
      </c>
      <c r="NEY1" s="48" t="s">
        <v>9618</v>
      </c>
      <c r="NEZ1" s="48" t="s">
        <v>9619</v>
      </c>
      <c r="NFA1" s="48" t="s">
        <v>9620</v>
      </c>
      <c r="NFB1" s="48" t="s">
        <v>9621</v>
      </c>
      <c r="NFC1" s="48" t="s">
        <v>9622</v>
      </c>
      <c r="NFD1" s="48" t="s">
        <v>9623</v>
      </c>
      <c r="NFE1" s="48" t="s">
        <v>9624</v>
      </c>
      <c r="NFF1" s="48" t="s">
        <v>9625</v>
      </c>
      <c r="NFG1" s="48" t="s">
        <v>9626</v>
      </c>
      <c r="NFH1" s="48" t="s">
        <v>9627</v>
      </c>
      <c r="NFI1" s="48" t="s">
        <v>9628</v>
      </c>
      <c r="NFJ1" s="48" t="s">
        <v>9629</v>
      </c>
      <c r="NFK1" s="48" t="s">
        <v>9630</v>
      </c>
      <c r="NFL1" s="48" t="s">
        <v>9631</v>
      </c>
      <c r="NFM1" s="48" t="s">
        <v>9632</v>
      </c>
      <c r="NFN1" s="48" t="s">
        <v>9633</v>
      </c>
      <c r="NFO1" s="48" t="s">
        <v>9634</v>
      </c>
      <c r="NFP1" s="48" t="s">
        <v>9635</v>
      </c>
      <c r="NFQ1" s="48" t="s">
        <v>9636</v>
      </c>
      <c r="NFR1" s="48" t="s">
        <v>9637</v>
      </c>
      <c r="NFS1" s="48" t="s">
        <v>9638</v>
      </c>
      <c r="NFT1" s="48" t="s">
        <v>9639</v>
      </c>
      <c r="NFU1" s="48" t="s">
        <v>9640</v>
      </c>
      <c r="NFV1" s="48" t="s">
        <v>9641</v>
      </c>
      <c r="NFW1" s="48" t="s">
        <v>9642</v>
      </c>
      <c r="NFX1" s="48" t="s">
        <v>9643</v>
      </c>
      <c r="NFY1" s="48" t="s">
        <v>9644</v>
      </c>
      <c r="NFZ1" s="48" t="s">
        <v>9645</v>
      </c>
      <c r="NGA1" s="48" t="s">
        <v>9646</v>
      </c>
      <c r="NGB1" s="48" t="s">
        <v>9647</v>
      </c>
      <c r="NGC1" s="48" t="s">
        <v>9648</v>
      </c>
      <c r="NGD1" s="48" t="s">
        <v>9649</v>
      </c>
      <c r="NGE1" s="48" t="s">
        <v>9650</v>
      </c>
      <c r="NGF1" s="48" t="s">
        <v>9651</v>
      </c>
      <c r="NGG1" s="48" t="s">
        <v>9652</v>
      </c>
      <c r="NGH1" s="48" t="s">
        <v>9653</v>
      </c>
      <c r="NGI1" s="48" t="s">
        <v>9654</v>
      </c>
      <c r="NGJ1" s="48" t="s">
        <v>9655</v>
      </c>
      <c r="NGK1" s="48" t="s">
        <v>9656</v>
      </c>
      <c r="NGL1" s="48" t="s">
        <v>9657</v>
      </c>
      <c r="NGM1" s="48" t="s">
        <v>9658</v>
      </c>
      <c r="NGN1" s="48" t="s">
        <v>9659</v>
      </c>
      <c r="NGO1" s="48" t="s">
        <v>9660</v>
      </c>
      <c r="NGP1" s="48" t="s">
        <v>9661</v>
      </c>
      <c r="NGQ1" s="48" t="s">
        <v>9662</v>
      </c>
      <c r="NGR1" s="48" t="s">
        <v>9663</v>
      </c>
      <c r="NGS1" s="48" t="s">
        <v>9664</v>
      </c>
      <c r="NGT1" s="48" t="s">
        <v>9665</v>
      </c>
      <c r="NGU1" s="48" t="s">
        <v>9666</v>
      </c>
      <c r="NGV1" s="48" t="s">
        <v>9667</v>
      </c>
      <c r="NGW1" s="48" t="s">
        <v>9668</v>
      </c>
      <c r="NGX1" s="48" t="s">
        <v>9669</v>
      </c>
      <c r="NGY1" s="48" t="s">
        <v>9670</v>
      </c>
      <c r="NGZ1" s="48" t="s">
        <v>9671</v>
      </c>
      <c r="NHA1" s="48" t="s">
        <v>9672</v>
      </c>
      <c r="NHB1" s="48" t="s">
        <v>9673</v>
      </c>
      <c r="NHC1" s="48" t="s">
        <v>9674</v>
      </c>
      <c r="NHD1" s="48" t="s">
        <v>9675</v>
      </c>
      <c r="NHE1" s="48" t="s">
        <v>9676</v>
      </c>
      <c r="NHF1" s="48" t="s">
        <v>9677</v>
      </c>
      <c r="NHG1" s="48" t="s">
        <v>9678</v>
      </c>
      <c r="NHH1" s="48" t="s">
        <v>9679</v>
      </c>
      <c r="NHI1" s="48" t="s">
        <v>9680</v>
      </c>
      <c r="NHJ1" s="48" t="s">
        <v>9681</v>
      </c>
      <c r="NHK1" s="48" t="s">
        <v>9682</v>
      </c>
      <c r="NHL1" s="48" t="s">
        <v>9683</v>
      </c>
      <c r="NHM1" s="48" t="s">
        <v>9684</v>
      </c>
      <c r="NHN1" s="48" t="s">
        <v>9685</v>
      </c>
      <c r="NHO1" s="48" t="s">
        <v>9686</v>
      </c>
      <c r="NHP1" s="48" t="s">
        <v>9687</v>
      </c>
      <c r="NHQ1" s="48" t="s">
        <v>9688</v>
      </c>
      <c r="NHR1" s="48" t="s">
        <v>9689</v>
      </c>
      <c r="NHS1" s="48" t="s">
        <v>9690</v>
      </c>
      <c r="NHT1" s="48" t="s">
        <v>9691</v>
      </c>
      <c r="NHU1" s="48" t="s">
        <v>9692</v>
      </c>
      <c r="NHV1" s="48" t="s">
        <v>9693</v>
      </c>
      <c r="NHW1" s="48" t="s">
        <v>9694</v>
      </c>
      <c r="NHX1" s="48" t="s">
        <v>9695</v>
      </c>
      <c r="NHY1" s="48" t="s">
        <v>9696</v>
      </c>
      <c r="NHZ1" s="48" t="s">
        <v>9697</v>
      </c>
      <c r="NIA1" s="48" t="s">
        <v>9698</v>
      </c>
      <c r="NIB1" s="48" t="s">
        <v>9699</v>
      </c>
      <c r="NIC1" s="48" t="s">
        <v>9700</v>
      </c>
      <c r="NID1" s="48" t="s">
        <v>9701</v>
      </c>
      <c r="NIE1" s="48" t="s">
        <v>9702</v>
      </c>
      <c r="NIF1" s="48" t="s">
        <v>9703</v>
      </c>
      <c r="NIG1" s="48" t="s">
        <v>9704</v>
      </c>
      <c r="NIH1" s="48" t="s">
        <v>9705</v>
      </c>
      <c r="NII1" s="48" t="s">
        <v>9706</v>
      </c>
      <c r="NIJ1" s="48" t="s">
        <v>9707</v>
      </c>
      <c r="NIK1" s="48" t="s">
        <v>9708</v>
      </c>
      <c r="NIL1" s="48" t="s">
        <v>9709</v>
      </c>
      <c r="NIM1" s="48" t="s">
        <v>9710</v>
      </c>
      <c r="NIN1" s="48" t="s">
        <v>9711</v>
      </c>
      <c r="NIO1" s="48" t="s">
        <v>9712</v>
      </c>
      <c r="NIP1" s="48" t="s">
        <v>9713</v>
      </c>
      <c r="NIQ1" s="48" t="s">
        <v>9714</v>
      </c>
      <c r="NIR1" s="48" t="s">
        <v>9715</v>
      </c>
      <c r="NIS1" s="48" t="s">
        <v>9716</v>
      </c>
      <c r="NIT1" s="48" t="s">
        <v>9717</v>
      </c>
      <c r="NIU1" s="48" t="s">
        <v>9718</v>
      </c>
      <c r="NIV1" s="48" t="s">
        <v>9719</v>
      </c>
      <c r="NIW1" s="48" t="s">
        <v>9720</v>
      </c>
      <c r="NIX1" s="48" t="s">
        <v>9721</v>
      </c>
      <c r="NIY1" s="48" t="s">
        <v>9722</v>
      </c>
      <c r="NIZ1" s="48" t="s">
        <v>9723</v>
      </c>
      <c r="NJA1" s="48" t="s">
        <v>9724</v>
      </c>
      <c r="NJB1" s="48" t="s">
        <v>9725</v>
      </c>
      <c r="NJC1" s="48" t="s">
        <v>9726</v>
      </c>
      <c r="NJD1" s="48" t="s">
        <v>9727</v>
      </c>
      <c r="NJE1" s="48" t="s">
        <v>9728</v>
      </c>
      <c r="NJF1" s="48" t="s">
        <v>9729</v>
      </c>
      <c r="NJG1" s="48" t="s">
        <v>9730</v>
      </c>
      <c r="NJH1" s="48" t="s">
        <v>9731</v>
      </c>
      <c r="NJI1" s="48" t="s">
        <v>9732</v>
      </c>
      <c r="NJJ1" s="48" t="s">
        <v>9733</v>
      </c>
      <c r="NJK1" s="48" t="s">
        <v>9734</v>
      </c>
      <c r="NJL1" s="48" t="s">
        <v>9735</v>
      </c>
      <c r="NJM1" s="48" t="s">
        <v>9736</v>
      </c>
      <c r="NJN1" s="48" t="s">
        <v>9737</v>
      </c>
      <c r="NJO1" s="48" t="s">
        <v>9738</v>
      </c>
      <c r="NJP1" s="48" t="s">
        <v>9739</v>
      </c>
      <c r="NJQ1" s="48" t="s">
        <v>9740</v>
      </c>
      <c r="NJR1" s="48" t="s">
        <v>9741</v>
      </c>
      <c r="NJS1" s="48" t="s">
        <v>9742</v>
      </c>
      <c r="NJT1" s="48" t="s">
        <v>9743</v>
      </c>
      <c r="NJU1" s="48" t="s">
        <v>9744</v>
      </c>
      <c r="NJV1" s="48" t="s">
        <v>9745</v>
      </c>
      <c r="NJW1" s="48" t="s">
        <v>9746</v>
      </c>
      <c r="NJX1" s="48" t="s">
        <v>9747</v>
      </c>
      <c r="NJY1" s="48" t="s">
        <v>9748</v>
      </c>
      <c r="NJZ1" s="48" t="s">
        <v>9749</v>
      </c>
      <c r="NKA1" s="48" t="s">
        <v>9750</v>
      </c>
      <c r="NKB1" s="48" t="s">
        <v>9751</v>
      </c>
      <c r="NKC1" s="48" t="s">
        <v>9752</v>
      </c>
      <c r="NKD1" s="48" t="s">
        <v>9753</v>
      </c>
      <c r="NKE1" s="48" t="s">
        <v>9754</v>
      </c>
      <c r="NKF1" s="48" t="s">
        <v>9755</v>
      </c>
      <c r="NKG1" s="48" t="s">
        <v>9756</v>
      </c>
      <c r="NKH1" s="48" t="s">
        <v>9757</v>
      </c>
      <c r="NKI1" s="48" t="s">
        <v>9758</v>
      </c>
      <c r="NKJ1" s="48" t="s">
        <v>9759</v>
      </c>
      <c r="NKK1" s="48" t="s">
        <v>9760</v>
      </c>
      <c r="NKL1" s="48" t="s">
        <v>9761</v>
      </c>
      <c r="NKM1" s="48" t="s">
        <v>9762</v>
      </c>
      <c r="NKN1" s="48" t="s">
        <v>9763</v>
      </c>
      <c r="NKO1" s="48" t="s">
        <v>9764</v>
      </c>
      <c r="NKP1" s="48" t="s">
        <v>9765</v>
      </c>
      <c r="NKQ1" s="48" t="s">
        <v>9766</v>
      </c>
      <c r="NKR1" s="48" t="s">
        <v>9767</v>
      </c>
      <c r="NKS1" s="48" t="s">
        <v>9768</v>
      </c>
      <c r="NKT1" s="48" t="s">
        <v>9769</v>
      </c>
      <c r="NKU1" s="48" t="s">
        <v>9770</v>
      </c>
      <c r="NKV1" s="48" t="s">
        <v>9771</v>
      </c>
      <c r="NKW1" s="48" t="s">
        <v>9772</v>
      </c>
      <c r="NKX1" s="48" t="s">
        <v>9773</v>
      </c>
      <c r="NKY1" s="48" t="s">
        <v>9774</v>
      </c>
      <c r="NKZ1" s="48" t="s">
        <v>9775</v>
      </c>
      <c r="NLA1" s="48" t="s">
        <v>9776</v>
      </c>
      <c r="NLB1" s="48" t="s">
        <v>9777</v>
      </c>
      <c r="NLC1" s="48" t="s">
        <v>9778</v>
      </c>
      <c r="NLD1" s="48" t="s">
        <v>9779</v>
      </c>
      <c r="NLE1" s="48" t="s">
        <v>9780</v>
      </c>
      <c r="NLF1" s="48" t="s">
        <v>9781</v>
      </c>
      <c r="NLG1" s="48" t="s">
        <v>9782</v>
      </c>
      <c r="NLH1" s="48" t="s">
        <v>9783</v>
      </c>
      <c r="NLI1" s="48" t="s">
        <v>9784</v>
      </c>
      <c r="NLJ1" s="48" t="s">
        <v>9785</v>
      </c>
      <c r="NLK1" s="48" t="s">
        <v>9786</v>
      </c>
      <c r="NLL1" s="48" t="s">
        <v>9787</v>
      </c>
      <c r="NLM1" s="48" t="s">
        <v>9788</v>
      </c>
      <c r="NLN1" s="48" t="s">
        <v>9789</v>
      </c>
      <c r="NLO1" s="48" t="s">
        <v>9790</v>
      </c>
      <c r="NLP1" s="48" t="s">
        <v>9791</v>
      </c>
      <c r="NLQ1" s="48" t="s">
        <v>9792</v>
      </c>
      <c r="NLR1" s="48" t="s">
        <v>9793</v>
      </c>
      <c r="NLS1" s="48" t="s">
        <v>9794</v>
      </c>
      <c r="NLT1" s="48" t="s">
        <v>9795</v>
      </c>
      <c r="NLU1" s="48" t="s">
        <v>9796</v>
      </c>
      <c r="NLV1" s="48" t="s">
        <v>9797</v>
      </c>
      <c r="NLW1" s="48" t="s">
        <v>9798</v>
      </c>
      <c r="NLX1" s="48" t="s">
        <v>9799</v>
      </c>
      <c r="NLY1" s="48" t="s">
        <v>9800</v>
      </c>
      <c r="NLZ1" s="48" t="s">
        <v>9801</v>
      </c>
      <c r="NMA1" s="48" t="s">
        <v>9802</v>
      </c>
      <c r="NMB1" s="48" t="s">
        <v>9803</v>
      </c>
      <c r="NMC1" s="48" t="s">
        <v>9804</v>
      </c>
      <c r="NMD1" s="48" t="s">
        <v>9805</v>
      </c>
      <c r="NME1" s="48" t="s">
        <v>9806</v>
      </c>
      <c r="NMF1" s="48" t="s">
        <v>9807</v>
      </c>
      <c r="NMG1" s="48" t="s">
        <v>9808</v>
      </c>
      <c r="NMH1" s="48" t="s">
        <v>9809</v>
      </c>
      <c r="NMI1" s="48" t="s">
        <v>9810</v>
      </c>
      <c r="NMJ1" s="48" t="s">
        <v>9811</v>
      </c>
      <c r="NMK1" s="48" t="s">
        <v>9812</v>
      </c>
      <c r="NML1" s="48" t="s">
        <v>9813</v>
      </c>
      <c r="NMM1" s="48" t="s">
        <v>9814</v>
      </c>
      <c r="NMN1" s="48" t="s">
        <v>9815</v>
      </c>
      <c r="NMO1" s="48" t="s">
        <v>9816</v>
      </c>
      <c r="NMP1" s="48" t="s">
        <v>9817</v>
      </c>
      <c r="NMQ1" s="48" t="s">
        <v>9818</v>
      </c>
      <c r="NMR1" s="48" t="s">
        <v>9819</v>
      </c>
      <c r="NMS1" s="48" t="s">
        <v>9820</v>
      </c>
      <c r="NMT1" s="48" t="s">
        <v>9821</v>
      </c>
      <c r="NMU1" s="48" t="s">
        <v>9822</v>
      </c>
      <c r="NMV1" s="48" t="s">
        <v>9823</v>
      </c>
      <c r="NMW1" s="48" t="s">
        <v>9824</v>
      </c>
      <c r="NMX1" s="48" t="s">
        <v>9825</v>
      </c>
      <c r="NMY1" s="48" t="s">
        <v>9826</v>
      </c>
      <c r="NMZ1" s="48" t="s">
        <v>9827</v>
      </c>
      <c r="NNA1" s="48" t="s">
        <v>9828</v>
      </c>
      <c r="NNB1" s="48" t="s">
        <v>9829</v>
      </c>
      <c r="NNC1" s="48" t="s">
        <v>9830</v>
      </c>
      <c r="NND1" s="48" t="s">
        <v>9831</v>
      </c>
      <c r="NNE1" s="48" t="s">
        <v>9832</v>
      </c>
      <c r="NNF1" s="48" t="s">
        <v>9833</v>
      </c>
      <c r="NNG1" s="48" t="s">
        <v>9834</v>
      </c>
      <c r="NNH1" s="48" t="s">
        <v>9835</v>
      </c>
      <c r="NNI1" s="48" t="s">
        <v>9836</v>
      </c>
      <c r="NNJ1" s="48" t="s">
        <v>9837</v>
      </c>
      <c r="NNK1" s="48" t="s">
        <v>9838</v>
      </c>
      <c r="NNL1" s="48" t="s">
        <v>9839</v>
      </c>
      <c r="NNM1" s="48" t="s">
        <v>9840</v>
      </c>
      <c r="NNN1" s="48" t="s">
        <v>9841</v>
      </c>
      <c r="NNO1" s="48" t="s">
        <v>9842</v>
      </c>
      <c r="NNP1" s="48" t="s">
        <v>9843</v>
      </c>
      <c r="NNQ1" s="48" t="s">
        <v>9844</v>
      </c>
      <c r="NNR1" s="48" t="s">
        <v>9845</v>
      </c>
      <c r="NNS1" s="48" t="s">
        <v>9846</v>
      </c>
      <c r="NNT1" s="48" t="s">
        <v>9847</v>
      </c>
      <c r="NNU1" s="48" t="s">
        <v>9848</v>
      </c>
      <c r="NNV1" s="48" t="s">
        <v>9849</v>
      </c>
      <c r="NNW1" s="48" t="s">
        <v>9850</v>
      </c>
      <c r="NNX1" s="48" t="s">
        <v>9851</v>
      </c>
      <c r="NNY1" s="48" t="s">
        <v>9852</v>
      </c>
      <c r="NNZ1" s="48" t="s">
        <v>9853</v>
      </c>
      <c r="NOA1" s="48" t="s">
        <v>9854</v>
      </c>
      <c r="NOB1" s="48" t="s">
        <v>9855</v>
      </c>
      <c r="NOC1" s="48" t="s">
        <v>9856</v>
      </c>
      <c r="NOD1" s="48" t="s">
        <v>9857</v>
      </c>
      <c r="NOE1" s="48" t="s">
        <v>9858</v>
      </c>
      <c r="NOF1" s="48" t="s">
        <v>9859</v>
      </c>
      <c r="NOG1" s="48" t="s">
        <v>9860</v>
      </c>
      <c r="NOH1" s="48" t="s">
        <v>9861</v>
      </c>
      <c r="NOI1" s="48" t="s">
        <v>9862</v>
      </c>
      <c r="NOJ1" s="48" t="s">
        <v>9863</v>
      </c>
      <c r="NOK1" s="48" t="s">
        <v>9864</v>
      </c>
      <c r="NOL1" s="48" t="s">
        <v>9865</v>
      </c>
      <c r="NOM1" s="48" t="s">
        <v>9866</v>
      </c>
      <c r="NON1" s="48" t="s">
        <v>9867</v>
      </c>
      <c r="NOO1" s="48" t="s">
        <v>9868</v>
      </c>
      <c r="NOP1" s="48" t="s">
        <v>9869</v>
      </c>
      <c r="NOQ1" s="48" t="s">
        <v>9870</v>
      </c>
      <c r="NOR1" s="48" t="s">
        <v>9871</v>
      </c>
      <c r="NOS1" s="48" t="s">
        <v>9872</v>
      </c>
      <c r="NOT1" s="48" t="s">
        <v>9873</v>
      </c>
      <c r="NOU1" s="48" t="s">
        <v>9874</v>
      </c>
      <c r="NOV1" s="48" t="s">
        <v>9875</v>
      </c>
      <c r="NOW1" s="48" t="s">
        <v>9876</v>
      </c>
      <c r="NOX1" s="48" t="s">
        <v>9877</v>
      </c>
      <c r="NOY1" s="48" t="s">
        <v>9878</v>
      </c>
      <c r="NOZ1" s="48" t="s">
        <v>9879</v>
      </c>
      <c r="NPA1" s="48" t="s">
        <v>9880</v>
      </c>
      <c r="NPB1" s="48" t="s">
        <v>9881</v>
      </c>
      <c r="NPC1" s="48" t="s">
        <v>9882</v>
      </c>
      <c r="NPD1" s="48" t="s">
        <v>9883</v>
      </c>
      <c r="NPE1" s="48" t="s">
        <v>9884</v>
      </c>
      <c r="NPF1" s="48" t="s">
        <v>9885</v>
      </c>
      <c r="NPG1" s="48" t="s">
        <v>9886</v>
      </c>
      <c r="NPH1" s="48" t="s">
        <v>9887</v>
      </c>
      <c r="NPI1" s="48" t="s">
        <v>9888</v>
      </c>
      <c r="NPJ1" s="48" t="s">
        <v>9889</v>
      </c>
      <c r="NPK1" s="48" t="s">
        <v>9890</v>
      </c>
      <c r="NPL1" s="48" t="s">
        <v>9891</v>
      </c>
      <c r="NPM1" s="48" t="s">
        <v>9892</v>
      </c>
      <c r="NPN1" s="48" t="s">
        <v>9893</v>
      </c>
      <c r="NPO1" s="48" t="s">
        <v>9894</v>
      </c>
      <c r="NPP1" s="48" t="s">
        <v>9895</v>
      </c>
      <c r="NPQ1" s="48" t="s">
        <v>9896</v>
      </c>
      <c r="NPR1" s="48" t="s">
        <v>9897</v>
      </c>
      <c r="NPS1" s="48" t="s">
        <v>9898</v>
      </c>
      <c r="NPT1" s="48" t="s">
        <v>9899</v>
      </c>
      <c r="NPU1" s="48" t="s">
        <v>9900</v>
      </c>
      <c r="NPV1" s="48" t="s">
        <v>9901</v>
      </c>
      <c r="NPW1" s="48" t="s">
        <v>9902</v>
      </c>
      <c r="NPX1" s="48" t="s">
        <v>9903</v>
      </c>
      <c r="NPY1" s="48" t="s">
        <v>9904</v>
      </c>
      <c r="NPZ1" s="48" t="s">
        <v>9905</v>
      </c>
      <c r="NQA1" s="48" t="s">
        <v>9906</v>
      </c>
      <c r="NQB1" s="48" t="s">
        <v>9907</v>
      </c>
      <c r="NQC1" s="48" t="s">
        <v>9908</v>
      </c>
      <c r="NQD1" s="48" t="s">
        <v>9909</v>
      </c>
      <c r="NQE1" s="48" t="s">
        <v>9910</v>
      </c>
      <c r="NQF1" s="48" t="s">
        <v>9911</v>
      </c>
      <c r="NQG1" s="48" t="s">
        <v>9912</v>
      </c>
      <c r="NQH1" s="48" t="s">
        <v>9913</v>
      </c>
      <c r="NQI1" s="48" t="s">
        <v>9914</v>
      </c>
      <c r="NQJ1" s="48" t="s">
        <v>9915</v>
      </c>
      <c r="NQK1" s="48" t="s">
        <v>9916</v>
      </c>
      <c r="NQL1" s="48" t="s">
        <v>9917</v>
      </c>
      <c r="NQM1" s="48" t="s">
        <v>9918</v>
      </c>
      <c r="NQN1" s="48" t="s">
        <v>9919</v>
      </c>
      <c r="NQO1" s="48" t="s">
        <v>9920</v>
      </c>
      <c r="NQP1" s="48" t="s">
        <v>9921</v>
      </c>
      <c r="NQQ1" s="48" t="s">
        <v>9922</v>
      </c>
      <c r="NQR1" s="48" t="s">
        <v>9923</v>
      </c>
      <c r="NQS1" s="48" t="s">
        <v>9924</v>
      </c>
      <c r="NQT1" s="48" t="s">
        <v>9925</v>
      </c>
      <c r="NQU1" s="48" t="s">
        <v>9926</v>
      </c>
      <c r="NQV1" s="48" t="s">
        <v>9927</v>
      </c>
      <c r="NQW1" s="48" t="s">
        <v>9928</v>
      </c>
      <c r="NQX1" s="48" t="s">
        <v>9929</v>
      </c>
      <c r="NQY1" s="48" t="s">
        <v>9930</v>
      </c>
      <c r="NQZ1" s="48" t="s">
        <v>9931</v>
      </c>
      <c r="NRA1" s="48" t="s">
        <v>9932</v>
      </c>
      <c r="NRB1" s="48" t="s">
        <v>9933</v>
      </c>
      <c r="NRC1" s="48" t="s">
        <v>9934</v>
      </c>
      <c r="NRD1" s="48" t="s">
        <v>9935</v>
      </c>
      <c r="NRE1" s="48" t="s">
        <v>9936</v>
      </c>
      <c r="NRF1" s="48" t="s">
        <v>9937</v>
      </c>
      <c r="NRG1" s="48" t="s">
        <v>9938</v>
      </c>
      <c r="NRH1" s="48" t="s">
        <v>9939</v>
      </c>
      <c r="NRI1" s="48" t="s">
        <v>9940</v>
      </c>
      <c r="NRJ1" s="48" t="s">
        <v>9941</v>
      </c>
      <c r="NRK1" s="48" t="s">
        <v>9942</v>
      </c>
      <c r="NRL1" s="48" t="s">
        <v>9943</v>
      </c>
      <c r="NRM1" s="48" t="s">
        <v>9944</v>
      </c>
      <c r="NRN1" s="48" t="s">
        <v>9945</v>
      </c>
      <c r="NRO1" s="48" t="s">
        <v>9946</v>
      </c>
      <c r="NRP1" s="48" t="s">
        <v>9947</v>
      </c>
      <c r="NRQ1" s="48" t="s">
        <v>9948</v>
      </c>
      <c r="NRR1" s="48" t="s">
        <v>9949</v>
      </c>
      <c r="NRS1" s="48" t="s">
        <v>9950</v>
      </c>
      <c r="NRT1" s="48" t="s">
        <v>9951</v>
      </c>
      <c r="NRU1" s="48" t="s">
        <v>9952</v>
      </c>
      <c r="NRV1" s="48" t="s">
        <v>9953</v>
      </c>
      <c r="NRW1" s="48" t="s">
        <v>9954</v>
      </c>
      <c r="NRX1" s="48" t="s">
        <v>9955</v>
      </c>
      <c r="NRY1" s="48" t="s">
        <v>9956</v>
      </c>
      <c r="NRZ1" s="48" t="s">
        <v>9957</v>
      </c>
      <c r="NSA1" s="48" t="s">
        <v>9958</v>
      </c>
      <c r="NSB1" s="48" t="s">
        <v>9959</v>
      </c>
      <c r="NSC1" s="48" t="s">
        <v>9960</v>
      </c>
      <c r="NSD1" s="48" t="s">
        <v>9961</v>
      </c>
      <c r="NSE1" s="48" t="s">
        <v>9962</v>
      </c>
      <c r="NSF1" s="48" t="s">
        <v>9963</v>
      </c>
      <c r="NSG1" s="48" t="s">
        <v>9964</v>
      </c>
      <c r="NSH1" s="48" t="s">
        <v>9965</v>
      </c>
      <c r="NSI1" s="48" t="s">
        <v>9966</v>
      </c>
      <c r="NSJ1" s="48" t="s">
        <v>9967</v>
      </c>
      <c r="NSK1" s="48" t="s">
        <v>9968</v>
      </c>
      <c r="NSL1" s="48" t="s">
        <v>9969</v>
      </c>
      <c r="NSM1" s="48" t="s">
        <v>9970</v>
      </c>
      <c r="NSN1" s="48" t="s">
        <v>9971</v>
      </c>
      <c r="NSO1" s="48" t="s">
        <v>9972</v>
      </c>
      <c r="NSP1" s="48" t="s">
        <v>9973</v>
      </c>
      <c r="NSQ1" s="48" t="s">
        <v>9974</v>
      </c>
      <c r="NSR1" s="48" t="s">
        <v>9975</v>
      </c>
      <c r="NSS1" s="48" t="s">
        <v>9976</v>
      </c>
      <c r="NST1" s="48" t="s">
        <v>9977</v>
      </c>
      <c r="NSU1" s="48" t="s">
        <v>9978</v>
      </c>
      <c r="NSV1" s="48" t="s">
        <v>9979</v>
      </c>
      <c r="NSW1" s="48" t="s">
        <v>9980</v>
      </c>
      <c r="NSX1" s="48" t="s">
        <v>9981</v>
      </c>
      <c r="NSY1" s="48" t="s">
        <v>9982</v>
      </c>
      <c r="NSZ1" s="48" t="s">
        <v>9983</v>
      </c>
      <c r="NTA1" s="48" t="s">
        <v>9984</v>
      </c>
      <c r="NTB1" s="48" t="s">
        <v>9985</v>
      </c>
      <c r="NTC1" s="48" t="s">
        <v>9986</v>
      </c>
      <c r="NTD1" s="48" t="s">
        <v>9987</v>
      </c>
      <c r="NTE1" s="48" t="s">
        <v>9988</v>
      </c>
      <c r="NTF1" s="48" t="s">
        <v>9989</v>
      </c>
      <c r="NTG1" s="48" t="s">
        <v>9990</v>
      </c>
      <c r="NTH1" s="48" t="s">
        <v>9991</v>
      </c>
      <c r="NTI1" s="48" t="s">
        <v>9992</v>
      </c>
      <c r="NTJ1" s="48" t="s">
        <v>9993</v>
      </c>
      <c r="NTK1" s="48" t="s">
        <v>9994</v>
      </c>
      <c r="NTL1" s="48" t="s">
        <v>9995</v>
      </c>
      <c r="NTM1" s="48" t="s">
        <v>9996</v>
      </c>
      <c r="NTN1" s="48" t="s">
        <v>9997</v>
      </c>
      <c r="NTO1" s="48" t="s">
        <v>9998</v>
      </c>
      <c r="NTP1" s="48" t="s">
        <v>9999</v>
      </c>
      <c r="NTQ1" s="48" t="s">
        <v>10000</v>
      </c>
      <c r="NTR1" s="48" t="s">
        <v>10001</v>
      </c>
      <c r="NTS1" s="48" t="s">
        <v>10002</v>
      </c>
      <c r="NTT1" s="48" t="s">
        <v>10003</v>
      </c>
      <c r="NTU1" s="48" t="s">
        <v>10004</v>
      </c>
      <c r="NTV1" s="48" t="s">
        <v>10005</v>
      </c>
      <c r="NTW1" s="48" t="s">
        <v>10006</v>
      </c>
      <c r="NTX1" s="48" t="s">
        <v>10007</v>
      </c>
      <c r="NTY1" s="48" t="s">
        <v>10008</v>
      </c>
      <c r="NTZ1" s="48" t="s">
        <v>10009</v>
      </c>
      <c r="NUA1" s="48" t="s">
        <v>10010</v>
      </c>
      <c r="NUB1" s="48" t="s">
        <v>10011</v>
      </c>
      <c r="NUC1" s="48" t="s">
        <v>10012</v>
      </c>
      <c r="NUD1" s="48" t="s">
        <v>10013</v>
      </c>
      <c r="NUE1" s="48" t="s">
        <v>10014</v>
      </c>
      <c r="NUF1" s="48" t="s">
        <v>10015</v>
      </c>
      <c r="NUG1" s="48" t="s">
        <v>10016</v>
      </c>
      <c r="NUH1" s="48" t="s">
        <v>10017</v>
      </c>
      <c r="NUI1" s="48" t="s">
        <v>10018</v>
      </c>
      <c r="NUJ1" s="48" t="s">
        <v>10019</v>
      </c>
      <c r="NUK1" s="48" t="s">
        <v>10020</v>
      </c>
      <c r="NUL1" s="48" t="s">
        <v>10021</v>
      </c>
      <c r="NUM1" s="48" t="s">
        <v>10022</v>
      </c>
      <c r="NUN1" s="48" t="s">
        <v>10023</v>
      </c>
      <c r="NUO1" s="48" t="s">
        <v>10024</v>
      </c>
      <c r="NUP1" s="48" t="s">
        <v>10025</v>
      </c>
      <c r="NUQ1" s="48" t="s">
        <v>10026</v>
      </c>
      <c r="NUR1" s="48" t="s">
        <v>10027</v>
      </c>
      <c r="NUS1" s="48" t="s">
        <v>10028</v>
      </c>
      <c r="NUT1" s="48" t="s">
        <v>10029</v>
      </c>
      <c r="NUU1" s="48" t="s">
        <v>10030</v>
      </c>
      <c r="NUV1" s="48" t="s">
        <v>10031</v>
      </c>
      <c r="NUW1" s="48" t="s">
        <v>10032</v>
      </c>
      <c r="NUX1" s="48" t="s">
        <v>10033</v>
      </c>
      <c r="NUY1" s="48" t="s">
        <v>10034</v>
      </c>
      <c r="NUZ1" s="48" t="s">
        <v>10035</v>
      </c>
      <c r="NVA1" s="48" t="s">
        <v>10036</v>
      </c>
      <c r="NVB1" s="48" t="s">
        <v>10037</v>
      </c>
      <c r="NVC1" s="48" t="s">
        <v>10038</v>
      </c>
      <c r="NVD1" s="48" t="s">
        <v>10039</v>
      </c>
      <c r="NVE1" s="48" t="s">
        <v>10040</v>
      </c>
      <c r="NVF1" s="48" t="s">
        <v>10041</v>
      </c>
      <c r="NVG1" s="48" t="s">
        <v>10042</v>
      </c>
      <c r="NVH1" s="48" t="s">
        <v>10043</v>
      </c>
      <c r="NVI1" s="48" t="s">
        <v>10044</v>
      </c>
      <c r="NVJ1" s="48" t="s">
        <v>10045</v>
      </c>
      <c r="NVK1" s="48" t="s">
        <v>10046</v>
      </c>
      <c r="NVL1" s="48" t="s">
        <v>10047</v>
      </c>
      <c r="NVM1" s="48" t="s">
        <v>10048</v>
      </c>
      <c r="NVN1" s="48" t="s">
        <v>10049</v>
      </c>
      <c r="NVO1" s="48" t="s">
        <v>10050</v>
      </c>
      <c r="NVP1" s="48" t="s">
        <v>10051</v>
      </c>
      <c r="NVQ1" s="48" t="s">
        <v>10052</v>
      </c>
      <c r="NVR1" s="48" t="s">
        <v>10053</v>
      </c>
      <c r="NVS1" s="48" t="s">
        <v>10054</v>
      </c>
      <c r="NVT1" s="48" t="s">
        <v>10055</v>
      </c>
      <c r="NVU1" s="48" t="s">
        <v>10056</v>
      </c>
      <c r="NVV1" s="48" t="s">
        <v>10057</v>
      </c>
      <c r="NVW1" s="48" t="s">
        <v>10058</v>
      </c>
      <c r="NVX1" s="48" t="s">
        <v>10059</v>
      </c>
      <c r="NVY1" s="48" t="s">
        <v>10060</v>
      </c>
      <c r="NVZ1" s="48" t="s">
        <v>10061</v>
      </c>
      <c r="NWA1" s="48" t="s">
        <v>10062</v>
      </c>
      <c r="NWB1" s="48" t="s">
        <v>10063</v>
      </c>
      <c r="NWC1" s="48" t="s">
        <v>10064</v>
      </c>
      <c r="NWD1" s="48" t="s">
        <v>10065</v>
      </c>
      <c r="NWE1" s="48" t="s">
        <v>10066</v>
      </c>
      <c r="NWF1" s="48" t="s">
        <v>10067</v>
      </c>
      <c r="NWG1" s="48" t="s">
        <v>10068</v>
      </c>
      <c r="NWH1" s="48" t="s">
        <v>10069</v>
      </c>
      <c r="NWI1" s="48" t="s">
        <v>10070</v>
      </c>
      <c r="NWJ1" s="48" t="s">
        <v>10071</v>
      </c>
      <c r="NWK1" s="48" t="s">
        <v>10072</v>
      </c>
      <c r="NWL1" s="48" t="s">
        <v>10073</v>
      </c>
      <c r="NWM1" s="48" t="s">
        <v>10074</v>
      </c>
      <c r="NWN1" s="48" t="s">
        <v>10075</v>
      </c>
      <c r="NWO1" s="48" t="s">
        <v>10076</v>
      </c>
      <c r="NWP1" s="48" t="s">
        <v>10077</v>
      </c>
      <c r="NWQ1" s="48" t="s">
        <v>10078</v>
      </c>
      <c r="NWR1" s="48" t="s">
        <v>10079</v>
      </c>
      <c r="NWS1" s="48" t="s">
        <v>10080</v>
      </c>
      <c r="NWT1" s="48" t="s">
        <v>10081</v>
      </c>
      <c r="NWU1" s="48" t="s">
        <v>10082</v>
      </c>
      <c r="NWV1" s="48" t="s">
        <v>10083</v>
      </c>
      <c r="NWW1" s="48" t="s">
        <v>10084</v>
      </c>
      <c r="NWX1" s="48" t="s">
        <v>10085</v>
      </c>
      <c r="NWY1" s="48" t="s">
        <v>10086</v>
      </c>
      <c r="NWZ1" s="48" t="s">
        <v>10087</v>
      </c>
      <c r="NXA1" s="48" t="s">
        <v>10088</v>
      </c>
      <c r="NXB1" s="48" t="s">
        <v>10089</v>
      </c>
      <c r="NXC1" s="48" t="s">
        <v>10090</v>
      </c>
      <c r="NXD1" s="48" t="s">
        <v>10091</v>
      </c>
      <c r="NXE1" s="48" t="s">
        <v>10092</v>
      </c>
      <c r="NXF1" s="48" t="s">
        <v>10093</v>
      </c>
      <c r="NXG1" s="48" t="s">
        <v>10094</v>
      </c>
      <c r="NXH1" s="48" t="s">
        <v>10095</v>
      </c>
      <c r="NXI1" s="48" t="s">
        <v>10096</v>
      </c>
      <c r="NXJ1" s="48" t="s">
        <v>10097</v>
      </c>
      <c r="NXK1" s="48" t="s">
        <v>10098</v>
      </c>
      <c r="NXL1" s="48" t="s">
        <v>10099</v>
      </c>
      <c r="NXM1" s="48" t="s">
        <v>10100</v>
      </c>
      <c r="NXN1" s="48" t="s">
        <v>10101</v>
      </c>
      <c r="NXO1" s="48" t="s">
        <v>10102</v>
      </c>
      <c r="NXP1" s="48" t="s">
        <v>10103</v>
      </c>
      <c r="NXQ1" s="48" t="s">
        <v>10104</v>
      </c>
      <c r="NXR1" s="48" t="s">
        <v>10105</v>
      </c>
      <c r="NXS1" s="48" t="s">
        <v>10106</v>
      </c>
      <c r="NXT1" s="48" t="s">
        <v>10107</v>
      </c>
      <c r="NXU1" s="48" t="s">
        <v>10108</v>
      </c>
      <c r="NXV1" s="48" t="s">
        <v>10109</v>
      </c>
      <c r="NXW1" s="48" t="s">
        <v>10110</v>
      </c>
      <c r="NXX1" s="48" t="s">
        <v>10111</v>
      </c>
      <c r="NXY1" s="48" t="s">
        <v>10112</v>
      </c>
      <c r="NXZ1" s="48" t="s">
        <v>10113</v>
      </c>
      <c r="NYA1" s="48" t="s">
        <v>10114</v>
      </c>
      <c r="NYB1" s="48" t="s">
        <v>10115</v>
      </c>
      <c r="NYC1" s="48" t="s">
        <v>10116</v>
      </c>
      <c r="NYD1" s="48" t="s">
        <v>10117</v>
      </c>
      <c r="NYE1" s="48" t="s">
        <v>10118</v>
      </c>
      <c r="NYF1" s="48" t="s">
        <v>10119</v>
      </c>
      <c r="NYG1" s="48" t="s">
        <v>10120</v>
      </c>
      <c r="NYH1" s="48" t="s">
        <v>10121</v>
      </c>
      <c r="NYI1" s="48" t="s">
        <v>10122</v>
      </c>
      <c r="NYJ1" s="48" t="s">
        <v>10123</v>
      </c>
      <c r="NYK1" s="48" t="s">
        <v>10124</v>
      </c>
      <c r="NYL1" s="48" t="s">
        <v>10125</v>
      </c>
      <c r="NYM1" s="48" t="s">
        <v>10126</v>
      </c>
      <c r="NYN1" s="48" t="s">
        <v>10127</v>
      </c>
      <c r="NYO1" s="48" t="s">
        <v>10128</v>
      </c>
      <c r="NYP1" s="48" t="s">
        <v>10129</v>
      </c>
      <c r="NYQ1" s="48" t="s">
        <v>10130</v>
      </c>
      <c r="NYR1" s="48" t="s">
        <v>10131</v>
      </c>
      <c r="NYS1" s="48" t="s">
        <v>10132</v>
      </c>
      <c r="NYT1" s="48" t="s">
        <v>10133</v>
      </c>
      <c r="NYU1" s="48" t="s">
        <v>10134</v>
      </c>
      <c r="NYV1" s="48" t="s">
        <v>10135</v>
      </c>
      <c r="NYW1" s="48" t="s">
        <v>10136</v>
      </c>
      <c r="NYX1" s="48" t="s">
        <v>10137</v>
      </c>
      <c r="NYY1" s="48" t="s">
        <v>10138</v>
      </c>
      <c r="NYZ1" s="48" t="s">
        <v>10139</v>
      </c>
      <c r="NZA1" s="48" t="s">
        <v>10140</v>
      </c>
      <c r="NZB1" s="48" t="s">
        <v>10141</v>
      </c>
      <c r="NZC1" s="48" t="s">
        <v>10142</v>
      </c>
      <c r="NZD1" s="48" t="s">
        <v>10143</v>
      </c>
      <c r="NZE1" s="48" t="s">
        <v>10144</v>
      </c>
      <c r="NZF1" s="48" t="s">
        <v>10145</v>
      </c>
      <c r="NZG1" s="48" t="s">
        <v>10146</v>
      </c>
      <c r="NZH1" s="48" t="s">
        <v>10147</v>
      </c>
      <c r="NZI1" s="48" t="s">
        <v>10148</v>
      </c>
      <c r="NZJ1" s="48" t="s">
        <v>10149</v>
      </c>
      <c r="NZK1" s="48" t="s">
        <v>10150</v>
      </c>
      <c r="NZL1" s="48" t="s">
        <v>10151</v>
      </c>
      <c r="NZM1" s="48" t="s">
        <v>10152</v>
      </c>
      <c r="NZN1" s="48" t="s">
        <v>10153</v>
      </c>
      <c r="NZO1" s="48" t="s">
        <v>10154</v>
      </c>
      <c r="NZP1" s="48" t="s">
        <v>10155</v>
      </c>
      <c r="NZQ1" s="48" t="s">
        <v>10156</v>
      </c>
      <c r="NZR1" s="48" t="s">
        <v>10157</v>
      </c>
      <c r="NZS1" s="48" t="s">
        <v>10158</v>
      </c>
      <c r="NZT1" s="48" t="s">
        <v>10159</v>
      </c>
      <c r="NZU1" s="48" t="s">
        <v>10160</v>
      </c>
      <c r="NZV1" s="48" t="s">
        <v>10161</v>
      </c>
      <c r="NZW1" s="48" t="s">
        <v>10162</v>
      </c>
      <c r="NZX1" s="48" t="s">
        <v>10163</v>
      </c>
      <c r="NZY1" s="48" t="s">
        <v>10164</v>
      </c>
      <c r="NZZ1" s="48" t="s">
        <v>10165</v>
      </c>
      <c r="OAA1" s="48" t="s">
        <v>10166</v>
      </c>
      <c r="OAB1" s="48" t="s">
        <v>10167</v>
      </c>
      <c r="OAC1" s="48" t="s">
        <v>10168</v>
      </c>
      <c r="OAD1" s="48" t="s">
        <v>10169</v>
      </c>
      <c r="OAE1" s="48" t="s">
        <v>10170</v>
      </c>
      <c r="OAF1" s="48" t="s">
        <v>10171</v>
      </c>
      <c r="OAG1" s="48" t="s">
        <v>10172</v>
      </c>
      <c r="OAH1" s="48" t="s">
        <v>10173</v>
      </c>
      <c r="OAI1" s="48" t="s">
        <v>10174</v>
      </c>
      <c r="OAJ1" s="48" t="s">
        <v>10175</v>
      </c>
      <c r="OAK1" s="48" t="s">
        <v>10176</v>
      </c>
      <c r="OAL1" s="48" t="s">
        <v>10177</v>
      </c>
      <c r="OAM1" s="48" t="s">
        <v>10178</v>
      </c>
      <c r="OAN1" s="48" t="s">
        <v>10179</v>
      </c>
      <c r="OAO1" s="48" t="s">
        <v>10180</v>
      </c>
      <c r="OAP1" s="48" t="s">
        <v>10181</v>
      </c>
      <c r="OAQ1" s="48" t="s">
        <v>10182</v>
      </c>
      <c r="OAR1" s="48" t="s">
        <v>10183</v>
      </c>
      <c r="OAS1" s="48" t="s">
        <v>10184</v>
      </c>
      <c r="OAT1" s="48" t="s">
        <v>10185</v>
      </c>
      <c r="OAU1" s="48" t="s">
        <v>10186</v>
      </c>
      <c r="OAV1" s="48" t="s">
        <v>10187</v>
      </c>
      <c r="OAW1" s="48" t="s">
        <v>10188</v>
      </c>
      <c r="OAX1" s="48" t="s">
        <v>10189</v>
      </c>
      <c r="OAY1" s="48" t="s">
        <v>10190</v>
      </c>
      <c r="OAZ1" s="48" t="s">
        <v>10191</v>
      </c>
      <c r="OBA1" s="48" t="s">
        <v>10192</v>
      </c>
      <c r="OBB1" s="48" t="s">
        <v>10193</v>
      </c>
      <c r="OBC1" s="48" t="s">
        <v>10194</v>
      </c>
      <c r="OBD1" s="48" t="s">
        <v>10195</v>
      </c>
      <c r="OBE1" s="48" t="s">
        <v>10196</v>
      </c>
      <c r="OBF1" s="48" t="s">
        <v>10197</v>
      </c>
      <c r="OBG1" s="48" t="s">
        <v>10198</v>
      </c>
      <c r="OBH1" s="48" t="s">
        <v>10199</v>
      </c>
      <c r="OBI1" s="48" t="s">
        <v>10200</v>
      </c>
      <c r="OBJ1" s="48" t="s">
        <v>10201</v>
      </c>
      <c r="OBK1" s="48" t="s">
        <v>10202</v>
      </c>
      <c r="OBL1" s="48" t="s">
        <v>10203</v>
      </c>
      <c r="OBM1" s="48" t="s">
        <v>10204</v>
      </c>
      <c r="OBN1" s="48" t="s">
        <v>10205</v>
      </c>
      <c r="OBO1" s="48" t="s">
        <v>10206</v>
      </c>
      <c r="OBP1" s="48" t="s">
        <v>10207</v>
      </c>
      <c r="OBQ1" s="48" t="s">
        <v>10208</v>
      </c>
      <c r="OBR1" s="48" t="s">
        <v>10209</v>
      </c>
      <c r="OBS1" s="48" t="s">
        <v>10210</v>
      </c>
      <c r="OBT1" s="48" t="s">
        <v>10211</v>
      </c>
      <c r="OBU1" s="48" t="s">
        <v>10212</v>
      </c>
      <c r="OBV1" s="48" t="s">
        <v>10213</v>
      </c>
      <c r="OBW1" s="48" t="s">
        <v>10214</v>
      </c>
      <c r="OBX1" s="48" t="s">
        <v>10215</v>
      </c>
      <c r="OBY1" s="48" t="s">
        <v>10216</v>
      </c>
      <c r="OBZ1" s="48" t="s">
        <v>10217</v>
      </c>
      <c r="OCA1" s="48" t="s">
        <v>10218</v>
      </c>
      <c r="OCB1" s="48" t="s">
        <v>10219</v>
      </c>
      <c r="OCC1" s="48" t="s">
        <v>10220</v>
      </c>
      <c r="OCD1" s="48" t="s">
        <v>10221</v>
      </c>
      <c r="OCE1" s="48" t="s">
        <v>10222</v>
      </c>
      <c r="OCF1" s="48" t="s">
        <v>10223</v>
      </c>
      <c r="OCG1" s="48" t="s">
        <v>10224</v>
      </c>
      <c r="OCH1" s="48" t="s">
        <v>10225</v>
      </c>
      <c r="OCI1" s="48" t="s">
        <v>10226</v>
      </c>
      <c r="OCJ1" s="48" t="s">
        <v>10227</v>
      </c>
      <c r="OCK1" s="48" t="s">
        <v>10228</v>
      </c>
      <c r="OCL1" s="48" t="s">
        <v>10229</v>
      </c>
      <c r="OCM1" s="48" t="s">
        <v>10230</v>
      </c>
      <c r="OCN1" s="48" t="s">
        <v>10231</v>
      </c>
      <c r="OCO1" s="48" t="s">
        <v>10232</v>
      </c>
      <c r="OCP1" s="48" t="s">
        <v>10233</v>
      </c>
      <c r="OCQ1" s="48" t="s">
        <v>10234</v>
      </c>
      <c r="OCR1" s="48" t="s">
        <v>10235</v>
      </c>
      <c r="OCS1" s="48" t="s">
        <v>10236</v>
      </c>
      <c r="OCT1" s="48" t="s">
        <v>10237</v>
      </c>
      <c r="OCU1" s="48" t="s">
        <v>10238</v>
      </c>
      <c r="OCV1" s="48" t="s">
        <v>10239</v>
      </c>
      <c r="OCW1" s="48" t="s">
        <v>10240</v>
      </c>
      <c r="OCX1" s="48" t="s">
        <v>10241</v>
      </c>
      <c r="OCY1" s="48" t="s">
        <v>10242</v>
      </c>
      <c r="OCZ1" s="48" t="s">
        <v>10243</v>
      </c>
      <c r="ODA1" s="48" t="s">
        <v>10244</v>
      </c>
      <c r="ODB1" s="48" t="s">
        <v>10245</v>
      </c>
      <c r="ODC1" s="48" t="s">
        <v>10246</v>
      </c>
      <c r="ODD1" s="48" t="s">
        <v>10247</v>
      </c>
      <c r="ODE1" s="48" t="s">
        <v>10248</v>
      </c>
      <c r="ODF1" s="48" t="s">
        <v>10249</v>
      </c>
      <c r="ODG1" s="48" t="s">
        <v>10250</v>
      </c>
      <c r="ODH1" s="48" t="s">
        <v>10251</v>
      </c>
      <c r="ODI1" s="48" t="s">
        <v>10252</v>
      </c>
      <c r="ODJ1" s="48" t="s">
        <v>10253</v>
      </c>
      <c r="ODK1" s="48" t="s">
        <v>10254</v>
      </c>
      <c r="ODL1" s="48" t="s">
        <v>10255</v>
      </c>
      <c r="ODM1" s="48" t="s">
        <v>10256</v>
      </c>
      <c r="ODN1" s="48" t="s">
        <v>10257</v>
      </c>
      <c r="ODO1" s="48" t="s">
        <v>10258</v>
      </c>
      <c r="ODP1" s="48" t="s">
        <v>10259</v>
      </c>
      <c r="ODQ1" s="48" t="s">
        <v>10260</v>
      </c>
      <c r="ODR1" s="48" t="s">
        <v>10261</v>
      </c>
      <c r="ODS1" s="48" t="s">
        <v>10262</v>
      </c>
      <c r="ODT1" s="48" t="s">
        <v>10263</v>
      </c>
      <c r="ODU1" s="48" t="s">
        <v>10264</v>
      </c>
      <c r="ODV1" s="48" t="s">
        <v>10265</v>
      </c>
      <c r="ODW1" s="48" t="s">
        <v>10266</v>
      </c>
      <c r="ODX1" s="48" t="s">
        <v>10267</v>
      </c>
      <c r="ODY1" s="48" t="s">
        <v>10268</v>
      </c>
      <c r="ODZ1" s="48" t="s">
        <v>10269</v>
      </c>
      <c r="OEA1" s="48" t="s">
        <v>10270</v>
      </c>
      <c r="OEB1" s="48" t="s">
        <v>10271</v>
      </c>
      <c r="OEC1" s="48" t="s">
        <v>10272</v>
      </c>
      <c r="OED1" s="48" t="s">
        <v>10273</v>
      </c>
      <c r="OEE1" s="48" t="s">
        <v>10274</v>
      </c>
      <c r="OEF1" s="48" t="s">
        <v>10275</v>
      </c>
      <c r="OEG1" s="48" t="s">
        <v>10276</v>
      </c>
      <c r="OEH1" s="48" t="s">
        <v>10277</v>
      </c>
      <c r="OEI1" s="48" t="s">
        <v>10278</v>
      </c>
      <c r="OEJ1" s="48" t="s">
        <v>10279</v>
      </c>
      <c r="OEK1" s="48" t="s">
        <v>10280</v>
      </c>
      <c r="OEL1" s="48" t="s">
        <v>10281</v>
      </c>
      <c r="OEM1" s="48" t="s">
        <v>10282</v>
      </c>
      <c r="OEN1" s="48" t="s">
        <v>10283</v>
      </c>
      <c r="OEO1" s="48" t="s">
        <v>10284</v>
      </c>
      <c r="OEP1" s="48" t="s">
        <v>10285</v>
      </c>
      <c r="OEQ1" s="48" t="s">
        <v>10286</v>
      </c>
      <c r="OER1" s="48" t="s">
        <v>10287</v>
      </c>
      <c r="OES1" s="48" t="s">
        <v>10288</v>
      </c>
      <c r="OET1" s="48" t="s">
        <v>10289</v>
      </c>
      <c r="OEU1" s="48" t="s">
        <v>10290</v>
      </c>
      <c r="OEV1" s="48" t="s">
        <v>10291</v>
      </c>
      <c r="OEW1" s="48" t="s">
        <v>10292</v>
      </c>
      <c r="OEX1" s="48" t="s">
        <v>10293</v>
      </c>
      <c r="OEY1" s="48" t="s">
        <v>10294</v>
      </c>
      <c r="OEZ1" s="48" t="s">
        <v>10295</v>
      </c>
      <c r="OFA1" s="48" t="s">
        <v>10296</v>
      </c>
      <c r="OFB1" s="48" t="s">
        <v>10297</v>
      </c>
      <c r="OFC1" s="48" t="s">
        <v>10298</v>
      </c>
      <c r="OFD1" s="48" t="s">
        <v>10299</v>
      </c>
      <c r="OFE1" s="48" t="s">
        <v>10300</v>
      </c>
      <c r="OFF1" s="48" t="s">
        <v>10301</v>
      </c>
      <c r="OFG1" s="48" t="s">
        <v>10302</v>
      </c>
      <c r="OFH1" s="48" t="s">
        <v>10303</v>
      </c>
      <c r="OFI1" s="48" t="s">
        <v>10304</v>
      </c>
      <c r="OFJ1" s="48" t="s">
        <v>10305</v>
      </c>
      <c r="OFK1" s="48" t="s">
        <v>10306</v>
      </c>
      <c r="OFL1" s="48" t="s">
        <v>10307</v>
      </c>
      <c r="OFM1" s="48" t="s">
        <v>10308</v>
      </c>
      <c r="OFN1" s="48" t="s">
        <v>10309</v>
      </c>
      <c r="OFO1" s="48" t="s">
        <v>10310</v>
      </c>
      <c r="OFP1" s="48" t="s">
        <v>10311</v>
      </c>
      <c r="OFQ1" s="48" t="s">
        <v>10312</v>
      </c>
      <c r="OFR1" s="48" t="s">
        <v>10313</v>
      </c>
      <c r="OFS1" s="48" t="s">
        <v>10314</v>
      </c>
      <c r="OFT1" s="48" t="s">
        <v>10315</v>
      </c>
      <c r="OFU1" s="48" t="s">
        <v>10316</v>
      </c>
      <c r="OFV1" s="48" t="s">
        <v>10317</v>
      </c>
      <c r="OFW1" s="48" t="s">
        <v>10318</v>
      </c>
      <c r="OFX1" s="48" t="s">
        <v>10319</v>
      </c>
      <c r="OFY1" s="48" t="s">
        <v>10320</v>
      </c>
      <c r="OFZ1" s="48" t="s">
        <v>10321</v>
      </c>
      <c r="OGA1" s="48" t="s">
        <v>10322</v>
      </c>
      <c r="OGB1" s="48" t="s">
        <v>10323</v>
      </c>
      <c r="OGC1" s="48" t="s">
        <v>10324</v>
      </c>
      <c r="OGD1" s="48" t="s">
        <v>10325</v>
      </c>
      <c r="OGE1" s="48" t="s">
        <v>10326</v>
      </c>
      <c r="OGF1" s="48" t="s">
        <v>10327</v>
      </c>
      <c r="OGG1" s="48" t="s">
        <v>10328</v>
      </c>
      <c r="OGH1" s="48" t="s">
        <v>10329</v>
      </c>
      <c r="OGI1" s="48" t="s">
        <v>10330</v>
      </c>
      <c r="OGJ1" s="48" t="s">
        <v>10331</v>
      </c>
      <c r="OGK1" s="48" t="s">
        <v>10332</v>
      </c>
      <c r="OGL1" s="48" t="s">
        <v>10333</v>
      </c>
      <c r="OGM1" s="48" t="s">
        <v>10334</v>
      </c>
      <c r="OGN1" s="48" t="s">
        <v>10335</v>
      </c>
      <c r="OGO1" s="48" t="s">
        <v>10336</v>
      </c>
      <c r="OGP1" s="48" t="s">
        <v>10337</v>
      </c>
      <c r="OGQ1" s="48" t="s">
        <v>10338</v>
      </c>
      <c r="OGR1" s="48" t="s">
        <v>10339</v>
      </c>
      <c r="OGS1" s="48" t="s">
        <v>10340</v>
      </c>
      <c r="OGT1" s="48" t="s">
        <v>10341</v>
      </c>
      <c r="OGU1" s="48" t="s">
        <v>10342</v>
      </c>
      <c r="OGV1" s="48" t="s">
        <v>10343</v>
      </c>
      <c r="OGW1" s="48" t="s">
        <v>10344</v>
      </c>
      <c r="OGX1" s="48" t="s">
        <v>10345</v>
      </c>
      <c r="OGY1" s="48" t="s">
        <v>10346</v>
      </c>
      <c r="OGZ1" s="48" t="s">
        <v>10347</v>
      </c>
      <c r="OHA1" s="48" t="s">
        <v>10348</v>
      </c>
      <c r="OHB1" s="48" t="s">
        <v>10349</v>
      </c>
      <c r="OHC1" s="48" t="s">
        <v>10350</v>
      </c>
      <c r="OHD1" s="48" t="s">
        <v>10351</v>
      </c>
      <c r="OHE1" s="48" t="s">
        <v>10352</v>
      </c>
      <c r="OHF1" s="48" t="s">
        <v>10353</v>
      </c>
      <c r="OHG1" s="48" t="s">
        <v>10354</v>
      </c>
      <c r="OHH1" s="48" t="s">
        <v>10355</v>
      </c>
      <c r="OHI1" s="48" t="s">
        <v>10356</v>
      </c>
      <c r="OHJ1" s="48" t="s">
        <v>10357</v>
      </c>
      <c r="OHK1" s="48" t="s">
        <v>10358</v>
      </c>
      <c r="OHL1" s="48" t="s">
        <v>10359</v>
      </c>
      <c r="OHM1" s="48" t="s">
        <v>10360</v>
      </c>
      <c r="OHN1" s="48" t="s">
        <v>10361</v>
      </c>
      <c r="OHO1" s="48" t="s">
        <v>10362</v>
      </c>
      <c r="OHP1" s="48" t="s">
        <v>10363</v>
      </c>
      <c r="OHQ1" s="48" t="s">
        <v>10364</v>
      </c>
      <c r="OHR1" s="48" t="s">
        <v>10365</v>
      </c>
      <c r="OHS1" s="48" t="s">
        <v>10366</v>
      </c>
      <c r="OHT1" s="48" t="s">
        <v>10367</v>
      </c>
      <c r="OHU1" s="48" t="s">
        <v>10368</v>
      </c>
      <c r="OHV1" s="48" t="s">
        <v>10369</v>
      </c>
      <c r="OHW1" s="48" t="s">
        <v>10370</v>
      </c>
      <c r="OHX1" s="48" t="s">
        <v>10371</v>
      </c>
      <c r="OHY1" s="48" t="s">
        <v>10372</v>
      </c>
      <c r="OHZ1" s="48" t="s">
        <v>10373</v>
      </c>
      <c r="OIA1" s="48" t="s">
        <v>10374</v>
      </c>
      <c r="OIB1" s="48" t="s">
        <v>10375</v>
      </c>
      <c r="OIC1" s="48" t="s">
        <v>10376</v>
      </c>
      <c r="OID1" s="48" t="s">
        <v>10377</v>
      </c>
      <c r="OIE1" s="48" t="s">
        <v>10378</v>
      </c>
      <c r="OIF1" s="48" t="s">
        <v>10379</v>
      </c>
      <c r="OIG1" s="48" t="s">
        <v>10380</v>
      </c>
      <c r="OIH1" s="48" t="s">
        <v>10381</v>
      </c>
      <c r="OII1" s="48" t="s">
        <v>10382</v>
      </c>
      <c r="OIJ1" s="48" t="s">
        <v>10383</v>
      </c>
      <c r="OIK1" s="48" t="s">
        <v>10384</v>
      </c>
      <c r="OIL1" s="48" t="s">
        <v>10385</v>
      </c>
      <c r="OIM1" s="48" t="s">
        <v>10386</v>
      </c>
      <c r="OIN1" s="48" t="s">
        <v>10387</v>
      </c>
      <c r="OIO1" s="48" t="s">
        <v>10388</v>
      </c>
      <c r="OIP1" s="48" t="s">
        <v>10389</v>
      </c>
      <c r="OIQ1" s="48" t="s">
        <v>10390</v>
      </c>
      <c r="OIR1" s="48" t="s">
        <v>10391</v>
      </c>
      <c r="OIS1" s="48" t="s">
        <v>10392</v>
      </c>
      <c r="OIT1" s="48" t="s">
        <v>10393</v>
      </c>
      <c r="OIU1" s="48" t="s">
        <v>10394</v>
      </c>
      <c r="OIV1" s="48" t="s">
        <v>10395</v>
      </c>
      <c r="OIW1" s="48" t="s">
        <v>10396</v>
      </c>
      <c r="OIX1" s="48" t="s">
        <v>10397</v>
      </c>
      <c r="OIY1" s="48" t="s">
        <v>10398</v>
      </c>
      <c r="OIZ1" s="48" t="s">
        <v>10399</v>
      </c>
      <c r="OJA1" s="48" t="s">
        <v>10400</v>
      </c>
      <c r="OJB1" s="48" t="s">
        <v>10401</v>
      </c>
      <c r="OJC1" s="48" t="s">
        <v>10402</v>
      </c>
      <c r="OJD1" s="48" t="s">
        <v>10403</v>
      </c>
      <c r="OJE1" s="48" t="s">
        <v>10404</v>
      </c>
      <c r="OJF1" s="48" t="s">
        <v>10405</v>
      </c>
      <c r="OJG1" s="48" t="s">
        <v>10406</v>
      </c>
      <c r="OJH1" s="48" t="s">
        <v>10407</v>
      </c>
      <c r="OJI1" s="48" t="s">
        <v>10408</v>
      </c>
      <c r="OJJ1" s="48" t="s">
        <v>10409</v>
      </c>
      <c r="OJK1" s="48" t="s">
        <v>10410</v>
      </c>
      <c r="OJL1" s="48" t="s">
        <v>10411</v>
      </c>
      <c r="OJM1" s="48" t="s">
        <v>10412</v>
      </c>
      <c r="OJN1" s="48" t="s">
        <v>10413</v>
      </c>
      <c r="OJO1" s="48" t="s">
        <v>10414</v>
      </c>
      <c r="OJP1" s="48" t="s">
        <v>10415</v>
      </c>
      <c r="OJQ1" s="48" t="s">
        <v>10416</v>
      </c>
      <c r="OJR1" s="48" t="s">
        <v>10417</v>
      </c>
      <c r="OJS1" s="48" t="s">
        <v>10418</v>
      </c>
      <c r="OJT1" s="48" t="s">
        <v>10419</v>
      </c>
      <c r="OJU1" s="48" t="s">
        <v>10420</v>
      </c>
      <c r="OJV1" s="48" t="s">
        <v>10421</v>
      </c>
      <c r="OJW1" s="48" t="s">
        <v>10422</v>
      </c>
      <c r="OJX1" s="48" t="s">
        <v>10423</v>
      </c>
      <c r="OJY1" s="48" t="s">
        <v>10424</v>
      </c>
      <c r="OJZ1" s="48" t="s">
        <v>10425</v>
      </c>
      <c r="OKA1" s="48" t="s">
        <v>10426</v>
      </c>
      <c r="OKB1" s="48" t="s">
        <v>10427</v>
      </c>
      <c r="OKC1" s="48" t="s">
        <v>10428</v>
      </c>
      <c r="OKD1" s="48" t="s">
        <v>10429</v>
      </c>
      <c r="OKE1" s="48" t="s">
        <v>10430</v>
      </c>
      <c r="OKF1" s="48" t="s">
        <v>10431</v>
      </c>
      <c r="OKG1" s="48" t="s">
        <v>10432</v>
      </c>
      <c r="OKH1" s="48" t="s">
        <v>10433</v>
      </c>
      <c r="OKI1" s="48" t="s">
        <v>10434</v>
      </c>
      <c r="OKJ1" s="48" t="s">
        <v>10435</v>
      </c>
      <c r="OKK1" s="48" t="s">
        <v>10436</v>
      </c>
      <c r="OKL1" s="48" t="s">
        <v>10437</v>
      </c>
      <c r="OKM1" s="48" t="s">
        <v>10438</v>
      </c>
      <c r="OKN1" s="48" t="s">
        <v>10439</v>
      </c>
      <c r="OKO1" s="48" t="s">
        <v>10440</v>
      </c>
      <c r="OKP1" s="48" t="s">
        <v>10441</v>
      </c>
      <c r="OKQ1" s="48" t="s">
        <v>10442</v>
      </c>
      <c r="OKR1" s="48" t="s">
        <v>10443</v>
      </c>
      <c r="OKS1" s="48" t="s">
        <v>10444</v>
      </c>
      <c r="OKT1" s="48" t="s">
        <v>10445</v>
      </c>
      <c r="OKU1" s="48" t="s">
        <v>10446</v>
      </c>
      <c r="OKV1" s="48" t="s">
        <v>10447</v>
      </c>
      <c r="OKW1" s="48" t="s">
        <v>10448</v>
      </c>
      <c r="OKX1" s="48" t="s">
        <v>10449</v>
      </c>
      <c r="OKY1" s="48" t="s">
        <v>10450</v>
      </c>
      <c r="OKZ1" s="48" t="s">
        <v>10451</v>
      </c>
      <c r="OLA1" s="48" t="s">
        <v>10452</v>
      </c>
      <c r="OLB1" s="48" t="s">
        <v>10453</v>
      </c>
      <c r="OLC1" s="48" t="s">
        <v>10454</v>
      </c>
      <c r="OLD1" s="48" t="s">
        <v>10455</v>
      </c>
      <c r="OLE1" s="48" t="s">
        <v>10456</v>
      </c>
      <c r="OLF1" s="48" t="s">
        <v>10457</v>
      </c>
      <c r="OLG1" s="48" t="s">
        <v>10458</v>
      </c>
      <c r="OLH1" s="48" t="s">
        <v>10459</v>
      </c>
      <c r="OLI1" s="48" t="s">
        <v>10460</v>
      </c>
      <c r="OLJ1" s="48" t="s">
        <v>10461</v>
      </c>
      <c r="OLK1" s="48" t="s">
        <v>10462</v>
      </c>
      <c r="OLL1" s="48" t="s">
        <v>10463</v>
      </c>
      <c r="OLM1" s="48" t="s">
        <v>10464</v>
      </c>
      <c r="OLN1" s="48" t="s">
        <v>10465</v>
      </c>
      <c r="OLO1" s="48" t="s">
        <v>10466</v>
      </c>
      <c r="OLP1" s="48" t="s">
        <v>10467</v>
      </c>
      <c r="OLQ1" s="48" t="s">
        <v>10468</v>
      </c>
      <c r="OLR1" s="48" t="s">
        <v>10469</v>
      </c>
      <c r="OLS1" s="48" t="s">
        <v>10470</v>
      </c>
      <c r="OLT1" s="48" t="s">
        <v>10471</v>
      </c>
      <c r="OLU1" s="48" t="s">
        <v>10472</v>
      </c>
      <c r="OLV1" s="48" t="s">
        <v>10473</v>
      </c>
      <c r="OLW1" s="48" t="s">
        <v>10474</v>
      </c>
      <c r="OLX1" s="48" t="s">
        <v>10475</v>
      </c>
      <c r="OLY1" s="48" t="s">
        <v>10476</v>
      </c>
      <c r="OLZ1" s="48" t="s">
        <v>10477</v>
      </c>
      <c r="OMA1" s="48" t="s">
        <v>10478</v>
      </c>
      <c r="OMB1" s="48" t="s">
        <v>10479</v>
      </c>
      <c r="OMC1" s="48" t="s">
        <v>10480</v>
      </c>
      <c r="OMD1" s="48" t="s">
        <v>10481</v>
      </c>
      <c r="OME1" s="48" t="s">
        <v>10482</v>
      </c>
      <c r="OMF1" s="48" t="s">
        <v>10483</v>
      </c>
      <c r="OMG1" s="48" t="s">
        <v>10484</v>
      </c>
      <c r="OMH1" s="48" t="s">
        <v>10485</v>
      </c>
      <c r="OMI1" s="48" t="s">
        <v>10486</v>
      </c>
      <c r="OMJ1" s="48" t="s">
        <v>10487</v>
      </c>
      <c r="OMK1" s="48" t="s">
        <v>10488</v>
      </c>
      <c r="OML1" s="48" t="s">
        <v>10489</v>
      </c>
      <c r="OMM1" s="48" t="s">
        <v>10490</v>
      </c>
      <c r="OMN1" s="48" t="s">
        <v>10491</v>
      </c>
      <c r="OMO1" s="48" t="s">
        <v>10492</v>
      </c>
      <c r="OMP1" s="48" t="s">
        <v>10493</v>
      </c>
      <c r="OMQ1" s="48" t="s">
        <v>10494</v>
      </c>
      <c r="OMR1" s="48" t="s">
        <v>10495</v>
      </c>
      <c r="OMS1" s="48" t="s">
        <v>10496</v>
      </c>
      <c r="OMT1" s="48" t="s">
        <v>10497</v>
      </c>
      <c r="OMU1" s="48" t="s">
        <v>10498</v>
      </c>
      <c r="OMV1" s="48" t="s">
        <v>10499</v>
      </c>
      <c r="OMW1" s="48" t="s">
        <v>10500</v>
      </c>
      <c r="OMX1" s="48" t="s">
        <v>10501</v>
      </c>
      <c r="OMY1" s="48" t="s">
        <v>10502</v>
      </c>
      <c r="OMZ1" s="48" t="s">
        <v>10503</v>
      </c>
      <c r="ONA1" s="48" t="s">
        <v>10504</v>
      </c>
      <c r="ONB1" s="48" t="s">
        <v>10505</v>
      </c>
      <c r="ONC1" s="48" t="s">
        <v>10506</v>
      </c>
      <c r="OND1" s="48" t="s">
        <v>10507</v>
      </c>
      <c r="ONE1" s="48" t="s">
        <v>10508</v>
      </c>
      <c r="ONF1" s="48" t="s">
        <v>10509</v>
      </c>
      <c r="ONG1" s="48" t="s">
        <v>10510</v>
      </c>
      <c r="ONH1" s="48" t="s">
        <v>10511</v>
      </c>
      <c r="ONI1" s="48" t="s">
        <v>10512</v>
      </c>
      <c r="ONJ1" s="48" t="s">
        <v>10513</v>
      </c>
      <c r="ONK1" s="48" t="s">
        <v>10514</v>
      </c>
      <c r="ONL1" s="48" t="s">
        <v>10515</v>
      </c>
      <c r="ONM1" s="48" t="s">
        <v>10516</v>
      </c>
      <c r="ONN1" s="48" t="s">
        <v>10517</v>
      </c>
      <c r="ONO1" s="48" t="s">
        <v>10518</v>
      </c>
      <c r="ONP1" s="48" t="s">
        <v>10519</v>
      </c>
      <c r="ONQ1" s="48" t="s">
        <v>10520</v>
      </c>
      <c r="ONR1" s="48" t="s">
        <v>10521</v>
      </c>
      <c r="ONS1" s="48" t="s">
        <v>10522</v>
      </c>
      <c r="ONT1" s="48" t="s">
        <v>10523</v>
      </c>
      <c r="ONU1" s="48" t="s">
        <v>10524</v>
      </c>
      <c r="ONV1" s="48" t="s">
        <v>10525</v>
      </c>
      <c r="ONW1" s="48" t="s">
        <v>10526</v>
      </c>
      <c r="ONX1" s="48" t="s">
        <v>10527</v>
      </c>
      <c r="ONY1" s="48" t="s">
        <v>10528</v>
      </c>
      <c r="ONZ1" s="48" t="s">
        <v>10529</v>
      </c>
      <c r="OOA1" s="48" t="s">
        <v>10530</v>
      </c>
      <c r="OOB1" s="48" t="s">
        <v>10531</v>
      </c>
      <c r="OOC1" s="48" t="s">
        <v>10532</v>
      </c>
      <c r="OOD1" s="48" t="s">
        <v>10533</v>
      </c>
      <c r="OOE1" s="48" t="s">
        <v>10534</v>
      </c>
      <c r="OOF1" s="48" t="s">
        <v>10535</v>
      </c>
      <c r="OOG1" s="48" t="s">
        <v>10536</v>
      </c>
      <c r="OOH1" s="48" t="s">
        <v>10537</v>
      </c>
      <c r="OOI1" s="48" t="s">
        <v>10538</v>
      </c>
      <c r="OOJ1" s="48" t="s">
        <v>10539</v>
      </c>
      <c r="OOK1" s="48" t="s">
        <v>10540</v>
      </c>
      <c r="OOL1" s="48" t="s">
        <v>10541</v>
      </c>
      <c r="OOM1" s="48" t="s">
        <v>10542</v>
      </c>
      <c r="OON1" s="48" t="s">
        <v>10543</v>
      </c>
      <c r="OOO1" s="48" t="s">
        <v>10544</v>
      </c>
      <c r="OOP1" s="48" t="s">
        <v>10545</v>
      </c>
      <c r="OOQ1" s="48" t="s">
        <v>10546</v>
      </c>
      <c r="OOR1" s="48" t="s">
        <v>10547</v>
      </c>
      <c r="OOS1" s="48" t="s">
        <v>10548</v>
      </c>
      <c r="OOT1" s="48" t="s">
        <v>10549</v>
      </c>
      <c r="OOU1" s="48" t="s">
        <v>10550</v>
      </c>
      <c r="OOV1" s="48" t="s">
        <v>10551</v>
      </c>
      <c r="OOW1" s="48" t="s">
        <v>10552</v>
      </c>
      <c r="OOX1" s="48" t="s">
        <v>10553</v>
      </c>
      <c r="OOY1" s="48" t="s">
        <v>10554</v>
      </c>
      <c r="OOZ1" s="48" t="s">
        <v>10555</v>
      </c>
      <c r="OPA1" s="48" t="s">
        <v>10556</v>
      </c>
      <c r="OPB1" s="48" t="s">
        <v>10557</v>
      </c>
      <c r="OPC1" s="48" t="s">
        <v>10558</v>
      </c>
      <c r="OPD1" s="48" t="s">
        <v>10559</v>
      </c>
      <c r="OPE1" s="48" t="s">
        <v>10560</v>
      </c>
      <c r="OPF1" s="48" t="s">
        <v>10561</v>
      </c>
      <c r="OPG1" s="48" t="s">
        <v>10562</v>
      </c>
      <c r="OPH1" s="48" t="s">
        <v>10563</v>
      </c>
      <c r="OPI1" s="48" t="s">
        <v>10564</v>
      </c>
      <c r="OPJ1" s="48" t="s">
        <v>10565</v>
      </c>
      <c r="OPK1" s="48" t="s">
        <v>10566</v>
      </c>
      <c r="OPL1" s="48" t="s">
        <v>10567</v>
      </c>
      <c r="OPM1" s="48" t="s">
        <v>10568</v>
      </c>
      <c r="OPN1" s="48" t="s">
        <v>10569</v>
      </c>
      <c r="OPO1" s="48" t="s">
        <v>10570</v>
      </c>
      <c r="OPP1" s="48" t="s">
        <v>10571</v>
      </c>
      <c r="OPQ1" s="48" t="s">
        <v>10572</v>
      </c>
      <c r="OPR1" s="48" t="s">
        <v>10573</v>
      </c>
      <c r="OPS1" s="48" t="s">
        <v>10574</v>
      </c>
      <c r="OPT1" s="48" t="s">
        <v>10575</v>
      </c>
      <c r="OPU1" s="48" t="s">
        <v>10576</v>
      </c>
      <c r="OPV1" s="48" t="s">
        <v>10577</v>
      </c>
      <c r="OPW1" s="48" t="s">
        <v>10578</v>
      </c>
      <c r="OPX1" s="48" t="s">
        <v>10579</v>
      </c>
      <c r="OPY1" s="48" t="s">
        <v>10580</v>
      </c>
      <c r="OPZ1" s="48" t="s">
        <v>10581</v>
      </c>
      <c r="OQA1" s="48" t="s">
        <v>10582</v>
      </c>
      <c r="OQB1" s="48" t="s">
        <v>10583</v>
      </c>
      <c r="OQC1" s="48" t="s">
        <v>10584</v>
      </c>
      <c r="OQD1" s="48" t="s">
        <v>10585</v>
      </c>
      <c r="OQE1" s="48" t="s">
        <v>10586</v>
      </c>
      <c r="OQF1" s="48" t="s">
        <v>10587</v>
      </c>
      <c r="OQG1" s="48" t="s">
        <v>10588</v>
      </c>
      <c r="OQH1" s="48" t="s">
        <v>10589</v>
      </c>
      <c r="OQI1" s="48" t="s">
        <v>10590</v>
      </c>
      <c r="OQJ1" s="48" t="s">
        <v>10591</v>
      </c>
      <c r="OQK1" s="48" t="s">
        <v>10592</v>
      </c>
      <c r="OQL1" s="48" t="s">
        <v>10593</v>
      </c>
      <c r="OQM1" s="48" t="s">
        <v>10594</v>
      </c>
      <c r="OQN1" s="48" t="s">
        <v>10595</v>
      </c>
      <c r="OQO1" s="48" t="s">
        <v>10596</v>
      </c>
      <c r="OQP1" s="48" t="s">
        <v>10597</v>
      </c>
      <c r="OQQ1" s="48" t="s">
        <v>10598</v>
      </c>
      <c r="OQR1" s="48" t="s">
        <v>10599</v>
      </c>
      <c r="OQS1" s="48" t="s">
        <v>10600</v>
      </c>
      <c r="OQT1" s="48" t="s">
        <v>10601</v>
      </c>
      <c r="OQU1" s="48" t="s">
        <v>10602</v>
      </c>
      <c r="OQV1" s="48" t="s">
        <v>10603</v>
      </c>
      <c r="OQW1" s="48" t="s">
        <v>10604</v>
      </c>
      <c r="OQX1" s="48" t="s">
        <v>10605</v>
      </c>
      <c r="OQY1" s="48" t="s">
        <v>10606</v>
      </c>
      <c r="OQZ1" s="48" t="s">
        <v>10607</v>
      </c>
      <c r="ORA1" s="48" t="s">
        <v>10608</v>
      </c>
      <c r="ORB1" s="48" t="s">
        <v>10609</v>
      </c>
      <c r="ORC1" s="48" t="s">
        <v>10610</v>
      </c>
      <c r="ORD1" s="48" t="s">
        <v>10611</v>
      </c>
      <c r="ORE1" s="48" t="s">
        <v>10612</v>
      </c>
      <c r="ORF1" s="48" t="s">
        <v>10613</v>
      </c>
      <c r="ORG1" s="48" t="s">
        <v>10614</v>
      </c>
      <c r="ORH1" s="48" t="s">
        <v>10615</v>
      </c>
      <c r="ORI1" s="48" t="s">
        <v>10616</v>
      </c>
      <c r="ORJ1" s="48" t="s">
        <v>10617</v>
      </c>
      <c r="ORK1" s="48" t="s">
        <v>10618</v>
      </c>
      <c r="ORL1" s="48" t="s">
        <v>10619</v>
      </c>
      <c r="ORM1" s="48" t="s">
        <v>10620</v>
      </c>
      <c r="ORN1" s="48" t="s">
        <v>10621</v>
      </c>
      <c r="ORO1" s="48" t="s">
        <v>10622</v>
      </c>
      <c r="ORP1" s="48" t="s">
        <v>10623</v>
      </c>
      <c r="ORQ1" s="48" t="s">
        <v>10624</v>
      </c>
      <c r="ORR1" s="48" t="s">
        <v>10625</v>
      </c>
      <c r="ORS1" s="48" t="s">
        <v>10626</v>
      </c>
      <c r="ORT1" s="48" t="s">
        <v>10627</v>
      </c>
      <c r="ORU1" s="48" t="s">
        <v>10628</v>
      </c>
      <c r="ORV1" s="48" t="s">
        <v>10629</v>
      </c>
      <c r="ORW1" s="48" t="s">
        <v>10630</v>
      </c>
      <c r="ORX1" s="48" t="s">
        <v>10631</v>
      </c>
      <c r="ORY1" s="48" t="s">
        <v>10632</v>
      </c>
      <c r="ORZ1" s="48" t="s">
        <v>10633</v>
      </c>
      <c r="OSA1" s="48" t="s">
        <v>10634</v>
      </c>
      <c r="OSB1" s="48" t="s">
        <v>10635</v>
      </c>
      <c r="OSC1" s="48" t="s">
        <v>10636</v>
      </c>
      <c r="OSD1" s="48" t="s">
        <v>10637</v>
      </c>
      <c r="OSE1" s="48" t="s">
        <v>10638</v>
      </c>
      <c r="OSF1" s="48" t="s">
        <v>10639</v>
      </c>
      <c r="OSG1" s="48" t="s">
        <v>10640</v>
      </c>
      <c r="OSH1" s="48" t="s">
        <v>10641</v>
      </c>
      <c r="OSI1" s="48" t="s">
        <v>10642</v>
      </c>
      <c r="OSJ1" s="48" t="s">
        <v>10643</v>
      </c>
      <c r="OSK1" s="48" t="s">
        <v>10644</v>
      </c>
      <c r="OSL1" s="48" t="s">
        <v>10645</v>
      </c>
      <c r="OSM1" s="48" t="s">
        <v>10646</v>
      </c>
      <c r="OSN1" s="48" t="s">
        <v>10647</v>
      </c>
      <c r="OSO1" s="48" t="s">
        <v>10648</v>
      </c>
      <c r="OSP1" s="48" t="s">
        <v>10649</v>
      </c>
      <c r="OSQ1" s="48" t="s">
        <v>10650</v>
      </c>
      <c r="OSR1" s="48" t="s">
        <v>10651</v>
      </c>
      <c r="OSS1" s="48" t="s">
        <v>10652</v>
      </c>
      <c r="OST1" s="48" t="s">
        <v>10653</v>
      </c>
      <c r="OSU1" s="48" t="s">
        <v>10654</v>
      </c>
      <c r="OSV1" s="48" t="s">
        <v>10655</v>
      </c>
      <c r="OSW1" s="48" t="s">
        <v>10656</v>
      </c>
      <c r="OSX1" s="48" t="s">
        <v>10657</v>
      </c>
      <c r="OSY1" s="48" t="s">
        <v>10658</v>
      </c>
      <c r="OSZ1" s="48" t="s">
        <v>10659</v>
      </c>
      <c r="OTA1" s="48" t="s">
        <v>10660</v>
      </c>
      <c r="OTB1" s="48" t="s">
        <v>10661</v>
      </c>
      <c r="OTC1" s="48" t="s">
        <v>10662</v>
      </c>
      <c r="OTD1" s="48" t="s">
        <v>10663</v>
      </c>
      <c r="OTE1" s="48" t="s">
        <v>10664</v>
      </c>
      <c r="OTF1" s="48" t="s">
        <v>10665</v>
      </c>
      <c r="OTG1" s="48" t="s">
        <v>10666</v>
      </c>
      <c r="OTH1" s="48" t="s">
        <v>10667</v>
      </c>
      <c r="OTI1" s="48" t="s">
        <v>10668</v>
      </c>
      <c r="OTJ1" s="48" t="s">
        <v>10669</v>
      </c>
      <c r="OTK1" s="48" t="s">
        <v>10670</v>
      </c>
      <c r="OTL1" s="48" t="s">
        <v>10671</v>
      </c>
      <c r="OTM1" s="48" t="s">
        <v>10672</v>
      </c>
      <c r="OTN1" s="48" t="s">
        <v>10673</v>
      </c>
      <c r="OTO1" s="48" t="s">
        <v>10674</v>
      </c>
      <c r="OTP1" s="48" t="s">
        <v>10675</v>
      </c>
      <c r="OTQ1" s="48" t="s">
        <v>10676</v>
      </c>
      <c r="OTR1" s="48" t="s">
        <v>10677</v>
      </c>
      <c r="OTS1" s="48" t="s">
        <v>10678</v>
      </c>
      <c r="OTT1" s="48" t="s">
        <v>10679</v>
      </c>
      <c r="OTU1" s="48" t="s">
        <v>10680</v>
      </c>
      <c r="OTV1" s="48" t="s">
        <v>10681</v>
      </c>
      <c r="OTW1" s="48" t="s">
        <v>10682</v>
      </c>
      <c r="OTX1" s="48" t="s">
        <v>10683</v>
      </c>
      <c r="OTY1" s="48" t="s">
        <v>10684</v>
      </c>
      <c r="OTZ1" s="48" t="s">
        <v>10685</v>
      </c>
      <c r="OUA1" s="48" t="s">
        <v>10686</v>
      </c>
      <c r="OUB1" s="48" t="s">
        <v>10687</v>
      </c>
      <c r="OUC1" s="48" t="s">
        <v>10688</v>
      </c>
      <c r="OUD1" s="48" t="s">
        <v>10689</v>
      </c>
      <c r="OUE1" s="48" t="s">
        <v>10690</v>
      </c>
      <c r="OUF1" s="48" t="s">
        <v>10691</v>
      </c>
      <c r="OUG1" s="48" t="s">
        <v>10692</v>
      </c>
      <c r="OUH1" s="48" t="s">
        <v>10693</v>
      </c>
      <c r="OUI1" s="48" t="s">
        <v>10694</v>
      </c>
      <c r="OUJ1" s="48" t="s">
        <v>10695</v>
      </c>
      <c r="OUK1" s="48" t="s">
        <v>10696</v>
      </c>
      <c r="OUL1" s="48" t="s">
        <v>10697</v>
      </c>
      <c r="OUM1" s="48" t="s">
        <v>10698</v>
      </c>
      <c r="OUN1" s="48" t="s">
        <v>10699</v>
      </c>
      <c r="OUO1" s="48" t="s">
        <v>10700</v>
      </c>
      <c r="OUP1" s="48" t="s">
        <v>10701</v>
      </c>
      <c r="OUQ1" s="48" t="s">
        <v>10702</v>
      </c>
      <c r="OUR1" s="48" t="s">
        <v>10703</v>
      </c>
      <c r="OUS1" s="48" t="s">
        <v>10704</v>
      </c>
      <c r="OUT1" s="48" t="s">
        <v>10705</v>
      </c>
      <c r="OUU1" s="48" t="s">
        <v>10706</v>
      </c>
      <c r="OUV1" s="48" t="s">
        <v>10707</v>
      </c>
      <c r="OUW1" s="48" t="s">
        <v>10708</v>
      </c>
      <c r="OUX1" s="48" t="s">
        <v>10709</v>
      </c>
      <c r="OUY1" s="48" t="s">
        <v>10710</v>
      </c>
      <c r="OUZ1" s="48" t="s">
        <v>10711</v>
      </c>
      <c r="OVA1" s="48" t="s">
        <v>10712</v>
      </c>
      <c r="OVB1" s="48" t="s">
        <v>10713</v>
      </c>
      <c r="OVC1" s="48" t="s">
        <v>10714</v>
      </c>
      <c r="OVD1" s="48" t="s">
        <v>10715</v>
      </c>
      <c r="OVE1" s="48" t="s">
        <v>10716</v>
      </c>
      <c r="OVF1" s="48" t="s">
        <v>10717</v>
      </c>
      <c r="OVG1" s="48" t="s">
        <v>10718</v>
      </c>
      <c r="OVH1" s="48" t="s">
        <v>10719</v>
      </c>
      <c r="OVI1" s="48" t="s">
        <v>10720</v>
      </c>
      <c r="OVJ1" s="48" t="s">
        <v>10721</v>
      </c>
      <c r="OVK1" s="48" t="s">
        <v>10722</v>
      </c>
      <c r="OVL1" s="48" t="s">
        <v>10723</v>
      </c>
      <c r="OVM1" s="48" t="s">
        <v>10724</v>
      </c>
      <c r="OVN1" s="48" t="s">
        <v>10725</v>
      </c>
      <c r="OVO1" s="48" t="s">
        <v>10726</v>
      </c>
      <c r="OVP1" s="48" t="s">
        <v>10727</v>
      </c>
      <c r="OVQ1" s="48" t="s">
        <v>10728</v>
      </c>
      <c r="OVR1" s="48" t="s">
        <v>10729</v>
      </c>
      <c r="OVS1" s="48" t="s">
        <v>10730</v>
      </c>
      <c r="OVT1" s="48" t="s">
        <v>10731</v>
      </c>
      <c r="OVU1" s="48" t="s">
        <v>10732</v>
      </c>
      <c r="OVV1" s="48" t="s">
        <v>10733</v>
      </c>
      <c r="OVW1" s="48" t="s">
        <v>10734</v>
      </c>
      <c r="OVX1" s="48" t="s">
        <v>10735</v>
      </c>
      <c r="OVY1" s="48" t="s">
        <v>10736</v>
      </c>
      <c r="OVZ1" s="48" t="s">
        <v>10737</v>
      </c>
      <c r="OWA1" s="48" t="s">
        <v>10738</v>
      </c>
      <c r="OWB1" s="48" t="s">
        <v>10739</v>
      </c>
      <c r="OWC1" s="48" t="s">
        <v>10740</v>
      </c>
      <c r="OWD1" s="48" t="s">
        <v>10741</v>
      </c>
      <c r="OWE1" s="48" t="s">
        <v>10742</v>
      </c>
      <c r="OWF1" s="48" t="s">
        <v>10743</v>
      </c>
      <c r="OWG1" s="48" t="s">
        <v>10744</v>
      </c>
      <c r="OWH1" s="48" t="s">
        <v>10745</v>
      </c>
      <c r="OWI1" s="48" t="s">
        <v>10746</v>
      </c>
      <c r="OWJ1" s="48" t="s">
        <v>10747</v>
      </c>
      <c r="OWK1" s="48" t="s">
        <v>10748</v>
      </c>
      <c r="OWL1" s="48" t="s">
        <v>10749</v>
      </c>
      <c r="OWM1" s="48" t="s">
        <v>10750</v>
      </c>
      <c r="OWN1" s="48" t="s">
        <v>10751</v>
      </c>
      <c r="OWO1" s="48" t="s">
        <v>10752</v>
      </c>
      <c r="OWP1" s="48" t="s">
        <v>10753</v>
      </c>
      <c r="OWQ1" s="48" t="s">
        <v>10754</v>
      </c>
      <c r="OWR1" s="48" t="s">
        <v>10755</v>
      </c>
      <c r="OWS1" s="48" t="s">
        <v>10756</v>
      </c>
      <c r="OWT1" s="48" t="s">
        <v>10757</v>
      </c>
      <c r="OWU1" s="48" t="s">
        <v>10758</v>
      </c>
      <c r="OWV1" s="48" t="s">
        <v>10759</v>
      </c>
      <c r="OWW1" s="48" t="s">
        <v>10760</v>
      </c>
      <c r="OWX1" s="48" t="s">
        <v>10761</v>
      </c>
      <c r="OWY1" s="48" t="s">
        <v>10762</v>
      </c>
      <c r="OWZ1" s="48" t="s">
        <v>10763</v>
      </c>
      <c r="OXA1" s="48" t="s">
        <v>10764</v>
      </c>
      <c r="OXB1" s="48" t="s">
        <v>10765</v>
      </c>
      <c r="OXC1" s="48" t="s">
        <v>10766</v>
      </c>
      <c r="OXD1" s="48" t="s">
        <v>10767</v>
      </c>
      <c r="OXE1" s="48" t="s">
        <v>10768</v>
      </c>
      <c r="OXF1" s="48" t="s">
        <v>10769</v>
      </c>
      <c r="OXG1" s="48" t="s">
        <v>10770</v>
      </c>
      <c r="OXH1" s="48" t="s">
        <v>10771</v>
      </c>
      <c r="OXI1" s="48" t="s">
        <v>10772</v>
      </c>
      <c r="OXJ1" s="48" t="s">
        <v>10773</v>
      </c>
      <c r="OXK1" s="48" t="s">
        <v>10774</v>
      </c>
      <c r="OXL1" s="48" t="s">
        <v>10775</v>
      </c>
      <c r="OXM1" s="48" t="s">
        <v>10776</v>
      </c>
      <c r="OXN1" s="48" t="s">
        <v>10777</v>
      </c>
      <c r="OXO1" s="48" t="s">
        <v>10778</v>
      </c>
      <c r="OXP1" s="48" t="s">
        <v>10779</v>
      </c>
      <c r="OXQ1" s="48" t="s">
        <v>10780</v>
      </c>
      <c r="OXR1" s="48" t="s">
        <v>10781</v>
      </c>
      <c r="OXS1" s="48" t="s">
        <v>10782</v>
      </c>
      <c r="OXT1" s="48" t="s">
        <v>10783</v>
      </c>
      <c r="OXU1" s="48" t="s">
        <v>10784</v>
      </c>
      <c r="OXV1" s="48" t="s">
        <v>10785</v>
      </c>
      <c r="OXW1" s="48" t="s">
        <v>10786</v>
      </c>
      <c r="OXX1" s="48" t="s">
        <v>10787</v>
      </c>
      <c r="OXY1" s="48" t="s">
        <v>10788</v>
      </c>
      <c r="OXZ1" s="48" t="s">
        <v>10789</v>
      </c>
      <c r="OYA1" s="48" t="s">
        <v>10790</v>
      </c>
      <c r="OYB1" s="48" t="s">
        <v>10791</v>
      </c>
      <c r="OYC1" s="48" t="s">
        <v>10792</v>
      </c>
      <c r="OYD1" s="48" t="s">
        <v>10793</v>
      </c>
      <c r="OYE1" s="48" t="s">
        <v>10794</v>
      </c>
      <c r="OYF1" s="48" t="s">
        <v>10795</v>
      </c>
      <c r="OYG1" s="48" t="s">
        <v>10796</v>
      </c>
      <c r="OYH1" s="48" t="s">
        <v>10797</v>
      </c>
      <c r="OYI1" s="48" t="s">
        <v>10798</v>
      </c>
      <c r="OYJ1" s="48" t="s">
        <v>10799</v>
      </c>
      <c r="OYK1" s="48" t="s">
        <v>10800</v>
      </c>
      <c r="OYL1" s="48" t="s">
        <v>10801</v>
      </c>
      <c r="OYM1" s="48" t="s">
        <v>10802</v>
      </c>
      <c r="OYN1" s="48" t="s">
        <v>10803</v>
      </c>
      <c r="OYO1" s="48" t="s">
        <v>10804</v>
      </c>
      <c r="OYP1" s="48" t="s">
        <v>10805</v>
      </c>
      <c r="OYQ1" s="48" t="s">
        <v>10806</v>
      </c>
      <c r="OYR1" s="48" t="s">
        <v>10807</v>
      </c>
      <c r="OYS1" s="48" t="s">
        <v>10808</v>
      </c>
      <c r="OYT1" s="48" t="s">
        <v>10809</v>
      </c>
      <c r="OYU1" s="48" t="s">
        <v>10810</v>
      </c>
      <c r="OYV1" s="48" t="s">
        <v>10811</v>
      </c>
      <c r="OYW1" s="48" t="s">
        <v>10812</v>
      </c>
      <c r="OYX1" s="48" t="s">
        <v>10813</v>
      </c>
      <c r="OYY1" s="48" t="s">
        <v>10814</v>
      </c>
      <c r="OYZ1" s="48" t="s">
        <v>10815</v>
      </c>
      <c r="OZA1" s="48" t="s">
        <v>10816</v>
      </c>
      <c r="OZB1" s="48" t="s">
        <v>10817</v>
      </c>
      <c r="OZC1" s="48" t="s">
        <v>10818</v>
      </c>
      <c r="OZD1" s="48" t="s">
        <v>10819</v>
      </c>
      <c r="OZE1" s="48" t="s">
        <v>10820</v>
      </c>
      <c r="OZF1" s="48" t="s">
        <v>10821</v>
      </c>
      <c r="OZG1" s="48" t="s">
        <v>10822</v>
      </c>
      <c r="OZH1" s="48" t="s">
        <v>10823</v>
      </c>
      <c r="OZI1" s="48" t="s">
        <v>10824</v>
      </c>
      <c r="OZJ1" s="48" t="s">
        <v>10825</v>
      </c>
      <c r="OZK1" s="48" t="s">
        <v>10826</v>
      </c>
      <c r="OZL1" s="48" t="s">
        <v>10827</v>
      </c>
      <c r="OZM1" s="48" t="s">
        <v>10828</v>
      </c>
      <c r="OZN1" s="48" t="s">
        <v>10829</v>
      </c>
      <c r="OZO1" s="48" t="s">
        <v>10830</v>
      </c>
      <c r="OZP1" s="48" t="s">
        <v>10831</v>
      </c>
      <c r="OZQ1" s="48" t="s">
        <v>10832</v>
      </c>
      <c r="OZR1" s="48" t="s">
        <v>10833</v>
      </c>
      <c r="OZS1" s="48" t="s">
        <v>10834</v>
      </c>
      <c r="OZT1" s="48" t="s">
        <v>10835</v>
      </c>
      <c r="OZU1" s="48" t="s">
        <v>10836</v>
      </c>
      <c r="OZV1" s="48" t="s">
        <v>10837</v>
      </c>
      <c r="OZW1" s="48" t="s">
        <v>10838</v>
      </c>
      <c r="OZX1" s="48" t="s">
        <v>10839</v>
      </c>
      <c r="OZY1" s="48" t="s">
        <v>10840</v>
      </c>
      <c r="OZZ1" s="48" t="s">
        <v>10841</v>
      </c>
      <c r="PAA1" s="48" t="s">
        <v>10842</v>
      </c>
      <c r="PAB1" s="48" t="s">
        <v>10843</v>
      </c>
      <c r="PAC1" s="48" t="s">
        <v>10844</v>
      </c>
      <c r="PAD1" s="48" t="s">
        <v>10845</v>
      </c>
      <c r="PAE1" s="48" t="s">
        <v>10846</v>
      </c>
      <c r="PAF1" s="48" t="s">
        <v>10847</v>
      </c>
      <c r="PAG1" s="48" t="s">
        <v>10848</v>
      </c>
      <c r="PAH1" s="48" t="s">
        <v>10849</v>
      </c>
      <c r="PAI1" s="48" t="s">
        <v>10850</v>
      </c>
      <c r="PAJ1" s="48" t="s">
        <v>10851</v>
      </c>
      <c r="PAK1" s="48" t="s">
        <v>10852</v>
      </c>
      <c r="PAL1" s="48" t="s">
        <v>10853</v>
      </c>
      <c r="PAM1" s="48" t="s">
        <v>10854</v>
      </c>
      <c r="PAN1" s="48" t="s">
        <v>10855</v>
      </c>
      <c r="PAO1" s="48" t="s">
        <v>10856</v>
      </c>
      <c r="PAP1" s="48" t="s">
        <v>10857</v>
      </c>
      <c r="PAQ1" s="48" t="s">
        <v>10858</v>
      </c>
      <c r="PAR1" s="48" t="s">
        <v>10859</v>
      </c>
      <c r="PAS1" s="48" t="s">
        <v>10860</v>
      </c>
      <c r="PAT1" s="48" t="s">
        <v>10861</v>
      </c>
      <c r="PAU1" s="48" t="s">
        <v>10862</v>
      </c>
      <c r="PAV1" s="48" t="s">
        <v>10863</v>
      </c>
      <c r="PAW1" s="48" t="s">
        <v>10864</v>
      </c>
      <c r="PAX1" s="48" t="s">
        <v>10865</v>
      </c>
      <c r="PAY1" s="48" t="s">
        <v>10866</v>
      </c>
      <c r="PAZ1" s="48" t="s">
        <v>10867</v>
      </c>
      <c r="PBA1" s="48" t="s">
        <v>10868</v>
      </c>
      <c r="PBB1" s="48" t="s">
        <v>10869</v>
      </c>
      <c r="PBC1" s="48" t="s">
        <v>10870</v>
      </c>
      <c r="PBD1" s="48" t="s">
        <v>10871</v>
      </c>
      <c r="PBE1" s="48" t="s">
        <v>10872</v>
      </c>
      <c r="PBF1" s="48" t="s">
        <v>10873</v>
      </c>
      <c r="PBG1" s="48" t="s">
        <v>10874</v>
      </c>
      <c r="PBH1" s="48" t="s">
        <v>10875</v>
      </c>
      <c r="PBI1" s="48" t="s">
        <v>10876</v>
      </c>
      <c r="PBJ1" s="48" t="s">
        <v>10877</v>
      </c>
      <c r="PBK1" s="48" t="s">
        <v>10878</v>
      </c>
      <c r="PBL1" s="48" t="s">
        <v>10879</v>
      </c>
      <c r="PBM1" s="48" t="s">
        <v>10880</v>
      </c>
      <c r="PBN1" s="48" t="s">
        <v>10881</v>
      </c>
      <c r="PBO1" s="48" t="s">
        <v>10882</v>
      </c>
      <c r="PBP1" s="48" t="s">
        <v>10883</v>
      </c>
      <c r="PBQ1" s="48" t="s">
        <v>10884</v>
      </c>
      <c r="PBR1" s="48" t="s">
        <v>10885</v>
      </c>
      <c r="PBS1" s="48" t="s">
        <v>10886</v>
      </c>
      <c r="PBT1" s="48" t="s">
        <v>10887</v>
      </c>
      <c r="PBU1" s="48" t="s">
        <v>10888</v>
      </c>
      <c r="PBV1" s="48" t="s">
        <v>10889</v>
      </c>
      <c r="PBW1" s="48" t="s">
        <v>10890</v>
      </c>
      <c r="PBX1" s="48" t="s">
        <v>10891</v>
      </c>
      <c r="PBY1" s="48" t="s">
        <v>10892</v>
      </c>
      <c r="PBZ1" s="48" t="s">
        <v>10893</v>
      </c>
      <c r="PCA1" s="48" t="s">
        <v>10894</v>
      </c>
      <c r="PCB1" s="48" t="s">
        <v>10895</v>
      </c>
      <c r="PCC1" s="48" t="s">
        <v>10896</v>
      </c>
      <c r="PCD1" s="48" t="s">
        <v>10897</v>
      </c>
      <c r="PCE1" s="48" t="s">
        <v>10898</v>
      </c>
      <c r="PCF1" s="48" t="s">
        <v>10899</v>
      </c>
      <c r="PCG1" s="48" t="s">
        <v>10900</v>
      </c>
      <c r="PCH1" s="48" t="s">
        <v>10901</v>
      </c>
      <c r="PCI1" s="48" t="s">
        <v>10902</v>
      </c>
      <c r="PCJ1" s="48" t="s">
        <v>10903</v>
      </c>
      <c r="PCK1" s="48" t="s">
        <v>10904</v>
      </c>
      <c r="PCL1" s="48" t="s">
        <v>10905</v>
      </c>
      <c r="PCM1" s="48" t="s">
        <v>10906</v>
      </c>
      <c r="PCN1" s="48" t="s">
        <v>10907</v>
      </c>
      <c r="PCO1" s="48" t="s">
        <v>10908</v>
      </c>
      <c r="PCP1" s="48" t="s">
        <v>10909</v>
      </c>
      <c r="PCQ1" s="48" t="s">
        <v>10910</v>
      </c>
      <c r="PCR1" s="48" t="s">
        <v>10911</v>
      </c>
      <c r="PCS1" s="48" t="s">
        <v>10912</v>
      </c>
      <c r="PCT1" s="48" t="s">
        <v>10913</v>
      </c>
      <c r="PCU1" s="48" t="s">
        <v>10914</v>
      </c>
      <c r="PCV1" s="48" t="s">
        <v>10915</v>
      </c>
      <c r="PCW1" s="48" t="s">
        <v>10916</v>
      </c>
      <c r="PCX1" s="48" t="s">
        <v>10917</v>
      </c>
      <c r="PCY1" s="48" t="s">
        <v>10918</v>
      </c>
      <c r="PCZ1" s="48" t="s">
        <v>10919</v>
      </c>
      <c r="PDA1" s="48" t="s">
        <v>10920</v>
      </c>
      <c r="PDB1" s="48" t="s">
        <v>10921</v>
      </c>
      <c r="PDC1" s="48" t="s">
        <v>10922</v>
      </c>
      <c r="PDD1" s="48" t="s">
        <v>10923</v>
      </c>
      <c r="PDE1" s="48" t="s">
        <v>10924</v>
      </c>
      <c r="PDF1" s="48" t="s">
        <v>10925</v>
      </c>
      <c r="PDG1" s="48" t="s">
        <v>10926</v>
      </c>
      <c r="PDH1" s="48" t="s">
        <v>10927</v>
      </c>
      <c r="PDI1" s="48" t="s">
        <v>10928</v>
      </c>
      <c r="PDJ1" s="48" t="s">
        <v>10929</v>
      </c>
      <c r="PDK1" s="48" t="s">
        <v>10930</v>
      </c>
      <c r="PDL1" s="48" t="s">
        <v>10931</v>
      </c>
      <c r="PDM1" s="48" t="s">
        <v>10932</v>
      </c>
      <c r="PDN1" s="48" t="s">
        <v>10933</v>
      </c>
      <c r="PDO1" s="48" t="s">
        <v>10934</v>
      </c>
      <c r="PDP1" s="48" t="s">
        <v>10935</v>
      </c>
      <c r="PDQ1" s="48" t="s">
        <v>10936</v>
      </c>
      <c r="PDR1" s="48" t="s">
        <v>10937</v>
      </c>
      <c r="PDS1" s="48" t="s">
        <v>10938</v>
      </c>
      <c r="PDT1" s="48" t="s">
        <v>10939</v>
      </c>
      <c r="PDU1" s="48" t="s">
        <v>10940</v>
      </c>
      <c r="PDV1" s="48" t="s">
        <v>10941</v>
      </c>
      <c r="PDW1" s="48" t="s">
        <v>10942</v>
      </c>
      <c r="PDX1" s="48" t="s">
        <v>10943</v>
      </c>
      <c r="PDY1" s="48" t="s">
        <v>10944</v>
      </c>
      <c r="PDZ1" s="48" t="s">
        <v>10945</v>
      </c>
      <c r="PEA1" s="48" t="s">
        <v>10946</v>
      </c>
      <c r="PEB1" s="48" t="s">
        <v>10947</v>
      </c>
      <c r="PEC1" s="48" t="s">
        <v>10948</v>
      </c>
      <c r="PED1" s="48" t="s">
        <v>10949</v>
      </c>
      <c r="PEE1" s="48" t="s">
        <v>10950</v>
      </c>
      <c r="PEF1" s="48" t="s">
        <v>10951</v>
      </c>
      <c r="PEG1" s="48" t="s">
        <v>10952</v>
      </c>
      <c r="PEH1" s="48" t="s">
        <v>10953</v>
      </c>
      <c r="PEI1" s="48" t="s">
        <v>10954</v>
      </c>
      <c r="PEJ1" s="48" t="s">
        <v>10955</v>
      </c>
      <c r="PEK1" s="48" t="s">
        <v>10956</v>
      </c>
      <c r="PEL1" s="48" t="s">
        <v>10957</v>
      </c>
      <c r="PEM1" s="48" t="s">
        <v>10958</v>
      </c>
      <c r="PEN1" s="48" t="s">
        <v>10959</v>
      </c>
      <c r="PEO1" s="48" t="s">
        <v>10960</v>
      </c>
      <c r="PEP1" s="48" t="s">
        <v>10961</v>
      </c>
      <c r="PEQ1" s="48" t="s">
        <v>10962</v>
      </c>
      <c r="PER1" s="48" t="s">
        <v>10963</v>
      </c>
      <c r="PES1" s="48" t="s">
        <v>10964</v>
      </c>
      <c r="PET1" s="48" t="s">
        <v>10965</v>
      </c>
      <c r="PEU1" s="48" t="s">
        <v>10966</v>
      </c>
      <c r="PEV1" s="48" t="s">
        <v>10967</v>
      </c>
      <c r="PEW1" s="48" t="s">
        <v>10968</v>
      </c>
      <c r="PEX1" s="48" t="s">
        <v>10969</v>
      </c>
      <c r="PEY1" s="48" t="s">
        <v>10970</v>
      </c>
      <c r="PEZ1" s="48" t="s">
        <v>10971</v>
      </c>
      <c r="PFA1" s="48" t="s">
        <v>10972</v>
      </c>
      <c r="PFB1" s="48" t="s">
        <v>10973</v>
      </c>
      <c r="PFC1" s="48" t="s">
        <v>10974</v>
      </c>
      <c r="PFD1" s="48" t="s">
        <v>10975</v>
      </c>
      <c r="PFE1" s="48" t="s">
        <v>10976</v>
      </c>
      <c r="PFF1" s="48" t="s">
        <v>10977</v>
      </c>
      <c r="PFG1" s="48" t="s">
        <v>10978</v>
      </c>
      <c r="PFH1" s="48" t="s">
        <v>10979</v>
      </c>
      <c r="PFI1" s="48" t="s">
        <v>10980</v>
      </c>
      <c r="PFJ1" s="48" t="s">
        <v>10981</v>
      </c>
      <c r="PFK1" s="48" t="s">
        <v>10982</v>
      </c>
      <c r="PFL1" s="48" t="s">
        <v>10983</v>
      </c>
      <c r="PFM1" s="48" t="s">
        <v>10984</v>
      </c>
      <c r="PFN1" s="48" t="s">
        <v>10985</v>
      </c>
      <c r="PFO1" s="48" t="s">
        <v>10986</v>
      </c>
      <c r="PFP1" s="48" t="s">
        <v>10987</v>
      </c>
      <c r="PFQ1" s="48" t="s">
        <v>10988</v>
      </c>
      <c r="PFR1" s="48" t="s">
        <v>10989</v>
      </c>
      <c r="PFS1" s="48" t="s">
        <v>10990</v>
      </c>
      <c r="PFT1" s="48" t="s">
        <v>10991</v>
      </c>
      <c r="PFU1" s="48" t="s">
        <v>10992</v>
      </c>
      <c r="PFV1" s="48" t="s">
        <v>10993</v>
      </c>
      <c r="PFW1" s="48" t="s">
        <v>10994</v>
      </c>
      <c r="PFX1" s="48" t="s">
        <v>10995</v>
      </c>
      <c r="PFY1" s="48" t="s">
        <v>10996</v>
      </c>
      <c r="PFZ1" s="48" t="s">
        <v>10997</v>
      </c>
      <c r="PGA1" s="48" t="s">
        <v>10998</v>
      </c>
      <c r="PGB1" s="48" t="s">
        <v>10999</v>
      </c>
      <c r="PGC1" s="48" t="s">
        <v>11000</v>
      </c>
      <c r="PGD1" s="48" t="s">
        <v>11001</v>
      </c>
      <c r="PGE1" s="48" t="s">
        <v>11002</v>
      </c>
      <c r="PGF1" s="48" t="s">
        <v>11003</v>
      </c>
      <c r="PGG1" s="48" t="s">
        <v>11004</v>
      </c>
      <c r="PGH1" s="48" t="s">
        <v>11005</v>
      </c>
      <c r="PGI1" s="48" t="s">
        <v>11006</v>
      </c>
      <c r="PGJ1" s="48" t="s">
        <v>11007</v>
      </c>
      <c r="PGK1" s="48" t="s">
        <v>11008</v>
      </c>
      <c r="PGL1" s="48" t="s">
        <v>11009</v>
      </c>
      <c r="PGM1" s="48" t="s">
        <v>11010</v>
      </c>
      <c r="PGN1" s="48" t="s">
        <v>11011</v>
      </c>
      <c r="PGO1" s="48" t="s">
        <v>11012</v>
      </c>
      <c r="PGP1" s="48" t="s">
        <v>11013</v>
      </c>
      <c r="PGQ1" s="48" t="s">
        <v>11014</v>
      </c>
      <c r="PGR1" s="48" t="s">
        <v>11015</v>
      </c>
      <c r="PGS1" s="48" t="s">
        <v>11016</v>
      </c>
      <c r="PGT1" s="48" t="s">
        <v>11017</v>
      </c>
      <c r="PGU1" s="48" t="s">
        <v>11018</v>
      </c>
      <c r="PGV1" s="48" t="s">
        <v>11019</v>
      </c>
      <c r="PGW1" s="48" t="s">
        <v>11020</v>
      </c>
      <c r="PGX1" s="48" t="s">
        <v>11021</v>
      </c>
      <c r="PGY1" s="48" t="s">
        <v>11022</v>
      </c>
      <c r="PGZ1" s="48" t="s">
        <v>11023</v>
      </c>
      <c r="PHA1" s="48" t="s">
        <v>11024</v>
      </c>
      <c r="PHB1" s="48" t="s">
        <v>11025</v>
      </c>
      <c r="PHC1" s="48" t="s">
        <v>11026</v>
      </c>
      <c r="PHD1" s="48" t="s">
        <v>11027</v>
      </c>
      <c r="PHE1" s="48" t="s">
        <v>11028</v>
      </c>
      <c r="PHF1" s="48" t="s">
        <v>11029</v>
      </c>
      <c r="PHG1" s="48" t="s">
        <v>11030</v>
      </c>
      <c r="PHH1" s="48" t="s">
        <v>11031</v>
      </c>
      <c r="PHI1" s="48" t="s">
        <v>11032</v>
      </c>
      <c r="PHJ1" s="48" t="s">
        <v>11033</v>
      </c>
      <c r="PHK1" s="48" t="s">
        <v>11034</v>
      </c>
      <c r="PHL1" s="48" t="s">
        <v>11035</v>
      </c>
      <c r="PHM1" s="48" t="s">
        <v>11036</v>
      </c>
      <c r="PHN1" s="48" t="s">
        <v>11037</v>
      </c>
      <c r="PHO1" s="48" t="s">
        <v>11038</v>
      </c>
      <c r="PHP1" s="48" t="s">
        <v>11039</v>
      </c>
      <c r="PHQ1" s="48" t="s">
        <v>11040</v>
      </c>
      <c r="PHR1" s="48" t="s">
        <v>11041</v>
      </c>
      <c r="PHS1" s="48" t="s">
        <v>11042</v>
      </c>
      <c r="PHT1" s="48" t="s">
        <v>11043</v>
      </c>
      <c r="PHU1" s="48" t="s">
        <v>11044</v>
      </c>
      <c r="PHV1" s="48" t="s">
        <v>11045</v>
      </c>
      <c r="PHW1" s="48" t="s">
        <v>11046</v>
      </c>
      <c r="PHX1" s="48" t="s">
        <v>11047</v>
      </c>
      <c r="PHY1" s="48" t="s">
        <v>11048</v>
      </c>
      <c r="PHZ1" s="48" t="s">
        <v>11049</v>
      </c>
      <c r="PIA1" s="48" t="s">
        <v>11050</v>
      </c>
      <c r="PIB1" s="48" t="s">
        <v>11051</v>
      </c>
      <c r="PIC1" s="48" t="s">
        <v>11052</v>
      </c>
      <c r="PID1" s="48" t="s">
        <v>11053</v>
      </c>
      <c r="PIE1" s="48" t="s">
        <v>11054</v>
      </c>
      <c r="PIF1" s="48" t="s">
        <v>11055</v>
      </c>
      <c r="PIG1" s="48" t="s">
        <v>11056</v>
      </c>
      <c r="PIH1" s="48" t="s">
        <v>11057</v>
      </c>
      <c r="PII1" s="48" t="s">
        <v>11058</v>
      </c>
      <c r="PIJ1" s="48" t="s">
        <v>11059</v>
      </c>
      <c r="PIK1" s="48" t="s">
        <v>11060</v>
      </c>
      <c r="PIL1" s="48" t="s">
        <v>11061</v>
      </c>
      <c r="PIM1" s="48" t="s">
        <v>11062</v>
      </c>
      <c r="PIN1" s="48" t="s">
        <v>11063</v>
      </c>
      <c r="PIO1" s="48" t="s">
        <v>11064</v>
      </c>
      <c r="PIP1" s="48" t="s">
        <v>11065</v>
      </c>
      <c r="PIQ1" s="48" t="s">
        <v>11066</v>
      </c>
      <c r="PIR1" s="48" t="s">
        <v>11067</v>
      </c>
      <c r="PIS1" s="48" t="s">
        <v>11068</v>
      </c>
      <c r="PIT1" s="48" t="s">
        <v>11069</v>
      </c>
      <c r="PIU1" s="48" t="s">
        <v>11070</v>
      </c>
      <c r="PIV1" s="48" t="s">
        <v>11071</v>
      </c>
      <c r="PIW1" s="48" t="s">
        <v>11072</v>
      </c>
      <c r="PIX1" s="48" t="s">
        <v>11073</v>
      </c>
      <c r="PIY1" s="48" t="s">
        <v>11074</v>
      </c>
      <c r="PIZ1" s="48" t="s">
        <v>11075</v>
      </c>
      <c r="PJA1" s="48" t="s">
        <v>11076</v>
      </c>
      <c r="PJB1" s="48" t="s">
        <v>11077</v>
      </c>
      <c r="PJC1" s="48" t="s">
        <v>11078</v>
      </c>
      <c r="PJD1" s="48" t="s">
        <v>11079</v>
      </c>
      <c r="PJE1" s="48" t="s">
        <v>11080</v>
      </c>
      <c r="PJF1" s="48" t="s">
        <v>11081</v>
      </c>
      <c r="PJG1" s="48" t="s">
        <v>11082</v>
      </c>
      <c r="PJH1" s="48" t="s">
        <v>11083</v>
      </c>
      <c r="PJI1" s="48" t="s">
        <v>11084</v>
      </c>
      <c r="PJJ1" s="48" t="s">
        <v>11085</v>
      </c>
      <c r="PJK1" s="48" t="s">
        <v>11086</v>
      </c>
      <c r="PJL1" s="48" t="s">
        <v>11087</v>
      </c>
      <c r="PJM1" s="48" t="s">
        <v>11088</v>
      </c>
      <c r="PJN1" s="48" t="s">
        <v>11089</v>
      </c>
      <c r="PJO1" s="48" t="s">
        <v>11090</v>
      </c>
      <c r="PJP1" s="48" t="s">
        <v>11091</v>
      </c>
      <c r="PJQ1" s="48" t="s">
        <v>11092</v>
      </c>
      <c r="PJR1" s="48" t="s">
        <v>11093</v>
      </c>
      <c r="PJS1" s="48" t="s">
        <v>11094</v>
      </c>
      <c r="PJT1" s="48" t="s">
        <v>11095</v>
      </c>
      <c r="PJU1" s="48" t="s">
        <v>11096</v>
      </c>
      <c r="PJV1" s="48" t="s">
        <v>11097</v>
      </c>
      <c r="PJW1" s="48" t="s">
        <v>11098</v>
      </c>
      <c r="PJX1" s="48" t="s">
        <v>11099</v>
      </c>
      <c r="PJY1" s="48" t="s">
        <v>11100</v>
      </c>
      <c r="PJZ1" s="48" t="s">
        <v>11101</v>
      </c>
      <c r="PKA1" s="48" t="s">
        <v>11102</v>
      </c>
      <c r="PKB1" s="48" t="s">
        <v>11103</v>
      </c>
      <c r="PKC1" s="48" t="s">
        <v>11104</v>
      </c>
      <c r="PKD1" s="48" t="s">
        <v>11105</v>
      </c>
      <c r="PKE1" s="48" t="s">
        <v>11106</v>
      </c>
      <c r="PKF1" s="48" t="s">
        <v>11107</v>
      </c>
      <c r="PKG1" s="48" t="s">
        <v>11108</v>
      </c>
      <c r="PKH1" s="48" t="s">
        <v>11109</v>
      </c>
      <c r="PKI1" s="48" t="s">
        <v>11110</v>
      </c>
      <c r="PKJ1" s="48" t="s">
        <v>11111</v>
      </c>
      <c r="PKK1" s="48" t="s">
        <v>11112</v>
      </c>
      <c r="PKL1" s="48" t="s">
        <v>11113</v>
      </c>
      <c r="PKM1" s="48" t="s">
        <v>11114</v>
      </c>
      <c r="PKN1" s="48" t="s">
        <v>11115</v>
      </c>
      <c r="PKO1" s="48" t="s">
        <v>11116</v>
      </c>
      <c r="PKP1" s="48" t="s">
        <v>11117</v>
      </c>
      <c r="PKQ1" s="48" t="s">
        <v>11118</v>
      </c>
      <c r="PKR1" s="48" t="s">
        <v>11119</v>
      </c>
      <c r="PKS1" s="48" t="s">
        <v>11120</v>
      </c>
      <c r="PKT1" s="48" t="s">
        <v>11121</v>
      </c>
      <c r="PKU1" s="48" t="s">
        <v>11122</v>
      </c>
      <c r="PKV1" s="48" t="s">
        <v>11123</v>
      </c>
      <c r="PKW1" s="48" t="s">
        <v>11124</v>
      </c>
      <c r="PKX1" s="48" t="s">
        <v>11125</v>
      </c>
      <c r="PKY1" s="48" t="s">
        <v>11126</v>
      </c>
      <c r="PKZ1" s="48" t="s">
        <v>11127</v>
      </c>
      <c r="PLA1" s="48" t="s">
        <v>11128</v>
      </c>
      <c r="PLB1" s="48" t="s">
        <v>11129</v>
      </c>
      <c r="PLC1" s="48" t="s">
        <v>11130</v>
      </c>
      <c r="PLD1" s="48" t="s">
        <v>11131</v>
      </c>
      <c r="PLE1" s="48" t="s">
        <v>11132</v>
      </c>
      <c r="PLF1" s="48" t="s">
        <v>11133</v>
      </c>
      <c r="PLG1" s="48" t="s">
        <v>11134</v>
      </c>
      <c r="PLH1" s="48" t="s">
        <v>11135</v>
      </c>
      <c r="PLI1" s="48" t="s">
        <v>11136</v>
      </c>
      <c r="PLJ1" s="48" t="s">
        <v>11137</v>
      </c>
      <c r="PLK1" s="48" t="s">
        <v>11138</v>
      </c>
      <c r="PLL1" s="48" t="s">
        <v>11139</v>
      </c>
      <c r="PLM1" s="48" t="s">
        <v>11140</v>
      </c>
      <c r="PLN1" s="48" t="s">
        <v>11141</v>
      </c>
      <c r="PLO1" s="48" t="s">
        <v>11142</v>
      </c>
      <c r="PLP1" s="48" t="s">
        <v>11143</v>
      </c>
      <c r="PLQ1" s="48" t="s">
        <v>11144</v>
      </c>
      <c r="PLR1" s="48" t="s">
        <v>11145</v>
      </c>
      <c r="PLS1" s="48" t="s">
        <v>11146</v>
      </c>
      <c r="PLT1" s="48" t="s">
        <v>11147</v>
      </c>
      <c r="PLU1" s="48" t="s">
        <v>11148</v>
      </c>
      <c r="PLV1" s="48" t="s">
        <v>11149</v>
      </c>
      <c r="PLW1" s="48" t="s">
        <v>11150</v>
      </c>
      <c r="PLX1" s="48" t="s">
        <v>11151</v>
      </c>
      <c r="PLY1" s="48" t="s">
        <v>11152</v>
      </c>
      <c r="PLZ1" s="48" t="s">
        <v>11153</v>
      </c>
      <c r="PMA1" s="48" t="s">
        <v>11154</v>
      </c>
      <c r="PMB1" s="48" t="s">
        <v>11155</v>
      </c>
      <c r="PMC1" s="48" t="s">
        <v>11156</v>
      </c>
      <c r="PMD1" s="48" t="s">
        <v>11157</v>
      </c>
      <c r="PME1" s="48" t="s">
        <v>11158</v>
      </c>
      <c r="PMF1" s="48" t="s">
        <v>11159</v>
      </c>
      <c r="PMG1" s="48" t="s">
        <v>11160</v>
      </c>
      <c r="PMH1" s="48" t="s">
        <v>11161</v>
      </c>
      <c r="PMI1" s="48" t="s">
        <v>11162</v>
      </c>
      <c r="PMJ1" s="48" t="s">
        <v>11163</v>
      </c>
      <c r="PMK1" s="48" t="s">
        <v>11164</v>
      </c>
      <c r="PML1" s="48" t="s">
        <v>11165</v>
      </c>
      <c r="PMM1" s="48" t="s">
        <v>11166</v>
      </c>
      <c r="PMN1" s="48" t="s">
        <v>11167</v>
      </c>
      <c r="PMO1" s="48" t="s">
        <v>11168</v>
      </c>
      <c r="PMP1" s="48" t="s">
        <v>11169</v>
      </c>
      <c r="PMQ1" s="48" t="s">
        <v>11170</v>
      </c>
      <c r="PMR1" s="48" t="s">
        <v>11171</v>
      </c>
      <c r="PMS1" s="48" t="s">
        <v>11172</v>
      </c>
      <c r="PMT1" s="48" t="s">
        <v>11173</v>
      </c>
      <c r="PMU1" s="48" t="s">
        <v>11174</v>
      </c>
      <c r="PMV1" s="48" t="s">
        <v>11175</v>
      </c>
      <c r="PMW1" s="48" t="s">
        <v>11176</v>
      </c>
      <c r="PMX1" s="48" t="s">
        <v>11177</v>
      </c>
      <c r="PMY1" s="48" t="s">
        <v>11178</v>
      </c>
      <c r="PMZ1" s="48" t="s">
        <v>11179</v>
      </c>
      <c r="PNA1" s="48" t="s">
        <v>11180</v>
      </c>
      <c r="PNB1" s="48" t="s">
        <v>11181</v>
      </c>
      <c r="PNC1" s="48" t="s">
        <v>11182</v>
      </c>
      <c r="PND1" s="48" t="s">
        <v>11183</v>
      </c>
      <c r="PNE1" s="48" t="s">
        <v>11184</v>
      </c>
      <c r="PNF1" s="48" t="s">
        <v>11185</v>
      </c>
      <c r="PNG1" s="48" t="s">
        <v>11186</v>
      </c>
      <c r="PNH1" s="48" t="s">
        <v>11187</v>
      </c>
      <c r="PNI1" s="48" t="s">
        <v>11188</v>
      </c>
      <c r="PNJ1" s="48" t="s">
        <v>11189</v>
      </c>
      <c r="PNK1" s="48" t="s">
        <v>11190</v>
      </c>
      <c r="PNL1" s="48" t="s">
        <v>11191</v>
      </c>
      <c r="PNM1" s="48" t="s">
        <v>11192</v>
      </c>
      <c r="PNN1" s="48" t="s">
        <v>11193</v>
      </c>
      <c r="PNO1" s="48" t="s">
        <v>11194</v>
      </c>
      <c r="PNP1" s="48" t="s">
        <v>11195</v>
      </c>
      <c r="PNQ1" s="48" t="s">
        <v>11196</v>
      </c>
      <c r="PNR1" s="48" t="s">
        <v>11197</v>
      </c>
      <c r="PNS1" s="48" t="s">
        <v>11198</v>
      </c>
      <c r="PNT1" s="48" t="s">
        <v>11199</v>
      </c>
      <c r="PNU1" s="48" t="s">
        <v>11200</v>
      </c>
      <c r="PNV1" s="48" t="s">
        <v>11201</v>
      </c>
      <c r="PNW1" s="48" t="s">
        <v>11202</v>
      </c>
      <c r="PNX1" s="48" t="s">
        <v>11203</v>
      </c>
      <c r="PNY1" s="48" t="s">
        <v>11204</v>
      </c>
      <c r="PNZ1" s="48" t="s">
        <v>11205</v>
      </c>
      <c r="POA1" s="48" t="s">
        <v>11206</v>
      </c>
      <c r="POB1" s="48" t="s">
        <v>11207</v>
      </c>
      <c r="POC1" s="48" t="s">
        <v>11208</v>
      </c>
      <c r="POD1" s="48" t="s">
        <v>11209</v>
      </c>
      <c r="POE1" s="48" t="s">
        <v>11210</v>
      </c>
      <c r="POF1" s="48" t="s">
        <v>11211</v>
      </c>
      <c r="POG1" s="48" t="s">
        <v>11212</v>
      </c>
      <c r="POH1" s="48" t="s">
        <v>11213</v>
      </c>
      <c r="POI1" s="48" t="s">
        <v>11214</v>
      </c>
      <c r="POJ1" s="48" t="s">
        <v>11215</v>
      </c>
      <c r="POK1" s="48" t="s">
        <v>11216</v>
      </c>
      <c r="POL1" s="48" t="s">
        <v>11217</v>
      </c>
      <c r="POM1" s="48" t="s">
        <v>11218</v>
      </c>
      <c r="PON1" s="48" t="s">
        <v>11219</v>
      </c>
      <c r="POO1" s="48" t="s">
        <v>11220</v>
      </c>
      <c r="POP1" s="48" t="s">
        <v>11221</v>
      </c>
      <c r="POQ1" s="48" t="s">
        <v>11222</v>
      </c>
      <c r="POR1" s="48" t="s">
        <v>11223</v>
      </c>
      <c r="POS1" s="48" t="s">
        <v>11224</v>
      </c>
      <c r="POT1" s="48" t="s">
        <v>11225</v>
      </c>
      <c r="POU1" s="48" t="s">
        <v>11226</v>
      </c>
      <c r="POV1" s="48" t="s">
        <v>11227</v>
      </c>
      <c r="POW1" s="48" t="s">
        <v>11228</v>
      </c>
      <c r="POX1" s="48" t="s">
        <v>11229</v>
      </c>
      <c r="POY1" s="48" t="s">
        <v>11230</v>
      </c>
      <c r="POZ1" s="48" t="s">
        <v>11231</v>
      </c>
      <c r="PPA1" s="48" t="s">
        <v>11232</v>
      </c>
      <c r="PPB1" s="48" t="s">
        <v>11233</v>
      </c>
      <c r="PPC1" s="48" t="s">
        <v>11234</v>
      </c>
      <c r="PPD1" s="48" t="s">
        <v>11235</v>
      </c>
      <c r="PPE1" s="48" t="s">
        <v>11236</v>
      </c>
      <c r="PPF1" s="48" t="s">
        <v>11237</v>
      </c>
      <c r="PPG1" s="48" t="s">
        <v>11238</v>
      </c>
      <c r="PPH1" s="48" t="s">
        <v>11239</v>
      </c>
      <c r="PPI1" s="48" t="s">
        <v>11240</v>
      </c>
      <c r="PPJ1" s="48" t="s">
        <v>11241</v>
      </c>
      <c r="PPK1" s="48" t="s">
        <v>11242</v>
      </c>
      <c r="PPL1" s="48" t="s">
        <v>11243</v>
      </c>
      <c r="PPM1" s="48" t="s">
        <v>11244</v>
      </c>
      <c r="PPN1" s="48" t="s">
        <v>11245</v>
      </c>
      <c r="PPO1" s="48" t="s">
        <v>11246</v>
      </c>
      <c r="PPP1" s="48" t="s">
        <v>11247</v>
      </c>
      <c r="PPQ1" s="48" t="s">
        <v>11248</v>
      </c>
      <c r="PPR1" s="48" t="s">
        <v>11249</v>
      </c>
      <c r="PPS1" s="48" t="s">
        <v>11250</v>
      </c>
      <c r="PPT1" s="48" t="s">
        <v>11251</v>
      </c>
      <c r="PPU1" s="48" t="s">
        <v>11252</v>
      </c>
      <c r="PPV1" s="48" t="s">
        <v>11253</v>
      </c>
      <c r="PPW1" s="48" t="s">
        <v>11254</v>
      </c>
      <c r="PPX1" s="48" t="s">
        <v>11255</v>
      </c>
      <c r="PPY1" s="48" t="s">
        <v>11256</v>
      </c>
      <c r="PPZ1" s="48" t="s">
        <v>11257</v>
      </c>
      <c r="PQA1" s="48" t="s">
        <v>11258</v>
      </c>
      <c r="PQB1" s="48" t="s">
        <v>11259</v>
      </c>
      <c r="PQC1" s="48" t="s">
        <v>11260</v>
      </c>
      <c r="PQD1" s="48" t="s">
        <v>11261</v>
      </c>
      <c r="PQE1" s="48" t="s">
        <v>11262</v>
      </c>
      <c r="PQF1" s="48" t="s">
        <v>11263</v>
      </c>
      <c r="PQG1" s="48" t="s">
        <v>11264</v>
      </c>
      <c r="PQH1" s="48" t="s">
        <v>11265</v>
      </c>
      <c r="PQI1" s="48" t="s">
        <v>11266</v>
      </c>
      <c r="PQJ1" s="48" t="s">
        <v>11267</v>
      </c>
      <c r="PQK1" s="48" t="s">
        <v>11268</v>
      </c>
      <c r="PQL1" s="48" t="s">
        <v>11269</v>
      </c>
      <c r="PQM1" s="48" t="s">
        <v>11270</v>
      </c>
      <c r="PQN1" s="48" t="s">
        <v>11271</v>
      </c>
      <c r="PQO1" s="48" t="s">
        <v>11272</v>
      </c>
      <c r="PQP1" s="48" t="s">
        <v>11273</v>
      </c>
      <c r="PQQ1" s="48" t="s">
        <v>11274</v>
      </c>
      <c r="PQR1" s="48" t="s">
        <v>11275</v>
      </c>
      <c r="PQS1" s="48" t="s">
        <v>11276</v>
      </c>
      <c r="PQT1" s="48" t="s">
        <v>11277</v>
      </c>
      <c r="PQU1" s="48" t="s">
        <v>11278</v>
      </c>
      <c r="PQV1" s="48" t="s">
        <v>11279</v>
      </c>
      <c r="PQW1" s="48" t="s">
        <v>11280</v>
      </c>
      <c r="PQX1" s="48" t="s">
        <v>11281</v>
      </c>
      <c r="PQY1" s="48" t="s">
        <v>11282</v>
      </c>
      <c r="PQZ1" s="48" t="s">
        <v>11283</v>
      </c>
      <c r="PRA1" s="48" t="s">
        <v>11284</v>
      </c>
      <c r="PRB1" s="48" t="s">
        <v>11285</v>
      </c>
      <c r="PRC1" s="48" t="s">
        <v>11286</v>
      </c>
      <c r="PRD1" s="48" t="s">
        <v>11287</v>
      </c>
      <c r="PRE1" s="48" t="s">
        <v>11288</v>
      </c>
      <c r="PRF1" s="48" t="s">
        <v>11289</v>
      </c>
      <c r="PRG1" s="48" t="s">
        <v>11290</v>
      </c>
      <c r="PRH1" s="48" t="s">
        <v>11291</v>
      </c>
      <c r="PRI1" s="48" t="s">
        <v>11292</v>
      </c>
      <c r="PRJ1" s="48" t="s">
        <v>11293</v>
      </c>
      <c r="PRK1" s="48" t="s">
        <v>11294</v>
      </c>
      <c r="PRL1" s="48" t="s">
        <v>11295</v>
      </c>
      <c r="PRM1" s="48" t="s">
        <v>11296</v>
      </c>
      <c r="PRN1" s="48" t="s">
        <v>11297</v>
      </c>
      <c r="PRO1" s="48" t="s">
        <v>11298</v>
      </c>
      <c r="PRP1" s="48" t="s">
        <v>11299</v>
      </c>
      <c r="PRQ1" s="48" t="s">
        <v>11300</v>
      </c>
      <c r="PRR1" s="48" t="s">
        <v>11301</v>
      </c>
      <c r="PRS1" s="48" t="s">
        <v>11302</v>
      </c>
      <c r="PRT1" s="48" t="s">
        <v>11303</v>
      </c>
      <c r="PRU1" s="48" t="s">
        <v>11304</v>
      </c>
      <c r="PRV1" s="48" t="s">
        <v>11305</v>
      </c>
      <c r="PRW1" s="48" t="s">
        <v>11306</v>
      </c>
      <c r="PRX1" s="48" t="s">
        <v>11307</v>
      </c>
      <c r="PRY1" s="48" t="s">
        <v>11308</v>
      </c>
      <c r="PRZ1" s="48" t="s">
        <v>11309</v>
      </c>
      <c r="PSA1" s="48" t="s">
        <v>11310</v>
      </c>
      <c r="PSB1" s="48" t="s">
        <v>11311</v>
      </c>
      <c r="PSC1" s="48" t="s">
        <v>11312</v>
      </c>
      <c r="PSD1" s="48" t="s">
        <v>11313</v>
      </c>
      <c r="PSE1" s="48" t="s">
        <v>11314</v>
      </c>
      <c r="PSF1" s="48" t="s">
        <v>11315</v>
      </c>
      <c r="PSG1" s="48" t="s">
        <v>11316</v>
      </c>
      <c r="PSH1" s="48" t="s">
        <v>11317</v>
      </c>
      <c r="PSI1" s="48" t="s">
        <v>11318</v>
      </c>
      <c r="PSJ1" s="48" t="s">
        <v>11319</v>
      </c>
      <c r="PSK1" s="48" t="s">
        <v>11320</v>
      </c>
      <c r="PSL1" s="48" t="s">
        <v>11321</v>
      </c>
      <c r="PSM1" s="48" t="s">
        <v>11322</v>
      </c>
      <c r="PSN1" s="48" t="s">
        <v>11323</v>
      </c>
      <c r="PSO1" s="48" t="s">
        <v>11324</v>
      </c>
      <c r="PSP1" s="48" t="s">
        <v>11325</v>
      </c>
      <c r="PSQ1" s="48" t="s">
        <v>11326</v>
      </c>
      <c r="PSR1" s="48" t="s">
        <v>11327</v>
      </c>
      <c r="PSS1" s="48" t="s">
        <v>11328</v>
      </c>
      <c r="PST1" s="48" t="s">
        <v>11329</v>
      </c>
      <c r="PSU1" s="48" t="s">
        <v>11330</v>
      </c>
      <c r="PSV1" s="48" t="s">
        <v>11331</v>
      </c>
      <c r="PSW1" s="48" t="s">
        <v>11332</v>
      </c>
      <c r="PSX1" s="48" t="s">
        <v>11333</v>
      </c>
      <c r="PSY1" s="48" t="s">
        <v>11334</v>
      </c>
      <c r="PSZ1" s="48" t="s">
        <v>11335</v>
      </c>
      <c r="PTA1" s="48" t="s">
        <v>11336</v>
      </c>
      <c r="PTB1" s="48" t="s">
        <v>11337</v>
      </c>
      <c r="PTC1" s="48" t="s">
        <v>11338</v>
      </c>
      <c r="PTD1" s="48" t="s">
        <v>11339</v>
      </c>
      <c r="PTE1" s="48" t="s">
        <v>11340</v>
      </c>
      <c r="PTF1" s="48" t="s">
        <v>11341</v>
      </c>
      <c r="PTG1" s="48" t="s">
        <v>11342</v>
      </c>
      <c r="PTH1" s="48" t="s">
        <v>11343</v>
      </c>
      <c r="PTI1" s="48" t="s">
        <v>11344</v>
      </c>
      <c r="PTJ1" s="48" t="s">
        <v>11345</v>
      </c>
      <c r="PTK1" s="48" t="s">
        <v>11346</v>
      </c>
      <c r="PTL1" s="48" t="s">
        <v>11347</v>
      </c>
      <c r="PTM1" s="48" t="s">
        <v>11348</v>
      </c>
      <c r="PTN1" s="48" t="s">
        <v>11349</v>
      </c>
      <c r="PTO1" s="48" t="s">
        <v>11350</v>
      </c>
      <c r="PTP1" s="48" t="s">
        <v>11351</v>
      </c>
      <c r="PTQ1" s="48" t="s">
        <v>11352</v>
      </c>
      <c r="PTR1" s="48" t="s">
        <v>11353</v>
      </c>
      <c r="PTS1" s="48" t="s">
        <v>11354</v>
      </c>
      <c r="PTT1" s="48" t="s">
        <v>11355</v>
      </c>
      <c r="PTU1" s="48" t="s">
        <v>11356</v>
      </c>
      <c r="PTV1" s="48" t="s">
        <v>11357</v>
      </c>
      <c r="PTW1" s="48" t="s">
        <v>11358</v>
      </c>
      <c r="PTX1" s="48" t="s">
        <v>11359</v>
      </c>
      <c r="PTY1" s="48" t="s">
        <v>11360</v>
      </c>
      <c r="PTZ1" s="48" t="s">
        <v>11361</v>
      </c>
      <c r="PUA1" s="48" t="s">
        <v>11362</v>
      </c>
      <c r="PUB1" s="48" t="s">
        <v>11363</v>
      </c>
      <c r="PUC1" s="48" t="s">
        <v>11364</v>
      </c>
      <c r="PUD1" s="48" t="s">
        <v>11365</v>
      </c>
      <c r="PUE1" s="48" t="s">
        <v>11366</v>
      </c>
      <c r="PUF1" s="48" t="s">
        <v>11367</v>
      </c>
      <c r="PUG1" s="48" t="s">
        <v>11368</v>
      </c>
      <c r="PUH1" s="48" t="s">
        <v>11369</v>
      </c>
      <c r="PUI1" s="48" t="s">
        <v>11370</v>
      </c>
      <c r="PUJ1" s="48" t="s">
        <v>11371</v>
      </c>
      <c r="PUK1" s="48" t="s">
        <v>11372</v>
      </c>
      <c r="PUL1" s="48" t="s">
        <v>11373</v>
      </c>
      <c r="PUM1" s="48" t="s">
        <v>11374</v>
      </c>
      <c r="PUN1" s="48" t="s">
        <v>11375</v>
      </c>
      <c r="PUO1" s="48" t="s">
        <v>11376</v>
      </c>
      <c r="PUP1" s="48" t="s">
        <v>11377</v>
      </c>
      <c r="PUQ1" s="48" t="s">
        <v>11378</v>
      </c>
      <c r="PUR1" s="48" t="s">
        <v>11379</v>
      </c>
      <c r="PUS1" s="48" t="s">
        <v>11380</v>
      </c>
      <c r="PUT1" s="48" t="s">
        <v>11381</v>
      </c>
      <c r="PUU1" s="48" t="s">
        <v>11382</v>
      </c>
      <c r="PUV1" s="48" t="s">
        <v>11383</v>
      </c>
      <c r="PUW1" s="48" t="s">
        <v>11384</v>
      </c>
      <c r="PUX1" s="48" t="s">
        <v>11385</v>
      </c>
      <c r="PUY1" s="48" t="s">
        <v>11386</v>
      </c>
      <c r="PUZ1" s="48" t="s">
        <v>11387</v>
      </c>
      <c r="PVA1" s="48" t="s">
        <v>11388</v>
      </c>
      <c r="PVB1" s="48" t="s">
        <v>11389</v>
      </c>
      <c r="PVC1" s="48" t="s">
        <v>11390</v>
      </c>
      <c r="PVD1" s="48" t="s">
        <v>11391</v>
      </c>
      <c r="PVE1" s="48" t="s">
        <v>11392</v>
      </c>
      <c r="PVF1" s="48" t="s">
        <v>11393</v>
      </c>
      <c r="PVG1" s="48" t="s">
        <v>11394</v>
      </c>
      <c r="PVH1" s="48" t="s">
        <v>11395</v>
      </c>
      <c r="PVI1" s="48" t="s">
        <v>11396</v>
      </c>
      <c r="PVJ1" s="48" t="s">
        <v>11397</v>
      </c>
      <c r="PVK1" s="48" t="s">
        <v>11398</v>
      </c>
      <c r="PVL1" s="48" t="s">
        <v>11399</v>
      </c>
      <c r="PVM1" s="48" t="s">
        <v>11400</v>
      </c>
      <c r="PVN1" s="48" t="s">
        <v>11401</v>
      </c>
      <c r="PVO1" s="48" t="s">
        <v>11402</v>
      </c>
      <c r="PVP1" s="48" t="s">
        <v>11403</v>
      </c>
      <c r="PVQ1" s="48" t="s">
        <v>11404</v>
      </c>
      <c r="PVR1" s="48" t="s">
        <v>11405</v>
      </c>
      <c r="PVS1" s="48" t="s">
        <v>11406</v>
      </c>
      <c r="PVT1" s="48" t="s">
        <v>11407</v>
      </c>
      <c r="PVU1" s="48" t="s">
        <v>11408</v>
      </c>
      <c r="PVV1" s="48" t="s">
        <v>11409</v>
      </c>
      <c r="PVW1" s="48" t="s">
        <v>11410</v>
      </c>
      <c r="PVX1" s="48" t="s">
        <v>11411</v>
      </c>
      <c r="PVY1" s="48" t="s">
        <v>11412</v>
      </c>
      <c r="PVZ1" s="48" t="s">
        <v>11413</v>
      </c>
      <c r="PWA1" s="48" t="s">
        <v>11414</v>
      </c>
      <c r="PWB1" s="48" t="s">
        <v>11415</v>
      </c>
      <c r="PWC1" s="48" t="s">
        <v>11416</v>
      </c>
      <c r="PWD1" s="48" t="s">
        <v>11417</v>
      </c>
      <c r="PWE1" s="48" t="s">
        <v>11418</v>
      </c>
      <c r="PWF1" s="48" t="s">
        <v>11419</v>
      </c>
      <c r="PWG1" s="48" t="s">
        <v>11420</v>
      </c>
      <c r="PWH1" s="48" t="s">
        <v>11421</v>
      </c>
      <c r="PWI1" s="48" t="s">
        <v>11422</v>
      </c>
      <c r="PWJ1" s="48" t="s">
        <v>11423</v>
      </c>
      <c r="PWK1" s="48" t="s">
        <v>11424</v>
      </c>
      <c r="PWL1" s="48" t="s">
        <v>11425</v>
      </c>
      <c r="PWM1" s="48" t="s">
        <v>11426</v>
      </c>
      <c r="PWN1" s="48" t="s">
        <v>11427</v>
      </c>
      <c r="PWO1" s="48" t="s">
        <v>11428</v>
      </c>
      <c r="PWP1" s="48" t="s">
        <v>11429</v>
      </c>
      <c r="PWQ1" s="48" t="s">
        <v>11430</v>
      </c>
      <c r="PWR1" s="48" t="s">
        <v>11431</v>
      </c>
      <c r="PWS1" s="48" t="s">
        <v>11432</v>
      </c>
      <c r="PWT1" s="48" t="s">
        <v>11433</v>
      </c>
      <c r="PWU1" s="48" t="s">
        <v>11434</v>
      </c>
      <c r="PWV1" s="48" t="s">
        <v>11435</v>
      </c>
      <c r="PWW1" s="48" t="s">
        <v>11436</v>
      </c>
      <c r="PWX1" s="48" t="s">
        <v>11437</v>
      </c>
      <c r="PWY1" s="48" t="s">
        <v>11438</v>
      </c>
      <c r="PWZ1" s="48" t="s">
        <v>11439</v>
      </c>
      <c r="PXA1" s="48" t="s">
        <v>11440</v>
      </c>
      <c r="PXB1" s="48" t="s">
        <v>11441</v>
      </c>
      <c r="PXC1" s="48" t="s">
        <v>11442</v>
      </c>
      <c r="PXD1" s="48" t="s">
        <v>11443</v>
      </c>
      <c r="PXE1" s="48" t="s">
        <v>11444</v>
      </c>
      <c r="PXF1" s="48" t="s">
        <v>11445</v>
      </c>
      <c r="PXG1" s="48" t="s">
        <v>11446</v>
      </c>
      <c r="PXH1" s="48" t="s">
        <v>11447</v>
      </c>
      <c r="PXI1" s="48" t="s">
        <v>11448</v>
      </c>
      <c r="PXJ1" s="48" t="s">
        <v>11449</v>
      </c>
      <c r="PXK1" s="48" t="s">
        <v>11450</v>
      </c>
      <c r="PXL1" s="48" t="s">
        <v>11451</v>
      </c>
      <c r="PXM1" s="48" t="s">
        <v>11452</v>
      </c>
      <c r="PXN1" s="48" t="s">
        <v>11453</v>
      </c>
      <c r="PXO1" s="48" t="s">
        <v>11454</v>
      </c>
      <c r="PXP1" s="48" t="s">
        <v>11455</v>
      </c>
      <c r="PXQ1" s="48" t="s">
        <v>11456</v>
      </c>
      <c r="PXR1" s="48" t="s">
        <v>11457</v>
      </c>
      <c r="PXS1" s="48" t="s">
        <v>11458</v>
      </c>
      <c r="PXT1" s="48" t="s">
        <v>11459</v>
      </c>
      <c r="PXU1" s="48" t="s">
        <v>11460</v>
      </c>
      <c r="PXV1" s="48" t="s">
        <v>11461</v>
      </c>
      <c r="PXW1" s="48" t="s">
        <v>11462</v>
      </c>
      <c r="PXX1" s="48" t="s">
        <v>11463</v>
      </c>
      <c r="PXY1" s="48" t="s">
        <v>11464</v>
      </c>
      <c r="PXZ1" s="48" t="s">
        <v>11465</v>
      </c>
      <c r="PYA1" s="48" t="s">
        <v>11466</v>
      </c>
      <c r="PYB1" s="48" t="s">
        <v>11467</v>
      </c>
      <c r="PYC1" s="48" t="s">
        <v>11468</v>
      </c>
      <c r="PYD1" s="48" t="s">
        <v>11469</v>
      </c>
      <c r="PYE1" s="48" t="s">
        <v>11470</v>
      </c>
      <c r="PYF1" s="48" t="s">
        <v>11471</v>
      </c>
      <c r="PYG1" s="48" t="s">
        <v>11472</v>
      </c>
      <c r="PYH1" s="48" t="s">
        <v>11473</v>
      </c>
      <c r="PYI1" s="48" t="s">
        <v>11474</v>
      </c>
      <c r="PYJ1" s="48" t="s">
        <v>11475</v>
      </c>
      <c r="PYK1" s="48" t="s">
        <v>11476</v>
      </c>
      <c r="PYL1" s="48" t="s">
        <v>11477</v>
      </c>
      <c r="PYM1" s="48" t="s">
        <v>11478</v>
      </c>
      <c r="PYN1" s="48" t="s">
        <v>11479</v>
      </c>
      <c r="PYO1" s="48" t="s">
        <v>11480</v>
      </c>
      <c r="PYP1" s="48" t="s">
        <v>11481</v>
      </c>
      <c r="PYQ1" s="48" t="s">
        <v>11482</v>
      </c>
      <c r="PYR1" s="48" t="s">
        <v>11483</v>
      </c>
      <c r="PYS1" s="48" t="s">
        <v>11484</v>
      </c>
      <c r="PYT1" s="48" t="s">
        <v>11485</v>
      </c>
      <c r="PYU1" s="48" t="s">
        <v>11486</v>
      </c>
      <c r="PYV1" s="48" t="s">
        <v>11487</v>
      </c>
      <c r="PYW1" s="48" t="s">
        <v>11488</v>
      </c>
      <c r="PYX1" s="48" t="s">
        <v>11489</v>
      </c>
      <c r="PYY1" s="48" t="s">
        <v>11490</v>
      </c>
      <c r="PYZ1" s="48" t="s">
        <v>11491</v>
      </c>
      <c r="PZA1" s="48" t="s">
        <v>11492</v>
      </c>
      <c r="PZB1" s="48" t="s">
        <v>11493</v>
      </c>
      <c r="PZC1" s="48" t="s">
        <v>11494</v>
      </c>
      <c r="PZD1" s="48" t="s">
        <v>11495</v>
      </c>
      <c r="PZE1" s="48" t="s">
        <v>11496</v>
      </c>
      <c r="PZF1" s="48" t="s">
        <v>11497</v>
      </c>
      <c r="PZG1" s="48" t="s">
        <v>11498</v>
      </c>
      <c r="PZH1" s="48" t="s">
        <v>11499</v>
      </c>
      <c r="PZI1" s="48" t="s">
        <v>11500</v>
      </c>
      <c r="PZJ1" s="48" t="s">
        <v>11501</v>
      </c>
      <c r="PZK1" s="48" t="s">
        <v>11502</v>
      </c>
      <c r="PZL1" s="48" t="s">
        <v>11503</v>
      </c>
      <c r="PZM1" s="48" t="s">
        <v>11504</v>
      </c>
      <c r="PZN1" s="48" t="s">
        <v>11505</v>
      </c>
      <c r="PZO1" s="48" t="s">
        <v>11506</v>
      </c>
      <c r="PZP1" s="48" t="s">
        <v>11507</v>
      </c>
      <c r="PZQ1" s="48" t="s">
        <v>11508</v>
      </c>
      <c r="PZR1" s="48" t="s">
        <v>11509</v>
      </c>
      <c r="PZS1" s="48" t="s">
        <v>11510</v>
      </c>
      <c r="PZT1" s="48" t="s">
        <v>11511</v>
      </c>
      <c r="PZU1" s="48" t="s">
        <v>11512</v>
      </c>
      <c r="PZV1" s="48" t="s">
        <v>11513</v>
      </c>
      <c r="PZW1" s="48" t="s">
        <v>11514</v>
      </c>
      <c r="PZX1" s="48" t="s">
        <v>11515</v>
      </c>
      <c r="PZY1" s="48" t="s">
        <v>11516</v>
      </c>
      <c r="PZZ1" s="48" t="s">
        <v>11517</v>
      </c>
      <c r="QAA1" s="48" t="s">
        <v>11518</v>
      </c>
      <c r="QAB1" s="48" t="s">
        <v>11519</v>
      </c>
      <c r="QAC1" s="48" t="s">
        <v>11520</v>
      </c>
      <c r="QAD1" s="48" t="s">
        <v>11521</v>
      </c>
      <c r="QAE1" s="48" t="s">
        <v>11522</v>
      </c>
      <c r="QAF1" s="48" t="s">
        <v>11523</v>
      </c>
      <c r="QAG1" s="48" t="s">
        <v>11524</v>
      </c>
      <c r="QAH1" s="48" t="s">
        <v>11525</v>
      </c>
      <c r="QAI1" s="48" t="s">
        <v>11526</v>
      </c>
      <c r="QAJ1" s="48" t="s">
        <v>11527</v>
      </c>
      <c r="QAK1" s="48" t="s">
        <v>11528</v>
      </c>
      <c r="QAL1" s="48" t="s">
        <v>11529</v>
      </c>
      <c r="QAM1" s="48" t="s">
        <v>11530</v>
      </c>
      <c r="QAN1" s="48" t="s">
        <v>11531</v>
      </c>
      <c r="QAO1" s="48" t="s">
        <v>11532</v>
      </c>
      <c r="QAP1" s="48" t="s">
        <v>11533</v>
      </c>
      <c r="QAQ1" s="48" t="s">
        <v>11534</v>
      </c>
      <c r="QAR1" s="48" t="s">
        <v>11535</v>
      </c>
      <c r="QAS1" s="48" t="s">
        <v>11536</v>
      </c>
      <c r="QAT1" s="48" t="s">
        <v>11537</v>
      </c>
      <c r="QAU1" s="48" t="s">
        <v>11538</v>
      </c>
      <c r="QAV1" s="48" t="s">
        <v>11539</v>
      </c>
      <c r="QAW1" s="48" t="s">
        <v>11540</v>
      </c>
      <c r="QAX1" s="48" t="s">
        <v>11541</v>
      </c>
      <c r="QAY1" s="48" t="s">
        <v>11542</v>
      </c>
      <c r="QAZ1" s="48" t="s">
        <v>11543</v>
      </c>
      <c r="QBA1" s="48" t="s">
        <v>11544</v>
      </c>
      <c r="QBB1" s="48" t="s">
        <v>11545</v>
      </c>
      <c r="QBC1" s="48" t="s">
        <v>11546</v>
      </c>
      <c r="QBD1" s="48" t="s">
        <v>11547</v>
      </c>
      <c r="QBE1" s="48" t="s">
        <v>11548</v>
      </c>
      <c r="QBF1" s="48" t="s">
        <v>11549</v>
      </c>
      <c r="QBG1" s="48" t="s">
        <v>11550</v>
      </c>
      <c r="QBH1" s="48" t="s">
        <v>11551</v>
      </c>
      <c r="QBI1" s="48" t="s">
        <v>11552</v>
      </c>
      <c r="QBJ1" s="48" t="s">
        <v>11553</v>
      </c>
      <c r="QBK1" s="48" t="s">
        <v>11554</v>
      </c>
      <c r="QBL1" s="48" t="s">
        <v>11555</v>
      </c>
      <c r="QBM1" s="48" t="s">
        <v>11556</v>
      </c>
      <c r="QBN1" s="48" t="s">
        <v>11557</v>
      </c>
      <c r="QBO1" s="48" t="s">
        <v>11558</v>
      </c>
      <c r="QBP1" s="48" t="s">
        <v>11559</v>
      </c>
      <c r="QBQ1" s="48" t="s">
        <v>11560</v>
      </c>
      <c r="QBR1" s="48" t="s">
        <v>11561</v>
      </c>
      <c r="QBS1" s="48" t="s">
        <v>11562</v>
      </c>
      <c r="QBT1" s="48" t="s">
        <v>11563</v>
      </c>
      <c r="QBU1" s="48" t="s">
        <v>11564</v>
      </c>
      <c r="QBV1" s="48" t="s">
        <v>11565</v>
      </c>
      <c r="QBW1" s="48" t="s">
        <v>11566</v>
      </c>
      <c r="QBX1" s="48" t="s">
        <v>11567</v>
      </c>
      <c r="QBY1" s="48" t="s">
        <v>11568</v>
      </c>
      <c r="QBZ1" s="48" t="s">
        <v>11569</v>
      </c>
      <c r="QCA1" s="48" t="s">
        <v>11570</v>
      </c>
      <c r="QCB1" s="48" t="s">
        <v>11571</v>
      </c>
      <c r="QCC1" s="48" t="s">
        <v>11572</v>
      </c>
      <c r="QCD1" s="48" t="s">
        <v>11573</v>
      </c>
      <c r="QCE1" s="48" t="s">
        <v>11574</v>
      </c>
      <c r="QCF1" s="48" t="s">
        <v>11575</v>
      </c>
      <c r="QCG1" s="48" t="s">
        <v>11576</v>
      </c>
      <c r="QCH1" s="48" t="s">
        <v>11577</v>
      </c>
      <c r="QCI1" s="48" t="s">
        <v>11578</v>
      </c>
      <c r="QCJ1" s="48" t="s">
        <v>11579</v>
      </c>
      <c r="QCK1" s="48" t="s">
        <v>11580</v>
      </c>
      <c r="QCL1" s="48" t="s">
        <v>11581</v>
      </c>
      <c r="QCM1" s="48" t="s">
        <v>11582</v>
      </c>
      <c r="QCN1" s="48" t="s">
        <v>11583</v>
      </c>
      <c r="QCO1" s="48" t="s">
        <v>11584</v>
      </c>
      <c r="QCP1" s="48" t="s">
        <v>11585</v>
      </c>
      <c r="QCQ1" s="48" t="s">
        <v>11586</v>
      </c>
      <c r="QCR1" s="48" t="s">
        <v>11587</v>
      </c>
      <c r="QCS1" s="48" t="s">
        <v>11588</v>
      </c>
      <c r="QCT1" s="48" t="s">
        <v>11589</v>
      </c>
      <c r="QCU1" s="48" t="s">
        <v>11590</v>
      </c>
      <c r="QCV1" s="48" t="s">
        <v>11591</v>
      </c>
      <c r="QCW1" s="48" t="s">
        <v>11592</v>
      </c>
      <c r="QCX1" s="48" t="s">
        <v>11593</v>
      </c>
      <c r="QCY1" s="48" t="s">
        <v>11594</v>
      </c>
      <c r="QCZ1" s="48" t="s">
        <v>11595</v>
      </c>
      <c r="QDA1" s="48" t="s">
        <v>11596</v>
      </c>
      <c r="QDB1" s="48" t="s">
        <v>11597</v>
      </c>
      <c r="QDC1" s="48" t="s">
        <v>11598</v>
      </c>
      <c r="QDD1" s="48" t="s">
        <v>11599</v>
      </c>
      <c r="QDE1" s="48" t="s">
        <v>11600</v>
      </c>
      <c r="QDF1" s="48" t="s">
        <v>11601</v>
      </c>
      <c r="QDG1" s="48" t="s">
        <v>11602</v>
      </c>
      <c r="QDH1" s="48" t="s">
        <v>11603</v>
      </c>
      <c r="QDI1" s="48" t="s">
        <v>11604</v>
      </c>
      <c r="QDJ1" s="48" t="s">
        <v>11605</v>
      </c>
      <c r="QDK1" s="48" t="s">
        <v>11606</v>
      </c>
      <c r="QDL1" s="48" t="s">
        <v>11607</v>
      </c>
      <c r="QDM1" s="48" t="s">
        <v>11608</v>
      </c>
      <c r="QDN1" s="48" t="s">
        <v>11609</v>
      </c>
      <c r="QDO1" s="48" t="s">
        <v>11610</v>
      </c>
      <c r="QDP1" s="48" t="s">
        <v>11611</v>
      </c>
      <c r="QDQ1" s="48" t="s">
        <v>11612</v>
      </c>
      <c r="QDR1" s="48" t="s">
        <v>11613</v>
      </c>
      <c r="QDS1" s="48" t="s">
        <v>11614</v>
      </c>
      <c r="QDT1" s="48" t="s">
        <v>11615</v>
      </c>
      <c r="QDU1" s="48" t="s">
        <v>11616</v>
      </c>
      <c r="QDV1" s="48" t="s">
        <v>11617</v>
      </c>
      <c r="QDW1" s="48" t="s">
        <v>11618</v>
      </c>
      <c r="QDX1" s="48" t="s">
        <v>11619</v>
      </c>
      <c r="QDY1" s="48" t="s">
        <v>11620</v>
      </c>
      <c r="QDZ1" s="48" t="s">
        <v>11621</v>
      </c>
      <c r="QEA1" s="48" t="s">
        <v>11622</v>
      </c>
      <c r="QEB1" s="48" t="s">
        <v>11623</v>
      </c>
      <c r="QEC1" s="48" t="s">
        <v>11624</v>
      </c>
      <c r="QED1" s="48" t="s">
        <v>11625</v>
      </c>
      <c r="QEE1" s="48" t="s">
        <v>11626</v>
      </c>
      <c r="QEF1" s="48" t="s">
        <v>11627</v>
      </c>
      <c r="QEG1" s="48" t="s">
        <v>11628</v>
      </c>
      <c r="QEH1" s="48" t="s">
        <v>11629</v>
      </c>
      <c r="QEI1" s="48" t="s">
        <v>11630</v>
      </c>
      <c r="QEJ1" s="48" t="s">
        <v>11631</v>
      </c>
      <c r="QEK1" s="48" t="s">
        <v>11632</v>
      </c>
      <c r="QEL1" s="48" t="s">
        <v>11633</v>
      </c>
      <c r="QEM1" s="48" t="s">
        <v>11634</v>
      </c>
      <c r="QEN1" s="48" t="s">
        <v>11635</v>
      </c>
      <c r="QEO1" s="48" t="s">
        <v>11636</v>
      </c>
      <c r="QEP1" s="48" t="s">
        <v>11637</v>
      </c>
      <c r="QEQ1" s="48" t="s">
        <v>11638</v>
      </c>
      <c r="QER1" s="48" t="s">
        <v>11639</v>
      </c>
      <c r="QES1" s="48" t="s">
        <v>11640</v>
      </c>
      <c r="QET1" s="48" t="s">
        <v>11641</v>
      </c>
      <c r="QEU1" s="48" t="s">
        <v>11642</v>
      </c>
      <c r="QEV1" s="48" t="s">
        <v>11643</v>
      </c>
      <c r="QEW1" s="48" t="s">
        <v>11644</v>
      </c>
      <c r="QEX1" s="48" t="s">
        <v>11645</v>
      </c>
      <c r="QEY1" s="48" t="s">
        <v>11646</v>
      </c>
      <c r="QEZ1" s="48" t="s">
        <v>11647</v>
      </c>
      <c r="QFA1" s="48" t="s">
        <v>11648</v>
      </c>
      <c r="QFB1" s="48" t="s">
        <v>11649</v>
      </c>
      <c r="QFC1" s="48" t="s">
        <v>11650</v>
      </c>
      <c r="QFD1" s="48" t="s">
        <v>11651</v>
      </c>
      <c r="QFE1" s="48" t="s">
        <v>11652</v>
      </c>
      <c r="QFF1" s="48" t="s">
        <v>11653</v>
      </c>
      <c r="QFG1" s="48" t="s">
        <v>11654</v>
      </c>
      <c r="QFH1" s="48" t="s">
        <v>11655</v>
      </c>
      <c r="QFI1" s="48" t="s">
        <v>11656</v>
      </c>
      <c r="QFJ1" s="48" t="s">
        <v>11657</v>
      </c>
      <c r="QFK1" s="48" t="s">
        <v>11658</v>
      </c>
      <c r="QFL1" s="48" t="s">
        <v>11659</v>
      </c>
      <c r="QFM1" s="48" t="s">
        <v>11660</v>
      </c>
      <c r="QFN1" s="48" t="s">
        <v>11661</v>
      </c>
      <c r="QFO1" s="48" t="s">
        <v>11662</v>
      </c>
      <c r="QFP1" s="48" t="s">
        <v>11663</v>
      </c>
      <c r="QFQ1" s="48" t="s">
        <v>11664</v>
      </c>
      <c r="QFR1" s="48" t="s">
        <v>11665</v>
      </c>
      <c r="QFS1" s="48" t="s">
        <v>11666</v>
      </c>
      <c r="QFT1" s="48" t="s">
        <v>11667</v>
      </c>
      <c r="QFU1" s="48" t="s">
        <v>11668</v>
      </c>
      <c r="QFV1" s="48" t="s">
        <v>11669</v>
      </c>
      <c r="QFW1" s="48" t="s">
        <v>11670</v>
      </c>
      <c r="QFX1" s="48" t="s">
        <v>11671</v>
      </c>
      <c r="QFY1" s="48" t="s">
        <v>11672</v>
      </c>
      <c r="QFZ1" s="48" t="s">
        <v>11673</v>
      </c>
      <c r="QGA1" s="48" t="s">
        <v>11674</v>
      </c>
      <c r="QGB1" s="48" t="s">
        <v>11675</v>
      </c>
      <c r="QGC1" s="48" t="s">
        <v>11676</v>
      </c>
      <c r="QGD1" s="48" t="s">
        <v>11677</v>
      </c>
      <c r="QGE1" s="48" t="s">
        <v>11678</v>
      </c>
      <c r="QGF1" s="48" t="s">
        <v>11679</v>
      </c>
      <c r="QGG1" s="48" t="s">
        <v>11680</v>
      </c>
      <c r="QGH1" s="48" t="s">
        <v>11681</v>
      </c>
      <c r="QGI1" s="48" t="s">
        <v>11682</v>
      </c>
      <c r="QGJ1" s="48" t="s">
        <v>11683</v>
      </c>
      <c r="QGK1" s="48" t="s">
        <v>11684</v>
      </c>
      <c r="QGL1" s="48" t="s">
        <v>11685</v>
      </c>
      <c r="QGM1" s="48" t="s">
        <v>11686</v>
      </c>
      <c r="QGN1" s="48" t="s">
        <v>11687</v>
      </c>
      <c r="QGO1" s="48" t="s">
        <v>11688</v>
      </c>
      <c r="QGP1" s="48" t="s">
        <v>11689</v>
      </c>
      <c r="QGQ1" s="48" t="s">
        <v>11690</v>
      </c>
      <c r="QGR1" s="48" t="s">
        <v>11691</v>
      </c>
      <c r="QGS1" s="48" t="s">
        <v>11692</v>
      </c>
      <c r="QGT1" s="48" t="s">
        <v>11693</v>
      </c>
      <c r="QGU1" s="48" t="s">
        <v>11694</v>
      </c>
      <c r="QGV1" s="48" t="s">
        <v>11695</v>
      </c>
      <c r="QGW1" s="48" t="s">
        <v>11696</v>
      </c>
      <c r="QGX1" s="48" t="s">
        <v>11697</v>
      </c>
      <c r="QGY1" s="48" t="s">
        <v>11698</v>
      </c>
      <c r="QGZ1" s="48" t="s">
        <v>11699</v>
      </c>
      <c r="QHA1" s="48" t="s">
        <v>11700</v>
      </c>
      <c r="QHB1" s="48" t="s">
        <v>11701</v>
      </c>
      <c r="QHC1" s="48" t="s">
        <v>11702</v>
      </c>
      <c r="QHD1" s="48" t="s">
        <v>11703</v>
      </c>
      <c r="QHE1" s="48" t="s">
        <v>11704</v>
      </c>
      <c r="QHF1" s="48" t="s">
        <v>11705</v>
      </c>
      <c r="QHG1" s="48" t="s">
        <v>11706</v>
      </c>
      <c r="QHH1" s="48" t="s">
        <v>11707</v>
      </c>
      <c r="QHI1" s="48" t="s">
        <v>11708</v>
      </c>
      <c r="QHJ1" s="48" t="s">
        <v>11709</v>
      </c>
      <c r="QHK1" s="48" t="s">
        <v>11710</v>
      </c>
      <c r="QHL1" s="48" t="s">
        <v>11711</v>
      </c>
      <c r="QHM1" s="48" t="s">
        <v>11712</v>
      </c>
      <c r="QHN1" s="48" t="s">
        <v>11713</v>
      </c>
      <c r="QHO1" s="48" t="s">
        <v>11714</v>
      </c>
      <c r="QHP1" s="48" t="s">
        <v>11715</v>
      </c>
      <c r="QHQ1" s="48" t="s">
        <v>11716</v>
      </c>
      <c r="QHR1" s="48" t="s">
        <v>11717</v>
      </c>
      <c r="QHS1" s="48" t="s">
        <v>11718</v>
      </c>
      <c r="QHT1" s="48" t="s">
        <v>11719</v>
      </c>
      <c r="QHU1" s="48" t="s">
        <v>11720</v>
      </c>
      <c r="QHV1" s="48" t="s">
        <v>11721</v>
      </c>
      <c r="QHW1" s="48" t="s">
        <v>11722</v>
      </c>
      <c r="QHX1" s="48" t="s">
        <v>11723</v>
      </c>
      <c r="QHY1" s="48" t="s">
        <v>11724</v>
      </c>
      <c r="QHZ1" s="48" t="s">
        <v>11725</v>
      </c>
      <c r="QIA1" s="48" t="s">
        <v>11726</v>
      </c>
      <c r="QIB1" s="48" t="s">
        <v>11727</v>
      </c>
      <c r="QIC1" s="48" t="s">
        <v>11728</v>
      </c>
      <c r="QID1" s="48" t="s">
        <v>11729</v>
      </c>
      <c r="QIE1" s="48" t="s">
        <v>11730</v>
      </c>
      <c r="QIF1" s="48" t="s">
        <v>11731</v>
      </c>
      <c r="QIG1" s="48" t="s">
        <v>11732</v>
      </c>
      <c r="QIH1" s="48" t="s">
        <v>11733</v>
      </c>
      <c r="QII1" s="48" t="s">
        <v>11734</v>
      </c>
      <c r="QIJ1" s="48" t="s">
        <v>11735</v>
      </c>
      <c r="QIK1" s="48" t="s">
        <v>11736</v>
      </c>
      <c r="QIL1" s="48" t="s">
        <v>11737</v>
      </c>
      <c r="QIM1" s="48" t="s">
        <v>11738</v>
      </c>
      <c r="QIN1" s="48" t="s">
        <v>11739</v>
      </c>
      <c r="QIO1" s="48" t="s">
        <v>11740</v>
      </c>
      <c r="QIP1" s="48" t="s">
        <v>11741</v>
      </c>
      <c r="QIQ1" s="48" t="s">
        <v>11742</v>
      </c>
      <c r="QIR1" s="48" t="s">
        <v>11743</v>
      </c>
      <c r="QIS1" s="48" t="s">
        <v>11744</v>
      </c>
      <c r="QIT1" s="48" t="s">
        <v>11745</v>
      </c>
      <c r="QIU1" s="48" t="s">
        <v>11746</v>
      </c>
      <c r="QIV1" s="48" t="s">
        <v>11747</v>
      </c>
      <c r="QIW1" s="48" t="s">
        <v>11748</v>
      </c>
      <c r="QIX1" s="48" t="s">
        <v>11749</v>
      </c>
      <c r="QIY1" s="48" t="s">
        <v>11750</v>
      </c>
      <c r="QIZ1" s="48" t="s">
        <v>11751</v>
      </c>
      <c r="QJA1" s="48" t="s">
        <v>11752</v>
      </c>
      <c r="QJB1" s="48" t="s">
        <v>11753</v>
      </c>
      <c r="QJC1" s="48" t="s">
        <v>11754</v>
      </c>
      <c r="QJD1" s="48" t="s">
        <v>11755</v>
      </c>
      <c r="QJE1" s="48" t="s">
        <v>11756</v>
      </c>
      <c r="QJF1" s="48" t="s">
        <v>11757</v>
      </c>
      <c r="QJG1" s="48" t="s">
        <v>11758</v>
      </c>
      <c r="QJH1" s="48" t="s">
        <v>11759</v>
      </c>
      <c r="QJI1" s="48" t="s">
        <v>11760</v>
      </c>
      <c r="QJJ1" s="48" t="s">
        <v>11761</v>
      </c>
      <c r="QJK1" s="48" t="s">
        <v>11762</v>
      </c>
      <c r="QJL1" s="48" t="s">
        <v>11763</v>
      </c>
      <c r="QJM1" s="48" t="s">
        <v>11764</v>
      </c>
      <c r="QJN1" s="48" t="s">
        <v>11765</v>
      </c>
      <c r="QJO1" s="48" t="s">
        <v>11766</v>
      </c>
      <c r="QJP1" s="48" t="s">
        <v>11767</v>
      </c>
      <c r="QJQ1" s="48" t="s">
        <v>11768</v>
      </c>
      <c r="QJR1" s="48" t="s">
        <v>11769</v>
      </c>
      <c r="QJS1" s="48" t="s">
        <v>11770</v>
      </c>
      <c r="QJT1" s="48" t="s">
        <v>11771</v>
      </c>
      <c r="QJU1" s="48" t="s">
        <v>11772</v>
      </c>
      <c r="QJV1" s="48" t="s">
        <v>11773</v>
      </c>
      <c r="QJW1" s="48" t="s">
        <v>11774</v>
      </c>
      <c r="QJX1" s="48" t="s">
        <v>11775</v>
      </c>
      <c r="QJY1" s="48" t="s">
        <v>11776</v>
      </c>
      <c r="QJZ1" s="48" t="s">
        <v>11777</v>
      </c>
      <c r="QKA1" s="48" t="s">
        <v>11778</v>
      </c>
      <c r="QKB1" s="48" t="s">
        <v>11779</v>
      </c>
      <c r="QKC1" s="48" t="s">
        <v>11780</v>
      </c>
      <c r="QKD1" s="48" t="s">
        <v>11781</v>
      </c>
      <c r="QKE1" s="48" t="s">
        <v>11782</v>
      </c>
      <c r="QKF1" s="48" t="s">
        <v>11783</v>
      </c>
      <c r="QKG1" s="48" t="s">
        <v>11784</v>
      </c>
      <c r="QKH1" s="48" t="s">
        <v>11785</v>
      </c>
      <c r="QKI1" s="48" t="s">
        <v>11786</v>
      </c>
      <c r="QKJ1" s="48" t="s">
        <v>11787</v>
      </c>
      <c r="QKK1" s="48" t="s">
        <v>11788</v>
      </c>
      <c r="QKL1" s="48" t="s">
        <v>11789</v>
      </c>
      <c r="QKM1" s="48" t="s">
        <v>11790</v>
      </c>
      <c r="QKN1" s="48" t="s">
        <v>11791</v>
      </c>
      <c r="QKO1" s="48" t="s">
        <v>11792</v>
      </c>
      <c r="QKP1" s="48" t="s">
        <v>11793</v>
      </c>
      <c r="QKQ1" s="48" t="s">
        <v>11794</v>
      </c>
      <c r="QKR1" s="48" t="s">
        <v>11795</v>
      </c>
      <c r="QKS1" s="48" t="s">
        <v>11796</v>
      </c>
      <c r="QKT1" s="48" t="s">
        <v>11797</v>
      </c>
      <c r="QKU1" s="48" t="s">
        <v>11798</v>
      </c>
      <c r="QKV1" s="48" t="s">
        <v>11799</v>
      </c>
      <c r="QKW1" s="48" t="s">
        <v>11800</v>
      </c>
      <c r="QKX1" s="48" t="s">
        <v>11801</v>
      </c>
      <c r="QKY1" s="48" t="s">
        <v>11802</v>
      </c>
      <c r="QKZ1" s="48" t="s">
        <v>11803</v>
      </c>
      <c r="QLA1" s="48" t="s">
        <v>11804</v>
      </c>
      <c r="QLB1" s="48" t="s">
        <v>11805</v>
      </c>
      <c r="QLC1" s="48" t="s">
        <v>11806</v>
      </c>
      <c r="QLD1" s="48" t="s">
        <v>11807</v>
      </c>
      <c r="QLE1" s="48" t="s">
        <v>11808</v>
      </c>
      <c r="QLF1" s="48" t="s">
        <v>11809</v>
      </c>
      <c r="QLG1" s="48" t="s">
        <v>11810</v>
      </c>
      <c r="QLH1" s="48" t="s">
        <v>11811</v>
      </c>
      <c r="QLI1" s="48" t="s">
        <v>11812</v>
      </c>
      <c r="QLJ1" s="48" t="s">
        <v>11813</v>
      </c>
      <c r="QLK1" s="48" t="s">
        <v>11814</v>
      </c>
      <c r="QLL1" s="48" t="s">
        <v>11815</v>
      </c>
      <c r="QLM1" s="48" t="s">
        <v>11816</v>
      </c>
      <c r="QLN1" s="48" t="s">
        <v>11817</v>
      </c>
      <c r="QLO1" s="48" t="s">
        <v>11818</v>
      </c>
      <c r="QLP1" s="48" t="s">
        <v>11819</v>
      </c>
      <c r="QLQ1" s="48" t="s">
        <v>11820</v>
      </c>
      <c r="QLR1" s="48" t="s">
        <v>11821</v>
      </c>
      <c r="QLS1" s="48" t="s">
        <v>11822</v>
      </c>
      <c r="QLT1" s="48" t="s">
        <v>11823</v>
      </c>
      <c r="QLU1" s="48" t="s">
        <v>11824</v>
      </c>
      <c r="QLV1" s="48" t="s">
        <v>11825</v>
      </c>
      <c r="QLW1" s="48" t="s">
        <v>11826</v>
      </c>
      <c r="QLX1" s="48" t="s">
        <v>11827</v>
      </c>
      <c r="QLY1" s="48" t="s">
        <v>11828</v>
      </c>
      <c r="QLZ1" s="48" t="s">
        <v>11829</v>
      </c>
      <c r="QMA1" s="48" t="s">
        <v>11830</v>
      </c>
      <c r="QMB1" s="48" t="s">
        <v>11831</v>
      </c>
      <c r="QMC1" s="48" t="s">
        <v>11832</v>
      </c>
      <c r="QMD1" s="48" t="s">
        <v>11833</v>
      </c>
      <c r="QME1" s="48" t="s">
        <v>11834</v>
      </c>
      <c r="QMF1" s="48" t="s">
        <v>11835</v>
      </c>
      <c r="QMG1" s="48" t="s">
        <v>11836</v>
      </c>
      <c r="QMH1" s="48" t="s">
        <v>11837</v>
      </c>
      <c r="QMI1" s="48" t="s">
        <v>11838</v>
      </c>
      <c r="QMJ1" s="48" t="s">
        <v>11839</v>
      </c>
      <c r="QMK1" s="48" t="s">
        <v>11840</v>
      </c>
      <c r="QML1" s="48" t="s">
        <v>11841</v>
      </c>
      <c r="QMM1" s="48" t="s">
        <v>11842</v>
      </c>
      <c r="QMN1" s="48" t="s">
        <v>11843</v>
      </c>
      <c r="QMO1" s="48" t="s">
        <v>11844</v>
      </c>
      <c r="QMP1" s="48" t="s">
        <v>11845</v>
      </c>
      <c r="QMQ1" s="48" t="s">
        <v>11846</v>
      </c>
      <c r="QMR1" s="48" t="s">
        <v>11847</v>
      </c>
      <c r="QMS1" s="48" t="s">
        <v>11848</v>
      </c>
      <c r="QMT1" s="48" t="s">
        <v>11849</v>
      </c>
      <c r="QMU1" s="48" t="s">
        <v>11850</v>
      </c>
      <c r="QMV1" s="48" t="s">
        <v>11851</v>
      </c>
      <c r="QMW1" s="48" t="s">
        <v>11852</v>
      </c>
      <c r="QMX1" s="48" t="s">
        <v>11853</v>
      </c>
      <c r="QMY1" s="48" t="s">
        <v>11854</v>
      </c>
      <c r="QMZ1" s="48" t="s">
        <v>11855</v>
      </c>
      <c r="QNA1" s="48" t="s">
        <v>11856</v>
      </c>
      <c r="QNB1" s="48" t="s">
        <v>11857</v>
      </c>
      <c r="QNC1" s="48" t="s">
        <v>11858</v>
      </c>
      <c r="QND1" s="48" t="s">
        <v>11859</v>
      </c>
      <c r="QNE1" s="48" t="s">
        <v>11860</v>
      </c>
      <c r="QNF1" s="48" t="s">
        <v>11861</v>
      </c>
      <c r="QNG1" s="48" t="s">
        <v>11862</v>
      </c>
      <c r="QNH1" s="48" t="s">
        <v>11863</v>
      </c>
      <c r="QNI1" s="48" t="s">
        <v>11864</v>
      </c>
      <c r="QNJ1" s="48" t="s">
        <v>11865</v>
      </c>
      <c r="QNK1" s="48" t="s">
        <v>11866</v>
      </c>
      <c r="QNL1" s="48" t="s">
        <v>11867</v>
      </c>
      <c r="QNM1" s="48" t="s">
        <v>11868</v>
      </c>
      <c r="QNN1" s="48" t="s">
        <v>11869</v>
      </c>
      <c r="QNO1" s="48" t="s">
        <v>11870</v>
      </c>
      <c r="QNP1" s="48" t="s">
        <v>11871</v>
      </c>
      <c r="QNQ1" s="48" t="s">
        <v>11872</v>
      </c>
      <c r="QNR1" s="48" t="s">
        <v>11873</v>
      </c>
      <c r="QNS1" s="48" t="s">
        <v>11874</v>
      </c>
      <c r="QNT1" s="48" t="s">
        <v>11875</v>
      </c>
      <c r="QNU1" s="48" t="s">
        <v>11876</v>
      </c>
      <c r="QNV1" s="48" t="s">
        <v>11877</v>
      </c>
      <c r="QNW1" s="48" t="s">
        <v>11878</v>
      </c>
      <c r="QNX1" s="48" t="s">
        <v>11879</v>
      </c>
      <c r="QNY1" s="48" t="s">
        <v>11880</v>
      </c>
      <c r="QNZ1" s="48" t="s">
        <v>11881</v>
      </c>
      <c r="QOA1" s="48" t="s">
        <v>11882</v>
      </c>
      <c r="QOB1" s="48" t="s">
        <v>11883</v>
      </c>
      <c r="QOC1" s="48" t="s">
        <v>11884</v>
      </c>
      <c r="QOD1" s="48" t="s">
        <v>11885</v>
      </c>
      <c r="QOE1" s="48" t="s">
        <v>11886</v>
      </c>
      <c r="QOF1" s="48" t="s">
        <v>11887</v>
      </c>
      <c r="QOG1" s="48" t="s">
        <v>11888</v>
      </c>
      <c r="QOH1" s="48" t="s">
        <v>11889</v>
      </c>
      <c r="QOI1" s="48" t="s">
        <v>11890</v>
      </c>
      <c r="QOJ1" s="48" t="s">
        <v>11891</v>
      </c>
      <c r="QOK1" s="48" t="s">
        <v>11892</v>
      </c>
      <c r="QOL1" s="48" t="s">
        <v>11893</v>
      </c>
      <c r="QOM1" s="48" t="s">
        <v>11894</v>
      </c>
      <c r="QON1" s="48" t="s">
        <v>11895</v>
      </c>
      <c r="QOO1" s="48" t="s">
        <v>11896</v>
      </c>
      <c r="QOP1" s="48" t="s">
        <v>11897</v>
      </c>
      <c r="QOQ1" s="48" t="s">
        <v>11898</v>
      </c>
      <c r="QOR1" s="48" t="s">
        <v>11899</v>
      </c>
      <c r="QOS1" s="48" t="s">
        <v>11900</v>
      </c>
      <c r="QOT1" s="48" t="s">
        <v>11901</v>
      </c>
      <c r="QOU1" s="48" t="s">
        <v>11902</v>
      </c>
      <c r="QOV1" s="48" t="s">
        <v>11903</v>
      </c>
      <c r="QOW1" s="48" t="s">
        <v>11904</v>
      </c>
      <c r="QOX1" s="48" t="s">
        <v>11905</v>
      </c>
      <c r="QOY1" s="48" t="s">
        <v>11906</v>
      </c>
      <c r="QOZ1" s="48" t="s">
        <v>11907</v>
      </c>
      <c r="QPA1" s="48" t="s">
        <v>11908</v>
      </c>
      <c r="QPB1" s="48" t="s">
        <v>11909</v>
      </c>
      <c r="QPC1" s="48" t="s">
        <v>11910</v>
      </c>
      <c r="QPD1" s="48" t="s">
        <v>11911</v>
      </c>
      <c r="QPE1" s="48" t="s">
        <v>11912</v>
      </c>
      <c r="QPF1" s="48" t="s">
        <v>11913</v>
      </c>
      <c r="QPG1" s="48" t="s">
        <v>11914</v>
      </c>
      <c r="QPH1" s="48" t="s">
        <v>11915</v>
      </c>
      <c r="QPI1" s="48" t="s">
        <v>11916</v>
      </c>
      <c r="QPJ1" s="48" t="s">
        <v>11917</v>
      </c>
      <c r="QPK1" s="48" t="s">
        <v>11918</v>
      </c>
      <c r="QPL1" s="48" t="s">
        <v>11919</v>
      </c>
      <c r="QPM1" s="48" t="s">
        <v>11920</v>
      </c>
      <c r="QPN1" s="48" t="s">
        <v>11921</v>
      </c>
      <c r="QPO1" s="48" t="s">
        <v>11922</v>
      </c>
      <c r="QPP1" s="48" t="s">
        <v>11923</v>
      </c>
      <c r="QPQ1" s="48" t="s">
        <v>11924</v>
      </c>
      <c r="QPR1" s="48" t="s">
        <v>11925</v>
      </c>
      <c r="QPS1" s="48" t="s">
        <v>11926</v>
      </c>
      <c r="QPT1" s="48" t="s">
        <v>11927</v>
      </c>
      <c r="QPU1" s="48" t="s">
        <v>11928</v>
      </c>
      <c r="QPV1" s="48" t="s">
        <v>11929</v>
      </c>
      <c r="QPW1" s="48" t="s">
        <v>11930</v>
      </c>
      <c r="QPX1" s="48" t="s">
        <v>11931</v>
      </c>
      <c r="QPY1" s="48" t="s">
        <v>11932</v>
      </c>
      <c r="QPZ1" s="48" t="s">
        <v>11933</v>
      </c>
      <c r="QQA1" s="48" t="s">
        <v>11934</v>
      </c>
      <c r="QQB1" s="48" t="s">
        <v>11935</v>
      </c>
      <c r="QQC1" s="48" t="s">
        <v>11936</v>
      </c>
      <c r="QQD1" s="48" t="s">
        <v>11937</v>
      </c>
      <c r="QQE1" s="48" t="s">
        <v>11938</v>
      </c>
      <c r="QQF1" s="48" t="s">
        <v>11939</v>
      </c>
      <c r="QQG1" s="48" t="s">
        <v>11940</v>
      </c>
      <c r="QQH1" s="48" t="s">
        <v>11941</v>
      </c>
      <c r="QQI1" s="48" t="s">
        <v>11942</v>
      </c>
      <c r="QQJ1" s="48" t="s">
        <v>11943</v>
      </c>
      <c r="QQK1" s="48" t="s">
        <v>11944</v>
      </c>
      <c r="QQL1" s="48" t="s">
        <v>11945</v>
      </c>
      <c r="QQM1" s="48" t="s">
        <v>11946</v>
      </c>
      <c r="QQN1" s="48" t="s">
        <v>11947</v>
      </c>
      <c r="QQO1" s="48" t="s">
        <v>11948</v>
      </c>
      <c r="QQP1" s="48" t="s">
        <v>11949</v>
      </c>
      <c r="QQQ1" s="48" t="s">
        <v>11950</v>
      </c>
      <c r="QQR1" s="48" t="s">
        <v>11951</v>
      </c>
      <c r="QQS1" s="48" t="s">
        <v>11952</v>
      </c>
      <c r="QQT1" s="48" t="s">
        <v>11953</v>
      </c>
      <c r="QQU1" s="48" t="s">
        <v>11954</v>
      </c>
      <c r="QQV1" s="48" t="s">
        <v>11955</v>
      </c>
      <c r="QQW1" s="48" t="s">
        <v>11956</v>
      </c>
      <c r="QQX1" s="48" t="s">
        <v>11957</v>
      </c>
      <c r="QQY1" s="48" t="s">
        <v>11958</v>
      </c>
      <c r="QQZ1" s="48" t="s">
        <v>11959</v>
      </c>
      <c r="QRA1" s="48" t="s">
        <v>11960</v>
      </c>
      <c r="QRB1" s="48" t="s">
        <v>11961</v>
      </c>
      <c r="QRC1" s="48" t="s">
        <v>11962</v>
      </c>
      <c r="QRD1" s="48" t="s">
        <v>11963</v>
      </c>
      <c r="QRE1" s="48" t="s">
        <v>11964</v>
      </c>
      <c r="QRF1" s="48" t="s">
        <v>11965</v>
      </c>
      <c r="QRG1" s="48" t="s">
        <v>11966</v>
      </c>
      <c r="QRH1" s="48" t="s">
        <v>11967</v>
      </c>
      <c r="QRI1" s="48" t="s">
        <v>11968</v>
      </c>
      <c r="QRJ1" s="48" t="s">
        <v>11969</v>
      </c>
      <c r="QRK1" s="48" t="s">
        <v>11970</v>
      </c>
      <c r="QRL1" s="48" t="s">
        <v>11971</v>
      </c>
      <c r="QRM1" s="48" t="s">
        <v>11972</v>
      </c>
      <c r="QRN1" s="48" t="s">
        <v>11973</v>
      </c>
      <c r="QRO1" s="48" t="s">
        <v>11974</v>
      </c>
      <c r="QRP1" s="48" t="s">
        <v>11975</v>
      </c>
      <c r="QRQ1" s="48" t="s">
        <v>11976</v>
      </c>
      <c r="QRR1" s="48" t="s">
        <v>11977</v>
      </c>
      <c r="QRS1" s="48" t="s">
        <v>11978</v>
      </c>
      <c r="QRT1" s="48" t="s">
        <v>11979</v>
      </c>
      <c r="QRU1" s="48" t="s">
        <v>11980</v>
      </c>
      <c r="QRV1" s="48" t="s">
        <v>11981</v>
      </c>
      <c r="QRW1" s="48" t="s">
        <v>11982</v>
      </c>
      <c r="QRX1" s="48" t="s">
        <v>11983</v>
      </c>
      <c r="QRY1" s="48" t="s">
        <v>11984</v>
      </c>
      <c r="QRZ1" s="48" t="s">
        <v>11985</v>
      </c>
      <c r="QSA1" s="48" t="s">
        <v>11986</v>
      </c>
      <c r="QSB1" s="48" t="s">
        <v>11987</v>
      </c>
      <c r="QSC1" s="48" t="s">
        <v>11988</v>
      </c>
      <c r="QSD1" s="48" t="s">
        <v>11989</v>
      </c>
      <c r="QSE1" s="48" t="s">
        <v>11990</v>
      </c>
      <c r="QSF1" s="48" t="s">
        <v>11991</v>
      </c>
      <c r="QSG1" s="48" t="s">
        <v>11992</v>
      </c>
      <c r="QSH1" s="48" t="s">
        <v>11993</v>
      </c>
      <c r="QSI1" s="48" t="s">
        <v>11994</v>
      </c>
      <c r="QSJ1" s="48" t="s">
        <v>11995</v>
      </c>
      <c r="QSK1" s="48" t="s">
        <v>11996</v>
      </c>
      <c r="QSL1" s="48" t="s">
        <v>11997</v>
      </c>
      <c r="QSM1" s="48" t="s">
        <v>11998</v>
      </c>
      <c r="QSN1" s="48" t="s">
        <v>11999</v>
      </c>
      <c r="QSO1" s="48" t="s">
        <v>12000</v>
      </c>
      <c r="QSP1" s="48" t="s">
        <v>12001</v>
      </c>
      <c r="QSQ1" s="48" t="s">
        <v>12002</v>
      </c>
      <c r="QSR1" s="48" t="s">
        <v>12003</v>
      </c>
      <c r="QSS1" s="48" t="s">
        <v>12004</v>
      </c>
      <c r="QST1" s="48" t="s">
        <v>12005</v>
      </c>
      <c r="QSU1" s="48" t="s">
        <v>12006</v>
      </c>
      <c r="QSV1" s="48" t="s">
        <v>12007</v>
      </c>
      <c r="QSW1" s="48" t="s">
        <v>12008</v>
      </c>
      <c r="QSX1" s="48" t="s">
        <v>12009</v>
      </c>
      <c r="QSY1" s="48" t="s">
        <v>12010</v>
      </c>
      <c r="QSZ1" s="48" t="s">
        <v>12011</v>
      </c>
      <c r="QTA1" s="48" t="s">
        <v>12012</v>
      </c>
      <c r="QTB1" s="48" t="s">
        <v>12013</v>
      </c>
      <c r="QTC1" s="48" t="s">
        <v>12014</v>
      </c>
      <c r="QTD1" s="48" t="s">
        <v>12015</v>
      </c>
      <c r="QTE1" s="48" t="s">
        <v>12016</v>
      </c>
      <c r="QTF1" s="48" t="s">
        <v>12017</v>
      </c>
      <c r="QTG1" s="48" t="s">
        <v>12018</v>
      </c>
      <c r="QTH1" s="48" t="s">
        <v>12019</v>
      </c>
      <c r="QTI1" s="48" t="s">
        <v>12020</v>
      </c>
      <c r="QTJ1" s="48" t="s">
        <v>12021</v>
      </c>
      <c r="QTK1" s="48" t="s">
        <v>12022</v>
      </c>
      <c r="QTL1" s="48" t="s">
        <v>12023</v>
      </c>
      <c r="QTM1" s="48" t="s">
        <v>12024</v>
      </c>
      <c r="QTN1" s="48" t="s">
        <v>12025</v>
      </c>
      <c r="QTO1" s="48" t="s">
        <v>12026</v>
      </c>
      <c r="QTP1" s="48" t="s">
        <v>12027</v>
      </c>
      <c r="QTQ1" s="48" t="s">
        <v>12028</v>
      </c>
      <c r="QTR1" s="48" t="s">
        <v>12029</v>
      </c>
      <c r="QTS1" s="48" t="s">
        <v>12030</v>
      </c>
      <c r="QTT1" s="48" t="s">
        <v>12031</v>
      </c>
      <c r="QTU1" s="48" t="s">
        <v>12032</v>
      </c>
      <c r="QTV1" s="48" t="s">
        <v>12033</v>
      </c>
      <c r="QTW1" s="48" t="s">
        <v>12034</v>
      </c>
      <c r="QTX1" s="48" t="s">
        <v>12035</v>
      </c>
      <c r="QTY1" s="48" t="s">
        <v>12036</v>
      </c>
      <c r="QTZ1" s="48" t="s">
        <v>12037</v>
      </c>
      <c r="QUA1" s="48" t="s">
        <v>12038</v>
      </c>
      <c r="QUB1" s="48" t="s">
        <v>12039</v>
      </c>
      <c r="QUC1" s="48" t="s">
        <v>12040</v>
      </c>
      <c r="QUD1" s="48" t="s">
        <v>12041</v>
      </c>
      <c r="QUE1" s="48" t="s">
        <v>12042</v>
      </c>
      <c r="QUF1" s="48" t="s">
        <v>12043</v>
      </c>
      <c r="QUG1" s="48" t="s">
        <v>12044</v>
      </c>
      <c r="QUH1" s="48" t="s">
        <v>12045</v>
      </c>
      <c r="QUI1" s="48" t="s">
        <v>12046</v>
      </c>
      <c r="QUJ1" s="48" t="s">
        <v>12047</v>
      </c>
      <c r="QUK1" s="48" t="s">
        <v>12048</v>
      </c>
      <c r="QUL1" s="48" t="s">
        <v>12049</v>
      </c>
      <c r="QUM1" s="48" t="s">
        <v>12050</v>
      </c>
      <c r="QUN1" s="48" t="s">
        <v>12051</v>
      </c>
      <c r="QUO1" s="48" t="s">
        <v>12052</v>
      </c>
      <c r="QUP1" s="48" t="s">
        <v>12053</v>
      </c>
      <c r="QUQ1" s="48" t="s">
        <v>12054</v>
      </c>
      <c r="QUR1" s="48" t="s">
        <v>12055</v>
      </c>
      <c r="QUS1" s="48" t="s">
        <v>12056</v>
      </c>
      <c r="QUT1" s="48" t="s">
        <v>12057</v>
      </c>
      <c r="QUU1" s="48" t="s">
        <v>12058</v>
      </c>
      <c r="QUV1" s="48" t="s">
        <v>12059</v>
      </c>
      <c r="QUW1" s="48" t="s">
        <v>12060</v>
      </c>
      <c r="QUX1" s="48" t="s">
        <v>12061</v>
      </c>
      <c r="QUY1" s="48" t="s">
        <v>12062</v>
      </c>
      <c r="QUZ1" s="48" t="s">
        <v>12063</v>
      </c>
      <c r="QVA1" s="48" t="s">
        <v>12064</v>
      </c>
      <c r="QVB1" s="48" t="s">
        <v>12065</v>
      </c>
      <c r="QVC1" s="48" t="s">
        <v>12066</v>
      </c>
      <c r="QVD1" s="48" t="s">
        <v>12067</v>
      </c>
      <c r="QVE1" s="48" t="s">
        <v>12068</v>
      </c>
      <c r="QVF1" s="48" t="s">
        <v>12069</v>
      </c>
      <c r="QVG1" s="48" t="s">
        <v>12070</v>
      </c>
      <c r="QVH1" s="48" t="s">
        <v>12071</v>
      </c>
      <c r="QVI1" s="48" t="s">
        <v>12072</v>
      </c>
      <c r="QVJ1" s="48" t="s">
        <v>12073</v>
      </c>
      <c r="QVK1" s="48" t="s">
        <v>12074</v>
      </c>
      <c r="QVL1" s="48" t="s">
        <v>12075</v>
      </c>
      <c r="QVM1" s="48" t="s">
        <v>12076</v>
      </c>
      <c r="QVN1" s="48" t="s">
        <v>12077</v>
      </c>
      <c r="QVO1" s="48" t="s">
        <v>12078</v>
      </c>
      <c r="QVP1" s="48" t="s">
        <v>12079</v>
      </c>
      <c r="QVQ1" s="48" t="s">
        <v>12080</v>
      </c>
      <c r="QVR1" s="48" t="s">
        <v>12081</v>
      </c>
      <c r="QVS1" s="48" t="s">
        <v>12082</v>
      </c>
      <c r="QVT1" s="48" t="s">
        <v>12083</v>
      </c>
      <c r="QVU1" s="48" t="s">
        <v>12084</v>
      </c>
      <c r="QVV1" s="48" t="s">
        <v>12085</v>
      </c>
      <c r="QVW1" s="48" t="s">
        <v>12086</v>
      </c>
      <c r="QVX1" s="48" t="s">
        <v>12087</v>
      </c>
      <c r="QVY1" s="48" t="s">
        <v>12088</v>
      </c>
      <c r="QVZ1" s="48" t="s">
        <v>12089</v>
      </c>
      <c r="QWA1" s="48" t="s">
        <v>12090</v>
      </c>
      <c r="QWB1" s="48" t="s">
        <v>12091</v>
      </c>
      <c r="QWC1" s="48" t="s">
        <v>12092</v>
      </c>
      <c r="QWD1" s="48" t="s">
        <v>12093</v>
      </c>
      <c r="QWE1" s="48" t="s">
        <v>12094</v>
      </c>
      <c r="QWF1" s="48" t="s">
        <v>12095</v>
      </c>
      <c r="QWG1" s="48" t="s">
        <v>12096</v>
      </c>
      <c r="QWH1" s="48" t="s">
        <v>12097</v>
      </c>
      <c r="QWI1" s="48" t="s">
        <v>12098</v>
      </c>
      <c r="QWJ1" s="48" t="s">
        <v>12099</v>
      </c>
      <c r="QWK1" s="48" t="s">
        <v>12100</v>
      </c>
      <c r="QWL1" s="48" t="s">
        <v>12101</v>
      </c>
      <c r="QWM1" s="48" t="s">
        <v>12102</v>
      </c>
      <c r="QWN1" s="48" t="s">
        <v>12103</v>
      </c>
      <c r="QWO1" s="48" t="s">
        <v>12104</v>
      </c>
      <c r="QWP1" s="48" t="s">
        <v>12105</v>
      </c>
      <c r="QWQ1" s="48" t="s">
        <v>12106</v>
      </c>
      <c r="QWR1" s="48" t="s">
        <v>12107</v>
      </c>
      <c r="QWS1" s="48" t="s">
        <v>12108</v>
      </c>
      <c r="QWT1" s="48" t="s">
        <v>12109</v>
      </c>
      <c r="QWU1" s="48" t="s">
        <v>12110</v>
      </c>
      <c r="QWV1" s="48" t="s">
        <v>12111</v>
      </c>
      <c r="QWW1" s="48" t="s">
        <v>12112</v>
      </c>
      <c r="QWX1" s="48" t="s">
        <v>12113</v>
      </c>
      <c r="QWY1" s="48" t="s">
        <v>12114</v>
      </c>
      <c r="QWZ1" s="48" t="s">
        <v>12115</v>
      </c>
      <c r="QXA1" s="48" t="s">
        <v>12116</v>
      </c>
      <c r="QXB1" s="48" t="s">
        <v>12117</v>
      </c>
      <c r="QXC1" s="48" t="s">
        <v>12118</v>
      </c>
      <c r="QXD1" s="48" t="s">
        <v>12119</v>
      </c>
      <c r="QXE1" s="48" t="s">
        <v>12120</v>
      </c>
      <c r="QXF1" s="48" t="s">
        <v>12121</v>
      </c>
      <c r="QXG1" s="48" t="s">
        <v>12122</v>
      </c>
      <c r="QXH1" s="48" t="s">
        <v>12123</v>
      </c>
      <c r="QXI1" s="48" t="s">
        <v>12124</v>
      </c>
      <c r="QXJ1" s="48" t="s">
        <v>12125</v>
      </c>
      <c r="QXK1" s="48" t="s">
        <v>12126</v>
      </c>
      <c r="QXL1" s="48" t="s">
        <v>12127</v>
      </c>
      <c r="QXM1" s="48" t="s">
        <v>12128</v>
      </c>
      <c r="QXN1" s="48" t="s">
        <v>12129</v>
      </c>
      <c r="QXO1" s="48" t="s">
        <v>12130</v>
      </c>
      <c r="QXP1" s="48" t="s">
        <v>12131</v>
      </c>
      <c r="QXQ1" s="48" t="s">
        <v>12132</v>
      </c>
      <c r="QXR1" s="48" t="s">
        <v>12133</v>
      </c>
      <c r="QXS1" s="48" t="s">
        <v>12134</v>
      </c>
      <c r="QXT1" s="48" t="s">
        <v>12135</v>
      </c>
      <c r="QXU1" s="48" t="s">
        <v>12136</v>
      </c>
      <c r="QXV1" s="48" t="s">
        <v>12137</v>
      </c>
      <c r="QXW1" s="48" t="s">
        <v>12138</v>
      </c>
      <c r="QXX1" s="48" t="s">
        <v>12139</v>
      </c>
      <c r="QXY1" s="48" t="s">
        <v>12140</v>
      </c>
      <c r="QXZ1" s="48" t="s">
        <v>12141</v>
      </c>
      <c r="QYA1" s="48" t="s">
        <v>12142</v>
      </c>
      <c r="QYB1" s="48" t="s">
        <v>12143</v>
      </c>
      <c r="QYC1" s="48" t="s">
        <v>12144</v>
      </c>
      <c r="QYD1" s="48" t="s">
        <v>12145</v>
      </c>
      <c r="QYE1" s="48" t="s">
        <v>12146</v>
      </c>
      <c r="QYF1" s="48" t="s">
        <v>12147</v>
      </c>
      <c r="QYG1" s="48" t="s">
        <v>12148</v>
      </c>
      <c r="QYH1" s="48" t="s">
        <v>12149</v>
      </c>
      <c r="QYI1" s="48" t="s">
        <v>12150</v>
      </c>
      <c r="QYJ1" s="48" t="s">
        <v>12151</v>
      </c>
      <c r="QYK1" s="48" t="s">
        <v>12152</v>
      </c>
      <c r="QYL1" s="48" t="s">
        <v>12153</v>
      </c>
      <c r="QYM1" s="48" t="s">
        <v>12154</v>
      </c>
      <c r="QYN1" s="48" t="s">
        <v>12155</v>
      </c>
      <c r="QYO1" s="48" t="s">
        <v>12156</v>
      </c>
      <c r="QYP1" s="48" t="s">
        <v>12157</v>
      </c>
      <c r="QYQ1" s="48" t="s">
        <v>12158</v>
      </c>
      <c r="QYR1" s="48" t="s">
        <v>12159</v>
      </c>
      <c r="QYS1" s="48" t="s">
        <v>12160</v>
      </c>
      <c r="QYT1" s="48" t="s">
        <v>12161</v>
      </c>
      <c r="QYU1" s="48" t="s">
        <v>12162</v>
      </c>
      <c r="QYV1" s="48" t="s">
        <v>12163</v>
      </c>
      <c r="QYW1" s="48" t="s">
        <v>12164</v>
      </c>
      <c r="QYX1" s="48" t="s">
        <v>12165</v>
      </c>
      <c r="QYY1" s="48" t="s">
        <v>12166</v>
      </c>
      <c r="QYZ1" s="48" t="s">
        <v>12167</v>
      </c>
      <c r="QZA1" s="48" t="s">
        <v>12168</v>
      </c>
      <c r="QZB1" s="48" t="s">
        <v>12169</v>
      </c>
      <c r="QZC1" s="48" t="s">
        <v>12170</v>
      </c>
      <c r="QZD1" s="48" t="s">
        <v>12171</v>
      </c>
      <c r="QZE1" s="48" t="s">
        <v>12172</v>
      </c>
      <c r="QZF1" s="48" t="s">
        <v>12173</v>
      </c>
      <c r="QZG1" s="48" t="s">
        <v>12174</v>
      </c>
      <c r="QZH1" s="48" t="s">
        <v>12175</v>
      </c>
      <c r="QZI1" s="48" t="s">
        <v>12176</v>
      </c>
      <c r="QZJ1" s="48" t="s">
        <v>12177</v>
      </c>
      <c r="QZK1" s="48" t="s">
        <v>12178</v>
      </c>
      <c r="QZL1" s="48" t="s">
        <v>12179</v>
      </c>
      <c r="QZM1" s="48" t="s">
        <v>12180</v>
      </c>
      <c r="QZN1" s="48" t="s">
        <v>12181</v>
      </c>
      <c r="QZO1" s="48" t="s">
        <v>12182</v>
      </c>
      <c r="QZP1" s="48" t="s">
        <v>12183</v>
      </c>
      <c r="QZQ1" s="48" t="s">
        <v>12184</v>
      </c>
      <c r="QZR1" s="48" t="s">
        <v>12185</v>
      </c>
      <c r="QZS1" s="48" t="s">
        <v>12186</v>
      </c>
      <c r="QZT1" s="48" t="s">
        <v>12187</v>
      </c>
      <c r="QZU1" s="48" t="s">
        <v>12188</v>
      </c>
      <c r="QZV1" s="48" t="s">
        <v>12189</v>
      </c>
      <c r="QZW1" s="48" t="s">
        <v>12190</v>
      </c>
      <c r="QZX1" s="48" t="s">
        <v>12191</v>
      </c>
      <c r="QZY1" s="48" t="s">
        <v>12192</v>
      </c>
      <c r="QZZ1" s="48" t="s">
        <v>12193</v>
      </c>
      <c r="RAA1" s="48" t="s">
        <v>12194</v>
      </c>
      <c r="RAB1" s="48" t="s">
        <v>12195</v>
      </c>
      <c r="RAC1" s="48" t="s">
        <v>12196</v>
      </c>
      <c r="RAD1" s="48" t="s">
        <v>12197</v>
      </c>
      <c r="RAE1" s="48" t="s">
        <v>12198</v>
      </c>
      <c r="RAF1" s="48" t="s">
        <v>12199</v>
      </c>
      <c r="RAG1" s="48" t="s">
        <v>12200</v>
      </c>
      <c r="RAH1" s="48" t="s">
        <v>12201</v>
      </c>
      <c r="RAI1" s="48" t="s">
        <v>12202</v>
      </c>
      <c r="RAJ1" s="48" t="s">
        <v>12203</v>
      </c>
      <c r="RAK1" s="48" t="s">
        <v>12204</v>
      </c>
      <c r="RAL1" s="48" t="s">
        <v>12205</v>
      </c>
      <c r="RAM1" s="48" t="s">
        <v>12206</v>
      </c>
      <c r="RAN1" s="48" t="s">
        <v>12207</v>
      </c>
      <c r="RAO1" s="48" t="s">
        <v>12208</v>
      </c>
      <c r="RAP1" s="48" t="s">
        <v>12209</v>
      </c>
      <c r="RAQ1" s="48" t="s">
        <v>12210</v>
      </c>
      <c r="RAR1" s="48" t="s">
        <v>12211</v>
      </c>
      <c r="RAS1" s="48" t="s">
        <v>12212</v>
      </c>
      <c r="RAT1" s="48" t="s">
        <v>12213</v>
      </c>
      <c r="RAU1" s="48" t="s">
        <v>12214</v>
      </c>
      <c r="RAV1" s="48" t="s">
        <v>12215</v>
      </c>
      <c r="RAW1" s="48" t="s">
        <v>12216</v>
      </c>
      <c r="RAX1" s="48" t="s">
        <v>12217</v>
      </c>
      <c r="RAY1" s="48" t="s">
        <v>12218</v>
      </c>
      <c r="RAZ1" s="48" t="s">
        <v>12219</v>
      </c>
      <c r="RBA1" s="48" t="s">
        <v>12220</v>
      </c>
      <c r="RBB1" s="48" t="s">
        <v>12221</v>
      </c>
      <c r="RBC1" s="48" t="s">
        <v>12222</v>
      </c>
      <c r="RBD1" s="48" t="s">
        <v>12223</v>
      </c>
      <c r="RBE1" s="48" t="s">
        <v>12224</v>
      </c>
      <c r="RBF1" s="48" t="s">
        <v>12225</v>
      </c>
      <c r="RBG1" s="48" t="s">
        <v>12226</v>
      </c>
      <c r="RBH1" s="48" t="s">
        <v>12227</v>
      </c>
      <c r="RBI1" s="48" t="s">
        <v>12228</v>
      </c>
      <c r="RBJ1" s="48" t="s">
        <v>12229</v>
      </c>
      <c r="RBK1" s="48" t="s">
        <v>12230</v>
      </c>
      <c r="RBL1" s="48" t="s">
        <v>12231</v>
      </c>
      <c r="RBM1" s="48" t="s">
        <v>12232</v>
      </c>
      <c r="RBN1" s="48" t="s">
        <v>12233</v>
      </c>
      <c r="RBO1" s="48" t="s">
        <v>12234</v>
      </c>
      <c r="RBP1" s="48" t="s">
        <v>12235</v>
      </c>
      <c r="RBQ1" s="48" t="s">
        <v>12236</v>
      </c>
      <c r="RBR1" s="48" t="s">
        <v>12237</v>
      </c>
      <c r="RBS1" s="48" t="s">
        <v>12238</v>
      </c>
      <c r="RBT1" s="48" t="s">
        <v>12239</v>
      </c>
      <c r="RBU1" s="48" t="s">
        <v>12240</v>
      </c>
      <c r="RBV1" s="48" t="s">
        <v>12241</v>
      </c>
      <c r="RBW1" s="48" t="s">
        <v>12242</v>
      </c>
      <c r="RBX1" s="48" t="s">
        <v>12243</v>
      </c>
      <c r="RBY1" s="48" t="s">
        <v>12244</v>
      </c>
      <c r="RBZ1" s="48" t="s">
        <v>12245</v>
      </c>
      <c r="RCA1" s="48" t="s">
        <v>12246</v>
      </c>
      <c r="RCB1" s="48" t="s">
        <v>12247</v>
      </c>
      <c r="RCC1" s="48" t="s">
        <v>12248</v>
      </c>
      <c r="RCD1" s="48" t="s">
        <v>12249</v>
      </c>
      <c r="RCE1" s="48" t="s">
        <v>12250</v>
      </c>
      <c r="RCF1" s="48" t="s">
        <v>12251</v>
      </c>
      <c r="RCG1" s="48" t="s">
        <v>12252</v>
      </c>
      <c r="RCH1" s="48" t="s">
        <v>12253</v>
      </c>
      <c r="RCI1" s="48" t="s">
        <v>12254</v>
      </c>
      <c r="RCJ1" s="48" t="s">
        <v>12255</v>
      </c>
      <c r="RCK1" s="48" t="s">
        <v>12256</v>
      </c>
      <c r="RCL1" s="48" t="s">
        <v>12257</v>
      </c>
      <c r="RCM1" s="48" t="s">
        <v>12258</v>
      </c>
      <c r="RCN1" s="48" t="s">
        <v>12259</v>
      </c>
      <c r="RCO1" s="48" t="s">
        <v>12260</v>
      </c>
      <c r="RCP1" s="48" t="s">
        <v>12261</v>
      </c>
      <c r="RCQ1" s="48" t="s">
        <v>12262</v>
      </c>
      <c r="RCR1" s="48" t="s">
        <v>12263</v>
      </c>
      <c r="RCS1" s="48" t="s">
        <v>12264</v>
      </c>
      <c r="RCT1" s="48" t="s">
        <v>12265</v>
      </c>
      <c r="RCU1" s="48" t="s">
        <v>12266</v>
      </c>
      <c r="RCV1" s="48" t="s">
        <v>12267</v>
      </c>
      <c r="RCW1" s="48" t="s">
        <v>12268</v>
      </c>
      <c r="RCX1" s="48" t="s">
        <v>12269</v>
      </c>
      <c r="RCY1" s="48" t="s">
        <v>12270</v>
      </c>
      <c r="RCZ1" s="48" t="s">
        <v>12271</v>
      </c>
      <c r="RDA1" s="48" t="s">
        <v>12272</v>
      </c>
      <c r="RDB1" s="48" t="s">
        <v>12273</v>
      </c>
      <c r="RDC1" s="48" t="s">
        <v>12274</v>
      </c>
      <c r="RDD1" s="48" t="s">
        <v>12275</v>
      </c>
      <c r="RDE1" s="48" t="s">
        <v>12276</v>
      </c>
      <c r="RDF1" s="48" t="s">
        <v>12277</v>
      </c>
      <c r="RDG1" s="48" t="s">
        <v>12278</v>
      </c>
      <c r="RDH1" s="48" t="s">
        <v>12279</v>
      </c>
      <c r="RDI1" s="48" t="s">
        <v>12280</v>
      </c>
      <c r="RDJ1" s="48" t="s">
        <v>12281</v>
      </c>
      <c r="RDK1" s="48" t="s">
        <v>12282</v>
      </c>
      <c r="RDL1" s="48" t="s">
        <v>12283</v>
      </c>
      <c r="RDM1" s="48" t="s">
        <v>12284</v>
      </c>
      <c r="RDN1" s="48" t="s">
        <v>12285</v>
      </c>
      <c r="RDO1" s="48" t="s">
        <v>12286</v>
      </c>
      <c r="RDP1" s="48" t="s">
        <v>12287</v>
      </c>
      <c r="RDQ1" s="48" t="s">
        <v>12288</v>
      </c>
      <c r="RDR1" s="48" t="s">
        <v>12289</v>
      </c>
      <c r="RDS1" s="48" t="s">
        <v>12290</v>
      </c>
      <c r="RDT1" s="48" t="s">
        <v>12291</v>
      </c>
      <c r="RDU1" s="48" t="s">
        <v>12292</v>
      </c>
      <c r="RDV1" s="48" t="s">
        <v>12293</v>
      </c>
      <c r="RDW1" s="48" t="s">
        <v>12294</v>
      </c>
      <c r="RDX1" s="48" t="s">
        <v>12295</v>
      </c>
      <c r="RDY1" s="48" t="s">
        <v>12296</v>
      </c>
      <c r="RDZ1" s="48" t="s">
        <v>12297</v>
      </c>
      <c r="REA1" s="48" t="s">
        <v>12298</v>
      </c>
      <c r="REB1" s="48" t="s">
        <v>12299</v>
      </c>
      <c r="REC1" s="48" t="s">
        <v>12300</v>
      </c>
      <c r="RED1" s="48" t="s">
        <v>12301</v>
      </c>
      <c r="REE1" s="48" t="s">
        <v>12302</v>
      </c>
      <c r="REF1" s="48" t="s">
        <v>12303</v>
      </c>
      <c r="REG1" s="48" t="s">
        <v>12304</v>
      </c>
      <c r="REH1" s="48" t="s">
        <v>12305</v>
      </c>
      <c r="REI1" s="48" t="s">
        <v>12306</v>
      </c>
      <c r="REJ1" s="48" t="s">
        <v>12307</v>
      </c>
      <c r="REK1" s="48" t="s">
        <v>12308</v>
      </c>
      <c r="REL1" s="48" t="s">
        <v>12309</v>
      </c>
      <c r="REM1" s="48" t="s">
        <v>12310</v>
      </c>
      <c r="REN1" s="48" t="s">
        <v>12311</v>
      </c>
      <c r="REO1" s="48" t="s">
        <v>12312</v>
      </c>
      <c r="REP1" s="48" t="s">
        <v>12313</v>
      </c>
      <c r="REQ1" s="48" t="s">
        <v>12314</v>
      </c>
      <c r="RER1" s="48" t="s">
        <v>12315</v>
      </c>
      <c r="RES1" s="48" t="s">
        <v>12316</v>
      </c>
      <c r="RET1" s="48" t="s">
        <v>12317</v>
      </c>
      <c r="REU1" s="48" t="s">
        <v>12318</v>
      </c>
      <c r="REV1" s="48" t="s">
        <v>12319</v>
      </c>
      <c r="REW1" s="48" t="s">
        <v>12320</v>
      </c>
      <c r="REX1" s="48" t="s">
        <v>12321</v>
      </c>
      <c r="REY1" s="48" t="s">
        <v>12322</v>
      </c>
      <c r="REZ1" s="48" t="s">
        <v>12323</v>
      </c>
      <c r="RFA1" s="48" t="s">
        <v>12324</v>
      </c>
      <c r="RFB1" s="48" t="s">
        <v>12325</v>
      </c>
      <c r="RFC1" s="48" t="s">
        <v>12326</v>
      </c>
      <c r="RFD1" s="48" t="s">
        <v>12327</v>
      </c>
      <c r="RFE1" s="48" t="s">
        <v>12328</v>
      </c>
      <c r="RFF1" s="48" t="s">
        <v>12329</v>
      </c>
      <c r="RFG1" s="48" t="s">
        <v>12330</v>
      </c>
      <c r="RFH1" s="48" t="s">
        <v>12331</v>
      </c>
      <c r="RFI1" s="48" t="s">
        <v>12332</v>
      </c>
      <c r="RFJ1" s="48" t="s">
        <v>12333</v>
      </c>
      <c r="RFK1" s="48" t="s">
        <v>12334</v>
      </c>
      <c r="RFL1" s="48" t="s">
        <v>12335</v>
      </c>
      <c r="RFM1" s="48" t="s">
        <v>12336</v>
      </c>
      <c r="RFN1" s="48" t="s">
        <v>12337</v>
      </c>
      <c r="RFO1" s="48" t="s">
        <v>12338</v>
      </c>
      <c r="RFP1" s="48" t="s">
        <v>12339</v>
      </c>
      <c r="RFQ1" s="48" t="s">
        <v>12340</v>
      </c>
      <c r="RFR1" s="48" t="s">
        <v>12341</v>
      </c>
      <c r="RFS1" s="48" t="s">
        <v>12342</v>
      </c>
      <c r="RFT1" s="48" t="s">
        <v>12343</v>
      </c>
      <c r="RFU1" s="48" t="s">
        <v>12344</v>
      </c>
      <c r="RFV1" s="48" t="s">
        <v>12345</v>
      </c>
      <c r="RFW1" s="48" t="s">
        <v>12346</v>
      </c>
      <c r="RFX1" s="48" t="s">
        <v>12347</v>
      </c>
      <c r="RFY1" s="48" t="s">
        <v>12348</v>
      </c>
      <c r="RFZ1" s="48" t="s">
        <v>12349</v>
      </c>
      <c r="RGA1" s="48" t="s">
        <v>12350</v>
      </c>
      <c r="RGB1" s="48" t="s">
        <v>12351</v>
      </c>
      <c r="RGC1" s="48" t="s">
        <v>12352</v>
      </c>
      <c r="RGD1" s="48" t="s">
        <v>12353</v>
      </c>
      <c r="RGE1" s="48" t="s">
        <v>12354</v>
      </c>
      <c r="RGF1" s="48" t="s">
        <v>12355</v>
      </c>
      <c r="RGG1" s="48" t="s">
        <v>12356</v>
      </c>
      <c r="RGH1" s="48" t="s">
        <v>12357</v>
      </c>
      <c r="RGI1" s="48" t="s">
        <v>12358</v>
      </c>
      <c r="RGJ1" s="48" t="s">
        <v>12359</v>
      </c>
      <c r="RGK1" s="48" t="s">
        <v>12360</v>
      </c>
      <c r="RGL1" s="48" t="s">
        <v>12361</v>
      </c>
      <c r="RGM1" s="48" t="s">
        <v>12362</v>
      </c>
      <c r="RGN1" s="48" t="s">
        <v>12363</v>
      </c>
      <c r="RGO1" s="48" t="s">
        <v>12364</v>
      </c>
      <c r="RGP1" s="48" t="s">
        <v>12365</v>
      </c>
      <c r="RGQ1" s="48" t="s">
        <v>12366</v>
      </c>
      <c r="RGR1" s="48" t="s">
        <v>12367</v>
      </c>
      <c r="RGS1" s="48" t="s">
        <v>12368</v>
      </c>
      <c r="RGT1" s="48" t="s">
        <v>12369</v>
      </c>
      <c r="RGU1" s="48" t="s">
        <v>12370</v>
      </c>
      <c r="RGV1" s="48" t="s">
        <v>12371</v>
      </c>
      <c r="RGW1" s="48" t="s">
        <v>12372</v>
      </c>
      <c r="RGX1" s="48" t="s">
        <v>12373</v>
      </c>
      <c r="RGY1" s="48" t="s">
        <v>12374</v>
      </c>
      <c r="RGZ1" s="48" t="s">
        <v>12375</v>
      </c>
      <c r="RHA1" s="48" t="s">
        <v>12376</v>
      </c>
      <c r="RHB1" s="48" t="s">
        <v>12377</v>
      </c>
      <c r="RHC1" s="48" t="s">
        <v>12378</v>
      </c>
      <c r="RHD1" s="48" t="s">
        <v>12379</v>
      </c>
      <c r="RHE1" s="48" t="s">
        <v>12380</v>
      </c>
      <c r="RHF1" s="48" t="s">
        <v>12381</v>
      </c>
      <c r="RHG1" s="48" t="s">
        <v>12382</v>
      </c>
      <c r="RHH1" s="48" t="s">
        <v>12383</v>
      </c>
      <c r="RHI1" s="48" t="s">
        <v>12384</v>
      </c>
      <c r="RHJ1" s="48" t="s">
        <v>12385</v>
      </c>
      <c r="RHK1" s="48" t="s">
        <v>12386</v>
      </c>
      <c r="RHL1" s="48" t="s">
        <v>12387</v>
      </c>
      <c r="RHM1" s="48" t="s">
        <v>12388</v>
      </c>
      <c r="RHN1" s="48" t="s">
        <v>12389</v>
      </c>
      <c r="RHO1" s="48" t="s">
        <v>12390</v>
      </c>
      <c r="RHP1" s="48" t="s">
        <v>12391</v>
      </c>
      <c r="RHQ1" s="48" t="s">
        <v>12392</v>
      </c>
      <c r="RHR1" s="48" t="s">
        <v>12393</v>
      </c>
      <c r="RHS1" s="48" t="s">
        <v>12394</v>
      </c>
      <c r="RHT1" s="48" t="s">
        <v>12395</v>
      </c>
      <c r="RHU1" s="48" t="s">
        <v>12396</v>
      </c>
      <c r="RHV1" s="48" t="s">
        <v>12397</v>
      </c>
      <c r="RHW1" s="48" t="s">
        <v>12398</v>
      </c>
      <c r="RHX1" s="48" t="s">
        <v>12399</v>
      </c>
      <c r="RHY1" s="48" t="s">
        <v>12400</v>
      </c>
      <c r="RHZ1" s="48" t="s">
        <v>12401</v>
      </c>
      <c r="RIA1" s="48" t="s">
        <v>12402</v>
      </c>
      <c r="RIB1" s="48" t="s">
        <v>12403</v>
      </c>
      <c r="RIC1" s="48" t="s">
        <v>12404</v>
      </c>
      <c r="RID1" s="48" t="s">
        <v>12405</v>
      </c>
      <c r="RIE1" s="48" t="s">
        <v>12406</v>
      </c>
      <c r="RIF1" s="48" t="s">
        <v>12407</v>
      </c>
      <c r="RIG1" s="48" t="s">
        <v>12408</v>
      </c>
      <c r="RIH1" s="48" t="s">
        <v>12409</v>
      </c>
      <c r="RII1" s="48" t="s">
        <v>12410</v>
      </c>
      <c r="RIJ1" s="48" t="s">
        <v>12411</v>
      </c>
      <c r="RIK1" s="48" t="s">
        <v>12412</v>
      </c>
      <c r="RIL1" s="48" t="s">
        <v>12413</v>
      </c>
      <c r="RIM1" s="48" t="s">
        <v>12414</v>
      </c>
      <c r="RIN1" s="48" t="s">
        <v>12415</v>
      </c>
      <c r="RIO1" s="48" t="s">
        <v>12416</v>
      </c>
      <c r="RIP1" s="48" t="s">
        <v>12417</v>
      </c>
      <c r="RIQ1" s="48" t="s">
        <v>12418</v>
      </c>
      <c r="RIR1" s="48" t="s">
        <v>12419</v>
      </c>
      <c r="RIS1" s="48" t="s">
        <v>12420</v>
      </c>
      <c r="RIT1" s="48" t="s">
        <v>12421</v>
      </c>
      <c r="RIU1" s="48" t="s">
        <v>12422</v>
      </c>
      <c r="RIV1" s="48" t="s">
        <v>12423</v>
      </c>
      <c r="RIW1" s="48" t="s">
        <v>12424</v>
      </c>
      <c r="RIX1" s="48" t="s">
        <v>12425</v>
      </c>
      <c r="RIY1" s="48" t="s">
        <v>12426</v>
      </c>
      <c r="RIZ1" s="48" t="s">
        <v>12427</v>
      </c>
      <c r="RJA1" s="48" t="s">
        <v>12428</v>
      </c>
      <c r="RJB1" s="48" t="s">
        <v>12429</v>
      </c>
      <c r="RJC1" s="48" t="s">
        <v>12430</v>
      </c>
      <c r="RJD1" s="48" t="s">
        <v>12431</v>
      </c>
      <c r="RJE1" s="48" t="s">
        <v>12432</v>
      </c>
      <c r="RJF1" s="48" t="s">
        <v>12433</v>
      </c>
      <c r="RJG1" s="48" t="s">
        <v>12434</v>
      </c>
      <c r="RJH1" s="48" t="s">
        <v>12435</v>
      </c>
      <c r="RJI1" s="48" t="s">
        <v>12436</v>
      </c>
      <c r="RJJ1" s="48" t="s">
        <v>12437</v>
      </c>
      <c r="RJK1" s="48" t="s">
        <v>12438</v>
      </c>
      <c r="RJL1" s="48" t="s">
        <v>12439</v>
      </c>
      <c r="RJM1" s="48" t="s">
        <v>12440</v>
      </c>
      <c r="RJN1" s="48" t="s">
        <v>12441</v>
      </c>
      <c r="RJO1" s="48" t="s">
        <v>12442</v>
      </c>
      <c r="RJP1" s="48" t="s">
        <v>12443</v>
      </c>
      <c r="RJQ1" s="48" t="s">
        <v>12444</v>
      </c>
      <c r="RJR1" s="48" t="s">
        <v>12445</v>
      </c>
      <c r="RJS1" s="48" t="s">
        <v>12446</v>
      </c>
      <c r="RJT1" s="48" t="s">
        <v>12447</v>
      </c>
      <c r="RJU1" s="48" t="s">
        <v>12448</v>
      </c>
      <c r="RJV1" s="48" t="s">
        <v>12449</v>
      </c>
      <c r="RJW1" s="48" t="s">
        <v>12450</v>
      </c>
      <c r="RJX1" s="48" t="s">
        <v>12451</v>
      </c>
      <c r="RJY1" s="48" t="s">
        <v>12452</v>
      </c>
      <c r="RJZ1" s="48" t="s">
        <v>12453</v>
      </c>
      <c r="RKA1" s="48" t="s">
        <v>12454</v>
      </c>
      <c r="RKB1" s="48" t="s">
        <v>12455</v>
      </c>
      <c r="RKC1" s="48" t="s">
        <v>12456</v>
      </c>
      <c r="RKD1" s="48" t="s">
        <v>12457</v>
      </c>
      <c r="RKE1" s="48" t="s">
        <v>12458</v>
      </c>
      <c r="RKF1" s="48" t="s">
        <v>12459</v>
      </c>
      <c r="RKG1" s="48" t="s">
        <v>12460</v>
      </c>
      <c r="RKH1" s="48" t="s">
        <v>12461</v>
      </c>
      <c r="RKI1" s="48" t="s">
        <v>12462</v>
      </c>
      <c r="RKJ1" s="48" t="s">
        <v>12463</v>
      </c>
      <c r="RKK1" s="48" t="s">
        <v>12464</v>
      </c>
      <c r="RKL1" s="48" t="s">
        <v>12465</v>
      </c>
      <c r="RKM1" s="48" t="s">
        <v>12466</v>
      </c>
      <c r="RKN1" s="48" t="s">
        <v>12467</v>
      </c>
      <c r="RKO1" s="48" t="s">
        <v>12468</v>
      </c>
      <c r="RKP1" s="48" t="s">
        <v>12469</v>
      </c>
      <c r="RKQ1" s="48" t="s">
        <v>12470</v>
      </c>
      <c r="RKR1" s="48" t="s">
        <v>12471</v>
      </c>
      <c r="RKS1" s="48" t="s">
        <v>12472</v>
      </c>
      <c r="RKT1" s="48" t="s">
        <v>12473</v>
      </c>
      <c r="RKU1" s="48" t="s">
        <v>12474</v>
      </c>
      <c r="RKV1" s="48" t="s">
        <v>12475</v>
      </c>
      <c r="RKW1" s="48" t="s">
        <v>12476</v>
      </c>
      <c r="RKX1" s="48" t="s">
        <v>12477</v>
      </c>
      <c r="RKY1" s="48" t="s">
        <v>12478</v>
      </c>
      <c r="RKZ1" s="48" t="s">
        <v>12479</v>
      </c>
      <c r="RLA1" s="48" t="s">
        <v>12480</v>
      </c>
      <c r="RLB1" s="48" t="s">
        <v>12481</v>
      </c>
      <c r="RLC1" s="48" t="s">
        <v>12482</v>
      </c>
      <c r="RLD1" s="48" t="s">
        <v>12483</v>
      </c>
      <c r="RLE1" s="48" t="s">
        <v>12484</v>
      </c>
      <c r="RLF1" s="48" t="s">
        <v>12485</v>
      </c>
      <c r="RLG1" s="48" t="s">
        <v>12486</v>
      </c>
      <c r="RLH1" s="48" t="s">
        <v>12487</v>
      </c>
      <c r="RLI1" s="48" t="s">
        <v>12488</v>
      </c>
      <c r="RLJ1" s="48" t="s">
        <v>12489</v>
      </c>
      <c r="RLK1" s="48" t="s">
        <v>12490</v>
      </c>
      <c r="RLL1" s="48" t="s">
        <v>12491</v>
      </c>
      <c r="RLM1" s="48" t="s">
        <v>12492</v>
      </c>
      <c r="RLN1" s="48" t="s">
        <v>12493</v>
      </c>
      <c r="RLO1" s="48" t="s">
        <v>12494</v>
      </c>
      <c r="RLP1" s="48" t="s">
        <v>12495</v>
      </c>
      <c r="RLQ1" s="48" t="s">
        <v>12496</v>
      </c>
      <c r="RLR1" s="48" t="s">
        <v>12497</v>
      </c>
      <c r="RLS1" s="48" t="s">
        <v>12498</v>
      </c>
      <c r="RLT1" s="48" t="s">
        <v>12499</v>
      </c>
      <c r="RLU1" s="48" t="s">
        <v>12500</v>
      </c>
      <c r="RLV1" s="48" t="s">
        <v>12501</v>
      </c>
      <c r="RLW1" s="48" t="s">
        <v>12502</v>
      </c>
      <c r="RLX1" s="48" t="s">
        <v>12503</v>
      </c>
      <c r="RLY1" s="48" t="s">
        <v>12504</v>
      </c>
      <c r="RLZ1" s="48" t="s">
        <v>12505</v>
      </c>
      <c r="RMA1" s="48" t="s">
        <v>12506</v>
      </c>
      <c r="RMB1" s="48" t="s">
        <v>12507</v>
      </c>
      <c r="RMC1" s="48" t="s">
        <v>12508</v>
      </c>
      <c r="RMD1" s="48" t="s">
        <v>12509</v>
      </c>
      <c r="RME1" s="48" t="s">
        <v>12510</v>
      </c>
      <c r="RMF1" s="48" t="s">
        <v>12511</v>
      </c>
      <c r="RMG1" s="48" t="s">
        <v>12512</v>
      </c>
      <c r="RMH1" s="48" t="s">
        <v>12513</v>
      </c>
      <c r="RMI1" s="48" t="s">
        <v>12514</v>
      </c>
      <c r="RMJ1" s="48" t="s">
        <v>12515</v>
      </c>
      <c r="RMK1" s="48" t="s">
        <v>12516</v>
      </c>
      <c r="RML1" s="48" t="s">
        <v>12517</v>
      </c>
      <c r="RMM1" s="48" t="s">
        <v>12518</v>
      </c>
      <c r="RMN1" s="48" t="s">
        <v>12519</v>
      </c>
      <c r="RMO1" s="48" t="s">
        <v>12520</v>
      </c>
      <c r="RMP1" s="48" t="s">
        <v>12521</v>
      </c>
      <c r="RMQ1" s="48" t="s">
        <v>12522</v>
      </c>
      <c r="RMR1" s="48" t="s">
        <v>12523</v>
      </c>
      <c r="RMS1" s="48" t="s">
        <v>12524</v>
      </c>
      <c r="RMT1" s="48" t="s">
        <v>12525</v>
      </c>
      <c r="RMU1" s="48" t="s">
        <v>12526</v>
      </c>
      <c r="RMV1" s="48" t="s">
        <v>12527</v>
      </c>
      <c r="RMW1" s="48" t="s">
        <v>12528</v>
      </c>
      <c r="RMX1" s="48" t="s">
        <v>12529</v>
      </c>
      <c r="RMY1" s="48" t="s">
        <v>12530</v>
      </c>
      <c r="RMZ1" s="48" t="s">
        <v>12531</v>
      </c>
      <c r="RNA1" s="48" t="s">
        <v>12532</v>
      </c>
      <c r="RNB1" s="48" t="s">
        <v>12533</v>
      </c>
      <c r="RNC1" s="48" t="s">
        <v>12534</v>
      </c>
      <c r="RND1" s="48" t="s">
        <v>12535</v>
      </c>
      <c r="RNE1" s="48" t="s">
        <v>12536</v>
      </c>
      <c r="RNF1" s="48" t="s">
        <v>12537</v>
      </c>
      <c r="RNG1" s="48" t="s">
        <v>12538</v>
      </c>
      <c r="RNH1" s="48" t="s">
        <v>12539</v>
      </c>
      <c r="RNI1" s="48" t="s">
        <v>12540</v>
      </c>
      <c r="RNJ1" s="48" t="s">
        <v>12541</v>
      </c>
      <c r="RNK1" s="48" t="s">
        <v>12542</v>
      </c>
      <c r="RNL1" s="48" t="s">
        <v>12543</v>
      </c>
      <c r="RNM1" s="48" t="s">
        <v>12544</v>
      </c>
      <c r="RNN1" s="48" t="s">
        <v>12545</v>
      </c>
      <c r="RNO1" s="48" t="s">
        <v>12546</v>
      </c>
      <c r="RNP1" s="48" t="s">
        <v>12547</v>
      </c>
      <c r="RNQ1" s="48" t="s">
        <v>12548</v>
      </c>
      <c r="RNR1" s="48" t="s">
        <v>12549</v>
      </c>
      <c r="RNS1" s="48" t="s">
        <v>12550</v>
      </c>
      <c r="RNT1" s="48" t="s">
        <v>12551</v>
      </c>
      <c r="RNU1" s="48" t="s">
        <v>12552</v>
      </c>
      <c r="RNV1" s="48" t="s">
        <v>12553</v>
      </c>
      <c r="RNW1" s="48" t="s">
        <v>12554</v>
      </c>
      <c r="RNX1" s="48" t="s">
        <v>12555</v>
      </c>
      <c r="RNY1" s="48" t="s">
        <v>12556</v>
      </c>
      <c r="RNZ1" s="48" t="s">
        <v>12557</v>
      </c>
      <c r="ROA1" s="48" t="s">
        <v>12558</v>
      </c>
      <c r="ROB1" s="48" t="s">
        <v>12559</v>
      </c>
      <c r="ROC1" s="48" t="s">
        <v>12560</v>
      </c>
      <c r="ROD1" s="48" t="s">
        <v>12561</v>
      </c>
      <c r="ROE1" s="48" t="s">
        <v>12562</v>
      </c>
      <c r="ROF1" s="48" t="s">
        <v>12563</v>
      </c>
      <c r="ROG1" s="48" t="s">
        <v>12564</v>
      </c>
      <c r="ROH1" s="48" t="s">
        <v>12565</v>
      </c>
      <c r="ROI1" s="48" t="s">
        <v>12566</v>
      </c>
      <c r="ROJ1" s="48" t="s">
        <v>12567</v>
      </c>
      <c r="ROK1" s="48" t="s">
        <v>12568</v>
      </c>
      <c r="ROL1" s="48" t="s">
        <v>12569</v>
      </c>
      <c r="ROM1" s="48" t="s">
        <v>12570</v>
      </c>
      <c r="RON1" s="48" t="s">
        <v>12571</v>
      </c>
      <c r="ROO1" s="48" t="s">
        <v>12572</v>
      </c>
      <c r="ROP1" s="48" t="s">
        <v>12573</v>
      </c>
      <c r="ROQ1" s="48" t="s">
        <v>12574</v>
      </c>
      <c r="ROR1" s="48" t="s">
        <v>12575</v>
      </c>
      <c r="ROS1" s="48" t="s">
        <v>12576</v>
      </c>
      <c r="ROT1" s="48" t="s">
        <v>12577</v>
      </c>
      <c r="ROU1" s="48" t="s">
        <v>12578</v>
      </c>
      <c r="ROV1" s="48" t="s">
        <v>12579</v>
      </c>
      <c r="ROW1" s="48" t="s">
        <v>12580</v>
      </c>
      <c r="ROX1" s="48" t="s">
        <v>12581</v>
      </c>
      <c r="ROY1" s="48" t="s">
        <v>12582</v>
      </c>
      <c r="ROZ1" s="48" t="s">
        <v>12583</v>
      </c>
      <c r="RPA1" s="48" t="s">
        <v>12584</v>
      </c>
      <c r="RPB1" s="48" t="s">
        <v>12585</v>
      </c>
      <c r="RPC1" s="48" t="s">
        <v>12586</v>
      </c>
      <c r="RPD1" s="48" t="s">
        <v>12587</v>
      </c>
      <c r="RPE1" s="48" t="s">
        <v>12588</v>
      </c>
      <c r="RPF1" s="48" t="s">
        <v>12589</v>
      </c>
      <c r="RPG1" s="48" t="s">
        <v>12590</v>
      </c>
      <c r="RPH1" s="48" t="s">
        <v>12591</v>
      </c>
      <c r="RPI1" s="48" t="s">
        <v>12592</v>
      </c>
      <c r="RPJ1" s="48" t="s">
        <v>12593</v>
      </c>
      <c r="RPK1" s="48" t="s">
        <v>12594</v>
      </c>
      <c r="RPL1" s="48" t="s">
        <v>12595</v>
      </c>
      <c r="RPM1" s="48" t="s">
        <v>12596</v>
      </c>
      <c r="RPN1" s="48" t="s">
        <v>12597</v>
      </c>
      <c r="RPO1" s="48" t="s">
        <v>12598</v>
      </c>
      <c r="RPP1" s="48" t="s">
        <v>12599</v>
      </c>
      <c r="RPQ1" s="48" t="s">
        <v>12600</v>
      </c>
      <c r="RPR1" s="48" t="s">
        <v>12601</v>
      </c>
      <c r="RPS1" s="48" t="s">
        <v>12602</v>
      </c>
      <c r="RPT1" s="48" t="s">
        <v>12603</v>
      </c>
      <c r="RPU1" s="48" t="s">
        <v>12604</v>
      </c>
      <c r="RPV1" s="48" t="s">
        <v>12605</v>
      </c>
      <c r="RPW1" s="48" t="s">
        <v>12606</v>
      </c>
      <c r="RPX1" s="48" t="s">
        <v>12607</v>
      </c>
      <c r="RPY1" s="48" t="s">
        <v>12608</v>
      </c>
      <c r="RPZ1" s="48" t="s">
        <v>12609</v>
      </c>
      <c r="RQA1" s="48" t="s">
        <v>12610</v>
      </c>
      <c r="RQB1" s="48" t="s">
        <v>12611</v>
      </c>
      <c r="RQC1" s="48" t="s">
        <v>12612</v>
      </c>
      <c r="RQD1" s="48" t="s">
        <v>12613</v>
      </c>
      <c r="RQE1" s="48" t="s">
        <v>12614</v>
      </c>
      <c r="RQF1" s="48" t="s">
        <v>12615</v>
      </c>
      <c r="RQG1" s="48" t="s">
        <v>12616</v>
      </c>
      <c r="RQH1" s="48" t="s">
        <v>12617</v>
      </c>
      <c r="RQI1" s="48" t="s">
        <v>12618</v>
      </c>
      <c r="RQJ1" s="48" t="s">
        <v>12619</v>
      </c>
      <c r="RQK1" s="48" t="s">
        <v>12620</v>
      </c>
      <c r="RQL1" s="48" t="s">
        <v>12621</v>
      </c>
      <c r="RQM1" s="48" t="s">
        <v>12622</v>
      </c>
      <c r="RQN1" s="48" t="s">
        <v>12623</v>
      </c>
      <c r="RQO1" s="48" t="s">
        <v>12624</v>
      </c>
      <c r="RQP1" s="48" t="s">
        <v>12625</v>
      </c>
      <c r="RQQ1" s="48" t="s">
        <v>12626</v>
      </c>
      <c r="RQR1" s="48" t="s">
        <v>12627</v>
      </c>
      <c r="RQS1" s="48" t="s">
        <v>12628</v>
      </c>
      <c r="RQT1" s="48" t="s">
        <v>12629</v>
      </c>
      <c r="RQU1" s="48" t="s">
        <v>12630</v>
      </c>
      <c r="RQV1" s="48" t="s">
        <v>12631</v>
      </c>
      <c r="RQW1" s="48" t="s">
        <v>12632</v>
      </c>
      <c r="RQX1" s="48" t="s">
        <v>12633</v>
      </c>
      <c r="RQY1" s="48" t="s">
        <v>12634</v>
      </c>
      <c r="RQZ1" s="48" t="s">
        <v>12635</v>
      </c>
      <c r="RRA1" s="48" t="s">
        <v>12636</v>
      </c>
      <c r="RRB1" s="48" t="s">
        <v>12637</v>
      </c>
      <c r="RRC1" s="48" t="s">
        <v>12638</v>
      </c>
      <c r="RRD1" s="48" t="s">
        <v>12639</v>
      </c>
      <c r="RRE1" s="48" t="s">
        <v>12640</v>
      </c>
      <c r="RRF1" s="48" t="s">
        <v>12641</v>
      </c>
      <c r="RRG1" s="48" t="s">
        <v>12642</v>
      </c>
      <c r="RRH1" s="48" t="s">
        <v>12643</v>
      </c>
      <c r="RRI1" s="48" t="s">
        <v>12644</v>
      </c>
      <c r="RRJ1" s="48" t="s">
        <v>12645</v>
      </c>
      <c r="RRK1" s="48" t="s">
        <v>12646</v>
      </c>
      <c r="RRL1" s="48" t="s">
        <v>12647</v>
      </c>
      <c r="RRM1" s="48" t="s">
        <v>12648</v>
      </c>
      <c r="RRN1" s="48" t="s">
        <v>12649</v>
      </c>
      <c r="RRO1" s="48" t="s">
        <v>12650</v>
      </c>
      <c r="RRP1" s="48" t="s">
        <v>12651</v>
      </c>
      <c r="RRQ1" s="48" t="s">
        <v>12652</v>
      </c>
      <c r="RRR1" s="48" t="s">
        <v>12653</v>
      </c>
      <c r="RRS1" s="48" t="s">
        <v>12654</v>
      </c>
      <c r="RRT1" s="48" t="s">
        <v>12655</v>
      </c>
      <c r="RRU1" s="48" t="s">
        <v>12656</v>
      </c>
      <c r="RRV1" s="48" t="s">
        <v>12657</v>
      </c>
      <c r="RRW1" s="48" t="s">
        <v>12658</v>
      </c>
      <c r="RRX1" s="48" t="s">
        <v>12659</v>
      </c>
      <c r="RRY1" s="48" t="s">
        <v>12660</v>
      </c>
      <c r="RRZ1" s="48" t="s">
        <v>12661</v>
      </c>
      <c r="RSA1" s="48" t="s">
        <v>12662</v>
      </c>
      <c r="RSB1" s="48" t="s">
        <v>12663</v>
      </c>
      <c r="RSC1" s="48" t="s">
        <v>12664</v>
      </c>
      <c r="RSD1" s="48" t="s">
        <v>12665</v>
      </c>
      <c r="RSE1" s="48" t="s">
        <v>12666</v>
      </c>
      <c r="RSF1" s="48" t="s">
        <v>12667</v>
      </c>
      <c r="RSG1" s="48" t="s">
        <v>12668</v>
      </c>
      <c r="RSH1" s="48" t="s">
        <v>12669</v>
      </c>
      <c r="RSI1" s="48" t="s">
        <v>12670</v>
      </c>
      <c r="RSJ1" s="48" t="s">
        <v>12671</v>
      </c>
      <c r="RSK1" s="48" t="s">
        <v>12672</v>
      </c>
      <c r="RSL1" s="48" t="s">
        <v>12673</v>
      </c>
      <c r="RSM1" s="48" t="s">
        <v>12674</v>
      </c>
      <c r="RSN1" s="48" t="s">
        <v>12675</v>
      </c>
      <c r="RSO1" s="48" t="s">
        <v>12676</v>
      </c>
      <c r="RSP1" s="48" t="s">
        <v>12677</v>
      </c>
      <c r="RSQ1" s="48" t="s">
        <v>12678</v>
      </c>
      <c r="RSR1" s="48" t="s">
        <v>12679</v>
      </c>
      <c r="RSS1" s="48" t="s">
        <v>12680</v>
      </c>
      <c r="RST1" s="48" t="s">
        <v>12681</v>
      </c>
      <c r="RSU1" s="48" t="s">
        <v>12682</v>
      </c>
      <c r="RSV1" s="48" t="s">
        <v>12683</v>
      </c>
      <c r="RSW1" s="48" t="s">
        <v>12684</v>
      </c>
      <c r="RSX1" s="48" t="s">
        <v>12685</v>
      </c>
      <c r="RSY1" s="48" t="s">
        <v>12686</v>
      </c>
      <c r="RSZ1" s="48" t="s">
        <v>12687</v>
      </c>
      <c r="RTA1" s="48" t="s">
        <v>12688</v>
      </c>
      <c r="RTB1" s="48" t="s">
        <v>12689</v>
      </c>
      <c r="RTC1" s="48" t="s">
        <v>12690</v>
      </c>
      <c r="RTD1" s="48" t="s">
        <v>12691</v>
      </c>
      <c r="RTE1" s="48" t="s">
        <v>12692</v>
      </c>
      <c r="RTF1" s="48" t="s">
        <v>12693</v>
      </c>
      <c r="RTG1" s="48" t="s">
        <v>12694</v>
      </c>
      <c r="RTH1" s="48" t="s">
        <v>12695</v>
      </c>
      <c r="RTI1" s="48" t="s">
        <v>12696</v>
      </c>
      <c r="RTJ1" s="48" t="s">
        <v>12697</v>
      </c>
      <c r="RTK1" s="48" t="s">
        <v>12698</v>
      </c>
      <c r="RTL1" s="48" t="s">
        <v>12699</v>
      </c>
      <c r="RTM1" s="48" t="s">
        <v>12700</v>
      </c>
      <c r="RTN1" s="48" t="s">
        <v>12701</v>
      </c>
      <c r="RTO1" s="48" t="s">
        <v>12702</v>
      </c>
      <c r="RTP1" s="48" t="s">
        <v>12703</v>
      </c>
      <c r="RTQ1" s="48" t="s">
        <v>12704</v>
      </c>
      <c r="RTR1" s="48" t="s">
        <v>12705</v>
      </c>
      <c r="RTS1" s="48" t="s">
        <v>12706</v>
      </c>
      <c r="RTT1" s="48" t="s">
        <v>12707</v>
      </c>
      <c r="RTU1" s="48" t="s">
        <v>12708</v>
      </c>
      <c r="RTV1" s="48" t="s">
        <v>12709</v>
      </c>
      <c r="RTW1" s="48" t="s">
        <v>12710</v>
      </c>
      <c r="RTX1" s="48" t="s">
        <v>12711</v>
      </c>
      <c r="RTY1" s="48" t="s">
        <v>12712</v>
      </c>
      <c r="RTZ1" s="48" t="s">
        <v>12713</v>
      </c>
      <c r="RUA1" s="48" t="s">
        <v>12714</v>
      </c>
      <c r="RUB1" s="48" t="s">
        <v>12715</v>
      </c>
      <c r="RUC1" s="48" t="s">
        <v>12716</v>
      </c>
      <c r="RUD1" s="48" t="s">
        <v>12717</v>
      </c>
      <c r="RUE1" s="48" t="s">
        <v>12718</v>
      </c>
      <c r="RUF1" s="48" t="s">
        <v>12719</v>
      </c>
      <c r="RUG1" s="48" t="s">
        <v>12720</v>
      </c>
      <c r="RUH1" s="48" t="s">
        <v>12721</v>
      </c>
      <c r="RUI1" s="48" t="s">
        <v>12722</v>
      </c>
      <c r="RUJ1" s="48" t="s">
        <v>12723</v>
      </c>
      <c r="RUK1" s="48" t="s">
        <v>12724</v>
      </c>
      <c r="RUL1" s="48" t="s">
        <v>12725</v>
      </c>
      <c r="RUM1" s="48" t="s">
        <v>12726</v>
      </c>
      <c r="RUN1" s="48" t="s">
        <v>12727</v>
      </c>
      <c r="RUO1" s="48" t="s">
        <v>12728</v>
      </c>
      <c r="RUP1" s="48" t="s">
        <v>12729</v>
      </c>
      <c r="RUQ1" s="48" t="s">
        <v>12730</v>
      </c>
      <c r="RUR1" s="48" t="s">
        <v>12731</v>
      </c>
      <c r="RUS1" s="48" t="s">
        <v>12732</v>
      </c>
      <c r="RUT1" s="48" t="s">
        <v>12733</v>
      </c>
      <c r="RUU1" s="48" t="s">
        <v>12734</v>
      </c>
      <c r="RUV1" s="48" t="s">
        <v>12735</v>
      </c>
      <c r="RUW1" s="48" t="s">
        <v>12736</v>
      </c>
      <c r="RUX1" s="48" t="s">
        <v>12737</v>
      </c>
      <c r="RUY1" s="48" t="s">
        <v>12738</v>
      </c>
      <c r="RUZ1" s="48" t="s">
        <v>12739</v>
      </c>
      <c r="RVA1" s="48" t="s">
        <v>12740</v>
      </c>
      <c r="RVB1" s="48" t="s">
        <v>12741</v>
      </c>
      <c r="RVC1" s="48" t="s">
        <v>12742</v>
      </c>
      <c r="RVD1" s="48" t="s">
        <v>12743</v>
      </c>
      <c r="RVE1" s="48" t="s">
        <v>12744</v>
      </c>
      <c r="RVF1" s="48" t="s">
        <v>12745</v>
      </c>
      <c r="RVG1" s="48" t="s">
        <v>12746</v>
      </c>
      <c r="RVH1" s="48" t="s">
        <v>12747</v>
      </c>
      <c r="RVI1" s="48" t="s">
        <v>12748</v>
      </c>
      <c r="RVJ1" s="48" t="s">
        <v>12749</v>
      </c>
      <c r="RVK1" s="48" t="s">
        <v>12750</v>
      </c>
      <c r="RVL1" s="48" t="s">
        <v>12751</v>
      </c>
      <c r="RVM1" s="48" t="s">
        <v>12752</v>
      </c>
      <c r="RVN1" s="48" t="s">
        <v>12753</v>
      </c>
      <c r="RVO1" s="48" t="s">
        <v>12754</v>
      </c>
      <c r="RVP1" s="48" t="s">
        <v>12755</v>
      </c>
      <c r="RVQ1" s="48" t="s">
        <v>12756</v>
      </c>
      <c r="RVR1" s="48" t="s">
        <v>12757</v>
      </c>
      <c r="RVS1" s="48" t="s">
        <v>12758</v>
      </c>
      <c r="RVT1" s="48" t="s">
        <v>12759</v>
      </c>
      <c r="RVU1" s="48" t="s">
        <v>12760</v>
      </c>
      <c r="RVV1" s="48" t="s">
        <v>12761</v>
      </c>
      <c r="RVW1" s="48" t="s">
        <v>12762</v>
      </c>
      <c r="RVX1" s="48" t="s">
        <v>12763</v>
      </c>
      <c r="RVY1" s="48" t="s">
        <v>12764</v>
      </c>
      <c r="RVZ1" s="48" t="s">
        <v>12765</v>
      </c>
      <c r="RWA1" s="48" t="s">
        <v>12766</v>
      </c>
      <c r="RWB1" s="48" t="s">
        <v>12767</v>
      </c>
      <c r="RWC1" s="48" t="s">
        <v>12768</v>
      </c>
      <c r="RWD1" s="48" t="s">
        <v>12769</v>
      </c>
      <c r="RWE1" s="48" t="s">
        <v>12770</v>
      </c>
      <c r="RWF1" s="48" t="s">
        <v>12771</v>
      </c>
      <c r="RWG1" s="48" t="s">
        <v>12772</v>
      </c>
      <c r="RWH1" s="48" t="s">
        <v>12773</v>
      </c>
      <c r="RWI1" s="48" t="s">
        <v>12774</v>
      </c>
      <c r="RWJ1" s="48" t="s">
        <v>12775</v>
      </c>
      <c r="RWK1" s="48" t="s">
        <v>12776</v>
      </c>
      <c r="RWL1" s="48" t="s">
        <v>12777</v>
      </c>
      <c r="RWM1" s="48" t="s">
        <v>12778</v>
      </c>
      <c r="RWN1" s="48" t="s">
        <v>12779</v>
      </c>
      <c r="RWO1" s="48" t="s">
        <v>12780</v>
      </c>
      <c r="RWP1" s="48" t="s">
        <v>12781</v>
      </c>
      <c r="RWQ1" s="48" t="s">
        <v>12782</v>
      </c>
      <c r="RWR1" s="48" t="s">
        <v>12783</v>
      </c>
      <c r="RWS1" s="48" t="s">
        <v>12784</v>
      </c>
      <c r="RWT1" s="48" t="s">
        <v>12785</v>
      </c>
      <c r="RWU1" s="48" t="s">
        <v>12786</v>
      </c>
      <c r="RWV1" s="48" t="s">
        <v>12787</v>
      </c>
      <c r="RWW1" s="48" t="s">
        <v>12788</v>
      </c>
      <c r="RWX1" s="48" t="s">
        <v>12789</v>
      </c>
      <c r="RWY1" s="48" t="s">
        <v>12790</v>
      </c>
      <c r="RWZ1" s="48" t="s">
        <v>12791</v>
      </c>
      <c r="RXA1" s="48" t="s">
        <v>12792</v>
      </c>
      <c r="RXB1" s="48" t="s">
        <v>12793</v>
      </c>
      <c r="RXC1" s="48" t="s">
        <v>12794</v>
      </c>
      <c r="RXD1" s="48" t="s">
        <v>12795</v>
      </c>
      <c r="RXE1" s="48" t="s">
        <v>12796</v>
      </c>
      <c r="RXF1" s="48" t="s">
        <v>12797</v>
      </c>
      <c r="RXG1" s="48" t="s">
        <v>12798</v>
      </c>
      <c r="RXH1" s="48" t="s">
        <v>12799</v>
      </c>
      <c r="RXI1" s="48" t="s">
        <v>12800</v>
      </c>
      <c r="RXJ1" s="48" t="s">
        <v>12801</v>
      </c>
      <c r="RXK1" s="48" t="s">
        <v>12802</v>
      </c>
      <c r="RXL1" s="48" t="s">
        <v>12803</v>
      </c>
      <c r="RXM1" s="48" t="s">
        <v>12804</v>
      </c>
      <c r="RXN1" s="48" t="s">
        <v>12805</v>
      </c>
      <c r="RXO1" s="48" t="s">
        <v>12806</v>
      </c>
      <c r="RXP1" s="48" t="s">
        <v>12807</v>
      </c>
      <c r="RXQ1" s="48" t="s">
        <v>12808</v>
      </c>
      <c r="RXR1" s="48" t="s">
        <v>12809</v>
      </c>
      <c r="RXS1" s="48" t="s">
        <v>12810</v>
      </c>
      <c r="RXT1" s="48" t="s">
        <v>12811</v>
      </c>
      <c r="RXU1" s="48" t="s">
        <v>12812</v>
      </c>
      <c r="RXV1" s="48" t="s">
        <v>12813</v>
      </c>
      <c r="RXW1" s="48" t="s">
        <v>12814</v>
      </c>
      <c r="RXX1" s="48" t="s">
        <v>12815</v>
      </c>
      <c r="RXY1" s="48" t="s">
        <v>12816</v>
      </c>
      <c r="RXZ1" s="48" t="s">
        <v>12817</v>
      </c>
      <c r="RYA1" s="48" t="s">
        <v>12818</v>
      </c>
      <c r="RYB1" s="48" t="s">
        <v>12819</v>
      </c>
      <c r="RYC1" s="48" t="s">
        <v>12820</v>
      </c>
      <c r="RYD1" s="48" t="s">
        <v>12821</v>
      </c>
      <c r="RYE1" s="48" t="s">
        <v>12822</v>
      </c>
      <c r="RYF1" s="48" t="s">
        <v>12823</v>
      </c>
      <c r="RYG1" s="48" t="s">
        <v>12824</v>
      </c>
      <c r="RYH1" s="48" t="s">
        <v>12825</v>
      </c>
      <c r="RYI1" s="48" t="s">
        <v>12826</v>
      </c>
      <c r="RYJ1" s="48" t="s">
        <v>12827</v>
      </c>
      <c r="RYK1" s="48" t="s">
        <v>12828</v>
      </c>
      <c r="RYL1" s="48" t="s">
        <v>12829</v>
      </c>
      <c r="RYM1" s="48" t="s">
        <v>12830</v>
      </c>
      <c r="RYN1" s="48" t="s">
        <v>12831</v>
      </c>
      <c r="RYO1" s="48" t="s">
        <v>12832</v>
      </c>
      <c r="RYP1" s="48" t="s">
        <v>12833</v>
      </c>
      <c r="RYQ1" s="48" t="s">
        <v>12834</v>
      </c>
      <c r="RYR1" s="48" t="s">
        <v>12835</v>
      </c>
      <c r="RYS1" s="48" t="s">
        <v>12836</v>
      </c>
      <c r="RYT1" s="48" t="s">
        <v>12837</v>
      </c>
      <c r="RYU1" s="48" t="s">
        <v>12838</v>
      </c>
      <c r="RYV1" s="48" t="s">
        <v>12839</v>
      </c>
      <c r="RYW1" s="48" t="s">
        <v>12840</v>
      </c>
      <c r="RYX1" s="48" t="s">
        <v>12841</v>
      </c>
      <c r="RYY1" s="48" t="s">
        <v>12842</v>
      </c>
      <c r="RYZ1" s="48" t="s">
        <v>12843</v>
      </c>
      <c r="RZA1" s="48" t="s">
        <v>12844</v>
      </c>
      <c r="RZB1" s="48" t="s">
        <v>12845</v>
      </c>
      <c r="RZC1" s="48" t="s">
        <v>12846</v>
      </c>
      <c r="RZD1" s="48" t="s">
        <v>12847</v>
      </c>
      <c r="RZE1" s="48" t="s">
        <v>12848</v>
      </c>
      <c r="RZF1" s="48" t="s">
        <v>12849</v>
      </c>
      <c r="RZG1" s="48" t="s">
        <v>12850</v>
      </c>
      <c r="RZH1" s="48" t="s">
        <v>12851</v>
      </c>
      <c r="RZI1" s="48" t="s">
        <v>12852</v>
      </c>
      <c r="RZJ1" s="48" t="s">
        <v>12853</v>
      </c>
      <c r="RZK1" s="48" t="s">
        <v>12854</v>
      </c>
      <c r="RZL1" s="48" t="s">
        <v>12855</v>
      </c>
      <c r="RZM1" s="48" t="s">
        <v>12856</v>
      </c>
      <c r="RZN1" s="48" t="s">
        <v>12857</v>
      </c>
      <c r="RZO1" s="48" t="s">
        <v>12858</v>
      </c>
      <c r="RZP1" s="48" t="s">
        <v>12859</v>
      </c>
      <c r="RZQ1" s="48" t="s">
        <v>12860</v>
      </c>
      <c r="RZR1" s="48" t="s">
        <v>12861</v>
      </c>
      <c r="RZS1" s="48" t="s">
        <v>12862</v>
      </c>
      <c r="RZT1" s="48" t="s">
        <v>12863</v>
      </c>
      <c r="RZU1" s="48" t="s">
        <v>12864</v>
      </c>
      <c r="RZV1" s="48" t="s">
        <v>12865</v>
      </c>
      <c r="RZW1" s="48" t="s">
        <v>12866</v>
      </c>
      <c r="RZX1" s="48" t="s">
        <v>12867</v>
      </c>
      <c r="RZY1" s="48" t="s">
        <v>12868</v>
      </c>
      <c r="RZZ1" s="48" t="s">
        <v>12869</v>
      </c>
      <c r="SAA1" s="48" t="s">
        <v>12870</v>
      </c>
      <c r="SAB1" s="48" t="s">
        <v>12871</v>
      </c>
      <c r="SAC1" s="48" t="s">
        <v>12872</v>
      </c>
      <c r="SAD1" s="48" t="s">
        <v>12873</v>
      </c>
      <c r="SAE1" s="48" t="s">
        <v>12874</v>
      </c>
      <c r="SAF1" s="48" t="s">
        <v>12875</v>
      </c>
      <c r="SAG1" s="48" t="s">
        <v>12876</v>
      </c>
      <c r="SAH1" s="48" t="s">
        <v>12877</v>
      </c>
      <c r="SAI1" s="48" t="s">
        <v>12878</v>
      </c>
      <c r="SAJ1" s="48" t="s">
        <v>12879</v>
      </c>
      <c r="SAK1" s="48" t="s">
        <v>12880</v>
      </c>
      <c r="SAL1" s="48" t="s">
        <v>12881</v>
      </c>
      <c r="SAM1" s="48" t="s">
        <v>12882</v>
      </c>
      <c r="SAN1" s="48" t="s">
        <v>12883</v>
      </c>
      <c r="SAO1" s="48" t="s">
        <v>12884</v>
      </c>
      <c r="SAP1" s="48" t="s">
        <v>12885</v>
      </c>
      <c r="SAQ1" s="48" t="s">
        <v>12886</v>
      </c>
      <c r="SAR1" s="48" t="s">
        <v>12887</v>
      </c>
      <c r="SAS1" s="48" t="s">
        <v>12888</v>
      </c>
      <c r="SAT1" s="48" t="s">
        <v>12889</v>
      </c>
      <c r="SAU1" s="48" t="s">
        <v>12890</v>
      </c>
      <c r="SAV1" s="48" t="s">
        <v>12891</v>
      </c>
      <c r="SAW1" s="48" t="s">
        <v>12892</v>
      </c>
      <c r="SAX1" s="48" t="s">
        <v>12893</v>
      </c>
      <c r="SAY1" s="48" t="s">
        <v>12894</v>
      </c>
      <c r="SAZ1" s="48" t="s">
        <v>12895</v>
      </c>
      <c r="SBA1" s="48" t="s">
        <v>12896</v>
      </c>
      <c r="SBB1" s="48" t="s">
        <v>12897</v>
      </c>
      <c r="SBC1" s="48" t="s">
        <v>12898</v>
      </c>
      <c r="SBD1" s="48" t="s">
        <v>12899</v>
      </c>
      <c r="SBE1" s="48" t="s">
        <v>12900</v>
      </c>
      <c r="SBF1" s="48" t="s">
        <v>12901</v>
      </c>
      <c r="SBG1" s="48" t="s">
        <v>12902</v>
      </c>
      <c r="SBH1" s="48" t="s">
        <v>12903</v>
      </c>
      <c r="SBI1" s="48" t="s">
        <v>12904</v>
      </c>
      <c r="SBJ1" s="48" t="s">
        <v>12905</v>
      </c>
      <c r="SBK1" s="48" t="s">
        <v>12906</v>
      </c>
      <c r="SBL1" s="48" t="s">
        <v>12907</v>
      </c>
      <c r="SBM1" s="48" t="s">
        <v>12908</v>
      </c>
      <c r="SBN1" s="48" t="s">
        <v>12909</v>
      </c>
      <c r="SBO1" s="48" t="s">
        <v>12910</v>
      </c>
      <c r="SBP1" s="48" t="s">
        <v>12911</v>
      </c>
      <c r="SBQ1" s="48" t="s">
        <v>12912</v>
      </c>
      <c r="SBR1" s="48" t="s">
        <v>12913</v>
      </c>
      <c r="SBS1" s="48" t="s">
        <v>12914</v>
      </c>
      <c r="SBT1" s="48" t="s">
        <v>12915</v>
      </c>
      <c r="SBU1" s="48" t="s">
        <v>12916</v>
      </c>
      <c r="SBV1" s="48" t="s">
        <v>12917</v>
      </c>
      <c r="SBW1" s="48" t="s">
        <v>12918</v>
      </c>
      <c r="SBX1" s="48" t="s">
        <v>12919</v>
      </c>
      <c r="SBY1" s="48" t="s">
        <v>12920</v>
      </c>
      <c r="SBZ1" s="48" t="s">
        <v>12921</v>
      </c>
      <c r="SCA1" s="48" t="s">
        <v>12922</v>
      </c>
      <c r="SCB1" s="48" t="s">
        <v>12923</v>
      </c>
      <c r="SCC1" s="48" t="s">
        <v>12924</v>
      </c>
      <c r="SCD1" s="48" t="s">
        <v>12925</v>
      </c>
      <c r="SCE1" s="48" t="s">
        <v>12926</v>
      </c>
      <c r="SCF1" s="48" t="s">
        <v>12927</v>
      </c>
      <c r="SCG1" s="48" t="s">
        <v>12928</v>
      </c>
      <c r="SCH1" s="48" t="s">
        <v>12929</v>
      </c>
      <c r="SCI1" s="48" t="s">
        <v>12930</v>
      </c>
      <c r="SCJ1" s="48" t="s">
        <v>12931</v>
      </c>
      <c r="SCK1" s="48" t="s">
        <v>12932</v>
      </c>
      <c r="SCL1" s="48" t="s">
        <v>12933</v>
      </c>
      <c r="SCM1" s="48" t="s">
        <v>12934</v>
      </c>
      <c r="SCN1" s="48" t="s">
        <v>12935</v>
      </c>
      <c r="SCO1" s="48" t="s">
        <v>12936</v>
      </c>
      <c r="SCP1" s="48" t="s">
        <v>12937</v>
      </c>
      <c r="SCQ1" s="48" t="s">
        <v>12938</v>
      </c>
      <c r="SCR1" s="48" t="s">
        <v>12939</v>
      </c>
      <c r="SCS1" s="48" t="s">
        <v>12940</v>
      </c>
      <c r="SCT1" s="48" t="s">
        <v>12941</v>
      </c>
      <c r="SCU1" s="48" t="s">
        <v>12942</v>
      </c>
      <c r="SCV1" s="48" t="s">
        <v>12943</v>
      </c>
      <c r="SCW1" s="48" t="s">
        <v>12944</v>
      </c>
      <c r="SCX1" s="48" t="s">
        <v>12945</v>
      </c>
      <c r="SCY1" s="48" t="s">
        <v>12946</v>
      </c>
      <c r="SCZ1" s="48" t="s">
        <v>12947</v>
      </c>
      <c r="SDA1" s="48" t="s">
        <v>12948</v>
      </c>
      <c r="SDB1" s="48" t="s">
        <v>12949</v>
      </c>
      <c r="SDC1" s="48" t="s">
        <v>12950</v>
      </c>
      <c r="SDD1" s="48" t="s">
        <v>12951</v>
      </c>
      <c r="SDE1" s="48" t="s">
        <v>12952</v>
      </c>
      <c r="SDF1" s="48" t="s">
        <v>12953</v>
      </c>
      <c r="SDG1" s="48" t="s">
        <v>12954</v>
      </c>
      <c r="SDH1" s="48" t="s">
        <v>12955</v>
      </c>
      <c r="SDI1" s="48" t="s">
        <v>12956</v>
      </c>
      <c r="SDJ1" s="48" t="s">
        <v>12957</v>
      </c>
      <c r="SDK1" s="48" t="s">
        <v>12958</v>
      </c>
      <c r="SDL1" s="48" t="s">
        <v>12959</v>
      </c>
      <c r="SDM1" s="48" t="s">
        <v>12960</v>
      </c>
      <c r="SDN1" s="48" t="s">
        <v>12961</v>
      </c>
      <c r="SDO1" s="48" t="s">
        <v>12962</v>
      </c>
      <c r="SDP1" s="48" t="s">
        <v>12963</v>
      </c>
      <c r="SDQ1" s="48" t="s">
        <v>12964</v>
      </c>
      <c r="SDR1" s="48" t="s">
        <v>12965</v>
      </c>
      <c r="SDS1" s="48" t="s">
        <v>12966</v>
      </c>
      <c r="SDT1" s="48" t="s">
        <v>12967</v>
      </c>
      <c r="SDU1" s="48" t="s">
        <v>12968</v>
      </c>
      <c r="SDV1" s="48" t="s">
        <v>12969</v>
      </c>
      <c r="SDW1" s="48" t="s">
        <v>12970</v>
      </c>
      <c r="SDX1" s="48" t="s">
        <v>12971</v>
      </c>
      <c r="SDY1" s="48" t="s">
        <v>12972</v>
      </c>
      <c r="SDZ1" s="48" t="s">
        <v>12973</v>
      </c>
      <c r="SEA1" s="48" t="s">
        <v>12974</v>
      </c>
      <c r="SEB1" s="48" t="s">
        <v>12975</v>
      </c>
      <c r="SEC1" s="48" t="s">
        <v>12976</v>
      </c>
      <c r="SED1" s="48" t="s">
        <v>12977</v>
      </c>
      <c r="SEE1" s="48" t="s">
        <v>12978</v>
      </c>
      <c r="SEF1" s="48" t="s">
        <v>12979</v>
      </c>
      <c r="SEG1" s="48" t="s">
        <v>12980</v>
      </c>
      <c r="SEH1" s="48" t="s">
        <v>12981</v>
      </c>
      <c r="SEI1" s="48" t="s">
        <v>12982</v>
      </c>
      <c r="SEJ1" s="48" t="s">
        <v>12983</v>
      </c>
      <c r="SEK1" s="48" t="s">
        <v>12984</v>
      </c>
      <c r="SEL1" s="48" t="s">
        <v>12985</v>
      </c>
      <c r="SEM1" s="48" t="s">
        <v>12986</v>
      </c>
      <c r="SEN1" s="48" t="s">
        <v>12987</v>
      </c>
      <c r="SEO1" s="48" t="s">
        <v>12988</v>
      </c>
      <c r="SEP1" s="48" t="s">
        <v>12989</v>
      </c>
      <c r="SEQ1" s="48" t="s">
        <v>12990</v>
      </c>
      <c r="SER1" s="48" t="s">
        <v>12991</v>
      </c>
      <c r="SES1" s="48" t="s">
        <v>12992</v>
      </c>
      <c r="SET1" s="48" t="s">
        <v>12993</v>
      </c>
      <c r="SEU1" s="48" t="s">
        <v>12994</v>
      </c>
      <c r="SEV1" s="48" t="s">
        <v>12995</v>
      </c>
      <c r="SEW1" s="48" t="s">
        <v>12996</v>
      </c>
      <c r="SEX1" s="48" t="s">
        <v>12997</v>
      </c>
      <c r="SEY1" s="48" t="s">
        <v>12998</v>
      </c>
      <c r="SEZ1" s="48" t="s">
        <v>12999</v>
      </c>
      <c r="SFA1" s="48" t="s">
        <v>13000</v>
      </c>
      <c r="SFB1" s="48" t="s">
        <v>13001</v>
      </c>
      <c r="SFC1" s="48" t="s">
        <v>13002</v>
      </c>
      <c r="SFD1" s="48" t="s">
        <v>13003</v>
      </c>
      <c r="SFE1" s="48" t="s">
        <v>13004</v>
      </c>
      <c r="SFF1" s="48" t="s">
        <v>13005</v>
      </c>
      <c r="SFG1" s="48" t="s">
        <v>13006</v>
      </c>
      <c r="SFH1" s="48" t="s">
        <v>13007</v>
      </c>
      <c r="SFI1" s="48" t="s">
        <v>13008</v>
      </c>
      <c r="SFJ1" s="48" t="s">
        <v>13009</v>
      </c>
      <c r="SFK1" s="48" t="s">
        <v>13010</v>
      </c>
      <c r="SFL1" s="48" t="s">
        <v>13011</v>
      </c>
      <c r="SFM1" s="48" t="s">
        <v>13012</v>
      </c>
      <c r="SFN1" s="48" t="s">
        <v>13013</v>
      </c>
      <c r="SFO1" s="48" t="s">
        <v>13014</v>
      </c>
      <c r="SFP1" s="48" t="s">
        <v>13015</v>
      </c>
      <c r="SFQ1" s="48" t="s">
        <v>13016</v>
      </c>
      <c r="SFR1" s="48" t="s">
        <v>13017</v>
      </c>
      <c r="SFS1" s="48" t="s">
        <v>13018</v>
      </c>
      <c r="SFT1" s="48" t="s">
        <v>13019</v>
      </c>
      <c r="SFU1" s="48" t="s">
        <v>13020</v>
      </c>
      <c r="SFV1" s="48" t="s">
        <v>13021</v>
      </c>
      <c r="SFW1" s="48" t="s">
        <v>13022</v>
      </c>
      <c r="SFX1" s="48" t="s">
        <v>13023</v>
      </c>
      <c r="SFY1" s="48" t="s">
        <v>13024</v>
      </c>
      <c r="SFZ1" s="48" t="s">
        <v>13025</v>
      </c>
      <c r="SGA1" s="48" t="s">
        <v>13026</v>
      </c>
      <c r="SGB1" s="48" t="s">
        <v>13027</v>
      </c>
      <c r="SGC1" s="48" t="s">
        <v>13028</v>
      </c>
      <c r="SGD1" s="48" t="s">
        <v>13029</v>
      </c>
      <c r="SGE1" s="48" t="s">
        <v>13030</v>
      </c>
      <c r="SGF1" s="48" t="s">
        <v>13031</v>
      </c>
      <c r="SGG1" s="48" t="s">
        <v>13032</v>
      </c>
      <c r="SGH1" s="48" t="s">
        <v>13033</v>
      </c>
      <c r="SGI1" s="48" t="s">
        <v>13034</v>
      </c>
      <c r="SGJ1" s="48" t="s">
        <v>13035</v>
      </c>
      <c r="SGK1" s="48" t="s">
        <v>13036</v>
      </c>
      <c r="SGL1" s="48" t="s">
        <v>13037</v>
      </c>
      <c r="SGM1" s="48" t="s">
        <v>13038</v>
      </c>
      <c r="SGN1" s="48" t="s">
        <v>13039</v>
      </c>
      <c r="SGO1" s="48" t="s">
        <v>13040</v>
      </c>
      <c r="SGP1" s="48" t="s">
        <v>13041</v>
      </c>
      <c r="SGQ1" s="48" t="s">
        <v>13042</v>
      </c>
      <c r="SGR1" s="48" t="s">
        <v>13043</v>
      </c>
      <c r="SGS1" s="48" t="s">
        <v>13044</v>
      </c>
      <c r="SGT1" s="48" t="s">
        <v>13045</v>
      </c>
      <c r="SGU1" s="48" t="s">
        <v>13046</v>
      </c>
      <c r="SGV1" s="48" t="s">
        <v>13047</v>
      </c>
      <c r="SGW1" s="48" t="s">
        <v>13048</v>
      </c>
      <c r="SGX1" s="48" t="s">
        <v>13049</v>
      </c>
      <c r="SGY1" s="48" t="s">
        <v>13050</v>
      </c>
      <c r="SGZ1" s="48" t="s">
        <v>13051</v>
      </c>
      <c r="SHA1" s="48" t="s">
        <v>13052</v>
      </c>
      <c r="SHB1" s="48" t="s">
        <v>13053</v>
      </c>
      <c r="SHC1" s="48" t="s">
        <v>13054</v>
      </c>
      <c r="SHD1" s="48" t="s">
        <v>13055</v>
      </c>
      <c r="SHE1" s="48" t="s">
        <v>13056</v>
      </c>
      <c r="SHF1" s="48" t="s">
        <v>13057</v>
      </c>
      <c r="SHG1" s="48" t="s">
        <v>13058</v>
      </c>
      <c r="SHH1" s="48" t="s">
        <v>13059</v>
      </c>
      <c r="SHI1" s="48" t="s">
        <v>13060</v>
      </c>
      <c r="SHJ1" s="48" t="s">
        <v>13061</v>
      </c>
      <c r="SHK1" s="48" t="s">
        <v>13062</v>
      </c>
      <c r="SHL1" s="48" t="s">
        <v>13063</v>
      </c>
      <c r="SHM1" s="48" t="s">
        <v>13064</v>
      </c>
      <c r="SHN1" s="48" t="s">
        <v>13065</v>
      </c>
      <c r="SHO1" s="48" t="s">
        <v>13066</v>
      </c>
      <c r="SHP1" s="48" t="s">
        <v>13067</v>
      </c>
      <c r="SHQ1" s="48" t="s">
        <v>13068</v>
      </c>
      <c r="SHR1" s="48" t="s">
        <v>13069</v>
      </c>
      <c r="SHS1" s="48" t="s">
        <v>13070</v>
      </c>
      <c r="SHT1" s="48" t="s">
        <v>13071</v>
      </c>
      <c r="SHU1" s="48" t="s">
        <v>13072</v>
      </c>
      <c r="SHV1" s="48" t="s">
        <v>13073</v>
      </c>
      <c r="SHW1" s="48" t="s">
        <v>13074</v>
      </c>
      <c r="SHX1" s="48" t="s">
        <v>13075</v>
      </c>
      <c r="SHY1" s="48" t="s">
        <v>13076</v>
      </c>
      <c r="SHZ1" s="48" t="s">
        <v>13077</v>
      </c>
      <c r="SIA1" s="48" t="s">
        <v>13078</v>
      </c>
      <c r="SIB1" s="48" t="s">
        <v>13079</v>
      </c>
      <c r="SIC1" s="48" t="s">
        <v>13080</v>
      </c>
      <c r="SID1" s="48" t="s">
        <v>13081</v>
      </c>
      <c r="SIE1" s="48" t="s">
        <v>13082</v>
      </c>
      <c r="SIF1" s="48" t="s">
        <v>13083</v>
      </c>
      <c r="SIG1" s="48" t="s">
        <v>13084</v>
      </c>
      <c r="SIH1" s="48" t="s">
        <v>13085</v>
      </c>
      <c r="SII1" s="48" t="s">
        <v>13086</v>
      </c>
      <c r="SIJ1" s="48" t="s">
        <v>13087</v>
      </c>
      <c r="SIK1" s="48" t="s">
        <v>13088</v>
      </c>
      <c r="SIL1" s="48" t="s">
        <v>13089</v>
      </c>
      <c r="SIM1" s="48" t="s">
        <v>13090</v>
      </c>
      <c r="SIN1" s="48" t="s">
        <v>13091</v>
      </c>
      <c r="SIO1" s="48" t="s">
        <v>13092</v>
      </c>
      <c r="SIP1" s="48" t="s">
        <v>13093</v>
      </c>
      <c r="SIQ1" s="48" t="s">
        <v>13094</v>
      </c>
      <c r="SIR1" s="48" t="s">
        <v>13095</v>
      </c>
      <c r="SIS1" s="48" t="s">
        <v>13096</v>
      </c>
      <c r="SIT1" s="48" t="s">
        <v>13097</v>
      </c>
      <c r="SIU1" s="48" t="s">
        <v>13098</v>
      </c>
      <c r="SIV1" s="48" t="s">
        <v>13099</v>
      </c>
      <c r="SIW1" s="48" t="s">
        <v>13100</v>
      </c>
      <c r="SIX1" s="48" t="s">
        <v>13101</v>
      </c>
      <c r="SIY1" s="48" t="s">
        <v>13102</v>
      </c>
      <c r="SIZ1" s="48" t="s">
        <v>13103</v>
      </c>
      <c r="SJA1" s="48" t="s">
        <v>13104</v>
      </c>
      <c r="SJB1" s="48" t="s">
        <v>13105</v>
      </c>
      <c r="SJC1" s="48" t="s">
        <v>13106</v>
      </c>
      <c r="SJD1" s="48" t="s">
        <v>13107</v>
      </c>
      <c r="SJE1" s="48" t="s">
        <v>13108</v>
      </c>
      <c r="SJF1" s="48" t="s">
        <v>13109</v>
      </c>
      <c r="SJG1" s="48" t="s">
        <v>13110</v>
      </c>
      <c r="SJH1" s="48" t="s">
        <v>13111</v>
      </c>
      <c r="SJI1" s="48" t="s">
        <v>13112</v>
      </c>
      <c r="SJJ1" s="48" t="s">
        <v>13113</v>
      </c>
      <c r="SJK1" s="48" t="s">
        <v>13114</v>
      </c>
      <c r="SJL1" s="48" t="s">
        <v>13115</v>
      </c>
      <c r="SJM1" s="48" t="s">
        <v>13116</v>
      </c>
      <c r="SJN1" s="48" t="s">
        <v>13117</v>
      </c>
      <c r="SJO1" s="48" t="s">
        <v>13118</v>
      </c>
      <c r="SJP1" s="48" t="s">
        <v>13119</v>
      </c>
      <c r="SJQ1" s="48" t="s">
        <v>13120</v>
      </c>
      <c r="SJR1" s="48" t="s">
        <v>13121</v>
      </c>
      <c r="SJS1" s="48" t="s">
        <v>13122</v>
      </c>
      <c r="SJT1" s="48" t="s">
        <v>13123</v>
      </c>
      <c r="SJU1" s="48" t="s">
        <v>13124</v>
      </c>
      <c r="SJV1" s="48" t="s">
        <v>13125</v>
      </c>
      <c r="SJW1" s="48" t="s">
        <v>13126</v>
      </c>
      <c r="SJX1" s="48" t="s">
        <v>13127</v>
      </c>
      <c r="SJY1" s="48" t="s">
        <v>13128</v>
      </c>
      <c r="SJZ1" s="48" t="s">
        <v>13129</v>
      </c>
      <c r="SKA1" s="48" t="s">
        <v>13130</v>
      </c>
      <c r="SKB1" s="48" t="s">
        <v>13131</v>
      </c>
      <c r="SKC1" s="48" t="s">
        <v>13132</v>
      </c>
      <c r="SKD1" s="48" t="s">
        <v>13133</v>
      </c>
      <c r="SKE1" s="48" t="s">
        <v>13134</v>
      </c>
      <c r="SKF1" s="48" t="s">
        <v>13135</v>
      </c>
      <c r="SKG1" s="48" t="s">
        <v>13136</v>
      </c>
      <c r="SKH1" s="48" t="s">
        <v>13137</v>
      </c>
      <c r="SKI1" s="48" t="s">
        <v>13138</v>
      </c>
      <c r="SKJ1" s="48" t="s">
        <v>13139</v>
      </c>
      <c r="SKK1" s="48" t="s">
        <v>13140</v>
      </c>
      <c r="SKL1" s="48" t="s">
        <v>13141</v>
      </c>
      <c r="SKM1" s="48" t="s">
        <v>13142</v>
      </c>
      <c r="SKN1" s="48" t="s">
        <v>13143</v>
      </c>
      <c r="SKO1" s="48" t="s">
        <v>13144</v>
      </c>
      <c r="SKP1" s="48" t="s">
        <v>13145</v>
      </c>
      <c r="SKQ1" s="48" t="s">
        <v>13146</v>
      </c>
      <c r="SKR1" s="48" t="s">
        <v>13147</v>
      </c>
      <c r="SKS1" s="48" t="s">
        <v>13148</v>
      </c>
      <c r="SKT1" s="48" t="s">
        <v>13149</v>
      </c>
      <c r="SKU1" s="48" t="s">
        <v>13150</v>
      </c>
      <c r="SKV1" s="48" t="s">
        <v>13151</v>
      </c>
      <c r="SKW1" s="48" t="s">
        <v>13152</v>
      </c>
      <c r="SKX1" s="48" t="s">
        <v>13153</v>
      </c>
      <c r="SKY1" s="48" t="s">
        <v>13154</v>
      </c>
      <c r="SKZ1" s="48" t="s">
        <v>13155</v>
      </c>
      <c r="SLA1" s="48" t="s">
        <v>13156</v>
      </c>
      <c r="SLB1" s="48" t="s">
        <v>13157</v>
      </c>
      <c r="SLC1" s="48" t="s">
        <v>13158</v>
      </c>
      <c r="SLD1" s="48" t="s">
        <v>13159</v>
      </c>
      <c r="SLE1" s="48" t="s">
        <v>13160</v>
      </c>
      <c r="SLF1" s="48" t="s">
        <v>13161</v>
      </c>
      <c r="SLG1" s="48" t="s">
        <v>13162</v>
      </c>
      <c r="SLH1" s="48" t="s">
        <v>13163</v>
      </c>
      <c r="SLI1" s="48" t="s">
        <v>13164</v>
      </c>
      <c r="SLJ1" s="48" t="s">
        <v>13165</v>
      </c>
      <c r="SLK1" s="48" t="s">
        <v>13166</v>
      </c>
      <c r="SLL1" s="48" t="s">
        <v>13167</v>
      </c>
      <c r="SLM1" s="48" t="s">
        <v>13168</v>
      </c>
      <c r="SLN1" s="48" t="s">
        <v>13169</v>
      </c>
      <c r="SLO1" s="48" t="s">
        <v>13170</v>
      </c>
      <c r="SLP1" s="48" t="s">
        <v>13171</v>
      </c>
      <c r="SLQ1" s="48" t="s">
        <v>13172</v>
      </c>
      <c r="SLR1" s="48" t="s">
        <v>13173</v>
      </c>
      <c r="SLS1" s="48" t="s">
        <v>13174</v>
      </c>
      <c r="SLT1" s="48" t="s">
        <v>13175</v>
      </c>
      <c r="SLU1" s="48" t="s">
        <v>13176</v>
      </c>
      <c r="SLV1" s="48" t="s">
        <v>13177</v>
      </c>
      <c r="SLW1" s="48" t="s">
        <v>13178</v>
      </c>
      <c r="SLX1" s="48" t="s">
        <v>13179</v>
      </c>
      <c r="SLY1" s="48" t="s">
        <v>13180</v>
      </c>
      <c r="SLZ1" s="48" t="s">
        <v>13181</v>
      </c>
      <c r="SMA1" s="48" t="s">
        <v>13182</v>
      </c>
      <c r="SMB1" s="48" t="s">
        <v>13183</v>
      </c>
      <c r="SMC1" s="48" t="s">
        <v>13184</v>
      </c>
      <c r="SMD1" s="48" t="s">
        <v>13185</v>
      </c>
      <c r="SME1" s="48" t="s">
        <v>13186</v>
      </c>
      <c r="SMF1" s="48" t="s">
        <v>13187</v>
      </c>
      <c r="SMG1" s="48" t="s">
        <v>13188</v>
      </c>
      <c r="SMH1" s="48" t="s">
        <v>13189</v>
      </c>
      <c r="SMI1" s="48" t="s">
        <v>13190</v>
      </c>
      <c r="SMJ1" s="48" t="s">
        <v>13191</v>
      </c>
      <c r="SMK1" s="48" t="s">
        <v>13192</v>
      </c>
      <c r="SML1" s="48" t="s">
        <v>13193</v>
      </c>
      <c r="SMM1" s="48" t="s">
        <v>13194</v>
      </c>
      <c r="SMN1" s="48" t="s">
        <v>13195</v>
      </c>
      <c r="SMO1" s="48" t="s">
        <v>13196</v>
      </c>
      <c r="SMP1" s="48" t="s">
        <v>13197</v>
      </c>
      <c r="SMQ1" s="48" t="s">
        <v>13198</v>
      </c>
      <c r="SMR1" s="48" t="s">
        <v>13199</v>
      </c>
      <c r="SMS1" s="48" t="s">
        <v>13200</v>
      </c>
      <c r="SMT1" s="48" t="s">
        <v>13201</v>
      </c>
      <c r="SMU1" s="48" t="s">
        <v>13202</v>
      </c>
      <c r="SMV1" s="48" t="s">
        <v>13203</v>
      </c>
      <c r="SMW1" s="48" t="s">
        <v>13204</v>
      </c>
      <c r="SMX1" s="48" t="s">
        <v>13205</v>
      </c>
      <c r="SMY1" s="48" t="s">
        <v>13206</v>
      </c>
      <c r="SMZ1" s="48" t="s">
        <v>13207</v>
      </c>
      <c r="SNA1" s="48" t="s">
        <v>13208</v>
      </c>
      <c r="SNB1" s="48" t="s">
        <v>13209</v>
      </c>
      <c r="SNC1" s="48" t="s">
        <v>13210</v>
      </c>
      <c r="SND1" s="48" t="s">
        <v>13211</v>
      </c>
      <c r="SNE1" s="48" t="s">
        <v>13212</v>
      </c>
      <c r="SNF1" s="48" t="s">
        <v>13213</v>
      </c>
      <c r="SNG1" s="48" t="s">
        <v>13214</v>
      </c>
      <c r="SNH1" s="48" t="s">
        <v>13215</v>
      </c>
      <c r="SNI1" s="48" t="s">
        <v>13216</v>
      </c>
      <c r="SNJ1" s="48" t="s">
        <v>13217</v>
      </c>
      <c r="SNK1" s="48" t="s">
        <v>13218</v>
      </c>
      <c r="SNL1" s="48" t="s">
        <v>13219</v>
      </c>
      <c r="SNM1" s="48" t="s">
        <v>13220</v>
      </c>
      <c r="SNN1" s="48" t="s">
        <v>13221</v>
      </c>
      <c r="SNO1" s="48" t="s">
        <v>13222</v>
      </c>
      <c r="SNP1" s="48" t="s">
        <v>13223</v>
      </c>
      <c r="SNQ1" s="48" t="s">
        <v>13224</v>
      </c>
      <c r="SNR1" s="48" t="s">
        <v>13225</v>
      </c>
      <c r="SNS1" s="48" t="s">
        <v>13226</v>
      </c>
      <c r="SNT1" s="48" t="s">
        <v>13227</v>
      </c>
      <c r="SNU1" s="48" t="s">
        <v>13228</v>
      </c>
      <c r="SNV1" s="48" t="s">
        <v>13229</v>
      </c>
      <c r="SNW1" s="48" t="s">
        <v>13230</v>
      </c>
      <c r="SNX1" s="48" t="s">
        <v>13231</v>
      </c>
      <c r="SNY1" s="48" t="s">
        <v>13232</v>
      </c>
      <c r="SNZ1" s="48" t="s">
        <v>13233</v>
      </c>
      <c r="SOA1" s="48" t="s">
        <v>13234</v>
      </c>
      <c r="SOB1" s="48" t="s">
        <v>13235</v>
      </c>
      <c r="SOC1" s="48" t="s">
        <v>13236</v>
      </c>
      <c r="SOD1" s="48" t="s">
        <v>13237</v>
      </c>
      <c r="SOE1" s="48" t="s">
        <v>13238</v>
      </c>
      <c r="SOF1" s="48" t="s">
        <v>13239</v>
      </c>
      <c r="SOG1" s="48" t="s">
        <v>13240</v>
      </c>
      <c r="SOH1" s="48" t="s">
        <v>13241</v>
      </c>
      <c r="SOI1" s="48" t="s">
        <v>13242</v>
      </c>
      <c r="SOJ1" s="48" t="s">
        <v>13243</v>
      </c>
      <c r="SOK1" s="48" t="s">
        <v>13244</v>
      </c>
      <c r="SOL1" s="48" t="s">
        <v>13245</v>
      </c>
      <c r="SOM1" s="48" t="s">
        <v>13246</v>
      </c>
      <c r="SON1" s="48" t="s">
        <v>13247</v>
      </c>
      <c r="SOO1" s="48" t="s">
        <v>13248</v>
      </c>
      <c r="SOP1" s="48" t="s">
        <v>13249</v>
      </c>
      <c r="SOQ1" s="48" t="s">
        <v>13250</v>
      </c>
      <c r="SOR1" s="48" t="s">
        <v>13251</v>
      </c>
      <c r="SOS1" s="48" t="s">
        <v>13252</v>
      </c>
      <c r="SOT1" s="48" t="s">
        <v>13253</v>
      </c>
      <c r="SOU1" s="48" t="s">
        <v>13254</v>
      </c>
      <c r="SOV1" s="48" t="s">
        <v>13255</v>
      </c>
      <c r="SOW1" s="48" t="s">
        <v>13256</v>
      </c>
      <c r="SOX1" s="48" t="s">
        <v>13257</v>
      </c>
      <c r="SOY1" s="48" t="s">
        <v>13258</v>
      </c>
      <c r="SOZ1" s="48" t="s">
        <v>13259</v>
      </c>
      <c r="SPA1" s="48" t="s">
        <v>13260</v>
      </c>
      <c r="SPB1" s="48" t="s">
        <v>13261</v>
      </c>
      <c r="SPC1" s="48" t="s">
        <v>13262</v>
      </c>
      <c r="SPD1" s="48" t="s">
        <v>13263</v>
      </c>
      <c r="SPE1" s="48" t="s">
        <v>13264</v>
      </c>
      <c r="SPF1" s="48" t="s">
        <v>13265</v>
      </c>
      <c r="SPG1" s="48" t="s">
        <v>13266</v>
      </c>
      <c r="SPH1" s="48" t="s">
        <v>13267</v>
      </c>
      <c r="SPI1" s="48" t="s">
        <v>13268</v>
      </c>
      <c r="SPJ1" s="48" t="s">
        <v>13269</v>
      </c>
      <c r="SPK1" s="48" t="s">
        <v>13270</v>
      </c>
      <c r="SPL1" s="48" t="s">
        <v>13271</v>
      </c>
      <c r="SPM1" s="48" t="s">
        <v>13272</v>
      </c>
      <c r="SPN1" s="48" t="s">
        <v>13273</v>
      </c>
      <c r="SPO1" s="48" t="s">
        <v>13274</v>
      </c>
      <c r="SPP1" s="48" t="s">
        <v>13275</v>
      </c>
      <c r="SPQ1" s="48" t="s">
        <v>13276</v>
      </c>
      <c r="SPR1" s="48" t="s">
        <v>13277</v>
      </c>
      <c r="SPS1" s="48" t="s">
        <v>13278</v>
      </c>
      <c r="SPT1" s="48" t="s">
        <v>13279</v>
      </c>
      <c r="SPU1" s="48" t="s">
        <v>13280</v>
      </c>
      <c r="SPV1" s="48" t="s">
        <v>13281</v>
      </c>
      <c r="SPW1" s="48" t="s">
        <v>13282</v>
      </c>
      <c r="SPX1" s="48" t="s">
        <v>13283</v>
      </c>
      <c r="SPY1" s="48" t="s">
        <v>13284</v>
      </c>
      <c r="SPZ1" s="48" t="s">
        <v>13285</v>
      </c>
      <c r="SQA1" s="48" t="s">
        <v>13286</v>
      </c>
      <c r="SQB1" s="48" t="s">
        <v>13287</v>
      </c>
      <c r="SQC1" s="48" t="s">
        <v>13288</v>
      </c>
      <c r="SQD1" s="48" t="s">
        <v>13289</v>
      </c>
      <c r="SQE1" s="48" t="s">
        <v>13290</v>
      </c>
      <c r="SQF1" s="48" t="s">
        <v>13291</v>
      </c>
      <c r="SQG1" s="48" t="s">
        <v>13292</v>
      </c>
      <c r="SQH1" s="48" t="s">
        <v>13293</v>
      </c>
      <c r="SQI1" s="48" t="s">
        <v>13294</v>
      </c>
      <c r="SQJ1" s="48" t="s">
        <v>13295</v>
      </c>
      <c r="SQK1" s="48" t="s">
        <v>13296</v>
      </c>
      <c r="SQL1" s="48" t="s">
        <v>13297</v>
      </c>
      <c r="SQM1" s="48" t="s">
        <v>13298</v>
      </c>
      <c r="SQN1" s="48" t="s">
        <v>13299</v>
      </c>
      <c r="SQO1" s="48" t="s">
        <v>13300</v>
      </c>
      <c r="SQP1" s="48" t="s">
        <v>13301</v>
      </c>
      <c r="SQQ1" s="48" t="s">
        <v>13302</v>
      </c>
      <c r="SQR1" s="48" t="s">
        <v>13303</v>
      </c>
      <c r="SQS1" s="48" t="s">
        <v>13304</v>
      </c>
      <c r="SQT1" s="48" t="s">
        <v>13305</v>
      </c>
      <c r="SQU1" s="48" t="s">
        <v>13306</v>
      </c>
      <c r="SQV1" s="48" t="s">
        <v>13307</v>
      </c>
      <c r="SQW1" s="48" t="s">
        <v>13308</v>
      </c>
      <c r="SQX1" s="48" t="s">
        <v>13309</v>
      </c>
      <c r="SQY1" s="48" t="s">
        <v>13310</v>
      </c>
      <c r="SQZ1" s="48" t="s">
        <v>13311</v>
      </c>
      <c r="SRA1" s="48" t="s">
        <v>13312</v>
      </c>
      <c r="SRB1" s="48" t="s">
        <v>13313</v>
      </c>
      <c r="SRC1" s="48" t="s">
        <v>13314</v>
      </c>
      <c r="SRD1" s="48" t="s">
        <v>13315</v>
      </c>
      <c r="SRE1" s="48" t="s">
        <v>13316</v>
      </c>
      <c r="SRF1" s="48" t="s">
        <v>13317</v>
      </c>
      <c r="SRG1" s="48" t="s">
        <v>13318</v>
      </c>
      <c r="SRH1" s="48" t="s">
        <v>13319</v>
      </c>
      <c r="SRI1" s="48" t="s">
        <v>13320</v>
      </c>
      <c r="SRJ1" s="48" t="s">
        <v>13321</v>
      </c>
      <c r="SRK1" s="48" t="s">
        <v>13322</v>
      </c>
      <c r="SRL1" s="48" t="s">
        <v>13323</v>
      </c>
      <c r="SRM1" s="48" t="s">
        <v>13324</v>
      </c>
      <c r="SRN1" s="48" t="s">
        <v>13325</v>
      </c>
      <c r="SRO1" s="48" t="s">
        <v>13326</v>
      </c>
      <c r="SRP1" s="48" t="s">
        <v>13327</v>
      </c>
      <c r="SRQ1" s="48" t="s">
        <v>13328</v>
      </c>
      <c r="SRR1" s="48" t="s">
        <v>13329</v>
      </c>
      <c r="SRS1" s="48" t="s">
        <v>13330</v>
      </c>
      <c r="SRT1" s="48" t="s">
        <v>13331</v>
      </c>
      <c r="SRU1" s="48" t="s">
        <v>13332</v>
      </c>
      <c r="SRV1" s="48" t="s">
        <v>13333</v>
      </c>
      <c r="SRW1" s="48" t="s">
        <v>13334</v>
      </c>
      <c r="SRX1" s="48" t="s">
        <v>13335</v>
      </c>
      <c r="SRY1" s="48" t="s">
        <v>13336</v>
      </c>
      <c r="SRZ1" s="48" t="s">
        <v>13337</v>
      </c>
      <c r="SSA1" s="48" t="s">
        <v>13338</v>
      </c>
      <c r="SSB1" s="48" t="s">
        <v>13339</v>
      </c>
      <c r="SSC1" s="48" t="s">
        <v>13340</v>
      </c>
      <c r="SSD1" s="48" t="s">
        <v>13341</v>
      </c>
      <c r="SSE1" s="48" t="s">
        <v>13342</v>
      </c>
      <c r="SSF1" s="48" t="s">
        <v>13343</v>
      </c>
      <c r="SSG1" s="48" t="s">
        <v>13344</v>
      </c>
      <c r="SSH1" s="48" t="s">
        <v>13345</v>
      </c>
      <c r="SSI1" s="48" t="s">
        <v>13346</v>
      </c>
      <c r="SSJ1" s="48" t="s">
        <v>13347</v>
      </c>
      <c r="SSK1" s="48" t="s">
        <v>13348</v>
      </c>
      <c r="SSL1" s="48" t="s">
        <v>13349</v>
      </c>
      <c r="SSM1" s="48" t="s">
        <v>13350</v>
      </c>
      <c r="SSN1" s="48" t="s">
        <v>13351</v>
      </c>
      <c r="SSO1" s="48" t="s">
        <v>13352</v>
      </c>
      <c r="SSP1" s="48" t="s">
        <v>13353</v>
      </c>
      <c r="SSQ1" s="48" t="s">
        <v>13354</v>
      </c>
      <c r="SSR1" s="48" t="s">
        <v>13355</v>
      </c>
      <c r="SSS1" s="48" t="s">
        <v>13356</v>
      </c>
      <c r="SST1" s="48" t="s">
        <v>13357</v>
      </c>
      <c r="SSU1" s="48" t="s">
        <v>13358</v>
      </c>
      <c r="SSV1" s="48" t="s">
        <v>13359</v>
      </c>
      <c r="SSW1" s="48" t="s">
        <v>13360</v>
      </c>
      <c r="SSX1" s="48" t="s">
        <v>13361</v>
      </c>
      <c r="SSY1" s="48" t="s">
        <v>13362</v>
      </c>
      <c r="SSZ1" s="48" t="s">
        <v>13363</v>
      </c>
      <c r="STA1" s="48" t="s">
        <v>13364</v>
      </c>
      <c r="STB1" s="48" t="s">
        <v>13365</v>
      </c>
      <c r="STC1" s="48" t="s">
        <v>13366</v>
      </c>
      <c r="STD1" s="48" t="s">
        <v>13367</v>
      </c>
      <c r="STE1" s="48" t="s">
        <v>13368</v>
      </c>
      <c r="STF1" s="48" t="s">
        <v>13369</v>
      </c>
      <c r="STG1" s="48" t="s">
        <v>13370</v>
      </c>
      <c r="STH1" s="48" t="s">
        <v>13371</v>
      </c>
      <c r="STI1" s="48" t="s">
        <v>13372</v>
      </c>
      <c r="STJ1" s="48" t="s">
        <v>13373</v>
      </c>
      <c r="STK1" s="48" t="s">
        <v>13374</v>
      </c>
      <c r="STL1" s="48" t="s">
        <v>13375</v>
      </c>
      <c r="STM1" s="48" t="s">
        <v>13376</v>
      </c>
      <c r="STN1" s="48" t="s">
        <v>13377</v>
      </c>
      <c r="STO1" s="48" t="s">
        <v>13378</v>
      </c>
      <c r="STP1" s="48" t="s">
        <v>13379</v>
      </c>
      <c r="STQ1" s="48" t="s">
        <v>13380</v>
      </c>
      <c r="STR1" s="48" t="s">
        <v>13381</v>
      </c>
      <c r="STS1" s="48" t="s">
        <v>13382</v>
      </c>
      <c r="STT1" s="48" t="s">
        <v>13383</v>
      </c>
      <c r="STU1" s="48" t="s">
        <v>13384</v>
      </c>
      <c r="STV1" s="48" t="s">
        <v>13385</v>
      </c>
      <c r="STW1" s="48" t="s">
        <v>13386</v>
      </c>
      <c r="STX1" s="48" t="s">
        <v>13387</v>
      </c>
      <c r="STY1" s="48" t="s">
        <v>13388</v>
      </c>
      <c r="STZ1" s="48" t="s">
        <v>13389</v>
      </c>
      <c r="SUA1" s="48" t="s">
        <v>13390</v>
      </c>
      <c r="SUB1" s="48" t="s">
        <v>13391</v>
      </c>
      <c r="SUC1" s="48" t="s">
        <v>13392</v>
      </c>
      <c r="SUD1" s="48" t="s">
        <v>13393</v>
      </c>
      <c r="SUE1" s="48" t="s">
        <v>13394</v>
      </c>
      <c r="SUF1" s="48" t="s">
        <v>13395</v>
      </c>
      <c r="SUG1" s="48" t="s">
        <v>13396</v>
      </c>
      <c r="SUH1" s="48" t="s">
        <v>13397</v>
      </c>
      <c r="SUI1" s="48" t="s">
        <v>13398</v>
      </c>
      <c r="SUJ1" s="48" t="s">
        <v>13399</v>
      </c>
      <c r="SUK1" s="48" t="s">
        <v>13400</v>
      </c>
      <c r="SUL1" s="48" t="s">
        <v>13401</v>
      </c>
      <c r="SUM1" s="48" t="s">
        <v>13402</v>
      </c>
      <c r="SUN1" s="48" t="s">
        <v>13403</v>
      </c>
      <c r="SUO1" s="48" t="s">
        <v>13404</v>
      </c>
      <c r="SUP1" s="48" t="s">
        <v>13405</v>
      </c>
      <c r="SUQ1" s="48" t="s">
        <v>13406</v>
      </c>
      <c r="SUR1" s="48" t="s">
        <v>13407</v>
      </c>
      <c r="SUS1" s="48" t="s">
        <v>13408</v>
      </c>
      <c r="SUT1" s="48" t="s">
        <v>13409</v>
      </c>
      <c r="SUU1" s="48" t="s">
        <v>13410</v>
      </c>
      <c r="SUV1" s="48" t="s">
        <v>13411</v>
      </c>
      <c r="SUW1" s="48" t="s">
        <v>13412</v>
      </c>
      <c r="SUX1" s="48" t="s">
        <v>13413</v>
      </c>
      <c r="SUY1" s="48" t="s">
        <v>13414</v>
      </c>
      <c r="SUZ1" s="48" t="s">
        <v>13415</v>
      </c>
      <c r="SVA1" s="48" t="s">
        <v>13416</v>
      </c>
      <c r="SVB1" s="48" t="s">
        <v>13417</v>
      </c>
      <c r="SVC1" s="48" t="s">
        <v>13418</v>
      </c>
      <c r="SVD1" s="48" t="s">
        <v>13419</v>
      </c>
      <c r="SVE1" s="48" t="s">
        <v>13420</v>
      </c>
      <c r="SVF1" s="48" t="s">
        <v>13421</v>
      </c>
      <c r="SVG1" s="48" t="s">
        <v>13422</v>
      </c>
      <c r="SVH1" s="48" t="s">
        <v>13423</v>
      </c>
      <c r="SVI1" s="48" t="s">
        <v>13424</v>
      </c>
      <c r="SVJ1" s="48" t="s">
        <v>13425</v>
      </c>
      <c r="SVK1" s="48" t="s">
        <v>13426</v>
      </c>
      <c r="SVL1" s="48" t="s">
        <v>13427</v>
      </c>
      <c r="SVM1" s="48" t="s">
        <v>13428</v>
      </c>
      <c r="SVN1" s="48" t="s">
        <v>13429</v>
      </c>
      <c r="SVO1" s="48" t="s">
        <v>13430</v>
      </c>
      <c r="SVP1" s="48" t="s">
        <v>13431</v>
      </c>
      <c r="SVQ1" s="48" t="s">
        <v>13432</v>
      </c>
      <c r="SVR1" s="48" t="s">
        <v>13433</v>
      </c>
      <c r="SVS1" s="48" t="s">
        <v>13434</v>
      </c>
      <c r="SVT1" s="48" t="s">
        <v>13435</v>
      </c>
      <c r="SVU1" s="48" t="s">
        <v>13436</v>
      </c>
      <c r="SVV1" s="48" t="s">
        <v>13437</v>
      </c>
      <c r="SVW1" s="48" t="s">
        <v>13438</v>
      </c>
      <c r="SVX1" s="48" t="s">
        <v>13439</v>
      </c>
      <c r="SVY1" s="48" t="s">
        <v>13440</v>
      </c>
      <c r="SVZ1" s="48" t="s">
        <v>13441</v>
      </c>
      <c r="SWA1" s="48" t="s">
        <v>13442</v>
      </c>
      <c r="SWB1" s="48" t="s">
        <v>13443</v>
      </c>
      <c r="SWC1" s="48" t="s">
        <v>13444</v>
      </c>
      <c r="SWD1" s="48" t="s">
        <v>13445</v>
      </c>
      <c r="SWE1" s="48" t="s">
        <v>13446</v>
      </c>
      <c r="SWF1" s="48" t="s">
        <v>13447</v>
      </c>
      <c r="SWG1" s="48" t="s">
        <v>13448</v>
      </c>
      <c r="SWH1" s="48" t="s">
        <v>13449</v>
      </c>
      <c r="SWI1" s="48" t="s">
        <v>13450</v>
      </c>
      <c r="SWJ1" s="48" t="s">
        <v>13451</v>
      </c>
      <c r="SWK1" s="48" t="s">
        <v>13452</v>
      </c>
      <c r="SWL1" s="48" t="s">
        <v>13453</v>
      </c>
      <c r="SWM1" s="48" t="s">
        <v>13454</v>
      </c>
      <c r="SWN1" s="48" t="s">
        <v>13455</v>
      </c>
      <c r="SWO1" s="48" t="s">
        <v>13456</v>
      </c>
      <c r="SWP1" s="48" t="s">
        <v>13457</v>
      </c>
      <c r="SWQ1" s="48" t="s">
        <v>13458</v>
      </c>
      <c r="SWR1" s="48" t="s">
        <v>13459</v>
      </c>
      <c r="SWS1" s="48" t="s">
        <v>13460</v>
      </c>
      <c r="SWT1" s="48" t="s">
        <v>13461</v>
      </c>
      <c r="SWU1" s="48" t="s">
        <v>13462</v>
      </c>
      <c r="SWV1" s="48" t="s">
        <v>13463</v>
      </c>
      <c r="SWW1" s="48" t="s">
        <v>13464</v>
      </c>
      <c r="SWX1" s="48" t="s">
        <v>13465</v>
      </c>
      <c r="SWY1" s="48" t="s">
        <v>13466</v>
      </c>
      <c r="SWZ1" s="48" t="s">
        <v>13467</v>
      </c>
      <c r="SXA1" s="48" t="s">
        <v>13468</v>
      </c>
      <c r="SXB1" s="48" t="s">
        <v>13469</v>
      </c>
      <c r="SXC1" s="48" t="s">
        <v>13470</v>
      </c>
      <c r="SXD1" s="48" t="s">
        <v>13471</v>
      </c>
      <c r="SXE1" s="48" t="s">
        <v>13472</v>
      </c>
      <c r="SXF1" s="48" t="s">
        <v>13473</v>
      </c>
      <c r="SXG1" s="48" t="s">
        <v>13474</v>
      </c>
      <c r="SXH1" s="48" t="s">
        <v>13475</v>
      </c>
      <c r="SXI1" s="48" t="s">
        <v>13476</v>
      </c>
      <c r="SXJ1" s="48" t="s">
        <v>13477</v>
      </c>
      <c r="SXK1" s="48" t="s">
        <v>13478</v>
      </c>
      <c r="SXL1" s="48" t="s">
        <v>13479</v>
      </c>
      <c r="SXM1" s="48" t="s">
        <v>13480</v>
      </c>
      <c r="SXN1" s="48" t="s">
        <v>13481</v>
      </c>
      <c r="SXO1" s="48" t="s">
        <v>13482</v>
      </c>
      <c r="SXP1" s="48" t="s">
        <v>13483</v>
      </c>
      <c r="SXQ1" s="48" t="s">
        <v>13484</v>
      </c>
      <c r="SXR1" s="48" t="s">
        <v>13485</v>
      </c>
      <c r="SXS1" s="48" t="s">
        <v>13486</v>
      </c>
      <c r="SXT1" s="48" t="s">
        <v>13487</v>
      </c>
      <c r="SXU1" s="48" t="s">
        <v>13488</v>
      </c>
      <c r="SXV1" s="48" t="s">
        <v>13489</v>
      </c>
      <c r="SXW1" s="48" t="s">
        <v>13490</v>
      </c>
      <c r="SXX1" s="48" t="s">
        <v>13491</v>
      </c>
      <c r="SXY1" s="48" t="s">
        <v>13492</v>
      </c>
      <c r="SXZ1" s="48" t="s">
        <v>13493</v>
      </c>
      <c r="SYA1" s="48" t="s">
        <v>13494</v>
      </c>
      <c r="SYB1" s="48" t="s">
        <v>13495</v>
      </c>
      <c r="SYC1" s="48" t="s">
        <v>13496</v>
      </c>
      <c r="SYD1" s="48" t="s">
        <v>13497</v>
      </c>
      <c r="SYE1" s="48" t="s">
        <v>13498</v>
      </c>
      <c r="SYF1" s="48" t="s">
        <v>13499</v>
      </c>
      <c r="SYG1" s="48" t="s">
        <v>13500</v>
      </c>
      <c r="SYH1" s="48" t="s">
        <v>13501</v>
      </c>
      <c r="SYI1" s="48" t="s">
        <v>13502</v>
      </c>
      <c r="SYJ1" s="48" t="s">
        <v>13503</v>
      </c>
      <c r="SYK1" s="48" t="s">
        <v>13504</v>
      </c>
      <c r="SYL1" s="48" t="s">
        <v>13505</v>
      </c>
      <c r="SYM1" s="48" t="s">
        <v>13506</v>
      </c>
      <c r="SYN1" s="48" t="s">
        <v>13507</v>
      </c>
      <c r="SYO1" s="48" t="s">
        <v>13508</v>
      </c>
      <c r="SYP1" s="48" t="s">
        <v>13509</v>
      </c>
      <c r="SYQ1" s="48" t="s">
        <v>13510</v>
      </c>
      <c r="SYR1" s="48" t="s">
        <v>13511</v>
      </c>
      <c r="SYS1" s="48" t="s">
        <v>13512</v>
      </c>
      <c r="SYT1" s="48" t="s">
        <v>13513</v>
      </c>
      <c r="SYU1" s="48" t="s">
        <v>13514</v>
      </c>
      <c r="SYV1" s="48" t="s">
        <v>13515</v>
      </c>
      <c r="SYW1" s="48" t="s">
        <v>13516</v>
      </c>
      <c r="SYX1" s="48" t="s">
        <v>13517</v>
      </c>
      <c r="SYY1" s="48" t="s">
        <v>13518</v>
      </c>
      <c r="SYZ1" s="48" t="s">
        <v>13519</v>
      </c>
      <c r="SZA1" s="48" t="s">
        <v>13520</v>
      </c>
      <c r="SZB1" s="48" t="s">
        <v>13521</v>
      </c>
      <c r="SZC1" s="48" t="s">
        <v>13522</v>
      </c>
      <c r="SZD1" s="48" t="s">
        <v>13523</v>
      </c>
      <c r="SZE1" s="48" t="s">
        <v>13524</v>
      </c>
      <c r="SZF1" s="48" t="s">
        <v>13525</v>
      </c>
      <c r="SZG1" s="48" t="s">
        <v>13526</v>
      </c>
      <c r="SZH1" s="48" t="s">
        <v>13527</v>
      </c>
      <c r="SZI1" s="48" t="s">
        <v>13528</v>
      </c>
      <c r="SZJ1" s="48" t="s">
        <v>13529</v>
      </c>
      <c r="SZK1" s="48" t="s">
        <v>13530</v>
      </c>
      <c r="SZL1" s="48" t="s">
        <v>13531</v>
      </c>
      <c r="SZM1" s="48" t="s">
        <v>13532</v>
      </c>
      <c r="SZN1" s="48" t="s">
        <v>13533</v>
      </c>
      <c r="SZO1" s="48" t="s">
        <v>13534</v>
      </c>
      <c r="SZP1" s="48" t="s">
        <v>13535</v>
      </c>
      <c r="SZQ1" s="48" t="s">
        <v>13536</v>
      </c>
      <c r="SZR1" s="48" t="s">
        <v>13537</v>
      </c>
      <c r="SZS1" s="48" t="s">
        <v>13538</v>
      </c>
      <c r="SZT1" s="48" t="s">
        <v>13539</v>
      </c>
      <c r="SZU1" s="48" t="s">
        <v>13540</v>
      </c>
      <c r="SZV1" s="48" t="s">
        <v>13541</v>
      </c>
      <c r="SZW1" s="48" t="s">
        <v>13542</v>
      </c>
      <c r="SZX1" s="48" t="s">
        <v>13543</v>
      </c>
      <c r="SZY1" s="48" t="s">
        <v>13544</v>
      </c>
      <c r="SZZ1" s="48" t="s">
        <v>13545</v>
      </c>
      <c r="TAA1" s="48" t="s">
        <v>13546</v>
      </c>
      <c r="TAB1" s="48" t="s">
        <v>13547</v>
      </c>
      <c r="TAC1" s="48" t="s">
        <v>13548</v>
      </c>
      <c r="TAD1" s="48" t="s">
        <v>13549</v>
      </c>
      <c r="TAE1" s="48" t="s">
        <v>13550</v>
      </c>
      <c r="TAF1" s="48" t="s">
        <v>13551</v>
      </c>
      <c r="TAG1" s="48" t="s">
        <v>13552</v>
      </c>
      <c r="TAH1" s="48" t="s">
        <v>13553</v>
      </c>
      <c r="TAI1" s="48" t="s">
        <v>13554</v>
      </c>
      <c r="TAJ1" s="48" t="s">
        <v>13555</v>
      </c>
      <c r="TAK1" s="48" t="s">
        <v>13556</v>
      </c>
      <c r="TAL1" s="48" t="s">
        <v>13557</v>
      </c>
      <c r="TAM1" s="48" t="s">
        <v>13558</v>
      </c>
      <c r="TAN1" s="48" t="s">
        <v>13559</v>
      </c>
      <c r="TAO1" s="48" t="s">
        <v>13560</v>
      </c>
      <c r="TAP1" s="48" t="s">
        <v>13561</v>
      </c>
      <c r="TAQ1" s="48" t="s">
        <v>13562</v>
      </c>
      <c r="TAR1" s="48" t="s">
        <v>13563</v>
      </c>
      <c r="TAS1" s="48" t="s">
        <v>13564</v>
      </c>
      <c r="TAT1" s="48" t="s">
        <v>13565</v>
      </c>
      <c r="TAU1" s="48" t="s">
        <v>13566</v>
      </c>
      <c r="TAV1" s="48" t="s">
        <v>13567</v>
      </c>
      <c r="TAW1" s="48" t="s">
        <v>13568</v>
      </c>
      <c r="TAX1" s="48" t="s">
        <v>13569</v>
      </c>
      <c r="TAY1" s="48" t="s">
        <v>13570</v>
      </c>
      <c r="TAZ1" s="48" t="s">
        <v>13571</v>
      </c>
      <c r="TBA1" s="48" t="s">
        <v>13572</v>
      </c>
      <c r="TBB1" s="48" t="s">
        <v>13573</v>
      </c>
      <c r="TBC1" s="48" t="s">
        <v>13574</v>
      </c>
      <c r="TBD1" s="48" t="s">
        <v>13575</v>
      </c>
      <c r="TBE1" s="48" t="s">
        <v>13576</v>
      </c>
      <c r="TBF1" s="48" t="s">
        <v>13577</v>
      </c>
      <c r="TBG1" s="48" t="s">
        <v>13578</v>
      </c>
      <c r="TBH1" s="48" t="s">
        <v>13579</v>
      </c>
      <c r="TBI1" s="48" t="s">
        <v>13580</v>
      </c>
      <c r="TBJ1" s="48" t="s">
        <v>13581</v>
      </c>
      <c r="TBK1" s="48" t="s">
        <v>13582</v>
      </c>
      <c r="TBL1" s="48" t="s">
        <v>13583</v>
      </c>
      <c r="TBM1" s="48" t="s">
        <v>13584</v>
      </c>
      <c r="TBN1" s="48" t="s">
        <v>13585</v>
      </c>
      <c r="TBO1" s="48" t="s">
        <v>13586</v>
      </c>
      <c r="TBP1" s="48" t="s">
        <v>13587</v>
      </c>
      <c r="TBQ1" s="48" t="s">
        <v>13588</v>
      </c>
      <c r="TBR1" s="48" t="s">
        <v>13589</v>
      </c>
      <c r="TBS1" s="48" t="s">
        <v>13590</v>
      </c>
      <c r="TBT1" s="48" t="s">
        <v>13591</v>
      </c>
      <c r="TBU1" s="48" t="s">
        <v>13592</v>
      </c>
      <c r="TBV1" s="48" t="s">
        <v>13593</v>
      </c>
      <c r="TBW1" s="48" t="s">
        <v>13594</v>
      </c>
      <c r="TBX1" s="48" t="s">
        <v>13595</v>
      </c>
      <c r="TBY1" s="48" t="s">
        <v>13596</v>
      </c>
      <c r="TBZ1" s="48" t="s">
        <v>13597</v>
      </c>
      <c r="TCA1" s="48" t="s">
        <v>13598</v>
      </c>
      <c r="TCB1" s="48" t="s">
        <v>13599</v>
      </c>
      <c r="TCC1" s="48" t="s">
        <v>13600</v>
      </c>
      <c r="TCD1" s="48" t="s">
        <v>13601</v>
      </c>
      <c r="TCE1" s="48" t="s">
        <v>13602</v>
      </c>
      <c r="TCF1" s="48" t="s">
        <v>13603</v>
      </c>
      <c r="TCG1" s="48" t="s">
        <v>13604</v>
      </c>
      <c r="TCH1" s="48" t="s">
        <v>13605</v>
      </c>
      <c r="TCI1" s="48" t="s">
        <v>13606</v>
      </c>
      <c r="TCJ1" s="48" t="s">
        <v>13607</v>
      </c>
      <c r="TCK1" s="48" t="s">
        <v>13608</v>
      </c>
      <c r="TCL1" s="48" t="s">
        <v>13609</v>
      </c>
      <c r="TCM1" s="48" t="s">
        <v>13610</v>
      </c>
      <c r="TCN1" s="48" t="s">
        <v>13611</v>
      </c>
      <c r="TCO1" s="48" t="s">
        <v>13612</v>
      </c>
      <c r="TCP1" s="48" t="s">
        <v>13613</v>
      </c>
      <c r="TCQ1" s="48" t="s">
        <v>13614</v>
      </c>
      <c r="TCR1" s="48" t="s">
        <v>13615</v>
      </c>
      <c r="TCS1" s="48" t="s">
        <v>13616</v>
      </c>
      <c r="TCT1" s="48" t="s">
        <v>13617</v>
      </c>
      <c r="TCU1" s="48" t="s">
        <v>13618</v>
      </c>
      <c r="TCV1" s="48" t="s">
        <v>13619</v>
      </c>
      <c r="TCW1" s="48" t="s">
        <v>13620</v>
      </c>
      <c r="TCX1" s="48" t="s">
        <v>13621</v>
      </c>
      <c r="TCY1" s="48" t="s">
        <v>13622</v>
      </c>
      <c r="TCZ1" s="48" t="s">
        <v>13623</v>
      </c>
      <c r="TDA1" s="48" t="s">
        <v>13624</v>
      </c>
      <c r="TDB1" s="48" t="s">
        <v>13625</v>
      </c>
      <c r="TDC1" s="48" t="s">
        <v>13626</v>
      </c>
      <c r="TDD1" s="48" t="s">
        <v>13627</v>
      </c>
      <c r="TDE1" s="48" t="s">
        <v>13628</v>
      </c>
      <c r="TDF1" s="48" t="s">
        <v>13629</v>
      </c>
      <c r="TDG1" s="48" t="s">
        <v>13630</v>
      </c>
      <c r="TDH1" s="48" t="s">
        <v>13631</v>
      </c>
      <c r="TDI1" s="48" t="s">
        <v>13632</v>
      </c>
      <c r="TDJ1" s="48" t="s">
        <v>13633</v>
      </c>
      <c r="TDK1" s="48" t="s">
        <v>13634</v>
      </c>
      <c r="TDL1" s="48" t="s">
        <v>13635</v>
      </c>
      <c r="TDM1" s="48" t="s">
        <v>13636</v>
      </c>
      <c r="TDN1" s="48" t="s">
        <v>13637</v>
      </c>
      <c r="TDO1" s="48" t="s">
        <v>13638</v>
      </c>
      <c r="TDP1" s="48" t="s">
        <v>13639</v>
      </c>
      <c r="TDQ1" s="48" t="s">
        <v>13640</v>
      </c>
      <c r="TDR1" s="48" t="s">
        <v>13641</v>
      </c>
      <c r="TDS1" s="48" t="s">
        <v>13642</v>
      </c>
      <c r="TDT1" s="48" t="s">
        <v>13643</v>
      </c>
      <c r="TDU1" s="48" t="s">
        <v>13644</v>
      </c>
      <c r="TDV1" s="48" t="s">
        <v>13645</v>
      </c>
      <c r="TDW1" s="48" t="s">
        <v>13646</v>
      </c>
      <c r="TDX1" s="48" t="s">
        <v>13647</v>
      </c>
      <c r="TDY1" s="48" t="s">
        <v>13648</v>
      </c>
      <c r="TDZ1" s="48" t="s">
        <v>13649</v>
      </c>
      <c r="TEA1" s="48" t="s">
        <v>13650</v>
      </c>
      <c r="TEB1" s="48" t="s">
        <v>13651</v>
      </c>
      <c r="TEC1" s="48" t="s">
        <v>13652</v>
      </c>
      <c r="TED1" s="48" t="s">
        <v>13653</v>
      </c>
      <c r="TEE1" s="48" t="s">
        <v>13654</v>
      </c>
      <c r="TEF1" s="48" t="s">
        <v>13655</v>
      </c>
      <c r="TEG1" s="48" t="s">
        <v>13656</v>
      </c>
      <c r="TEH1" s="48" t="s">
        <v>13657</v>
      </c>
      <c r="TEI1" s="48" t="s">
        <v>13658</v>
      </c>
      <c r="TEJ1" s="48" t="s">
        <v>13659</v>
      </c>
      <c r="TEK1" s="48" t="s">
        <v>13660</v>
      </c>
      <c r="TEL1" s="48" t="s">
        <v>13661</v>
      </c>
      <c r="TEM1" s="48" t="s">
        <v>13662</v>
      </c>
      <c r="TEN1" s="48" t="s">
        <v>13663</v>
      </c>
      <c r="TEO1" s="48" t="s">
        <v>13664</v>
      </c>
      <c r="TEP1" s="48" t="s">
        <v>13665</v>
      </c>
      <c r="TEQ1" s="48" t="s">
        <v>13666</v>
      </c>
      <c r="TER1" s="48" t="s">
        <v>13667</v>
      </c>
      <c r="TES1" s="48" t="s">
        <v>13668</v>
      </c>
      <c r="TET1" s="48" t="s">
        <v>13669</v>
      </c>
      <c r="TEU1" s="48" t="s">
        <v>13670</v>
      </c>
      <c r="TEV1" s="48" t="s">
        <v>13671</v>
      </c>
      <c r="TEW1" s="48" t="s">
        <v>13672</v>
      </c>
      <c r="TEX1" s="48" t="s">
        <v>13673</v>
      </c>
      <c r="TEY1" s="48" t="s">
        <v>13674</v>
      </c>
      <c r="TEZ1" s="48" t="s">
        <v>13675</v>
      </c>
      <c r="TFA1" s="48" t="s">
        <v>13676</v>
      </c>
      <c r="TFB1" s="48" t="s">
        <v>13677</v>
      </c>
      <c r="TFC1" s="48" t="s">
        <v>13678</v>
      </c>
      <c r="TFD1" s="48" t="s">
        <v>13679</v>
      </c>
      <c r="TFE1" s="48" t="s">
        <v>13680</v>
      </c>
      <c r="TFF1" s="48" t="s">
        <v>13681</v>
      </c>
      <c r="TFG1" s="48" t="s">
        <v>13682</v>
      </c>
      <c r="TFH1" s="48" t="s">
        <v>13683</v>
      </c>
      <c r="TFI1" s="48" t="s">
        <v>13684</v>
      </c>
      <c r="TFJ1" s="48" t="s">
        <v>13685</v>
      </c>
      <c r="TFK1" s="48" t="s">
        <v>13686</v>
      </c>
      <c r="TFL1" s="48" t="s">
        <v>13687</v>
      </c>
      <c r="TFM1" s="48" t="s">
        <v>13688</v>
      </c>
      <c r="TFN1" s="48" t="s">
        <v>13689</v>
      </c>
      <c r="TFO1" s="48" t="s">
        <v>13690</v>
      </c>
      <c r="TFP1" s="48" t="s">
        <v>13691</v>
      </c>
      <c r="TFQ1" s="48" t="s">
        <v>13692</v>
      </c>
      <c r="TFR1" s="48" t="s">
        <v>13693</v>
      </c>
      <c r="TFS1" s="48" t="s">
        <v>13694</v>
      </c>
      <c r="TFT1" s="48" t="s">
        <v>13695</v>
      </c>
      <c r="TFU1" s="48" t="s">
        <v>13696</v>
      </c>
      <c r="TFV1" s="48" t="s">
        <v>13697</v>
      </c>
      <c r="TFW1" s="48" t="s">
        <v>13698</v>
      </c>
      <c r="TFX1" s="48" t="s">
        <v>13699</v>
      </c>
      <c r="TFY1" s="48" t="s">
        <v>13700</v>
      </c>
      <c r="TFZ1" s="48" t="s">
        <v>13701</v>
      </c>
      <c r="TGA1" s="48" t="s">
        <v>13702</v>
      </c>
      <c r="TGB1" s="48" t="s">
        <v>13703</v>
      </c>
      <c r="TGC1" s="48" t="s">
        <v>13704</v>
      </c>
      <c r="TGD1" s="48" t="s">
        <v>13705</v>
      </c>
      <c r="TGE1" s="48" t="s">
        <v>13706</v>
      </c>
      <c r="TGF1" s="48" t="s">
        <v>13707</v>
      </c>
      <c r="TGG1" s="48" t="s">
        <v>13708</v>
      </c>
      <c r="TGH1" s="48" t="s">
        <v>13709</v>
      </c>
      <c r="TGI1" s="48" t="s">
        <v>13710</v>
      </c>
      <c r="TGJ1" s="48" t="s">
        <v>13711</v>
      </c>
      <c r="TGK1" s="48" t="s">
        <v>13712</v>
      </c>
      <c r="TGL1" s="48" t="s">
        <v>13713</v>
      </c>
      <c r="TGM1" s="48" t="s">
        <v>13714</v>
      </c>
      <c r="TGN1" s="48" t="s">
        <v>13715</v>
      </c>
      <c r="TGO1" s="48" t="s">
        <v>13716</v>
      </c>
      <c r="TGP1" s="48" t="s">
        <v>13717</v>
      </c>
      <c r="TGQ1" s="48" t="s">
        <v>13718</v>
      </c>
      <c r="TGR1" s="48" t="s">
        <v>13719</v>
      </c>
      <c r="TGS1" s="48" t="s">
        <v>13720</v>
      </c>
      <c r="TGT1" s="48" t="s">
        <v>13721</v>
      </c>
      <c r="TGU1" s="48" t="s">
        <v>13722</v>
      </c>
      <c r="TGV1" s="48" t="s">
        <v>13723</v>
      </c>
      <c r="TGW1" s="48" t="s">
        <v>13724</v>
      </c>
      <c r="TGX1" s="48" t="s">
        <v>13725</v>
      </c>
      <c r="TGY1" s="48" t="s">
        <v>13726</v>
      </c>
      <c r="TGZ1" s="48" t="s">
        <v>13727</v>
      </c>
      <c r="THA1" s="48" t="s">
        <v>13728</v>
      </c>
      <c r="THB1" s="48" t="s">
        <v>13729</v>
      </c>
      <c r="THC1" s="48" t="s">
        <v>13730</v>
      </c>
      <c r="THD1" s="48" t="s">
        <v>13731</v>
      </c>
      <c r="THE1" s="48" t="s">
        <v>13732</v>
      </c>
      <c r="THF1" s="48" t="s">
        <v>13733</v>
      </c>
      <c r="THG1" s="48" t="s">
        <v>13734</v>
      </c>
      <c r="THH1" s="48" t="s">
        <v>13735</v>
      </c>
      <c r="THI1" s="48" t="s">
        <v>13736</v>
      </c>
      <c r="THJ1" s="48" t="s">
        <v>13737</v>
      </c>
      <c r="THK1" s="48" t="s">
        <v>13738</v>
      </c>
      <c r="THL1" s="48" t="s">
        <v>13739</v>
      </c>
      <c r="THM1" s="48" t="s">
        <v>13740</v>
      </c>
      <c r="THN1" s="48" t="s">
        <v>13741</v>
      </c>
      <c r="THO1" s="48" t="s">
        <v>13742</v>
      </c>
      <c r="THP1" s="48" t="s">
        <v>13743</v>
      </c>
      <c r="THQ1" s="48" t="s">
        <v>13744</v>
      </c>
      <c r="THR1" s="48" t="s">
        <v>13745</v>
      </c>
      <c r="THS1" s="48" t="s">
        <v>13746</v>
      </c>
      <c r="THT1" s="48" t="s">
        <v>13747</v>
      </c>
      <c r="THU1" s="48" t="s">
        <v>13748</v>
      </c>
      <c r="THV1" s="48" t="s">
        <v>13749</v>
      </c>
      <c r="THW1" s="48" t="s">
        <v>13750</v>
      </c>
      <c r="THX1" s="48" t="s">
        <v>13751</v>
      </c>
      <c r="THY1" s="48" t="s">
        <v>13752</v>
      </c>
      <c r="THZ1" s="48" t="s">
        <v>13753</v>
      </c>
      <c r="TIA1" s="48" t="s">
        <v>13754</v>
      </c>
      <c r="TIB1" s="48" t="s">
        <v>13755</v>
      </c>
      <c r="TIC1" s="48" t="s">
        <v>13756</v>
      </c>
      <c r="TID1" s="48" t="s">
        <v>13757</v>
      </c>
      <c r="TIE1" s="48" t="s">
        <v>13758</v>
      </c>
      <c r="TIF1" s="48" t="s">
        <v>13759</v>
      </c>
      <c r="TIG1" s="48" t="s">
        <v>13760</v>
      </c>
      <c r="TIH1" s="48" t="s">
        <v>13761</v>
      </c>
      <c r="TII1" s="48" t="s">
        <v>13762</v>
      </c>
      <c r="TIJ1" s="48" t="s">
        <v>13763</v>
      </c>
      <c r="TIK1" s="48" t="s">
        <v>13764</v>
      </c>
      <c r="TIL1" s="48" t="s">
        <v>13765</v>
      </c>
      <c r="TIM1" s="48" t="s">
        <v>13766</v>
      </c>
      <c r="TIN1" s="48" t="s">
        <v>13767</v>
      </c>
      <c r="TIO1" s="48" t="s">
        <v>13768</v>
      </c>
      <c r="TIP1" s="48" t="s">
        <v>13769</v>
      </c>
      <c r="TIQ1" s="48" t="s">
        <v>13770</v>
      </c>
      <c r="TIR1" s="48" t="s">
        <v>13771</v>
      </c>
      <c r="TIS1" s="48" t="s">
        <v>13772</v>
      </c>
      <c r="TIT1" s="48" t="s">
        <v>13773</v>
      </c>
      <c r="TIU1" s="48" t="s">
        <v>13774</v>
      </c>
      <c r="TIV1" s="48" t="s">
        <v>13775</v>
      </c>
      <c r="TIW1" s="48" t="s">
        <v>13776</v>
      </c>
      <c r="TIX1" s="48" t="s">
        <v>13777</v>
      </c>
      <c r="TIY1" s="48" t="s">
        <v>13778</v>
      </c>
      <c r="TIZ1" s="48" t="s">
        <v>13779</v>
      </c>
      <c r="TJA1" s="48" t="s">
        <v>13780</v>
      </c>
      <c r="TJB1" s="48" t="s">
        <v>13781</v>
      </c>
      <c r="TJC1" s="48" t="s">
        <v>13782</v>
      </c>
      <c r="TJD1" s="48" t="s">
        <v>13783</v>
      </c>
      <c r="TJE1" s="48" t="s">
        <v>13784</v>
      </c>
      <c r="TJF1" s="48" t="s">
        <v>13785</v>
      </c>
      <c r="TJG1" s="48" t="s">
        <v>13786</v>
      </c>
      <c r="TJH1" s="48" t="s">
        <v>13787</v>
      </c>
      <c r="TJI1" s="48" t="s">
        <v>13788</v>
      </c>
      <c r="TJJ1" s="48" t="s">
        <v>13789</v>
      </c>
      <c r="TJK1" s="48" t="s">
        <v>13790</v>
      </c>
      <c r="TJL1" s="48" t="s">
        <v>13791</v>
      </c>
      <c r="TJM1" s="48" t="s">
        <v>13792</v>
      </c>
      <c r="TJN1" s="48" t="s">
        <v>13793</v>
      </c>
      <c r="TJO1" s="48" t="s">
        <v>13794</v>
      </c>
      <c r="TJP1" s="48" t="s">
        <v>13795</v>
      </c>
      <c r="TJQ1" s="48" t="s">
        <v>13796</v>
      </c>
      <c r="TJR1" s="48" t="s">
        <v>13797</v>
      </c>
      <c r="TJS1" s="48" t="s">
        <v>13798</v>
      </c>
      <c r="TJT1" s="48" t="s">
        <v>13799</v>
      </c>
      <c r="TJU1" s="48" t="s">
        <v>13800</v>
      </c>
      <c r="TJV1" s="48" t="s">
        <v>13801</v>
      </c>
      <c r="TJW1" s="48" t="s">
        <v>13802</v>
      </c>
      <c r="TJX1" s="48" t="s">
        <v>13803</v>
      </c>
      <c r="TJY1" s="48" t="s">
        <v>13804</v>
      </c>
      <c r="TJZ1" s="48" t="s">
        <v>13805</v>
      </c>
      <c r="TKA1" s="48" t="s">
        <v>13806</v>
      </c>
      <c r="TKB1" s="48" t="s">
        <v>13807</v>
      </c>
      <c r="TKC1" s="48" t="s">
        <v>13808</v>
      </c>
      <c r="TKD1" s="48" t="s">
        <v>13809</v>
      </c>
      <c r="TKE1" s="48" t="s">
        <v>13810</v>
      </c>
      <c r="TKF1" s="48" t="s">
        <v>13811</v>
      </c>
      <c r="TKG1" s="48" t="s">
        <v>13812</v>
      </c>
      <c r="TKH1" s="48" t="s">
        <v>13813</v>
      </c>
      <c r="TKI1" s="48" t="s">
        <v>13814</v>
      </c>
      <c r="TKJ1" s="48" t="s">
        <v>13815</v>
      </c>
      <c r="TKK1" s="48" t="s">
        <v>13816</v>
      </c>
      <c r="TKL1" s="48" t="s">
        <v>13817</v>
      </c>
      <c r="TKM1" s="48" t="s">
        <v>13818</v>
      </c>
      <c r="TKN1" s="48" t="s">
        <v>13819</v>
      </c>
      <c r="TKO1" s="48" t="s">
        <v>13820</v>
      </c>
      <c r="TKP1" s="48" t="s">
        <v>13821</v>
      </c>
      <c r="TKQ1" s="48" t="s">
        <v>13822</v>
      </c>
      <c r="TKR1" s="48" t="s">
        <v>13823</v>
      </c>
      <c r="TKS1" s="48" t="s">
        <v>13824</v>
      </c>
      <c r="TKT1" s="48" t="s">
        <v>13825</v>
      </c>
      <c r="TKU1" s="48" t="s">
        <v>13826</v>
      </c>
      <c r="TKV1" s="48" t="s">
        <v>13827</v>
      </c>
      <c r="TKW1" s="48" t="s">
        <v>13828</v>
      </c>
      <c r="TKX1" s="48" t="s">
        <v>13829</v>
      </c>
      <c r="TKY1" s="48" t="s">
        <v>13830</v>
      </c>
      <c r="TKZ1" s="48" t="s">
        <v>13831</v>
      </c>
      <c r="TLA1" s="48" t="s">
        <v>13832</v>
      </c>
      <c r="TLB1" s="48" t="s">
        <v>13833</v>
      </c>
      <c r="TLC1" s="48" t="s">
        <v>13834</v>
      </c>
      <c r="TLD1" s="48" t="s">
        <v>13835</v>
      </c>
      <c r="TLE1" s="48" t="s">
        <v>13836</v>
      </c>
      <c r="TLF1" s="48" t="s">
        <v>13837</v>
      </c>
      <c r="TLG1" s="48" t="s">
        <v>13838</v>
      </c>
      <c r="TLH1" s="48" t="s">
        <v>13839</v>
      </c>
      <c r="TLI1" s="48" t="s">
        <v>13840</v>
      </c>
      <c r="TLJ1" s="48" t="s">
        <v>13841</v>
      </c>
      <c r="TLK1" s="48" t="s">
        <v>13842</v>
      </c>
      <c r="TLL1" s="48" t="s">
        <v>13843</v>
      </c>
      <c r="TLM1" s="48" t="s">
        <v>13844</v>
      </c>
      <c r="TLN1" s="48" t="s">
        <v>13845</v>
      </c>
      <c r="TLO1" s="48" t="s">
        <v>13846</v>
      </c>
      <c r="TLP1" s="48" t="s">
        <v>13847</v>
      </c>
      <c r="TLQ1" s="48" t="s">
        <v>13848</v>
      </c>
      <c r="TLR1" s="48" t="s">
        <v>13849</v>
      </c>
      <c r="TLS1" s="48" t="s">
        <v>13850</v>
      </c>
      <c r="TLT1" s="48" t="s">
        <v>13851</v>
      </c>
      <c r="TLU1" s="48" t="s">
        <v>13852</v>
      </c>
      <c r="TLV1" s="48" t="s">
        <v>13853</v>
      </c>
      <c r="TLW1" s="48" t="s">
        <v>13854</v>
      </c>
      <c r="TLX1" s="48" t="s">
        <v>13855</v>
      </c>
      <c r="TLY1" s="48" t="s">
        <v>13856</v>
      </c>
      <c r="TLZ1" s="48" t="s">
        <v>13857</v>
      </c>
      <c r="TMA1" s="48" t="s">
        <v>13858</v>
      </c>
      <c r="TMB1" s="48" t="s">
        <v>13859</v>
      </c>
      <c r="TMC1" s="48" t="s">
        <v>13860</v>
      </c>
      <c r="TMD1" s="48" t="s">
        <v>13861</v>
      </c>
      <c r="TME1" s="48" t="s">
        <v>13862</v>
      </c>
      <c r="TMF1" s="48" t="s">
        <v>13863</v>
      </c>
      <c r="TMG1" s="48" t="s">
        <v>13864</v>
      </c>
      <c r="TMH1" s="48" t="s">
        <v>13865</v>
      </c>
      <c r="TMI1" s="48" t="s">
        <v>13866</v>
      </c>
      <c r="TMJ1" s="48" t="s">
        <v>13867</v>
      </c>
      <c r="TMK1" s="48" t="s">
        <v>13868</v>
      </c>
      <c r="TML1" s="48" t="s">
        <v>13869</v>
      </c>
      <c r="TMM1" s="48" t="s">
        <v>13870</v>
      </c>
      <c r="TMN1" s="48" t="s">
        <v>13871</v>
      </c>
      <c r="TMO1" s="48" t="s">
        <v>13872</v>
      </c>
      <c r="TMP1" s="48" t="s">
        <v>13873</v>
      </c>
      <c r="TMQ1" s="48" t="s">
        <v>13874</v>
      </c>
      <c r="TMR1" s="48" t="s">
        <v>13875</v>
      </c>
      <c r="TMS1" s="48" t="s">
        <v>13876</v>
      </c>
      <c r="TMT1" s="48" t="s">
        <v>13877</v>
      </c>
      <c r="TMU1" s="48" t="s">
        <v>13878</v>
      </c>
      <c r="TMV1" s="48" t="s">
        <v>13879</v>
      </c>
      <c r="TMW1" s="48" t="s">
        <v>13880</v>
      </c>
      <c r="TMX1" s="48" t="s">
        <v>13881</v>
      </c>
      <c r="TMY1" s="48" t="s">
        <v>13882</v>
      </c>
      <c r="TMZ1" s="48" t="s">
        <v>13883</v>
      </c>
      <c r="TNA1" s="48" t="s">
        <v>13884</v>
      </c>
      <c r="TNB1" s="48" t="s">
        <v>13885</v>
      </c>
      <c r="TNC1" s="48" t="s">
        <v>13886</v>
      </c>
      <c r="TND1" s="48" t="s">
        <v>13887</v>
      </c>
      <c r="TNE1" s="48" t="s">
        <v>13888</v>
      </c>
      <c r="TNF1" s="48" t="s">
        <v>13889</v>
      </c>
      <c r="TNG1" s="48" t="s">
        <v>13890</v>
      </c>
      <c r="TNH1" s="48" t="s">
        <v>13891</v>
      </c>
      <c r="TNI1" s="48" t="s">
        <v>13892</v>
      </c>
      <c r="TNJ1" s="48" t="s">
        <v>13893</v>
      </c>
      <c r="TNK1" s="48" t="s">
        <v>13894</v>
      </c>
      <c r="TNL1" s="48" t="s">
        <v>13895</v>
      </c>
      <c r="TNM1" s="48" t="s">
        <v>13896</v>
      </c>
      <c r="TNN1" s="48" t="s">
        <v>13897</v>
      </c>
      <c r="TNO1" s="48" t="s">
        <v>13898</v>
      </c>
      <c r="TNP1" s="48" t="s">
        <v>13899</v>
      </c>
      <c r="TNQ1" s="48" t="s">
        <v>13900</v>
      </c>
      <c r="TNR1" s="48" t="s">
        <v>13901</v>
      </c>
      <c r="TNS1" s="48" t="s">
        <v>13902</v>
      </c>
      <c r="TNT1" s="48" t="s">
        <v>13903</v>
      </c>
      <c r="TNU1" s="48" t="s">
        <v>13904</v>
      </c>
      <c r="TNV1" s="48" t="s">
        <v>13905</v>
      </c>
      <c r="TNW1" s="48" t="s">
        <v>13906</v>
      </c>
      <c r="TNX1" s="48" t="s">
        <v>13907</v>
      </c>
      <c r="TNY1" s="48" t="s">
        <v>13908</v>
      </c>
      <c r="TNZ1" s="48" t="s">
        <v>13909</v>
      </c>
      <c r="TOA1" s="48" t="s">
        <v>13910</v>
      </c>
      <c r="TOB1" s="48" t="s">
        <v>13911</v>
      </c>
      <c r="TOC1" s="48" t="s">
        <v>13912</v>
      </c>
      <c r="TOD1" s="48" t="s">
        <v>13913</v>
      </c>
      <c r="TOE1" s="48" t="s">
        <v>13914</v>
      </c>
      <c r="TOF1" s="48" t="s">
        <v>13915</v>
      </c>
      <c r="TOG1" s="48" t="s">
        <v>13916</v>
      </c>
      <c r="TOH1" s="48" t="s">
        <v>13917</v>
      </c>
      <c r="TOI1" s="48" t="s">
        <v>13918</v>
      </c>
      <c r="TOJ1" s="48" t="s">
        <v>13919</v>
      </c>
      <c r="TOK1" s="48" t="s">
        <v>13920</v>
      </c>
      <c r="TOL1" s="48" t="s">
        <v>13921</v>
      </c>
      <c r="TOM1" s="48" t="s">
        <v>13922</v>
      </c>
      <c r="TON1" s="48" t="s">
        <v>13923</v>
      </c>
      <c r="TOO1" s="48" t="s">
        <v>13924</v>
      </c>
      <c r="TOP1" s="48" t="s">
        <v>13925</v>
      </c>
      <c r="TOQ1" s="48" t="s">
        <v>13926</v>
      </c>
      <c r="TOR1" s="48" t="s">
        <v>13927</v>
      </c>
      <c r="TOS1" s="48" t="s">
        <v>13928</v>
      </c>
      <c r="TOT1" s="48" t="s">
        <v>13929</v>
      </c>
      <c r="TOU1" s="48" t="s">
        <v>13930</v>
      </c>
      <c r="TOV1" s="48" t="s">
        <v>13931</v>
      </c>
      <c r="TOW1" s="48" t="s">
        <v>13932</v>
      </c>
      <c r="TOX1" s="48" t="s">
        <v>13933</v>
      </c>
      <c r="TOY1" s="48" t="s">
        <v>13934</v>
      </c>
      <c r="TOZ1" s="48" t="s">
        <v>13935</v>
      </c>
      <c r="TPA1" s="48" t="s">
        <v>13936</v>
      </c>
      <c r="TPB1" s="48" t="s">
        <v>13937</v>
      </c>
      <c r="TPC1" s="48" t="s">
        <v>13938</v>
      </c>
      <c r="TPD1" s="48" t="s">
        <v>13939</v>
      </c>
      <c r="TPE1" s="48" t="s">
        <v>13940</v>
      </c>
      <c r="TPF1" s="48" t="s">
        <v>13941</v>
      </c>
      <c r="TPG1" s="48" t="s">
        <v>13942</v>
      </c>
      <c r="TPH1" s="48" t="s">
        <v>13943</v>
      </c>
      <c r="TPI1" s="48" t="s">
        <v>13944</v>
      </c>
      <c r="TPJ1" s="48" t="s">
        <v>13945</v>
      </c>
      <c r="TPK1" s="48" t="s">
        <v>13946</v>
      </c>
      <c r="TPL1" s="48" t="s">
        <v>13947</v>
      </c>
      <c r="TPM1" s="48" t="s">
        <v>13948</v>
      </c>
      <c r="TPN1" s="48" t="s">
        <v>13949</v>
      </c>
      <c r="TPO1" s="48" t="s">
        <v>13950</v>
      </c>
      <c r="TPP1" s="48" t="s">
        <v>13951</v>
      </c>
      <c r="TPQ1" s="48" t="s">
        <v>13952</v>
      </c>
      <c r="TPR1" s="48" t="s">
        <v>13953</v>
      </c>
      <c r="TPS1" s="48" t="s">
        <v>13954</v>
      </c>
      <c r="TPT1" s="48" t="s">
        <v>13955</v>
      </c>
      <c r="TPU1" s="48" t="s">
        <v>13956</v>
      </c>
      <c r="TPV1" s="48" t="s">
        <v>13957</v>
      </c>
      <c r="TPW1" s="48" t="s">
        <v>13958</v>
      </c>
      <c r="TPX1" s="48" t="s">
        <v>13959</v>
      </c>
      <c r="TPY1" s="48" t="s">
        <v>13960</v>
      </c>
      <c r="TPZ1" s="48" t="s">
        <v>13961</v>
      </c>
      <c r="TQA1" s="48" t="s">
        <v>13962</v>
      </c>
      <c r="TQB1" s="48" t="s">
        <v>13963</v>
      </c>
      <c r="TQC1" s="48" t="s">
        <v>13964</v>
      </c>
      <c r="TQD1" s="48" t="s">
        <v>13965</v>
      </c>
      <c r="TQE1" s="48" t="s">
        <v>13966</v>
      </c>
      <c r="TQF1" s="48" t="s">
        <v>13967</v>
      </c>
      <c r="TQG1" s="48" t="s">
        <v>13968</v>
      </c>
      <c r="TQH1" s="48" t="s">
        <v>13969</v>
      </c>
      <c r="TQI1" s="48" t="s">
        <v>13970</v>
      </c>
      <c r="TQJ1" s="48" t="s">
        <v>13971</v>
      </c>
      <c r="TQK1" s="48" t="s">
        <v>13972</v>
      </c>
      <c r="TQL1" s="48" t="s">
        <v>13973</v>
      </c>
      <c r="TQM1" s="48" t="s">
        <v>13974</v>
      </c>
      <c r="TQN1" s="48" t="s">
        <v>13975</v>
      </c>
      <c r="TQO1" s="48" t="s">
        <v>13976</v>
      </c>
      <c r="TQP1" s="48" t="s">
        <v>13977</v>
      </c>
      <c r="TQQ1" s="48" t="s">
        <v>13978</v>
      </c>
      <c r="TQR1" s="48" t="s">
        <v>13979</v>
      </c>
      <c r="TQS1" s="48" t="s">
        <v>13980</v>
      </c>
      <c r="TQT1" s="48" t="s">
        <v>13981</v>
      </c>
      <c r="TQU1" s="48" t="s">
        <v>13982</v>
      </c>
      <c r="TQV1" s="48" t="s">
        <v>13983</v>
      </c>
      <c r="TQW1" s="48" t="s">
        <v>13984</v>
      </c>
      <c r="TQX1" s="48" t="s">
        <v>13985</v>
      </c>
      <c r="TQY1" s="48" t="s">
        <v>13986</v>
      </c>
      <c r="TQZ1" s="48" t="s">
        <v>13987</v>
      </c>
      <c r="TRA1" s="48" t="s">
        <v>13988</v>
      </c>
      <c r="TRB1" s="48" t="s">
        <v>13989</v>
      </c>
      <c r="TRC1" s="48" t="s">
        <v>13990</v>
      </c>
      <c r="TRD1" s="48" t="s">
        <v>13991</v>
      </c>
      <c r="TRE1" s="48" t="s">
        <v>13992</v>
      </c>
      <c r="TRF1" s="48" t="s">
        <v>13993</v>
      </c>
      <c r="TRG1" s="48" t="s">
        <v>13994</v>
      </c>
      <c r="TRH1" s="48" t="s">
        <v>13995</v>
      </c>
      <c r="TRI1" s="48" t="s">
        <v>13996</v>
      </c>
      <c r="TRJ1" s="48" t="s">
        <v>13997</v>
      </c>
      <c r="TRK1" s="48" t="s">
        <v>13998</v>
      </c>
      <c r="TRL1" s="48" t="s">
        <v>13999</v>
      </c>
      <c r="TRM1" s="48" t="s">
        <v>14000</v>
      </c>
      <c r="TRN1" s="48" t="s">
        <v>14001</v>
      </c>
      <c r="TRO1" s="48" t="s">
        <v>14002</v>
      </c>
      <c r="TRP1" s="48" t="s">
        <v>14003</v>
      </c>
      <c r="TRQ1" s="48" t="s">
        <v>14004</v>
      </c>
      <c r="TRR1" s="48" t="s">
        <v>14005</v>
      </c>
      <c r="TRS1" s="48" t="s">
        <v>14006</v>
      </c>
      <c r="TRT1" s="48" t="s">
        <v>14007</v>
      </c>
      <c r="TRU1" s="48" t="s">
        <v>14008</v>
      </c>
      <c r="TRV1" s="48" t="s">
        <v>14009</v>
      </c>
      <c r="TRW1" s="48" t="s">
        <v>14010</v>
      </c>
      <c r="TRX1" s="48" t="s">
        <v>14011</v>
      </c>
      <c r="TRY1" s="48" t="s">
        <v>14012</v>
      </c>
      <c r="TRZ1" s="48" t="s">
        <v>14013</v>
      </c>
      <c r="TSA1" s="48" t="s">
        <v>14014</v>
      </c>
      <c r="TSB1" s="48" t="s">
        <v>14015</v>
      </c>
      <c r="TSC1" s="48" t="s">
        <v>14016</v>
      </c>
      <c r="TSD1" s="48" t="s">
        <v>14017</v>
      </c>
      <c r="TSE1" s="48" t="s">
        <v>14018</v>
      </c>
      <c r="TSF1" s="48" t="s">
        <v>14019</v>
      </c>
      <c r="TSG1" s="48" t="s">
        <v>14020</v>
      </c>
      <c r="TSH1" s="48" t="s">
        <v>14021</v>
      </c>
      <c r="TSI1" s="48" t="s">
        <v>14022</v>
      </c>
      <c r="TSJ1" s="48" t="s">
        <v>14023</v>
      </c>
      <c r="TSK1" s="48" t="s">
        <v>14024</v>
      </c>
      <c r="TSL1" s="48" t="s">
        <v>14025</v>
      </c>
      <c r="TSM1" s="48" t="s">
        <v>14026</v>
      </c>
      <c r="TSN1" s="48" t="s">
        <v>14027</v>
      </c>
      <c r="TSO1" s="48" t="s">
        <v>14028</v>
      </c>
      <c r="TSP1" s="48" t="s">
        <v>14029</v>
      </c>
      <c r="TSQ1" s="48" t="s">
        <v>14030</v>
      </c>
      <c r="TSR1" s="48" t="s">
        <v>14031</v>
      </c>
      <c r="TSS1" s="48" t="s">
        <v>14032</v>
      </c>
      <c r="TST1" s="48" t="s">
        <v>14033</v>
      </c>
      <c r="TSU1" s="48" t="s">
        <v>14034</v>
      </c>
      <c r="TSV1" s="48" t="s">
        <v>14035</v>
      </c>
      <c r="TSW1" s="48" t="s">
        <v>14036</v>
      </c>
      <c r="TSX1" s="48" t="s">
        <v>14037</v>
      </c>
      <c r="TSY1" s="48" t="s">
        <v>14038</v>
      </c>
      <c r="TSZ1" s="48" t="s">
        <v>14039</v>
      </c>
      <c r="TTA1" s="48" t="s">
        <v>14040</v>
      </c>
      <c r="TTB1" s="48" t="s">
        <v>14041</v>
      </c>
      <c r="TTC1" s="48" t="s">
        <v>14042</v>
      </c>
      <c r="TTD1" s="48" t="s">
        <v>14043</v>
      </c>
      <c r="TTE1" s="48" t="s">
        <v>14044</v>
      </c>
      <c r="TTF1" s="48" t="s">
        <v>14045</v>
      </c>
      <c r="TTG1" s="48" t="s">
        <v>14046</v>
      </c>
      <c r="TTH1" s="48" t="s">
        <v>14047</v>
      </c>
      <c r="TTI1" s="48" t="s">
        <v>14048</v>
      </c>
      <c r="TTJ1" s="48" t="s">
        <v>14049</v>
      </c>
      <c r="TTK1" s="48" t="s">
        <v>14050</v>
      </c>
      <c r="TTL1" s="48" t="s">
        <v>14051</v>
      </c>
      <c r="TTM1" s="48" t="s">
        <v>14052</v>
      </c>
      <c r="TTN1" s="48" t="s">
        <v>14053</v>
      </c>
      <c r="TTO1" s="48" t="s">
        <v>14054</v>
      </c>
      <c r="TTP1" s="48" t="s">
        <v>14055</v>
      </c>
      <c r="TTQ1" s="48" t="s">
        <v>14056</v>
      </c>
      <c r="TTR1" s="48" t="s">
        <v>14057</v>
      </c>
      <c r="TTS1" s="48" t="s">
        <v>14058</v>
      </c>
      <c r="TTT1" s="48" t="s">
        <v>14059</v>
      </c>
      <c r="TTU1" s="48" t="s">
        <v>14060</v>
      </c>
      <c r="TTV1" s="48" t="s">
        <v>14061</v>
      </c>
      <c r="TTW1" s="48" t="s">
        <v>14062</v>
      </c>
      <c r="TTX1" s="48" t="s">
        <v>14063</v>
      </c>
      <c r="TTY1" s="48" t="s">
        <v>14064</v>
      </c>
      <c r="TTZ1" s="48" t="s">
        <v>14065</v>
      </c>
      <c r="TUA1" s="48" t="s">
        <v>14066</v>
      </c>
      <c r="TUB1" s="48" t="s">
        <v>14067</v>
      </c>
      <c r="TUC1" s="48" t="s">
        <v>14068</v>
      </c>
      <c r="TUD1" s="48" t="s">
        <v>14069</v>
      </c>
      <c r="TUE1" s="48" t="s">
        <v>14070</v>
      </c>
      <c r="TUF1" s="48" t="s">
        <v>14071</v>
      </c>
      <c r="TUG1" s="48" t="s">
        <v>14072</v>
      </c>
      <c r="TUH1" s="48" t="s">
        <v>14073</v>
      </c>
      <c r="TUI1" s="48" t="s">
        <v>14074</v>
      </c>
      <c r="TUJ1" s="48" t="s">
        <v>14075</v>
      </c>
      <c r="TUK1" s="48" t="s">
        <v>14076</v>
      </c>
      <c r="TUL1" s="48" t="s">
        <v>14077</v>
      </c>
      <c r="TUM1" s="48" t="s">
        <v>14078</v>
      </c>
      <c r="TUN1" s="48" t="s">
        <v>14079</v>
      </c>
      <c r="TUO1" s="48" t="s">
        <v>14080</v>
      </c>
      <c r="TUP1" s="48" t="s">
        <v>14081</v>
      </c>
      <c r="TUQ1" s="48" t="s">
        <v>14082</v>
      </c>
      <c r="TUR1" s="48" t="s">
        <v>14083</v>
      </c>
      <c r="TUS1" s="48" t="s">
        <v>14084</v>
      </c>
      <c r="TUT1" s="48" t="s">
        <v>14085</v>
      </c>
      <c r="TUU1" s="48" t="s">
        <v>14086</v>
      </c>
      <c r="TUV1" s="48" t="s">
        <v>14087</v>
      </c>
      <c r="TUW1" s="48" t="s">
        <v>14088</v>
      </c>
      <c r="TUX1" s="48" t="s">
        <v>14089</v>
      </c>
      <c r="TUY1" s="48" t="s">
        <v>14090</v>
      </c>
      <c r="TUZ1" s="48" t="s">
        <v>14091</v>
      </c>
      <c r="TVA1" s="48" t="s">
        <v>14092</v>
      </c>
      <c r="TVB1" s="48" t="s">
        <v>14093</v>
      </c>
      <c r="TVC1" s="48" t="s">
        <v>14094</v>
      </c>
      <c r="TVD1" s="48" t="s">
        <v>14095</v>
      </c>
      <c r="TVE1" s="48" t="s">
        <v>14096</v>
      </c>
      <c r="TVF1" s="48" t="s">
        <v>14097</v>
      </c>
      <c r="TVG1" s="48" t="s">
        <v>14098</v>
      </c>
      <c r="TVH1" s="48" t="s">
        <v>14099</v>
      </c>
      <c r="TVI1" s="48" t="s">
        <v>14100</v>
      </c>
      <c r="TVJ1" s="48" t="s">
        <v>14101</v>
      </c>
      <c r="TVK1" s="48" t="s">
        <v>14102</v>
      </c>
      <c r="TVL1" s="48" t="s">
        <v>14103</v>
      </c>
      <c r="TVM1" s="48" t="s">
        <v>14104</v>
      </c>
      <c r="TVN1" s="48" t="s">
        <v>14105</v>
      </c>
      <c r="TVO1" s="48" t="s">
        <v>14106</v>
      </c>
      <c r="TVP1" s="48" t="s">
        <v>14107</v>
      </c>
      <c r="TVQ1" s="48" t="s">
        <v>14108</v>
      </c>
      <c r="TVR1" s="48" t="s">
        <v>14109</v>
      </c>
      <c r="TVS1" s="48" t="s">
        <v>14110</v>
      </c>
      <c r="TVT1" s="48" t="s">
        <v>14111</v>
      </c>
      <c r="TVU1" s="48" t="s">
        <v>14112</v>
      </c>
      <c r="TVV1" s="48" t="s">
        <v>14113</v>
      </c>
      <c r="TVW1" s="48" t="s">
        <v>14114</v>
      </c>
      <c r="TVX1" s="48" t="s">
        <v>14115</v>
      </c>
      <c r="TVY1" s="48" t="s">
        <v>14116</v>
      </c>
      <c r="TVZ1" s="48" t="s">
        <v>14117</v>
      </c>
      <c r="TWA1" s="48" t="s">
        <v>14118</v>
      </c>
      <c r="TWB1" s="48" t="s">
        <v>14119</v>
      </c>
      <c r="TWC1" s="48" t="s">
        <v>14120</v>
      </c>
      <c r="TWD1" s="48" t="s">
        <v>14121</v>
      </c>
      <c r="TWE1" s="48" t="s">
        <v>14122</v>
      </c>
      <c r="TWF1" s="48" t="s">
        <v>14123</v>
      </c>
      <c r="TWG1" s="48" t="s">
        <v>14124</v>
      </c>
      <c r="TWH1" s="48" t="s">
        <v>14125</v>
      </c>
      <c r="TWI1" s="48" t="s">
        <v>14126</v>
      </c>
      <c r="TWJ1" s="48" t="s">
        <v>14127</v>
      </c>
      <c r="TWK1" s="48" t="s">
        <v>14128</v>
      </c>
      <c r="TWL1" s="48" t="s">
        <v>14129</v>
      </c>
      <c r="TWM1" s="48" t="s">
        <v>14130</v>
      </c>
      <c r="TWN1" s="48" t="s">
        <v>14131</v>
      </c>
      <c r="TWO1" s="48" t="s">
        <v>14132</v>
      </c>
      <c r="TWP1" s="48" t="s">
        <v>14133</v>
      </c>
      <c r="TWQ1" s="48" t="s">
        <v>14134</v>
      </c>
      <c r="TWR1" s="48" t="s">
        <v>14135</v>
      </c>
      <c r="TWS1" s="48" t="s">
        <v>14136</v>
      </c>
      <c r="TWT1" s="48" t="s">
        <v>14137</v>
      </c>
      <c r="TWU1" s="48" t="s">
        <v>14138</v>
      </c>
      <c r="TWV1" s="48" t="s">
        <v>14139</v>
      </c>
      <c r="TWW1" s="48" t="s">
        <v>14140</v>
      </c>
      <c r="TWX1" s="48" t="s">
        <v>14141</v>
      </c>
      <c r="TWY1" s="48" t="s">
        <v>14142</v>
      </c>
      <c r="TWZ1" s="48" t="s">
        <v>14143</v>
      </c>
      <c r="TXA1" s="48" t="s">
        <v>14144</v>
      </c>
      <c r="TXB1" s="48" t="s">
        <v>14145</v>
      </c>
      <c r="TXC1" s="48" t="s">
        <v>14146</v>
      </c>
      <c r="TXD1" s="48" t="s">
        <v>14147</v>
      </c>
      <c r="TXE1" s="48" t="s">
        <v>14148</v>
      </c>
      <c r="TXF1" s="48" t="s">
        <v>14149</v>
      </c>
      <c r="TXG1" s="48" t="s">
        <v>14150</v>
      </c>
      <c r="TXH1" s="48" t="s">
        <v>14151</v>
      </c>
      <c r="TXI1" s="48" t="s">
        <v>14152</v>
      </c>
      <c r="TXJ1" s="48" t="s">
        <v>14153</v>
      </c>
      <c r="TXK1" s="48" t="s">
        <v>14154</v>
      </c>
      <c r="TXL1" s="48" t="s">
        <v>14155</v>
      </c>
      <c r="TXM1" s="48" t="s">
        <v>14156</v>
      </c>
      <c r="TXN1" s="48" t="s">
        <v>14157</v>
      </c>
      <c r="TXO1" s="48" t="s">
        <v>14158</v>
      </c>
      <c r="TXP1" s="48" t="s">
        <v>14159</v>
      </c>
      <c r="TXQ1" s="48" t="s">
        <v>14160</v>
      </c>
      <c r="TXR1" s="48" t="s">
        <v>14161</v>
      </c>
      <c r="TXS1" s="48" t="s">
        <v>14162</v>
      </c>
      <c r="TXT1" s="48" t="s">
        <v>14163</v>
      </c>
      <c r="TXU1" s="48" t="s">
        <v>14164</v>
      </c>
      <c r="TXV1" s="48" t="s">
        <v>14165</v>
      </c>
      <c r="TXW1" s="48" t="s">
        <v>14166</v>
      </c>
      <c r="TXX1" s="48" t="s">
        <v>14167</v>
      </c>
      <c r="TXY1" s="48" t="s">
        <v>14168</v>
      </c>
      <c r="TXZ1" s="48" t="s">
        <v>14169</v>
      </c>
      <c r="TYA1" s="48" t="s">
        <v>14170</v>
      </c>
      <c r="TYB1" s="48" t="s">
        <v>14171</v>
      </c>
      <c r="TYC1" s="48" t="s">
        <v>14172</v>
      </c>
      <c r="TYD1" s="48" t="s">
        <v>14173</v>
      </c>
      <c r="TYE1" s="48" t="s">
        <v>14174</v>
      </c>
      <c r="TYF1" s="48" t="s">
        <v>14175</v>
      </c>
      <c r="TYG1" s="48" t="s">
        <v>14176</v>
      </c>
      <c r="TYH1" s="48" t="s">
        <v>14177</v>
      </c>
      <c r="TYI1" s="48" t="s">
        <v>14178</v>
      </c>
      <c r="TYJ1" s="48" t="s">
        <v>14179</v>
      </c>
      <c r="TYK1" s="48" t="s">
        <v>14180</v>
      </c>
      <c r="TYL1" s="48" t="s">
        <v>14181</v>
      </c>
      <c r="TYM1" s="48" t="s">
        <v>14182</v>
      </c>
      <c r="TYN1" s="48" t="s">
        <v>14183</v>
      </c>
      <c r="TYO1" s="48" t="s">
        <v>14184</v>
      </c>
      <c r="TYP1" s="48" t="s">
        <v>14185</v>
      </c>
      <c r="TYQ1" s="48" t="s">
        <v>14186</v>
      </c>
      <c r="TYR1" s="48" t="s">
        <v>14187</v>
      </c>
      <c r="TYS1" s="48" t="s">
        <v>14188</v>
      </c>
      <c r="TYT1" s="48" t="s">
        <v>14189</v>
      </c>
      <c r="TYU1" s="48" t="s">
        <v>14190</v>
      </c>
      <c r="TYV1" s="48" t="s">
        <v>14191</v>
      </c>
      <c r="TYW1" s="48" t="s">
        <v>14192</v>
      </c>
      <c r="TYX1" s="48" t="s">
        <v>14193</v>
      </c>
      <c r="TYY1" s="48" t="s">
        <v>14194</v>
      </c>
      <c r="TYZ1" s="48" t="s">
        <v>14195</v>
      </c>
      <c r="TZA1" s="48" t="s">
        <v>14196</v>
      </c>
      <c r="TZB1" s="48" t="s">
        <v>14197</v>
      </c>
      <c r="TZC1" s="48" t="s">
        <v>14198</v>
      </c>
      <c r="TZD1" s="48" t="s">
        <v>14199</v>
      </c>
      <c r="TZE1" s="48" t="s">
        <v>14200</v>
      </c>
      <c r="TZF1" s="48" t="s">
        <v>14201</v>
      </c>
      <c r="TZG1" s="48" t="s">
        <v>14202</v>
      </c>
      <c r="TZH1" s="48" t="s">
        <v>14203</v>
      </c>
      <c r="TZI1" s="48" t="s">
        <v>14204</v>
      </c>
      <c r="TZJ1" s="48" t="s">
        <v>14205</v>
      </c>
      <c r="TZK1" s="48" t="s">
        <v>14206</v>
      </c>
      <c r="TZL1" s="48" t="s">
        <v>14207</v>
      </c>
      <c r="TZM1" s="48" t="s">
        <v>14208</v>
      </c>
      <c r="TZN1" s="48" t="s">
        <v>14209</v>
      </c>
      <c r="TZO1" s="48" t="s">
        <v>14210</v>
      </c>
      <c r="TZP1" s="48" t="s">
        <v>14211</v>
      </c>
      <c r="TZQ1" s="48" t="s">
        <v>14212</v>
      </c>
      <c r="TZR1" s="48" t="s">
        <v>14213</v>
      </c>
      <c r="TZS1" s="48" t="s">
        <v>14214</v>
      </c>
      <c r="TZT1" s="48" t="s">
        <v>14215</v>
      </c>
      <c r="TZU1" s="48" t="s">
        <v>14216</v>
      </c>
      <c r="TZV1" s="48" t="s">
        <v>14217</v>
      </c>
      <c r="TZW1" s="48" t="s">
        <v>14218</v>
      </c>
      <c r="TZX1" s="48" t="s">
        <v>14219</v>
      </c>
      <c r="TZY1" s="48" t="s">
        <v>14220</v>
      </c>
      <c r="TZZ1" s="48" t="s">
        <v>14221</v>
      </c>
      <c r="UAA1" s="48" t="s">
        <v>14222</v>
      </c>
      <c r="UAB1" s="48" t="s">
        <v>14223</v>
      </c>
      <c r="UAC1" s="48" t="s">
        <v>14224</v>
      </c>
      <c r="UAD1" s="48" t="s">
        <v>14225</v>
      </c>
      <c r="UAE1" s="48" t="s">
        <v>14226</v>
      </c>
      <c r="UAF1" s="48" t="s">
        <v>14227</v>
      </c>
      <c r="UAG1" s="48" t="s">
        <v>14228</v>
      </c>
      <c r="UAH1" s="48" t="s">
        <v>14229</v>
      </c>
      <c r="UAI1" s="48" t="s">
        <v>14230</v>
      </c>
      <c r="UAJ1" s="48" t="s">
        <v>14231</v>
      </c>
      <c r="UAK1" s="48" t="s">
        <v>14232</v>
      </c>
      <c r="UAL1" s="48" t="s">
        <v>14233</v>
      </c>
      <c r="UAM1" s="48" t="s">
        <v>14234</v>
      </c>
      <c r="UAN1" s="48" t="s">
        <v>14235</v>
      </c>
      <c r="UAO1" s="48" t="s">
        <v>14236</v>
      </c>
      <c r="UAP1" s="48" t="s">
        <v>14237</v>
      </c>
      <c r="UAQ1" s="48" t="s">
        <v>14238</v>
      </c>
      <c r="UAR1" s="48" t="s">
        <v>14239</v>
      </c>
      <c r="UAS1" s="48" t="s">
        <v>14240</v>
      </c>
      <c r="UAT1" s="48" t="s">
        <v>14241</v>
      </c>
      <c r="UAU1" s="48" t="s">
        <v>14242</v>
      </c>
      <c r="UAV1" s="48" t="s">
        <v>14243</v>
      </c>
      <c r="UAW1" s="48" t="s">
        <v>14244</v>
      </c>
      <c r="UAX1" s="48" t="s">
        <v>14245</v>
      </c>
      <c r="UAY1" s="48" t="s">
        <v>14246</v>
      </c>
      <c r="UAZ1" s="48" t="s">
        <v>14247</v>
      </c>
      <c r="UBA1" s="48" t="s">
        <v>14248</v>
      </c>
      <c r="UBB1" s="48" t="s">
        <v>14249</v>
      </c>
      <c r="UBC1" s="48" t="s">
        <v>14250</v>
      </c>
      <c r="UBD1" s="48" t="s">
        <v>14251</v>
      </c>
      <c r="UBE1" s="48" t="s">
        <v>14252</v>
      </c>
      <c r="UBF1" s="48" t="s">
        <v>14253</v>
      </c>
      <c r="UBG1" s="48" t="s">
        <v>14254</v>
      </c>
      <c r="UBH1" s="48" t="s">
        <v>14255</v>
      </c>
      <c r="UBI1" s="48" t="s">
        <v>14256</v>
      </c>
      <c r="UBJ1" s="48" t="s">
        <v>14257</v>
      </c>
      <c r="UBK1" s="48" t="s">
        <v>14258</v>
      </c>
      <c r="UBL1" s="48" t="s">
        <v>14259</v>
      </c>
      <c r="UBM1" s="48" t="s">
        <v>14260</v>
      </c>
      <c r="UBN1" s="48" t="s">
        <v>14261</v>
      </c>
      <c r="UBO1" s="48" t="s">
        <v>14262</v>
      </c>
      <c r="UBP1" s="48" t="s">
        <v>14263</v>
      </c>
      <c r="UBQ1" s="48" t="s">
        <v>14264</v>
      </c>
      <c r="UBR1" s="48" t="s">
        <v>14265</v>
      </c>
      <c r="UBS1" s="48" t="s">
        <v>14266</v>
      </c>
      <c r="UBT1" s="48" t="s">
        <v>14267</v>
      </c>
      <c r="UBU1" s="48" t="s">
        <v>14268</v>
      </c>
      <c r="UBV1" s="48" t="s">
        <v>14269</v>
      </c>
      <c r="UBW1" s="48" t="s">
        <v>14270</v>
      </c>
      <c r="UBX1" s="48" t="s">
        <v>14271</v>
      </c>
      <c r="UBY1" s="48" t="s">
        <v>14272</v>
      </c>
      <c r="UBZ1" s="48" t="s">
        <v>14273</v>
      </c>
      <c r="UCA1" s="48" t="s">
        <v>14274</v>
      </c>
      <c r="UCB1" s="48" t="s">
        <v>14275</v>
      </c>
      <c r="UCC1" s="48" t="s">
        <v>14276</v>
      </c>
      <c r="UCD1" s="48" t="s">
        <v>14277</v>
      </c>
      <c r="UCE1" s="48" t="s">
        <v>14278</v>
      </c>
      <c r="UCF1" s="48" t="s">
        <v>14279</v>
      </c>
      <c r="UCG1" s="48" t="s">
        <v>14280</v>
      </c>
      <c r="UCH1" s="48" t="s">
        <v>14281</v>
      </c>
      <c r="UCI1" s="48" t="s">
        <v>14282</v>
      </c>
      <c r="UCJ1" s="48" t="s">
        <v>14283</v>
      </c>
      <c r="UCK1" s="48" t="s">
        <v>14284</v>
      </c>
      <c r="UCL1" s="48" t="s">
        <v>14285</v>
      </c>
      <c r="UCM1" s="48" t="s">
        <v>14286</v>
      </c>
      <c r="UCN1" s="48" t="s">
        <v>14287</v>
      </c>
      <c r="UCO1" s="48" t="s">
        <v>14288</v>
      </c>
      <c r="UCP1" s="48" t="s">
        <v>14289</v>
      </c>
      <c r="UCQ1" s="48" t="s">
        <v>14290</v>
      </c>
      <c r="UCR1" s="48" t="s">
        <v>14291</v>
      </c>
      <c r="UCS1" s="48" t="s">
        <v>14292</v>
      </c>
      <c r="UCT1" s="48" t="s">
        <v>14293</v>
      </c>
      <c r="UCU1" s="48" t="s">
        <v>14294</v>
      </c>
      <c r="UCV1" s="48" t="s">
        <v>14295</v>
      </c>
      <c r="UCW1" s="48" t="s">
        <v>14296</v>
      </c>
      <c r="UCX1" s="48" t="s">
        <v>14297</v>
      </c>
      <c r="UCY1" s="48" t="s">
        <v>14298</v>
      </c>
      <c r="UCZ1" s="48" t="s">
        <v>14299</v>
      </c>
      <c r="UDA1" s="48" t="s">
        <v>14300</v>
      </c>
      <c r="UDB1" s="48" t="s">
        <v>14301</v>
      </c>
      <c r="UDC1" s="48" t="s">
        <v>14302</v>
      </c>
      <c r="UDD1" s="48" t="s">
        <v>14303</v>
      </c>
      <c r="UDE1" s="48" t="s">
        <v>14304</v>
      </c>
      <c r="UDF1" s="48" t="s">
        <v>14305</v>
      </c>
      <c r="UDG1" s="48" t="s">
        <v>14306</v>
      </c>
      <c r="UDH1" s="48" t="s">
        <v>14307</v>
      </c>
      <c r="UDI1" s="48" t="s">
        <v>14308</v>
      </c>
      <c r="UDJ1" s="48" t="s">
        <v>14309</v>
      </c>
      <c r="UDK1" s="48" t="s">
        <v>14310</v>
      </c>
      <c r="UDL1" s="48" t="s">
        <v>14311</v>
      </c>
      <c r="UDM1" s="48" t="s">
        <v>14312</v>
      </c>
      <c r="UDN1" s="48" t="s">
        <v>14313</v>
      </c>
      <c r="UDO1" s="48" t="s">
        <v>14314</v>
      </c>
      <c r="UDP1" s="48" t="s">
        <v>14315</v>
      </c>
      <c r="UDQ1" s="48" t="s">
        <v>14316</v>
      </c>
      <c r="UDR1" s="48" t="s">
        <v>14317</v>
      </c>
      <c r="UDS1" s="48" t="s">
        <v>14318</v>
      </c>
      <c r="UDT1" s="48" t="s">
        <v>14319</v>
      </c>
      <c r="UDU1" s="48" t="s">
        <v>14320</v>
      </c>
      <c r="UDV1" s="48" t="s">
        <v>14321</v>
      </c>
      <c r="UDW1" s="48" t="s">
        <v>14322</v>
      </c>
      <c r="UDX1" s="48" t="s">
        <v>14323</v>
      </c>
      <c r="UDY1" s="48" t="s">
        <v>14324</v>
      </c>
      <c r="UDZ1" s="48" t="s">
        <v>14325</v>
      </c>
      <c r="UEA1" s="48" t="s">
        <v>14326</v>
      </c>
      <c r="UEB1" s="48" t="s">
        <v>14327</v>
      </c>
      <c r="UEC1" s="48" t="s">
        <v>14328</v>
      </c>
      <c r="UED1" s="48" t="s">
        <v>14329</v>
      </c>
      <c r="UEE1" s="48" t="s">
        <v>14330</v>
      </c>
      <c r="UEF1" s="48" t="s">
        <v>14331</v>
      </c>
      <c r="UEG1" s="48" t="s">
        <v>14332</v>
      </c>
      <c r="UEH1" s="48" t="s">
        <v>14333</v>
      </c>
      <c r="UEI1" s="48" t="s">
        <v>14334</v>
      </c>
      <c r="UEJ1" s="48" t="s">
        <v>14335</v>
      </c>
      <c r="UEK1" s="48" t="s">
        <v>14336</v>
      </c>
      <c r="UEL1" s="48" t="s">
        <v>14337</v>
      </c>
      <c r="UEM1" s="48" t="s">
        <v>14338</v>
      </c>
      <c r="UEN1" s="48" t="s">
        <v>14339</v>
      </c>
      <c r="UEO1" s="48" t="s">
        <v>14340</v>
      </c>
      <c r="UEP1" s="48" t="s">
        <v>14341</v>
      </c>
      <c r="UEQ1" s="48" t="s">
        <v>14342</v>
      </c>
      <c r="UER1" s="48" t="s">
        <v>14343</v>
      </c>
      <c r="UES1" s="48" t="s">
        <v>14344</v>
      </c>
      <c r="UET1" s="48" t="s">
        <v>14345</v>
      </c>
      <c r="UEU1" s="48" t="s">
        <v>14346</v>
      </c>
      <c r="UEV1" s="48" t="s">
        <v>14347</v>
      </c>
      <c r="UEW1" s="48" t="s">
        <v>14348</v>
      </c>
      <c r="UEX1" s="48" t="s">
        <v>14349</v>
      </c>
      <c r="UEY1" s="48" t="s">
        <v>14350</v>
      </c>
      <c r="UEZ1" s="48" t="s">
        <v>14351</v>
      </c>
      <c r="UFA1" s="48" t="s">
        <v>14352</v>
      </c>
      <c r="UFB1" s="48" t="s">
        <v>14353</v>
      </c>
      <c r="UFC1" s="48" t="s">
        <v>14354</v>
      </c>
      <c r="UFD1" s="48" t="s">
        <v>14355</v>
      </c>
      <c r="UFE1" s="48" t="s">
        <v>14356</v>
      </c>
      <c r="UFF1" s="48" t="s">
        <v>14357</v>
      </c>
      <c r="UFG1" s="48" t="s">
        <v>14358</v>
      </c>
      <c r="UFH1" s="48" t="s">
        <v>14359</v>
      </c>
      <c r="UFI1" s="48" t="s">
        <v>14360</v>
      </c>
      <c r="UFJ1" s="48" t="s">
        <v>14361</v>
      </c>
      <c r="UFK1" s="48" t="s">
        <v>14362</v>
      </c>
      <c r="UFL1" s="48" t="s">
        <v>14363</v>
      </c>
      <c r="UFM1" s="48" t="s">
        <v>14364</v>
      </c>
      <c r="UFN1" s="48" t="s">
        <v>14365</v>
      </c>
      <c r="UFO1" s="48" t="s">
        <v>14366</v>
      </c>
      <c r="UFP1" s="48" t="s">
        <v>14367</v>
      </c>
      <c r="UFQ1" s="48" t="s">
        <v>14368</v>
      </c>
      <c r="UFR1" s="48" t="s">
        <v>14369</v>
      </c>
      <c r="UFS1" s="48" t="s">
        <v>14370</v>
      </c>
      <c r="UFT1" s="48" t="s">
        <v>14371</v>
      </c>
      <c r="UFU1" s="48" t="s">
        <v>14372</v>
      </c>
      <c r="UFV1" s="48" t="s">
        <v>14373</v>
      </c>
      <c r="UFW1" s="48" t="s">
        <v>14374</v>
      </c>
      <c r="UFX1" s="48" t="s">
        <v>14375</v>
      </c>
      <c r="UFY1" s="48" t="s">
        <v>14376</v>
      </c>
      <c r="UFZ1" s="48" t="s">
        <v>14377</v>
      </c>
      <c r="UGA1" s="48" t="s">
        <v>14378</v>
      </c>
      <c r="UGB1" s="48" t="s">
        <v>14379</v>
      </c>
      <c r="UGC1" s="48" t="s">
        <v>14380</v>
      </c>
      <c r="UGD1" s="48" t="s">
        <v>14381</v>
      </c>
      <c r="UGE1" s="48" t="s">
        <v>14382</v>
      </c>
      <c r="UGF1" s="48" t="s">
        <v>14383</v>
      </c>
      <c r="UGG1" s="48" t="s">
        <v>14384</v>
      </c>
      <c r="UGH1" s="48" t="s">
        <v>14385</v>
      </c>
      <c r="UGI1" s="48" t="s">
        <v>14386</v>
      </c>
      <c r="UGJ1" s="48" t="s">
        <v>14387</v>
      </c>
      <c r="UGK1" s="48" t="s">
        <v>14388</v>
      </c>
      <c r="UGL1" s="48" t="s">
        <v>14389</v>
      </c>
      <c r="UGM1" s="48" t="s">
        <v>14390</v>
      </c>
      <c r="UGN1" s="48" t="s">
        <v>14391</v>
      </c>
      <c r="UGO1" s="48" t="s">
        <v>14392</v>
      </c>
      <c r="UGP1" s="48" t="s">
        <v>14393</v>
      </c>
      <c r="UGQ1" s="48" t="s">
        <v>14394</v>
      </c>
      <c r="UGR1" s="48" t="s">
        <v>14395</v>
      </c>
      <c r="UGS1" s="48" t="s">
        <v>14396</v>
      </c>
      <c r="UGT1" s="48" t="s">
        <v>14397</v>
      </c>
      <c r="UGU1" s="48" t="s">
        <v>14398</v>
      </c>
      <c r="UGV1" s="48" t="s">
        <v>14399</v>
      </c>
      <c r="UGW1" s="48" t="s">
        <v>14400</v>
      </c>
      <c r="UGX1" s="48" t="s">
        <v>14401</v>
      </c>
      <c r="UGY1" s="48" t="s">
        <v>14402</v>
      </c>
      <c r="UGZ1" s="48" t="s">
        <v>14403</v>
      </c>
      <c r="UHA1" s="48" t="s">
        <v>14404</v>
      </c>
      <c r="UHB1" s="48" t="s">
        <v>14405</v>
      </c>
      <c r="UHC1" s="48" t="s">
        <v>14406</v>
      </c>
      <c r="UHD1" s="48" t="s">
        <v>14407</v>
      </c>
      <c r="UHE1" s="48" t="s">
        <v>14408</v>
      </c>
      <c r="UHF1" s="48" t="s">
        <v>14409</v>
      </c>
      <c r="UHG1" s="48" t="s">
        <v>14410</v>
      </c>
      <c r="UHH1" s="48" t="s">
        <v>14411</v>
      </c>
      <c r="UHI1" s="48" t="s">
        <v>14412</v>
      </c>
      <c r="UHJ1" s="48" t="s">
        <v>14413</v>
      </c>
      <c r="UHK1" s="48" t="s">
        <v>14414</v>
      </c>
      <c r="UHL1" s="48" t="s">
        <v>14415</v>
      </c>
      <c r="UHM1" s="48" t="s">
        <v>14416</v>
      </c>
      <c r="UHN1" s="48" t="s">
        <v>14417</v>
      </c>
      <c r="UHO1" s="48" t="s">
        <v>14418</v>
      </c>
      <c r="UHP1" s="48" t="s">
        <v>14419</v>
      </c>
      <c r="UHQ1" s="48" t="s">
        <v>14420</v>
      </c>
      <c r="UHR1" s="48" t="s">
        <v>14421</v>
      </c>
      <c r="UHS1" s="48" t="s">
        <v>14422</v>
      </c>
      <c r="UHT1" s="48" t="s">
        <v>14423</v>
      </c>
      <c r="UHU1" s="48" t="s">
        <v>14424</v>
      </c>
      <c r="UHV1" s="48" t="s">
        <v>14425</v>
      </c>
      <c r="UHW1" s="48" t="s">
        <v>14426</v>
      </c>
      <c r="UHX1" s="48" t="s">
        <v>14427</v>
      </c>
      <c r="UHY1" s="48" t="s">
        <v>14428</v>
      </c>
      <c r="UHZ1" s="48" t="s">
        <v>14429</v>
      </c>
      <c r="UIA1" s="48" t="s">
        <v>14430</v>
      </c>
      <c r="UIB1" s="48" t="s">
        <v>14431</v>
      </c>
      <c r="UIC1" s="48" t="s">
        <v>14432</v>
      </c>
      <c r="UID1" s="48" t="s">
        <v>14433</v>
      </c>
      <c r="UIE1" s="48" t="s">
        <v>14434</v>
      </c>
      <c r="UIF1" s="48" t="s">
        <v>14435</v>
      </c>
      <c r="UIG1" s="48" t="s">
        <v>14436</v>
      </c>
      <c r="UIH1" s="48" t="s">
        <v>14437</v>
      </c>
      <c r="UII1" s="48" t="s">
        <v>14438</v>
      </c>
      <c r="UIJ1" s="48" t="s">
        <v>14439</v>
      </c>
      <c r="UIK1" s="48" t="s">
        <v>14440</v>
      </c>
      <c r="UIL1" s="48" t="s">
        <v>14441</v>
      </c>
      <c r="UIM1" s="48" t="s">
        <v>14442</v>
      </c>
      <c r="UIN1" s="48" t="s">
        <v>14443</v>
      </c>
      <c r="UIO1" s="48" t="s">
        <v>14444</v>
      </c>
      <c r="UIP1" s="48" t="s">
        <v>14445</v>
      </c>
      <c r="UIQ1" s="48" t="s">
        <v>14446</v>
      </c>
      <c r="UIR1" s="48" t="s">
        <v>14447</v>
      </c>
      <c r="UIS1" s="48" t="s">
        <v>14448</v>
      </c>
      <c r="UIT1" s="48" t="s">
        <v>14449</v>
      </c>
      <c r="UIU1" s="48" t="s">
        <v>14450</v>
      </c>
      <c r="UIV1" s="48" t="s">
        <v>14451</v>
      </c>
      <c r="UIW1" s="48" t="s">
        <v>14452</v>
      </c>
      <c r="UIX1" s="48" t="s">
        <v>14453</v>
      </c>
      <c r="UIY1" s="48" t="s">
        <v>14454</v>
      </c>
      <c r="UIZ1" s="48" t="s">
        <v>14455</v>
      </c>
      <c r="UJA1" s="48" t="s">
        <v>14456</v>
      </c>
      <c r="UJB1" s="48" t="s">
        <v>14457</v>
      </c>
      <c r="UJC1" s="48" t="s">
        <v>14458</v>
      </c>
      <c r="UJD1" s="48" t="s">
        <v>14459</v>
      </c>
      <c r="UJE1" s="48" t="s">
        <v>14460</v>
      </c>
      <c r="UJF1" s="48" t="s">
        <v>14461</v>
      </c>
      <c r="UJG1" s="48" t="s">
        <v>14462</v>
      </c>
      <c r="UJH1" s="48" t="s">
        <v>14463</v>
      </c>
      <c r="UJI1" s="48" t="s">
        <v>14464</v>
      </c>
      <c r="UJJ1" s="48" t="s">
        <v>14465</v>
      </c>
      <c r="UJK1" s="48" t="s">
        <v>14466</v>
      </c>
      <c r="UJL1" s="48" t="s">
        <v>14467</v>
      </c>
      <c r="UJM1" s="48" t="s">
        <v>14468</v>
      </c>
      <c r="UJN1" s="48" t="s">
        <v>14469</v>
      </c>
      <c r="UJO1" s="48" t="s">
        <v>14470</v>
      </c>
      <c r="UJP1" s="48" t="s">
        <v>14471</v>
      </c>
      <c r="UJQ1" s="48" t="s">
        <v>14472</v>
      </c>
      <c r="UJR1" s="48" t="s">
        <v>14473</v>
      </c>
      <c r="UJS1" s="48" t="s">
        <v>14474</v>
      </c>
      <c r="UJT1" s="48" t="s">
        <v>14475</v>
      </c>
      <c r="UJU1" s="48" t="s">
        <v>14476</v>
      </c>
      <c r="UJV1" s="48" t="s">
        <v>14477</v>
      </c>
      <c r="UJW1" s="48" t="s">
        <v>14478</v>
      </c>
      <c r="UJX1" s="48" t="s">
        <v>14479</v>
      </c>
      <c r="UJY1" s="48" t="s">
        <v>14480</v>
      </c>
      <c r="UJZ1" s="48" t="s">
        <v>14481</v>
      </c>
      <c r="UKA1" s="48" t="s">
        <v>14482</v>
      </c>
      <c r="UKB1" s="48" t="s">
        <v>14483</v>
      </c>
      <c r="UKC1" s="48" t="s">
        <v>14484</v>
      </c>
      <c r="UKD1" s="48" t="s">
        <v>14485</v>
      </c>
      <c r="UKE1" s="48" t="s">
        <v>14486</v>
      </c>
      <c r="UKF1" s="48" t="s">
        <v>14487</v>
      </c>
      <c r="UKG1" s="48" t="s">
        <v>14488</v>
      </c>
      <c r="UKH1" s="48" t="s">
        <v>14489</v>
      </c>
      <c r="UKI1" s="48" t="s">
        <v>14490</v>
      </c>
      <c r="UKJ1" s="48" t="s">
        <v>14491</v>
      </c>
      <c r="UKK1" s="48" t="s">
        <v>14492</v>
      </c>
      <c r="UKL1" s="48" t="s">
        <v>14493</v>
      </c>
      <c r="UKM1" s="48" t="s">
        <v>14494</v>
      </c>
      <c r="UKN1" s="48" t="s">
        <v>14495</v>
      </c>
      <c r="UKO1" s="48" t="s">
        <v>14496</v>
      </c>
      <c r="UKP1" s="48" t="s">
        <v>14497</v>
      </c>
      <c r="UKQ1" s="48" t="s">
        <v>14498</v>
      </c>
      <c r="UKR1" s="48" t="s">
        <v>14499</v>
      </c>
      <c r="UKS1" s="48" t="s">
        <v>14500</v>
      </c>
      <c r="UKT1" s="48" t="s">
        <v>14501</v>
      </c>
      <c r="UKU1" s="48" t="s">
        <v>14502</v>
      </c>
      <c r="UKV1" s="48" t="s">
        <v>14503</v>
      </c>
      <c r="UKW1" s="48" t="s">
        <v>14504</v>
      </c>
      <c r="UKX1" s="48" t="s">
        <v>14505</v>
      </c>
      <c r="UKY1" s="48" t="s">
        <v>14506</v>
      </c>
      <c r="UKZ1" s="48" t="s">
        <v>14507</v>
      </c>
      <c r="ULA1" s="48" t="s">
        <v>14508</v>
      </c>
      <c r="ULB1" s="48" t="s">
        <v>14509</v>
      </c>
      <c r="ULC1" s="48" t="s">
        <v>14510</v>
      </c>
      <c r="ULD1" s="48" t="s">
        <v>14511</v>
      </c>
      <c r="ULE1" s="48" t="s">
        <v>14512</v>
      </c>
      <c r="ULF1" s="48" t="s">
        <v>14513</v>
      </c>
      <c r="ULG1" s="48" t="s">
        <v>14514</v>
      </c>
      <c r="ULH1" s="48" t="s">
        <v>14515</v>
      </c>
      <c r="ULI1" s="48" t="s">
        <v>14516</v>
      </c>
      <c r="ULJ1" s="48" t="s">
        <v>14517</v>
      </c>
      <c r="ULK1" s="48" t="s">
        <v>14518</v>
      </c>
      <c r="ULL1" s="48" t="s">
        <v>14519</v>
      </c>
      <c r="ULM1" s="48" t="s">
        <v>14520</v>
      </c>
      <c r="ULN1" s="48" t="s">
        <v>14521</v>
      </c>
      <c r="ULO1" s="48" t="s">
        <v>14522</v>
      </c>
      <c r="ULP1" s="48" t="s">
        <v>14523</v>
      </c>
      <c r="ULQ1" s="48" t="s">
        <v>14524</v>
      </c>
      <c r="ULR1" s="48" t="s">
        <v>14525</v>
      </c>
      <c r="ULS1" s="48" t="s">
        <v>14526</v>
      </c>
      <c r="ULT1" s="48" t="s">
        <v>14527</v>
      </c>
      <c r="ULU1" s="48" t="s">
        <v>14528</v>
      </c>
      <c r="ULV1" s="48" t="s">
        <v>14529</v>
      </c>
      <c r="ULW1" s="48" t="s">
        <v>14530</v>
      </c>
      <c r="ULX1" s="48" t="s">
        <v>14531</v>
      </c>
      <c r="ULY1" s="48" t="s">
        <v>14532</v>
      </c>
      <c r="ULZ1" s="48" t="s">
        <v>14533</v>
      </c>
      <c r="UMA1" s="48" t="s">
        <v>14534</v>
      </c>
      <c r="UMB1" s="48" t="s">
        <v>14535</v>
      </c>
      <c r="UMC1" s="48" t="s">
        <v>14536</v>
      </c>
      <c r="UMD1" s="48" t="s">
        <v>14537</v>
      </c>
      <c r="UME1" s="48" t="s">
        <v>14538</v>
      </c>
      <c r="UMF1" s="48" t="s">
        <v>14539</v>
      </c>
      <c r="UMG1" s="48" t="s">
        <v>14540</v>
      </c>
      <c r="UMH1" s="48" t="s">
        <v>14541</v>
      </c>
      <c r="UMI1" s="48" t="s">
        <v>14542</v>
      </c>
      <c r="UMJ1" s="48" t="s">
        <v>14543</v>
      </c>
      <c r="UMK1" s="48" t="s">
        <v>14544</v>
      </c>
      <c r="UML1" s="48" t="s">
        <v>14545</v>
      </c>
      <c r="UMM1" s="48" t="s">
        <v>14546</v>
      </c>
      <c r="UMN1" s="48" t="s">
        <v>14547</v>
      </c>
      <c r="UMO1" s="48" t="s">
        <v>14548</v>
      </c>
      <c r="UMP1" s="48" t="s">
        <v>14549</v>
      </c>
      <c r="UMQ1" s="48" t="s">
        <v>14550</v>
      </c>
      <c r="UMR1" s="48" t="s">
        <v>14551</v>
      </c>
      <c r="UMS1" s="48" t="s">
        <v>14552</v>
      </c>
      <c r="UMT1" s="48" t="s">
        <v>14553</v>
      </c>
      <c r="UMU1" s="48" t="s">
        <v>14554</v>
      </c>
      <c r="UMV1" s="48" t="s">
        <v>14555</v>
      </c>
      <c r="UMW1" s="48" t="s">
        <v>14556</v>
      </c>
      <c r="UMX1" s="48" t="s">
        <v>14557</v>
      </c>
      <c r="UMY1" s="48" t="s">
        <v>14558</v>
      </c>
      <c r="UMZ1" s="48" t="s">
        <v>14559</v>
      </c>
      <c r="UNA1" s="48" t="s">
        <v>14560</v>
      </c>
      <c r="UNB1" s="48" t="s">
        <v>14561</v>
      </c>
      <c r="UNC1" s="48" t="s">
        <v>14562</v>
      </c>
      <c r="UND1" s="48" t="s">
        <v>14563</v>
      </c>
      <c r="UNE1" s="48" t="s">
        <v>14564</v>
      </c>
      <c r="UNF1" s="48" t="s">
        <v>14565</v>
      </c>
      <c r="UNG1" s="48" t="s">
        <v>14566</v>
      </c>
      <c r="UNH1" s="48" t="s">
        <v>14567</v>
      </c>
      <c r="UNI1" s="48" t="s">
        <v>14568</v>
      </c>
      <c r="UNJ1" s="48" t="s">
        <v>14569</v>
      </c>
      <c r="UNK1" s="48" t="s">
        <v>14570</v>
      </c>
      <c r="UNL1" s="48" t="s">
        <v>14571</v>
      </c>
      <c r="UNM1" s="48" t="s">
        <v>14572</v>
      </c>
      <c r="UNN1" s="48" t="s">
        <v>14573</v>
      </c>
      <c r="UNO1" s="48" t="s">
        <v>14574</v>
      </c>
      <c r="UNP1" s="48" t="s">
        <v>14575</v>
      </c>
      <c r="UNQ1" s="48" t="s">
        <v>14576</v>
      </c>
      <c r="UNR1" s="48" t="s">
        <v>14577</v>
      </c>
      <c r="UNS1" s="48" t="s">
        <v>14578</v>
      </c>
      <c r="UNT1" s="48" t="s">
        <v>14579</v>
      </c>
      <c r="UNU1" s="48" t="s">
        <v>14580</v>
      </c>
      <c r="UNV1" s="48" t="s">
        <v>14581</v>
      </c>
      <c r="UNW1" s="48" t="s">
        <v>14582</v>
      </c>
      <c r="UNX1" s="48" t="s">
        <v>14583</v>
      </c>
      <c r="UNY1" s="48" t="s">
        <v>14584</v>
      </c>
      <c r="UNZ1" s="48" t="s">
        <v>14585</v>
      </c>
      <c r="UOA1" s="48" t="s">
        <v>14586</v>
      </c>
      <c r="UOB1" s="48" t="s">
        <v>14587</v>
      </c>
      <c r="UOC1" s="48" t="s">
        <v>14588</v>
      </c>
      <c r="UOD1" s="48" t="s">
        <v>14589</v>
      </c>
      <c r="UOE1" s="48" t="s">
        <v>14590</v>
      </c>
      <c r="UOF1" s="48" t="s">
        <v>14591</v>
      </c>
      <c r="UOG1" s="48" t="s">
        <v>14592</v>
      </c>
      <c r="UOH1" s="48" t="s">
        <v>14593</v>
      </c>
      <c r="UOI1" s="48" t="s">
        <v>14594</v>
      </c>
      <c r="UOJ1" s="48" t="s">
        <v>14595</v>
      </c>
      <c r="UOK1" s="48" t="s">
        <v>14596</v>
      </c>
      <c r="UOL1" s="48" t="s">
        <v>14597</v>
      </c>
      <c r="UOM1" s="48" t="s">
        <v>14598</v>
      </c>
      <c r="UON1" s="48" t="s">
        <v>14599</v>
      </c>
      <c r="UOO1" s="48" t="s">
        <v>14600</v>
      </c>
      <c r="UOP1" s="48" t="s">
        <v>14601</v>
      </c>
      <c r="UOQ1" s="48" t="s">
        <v>14602</v>
      </c>
      <c r="UOR1" s="48" t="s">
        <v>14603</v>
      </c>
      <c r="UOS1" s="48" t="s">
        <v>14604</v>
      </c>
      <c r="UOT1" s="48" t="s">
        <v>14605</v>
      </c>
      <c r="UOU1" s="48" t="s">
        <v>14606</v>
      </c>
      <c r="UOV1" s="48" t="s">
        <v>14607</v>
      </c>
      <c r="UOW1" s="48" t="s">
        <v>14608</v>
      </c>
      <c r="UOX1" s="48" t="s">
        <v>14609</v>
      </c>
      <c r="UOY1" s="48" t="s">
        <v>14610</v>
      </c>
      <c r="UOZ1" s="48" t="s">
        <v>14611</v>
      </c>
      <c r="UPA1" s="48" t="s">
        <v>14612</v>
      </c>
      <c r="UPB1" s="48" t="s">
        <v>14613</v>
      </c>
      <c r="UPC1" s="48" t="s">
        <v>14614</v>
      </c>
      <c r="UPD1" s="48" t="s">
        <v>14615</v>
      </c>
      <c r="UPE1" s="48" t="s">
        <v>14616</v>
      </c>
      <c r="UPF1" s="48" t="s">
        <v>14617</v>
      </c>
      <c r="UPG1" s="48" t="s">
        <v>14618</v>
      </c>
      <c r="UPH1" s="48" t="s">
        <v>14619</v>
      </c>
      <c r="UPI1" s="48" t="s">
        <v>14620</v>
      </c>
      <c r="UPJ1" s="48" t="s">
        <v>14621</v>
      </c>
      <c r="UPK1" s="48" t="s">
        <v>14622</v>
      </c>
      <c r="UPL1" s="48" t="s">
        <v>14623</v>
      </c>
      <c r="UPM1" s="48" t="s">
        <v>14624</v>
      </c>
      <c r="UPN1" s="48" t="s">
        <v>14625</v>
      </c>
      <c r="UPO1" s="48" t="s">
        <v>14626</v>
      </c>
      <c r="UPP1" s="48" t="s">
        <v>14627</v>
      </c>
      <c r="UPQ1" s="48" t="s">
        <v>14628</v>
      </c>
      <c r="UPR1" s="48" t="s">
        <v>14629</v>
      </c>
      <c r="UPS1" s="48" t="s">
        <v>14630</v>
      </c>
      <c r="UPT1" s="48" t="s">
        <v>14631</v>
      </c>
      <c r="UPU1" s="48" t="s">
        <v>14632</v>
      </c>
      <c r="UPV1" s="48" t="s">
        <v>14633</v>
      </c>
      <c r="UPW1" s="48" t="s">
        <v>14634</v>
      </c>
      <c r="UPX1" s="48" t="s">
        <v>14635</v>
      </c>
      <c r="UPY1" s="48" t="s">
        <v>14636</v>
      </c>
      <c r="UPZ1" s="48" t="s">
        <v>14637</v>
      </c>
      <c r="UQA1" s="48" t="s">
        <v>14638</v>
      </c>
      <c r="UQB1" s="48" t="s">
        <v>14639</v>
      </c>
      <c r="UQC1" s="48" t="s">
        <v>14640</v>
      </c>
      <c r="UQD1" s="48" t="s">
        <v>14641</v>
      </c>
      <c r="UQE1" s="48" t="s">
        <v>14642</v>
      </c>
      <c r="UQF1" s="48" t="s">
        <v>14643</v>
      </c>
      <c r="UQG1" s="48" t="s">
        <v>14644</v>
      </c>
      <c r="UQH1" s="48" t="s">
        <v>14645</v>
      </c>
      <c r="UQI1" s="48" t="s">
        <v>14646</v>
      </c>
      <c r="UQJ1" s="48" t="s">
        <v>14647</v>
      </c>
      <c r="UQK1" s="48" t="s">
        <v>14648</v>
      </c>
      <c r="UQL1" s="48" t="s">
        <v>14649</v>
      </c>
      <c r="UQM1" s="48" t="s">
        <v>14650</v>
      </c>
      <c r="UQN1" s="48" t="s">
        <v>14651</v>
      </c>
      <c r="UQO1" s="48" t="s">
        <v>14652</v>
      </c>
      <c r="UQP1" s="48" t="s">
        <v>14653</v>
      </c>
      <c r="UQQ1" s="48" t="s">
        <v>14654</v>
      </c>
      <c r="UQR1" s="48" t="s">
        <v>14655</v>
      </c>
      <c r="UQS1" s="48" t="s">
        <v>14656</v>
      </c>
      <c r="UQT1" s="48" t="s">
        <v>14657</v>
      </c>
      <c r="UQU1" s="48" t="s">
        <v>14658</v>
      </c>
      <c r="UQV1" s="48" t="s">
        <v>14659</v>
      </c>
      <c r="UQW1" s="48" t="s">
        <v>14660</v>
      </c>
      <c r="UQX1" s="48" t="s">
        <v>14661</v>
      </c>
      <c r="UQY1" s="48" t="s">
        <v>14662</v>
      </c>
      <c r="UQZ1" s="48" t="s">
        <v>14663</v>
      </c>
      <c r="URA1" s="48" t="s">
        <v>14664</v>
      </c>
      <c r="URB1" s="48" t="s">
        <v>14665</v>
      </c>
      <c r="URC1" s="48" t="s">
        <v>14666</v>
      </c>
      <c r="URD1" s="48" t="s">
        <v>14667</v>
      </c>
      <c r="URE1" s="48" t="s">
        <v>14668</v>
      </c>
      <c r="URF1" s="48" t="s">
        <v>14669</v>
      </c>
      <c r="URG1" s="48" t="s">
        <v>14670</v>
      </c>
      <c r="URH1" s="48" t="s">
        <v>14671</v>
      </c>
      <c r="URI1" s="48" t="s">
        <v>14672</v>
      </c>
      <c r="URJ1" s="48" t="s">
        <v>14673</v>
      </c>
      <c r="URK1" s="48" t="s">
        <v>14674</v>
      </c>
      <c r="URL1" s="48" t="s">
        <v>14675</v>
      </c>
      <c r="URM1" s="48" t="s">
        <v>14676</v>
      </c>
      <c r="URN1" s="48" t="s">
        <v>14677</v>
      </c>
      <c r="URO1" s="48" t="s">
        <v>14678</v>
      </c>
      <c r="URP1" s="48" t="s">
        <v>14679</v>
      </c>
      <c r="URQ1" s="48" t="s">
        <v>14680</v>
      </c>
      <c r="URR1" s="48" t="s">
        <v>14681</v>
      </c>
      <c r="URS1" s="48" t="s">
        <v>14682</v>
      </c>
      <c r="URT1" s="48" t="s">
        <v>14683</v>
      </c>
      <c r="URU1" s="48" t="s">
        <v>14684</v>
      </c>
      <c r="URV1" s="48" t="s">
        <v>14685</v>
      </c>
      <c r="URW1" s="48" t="s">
        <v>14686</v>
      </c>
      <c r="URX1" s="48" t="s">
        <v>14687</v>
      </c>
      <c r="URY1" s="48" t="s">
        <v>14688</v>
      </c>
      <c r="URZ1" s="48" t="s">
        <v>14689</v>
      </c>
      <c r="USA1" s="48" t="s">
        <v>14690</v>
      </c>
      <c r="USB1" s="48" t="s">
        <v>14691</v>
      </c>
      <c r="USC1" s="48" t="s">
        <v>14692</v>
      </c>
      <c r="USD1" s="48" t="s">
        <v>14693</v>
      </c>
      <c r="USE1" s="48" t="s">
        <v>14694</v>
      </c>
      <c r="USF1" s="48" t="s">
        <v>14695</v>
      </c>
      <c r="USG1" s="48" t="s">
        <v>14696</v>
      </c>
      <c r="USH1" s="48" t="s">
        <v>14697</v>
      </c>
      <c r="USI1" s="48" t="s">
        <v>14698</v>
      </c>
      <c r="USJ1" s="48" t="s">
        <v>14699</v>
      </c>
      <c r="USK1" s="48" t="s">
        <v>14700</v>
      </c>
      <c r="USL1" s="48" t="s">
        <v>14701</v>
      </c>
      <c r="USM1" s="48" t="s">
        <v>14702</v>
      </c>
      <c r="USN1" s="48" t="s">
        <v>14703</v>
      </c>
      <c r="USO1" s="48" t="s">
        <v>14704</v>
      </c>
      <c r="USP1" s="48" t="s">
        <v>14705</v>
      </c>
      <c r="USQ1" s="48" t="s">
        <v>14706</v>
      </c>
      <c r="USR1" s="48" t="s">
        <v>14707</v>
      </c>
      <c r="USS1" s="48" t="s">
        <v>14708</v>
      </c>
      <c r="UST1" s="48" t="s">
        <v>14709</v>
      </c>
      <c r="USU1" s="48" t="s">
        <v>14710</v>
      </c>
      <c r="USV1" s="48" t="s">
        <v>14711</v>
      </c>
      <c r="USW1" s="48" t="s">
        <v>14712</v>
      </c>
      <c r="USX1" s="48" t="s">
        <v>14713</v>
      </c>
      <c r="USY1" s="48" t="s">
        <v>14714</v>
      </c>
      <c r="USZ1" s="48" t="s">
        <v>14715</v>
      </c>
      <c r="UTA1" s="48" t="s">
        <v>14716</v>
      </c>
      <c r="UTB1" s="48" t="s">
        <v>14717</v>
      </c>
      <c r="UTC1" s="48" t="s">
        <v>14718</v>
      </c>
      <c r="UTD1" s="48" t="s">
        <v>14719</v>
      </c>
      <c r="UTE1" s="48" t="s">
        <v>14720</v>
      </c>
      <c r="UTF1" s="48" t="s">
        <v>14721</v>
      </c>
      <c r="UTG1" s="48" t="s">
        <v>14722</v>
      </c>
      <c r="UTH1" s="48" t="s">
        <v>14723</v>
      </c>
      <c r="UTI1" s="48" t="s">
        <v>14724</v>
      </c>
      <c r="UTJ1" s="48" t="s">
        <v>14725</v>
      </c>
      <c r="UTK1" s="48" t="s">
        <v>14726</v>
      </c>
      <c r="UTL1" s="48" t="s">
        <v>14727</v>
      </c>
      <c r="UTM1" s="48" t="s">
        <v>14728</v>
      </c>
      <c r="UTN1" s="48" t="s">
        <v>14729</v>
      </c>
      <c r="UTO1" s="48" t="s">
        <v>14730</v>
      </c>
      <c r="UTP1" s="48" t="s">
        <v>14731</v>
      </c>
      <c r="UTQ1" s="48" t="s">
        <v>14732</v>
      </c>
      <c r="UTR1" s="48" t="s">
        <v>14733</v>
      </c>
      <c r="UTS1" s="48" t="s">
        <v>14734</v>
      </c>
      <c r="UTT1" s="48" t="s">
        <v>14735</v>
      </c>
      <c r="UTU1" s="48" t="s">
        <v>14736</v>
      </c>
      <c r="UTV1" s="48" t="s">
        <v>14737</v>
      </c>
      <c r="UTW1" s="48" t="s">
        <v>14738</v>
      </c>
      <c r="UTX1" s="48" t="s">
        <v>14739</v>
      </c>
      <c r="UTY1" s="48" t="s">
        <v>14740</v>
      </c>
      <c r="UTZ1" s="48" t="s">
        <v>14741</v>
      </c>
      <c r="UUA1" s="48" t="s">
        <v>14742</v>
      </c>
      <c r="UUB1" s="48" t="s">
        <v>14743</v>
      </c>
      <c r="UUC1" s="48" t="s">
        <v>14744</v>
      </c>
      <c r="UUD1" s="48" t="s">
        <v>14745</v>
      </c>
      <c r="UUE1" s="48" t="s">
        <v>14746</v>
      </c>
      <c r="UUF1" s="48" t="s">
        <v>14747</v>
      </c>
      <c r="UUG1" s="48" t="s">
        <v>14748</v>
      </c>
      <c r="UUH1" s="48" t="s">
        <v>14749</v>
      </c>
      <c r="UUI1" s="48" t="s">
        <v>14750</v>
      </c>
      <c r="UUJ1" s="48" t="s">
        <v>14751</v>
      </c>
      <c r="UUK1" s="48" t="s">
        <v>14752</v>
      </c>
      <c r="UUL1" s="48" t="s">
        <v>14753</v>
      </c>
      <c r="UUM1" s="48" t="s">
        <v>14754</v>
      </c>
      <c r="UUN1" s="48" t="s">
        <v>14755</v>
      </c>
      <c r="UUO1" s="48" t="s">
        <v>14756</v>
      </c>
      <c r="UUP1" s="48" t="s">
        <v>14757</v>
      </c>
      <c r="UUQ1" s="48" t="s">
        <v>14758</v>
      </c>
      <c r="UUR1" s="48" t="s">
        <v>14759</v>
      </c>
      <c r="UUS1" s="48" t="s">
        <v>14760</v>
      </c>
      <c r="UUT1" s="48" t="s">
        <v>14761</v>
      </c>
      <c r="UUU1" s="48" t="s">
        <v>14762</v>
      </c>
      <c r="UUV1" s="48" t="s">
        <v>14763</v>
      </c>
      <c r="UUW1" s="48" t="s">
        <v>14764</v>
      </c>
      <c r="UUX1" s="48" t="s">
        <v>14765</v>
      </c>
      <c r="UUY1" s="48" t="s">
        <v>14766</v>
      </c>
      <c r="UUZ1" s="48" t="s">
        <v>14767</v>
      </c>
      <c r="UVA1" s="48" t="s">
        <v>14768</v>
      </c>
      <c r="UVB1" s="48" t="s">
        <v>14769</v>
      </c>
      <c r="UVC1" s="48" t="s">
        <v>14770</v>
      </c>
      <c r="UVD1" s="48" t="s">
        <v>14771</v>
      </c>
      <c r="UVE1" s="48" t="s">
        <v>14772</v>
      </c>
      <c r="UVF1" s="48" t="s">
        <v>14773</v>
      </c>
      <c r="UVG1" s="48" t="s">
        <v>14774</v>
      </c>
      <c r="UVH1" s="48" t="s">
        <v>14775</v>
      </c>
      <c r="UVI1" s="48" t="s">
        <v>14776</v>
      </c>
      <c r="UVJ1" s="48" t="s">
        <v>14777</v>
      </c>
      <c r="UVK1" s="48" t="s">
        <v>14778</v>
      </c>
      <c r="UVL1" s="48" t="s">
        <v>14779</v>
      </c>
      <c r="UVM1" s="48" t="s">
        <v>14780</v>
      </c>
      <c r="UVN1" s="48" t="s">
        <v>14781</v>
      </c>
      <c r="UVO1" s="48" t="s">
        <v>14782</v>
      </c>
      <c r="UVP1" s="48" t="s">
        <v>14783</v>
      </c>
      <c r="UVQ1" s="48" t="s">
        <v>14784</v>
      </c>
      <c r="UVR1" s="48" t="s">
        <v>14785</v>
      </c>
      <c r="UVS1" s="48" t="s">
        <v>14786</v>
      </c>
      <c r="UVT1" s="48" t="s">
        <v>14787</v>
      </c>
      <c r="UVU1" s="48" t="s">
        <v>14788</v>
      </c>
      <c r="UVV1" s="48" t="s">
        <v>14789</v>
      </c>
      <c r="UVW1" s="48" t="s">
        <v>14790</v>
      </c>
      <c r="UVX1" s="48" t="s">
        <v>14791</v>
      </c>
      <c r="UVY1" s="48" t="s">
        <v>14792</v>
      </c>
      <c r="UVZ1" s="48" t="s">
        <v>14793</v>
      </c>
      <c r="UWA1" s="48" t="s">
        <v>14794</v>
      </c>
      <c r="UWB1" s="48" t="s">
        <v>14795</v>
      </c>
      <c r="UWC1" s="48" t="s">
        <v>14796</v>
      </c>
      <c r="UWD1" s="48" t="s">
        <v>14797</v>
      </c>
      <c r="UWE1" s="48" t="s">
        <v>14798</v>
      </c>
      <c r="UWF1" s="48" t="s">
        <v>14799</v>
      </c>
      <c r="UWG1" s="48" t="s">
        <v>14800</v>
      </c>
      <c r="UWH1" s="48" t="s">
        <v>14801</v>
      </c>
      <c r="UWI1" s="48" t="s">
        <v>14802</v>
      </c>
      <c r="UWJ1" s="48" t="s">
        <v>14803</v>
      </c>
      <c r="UWK1" s="48" t="s">
        <v>14804</v>
      </c>
      <c r="UWL1" s="48" t="s">
        <v>14805</v>
      </c>
      <c r="UWM1" s="48" t="s">
        <v>14806</v>
      </c>
      <c r="UWN1" s="48" t="s">
        <v>14807</v>
      </c>
      <c r="UWO1" s="48" t="s">
        <v>14808</v>
      </c>
      <c r="UWP1" s="48" t="s">
        <v>14809</v>
      </c>
      <c r="UWQ1" s="48" t="s">
        <v>14810</v>
      </c>
      <c r="UWR1" s="48" t="s">
        <v>14811</v>
      </c>
      <c r="UWS1" s="48" t="s">
        <v>14812</v>
      </c>
      <c r="UWT1" s="48" t="s">
        <v>14813</v>
      </c>
      <c r="UWU1" s="48" t="s">
        <v>14814</v>
      </c>
      <c r="UWV1" s="48" t="s">
        <v>14815</v>
      </c>
      <c r="UWW1" s="48" t="s">
        <v>14816</v>
      </c>
      <c r="UWX1" s="48" t="s">
        <v>14817</v>
      </c>
      <c r="UWY1" s="48" t="s">
        <v>14818</v>
      </c>
      <c r="UWZ1" s="48" t="s">
        <v>14819</v>
      </c>
      <c r="UXA1" s="48" t="s">
        <v>14820</v>
      </c>
      <c r="UXB1" s="48" t="s">
        <v>14821</v>
      </c>
      <c r="UXC1" s="48" t="s">
        <v>14822</v>
      </c>
      <c r="UXD1" s="48" t="s">
        <v>14823</v>
      </c>
      <c r="UXE1" s="48" t="s">
        <v>14824</v>
      </c>
      <c r="UXF1" s="48" t="s">
        <v>14825</v>
      </c>
      <c r="UXG1" s="48" t="s">
        <v>14826</v>
      </c>
      <c r="UXH1" s="48" t="s">
        <v>14827</v>
      </c>
      <c r="UXI1" s="48" t="s">
        <v>14828</v>
      </c>
      <c r="UXJ1" s="48" t="s">
        <v>14829</v>
      </c>
      <c r="UXK1" s="48" t="s">
        <v>14830</v>
      </c>
      <c r="UXL1" s="48" t="s">
        <v>14831</v>
      </c>
      <c r="UXM1" s="48" t="s">
        <v>14832</v>
      </c>
      <c r="UXN1" s="48" t="s">
        <v>14833</v>
      </c>
      <c r="UXO1" s="48" t="s">
        <v>14834</v>
      </c>
      <c r="UXP1" s="48" t="s">
        <v>14835</v>
      </c>
      <c r="UXQ1" s="48" t="s">
        <v>14836</v>
      </c>
      <c r="UXR1" s="48" t="s">
        <v>14837</v>
      </c>
      <c r="UXS1" s="48" t="s">
        <v>14838</v>
      </c>
      <c r="UXT1" s="48" t="s">
        <v>14839</v>
      </c>
      <c r="UXU1" s="48" t="s">
        <v>14840</v>
      </c>
      <c r="UXV1" s="48" t="s">
        <v>14841</v>
      </c>
      <c r="UXW1" s="48" t="s">
        <v>14842</v>
      </c>
      <c r="UXX1" s="48" t="s">
        <v>14843</v>
      </c>
      <c r="UXY1" s="48" t="s">
        <v>14844</v>
      </c>
      <c r="UXZ1" s="48" t="s">
        <v>14845</v>
      </c>
      <c r="UYA1" s="48" t="s">
        <v>14846</v>
      </c>
      <c r="UYB1" s="48" t="s">
        <v>14847</v>
      </c>
      <c r="UYC1" s="48" t="s">
        <v>14848</v>
      </c>
      <c r="UYD1" s="48" t="s">
        <v>14849</v>
      </c>
      <c r="UYE1" s="48" t="s">
        <v>14850</v>
      </c>
      <c r="UYF1" s="48" t="s">
        <v>14851</v>
      </c>
      <c r="UYG1" s="48" t="s">
        <v>14852</v>
      </c>
      <c r="UYH1" s="48" t="s">
        <v>14853</v>
      </c>
      <c r="UYI1" s="48" t="s">
        <v>14854</v>
      </c>
      <c r="UYJ1" s="48" t="s">
        <v>14855</v>
      </c>
      <c r="UYK1" s="48" t="s">
        <v>14856</v>
      </c>
      <c r="UYL1" s="48" t="s">
        <v>14857</v>
      </c>
      <c r="UYM1" s="48" t="s">
        <v>14858</v>
      </c>
      <c r="UYN1" s="48" t="s">
        <v>14859</v>
      </c>
      <c r="UYO1" s="48" t="s">
        <v>14860</v>
      </c>
      <c r="UYP1" s="48" t="s">
        <v>14861</v>
      </c>
      <c r="UYQ1" s="48" t="s">
        <v>14862</v>
      </c>
      <c r="UYR1" s="48" t="s">
        <v>14863</v>
      </c>
      <c r="UYS1" s="48" t="s">
        <v>14864</v>
      </c>
      <c r="UYT1" s="48" t="s">
        <v>14865</v>
      </c>
      <c r="UYU1" s="48" t="s">
        <v>14866</v>
      </c>
      <c r="UYV1" s="48" t="s">
        <v>14867</v>
      </c>
      <c r="UYW1" s="48" t="s">
        <v>14868</v>
      </c>
      <c r="UYX1" s="48" t="s">
        <v>14869</v>
      </c>
      <c r="UYY1" s="48" t="s">
        <v>14870</v>
      </c>
      <c r="UYZ1" s="48" t="s">
        <v>14871</v>
      </c>
      <c r="UZA1" s="48" t="s">
        <v>14872</v>
      </c>
      <c r="UZB1" s="48" t="s">
        <v>14873</v>
      </c>
      <c r="UZC1" s="48" t="s">
        <v>14874</v>
      </c>
      <c r="UZD1" s="48" t="s">
        <v>14875</v>
      </c>
      <c r="UZE1" s="48" t="s">
        <v>14876</v>
      </c>
      <c r="UZF1" s="48" t="s">
        <v>14877</v>
      </c>
      <c r="UZG1" s="48" t="s">
        <v>14878</v>
      </c>
      <c r="UZH1" s="48" t="s">
        <v>14879</v>
      </c>
      <c r="UZI1" s="48" t="s">
        <v>14880</v>
      </c>
      <c r="UZJ1" s="48" t="s">
        <v>14881</v>
      </c>
      <c r="UZK1" s="48" t="s">
        <v>14882</v>
      </c>
      <c r="UZL1" s="48" t="s">
        <v>14883</v>
      </c>
      <c r="UZM1" s="48" t="s">
        <v>14884</v>
      </c>
      <c r="UZN1" s="48" t="s">
        <v>14885</v>
      </c>
      <c r="UZO1" s="48" t="s">
        <v>14886</v>
      </c>
      <c r="UZP1" s="48" t="s">
        <v>14887</v>
      </c>
      <c r="UZQ1" s="48" t="s">
        <v>14888</v>
      </c>
      <c r="UZR1" s="48" t="s">
        <v>14889</v>
      </c>
      <c r="UZS1" s="48" t="s">
        <v>14890</v>
      </c>
      <c r="UZT1" s="48" t="s">
        <v>14891</v>
      </c>
      <c r="UZU1" s="48" t="s">
        <v>14892</v>
      </c>
      <c r="UZV1" s="48" t="s">
        <v>14893</v>
      </c>
      <c r="UZW1" s="48" t="s">
        <v>14894</v>
      </c>
      <c r="UZX1" s="48" t="s">
        <v>14895</v>
      </c>
      <c r="UZY1" s="48" t="s">
        <v>14896</v>
      </c>
      <c r="UZZ1" s="48" t="s">
        <v>14897</v>
      </c>
      <c r="VAA1" s="48" t="s">
        <v>14898</v>
      </c>
      <c r="VAB1" s="48" t="s">
        <v>14899</v>
      </c>
      <c r="VAC1" s="48" t="s">
        <v>14900</v>
      </c>
      <c r="VAD1" s="48" t="s">
        <v>14901</v>
      </c>
      <c r="VAE1" s="48" t="s">
        <v>14902</v>
      </c>
      <c r="VAF1" s="48" t="s">
        <v>14903</v>
      </c>
      <c r="VAG1" s="48" t="s">
        <v>14904</v>
      </c>
      <c r="VAH1" s="48" t="s">
        <v>14905</v>
      </c>
      <c r="VAI1" s="48" t="s">
        <v>14906</v>
      </c>
      <c r="VAJ1" s="48" t="s">
        <v>14907</v>
      </c>
      <c r="VAK1" s="48" t="s">
        <v>14908</v>
      </c>
      <c r="VAL1" s="48" t="s">
        <v>14909</v>
      </c>
      <c r="VAM1" s="48" t="s">
        <v>14910</v>
      </c>
      <c r="VAN1" s="48" t="s">
        <v>14911</v>
      </c>
      <c r="VAO1" s="48" t="s">
        <v>14912</v>
      </c>
      <c r="VAP1" s="48" t="s">
        <v>14913</v>
      </c>
      <c r="VAQ1" s="48" t="s">
        <v>14914</v>
      </c>
      <c r="VAR1" s="48" t="s">
        <v>14915</v>
      </c>
      <c r="VAS1" s="48" t="s">
        <v>14916</v>
      </c>
      <c r="VAT1" s="48" t="s">
        <v>14917</v>
      </c>
      <c r="VAU1" s="48" t="s">
        <v>14918</v>
      </c>
      <c r="VAV1" s="48" t="s">
        <v>14919</v>
      </c>
      <c r="VAW1" s="48" t="s">
        <v>14920</v>
      </c>
      <c r="VAX1" s="48" t="s">
        <v>14921</v>
      </c>
      <c r="VAY1" s="48" t="s">
        <v>14922</v>
      </c>
      <c r="VAZ1" s="48" t="s">
        <v>14923</v>
      </c>
      <c r="VBA1" s="48" t="s">
        <v>14924</v>
      </c>
      <c r="VBB1" s="48" t="s">
        <v>14925</v>
      </c>
      <c r="VBC1" s="48" t="s">
        <v>14926</v>
      </c>
      <c r="VBD1" s="48" t="s">
        <v>14927</v>
      </c>
      <c r="VBE1" s="48" t="s">
        <v>14928</v>
      </c>
      <c r="VBF1" s="48" t="s">
        <v>14929</v>
      </c>
      <c r="VBG1" s="48" t="s">
        <v>14930</v>
      </c>
      <c r="VBH1" s="48" t="s">
        <v>14931</v>
      </c>
      <c r="VBI1" s="48" t="s">
        <v>14932</v>
      </c>
      <c r="VBJ1" s="48" t="s">
        <v>14933</v>
      </c>
      <c r="VBK1" s="48" t="s">
        <v>14934</v>
      </c>
      <c r="VBL1" s="48" t="s">
        <v>14935</v>
      </c>
      <c r="VBM1" s="48" t="s">
        <v>14936</v>
      </c>
      <c r="VBN1" s="48" t="s">
        <v>14937</v>
      </c>
      <c r="VBO1" s="48" t="s">
        <v>14938</v>
      </c>
      <c r="VBP1" s="48" t="s">
        <v>14939</v>
      </c>
      <c r="VBQ1" s="48" t="s">
        <v>14940</v>
      </c>
      <c r="VBR1" s="48" t="s">
        <v>14941</v>
      </c>
      <c r="VBS1" s="48" t="s">
        <v>14942</v>
      </c>
      <c r="VBT1" s="48" t="s">
        <v>14943</v>
      </c>
      <c r="VBU1" s="48" t="s">
        <v>14944</v>
      </c>
      <c r="VBV1" s="48" t="s">
        <v>14945</v>
      </c>
      <c r="VBW1" s="48" t="s">
        <v>14946</v>
      </c>
      <c r="VBX1" s="48" t="s">
        <v>14947</v>
      </c>
      <c r="VBY1" s="48" t="s">
        <v>14948</v>
      </c>
      <c r="VBZ1" s="48" t="s">
        <v>14949</v>
      </c>
      <c r="VCA1" s="48" t="s">
        <v>14950</v>
      </c>
      <c r="VCB1" s="48" t="s">
        <v>14951</v>
      </c>
      <c r="VCC1" s="48" t="s">
        <v>14952</v>
      </c>
      <c r="VCD1" s="48" t="s">
        <v>14953</v>
      </c>
      <c r="VCE1" s="48" t="s">
        <v>14954</v>
      </c>
      <c r="VCF1" s="48" t="s">
        <v>14955</v>
      </c>
      <c r="VCG1" s="48" t="s">
        <v>14956</v>
      </c>
      <c r="VCH1" s="48" t="s">
        <v>14957</v>
      </c>
      <c r="VCI1" s="48" t="s">
        <v>14958</v>
      </c>
      <c r="VCJ1" s="48" t="s">
        <v>14959</v>
      </c>
      <c r="VCK1" s="48" t="s">
        <v>14960</v>
      </c>
      <c r="VCL1" s="48" t="s">
        <v>14961</v>
      </c>
      <c r="VCM1" s="48" t="s">
        <v>14962</v>
      </c>
      <c r="VCN1" s="48" t="s">
        <v>14963</v>
      </c>
      <c r="VCO1" s="48" t="s">
        <v>14964</v>
      </c>
      <c r="VCP1" s="48" t="s">
        <v>14965</v>
      </c>
      <c r="VCQ1" s="48" t="s">
        <v>14966</v>
      </c>
      <c r="VCR1" s="48" t="s">
        <v>14967</v>
      </c>
      <c r="VCS1" s="48" t="s">
        <v>14968</v>
      </c>
      <c r="VCT1" s="48" t="s">
        <v>14969</v>
      </c>
      <c r="VCU1" s="48" t="s">
        <v>14970</v>
      </c>
      <c r="VCV1" s="48" t="s">
        <v>14971</v>
      </c>
      <c r="VCW1" s="48" t="s">
        <v>14972</v>
      </c>
      <c r="VCX1" s="48" t="s">
        <v>14973</v>
      </c>
      <c r="VCY1" s="48" t="s">
        <v>14974</v>
      </c>
      <c r="VCZ1" s="48" t="s">
        <v>14975</v>
      </c>
      <c r="VDA1" s="48" t="s">
        <v>14976</v>
      </c>
      <c r="VDB1" s="48" t="s">
        <v>14977</v>
      </c>
      <c r="VDC1" s="48" t="s">
        <v>14978</v>
      </c>
      <c r="VDD1" s="48" t="s">
        <v>14979</v>
      </c>
      <c r="VDE1" s="48" t="s">
        <v>14980</v>
      </c>
      <c r="VDF1" s="48" t="s">
        <v>14981</v>
      </c>
      <c r="VDG1" s="48" t="s">
        <v>14982</v>
      </c>
      <c r="VDH1" s="48" t="s">
        <v>14983</v>
      </c>
      <c r="VDI1" s="48" t="s">
        <v>14984</v>
      </c>
      <c r="VDJ1" s="48" t="s">
        <v>14985</v>
      </c>
      <c r="VDK1" s="48" t="s">
        <v>14986</v>
      </c>
      <c r="VDL1" s="48" t="s">
        <v>14987</v>
      </c>
      <c r="VDM1" s="48" t="s">
        <v>14988</v>
      </c>
      <c r="VDN1" s="48" t="s">
        <v>14989</v>
      </c>
      <c r="VDO1" s="48" t="s">
        <v>14990</v>
      </c>
      <c r="VDP1" s="48" t="s">
        <v>14991</v>
      </c>
      <c r="VDQ1" s="48" t="s">
        <v>14992</v>
      </c>
      <c r="VDR1" s="48" t="s">
        <v>14993</v>
      </c>
      <c r="VDS1" s="48" t="s">
        <v>14994</v>
      </c>
      <c r="VDT1" s="48" t="s">
        <v>14995</v>
      </c>
      <c r="VDU1" s="48" t="s">
        <v>14996</v>
      </c>
      <c r="VDV1" s="48" t="s">
        <v>14997</v>
      </c>
      <c r="VDW1" s="48" t="s">
        <v>14998</v>
      </c>
      <c r="VDX1" s="48" t="s">
        <v>14999</v>
      </c>
      <c r="VDY1" s="48" t="s">
        <v>15000</v>
      </c>
      <c r="VDZ1" s="48" t="s">
        <v>15001</v>
      </c>
      <c r="VEA1" s="48" t="s">
        <v>15002</v>
      </c>
      <c r="VEB1" s="48" t="s">
        <v>15003</v>
      </c>
      <c r="VEC1" s="48" t="s">
        <v>15004</v>
      </c>
      <c r="VED1" s="48" t="s">
        <v>15005</v>
      </c>
      <c r="VEE1" s="48" t="s">
        <v>15006</v>
      </c>
      <c r="VEF1" s="48" t="s">
        <v>15007</v>
      </c>
      <c r="VEG1" s="48" t="s">
        <v>15008</v>
      </c>
      <c r="VEH1" s="48" t="s">
        <v>15009</v>
      </c>
      <c r="VEI1" s="48" t="s">
        <v>15010</v>
      </c>
      <c r="VEJ1" s="48" t="s">
        <v>15011</v>
      </c>
      <c r="VEK1" s="48" t="s">
        <v>15012</v>
      </c>
      <c r="VEL1" s="48" t="s">
        <v>15013</v>
      </c>
      <c r="VEM1" s="48" t="s">
        <v>15014</v>
      </c>
      <c r="VEN1" s="48" t="s">
        <v>15015</v>
      </c>
      <c r="VEO1" s="48" t="s">
        <v>15016</v>
      </c>
      <c r="VEP1" s="48" t="s">
        <v>15017</v>
      </c>
      <c r="VEQ1" s="48" t="s">
        <v>15018</v>
      </c>
      <c r="VER1" s="48" t="s">
        <v>15019</v>
      </c>
      <c r="VES1" s="48" t="s">
        <v>15020</v>
      </c>
      <c r="VET1" s="48" t="s">
        <v>15021</v>
      </c>
      <c r="VEU1" s="48" t="s">
        <v>15022</v>
      </c>
      <c r="VEV1" s="48" t="s">
        <v>15023</v>
      </c>
      <c r="VEW1" s="48" t="s">
        <v>15024</v>
      </c>
      <c r="VEX1" s="48" t="s">
        <v>15025</v>
      </c>
      <c r="VEY1" s="48" t="s">
        <v>15026</v>
      </c>
      <c r="VEZ1" s="48" t="s">
        <v>15027</v>
      </c>
      <c r="VFA1" s="48" t="s">
        <v>15028</v>
      </c>
      <c r="VFB1" s="48" t="s">
        <v>15029</v>
      </c>
      <c r="VFC1" s="48" t="s">
        <v>15030</v>
      </c>
      <c r="VFD1" s="48" t="s">
        <v>15031</v>
      </c>
      <c r="VFE1" s="48" t="s">
        <v>15032</v>
      </c>
      <c r="VFF1" s="48" t="s">
        <v>15033</v>
      </c>
      <c r="VFG1" s="48" t="s">
        <v>15034</v>
      </c>
      <c r="VFH1" s="48" t="s">
        <v>15035</v>
      </c>
      <c r="VFI1" s="48" t="s">
        <v>15036</v>
      </c>
      <c r="VFJ1" s="48" t="s">
        <v>15037</v>
      </c>
      <c r="VFK1" s="48" t="s">
        <v>15038</v>
      </c>
      <c r="VFL1" s="48" t="s">
        <v>15039</v>
      </c>
      <c r="VFM1" s="48" t="s">
        <v>15040</v>
      </c>
      <c r="VFN1" s="48" t="s">
        <v>15041</v>
      </c>
      <c r="VFO1" s="48" t="s">
        <v>15042</v>
      </c>
      <c r="VFP1" s="48" t="s">
        <v>15043</v>
      </c>
      <c r="VFQ1" s="48" t="s">
        <v>15044</v>
      </c>
      <c r="VFR1" s="48" t="s">
        <v>15045</v>
      </c>
      <c r="VFS1" s="48" t="s">
        <v>15046</v>
      </c>
      <c r="VFT1" s="48" t="s">
        <v>15047</v>
      </c>
      <c r="VFU1" s="48" t="s">
        <v>15048</v>
      </c>
      <c r="VFV1" s="48" t="s">
        <v>15049</v>
      </c>
      <c r="VFW1" s="48" t="s">
        <v>15050</v>
      </c>
      <c r="VFX1" s="48" t="s">
        <v>15051</v>
      </c>
      <c r="VFY1" s="48" t="s">
        <v>15052</v>
      </c>
      <c r="VFZ1" s="48" t="s">
        <v>15053</v>
      </c>
      <c r="VGA1" s="48" t="s">
        <v>15054</v>
      </c>
      <c r="VGB1" s="48" t="s">
        <v>15055</v>
      </c>
      <c r="VGC1" s="48" t="s">
        <v>15056</v>
      </c>
      <c r="VGD1" s="48" t="s">
        <v>15057</v>
      </c>
      <c r="VGE1" s="48" t="s">
        <v>15058</v>
      </c>
      <c r="VGF1" s="48" t="s">
        <v>15059</v>
      </c>
      <c r="VGG1" s="48" t="s">
        <v>15060</v>
      </c>
      <c r="VGH1" s="48" t="s">
        <v>15061</v>
      </c>
      <c r="VGI1" s="48" t="s">
        <v>15062</v>
      </c>
      <c r="VGJ1" s="48" t="s">
        <v>15063</v>
      </c>
      <c r="VGK1" s="48" t="s">
        <v>15064</v>
      </c>
      <c r="VGL1" s="48" t="s">
        <v>15065</v>
      </c>
      <c r="VGM1" s="48" t="s">
        <v>15066</v>
      </c>
      <c r="VGN1" s="48" t="s">
        <v>15067</v>
      </c>
      <c r="VGO1" s="48" t="s">
        <v>15068</v>
      </c>
      <c r="VGP1" s="48" t="s">
        <v>15069</v>
      </c>
      <c r="VGQ1" s="48" t="s">
        <v>15070</v>
      </c>
      <c r="VGR1" s="48" t="s">
        <v>15071</v>
      </c>
      <c r="VGS1" s="48" t="s">
        <v>15072</v>
      </c>
      <c r="VGT1" s="48" t="s">
        <v>15073</v>
      </c>
      <c r="VGU1" s="48" t="s">
        <v>15074</v>
      </c>
      <c r="VGV1" s="48" t="s">
        <v>15075</v>
      </c>
      <c r="VGW1" s="48" t="s">
        <v>15076</v>
      </c>
      <c r="VGX1" s="48" t="s">
        <v>15077</v>
      </c>
      <c r="VGY1" s="48" t="s">
        <v>15078</v>
      </c>
      <c r="VGZ1" s="48" t="s">
        <v>15079</v>
      </c>
      <c r="VHA1" s="48" t="s">
        <v>15080</v>
      </c>
      <c r="VHB1" s="48" t="s">
        <v>15081</v>
      </c>
      <c r="VHC1" s="48" t="s">
        <v>15082</v>
      </c>
      <c r="VHD1" s="48" t="s">
        <v>15083</v>
      </c>
      <c r="VHE1" s="48" t="s">
        <v>15084</v>
      </c>
      <c r="VHF1" s="48" t="s">
        <v>15085</v>
      </c>
      <c r="VHG1" s="48" t="s">
        <v>15086</v>
      </c>
      <c r="VHH1" s="48" t="s">
        <v>15087</v>
      </c>
      <c r="VHI1" s="48" t="s">
        <v>15088</v>
      </c>
      <c r="VHJ1" s="48" t="s">
        <v>15089</v>
      </c>
      <c r="VHK1" s="48" t="s">
        <v>15090</v>
      </c>
      <c r="VHL1" s="48" t="s">
        <v>15091</v>
      </c>
      <c r="VHM1" s="48" t="s">
        <v>15092</v>
      </c>
      <c r="VHN1" s="48" t="s">
        <v>15093</v>
      </c>
      <c r="VHO1" s="48" t="s">
        <v>15094</v>
      </c>
      <c r="VHP1" s="48" t="s">
        <v>15095</v>
      </c>
      <c r="VHQ1" s="48" t="s">
        <v>15096</v>
      </c>
      <c r="VHR1" s="48" t="s">
        <v>15097</v>
      </c>
      <c r="VHS1" s="48" t="s">
        <v>15098</v>
      </c>
      <c r="VHT1" s="48" t="s">
        <v>15099</v>
      </c>
      <c r="VHU1" s="48" t="s">
        <v>15100</v>
      </c>
      <c r="VHV1" s="48" t="s">
        <v>15101</v>
      </c>
      <c r="VHW1" s="48" t="s">
        <v>15102</v>
      </c>
      <c r="VHX1" s="48" t="s">
        <v>15103</v>
      </c>
      <c r="VHY1" s="48" t="s">
        <v>15104</v>
      </c>
      <c r="VHZ1" s="48" t="s">
        <v>15105</v>
      </c>
      <c r="VIA1" s="48" t="s">
        <v>15106</v>
      </c>
      <c r="VIB1" s="48" t="s">
        <v>15107</v>
      </c>
      <c r="VIC1" s="48" t="s">
        <v>15108</v>
      </c>
      <c r="VID1" s="48" t="s">
        <v>15109</v>
      </c>
      <c r="VIE1" s="48" t="s">
        <v>15110</v>
      </c>
      <c r="VIF1" s="48" t="s">
        <v>15111</v>
      </c>
      <c r="VIG1" s="48" t="s">
        <v>15112</v>
      </c>
      <c r="VIH1" s="48" t="s">
        <v>15113</v>
      </c>
      <c r="VII1" s="48" t="s">
        <v>15114</v>
      </c>
      <c r="VIJ1" s="48" t="s">
        <v>15115</v>
      </c>
      <c r="VIK1" s="48" t="s">
        <v>15116</v>
      </c>
      <c r="VIL1" s="48" t="s">
        <v>15117</v>
      </c>
      <c r="VIM1" s="48" t="s">
        <v>15118</v>
      </c>
      <c r="VIN1" s="48" t="s">
        <v>15119</v>
      </c>
      <c r="VIO1" s="48" t="s">
        <v>15120</v>
      </c>
      <c r="VIP1" s="48" t="s">
        <v>15121</v>
      </c>
      <c r="VIQ1" s="48" t="s">
        <v>15122</v>
      </c>
      <c r="VIR1" s="48" t="s">
        <v>15123</v>
      </c>
      <c r="VIS1" s="48" t="s">
        <v>15124</v>
      </c>
      <c r="VIT1" s="48" t="s">
        <v>15125</v>
      </c>
      <c r="VIU1" s="48" t="s">
        <v>15126</v>
      </c>
      <c r="VIV1" s="48" t="s">
        <v>15127</v>
      </c>
      <c r="VIW1" s="48" t="s">
        <v>15128</v>
      </c>
      <c r="VIX1" s="48" t="s">
        <v>15129</v>
      </c>
      <c r="VIY1" s="48" t="s">
        <v>15130</v>
      </c>
      <c r="VIZ1" s="48" t="s">
        <v>15131</v>
      </c>
      <c r="VJA1" s="48" t="s">
        <v>15132</v>
      </c>
      <c r="VJB1" s="48" t="s">
        <v>15133</v>
      </c>
      <c r="VJC1" s="48" t="s">
        <v>15134</v>
      </c>
      <c r="VJD1" s="48" t="s">
        <v>15135</v>
      </c>
      <c r="VJE1" s="48" t="s">
        <v>15136</v>
      </c>
      <c r="VJF1" s="48" t="s">
        <v>15137</v>
      </c>
      <c r="VJG1" s="48" t="s">
        <v>15138</v>
      </c>
      <c r="VJH1" s="48" t="s">
        <v>15139</v>
      </c>
      <c r="VJI1" s="48" t="s">
        <v>15140</v>
      </c>
      <c r="VJJ1" s="48" t="s">
        <v>15141</v>
      </c>
      <c r="VJK1" s="48" t="s">
        <v>15142</v>
      </c>
      <c r="VJL1" s="48" t="s">
        <v>15143</v>
      </c>
      <c r="VJM1" s="48" t="s">
        <v>15144</v>
      </c>
      <c r="VJN1" s="48" t="s">
        <v>15145</v>
      </c>
      <c r="VJO1" s="48" t="s">
        <v>15146</v>
      </c>
      <c r="VJP1" s="48" t="s">
        <v>15147</v>
      </c>
      <c r="VJQ1" s="48" t="s">
        <v>15148</v>
      </c>
      <c r="VJR1" s="48" t="s">
        <v>15149</v>
      </c>
      <c r="VJS1" s="48" t="s">
        <v>15150</v>
      </c>
      <c r="VJT1" s="48" t="s">
        <v>15151</v>
      </c>
      <c r="VJU1" s="48" t="s">
        <v>15152</v>
      </c>
      <c r="VJV1" s="48" t="s">
        <v>15153</v>
      </c>
      <c r="VJW1" s="48" t="s">
        <v>15154</v>
      </c>
      <c r="VJX1" s="48" t="s">
        <v>15155</v>
      </c>
      <c r="VJY1" s="48" t="s">
        <v>15156</v>
      </c>
      <c r="VJZ1" s="48" t="s">
        <v>15157</v>
      </c>
      <c r="VKA1" s="48" t="s">
        <v>15158</v>
      </c>
      <c r="VKB1" s="48" t="s">
        <v>15159</v>
      </c>
      <c r="VKC1" s="48" t="s">
        <v>15160</v>
      </c>
      <c r="VKD1" s="48" t="s">
        <v>15161</v>
      </c>
      <c r="VKE1" s="48" t="s">
        <v>15162</v>
      </c>
      <c r="VKF1" s="48" t="s">
        <v>15163</v>
      </c>
      <c r="VKG1" s="48" t="s">
        <v>15164</v>
      </c>
      <c r="VKH1" s="48" t="s">
        <v>15165</v>
      </c>
      <c r="VKI1" s="48" t="s">
        <v>15166</v>
      </c>
      <c r="VKJ1" s="48" t="s">
        <v>15167</v>
      </c>
      <c r="VKK1" s="48" t="s">
        <v>15168</v>
      </c>
      <c r="VKL1" s="48" t="s">
        <v>15169</v>
      </c>
      <c r="VKM1" s="48" t="s">
        <v>15170</v>
      </c>
      <c r="VKN1" s="48" t="s">
        <v>15171</v>
      </c>
      <c r="VKO1" s="48" t="s">
        <v>15172</v>
      </c>
      <c r="VKP1" s="48" t="s">
        <v>15173</v>
      </c>
      <c r="VKQ1" s="48" t="s">
        <v>15174</v>
      </c>
      <c r="VKR1" s="48" t="s">
        <v>15175</v>
      </c>
      <c r="VKS1" s="48" t="s">
        <v>15176</v>
      </c>
      <c r="VKT1" s="48" t="s">
        <v>15177</v>
      </c>
      <c r="VKU1" s="48" t="s">
        <v>15178</v>
      </c>
      <c r="VKV1" s="48" t="s">
        <v>15179</v>
      </c>
      <c r="VKW1" s="48" t="s">
        <v>15180</v>
      </c>
      <c r="VKX1" s="48" t="s">
        <v>15181</v>
      </c>
      <c r="VKY1" s="48" t="s">
        <v>15182</v>
      </c>
      <c r="VKZ1" s="48" t="s">
        <v>15183</v>
      </c>
      <c r="VLA1" s="48" t="s">
        <v>15184</v>
      </c>
      <c r="VLB1" s="48" t="s">
        <v>15185</v>
      </c>
      <c r="VLC1" s="48" t="s">
        <v>15186</v>
      </c>
      <c r="VLD1" s="48" t="s">
        <v>15187</v>
      </c>
      <c r="VLE1" s="48" t="s">
        <v>15188</v>
      </c>
      <c r="VLF1" s="48" t="s">
        <v>15189</v>
      </c>
      <c r="VLG1" s="48" t="s">
        <v>15190</v>
      </c>
      <c r="VLH1" s="48" t="s">
        <v>15191</v>
      </c>
      <c r="VLI1" s="48" t="s">
        <v>15192</v>
      </c>
      <c r="VLJ1" s="48" t="s">
        <v>15193</v>
      </c>
      <c r="VLK1" s="48" t="s">
        <v>15194</v>
      </c>
      <c r="VLL1" s="48" t="s">
        <v>15195</v>
      </c>
      <c r="VLM1" s="48" t="s">
        <v>15196</v>
      </c>
      <c r="VLN1" s="48" t="s">
        <v>15197</v>
      </c>
      <c r="VLO1" s="48" t="s">
        <v>15198</v>
      </c>
      <c r="VLP1" s="48" t="s">
        <v>15199</v>
      </c>
      <c r="VLQ1" s="48" t="s">
        <v>15200</v>
      </c>
      <c r="VLR1" s="48" t="s">
        <v>15201</v>
      </c>
      <c r="VLS1" s="48" t="s">
        <v>15202</v>
      </c>
      <c r="VLT1" s="48" t="s">
        <v>15203</v>
      </c>
      <c r="VLU1" s="48" t="s">
        <v>15204</v>
      </c>
      <c r="VLV1" s="48" t="s">
        <v>15205</v>
      </c>
      <c r="VLW1" s="48" t="s">
        <v>15206</v>
      </c>
      <c r="VLX1" s="48" t="s">
        <v>15207</v>
      </c>
      <c r="VLY1" s="48" t="s">
        <v>15208</v>
      </c>
      <c r="VLZ1" s="48" t="s">
        <v>15209</v>
      </c>
      <c r="VMA1" s="48" t="s">
        <v>15210</v>
      </c>
      <c r="VMB1" s="48" t="s">
        <v>15211</v>
      </c>
      <c r="VMC1" s="48" t="s">
        <v>15212</v>
      </c>
      <c r="VMD1" s="48" t="s">
        <v>15213</v>
      </c>
      <c r="VME1" s="48" t="s">
        <v>15214</v>
      </c>
      <c r="VMF1" s="48" t="s">
        <v>15215</v>
      </c>
      <c r="VMG1" s="48" t="s">
        <v>15216</v>
      </c>
      <c r="VMH1" s="48" t="s">
        <v>15217</v>
      </c>
      <c r="VMI1" s="48" t="s">
        <v>15218</v>
      </c>
      <c r="VMJ1" s="48" t="s">
        <v>15219</v>
      </c>
      <c r="VMK1" s="48" t="s">
        <v>15220</v>
      </c>
      <c r="VML1" s="48" t="s">
        <v>15221</v>
      </c>
      <c r="VMM1" s="48" t="s">
        <v>15222</v>
      </c>
      <c r="VMN1" s="48" t="s">
        <v>15223</v>
      </c>
      <c r="VMO1" s="48" t="s">
        <v>15224</v>
      </c>
      <c r="VMP1" s="48" t="s">
        <v>15225</v>
      </c>
      <c r="VMQ1" s="48" t="s">
        <v>15226</v>
      </c>
      <c r="VMR1" s="48" t="s">
        <v>15227</v>
      </c>
      <c r="VMS1" s="48" t="s">
        <v>15228</v>
      </c>
      <c r="VMT1" s="48" t="s">
        <v>15229</v>
      </c>
      <c r="VMU1" s="48" t="s">
        <v>15230</v>
      </c>
      <c r="VMV1" s="48" t="s">
        <v>15231</v>
      </c>
      <c r="VMW1" s="48" t="s">
        <v>15232</v>
      </c>
      <c r="VMX1" s="48" t="s">
        <v>15233</v>
      </c>
      <c r="VMY1" s="48" t="s">
        <v>15234</v>
      </c>
      <c r="VMZ1" s="48" t="s">
        <v>15235</v>
      </c>
      <c r="VNA1" s="48" t="s">
        <v>15236</v>
      </c>
      <c r="VNB1" s="48" t="s">
        <v>15237</v>
      </c>
      <c r="VNC1" s="48" t="s">
        <v>15238</v>
      </c>
      <c r="VND1" s="48" t="s">
        <v>15239</v>
      </c>
      <c r="VNE1" s="48" t="s">
        <v>15240</v>
      </c>
      <c r="VNF1" s="48" t="s">
        <v>15241</v>
      </c>
      <c r="VNG1" s="48" t="s">
        <v>15242</v>
      </c>
      <c r="VNH1" s="48" t="s">
        <v>15243</v>
      </c>
      <c r="VNI1" s="48" t="s">
        <v>15244</v>
      </c>
      <c r="VNJ1" s="48" t="s">
        <v>15245</v>
      </c>
      <c r="VNK1" s="48" t="s">
        <v>15246</v>
      </c>
      <c r="VNL1" s="48" t="s">
        <v>15247</v>
      </c>
      <c r="VNM1" s="48" t="s">
        <v>15248</v>
      </c>
      <c r="VNN1" s="48" t="s">
        <v>15249</v>
      </c>
      <c r="VNO1" s="48" t="s">
        <v>15250</v>
      </c>
      <c r="VNP1" s="48" t="s">
        <v>15251</v>
      </c>
      <c r="VNQ1" s="48" t="s">
        <v>15252</v>
      </c>
      <c r="VNR1" s="48" t="s">
        <v>15253</v>
      </c>
      <c r="VNS1" s="48" t="s">
        <v>15254</v>
      </c>
      <c r="VNT1" s="48" t="s">
        <v>15255</v>
      </c>
      <c r="VNU1" s="48" t="s">
        <v>15256</v>
      </c>
      <c r="VNV1" s="48" t="s">
        <v>15257</v>
      </c>
      <c r="VNW1" s="48" t="s">
        <v>15258</v>
      </c>
      <c r="VNX1" s="48" t="s">
        <v>15259</v>
      </c>
      <c r="VNY1" s="48" t="s">
        <v>15260</v>
      </c>
      <c r="VNZ1" s="48" t="s">
        <v>15261</v>
      </c>
      <c r="VOA1" s="48" t="s">
        <v>15262</v>
      </c>
      <c r="VOB1" s="48" t="s">
        <v>15263</v>
      </c>
      <c r="VOC1" s="48" t="s">
        <v>15264</v>
      </c>
      <c r="VOD1" s="48" t="s">
        <v>15265</v>
      </c>
      <c r="VOE1" s="48" t="s">
        <v>15266</v>
      </c>
      <c r="VOF1" s="48" t="s">
        <v>15267</v>
      </c>
      <c r="VOG1" s="48" t="s">
        <v>15268</v>
      </c>
      <c r="VOH1" s="48" t="s">
        <v>15269</v>
      </c>
      <c r="VOI1" s="48" t="s">
        <v>15270</v>
      </c>
      <c r="VOJ1" s="48" t="s">
        <v>15271</v>
      </c>
      <c r="VOK1" s="48" t="s">
        <v>15272</v>
      </c>
      <c r="VOL1" s="48" t="s">
        <v>15273</v>
      </c>
      <c r="VOM1" s="48" t="s">
        <v>15274</v>
      </c>
      <c r="VON1" s="48" t="s">
        <v>15275</v>
      </c>
      <c r="VOO1" s="48" t="s">
        <v>15276</v>
      </c>
      <c r="VOP1" s="48" t="s">
        <v>15277</v>
      </c>
      <c r="VOQ1" s="48" t="s">
        <v>15278</v>
      </c>
      <c r="VOR1" s="48" t="s">
        <v>15279</v>
      </c>
      <c r="VOS1" s="48" t="s">
        <v>15280</v>
      </c>
      <c r="VOT1" s="48" t="s">
        <v>15281</v>
      </c>
      <c r="VOU1" s="48" t="s">
        <v>15282</v>
      </c>
      <c r="VOV1" s="48" t="s">
        <v>15283</v>
      </c>
      <c r="VOW1" s="48" t="s">
        <v>15284</v>
      </c>
      <c r="VOX1" s="48" t="s">
        <v>15285</v>
      </c>
      <c r="VOY1" s="48" t="s">
        <v>15286</v>
      </c>
      <c r="VOZ1" s="48" t="s">
        <v>15287</v>
      </c>
      <c r="VPA1" s="48" t="s">
        <v>15288</v>
      </c>
      <c r="VPB1" s="48" t="s">
        <v>15289</v>
      </c>
      <c r="VPC1" s="48" t="s">
        <v>15290</v>
      </c>
      <c r="VPD1" s="48" t="s">
        <v>15291</v>
      </c>
      <c r="VPE1" s="48" t="s">
        <v>15292</v>
      </c>
      <c r="VPF1" s="48" t="s">
        <v>15293</v>
      </c>
      <c r="VPG1" s="48" t="s">
        <v>15294</v>
      </c>
      <c r="VPH1" s="48" t="s">
        <v>15295</v>
      </c>
      <c r="VPI1" s="48" t="s">
        <v>15296</v>
      </c>
      <c r="VPJ1" s="48" t="s">
        <v>15297</v>
      </c>
      <c r="VPK1" s="48" t="s">
        <v>15298</v>
      </c>
      <c r="VPL1" s="48" t="s">
        <v>15299</v>
      </c>
      <c r="VPM1" s="48" t="s">
        <v>15300</v>
      </c>
      <c r="VPN1" s="48" t="s">
        <v>15301</v>
      </c>
      <c r="VPO1" s="48" t="s">
        <v>15302</v>
      </c>
      <c r="VPP1" s="48" t="s">
        <v>15303</v>
      </c>
      <c r="VPQ1" s="48" t="s">
        <v>15304</v>
      </c>
      <c r="VPR1" s="48" t="s">
        <v>15305</v>
      </c>
      <c r="VPS1" s="48" t="s">
        <v>15306</v>
      </c>
      <c r="VPT1" s="48" t="s">
        <v>15307</v>
      </c>
      <c r="VPU1" s="48" t="s">
        <v>15308</v>
      </c>
      <c r="VPV1" s="48" t="s">
        <v>15309</v>
      </c>
      <c r="VPW1" s="48" t="s">
        <v>15310</v>
      </c>
      <c r="VPX1" s="48" t="s">
        <v>15311</v>
      </c>
      <c r="VPY1" s="48" t="s">
        <v>15312</v>
      </c>
      <c r="VPZ1" s="48" t="s">
        <v>15313</v>
      </c>
      <c r="VQA1" s="48" t="s">
        <v>15314</v>
      </c>
      <c r="VQB1" s="48" t="s">
        <v>15315</v>
      </c>
      <c r="VQC1" s="48" t="s">
        <v>15316</v>
      </c>
      <c r="VQD1" s="48" t="s">
        <v>15317</v>
      </c>
      <c r="VQE1" s="48" t="s">
        <v>15318</v>
      </c>
      <c r="VQF1" s="48" t="s">
        <v>15319</v>
      </c>
      <c r="VQG1" s="48" t="s">
        <v>15320</v>
      </c>
      <c r="VQH1" s="48" t="s">
        <v>15321</v>
      </c>
      <c r="VQI1" s="48" t="s">
        <v>15322</v>
      </c>
      <c r="VQJ1" s="48" t="s">
        <v>15323</v>
      </c>
      <c r="VQK1" s="48" t="s">
        <v>15324</v>
      </c>
      <c r="VQL1" s="48" t="s">
        <v>15325</v>
      </c>
      <c r="VQM1" s="48" t="s">
        <v>15326</v>
      </c>
      <c r="VQN1" s="48" t="s">
        <v>15327</v>
      </c>
      <c r="VQO1" s="48" t="s">
        <v>15328</v>
      </c>
      <c r="VQP1" s="48" t="s">
        <v>15329</v>
      </c>
      <c r="VQQ1" s="48" t="s">
        <v>15330</v>
      </c>
      <c r="VQR1" s="48" t="s">
        <v>15331</v>
      </c>
      <c r="VQS1" s="48" t="s">
        <v>15332</v>
      </c>
      <c r="VQT1" s="48" t="s">
        <v>15333</v>
      </c>
      <c r="VQU1" s="48" t="s">
        <v>15334</v>
      </c>
      <c r="VQV1" s="48" t="s">
        <v>15335</v>
      </c>
      <c r="VQW1" s="48" t="s">
        <v>15336</v>
      </c>
      <c r="VQX1" s="48" t="s">
        <v>15337</v>
      </c>
      <c r="VQY1" s="48" t="s">
        <v>15338</v>
      </c>
      <c r="VQZ1" s="48" t="s">
        <v>15339</v>
      </c>
      <c r="VRA1" s="48" t="s">
        <v>15340</v>
      </c>
      <c r="VRB1" s="48" t="s">
        <v>15341</v>
      </c>
      <c r="VRC1" s="48" t="s">
        <v>15342</v>
      </c>
      <c r="VRD1" s="48" t="s">
        <v>15343</v>
      </c>
      <c r="VRE1" s="48" t="s">
        <v>15344</v>
      </c>
      <c r="VRF1" s="48" t="s">
        <v>15345</v>
      </c>
      <c r="VRG1" s="48" t="s">
        <v>15346</v>
      </c>
      <c r="VRH1" s="48" t="s">
        <v>15347</v>
      </c>
      <c r="VRI1" s="48" t="s">
        <v>15348</v>
      </c>
      <c r="VRJ1" s="48" t="s">
        <v>15349</v>
      </c>
      <c r="VRK1" s="48" t="s">
        <v>15350</v>
      </c>
      <c r="VRL1" s="48" t="s">
        <v>15351</v>
      </c>
      <c r="VRM1" s="48" t="s">
        <v>15352</v>
      </c>
      <c r="VRN1" s="48" t="s">
        <v>15353</v>
      </c>
      <c r="VRO1" s="48" t="s">
        <v>15354</v>
      </c>
      <c r="VRP1" s="48" t="s">
        <v>15355</v>
      </c>
      <c r="VRQ1" s="48" t="s">
        <v>15356</v>
      </c>
      <c r="VRR1" s="48" t="s">
        <v>15357</v>
      </c>
      <c r="VRS1" s="48" t="s">
        <v>15358</v>
      </c>
      <c r="VRT1" s="48" t="s">
        <v>15359</v>
      </c>
      <c r="VRU1" s="48" t="s">
        <v>15360</v>
      </c>
      <c r="VRV1" s="48" t="s">
        <v>15361</v>
      </c>
      <c r="VRW1" s="48" t="s">
        <v>15362</v>
      </c>
      <c r="VRX1" s="48" t="s">
        <v>15363</v>
      </c>
      <c r="VRY1" s="48" t="s">
        <v>15364</v>
      </c>
      <c r="VRZ1" s="48" t="s">
        <v>15365</v>
      </c>
      <c r="VSA1" s="48" t="s">
        <v>15366</v>
      </c>
      <c r="VSB1" s="48" t="s">
        <v>15367</v>
      </c>
      <c r="VSC1" s="48" t="s">
        <v>15368</v>
      </c>
      <c r="VSD1" s="48" t="s">
        <v>15369</v>
      </c>
      <c r="VSE1" s="48" t="s">
        <v>15370</v>
      </c>
      <c r="VSF1" s="48" t="s">
        <v>15371</v>
      </c>
      <c r="VSG1" s="48" t="s">
        <v>15372</v>
      </c>
      <c r="VSH1" s="48" t="s">
        <v>15373</v>
      </c>
      <c r="VSI1" s="48" t="s">
        <v>15374</v>
      </c>
      <c r="VSJ1" s="48" t="s">
        <v>15375</v>
      </c>
      <c r="VSK1" s="48" t="s">
        <v>15376</v>
      </c>
      <c r="VSL1" s="48" t="s">
        <v>15377</v>
      </c>
      <c r="VSM1" s="48" t="s">
        <v>15378</v>
      </c>
      <c r="VSN1" s="48" t="s">
        <v>15379</v>
      </c>
      <c r="VSO1" s="48" t="s">
        <v>15380</v>
      </c>
      <c r="VSP1" s="48" t="s">
        <v>15381</v>
      </c>
      <c r="VSQ1" s="48" t="s">
        <v>15382</v>
      </c>
      <c r="VSR1" s="48" t="s">
        <v>15383</v>
      </c>
      <c r="VSS1" s="48" t="s">
        <v>15384</v>
      </c>
      <c r="VST1" s="48" t="s">
        <v>15385</v>
      </c>
      <c r="VSU1" s="48" t="s">
        <v>15386</v>
      </c>
      <c r="VSV1" s="48" t="s">
        <v>15387</v>
      </c>
      <c r="VSW1" s="48" t="s">
        <v>15388</v>
      </c>
      <c r="VSX1" s="48" t="s">
        <v>15389</v>
      </c>
      <c r="VSY1" s="48" t="s">
        <v>15390</v>
      </c>
      <c r="VSZ1" s="48" t="s">
        <v>15391</v>
      </c>
      <c r="VTA1" s="48" t="s">
        <v>15392</v>
      </c>
      <c r="VTB1" s="48" t="s">
        <v>15393</v>
      </c>
      <c r="VTC1" s="48" t="s">
        <v>15394</v>
      </c>
      <c r="VTD1" s="48" t="s">
        <v>15395</v>
      </c>
      <c r="VTE1" s="48" t="s">
        <v>15396</v>
      </c>
      <c r="VTF1" s="48" t="s">
        <v>15397</v>
      </c>
      <c r="VTG1" s="48" t="s">
        <v>15398</v>
      </c>
      <c r="VTH1" s="48" t="s">
        <v>15399</v>
      </c>
      <c r="VTI1" s="48" t="s">
        <v>15400</v>
      </c>
      <c r="VTJ1" s="48" t="s">
        <v>15401</v>
      </c>
      <c r="VTK1" s="48" t="s">
        <v>15402</v>
      </c>
      <c r="VTL1" s="48" t="s">
        <v>15403</v>
      </c>
      <c r="VTM1" s="48" t="s">
        <v>15404</v>
      </c>
      <c r="VTN1" s="48" t="s">
        <v>15405</v>
      </c>
      <c r="VTO1" s="48" t="s">
        <v>15406</v>
      </c>
      <c r="VTP1" s="48" t="s">
        <v>15407</v>
      </c>
      <c r="VTQ1" s="48" t="s">
        <v>15408</v>
      </c>
      <c r="VTR1" s="48" t="s">
        <v>15409</v>
      </c>
      <c r="VTS1" s="48" t="s">
        <v>15410</v>
      </c>
      <c r="VTT1" s="48" t="s">
        <v>15411</v>
      </c>
      <c r="VTU1" s="48" t="s">
        <v>15412</v>
      </c>
      <c r="VTV1" s="48" t="s">
        <v>15413</v>
      </c>
      <c r="VTW1" s="48" t="s">
        <v>15414</v>
      </c>
      <c r="VTX1" s="48" t="s">
        <v>15415</v>
      </c>
      <c r="VTY1" s="48" t="s">
        <v>15416</v>
      </c>
      <c r="VTZ1" s="48" t="s">
        <v>15417</v>
      </c>
      <c r="VUA1" s="48" t="s">
        <v>15418</v>
      </c>
      <c r="VUB1" s="48" t="s">
        <v>15419</v>
      </c>
      <c r="VUC1" s="48" t="s">
        <v>15420</v>
      </c>
      <c r="VUD1" s="48" t="s">
        <v>15421</v>
      </c>
      <c r="VUE1" s="48" t="s">
        <v>15422</v>
      </c>
      <c r="VUF1" s="48" t="s">
        <v>15423</v>
      </c>
      <c r="VUG1" s="48" t="s">
        <v>15424</v>
      </c>
      <c r="VUH1" s="48" t="s">
        <v>15425</v>
      </c>
      <c r="VUI1" s="48" t="s">
        <v>15426</v>
      </c>
      <c r="VUJ1" s="48" t="s">
        <v>15427</v>
      </c>
      <c r="VUK1" s="48" t="s">
        <v>15428</v>
      </c>
      <c r="VUL1" s="48" t="s">
        <v>15429</v>
      </c>
      <c r="VUM1" s="48" t="s">
        <v>15430</v>
      </c>
      <c r="VUN1" s="48" t="s">
        <v>15431</v>
      </c>
      <c r="VUO1" s="48" t="s">
        <v>15432</v>
      </c>
      <c r="VUP1" s="48" t="s">
        <v>15433</v>
      </c>
      <c r="VUQ1" s="48" t="s">
        <v>15434</v>
      </c>
      <c r="VUR1" s="48" t="s">
        <v>15435</v>
      </c>
      <c r="VUS1" s="48" t="s">
        <v>15436</v>
      </c>
      <c r="VUT1" s="48" t="s">
        <v>15437</v>
      </c>
      <c r="VUU1" s="48" t="s">
        <v>15438</v>
      </c>
      <c r="VUV1" s="48" t="s">
        <v>15439</v>
      </c>
      <c r="VUW1" s="48" t="s">
        <v>15440</v>
      </c>
      <c r="VUX1" s="48" t="s">
        <v>15441</v>
      </c>
      <c r="VUY1" s="48" t="s">
        <v>15442</v>
      </c>
      <c r="VUZ1" s="48" t="s">
        <v>15443</v>
      </c>
      <c r="VVA1" s="48" t="s">
        <v>15444</v>
      </c>
      <c r="VVB1" s="48" t="s">
        <v>15445</v>
      </c>
      <c r="VVC1" s="48" t="s">
        <v>15446</v>
      </c>
      <c r="VVD1" s="48" t="s">
        <v>15447</v>
      </c>
      <c r="VVE1" s="48" t="s">
        <v>15448</v>
      </c>
      <c r="VVF1" s="48" t="s">
        <v>15449</v>
      </c>
      <c r="VVG1" s="48" t="s">
        <v>15450</v>
      </c>
      <c r="VVH1" s="48" t="s">
        <v>15451</v>
      </c>
      <c r="VVI1" s="48" t="s">
        <v>15452</v>
      </c>
      <c r="VVJ1" s="48" t="s">
        <v>15453</v>
      </c>
      <c r="VVK1" s="48" t="s">
        <v>15454</v>
      </c>
      <c r="VVL1" s="48" t="s">
        <v>15455</v>
      </c>
      <c r="VVM1" s="48" t="s">
        <v>15456</v>
      </c>
      <c r="VVN1" s="48" t="s">
        <v>15457</v>
      </c>
      <c r="VVO1" s="48" t="s">
        <v>15458</v>
      </c>
      <c r="VVP1" s="48" t="s">
        <v>15459</v>
      </c>
      <c r="VVQ1" s="48" t="s">
        <v>15460</v>
      </c>
      <c r="VVR1" s="48" t="s">
        <v>15461</v>
      </c>
      <c r="VVS1" s="48" t="s">
        <v>15462</v>
      </c>
      <c r="VVT1" s="48" t="s">
        <v>15463</v>
      </c>
      <c r="VVU1" s="48" t="s">
        <v>15464</v>
      </c>
      <c r="VVV1" s="48" t="s">
        <v>15465</v>
      </c>
      <c r="VVW1" s="48" t="s">
        <v>15466</v>
      </c>
      <c r="VVX1" s="48" t="s">
        <v>15467</v>
      </c>
      <c r="VVY1" s="48" t="s">
        <v>15468</v>
      </c>
      <c r="VVZ1" s="48" t="s">
        <v>15469</v>
      </c>
      <c r="VWA1" s="48" t="s">
        <v>15470</v>
      </c>
      <c r="VWB1" s="48" t="s">
        <v>15471</v>
      </c>
      <c r="VWC1" s="48" t="s">
        <v>15472</v>
      </c>
      <c r="VWD1" s="48" t="s">
        <v>15473</v>
      </c>
      <c r="VWE1" s="48" t="s">
        <v>15474</v>
      </c>
      <c r="VWF1" s="48" t="s">
        <v>15475</v>
      </c>
      <c r="VWG1" s="48" t="s">
        <v>15476</v>
      </c>
      <c r="VWH1" s="48" t="s">
        <v>15477</v>
      </c>
      <c r="VWI1" s="48" t="s">
        <v>15478</v>
      </c>
      <c r="VWJ1" s="48" t="s">
        <v>15479</v>
      </c>
      <c r="VWK1" s="48" t="s">
        <v>15480</v>
      </c>
      <c r="VWL1" s="48" t="s">
        <v>15481</v>
      </c>
      <c r="VWM1" s="48" t="s">
        <v>15482</v>
      </c>
      <c r="VWN1" s="48" t="s">
        <v>15483</v>
      </c>
      <c r="VWO1" s="48" t="s">
        <v>15484</v>
      </c>
      <c r="VWP1" s="48" t="s">
        <v>15485</v>
      </c>
      <c r="VWQ1" s="48" t="s">
        <v>15486</v>
      </c>
      <c r="VWR1" s="48" t="s">
        <v>15487</v>
      </c>
      <c r="VWS1" s="48" t="s">
        <v>15488</v>
      </c>
      <c r="VWT1" s="48" t="s">
        <v>15489</v>
      </c>
      <c r="VWU1" s="48" t="s">
        <v>15490</v>
      </c>
      <c r="VWV1" s="48" t="s">
        <v>15491</v>
      </c>
      <c r="VWW1" s="48" t="s">
        <v>15492</v>
      </c>
      <c r="VWX1" s="48" t="s">
        <v>15493</v>
      </c>
      <c r="VWY1" s="48" t="s">
        <v>15494</v>
      </c>
      <c r="VWZ1" s="48" t="s">
        <v>15495</v>
      </c>
      <c r="VXA1" s="48" t="s">
        <v>15496</v>
      </c>
      <c r="VXB1" s="48" t="s">
        <v>15497</v>
      </c>
      <c r="VXC1" s="48" t="s">
        <v>15498</v>
      </c>
      <c r="VXD1" s="48" t="s">
        <v>15499</v>
      </c>
      <c r="VXE1" s="48" t="s">
        <v>15500</v>
      </c>
      <c r="VXF1" s="48" t="s">
        <v>15501</v>
      </c>
      <c r="VXG1" s="48" t="s">
        <v>15502</v>
      </c>
      <c r="VXH1" s="48" t="s">
        <v>15503</v>
      </c>
      <c r="VXI1" s="48" t="s">
        <v>15504</v>
      </c>
      <c r="VXJ1" s="48" t="s">
        <v>15505</v>
      </c>
      <c r="VXK1" s="48" t="s">
        <v>15506</v>
      </c>
      <c r="VXL1" s="48" t="s">
        <v>15507</v>
      </c>
      <c r="VXM1" s="48" t="s">
        <v>15508</v>
      </c>
      <c r="VXN1" s="48" t="s">
        <v>15509</v>
      </c>
      <c r="VXO1" s="48" t="s">
        <v>15510</v>
      </c>
      <c r="VXP1" s="48" t="s">
        <v>15511</v>
      </c>
      <c r="VXQ1" s="48" t="s">
        <v>15512</v>
      </c>
      <c r="VXR1" s="48" t="s">
        <v>15513</v>
      </c>
      <c r="VXS1" s="48" t="s">
        <v>15514</v>
      </c>
      <c r="VXT1" s="48" t="s">
        <v>15515</v>
      </c>
      <c r="VXU1" s="48" t="s">
        <v>15516</v>
      </c>
      <c r="VXV1" s="48" t="s">
        <v>15517</v>
      </c>
      <c r="VXW1" s="48" t="s">
        <v>15518</v>
      </c>
      <c r="VXX1" s="48" t="s">
        <v>15519</v>
      </c>
      <c r="VXY1" s="48" t="s">
        <v>15520</v>
      </c>
      <c r="VXZ1" s="48" t="s">
        <v>15521</v>
      </c>
      <c r="VYA1" s="48" t="s">
        <v>15522</v>
      </c>
      <c r="VYB1" s="48" t="s">
        <v>15523</v>
      </c>
      <c r="VYC1" s="48" t="s">
        <v>15524</v>
      </c>
      <c r="VYD1" s="48" t="s">
        <v>15525</v>
      </c>
      <c r="VYE1" s="48" t="s">
        <v>15526</v>
      </c>
      <c r="VYF1" s="48" t="s">
        <v>15527</v>
      </c>
      <c r="VYG1" s="48" t="s">
        <v>15528</v>
      </c>
      <c r="VYH1" s="48" t="s">
        <v>15529</v>
      </c>
      <c r="VYI1" s="48" t="s">
        <v>15530</v>
      </c>
      <c r="VYJ1" s="48" t="s">
        <v>15531</v>
      </c>
      <c r="VYK1" s="48" t="s">
        <v>15532</v>
      </c>
      <c r="VYL1" s="48" t="s">
        <v>15533</v>
      </c>
      <c r="VYM1" s="48" t="s">
        <v>15534</v>
      </c>
      <c r="VYN1" s="48" t="s">
        <v>15535</v>
      </c>
      <c r="VYO1" s="48" t="s">
        <v>15536</v>
      </c>
      <c r="VYP1" s="48" t="s">
        <v>15537</v>
      </c>
      <c r="VYQ1" s="48" t="s">
        <v>15538</v>
      </c>
      <c r="VYR1" s="48" t="s">
        <v>15539</v>
      </c>
      <c r="VYS1" s="48" t="s">
        <v>15540</v>
      </c>
      <c r="VYT1" s="48" t="s">
        <v>15541</v>
      </c>
      <c r="VYU1" s="48" t="s">
        <v>15542</v>
      </c>
      <c r="VYV1" s="48" t="s">
        <v>15543</v>
      </c>
      <c r="VYW1" s="48" t="s">
        <v>15544</v>
      </c>
      <c r="VYX1" s="48" t="s">
        <v>15545</v>
      </c>
      <c r="VYY1" s="48" t="s">
        <v>15546</v>
      </c>
      <c r="VYZ1" s="48" t="s">
        <v>15547</v>
      </c>
      <c r="VZA1" s="48" t="s">
        <v>15548</v>
      </c>
      <c r="VZB1" s="48" t="s">
        <v>15549</v>
      </c>
      <c r="VZC1" s="48" t="s">
        <v>15550</v>
      </c>
      <c r="VZD1" s="48" t="s">
        <v>15551</v>
      </c>
      <c r="VZE1" s="48" t="s">
        <v>15552</v>
      </c>
      <c r="VZF1" s="48" t="s">
        <v>15553</v>
      </c>
      <c r="VZG1" s="48" t="s">
        <v>15554</v>
      </c>
      <c r="VZH1" s="48" t="s">
        <v>15555</v>
      </c>
      <c r="VZI1" s="48" t="s">
        <v>15556</v>
      </c>
      <c r="VZJ1" s="48" t="s">
        <v>15557</v>
      </c>
      <c r="VZK1" s="48" t="s">
        <v>15558</v>
      </c>
      <c r="VZL1" s="48" t="s">
        <v>15559</v>
      </c>
      <c r="VZM1" s="48" t="s">
        <v>15560</v>
      </c>
      <c r="VZN1" s="48" t="s">
        <v>15561</v>
      </c>
      <c r="VZO1" s="48" t="s">
        <v>15562</v>
      </c>
      <c r="VZP1" s="48" t="s">
        <v>15563</v>
      </c>
      <c r="VZQ1" s="48" t="s">
        <v>15564</v>
      </c>
      <c r="VZR1" s="48" t="s">
        <v>15565</v>
      </c>
      <c r="VZS1" s="48" t="s">
        <v>15566</v>
      </c>
      <c r="VZT1" s="48" t="s">
        <v>15567</v>
      </c>
      <c r="VZU1" s="48" t="s">
        <v>15568</v>
      </c>
      <c r="VZV1" s="48" t="s">
        <v>15569</v>
      </c>
      <c r="VZW1" s="48" t="s">
        <v>15570</v>
      </c>
      <c r="VZX1" s="48" t="s">
        <v>15571</v>
      </c>
      <c r="VZY1" s="48" t="s">
        <v>15572</v>
      </c>
      <c r="VZZ1" s="48" t="s">
        <v>15573</v>
      </c>
      <c r="WAA1" s="48" t="s">
        <v>15574</v>
      </c>
      <c r="WAB1" s="48" t="s">
        <v>15575</v>
      </c>
      <c r="WAC1" s="48" t="s">
        <v>15576</v>
      </c>
      <c r="WAD1" s="48" t="s">
        <v>15577</v>
      </c>
      <c r="WAE1" s="48" t="s">
        <v>15578</v>
      </c>
      <c r="WAF1" s="48" t="s">
        <v>15579</v>
      </c>
      <c r="WAG1" s="48" t="s">
        <v>15580</v>
      </c>
      <c r="WAH1" s="48" t="s">
        <v>15581</v>
      </c>
      <c r="WAI1" s="48" t="s">
        <v>15582</v>
      </c>
      <c r="WAJ1" s="48" t="s">
        <v>15583</v>
      </c>
      <c r="WAK1" s="48" t="s">
        <v>15584</v>
      </c>
      <c r="WAL1" s="48" t="s">
        <v>15585</v>
      </c>
      <c r="WAM1" s="48" t="s">
        <v>15586</v>
      </c>
      <c r="WAN1" s="48" t="s">
        <v>15587</v>
      </c>
      <c r="WAO1" s="48" t="s">
        <v>15588</v>
      </c>
      <c r="WAP1" s="48" t="s">
        <v>15589</v>
      </c>
      <c r="WAQ1" s="48" t="s">
        <v>15590</v>
      </c>
      <c r="WAR1" s="48" t="s">
        <v>15591</v>
      </c>
      <c r="WAS1" s="48" t="s">
        <v>15592</v>
      </c>
      <c r="WAT1" s="48" t="s">
        <v>15593</v>
      </c>
      <c r="WAU1" s="48" t="s">
        <v>15594</v>
      </c>
      <c r="WAV1" s="48" t="s">
        <v>15595</v>
      </c>
      <c r="WAW1" s="48" t="s">
        <v>15596</v>
      </c>
      <c r="WAX1" s="48" t="s">
        <v>15597</v>
      </c>
      <c r="WAY1" s="48" t="s">
        <v>15598</v>
      </c>
      <c r="WAZ1" s="48" t="s">
        <v>15599</v>
      </c>
      <c r="WBA1" s="48" t="s">
        <v>15600</v>
      </c>
      <c r="WBB1" s="48" t="s">
        <v>15601</v>
      </c>
      <c r="WBC1" s="48" t="s">
        <v>15602</v>
      </c>
      <c r="WBD1" s="48" t="s">
        <v>15603</v>
      </c>
      <c r="WBE1" s="48" t="s">
        <v>15604</v>
      </c>
      <c r="WBF1" s="48" t="s">
        <v>15605</v>
      </c>
      <c r="WBG1" s="48" t="s">
        <v>15606</v>
      </c>
      <c r="WBH1" s="48" t="s">
        <v>15607</v>
      </c>
      <c r="WBI1" s="48" t="s">
        <v>15608</v>
      </c>
      <c r="WBJ1" s="48" t="s">
        <v>15609</v>
      </c>
      <c r="WBK1" s="48" t="s">
        <v>15610</v>
      </c>
      <c r="WBL1" s="48" t="s">
        <v>15611</v>
      </c>
      <c r="WBM1" s="48" t="s">
        <v>15612</v>
      </c>
      <c r="WBN1" s="48" t="s">
        <v>15613</v>
      </c>
      <c r="WBO1" s="48" t="s">
        <v>15614</v>
      </c>
      <c r="WBP1" s="48" t="s">
        <v>15615</v>
      </c>
      <c r="WBQ1" s="48" t="s">
        <v>15616</v>
      </c>
      <c r="WBR1" s="48" t="s">
        <v>15617</v>
      </c>
      <c r="WBS1" s="48" t="s">
        <v>15618</v>
      </c>
      <c r="WBT1" s="48" t="s">
        <v>15619</v>
      </c>
      <c r="WBU1" s="48" t="s">
        <v>15620</v>
      </c>
      <c r="WBV1" s="48" t="s">
        <v>15621</v>
      </c>
      <c r="WBW1" s="48" t="s">
        <v>15622</v>
      </c>
      <c r="WBX1" s="48" t="s">
        <v>15623</v>
      </c>
      <c r="WBY1" s="48" t="s">
        <v>15624</v>
      </c>
      <c r="WBZ1" s="48" t="s">
        <v>15625</v>
      </c>
      <c r="WCA1" s="48" t="s">
        <v>15626</v>
      </c>
      <c r="WCB1" s="48" t="s">
        <v>15627</v>
      </c>
      <c r="WCC1" s="48" t="s">
        <v>15628</v>
      </c>
      <c r="WCD1" s="48" t="s">
        <v>15629</v>
      </c>
      <c r="WCE1" s="48" t="s">
        <v>15630</v>
      </c>
      <c r="WCF1" s="48" t="s">
        <v>15631</v>
      </c>
      <c r="WCG1" s="48" t="s">
        <v>15632</v>
      </c>
      <c r="WCH1" s="48" t="s">
        <v>15633</v>
      </c>
      <c r="WCI1" s="48" t="s">
        <v>15634</v>
      </c>
      <c r="WCJ1" s="48" t="s">
        <v>15635</v>
      </c>
      <c r="WCK1" s="48" t="s">
        <v>15636</v>
      </c>
      <c r="WCL1" s="48" t="s">
        <v>15637</v>
      </c>
      <c r="WCM1" s="48" t="s">
        <v>15638</v>
      </c>
      <c r="WCN1" s="48" t="s">
        <v>15639</v>
      </c>
      <c r="WCO1" s="48" t="s">
        <v>15640</v>
      </c>
      <c r="WCP1" s="48" t="s">
        <v>15641</v>
      </c>
      <c r="WCQ1" s="48" t="s">
        <v>15642</v>
      </c>
      <c r="WCR1" s="48" t="s">
        <v>15643</v>
      </c>
      <c r="WCS1" s="48" t="s">
        <v>15644</v>
      </c>
      <c r="WCT1" s="48" t="s">
        <v>15645</v>
      </c>
      <c r="WCU1" s="48" t="s">
        <v>15646</v>
      </c>
      <c r="WCV1" s="48" t="s">
        <v>15647</v>
      </c>
      <c r="WCW1" s="48" t="s">
        <v>15648</v>
      </c>
      <c r="WCX1" s="48" t="s">
        <v>15649</v>
      </c>
      <c r="WCY1" s="48" t="s">
        <v>15650</v>
      </c>
      <c r="WCZ1" s="48" t="s">
        <v>15651</v>
      </c>
      <c r="WDA1" s="48" t="s">
        <v>15652</v>
      </c>
      <c r="WDB1" s="48" t="s">
        <v>15653</v>
      </c>
      <c r="WDC1" s="48" t="s">
        <v>15654</v>
      </c>
      <c r="WDD1" s="48" t="s">
        <v>15655</v>
      </c>
      <c r="WDE1" s="48" t="s">
        <v>15656</v>
      </c>
      <c r="WDF1" s="48" t="s">
        <v>15657</v>
      </c>
      <c r="WDG1" s="48" t="s">
        <v>15658</v>
      </c>
      <c r="WDH1" s="48" t="s">
        <v>15659</v>
      </c>
      <c r="WDI1" s="48" t="s">
        <v>15660</v>
      </c>
      <c r="WDJ1" s="48" t="s">
        <v>15661</v>
      </c>
      <c r="WDK1" s="48" t="s">
        <v>15662</v>
      </c>
      <c r="WDL1" s="48" t="s">
        <v>15663</v>
      </c>
      <c r="WDM1" s="48" t="s">
        <v>15664</v>
      </c>
      <c r="WDN1" s="48" t="s">
        <v>15665</v>
      </c>
      <c r="WDO1" s="48" t="s">
        <v>15666</v>
      </c>
      <c r="WDP1" s="48" t="s">
        <v>15667</v>
      </c>
      <c r="WDQ1" s="48" t="s">
        <v>15668</v>
      </c>
      <c r="WDR1" s="48" t="s">
        <v>15669</v>
      </c>
      <c r="WDS1" s="48" t="s">
        <v>15670</v>
      </c>
      <c r="WDT1" s="48" t="s">
        <v>15671</v>
      </c>
      <c r="WDU1" s="48" t="s">
        <v>15672</v>
      </c>
      <c r="WDV1" s="48" t="s">
        <v>15673</v>
      </c>
      <c r="WDW1" s="48" t="s">
        <v>15674</v>
      </c>
      <c r="WDX1" s="48" t="s">
        <v>15675</v>
      </c>
      <c r="WDY1" s="48" t="s">
        <v>15676</v>
      </c>
      <c r="WDZ1" s="48" t="s">
        <v>15677</v>
      </c>
      <c r="WEA1" s="48" t="s">
        <v>15678</v>
      </c>
      <c r="WEB1" s="48" t="s">
        <v>15679</v>
      </c>
      <c r="WEC1" s="48" t="s">
        <v>15680</v>
      </c>
      <c r="WED1" s="48" t="s">
        <v>15681</v>
      </c>
      <c r="WEE1" s="48" t="s">
        <v>15682</v>
      </c>
      <c r="WEF1" s="48" t="s">
        <v>15683</v>
      </c>
      <c r="WEG1" s="48" t="s">
        <v>15684</v>
      </c>
      <c r="WEH1" s="48" t="s">
        <v>15685</v>
      </c>
      <c r="WEI1" s="48" t="s">
        <v>15686</v>
      </c>
      <c r="WEJ1" s="48" t="s">
        <v>15687</v>
      </c>
      <c r="WEK1" s="48" t="s">
        <v>15688</v>
      </c>
      <c r="WEL1" s="48" t="s">
        <v>15689</v>
      </c>
      <c r="WEM1" s="48" t="s">
        <v>15690</v>
      </c>
      <c r="WEN1" s="48" t="s">
        <v>15691</v>
      </c>
      <c r="WEO1" s="48" t="s">
        <v>15692</v>
      </c>
      <c r="WEP1" s="48" t="s">
        <v>15693</v>
      </c>
      <c r="WEQ1" s="48" t="s">
        <v>15694</v>
      </c>
      <c r="WER1" s="48" t="s">
        <v>15695</v>
      </c>
      <c r="WES1" s="48" t="s">
        <v>15696</v>
      </c>
      <c r="WET1" s="48" t="s">
        <v>15697</v>
      </c>
      <c r="WEU1" s="48" t="s">
        <v>15698</v>
      </c>
      <c r="WEV1" s="48" t="s">
        <v>15699</v>
      </c>
      <c r="WEW1" s="48" t="s">
        <v>15700</v>
      </c>
      <c r="WEX1" s="48" t="s">
        <v>15701</v>
      </c>
      <c r="WEY1" s="48" t="s">
        <v>15702</v>
      </c>
      <c r="WEZ1" s="48" t="s">
        <v>15703</v>
      </c>
      <c r="WFA1" s="48" t="s">
        <v>15704</v>
      </c>
      <c r="WFB1" s="48" t="s">
        <v>15705</v>
      </c>
      <c r="WFC1" s="48" t="s">
        <v>15706</v>
      </c>
      <c r="WFD1" s="48" t="s">
        <v>15707</v>
      </c>
      <c r="WFE1" s="48" t="s">
        <v>15708</v>
      </c>
      <c r="WFF1" s="48" t="s">
        <v>15709</v>
      </c>
      <c r="WFG1" s="48" t="s">
        <v>15710</v>
      </c>
      <c r="WFH1" s="48" t="s">
        <v>15711</v>
      </c>
      <c r="WFI1" s="48" t="s">
        <v>15712</v>
      </c>
      <c r="WFJ1" s="48" t="s">
        <v>15713</v>
      </c>
      <c r="WFK1" s="48" t="s">
        <v>15714</v>
      </c>
      <c r="WFL1" s="48" t="s">
        <v>15715</v>
      </c>
      <c r="WFM1" s="48" t="s">
        <v>15716</v>
      </c>
      <c r="WFN1" s="48" t="s">
        <v>15717</v>
      </c>
      <c r="WFO1" s="48" t="s">
        <v>15718</v>
      </c>
      <c r="WFP1" s="48" t="s">
        <v>15719</v>
      </c>
      <c r="WFQ1" s="48" t="s">
        <v>15720</v>
      </c>
      <c r="WFR1" s="48" t="s">
        <v>15721</v>
      </c>
      <c r="WFS1" s="48" t="s">
        <v>15722</v>
      </c>
      <c r="WFT1" s="48" t="s">
        <v>15723</v>
      </c>
      <c r="WFU1" s="48" t="s">
        <v>15724</v>
      </c>
      <c r="WFV1" s="48" t="s">
        <v>15725</v>
      </c>
      <c r="WFW1" s="48" t="s">
        <v>15726</v>
      </c>
      <c r="WFX1" s="48" t="s">
        <v>15727</v>
      </c>
      <c r="WFY1" s="48" t="s">
        <v>15728</v>
      </c>
      <c r="WFZ1" s="48" t="s">
        <v>15729</v>
      </c>
      <c r="WGA1" s="48" t="s">
        <v>15730</v>
      </c>
      <c r="WGB1" s="48" t="s">
        <v>15731</v>
      </c>
      <c r="WGC1" s="48" t="s">
        <v>15732</v>
      </c>
      <c r="WGD1" s="48" t="s">
        <v>15733</v>
      </c>
      <c r="WGE1" s="48" t="s">
        <v>15734</v>
      </c>
      <c r="WGF1" s="48" t="s">
        <v>15735</v>
      </c>
      <c r="WGG1" s="48" t="s">
        <v>15736</v>
      </c>
      <c r="WGH1" s="48" t="s">
        <v>15737</v>
      </c>
      <c r="WGI1" s="48" t="s">
        <v>15738</v>
      </c>
      <c r="WGJ1" s="48" t="s">
        <v>15739</v>
      </c>
      <c r="WGK1" s="48" t="s">
        <v>15740</v>
      </c>
      <c r="WGL1" s="48" t="s">
        <v>15741</v>
      </c>
      <c r="WGM1" s="48" t="s">
        <v>15742</v>
      </c>
      <c r="WGN1" s="48" t="s">
        <v>15743</v>
      </c>
      <c r="WGO1" s="48" t="s">
        <v>15744</v>
      </c>
      <c r="WGP1" s="48" t="s">
        <v>15745</v>
      </c>
      <c r="WGQ1" s="48" t="s">
        <v>15746</v>
      </c>
      <c r="WGR1" s="48" t="s">
        <v>15747</v>
      </c>
      <c r="WGS1" s="48" t="s">
        <v>15748</v>
      </c>
      <c r="WGT1" s="48" t="s">
        <v>15749</v>
      </c>
      <c r="WGU1" s="48" t="s">
        <v>15750</v>
      </c>
      <c r="WGV1" s="48" t="s">
        <v>15751</v>
      </c>
      <c r="WGW1" s="48" t="s">
        <v>15752</v>
      </c>
      <c r="WGX1" s="48" t="s">
        <v>15753</v>
      </c>
      <c r="WGY1" s="48" t="s">
        <v>15754</v>
      </c>
      <c r="WGZ1" s="48" t="s">
        <v>15755</v>
      </c>
      <c r="WHA1" s="48" t="s">
        <v>15756</v>
      </c>
      <c r="WHB1" s="48" t="s">
        <v>15757</v>
      </c>
      <c r="WHC1" s="48" t="s">
        <v>15758</v>
      </c>
      <c r="WHD1" s="48" t="s">
        <v>15759</v>
      </c>
      <c r="WHE1" s="48" t="s">
        <v>15760</v>
      </c>
      <c r="WHF1" s="48" t="s">
        <v>15761</v>
      </c>
      <c r="WHG1" s="48" t="s">
        <v>15762</v>
      </c>
      <c r="WHH1" s="48" t="s">
        <v>15763</v>
      </c>
      <c r="WHI1" s="48" t="s">
        <v>15764</v>
      </c>
      <c r="WHJ1" s="48" t="s">
        <v>15765</v>
      </c>
      <c r="WHK1" s="48" t="s">
        <v>15766</v>
      </c>
      <c r="WHL1" s="48" t="s">
        <v>15767</v>
      </c>
      <c r="WHM1" s="48" t="s">
        <v>15768</v>
      </c>
      <c r="WHN1" s="48" t="s">
        <v>15769</v>
      </c>
      <c r="WHO1" s="48" t="s">
        <v>15770</v>
      </c>
      <c r="WHP1" s="48" t="s">
        <v>15771</v>
      </c>
      <c r="WHQ1" s="48" t="s">
        <v>15772</v>
      </c>
      <c r="WHR1" s="48" t="s">
        <v>15773</v>
      </c>
      <c r="WHS1" s="48" t="s">
        <v>15774</v>
      </c>
      <c r="WHT1" s="48" t="s">
        <v>15775</v>
      </c>
      <c r="WHU1" s="48" t="s">
        <v>15776</v>
      </c>
      <c r="WHV1" s="48" t="s">
        <v>15777</v>
      </c>
      <c r="WHW1" s="48" t="s">
        <v>15778</v>
      </c>
      <c r="WHX1" s="48" t="s">
        <v>15779</v>
      </c>
      <c r="WHY1" s="48" t="s">
        <v>15780</v>
      </c>
      <c r="WHZ1" s="48" t="s">
        <v>15781</v>
      </c>
      <c r="WIA1" s="48" t="s">
        <v>15782</v>
      </c>
      <c r="WIB1" s="48" t="s">
        <v>15783</v>
      </c>
      <c r="WIC1" s="48" t="s">
        <v>15784</v>
      </c>
      <c r="WID1" s="48" t="s">
        <v>15785</v>
      </c>
      <c r="WIE1" s="48" t="s">
        <v>15786</v>
      </c>
      <c r="WIF1" s="48" t="s">
        <v>15787</v>
      </c>
      <c r="WIG1" s="48" t="s">
        <v>15788</v>
      </c>
      <c r="WIH1" s="48" t="s">
        <v>15789</v>
      </c>
      <c r="WII1" s="48" t="s">
        <v>15790</v>
      </c>
      <c r="WIJ1" s="48" t="s">
        <v>15791</v>
      </c>
      <c r="WIK1" s="48" t="s">
        <v>15792</v>
      </c>
      <c r="WIL1" s="48" t="s">
        <v>15793</v>
      </c>
      <c r="WIM1" s="48" t="s">
        <v>15794</v>
      </c>
      <c r="WIN1" s="48" t="s">
        <v>15795</v>
      </c>
      <c r="WIO1" s="48" t="s">
        <v>15796</v>
      </c>
      <c r="WIP1" s="48" t="s">
        <v>15797</v>
      </c>
      <c r="WIQ1" s="48" t="s">
        <v>15798</v>
      </c>
      <c r="WIR1" s="48" t="s">
        <v>15799</v>
      </c>
      <c r="WIS1" s="48" t="s">
        <v>15800</v>
      </c>
      <c r="WIT1" s="48" t="s">
        <v>15801</v>
      </c>
      <c r="WIU1" s="48" t="s">
        <v>15802</v>
      </c>
      <c r="WIV1" s="48" t="s">
        <v>15803</v>
      </c>
      <c r="WIW1" s="48" t="s">
        <v>15804</v>
      </c>
      <c r="WIX1" s="48" t="s">
        <v>15805</v>
      </c>
      <c r="WIY1" s="48" t="s">
        <v>15806</v>
      </c>
      <c r="WIZ1" s="48" t="s">
        <v>15807</v>
      </c>
      <c r="WJA1" s="48" t="s">
        <v>15808</v>
      </c>
      <c r="WJB1" s="48" t="s">
        <v>15809</v>
      </c>
      <c r="WJC1" s="48" t="s">
        <v>15810</v>
      </c>
      <c r="WJD1" s="48" t="s">
        <v>15811</v>
      </c>
      <c r="WJE1" s="48" t="s">
        <v>15812</v>
      </c>
      <c r="WJF1" s="48" t="s">
        <v>15813</v>
      </c>
      <c r="WJG1" s="48" t="s">
        <v>15814</v>
      </c>
      <c r="WJH1" s="48" t="s">
        <v>15815</v>
      </c>
      <c r="WJI1" s="48" t="s">
        <v>15816</v>
      </c>
      <c r="WJJ1" s="48" t="s">
        <v>15817</v>
      </c>
      <c r="WJK1" s="48" t="s">
        <v>15818</v>
      </c>
      <c r="WJL1" s="48" t="s">
        <v>15819</v>
      </c>
      <c r="WJM1" s="48" t="s">
        <v>15820</v>
      </c>
      <c r="WJN1" s="48" t="s">
        <v>15821</v>
      </c>
      <c r="WJO1" s="48" t="s">
        <v>15822</v>
      </c>
      <c r="WJP1" s="48" t="s">
        <v>15823</v>
      </c>
      <c r="WJQ1" s="48" t="s">
        <v>15824</v>
      </c>
      <c r="WJR1" s="48" t="s">
        <v>15825</v>
      </c>
      <c r="WJS1" s="48" t="s">
        <v>15826</v>
      </c>
      <c r="WJT1" s="48" t="s">
        <v>15827</v>
      </c>
      <c r="WJU1" s="48" t="s">
        <v>15828</v>
      </c>
      <c r="WJV1" s="48" t="s">
        <v>15829</v>
      </c>
      <c r="WJW1" s="48" t="s">
        <v>15830</v>
      </c>
      <c r="WJX1" s="48" t="s">
        <v>15831</v>
      </c>
      <c r="WJY1" s="48" t="s">
        <v>15832</v>
      </c>
      <c r="WJZ1" s="48" t="s">
        <v>15833</v>
      </c>
      <c r="WKA1" s="48" t="s">
        <v>15834</v>
      </c>
      <c r="WKB1" s="48" t="s">
        <v>15835</v>
      </c>
      <c r="WKC1" s="48" t="s">
        <v>15836</v>
      </c>
      <c r="WKD1" s="48" t="s">
        <v>15837</v>
      </c>
      <c r="WKE1" s="48" t="s">
        <v>15838</v>
      </c>
      <c r="WKF1" s="48" t="s">
        <v>15839</v>
      </c>
      <c r="WKG1" s="48" t="s">
        <v>15840</v>
      </c>
      <c r="WKH1" s="48" t="s">
        <v>15841</v>
      </c>
      <c r="WKI1" s="48" t="s">
        <v>15842</v>
      </c>
      <c r="WKJ1" s="48" t="s">
        <v>15843</v>
      </c>
      <c r="WKK1" s="48" t="s">
        <v>15844</v>
      </c>
      <c r="WKL1" s="48" t="s">
        <v>15845</v>
      </c>
      <c r="WKM1" s="48" t="s">
        <v>15846</v>
      </c>
      <c r="WKN1" s="48" t="s">
        <v>15847</v>
      </c>
      <c r="WKO1" s="48" t="s">
        <v>15848</v>
      </c>
      <c r="WKP1" s="48" t="s">
        <v>15849</v>
      </c>
      <c r="WKQ1" s="48" t="s">
        <v>15850</v>
      </c>
      <c r="WKR1" s="48" t="s">
        <v>15851</v>
      </c>
      <c r="WKS1" s="48" t="s">
        <v>15852</v>
      </c>
      <c r="WKT1" s="48" t="s">
        <v>15853</v>
      </c>
      <c r="WKU1" s="48" t="s">
        <v>15854</v>
      </c>
      <c r="WKV1" s="48" t="s">
        <v>15855</v>
      </c>
      <c r="WKW1" s="48" t="s">
        <v>15856</v>
      </c>
      <c r="WKX1" s="48" t="s">
        <v>15857</v>
      </c>
      <c r="WKY1" s="48" t="s">
        <v>15858</v>
      </c>
      <c r="WKZ1" s="48" t="s">
        <v>15859</v>
      </c>
      <c r="WLA1" s="48" t="s">
        <v>15860</v>
      </c>
      <c r="WLB1" s="48" t="s">
        <v>15861</v>
      </c>
      <c r="WLC1" s="48" t="s">
        <v>15862</v>
      </c>
      <c r="WLD1" s="48" t="s">
        <v>15863</v>
      </c>
      <c r="WLE1" s="48" t="s">
        <v>15864</v>
      </c>
      <c r="WLF1" s="48" t="s">
        <v>15865</v>
      </c>
      <c r="WLG1" s="48" t="s">
        <v>15866</v>
      </c>
      <c r="WLH1" s="48" t="s">
        <v>15867</v>
      </c>
      <c r="WLI1" s="48" t="s">
        <v>15868</v>
      </c>
      <c r="WLJ1" s="48" t="s">
        <v>15869</v>
      </c>
      <c r="WLK1" s="48" t="s">
        <v>15870</v>
      </c>
      <c r="WLL1" s="48" t="s">
        <v>15871</v>
      </c>
      <c r="WLM1" s="48" t="s">
        <v>15872</v>
      </c>
      <c r="WLN1" s="48" t="s">
        <v>15873</v>
      </c>
      <c r="WLO1" s="48" t="s">
        <v>15874</v>
      </c>
      <c r="WLP1" s="48" t="s">
        <v>15875</v>
      </c>
      <c r="WLQ1" s="48" t="s">
        <v>15876</v>
      </c>
      <c r="WLR1" s="48" t="s">
        <v>15877</v>
      </c>
      <c r="WLS1" s="48" t="s">
        <v>15878</v>
      </c>
      <c r="WLT1" s="48" t="s">
        <v>15879</v>
      </c>
      <c r="WLU1" s="48" t="s">
        <v>15880</v>
      </c>
      <c r="WLV1" s="48" t="s">
        <v>15881</v>
      </c>
      <c r="WLW1" s="48" t="s">
        <v>15882</v>
      </c>
      <c r="WLX1" s="48" t="s">
        <v>15883</v>
      </c>
      <c r="WLY1" s="48" t="s">
        <v>15884</v>
      </c>
      <c r="WLZ1" s="48" t="s">
        <v>15885</v>
      </c>
      <c r="WMA1" s="48" t="s">
        <v>15886</v>
      </c>
      <c r="WMB1" s="48" t="s">
        <v>15887</v>
      </c>
      <c r="WMC1" s="48" t="s">
        <v>15888</v>
      </c>
      <c r="WMD1" s="48" t="s">
        <v>15889</v>
      </c>
      <c r="WME1" s="48" t="s">
        <v>15890</v>
      </c>
      <c r="WMF1" s="48" t="s">
        <v>15891</v>
      </c>
      <c r="WMG1" s="48" t="s">
        <v>15892</v>
      </c>
      <c r="WMH1" s="48" t="s">
        <v>15893</v>
      </c>
      <c r="WMI1" s="48" t="s">
        <v>15894</v>
      </c>
      <c r="WMJ1" s="48" t="s">
        <v>15895</v>
      </c>
      <c r="WMK1" s="48" t="s">
        <v>15896</v>
      </c>
      <c r="WML1" s="48" t="s">
        <v>15897</v>
      </c>
      <c r="WMM1" s="48" t="s">
        <v>15898</v>
      </c>
      <c r="WMN1" s="48" t="s">
        <v>15899</v>
      </c>
      <c r="WMO1" s="48" t="s">
        <v>15900</v>
      </c>
      <c r="WMP1" s="48" t="s">
        <v>15901</v>
      </c>
      <c r="WMQ1" s="48" t="s">
        <v>15902</v>
      </c>
      <c r="WMR1" s="48" t="s">
        <v>15903</v>
      </c>
      <c r="WMS1" s="48" t="s">
        <v>15904</v>
      </c>
      <c r="WMT1" s="48" t="s">
        <v>15905</v>
      </c>
      <c r="WMU1" s="48" t="s">
        <v>15906</v>
      </c>
      <c r="WMV1" s="48" t="s">
        <v>15907</v>
      </c>
      <c r="WMW1" s="48" t="s">
        <v>15908</v>
      </c>
      <c r="WMX1" s="48" t="s">
        <v>15909</v>
      </c>
      <c r="WMY1" s="48" t="s">
        <v>15910</v>
      </c>
      <c r="WMZ1" s="48" t="s">
        <v>15911</v>
      </c>
      <c r="WNA1" s="48" t="s">
        <v>15912</v>
      </c>
      <c r="WNB1" s="48" t="s">
        <v>15913</v>
      </c>
      <c r="WNC1" s="48" t="s">
        <v>15914</v>
      </c>
      <c r="WND1" s="48" t="s">
        <v>15915</v>
      </c>
      <c r="WNE1" s="48" t="s">
        <v>15916</v>
      </c>
      <c r="WNF1" s="48" t="s">
        <v>15917</v>
      </c>
      <c r="WNG1" s="48" t="s">
        <v>15918</v>
      </c>
      <c r="WNH1" s="48" t="s">
        <v>15919</v>
      </c>
      <c r="WNI1" s="48" t="s">
        <v>15920</v>
      </c>
      <c r="WNJ1" s="48" t="s">
        <v>15921</v>
      </c>
      <c r="WNK1" s="48" t="s">
        <v>15922</v>
      </c>
      <c r="WNL1" s="48" t="s">
        <v>15923</v>
      </c>
      <c r="WNM1" s="48" t="s">
        <v>15924</v>
      </c>
      <c r="WNN1" s="48" t="s">
        <v>15925</v>
      </c>
      <c r="WNO1" s="48" t="s">
        <v>15926</v>
      </c>
      <c r="WNP1" s="48" t="s">
        <v>15927</v>
      </c>
      <c r="WNQ1" s="48" t="s">
        <v>15928</v>
      </c>
      <c r="WNR1" s="48" t="s">
        <v>15929</v>
      </c>
      <c r="WNS1" s="48" t="s">
        <v>15930</v>
      </c>
      <c r="WNT1" s="48" t="s">
        <v>15931</v>
      </c>
      <c r="WNU1" s="48" t="s">
        <v>15932</v>
      </c>
      <c r="WNV1" s="48" t="s">
        <v>15933</v>
      </c>
      <c r="WNW1" s="48" t="s">
        <v>15934</v>
      </c>
      <c r="WNX1" s="48" t="s">
        <v>15935</v>
      </c>
      <c r="WNY1" s="48" t="s">
        <v>15936</v>
      </c>
      <c r="WNZ1" s="48" t="s">
        <v>15937</v>
      </c>
      <c r="WOA1" s="48" t="s">
        <v>15938</v>
      </c>
      <c r="WOB1" s="48" t="s">
        <v>15939</v>
      </c>
      <c r="WOC1" s="48" t="s">
        <v>15940</v>
      </c>
      <c r="WOD1" s="48" t="s">
        <v>15941</v>
      </c>
      <c r="WOE1" s="48" t="s">
        <v>15942</v>
      </c>
      <c r="WOF1" s="48" t="s">
        <v>15943</v>
      </c>
      <c r="WOG1" s="48" t="s">
        <v>15944</v>
      </c>
      <c r="WOH1" s="48" t="s">
        <v>15945</v>
      </c>
      <c r="WOI1" s="48" t="s">
        <v>15946</v>
      </c>
      <c r="WOJ1" s="48" t="s">
        <v>15947</v>
      </c>
      <c r="WOK1" s="48" t="s">
        <v>15948</v>
      </c>
      <c r="WOL1" s="48" t="s">
        <v>15949</v>
      </c>
      <c r="WOM1" s="48" t="s">
        <v>15950</v>
      </c>
      <c r="WON1" s="48" t="s">
        <v>15951</v>
      </c>
      <c r="WOO1" s="48" t="s">
        <v>15952</v>
      </c>
      <c r="WOP1" s="48" t="s">
        <v>15953</v>
      </c>
      <c r="WOQ1" s="48" t="s">
        <v>15954</v>
      </c>
      <c r="WOR1" s="48" t="s">
        <v>15955</v>
      </c>
      <c r="WOS1" s="48" t="s">
        <v>15956</v>
      </c>
      <c r="WOT1" s="48" t="s">
        <v>15957</v>
      </c>
      <c r="WOU1" s="48" t="s">
        <v>15958</v>
      </c>
      <c r="WOV1" s="48" t="s">
        <v>15959</v>
      </c>
      <c r="WOW1" s="48" t="s">
        <v>15960</v>
      </c>
      <c r="WOX1" s="48" t="s">
        <v>15961</v>
      </c>
      <c r="WOY1" s="48" t="s">
        <v>15962</v>
      </c>
      <c r="WOZ1" s="48" t="s">
        <v>15963</v>
      </c>
      <c r="WPA1" s="48" t="s">
        <v>15964</v>
      </c>
      <c r="WPB1" s="48" t="s">
        <v>15965</v>
      </c>
      <c r="WPC1" s="48" t="s">
        <v>15966</v>
      </c>
      <c r="WPD1" s="48" t="s">
        <v>15967</v>
      </c>
      <c r="WPE1" s="48" t="s">
        <v>15968</v>
      </c>
      <c r="WPF1" s="48" t="s">
        <v>15969</v>
      </c>
      <c r="WPG1" s="48" t="s">
        <v>15970</v>
      </c>
      <c r="WPH1" s="48" t="s">
        <v>15971</v>
      </c>
      <c r="WPI1" s="48" t="s">
        <v>15972</v>
      </c>
      <c r="WPJ1" s="48" t="s">
        <v>15973</v>
      </c>
      <c r="WPK1" s="48" t="s">
        <v>15974</v>
      </c>
      <c r="WPL1" s="48" t="s">
        <v>15975</v>
      </c>
      <c r="WPM1" s="48" t="s">
        <v>15976</v>
      </c>
      <c r="WPN1" s="48" t="s">
        <v>15977</v>
      </c>
      <c r="WPO1" s="48" t="s">
        <v>15978</v>
      </c>
      <c r="WPP1" s="48" t="s">
        <v>15979</v>
      </c>
      <c r="WPQ1" s="48" t="s">
        <v>15980</v>
      </c>
      <c r="WPR1" s="48" t="s">
        <v>15981</v>
      </c>
      <c r="WPS1" s="48" t="s">
        <v>15982</v>
      </c>
      <c r="WPT1" s="48" t="s">
        <v>15983</v>
      </c>
      <c r="WPU1" s="48" t="s">
        <v>15984</v>
      </c>
      <c r="WPV1" s="48" t="s">
        <v>15985</v>
      </c>
      <c r="WPW1" s="48" t="s">
        <v>15986</v>
      </c>
      <c r="WPX1" s="48" t="s">
        <v>15987</v>
      </c>
      <c r="WPY1" s="48" t="s">
        <v>15988</v>
      </c>
      <c r="WPZ1" s="48" t="s">
        <v>15989</v>
      </c>
      <c r="WQA1" s="48" t="s">
        <v>15990</v>
      </c>
      <c r="WQB1" s="48" t="s">
        <v>15991</v>
      </c>
      <c r="WQC1" s="48" t="s">
        <v>15992</v>
      </c>
      <c r="WQD1" s="48" t="s">
        <v>15993</v>
      </c>
      <c r="WQE1" s="48" t="s">
        <v>15994</v>
      </c>
      <c r="WQF1" s="48" t="s">
        <v>15995</v>
      </c>
      <c r="WQG1" s="48" t="s">
        <v>15996</v>
      </c>
      <c r="WQH1" s="48" t="s">
        <v>15997</v>
      </c>
      <c r="WQI1" s="48" t="s">
        <v>15998</v>
      </c>
      <c r="WQJ1" s="48" t="s">
        <v>15999</v>
      </c>
      <c r="WQK1" s="48" t="s">
        <v>16000</v>
      </c>
      <c r="WQL1" s="48" t="s">
        <v>16001</v>
      </c>
      <c r="WQM1" s="48" t="s">
        <v>16002</v>
      </c>
      <c r="WQN1" s="48" t="s">
        <v>16003</v>
      </c>
      <c r="WQO1" s="48" t="s">
        <v>16004</v>
      </c>
      <c r="WQP1" s="48" t="s">
        <v>16005</v>
      </c>
      <c r="WQQ1" s="48" t="s">
        <v>16006</v>
      </c>
      <c r="WQR1" s="48" t="s">
        <v>16007</v>
      </c>
      <c r="WQS1" s="48" t="s">
        <v>16008</v>
      </c>
      <c r="WQT1" s="48" t="s">
        <v>16009</v>
      </c>
      <c r="WQU1" s="48" t="s">
        <v>16010</v>
      </c>
      <c r="WQV1" s="48" t="s">
        <v>16011</v>
      </c>
      <c r="WQW1" s="48" t="s">
        <v>16012</v>
      </c>
      <c r="WQX1" s="48" t="s">
        <v>16013</v>
      </c>
      <c r="WQY1" s="48" t="s">
        <v>16014</v>
      </c>
      <c r="WQZ1" s="48" t="s">
        <v>16015</v>
      </c>
      <c r="WRA1" s="48" t="s">
        <v>16016</v>
      </c>
      <c r="WRB1" s="48" t="s">
        <v>16017</v>
      </c>
      <c r="WRC1" s="48" t="s">
        <v>16018</v>
      </c>
      <c r="WRD1" s="48" t="s">
        <v>16019</v>
      </c>
      <c r="WRE1" s="48" t="s">
        <v>16020</v>
      </c>
      <c r="WRF1" s="48" t="s">
        <v>16021</v>
      </c>
      <c r="WRG1" s="48" t="s">
        <v>16022</v>
      </c>
      <c r="WRH1" s="48" t="s">
        <v>16023</v>
      </c>
      <c r="WRI1" s="48" t="s">
        <v>16024</v>
      </c>
      <c r="WRJ1" s="48" t="s">
        <v>16025</v>
      </c>
      <c r="WRK1" s="48" t="s">
        <v>16026</v>
      </c>
      <c r="WRL1" s="48" t="s">
        <v>16027</v>
      </c>
      <c r="WRM1" s="48" t="s">
        <v>16028</v>
      </c>
      <c r="WRN1" s="48" t="s">
        <v>16029</v>
      </c>
      <c r="WRO1" s="48" t="s">
        <v>16030</v>
      </c>
      <c r="WRP1" s="48" t="s">
        <v>16031</v>
      </c>
      <c r="WRQ1" s="48" t="s">
        <v>16032</v>
      </c>
      <c r="WRR1" s="48" t="s">
        <v>16033</v>
      </c>
      <c r="WRS1" s="48" t="s">
        <v>16034</v>
      </c>
      <c r="WRT1" s="48" t="s">
        <v>16035</v>
      </c>
      <c r="WRU1" s="48" t="s">
        <v>16036</v>
      </c>
      <c r="WRV1" s="48" t="s">
        <v>16037</v>
      </c>
      <c r="WRW1" s="48" t="s">
        <v>16038</v>
      </c>
      <c r="WRX1" s="48" t="s">
        <v>16039</v>
      </c>
      <c r="WRY1" s="48" t="s">
        <v>16040</v>
      </c>
      <c r="WRZ1" s="48" t="s">
        <v>16041</v>
      </c>
      <c r="WSA1" s="48" t="s">
        <v>16042</v>
      </c>
      <c r="WSB1" s="48" t="s">
        <v>16043</v>
      </c>
      <c r="WSC1" s="48" t="s">
        <v>16044</v>
      </c>
      <c r="WSD1" s="48" t="s">
        <v>16045</v>
      </c>
      <c r="WSE1" s="48" t="s">
        <v>16046</v>
      </c>
      <c r="WSF1" s="48" t="s">
        <v>16047</v>
      </c>
      <c r="WSG1" s="48" t="s">
        <v>16048</v>
      </c>
      <c r="WSH1" s="48" t="s">
        <v>16049</v>
      </c>
      <c r="WSI1" s="48" t="s">
        <v>16050</v>
      </c>
      <c r="WSJ1" s="48" t="s">
        <v>16051</v>
      </c>
      <c r="WSK1" s="48" t="s">
        <v>16052</v>
      </c>
      <c r="WSL1" s="48" t="s">
        <v>16053</v>
      </c>
      <c r="WSM1" s="48" t="s">
        <v>16054</v>
      </c>
      <c r="WSN1" s="48" t="s">
        <v>16055</v>
      </c>
      <c r="WSO1" s="48" t="s">
        <v>16056</v>
      </c>
      <c r="WSP1" s="48" t="s">
        <v>16057</v>
      </c>
      <c r="WSQ1" s="48" t="s">
        <v>16058</v>
      </c>
      <c r="WSR1" s="48" t="s">
        <v>16059</v>
      </c>
      <c r="WSS1" s="48" t="s">
        <v>16060</v>
      </c>
      <c r="WST1" s="48" t="s">
        <v>16061</v>
      </c>
      <c r="WSU1" s="48" t="s">
        <v>16062</v>
      </c>
      <c r="WSV1" s="48" t="s">
        <v>16063</v>
      </c>
      <c r="WSW1" s="48" t="s">
        <v>16064</v>
      </c>
      <c r="WSX1" s="48" t="s">
        <v>16065</v>
      </c>
      <c r="WSY1" s="48" t="s">
        <v>16066</v>
      </c>
      <c r="WSZ1" s="48" t="s">
        <v>16067</v>
      </c>
      <c r="WTA1" s="48" t="s">
        <v>16068</v>
      </c>
      <c r="WTB1" s="48" t="s">
        <v>16069</v>
      </c>
      <c r="WTC1" s="48" t="s">
        <v>16070</v>
      </c>
      <c r="WTD1" s="48" t="s">
        <v>16071</v>
      </c>
      <c r="WTE1" s="48" t="s">
        <v>16072</v>
      </c>
      <c r="WTF1" s="48" t="s">
        <v>16073</v>
      </c>
      <c r="WTG1" s="48" t="s">
        <v>16074</v>
      </c>
      <c r="WTH1" s="48" t="s">
        <v>16075</v>
      </c>
      <c r="WTI1" s="48" t="s">
        <v>16076</v>
      </c>
      <c r="WTJ1" s="48" t="s">
        <v>16077</v>
      </c>
      <c r="WTK1" s="48" t="s">
        <v>16078</v>
      </c>
      <c r="WTL1" s="48" t="s">
        <v>16079</v>
      </c>
      <c r="WTM1" s="48" t="s">
        <v>16080</v>
      </c>
      <c r="WTN1" s="48" t="s">
        <v>16081</v>
      </c>
      <c r="WTO1" s="48" t="s">
        <v>16082</v>
      </c>
      <c r="WTP1" s="48" t="s">
        <v>16083</v>
      </c>
      <c r="WTQ1" s="48" t="s">
        <v>16084</v>
      </c>
      <c r="WTR1" s="48" t="s">
        <v>16085</v>
      </c>
      <c r="WTS1" s="48" t="s">
        <v>16086</v>
      </c>
      <c r="WTT1" s="48" t="s">
        <v>16087</v>
      </c>
      <c r="WTU1" s="48" t="s">
        <v>16088</v>
      </c>
      <c r="WTV1" s="48" t="s">
        <v>16089</v>
      </c>
      <c r="WTW1" s="48" t="s">
        <v>16090</v>
      </c>
      <c r="WTX1" s="48" t="s">
        <v>16091</v>
      </c>
      <c r="WTY1" s="48" t="s">
        <v>16092</v>
      </c>
      <c r="WTZ1" s="48" t="s">
        <v>16093</v>
      </c>
      <c r="WUA1" s="48" t="s">
        <v>16094</v>
      </c>
      <c r="WUB1" s="48" t="s">
        <v>16095</v>
      </c>
      <c r="WUC1" s="48" t="s">
        <v>16096</v>
      </c>
      <c r="WUD1" s="48" t="s">
        <v>16097</v>
      </c>
      <c r="WUE1" s="48" t="s">
        <v>16098</v>
      </c>
      <c r="WUF1" s="48" t="s">
        <v>16099</v>
      </c>
      <c r="WUG1" s="48" t="s">
        <v>16100</v>
      </c>
      <c r="WUH1" s="48" t="s">
        <v>16101</v>
      </c>
      <c r="WUI1" s="48" t="s">
        <v>16102</v>
      </c>
      <c r="WUJ1" s="48" t="s">
        <v>16103</v>
      </c>
      <c r="WUK1" s="48" t="s">
        <v>16104</v>
      </c>
      <c r="WUL1" s="48" t="s">
        <v>16105</v>
      </c>
      <c r="WUM1" s="48" t="s">
        <v>16106</v>
      </c>
      <c r="WUN1" s="48" t="s">
        <v>16107</v>
      </c>
      <c r="WUO1" s="48" t="s">
        <v>16108</v>
      </c>
      <c r="WUP1" s="48" t="s">
        <v>16109</v>
      </c>
      <c r="WUQ1" s="48" t="s">
        <v>16110</v>
      </c>
      <c r="WUR1" s="48" t="s">
        <v>16111</v>
      </c>
      <c r="WUS1" s="48" t="s">
        <v>16112</v>
      </c>
      <c r="WUT1" s="48" t="s">
        <v>16113</v>
      </c>
      <c r="WUU1" s="48" t="s">
        <v>16114</v>
      </c>
      <c r="WUV1" s="48" t="s">
        <v>16115</v>
      </c>
      <c r="WUW1" s="48" t="s">
        <v>16116</v>
      </c>
      <c r="WUX1" s="48" t="s">
        <v>16117</v>
      </c>
      <c r="WUY1" s="48" t="s">
        <v>16118</v>
      </c>
      <c r="WUZ1" s="48" t="s">
        <v>16119</v>
      </c>
      <c r="WVA1" s="48" t="s">
        <v>16120</v>
      </c>
      <c r="WVB1" s="48" t="s">
        <v>16121</v>
      </c>
      <c r="WVC1" s="48" t="s">
        <v>16122</v>
      </c>
      <c r="WVD1" s="48" t="s">
        <v>16123</v>
      </c>
      <c r="WVE1" s="48" t="s">
        <v>16124</v>
      </c>
      <c r="WVF1" s="48" t="s">
        <v>16125</v>
      </c>
      <c r="WVG1" s="48" t="s">
        <v>16126</v>
      </c>
      <c r="WVH1" s="48" t="s">
        <v>16127</v>
      </c>
      <c r="WVI1" s="48" t="s">
        <v>16128</v>
      </c>
      <c r="WVJ1" s="48" t="s">
        <v>16129</v>
      </c>
      <c r="WVK1" s="48" t="s">
        <v>16130</v>
      </c>
      <c r="WVL1" s="48" t="s">
        <v>16131</v>
      </c>
      <c r="WVM1" s="48" t="s">
        <v>16132</v>
      </c>
      <c r="WVN1" s="48" t="s">
        <v>16133</v>
      </c>
      <c r="WVO1" s="48" t="s">
        <v>16134</v>
      </c>
      <c r="WVP1" s="48" t="s">
        <v>16135</v>
      </c>
      <c r="WVQ1" s="48" t="s">
        <v>16136</v>
      </c>
      <c r="WVR1" s="48" t="s">
        <v>16137</v>
      </c>
      <c r="WVS1" s="48" t="s">
        <v>16138</v>
      </c>
      <c r="WVT1" s="48" t="s">
        <v>16139</v>
      </c>
      <c r="WVU1" s="48" t="s">
        <v>16140</v>
      </c>
      <c r="WVV1" s="48" t="s">
        <v>16141</v>
      </c>
      <c r="WVW1" s="48" t="s">
        <v>16142</v>
      </c>
      <c r="WVX1" s="48" t="s">
        <v>16143</v>
      </c>
      <c r="WVY1" s="48" t="s">
        <v>16144</v>
      </c>
      <c r="WVZ1" s="48" t="s">
        <v>16145</v>
      </c>
      <c r="WWA1" s="48" t="s">
        <v>16146</v>
      </c>
      <c r="WWB1" s="48" t="s">
        <v>16147</v>
      </c>
      <c r="WWC1" s="48" t="s">
        <v>16148</v>
      </c>
      <c r="WWD1" s="48" t="s">
        <v>16149</v>
      </c>
      <c r="WWE1" s="48" t="s">
        <v>16150</v>
      </c>
      <c r="WWF1" s="48" t="s">
        <v>16151</v>
      </c>
      <c r="WWG1" s="48" t="s">
        <v>16152</v>
      </c>
      <c r="WWH1" s="48" t="s">
        <v>16153</v>
      </c>
      <c r="WWI1" s="48" t="s">
        <v>16154</v>
      </c>
      <c r="WWJ1" s="48" t="s">
        <v>16155</v>
      </c>
      <c r="WWK1" s="48" t="s">
        <v>16156</v>
      </c>
      <c r="WWL1" s="48" t="s">
        <v>16157</v>
      </c>
      <c r="WWM1" s="48" t="s">
        <v>16158</v>
      </c>
      <c r="WWN1" s="48" t="s">
        <v>16159</v>
      </c>
      <c r="WWO1" s="48" t="s">
        <v>16160</v>
      </c>
      <c r="WWP1" s="48" t="s">
        <v>16161</v>
      </c>
      <c r="WWQ1" s="48" t="s">
        <v>16162</v>
      </c>
      <c r="WWR1" s="48" t="s">
        <v>16163</v>
      </c>
      <c r="WWS1" s="48" t="s">
        <v>16164</v>
      </c>
      <c r="WWT1" s="48" t="s">
        <v>16165</v>
      </c>
      <c r="WWU1" s="48" t="s">
        <v>16166</v>
      </c>
      <c r="WWV1" s="48" t="s">
        <v>16167</v>
      </c>
      <c r="WWW1" s="48" t="s">
        <v>16168</v>
      </c>
      <c r="WWX1" s="48" t="s">
        <v>16169</v>
      </c>
      <c r="WWY1" s="48" t="s">
        <v>16170</v>
      </c>
      <c r="WWZ1" s="48" t="s">
        <v>16171</v>
      </c>
      <c r="WXA1" s="48" t="s">
        <v>16172</v>
      </c>
      <c r="WXB1" s="48" t="s">
        <v>16173</v>
      </c>
      <c r="WXC1" s="48" t="s">
        <v>16174</v>
      </c>
      <c r="WXD1" s="48" t="s">
        <v>16175</v>
      </c>
      <c r="WXE1" s="48" t="s">
        <v>16176</v>
      </c>
      <c r="WXF1" s="48" t="s">
        <v>16177</v>
      </c>
      <c r="WXG1" s="48" t="s">
        <v>16178</v>
      </c>
      <c r="WXH1" s="48" t="s">
        <v>16179</v>
      </c>
      <c r="WXI1" s="48" t="s">
        <v>16180</v>
      </c>
      <c r="WXJ1" s="48" t="s">
        <v>16181</v>
      </c>
      <c r="WXK1" s="48" t="s">
        <v>16182</v>
      </c>
      <c r="WXL1" s="48" t="s">
        <v>16183</v>
      </c>
      <c r="WXM1" s="48" t="s">
        <v>16184</v>
      </c>
      <c r="WXN1" s="48" t="s">
        <v>16185</v>
      </c>
      <c r="WXO1" s="48" t="s">
        <v>16186</v>
      </c>
      <c r="WXP1" s="48" t="s">
        <v>16187</v>
      </c>
      <c r="WXQ1" s="48" t="s">
        <v>16188</v>
      </c>
      <c r="WXR1" s="48" t="s">
        <v>16189</v>
      </c>
      <c r="WXS1" s="48" t="s">
        <v>16190</v>
      </c>
      <c r="WXT1" s="48" t="s">
        <v>16191</v>
      </c>
      <c r="WXU1" s="48" t="s">
        <v>16192</v>
      </c>
      <c r="WXV1" s="48" t="s">
        <v>16193</v>
      </c>
      <c r="WXW1" s="48" t="s">
        <v>16194</v>
      </c>
      <c r="WXX1" s="48" t="s">
        <v>16195</v>
      </c>
      <c r="WXY1" s="48" t="s">
        <v>16196</v>
      </c>
      <c r="WXZ1" s="48" t="s">
        <v>16197</v>
      </c>
      <c r="WYA1" s="48" t="s">
        <v>16198</v>
      </c>
      <c r="WYB1" s="48" t="s">
        <v>16199</v>
      </c>
      <c r="WYC1" s="48" t="s">
        <v>16200</v>
      </c>
      <c r="WYD1" s="48" t="s">
        <v>16201</v>
      </c>
      <c r="WYE1" s="48" t="s">
        <v>16202</v>
      </c>
      <c r="WYF1" s="48" t="s">
        <v>16203</v>
      </c>
      <c r="WYG1" s="48" t="s">
        <v>16204</v>
      </c>
      <c r="WYH1" s="48" t="s">
        <v>16205</v>
      </c>
      <c r="WYI1" s="48" t="s">
        <v>16206</v>
      </c>
      <c r="WYJ1" s="48" t="s">
        <v>16207</v>
      </c>
      <c r="WYK1" s="48" t="s">
        <v>16208</v>
      </c>
      <c r="WYL1" s="48" t="s">
        <v>16209</v>
      </c>
      <c r="WYM1" s="48" t="s">
        <v>16210</v>
      </c>
      <c r="WYN1" s="48" t="s">
        <v>16211</v>
      </c>
      <c r="WYO1" s="48" t="s">
        <v>16212</v>
      </c>
      <c r="WYP1" s="48" t="s">
        <v>16213</v>
      </c>
      <c r="WYQ1" s="48" t="s">
        <v>16214</v>
      </c>
      <c r="WYR1" s="48" t="s">
        <v>16215</v>
      </c>
      <c r="WYS1" s="48" t="s">
        <v>16216</v>
      </c>
      <c r="WYT1" s="48" t="s">
        <v>16217</v>
      </c>
      <c r="WYU1" s="48" t="s">
        <v>16218</v>
      </c>
      <c r="WYV1" s="48" t="s">
        <v>16219</v>
      </c>
      <c r="WYW1" s="48" t="s">
        <v>16220</v>
      </c>
      <c r="WYX1" s="48" t="s">
        <v>16221</v>
      </c>
      <c r="WYY1" s="48" t="s">
        <v>16222</v>
      </c>
      <c r="WYZ1" s="48" t="s">
        <v>16223</v>
      </c>
      <c r="WZA1" s="48" t="s">
        <v>16224</v>
      </c>
      <c r="WZB1" s="48" t="s">
        <v>16225</v>
      </c>
      <c r="WZC1" s="48" t="s">
        <v>16226</v>
      </c>
      <c r="WZD1" s="48" t="s">
        <v>16227</v>
      </c>
      <c r="WZE1" s="48" t="s">
        <v>16228</v>
      </c>
      <c r="WZF1" s="48" t="s">
        <v>16229</v>
      </c>
      <c r="WZG1" s="48" t="s">
        <v>16230</v>
      </c>
      <c r="WZH1" s="48" t="s">
        <v>16231</v>
      </c>
      <c r="WZI1" s="48" t="s">
        <v>16232</v>
      </c>
      <c r="WZJ1" s="48" t="s">
        <v>16233</v>
      </c>
      <c r="WZK1" s="48" t="s">
        <v>16234</v>
      </c>
      <c r="WZL1" s="48" t="s">
        <v>16235</v>
      </c>
      <c r="WZM1" s="48" t="s">
        <v>16236</v>
      </c>
      <c r="WZN1" s="48" t="s">
        <v>16237</v>
      </c>
      <c r="WZO1" s="48" t="s">
        <v>16238</v>
      </c>
      <c r="WZP1" s="48" t="s">
        <v>16239</v>
      </c>
      <c r="WZQ1" s="48" t="s">
        <v>16240</v>
      </c>
      <c r="WZR1" s="48" t="s">
        <v>16241</v>
      </c>
      <c r="WZS1" s="48" t="s">
        <v>16242</v>
      </c>
      <c r="WZT1" s="48" t="s">
        <v>16243</v>
      </c>
      <c r="WZU1" s="48" t="s">
        <v>16244</v>
      </c>
      <c r="WZV1" s="48" t="s">
        <v>16245</v>
      </c>
      <c r="WZW1" s="48" t="s">
        <v>16246</v>
      </c>
      <c r="WZX1" s="48" t="s">
        <v>16247</v>
      </c>
      <c r="WZY1" s="48" t="s">
        <v>16248</v>
      </c>
      <c r="WZZ1" s="48" t="s">
        <v>16249</v>
      </c>
      <c r="XAA1" s="48" t="s">
        <v>16250</v>
      </c>
      <c r="XAB1" s="48" t="s">
        <v>16251</v>
      </c>
      <c r="XAC1" s="48" t="s">
        <v>16252</v>
      </c>
      <c r="XAD1" s="48" t="s">
        <v>16253</v>
      </c>
      <c r="XAE1" s="48" t="s">
        <v>16254</v>
      </c>
      <c r="XAF1" s="48" t="s">
        <v>16255</v>
      </c>
      <c r="XAG1" s="48" t="s">
        <v>16256</v>
      </c>
      <c r="XAH1" s="48" t="s">
        <v>16257</v>
      </c>
      <c r="XAI1" s="48" t="s">
        <v>16258</v>
      </c>
      <c r="XAJ1" s="48" t="s">
        <v>16259</v>
      </c>
      <c r="XAK1" s="48" t="s">
        <v>16260</v>
      </c>
      <c r="XAL1" s="48" t="s">
        <v>16261</v>
      </c>
      <c r="XAM1" s="48" t="s">
        <v>16262</v>
      </c>
      <c r="XAN1" s="48" t="s">
        <v>16263</v>
      </c>
      <c r="XAO1" s="48" t="s">
        <v>16264</v>
      </c>
      <c r="XAP1" s="48" t="s">
        <v>16265</v>
      </c>
      <c r="XAQ1" s="48" t="s">
        <v>16266</v>
      </c>
      <c r="XAR1" s="48" t="s">
        <v>16267</v>
      </c>
      <c r="XAS1" s="48" t="s">
        <v>16268</v>
      </c>
      <c r="XAT1" s="48" t="s">
        <v>16269</v>
      </c>
      <c r="XAU1" s="48" t="s">
        <v>16270</v>
      </c>
      <c r="XAV1" s="48" t="s">
        <v>16271</v>
      </c>
      <c r="XAW1" s="48" t="s">
        <v>16272</v>
      </c>
      <c r="XAX1" s="48" t="s">
        <v>16273</v>
      </c>
      <c r="XAY1" s="48" t="s">
        <v>16274</v>
      </c>
      <c r="XAZ1" s="48" t="s">
        <v>16275</v>
      </c>
      <c r="XBA1" s="48" t="s">
        <v>16276</v>
      </c>
      <c r="XBB1" s="48" t="s">
        <v>16277</v>
      </c>
      <c r="XBC1" s="48" t="s">
        <v>16278</v>
      </c>
      <c r="XBD1" s="48" t="s">
        <v>16279</v>
      </c>
      <c r="XBE1" s="48" t="s">
        <v>16280</v>
      </c>
      <c r="XBF1" s="48" t="s">
        <v>16281</v>
      </c>
      <c r="XBG1" s="48" t="s">
        <v>16282</v>
      </c>
      <c r="XBH1" s="48" t="s">
        <v>16283</v>
      </c>
      <c r="XBI1" s="48" t="s">
        <v>16284</v>
      </c>
      <c r="XBJ1" s="48" t="s">
        <v>16285</v>
      </c>
      <c r="XBK1" s="48" t="s">
        <v>16286</v>
      </c>
      <c r="XBL1" s="48" t="s">
        <v>16287</v>
      </c>
      <c r="XBM1" s="48" t="s">
        <v>16288</v>
      </c>
      <c r="XBN1" s="48" t="s">
        <v>16289</v>
      </c>
      <c r="XBO1" s="48" t="s">
        <v>16290</v>
      </c>
      <c r="XBP1" s="48" t="s">
        <v>16291</v>
      </c>
      <c r="XBQ1" s="48" t="s">
        <v>16292</v>
      </c>
      <c r="XBR1" s="48" t="s">
        <v>16293</v>
      </c>
      <c r="XBS1" s="48" t="s">
        <v>16294</v>
      </c>
      <c r="XBT1" s="48" t="s">
        <v>16295</v>
      </c>
      <c r="XBU1" s="48" t="s">
        <v>16296</v>
      </c>
      <c r="XBV1" s="48" t="s">
        <v>16297</v>
      </c>
      <c r="XBW1" s="48" t="s">
        <v>16298</v>
      </c>
      <c r="XBX1" s="48" t="s">
        <v>16299</v>
      </c>
      <c r="XBY1" s="48" t="s">
        <v>16300</v>
      </c>
      <c r="XBZ1" s="48" t="s">
        <v>16301</v>
      </c>
      <c r="XCA1" s="48" t="s">
        <v>16302</v>
      </c>
      <c r="XCB1" s="48" t="s">
        <v>16303</v>
      </c>
      <c r="XCC1" s="48" t="s">
        <v>16304</v>
      </c>
      <c r="XCD1" s="48" t="s">
        <v>16305</v>
      </c>
      <c r="XCE1" s="48" t="s">
        <v>16306</v>
      </c>
      <c r="XCF1" s="48" t="s">
        <v>16307</v>
      </c>
      <c r="XCG1" s="48" t="s">
        <v>16308</v>
      </c>
      <c r="XCH1" s="48" t="s">
        <v>16309</v>
      </c>
      <c r="XCI1" s="48" t="s">
        <v>16310</v>
      </c>
      <c r="XCJ1" s="48" t="s">
        <v>16311</v>
      </c>
      <c r="XCK1" s="48" t="s">
        <v>16312</v>
      </c>
      <c r="XCL1" s="48" t="s">
        <v>16313</v>
      </c>
      <c r="XCM1" s="48" t="s">
        <v>16314</v>
      </c>
      <c r="XCN1" s="48" t="s">
        <v>16315</v>
      </c>
      <c r="XCO1" s="48" t="s">
        <v>16316</v>
      </c>
      <c r="XCP1" s="48" t="s">
        <v>16317</v>
      </c>
      <c r="XCQ1" s="48" t="s">
        <v>16318</v>
      </c>
      <c r="XCR1" s="48" t="s">
        <v>16319</v>
      </c>
      <c r="XCS1" s="48" t="s">
        <v>16320</v>
      </c>
      <c r="XCT1" s="48" t="s">
        <v>16321</v>
      </c>
      <c r="XCU1" s="48" t="s">
        <v>16322</v>
      </c>
      <c r="XCV1" s="48" t="s">
        <v>16323</v>
      </c>
      <c r="XCW1" s="48" t="s">
        <v>16324</v>
      </c>
      <c r="XCX1" s="48" t="s">
        <v>16325</v>
      </c>
      <c r="XCY1" s="48" t="s">
        <v>16326</v>
      </c>
      <c r="XCZ1" s="48" t="s">
        <v>16327</v>
      </c>
      <c r="XDA1" s="48" t="s">
        <v>16328</v>
      </c>
      <c r="XDB1" s="48" t="s">
        <v>16329</v>
      </c>
      <c r="XDC1" s="48" t="s">
        <v>16330</v>
      </c>
      <c r="XDD1" s="48" t="s">
        <v>16331</v>
      </c>
      <c r="XDE1" s="48" t="s">
        <v>16332</v>
      </c>
      <c r="XDF1" s="48" t="s">
        <v>16333</v>
      </c>
      <c r="XDG1" s="48" t="s">
        <v>16334</v>
      </c>
      <c r="XDH1" s="48" t="s">
        <v>16335</v>
      </c>
      <c r="XDI1" s="48" t="s">
        <v>16336</v>
      </c>
      <c r="XDJ1" s="48" t="s">
        <v>16337</v>
      </c>
      <c r="XDK1" s="48" t="s">
        <v>16338</v>
      </c>
      <c r="XDL1" s="48" t="s">
        <v>16339</v>
      </c>
      <c r="XDM1" s="48" t="s">
        <v>16340</v>
      </c>
      <c r="XDN1" s="48" t="s">
        <v>16341</v>
      </c>
      <c r="XDO1" s="48" t="s">
        <v>16342</v>
      </c>
      <c r="XDP1" s="48" t="s">
        <v>16343</v>
      </c>
      <c r="XDQ1" s="48" t="s">
        <v>16344</v>
      </c>
      <c r="XDR1" s="48" t="s">
        <v>16345</v>
      </c>
      <c r="XDS1" s="48" t="s">
        <v>16346</v>
      </c>
      <c r="XDT1" s="48" t="s">
        <v>16347</v>
      </c>
      <c r="XDU1" s="48" t="s">
        <v>16348</v>
      </c>
      <c r="XDV1" s="48" t="s">
        <v>16349</v>
      </c>
      <c r="XDW1" s="48" t="s">
        <v>16350</v>
      </c>
      <c r="XDX1" s="48" t="s">
        <v>16351</v>
      </c>
      <c r="XDY1" s="48" t="s">
        <v>16352</v>
      </c>
      <c r="XDZ1" s="48" t="s">
        <v>16353</v>
      </c>
      <c r="XEA1" s="48" t="s">
        <v>16354</v>
      </c>
      <c r="XEB1" s="48" t="s">
        <v>16355</v>
      </c>
      <c r="XEC1" s="48" t="s">
        <v>16356</v>
      </c>
      <c r="XED1" s="48" t="s">
        <v>16357</v>
      </c>
      <c r="XEE1" s="48" t="s">
        <v>16358</v>
      </c>
      <c r="XEF1" s="48" t="s">
        <v>16359</v>
      </c>
      <c r="XEG1" s="48" t="s">
        <v>16360</v>
      </c>
      <c r="XEH1" s="48" t="s">
        <v>16361</v>
      </c>
      <c r="XEI1" s="48" t="s">
        <v>16362</v>
      </c>
      <c r="XEJ1" s="48" t="s">
        <v>16363</v>
      </c>
      <c r="XEK1" s="48" t="s">
        <v>16364</v>
      </c>
      <c r="XEL1" s="48" t="s">
        <v>16365</v>
      </c>
      <c r="XEM1" s="48" t="s">
        <v>16366</v>
      </c>
      <c r="XEN1" s="48" t="s">
        <v>16367</v>
      </c>
      <c r="XEO1" s="48" t="s">
        <v>16368</v>
      </c>
      <c r="XEP1" s="48" t="s">
        <v>16369</v>
      </c>
      <c r="XEQ1" s="48" t="s">
        <v>16370</v>
      </c>
      <c r="XER1" s="48" t="s">
        <v>16371</v>
      </c>
      <c r="XES1" s="48" t="s">
        <v>16372</v>
      </c>
      <c r="XET1" s="48" t="s">
        <v>16373</v>
      </c>
      <c r="XEU1" s="48" t="s">
        <v>16374</v>
      </c>
      <c r="XEV1" s="48" t="s">
        <v>16375</v>
      </c>
      <c r="XEW1" s="48" t="s">
        <v>16376</v>
      </c>
      <c r="XEX1" s="48" t="s">
        <v>16377</v>
      </c>
      <c r="XEY1" s="48" t="s">
        <v>16378</v>
      </c>
      <c r="XEZ1" s="48" t="s">
        <v>16379</v>
      </c>
      <c r="XFA1" s="48" t="s">
        <v>16380</v>
      </c>
      <c r="XFB1" s="48" t="s">
        <v>16381</v>
      </c>
      <c r="XFC1" s="48" t="s">
        <v>16382</v>
      </c>
      <c r="XFD1" s="48" t="s">
        <v>16383</v>
      </c>
    </row>
    <row r="2" s="49" customFormat="1" customHeight="1" spans="1:22">
      <c r="A2" s="67" t="s">
        <v>16384</v>
      </c>
      <c r="B2" s="67" t="s">
        <v>16385</v>
      </c>
      <c r="C2" s="67" t="s">
        <v>16386</v>
      </c>
      <c r="D2" s="67" t="s">
        <v>16387</v>
      </c>
      <c r="E2" s="67" t="s">
        <v>16388</v>
      </c>
      <c r="F2" s="68">
        <v>25</v>
      </c>
      <c r="G2" s="69">
        <v>1</v>
      </c>
      <c r="H2" s="70">
        <f>SUMIFS(VENTAS[Cantidad],VENTAS[Código del producto Vendido],STOCK[[#This Row],[Code]])</f>
        <v>0</v>
      </c>
      <c r="I2" s="70">
        <f>STOCK[[#This Row],[Entradas]]-STOCK[[#This Row],[Salidas]]</f>
        <v>1</v>
      </c>
      <c r="J2" s="68">
        <f>STOCK[[#This Row],[Precio Final]]*10%</f>
        <v>2.5</v>
      </c>
      <c r="K2" s="71">
        <v>11.3888888888889</v>
      </c>
      <c r="L2" s="72">
        <v>0</v>
      </c>
      <c r="M2" s="72">
        <f>STOCK[[#This Row],[Costo Unitario (USD)]]+STOCK[[#This Row],[Costo Envío (USD)]]+STOCK[[#This Row],[Comisión 10%]]</f>
        <v>13.8888888888889</v>
      </c>
      <c r="N2" s="72">
        <f t="shared" ref="N2:N64" si="0">M2*1.5</f>
        <v>20.8333333333333</v>
      </c>
      <c r="O2" s="72">
        <f t="shared" ref="O2:O64" si="1">F2</f>
        <v>25</v>
      </c>
      <c r="P2" s="72">
        <f>STOCK[[#This Row],[Precio Final]]-STOCK[[#This Row],[Costo total]]</f>
        <v>11.1111111111111</v>
      </c>
      <c r="Q2" s="72">
        <f>STOCK[[#This Row],[Ganancia Unitaria]]*STOCK[[#This Row],[Salidas]]</f>
        <v>0</v>
      </c>
      <c r="R2" s="67"/>
      <c r="S2" s="67"/>
      <c r="T2" s="72">
        <f>STOCK[[#This Row],[Costo total]]*STOCK[[#This Row],[Entradas]]</f>
        <v>13.8888888888889</v>
      </c>
      <c r="U2" s="72">
        <f>STOCK[[#This Row],[Stock Actual]]*STOCK[[#This Row],[Costo total]]</f>
        <v>13.8888888888889</v>
      </c>
      <c r="V2" s="73"/>
    </row>
    <row r="3" s="49" customFormat="1" customHeight="1" spans="1:39">
      <c r="A3" s="67" t="s">
        <v>16389</v>
      </c>
      <c r="B3" s="67" t="s">
        <v>16390</v>
      </c>
      <c r="C3" s="67" t="s">
        <v>16391</v>
      </c>
      <c r="D3" s="67" t="s">
        <v>16392</v>
      </c>
      <c r="E3" s="67" t="s">
        <v>16388</v>
      </c>
      <c r="F3" s="68">
        <v>20</v>
      </c>
      <c r="G3" s="69">
        <v>2</v>
      </c>
      <c r="H3" s="70">
        <f>SUMIFS(VENTAS[Cantidad],VENTAS[Código del producto Vendido],STOCK[[#This Row],[Code]])</f>
        <v>0</v>
      </c>
      <c r="I3" s="70">
        <f>STOCK[[#This Row],[Entradas]]-STOCK[[#This Row],[Salidas]]</f>
        <v>2</v>
      </c>
      <c r="J3" s="68">
        <f>STOCK[[#This Row],[Precio Final]]*10%</f>
        <v>2</v>
      </c>
      <c r="K3" s="71">
        <v>8.88888888888889</v>
      </c>
      <c r="L3" s="72">
        <v>0</v>
      </c>
      <c r="M3" s="72">
        <f>STOCK[[#This Row],[Costo Unitario (USD)]]+STOCK[[#This Row],[Costo Envío (USD)]]+STOCK[[#This Row],[Comisión 10%]]</f>
        <v>10.8888888888889</v>
      </c>
      <c r="N3" s="72">
        <f t="shared" si="0"/>
        <v>16.3333333333333</v>
      </c>
      <c r="O3" s="72">
        <f t="shared" si="1"/>
        <v>20</v>
      </c>
      <c r="P3" s="72">
        <f>STOCK[[#This Row],[Precio Final]]-STOCK[[#This Row],[Costo total]]</f>
        <v>9.11111111111111</v>
      </c>
      <c r="Q3" s="72">
        <f>STOCK[[#This Row],[Ganancia Unitaria]]*STOCK[[#This Row],[Salidas]]</f>
        <v>0</v>
      </c>
      <c r="R3" s="67"/>
      <c r="S3" s="67"/>
      <c r="T3" s="72">
        <f>STOCK[[#This Row],[Costo total]]*STOCK[[#This Row],[Entradas]]</f>
        <v>21.7777777777778</v>
      </c>
      <c r="U3" s="72">
        <f>STOCK[[#This Row],[Stock Actual]]*STOCK[[#This Row],[Costo total]]</f>
        <v>21.7777777777778</v>
      </c>
      <c r="V3" s="73">
        <v>16</v>
      </c>
      <c r="W3" s="67"/>
      <c r="X3" s="67"/>
      <c r="Y3" s="67"/>
      <c r="Z3" s="67"/>
      <c r="AA3" s="67"/>
      <c r="AB3" s="68"/>
      <c r="AC3" s="69"/>
      <c r="AD3" s="70"/>
      <c r="AE3" s="70"/>
      <c r="AF3" s="68"/>
      <c r="AG3" s="71"/>
      <c r="AH3" s="72"/>
      <c r="AI3" s="72"/>
      <c r="AJ3" s="72"/>
      <c r="AK3" s="72"/>
      <c r="AL3" s="72"/>
      <c r="AM3" s="72"/>
    </row>
    <row r="4" s="49" customFormat="1" customHeight="1" spans="1:39">
      <c r="A4" s="67" t="s">
        <v>16393</v>
      </c>
      <c r="B4" s="67" t="s">
        <v>16394</v>
      </c>
      <c r="C4" s="67" t="s">
        <v>16395</v>
      </c>
      <c r="D4" s="67" t="s">
        <v>16396</v>
      </c>
      <c r="E4" s="67" t="s">
        <v>16388</v>
      </c>
      <c r="F4" s="68">
        <v>20</v>
      </c>
      <c r="G4" s="69">
        <v>1</v>
      </c>
      <c r="H4" s="70">
        <f>SUMIFS(VENTAS[Cantidad],VENTAS[Código del producto Vendido],STOCK[[#This Row],[Code]])</f>
        <v>0</v>
      </c>
      <c r="I4" s="70">
        <f>STOCK[[#This Row],[Entradas]]-STOCK[[#This Row],[Salidas]]</f>
        <v>1</v>
      </c>
      <c r="J4" s="68">
        <f>STOCK[[#This Row],[Precio Final]]*10%</f>
        <v>2</v>
      </c>
      <c r="K4" s="71">
        <v>5</v>
      </c>
      <c r="L4" s="72">
        <v>0</v>
      </c>
      <c r="M4" s="72">
        <f>STOCK[[#This Row],[Costo Unitario (USD)]]+STOCK[[#This Row],[Costo Envío (USD)]]+STOCK[[#This Row],[Comisión 10%]]</f>
        <v>7</v>
      </c>
      <c r="N4" s="72">
        <f t="shared" si="0"/>
        <v>10.5</v>
      </c>
      <c r="O4" s="72">
        <f t="shared" si="1"/>
        <v>20</v>
      </c>
      <c r="P4" s="72">
        <f>STOCK[[#This Row],[Precio Final]]-STOCK[[#This Row],[Costo total]]</f>
        <v>13</v>
      </c>
      <c r="Q4" s="72">
        <f>STOCK[[#This Row],[Ganancia Unitaria]]*STOCK[[#This Row],[Salidas]]</f>
        <v>0</v>
      </c>
      <c r="R4" s="67" t="s">
        <v>16397</v>
      </c>
      <c r="S4" s="67"/>
      <c r="T4" s="72">
        <f>STOCK[[#This Row],[Costo total]]*STOCK[[#This Row],[Entradas]]</f>
        <v>7</v>
      </c>
      <c r="U4" s="72">
        <f>STOCK[[#This Row],[Stock Actual]]*STOCK[[#This Row],[Costo total]]</f>
        <v>7</v>
      </c>
      <c r="V4" s="73">
        <v>12</v>
      </c>
      <c r="W4" s="67"/>
      <c r="X4" s="67"/>
      <c r="Y4" s="67"/>
      <c r="Z4" s="67"/>
      <c r="AA4" s="67"/>
      <c r="AB4" s="68"/>
      <c r="AC4" s="69"/>
      <c r="AD4" s="70"/>
      <c r="AE4" s="70"/>
      <c r="AF4" s="68"/>
      <c r="AG4" s="71"/>
      <c r="AH4" s="72"/>
      <c r="AI4" s="72"/>
      <c r="AJ4" s="72"/>
      <c r="AK4" s="72"/>
      <c r="AL4" s="72"/>
      <c r="AM4" s="72"/>
    </row>
    <row r="5" customHeight="1" spans="1:39">
      <c r="A5" s="67" t="s">
        <v>16398</v>
      </c>
      <c r="B5" s="67" t="s">
        <v>16399</v>
      </c>
      <c r="C5" s="67" t="s">
        <v>16400</v>
      </c>
      <c r="D5" s="67" t="s">
        <v>16401</v>
      </c>
      <c r="E5" s="67" t="s">
        <v>16388</v>
      </c>
      <c r="F5" s="68">
        <v>30</v>
      </c>
      <c r="G5" s="69">
        <v>1</v>
      </c>
      <c r="H5" s="70">
        <f>SUMIFS(VENTAS[Cantidad],VENTAS[Código del producto Vendido],STOCK[[#This Row],[Code]])</f>
        <v>1</v>
      </c>
      <c r="I5" s="70">
        <f>STOCK[[#This Row],[Entradas]]-STOCK[[#This Row],[Salidas]]</f>
        <v>0</v>
      </c>
      <c r="J5" s="68">
        <f>STOCK[[#This Row],[Precio Final]]*10%</f>
        <v>3</v>
      </c>
      <c r="K5" s="71">
        <v>10.6488888888889</v>
      </c>
      <c r="L5" s="72">
        <v>0</v>
      </c>
      <c r="M5" s="72">
        <f>STOCK[[#This Row],[Costo Unitario (USD)]]+STOCK[[#This Row],[Costo Envío (USD)]]+STOCK[[#This Row],[Comisión 10%]]</f>
        <v>13.6488888888889</v>
      </c>
      <c r="N5" s="72">
        <f t="shared" si="0"/>
        <v>20.4733333333334</v>
      </c>
      <c r="O5" s="72">
        <f t="shared" si="1"/>
        <v>30</v>
      </c>
      <c r="P5" s="72">
        <f>STOCK[[#This Row],[Precio Final]]-STOCK[[#This Row],[Costo total]]</f>
        <v>16.3511111111111</v>
      </c>
      <c r="Q5" s="72">
        <f>STOCK[[#This Row],[Ganancia Unitaria]]*STOCK[[#This Row],[Salidas]]</f>
        <v>16.3511111111111</v>
      </c>
      <c r="R5" s="67"/>
      <c r="S5" s="67"/>
      <c r="T5" s="72">
        <f>STOCK[[#This Row],[Costo total]]*STOCK[[#This Row],[Entradas]]</f>
        <v>13.6488888888889</v>
      </c>
      <c r="U5" s="72">
        <f>STOCK[[#This Row],[Stock Actual]]*STOCK[[#This Row],[Costo total]]</f>
        <v>0</v>
      </c>
      <c r="V5" s="73">
        <v>25</v>
      </c>
      <c r="W5" s="67"/>
      <c r="X5" s="67"/>
      <c r="Y5" s="67"/>
      <c r="Z5" s="67"/>
      <c r="AA5" s="67"/>
      <c r="AB5" s="68"/>
      <c r="AC5" s="69"/>
      <c r="AD5" s="70"/>
      <c r="AE5" s="70"/>
      <c r="AF5" s="68"/>
      <c r="AG5" s="71"/>
      <c r="AH5" s="72"/>
      <c r="AI5" s="72"/>
      <c r="AJ5" s="72"/>
      <c r="AK5" s="72"/>
      <c r="AL5" s="72"/>
      <c r="AM5" s="72"/>
    </row>
    <row r="6" customHeight="1" spans="1:39">
      <c r="A6" s="67" t="s">
        <v>16402</v>
      </c>
      <c r="B6" s="67" t="s">
        <v>16399</v>
      </c>
      <c r="C6" s="67" t="s">
        <v>16403</v>
      </c>
      <c r="D6" s="67" t="s">
        <v>16404</v>
      </c>
      <c r="E6" s="67" t="s">
        <v>16388</v>
      </c>
      <c r="F6" s="68">
        <v>18</v>
      </c>
      <c r="G6" s="69">
        <v>1</v>
      </c>
      <c r="H6" s="70">
        <f>SUMIFS(VENTAS[Cantidad],VENTAS[Código del producto Vendido],STOCK[[#This Row],[Code]])</f>
        <v>1</v>
      </c>
      <c r="I6" s="70">
        <f>STOCK[[#This Row],[Entradas]]-STOCK[[#This Row],[Salidas]]</f>
        <v>0</v>
      </c>
      <c r="J6" s="68">
        <f>STOCK[[#This Row],[Precio Final]]*10%</f>
        <v>1.8</v>
      </c>
      <c r="K6" s="71">
        <v>5.58388888888889</v>
      </c>
      <c r="L6" s="72">
        <v>0</v>
      </c>
      <c r="M6" s="72">
        <f>STOCK[[#This Row],[Costo Unitario (USD)]]+STOCK[[#This Row],[Costo Envío (USD)]]+STOCK[[#This Row],[Comisión 10%]]</f>
        <v>7.38388888888889</v>
      </c>
      <c r="N6" s="72">
        <f t="shared" si="0"/>
        <v>11.0758333333333</v>
      </c>
      <c r="O6" s="72">
        <f t="shared" si="1"/>
        <v>18</v>
      </c>
      <c r="P6" s="72">
        <f>STOCK[[#This Row],[Precio Final]]-STOCK[[#This Row],[Costo total]]</f>
        <v>10.6161111111111</v>
      </c>
      <c r="Q6" s="72">
        <f>STOCK[[#This Row],[Ganancia Unitaria]]*STOCK[[#This Row],[Salidas]]</f>
        <v>10.6161111111111</v>
      </c>
      <c r="R6" s="67"/>
      <c r="S6" s="67"/>
      <c r="T6" s="72">
        <f>STOCK[[#This Row],[Costo total]]*STOCK[[#This Row],[Entradas]]</f>
        <v>7.38388888888889</v>
      </c>
      <c r="U6" s="72">
        <f>STOCK[[#This Row],[Stock Actual]]*STOCK[[#This Row],[Costo total]]</f>
        <v>0</v>
      </c>
      <c r="V6" s="73"/>
      <c r="W6" s="67"/>
      <c r="X6" s="67"/>
      <c r="Y6" s="67"/>
      <c r="Z6" s="67"/>
      <c r="AA6" s="67"/>
      <c r="AB6" s="68"/>
      <c r="AC6" s="69"/>
      <c r="AD6" s="70"/>
      <c r="AE6" s="70"/>
      <c r="AF6" s="68"/>
      <c r="AG6" s="71"/>
      <c r="AH6" s="72"/>
      <c r="AI6" s="72"/>
      <c r="AJ6" s="72"/>
      <c r="AK6" s="72"/>
      <c r="AL6" s="72"/>
      <c r="AM6" s="72"/>
    </row>
    <row r="7" customHeight="1" spans="1:39">
      <c r="A7" s="67" t="s">
        <v>16405</v>
      </c>
      <c r="B7" s="67" t="s">
        <v>16406</v>
      </c>
      <c r="C7" s="67" t="s">
        <v>16407</v>
      </c>
      <c r="D7" s="67" t="s">
        <v>16408</v>
      </c>
      <c r="E7" s="67" t="s">
        <v>16388</v>
      </c>
      <c r="F7" s="68">
        <v>55</v>
      </c>
      <c r="G7" s="69">
        <v>1</v>
      </c>
      <c r="H7" s="70">
        <f>SUMIFS(VENTAS[Cantidad],VENTAS[Código del producto Vendido],STOCK[[#This Row],[Code]])</f>
        <v>1</v>
      </c>
      <c r="I7" s="70">
        <f>STOCK[[#This Row],[Entradas]]-STOCK[[#This Row],[Salidas]]</f>
        <v>0</v>
      </c>
      <c r="J7" s="68">
        <f>STOCK[[#This Row],[Precio Final]]*10%</f>
        <v>5.5</v>
      </c>
      <c r="K7" s="71">
        <v>31.8127777777778</v>
      </c>
      <c r="L7" s="72">
        <v>0</v>
      </c>
      <c r="M7" s="72">
        <f>STOCK[[#This Row],[Costo Unitario (USD)]]+STOCK[[#This Row],[Costo Envío (USD)]]+STOCK[[#This Row],[Comisión 10%]]</f>
        <v>37.3127777777778</v>
      </c>
      <c r="N7" s="72">
        <f t="shared" si="0"/>
        <v>55.9691666666667</v>
      </c>
      <c r="O7" s="72">
        <f t="shared" si="1"/>
        <v>55</v>
      </c>
      <c r="P7" s="72">
        <f>STOCK[[#This Row],[Precio Final]]-STOCK[[#This Row],[Costo total]]</f>
        <v>17.6872222222222</v>
      </c>
      <c r="Q7" s="72">
        <f>STOCK[[#This Row],[Ganancia Unitaria]]*STOCK[[#This Row],[Salidas]]</f>
        <v>17.6872222222222</v>
      </c>
      <c r="R7" s="67"/>
      <c r="S7" s="67"/>
      <c r="T7" s="72">
        <f>STOCK[[#This Row],[Costo total]]*STOCK[[#This Row],[Entradas]]</f>
        <v>37.3127777777778</v>
      </c>
      <c r="U7" s="72">
        <f>STOCK[[#This Row],[Stock Actual]]*STOCK[[#This Row],[Costo total]]</f>
        <v>0</v>
      </c>
      <c r="V7" s="73">
        <v>35</v>
      </c>
      <c r="W7" s="67"/>
      <c r="X7" s="67"/>
      <c r="Y7" s="67"/>
      <c r="Z7" s="67"/>
      <c r="AA7" s="67"/>
      <c r="AB7" s="68"/>
      <c r="AC7" s="69"/>
      <c r="AD7" s="70"/>
      <c r="AE7" s="70"/>
      <c r="AF7" s="68"/>
      <c r="AG7" s="71"/>
      <c r="AH7" s="72"/>
      <c r="AI7" s="72"/>
      <c r="AJ7" s="72"/>
      <c r="AK7" s="72"/>
      <c r="AL7" s="72"/>
      <c r="AM7" s="72"/>
    </row>
    <row r="8" s="49" customFormat="1" customHeight="1" spans="1:39">
      <c r="A8" s="67" t="s">
        <v>16409</v>
      </c>
      <c r="B8" s="67" t="s">
        <v>16410</v>
      </c>
      <c r="C8" s="67" t="s">
        <v>16411</v>
      </c>
      <c r="D8" s="67" t="s">
        <v>16408</v>
      </c>
      <c r="E8" s="67" t="s">
        <v>16388</v>
      </c>
      <c r="F8" s="68">
        <v>12</v>
      </c>
      <c r="G8" s="69">
        <v>3</v>
      </c>
      <c r="H8" s="70">
        <f>SUMIFS(VENTAS[Cantidad],VENTAS[Código del producto Vendido],STOCK[[#This Row],[Code]])</f>
        <v>0</v>
      </c>
      <c r="I8" s="70">
        <f>STOCK[[#This Row],[Entradas]]-STOCK[[#This Row],[Salidas]]</f>
        <v>3</v>
      </c>
      <c r="J8" s="68">
        <f>STOCK[[#This Row],[Precio Final]]*10%</f>
        <v>1.2</v>
      </c>
      <c r="K8" s="71">
        <v>5.375</v>
      </c>
      <c r="L8" s="72">
        <v>0</v>
      </c>
      <c r="M8" s="72">
        <f>STOCK[[#This Row],[Costo Unitario (USD)]]+STOCK[[#This Row],[Costo Envío (USD)]]+STOCK[[#This Row],[Comisión 10%]]</f>
        <v>6.575</v>
      </c>
      <c r="N8" s="72">
        <f t="shared" si="0"/>
        <v>9.8625</v>
      </c>
      <c r="O8" s="72">
        <f t="shared" si="1"/>
        <v>12</v>
      </c>
      <c r="P8" s="72">
        <f>STOCK[[#This Row],[Precio Final]]-STOCK[[#This Row],[Costo total]]</f>
        <v>5.425</v>
      </c>
      <c r="Q8" s="72">
        <f>STOCK[[#This Row],[Ganancia Unitaria]]*STOCK[[#This Row],[Salidas]]</f>
        <v>0</v>
      </c>
      <c r="R8" s="67"/>
      <c r="S8" s="67"/>
      <c r="T8" s="72">
        <f>STOCK[[#This Row],[Costo total]]*STOCK[[#This Row],[Entradas]]</f>
        <v>19.725</v>
      </c>
      <c r="U8" s="72">
        <f>STOCK[[#This Row],[Stock Actual]]*STOCK[[#This Row],[Costo total]]</f>
        <v>19.725</v>
      </c>
      <c r="V8" s="73">
        <v>9</v>
      </c>
      <c r="W8" s="67"/>
      <c r="X8" s="67"/>
      <c r="Y8" s="67"/>
      <c r="Z8" s="67"/>
      <c r="AA8" s="67"/>
      <c r="AB8" s="68"/>
      <c r="AC8" s="69"/>
      <c r="AD8" s="70"/>
      <c r="AE8" s="70"/>
      <c r="AF8" s="68"/>
      <c r="AG8" s="71"/>
      <c r="AH8" s="72"/>
      <c r="AI8" s="72"/>
      <c r="AJ8" s="72"/>
      <c r="AK8" s="72"/>
      <c r="AL8" s="72"/>
      <c r="AM8" s="72"/>
    </row>
    <row r="9" customHeight="1" spans="1:39">
      <c r="A9" s="67" t="s">
        <v>16412</v>
      </c>
      <c r="B9" s="67" t="s">
        <v>16413</v>
      </c>
      <c r="C9" s="67" t="s">
        <v>16414</v>
      </c>
      <c r="D9" s="67" t="s">
        <v>16396</v>
      </c>
      <c r="E9" s="67" t="s">
        <v>16388</v>
      </c>
      <c r="F9" s="68">
        <v>20</v>
      </c>
      <c r="G9" s="69">
        <v>3</v>
      </c>
      <c r="H9" s="70">
        <f>SUMIFS(VENTAS[Cantidad],VENTAS[Código del producto Vendido],STOCK[[#This Row],[Code]])</f>
        <v>0</v>
      </c>
      <c r="I9" s="70">
        <f>STOCK[[#This Row],[Entradas]]-STOCK[[#This Row],[Salidas]]</f>
        <v>3</v>
      </c>
      <c r="J9" s="68">
        <f>STOCK[[#This Row],[Precio Final]]*10%</f>
        <v>2</v>
      </c>
      <c r="K9" s="71">
        <v>9.22222222222222</v>
      </c>
      <c r="L9" s="72">
        <v>0</v>
      </c>
      <c r="M9" s="72">
        <f>STOCK[[#This Row],[Costo Unitario (USD)]]+STOCK[[#This Row],[Costo Envío (USD)]]+STOCK[[#This Row],[Comisión 10%]]</f>
        <v>11.2222222222222</v>
      </c>
      <c r="N9" s="72">
        <f t="shared" si="0"/>
        <v>16.8333333333333</v>
      </c>
      <c r="O9" s="72">
        <f t="shared" si="1"/>
        <v>20</v>
      </c>
      <c r="P9" s="72">
        <f>STOCK[[#This Row],[Precio Final]]-STOCK[[#This Row],[Costo total]]</f>
        <v>8.77777777777778</v>
      </c>
      <c r="Q9" s="72">
        <f>STOCK[[#This Row],[Ganancia Unitaria]]*STOCK[[#This Row],[Salidas]]</f>
        <v>0</v>
      </c>
      <c r="R9" s="67"/>
      <c r="S9" s="67"/>
      <c r="T9" s="72">
        <f>STOCK[[#This Row],[Costo total]]*STOCK[[#This Row],[Entradas]]</f>
        <v>33.6666666666667</v>
      </c>
      <c r="U9" s="72">
        <f>STOCK[[#This Row],[Stock Actual]]*STOCK[[#This Row],[Costo total]]</f>
        <v>33.6666666666667</v>
      </c>
      <c r="V9" s="73">
        <v>18</v>
      </c>
      <c r="W9" s="67"/>
      <c r="X9" s="67"/>
      <c r="Y9" s="67"/>
      <c r="Z9" s="67"/>
      <c r="AA9" s="67"/>
      <c r="AB9" s="68"/>
      <c r="AC9" s="69"/>
      <c r="AD9" s="70"/>
      <c r="AE9" s="70"/>
      <c r="AF9" s="68"/>
      <c r="AG9" s="71"/>
      <c r="AH9" s="72"/>
      <c r="AI9" s="72"/>
      <c r="AJ9" s="72"/>
      <c r="AK9" s="72"/>
      <c r="AL9" s="72"/>
      <c r="AM9" s="72"/>
    </row>
    <row r="10" customHeight="1" spans="1:39">
      <c r="A10" s="67" t="s">
        <v>16415</v>
      </c>
      <c r="B10" s="67" t="s">
        <v>16416</v>
      </c>
      <c r="C10" s="67" t="s">
        <v>16417</v>
      </c>
      <c r="D10" s="67" t="s">
        <v>16418</v>
      </c>
      <c r="E10" s="67" t="s">
        <v>16388</v>
      </c>
      <c r="F10" s="68">
        <v>12</v>
      </c>
      <c r="G10" s="69">
        <v>6</v>
      </c>
      <c r="H10" s="70">
        <f>SUMIFS(VENTAS[Cantidad],VENTAS[Código del producto Vendido],STOCK[[#This Row],[Code]])</f>
        <v>1</v>
      </c>
      <c r="I10" s="70">
        <f>STOCK[[#This Row],[Entradas]]-STOCK[[#This Row],[Salidas]]</f>
        <v>5</v>
      </c>
      <c r="J10" s="68">
        <f>STOCK[[#This Row],[Precio Final]]*10%</f>
        <v>1.2</v>
      </c>
      <c r="K10" s="71">
        <v>3.75</v>
      </c>
      <c r="L10" s="72">
        <v>0</v>
      </c>
      <c r="M10" s="72">
        <f>STOCK[[#This Row],[Costo Unitario (USD)]]+STOCK[[#This Row],[Costo Envío (USD)]]+STOCK[[#This Row],[Comisión 10%]]</f>
        <v>4.95</v>
      </c>
      <c r="N10" s="72">
        <f t="shared" si="0"/>
        <v>7.425</v>
      </c>
      <c r="O10" s="72">
        <f t="shared" si="1"/>
        <v>12</v>
      </c>
      <c r="P10" s="72">
        <f>STOCK[[#This Row],[Precio Final]]-STOCK[[#This Row],[Costo total]]</f>
        <v>7.05</v>
      </c>
      <c r="Q10" s="72">
        <f>STOCK[[#This Row],[Ganancia Unitaria]]*STOCK[[#This Row],[Salidas]]</f>
        <v>7.05</v>
      </c>
      <c r="R10" s="67"/>
      <c r="S10" s="67"/>
      <c r="T10" s="72">
        <f>STOCK[[#This Row],[Costo total]]*STOCK[[#This Row],[Entradas]]</f>
        <v>29.7</v>
      </c>
      <c r="U10" s="72">
        <f>STOCK[[#This Row],[Stock Actual]]*STOCK[[#This Row],[Costo total]]</f>
        <v>24.75</v>
      </c>
      <c r="V10" s="73">
        <v>7</v>
      </c>
      <c r="W10" s="67"/>
      <c r="X10" s="67"/>
      <c r="Y10" s="67"/>
      <c r="Z10" s="67"/>
      <c r="AA10" s="67"/>
      <c r="AB10" s="68"/>
      <c r="AC10" s="69"/>
      <c r="AD10" s="70"/>
      <c r="AE10" s="70"/>
      <c r="AF10" s="68"/>
      <c r="AG10" s="71"/>
      <c r="AH10" s="72"/>
      <c r="AI10" s="72"/>
      <c r="AJ10" s="72"/>
      <c r="AK10" s="72"/>
      <c r="AL10" s="72"/>
      <c r="AM10" s="72"/>
    </row>
    <row r="11" s="49" customFormat="1" customHeight="1" spans="1:39">
      <c r="A11" s="67" t="s">
        <v>16419</v>
      </c>
      <c r="B11" s="67" t="s">
        <v>16420</v>
      </c>
      <c r="C11" s="67" t="s">
        <v>16421</v>
      </c>
      <c r="D11" s="67" t="s">
        <v>16396</v>
      </c>
      <c r="E11" s="67"/>
      <c r="F11" s="68">
        <v>15</v>
      </c>
      <c r="G11" s="69">
        <v>1</v>
      </c>
      <c r="H11" s="70">
        <f>SUMIFS(VENTAS[Cantidad],VENTAS[Código del producto Vendido],STOCK[[#This Row],[Code]])</f>
        <v>0</v>
      </c>
      <c r="I11" s="70">
        <f>STOCK[[#This Row],[Entradas]]-STOCK[[#This Row],[Salidas]]</f>
        <v>1</v>
      </c>
      <c r="J11" s="68">
        <f>STOCK[[#This Row],[Precio Final]]*10%</f>
        <v>1.5</v>
      </c>
      <c r="K11" s="71">
        <v>4.5</v>
      </c>
      <c r="L11" s="72">
        <v>0</v>
      </c>
      <c r="M11" s="72">
        <f>STOCK[[#This Row],[Costo Unitario (USD)]]+STOCK[[#This Row],[Costo Envío (USD)]]+STOCK[[#This Row],[Comisión 10%]]</f>
        <v>6</v>
      </c>
      <c r="N11" s="72">
        <f t="shared" si="0"/>
        <v>9</v>
      </c>
      <c r="O11" s="72">
        <f t="shared" si="1"/>
        <v>15</v>
      </c>
      <c r="P11" s="72">
        <f>STOCK[[#This Row],[Precio Final]]-STOCK[[#This Row],[Costo total]]</f>
        <v>9</v>
      </c>
      <c r="Q11" s="72">
        <f>STOCK[[#This Row],[Ganancia Unitaria]]*STOCK[[#This Row],[Salidas]]</f>
        <v>0</v>
      </c>
      <c r="R11" s="67"/>
      <c r="S11" s="67"/>
      <c r="T11" s="72">
        <f>STOCK[[#This Row],[Costo total]]*STOCK[[#This Row],[Entradas]]</f>
        <v>6</v>
      </c>
      <c r="U11" s="72">
        <f>STOCK[[#This Row],[Stock Actual]]*STOCK[[#This Row],[Costo total]]</f>
        <v>6</v>
      </c>
      <c r="V11" s="73">
        <v>19</v>
      </c>
      <c r="W11" s="67"/>
      <c r="X11" s="67"/>
      <c r="Y11" s="67"/>
      <c r="Z11" s="67"/>
      <c r="AA11" s="67"/>
      <c r="AB11" s="68"/>
      <c r="AC11" s="69"/>
      <c r="AD11" s="70"/>
      <c r="AE11" s="70"/>
      <c r="AF11" s="68"/>
      <c r="AG11" s="71"/>
      <c r="AH11" s="72"/>
      <c r="AI11" s="72"/>
      <c r="AJ11" s="72"/>
      <c r="AK11" s="72"/>
      <c r="AL11" s="72"/>
      <c r="AM11" s="72"/>
    </row>
    <row r="12" s="49" customFormat="1" customHeight="1" spans="1:39">
      <c r="A12" s="67" t="s">
        <v>16422</v>
      </c>
      <c r="B12" s="67" t="s">
        <v>16423</v>
      </c>
      <c r="C12" s="67" t="s">
        <v>16421</v>
      </c>
      <c r="D12" s="67" t="s">
        <v>16404</v>
      </c>
      <c r="E12" s="67" t="s">
        <v>16388</v>
      </c>
      <c r="F12" s="68">
        <v>15</v>
      </c>
      <c r="G12" s="69">
        <v>2</v>
      </c>
      <c r="H12" s="70">
        <f>SUMIFS(VENTAS[Cantidad],VENTAS[Código del producto Vendido],STOCK[[#This Row],[Code]])</f>
        <v>2</v>
      </c>
      <c r="I12" s="70">
        <f>STOCK[[#This Row],[Entradas]]-STOCK[[#This Row],[Salidas]]</f>
        <v>0</v>
      </c>
      <c r="J12" s="68">
        <f>STOCK[[#This Row],[Precio Final]]*10%</f>
        <v>1.5</v>
      </c>
      <c r="K12" s="71">
        <v>4.5</v>
      </c>
      <c r="L12" s="72">
        <v>0</v>
      </c>
      <c r="M12" s="72">
        <f>STOCK[[#This Row],[Costo Unitario (USD)]]+STOCK[[#This Row],[Costo Envío (USD)]]+STOCK[[#This Row],[Comisión 10%]]</f>
        <v>6</v>
      </c>
      <c r="N12" s="72">
        <f t="shared" si="0"/>
        <v>9</v>
      </c>
      <c r="O12" s="72">
        <f t="shared" si="1"/>
        <v>15</v>
      </c>
      <c r="P12" s="72">
        <f>STOCK[[#This Row],[Precio Final]]-STOCK[[#This Row],[Costo total]]</f>
        <v>9</v>
      </c>
      <c r="Q12" s="72">
        <f>STOCK[[#This Row],[Ganancia Unitaria]]*STOCK[[#This Row],[Salidas]]</f>
        <v>18</v>
      </c>
      <c r="R12" s="67"/>
      <c r="S12" s="67"/>
      <c r="T12" s="72">
        <f>STOCK[[#This Row],[Costo total]]*STOCK[[#This Row],[Entradas]]</f>
        <v>12</v>
      </c>
      <c r="U12" s="72">
        <f>STOCK[[#This Row],[Stock Actual]]*STOCK[[#This Row],[Costo total]]</f>
        <v>0</v>
      </c>
      <c r="V12" s="73">
        <v>12</v>
      </c>
      <c r="W12" s="67"/>
      <c r="X12" s="67"/>
      <c r="Y12" s="67"/>
      <c r="Z12" s="67"/>
      <c r="AA12" s="67"/>
      <c r="AB12" s="68"/>
      <c r="AC12" s="69"/>
      <c r="AD12" s="70"/>
      <c r="AE12" s="70"/>
      <c r="AF12" s="68"/>
      <c r="AG12" s="71"/>
      <c r="AH12" s="72"/>
      <c r="AI12" s="72"/>
      <c r="AJ12" s="72"/>
      <c r="AK12" s="72"/>
      <c r="AL12" s="72"/>
      <c r="AM12" s="72"/>
    </row>
    <row r="13" customHeight="1" spans="1:39">
      <c r="A13" s="67" t="s">
        <v>16424</v>
      </c>
      <c r="B13" s="67" t="s">
        <v>16425</v>
      </c>
      <c r="C13" s="67" t="s">
        <v>16426</v>
      </c>
      <c r="D13" s="67" t="s">
        <v>16408</v>
      </c>
      <c r="E13" s="67" t="s">
        <v>16427</v>
      </c>
      <c r="F13" s="68">
        <v>15</v>
      </c>
      <c r="G13" s="69">
        <v>1</v>
      </c>
      <c r="H13" s="70">
        <f>SUMIFS(VENTAS[Cantidad],VENTAS[Código del producto Vendido],STOCK[[#This Row],[Code]])</f>
        <v>0</v>
      </c>
      <c r="I13" s="70">
        <f>STOCK[[#This Row],[Entradas]]-STOCK[[#This Row],[Salidas]]</f>
        <v>1</v>
      </c>
      <c r="J13" s="68">
        <f>STOCK[[#This Row],[Precio Final]]*10%</f>
        <v>1.5</v>
      </c>
      <c r="K13" s="71">
        <v>8</v>
      </c>
      <c r="L13" s="72">
        <v>0</v>
      </c>
      <c r="M13" s="72">
        <f>STOCK[[#This Row],[Costo Unitario (USD)]]+STOCK[[#This Row],[Costo Envío (USD)]]+STOCK[[#This Row],[Comisión 10%]]</f>
        <v>9.5</v>
      </c>
      <c r="N13" s="72">
        <f t="shared" si="0"/>
        <v>14.25</v>
      </c>
      <c r="O13" s="72">
        <f t="shared" si="1"/>
        <v>15</v>
      </c>
      <c r="P13" s="72">
        <f>STOCK[[#This Row],[Precio Final]]-STOCK[[#This Row],[Costo total]]</f>
        <v>5.5</v>
      </c>
      <c r="Q13" s="72">
        <f>STOCK[[#This Row],[Ganancia Unitaria]]*STOCK[[#This Row],[Salidas]]</f>
        <v>0</v>
      </c>
      <c r="R13" s="67"/>
      <c r="S13" s="67"/>
      <c r="T13" s="72">
        <f>STOCK[[#This Row],[Costo total]]*STOCK[[#This Row],[Entradas]]</f>
        <v>9.5</v>
      </c>
      <c r="U13" s="72">
        <f>STOCK[[#This Row],[Stock Actual]]*STOCK[[#This Row],[Costo total]]</f>
        <v>9.5</v>
      </c>
      <c r="V13" s="73">
        <v>12</v>
      </c>
      <c r="W13" s="67"/>
      <c r="X13" s="67"/>
      <c r="Y13" s="67"/>
      <c r="Z13" s="67"/>
      <c r="AA13" s="67"/>
      <c r="AB13" s="68"/>
      <c r="AC13" s="69"/>
      <c r="AD13" s="70"/>
      <c r="AE13" s="70"/>
      <c r="AF13" s="68"/>
      <c r="AG13" s="71"/>
      <c r="AH13" s="72"/>
      <c r="AI13" s="72"/>
      <c r="AJ13" s="72"/>
      <c r="AK13" s="72"/>
      <c r="AL13" s="72"/>
      <c r="AM13" s="72"/>
    </row>
    <row r="14" customHeight="1" spans="1:39">
      <c r="A14" s="67" t="s">
        <v>16428</v>
      </c>
      <c r="B14" s="67" t="s">
        <v>16429</v>
      </c>
      <c r="C14" s="67" t="s">
        <v>16430</v>
      </c>
      <c r="D14" s="67" t="s">
        <v>16431</v>
      </c>
      <c r="E14" s="67" t="s">
        <v>16427</v>
      </c>
      <c r="F14" s="68">
        <v>40</v>
      </c>
      <c r="G14" s="69">
        <v>1</v>
      </c>
      <c r="H14" s="70">
        <f>SUMIFS(VENTAS[Cantidad],VENTAS[Código del producto Vendido],STOCK[[#This Row],[Code]])</f>
        <v>0</v>
      </c>
      <c r="I14" s="70">
        <f>STOCK[[#This Row],[Entradas]]-STOCK[[#This Row],[Salidas]]</f>
        <v>1</v>
      </c>
      <c r="J14" s="68">
        <f>STOCK[[#This Row],[Precio Final]]*10%</f>
        <v>4</v>
      </c>
      <c r="K14" s="71">
        <v>27.6111111111111</v>
      </c>
      <c r="L14" s="72">
        <v>0</v>
      </c>
      <c r="M14" s="72">
        <f>STOCK[[#This Row],[Costo Unitario (USD)]]+STOCK[[#This Row],[Costo Envío (USD)]]+STOCK[[#This Row],[Comisión 10%]]</f>
        <v>31.6111111111111</v>
      </c>
      <c r="N14" s="72">
        <f t="shared" si="0"/>
        <v>47.4166666666667</v>
      </c>
      <c r="O14" s="72">
        <f t="shared" si="1"/>
        <v>40</v>
      </c>
      <c r="P14" s="72">
        <f>STOCK[[#This Row],[Precio Final]]-STOCK[[#This Row],[Costo total]]</f>
        <v>8.3888888888889</v>
      </c>
      <c r="Q14" s="72">
        <f>STOCK[[#This Row],[Ganancia Unitaria]]*STOCK[[#This Row],[Salidas]]</f>
        <v>0</v>
      </c>
      <c r="R14" s="67"/>
      <c r="S14" s="67"/>
      <c r="T14" s="72">
        <f>STOCK[[#This Row],[Costo total]]*STOCK[[#This Row],[Entradas]]</f>
        <v>31.6111111111111</v>
      </c>
      <c r="U14" s="72">
        <f>STOCK[[#This Row],[Stock Actual]]*STOCK[[#This Row],[Costo total]]</f>
        <v>31.6111111111111</v>
      </c>
      <c r="V14" s="73">
        <v>40</v>
      </c>
      <c r="W14" s="67"/>
      <c r="X14" s="67"/>
      <c r="Y14" s="67"/>
      <c r="Z14" s="67"/>
      <c r="AA14" s="67"/>
      <c r="AB14" s="68"/>
      <c r="AC14" s="69"/>
      <c r="AD14" s="70"/>
      <c r="AE14" s="70"/>
      <c r="AF14" s="68"/>
      <c r="AG14" s="71"/>
      <c r="AH14" s="72"/>
      <c r="AI14" s="72"/>
      <c r="AJ14" s="72"/>
      <c r="AK14" s="72"/>
      <c r="AL14" s="72"/>
      <c r="AM14" s="72"/>
    </row>
    <row r="15" s="49" customFormat="1" customHeight="1" spans="1:39">
      <c r="A15" s="67" t="s">
        <v>16432</v>
      </c>
      <c r="B15" s="67" t="s">
        <v>16433</v>
      </c>
      <c r="C15" s="67" t="s">
        <v>16434</v>
      </c>
      <c r="D15" s="67" t="s">
        <v>16435</v>
      </c>
      <c r="E15" s="67" t="s">
        <v>16427</v>
      </c>
      <c r="F15" s="68">
        <v>20</v>
      </c>
      <c r="G15" s="69">
        <v>1</v>
      </c>
      <c r="H15" s="70">
        <f>SUMIFS(VENTAS[Cantidad],VENTAS[Código del producto Vendido],STOCK[[#This Row],[Code]])</f>
        <v>0</v>
      </c>
      <c r="I15" s="70">
        <f>STOCK[[#This Row],[Entradas]]-STOCK[[#This Row],[Salidas]]</f>
        <v>1</v>
      </c>
      <c r="J15" s="68">
        <f>STOCK[[#This Row],[Precio Final]]*10%</f>
        <v>2</v>
      </c>
      <c r="K15" s="71">
        <v>9.44444444444444</v>
      </c>
      <c r="L15" s="72">
        <v>0</v>
      </c>
      <c r="M15" s="72">
        <f>STOCK[[#This Row],[Costo Unitario (USD)]]+STOCK[[#This Row],[Costo Envío (USD)]]+STOCK[[#This Row],[Comisión 10%]]</f>
        <v>11.4444444444444</v>
      </c>
      <c r="N15" s="72">
        <f t="shared" si="0"/>
        <v>17.1666666666667</v>
      </c>
      <c r="O15" s="72">
        <f t="shared" si="1"/>
        <v>20</v>
      </c>
      <c r="P15" s="72">
        <f>STOCK[[#This Row],[Precio Final]]-STOCK[[#This Row],[Costo total]]</f>
        <v>8.55555555555556</v>
      </c>
      <c r="Q15" s="72">
        <f>STOCK[[#This Row],[Ganancia Unitaria]]*STOCK[[#This Row],[Salidas]]</f>
        <v>0</v>
      </c>
      <c r="R15" s="67"/>
      <c r="S15" s="67"/>
      <c r="T15" s="72">
        <f>STOCK[[#This Row],[Costo total]]*STOCK[[#This Row],[Entradas]]</f>
        <v>11.4444444444444</v>
      </c>
      <c r="U15" s="72">
        <f>STOCK[[#This Row],[Stock Actual]]*STOCK[[#This Row],[Costo total]]</f>
        <v>11.4444444444444</v>
      </c>
      <c r="V15" s="73">
        <v>18</v>
      </c>
      <c r="W15" s="67"/>
      <c r="X15" s="67"/>
      <c r="Y15" s="67"/>
      <c r="Z15" s="67"/>
      <c r="AA15" s="67"/>
      <c r="AB15" s="68"/>
      <c r="AC15" s="69"/>
      <c r="AD15" s="70"/>
      <c r="AE15" s="70"/>
      <c r="AF15" s="68"/>
      <c r="AG15" s="71"/>
      <c r="AH15" s="72"/>
      <c r="AI15" s="72"/>
      <c r="AJ15" s="72"/>
      <c r="AK15" s="72"/>
      <c r="AL15" s="72"/>
      <c r="AM15" s="72"/>
    </row>
    <row r="16" s="49" customFormat="1" customHeight="1" spans="1:39">
      <c r="A16" s="67" t="s">
        <v>16436</v>
      </c>
      <c r="B16" s="67" t="s">
        <v>16437</v>
      </c>
      <c r="C16" s="67" t="s">
        <v>16434</v>
      </c>
      <c r="D16" s="67" t="s">
        <v>16404</v>
      </c>
      <c r="E16" s="67" t="s">
        <v>16427</v>
      </c>
      <c r="F16" s="68">
        <v>20</v>
      </c>
      <c r="G16" s="69">
        <v>2</v>
      </c>
      <c r="H16" s="70">
        <f>SUMIFS(VENTAS[Cantidad],VENTAS[Código del producto Vendido],STOCK[[#This Row],[Code]])</f>
        <v>1</v>
      </c>
      <c r="I16" s="70">
        <f>STOCK[[#This Row],[Entradas]]-STOCK[[#This Row],[Salidas]]</f>
        <v>1</v>
      </c>
      <c r="J16" s="68">
        <f>STOCK[[#This Row],[Precio Final]]*10%</f>
        <v>2</v>
      </c>
      <c r="K16" s="71">
        <v>9.44444444444444</v>
      </c>
      <c r="L16" s="72">
        <v>0</v>
      </c>
      <c r="M16" s="72">
        <f>STOCK[[#This Row],[Costo Unitario (USD)]]+STOCK[[#This Row],[Costo Envío (USD)]]+STOCK[[#This Row],[Comisión 10%]]</f>
        <v>11.4444444444444</v>
      </c>
      <c r="N16" s="72">
        <f t="shared" si="0"/>
        <v>17.1666666666667</v>
      </c>
      <c r="O16" s="72">
        <f t="shared" si="1"/>
        <v>20</v>
      </c>
      <c r="P16" s="72">
        <f>STOCK[[#This Row],[Precio Final]]-STOCK[[#This Row],[Costo total]]</f>
        <v>8.55555555555556</v>
      </c>
      <c r="Q16" s="72">
        <f>STOCK[[#This Row],[Ganancia Unitaria]]*STOCK[[#This Row],[Salidas]]</f>
        <v>8.55555555555556</v>
      </c>
      <c r="R16" s="67"/>
      <c r="S16" s="67"/>
      <c r="T16" s="72">
        <f>STOCK[[#This Row],[Costo total]]*STOCK[[#This Row],[Entradas]]</f>
        <v>22.8888888888889</v>
      </c>
      <c r="U16" s="72">
        <f>STOCK[[#This Row],[Stock Actual]]*STOCK[[#This Row],[Costo total]]</f>
        <v>11.4444444444444</v>
      </c>
      <c r="V16" s="73">
        <v>18</v>
      </c>
      <c r="W16" s="67"/>
      <c r="X16" s="67"/>
      <c r="Y16" s="67"/>
      <c r="Z16" s="67"/>
      <c r="AA16" s="67"/>
      <c r="AB16" s="68"/>
      <c r="AC16" s="69"/>
      <c r="AD16" s="70"/>
      <c r="AE16" s="70"/>
      <c r="AF16" s="68"/>
      <c r="AG16" s="71"/>
      <c r="AH16" s="72"/>
      <c r="AI16" s="72"/>
      <c r="AJ16" s="72"/>
      <c r="AK16" s="72"/>
      <c r="AL16" s="72"/>
      <c r="AM16" s="72"/>
    </row>
    <row r="17" s="49" customFormat="1" customHeight="1" spans="1:39">
      <c r="A17" s="67" t="s">
        <v>16438</v>
      </c>
      <c r="B17" s="67" t="s">
        <v>16439</v>
      </c>
      <c r="C17" s="67" t="s">
        <v>16440</v>
      </c>
      <c r="D17" s="67" t="s">
        <v>16418</v>
      </c>
      <c r="E17" s="67" t="s">
        <v>16427</v>
      </c>
      <c r="F17" s="68">
        <v>12</v>
      </c>
      <c r="G17" s="69">
        <v>2</v>
      </c>
      <c r="H17" s="70">
        <f>SUMIFS(VENTAS[Cantidad],VENTAS[Código del producto Vendido],STOCK[[#This Row],[Code]])</f>
        <v>1</v>
      </c>
      <c r="I17" s="70">
        <f>STOCK[[#This Row],[Entradas]]-STOCK[[#This Row],[Salidas]]</f>
        <v>1</v>
      </c>
      <c r="J17" s="68">
        <f>STOCK[[#This Row],[Precio Final]]*10%</f>
        <v>1.2</v>
      </c>
      <c r="K17" s="71">
        <v>5</v>
      </c>
      <c r="L17" s="72">
        <v>0</v>
      </c>
      <c r="M17" s="72">
        <f>STOCK[[#This Row],[Costo Unitario (USD)]]+STOCK[[#This Row],[Costo Envío (USD)]]+STOCK[[#This Row],[Comisión 10%]]</f>
        <v>6.2</v>
      </c>
      <c r="N17" s="72">
        <f t="shared" si="0"/>
        <v>9.3</v>
      </c>
      <c r="O17" s="72">
        <f t="shared" si="1"/>
        <v>12</v>
      </c>
      <c r="P17" s="72">
        <f>STOCK[[#This Row],[Precio Final]]-STOCK[[#This Row],[Costo total]]</f>
        <v>5.8</v>
      </c>
      <c r="Q17" s="72">
        <f>STOCK[[#This Row],[Ganancia Unitaria]]*STOCK[[#This Row],[Salidas]]</f>
        <v>5.8</v>
      </c>
      <c r="R17" s="67"/>
      <c r="S17" s="67"/>
      <c r="T17" s="72">
        <f>STOCK[[#This Row],[Costo total]]*STOCK[[#This Row],[Entradas]]</f>
        <v>12.4</v>
      </c>
      <c r="U17" s="72">
        <f>STOCK[[#This Row],[Stock Actual]]*STOCK[[#This Row],[Costo total]]</f>
        <v>6.2</v>
      </c>
      <c r="V17" s="73"/>
      <c r="W17" s="67"/>
      <c r="X17" s="67"/>
      <c r="Y17" s="67"/>
      <c r="Z17" s="67"/>
      <c r="AA17" s="67"/>
      <c r="AB17" s="68"/>
      <c r="AC17" s="69"/>
      <c r="AD17" s="70"/>
      <c r="AE17" s="70"/>
      <c r="AF17" s="68"/>
      <c r="AG17" s="71"/>
      <c r="AH17" s="72"/>
      <c r="AI17" s="72"/>
      <c r="AJ17" s="72"/>
      <c r="AK17" s="72"/>
      <c r="AL17" s="72"/>
      <c r="AM17" s="72"/>
    </row>
    <row r="18" customHeight="1" spans="1:39">
      <c r="A18" s="67" t="s">
        <v>16441</v>
      </c>
      <c r="B18" s="67" t="s">
        <v>16442</v>
      </c>
      <c r="C18" s="67" t="s">
        <v>16443</v>
      </c>
      <c r="D18" s="67" t="s">
        <v>16404</v>
      </c>
      <c r="E18" s="67" t="s">
        <v>16427</v>
      </c>
      <c r="F18" s="68">
        <v>20</v>
      </c>
      <c r="G18" s="69">
        <v>3</v>
      </c>
      <c r="H18" s="70">
        <f>SUMIFS(VENTAS[Cantidad],VENTAS[Código del producto Vendido],STOCK[[#This Row],[Code]])</f>
        <v>0</v>
      </c>
      <c r="I18" s="70">
        <f>STOCK[[#This Row],[Entradas]]-STOCK[[#This Row],[Salidas]]</f>
        <v>3</v>
      </c>
      <c r="J18" s="68">
        <f>STOCK[[#This Row],[Precio Final]]*10%</f>
        <v>2</v>
      </c>
      <c r="K18" s="71">
        <v>9.44444444444444</v>
      </c>
      <c r="L18" s="72">
        <v>0</v>
      </c>
      <c r="M18" s="72">
        <f>STOCK[[#This Row],[Costo Unitario (USD)]]+STOCK[[#This Row],[Costo Envío (USD)]]+STOCK[[#This Row],[Comisión 10%]]</f>
        <v>11.4444444444444</v>
      </c>
      <c r="N18" s="72">
        <f t="shared" si="0"/>
        <v>17.1666666666667</v>
      </c>
      <c r="O18" s="72">
        <f t="shared" si="1"/>
        <v>20</v>
      </c>
      <c r="P18" s="72">
        <f>STOCK[[#This Row],[Precio Final]]-STOCK[[#This Row],[Costo total]]</f>
        <v>8.55555555555556</v>
      </c>
      <c r="Q18" s="72">
        <f>STOCK[[#This Row],[Ganancia Unitaria]]*STOCK[[#This Row],[Salidas]]</f>
        <v>0</v>
      </c>
      <c r="R18" s="67"/>
      <c r="S18" s="67"/>
      <c r="T18" s="72">
        <f>STOCK[[#This Row],[Costo total]]*STOCK[[#This Row],[Entradas]]</f>
        <v>34.3333333333333</v>
      </c>
      <c r="U18" s="72">
        <f>STOCK[[#This Row],[Stock Actual]]*STOCK[[#This Row],[Costo total]]</f>
        <v>34.3333333333333</v>
      </c>
      <c r="V18" s="73">
        <v>18</v>
      </c>
      <c r="W18" s="67"/>
      <c r="X18" s="67"/>
      <c r="Y18" s="67"/>
      <c r="Z18" s="67"/>
      <c r="AA18" s="67"/>
      <c r="AB18" s="68"/>
      <c r="AC18" s="69"/>
      <c r="AD18" s="70"/>
      <c r="AE18" s="70"/>
      <c r="AF18" s="68"/>
      <c r="AG18" s="71"/>
      <c r="AH18" s="72"/>
      <c r="AI18" s="72"/>
      <c r="AJ18" s="72"/>
      <c r="AK18" s="72"/>
      <c r="AL18" s="72"/>
      <c r="AM18" s="72"/>
    </row>
    <row r="19" customHeight="1" spans="1:39">
      <c r="A19" s="67" t="s">
        <v>16444</v>
      </c>
      <c r="B19" s="67" t="s">
        <v>16445</v>
      </c>
      <c r="C19" s="67" t="s">
        <v>16443</v>
      </c>
      <c r="D19" s="67" t="s">
        <v>16396</v>
      </c>
      <c r="E19" s="67" t="s">
        <v>16427</v>
      </c>
      <c r="F19" s="68">
        <v>20</v>
      </c>
      <c r="G19" s="69">
        <v>3</v>
      </c>
      <c r="H19" s="70">
        <f>SUMIFS(VENTAS[Cantidad],VENTAS[Código del producto Vendido],STOCK[[#This Row],[Code]])</f>
        <v>1</v>
      </c>
      <c r="I19" s="70">
        <f>STOCK[[#This Row],[Entradas]]-STOCK[[#This Row],[Salidas]]</f>
        <v>2</v>
      </c>
      <c r="J19" s="68">
        <f>STOCK[[#This Row],[Precio Final]]*10%</f>
        <v>2</v>
      </c>
      <c r="K19" s="71">
        <v>9.44444444444444</v>
      </c>
      <c r="L19" s="72">
        <v>0</v>
      </c>
      <c r="M19" s="72">
        <f>STOCK[[#This Row],[Costo Unitario (USD)]]+STOCK[[#This Row],[Costo Envío (USD)]]+STOCK[[#This Row],[Comisión 10%]]</f>
        <v>11.4444444444444</v>
      </c>
      <c r="N19" s="72">
        <f t="shared" si="0"/>
        <v>17.1666666666667</v>
      </c>
      <c r="O19" s="72">
        <f t="shared" si="1"/>
        <v>20</v>
      </c>
      <c r="P19" s="72">
        <f>STOCK[[#This Row],[Precio Final]]-STOCK[[#This Row],[Costo total]]</f>
        <v>8.55555555555556</v>
      </c>
      <c r="Q19" s="72">
        <f>STOCK[[#This Row],[Ganancia Unitaria]]*STOCK[[#This Row],[Salidas]]</f>
        <v>8.55555555555556</v>
      </c>
      <c r="R19" s="67"/>
      <c r="S19" s="67"/>
      <c r="T19" s="72">
        <f>STOCK[[#This Row],[Costo total]]*STOCK[[#This Row],[Entradas]]</f>
        <v>34.3333333333333</v>
      </c>
      <c r="U19" s="72">
        <f>STOCK[[#This Row],[Stock Actual]]*STOCK[[#This Row],[Costo total]]</f>
        <v>22.8888888888889</v>
      </c>
      <c r="V19" s="73">
        <v>18</v>
      </c>
      <c r="W19" s="67"/>
      <c r="X19" s="67"/>
      <c r="Y19" s="67"/>
      <c r="Z19" s="67"/>
      <c r="AA19" s="67"/>
      <c r="AB19" s="68"/>
      <c r="AC19" s="69"/>
      <c r="AD19" s="70"/>
      <c r="AE19" s="70"/>
      <c r="AF19" s="68"/>
      <c r="AG19" s="71"/>
      <c r="AH19" s="72"/>
      <c r="AI19" s="72"/>
      <c r="AJ19" s="72"/>
      <c r="AK19" s="72"/>
      <c r="AL19" s="72"/>
      <c r="AM19" s="72"/>
    </row>
    <row r="20" customHeight="1" spans="1:39">
      <c r="A20" s="67" t="s">
        <v>16446</v>
      </c>
      <c r="B20" s="67" t="s">
        <v>16447</v>
      </c>
      <c r="C20" s="67" t="s">
        <v>16448</v>
      </c>
      <c r="D20" s="67" t="s">
        <v>16449</v>
      </c>
      <c r="E20" s="67" t="s">
        <v>16427</v>
      </c>
      <c r="F20" s="68">
        <v>35</v>
      </c>
      <c r="G20" s="69">
        <v>1</v>
      </c>
      <c r="H20" s="70">
        <f>SUMIFS(VENTAS[Cantidad],VENTAS[Código del producto Vendido],STOCK[[#This Row],[Code]])</f>
        <v>0</v>
      </c>
      <c r="I20" s="70">
        <f>STOCK[[#This Row],[Entradas]]-STOCK[[#This Row],[Salidas]]</f>
        <v>1</v>
      </c>
      <c r="J20" s="68">
        <f>STOCK[[#This Row],[Precio Final]]*10%</f>
        <v>3.5</v>
      </c>
      <c r="K20" s="71">
        <v>21.9444444444444</v>
      </c>
      <c r="L20" s="72">
        <v>0</v>
      </c>
      <c r="M20" s="72">
        <f>STOCK[[#This Row],[Costo Unitario (USD)]]+STOCK[[#This Row],[Costo Envío (USD)]]+STOCK[[#This Row],[Comisión 10%]]</f>
        <v>25.4444444444444</v>
      </c>
      <c r="N20" s="72">
        <f t="shared" si="0"/>
        <v>38.1666666666666</v>
      </c>
      <c r="O20" s="72">
        <f t="shared" si="1"/>
        <v>35</v>
      </c>
      <c r="P20" s="72">
        <f>STOCK[[#This Row],[Precio Final]]-STOCK[[#This Row],[Costo total]]</f>
        <v>9.5555555555556</v>
      </c>
      <c r="Q20" s="72">
        <f>STOCK[[#This Row],[Ganancia Unitaria]]*STOCK[[#This Row],[Salidas]]</f>
        <v>0</v>
      </c>
      <c r="R20" s="67"/>
      <c r="S20" s="67"/>
      <c r="T20" s="72">
        <f>STOCK[[#This Row],[Costo total]]*STOCK[[#This Row],[Entradas]]</f>
        <v>25.4444444444444</v>
      </c>
      <c r="U20" s="72">
        <f>STOCK[[#This Row],[Stock Actual]]*STOCK[[#This Row],[Costo total]]</f>
        <v>25.4444444444444</v>
      </c>
      <c r="V20" s="73"/>
      <c r="W20" s="67"/>
      <c r="X20" s="67"/>
      <c r="Y20" s="67"/>
      <c r="Z20" s="67"/>
      <c r="AA20" s="67"/>
      <c r="AB20" s="68"/>
      <c r="AC20" s="69"/>
      <c r="AD20" s="70"/>
      <c r="AE20" s="70"/>
      <c r="AF20" s="68"/>
      <c r="AG20" s="71"/>
      <c r="AH20" s="72"/>
      <c r="AI20" s="72"/>
      <c r="AJ20" s="72"/>
      <c r="AK20" s="72"/>
      <c r="AL20" s="72"/>
      <c r="AM20" s="72"/>
    </row>
    <row r="21" customHeight="1" spans="1:39">
      <c r="A21" s="67" t="s">
        <v>16450</v>
      </c>
      <c r="B21" s="67" t="s">
        <v>16451</v>
      </c>
      <c r="C21" s="67" t="s">
        <v>16452</v>
      </c>
      <c r="D21" s="67" t="s">
        <v>16453</v>
      </c>
      <c r="E21" s="67" t="s">
        <v>16427</v>
      </c>
      <c r="F21" s="68">
        <v>35</v>
      </c>
      <c r="G21" s="69">
        <v>2</v>
      </c>
      <c r="H21" s="70">
        <f>SUMIFS(VENTAS[Cantidad],VENTAS[Código del producto Vendido],STOCK[[#This Row],[Code]])</f>
        <v>0</v>
      </c>
      <c r="I21" s="70">
        <f>STOCK[[#This Row],[Entradas]]-STOCK[[#This Row],[Salidas]]</f>
        <v>2</v>
      </c>
      <c r="J21" s="68">
        <f>STOCK[[#This Row],[Precio Final]]*10%</f>
        <v>3.5</v>
      </c>
      <c r="K21" s="71">
        <v>14.7222222222222</v>
      </c>
      <c r="L21" s="72">
        <v>0</v>
      </c>
      <c r="M21" s="72">
        <f>STOCK[[#This Row],[Costo Unitario (USD)]]+STOCK[[#This Row],[Costo Envío (USD)]]+STOCK[[#This Row],[Comisión 10%]]</f>
        <v>18.2222222222222</v>
      </c>
      <c r="N21" s="72">
        <f t="shared" si="0"/>
        <v>27.3333333333333</v>
      </c>
      <c r="O21" s="72">
        <f t="shared" si="1"/>
        <v>35</v>
      </c>
      <c r="P21" s="72">
        <f>STOCK[[#This Row],[Precio Final]]-STOCK[[#This Row],[Costo total]]</f>
        <v>16.7777777777778</v>
      </c>
      <c r="Q21" s="72">
        <f>STOCK[[#This Row],[Ganancia Unitaria]]*STOCK[[#This Row],[Salidas]]</f>
        <v>0</v>
      </c>
      <c r="R21" s="67"/>
      <c r="S21" s="67"/>
      <c r="T21" s="72">
        <f>STOCK[[#This Row],[Costo total]]*STOCK[[#This Row],[Entradas]]</f>
        <v>36.4444444444444</v>
      </c>
      <c r="U21" s="72">
        <f>STOCK[[#This Row],[Stock Actual]]*STOCK[[#This Row],[Costo total]]</f>
        <v>36.4444444444444</v>
      </c>
      <c r="V21" s="73">
        <v>27</v>
      </c>
      <c r="W21" s="67"/>
      <c r="X21" s="67"/>
      <c r="Y21" s="67"/>
      <c r="Z21" s="67"/>
      <c r="AA21" s="67"/>
      <c r="AB21" s="68"/>
      <c r="AC21" s="69"/>
      <c r="AD21" s="70"/>
      <c r="AE21" s="70"/>
      <c r="AF21" s="68"/>
      <c r="AG21" s="71"/>
      <c r="AH21" s="72"/>
      <c r="AI21" s="72"/>
      <c r="AJ21" s="72"/>
      <c r="AK21" s="72"/>
      <c r="AL21" s="72"/>
      <c r="AM21" s="72"/>
    </row>
    <row r="22" customHeight="1" spans="1:39">
      <c r="A22" s="67" t="s">
        <v>16454</v>
      </c>
      <c r="B22" s="67" t="s">
        <v>16451</v>
      </c>
      <c r="C22" s="67" t="s">
        <v>16455</v>
      </c>
      <c r="D22" s="67" t="s">
        <v>16456</v>
      </c>
      <c r="E22" s="67" t="s">
        <v>16427</v>
      </c>
      <c r="F22" s="68">
        <v>35</v>
      </c>
      <c r="G22" s="69">
        <v>2</v>
      </c>
      <c r="H22" s="70">
        <f>SUMIFS(VENTAS[Cantidad],VENTAS[Código del producto Vendido],STOCK[[#This Row],[Code]])</f>
        <v>1</v>
      </c>
      <c r="I22" s="70">
        <f>STOCK[[#This Row],[Entradas]]-STOCK[[#This Row],[Salidas]]</f>
        <v>1</v>
      </c>
      <c r="J22" s="68">
        <f>STOCK[[#This Row],[Precio Final]]*10%</f>
        <v>3.5</v>
      </c>
      <c r="K22" s="71">
        <v>14.7222222222222</v>
      </c>
      <c r="L22" s="72">
        <v>0</v>
      </c>
      <c r="M22" s="72">
        <f>STOCK[[#This Row],[Costo Unitario (USD)]]+STOCK[[#This Row],[Costo Envío (USD)]]+STOCK[[#This Row],[Comisión 10%]]</f>
        <v>18.2222222222222</v>
      </c>
      <c r="N22" s="72">
        <f t="shared" si="0"/>
        <v>27.3333333333333</v>
      </c>
      <c r="O22" s="72">
        <f t="shared" si="1"/>
        <v>35</v>
      </c>
      <c r="P22" s="72">
        <f>STOCK[[#This Row],[Precio Final]]-STOCK[[#This Row],[Costo total]]</f>
        <v>16.7777777777778</v>
      </c>
      <c r="Q22" s="72">
        <f>STOCK[[#This Row],[Ganancia Unitaria]]*STOCK[[#This Row],[Salidas]]</f>
        <v>16.7777777777778</v>
      </c>
      <c r="R22" s="67"/>
      <c r="S22" s="67"/>
      <c r="T22" s="72">
        <f>STOCK[[#This Row],[Costo total]]*STOCK[[#This Row],[Entradas]]</f>
        <v>36.4444444444444</v>
      </c>
      <c r="U22" s="72">
        <f>STOCK[[#This Row],[Stock Actual]]*STOCK[[#This Row],[Costo total]]</f>
        <v>18.2222222222222</v>
      </c>
      <c r="V22" s="73">
        <v>27</v>
      </c>
      <c r="W22" s="67"/>
      <c r="X22" s="67"/>
      <c r="Y22" s="67"/>
      <c r="Z22" s="67"/>
      <c r="AA22" s="67"/>
      <c r="AB22" s="68"/>
      <c r="AC22" s="69"/>
      <c r="AD22" s="70"/>
      <c r="AE22" s="70"/>
      <c r="AF22" s="68"/>
      <c r="AG22" s="71"/>
      <c r="AH22" s="72"/>
      <c r="AI22" s="72"/>
      <c r="AJ22" s="72"/>
      <c r="AK22" s="72"/>
      <c r="AL22" s="72"/>
      <c r="AM22" s="72"/>
    </row>
    <row r="23" s="49" customFormat="1" customHeight="1" spans="1:39">
      <c r="A23" s="67" t="s">
        <v>16457</v>
      </c>
      <c r="B23" s="67" t="s">
        <v>16451</v>
      </c>
      <c r="C23" s="67" t="s">
        <v>16458</v>
      </c>
      <c r="D23" s="67" t="s">
        <v>16459</v>
      </c>
      <c r="E23" s="67" t="s">
        <v>16427</v>
      </c>
      <c r="F23" s="68">
        <v>25</v>
      </c>
      <c r="G23" s="69">
        <v>2</v>
      </c>
      <c r="H23" s="70">
        <f>SUMIFS(VENTAS[Cantidad],VENTAS[Código del producto Vendido],STOCK[[#This Row],[Code]])</f>
        <v>0</v>
      </c>
      <c r="I23" s="70">
        <f>STOCK[[#This Row],[Entradas]]-STOCK[[#This Row],[Salidas]]</f>
        <v>2</v>
      </c>
      <c r="J23" s="68">
        <f>STOCK[[#This Row],[Precio Final]]*10%</f>
        <v>2.5</v>
      </c>
      <c r="K23" s="71">
        <v>9.38888888888889</v>
      </c>
      <c r="L23" s="72">
        <v>0</v>
      </c>
      <c r="M23" s="72">
        <f>STOCK[[#This Row],[Costo Unitario (USD)]]+STOCK[[#This Row],[Costo Envío (USD)]]+STOCK[[#This Row],[Comisión 10%]]</f>
        <v>11.8888888888889</v>
      </c>
      <c r="N23" s="72">
        <f t="shared" si="0"/>
        <v>17.8333333333333</v>
      </c>
      <c r="O23" s="72">
        <f t="shared" si="1"/>
        <v>25</v>
      </c>
      <c r="P23" s="72">
        <f>STOCK[[#This Row],[Precio Final]]-STOCK[[#This Row],[Costo total]]</f>
        <v>13.1111111111111</v>
      </c>
      <c r="Q23" s="72">
        <f>STOCK[[#This Row],[Ganancia Unitaria]]*STOCK[[#This Row],[Salidas]]</f>
        <v>0</v>
      </c>
      <c r="R23" s="67"/>
      <c r="S23" s="67"/>
      <c r="T23" s="72">
        <f>STOCK[[#This Row],[Costo total]]*STOCK[[#This Row],[Entradas]]</f>
        <v>23.7777777777778</v>
      </c>
      <c r="U23" s="72">
        <f>STOCK[[#This Row],[Stock Actual]]*STOCK[[#This Row],[Costo total]]</f>
        <v>23.7777777777778</v>
      </c>
      <c r="V23" s="73">
        <v>18</v>
      </c>
      <c r="W23" s="67"/>
      <c r="X23" s="67"/>
      <c r="Y23" s="67"/>
      <c r="Z23" s="67"/>
      <c r="AA23" s="67"/>
      <c r="AB23" s="68"/>
      <c r="AC23" s="69"/>
      <c r="AD23" s="70"/>
      <c r="AE23" s="70"/>
      <c r="AF23" s="68"/>
      <c r="AG23" s="71"/>
      <c r="AH23" s="72"/>
      <c r="AI23" s="72"/>
      <c r="AJ23" s="72"/>
      <c r="AK23" s="72"/>
      <c r="AL23" s="72"/>
      <c r="AM23" s="72"/>
    </row>
    <row r="24" customHeight="1" spans="1:39">
      <c r="A24" s="67" t="s">
        <v>16460</v>
      </c>
      <c r="B24" s="67" t="s">
        <v>16461</v>
      </c>
      <c r="C24" s="67" t="s">
        <v>16462</v>
      </c>
      <c r="D24" s="67" t="s">
        <v>16408</v>
      </c>
      <c r="E24" s="67" t="s">
        <v>16427</v>
      </c>
      <c r="F24" s="68">
        <v>10</v>
      </c>
      <c r="G24" s="69">
        <v>2</v>
      </c>
      <c r="H24" s="70">
        <f>SUMIFS(VENTAS[Cantidad],VENTAS[Código del producto Vendido],STOCK[[#This Row],[Code]])</f>
        <v>0</v>
      </c>
      <c r="I24" s="70">
        <f>STOCK[[#This Row],[Entradas]]-STOCK[[#This Row],[Salidas]]</f>
        <v>2</v>
      </c>
      <c r="J24" s="68">
        <f>STOCK[[#This Row],[Precio Final]]*10%</f>
        <v>1</v>
      </c>
      <c r="K24" s="71">
        <v>5.55555555555556</v>
      </c>
      <c r="L24" s="72">
        <v>0</v>
      </c>
      <c r="M24" s="72">
        <f>STOCK[[#This Row],[Costo Unitario (USD)]]+STOCK[[#This Row],[Costo Envío (USD)]]+STOCK[[#This Row],[Comisión 10%]]</f>
        <v>6.55555555555556</v>
      </c>
      <c r="N24" s="72">
        <f t="shared" si="0"/>
        <v>9.83333333333334</v>
      </c>
      <c r="O24" s="72">
        <f t="shared" si="1"/>
        <v>10</v>
      </c>
      <c r="P24" s="72">
        <f>STOCK[[#This Row],[Precio Final]]-STOCK[[#This Row],[Costo total]]</f>
        <v>3.44444444444444</v>
      </c>
      <c r="Q24" s="72">
        <f>STOCK[[#This Row],[Ganancia Unitaria]]*STOCK[[#This Row],[Salidas]]</f>
        <v>0</v>
      </c>
      <c r="R24" s="67"/>
      <c r="S24" s="67"/>
      <c r="T24" s="72">
        <f>STOCK[[#This Row],[Costo total]]*STOCK[[#This Row],[Entradas]]</f>
        <v>13.1111111111111</v>
      </c>
      <c r="U24" s="72">
        <f>STOCK[[#This Row],[Stock Actual]]*STOCK[[#This Row],[Costo total]]</f>
        <v>13.1111111111111</v>
      </c>
      <c r="V24" s="73"/>
      <c r="W24" s="67"/>
      <c r="X24" s="67"/>
      <c r="Y24" s="67"/>
      <c r="Z24" s="67"/>
      <c r="AA24" s="67"/>
      <c r="AB24" s="68"/>
      <c r="AC24" s="69"/>
      <c r="AD24" s="70"/>
      <c r="AE24" s="70"/>
      <c r="AF24" s="68"/>
      <c r="AG24" s="71"/>
      <c r="AH24" s="72"/>
      <c r="AI24" s="72"/>
      <c r="AJ24" s="72"/>
      <c r="AK24" s="72"/>
      <c r="AL24" s="72"/>
      <c r="AM24" s="72"/>
    </row>
    <row r="25" s="49" customFormat="1" customHeight="1" spans="1:39">
      <c r="A25" s="67" t="s">
        <v>16463</v>
      </c>
      <c r="B25" s="67" t="s">
        <v>16464</v>
      </c>
      <c r="C25" s="67" t="s">
        <v>16465</v>
      </c>
      <c r="D25" s="67" t="s">
        <v>16404</v>
      </c>
      <c r="E25" s="67" t="s">
        <v>16388</v>
      </c>
      <c r="F25" s="68">
        <v>18</v>
      </c>
      <c r="G25" s="69">
        <v>4</v>
      </c>
      <c r="H25" s="70">
        <f>SUMIFS(VENTAS[Cantidad],VENTAS[Código del producto Vendido],STOCK[[#This Row],[Code]])</f>
        <v>1</v>
      </c>
      <c r="I25" s="70">
        <f>STOCK[[#This Row],[Entradas]]-STOCK[[#This Row],[Salidas]]</f>
        <v>3</v>
      </c>
      <c r="J25" s="68">
        <f>STOCK[[#This Row],[Precio Final]]*10%</f>
        <v>1.8</v>
      </c>
      <c r="K25" s="71">
        <v>5.27777777777778</v>
      </c>
      <c r="L25" s="72">
        <v>0</v>
      </c>
      <c r="M25" s="72">
        <f>STOCK[[#This Row],[Costo Unitario (USD)]]+STOCK[[#This Row],[Costo Envío (USD)]]+STOCK[[#This Row],[Comisión 10%]]</f>
        <v>7.07777777777778</v>
      </c>
      <c r="N25" s="72">
        <f t="shared" si="0"/>
        <v>10.6166666666667</v>
      </c>
      <c r="O25" s="72">
        <f t="shared" si="1"/>
        <v>18</v>
      </c>
      <c r="P25" s="72">
        <f>STOCK[[#This Row],[Precio Final]]-STOCK[[#This Row],[Costo total]]</f>
        <v>10.9222222222222</v>
      </c>
      <c r="Q25" s="72">
        <f>STOCK[[#This Row],[Ganancia Unitaria]]*STOCK[[#This Row],[Salidas]]</f>
        <v>10.9222222222222</v>
      </c>
      <c r="R25" s="67"/>
      <c r="S25" s="67"/>
      <c r="T25" s="72">
        <f>STOCK[[#This Row],[Costo total]]*STOCK[[#This Row],[Entradas]]</f>
        <v>28.3111111111111</v>
      </c>
      <c r="U25" s="72">
        <f>STOCK[[#This Row],[Stock Actual]]*STOCK[[#This Row],[Costo total]]</f>
        <v>21.2333333333333</v>
      </c>
      <c r="V25" s="73">
        <v>12</v>
      </c>
      <c r="W25" s="67"/>
      <c r="X25" s="67"/>
      <c r="Y25" s="67"/>
      <c r="Z25" s="67"/>
      <c r="AA25" s="67"/>
      <c r="AB25" s="68"/>
      <c r="AC25" s="69"/>
      <c r="AD25" s="70"/>
      <c r="AE25" s="70"/>
      <c r="AF25" s="68"/>
      <c r="AG25" s="71"/>
      <c r="AH25" s="72"/>
      <c r="AI25" s="72"/>
      <c r="AJ25" s="72"/>
      <c r="AK25" s="72"/>
      <c r="AL25" s="72"/>
      <c r="AM25" s="72"/>
    </row>
    <row r="26" s="49" customFormat="1" customHeight="1" spans="1:39">
      <c r="A26" s="67" t="s">
        <v>16466</v>
      </c>
      <c r="B26" s="67" t="s">
        <v>16410</v>
      </c>
      <c r="C26" s="67" t="s">
        <v>16467</v>
      </c>
      <c r="D26" s="67" t="s">
        <v>16404</v>
      </c>
      <c r="E26" s="67" t="s">
        <v>16388</v>
      </c>
      <c r="F26" s="68">
        <v>15</v>
      </c>
      <c r="G26" s="69">
        <v>1</v>
      </c>
      <c r="H26" s="70">
        <f>SUMIFS(VENTAS[Cantidad],VENTAS[Código del producto Vendido],STOCK[[#This Row],[Code]])</f>
        <v>0</v>
      </c>
      <c r="I26" s="70">
        <f>STOCK[[#This Row],[Entradas]]-STOCK[[#This Row],[Salidas]]</f>
        <v>1</v>
      </c>
      <c r="J26" s="68">
        <f>STOCK[[#This Row],[Precio Final]]*10%</f>
        <v>1.5</v>
      </c>
      <c r="K26" s="71">
        <v>6.27777777777778</v>
      </c>
      <c r="L26" s="72">
        <v>0</v>
      </c>
      <c r="M26" s="72">
        <f>STOCK[[#This Row],[Costo Unitario (USD)]]+STOCK[[#This Row],[Costo Envío (USD)]]+STOCK[[#This Row],[Comisión 10%]]</f>
        <v>7.77777777777778</v>
      </c>
      <c r="N26" s="72">
        <f t="shared" si="0"/>
        <v>11.6666666666667</v>
      </c>
      <c r="O26" s="72">
        <f t="shared" si="1"/>
        <v>15</v>
      </c>
      <c r="P26" s="72">
        <f>STOCK[[#This Row],[Precio Final]]-STOCK[[#This Row],[Costo total]]</f>
        <v>7.22222222222222</v>
      </c>
      <c r="Q26" s="72">
        <f>STOCK[[#This Row],[Ganancia Unitaria]]*STOCK[[#This Row],[Salidas]]</f>
        <v>0</v>
      </c>
      <c r="R26" s="67"/>
      <c r="S26" s="67"/>
      <c r="T26" s="72">
        <f>STOCK[[#This Row],[Costo total]]*STOCK[[#This Row],[Entradas]]</f>
        <v>7.77777777777778</v>
      </c>
      <c r="U26" s="72">
        <f>STOCK[[#This Row],[Stock Actual]]*STOCK[[#This Row],[Costo total]]</f>
        <v>7.77777777777778</v>
      </c>
      <c r="V26" s="73">
        <v>10</v>
      </c>
      <c r="W26" s="67"/>
      <c r="X26" s="67"/>
      <c r="Y26" s="67"/>
      <c r="Z26" s="67"/>
      <c r="AA26" s="67"/>
      <c r="AB26" s="68"/>
      <c r="AC26" s="69"/>
      <c r="AD26" s="70"/>
      <c r="AE26" s="70"/>
      <c r="AF26" s="68"/>
      <c r="AG26" s="71"/>
      <c r="AH26" s="72"/>
      <c r="AI26" s="72"/>
      <c r="AJ26" s="72"/>
      <c r="AK26" s="72"/>
      <c r="AL26" s="72"/>
      <c r="AM26" s="72"/>
    </row>
    <row r="27" customHeight="1" spans="1:39">
      <c r="A27" s="67" t="s">
        <v>16468</v>
      </c>
      <c r="B27" s="67" t="s">
        <v>16410</v>
      </c>
      <c r="C27" s="67" t="s">
        <v>16469</v>
      </c>
      <c r="D27" s="67" t="s">
        <v>16404</v>
      </c>
      <c r="E27" s="67" t="s">
        <v>16388</v>
      </c>
      <c r="F27" s="68">
        <v>9</v>
      </c>
      <c r="G27" s="69">
        <v>1</v>
      </c>
      <c r="H27" s="70">
        <f>SUMIFS(VENTAS[Cantidad],VENTAS[Código del producto Vendido],STOCK[[#This Row],[Code]])</f>
        <v>0</v>
      </c>
      <c r="I27" s="70">
        <f>STOCK[[#This Row],[Entradas]]-STOCK[[#This Row],[Salidas]]</f>
        <v>1</v>
      </c>
      <c r="J27" s="68">
        <f>STOCK[[#This Row],[Precio Final]]*10%</f>
        <v>0.9</v>
      </c>
      <c r="K27" s="71">
        <v>3.5</v>
      </c>
      <c r="L27" s="72">
        <v>0</v>
      </c>
      <c r="M27" s="72">
        <f>STOCK[[#This Row],[Costo Unitario (USD)]]+STOCK[[#This Row],[Costo Envío (USD)]]+STOCK[[#This Row],[Comisión 10%]]</f>
        <v>4.4</v>
      </c>
      <c r="N27" s="72">
        <f t="shared" si="0"/>
        <v>6.6</v>
      </c>
      <c r="O27" s="72">
        <f t="shared" si="1"/>
        <v>9</v>
      </c>
      <c r="P27" s="72">
        <f>STOCK[[#This Row],[Precio Final]]-STOCK[[#This Row],[Costo total]]</f>
        <v>4.6</v>
      </c>
      <c r="Q27" s="72">
        <f>STOCK[[#This Row],[Ganancia Unitaria]]*STOCK[[#This Row],[Salidas]]</f>
        <v>0</v>
      </c>
      <c r="R27" s="67"/>
      <c r="S27" s="67"/>
      <c r="T27" s="72">
        <f>STOCK[[#This Row],[Costo total]]*STOCK[[#This Row],[Entradas]]</f>
        <v>4.4</v>
      </c>
      <c r="U27" s="72">
        <f>STOCK[[#This Row],[Stock Actual]]*STOCK[[#This Row],[Costo total]]</f>
        <v>4.4</v>
      </c>
      <c r="V27" s="73"/>
      <c r="W27" s="67"/>
      <c r="X27" s="67"/>
      <c r="Y27" s="67"/>
      <c r="Z27" s="67"/>
      <c r="AA27" s="67"/>
      <c r="AB27" s="68"/>
      <c r="AC27" s="69"/>
      <c r="AD27" s="70"/>
      <c r="AE27" s="70"/>
      <c r="AF27" s="68"/>
      <c r="AG27" s="71"/>
      <c r="AH27" s="72"/>
      <c r="AI27" s="72"/>
      <c r="AJ27" s="72"/>
      <c r="AK27" s="72"/>
      <c r="AL27" s="72"/>
      <c r="AM27" s="72"/>
    </row>
    <row r="28" s="49" customFormat="1" customHeight="1" spans="1:39">
      <c r="A28" s="67" t="s">
        <v>16470</v>
      </c>
      <c r="B28" s="67" t="s">
        <v>16410</v>
      </c>
      <c r="C28" s="67" t="s">
        <v>16471</v>
      </c>
      <c r="D28" s="67" t="s">
        <v>16404</v>
      </c>
      <c r="E28" s="67" t="s">
        <v>16388</v>
      </c>
      <c r="F28" s="68">
        <v>12</v>
      </c>
      <c r="G28" s="69">
        <v>1</v>
      </c>
      <c r="H28" s="70">
        <f>SUMIFS(VENTAS[Cantidad],VENTAS[Código del producto Vendido],STOCK[[#This Row],[Code]])</f>
        <v>0</v>
      </c>
      <c r="I28" s="70">
        <f>STOCK[[#This Row],[Entradas]]-STOCK[[#This Row],[Salidas]]</f>
        <v>1</v>
      </c>
      <c r="J28" s="68">
        <f>STOCK[[#This Row],[Precio Final]]*10%</f>
        <v>1.2</v>
      </c>
      <c r="K28" s="71">
        <v>3.61111111111111</v>
      </c>
      <c r="L28" s="72">
        <v>0</v>
      </c>
      <c r="M28" s="72">
        <f>STOCK[[#This Row],[Costo Unitario (USD)]]+STOCK[[#This Row],[Costo Envío (USD)]]+STOCK[[#This Row],[Comisión 10%]]</f>
        <v>4.81111111111111</v>
      </c>
      <c r="N28" s="72">
        <f t="shared" si="0"/>
        <v>7.21666666666667</v>
      </c>
      <c r="O28" s="72">
        <f t="shared" si="1"/>
        <v>12</v>
      </c>
      <c r="P28" s="72">
        <f>STOCK[[#This Row],[Precio Final]]-STOCK[[#This Row],[Costo total]]</f>
        <v>7.18888888888889</v>
      </c>
      <c r="Q28" s="72">
        <f>STOCK[[#This Row],[Ganancia Unitaria]]*STOCK[[#This Row],[Salidas]]</f>
        <v>0</v>
      </c>
      <c r="R28" s="67"/>
      <c r="S28" s="67"/>
      <c r="T28" s="72">
        <f>STOCK[[#This Row],[Costo total]]*STOCK[[#This Row],[Entradas]]</f>
        <v>4.81111111111111</v>
      </c>
      <c r="U28" s="72">
        <f>STOCK[[#This Row],[Stock Actual]]*STOCK[[#This Row],[Costo total]]</f>
        <v>4.81111111111111</v>
      </c>
      <c r="V28" s="73">
        <v>9</v>
      </c>
      <c r="W28" s="67"/>
      <c r="X28" s="67"/>
      <c r="Y28" s="67"/>
      <c r="Z28" s="67"/>
      <c r="AA28" s="67"/>
      <c r="AB28" s="68"/>
      <c r="AC28" s="69"/>
      <c r="AD28" s="70"/>
      <c r="AE28" s="70"/>
      <c r="AF28" s="68"/>
      <c r="AG28" s="71"/>
      <c r="AH28" s="72"/>
      <c r="AI28" s="72"/>
      <c r="AJ28" s="72"/>
      <c r="AK28" s="72"/>
      <c r="AL28" s="72"/>
      <c r="AM28" s="72"/>
    </row>
    <row r="29" s="49" customFormat="1" customHeight="1" spans="1:39">
      <c r="A29" s="67" t="s">
        <v>16472</v>
      </c>
      <c r="B29" s="67" t="s">
        <v>16473</v>
      </c>
      <c r="C29" s="67" t="s">
        <v>16474</v>
      </c>
      <c r="D29" s="67" t="s">
        <v>16475</v>
      </c>
      <c r="E29" s="67" t="s">
        <v>16388</v>
      </c>
      <c r="F29" s="68">
        <v>12</v>
      </c>
      <c r="G29" s="69">
        <v>1</v>
      </c>
      <c r="H29" s="70">
        <f>SUMIFS(VENTAS[Cantidad],VENTAS[Código del producto Vendido],STOCK[[#This Row],[Code]])</f>
        <v>0</v>
      </c>
      <c r="I29" s="70">
        <f>STOCK[[#This Row],[Entradas]]-STOCK[[#This Row],[Salidas]]</f>
        <v>1</v>
      </c>
      <c r="J29" s="68">
        <f>STOCK[[#This Row],[Precio Final]]*10%</f>
        <v>1.2</v>
      </c>
      <c r="K29" s="71">
        <v>3.83333333333333</v>
      </c>
      <c r="L29" s="72">
        <v>0</v>
      </c>
      <c r="M29" s="72">
        <f>STOCK[[#This Row],[Costo Unitario (USD)]]+STOCK[[#This Row],[Costo Envío (USD)]]+STOCK[[#This Row],[Comisión 10%]]</f>
        <v>5.03333333333333</v>
      </c>
      <c r="N29" s="72">
        <f t="shared" si="0"/>
        <v>7.54999999999999</v>
      </c>
      <c r="O29" s="72">
        <f t="shared" si="1"/>
        <v>12</v>
      </c>
      <c r="P29" s="72">
        <f>STOCK[[#This Row],[Precio Final]]-STOCK[[#This Row],[Costo total]]</f>
        <v>6.96666666666667</v>
      </c>
      <c r="Q29" s="72">
        <f>STOCK[[#This Row],[Ganancia Unitaria]]*STOCK[[#This Row],[Salidas]]</f>
        <v>0</v>
      </c>
      <c r="R29" s="67"/>
      <c r="S29" s="67"/>
      <c r="T29" s="72">
        <f>STOCK[[#This Row],[Costo total]]*STOCK[[#This Row],[Entradas]]</f>
        <v>5.03333333333333</v>
      </c>
      <c r="U29" s="72">
        <f>STOCK[[#This Row],[Stock Actual]]*STOCK[[#This Row],[Costo total]]</f>
        <v>5.03333333333333</v>
      </c>
      <c r="V29" s="73">
        <v>9</v>
      </c>
      <c r="W29" s="67"/>
      <c r="X29" s="67"/>
      <c r="Y29" s="67"/>
      <c r="Z29" s="67"/>
      <c r="AA29" s="67"/>
      <c r="AB29" s="68"/>
      <c r="AC29" s="69"/>
      <c r="AD29" s="70"/>
      <c r="AE29" s="70"/>
      <c r="AF29" s="68"/>
      <c r="AG29" s="71"/>
      <c r="AH29" s="72"/>
      <c r="AI29" s="72"/>
      <c r="AJ29" s="72"/>
      <c r="AK29" s="72"/>
      <c r="AL29" s="72"/>
      <c r="AM29" s="72"/>
    </row>
    <row r="30" customHeight="1" spans="1:39">
      <c r="A30" s="67" t="s">
        <v>16476</v>
      </c>
      <c r="B30" s="67" t="s">
        <v>16477</v>
      </c>
      <c r="C30" s="67" t="s">
        <v>16478</v>
      </c>
      <c r="D30" s="67" t="s">
        <v>16396</v>
      </c>
      <c r="E30" s="67" t="s">
        <v>16388</v>
      </c>
      <c r="F30" s="68">
        <v>15</v>
      </c>
      <c r="G30" s="69">
        <v>2</v>
      </c>
      <c r="H30" s="70">
        <f>SUMIFS(VENTAS[Cantidad],VENTAS[Código del producto Vendido],STOCK[[#This Row],[Code]])</f>
        <v>2</v>
      </c>
      <c r="I30" s="70">
        <f>STOCK[[#This Row],[Entradas]]-STOCK[[#This Row],[Salidas]]</f>
        <v>0</v>
      </c>
      <c r="J30" s="68">
        <f>STOCK[[#This Row],[Precio Final]]*10%</f>
        <v>1.5</v>
      </c>
      <c r="K30" s="71">
        <v>5.11363636363636</v>
      </c>
      <c r="L30" s="72">
        <v>0</v>
      </c>
      <c r="M30" s="72">
        <f>STOCK[[#This Row],[Costo Unitario (USD)]]+STOCK[[#This Row],[Costo Envío (USD)]]+STOCK[[#This Row],[Comisión 10%]]</f>
        <v>6.61363636363636</v>
      </c>
      <c r="N30" s="72">
        <f t="shared" si="0"/>
        <v>9.92045454545454</v>
      </c>
      <c r="O30" s="72">
        <f t="shared" si="1"/>
        <v>15</v>
      </c>
      <c r="P30" s="72">
        <f>STOCK[[#This Row],[Precio Final]]-STOCK[[#This Row],[Costo total]]</f>
        <v>8.38636363636364</v>
      </c>
      <c r="Q30" s="72">
        <f>STOCK[[#This Row],[Ganancia Unitaria]]*STOCK[[#This Row],[Salidas]]</f>
        <v>16.7727272727273</v>
      </c>
      <c r="R30" s="67"/>
      <c r="S30" s="67"/>
      <c r="T30" s="72">
        <f>STOCK[[#This Row],[Costo total]]*STOCK[[#This Row],[Entradas]]</f>
        <v>13.2272727272727</v>
      </c>
      <c r="U30" s="72">
        <f>STOCK[[#This Row],[Stock Actual]]*STOCK[[#This Row],[Costo total]]</f>
        <v>0</v>
      </c>
      <c r="V30" s="73"/>
      <c r="W30" s="67"/>
      <c r="X30" s="67"/>
      <c r="Y30" s="67"/>
      <c r="Z30" s="67"/>
      <c r="AA30" s="67"/>
      <c r="AB30" s="68"/>
      <c r="AC30" s="69"/>
      <c r="AD30" s="70"/>
      <c r="AE30" s="70"/>
      <c r="AF30" s="68"/>
      <c r="AG30" s="71"/>
      <c r="AH30" s="72"/>
      <c r="AI30" s="72"/>
      <c r="AJ30" s="72"/>
      <c r="AK30" s="72"/>
      <c r="AL30" s="72"/>
      <c r="AM30" s="72"/>
    </row>
    <row r="31" customHeight="1" spans="1:39">
      <c r="A31" s="67" t="s">
        <v>16479</v>
      </c>
      <c r="B31" s="67" t="s">
        <v>16480</v>
      </c>
      <c r="C31" s="67" t="s">
        <v>16481</v>
      </c>
      <c r="D31" s="67" t="s">
        <v>16456</v>
      </c>
      <c r="E31" s="67"/>
      <c r="F31" s="68">
        <v>40</v>
      </c>
      <c r="G31" s="69">
        <v>2</v>
      </c>
      <c r="H31" s="70">
        <f>SUMIFS(VENTAS[Cantidad],VENTAS[Código del producto Vendido],STOCK[[#This Row],[Code]])</f>
        <v>0</v>
      </c>
      <c r="I31" s="70">
        <f>STOCK[[#This Row],[Entradas]]-STOCK[[#This Row],[Salidas]]</f>
        <v>2</v>
      </c>
      <c r="J31" s="68">
        <f>STOCK[[#This Row],[Precio Final]]*10%</f>
        <v>4</v>
      </c>
      <c r="K31" s="71">
        <v>14.81</v>
      </c>
      <c r="L31" s="72">
        <v>0</v>
      </c>
      <c r="M31" s="72">
        <f>STOCK[[#This Row],[Costo Unitario (USD)]]+STOCK[[#This Row],[Costo Envío (USD)]]+STOCK[[#This Row],[Comisión 10%]]</f>
        <v>18.81</v>
      </c>
      <c r="N31" s="72">
        <f t="shared" si="0"/>
        <v>28.215</v>
      </c>
      <c r="O31" s="72">
        <f t="shared" si="1"/>
        <v>40</v>
      </c>
      <c r="P31" s="72">
        <f>STOCK[[#This Row],[Precio Final]]-STOCK[[#This Row],[Costo total]]</f>
        <v>21.19</v>
      </c>
      <c r="Q31" s="72">
        <f>STOCK[[#This Row],[Ganancia Unitaria]]*STOCK[[#This Row],[Salidas]]</f>
        <v>0</v>
      </c>
      <c r="R31" s="67"/>
      <c r="S31" s="67"/>
      <c r="T31" s="72">
        <f>STOCK[[#This Row],[Costo total]]*STOCK[[#This Row],[Entradas]]</f>
        <v>37.62</v>
      </c>
      <c r="U31" s="72">
        <f>STOCK[[#This Row],[Stock Actual]]*STOCK[[#This Row],[Costo total]]</f>
        <v>37.62</v>
      </c>
      <c r="V31" s="73"/>
      <c r="W31" s="67"/>
      <c r="X31" s="67"/>
      <c r="Y31" s="67"/>
      <c r="Z31" s="67"/>
      <c r="AA31" s="67"/>
      <c r="AB31" s="68"/>
      <c r="AC31" s="69"/>
      <c r="AD31" s="70"/>
      <c r="AE31" s="70"/>
      <c r="AF31" s="68"/>
      <c r="AG31" s="71"/>
      <c r="AH31" s="72"/>
      <c r="AI31" s="72"/>
      <c r="AJ31" s="72"/>
      <c r="AK31" s="72"/>
      <c r="AL31" s="72"/>
      <c r="AM31" s="72"/>
    </row>
    <row r="32" customHeight="1" spans="1:39">
      <c r="A32" s="67" t="s">
        <v>16482</v>
      </c>
      <c r="B32" s="67" t="s">
        <v>16483</v>
      </c>
      <c r="C32" s="67" t="s">
        <v>16484</v>
      </c>
      <c r="D32" s="67" t="s">
        <v>16475</v>
      </c>
      <c r="E32" s="67" t="s">
        <v>16388</v>
      </c>
      <c r="F32" s="68">
        <v>30</v>
      </c>
      <c r="G32" s="69">
        <v>2</v>
      </c>
      <c r="H32" s="70">
        <f>SUMIFS(VENTAS[Cantidad],VENTAS[Código del producto Vendido],STOCK[[#This Row],[Code]])</f>
        <v>0</v>
      </c>
      <c r="I32" s="70">
        <f>STOCK[[#This Row],[Entradas]]-STOCK[[#This Row],[Salidas]]</f>
        <v>2</v>
      </c>
      <c r="J32" s="68">
        <f>STOCK[[#This Row],[Precio Final]]*10%</f>
        <v>3</v>
      </c>
      <c r="K32" s="71">
        <v>15.1704545454545</v>
      </c>
      <c r="L32" s="72">
        <v>0</v>
      </c>
      <c r="M32" s="72">
        <f>STOCK[[#This Row],[Costo Unitario (USD)]]+STOCK[[#This Row],[Costo Envío (USD)]]+STOCK[[#This Row],[Comisión 10%]]</f>
        <v>18.1704545454545</v>
      </c>
      <c r="N32" s="72">
        <f t="shared" si="0"/>
        <v>27.2556818181817</v>
      </c>
      <c r="O32" s="72">
        <f t="shared" si="1"/>
        <v>30</v>
      </c>
      <c r="P32" s="72">
        <f>STOCK[[#This Row],[Precio Final]]-STOCK[[#This Row],[Costo total]]</f>
        <v>11.8295454545455</v>
      </c>
      <c r="Q32" s="72">
        <f>STOCK[[#This Row],[Ganancia Unitaria]]*STOCK[[#This Row],[Salidas]]</f>
        <v>0</v>
      </c>
      <c r="R32" s="67" t="s">
        <v>16485</v>
      </c>
      <c r="S32" s="67"/>
      <c r="T32" s="72">
        <f>STOCK[[#This Row],[Costo total]]*STOCK[[#This Row],[Entradas]]</f>
        <v>36.340909090909</v>
      </c>
      <c r="U32" s="72">
        <f>STOCK[[#This Row],[Stock Actual]]*STOCK[[#This Row],[Costo total]]</f>
        <v>36.340909090909</v>
      </c>
      <c r="V32" s="73"/>
      <c r="W32" s="67"/>
      <c r="X32" s="67"/>
      <c r="Y32" s="67"/>
      <c r="Z32" s="67"/>
      <c r="AA32" s="67"/>
      <c r="AB32" s="68"/>
      <c r="AC32" s="69"/>
      <c r="AD32" s="70"/>
      <c r="AE32" s="70"/>
      <c r="AF32" s="68"/>
      <c r="AG32" s="71"/>
      <c r="AH32" s="72"/>
      <c r="AI32" s="72"/>
      <c r="AJ32" s="72"/>
      <c r="AK32" s="72"/>
      <c r="AL32" s="72"/>
      <c r="AM32" s="72"/>
    </row>
    <row r="33" customHeight="1" spans="1:39">
      <c r="A33" s="67" t="s">
        <v>16486</v>
      </c>
      <c r="B33" s="67" t="s">
        <v>16487</v>
      </c>
      <c r="C33" s="67" t="s">
        <v>16488</v>
      </c>
      <c r="D33" s="67" t="s">
        <v>16435</v>
      </c>
      <c r="E33" s="67" t="s">
        <v>16388</v>
      </c>
      <c r="F33" s="68">
        <v>12</v>
      </c>
      <c r="G33" s="69">
        <v>1</v>
      </c>
      <c r="H33" s="70">
        <f>SUMIFS(VENTAS[Cantidad],VENTAS[Código del producto Vendido],STOCK[[#This Row],[Code]])</f>
        <v>0</v>
      </c>
      <c r="I33" s="70">
        <f>STOCK[[#This Row],[Entradas]]-STOCK[[#This Row],[Salidas]]</f>
        <v>1</v>
      </c>
      <c r="J33" s="68">
        <f>STOCK[[#This Row],[Precio Final]]*10%</f>
        <v>1.2</v>
      </c>
      <c r="K33" s="71">
        <v>5.11764705882353</v>
      </c>
      <c r="L33" s="72">
        <v>0</v>
      </c>
      <c r="M33" s="72">
        <f>STOCK[[#This Row],[Costo Unitario (USD)]]+STOCK[[#This Row],[Costo Envío (USD)]]+STOCK[[#This Row],[Comisión 10%]]</f>
        <v>6.31764705882353</v>
      </c>
      <c r="N33" s="72">
        <f t="shared" si="0"/>
        <v>9.47647058823529</v>
      </c>
      <c r="O33" s="72">
        <f t="shared" si="1"/>
        <v>12</v>
      </c>
      <c r="P33" s="72">
        <f>STOCK[[#This Row],[Precio Final]]-STOCK[[#This Row],[Costo total]]</f>
        <v>5.68235294117647</v>
      </c>
      <c r="Q33" s="72">
        <f>STOCK[[#This Row],[Ganancia Unitaria]]*STOCK[[#This Row],[Salidas]]</f>
        <v>0</v>
      </c>
      <c r="R33" s="67" t="s">
        <v>16485</v>
      </c>
      <c r="S33" s="67"/>
      <c r="T33" s="72">
        <f>STOCK[[#This Row],[Costo total]]*STOCK[[#This Row],[Entradas]]</f>
        <v>6.31764705882353</v>
      </c>
      <c r="U33" s="72">
        <f>STOCK[[#This Row],[Stock Actual]]*STOCK[[#This Row],[Costo total]]</f>
        <v>6.31764705882353</v>
      </c>
      <c r="V33" s="73"/>
      <c r="W33" s="67"/>
      <c r="X33" s="67"/>
      <c r="Y33" s="67"/>
      <c r="Z33" s="67"/>
      <c r="AA33" s="67"/>
      <c r="AB33" s="68"/>
      <c r="AC33" s="69"/>
      <c r="AD33" s="70"/>
      <c r="AE33" s="70"/>
      <c r="AF33" s="68"/>
      <c r="AG33" s="71"/>
      <c r="AH33" s="72"/>
      <c r="AI33" s="72"/>
      <c r="AJ33" s="72"/>
      <c r="AK33" s="72"/>
      <c r="AL33" s="72"/>
      <c r="AM33" s="72"/>
    </row>
    <row r="34" customHeight="1" spans="1:39">
      <c r="A34" s="67" t="s">
        <v>16489</v>
      </c>
      <c r="B34" s="67" t="s">
        <v>16490</v>
      </c>
      <c r="C34" s="67" t="s">
        <v>16488</v>
      </c>
      <c r="D34" s="67" t="s">
        <v>16404</v>
      </c>
      <c r="E34" s="67" t="s">
        <v>16388</v>
      </c>
      <c r="F34" s="68">
        <v>12</v>
      </c>
      <c r="G34" s="69">
        <v>1</v>
      </c>
      <c r="H34" s="70">
        <f>SUMIFS(VENTAS[Cantidad],VENTAS[Código del producto Vendido],STOCK[[#This Row],[Code]])</f>
        <v>0</v>
      </c>
      <c r="I34" s="70">
        <f>STOCK[[#This Row],[Entradas]]-STOCK[[#This Row],[Salidas]]</f>
        <v>1</v>
      </c>
      <c r="J34" s="68">
        <f>STOCK[[#This Row],[Precio Final]]*10%</f>
        <v>1.2</v>
      </c>
      <c r="K34" s="71">
        <v>5.11764705882353</v>
      </c>
      <c r="L34" s="72">
        <v>0</v>
      </c>
      <c r="M34" s="72">
        <f>STOCK[[#This Row],[Costo Unitario (USD)]]+STOCK[[#This Row],[Costo Envío (USD)]]+STOCK[[#This Row],[Comisión 10%]]</f>
        <v>6.31764705882353</v>
      </c>
      <c r="N34" s="72">
        <f t="shared" si="0"/>
        <v>9.47647058823529</v>
      </c>
      <c r="O34" s="72">
        <f t="shared" si="1"/>
        <v>12</v>
      </c>
      <c r="P34" s="72">
        <f>STOCK[[#This Row],[Precio Final]]-STOCK[[#This Row],[Costo total]]</f>
        <v>5.68235294117647</v>
      </c>
      <c r="Q34" s="72">
        <f>STOCK[[#This Row],[Ganancia Unitaria]]*STOCK[[#This Row],[Salidas]]</f>
        <v>0</v>
      </c>
      <c r="R34" s="67" t="s">
        <v>16485</v>
      </c>
      <c r="S34" s="67"/>
      <c r="T34" s="72">
        <f>STOCK[[#This Row],[Costo total]]*STOCK[[#This Row],[Entradas]]</f>
        <v>6.31764705882353</v>
      </c>
      <c r="U34" s="72">
        <f>STOCK[[#This Row],[Stock Actual]]*STOCK[[#This Row],[Costo total]]</f>
        <v>6.31764705882353</v>
      </c>
      <c r="V34" s="73"/>
      <c r="W34" s="67"/>
      <c r="X34" s="67"/>
      <c r="Y34" s="67"/>
      <c r="Z34" s="67"/>
      <c r="AA34" s="67"/>
      <c r="AB34" s="68"/>
      <c r="AC34" s="69"/>
      <c r="AD34" s="70"/>
      <c r="AE34" s="70"/>
      <c r="AF34" s="68"/>
      <c r="AG34" s="71"/>
      <c r="AH34" s="72"/>
      <c r="AI34" s="72"/>
      <c r="AJ34" s="72"/>
      <c r="AK34" s="72"/>
      <c r="AL34" s="72"/>
      <c r="AM34" s="72"/>
    </row>
    <row r="35" customHeight="1" spans="1:39">
      <c r="A35" s="67" t="s">
        <v>16491</v>
      </c>
      <c r="B35" s="67" t="s">
        <v>16492</v>
      </c>
      <c r="C35" s="67" t="s">
        <v>16493</v>
      </c>
      <c r="D35" s="67" t="s">
        <v>16494</v>
      </c>
      <c r="E35" s="67" t="s">
        <v>16427</v>
      </c>
      <c r="F35" s="68">
        <v>30</v>
      </c>
      <c r="G35" s="69">
        <v>1</v>
      </c>
      <c r="H35" s="70">
        <f>SUMIFS(VENTAS[Cantidad],VENTAS[Código del producto Vendido],STOCK[[#This Row],[Code]])</f>
        <v>0</v>
      </c>
      <c r="I35" s="70">
        <f>STOCK[[#This Row],[Entradas]]-STOCK[[#This Row],[Salidas]]</f>
        <v>1</v>
      </c>
      <c r="J35" s="68">
        <f>STOCK[[#This Row],[Precio Final]]*10%</f>
        <v>3</v>
      </c>
      <c r="K35" s="71">
        <v>23.5294117647059</v>
      </c>
      <c r="L35" s="72">
        <v>0</v>
      </c>
      <c r="M35" s="72">
        <f>STOCK[[#This Row],[Costo Unitario (USD)]]+STOCK[[#This Row],[Costo Envío (USD)]]+STOCK[[#This Row],[Comisión 10%]]</f>
        <v>26.5294117647059</v>
      </c>
      <c r="N35" s="72">
        <f t="shared" si="0"/>
        <v>39.7941176470588</v>
      </c>
      <c r="O35" s="72">
        <f t="shared" si="1"/>
        <v>30</v>
      </c>
      <c r="P35" s="72">
        <f>STOCK[[#This Row],[Precio Final]]-STOCK[[#This Row],[Costo total]]</f>
        <v>3.4705882352941</v>
      </c>
      <c r="Q35" s="72">
        <f>STOCK[[#This Row],[Ganancia Unitaria]]*STOCK[[#This Row],[Salidas]]</f>
        <v>0</v>
      </c>
      <c r="R35" s="67"/>
      <c r="S35" s="67"/>
      <c r="T35" s="72">
        <f>STOCK[[#This Row],[Costo total]]*STOCK[[#This Row],[Entradas]]</f>
        <v>26.5294117647059</v>
      </c>
      <c r="U35" s="72">
        <f>STOCK[[#This Row],[Stock Actual]]*STOCK[[#This Row],[Costo total]]</f>
        <v>26.5294117647059</v>
      </c>
      <c r="V35" s="73"/>
      <c r="W35" s="67"/>
      <c r="X35" s="67"/>
      <c r="Y35" s="67"/>
      <c r="Z35" s="67"/>
      <c r="AA35" s="67"/>
      <c r="AB35" s="68"/>
      <c r="AC35" s="69"/>
      <c r="AD35" s="70"/>
      <c r="AE35" s="70"/>
      <c r="AF35" s="68"/>
      <c r="AG35" s="71"/>
      <c r="AH35" s="72"/>
      <c r="AI35" s="72"/>
      <c r="AJ35" s="72"/>
      <c r="AK35" s="72"/>
      <c r="AL35" s="72"/>
      <c r="AM35" s="72"/>
    </row>
    <row r="36" customHeight="1" spans="1:39">
      <c r="A36" s="67" t="s">
        <v>16495</v>
      </c>
      <c r="B36" s="67" t="s">
        <v>16442</v>
      </c>
      <c r="C36" s="67" t="s">
        <v>16496</v>
      </c>
      <c r="D36" s="67" t="s">
        <v>16404</v>
      </c>
      <c r="E36" s="67" t="s">
        <v>16427</v>
      </c>
      <c r="F36" s="68">
        <v>25</v>
      </c>
      <c r="G36" s="69">
        <v>1</v>
      </c>
      <c r="H36" s="70">
        <f>SUMIFS(VENTAS[Cantidad],VENTAS[Código del producto Vendido],STOCK[[#This Row],[Code]])</f>
        <v>1</v>
      </c>
      <c r="I36" s="70">
        <f>STOCK[[#This Row],[Entradas]]-STOCK[[#This Row],[Salidas]]</f>
        <v>0</v>
      </c>
      <c r="J36" s="68">
        <f>STOCK[[#This Row],[Precio Final]]*10%</f>
        <v>2.5</v>
      </c>
      <c r="K36" s="71">
        <v>14.1176470588235</v>
      </c>
      <c r="L36" s="72">
        <v>0</v>
      </c>
      <c r="M36" s="72">
        <f>STOCK[[#This Row],[Costo Unitario (USD)]]+STOCK[[#This Row],[Costo Envío (USD)]]+STOCK[[#This Row],[Comisión 10%]]</f>
        <v>16.6176470588235</v>
      </c>
      <c r="N36" s="72">
        <f t="shared" si="0"/>
        <v>24.9264705882353</v>
      </c>
      <c r="O36" s="72">
        <f t="shared" si="1"/>
        <v>25</v>
      </c>
      <c r="P36" s="72">
        <f>STOCK[[#This Row],[Precio Final]]-STOCK[[#This Row],[Costo total]]</f>
        <v>8.3823529411765</v>
      </c>
      <c r="Q36" s="72">
        <f>STOCK[[#This Row],[Ganancia Unitaria]]*STOCK[[#This Row],[Salidas]]</f>
        <v>8.3823529411765</v>
      </c>
      <c r="R36" s="67"/>
      <c r="S36" s="67"/>
      <c r="T36" s="72">
        <f>STOCK[[#This Row],[Costo total]]*STOCK[[#This Row],[Entradas]]</f>
        <v>16.6176470588235</v>
      </c>
      <c r="U36" s="72">
        <f>STOCK[[#This Row],[Stock Actual]]*STOCK[[#This Row],[Costo total]]</f>
        <v>0</v>
      </c>
      <c r="V36" s="73"/>
      <c r="W36" s="67"/>
      <c r="X36" s="67"/>
      <c r="Y36" s="67"/>
      <c r="Z36" s="67"/>
      <c r="AA36" s="67"/>
      <c r="AB36" s="68"/>
      <c r="AC36" s="69"/>
      <c r="AD36" s="70"/>
      <c r="AE36" s="70"/>
      <c r="AF36" s="68"/>
      <c r="AG36" s="71"/>
      <c r="AH36" s="72"/>
      <c r="AI36" s="72"/>
      <c r="AJ36" s="72"/>
      <c r="AK36" s="72"/>
      <c r="AL36" s="72"/>
      <c r="AM36" s="72"/>
    </row>
    <row r="37" customHeight="1" spans="1:39">
      <c r="A37" s="67" t="s">
        <v>16497</v>
      </c>
      <c r="B37" s="67" t="s">
        <v>16498</v>
      </c>
      <c r="C37" s="67" t="s">
        <v>16499</v>
      </c>
      <c r="D37" s="67" t="s">
        <v>16475</v>
      </c>
      <c r="E37" s="67" t="s">
        <v>16427</v>
      </c>
      <c r="F37" s="68">
        <v>30</v>
      </c>
      <c r="G37" s="69">
        <v>1</v>
      </c>
      <c r="H37" s="70">
        <f>SUMIFS(VENTAS[Cantidad],VENTAS[Código del producto Vendido],STOCK[[#This Row],[Code]])</f>
        <v>0</v>
      </c>
      <c r="I37" s="70">
        <f>STOCK[[#This Row],[Entradas]]-STOCK[[#This Row],[Salidas]]</f>
        <v>1</v>
      </c>
      <c r="J37" s="68">
        <f>STOCK[[#This Row],[Precio Final]]*10%</f>
        <v>3</v>
      </c>
      <c r="K37" s="71">
        <v>22.2941176470588</v>
      </c>
      <c r="L37" s="72">
        <v>0</v>
      </c>
      <c r="M37" s="72">
        <f>STOCK[[#This Row],[Costo Unitario (USD)]]+STOCK[[#This Row],[Costo Envío (USD)]]+STOCK[[#This Row],[Comisión 10%]]</f>
        <v>25.2941176470588</v>
      </c>
      <c r="N37" s="72">
        <f t="shared" si="0"/>
        <v>37.9411764705882</v>
      </c>
      <c r="O37" s="72">
        <f t="shared" si="1"/>
        <v>30</v>
      </c>
      <c r="P37" s="72">
        <f>STOCK[[#This Row],[Precio Final]]-STOCK[[#This Row],[Costo total]]</f>
        <v>4.7058823529412</v>
      </c>
      <c r="Q37" s="72">
        <f>STOCK[[#This Row],[Ganancia Unitaria]]*STOCK[[#This Row],[Salidas]]</f>
        <v>0</v>
      </c>
      <c r="R37" s="67"/>
      <c r="S37" s="67"/>
      <c r="T37" s="72">
        <f>STOCK[[#This Row],[Costo total]]*STOCK[[#This Row],[Entradas]]</f>
        <v>25.2941176470588</v>
      </c>
      <c r="U37" s="72">
        <f>STOCK[[#This Row],[Stock Actual]]*STOCK[[#This Row],[Costo total]]</f>
        <v>25.2941176470588</v>
      </c>
      <c r="V37" s="73"/>
      <c r="W37" s="67"/>
      <c r="X37" s="67"/>
      <c r="Y37" s="67"/>
      <c r="Z37" s="67"/>
      <c r="AA37" s="67"/>
      <c r="AB37" s="68"/>
      <c r="AC37" s="69"/>
      <c r="AD37" s="70"/>
      <c r="AE37" s="70"/>
      <c r="AF37" s="68"/>
      <c r="AG37" s="71"/>
      <c r="AH37" s="72"/>
      <c r="AI37" s="72"/>
      <c r="AJ37" s="72"/>
      <c r="AK37" s="72"/>
      <c r="AL37" s="72"/>
      <c r="AM37" s="72"/>
    </row>
    <row r="38" customHeight="1" spans="1:39">
      <c r="A38" s="67" t="s">
        <v>16500</v>
      </c>
      <c r="B38" s="67" t="s">
        <v>16501</v>
      </c>
      <c r="C38" s="67" t="s">
        <v>16502</v>
      </c>
      <c r="D38" s="67" t="s">
        <v>16404</v>
      </c>
      <c r="E38" s="67" t="s">
        <v>16388</v>
      </c>
      <c r="F38" s="68">
        <v>20</v>
      </c>
      <c r="G38" s="69">
        <v>1</v>
      </c>
      <c r="H38" s="70">
        <f>SUMIFS(VENTAS[Cantidad],VENTAS[Código del producto Vendido],STOCK[[#This Row],[Code]])</f>
        <v>0</v>
      </c>
      <c r="I38" s="70">
        <f>STOCK[[#This Row],[Entradas]]-STOCK[[#This Row],[Salidas]]</f>
        <v>1</v>
      </c>
      <c r="J38" s="68">
        <f>STOCK[[#This Row],[Precio Final]]*10%</f>
        <v>2</v>
      </c>
      <c r="K38" s="71">
        <v>12.05</v>
      </c>
      <c r="L38" s="72">
        <v>1</v>
      </c>
      <c r="M38" s="72">
        <f>STOCK[[#This Row],[Costo Unitario (USD)]]+STOCK[[#This Row],[Costo Envío (USD)]]+STOCK[[#This Row],[Comisión 10%]]</f>
        <v>15.05</v>
      </c>
      <c r="N38" s="72">
        <f t="shared" si="0"/>
        <v>22.575</v>
      </c>
      <c r="O38" s="72">
        <f t="shared" si="1"/>
        <v>20</v>
      </c>
      <c r="P38" s="72">
        <f>STOCK[[#This Row],[Precio Final]]-STOCK[[#This Row],[Costo total]]</f>
        <v>4.95</v>
      </c>
      <c r="Q38" s="72">
        <f>STOCK[[#This Row],[Ganancia Unitaria]]*STOCK[[#This Row],[Salidas]]</f>
        <v>0</v>
      </c>
      <c r="R38" s="67" t="s">
        <v>16503</v>
      </c>
      <c r="S38" s="67"/>
      <c r="T38" s="72">
        <f>STOCK[[#This Row],[Costo total]]*STOCK[[#This Row],[Entradas]]</f>
        <v>15.05</v>
      </c>
      <c r="U38" s="72">
        <f>STOCK[[#This Row],[Stock Actual]]*STOCK[[#This Row],[Costo total]]</f>
        <v>15.05</v>
      </c>
      <c r="V38" s="73"/>
      <c r="W38" s="67"/>
      <c r="X38" s="67"/>
      <c r="Y38" s="67"/>
      <c r="Z38" s="67"/>
      <c r="AA38" s="67"/>
      <c r="AB38" s="68"/>
      <c r="AC38" s="69"/>
      <c r="AD38" s="70"/>
      <c r="AE38" s="70"/>
      <c r="AF38" s="68"/>
      <c r="AG38" s="71"/>
      <c r="AH38" s="72"/>
      <c r="AI38" s="72"/>
      <c r="AJ38" s="72"/>
      <c r="AK38" s="72"/>
      <c r="AL38" s="72"/>
      <c r="AM38" s="72"/>
    </row>
    <row r="39" customHeight="1" spans="1:39">
      <c r="A39" s="67" t="s">
        <v>16504</v>
      </c>
      <c r="B39" s="67" t="s">
        <v>16505</v>
      </c>
      <c r="C39" s="67" t="s">
        <v>16506</v>
      </c>
      <c r="D39" s="67" t="s">
        <v>16408</v>
      </c>
      <c r="E39" s="67" t="s">
        <v>16388</v>
      </c>
      <c r="F39" s="68">
        <v>10</v>
      </c>
      <c r="G39" s="69">
        <v>2</v>
      </c>
      <c r="H39" s="70">
        <f>SUMIFS(VENTAS[Cantidad],VENTAS[Código del producto Vendido],STOCK[[#This Row],[Code]])</f>
        <v>0</v>
      </c>
      <c r="I39" s="70">
        <v>1</v>
      </c>
      <c r="J39" s="68">
        <f>STOCK[[#This Row],[Precio Final]]*10%</f>
        <v>1</v>
      </c>
      <c r="K39" s="71">
        <v>3.73</v>
      </c>
      <c r="L39" s="72">
        <v>5</v>
      </c>
      <c r="M39" s="72">
        <f>STOCK[[#This Row],[Costo Unitario (USD)]]+STOCK[[#This Row],[Costo Envío (USD)]]+STOCK[[#This Row],[Comisión 10%]]</f>
        <v>9.73</v>
      </c>
      <c r="N39" s="72">
        <f t="shared" si="0"/>
        <v>14.595</v>
      </c>
      <c r="O39" s="72">
        <f t="shared" si="1"/>
        <v>10</v>
      </c>
      <c r="P39" s="72">
        <f>STOCK[[#This Row],[Precio Final]]-STOCK[[#This Row],[Costo total]]</f>
        <v>0.27</v>
      </c>
      <c r="Q39" s="72">
        <f>STOCK[[#This Row],[Ganancia Unitaria]]*STOCK[[#This Row],[Salidas]]</f>
        <v>0</v>
      </c>
      <c r="R39" s="67" t="s">
        <v>16503</v>
      </c>
      <c r="S39" s="67"/>
      <c r="T39" s="72">
        <f>STOCK[[#This Row],[Costo total]]*STOCK[[#This Row],[Entradas]]</f>
        <v>19.46</v>
      </c>
      <c r="U39" s="72">
        <f>STOCK[[#This Row],[Stock Actual]]*STOCK[[#This Row],[Costo total]]</f>
        <v>9.73</v>
      </c>
      <c r="V39" s="73"/>
      <c r="W39" s="67"/>
      <c r="X39" s="67"/>
      <c r="Y39" s="67"/>
      <c r="Z39" s="67"/>
      <c r="AA39" s="67"/>
      <c r="AB39" s="68"/>
      <c r="AC39" s="69"/>
      <c r="AD39" s="70"/>
      <c r="AE39" s="70"/>
      <c r="AF39" s="68"/>
      <c r="AG39" s="71"/>
      <c r="AH39" s="72"/>
      <c r="AI39" s="72"/>
      <c r="AJ39" s="72"/>
      <c r="AK39" s="72"/>
      <c r="AL39" s="72"/>
      <c r="AM39" s="72"/>
    </row>
    <row r="40" customHeight="1" spans="1:39">
      <c r="A40" s="67" t="s">
        <v>16507</v>
      </c>
      <c r="B40" s="67" t="s">
        <v>16420</v>
      </c>
      <c r="C40" s="67" t="s">
        <v>16508</v>
      </c>
      <c r="D40" s="67" t="s">
        <v>16396</v>
      </c>
      <c r="E40" s="67" t="s">
        <v>16509</v>
      </c>
      <c r="F40" s="68">
        <v>30</v>
      </c>
      <c r="G40" s="69">
        <v>3</v>
      </c>
      <c r="H40" s="70">
        <f>SUMIFS(VENTAS[Cantidad],VENTAS[Código del producto Vendido],STOCK[[#This Row],[Code]])</f>
        <v>1</v>
      </c>
      <c r="I40" s="70">
        <f>STOCK[[#This Row],[Entradas]]-STOCK[[#This Row],[Salidas]]</f>
        <v>2</v>
      </c>
      <c r="J40" s="68">
        <f>STOCK[[#This Row],[Precio Final]]*10%</f>
        <v>3</v>
      </c>
      <c r="K40" s="71">
        <v>13</v>
      </c>
      <c r="L40" s="72">
        <v>5</v>
      </c>
      <c r="M40" s="72">
        <f>STOCK[[#This Row],[Costo Unitario (USD)]]+STOCK[[#This Row],[Costo Envío (USD)]]+STOCK[[#This Row],[Comisión 10%]]</f>
        <v>21</v>
      </c>
      <c r="N40" s="72">
        <f t="shared" si="0"/>
        <v>31.5</v>
      </c>
      <c r="O40" s="72">
        <f t="shared" si="1"/>
        <v>30</v>
      </c>
      <c r="P40" s="72">
        <f>STOCK[[#This Row],[Precio Final]]-STOCK[[#This Row],[Costo total]]</f>
        <v>9</v>
      </c>
      <c r="Q40" s="72">
        <f>STOCK[[#This Row],[Ganancia Unitaria]]*STOCK[[#This Row],[Salidas]]</f>
        <v>9</v>
      </c>
      <c r="R40" s="67"/>
      <c r="S40" s="67"/>
      <c r="T40" s="72">
        <f>STOCK[[#This Row],[Costo total]]*STOCK[[#This Row],[Entradas]]</f>
        <v>63</v>
      </c>
      <c r="U40" s="72">
        <f>STOCK[[#This Row],[Stock Actual]]*STOCK[[#This Row],[Costo total]]</f>
        <v>42</v>
      </c>
      <c r="V40" s="73">
        <v>28</v>
      </c>
      <c r="W40" s="67"/>
      <c r="X40" s="67"/>
      <c r="Y40" s="67"/>
      <c r="Z40" s="67"/>
      <c r="AA40" s="67"/>
      <c r="AB40" s="68"/>
      <c r="AC40" s="69"/>
      <c r="AD40" s="70"/>
      <c r="AE40" s="70"/>
      <c r="AF40" s="68"/>
      <c r="AG40" s="71"/>
      <c r="AH40" s="72"/>
      <c r="AI40" s="72"/>
      <c r="AJ40" s="72"/>
      <c r="AK40" s="72"/>
      <c r="AL40" s="72"/>
      <c r="AM40" s="72"/>
    </row>
    <row r="41" customHeight="1" spans="1:39">
      <c r="A41" s="67" t="s">
        <v>16510</v>
      </c>
      <c r="B41" s="67" t="s">
        <v>16511</v>
      </c>
      <c r="C41" s="67" t="s">
        <v>16512</v>
      </c>
      <c r="D41" s="67" t="s">
        <v>16404</v>
      </c>
      <c r="E41" s="67" t="s">
        <v>16427</v>
      </c>
      <c r="F41" s="68">
        <v>20</v>
      </c>
      <c r="G41" s="69">
        <v>1</v>
      </c>
      <c r="H41" s="70">
        <f>SUMIFS(VENTAS[Cantidad],VENTAS[Código del producto Vendido],STOCK[[#This Row],[Code]])</f>
        <v>0</v>
      </c>
      <c r="I41" s="70">
        <f>STOCK[[#This Row],[Entradas]]-STOCK[[#This Row],[Salidas]]</f>
        <v>1</v>
      </c>
      <c r="J41" s="68">
        <f>STOCK[[#This Row],[Precio Final]]*10%</f>
        <v>2</v>
      </c>
      <c r="K41" s="71">
        <v>6</v>
      </c>
      <c r="L41" s="72">
        <v>2</v>
      </c>
      <c r="M41" s="72">
        <f>STOCK[[#This Row],[Costo Unitario (USD)]]+STOCK[[#This Row],[Costo Envío (USD)]]+STOCK[[#This Row],[Comisión 10%]]</f>
        <v>10</v>
      </c>
      <c r="N41" s="72">
        <f t="shared" si="0"/>
        <v>15</v>
      </c>
      <c r="O41" s="72">
        <f t="shared" si="1"/>
        <v>20</v>
      </c>
      <c r="P41" s="72">
        <f>STOCK[[#This Row],[Precio Final]]-STOCK[[#This Row],[Costo total]]</f>
        <v>10</v>
      </c>
      <c r="Q41" s="72">
        <f>STOCK[[#This Row],[Ganancia Unitaria]]*STOCK[[#This Row],[Salidas]]</f>
        <v>0</v>
      </c>
      <c r="R41" s="67"/>
      <c r="S41" s="67"/>
      <c r="T41" s="72">
        <f>STOCK[[#This Row],[Costo total]]*STOCK[[#This Row],[Entradas]]</f>
        <v>10</v>
      </c>
      <c r="U41" s="72">
        <f>STOCK[[#This Row],[Stock Actual]]*STOCK[[#This Row],[Costo total]]</f>
        <v>10</v>
      </c>
      <c r="V41" s="73"/>
      <c r="W41" s="67"/>
      <c r="X41" s="67"/>
      <c r="Y41" s="67"/>
      <c r="Z41" s="67"/>
      <c r="AA41" s="67"/>
      <c r="AB41" s="68"/>
      <c r="AC41" s="69"/>
      <c r="AD41" s="70"/>
      <c r="AE41" s="70"/>
      <c r="AF41" s="68"/>
      <c r="AG41" s="71"/>
      <c r="AH41" s="72"/>
      <c r="AI41" s="72"/>
      <c r="AJ41" s="72"/>
      <c r="AK41" s="72"/>
      <c r="AL41" s="72"/>
      <c r="AM41" s="72"/>
    </row>
    <row r="42" customHeight="1" spans="1:39">
      <c r="A42" s="67" t="s">
        <v>16513</v>
      </c>
      <c r="B42" s="67" t="s">
        <v>16511</v>
      </c>
      <c r="C42" s="67" t="s">
        <v>16514</v>
      </c>
      <c r="D42" s="67" t="s">
        <v>16515</v>
      </c>
      <c r="E42" s="67" t="s">
        <v>16427</v>
      </c>
      <c r="F42" s="68">
        <v>30</v>
      </c>
      <c r="G42" s="69">
        <v>1</v>
      </c>
      <c r="H42" s="70">
        <f>SUMIFS(VENTAS[Cantidad],VENTAS[Código del producto Vendido],STOCK[[#This Row],[Code]])</f>
        <v>0</v>
      </c>
      <c r="I42" s="70">
        <f>STOCK[[#This Row],[Entradas]]-STOCK[[#This Row],[Salidas]]</f>
        <v>1</v>
      </c>
      <c r="J42" s="68">
        <f>STOCK[[#This Row],[Precio Final]]*10%</f>
        <v>3</v>
      </c>
      <c r="K42" s="71">
        <v>19</v>
      </c>
      <c r="L42" s="72">
        <v>4</v>
      </c>
      <c r="M42" s="72">
        <f>STOCK[[#This Row],[Costo Unitario (USD)]]+STOCK[[#This Row],[Costo Envío (USD)]]+STOCK[[#This Row],[Comisión 10%]]</f>
        <v>26</v>
      </c>
      <c r="N42" s="72">
        <f t="shared" si="0"/>
        <v>39</v>
      </c>
      <c r="O42" s="72">
        <f t="shared" si="1"/>
        <v>30</v>
      </c>
      <c r="P42" s="72">
        <f>STOCK[[#This Row],[Precio Final]]-STOCK[[#This Row],[Costo total]]</f>
        <v>4</v>
      </c>
      <c r="Q42" s="72">
        <f>STOCK[[#This Row],[Ganancia Unitaria]]*STOCK[[#This Row],[Salidas]]</f>
        <v>0</v>
      </c>
      <c r="R42" s="67"/>
      <c r="S42" s="67"/>
      <c r="T42" s="72">
        <f>STOCK[[#This Row],[Costo total]]*STOCK[[#This Row],[Entradas]]</f>
        <v>26</v>
      </c>
      <c r="U42" s="72">
        <f>STOCK[[#This Row],[Stock Actual]]*STOCK[[#This Row],[Costo total]]</f>
        <v>26</v>
      </c>
      <c r="V42" s="73"/>
      <c r="W42" s="67"/>
      <c r="X42" s="67"/>
      <c r="Y42" s="67"/>
      <c r="Z42" s="67"/>
      <c r="AA42" s="67"/>
      <c r="AB42" s="68"/>
      <c r="AC42" s="69"/>
      <c r="AD42" s="70"/>
      <c r="AE42" s="70"/>
      <c r="AF42" s="68"/>
      <c r="AG42" s="71"/>
      <c r="AH42" s="72"/>
      <c r="AI42" s="72"/>
      <c r="AJ42" s="72"/>
      <c r="AK42" s="72"/>
      <c r="AL42" s="72"/>
      <c r="AM42" s="72"/>
    </row>
    <row r="43" customHeight="1" spans="1:39">
      <c r="A43" s="67" t="s">
        <v>16516</v>
      </c>
      <c r="B43" s="67" t="s">
        <v>16511</v>
      </c>
      <c r="C43" s="67" t="s">
        <v>16517</v>
      </c>
      <c r="D43" s="67" t="s">
        <v>16404</v>
      </c>
      <c r="E43" s="67"/>
      <c r="F43" s="68">
        <v>25</v>
      </c>
      <c r="G43" s="69">
        <v>1</v>
      </c>
      <c r="H43" s="70">
        <f>SUMIFS(VENTAS[Cantidad],VENTAS[Código del producto Vendido],STOCK[[#This Row],[Code]])</f>
        <v>1</v>
      </c>
      <c r="I43" s="70">
        <f>STOCK[[#This Row],[Entradas]]-STOCK[[#This Row],[Salidas]]</f>
        <v>0</v>
      </c>
      <c r="J43" s="68">
        <f>STOCK[[#This Row],[Precio Final]]*10%</f>
        <v>2.5</v>
      </c>
      <c r="K43" s="71">
        <v>9</v>
      </c>
      <c r="L43" s="72">
        <v>2</v>
      </c>
      <c r="M43" s="72">
        <f>STOCK[[#This Row],[Costo Unitario (USD)]]+STOCK[[#This Row],[Costo Envío (USD)]]+STOCK[[#This Row],[Comisión 10%]]</f>
        <v>13.5</v>
      </c>
      <c r="N43" s="72">
        <f t="shared" si="0"/>
        <v>20.25</v>
      </c>
      <c r="O43" s="72">
        <f t="shared" si="1"/>
        <v>25</v>
      </c>
      <c r="P43" s="72">
        <f>STOCK[[#This Row],[Precio Final]]-STOCK[[#This Row],[Costo total]]</f>
        <v>11.5</v>
      </c>
      <c r="Q43" s="72">
        <f>STOCK[[#This Row],[Ganancia Unitaria]]*STOCK[[#This Row],[Salidas]]</f>
        <v>11.5</v>
      </c>
      <c r="R43" s="67"/>
      <c r="S43" s="67"/>
      <c r="T43" s="72">
        <f>STOCK[[#This Row],[Costo total]]*STOCK[[#This Row],[Entradas]]</f>
        <v>13.5</v>
      </c>
      <c r="U43" s="72">
        <f>STOCK[[#This Row],[Stock Actual]]*STOCK[[#This Row],[Costo total]]</f>
        <v>0</v>
      </c>
      <c r="V43" s="73"/>
      <c r="W43" s="67"/>
      <c r="X43" s="67"/>
      <c r="Y43" s="67"/>
      <c r="Z43" s="67"/>
      <c r="AA43" s="67"/>
      <c r="AB43" s="68"/>
      <c r="AC43" s="69"/>
      <c r="AD43" s="70"/>
      <c r="AE43" s="70"/>
      <c r="AF43" s="68"/>
      <c r="AG43" s="71"/>
      <c r="AH43" s="72"/>
      <c r="AI43" s="72"/>
      <c r="AJ43" s="72"/>
      <c r="AK43" s="72"/>
      <c r="AL43" s="72"/>
      <c r="AM43" s="72"/>
    </row>
    <row r="44" customHeight="1" spans="1:39">
      <c r="A44" s="67" t="s">
        <v>16518</v>
      </c>
      <c r="B44" s="67" t="s">
        <v>16519</v>
      </c>
      <c r="C44" s="67" t="s">
        <v>16520</v>
      </c>
      <c r="D44" s="67" t="s">
        <v>16396</v>
      </c>
      <c r="E44" s="67" t="s">
        <v>16509</v>
      </c>
      <c r="F44" s="68">
        <v>25</v>
      </c>
      <c r="G44" s="69">
        <v>3</v>
      </c>
      <c r="H44" s="70">
        <f>SUMIFS(VENTAS[Cantidad],VENTAS[Código del producto Vendido],STOCK[[#This Row],[Code]])</f>
        <v>1</v>
      </c>
      <c r="I44" s="70">
        <f>STOCK[[#This Row],[Entradas]]-STOCK[[#This Row],[Salidas]]</f>
        <v>2</v>
      </c>
      <c r="J44" s="68">
        <f>STOCK[[#This Row],[Precio Final]]*10%</f>
        <v>2.5</v>
      </c>
      <c r="K44" s="71">
        <v>10</v>
      </c>
      <c r="L44" s="72">
        <v>5</v>
      </c>
      <c r="M44" s="72">
        <f>STOCK[[#This Row],[Costo Unitario (USD)]]+STOCK[[#This Row],[Costo Envío (USD)]]+STOCK[[#This Row],[Comisión 10%]]</f>
        <v>17.5</v>
      </c>
      <c r="N44" s="72">
        <f t="shared" si="0"/>
        <v>26.25</v>
      </c>
      <c r="O44" s="72">
        <f t="shared" si="1"/>
        <v>25</v>
      </c>
      <c r="P44" s="72">
        <f>STOCK[[#This Row],[Precio Final]]-STOCK[[#This Row],[Costo total]]</f>
        <v>7.5</v>
      </c>
      <c r="Q44" s="72">
        <f>STOCK[[#This Row],[Ganancia Unitaria]]*STOCK[[#This Row],[Salidas]]</f>
        <v>7.5</v>
      </c>
      <c r="R44" s="67"/>
      <c r="S44" s="67"/>
      <c r="T44" s="72">
        <f>STOCK[[#This Row],[Costo total]]*STOCK[[#This Row],[Entradas]]</f>
        <v>52.5</v>
      </c>
      <c r="U44" s="72">
        <f>STOCK[[#This Row],[Stock Actual]]*STOCK[[#This Row],[Costo total]]</f>
        <v>35</v>
      </c>
      <c r="V44" s="73"/>
      <c r="W44" s="67"/>
      <c r="X44" s="67"/>
      <c r="Y44" s="67"/>
      <c r="Z44" s="67"/>
      <c r="AA44" s="67"/>
      <c r="AB44" s="68"/>
      <c r="AC44" s="69"/>
      <c r="AD44" s="70"/>
      <c r="AE44" s="70"/>
      <c r="AF44" s="68"/>
      <c r="AG44" s="71"/>
      <c r="AH44" s="72"/>
      <c r="AI44" s="72"/>
      <c r="AJ44" s="72"/>
      <c r="AK44" s="72"/>
      <c r="AL44" s="72"/>
      <c r="AM44" s="72"/>
    </row>
    <row r="45" customHeight="1" spans="1:39">
      <c r="A45" s="67" t="s">
        <v>16521</v>
      </c>
      <c r="B45" s="67" t="s">
        <v>16522</v>
      </c>
      <c r="C45" s="67" t="s">
        <v>16523</v>
      </c>
      <c r="D45" s="67" t="s">
        <v>16404</v>
      </c>
      <c r="E45" s="67" t="s">
        <v>16427</v>
      </c>
      <c r="F45" s="68">
        <v>19</v>
      </c>
      <c r="G45" s="69">
        <v>1</v>
      </c>
      <c r="H45" s="70">
        <f>SUMIFS(VENTAS[Cantidad],VENTAS[Código del producto Vendido],STOCK[[#This Row],[Code]])</f>
        <v>0</v>
      </c>
      <c r="I45" s="70">
        <f>STOCK[[#This Row],[Entradas]]-STOCK[[#This Row],[Salidas]]</f>
        <v>1</v>
      </c>
      <c r="J45" s="68">
        <f>STOCK[[#This Row],[Precio Final]]*10%</f>
        <v>1.9</v>
      </c>
      <c r="K45" s="71">
        <v>9</v>
      </c>
      <c r="L45" s="72">
        <v>2</v>
      </c>
      <c r="M45" s="72">
        <f>STOCK[[#This Row],[Costo Unitario (USD)]]+STOCK[[#This Row],[Costo Envío (USD)]]+STOCK[[#This Row],[Comisión 10%]]</f>
        <v>12.9</v>
      </c>
      <c r="N45" s="72">
        <f t="shared" si="0"/>
        <v>19.35</v>
      </c>
      <c r="O45" s="72">
        <f t="shared" si="1"/>
        <v>19</v>
      </c>
      <c r="P45" s="72">
        <f>STOCK[[#This Row],[Precio Final]]-STOCK[[#This Row],[Costo total]]</f>
        <v>6.1</v>
      </c>
      <c r="Q45" s="72">
        <f>STOCK[[#This Row],[Ganancia Unitaria]]*STOCK[[#This Row],[Salidas]]</f>
        <v>0</v>
      </c>
      <c r="R45" s="67"/>
      <c r="S45" s="67"/>
      <c r="T45" s="72">
        <f>STOCK[[#This Row],[Costo total]]*STOCK[[#This Row],[Entradas]]</f>
        <v>12.9</v>
      </c>
      <c r="U45" s="72">
        <f>STOCK[[#This Row],[Stock Actual]]*STOCK[[#This Row],[Costo total]]</f>
        <v>12.9</v>
      </c>
      <c r="V45" s="73"/>
      <c r="W45" s="67"/>
      <c r="X45" s="67"/>
      <c r="Y45" s="67"/>
      <c r="Z45" s="67"/>
      <c r="AA45" s="67"/>
      <c r="AB45" s="68"/>
      <c r="AC45" s="69"/>
      <c r="AD45" s="70"/>
      <c r="AE45" s="70"/>
      <c r="AF45" s="68"/>
      <c r="AG45" s="71"/>
      <c r="AH45" s="72"/>
      <c r="AI45" s="72"/>
      <c r="AJ45" s="72"/>
      <c r="AK45" s="72"/>
      <c r="AL45" s="72"/>
      <c r="AM45" s="72"/>
    </row>
    <row r="46" customHeight="1" spans="1:39">
      <c r="A46" s="67" t="s">
        <v>16524</v>
      </c>
      <c r="B46" s="67" t="s">
        <v>16505</v>
      </c>
      <c r="C46" s="67" t="s">
        <v>16525</v>
      </c>
      <c r="D46" s="67" t="s">
        <v>16404</v>
      </c>
      <c r="E46" s="67" t="s">
        <v>16509</v>
      </c>
      <c r="F46" s="68">
        <v>12</v>
      </c>
      <c r="G46" s="69">
        <v>2</v>
      </c>
      <c r="H46" s="70">
        <f>SUMIFS(VENTAS[Cantidad],VENTAS[Código del producto Vendido],STOCK[[#This Row],[Code]])</f>
        <v>1</v>
      </c>
      <c r="I46" s="70">
        <v>2</v>
      </c>
      <c r="J46" s="68">
        <f>STOCK[[#This Row],[Precio Final]]*10%</f>
        <v>1.2</v>
      </c>
      <c r="K46" s="71">
        <v>7</v>
      </c>
      <c r="L46" s="72">
        <v>2</v>
      </c>
      <c r="M46" s="72">
        <f>STOCK[[#This Row],[Costo Unitario (USD)]]+STOCK[[#This Row],[Costo Envío (USD)]]+STOCK[[#This Row],[Comisión 10%]]</f>
        <v>10.2</v>
      </c>
      <c r="N46" s="72">
        <f t="shared" si="0"/>
        <v>15.3</v>
      </c>
      <c r="O46" s="72">
        <f t="shared" si="1"/>
        <v>12</v>
      </c>
      <c r="P46" s="72">
        <f>STOCK[[#This Row],[Precio Final]]-STOCK[[#This Row],[Costo total]]</f>
        <v>1.8</v>
      </c>
      <c r="Q46" s="72">
        <f>STOCK[[#This Row],[Ganancia Unitaria]]*STOCK[[#This Row],[Salidas]]</f>
        <v>1.8</v>
      </c>
      <c r="R46" s="67"/>
      <c r="S46" s="67"/>
      <c r="T46" s="72">
        <f>STOCK[[#This Row],[Costo total]]*STOCK[[#This Row],[Entradas]]</f>
        <v>20.4</v>
      </c>
      <c r="U46" s="72">
        <f>STOCK[[#This Row],[Stock Actual]]*STOCK[[#This Row],[Costo total]]</f>
        <v>20.4</v>
      </c>
      <c r="V46" s="73"/>
      <c r="W46" s="67"/>
      <c r="X46" s="67"/>
      <c r="Y46" s="67"/>
      <c r="Z46" s="67"/>
      <c r="AA46" s="67"/>
      <c r="AB46" s="68"/>
      <c r="AC46" s="69"/>
      <c r="AD46" s="70"/>
      <c r="AE46" s="70"/>
      <c r="AF46" s="68"/>
      <c r="AG46" s="71"/>
      <c r="AH46" s="72"/>
      <c r="AI46" s="72"/>
      <c r="AJ46" s="72"/>
      <c r="AK46" s="72"/>
      <c r="AL46" s="72"/>
      <c r="AM46" s="72"/>
    </row>
    <row r="47" customHeight="1" spans="1:39">
      <c r="A47" s="67" t="s">
        <v>16526</v>
      </c>
      <c r="B47" s="67" t="s">
        <v>16527</v>
      </c>
      <c r="C47" s="67" t="s">
        <v>16525</v>
      </c>
      <c r="D47" s="67" t="s">
        <v>16396</v>
      </c>
      <c r="E47" s="67" t="s">
        <v>16509</v>
      </c>
      <c r="F47" s="68">
        <v>12</v>
      </c>
      <c r="G47" s="69">
        <v>5</v>
      </c>
      <c r="H47" s="70">
        <f>SUMIFS(VENTAS[Cantidad],VENTAS[Código del producto Vendido],STOCK[[#This Row],[Code]])</f>
        <v>0</v>
      </c>
      <c r="I47" s="70">
        <v>2</v>
      </c>
      <c r="J47" s="68">
        <f>STOCK[[#This Row],[Precio Final]]*10%</f>
        <v>1.2</v>
      </c>
      <c r="K47" s="71">
        <v>7</v>
      </c>
      <c r="L47" s="72">
        <v>2</v>
      </c>
      <c r="M47" s="72">
        <f>STOCK[[#This Row],[Costo Unitario (USD)]]+STOCK[[#This Row],[Costo Envío (USD)]]+STOCK[[#This Row],[Comisión 10%]]</f>
        <v>10.2</v>
      </c>
      <c r="N47" s="72">
        <f t="shared" si="0"/>
        <v>15.3</v>
      </c>
      <c r="O47" s="72">
        <f t="shared" si="1"/>
        <v>12</v>
      </c>
      <c r="P47" s="72">
        <f>STOCK[[#This Row],[Precio Final]]-STOCK[[#This Row],[Costo total]]</f>
        <v>1.8</v>
      </c>
      <c r="Q47" s="72">
        <f>STOCK[[#This Row],[Ganancia Unitaria]]*STOCK[[#This Row],[Salidas]]</f>
        <v>0</v>
      </c>
      <c r="R47" s="67"/>
      <c r="S47" s="67"/>
      <c r="T47" s="72">
        <f>STOCK[[#This Row],[Costo total]]*STOCK[[#This Row],[Entradas]]</f>
        <v>51</v>
      </c>
      <c r="U47" s="72">
        <f>STOCK[[#This Row],[Stock Actual]]*STOCK[[#This Row],[Costo total]]</f>
        <v>20.4</v>
      </c>
      <c r="V47" s="73"/>
      <c r="W47" s="67"/>
      <c r="X47" s="67"/>
      <c r="Y47" s="67"/>
      <c r="Z47" s="67"/>
      <c r="AA47" s="67"/>
      <c r="AB47" s="68"/>
      <c r="AC47" s="69"/>
      <c r="AD47" s="70"/>
      <c r="AE47" s="70"/>
      <c r="AF47" s="68"/>
      <c r="AG47" s="71"/>
      <c r="AH47" s="72"/>
      <c r="AI47" s="72"/>
      <c r="AJ47" s="72"/>
      <c r="AK47" s="72"/>
      <c r="AL47" s="72"/>
      <c r="AM47" s="72"/>
    </row>
    <row r="48" s="49" customFormat="1" customHeight="1" spans="1:39">
      <c r="A48" s="67" t="s">
        <v>16528</v>
      </c>
      <c r="B48" s="67" t="s">
        <v>16527</v>
      </c>
      <c r="C48" s="67" t="s">
        <v>16529</v>
      </c>
      <c r="D48" s="67" t="s">
        <v>16396</v>
      </c>
      <c r="E48" s="67" t="s">
        <v>16509</v>
      </c>
      <c r="F48" s="68">
        <v>12</v>
      </c>
      <c r="G48" s="69">
        <v>3</v>
      </c>
      <c r="H48" s="70">
        <f>SUMIFS(VENTAS[Cantidad],VENTAS[Código del producto Vendido],STOCK[[#This Row],[Code]])</f>
        <v>0</v>
      </c>
      <c r="I48" s="70">
        <f>STOCK[[#This Row],[Entradas]]-STOCK[[#This Row],[Salidas]]</f>
        <v>3</v>
      </c>
      <c r="J48" s="68">
        <f>STOCK[[#This Row],[Precio Final]]*10%</f>
        <v>1.2</v>
      </c>
      <c r="K48" s="71">
        <v>7</v>
      </c>
      <c r="L48" s="72">
        <v>2</v>
      </c>
      <c r="M48" s="72">
        <f>STOCK[[#This Row],[Costo Unitario (USD)]]+STOCK[[#This Row],[Costo Envío (USD)]]+STOCK[[#This Row],[Comisión 10%]]</f>
        <v>10.2</v>
      </c>
      <c r="N48" s="72">
        <f t="shared" si="0"/>
        <v>15.3</v>
      </c>
      <c r="O48" s="72">
        <f t="shared" si="1"/>
        <v>12</v>
      </c>
      <c r="P48" s="72">
        <f>STOCK[[#This Row],[Precio Final]]-STOCK[[#This Row],[Costo total]]</f>
        <v>1.8</v>
      </c>
      <c r="Q48" s="72">
        <f>STOCK[[#This Row],[Ganancia Unitaria]]*STOCK[[#This Row],[Salidas]]</f>
        <v>0</v>
      </c>
      <c r="R48" s="67"/>
      <c r="S48" s="67"/>
      <c r="T48" s="72">
        <f>STOCK[[#This Row],[Costo total]]*STOCK[[#This Row],[Entradas]]</f>
        <v>30.6</v>
      </c>
      <c r="U48" s="72">
        <f>STOCK[[#This Row],[Stock Actual]]*STOCK[[#This Row],[Costo total]]</f>
        <v>30.6</v>
      </c>
      <c r="V48" s="73"/>
      <c r="W48" s="67"/>
      <c r="X48" s="67"/>
      <c r="Y48" s="67"/>
      <c r="Z48" s="67"/>
      <c r="AA48" s="67"/>
      <c r="AB48" s="68"/>
      <c r="AC48" s="69"/>
      <c r="AD48" s="70"/>
      <c r="AE48" s="70"/>
      <c r="AF48" s="68"/>
      <c r="AG48" s="71"/>
      <c r="AH48" s="72"/>
      <c r="AI48" s="72"/>
      <c r="AJ48" s="72"/>
      <c r="AK48" s="72"/>
      <c r="AL48" s="72"/>
      <c r="AM48" s="72"/>
    </row>
    <row r="49" customHeight="1" spans="1:39">
      <c r="A49" s="67" t="s">
        <v>16530</v>
      </c>
      <c r="B49" s="67" t="s">
        <v>16531</v>
      </c>
      <c r="C49" s="67" t="s">
        <v>16532</v>
      </c>
      <c r="D49" s="67" t="s">
        <v>16396</v>
      </c>
      <c r="E49" s="67" t="s">
        <v>16509</v>
      </c>
      <c r="F49" s="68">
        <v>35</v>
      </c>
      <c r="G49" s="69">
        <v>3</v>
      </c>
      <c r="H49" s="70">
        <f>SUMIFS(VENTAS[Cantidad],VENTAS[Código del producto Vendido],STOCK[[#This Row],[Code]])</f>
        <v>0</v>
      </c>
      <c r="I49" s="70">
        <f>STOCK[[#This Row],[Entradas]]-STOCK[[#This Row],[Salidas]]</f>
        <v>3</v>
      </c>
      <c r="J49" s="68">
        <f>STOCK[[#This Row],[Precio Final]]*10%</f>
        <v>3.5</v>
      </c>
      <c r="K49" s="71">
        <v>12</v>
      </c>
      <c r="L49" s="72">
        <v>5</v>
      </c>
      <c r="M49" s="72">
        <f>STOCK[[#This Row],[Costo Unitario (USD)]]+STOCK[[#This Row],[Costo Envío (USD)]]+STOCK[[#This Row],[Comisión 10%]]</f>
        <v>20.5</v>
      </c>
      <c r="N49" s="72">
        <f t="shared" si="0"/>
        <v>30.75</v>
      </c>
      <c r="O49" s="72">
        <f t="shared" si="1"/>
        <v>35</v>
      </c>
      <c r="P49" s="72">
        <f>STOCK[[#This Row],[Precio Final]]-STOCK[[#This Row],[Costo total]]</f>
        <v>14.5</v>
      </c>
      <c r="Q49" s="72">
        <f>STOCK[[#This Row],[Ganancia Unitaria]]*STOCK[[#This Row],[Salidas]]</f>
        <v>0</v>
      </c>
      <c r="R49" s="67"/>
      <c r="S49" s="67"/>
      <c r="T49" s="72">
        <f>STOCK[[#This Row],[Costo total]]*STOCK[[#This Row],[Entradas]]</f>
        <v>61.5</v>
      </c>
      <c r="U49" s="72">
        <f>STOCK[[#This Row],[Stock Actual]]*STOCK[[#This Row],[Costo total]]</f>
        <v>61.5</v>
      </c>
      <c r="V49" s="73">
        <v>30</v>
      </c>
      <c r="W49" s="67"/>
      <c r="X49" s="67"/>
      <c r="Y49" s="67"/>
      <c r="Z49" s="67"/>
      <c r="AA49" s="67"/>
      <c r="AB49" s="68"/>
      <c r="AC49" s="69"/>
      <c r="AD49" s="70"/>
      <c r="AE49" s="70"/>
      <c r="AF49" s="68"/>
      <c r="AG49" s="71"/>
      <c r="AH49" s="72"/>
      <c r="AI49" s="72"/>
      <c r="AJ49" s="72"/>
      <c r="AK49" s="72"/>
      <c r="AL49" s="72"/>
      <c r="AM49" s="72"/>
    </row>
    <row r="50" customHeight="1" spans="1:39">
      <c r="A50" s="67" t="s">
        <v>16533</v>
      </c>
      <c r="B50" s="67" t="s">
        <v>16399</v>
      </c>
      <c r="C50" s="67" t="s">
        <v>16534</v>
      </c>
      <c r="D50" s="67" t="s">
        <v>16404</v>
      </c>
      <c r="E50" s="67" t="s">
        <v>16509</v>
      </c>
      <c r="F50" s="68">
        <v>28</v>
      </c>
      <c r="G50" s="69">
        <v>1</v>
      </c>
      <c r="H50" s="70">
        <f>SUMIFS(VENTAS[Cantidad],VENTAS[Código del producto Vendido],STOCK[[#This Row],[Code]])</f>
        <v>1</v>
      </c>
      <c r="I50" s="70">
        <f>STOCK[[#This Row],[Entradas]]-STOCK[[#This Row],[Salidas]]</f>
        <v>0</v>
      </c>
      <c r="J50" s="68">
        <f>STOCK[[#This Row],[Precio Final]]*10%</f>
        <v>2.8</v>
      </c>
      <c r="K50" s="71">
        <v>7.5</v>
      </c>
      <c r="L50" s="72">
        <v>5</v>
      </c>
      <c r="M50" s="72">
        <f>STOCK[[#This Row],[Costo Unitario (USD)]]+STOCK[[#This Row],[Costo Envío (USD)]]+STOCK[[#This Row],[Comisión 10%]]</f>
        <v>15.3</v>
      </c>
      <c r="N50" s="72">
        <f t="shared" si="0"/>
        <v>22.95</v>
      </c>
      <c r="O50" s="72">
        <f t="shared" si="1"/>
        <v>28</v>
      </c>
      <c r="P50" s="72">
        <f>STOCK[[#This Row],[Precio Final]]-STOCK[[#This Row],[Costo total]]</f>
        <v>12.7</v>
      </c>
      <c r="Q50" s="72">
        <f>STOCK[[#This Row],[Ganancia Unitaria]]*STOCK[[#This Row],[Salidas]]</f>
        <v>12.7</v>
      </c>
      <c r="R50" s="67" t="s">
        <v>16535</v>
      </c>
      <c r="S50" s="67"/>
      <c r="T50" s="72">
        <f>STOCK[[#This Row],[Costo total]]*STOCK[[#This Row],[Entradas]]</f>
        <v>15.3</v>
      </c>
      <c r="U50" s="72">
        <f>STOCK[[#This Row],[Stock Actual]]*STOCK[[#This Row],[Costo total]]</f>
        <v>0</v>
      </c>
      <c r="V50" s="73"/>
      <c r="W50" s="67"/>
      <c r="X50" s="67"/>
      <c r="Y50" s="67"/>
      <c r="Z50" s="67"/>
      <c r="AA50" s="67"/>
      <c r="AB50" s="68"/>
      <c r="AC50" s="69"/>
      <c r="AD50" s="70"/>
      <c r="AE50" s="70"/>
      <c r="AF50" s="68"/>
      <c r="AG50" s="71"/>
      <c r="AH50" s="72"/>
      <c r="AI50" s="72"/>
      <c r="AJ50" s="72"/>
      <c r="AK50" s="72"/>
      <c r="AL50" s="72"/>
      <c r="AM50" s="72"/>
    </row>
    <row r="51" customHeight="1" spans="1:39">
      <c r="A51" s="67" t="s">
        <v>16536</v>
      </c>
      <c r="B51" s="67" t="s">
        <v>16537</v>
      </c>
      <c r="C51" s="67" t="s">
        <v>16534</v>
      </c>
      <c r="D51" s="67" t="s">
        <v>16408</v>
      </c>
      <c r="E51" s="67" t="s">
        <v>16509</v>
      </c>
      <c r="F51" s="68">
        <v>28</v>
      </c>
      <c r="G51" s="69">
        <v>2</v>
      </c>
      <c r="H51" s="70">
        <f>SUMIFS(VENTAS[Cantidad],VENTAS[Código del producto Vendido],STOCK[[#This Row],[Code]])</f>
        <v>0</v>
      </c>
      <c r="I51" s="70">
        <f>STOCK[[#This Row],[Entradas]]-STOCK[[#This Row],[Salidas]]</f>
        <v>2</v>
      </c>
      <c r="J51" s="68">
        <f>STOCK[[#This Row],[Precio Final]]*10%</f>
        <v>2.8</v>
      </c>
      <c r="K51" s="71">
        <v>7.5</v>
      </c>
      <c r="L51" s="72">
        <v>5</v>
      </c>
      <c r="M51" s="72">
        <f>STOCK[[#This Row],[Costo Unitario (USD)]]+STOCK[[#This Row],[Costo Envío (USD)]]+STOCK[[#This Row],[Comisión 10%]]</f>
        <v>15.3</v>
      </c>
      <c r="N51" s="72">
        <f t="shared" si="0"/>
        <v>22.95</v>
      </c>
      <c r="O51" s="72">
        <f t="shared" si="1"/>
        <v>28</v>
      </c>
      <c r="P51" s="72">
        <f>STOCK[[#This Row],[Precio Final]]-STOCK[[#This Row],[Costo total]]</f>
        <v>12.7</v>
      </c>
      <c r="Q51" s="72">
        <f>STOCK[[#This Row],[Ganancia Unitaria]]*STOCK[[#This Row],[Salidas]]</f>
        <v>0</v>
      </c>
      <c r="R51" s="67" t="s">
        <v>16535</v>
      </c>
      <c r="S51" s="67"/>
      <c r="T51" s="72">
        <f>STOCK[[#This Row],[Costo total]]*STOCK[[#This Row],[Entradas]]</f>
        <v>30.6</v>
      </c>
      <c r="U51" s="72">
        <f>STOCK[[#This Row],[Stock Actual]]*STOCK[[#This Row],[Costo total]]</f>
        <v>30.6</v>
      </c>
      <c r="V51" s="73"/>
      <c r="W51" s="67"/>
      <c r="X51" s="67"/>
      <c r="Y51" s="67"/>
      <c r="Z51" s="67"/>
      <c r="AA51" s="67"/>
      <c r="AB51" s="68"/>
      <c r="AC51" s="69"/>
      <c r="AD51" s="70"/>
      <c r="AE51" s="70"/>
      <c r="AF51" s="68"/>
      <c r="AG51" s="71"/>
      <c r="AH51" s="72"/>
      <c r="AI51" s="72"/>
      <c r="AJ51" s="72"/>
      <c r="AK51" s="72"/>
      <c r="AL51" s="72"/>
      <c r="AM51" s="72"/>
    </row>
    <row r="52" customHeight="1" spans="1:39">
      <c r="A52" s="67" t="s">
        <v>16538</v>
      </c>
      <c r="B52" s="67" t="s">
        <v>16522</v>
      </c>
      <c r="C52" s="67" t="s">
        <v>16539</v>
      </c>
      <c r="D52" s="67" t="s">
        <v>16408</v>
      </c>
      <c r="E52" s="67" t="s">
        <v>16427</v>
      </c>
      <c r="F52" s="68">
        <v>32</v>
      </c>
      <c r="G52" s="69">
        <v>1</v>
      </c>
      <c r="H52" s="70">
        <f>SUMIFS(VENTAS[Cantidad],VENTAS[Código del producto Vendido],STOCK[[#This Row],[Code]])</f>
        <v>1</v>
      </c>
      <c r="I52" s="70">
        <f>STOCK[[#This Row],[Entradas]]-STOCK[[#This Row],[Salidas]]</f>
        <v>0</v>
      </c>
      <c r="J52" s="68">
        <f>STOCK[[#This Row],[Precio Final]]*10%</f>
        <v>3.2</v>
      </c>
      <c r="K52" s="71">
        <v>11.19</v>
      </c>
      <c r="L52" s="72">
        <v>5</v>
      </c>
      <c r="M52" s="72">
        <f>STOCK[[#This Row],[Costo Unitario (USD)]]+STOCK[[#This Row],[Costo Envío (USD)]]+STOCK[[#This Row],[Comisión 10%]]</f>
        <v>19.39</v>
      </c>
      <c r="N52" s="72">
        <f t="shared" si="0"/>
        <v>29.085</v>
      </c>
      <c r="O52" s="72">
        <f t="shared" si="1"/>
        <v>32</v>
      </c>
      <c r="P52" s="72">
        <f>STOCK[[#This Row],[Precio Final]]-STOCK[[#This Row],[Costo total]]</f>
        <v>12.61</v>
      </c>
      <c r="Q52" s="72">
        <f>STOCK[[#This Row],[Ganancia Unitaria]]*STOCK[[#This Row],[Salidas]]</f>
        <v>12.61</v>
      </c>
      <c r="R52" s="67"/>
      <c r="S52" s="67"/>
      <c r="T52" s="72">
        <f>STOCK[[#This Row],[Costo total]]*STOCK[[#This Row],[Entradas]]</f>
        <v>19.39</v>
      </c>
      <c r="U52" s="72">
        <f>STOCK[[#This Row],[Stock Actual]]*STOCK[[#This Row],[Costo total]]</f>
        <v>0</v>
      </c>
      <c r="V52" s="73"/>
      <c r="W52" s="67"/>
      <c r="X52" s="67"/>
      <c r="Y52" s="67"/>
      <c r="Z52" s="67"/>
      <c r="AA52" s="67"/>
      <c r="AB52" s="68"/>
      <c r="AC52" s="69"/>
      <c r="AD52" s="70"/>
      <c r="AE52" s="70"/>
      <c r="AF52" s="68"/>
      <c r="AG52" s="71"/>
      <c r="AH52" s="72"/>
      <c r="AI52" s="72"/>
      <c r="AJ52" s="72"/>
      <c r="AK52" s="72"/>
      <c r="AL52" s="72"/>
      <c r="AM52" s="72"/>
    </row>
    <row r="53" customHeight="1" spans="1:39">
      <c r="A53" s="67" t="s">
        <v>16540</v>
      </c>
      <c r="B53" s="67" t="s">
        <v>16541</v>
      </c>
      <c r="C53" s="67" t="s">
        <v>16539</v>
      </c>
      <c r="D53" s="67" t="s">
        <v>16475</v>
      </c>
      <c r="E53" s="67" t="s">
        <v>16427</v>
      </c>
      <c r="F53" s="68">
        <v>32</v>
      </c>
      <c r="G53" s="69">
        <v>2</v>
      </c>
      <c r="H53" s="70">
        <f>SUMIFS(VENTAS[Cantidad],VENTAS[Código del producto Vendido],STOCK[[#This Row],[Code]])</f>
        <v>0</v>
      </c>
      <c r="I53" s="70">
        <f>STOCK[[#This Row],[Entradas]]-STOCK[[#This Row],[Salidas]]</f>
        <v>2</v>
      </c>
      <c r="J53" s="68">
        <f>STOCK[[#This Row],[Precio Final]]*10%</f>
        <v>3.2</v>
      </c>
      <c r="K53" s="71">
        <v>11.19</v>
      </c>
      <c r="L53" s="72">
        <v>5</v>
      </c>
      <c r="M53" s="72">
        <f>STOCK[[#This Row],[Costo Unitario (USD)]]+STOCK[[#This Row],[Costo Envío (USD)]]+STOCK[[#This Row],[Comisión 10%]]</f>
        <v>19.39</v>
      </c>
      <c r="N53" s="72">
        <f t="shared" si="0"/>
        <v>29.085</v>
      </c>
      <c r="O53" s="72">
        <f t="shared" si="1"/>
        <v>32</v>
      </c>
      <c r="P53" s="72">
        <f>STOCK[[#This Row],[Precio Final]]-STOCK[[#This Row],[Costo total]]</f>
        <v>12.61</v>
      </c>
      <c r="Q53" s="72">
        <f>STOCK[[#This Row],[Ganancia Unitaria]]*STOCK[[#This Row],[Salidas]]</f>
        <v>0</v>
      </c>
      <c r="R53" s="67"/>
      <c r="S53" s="67"/>
      <c r="T53" s="72">
        <f>STOCK[[#This Row],[Costo total]]*STOCK[[#This Row],[Entradas]]</f>
        <v>38.78</v>
      </c>
      <c r="U53" s="72">
        <f>STOCK[[#This Row],[Stock Actual]]*STOCK[[#This Row],[Costo total]]</f>
        <v>38.78</v>
      </c>
      <c r="V53" s="73"/>
      <c r="W53" s="67"/>
      <c r="X53" s="67"/>
      <c r="Y53" s="67"/>
      <c r="Z53" s="67"/>
      <c r="AA53" s="67"/>
      <c r="AB53" s="68"/>
      <c r="AC53" s="69"/>
      <c r="AD53" s="70"/>
      <c r="AE53" s="70"/>
      <c r="AF53" s="68"/>
      <c r="AG53" s="71"/>
      <c r="AH53" s="72"/>
      <c r="AI53" s="72"/>
      <c r="AJ53" s="72"/>
      <c r="AK53" s="72"/>
      <c r="AL53" s="72"/>
      <c r="AM53" s="72"/>
    </row>
    <row r="54" customHeight="1" spans="1:39">
      <c r="A54" s="67" t="s">
        <v>16542</v>
      </c>
      <c r="B54" s="67" t="s">
        <v>16522</v>
      </c>
      <c r="C54" s="67" t="s">
        <v>16539</v>
      </c>
      <c r="D54" s="67" t="s">
        <v>16404</v>
      </c>
      <c r="E54" s="67" t="s">
        <v>16427</v>
      </c>
      <c r="F54" s="68">
        <v>32</v>
      </c>
      <c r="G54" s="69">
        <v>3</v>
      </c>
      <c r="H54" s="70">
        <f>SUMIFS(VENTAS[Cantidad],VENTAS[Código del producto Vendido],STOCK[[#This Row],[Code]])</f>
        <v>0</v>
      </c>
      <c r="I54" s="70">
        <f>STOCK[[#This Row],[Entradas]]-STOCK[[#This Row],[Salidas]]</f>
        <v>3</v>
      </c>
      <c r="J54" s="68">
        <f>STOCK[[#This Row],[Precio Final]]*10%</f>
        <v>3.2</v>
      </c>
      <c r="K54" s="71">
        <v>11.19</v>
      </c>
      <c r="L54" s="72">
        <v>5</v>
      </c>
      <c r="M54" s="72">
        <f>STOCK[[#This Row],[Costo Unitario (USD)]]+STOCK[[#This Row],[Costo Envío (USD)]]+STOCK[[#This Row],[Comisión 10%]]</f>
        <v>19.39</v>
      </c>
      <c r="N54" s="72">
        <f t="shared" si="0"/>
        <v>29.085</v>
      </c>
      <c r="O54" s="72">
        <f t="shared" si="1"/>
        <v>32</v>
      </c>
      <c r="P54" s="72">
        <f>STOCK[[#This Row],[Precio Final]]-STOCK[[#This Row],[Costo total]]</f>
        <v>12.61</v>
      </c>
      <c r="Q54" s="72">
        <f>STOCK[[#This Row],[Ganancia Unitaria]]*STOCK[[#This Row],[Salidas]]</f>
        <v>0</v>
      </c>
      <c r="R54" s="67"/>
      <c r="S54" s="67"/>
      <c r="T54" s="72">
        <f>STOCK[[#This Row],[Costo total]]*STOCK[[#This Row],[Entradas]]</f>
        <v>58.17</v>
      </c>
      <c r="U54" s="72">
        <f>STOCK[[#This Row],[Stock Actual]]*STOCK[[#This Row],[Costo total]]</f>
        <v>58.17</v>
      </c>
      <c r="V54" s="73"/>
      <c r="W54" s="67"/>
      <c r="X54" s="67"/>
      <c r="Y54" s="67"/>
      <c r="Z54" s="67"/>
      <c r="AA54" s="67"/>
      <c r="AB54" s="68"/>
      <c r="AC54" s="69"/>
      <c r="AD54" s="70"/>
      <c r="AE54" s="70"/>
      <c r="AF54" s="68"/>
      <c r="AG54" s="71"/>
      <c r="AH54" s="72"/>
      <c r="AI54" s="72"/>
      <c r="AJ54" s="72"/>
      <c r="AK54" s="72"/>
      <c r="AL54" s="72"/>
      <c r="AM54" s="72"/>
    </row>
    <row r="55" s="49" customFormat="1" customHeight="1" spans="1:39">
      <c r="A55" s="67" t="s">
        <v>16543</v>
      </c>
      <c r="B55" s="67" t="s">
        <v>16522</v>
      </c>
      <c r="C55" s="67" t="s">
        <v>16544</v>
      </c>
      <c r="D55" s="67" t="s">
        <v>16404</v>
      </c>
      <c r="E55" s="67" t="s">
        <v>16427</v>
      </c>
      <c r="F55" s="68">
        <v>35</v>
      </c>
      <c r="G55" s="69">
        <v>1</v>
      </c>
      <c r="H55" s="70">
        <f>SUMIFS(VENTAS[Cantidad],VENTAS[Código del producto Vendido],STOCK[[#This Row],[Code]])</f>
        <v>0</v>
      </c>
      <c r="I55" s="70">
        <f>STOCK[[#This Row],[Entradas]]-STOCK[[#This Row],[Salidas]]</f>
        <v>1</v>
      </c>
      <c r="J55" s="68">
        <f>STOCK[[#This Row],[Precio Final]]*10%</f>
        <v>3.5</v>
      </c>
      <c r="K55" s="71">
        <v>15</v>
      </c>
      <c r="L55" s="72">
        <v>5</v>
      </c>
      <c r="M55" s="72">
        <f>STOCK[[#This Row],[Costo Unitario (USD)]]+STOCK[[#This Row],[Costo Envío (USD)]]+STOCK[[#This Row],[Comisión 10%]]</f>
        <v>23.5</v>
      </c>
      <c r="N55" s="72">
        <f t="shared" si="0"/>
        <v>35.25</v>
      </c>
      <c r="O55" s="72">
        <f t="shared" si="1"/>
        <v>35</v>
      </c>
      <c r="P55" s="72">
        <f>STOCK[[#This Row],[Precio Final]]-STOCK[[#This Row],[Costo total]]</f>
        <v>11.5</v>
      </c>
      <c r="Q55" s="72">
        <f>STOCK[[#This Row],[Ganancia Unitaria]]*STOCK[[#This Row],[Salidas]]</f>
        <v>0</v>
      </c>
      <c r="R55" s="67"/>
      <c r="S55" s="67"/>
      <c r="T55" s="72">
        <f>STOCK[[#This Row],[Costo total]]*STOCK[[#This Row],[Entradas]]</f>
        <v>23.5</v>
      </c>
      <c r="U55" s="72">
        <f>STOCK[[#This Row],[Stock Actual]]*STOCK[[#This Row],[Costo total]]</f>
        <v>23.5</v>
      </c>
      <c r="V55" s="73"/>
      <c r="W55" s="67"/>
      <c r="X55" s="67"/>
      <c r="Y55" s="67"/>
      <c r="Z55" s="67"/>
      <c r="AA55" s="67"/>
      <c r="AB55" s="68"/>
      <c r="AC55" s="69"/>
      <c r="AD55" s="70"/>
      <c r="AE55" s="70"/>
      <c r="AF55" s="68"/>
      <c r="AG55" s="71"/>
      <c r="AH55" s="72"/>
      <c r="AI55" s="72"/>
      <c r="AJ55" s="72"/>
      <c r="AK55" s="72"/>
      <c r="AL55" s="72"/>
      <c r="AM55" s="72"/>
    </row>
    <row r="56" customHeight="1" spans="1:39">
      <c r="A56" s="67" t="s">
        <v>16545</v>
      </c>
      <c r="B56" s="67" t="s">
        <v>16522</v>
      </c>
      <c r="C56" s="67" t="s">
        <v>16546</v>
      </c>
      <c r="D56" s="67" t="s">
        <v>16547</v>
      </c>
      <c r="E56" s="67" t="s">
        <v>16427</v>
      </c>
      <c r="F56" s="68">
        <v>20</v>
      </c>
      <c r="G56" s="69">
        <v>3</v>
      </c>
      <c r="H56" s="70">
        <f>SUMIFS(VENTAS[Cantidad],VENTAS[Código del producto Vendido],STOCK[[#This Row],[Code]])</f>
        <v>0</v>
      </c>
      <c r="I56" s="70">
        <v>3</v>
      </c>
      <c r="J56" s="68">
        <f>STOCK[[#This Row],[Precio Final]]*10%</f>
        <v>2</v>
      </c>
      <c r="K56" s="71">
        <v>12</v>
      </c>
      <c r="L56" s="72">
        <v>5</v>
      </c>
      <c r="M56" s="72">
        <f>STOCK[[#This Row],[Costo Unitario (USD)]]+STOCK[[#This Row],[Costo Envío (USD)]]+STOCK[[#This Row],[Comisión 10%]]</f>
        <v>19</v>
      </c>
      <c r="N56" s="72">
        <f t="shared" si="0"/>
        <v>28.5</v>
      </c>
      <c r="O56" s="72">
        <f t="shared" si="1"/>
        <v>20</v>
      </c>
      <c r="P56" s="72">
        <f>STOCK[[#This Row],[Precio Final]]-STOCK[[#This Row],[Costo total]]</f>
        <v>1</v>
      </c>
      <c r="Q56" s="72">
        <f>STOCK[[#This Row],[Ganancia Unitaria]]*STOCK[[#This Row],[Salidas]]</f>
        <v>0</v>
      </c>
      <c r="R56" s="67"/>
      <c r="S56" s="67"/>
      <c r="T56" s="72">
        <f>STOCK[[#This Row],[Costo total]]*STOCK[[#This Row],[Entradas]]</f>
        <v>57</v>
      </c>
      <c r="U56" s="72">
        <f>STOCK[[#This Row],[Stock Actual]]*STOCK[[#This Row],[Costo total]]</f>
        <v>57</v>
      </c>
      <c r="V56" s="73"/>
      <c r="W56" s="67"/>
      <c r="X56" s="67"/>
      <c r="Y56" s="67"/>
      <c r="Z56" s="67"/>
      <c r="AA56" s="67"/>
      <c r="AB56" s="68"/>
      <c r="AC56" s="69"/>
      <c r="AD56" s="70"/>
      <c r="AE56" s="70"/>
      <c r="AF56" s="68"/>
      <c r="AG56" s="71"/>
      <c r="AH56" s="72"/>
      <c r="AI56" s="72"/>
      <c r="AJ56" s="72"/>
      <c r="AK56" s="72"/>
      <c r="AL56" s="72"/>
      <c r="AM56" s="72"/>
    </row>
    <row r="57" customHeight="1" spans="1:39">
      <c r="A57" s="67" t="s">
        <v>16548</v>
      </c>
      <c r="B57" s="67" t="s">
        <v>16511</v>
      </c>
      <c r="C57" s="67" t="s">
        <v>16549</v>
      </c>
      <c r="D57" s="67" t="s">
        <v>16408</v>
      </c>
      <c r="E57" s="67" t="s">
        <v>16427</v>
      </c>
      <c r="F57" s="68">
        <v>20</v>
      </c>
      <c r="G57" s="69">
        <v>1</v>
      </c>
      <c r="H57" s="70">
        <f>SUMIFS(VENTAS[Cantidad],VENTAS[Código del producto Vendido],STOCK[[#This Row],[Code]])</f>
        <v>0</v>
      </c>
      <c r="I57" s="70">
        <f>STOCK[[#This Row],[Entradas]]-STOCK[[#This Row],[Salidas]]</f>
        <v>1</v>
      </c>
      <c r="J57" s="68">
        <f>STOCK[[#This Row],[Precio Final]]*10%</f>
        <v>2</v>
      </c>
      <c r="K57" s="71">
        <v>12.45</v>
      </c>
      <c r="L57" s="72">
        <v>2</v>
      </c>
      <c r="M57" s="72">
        <f>STOCK[[#This Row],[Costo Unitario (USD)]]+STOCK[[#This Row],[Costo Envío (USD)]]+STOCK[[#This Row],[Comisión 10%]]</f>
        <v>16.45</v>
      </c>
      <c r="N57" s="72">
        <f t="shared" si="0"/>
        <v>24.675</v>
      </c>
      <c r="O57" s="72">
        <f t="shared" si="1"/>
        <v>20</v>
      </c>
      <c r="P57" s="72">
        <f>STOCK[[#This Row],[Precio Final]]-STOCK[[#This Row],[Costo total]]</f>
        <v>3.55</v>
      </c>
      <c r="Q57" s="72">
        <f>STOCK[[#This Row],[Ganancia Unitaria]]*STOCK[[#This Row],[Salidas]]</f>
        <v>0</v>
      </c>
      <c r="R57" s="67"/>
      <c r="S57" s="67"/>
      <c r="T57" s="72">
        <f>STOCK[[#This Row],[Costo total]]*STOCK[[#This Row],[Entradas]]</f>
        <v>16.45</v>
      </c>
      <c r="U57" s="72">
        <f>STOCK[[#This Row],[Stock Actual]]*STOCK[[#This Row],[Costo total]]</f>
        <v>16.45</v>
      </c>
      <c r="V57" s="73"/>
      <c r="W57" s="67"/>
      <c r="X57" s="67"/>
      <c r="Y57" s="67"/>
      <c r="Z57" s="67"/>
      <c r="AA57" s="67"/>
      <c r="AB57" s="68"/>
      <c r="AC57" s="69"/>
      <c r="AD57" s="70"/>
      <c r="AE57" s="70"/>
      <c r="AF57" s="68"/>
      <c r="AG57" s="71"/>
      <c r="AH57" s="72"/>
      <c r="AI57" s="72"/>
      <c r="AJ57" s="72"/>
      <c r="AK57" s="72"/>
      <c r="AL57" s="72"/>
      <c r="AM57" s="72"/>
    </row>
    <row r="58" customHeight="1" spans="1:39">
      <c r="A58" s="67" t="s">
        <v>16550</v>
      </c>
      <c r="B58" s="67" t="s">
        <v>16522</v>
      </c>
      <c r="C58" s="67" t="s">
        <v>16551</v>
      </c>
      <c r="D58" s="67" t="s">
        <v>16408</v>
      </c>
      <c r="E58" s="67" t="s">
        <v>16427</v>
      </c>
      <c r="F58" s="68">
        <v>50</v>
      </c>
      <c r="G58" s="69">
        <v>1</v>
      </c>
      <c r="H58" s="70">
        <f>SUMIFS(VENTAS[Cantidad],VENTAS[Código del producto Vendido],STOCK[[#This Row],[Code]])</f>
        <v>0</v>
      </c>
      <c r="I58" s="70">
        <f>STOCK[[#This Row],[Entradas]]-STOCK[[#This Row],[Salidas]]</f>
        <v>1</v>
      </c>
      <c r="J58" s="68">
        <f>STOCK[[#This Row],[Precio Final]]*10%</f>
        <v>5</v>
      </c>
      <c r="K58" s="71">
        <v>35</v>
      </c>
      <c r="L58" s="72">
        <v>5</v>
      </c>
      <c r="M58" s="72">
        <f>STOCK[[#This Row],[Costo Unitario (USD)]]+STOCK[[#This Row],[Costo Envío (USD)]]+STOCK[[#This Row],[Comisión 10%]]</f>
        <v>45</v>
      </c>
      <c r="N58" s="72">
        <f t="shared" si="0"/>
        <v>67.5</v>
      </c>
      <c r="O58" s="72">
        <f t="shared" si="1"/>
        <v>50</v>
      </c>
      <c r="P58" s="72">
        <f>STOCK[[#This Row],[Precio Final]]-STOCK[[#This Row],[Costo total]]</f>
        <v>5</v>
      </c>
      <c r="Q58" s="72">
        <f>STOCK[[#This Row],[Ganancia Unitaria]]*STOCK[[#This Row],[Salidas]]</f>
        <v>0</v>
      </c>
      <c r="R58" s="67"/>
      <c r="S58" s="67"/>
      <c r="T58" s="72">
        <f>STOCK[[#This Row],[Costo total]]*STOCK[[#This Row],[Entradas]]</f>
        <v>45</v>
      </c>
      <c r="U58" s="72">
        <f>STOCK[[#This Row],[Stock Actual]]*STOCK[[#This Row],[Costo total]]</f>
        <v>45</v>
      </c>
      <c r="V58" s="73"/>
      <c r="W58" s="67"/>
      <c r="X58" s="67"/>
      <c r="Y58" s="67"/>
      <c r="Z58" s="67"/>
      <c r="AA58" s="67"/>
      <c r="AB58" s="68"/>
      <c r="AC58" s="69"/>
      <c r="AD58" s="70"/>
      <c r="AE58" s="70"/>
      <c r="AF58" s="68"/>
      <c r="AG58" s="71"/>
      <c r="AH58" s="72"/>
      <c r="AI58" s="72"/>
      <c r="AJ58" s="72"/>
      <c r="AK58" s="72"/>
      <c r="AL58" s="72"/>
      <c r="AM58" s="72"/>
    </row>
    <row r="59" customHeight="1" spans="1:39">
      <c r="A59" s="67" t="s">
        <v>16552</v>
      </c>
      <c r="B59" s="67" t="s">
        <v>16522</v>
      </c>
      <c r="C59" s="67" t="s">
        <v>16553</v>
      </c>
      <c r="D59" s="67" t="s">
        <v>16408</v>
      </c>
      <c r="E59" s="67" t="s">
        <v>16427</v>
      </c>
      <c r="F59" s="68">
        <v>15</v>
      </c>
      <c r="G59" s="69">
        <v>4</v>
      </c>
      <c r="H59" s="70">
        <f>SUMIFS(VENTAS[Cantidad],VENTAS[Código del producto Vendido],STOCK[[#This Row],[Code]])</f>
        <v>0</v>
      </c>
      <c r="I59" s="70">
        <f>STOCK[[#This Row],[Entradas]]-STOCK[[#This Row],[Salidas]]</f>
        <v>4</v>
      </c>
      <c r="J59" s="68">
        <f>STOCK[[#This Row],[Precio Final]]*10%</f>
        <v>1.5</v>
      </c>
      <c r="K59" s="71">
        <v>8.88</v>
      </c>
      <c r="L59" s="72">
        <v>2</v>
      </c>
      <c r="M59" s="72">
        <f>STOCK[[#This Row],[Costo Unitario (USD)]]+STOCK[[#This Row],[Costo Envío (USD)]]+STOCK[[#This Row],[Comisión 10%]]</f>
        <v>12.38</v>
      </c>
      <c r="N59" s="72">
        <f t="shared" si="0"/>
        <v>18.57</v>
      </c>
      <c r="O59" s="72">
        <f t="shared" si="1"/>
        <v>15</v>
      </c>
      <c r="P59" s="72">
        <f>STOCK[[#This Row],[Precio Final]]-STOCK[[#This Row],[Costo total]]</f>
        <v>2.62</v>
      </c>
      <c r="Q59" s="72">
        <f>STOCK[[#This Row],[Ganancia Unitaria]]*STOCK[[#This Row],[Salidas]]</f>
        <v>0</v>
      </c>
      <c r="R59" s="67"/>
      <c r="S59" s="67"/>
      <c r="T59" s="72">
        <f>STOCK[[#This Row],[Costo total]]*STOCK[[#This Row],[Entradas]]</f>
        <v>49.52</v>
      </c>
      <c r="U59" s="72">
        <f>STOCK[[#This Row],[Stock Actual]]*STOCK[[#This Row],[Costo total]]</f>
        <v>49.52</v>
      </c>
      <c r="V59" s="73"/>
      <c r="W59" s="67"/>
      <c r="X59" s="67"/>
      <c r="Y59" s="67"/>
      <c r="Z59" s="67"/>
      <c r="AA59" s="67"/>
      <c r="AB59" s="68"/>
      <c r="AC59" s="69"/>
      <c r="AD59" s="70"/>
      <c r="AE59" s="70"/>
      <c r="AF59" s="68"/>
      <c r="AG59" s="71"/>
      <c r="AH59" s="72"/>
      <c r="AI59" s="72"/>
      <c r="AJ59" s="72"/>
      <c r="AK59" s="72"/>
      <c r="AL59" s="72"/>
      <c r="AM59" s="72"/>
    </row>
    <row r="60" customHeight="1" spans="1:39">
      <c r="A60" s="67" t="s">
        <v>16554</v>
      </c>
      <c r="B60" s="67" t="s">
        <v>16480</v>
      </c>
      <c r="C60" s="67" t="s">
        <v>16555</v>
      </c>
      <c r="D60" s="67" t="s">
        <v>16556</v>
      </c>
      <c r="E60" s="67" t="s">
        <v>16509</v>
      </c>
      <c r="F60" s="68">
        <v>15</v>
      </c>
      <c r="G60" s="69">
        <v>1</v>
      </c>
      <c r="H60" s="70">
        <f>SUMIFS(VENTAS[Cantidad],VENTAS[Código del producto Vendido],STOCK[[#This Row],[Code]])</f>
        <v>0</v>
      </c>
      <c r="I60" s="70">
        <f>STOCK[[#This Row],[Entradas]]-STOCK[[#This Row],[Salidas]]</f>
        <v>1</v>
      </c>
      <c r="J60" s="68">
        <f>STOCK[[#This Row],[Precio Final]]*10%</f>
        <v>1.5</v>
      </c>
      <c r="K60" s="71">
        <v>6.49</v>
      </c>
      <c r="L60" s="72">
        <v>3</v>
      </c>
      <c r="M60" s="72">
        <f>STOCK[[#This Row],[Costo Unitario (USD)]]+STOCK[[#This Row],[Costo Envío (USD)]]+STOCK[[#This Row],[Comisión 10%]]</f>
        <v>10.99</v>
      </c>
      <c r="N60" s="72">
        <f t="shared" si="0"/>
        <v>16.485</v>
      </c>
      <c r="O60" s="72">
        <f t="shared" si="1"/>
        <v>15</v>
      </c>
      <c r="P60" s="72">
        <f>STOCK[[#This Row],[Precio Final]]-STOCK[[#This Row],[Costo total]]</f>
        <v>4.01</v>
      </c>
      <c r="Q60" s="72">
        <f>STOCK[[#This Row],[Ganancia Unitaria]]*STOCK[[#This Row],[Salidas]]</f>
        <v>0</v>
      </c>
      <c r="R60" s="67"/>
      <c r="S60" s="67"/>
      <c r="T60" s="72">
        <f>STOCK[[#This Row],[Costo total]]*STOCK[[#This Row],[Entradas]]</f>
        <v>10.99</v>
      </c>
      <c r="U60" s="72">
        <f>STOCK[[#This Row],[Stock Actual]]*STOCK[[#This Row],[Costo total]]</f>
        <v>10.99</v>
      </c>
      <c r="V60" s="73"/>
      <c r="W60" s="67"/>
      <c r="X60" s="67"/>
      <c r="Y60" s="67"/>
      <c r="Z60" s="67"/>
      <c r="AA60" s="67"/>
      <c r="AB60" s="68"/>
      <c r="AC60" s="69"/>
      <c r="AD60" s="70"/>
      <c r="AE60" s="70"/>
      <c r="AF60" s="68"/>
      <c r="AG60" s="71"/>
      <c r="AH60" s="72"/>
      <c r="AI60" s="72"/>
      <c r="AJ60" s="72"/>
      <c r="AK60" s="72"/>
      <c r="AL60" s="72"/>
      <c r="AM60" s="72"/>
    </row>
    <row r="61" customHeight="1" spans="1:39">
      <c r="A61" s="67" t="s">
        <v>16557</v>
      </c>
      <c r="B61" s="67" t="s">
        <v>16480</v>
      </c>
      <c r="C61" s="67" t="s">
        <v>16555</v>
      </c>
      <c r="D61" s="67" t="s">
        <v>16558</v>
      </c>
      <c r="E61" s="67" t="s">
        <v>16509</v>
      </c>
      <c r="F61" s="68">
        <v>15</v>
      </c>
      <c r="G61" s="69">
        <v>1</v>
      </c>
      <c r="H61" s="70">
        <f>SUMIFS(VENTAS[Cantidad],VENTAS[Código del producto Vendido],STOCK[[#This Row],[Code]])</f>
        <v>0</v>
      </c>
      <c r="I61" s="70">
        <f>STOCK[[#This Row],[Entradas]]-STOCK[[#This Row],[Salidas]]</f>
        <v>1</v>
      </c>
      <c r="J61" s="68">
        <f>STOCK[[#This Row],[Precio Final]]*10%</f>
        <v>1.5</v>
      </c>
      <c r="K61" s="71">
        <v>6.49</v>
      </c>
      <c r="L61" s="72">
        <v>3</v>
      </c>
      <c r="M61" s="72">
        <f>STOCK[[#This Row],[Costo Unitario (USD)]]+STOCK[[#This Row],[Costo Envío (USD)]]+STOCK[[#This Row],[Comisión 10%]]</f>
        <v>10.99</v>
      </c>
      <c r="N61" s="72">
        <f t="shared" si="0"/>
        <v>16.485</v>
      </c>
      <c r="O61" s="72">
        <f t="shared" si="1"/>
        <v>15</v>
      </c>
      <c r="P61" s="72">
        <f>STOCK[[#This Row],[Precio Final]]-STOCK[[#This Row],[Costo total]]</f>
        <v>4.01</v>
      </c>
      <c r="Q61" s="72">
        <f>STOCK[[#This Row],[Ganancia Unitaria]]*STOCK[[#This Row],[Salidas]]</f>
        <v>0</v>
      </c>
      <c r="R61" s="67"/>
      <c r="S61" s="67"/>
      <c r="T61" s="72">
        <f>STOCK[[#This Row],[Costo total]]*STOCK[[#This Row],[Entradas]]</f>
        <v>10.99</v>
      </c>
      <c r="U61" s="72">
        <f>STOCK[[#This Row],[Stock Actual]]*STOCK[[#This Row],[Costo total]]</f>
        <v>10.99</v>
      </c>
      <c r="V61" s="73"/>
      <c r="W61" s="67"/>
      <c r="X61" s="67"/>
      <c r="Y61" s="67"/>
      <c r="Z61" s="67"/>
      <c r="AA61" s="67"/>
      <c r="AB61" s="68"/>
      <c r="AC61" s="69"/>
      <c r="AD61" s="70"/>
      <c r="AE61" s="70"/>
      <c r="AF61" s="68"/>
      <c r="AG61" s="71"/>
      <c r="AH61" s="72"/>
      <c r="AI61" s="72"/>
      <c r="AJ61" s="72"/>
      <c r="AK61" s="72"/>
      <c r="AL61" s="72"/>
      <c r="AM61" s="72"/>
    </row>
    <row r="62" customHeight="1" spans="1:39">
      <c r="A62" s="67" t="s">
        <v>16559</v>
      </c>
      <c r="B62" s="67" t="s">
        <v>16480</v>
      </c>
      <c r="C62" s="67" t="s">
        <v>16560</v>
      </c>
      <c r="D62" s="67" t="s">
        <v>16556</v>
      </c>
      <c r="E62" s="67" t="s">
        <v>16509</v>
      </c>
      <c r="F62" s="68">
        <v>15</v>
      </c>
      <c r="G62" s="69">
        <v>1</v>
      </c>
      <c r="H62" s="70">
        <f>SUMIFS(VENTAS[Cantidad],VENTAS[Código del producto Vendido],STOCK[[#This Row],[Code]])</f>
        <v>0</v>
      </c>
      <c r="I62" s="70">
        <f>STOCK[[#This Row],[Entradas]]-STOCK[[#This Row],[Salidas]]</f>
        <v>1</v>
      </c>
      <c r="J62" s="68">
        <f>STOCK[[#This Row],[Precio Final]]*10%</f>
        <v>1.5</v>
      </c>
      <c r="K62" s="71">
        <v>6.49</v>
      </c>
      <c r="L62" s="72">
        <v>3</v>
      </c>
      <c r="M62" s="72">
        <f>STOCK[[#This Row],[Costo Unitario (USD)]]+STOCK[[#This Row],[Costo Envío (USD)]]+STOCK[[#This Row],[Comisión 10%]]</f>
        <v>10.99</v>
      </c>
      <c r="N62" s="72">
        <f t="shared" si="0"/>
        <v>16.485</v>
      </c>
      <c r="O62" s="72">
        <f t="shared" si="1"/>
        <v>15</v>
      </c>
      <c r="P62" s="72">
        <f>STOCK[[#This Row],[Precio Final]]-STOCK[[#This Row],[Costo total]]</f>
        <v>4.01</v>
      </c>
      <c r="Q62" s="72">
        <f>STOCK[[#This Row],[Ganancia Unitaria]]*STOCK[[#This Row],[Salidas]]</f>
        <v>0</v>
      </c>
      <c r="R62" s="67"/>
      <c r="S62" s="67"/>
      <c r="T62" s="72">
        <f>STOCK[[#This Row],[Costo total]]*STOCK[[#This Row],[Entradas]]</f>
        <v>10.99</v>
      </c>
      <c r="U62" s="72">
        <f>STOCK[[#This Row],[Stock Actual]]*STOCK[[#This Row],[Costo total]]</f>
        <v>10.99</v>
      </c>
      <c r="V62" s="73"/>
      <c r="W62" s="67"/>
      <c r="X62" s="67"/>
      <c r="Y62" s="67"/>
      <c r="Z62" s="67"/>
      <c r="AA62" s="67"/>
      <c r="AB62" s="68"/>
      <c r="AC62" s="69"/>
      <c r="AD62" s="70"/>
      <c r="AE62" s="70"/>
      <c r="AF62" s="68"/>
      <c r="AG62" s="71"/>
      <c r="AH62" s="72"/>
      <c r="AI62" s="72"/>
      <c r="AJ62" s="72"/>
      <c r="AK62" s="72"/>
      <c r="AL62" s="72"/>
      <c r="AM62" s="72"/>
    </row>
    <row r="63" customHeight="1" spans="1:39">
      <c r="A63" s="67" t="s">
        <v>16561</v>
      </c>
      <c r="B63" s="67" t="s">
        <v>16480</v>
      </c>
      <c r="C63" s="67" t="s">
        <v>16560</v>
      </c>
      <c r="D63" s="67" t="s">
        <v>16558</v>
      </c>
      <c r="E63" s="67" t="s">
        <v>16509</v>
      </c>
      <c r="F63" s="68">
        <v>15</v>
      </c>
      <c r="G63" s="69">
        <v>1</v>
      </c>
      <c r="H63" s="70">
        <f>SUMIFS(VENTAS[Cantidad],VENTAS[Código del producto Vendido],STOCK[[#This Row],[Code]])</f>
        <v>1</v>
      </c>
      <c r="I63" s="70">
        <f>STOCK[[#This Row],[Entradas]]-STOCK[[#This Row],[Salidas]]</f>
        <v>0</v>
      </c>
      <c r="J63" s="68">
        <f>STOCK[[#This Row],[Precio Final]]*10%</f>
        <v>1.5</v>
      </c>
      <c r="K63" s="71">
        <v>6.49</v>
      </c>
      <c r="L63" s="72">
        <v>3</v>
      </c>
      <c r="M63" s="72">
        <f>STOCK[[#This Row],[Costo Unitario (USD)]]+STOCK[[#This Row],[Costo Envío (USD)]]+STOCK[[#This Row],[Comisión 10%]]</f>
        <v>10.99</v>
      </c>
      <c r="N63" s="72">
        <f t="shared" si="0"/>
        <v>16.485</v>
      </c>
      <c r="O63" s="72">
        <f t="shared" si="1"/>
        <v>15</v>
      </c>
      <c r="P63" s="72">
        <f>STOCK[[#This Row],[Precio Final]]-STOCK[[#This Row],[Costo total]]</f>
        <v>4.01</v>
      </c>
      <c r="Q63" s="72">
        <f>STOCK[[#This Row],[Ganancia Unitaria]]*STOCK[[#This Row],[Salidas]]</f>
        <v>4.01</v>
      </c>
      <c r="R63" s="67"/>
      <c r="S63" s="67"/>
      <c r="T63" s="72">
        <f>STOCK[[#This Row],[Costo total]]*STOCK[[#This Row],[Entradas]]</f>
        <v>10.99</v>
      </c>
      <c r="U63" s="72">
        <f>STOCK[[#This Row],[Stock Actual]]*STOCK[[#This Row],[Costo total]]</f>
        <v>0</v>
      </c>
      <c r="V63" s="73"/>
      <c r="W63" s="67"/>
      <c r="X63" s="67"/>
      <c r="Y63" s="67"/>
      <c r="Z63" s="67"/>
      <c r="AA63" s="67"/>
      <c r="AB63" s="68"/>
      <c r="AC63" s="69"/>
      <c r="AD63" s="70"/>
      <c r="AE63" s="70"/>
      <c r="AF63" s="68"/>
      <c r="AG63" s="71"/>
      <c r="AH63" s="72"/>
      <c r="AI63" s="72"/>
      <c r="AJ63" s="72"/>
      <c r="AK63" s="72"/>
      <c r="AL63" s="72"/>
      <c r="AM63" s="72"/>
    </row>
    <row r="64" customHeight="1" spans="1:39">
      <c r="A64" s="67" t="s">
        <v>16562</v>
      </c>
      <c r="B64" s="67" t="s">
        <v>16480</v>
      </c>
      <c r="C64" s="67" t="s">
        <v>16560</v>
      </c>
      <c r="D64" s="67" t="s">
        <v>16563</v>
      </c>
      <c r="E64" s="67" t="s">
        <v>16509</v>
      </c>
      <c r="F64" s="68">
        <v>15</v>
      </c>
      <c r="G64" s="69">
        <v>1</v>
      </c>
      <c r="H64" s="70">
        <f>SUMIFS(VENTAS[Cantidad],VENTAS[Código del producto Vendido],STOCK[[#This Row],[Code]])</f>
        <v>0</v>
      </c>
      <c r="I64" s="70">
        <f>STOCK[[#This Row],[Entradas]]-STOCK[[#This Row],[Salidas]]</f>
        <v>1</v>
      </c>
      <c r="J64" s="68">
        <f>STOCK[[#This Row],[Precio Final]]*10%</f>
        <v>1.5</v>
      </c>
      <c r="K64" s="71">
        <v>6.49</v>
      </c>
      <c r="L64" s="72">
        <v>3</v>
      </c>
      <c r="M64" s="72">
        <f>STOCK[[#This Row],[Costo Unitario (USD)]]+STOCK[[#This Row],[Costo Envío (USD)]]+STOCK[[#This Row],[Comisión 10%]]</f>
        <v>10.99</v>
      </c>
      <c r="N64" s="72">
        <f t="shared" si="0"/>
        <v>16.485</v>
      </c>
      <c r="O64" s="72">
        <f t="shared" si="1"/>
        <v>15</v>
      </c>
      <c r="P64" s="72">
        <f>STOCK[[#This Row],[Precio Final]]-STOCK[[#This Row],[Costo total]]</f>
        <v>4.01</v>
      </c>
      <c r="Q64" s="72">
        <f>STOCK[[#This Row],[Ganancia Unitaria]]*STOCK[[#This Row],[Salidas]]</f>
        <v>0</v>
      </c>
      <c r="R64" s="67"/>
      <c r="S64" s="67"/>
      <c r="T64" s="72">
        <f>STOCK[[#This Row],[Costo total]]*STOCK[[#This Row],[Entradas]]</f>
        <v>10.99</v>
      </c>
      <c r="U64" s="72">
        <f>STOCK[[#This Row],[Stock Actual]]*STOCK[[#This Row],[Costo total]]</f>
        <v>10.99</v>
      </c>
      <c r="V64" s="73"/>
      <c r="W64" s="67"/>
      <c r="X64" s="67"/>
      <c r="Y64" s="67"/>
      <c r="Z64" s="67"/>
      <c r="AA64" s="67"/>
      <c r="AB64" s="68"/>
      <c r="AC64" s="69"/>
      <c r="AD64" s="70"/>
      <c r="AE64" s="70"/>
      <c r="AF64" s="68"/>
      <c r="AG64" s="71"/>
      <c r="AH64" s="72"/>
      <c r="AI64" s="72"/>
      <c r="AJ64" s="72"/>
      <c r="AK64" s="72"/>
      <c r="AL64" s="72"/>
      <c r="AM64" s="72"/>
    </row>
    <row r="65" customHeight="1" spans="1:39">
      <c r="A65" s="67" t="s">
        <v>16564</v>
      </c>
      <c r="B65" s="67" t="s">
        <v>16410</v>
      </c>
      <c r="C65" s="67" t="s">
        <v>16565</v>
      </c>
      <c r="D65" s="67" t="s">
        <v>16404</v>
      </c>
      <c r="E65" s="67" t="s">
        <v>16388</v>
      </c>
      <c r="F65" s="68">
        <v>20</v>
      </c>
      <c r="G65" s="69">
        <v>1</v>
      </c>
      <c r="H65" s="70">
        <f>SUMIFS(VENTAS[Cantidad],VENTAS[Código del producto Vendido],STOCK[[#This Row],[Code]])</f>
        <v>0</v>
      </c>
      <c r="I65" s="70">
        <f>STOCK[[#This Row],[Entradas]]-STOCK[[#This Row],[Salidas]]</f>
        <v>1</v>
      </c>
      <c r="J65" s="68">
        <f>STOCK[[#This Row],[Precio Final]]*10%</f>
        <v>2</v>
      </c>
      <c r="K65" s="71">
        <v>7.16</v>
      </c>
      <c r="L65" s="72">
        <v>1.5</v>
      </c>
      <c r="M65" s="72">
        <f>STOCK[[#This Row],[Costo Unitario (USD)]]+STOCK[[#This Row],[Costo Envío (USD)]]+STOCK[[#This Row],[Comisión 10%]]</f>
        <v>10.66</v>
      </c>
      <c r="N65" s="72">
        <f t="shared" ref="N65:N128" si="2">M65*1.5</f>
        <v>15.99</v>
      </c>
      <c r="O65" s="72">
        <f t="shared" ref="O65:O128" si="3">F65</f>
        <v>20</v>
      </c>
      <c r="P65" s="72">
        <f>STOCK[[#This Row],[Precio Final]]-STOCK[[#This Row],[Costo total]]</f>
        <v>9.34</v>
      </c>
      <c r="Q65" s="72">
        <f>STOCK[[#This Row],[Ganancia Unitaria]]*STOCK[[#This Row],[Salidas]]</f>
        <v>0</v>
      </c>
      <c r="R65" s="67" t="s">
        <v>16566</v>
      </c>
      <c r="S65" s="67"/>
      <c r="T65" s="72">
        <f>STOCK[[#This Row],[Costo total]]*STOCK[[#This Row],[Entradas]]</f>
        <v>10.66</v>
      </c>
      <c r="U65" s="72">
        <f>STOCK[[#This Row],[Stock Actual]]*STOCK[[#This Row],[Costo total]]</f>
        <v>10.66</v>
      </c>
      <c r="V65" s="73">
        <v>15</v>
      </c>
      <c r="W65" s="67"/>
      <c r="X65" s="67"/>
      <c r="Y65" s="67"/>
      <c r="Z65" s="67"/>
      <c r="AA65" s="67"/>
      <c r="AB65" s="68"/>
      <c r="AC65" s="69"/>
      <c r="AD65" s="70"/>
      <c r="AE65" s="70"/>
      <c r="AF65" s="68"/>
      <c r="AG65" s="71"/>
      <c r="AH65" s="72"/>
      <c r="AI65" s="72"/>
      <c r="AJ65" s="72"/>
      <c r="AK65" s="72"/>
      <c r="AL65" s="72"/>
      <c r="AM65" s="72"/>
    </row>
    <row r="66" s="49" customFormat="1" customHeight="1" spans="1:39">
      <c r="A66" s="67" t="s">
        <v>16567</v>
      </c>
      <c r="B66" s="67" t="s">
        <v>16568</v>
      </c>
      <c r="C66" s="67" t="s">
        <v>16569</v>
      </c>
      <c r="D66" s="67" t="s">
        <v>16396</v>
      </c>
      <c r="E66" s="67" t="s">
        <v>16509</v>
      </c>
      <c r="F66" s="68">
        <v>20</v>
      </c>
      <c r="G66" s="69">
        <v>3</v>
      </c>
      <c r="H66" s="70">
        <f>SUMIFS(VENTAS[Cantidad],VENTAS[Código del producto Vendido],STOCK[[#This Row],[Code]])</f>
        <v>0</v>
      </c>
      <c r="I66" s="70">
        <f>STOCK[[#This Row],[Entradas]]-STOCK[[#This Row],[Salidas]]</f>
        <v>3</v>
      </c>
      <c r="J66" s="68">
        <f>STOCK[[#This Row],[Precio Final]]*10%</f>
        <v>2</v>
      </c>
      <c r="K66" s="71">
        <v>6</v>
      </c>
      <c r="L66" s="72">
        <v>5</v>
      </c>
      <c r="M66" s="72">
        <f>STOCK[[#This Row],[Costo Unitario (USD)]]+STOCK[[#This Row],[Costo Envío (USD)]]+STOCK[[#This Row],[Comisión 10%]]</f>
        <v>13</v>
      </c>
      <c r="N66" s="72">
        <f t="shared" si="2"/>
        <v>19.5</v>
      </c>
      <c r="O66" s="72">
        <f t="shared" si="3"/>
        <v>20</v>
      </c>
      <c r="P66" s="72">
        <f>STOCK[[#This Row],[Precio Final]]-STOCK[[#This Row],[Costo total]]</f>
        <v>7</v>
      </c>
      <c r="Q66" s="72">
        <f>STOCK[[#This Row],[Ganancia Unitaria]]*STOCK[[#This Row],[Salidas]]</f>
        <v>0</v>
      </c>
      <c r="R66" s="67"/>
      <c r="S66" s="67"/>
      <c r="T66" s="72">
        <f>STOCK[[#This Row],[Costo total]]*STOCK[[#This Row],[Entradas]]</f>
        <v>39</v>
      </c>
      <c r="U66" s="72">
        <f>STOCK[[#This Row],[Stock Actual]]*STOCK[[#This Row],[Costo total]]</f>
        <v>39</v>
      </c>
      <c r="V66" s="73"/>
      <c r="W66" s="67"/>
      <c r="X66" s="67"/>
      <c r="Y66" s="67"/>
      <c r="Z66" s="67"/>
      <c r="AA66" s="67"/>
      <c r="AB66" s="68"/>
      <c r="AC66" s="69"/>
      <c r="AD66" s="70"/>
      <c r="AE66" s="70"/>
      <c r="AF66" s="68"/>
      <c r="AG66" s="71"/>
      <c r="AH66" s="72"/>
      <c r="AI66" s="72"/>
      <c r="AJ66" s="72"/>
      <c r="AK66" s="72"/>
      <c r="AL66" s="72"/>
      <c r="AM66" s="72"/>
    </row>
    <row r="67" customHeight="1" spans="1:39">
      <c r="A67" s="67" t="s">
        <v>16570</v>
      </c>
      <c r="B67" s="67" t="s">
        <v>16571</v>
      </c>
      <c r="C67" s="67" t="s">
        <v>16572</v>
      </c>
      <c r="D67" s="67" t="s">
        <v>16475</v>
      </c>
      <c r="E67" s="67" t="s">
        <v>16388</v>
      </c>
      <c r="F67" s="68">
        <v>30</v>
      </c>
      <c r="G67" s="69">
        <v>1</v>
      </c>
      <c r="H67" s="70">
        <f>SUMIFS(VENTAS[Cantidad],VENTAS[Código del producto Vendido],STOCK[[#This Row],[Code]])</f>
        <v>1</v>
      </c>
      <c r="I67" s="70">
        <f>STOCK[[#This Row],[Entradas]]-STOCK[[#This Row],[Salidas]]</f>
        <v>0</v>
      </c>
      <c r="J67" s="68">
        <f>STOCK[[#This Row],[Precio Final]]*10%</f>
        <v>3</v>
      </c>
      <c r="K67" s="71">
        <v>9.9</v>
      </c>
      <c r="L67" s="72">
        <v>1.5</v>
      </c>
      <c r="M67" s="72">
        <f>STOCK[[#This Row],[Costo Unitario (USD)]]+STOCK[[#This Row],[Costo Envío (USD)]]+STOCK[[#This Row],[Comisión 10%]]</f>
        <v>14.4</v>
      </c>
      <c r="N67" s="72">
        <f t="shared" si="2"/>
        <v>21.6</v>
      </c>
      <c r="O67" s="72">
        <f t="shared" si="3"/>
        <v>30</v>
      </c>
      <c r="P67" s="72">
        <f>STOCK[[#This Row],[Precio Final]]-STOCK[[#This Row],[Costo total]]</f>
        <v>15.6</v>
      </c>
      <c r="Q67" s="72">
        <f>STOCK[[#This Row],[Ganancia Unitaria]]*STOCK[[#This Row],[Salidas]]</f>
        <v>15.6</v>
      </c>
      <c r="R67" s="67"/>
      <c r="S67" s="67"/>
      <c r="T67" s="72">
        <f>STOCK[[#This Row],[Costo total]]*STOCK[[#This Row],[Entradas]]</f>
        <v>14.4</v>
      </c>
      <c r="U67" s="72">
        <f>STOCK[[#This Row],[Stock Actual]]*STOCK[[#This Row],[Costo total]]</f>
        <v>0</v>
      </c>
      <c r="V67" s="73"/>
      <c r="W67" s="67"/>
      <c r="X67" s="67"/>
      <c r="Y67" s="67"/>
      <c r="Z67" s="67"/>
      <c r="AA67" s="67"/>
      <c r="AB67" s="68"/>
      <c r="AC67" s="69"/>
      <c r="AD67" s="70"/>
      <c r="AE67" s="70"/>
      <c r="AF67" s="68"/>
      <c r="AG67" s="71"/>
      <c r="AH67" s="72"/>
      <c r="AI67" s="72"/>
      <c r="AJ67" s="72"/>
      <c r="AK67" s="72"/>
      <c r="AL67" s="72"/>
      <c r="AM67" s="72"/>
    </row>
    <row r="68" customHeight="1" spans="1:39">
      <c r="A68" s="67" t="s">
        <v>16573</v>
      </c>
      <c r="B68" s="67" t="s">
        <v>16574</v>
      </c>
      <c r="C68" s="67" t="s">
        <v>16575</v>
      </c>
      <c r="D68" s="67" t="s">
        <v>16396</v>
      </c>
      <c r="E68" s="67" t="s">
        <v>16427</v>
      </c>
      <c r="F68" s="68">
        <v>30</v>
      </c>
      <c r="G68" s="69">
        <v>1</v>
      </c>
      <c r="H68" s="70">
        <f>SUMIFS(VENTAS[Cantidad],VENTAS[Código del producto Vendido],STOCK[[#This Row],[Code]])</f>
        <v>0</v>
      </c>
      <c r="I68" s="70">
        <f>STOCK[[#This Row],[Entradas]]-STOCK[[#This Row],[Salidas]]</f>
        <v>1</v>
      </c>
      <c r="J68" s="68">
        <f>STOCK[[#This Row],[Precio Final]]*10%</f>
        <v>3</v>
      </c>
      <c r="K68" s="71">
        <v>10</v>
      </c>
      <c r="L68" s="72">
        <v>3</v>
      </c>
      <c r="M68" s="72">
        <f>STOCK[[#This Row],[Costo Unitario (USD)]]+STOCK[[#This Row],[Costo Envío (USD)]]+STOCK[[#This Row],[Comisión 10%]]</f>
        <v>16</v>
      </c>
      <c r="N68" s="72">
        <f t="shared" si="2"/>
        <v>24</v>
      </c>
      <c r="O68" s="72">
        <f t="shared" si="3"/>
        <v>30</v>
      </c>
      <c r="P68" s="72">
        <f>STOCK[[#This Row],[Precio Final]]-STOCK[[#This Row],[Costo total]]</f>
        <v>14</v>
      </c>
      <c r="Q68" s="72">
        <f>STOCK[[#This Row],[Ganancia Unitaria]]*STOCK[[#This Row],[Salidas]]</f>
        <v>0</v>
      </c>
      <c r="R68" s="67"/>
      <c r="S68" s="67"/>
      <c r="T68" s="72">
        <f>STOCK[[#This Row],[Costo total]]*STOCK[[#This Row],[Entradas]]</f>
        <v>16</v>
      </c>
      <c r="U68" s="72">
        <f>STOCK[[#This Row],[Stock Actual]]*STOCK[[#This Row],[Costo total]]</f>
        <v>16</v>
      </c>
      <c r="V68" s="73">
        <v>25</v>
      </c>
      <c r="W68" s="67"/>
      <c r="X68" s="67"/>
      <c r="Y68" s="67"/>
      <c r="Z68" s="67"/>
      <c r="AA68" s="67"/>
      <c r="AB68" s="68"/>
      <c r="AC68" s="69"/>
      <c r="AD68" s="70"/>
      <c r="AE68" s="70"/>
      <c r="AF68" s="68"/>
      <c r="AG68" s="71"/>
      <c r="AH68" s="72"/>
      <c r="AI68" s="72"/>
      <c r="AJ68" s="72"/>
      <c r="AK68" s="72"/>
      <c r="AL68" s="72"/>
      <c r="AM68" s="72"/>
    </row>
    <row r="69" customHeight="1" spans="1:39">
      <c r="A69" s="67" t="s">
        <v>16576</v>
      </c>
      <c r="B69" s="67" t="s">
        <v>16577</v>
      </c>
      <c r="C69" s="67" t="s">
        <v>16578</v>
      </c>
      <c r="D69" s="67" t="s">
        <v>16404</v>
      </c>
      <c r="E69" s="67" t="s">
        <v>16579</v>
      </c>
      <c r="F69" s="68">
        <v>22</v>
      </c>
      <c r="G69" s="69">
        <v>4</v>
      </c>
      <c r="H69" s="70">
        <f>SUMIFS(VENTAS[Cantidad],VENTAS[Código del producto Vendido],STOCK[[#This Row],[Code]])</f>
        <v>2</v>
      </c>
      <c r="I69" s="70">
        <f>STOCK[[#This Row],[Entradas]]-STOCK[[#This Row],[Salidas]]</f>
        <v>2</v>
      </c>
      <c r="J69" s="68">
        <f>STOCK[[#This Row],[Precio Final]]*10%</f>
        <v>2.2</v>
      </c>
      <c r="K69" s="71">
        <v>9.35294117647059</v>
      </c>
      <c r="L69" s="72">
        <v>4</v>
      </c>
      <c r="M69" s="72">
        <f>STOCK[[#This Row],[Costo Unitario (USD)]]+STOCK[[#This Row],[Costo Envío (USD)]]+STOCK[[#This Row],[Comisión 10%]]</f>
        <v>15.5529411764706</v>
      </c>
      <c r="N69" s="72">
        <f t="shared" si="2"/>
        <v>23.3294117647059</v>
      </c>
      <c r="O69" s="72">
        <f t="shared" si="3"/>
        <v>22</v>
      </c>
      <c r="P69" s="72">
        <f>STOCK[[#This Row],[Precio Final]]-STOCK[[#This Row],[Costo total]]</f>
        <v>6.44705882352941</v>
      </c>
      <c r="Q69" s="72">
        <f>STOCK[[#This Row],[Ganancia Unitaria]]*STOCK[[#This Row],[Salidas]]</f>
        <v>12.8941176470588</v>
      </c>
      <c r="R69" s="67" t="s">
        <v>16580</v>
      </c>
      <c r="S69" s="67">
        <f>STOCK[[#This Row],[Costo Envío (USD)]]*STOCK[[#This Row],[Entradas]]</f>
        <v>16</v>
      </c>
      <c r="T69" s="72">
        <f>STOCK[[#This Row],[Costo total]]*STOCK[[#This Row],[Entradas]]</f>
        <v>62.2117647058824</v>
      </c>
      <c r="U69" s="72">
        <f>STOCK[[#This Row],[Stock Actual]]*STOCK[[#This Row],[Costo total]]</f>
        <v>31.1058823529412</v>
      </c>
      <c r="V69" s="73"/>
      <c r="W69" s="67"/>
      <c r="X69" s="67"/>
      <c r="Y69" s="67"/>
      <c r="Z69" s="67"/>
      <c r="AA69" s="67"/>
      <c r="AB69" s="68"/>
      <c r="AC69" s="69"/>
      <c r="AD69" s="70"/>
      <c r="AE69" s="70"/>
      <c r="AF69" s="68"/>
      <c r="AG69" s="71"/>
      <c r="AH69" s="72"/>
      <c r="AI69" s="72"/>
      <c r="AJ69" s="72"/>
      <c r="AK69" s="72"/>
      <c r="AL69" s="72"/>
      <c r="AM69" s="72"/>
    </row>
    <row r="70" customHeight="1" spans="1:39">
      <c r="A70" s="67" t="s">
        <v>16581</v>
      </c>
      <c r="B70" s="67" t="s">
        <v>16582</v>
      </c>
      <c r="C70" s="67" t="s">
        <v>16578</v>
      </c>
      <c r="D70" s="67" t="s">
        <v>16583</v>
      </c>
      <c r="E70" s="67" t="s">
        <v>16388</v>
      </c>
      <c r="F70" s="68">
        <v>22</v>
      </c>
      <c r="G70" s="69">
        <v>2</v>
      </c>
      <c r="H70" s="70">
        <f>SUMIFS(VENTAS[Cantidad],VENTAS[Código del producto Vendido],STOCK[[#This Row],[Code]])</f>
        <v>2</v>
      </c>
      <c r="I70" s="70">
        <f>STOCK[[#This Row],[Entradas]]-STOCK[[#This Row],[Salidas]]</f>
        <v>0</v>
      </c>
      <c r="J70" s="68">
        <f>STOCK[[#This Row],[Precio Final]]*10%</f>
        <v>2.2</v>
      </c>
      <c r="K70" s="71">
        <v>9.35294117647059</v>
      </c>
      <c r="L70" s="72">
        <v>4</v>
      </c>
      <c r="M70" s="72">
        <f>STOCK[[#This Row],[Costo Unitario (USD)]]+STOCK[[#This Row],[Costo Envío (USD)]]+STOCK[[#This Row],[Comisión 10%]]</f>
        <v>15.5529411764706</v>
      </c>
      <c r="N70" s="72">
        <f t="shared" si="2"/>
        <v>23.3294117647059</v>
      </c>
      <c r="O70" s="72">
        <f t="shared" si="3"/>
        <v>22</v>
      </c>
      <c r="P70" s="72">
        <f>STOCK[[#This Row],[Precio Final]]-STOCK[[#This Row],[Costo total]]</f>
        <v>6.44705882352941</v>
      </c>
      <c r="Q70" s="72">
        <f>STOCK[[#This Row],[Ganancia Unitaria]]*STOCK[[#This Row],[Salidas]]</f>
        <v>12.8941176470588</v>
      </c>
      <c r="R70" s="67" t="s">
        <v>16580</v>
      </c>
      <c r="S70" s="67">
        <f>STOCK[[#This Row],[Costo Envío (USD)]]*STOCK[[#This Row],[Entradas]]</f>
        <v>8</v>
      </c>
      <c r="T70" s="72">
        <f>STOCK[[#This Row],[Costo total]]*STOCK[[#This Row],[Entradas]]</f>
        <v>31.1058823529412</v>
      </c>
      <c r="U70" s="72">
        <f>STOCK[[#This Row],[Stock Actual]]*STOCK[[#This Row],[Costo total]]</f>
        <v>0</v>
      </c>
      <c r="V70" s="73"/>
      <c r="W70" s="67"/>
      <c r="X70" s="67"/>
      <c r="Y70" s="67"/>
      <c r="Z70" s="67"/>
      <c r="AA70" s="67"/>
      <c r="AB70" s="68"/>
      <c r="AC70" s="69"/>
      <c r="AD70" s="70"/>
      <c r="AE70" s="70"/>
      <c r="AF70" s="68"/>
      <c r="AG70" s="71"/>
      <c r="AH70" s="72"/>
      <c r="AI70" s="72"/>
      <c r="AJ70" s="72"/>
      <c r="AK70" s="72"/>
      <c r="AL70" s="72"/>
      <c r="AM70" s="72"/>
    </row>
    <row r="71" customHeight="1" spans="1:39">
      <c r="A71" s="67" t="s">
        <v>16584</v>
      </c>
      <c r="B71" s="67" t="s">
        <v>16585</v>
      </c>
      <c r="C71" s="67" t="s">
        <v>16586</v>
      </c>
      <c r="D71" s="67" t="s">
        <v>16418</v>
      </c>
      <c r="E71" s="67" t="s">
        <v>16579</v>
      </c>
      <c r="F71" s="68">
        <v>1.2</v>
      </c>
      <c r="G71" s="69">
        <v>5</v>
      </c>
      <c r="H71" s="70">
        <f>SUMIFS(VENTAS[Cantidad],VENTAS[Código del producto Vendido],STOCK[[#This Row],[Code]])</f>
        <v>0</v>
      </c>
      <c r="I71" s="70">
        <f>STOCK[[#This Row],[Entradas]]-STOCK[[#This Row],[Salidas]]</f>
        <v>5</v>
      </c>
      <c r="J71" s="68">
        <f>STOCK[[#This Row],[Precio Final]]*10%</f>
        <v>0.12</v>
      </c>
      <c r="K71" s="71">
        <v>0.252941176470588</v>
      </c>
      <c r="L71" s="72">
        <v>0.05</v>
      </c>
      <c r="M71" s="72">
        <f>STOCK[[#This Row],[Costo Unitario (USD)]]+STOCK[[#This Row],[Costo Envío (USD)]]+STOCK[[#This Row],[Comisión 10%]]</f>
        <v>0.422941176470588</v>
      </c>
      <c r="N71" s="72">
        <f t="shared" si="2"/>
        <v>0.634411764705882</v>
      </c>
      <c r="O71" s="72">
        <f t="shared" si="3"/>
        <v>1.2</v>
      </c>
      <c r="P71" s="72">
        <f>STOCK[[#This Row],[Precio Final]]-STOCK[[#This Row],[Costo total]]</f>
        <v>0.777058823529412</v>
      </c>
      <c r="Q71" s="72">
        <f>STOCK[[#This Row],[Ganancia Unitaria]]*STOCK[[#This Row],[Salidas]]</f>
        <v>0</v>
      </c>
      <c r="R71" s="67" t="s">
        <v>16580</v>
      </c>
      <c r="S71" s="67">
        <f>STOCK[[#This Row],[Costo Envío (USD)]]*STOCK[[#This Row],[Entradas]]</f>
        <v>0.25</v>
      </c>
      <c r="T71" s="72">
        <f>STOCK[[#This Row],[Costo total]]*STOCK[[#This Row],[Entradas]]</f>
        <v>2.11470588235294</v>
      </c>
      <c r="U71" s="72">
        <f>STOCK[[#This Row],[Stock Actual]]*STOCK[[#This Row],[Costo total]]</f>
        <v>2.11470588235294</v>
      </c>
      <c r="V71" s="73"/>
      <c r="W71" s="67"/>
      <c r="X71" s="67"/>
      <c r="Y71" s="67"/>
      <c r="Z71" s="67"/>
      <c r="AA71" s="67"/>
      <c r="AB71" s="68"/>
      <c r="AC71" s="69"/>
      <c r="AD71" s="70"/>
      <c r="AE71" s="70"/>
      <c r="AF71" s="68"/>
      <c r="AG71" s="71"/>
      <c r="AH71" s="72"/>
      <c r="AI71" s="72"/>
      <c r="AJ71" s="72"/>
      <c r="AK71" s="72"/>
      <c r="AL71" s="72"/>
      <c r="AM71" s="72"/>
    </row>
    <row r="72" customHeight="1" spans="1:39">
      <c r="A72" s="67" t="s">
        <v>16587</v>
      </c>
      <c r="B72" s="67" t="s">
        <v>16588</v>
      </c>
      <c r="C72" s="67" t="s">
        <v>16589</v>
      </c>
      <c r="D72" s="67" t="s">
        <v>16418</v>
      </c>
      <c r="E72" s="67" t="s">
        <v>16579</v>
      </c>
      <c r="F72" s="68">
        <v>1</v>
      </c>
      <c r="G72" s="69">
        <v>15</v>
      </c>
      <c r="H72" s="70">
        <f>SUMIFS(VENTAS[Cantidad],VENTAS[Código del producto Vendido],STOCK[[#This Row],[Code]])</f>
        <v>14</v>
      </c>
      <c r="I72" s="70">
        <f>STOCK[[#This Row],[Entradas]]-STOCK[[#This Row],[Salidas]]</f>
        <v>1</v>
      </c>
      <c r="J72" s="68">
        <f>STOCK[[#This Row],[Precio Final]]*10%</f>
        <v>0.1</v>
      </c>
      <c r="K72" s="71">
        <v>0.379411764705882</v>
      </c>
      <c r="L72" s="72">
        <v>0.05</v>
      </c>
      <c r="M72" s="72">
        <f>STOCK[[#This Row],[Costo Unitario (USD)]]+STOCK[[#This Row],[Costo Envío (USD)]]+STOCK[[#This Row],[Comisión 10%]]</f>
        <v>0.529411764705882</v>
      </c>
      <c r="N72" s="72">
        <f t="shared" si="2"/>
        <v>0.794117647058823</v>
      </c>
      <c r="O72" s="72">
        <f t="shared" si="3"/>
        <v>1</v>
      </c>
      <c r="P72" s="72">
        <f>STOCK[[#This Row],[Precio Final]]-STOCK[[#This Row],[Costo total]]</f>
        <v>0.470588235294118</v>
      </c>
      <c r="Q72" s="72">
        <f>STOCK[[#This Row],[Ganancia Unitaria]]*STOCK[[#This Row],[Salidas]]</f>
        <v>6.58823529411765</v>
      </c>
      <c r="R72" s="67" t="s">
        <v>16580</v>
      </c>
      <c r="S72" s="67">
        <f>STOCK[[#This Row],[Costo Envío (USD)]]*STOCK[[#This Row],[Entradas]]</f>
        <v>0.75</v>
      </c>
      <c r="T72" s="72">
        <f>STOCK[[#This Row],[Costo total]]*STOCK[[#This Row],[Entradas]]</f>
        <v>7.94117647058823</v>
      </c>
      <c r="U72" s="72">
        <f>STOCK[[#This Row],[Stock Actual]]*STOCK[[#This Row],[Costo total]]</f>
        <v>0.529411764705882</v>
      </c>
      <c r="V72" s="73"/>
      <c r="W72" s="67"/>
      <c r="X72" s="67"/>
      <c r="Y72" s="67"/>
      <c r="Z72" s="67"/>
      <c r="AA72" s="67"/>
      <c r="AB72" s="68"/>
      <c r="AC72" s="69"/>
      <c r="AD72" s="70"/>
      <c r="AE72" s="70"/>
      <c r="AF72" s="68"/>
      <c r="AG72" s="71"/>
      <c r="AH72" s="72"/>
      <c r="AI72" s="72"/>
      <c r="AJ72" s="72"/>
      <c r="AK72" s="72"/>
      <c r="AL72" s="72"/>
      <c r="AM72" s="72"/>
    </row>
    <row r="73" customHeight="1" spans="1:39">
      <c r="A73" s="67" t="s">
        <v>16590</v>
      </c>
      <c r="B73" s="67" t="s">
        <v>16591</v>
      </c>
      <c r="C73" s="67" t="s">
        <v>16578</v>
      </c>
      <c r="D73" s="67" t="s">
        <v>16475</v>
      </c>
      <c r="E73" s="67" t="s">
        <v>16579</v>
      </c>
      <c r="F73" s="68">
        <v>22</v>
      </c>
      <c r="G73" s="69">
        <v>3</v>
      </c>
      <c r="H73" s="70">
        <f>SUMIFS(VENTAS[Cantidad],VENTAS[Código del producto Vendido],STOCK[[#This Row],[Code]])</f>
        <v>1</v>
      </c>
      <c r="I73" s="70">
        <f>STOCK[[#This Row],[Entradas]]-STOCK[[#This Row],[Salidas]]</f>
        <v>2</v>
      </c>
      <c r="J73" s="68">
        <f>STOCK[[#This Row],[Precio Final]]*10%</f>
        <v>2.2</v>
      </c>
      <c r="K73" s="71">
        <v>9.35294117647059</v>
      </c>
      <c r="L73" s="72">
        <v>4</v>
      </c>
      <c r="M73" s="72">
        <f>STOCK[[#This Row],[Costo Unitario (USD)]]+STOCK[[#This Row],[Costo Envío (USD)]]+STOCK[[#This Row],[Comisión 10%]]</f>
        <v>15.5529411764706</v>
      </c>
      <c r="N73" s="72">
        <f t="shared" si="2"/>
        <v>23.3294117647059</v>
      </c>
      <c r="O73" s="72">
        <f t="shared" si="3"/>
        <v>22</v>
      </c>
      <c r="P73" s="72">
        <f>STOCK[[#This Row],[Precio Final]]-STOCK[[#This Row],[Costo total]]</f>
        <v>6.44705882352941</v>
      </c>
      <c r="Q73" s="72">
        <f>STOCK[[#This Row],[Ganancia Unitaria]]*STOCK[[#This Row],[Salidas]]</f>
        <v>6.44705882352941</v>
      </c>
      <c r="R73" s="67" t="s">
        <v>16580</v>
      </c>
      <c r="S73" s="67">
        <f>STOCK[[#This Row],[Costo Envío (USD)]]*STOCK[[#This Row],[Entradas]]</f>
        <v>12</v>
      </c>
      <c r="T73" s="72">
        <f>STOCK[[#This Row],[Costo total]]*STOCK[[#This Row],[Entradas]]</f>
        <v>46.6588235294118</v>
      </c>
      <c r="U73" s="72">
        <f>STOCK[[#This Row],[Stock Actual]]*STOCK[[#This Row],[Costo total]]</f>
        <v>31.1058823529412</v>
      </c>
      <c r="V73" s="73"/>
      <c r="W73" s="67"/>
      <c r="X73" s="67"/>
      <c r="Y73" s="67"/>
      <c r="Z73" s="67"/>
      <c r="AA73" s="67"/>
      <c r="AB73" s="68"/>
      <c r="AC73" s="69"/>
      <c r="AD73" s="70"/>
      <c r="AE73" s="70"/>
      <c r="AF73" s="68"/>
      <c r="AG73" s="71"/>
      <c r="AH73" s="72"/>
      <c r="AI73" s="72"/>
      <c r="AJ73" s="72"/>
      <c r="AK73" s="72"/>
      <c r="AL73" s="72"/>
      <c r="AM73" s="72"/>
    </row>
    <row r="74" customHeight="1" spans="1:39">
      <c r="A74" s="67" t="s">
        <v>16592</v>
      </c>
      <c r="B74" s="67" t="s">
        <v>16593</v>
      </c>
      <c r="C74" s="67" t="s">
        <v>16594</v>
      </c>
      <c r="D74" s="67" t="s">
        <v>16418</v>
      </c>
      <c r="E74" s="67" t="s">
        <v>16388</v>
      </c>
      <c r="F74" s="68">
        <v>2</v>
      </c>
      <c r="G74" s="69">
        <v>3</v>
      </c>
      <c r="H74" s="70">
        <f>SUMIFS(VENTAS[Cantidad],VENTAS[Código del producto Vendido],STOCK[[#This Row],[Code]])</f>
        <v>1</v>
      </c>
      <c r="I74" s="70">
        <f>STOCK[[#This Row],[Entradas]]-STOCK[[#This Row],[Salidas]]</f>
        <v>2</v>
      </c>
      <c r="J74" s="68">
        <f>STOCK[[#This Row],[Precio Final]]*10%</f>
        <v>0.2</v>
      </c>
      <c r="K74" s="71">
        <v>0.941176470588235</v>
      </c>
      <c r="L74" s="72">
        <v>0.45</v>
      </c>
      <c r="M74" s="72">
        <f>STOCK[[#This Row],[Costo Unitario (USD)]]+STOCK[[#This Row],[Costo Envío (USD)]]+STOCK[[#This Row],[Comisión 10%]]</f>
        <v>1.59117647058823</v>
      </c>
      <c r="N74" s="72">
        <f t="shared" si="2"/>
        <v>2.38676470588235</v>
      </c>
      <c r="O74" s="72">
        <f t="shared" si="3"/>
        <v>2</v>
      </c>
      <c r="P74" s="72">
        <f>STOCK[[#This Row],[Precio Final]]-STOCK[[#This Row],[Costo total]]</f>
        <v>0.408823529411765</v>
      </c>
      <c r="Q74" s="72">
        <f>STOCK[[#This Row],[Ganancia Unitaria]]*STOCK[[#This Row],[Salidas]]</f>
        <v>0.408823529411765</v>
      </c>
      <c r="R74" s="67" t="s">
        <v>16580</v>
      </c>
      <c r="S74" s="67">
        <f>STOCK[[#This Row],[Costo Envío (USD)]]*STOCK[[#This Row],[Entradas]]</f>
        <v>1.35</v>
      </c>
      <c r="T74" s="72">
        <f>STOCK[[#This Row],[Costo total]]*STOCK[[#This Row],[Entradas]]</f>
        <v>4.7735294117647</v>
      </c>
      <c r="U74" s="72">
        <f>STOCK[[#This Row],[Stock Actual]]*STOCK[[#This Row],[Costo total]]</f>
        <v>3.18235294117647</v>
      </c>
      <c r="V74" s="73"/>
      <c r="W74" s="67"/>
      <c r="X74" s="67"/>
      <c r="Y74" s="67"/>
      <c r="Z74" s="67"/>
      <c r="AA74" s="67"/>
      <c r="AB74" s="68"/>
      <c r="AC74" s="69"/>
      <c r="AD74" s="70"/>
      <c r="AE74" s="70"/>
      <c r="AF74" s="68"/>
      <c r="AG74" s="71"/>
      <c r="AH74" s="72"/>
      <c r="AI74" s="72"/>
      <c r="AJ74" s="72"/>
      <c r="AK74" s="72"/>
      <c r="AL74" s="72"/>
      <c r="AM74" s="72"/>
    </row>
    <row r="75" customHeight="1" spans="1:39">
      <c r="A75" s="67" t="s">
        <v>16595</v>
      </c>
      <c r="B75" s="67" t="s">
        <v>16596</v>
      </c>
      <c r="C75" s="67" t="s">
        <v>16597</v>
      </c>
      <c r="D75" s="67" t="s">
        <v>16475</v>
      </c>
      <c r="E75" s="67" t="s">
        <v>16509</v>
      </c>
      <c r="F75" s="68">
        <v>30</v>
      </c>
      <c r="G75" s="69">
        <v>2</v>
      </c>
      <c r="H75" s="70">
        <f>SUMIFS(VENTAS[Cantidad],VENTAS[Código del producto Vendido],STOCK[[#This Row],[Code]])</f>
        <v>1</v>
      </c>
      <c r="I75" s="70">
        <f>STOCK[[#This Row],[Entradas]]-STOCK[[#This Row],[Salidas]]</f>
        <v>1</v>
      </c>
      <c r="J75" s="68">
        <f>STOCK[[#This Row],[Precio Final]]*10%</f>
        <v>3</v>
      </c>
      <c r="K75" s="71">
        <v>14.99</v>
      </c>
      <c r="L75" s="72">
        <v>1.8</v>
      </c>
      <c r="M75" s="72">
        <f>STOCK[[#This Row],[Costo Unitario (USD)]]+STOCK[[#This Row],[Costo Envío (USD)]]+STOCK[[#This Row],[Comisión 10%]]</f>
        <v>19.79</v>
      </c>
      <c r="N75" s="72">
        <f t="shared" si="2"/>
        <v>29.685</v>
      </c>
      <c r="O75" s="72">
        <f t="shared" si="3"/>
        <v>30</v>
      </c>
      <c r="P75" s="72">
        <f>STOCK[[#This Row],[Precio Final]]-STOCK[[#This Row],[Costo total]]</f>
        <v>10.21</v>
      </c>
      <c r="Q75" s="72">
        <f>STOCK[[#This Row],[Ganancia Unitaria]]*STOCK[[#This Row],[Salidas]]</f>
        <v>10.21</v>
      </c>
      <c r="R75" s="67" t="s">
        <v>16598</v>
      </c>
      <c r="S75" s="67"/>
      <c r="T75" s="72">
        <f>STOCK[[#This Row],[Costo total]]*STOCK[[#This Row],[Entradas]]</f>
        <v>39.58</v>
      </c>
      <c r="U75" s="72">
        <f>STOCK[[#This Row],[Stock Actual]]*STOCK[[#This Row],[Costo total]]</f>
        <v>19.79</v>
      </c>
      <c r="V75" s="73"/>
      <c r="W75" s="67"/>
      <c r="X75" s="67"/>
      <c r="Y75" s="67"/>
      <c r="Z75" s="67"/>
      <c r="AA75" s="67"/>
      <c r="AB75" s="68"/>
      <c r="AC75" s="69"/>
      <c r="AD75" s="70"/>
      <c r="AE75" s="70"/>
      <c r="AF75" s="68"/>
      <c r="AG75" s="71"/>
      <c r="AH75" s="72"/>
      <c r="AI75" s="72"/>
      <c r="AJ75" s="72"/>
      <c r="AK75" s="72"/>
      <c r="AL75" s="72"/>
      <c r="AM75" s="72"/>
    </row>
    <row r="76" customHeight="1" spans="1:39">
      <c r="A76" s="67" t="s">
        <v>16599</v>
      </c>
      <c r="B76" s="67" t="s">
        <v>16600</v>
      </c>
      <c r="C76" s="67" t="s">
        <v>16601</v>
      </c>
      <c r="D76" s="67" t="s">
        <v>16602</v>
      </c>
      <c r="E76" s="67" t="s">
        <v>16509</v>
      </c>
      <c r="F76" s="68">
        <v>30</v>
      </c>
      <c r="G76" s="69">
        <v>3</v>
      </c>
      <c r="H76" s="70">
        <f>SUMIFS(VENTAS[Cantidad],VENTAS[Código del producto Vendido],STOCK[[#This Row],[Code]])</f>
        <v>1</v>
      </c>
      <c r="I76" s="70">
        <f>STOCK[[#This Row],[Entradas]]-STOCK[[#This Row],[Salidas]]</f>
        <v>2</v>
      </c>
      <c r="J76" s="68">
        <f>STOCK[[#This Row],[Precio Final]]*10%</f>
        <v>3</v>
      </c>
      <c r="K76" s="71">
        <v>9.99</v>
      </c>
      <c r="L76" s="72">
        <v>1.8</v>
      </c>
      <c r="M76" s="72">
        <f>STOCK[[#This Row],[Costo Unitario (USD)]]+STOCK[[#This Row],[Costo Envío (USD)]]+STOCK[[#This Row],[Comisión 10%]]</f>
        <v>14.79</v>
      </c>
      <c r="N76" s="72">
        <f t="shared" si="2"/>
        <v>22.185</v>
      </c>
      <c r="O76" s="72">
        <f t="shared" si="3"/>
        <v>30</v>
      </c>
      <c r="P76" s="72">
        <f>STOCK[[#This Row],[Precio Final]]-STOCK[[#This Row],[Costo total]]</f>
        <v>15.21</v>
      </c>
      <c r="Q76" s="72">
        <f>STOCK[[#This Row],[Ganancia Unitaria]]*STOCK[[#This Row],[Salidas]]</f>
        <v>15.21</v>
      </c>
      <c r="R76" s="67" t="s">
        <v>16598</v>
      </c>
      <c r="S76" s="67"/>
      <c r="T76" s="72">
        <f>STOCK[[#This Row],[Costo total]]*STOCK[[#This Row],[Entradas]]</f>
        <v>44.37</v>
      </c>
      <c r="U76" s="72">
        <f>STOCK[[#This Row],[Stock Actual]]*STOCK[[#This Row],[Costo total]]</f>
        <v>29.58</v>
      </c>
      <c r="V76" s="73"/>
      <c r="W76" s="67"/>
      <c r="X76" s="67"/>
      <c r="Y76" s="67"/>
      <c r="Z76" s="67"/>
      <c r="AA76" s="67"/>
      <c r="AB76" s="68"/>
      <c r="AC76" s="69"/>
      <c r="AD76" s="70"/>
      <c r="AE76" s="70"/>
      <c r="AF76" s="68"/>
      <c r="AG76" s="71"/>
      <c r="AH76" s="72"/>
      <c r="AI76" s="72"/>
      <c r="AJ76" s="72"/>
      <c r="AK76" s="72"/>
      <c r="AL76" s="72"/>
      <c r="AM76" s="72"/>
    </row>
    <row r="77" customHeight="1" spans="1:39">
      <c r="A77" s="67" t="s">
        <v>16603</v>
      </c>
      <c r="B77" s="67" t="s">
        <v>16604</v>
      </c>
      <c r="C77" s="67" t="s">
        <v>16605</v>
      </c>
      <c r="D77" s="67" t="s">
        <v>16606</v>
      </c>
      <c r="E77" s="67"/>
      <c r="F77" s="68">
        <v>35</v>
      </c>
      <c r="G77" s="69">
        <v>4</v>
      </c>
      <c r="H77" s="70">
        <f>SUMIFS(VENTAS[Cantidad],VENTAS[Código del producto Vendido],STOCK[[#This Row],[Code]])</f>
        <v>1</v>
      </c>
      <c r="I77" s="70">
        <f>STOCK[[#This Row],[Entradas]]-STOCK[[#This Row],[Salidas]]</f>
        <v>3</v>
      </c>
      <c r="J77" s="68">
        <f>STOCK[[#This Row],[Precio Final]]*10%</f>
        <v>3.5</v>
      </c>
      <c r="K77" s="71"/>
      <c r="L77" s="72">
        <v>1.8</v>
      </c>
      <c r="M77" s="72">
        <f>STOCK[[#This Row],[Costo Unitario (USD)]]+STOCK[[#This Row],[Costo Envío (USD)]]+STOCK[[#This Row],[Comisión 10%]]</f>
        <v>5.3</v>
      </c>
      <c r="N77" s="72">
        <f t="shared" si="2"/>
        <v>7.95</v>
      </c>
      <c r="O77" s="72">
        <f t="shared" si="3"/>
        <v>35</v>
      </c>
      <c r="P77" s="72">
        <f>STOCK[[#This Row],[Precio Final]]-STOCK[[#This Row],[Costo total]]</f>
        <v>29.7</v>
      </c>
      <c r="Q77" s="72">
        <f>STOCK[[#This Row],[Ganancia Unitaria]]*STOCK[[#This Row],[Salidas]]</f>
        <v>29.7</v>
      </c>
      <c r="R77" s="67"/>
      <c r="S77" s="67"/>
      <c r="T77" s="72"/>
      <c r="U77" s="72"/>
      <c r="V77" s="73"/>
      <c r="W77" s="67"/>
      <c r="X77" s="67"/>
      <c r="Y77" s="67"/>
      <c r="Z77" s="67"/>
      <c r="AA77" s="67"/>
      <c r="AB77" s="68"/>
      <c r="AC77" s="69"/>
      <c r="AD77" s="70"/>
      <c r="AE77" s="70"/>
      <c r="AF77" s="68"/>
      <c r="AG77" s="71"/>
      <c r="AH77" s="72"/>
      <c r="AI77" s="72"/>
      <c r="AJ77" s="72"/>
      <c r="AK77" s="72"/>
      <c r="AL77" s="72"/>
      <c r="AM77" s="72"/>
    </row>
    <row r="78" customHeight="1" spans="1:39">
      <c r="A78" s="67" t="s">
        <v>16607</v>
      </c>
      <c r="B78" s="67" t="s">
        <v>16608</v>
      </c>
      <c r="C78" s="67" t="s">
        <v>16609</v>
      </c>
      <c r="D78" s="67" t="s">
        <v>16610</v>
      </c>
      <c r="E78" s="67"/>
      <c r="F78" s="68">
        <v>30</v>
      </c>
      <c r="G78" s="69">
        <v>10</v>
      </c>
      <c r="H78" s="70">
        <f>SUMIFS(VENTAS[Cantidad],VENTAS[Código del producto Vendido],STOCK[[#This Row],[Code]])</f>
        <v>2</v>
      </c>
      <c r="I78" s="70">
        <f>STOCK[[#This Row],[Entradas]]-STOCK[[#This Row],[Salidas]]</f>
        <v>8</v>
      </c>
      <c r="J78" s="68">
        <f>STOCK[[#This Row],[Precio Final]]*10%</f>
        <v>3</v>
      </c>
      <c r="K78" s="71"/>
      <c r="L78" s="72">
        <v>1.8</v>
      </c>
      <c r="M78" s="72">
        <f>STOCK[[#This Row],[Costo Unitario (USD)]]+STOCK[[#This Row],[Costo Envío (USD)]]+STOCK[[#This Row],[Comisión 10%]]</f>
        <v>4.8</v>
      </c>
      <c r="N78" s="72">
        <f t="shared" si="2"/>
        <v>7.2</v>
      </c>
      <c r="O78" s="72">
        <f t="shared" si="3"/>
        <v>30</v>
      </c>
      <c r="P78" s="72">
        <f>STOCK[[#This Row],[Precio Final]]-STOCK[[#This Row],[Costo total]]</f>
        <v>25.2</v>
      </c>
      <c r="Q78" s="72">
        <f>STOCK[[#This Row],[Ganancia Unitaria]]*STOCK[[#This Row],[Salidas]]</f>
        <v>50.4</v>
      </c>
      <c r="R78" s="67"/>
      <c r="S78" s="67"/>
      <c r="T78" s="72"/>
      <c r="U78" s="72"/>
      <c r="V78" s="73"/>
      <c r="W78" s="67"/>
      <c r="X78" s="67"/>
      <c r="Y78" s="67"/>
      <c r="Z78" s="67"/>
      <c r="AA78" s="67"/>
      <c r="AB78" s="68"/>
      <c r="AC78" s="69"/>
      <c r="AD78" s="70"/>
      <c r="AE78" s="70"/>
      <c r="AF78" s="68"/>
      <c r="AG78" s="71"/>
      <c r="AH78" s="72"/>
      <c r="AI78" s="72"/>
      <c r="AJ78" s="72"/>
      <c r="AK78" s="72"/>
      <c r="AL78" s="72"/>
      <c r="AM78" s="72"/>
    </row>
    <row r="79" customHeight="1" spans="1:39">
      <c r="A79" s="67" t="s">
        <v>16611</v>
      </c>
      <c r="B79" s="67" t="s">
        <v>16612</v>
      </c>
      <c r="C79" s="67" t="s">
        <v>16613</v>
      </c>
      <c r="D79" s="67" t="s">
        <v>16614</v>
      </c>
      <c r="E79" s="67" t="s">
        <v>16509</v>
      </c>
      <c r="F79" s="68">
        <v>18</v>
      </c>
      <c r="G79" s="69">
        <v>2</v>
      </c>
      <c r="H79" s="70">
        <f>SUMIFS(VENTAS[Cantidad],VENTAS[Código del producto Vendido],STOCK[[#This Row],[Code]])</f>
        <v>1</v>
      </c>
      <c r="I79" s="70">
        <f>STOCK[[#This Row],[Entradas]]-STOCK[[#This Row],[Salidas]]</f>
        <v>1</v>
      </c>
      <c r="J79" s="68">
        <f>STOCK[[#This Row],[Precio Final]]*10%</f>
        <v>1.8</v>
      </c>
      <c r="K79" s="71">
        <v>9.99</v>
      </c>
      <c r="L79" s="72">
        <v>1.8</v>
      </c>
      <c r="M79" s="72">
        <f>STOCK[[#This Row],[Costo Unitario (USD)]]+STOCK[[#This Row],[Costo Envío (USD)]]+STOCK[[#This Row],[Comisión 10%]]</f>
        <v>13.59</v>
      </c>
      <c r="N79" s="72">
        <f t="shared" si="2"/>
        <v>20.385</v>
      </c>
      <c r="O79" s="72">
        <f t="shared" si="3"/>
        <v>18</v>
      </c>
      <c r="P79" s="72">
        <f>STOCK[[#This Row],[Precio Final]]-STOCK[[#This Row],[Costo total]]</f>
        <v>4.41</v>
      </c>
      <c r="Q79" s="72">
        <f>STOCK[[#This Row],[Ganancia Unitaria]]*STOCK[[#This Row],[Salidas]]</f>
        <v>4.41</v>
      </c>
      <c r="R79" s="67" t="s">
        <v>16598</v>
      </c>
      <c r="S79" s="67"/>
      <c r="T79" s="72">
        <f>STOCK[[#This Row],[Costo total]]*STOCK[[#This Row],[Entradas]]</f>
        <v>27.18</v>
      </c>
      <c r="U79" s="72">
        <f>STOCK[[#This Row],[Stock Actual]]*STOCK[[#This Row],[Costo total]]</f>
        <v>13.59</v>
      </c>
      <c r="V79" s="73"/>
      <c r="W79" s="67"/>
      <c r="X79" s="67"/>
      <c r="Y79" s="67"/>
      <c r="Z79" s="67"/>
      <c r="AA79" s="67"/>
      <c r="AB79" s="68"/>
      <c r="AC79" s="69"/>
      <c r="AD79" s="70"/>
      <c r="AE79" s="70"/>
      <c r="AF79" s="68"/>
      <c r="AG79" s="71"/>
      <c r="AH79" s="72"/>
      <c r="AI79" s="72"/>
      <c r="AJ79" s="72"/>
      <c r="AK79" s="72"/>
      <c r="AL79" s="72"/>
      <c r="AM79" s="72"/>
    </row>
    <row r="80" customHeight="1" spans="1:39">
      <c r="A80" s="67" t="s">
        <v>16615</v>
      </c>
      <c r="B80" s="67" t="s">
        <v>16616</v>
      </c>
      <c r="C80" s="67" t="s">
        <v>16617</v>
      </c>
      <c r="D80" s="67" t="s">
        <v>16475</v>
      </c>
      <c r="E80" s="67"/>
      <c r="F80" s="68">
        <v>25</v>
      </c>
      <c r="G80" s="69">
        <v>2</v>
      </c>
      <c r="H80" s="70">
        <f>SUMIFS(VENTAS[Cantidad],VENTAS[Código del producto Vendido],STOCK[[#This Row],[Code]])</f>
        <v>2</v>
      </c>
      <c r="I80" s="70">
        <f>STOCK[[#This Row],[Entradas]]-STOCK[[#This Row],[Salidas]]</f>
        <v>0</v>
      </c>
      <c r="J80" s="68">
        <f>STOCK[[#This Row],[Precio Final]]*10%</f>
        <v>2.5</v>
      </c>
      <c r="K80" s="71">
        <v>15</v>
      </c>
      <c r="L80" s="72">
        <v>2.8</v>
      </c>
      <c r="M80" s="72">
        <f>STOCK[[#This Row],[Costo Unitario (USD)]]+STOCK[[#This Row],[Costo Envío (USD)]]+STOCK[[#This Row],[Comisión 10%]]</f>
        <v>20.3</v>
      </c>
      <c r="N80" s="72">
        <f t="shared" si="2"/>
        <v>30.45</v>
      </c>
      <c r="O80" s="72">
        <f t="shared" si="3"/>
        <v>25</v>
      </c>
      <c r="P80" s="72">
        <f>STOCK[[#This Row],[Precio Final]]-STOCK[[#This Row],[Costo total]]</f>
        <v>4.7</v>
      </c>
      <c r="Q80" s="72">
        <f>STOCK[[#This Row],[Ganancia Unitaria]]*STOCK[[#This Row],[Salidas]]</f>
        <v>9.4</v>
      </c>
      <c r="R80" s="67"/>
      <c r="S80" s="67"/>
      <c r="T80" s="72"/>
      <c r="U80" s="72"/>
      <c r="V80" s="73"/>
      <c r="W80" s="67"/>
      <c r="X80" s="67"/>
      <c r="Y80" s="67"/>
      <c r="Z80" s="67"/>
      <c r="AA80" s="67"/>
      <c r="AB80" s="68"/>
      <c r="AC80" s="69"/>
      <c r="AD80" s="70"/>
      <c r="AE80" s="70"/>
      <c r="AF80" s="68"/>
      <c r="AG80" s="71"/>
      <c r="AH80" s="72"/>
      <c r="AI80" s="72"/>
      <c r="AJ80" s="72"/>
      <c r="AK80" s="72"/>
      <c r="AL80" s="72"/>
      <c r="AM80" s="72"/>
    </row>
    <row r="81" customHeight="1" spans="1:39">
      <c r="A81" s="67" t="s">
        <v>16618</v>
      </c>
      <c r="B81" s="67" t="s">
        <v>16612</v>
      </c>
      <c r="C81" s="67" t="s">
        <v>16619</v>
      </c>
      <c r="D81" s="67" t="s">
        <v>16418</v>
      </c>
      <c r="E81" s="67" t="s">
        <v>16509</v>
      </c>
      <c r="F81" s="68">
        <v>20</v>
      </c>
      <c r="G81" s="69">
        <v>2</v>
      </c>
      <c r="H81" s="70">
        <f>SUMIFS(VENTAS[Cantidad],VENTAS[Código del producto Vendido],STOCK[[#This Row],[Code]])</f>
        <v>0</v>
      </c>
      <c r="I81" s="70">
        <f>STOCK[[#This Row],[Entradas]]-STOCK[[#This Row],[Salidas]]</f>
        <v>2</v>
      </c>
      <c r="J81" s="68">
        <f>STOCK[[#This Row],[Precio Final]]*10%</f>
        <v>2</v>
      </c>
      <c r="K81" s="71">
        <v>9.99</v>
      </c>
      <c r="L81" s="72">
        <v>1.8</v>
      </c>
      <c r="M81" s="72">
        <f>STOCK[[#This Row],[Costo Unitario (USD)]]+STOCK[[#This Row],[Costo Envío (USD)]]+STOCK[[#This Row],[Comisión 10%]]</f>
        <v>13.79</v>
      </c>
      <c r="N81" s="72">
        <f t="shared" si="2"/>
        <v>20.685</v>
      </c>
      <c r="O81" s="72">
        <f t="shared" si="3"/>
        <v>20</v>
      </c>
      <c r="P81" s="72">
        <f>STOCK[[#This Row],[Precio Final]]-STOCK[[#This Row],[Costo total]]</f>
        <v>6.21</v>
      </c>
      <c r="Q81" s="72">
        <f>STOCK[[#This Row],[Ganancia Unitaria]]*STOCK[[#This Row],[Salidas]]</f>
        <v>0</v>
      </c>
      <c r="R81" s="67" t="s">
        <v>16598</v>
      </c>
      <c r="S81" s="67"/>
      <c r="T81" s="72">
        <f>STOCK[[#This Row],[Costo total]]*STOCK[[#This Row],[Entradas]]</f>
        <v>27.58</v>
      </c>
      <c r="U81" s="72">
        <f>STOCK[[#This Row],[Stock Actual]]*STOCK[[#This Row],[Costo total]]</f>
        <v>27.58</v>
      </c>
      <c r="V81" s="73"/>
      <c r="W81" s="67"/>
      <c r="X81" s="67"/>
      <c r="Y81" s="67"/>
      <c r="Z81" s="67"/>
      <c r="AA81" s="67"/>
      <c r="AB81" s="68"/>
      <c r="AC81" s="69"/>
      <c r="AD81" s="70"/>
      <c r="AE81" s="70"/>
      <c r="AF81" s="68"/>
      <c r="AG81" s="71"/>
      <c r="AH81" s="72"/>
      <c r="AI81" s="72"/>
      <c r="AJ81" s="72"/>
      <c r="AK81" s="72"/>
      <c r="AL81" s="72"/>
      <c r="AM81" s="72"/>
    </row>
    <row r="82" customHeight="1" spans="1:39">
      <c r="A82" s="67" t="s">
        <v>16620</v>
      </c>
      <c r="B82" s="67" t="s">
        <v>16621</v>
      </c>
      <c r="C82" s="67" t="s">
        <v>16622</v>
      </c>
      <c r="D82" s="67" t="s">
        <v>16475</v>
      </c>
      <c r="E82" s="67" t="s">
        <v>16388</v>
      </c>
      <c r="F82" s="68">
        <v>30</v>
      </c>
      <c r="G82" s="69">
        <v>1</v>
      </c>
      <c r="H82" s="70">
        <f>SUMIFS(VENTAS[Cantidad],VENTAS[Código del producto Vendido],STOCK[[#This Row],[Code]])</f>
        <v>1</v>
      </c>
      <c r="I82" s="70">
        <f>STOCK[[#This Row],[Entradas]]-STOCK[[#This Row],[Salidas]]</f>
        <v>0</v>
      </c>
      <c r="J82" s="68">
        <f>STOCK[[#This Row],[Precio Final]]*10%</f>
        <v>3</v>
      </c>
      <c r="K82" s="71">
        <v>14.82</v>
      </c>
      <c r="L82" s="72">
        <v>0</v>
      </c>
      <c r="M82" s="72">
        <f>STOCK[[#This Row],[Costo Unitario (USD)]]+STOCK[[#This Row],[Costo Envío (USD)]]+STOCK[[#This Row],[Comisión 10%]]</f>
        <v>17.82</v>
      </c>
      <c r="N82" s="72">
        <f t="shared" si="2"/>
        <v>26.73</v>
      </c>
      <c r="O82" s="72">
        <f t="shared" si="3"/>
        <v>30</v>
      </c>
      <c r="P82" s="72">
        <f>STOCK[[#This Row],[Precio Final]]-STOCK[[#This Row],[Costo total]]</f>
        <v>12.18</v>
      </c>
      <c r="Q82" s="72">
        <f>STOCK[[#This Row],[Ganancia Unitaria]]*STOCK[[#This Row],[Salidas]]</f>
        <v>12.18</v>
      </c>
      <c r="R82" s="67"/>
      <c r="S82" s="67"/>
      <c r="T82" s="72">
        <f>STOCK[[#This Row],[Costo total]]*STOCK[[#This Row],[Entradas]]</f>
        <v>17.82</v>
      </c>
      <c r="U82" s="72">
        <f>STOCK[[#This Row],[Stock Actual]]*STOCK[[#This Row],[Costo total]]</f>
        <v>0</v>
      </c>
      <c r="V82" s="73">
        <v>28</v>
      </c>
      <c r="W82" s="67"/>
      <c r="X82" s="67"/>
      <c r="Y82" s="67"/>
      <c r="Z82" s="67"/>
      <c r="AA82" s="67"/>
      <c r="AB82" s="68"/>
      <c r="AC82" s="69"/>
      <c r="AD82" s="70"/>
      <c r="AE82" s="70"/>
      <c r="AF82" s="68"/>
      <c r="AG82" s="71"/>
      <c r="AH82" s="72"/>
      <c r="AI82" s="72"/>
      <c r="AJ82" s="72"/>
      <c r="AK82" s="72"/>
      <c r="AL82" s="72"/>
      <c r="AM82" s="72"/>
    </row>
    <row r="83" customHeight="1" spans="1:39">
      <c r="A83" s="67" t="s">
        <v>16623</v>
      </c>
      <c r="B83" s="67" t="s">
        <v>16624</v>
      </c>
      <c r="C83" s="67" t="s">
        <v>16625</v>
      </c>
      <c r="D83" s="67" t="s">
        <v>16396</v>
      </c>
      <c r="E83" s="67" t="s">
        <v>16626</v>
      </c>
      <c r="F83" s="68">
        <v>25</v>
      </c>
      <c r="G83" s="69">
        <v>2</v>
      </c>
      <c r="H83" s="70">
        <f>SUMIFS(VENTAS[Cantidad],VENTAS[Código del producto Vendido],STOCK[[#This Row],[Code]])</f>
        <v>1</v>
      </c>
      <c r="I83" s="70">
        <f>STOCK[[#This Row],[Entradas]]-STOCK[[#This Row],[Salidas]]</f>
        <v>1</v>
      </c>
      <c r="J83" s="68">
        <f>STOCK[[#This Row],[Precio Final]]*10%</f>
        <v>2.5</v>
      </c>
      <c r="K83" s="71">
        <v>11.88</v>
      </c>
      <c r="L83" s="72">
        <v>0.6</v>
      </c>
      <c r="M83" s="72">
        <f>STOCK[[#This Row],[Costo Unitario (USD)]]+STOCK[[#This Row],[Costo Envío (USD)]]+STOCK[[#This Row],[Comisión 10%]]</f>
        <v>14.98</v>
      </c>
      <c r="N83" s="72">
        <f t="shared" si="2"/>
        <v>22.47</v>
      </c>
      <c r="O83" s="72">
        <f t="shared" si="3"/>
        <v>25</v>
      </c>
      <c r="P83" s="72">
        <f>STOCK[[#This Row],[Precio Final]]-STOCK[[#This Row],[Costo total]]</f>
        <v>10.02</v>
      </c>
      <c r="Q83" s="72">
        <f>STOCK[[#This Row],[Ganancia Unitaria]]*STOCK[[#This Row],[Salidas]]</f>
        <v>10.02</v>
      </c>
      <c r="R83" s="67" t="s">
        <v>16627</v>
      </c>
      <c r="S83" s="67"/>
      <c r="T83" s="72">
        <f>STOCK[[#This Row],[Costo total]]*STOCK[[#This Row],[Entradas]]</f>
        <v>29.96</v>
      </c>
      <c r="U83" s="72">
        <f>STOCK[[#This Row],[Stock Actual]]*STOCK[[#This Row],[Costo total]]</f>
        <v>14.98</v>
      </c>
      <c r="V83" s="73"/>
      <c r="W83" s="67"/>
      <c r="X83" s="67"/>
      <c r="Y83" s="67"/>
      <c r="Z83" s="67"/>
      <c r="AA83" s="67"/>
      <c r="AB83" s="68"/>
      <c r="AC83" s="69"/>
      <c r="AD83" s="70"/>
      <c r="AE83" s="70"/>
      <c r="AF83" s="68"/>
      <c r="AG83" s="71"/>
      <c r="AH83" s="72"/>
      <c r="AI83" s="72"/>
      <c r="AJ83" s="72"/>
      <c r="AK83" s="72"/>
      <c r="AL83" s="72"/>
      <c r="AM83" s="72"/>
    </row>
    <row r="84" customHeight="1" spans="1:39">
      <c r="A84" s="67" t="s">
        <v>16628</v>
      </c>
      <c r="B84" s="67" t="s">
        <v>16629</v>
      </c>
      <c r="C84" s="67" t="s">
        <v>16630</v>
      </c>
      <c r="D84" s="67" t="s">
        <v>16475</v>
      </c>
      <c r="E84" s="67" t="s">
        <v>16626</v>
      </c>
      <c r="F84" s="68">
        <v>20</v>
      </c>
      <c r="G84" s="69">
        <v>1</v>
      </c>
      <c r="H84" s="70">
        <f>SUMIFS(VENTAS[Cantidad],VENTAS[Código del producto Vendido],STOCK[[#This Row],[Code]])</f>
        <v>0</v>
      </c>
      <c r="I84" s="70">
        <f>STOCK[[#This Row],[Entradas]]-STOCK[[#This Row],[Salidas]]</f>
        <v>1</v>
      </c>
      <c r="J84" s="68">
        <f>STOCK[[#This Row],[Precio Final]]*10%</f>
        <v>2</v>
      </c>
      <c r="K84" s="71">
        <v>7.78</v>
      </c>
      <c r="L84" s="72">
        <v>0.6</v>
      </c>
      <c r="M84" s="72">
        <f>STOCK[[#This Row],[Costo Unitario (USD)]]+STOCK[[#This Row],[Costo Envío (USD)]]+STOCK[[#This Row],[Comisión 10%]]</f>
        <v>10.38</v>
      </c>
      <c r="N84" s="72">
        <f t="shared" si="2"/>
        <v>15.57</v>
      </c>
      <c r="O84" s="72">
        <f t="shared" si="3"/>
        <v>20</v>
      </c>
      <c r="P84" s="72">
        <f>STOCK[[#This Row],[Precio Final]]-STOCK[[#This Row],[Costo total]]</f>
        <v>9.62</v>
      </c>
      <c r="Q84" s="72">
        <f>STOCK[[#This Row],[Ganancia Unitaria]]*STOCK[[#This Row],[Salidas]]</f>
        <v>0</v>
      </c>
      <c r="R84" s="67" t="s">
        <v>16631</v>
      </c>
      <c r="S84" s="67"/>
      <c r="T84" s="72">
        <f>STOCK[[#This Row],[Costo total]]*STOCK[[#This Row],[Entradas]]</f>
        <v>10.38</v>
      </c>
      <c r="U84" s="72">
        <f>STOCK[[#This Row],[Stock Actual]]*STOCK[[#This Row],[Costo total]]</f>
        <v>10.38</v>
      </c>
      <c r="V84" s="73"/>
      <c r="W84" s="67"/>
      <c r="X84" s="67"/>
      <c r="Y84" s="67"/>
      <c r="Z84" s="67"/>
      <c r="AA84" s="67"/>
      <c r="AB84" s="68"/>
      <c r="AC84" s="69"/>
      <c r="AD84" s="70"/>
      <c r="AE84" s="70"/>
      <c r="AF84" s="68"/>
      <c r="AG84" s="71"/>
      <c r="AH84" s="72"/>
      <c r="AI84" s="72"/>
      <c r="AJ84" s="72"/>
      <c r="AK84" s="72"/>
      <c r="AL84" s="72"/>
      <c r="AM84" s="72"/>
    </row>
    <row r="85" customHeight="1" spans="1:39">
      <c r="A85" s="67" t="s">
        <v>16632</v>
      </c>
      <c r="B85" s="67" t="s">
        <v>16612</v>
      </c>
      <c r="C85" s="67" t="s">
        <v>16633</v>
      </c>
      <c r="D85" s="67" t="s">
        <v>16614</v>
      </c>
      <c r="E85" s="67" t="s">
        <v>16626</v>
      </c>
      <c r="F85" s="68">
        <v>12</v>
      </c>
      <c r="G85" s="69">
        <v>4</v>
      </c>
      <c r="H85" s="70">
        <f>SUMIFS(VENTAS[Cantidad],VENTAS[Código del producto Vendido],STOCK[[#This Row],[Code]])</f>
        <v>1</v>
      </c>
      <c r="I85" s="70">
        <f>STOCK[[#This Row],[Entradas]]-STOCK[[#This Row],[Salidas]]</f>
        <v>3</v>
      </c>
      <c r="J85" s="68">
        <f>STOCK[[#This Row],[Precio Final]]*10%</f>
        <v>1.2</v>
      </c>
      <c r="K85" s="71">
        <v>5.24</v>
      </c>
      <c r="L85" s="72">
        <v>0.6</v>
      </c>
      <c r="M85" s="72">
        <f>STOCK[[#This Row],[Costo Unitario (USD)]]+STOCK[[#This Row],[Costo Envío (USD)]]+STOCK[[#This Row],[Comisión 10%]]</f>
        <v>7.04</v>
      </c>
      <c r="N85" s="72">
        <f t="shared" si="2"/>
        <v>10.56</v>
      </c>
      <c r="O85" s="72">
        <f t="shared" si="3"/>
        <v>12</v>
      </c>
      <c r="P85" s="72">
        <f>STOCK[[#This Row],[Precio Final]]-STOCK[[#This Row],[Costo total]]</f>
        <v>4.96</v>
      </c>
      <c r="Q85" s="72">
        <f>STOCK[[#This Row],[Ganancia Unitaria]]*STOCK[[#This Row],[Salidas]]</f>
        <v>4.96</v>
      </c>
      <c r="R85" s="67" t="s">
        <v>16634</v>
      </c>
      <c r="S85" s="67"/>
      <c r="T85" s="72">
        <f>STOCK[[#This Row],[Costo total]]*STOCK[[#This Row],[Entradas]]</f>
        <v>28.16</v>
      </c>
      <c r="U85" s="72">
        <f>STOCK[[#This Row],[Stock Actual]]*STOCK[[#This Row],[Costo total]]</f>
        <v>21.12</v>
      </c>
      <c r="V85" s="73"/>
      <c r="W85" s="67"/>
      <c r="X85" s="67"/>
      <c r="Y85" s="67"/>
      <c r="Z85" s="67"/>
      <c r="AA85" s="67"/>
      <c r="AB85" s="68"/>
      <c r="AC85" s="69"/>
      <c r="AD85" s="70"/>
      <c r="AE85" s="70"/>
      <c r="AF85" s="68"/>
      <c r="AG85" s="71"/>
      <c r="AH85" s="72"/>
      <c r="AI85" s="72"/>
      <c r="AJ85" s="72"/>
      <c r="AK85" s="72"/>
      <c r="AL85" s="72"/>
      <c r="AM85" s="72"/>
    </row>
    <row r="86" customHeight="1" spans="1:39">
      <c r="A86" s="67" t="s">
        <v>16635</v>
      </c>
      <c r="B86" s="67" t="s">
        <v>16636</v>
      </c>
      <c r="C86" s="67" t="s">
        <v>16637</v>
      </c>
      <c r="D86" s="67" t="s">
        <v>16404</v>
      </c>
      <c r="E86" s="67"/>
      <c r="F86" s="68">
        <v>25</v>
      </c>
      <c r="G86" s="69">
        <v>1</v>
      </c>
      <c r="H86" s="70">
        <f>SUMIFS(VENTAS[Cantidad],VENTAS[Código del producto Vendido],STOCK[[#This Row],[Code]])</f>
        <v>0</v>
      </c>
      <c r="I86" s="70">
        <f>STOCK[[#This Row],[Entradas]]-STOCK[[#This Row],[Salidas]]</f>
        <v>1</v>
      </c>
      <c r="J86" s="68">
        <f>STOCK[[#This Row],[Precio Final]]*10%</f>
        <v>2.5</v>
      </c>
      <c r="K86" s="71">
        <v>11.05</v>
      </c>
      <c r="L86" s="72">
        <v>0</v>
      </c>
      <c r="M86" s="72">
        <f>STOCK[[#This Row],[Costo Unitario (USD)]]+STOCK[[#This Row],[Costo Envío (USD)]]+STOCK[[#This Row],[Comisión 10%]]</f>
        <v>13.55</v>
      </c>
      <c r="N86" s="72">
        <f t="shared" si="2"/>
        <v>20.325</v>
      </c>
      <c r="O86" s="72">
        <f t="shared" si="3"/>
        <v>25</v>
      </c>
      <c r="P86" s="72">
        <f>STOCK[[#This Row],[Precio Final]]-STOCK[[#This Row],[Costo total]]</f>
        <v>11.45</v>
      </c>
      <c r="Q86" s="72">
        <f>STOCK[[#This Row],[Ganancia Unitaria]]*STOCK[[#This Row],[Salidas]]</f>
        <v>0</v>
      </c>
      <c r="R86" s="67" t="s">
        <v>16638</v>
      </c>
      <c r="S86" s="67"/>
      <c r="T86" s="72">
        <f>STOCK[[#This Row],[Costo total]]*STOCK[[#This Row],[Entradas]]</f>
        <v>13.55</v>
      </c>
      <c r="U86" s="72">
        <f>STOCK[[#This Row],[Stock Actual]]*STOCK[[#This Row],[Costo total]]</f>
        <v>13.55</v>
      </c>
      <c r="V86" s="73"/>
      <c r="W86" s="67"/>
      <c r="X86" s="67"/>
      <c r="Y86" s="67"/>
      <c r="Z86" s="67"/>
      <c r="AA86" s="67"/>
      <c r="AB86" s="68"/>
      <c r="AC86" s="69"/>
      <c r="AD86" s="70"/>
      <c r="AE86" s="70"/>
      <c r="AF86" s="68"/>
      <c r="AG86" s="71"/>
      <c r="AH86" s="72"/>
      <c r="AI86" s="72"/>
      <c r="AJ86" s="72"/>
      <c r="AK86" s="72"/>
      <c r="AL86" s="72"/>
      <c r="AM86" s="72"/>
    </row>
    <row r="87" customHeight="1" spans="1:39">
      <c r="A87" s="67" t="s">
        <v>16639</v>
      </c>
      <c r="B87" s="67" t="s">
        <v>16636</v>
      </c>
      <c r="C87" s="67" t="s">
        <v>16640</v>
      </c>
      <c r="D87" s="67" t="s">
        <v>16404</v>
      </c>
      <c r="E87" s="67" t="s">
        <v>16626</v>
      </c>
      <c r="F87" s="68">
        <v>15</v>
      </c>
      <c r="G87" s="69">
        <v>2</v>
      </c>
      <c r="H87" s="70">
        <f>SUMIFS(VENTAS[Cantidad],VENTAS[Código del producto Vendido],STOCK[[#This Row],[Code]])</f>
        <v>1</v>
      </c>
      <c r="I87" s="70">
        <f>STOCK[[#This Row],[Entradas]]-STOCK[[#This Row],[Salidas]]</f>
        <v>1</v>
      </c>
      <c r="J87" s="68">
        <f>STOCK[[#This Row],[Precio Final]]*10%</f>
        <v>1.5</v>
      </c>
      <c r="K87" s="71">
        <v>4.09</v>
      </c>
      <c r="L87" s="72">
        <v>0.6</v>
      </c>
      <c r="M87" s="72">
        <f>STOCK[[#This Row],[Costo Unitario (USD)]]+STOCK[[#This Row],[Costo Envío (USD)]]+STOCK[[#This Row],[Comisión 10%]]</f>
        <v>6.19</v>
      </c>
      <c r="N87" s="72">
        <f t="shared" si="2"/>
        <v>9.285</v>
      </c>
      <c r="O87" s="72">
        <f t="shared" si="3"/>
        <v>15</v>
      </c>
      <c r="P87" s="72">
        <f>STOCK[[#This Row],[Precio Final]]-STOCK[[#This Row],[Costo total]]</f>
        <v>8.81</v>
      </c>
      <c r="Q87" s="72">
        <f>STOCK[[#This Row],[Ganancia Unitaria]]*STOCK[[#This Row],[Salidas]]</f>
        <v>8.81</v>
      </c>
      <c r="R87" s="67" t="s">
        <v>16641</v>
      </c>
      <c r="S87" s="67"/>
      <c r="T87" s="72">
        <f>STOCK[[#This Row],[Costo total]]*STOCK[[#This Row],[Entradas]]</f>
        <v>12.38</v>
      </c>
      <c r="U87" s="72">
        <f>STOCK[[#This Row],[Stock Actual]]*STOCK[[#This Row],[Costo total]]</f>
        <v>6.19</v>
      </c>
      <c r="V87" s="73"/>
      <c r="W87" s="67"/>
      <c r="X87" s="67"/>
      <c r="Y87" s="67"/>
      <c r="Z87" s="67"/>
      <c r="AA87" s="67"/>
      <c r="AB87" s="68"/>
      <c r="AC87" s="69"/>
      <c r="AD87" s="70"/>
      <c r="AE87" s="70"/>
      <c r="AF87" s="68"/>
      <c r="AG87" s="71"/>
      <c r="AH87" s="72"/>
      <c r="AI87" s="72"/>
      <c r="AJ87" s="72"/>
      <c r="AK87" s="72"/>
      <c r="AL87" s="72"/>
      <c r="AM87" s="72"/>
    </row>
    <row r="88" customHeight="1" spans="1:39">
      <c r="A88" s="67" t="s">
        <v>16642</v>
      </c>
      <c r="B88" s="67" t="s">
        <v>16612</v>
      </c>
      <c r="C88" s="67" t="s">
        <v>16643</v>
      </c>
      <c r="D88" s="67" t="s">
        <v>16494</v>
      </c>
      <c r="E88" s="67" t="s">
        <v>16626</v>
      </c>
      <c r="F88" s="68">
        <v>15</v>
      </c>
      <c r="G88" s="69">
        <v>3</v>
      </c>
      <c r="H88" s="70">
        <f>SUMIFS(VENTAS[Cantidad],VENTAS[Código del producto Vendido],STOCK[[#This Row],[Code]])</f>
        <v>1</v>
      </c>
      <c r="I88" s="70">
        <f>STOCK[[#This Row],[Entradas]]-STOCK[[#This Row],[Salidas]]</f>
        <v>2</v>
      </c>
      <c r="J88" s="68">
        <f>STOCK[[#This Row],[Precio Final]]*10%</f>
        <v>1.5</v>
      </c>
      <c r="K88" s="71">
        <v>6.29</v>
      </c>
      <c r="L88" s="72">
        <v>0.6</v>
      </c>
      <c r="M88" s="72">
        <f>STOCK[[#This Row],[Costo Unitario (USD)]]+STOCK[[#This Row],[Costo Envío (USD)]]+STOCK[[#This Row],[Comisión 10%]]</f>
        <v>8.39</v>
      </c>
      <c r="N88" s="72">
        <f t="shared" si="2"/>
        <v>12.585</v>
      </c>
      <c r="O88" s="72">
        <f t="shared" si="3"/>
        <v>15</v>
      </c>
      <c r="P88" s="72">
        <f>STOCK[[#This Row],[Precio Final]]-STOCK[[#This Row],[Costo total]]</f>
        <v>6.61</v>
      </c>
      <c r="Q88" s="72">
        <f>STOCK[[#This Row],[Ganancia Unitaria]]*STOCK[[#This Row],[Salidas]]</f>
        <v>6.61</v>
      </c>
      <c r="R88" s="67" t="s">
        <v>16644</v>
      </c>
      <c r="S88" s="67"/>
      <c r="T88" s="72">
        <f>STOCK[[#This Row],[Costo total]]*STOCK[[#This Row],[Entradas]]</f>
        <v>25.17</v>
      </c>
      <c r="U88" s="72">
        <f>STOCK[[#This Row],[Stock Actual]]*STOCK[[#This Row],[Costo total]]</f>
        <v>16.78</v>
      </c>
      <c r="V88" s="73"/>
      <c r="W88" s="67"/>
      <c r="X88" s="67"/>
      <c r="Y88" s="67"/>
      <c r="Z88" s="67"/>
      <c r="AA88" s="67"/>
      <c r="AB88" s="68"/>
      <c r="AC88" s="69"/>
      <c r="AD88" s="70"/>
      <c r="AE88" s="70"/>
      <c r="AF88" s="68"/>
      <c r="AG88" s="71"/>
      <c r="AH88" s="72"/>
      <c r="AI88" s="72"/>
      <c r="AJ88" s="72"/>
      <c r="AK88" s="72"/>
      <c r="AL88" s="72"/>
      <c r="AM88" s="72"/>
    </row>
    <row r="89" customHeight="1" spans="1:39">
      <c r="A89" s="67" t="s">
        <v>16645</v>
      </c>
      <c r="B89" s="67" t="s">
        <v>16612</v>
      </c>
      <c r="C89" s="67" t="s">
        <v>16646</v>
      </c>
      <c r="D89" s="67" t="s">
        <v>16494</v>
      </c>
      <c r="E89" s="67" t="s">
        <v>16626</v>
      </c>
      <c r="F89" s="68">
        <v>15</v>
      </c>
      <c r="G89" s="69">
        <v>3</v>
      </c>
      <c r="H89" s="70">
        <f>SUMIFS(VENTAS[Cantidad],VENTAS[Código del producto Vendido],STOCK[[#This Row],[Code]])</f>
        <v>1</v>
      </c>
      <c r="I89" s="70">
        <f>STOCK[[#This Row],[Entradas]]-STOCK[[#This Row],[Salidas]]</f>
        <v>2</v>
      </c>
      <c r="J89" s="68">
        <f>STOCK[[#This Row],[Precio Final]]*10%</f>
        <v>1.5</v>
      </c>
      <c r="K89" s="71">
        <v>6.29</v>
      </c>
      <c r="L89" s="72">
        <v>0.6</v>
      </c>
      <c r="M89" s="72">
        <f>STOCK[[#This Row],[Costo Unitario (USD)]]+STOCK[[#This Row],[Costo Envío (USD)]]+STOCK[[#This Row],[Comisión 10%]]</f>
        <v>8.39</v>
      </c>
      <c r="N89" s="72">
        <f t="shared" si="2"/>
        <v>12.585</v>
      </c>
      <c r="O89" s="72">
        <f t="shared" si="3"/>
        <v>15</v>
      </c>
      <c r="P89" s="72">
        <f>STOCK[[#This Row],[Precio Final]]-STOCK[[#This Row],[Costo total]]</f>
        <v>6.61</v>
      </c>
      <c r="Q89" s="72">
        <f>STOCK[[#This Row],[Ganancia Unitaria]]*STOCK[[#This Row],[Salidas]]</f>
        <v>6.61</v>
      </c>
      <c r="R89" s="67" t="s">
        <v>16647</v>
      </c>
      <c r="S89" s="67"/>
      <c r="T89" s="72">
        <f>STOCK[[#This Row],[Costo total]]*STOCK[[#This Row],[Entradas]]</f>
        <v>25.17</v>
      </c>
      <c r="U89" s="72">
        <f>STOCK[[#This Row],[Stock Actual]]*STOCK[[#This Row],[Costo total]]</f>
        <v>16.78</v>
      </c>
      <c r="V89" s="73"/>
      <c r="W89" s="67"/>
      <c r="X89" s="67"/>
      <c r="Y89" s="67"/>
      <c r="Z89" s="67"/>
      <c r="AA89" s="67"/>
      <c r="AB89" s="68"/>
      <c r="AC89" s="69"/>
      <c r="AD89" s="70"/>
      <c r="AE89" s="70"/>
      <c r="AF89" s="68"/>
      <c r="AG89" s="71"/>
      <c r="AH89" s="72"/>
      <c r="AI89" s="72"/>
      <c r="AJ89" s="72"/>
      <c r="AK89" s="72"/>
      <c r="AL89" s="72"/>
      <c r="AM89" s="72"/>
    </row>
    <row r="90" s="49" customFormat="1" customHeight="1" spans="1:39">
      <c r="A90" s="67" t="s">
        <v>16648</v>
      </c>
      <c r="B90" s="67" t="s">
        <v>16649</v>
      </c>
      <c r="C90" s="67" t="s">
        <v>16650</v>
      </c>
      <c r="D90" s="67" t="s">
        <v>16404</v>
      </c>
      <c r="E90" s="67" t="s">
        <v>16626</v>
      </c>
      <c r="F90" s="68">
        <v>20</v>
      </c>
      <c r="G90" s="69">
        <v>1</v>
      </c>
      <c r="H90" s="70">
        <f>SUMIFS(VENTAS[Cantidad],VENTAS[Código del producto Vendido],STOCK[[#This Row],[Code]])</f>
        <v>0</v>
      </c>
      <c r="I90" s="70">
        <f>STOCK[[#This Row],[Entradas]]-STOCK[[#This Row],[Salidas]]</f>
        <v>1</v>
      </c>
      <c r="J90" s="68">
        <f>STOCK[[#This Row],[Precio Final]]*10%</f>
        <v>2</v>
      </c>
      <c r="K90" s="71">
        <v>11.48</v>
      </c>
      <c r="L90" s="72">
        <v>0.6</v>
      </c>
      <c r="M90" s="72">
        <f>STOCK[[#This Row],[Costo Unitario (USD)]]+STOCK[[#This Row],[Costo Envío (USD)]]+STOCK[[#This Row],[Comisión 10%]]</f>
        <v>14.08</v>
      </c>
      <c r="N90" s="72">
        <f t="shared" si="2"/>
        <v>21.12</v>
      </c>
      <c r="O90" s="72">
        <f t="shared" si="3"/>
        <v>20</v>
      </c>
      <c r="P90" s="72">
        <f>STOCK[[#This Row],[Precio Final]]-STOCK[[#This Row],[Costo total]]</f>
        <v>5.92</v>
      </c>
      <c r="Q90" s="72">
        <f>STOCK[[#This Row],[Ganancia Unitaria]]*STOCK[[#This Row],[Salidas]]</f>
        <v>0</v>
      </c>
      <c r="R90" s="67" t="s">
        <v>16651</v>
      </c>
      <c r="S90" s="67"/>
      <c r="T90" s="72">
        <f>STOCK[[#This Row],[Costo total]]*STOCK[[#This Row],[Entradas]]</f>
        <v>14.08</v>
      </c>
      <c r="U90" s="72">
        <f>STOCK[[#This Row],[Stock Actual]]*STOCK[[#This Row],[Costo total]]</f>
        <v>14.08</v>
      </c>
      <c r="V90" s="73"/>
      <c r="W90" s="67"/>
      <c r="X90" s="67"/>
      <c r="Y90" s="67"/>
      <c r="Z90" s="67"/>
      <c r="AA90" s="67"/>
      <c r="AB90" s="68"/>
      <c r="AC90" s="69"/>
      <c r="AD90" s="70"/>
      <c r="AE90" s="70"/>
      <c r="AF90" s="68"/>
      <c r="AG90" s="71"/>
      <c r="AH90" s="72"/>
      <c r="AI90" s="72"/>
      <c r="AJ90" s="72"/>
      <c r="AK90" s="72"/>
      <c r="AL90" s="72"/>
      <c r="AM90" s="72"/>
    </row>
    <row r="91" customHeight="1" spans="1:39">
      <c r="A91" s="67" t="s">
        <v>16652</v>
      </c>
      <c r="B91" s="67" t="s">
        <v>16629</v>
      </c>
      <c r="C91" s="67" t="s">
        <v>16653</v>
      </c>
      <c r="D91" s="67" t="s">
        <v>16475</v>
      </c>
      <c r="E91" s="67" t="s">
        <v>16626</v>
      </c>
      <c r="F91" s="68">
        <v>18</v>
      </c>
      <c r="G91" s="69">
        <v>1</v>
      </c>
      <c r="H91" s="70">
        <f>SUMIFS(VENTAS[Cantidad],VENTAS[Código del producto Vendido],STOCK[[#This Row],[Code]])</f>
        <v>0</v>
      </c>
      <c r="I91" s="70">
        <f>STOCK[[#This Row],[Entradas]]-STOCK[[#This Row],[Salidas]]</f>
        <v>1</v>
      </c>
      <c r="J91" s="68">
        <f>STOCK[[#This Row],[Precio Final]]*10%</f>
        <v>1.8</v>
      </c>
      <c r="K91" s="71">
        <v>9.599375</v>
      </c>
      <c r="L91" s="72">
        <v>1.41</v>
      </c>
      <c r="M91" s="72">
        <f>STOCK[[#This Row],[Costo Unitario (USD)]]+STOCK[[#This Row],[Costo Envío (USD)]]+STOCK[[#This Row],[Comisión 10%]]</f>
        <v>12.809375</v>
      </c>
      <c r="N91" s="72">
        <f t="shared" si="2"/>
        <v>19.2140625</v>
      </c>
      <c r="O91" s="72">
        <f t="shared" si="3"/>
        <v>18</v>
      </c>
      <c r="P91" s="72">
        <f>STOCK[[#This Row],[Precio Final]]-STOCK[[#This Row],[Costo total]]</f>
        <v>5.190625</v>
      </c>
      <c r="Q91" s="72">
        <f>STOCK[[#This Row],[Ganancia Unitaria]]*STOCK[[#This Row],[Salidas]]</f>
        <v>0</v>
      </c>
      <c r="R91" s="67" t="s">
        <v>16654</v>
      </c>
      <c r="S91" s="67"/>
      <c r="T91" s="72">
        <f>STOCK[[#This Row],[Costo total]]*STOCK[[#This Row],[Entradas]]</f>
        <v>12.809375</v>
      </c>
      <c r="U91" s="72">
        <f>STOCK[[#This Row],[Stock Actual]]*STOCK[[#This Row],[Costo total]]</f>
        <v>12.809375</v>
      </c>
      <c r="V91" s="73"/>
      <c r="W91" s="67"/>
      <c r="X91" s="67"/>
      <c r="Y91" s="67"/>
      <c r="Z91" s="67"/>
      <c r="AA91" s="67"/>
      <c r="AB91" s="68"/>
      <c r="AC91" s="69"/>
      <c r="AD91" s="70"/>
      <c r="AE91" s="70"/>
      <c r="AF91" s="68"/>
      <c r="AG91" s="71"/>
      <c r="AH91" s="72"/>
      <c r="AI91" s="72"/>
      <c r="AJ91" s="72"/>
      <c r="AK91" s="72"/>
      <c r="AL91" s="72"/>
      <c r="AM91" s="72"/>
    </row>
    <row r="92" customHeight="1" spans="1:39">
      <c r="A92" s="67" t="s">
        <v>16655</v>
      </c>
      <c r="B92" s="67" t="s">
        <v>16656</v>
      </c>
      <c r="C92" s="67" t="s">
        <v>16653</v>
      </c>
      <c r="D92" s="67" t="s">
        <v>16396</v>
      </c>
      <c r="E92" s="67" t="s">
        <v>16626</v>
      </c>
      <c r="F92" s="68">
        <v>18</v>
      </c>
      <c r="G92" s="69">
        <v>1</v>
      </c>
      <c r="H92" s="70">
        <f>SUMIFS(VENTAS[Cantidad],VENTAS[Código del producto Vendido],STOCK[[#This Row],[Code]])</f>
        <v>0</v>
      </c>
      <c r="I92" s="70">
        <f>STOCK[[#This Row],[Entradas]]-STOCK[[#This Row],[Salidas]]</f>
        <v>1</v>
      </c>
      <c r="J92" s="68">
        <f>STOCK[[#This Row],[Precio Final]]*10%</f>
        <v>1.8</v>
      </c>
      <c r="K92" s="71">
        <v>9.599375</v>
      </c>
      <c r="L92" s="72">
        <v>1.41</v>
      </c>
      <c r="M92" s="72">
        <f>STOCK[[#This Row],[Costo Unitario (USD)]]+STOCK[[#This Row],[Costo Envío (USD)]]+STOCK[[#This Row],[Comisión 10%]]</f>
        <v>12.809375</v>
      </c>
      <c r="N92" s="72">
        <f t="shared" si="2"/>
        <v>19.2140625</v>
      </c>
      <c r="O92" s="72">
        <f t="shared" si="3"/>
        <v>18</v>
      </c>
      <c r="P92" s="72">
        <f>STOCK[[#This Row],[Precio Final]]-STOCK[[#This Row],[Costo total]]</f>
        <v>5.190625</v>
      </c>
      <c r="Q92" s="72">
        <f>STOCK[[#This Row],[Ganancia Unitaria]]*STOCK[[#This Row],[Salidas]]</f>
        <v>0</v>
      </c>
      <c r="R92" s="67" t="s">
        <v>16657</v>
      </c>
      <c r="S92" s="67"/>
      <c r="T92" s="72">
        <f>STOCK[[#This Row],[Costo total]]*STOCK[[#This Row],[Entradas]]</f>
        <v>12.809375</v>
      </c>
      <c r="U92" s="72">
        <f>STOCK[[#This Row],[Stock Actual]]*STOCK[[#This Row],[Costo total]]</f>
        <v>12.809375</v>
      </c>
      <c r="V92" s="73"/>
      <c r="W92" s="67"/>
      <c r="X92" s="67"/>
      <c r="Y92" s="67"/>
      <c r="Z92" s="67"/>
      <c r="AA92" s="67"/>
      <c r="AB92" s="68"/>
      <c r="AC92" s="69"/>
      <c r="AD92" s="70"/>
      <c r="AE92" s="70"/>
      <c r="AF92" s="68"/>
      <c r="AG92" s="71"/>
      <c r="AH92" s="72"/>
      <c r="AI92" s="72"/>
      <c r="AJ92" s="72"/>
      <c r="AK92" s="72"/>
      <c r="AL92" s="72"/>
      <c r="AM92" s="72"/>
    </row>
    <row r="93" customHeight="1" spans="1:39">
      <c r="A93" s="67" t="s">
        <v>16658</v>
      </c>
      <c r="B93" s="67" t="s">
        <v>16629</v>
      </c>
      <c r="C93" s="67" t="s">
        <v>16659</v>
      </c>
      <c r="D93" s="67" t="s">
        <v>16475</v>
      </c>
      <c r="E93" s="67" t="s">
        <v>16626</v>
      </c>
      <c r="F93" s="68">
        <v>18</v>
      </c>
      <c r="G93" s="69">
        <v>2</v>
      </c>
      <c r="H93" s="70">
        <f>SUMIFS(VENTAS[Cantidad],VENTAS[Código del producto Vendido],STOCK[[#This Row],[Code]])</f>
        <v>0</v>
      </c>
      <c r="I93" s="70">
        <f>STOCK[[#This Row],[Entradas]]-STOCK[[#This Row],[Salidas]]</f>
        <v>2</v>
      </c>
      <c r="J93" s="68">
        <f>STOCK[[#This Row],[Precio Final]]*10%</f>
        <v>1.8</v>
      </c>
      <c r="K93" s="71">
        <v>7.024375</v>
      </c>
      <c r="L93" s="72">
        <v>1.41</v>
      </c>
      <c r="M93" s="72">
        <f>STOCK[[#This Row],[Costo Unitario (USD)]]+STOCK[[#This Row],[Costo Envío (USD)]]+STOCK[[#This Row],[Comisión 10%]]</f>
        <v>10.234375</v>
      </c>
      <c r="N93" s="72">
        <f t="shared" si="2"/>
        <v>15.3515625</v>
      </c>
      <c r="O93" s="72">
        <f t="shared" si="3"/>
        <v>18</v>
      </c>
      <c r="P93" s="72">
        <f>STOCK[[#This Row],[Precio Final]]-STOCK[[#This Row],[Costo total]]</f>
        <v>7.765625</v>
      </c>
      <c r="Q93" s="72">
        <f>STOCK[[#This Row],[Ganancia Unitaria]]*STOCK[[#This Row],[Salidas]]</f>
        <v>0</v>
      </c>
      <c r="R93" s="67" t="s">
        <v>16660</v>
      </c>
      <c r="S93" s="67"/>
      <c r="T93" s="72">
        <f>STOCK[[#This Row],[Costo total]]*STOCK[[#This Row],[Entradas]]</f>
        <v>20.46875</v>
      </c>
      <c r="U93" s="72">
        <f>STOCK[[#This Row],[Stock Actual]]*STOCK[[#This Row],[Costo total]]</f>
        <v>20.46875</v>
      </c>
      <c r="V93" s="73"/>
      <c r="W93" s="67"/>
      <c r="X93" s="67"/>
      <c r="Y93" s="67"/>
      <c r="Z93" s="67"/>
      <c r="AA93" s="67"/>
      <c r="AB93" s="68"/>
      <c r="AC93" s="69"/>
      <c r="AD93" s="70"/>
      <c r="AE93" s="70"/>
      <c r="AF93" s="68"/>
      <c r="AG93" s="71"/>
      <c r="AH93" s="72"/>
      <c r="AI93" s="72"/>
      <c r="AJ93" s="72"/>
      <c r="AK93" s="72"/>
      <c r="AL93" s="72"/>
      <c r="AM93" s="72"/>
    </row>
    <row r="94" customHeight="1" spans="1:39">
      <c r="A94" s="67" t="s">
        <v>16661</v>
      </c>
      <c r="B94" s="67" t="s">
        <v>16636</v>
      </c>
      <c r="C94" s="67" t="s">
        <v>16659</v>
      </c>
      <c r="D94" s="67" t="s">
        <v>16404</v>
      </c>
      <c r="E94" s="67" t="s">
        <v>16626</v>
      </c>
      <c r="F94" s="68">
        <v>18</v>
      </c>
      <c r="G94" s="69">
        <v>2</v>
      </c>
      <c r="H94" s="70">
        <f>SUMIFS(VENTAS[Cantidad],VENTAS[Código del producto Vendido],STOCK[[#This Row],[Code]])</f>
        <v>0</v>
      </c>
      <c r="I94" s="70">
        <f>STOCK[[#This Row],[Entradas]]-STOCK[[#This Row],[Salidas]]</f>
        <v>2</v>
      </c>
      <c r="J94" s="68">
        <f>STOCK[[#This Row],[Precio Final]]*10%</f>
        <v>1.8</v>
      </c>
      <c r="K94" s="71">
        <v>7.024375</v>
      </c>
      <c r="L94" s="72">
        <v>1.41</v>
      </c>
      <c r="M94" s="72">
        <f>STOCK[[#This Row],[Costo Unitario (USD)]]+STOCK[[#This Row],[Costo Envío (USD)]]+STOCK[[#This Row],[Comisión 10%]]</f>
        <v>10.234375</v>
      </c>
      <c r="N94" s="72">
        <f t="shared" si="2"/>
        <v>15.3515625</v>
      </c>
      <c r="O94" s="72">
        <f t="shared" si="3"/>
        <v>18</v>
      </c>
      <c r="P94" s="72">
        <f>STOCK[[#This Row],[Precio Final]]-STOCK[[#This Row],[Costo total]]</f>
        <v>7.765625</v>
      </c>
      <c r="Q94" s="72">
        <f>STOCK[[#This Row],[Ganancia Unitaria]]*STOCK[[#This Row],[Salidas]]</f>
        <v>0</v>
      </c>
      <c r="R94" s="67" t="s">
        <v>16662</v>
      </c>
      <c r="S94" s="67"/>
      <c r="T94" s="72">
        <f>STOCK[[#This Row],[Costo total]]*STOCK[[#This Row],[Entradas]]</f>
        <v>20.46875</v>
      </c>
      <c r="U94" s="72">
        <f>STOCK[[#This Row],[Stock Actual]]*STOCK[[#This Row],[Costo total]]</f>
        <v>20.46875</v>
      </c>
      <c r="V94" s="73"/>
      <c r="W94" s="67"/>
      <c r="X94" s="67"/>
      <c r="Y94" s="67"/>
      <c r="Z94" s="67"/>
      <c r="AA94" s="67"/>
      <c r="AB94" s="68"/>
      <c r="AC94" s="69"/>
      <c r="AD94" s="70"/>
      <c r="AE94" s="70"/>
      <c r="AF94" s="68"/>
      <c r="AG94" s="71"/>
      <c r="AH94" s="72"/>
      <c r="AI94" s="72"/>
      <c r="AJ94" s="72"/>
      <c r="AK94" s="72"/>
      <c r="AL94" s="72"/>
      <c r="AM94" s="72"/>
    </row>
    <row r="95" customHeight="1" spans="1:39">
      <c r="A95" s="67" t="s">
        <v>16663</v>
      </c>
      <c r="B95" s="67" t="s">
        <v>16629</v>
      </c>
      <c r="C95" s="67" t="s">
        <v>16664</v>
      </c>
      <c r="D95" s="67" t="s">
        <v>16475</v>
      </c>
      <c r="E95" s="67" t="s">
        <v>16626</v>
      </c>
      <c r="F95" s="68">
        <v>28</v>
      </c>
      <c r="G95" s="69">
        <v>1</v>
      </c>
      <c r="H95" s="70">
        <f>SUMIFS(VENTAS[Cantidad],VENTAS[Código del producto Vendido],STOCK[[#This Row],[Code]])</f>
        <v>0</v>
      </c>
      <c r="I95" s="70">
        <f>STOCK[[#This Row],[Entradas]]-STOCK[[#This Row],[Salidas]]</f>
        <v>1</v>
      </c>
      <c r="J95" s="68">
        <f>STOCK[[#This Row],[Precio Final]]*10%</f>
        <v>2.8</v>
      </c>
      <c r="K95" s="71">
        <v>16.255625</v>
      </c>
      <c r="L95" s="72">
        <v>1.41</v>
      </c>
      <c r="M95" s="72">
        <f>STOCK[[#This Row],[Costo Unitario (USD)]]+STOCK[[#This Row],[Costo Envío (USD)]]+STOCK[[#This Row],[Comisión 10%]]</f>
        <v>20.465625</v>
      </c>
      <c r="N95" s="72">
        <f t="shared" si="2"/>
        <v>30.6984375</v>
      </c>
      <c r="O95" s="72">
        <f t="shared" si="3"/>
        <v>28</v>
      </c>
      <c r="P95" s="72">
        <f>STOCK[[#This Row],[Precio Final]]-STOCK[[#This Row],[Costo total]]</f>
        <v>7.534375</v>
      </c>
      <c r="Q95" s="72">
        <f>STOCK[[#This Row],[Ganancia Unitaria]]*STOCK[[#This Row],[Salidas]]</f>
        <v>0</v>
      </c>
      <c r="R95" s="67" t="s">
        <v>16665</v>
      </c>
      <c r="S95" s="67"/>
      <c r="T95" s="72">
        <f>STOCK[[#This Row],[Costo total]]*STOCK[[#This Row],[Entradas]]</f>
        <v>20.465625</v>
      </c>
      <c r="U95" s="72">
        <f>STOCK[[#This Row],[Stock Actual]]*STOCK[[#This Row],[Costo total]]</f>
        <v>20.465625</v>
      </c>
      <c r="V95" s="73"/>
      <c r="W95" s="67"/>
      <c r="X95" s="67"/>
      <c r="Y95" s="67"/>
      <c r="Z95" s="67"/>
      <c r="AA95" s="67"/>
      <c r="AB95" s="68"/>
      <c r="AC95" s="69"/>
      <c r="AD95" s="70"/>
      <c r="AE95" s="70"/>
      <c r="AF95" s="68"/>
      <c r="AG95" s="71"/>
      <c r="AH95" s="72"/>
      <c r="AI95" s="72"/>
      <c r="AJ95" s="72"/>
      <c r="AK95" s="72"/>
      <c r="AL95" s="72"/>
      <c r="AM95" s="72"/>
    </row>
    <row r="96" customHeight="1" spans="1:39">
      <c r="A96" s="67" t="s">
        <v>16666</v>
      </c>
      <c r="B96" s="67" t="s">
        <v>16636</v>
      </c>
      <c r="C96" s="67" t="s">
        <v>16664</v>
      </c>
      <c r="D96" s="67" t="s">
        <v>16404</v>
      </c>
      <c r="E96" s="67" t="s">
        <v>16626</v>
      </c>
      <c r="F96" s="68">
        <v>28</v>
      </c>
      <c r="G96" s="69">
        <v>1</v>
      </c>
      <c r="H96" s="70">
        <f>SUMIFS(VENTAS[Cantidad],VENTAS[Código del producto Vendido],STOCK[[#This Row],[Code]])</f>
        <v>0</v>
      </c>
      <c r="I96" s="70">
        <f>STOCK[[#This Row],[Entradas]]-STOCK[[#This Row],[Salidas]]</f>
        <v>1</v>
      </c>
      <c r="J96" s="68">
        <f>STOCK[[#This Row],[Precio Final]]*10%</f>
        <v>2.8</v>
      </c>
      <c r="K96" s="71">
        <v>16.255625</v>
      </c>
      <c r="L96" s="72">
        <v>1.41</v>
      </c>
      <c r="M96" s="72">
        <f>STOCK[[#This Row],[Costo Unitario (USD)]]+STOCK[[#This Row],[Costo Envío (USD)]]+STOCK[[#This Row],[Comisión 10%]]</f>
        <v>20.465625</v>
      </c>
      <c r="N96" s="72">
        <f t="shared" si="2"/>
        <v>30.6984375</v>
      </c>
      <c r="O96" s="72">
        <f t="shared" si="3"/>
        <v>28</v>
      </c>
      <c r="P96" s="72">
        <f>STOCK[[#This Row],[Precio Final]]-STOCK[[#This Row],[Costo total]]</f>
        <v>7.534375</v>
      </c>
      <c r="Q96" s="72">
        <f>STOCK[[#This Row],[Ganancia Unitaria]]*STOCK[[#This Row],[Salidas]]</f>
        <v>0</v>
      </c>
      <c r="R96" s="67" t="s">
        <v>16667</v>
      </c>
      <c r="S96" s="67"/>
      <c r="T96" s="72">
        <f>STOCK[[#This Row],[Costo total]]*STOCK[[#This Row],[Entradas]]</f>
        <v>20.465625</v>
      </c>
      <c r="U96" s="72">
        <f>STOCK[[#This Row],[Stock Actual]]*STOCK[[#This Row],[Costo total]]</f>
        <v>20.465625</v>
      </c>
      <c r="V96" s="73"/>
      <c r="W96" s="67"/>
      <c r="X96" s="67"/>
      <c r="Y96" s="67"/>
      <c r="Z96" s="67"/>
      <c r="AA96" s="67"/>
      <c r="AB96" s="68"/>
      <c r="AC96" s="69"/>
      <c r="AD96" s="70"/>
      <c r="AE96" s="70"/>
      <c r="AF96" s="68"/>
      <c r="AG96" s="71"/>
      <c r="AH96" s="72"/>
      <c r="AI96" s="72"/>
      <c r="AJ96" s="72"/>
      <c r="AK96" s="72"/>
      <c r="AL96" s="72"/>
      <c r="AM96" s="72"/>
    </row>
    <row r="97" customHeight="1" spans="1:39">
      <c r="A97" s="67" t="s">
        <v>16668</v>
      </c>
      <c r="B97" s="67" t="s">
        <v>16669</v>
      </c>
      <c r="C97" s="67" t="s">
        <v>16670</v>
      </c>
      <c r="D97" s="67" t="s">
        <v>16418</v>
      </c>
      <c r="E97" s="67" t="s">
        <v>16626</v>
      </c>
      <c r="F97" s="68">
        <v>10</v>
      </c>
      <c r="G97" s="69">
        <v>2</v>
      </c>
      <c r="H97" s="70">
        <f>SUMIFS(VENTAS[Cantidad],VENTAS[Código del producto Vendido],STOCK[[#This Row],[Code]])</f>
        <v>1</v>
      </c>
      <c r="I97" s="70">
        <f>STOCK[[#This Row],[Entradas]]-STOCK[[#This Row],[Salidas]]</f>
        <v>1</v>
      </c>
      <c r="J97" s="68">
        <f>STOCK[[#This Row],[Precio Final]]*10%</f>
        <v>1</v>
      </c>
      <c r="K97" s="71">
        <v>4.47125</v>
      </c>
      <c r="L97" s="72">
        <v>1.41</v>
      </c>
      <c r="M97" s="72">
        <f>STOCK[[#This Row],[Costo Unitario (USD)]]+STOCK[[#This Row],[Costo Envío (USD)]]+STOCK[[#This Row],[Comisión 10%]]</f>
        <v>6.88125</v>
      </c>
      <c r="N97" s="72">
        <f t="shared" si="2"/>
        <v>10.321875</v>
      </c>
      <c r="O97" s="72">
        <f t="shared" si="3"/>
        <v>10</v>
      </c>
      <c r="P97" s="72">
        <f>STOCK[[#This Row],[Precio Final]]-STOCK[[#This Row],[Costo total]]</f>
        <v>3.11875</v>
      </c>
      <c r="Q97" s="72">
        <f>STOCK[[#This Row],[Ganancia Unitaria]]*STOCK[[#This Row],[Salidas]]</f>
        <v>3.11875</v>
      </c>
      <c r="R97" s="67" t="s">
        <v>16671</v>
      </c>
      <c r="S97" s="67"/>
      <c r="T97" s="72">
        <f>STOCK[[#This Row],[Costo total]]*STOCK[[#This Row],[Entradas]]</f>
        <v>13.7625</v>
      </c>
      <c r="U97" s="72">
        <f>STOCK[[#This Row],[Stock Actual]]*STOCK[[#This Row],[Costo total]]</f>
        <v>6.88125</v>
      </c>
      <c r="V97" s="73"/>
      <c r="W97" s="67"/>
      <c r="X97" s="67"/>
      <c r="Y97" s="67"/>
      <c r="Z97" s="67"/>
      <c r="AA97" s="67"/>
      <c r="AB97" s="68"/>
      <c r="AC97" s="69"/>
      <c r="AD97" s="70"/>
      <c r="AE97" s="70"/>
      <c r="AF97" s="68"/>
      <c r="AG97" s="71"/>
      <c r="AH97" s="72"/>
      <c r="AI97" s="72"/>
      <c r="AJ97" s="72"/>
      <c r="AK97" s="72"/>
      <c r="AL97" s="72"/>
      <c r="AM97" s="72"/>
    </row>
    <row r="98" customHeight="1" spans="1:39">
      <c r="A98" s="67" t="s">
        <v>16672</v>
      </c>
      <c r="B98" s="67" t="s">
        <v>16541</v>
      </c>
      <c r="C98" s="67" t="s">
        <v>16673</v>
      </c>
      <c r="D98" s="67" t="s">
        <v>16475</v>
      </c>
      <c r="E98" s="67" t="s">
        <v>16674</v>
      </c>
      <c r="F98" s="68">
        <v>35</v>
      </c>
      <c r="G98" s="69">
        <v>2</v>
      </c>
      <c r="H98" s="70">
        <f>SUMIFS(VENTAS[Cantidad],VENTAS[Código del producto Vendido],STOCK[[#This Row],[Code]])</f>
        <v>2</v>
      </c>
      <c r="I98" s="70">
        <f>STOCK[[#This Row],[Entradas]]-STOCK[[#This Row],[Salidas]]</f>
        <v>0</v>
      </c>
      <c r="J98" s="68">
        <f>STOCK[[#This Row],[Precio Final]]*10%</f>
        <v>3.5</v>
      </c>
      <c r="K98" s="71">
        <v>15.2820211515864</v>
      </c>
      <c r="L98" s="72">
        <v>1.97</v>
      </c>
      <c r="M98" s="72">
        <f>STOCK[[#This Row],[Costo Unitario (USD)]]+STOCK[[#This Row],[Costo Envío (USD)]]+STOCK[[#This Row],[Comisión 10%]]</f>
        <v>20.7520211515864</v>
      </c>
      <c r="N98" s="72">
        <f t="shared" si="2"/>
        <v>31.1280317273796</v>
      </c>
      <c r="O98" s="72">
        <f t="shared" si="3"/>
        <v>35</v>
      </c>
      <c r="P98" s="72">
        <f>STOCK[[#This Row],[Precio Final]]-STOCK[[#This Row],[Costo total]]</f>
        <v>14.2479788484136</v>
      </c>
      <c r="Q98" s="72">
        <f>STOCK[[#This Row],[Ganancia Unitaria]]*STOCK[[#This Row],[Salidas]]</f>
        <v>28.4959576968272</v>
      </c>
      <c r="R98" s="67" t="s">
        <v>16675</v>
      </c>
      <c r="S98" s="67"/>
      <c r="T98" s="72">
        <f>STOCK[[#This Row],[Costo total]]*STOCK[[#This Row],[Entradas]]</f>
        <v>41.5040423031728</v>
      </c>
      <c r="U98" s="72">
        <f>STOCK[[#This Row],[Stock Actual]]*STOCK[[#This Row],[Costo total]]</f>
        <v>0</v>
      </c>
      <c r="V98" s="73"/>
      <c r="W98" s="67"/>
      <c r="X98" s="67"/>
      <c r="Y98" s="67"/>
      <c r="Z98" s="67"/>
      <c r="AA98" s="67"/>
      <c r="AB98" s="68"/>
      <c r="AC98" s="69"/>
      <c r="AD98" s="70"/>
      <c r="AE98" s="70"/>
      <c r="AF98" s="68"/>
      <c r="AG98" s="71"/>
      <c r="AH98" s="72"/>
      <c r="AI98" s="72"/>
      <c r="AJ98" s="72"/>
      <c r="AK98" s="72"/>
      <c r="AL98" s="72"/>
      <c r="AM98" s="72"/>
    </row>
    <row r="99" customHeight="1" spans="1:39">
      <c r="A99" s="67" t="s">
        <v>16676</v>
      </c>
      <c r="B99" s="67" t="s">
        <v>16461</v>
      </c>
      <c r="C99" s="67" t="s">
        <v>16677</v>
      </c>
      <c r="D99" s="67" t="s">
        <v>16475</v>
      </c>
      <c r="E99" s="67" t="s">
        <v>16674</v>
      </c>
      <c r="F99" s="68">
        <v>25</v>
      </c>
      <c r="G99" s="69">
        <v>3</v>
      </c>
      <c r="H99" s="70">
        <f>SUMIFS(VENTAS[Cantidad],VENTAS[Código del producto Vendido],STOCK[[#This Row],[Code]])</f>
        <v>2</v>
      </c>
      <c r="I99" s="70">
        <f>STOCK[[#This Row],[Entradas]]-STOCK[[#This Row],[Salidas]]</f>
        <v>1</v>
      </c>
      <c r="J99" s="68">
        <f>STOCK[[#This Row],[Precio Final]]*10%</f>
        <v>2.5</v>
      </c>
      <c r="K99" s="71">
        <v>15.8108108108108</v>
      </c>
      <c r="L99" s="72">
        <v>1.97</v>
      </c>
      <c r="M99" s="72">
        <f>STOCK[[#This Row],[Costo Unitario (USD)]]+STOCK[[#This Row],[Costo Envío (USD)]]+STOCK[[#This Row],[Comisión 10%]]</f>
        <v>20.2808108108108</v>
      </c>
      <c r="N99" s="72">
        <f t="shared" si="2"/>
        <v>30.4212162162162</v>
      </c>
      <c r="O99" s="72">
        <f t="shared" si="3"/>
        <v>25</v>
      </c>
      <c r="P99" s="72">
        <f>STOCK[[#This Row],[Precio Final]]-STOCK[[#This Row],[Costo total]]</f>
        <v>4.7191891891892</v>
      </c>
      <c r="Q99" s="72">
        <f>STOCK[[#This Row],[Ganancia Unitaria]]*STOCK[[#This Row],[Salidas]]</f>
        <v>9.4383783783784</v>
      </c>
      <c r="R99" s="67" t="s">
        <v>16678</v>
      </c>
      <c r="S99" s="67"/>
      <c r="T99" s="72">
        <f>STOCK[[#This Row],[Costo total]]*STOCK[[#This Row],[Entradas]]</f>
        <v>60.8424324324324</v>
      </c>
      <c r="U99" s="72">
        <f>STOCK[[#This Row],[Stock Actual]]*STOCK[[#This Row],[Costo total]]</f>
        <v>20.2808108108108</v>
      </c>
      <c r="V99" s="73"/>
      <c r="W99" s="67"/>
      <c r="X99" s="67"/>
      <c r="Y99" s="67"/>
      <c r="Z99" s="67"/>
      <c r="AA99" s="67"/>
      <c r="AB99" s="68"/>
      <c r="AC99" s="69"/>
      <c r="AD99" s="70"/>
      <c r="AE99" s="70"/>
      <c r="AF99" s="68"/>
      <c r="AG99" s="71"/>
      <c r="AH99" s="72"/>
      <c r="AI99" s="72"/>
      <c r="AJ99" s="72"/>
      <c r="AK99" s="72"/>
      <c r="AL99" s="72"/>
      <c r="AM99" s="72"/>
    </row>
    <row r="100" customHeight="1" spans="1:39">
      <c r="A100" s="67" t="s">
        <v>16679</v>
      </c>
      <c r="B100" s="67" t="s">
        <v>16680</v>
      </c>
      <c r="C100" s="67" t="s">
        <v>16681</v>
      </c>
      <c r="D100" s="67" t="s">
        <v>16396</v>
      </c>
      <c r="E100" s="67" t="s">
        <v>16674</v>
      </c>
      <c r="F100" s="68">
        <v>35</v>
      </c>
      <c r="G100" s="69">
        <v>4</v>
      </c>
      <c r="H100" s="70">
        <f>SUMIFS(VENTAS[Cantidad],VENTAS[Código del producto Vendido],STOCK[[#This Row],[Code]])</f>
        <v>1</v>
      </c>
      <c r="I100" s="70">
        <f>STOCK[[#This Row],[Entradas]]-STOCK[[#This Row],[Salidas]]</f>
        <v>3</v>
      </c>
      <c r="J100" s="68">
        <f>STOCK[[#This Row],[Precio Final]]*10%</f>
        <v>3.5</v>
      </c>
      <c r="K100" s="71">
        <v>14.2244418331375</v>
      </c>
      <c r="L100" s="72">
        <v>1.97</v>
      </c>
      <c r="M100" s="72">
        <f>STOCK[[#This Row],[Costo Unitario (USD)]]+STOCK[[#This Row],[Costo Envío (USD)]]+STOCK[[#This Row],[Comisión 10%]]</f>
        <v>19.6944418331375</v>
      </c>
      <c r="N100" s="72">
        <f t="shared" si="2"/>
        <v>29.5416627497062</v>
      </c>
      <c r="O100" s="72">
        <f t="shared" si="3"/>
        <v>35</v>
      </c>
      <c r="P100" s="72">
        <f>STOCK[[#This Row],[Precio Final]]-STOCK[[#This Row],[Costo total]]</f>
        <v>15.3055581668625</v>
      </c>
      <c r="Q100" s="72">
        <f>STOCK[[#This Row],[Ganancia Unitaria]]*STOCK[[#This Row],[Salidas]]</f>
        <v>15.3055581668625</v>
      </c>
      <c r="R100" s="67" t="s">
        <v>16682</v>
      </c>
      <c r="S100" s="67"/>
      <c r="T100" s="72">
        <f>STOCK[[#This Row],[Costo total]]*STOCK[[#This Row],[Entradas]]</f>
        <v>78.77776733255</v>
      </c>
      <c r="U100" s="72">
        <f>STOCK[[#This Row],[Stock Actual]]*STOCK[[#This Row],[Costo total]]</f>
        <v>59.0833254994125</v>
      </c>
      <c r="V100" s="73"/>
      <c r="W100" s="67"/>
      <c r="X100" s="67"/>
      <c r="Y100" s="67"/>
      <c r="Z100" s="67"/>
      <c r="AA100" s="67"/>
      <c r="AB100" s="68"/>
      <c r="AC100" s="69"/>
      <c r="AD100" s="70"/>
      <c r="AE100" s="70"/>
      <c r="AF100" s="68"/>
      <c r="AG100" s="71"/>
      <c r="AH100" s="72"/>
      <c r="AI100" s="72"/>
      <c r="AJ100" s="72"/>
      <c r="AK100" s="72"/>
      <c r="AL100" s="72"/>
      <c r="AM100" s="72"/>
    </row>
    <row r="101" customHeight="1" spans="1:39">
      <c r="A101" s="67" t="s">
        <v>16683</v>
      </c>
      <c r="B101" s="67" t="s">
        <v>16522</v>
      </c>
      <c r="C101" s="67" t="s">
        <v>16684</v>
      </c>
      <c r="D101" s="67" t="s">
        <v>16404</v>
      </c>
      <c r="E101" s="67" t="s">
        <v>16674</v>
      </c>
      <c r="F101" s="68">
        <v>35</v>
      </c>
      <c r="G101" s="69">
        <v>3</v>
      </c>
      <c r="H101" s="70">
        <f>SUMIFS(VENTAS[Cantidad],VENTAS[Código del producto Vendido],STOCK[[#This Row],[Code]])</f>
        <v>1</v>
      </c>
      <c r="I101" s="70">
        <f>STOCK[[#This Row],[Entradas]]-STOCK[[#This Row],[Salidas]]</f>
        <v>2</v>
      </c>
      <c r="J101" s="68">
        <f>STOCK[[#This Row],[Precio Final]]*10%</f>
        <v>3.5</v>
      </c>
      <c r="K101" s="71">
        <v>14.2244418331375</v>
      </c>
      <c r="L101" s="72">
        <v>1.97</v>
      </c>
      <c r="M101" s="72">
        <f>STOCK[[#This Row],[Costo Unitario (USD)]]+STOCK[[#This Row],[Costo Envío (USD)]]+STOCK[[#This Row],[Comisión 10%]]</f>
        <v>19.6944418331375</v>
      </c>
      <c r="N101" s="72">
        <f t="shared" si="2"/>
        <v>29.5416627497062</v>
      </c>
      <c r="O101" s="72">
        <f t="shared" si="3"/>
        <v>35</v>
      </c>
      <c r="P101" s="72">
        <f>STOCK[[#This Row],[Precio Final]]-STOCK[[#This Row],[Costo total]]</f>
        <v>15.3055581668625</v>
      </c>
      <c r="Q101" s="72">
        <f>STOCK[[#This Row],[Ganancia Unitaria]]*STOCK[[#This Row],[Salidas]]</f>
        <v>15.3055581668625</v>
      </c>
      <c r="R101" s="67" t="s">
        <v>16685</v>
      </c>
      <c r="S101" s="67"/>
      <c r="T101" s="72">
        <f>STOCK[[#This Row],[Costo total]]*STOCK[[#This Row],[Entradas]]</f>
        <v>59.0833254994125</v>
      </c>
      <c r="U101" s="72">
        <f>STOCK[[#This Row],[Stock Actual]]*STOCK[[#This Row],[Costo total]]</f>
        <v>39.388883666275</v>
      </c>
      <c r="V101" s="73"/>
      <c r="W101" s="67"/>
      <c r="X101" s="67"/>
      <c r="Y101" s="67"/>
      <c r="Z101" s="67"/>
      <c r="AA101" s="67"/>
      <c r="AB101" s="68"/>
      <c r="AC101" s="69"/>
      <c r="AD101" s="70"/>
      <c r="AE101" s="70"/>
      <c r="AF101" s="68"/>
      <c r="AG101" s="71"/>
      <c r="AH101" s="72"/>
      <c r="AI101" s="72"/>
      <c r="AJ101" s="72"/>
      <c r="AK101" s="72"/>
      <c r="AL101" s="72"/>
      <c r="AM101" s="72"/>
    </row>
    <row r="102" customHeight="1" spans="1:39">
      <c r="A102" s="67" t="s">
        <v>16686</v>
      </c>
      <c r="B102" s="67" t="s">
        <v>16687</v>
      </c>
      <c r="C102" s="67" t="s">
        <v>16688</v>
      </c>
      <c r="D102" s="67" t="s">
        <v>16583</v>
      </c>
      <c r="E102" s="67" t="s">
        <v>16674</v>
      </c>
      <c r="F102" s="68">
        <v>35</v>
      </c>
      <c r="G102" s="69">
        <v>2</v>
      </c>
      <c r="H102" s="70">
        <f>SUMIFS(VENTAS[Cantidad],VENTAS[Código del producto Vendido],STOCK[[#This Row],[Code]])</f>
        <v>0</v>
      </c>
      <c r="I102" s="70">
        <f>STOCK[[#This Row],[Entradas]]-STOCK[[#This Row],[Salidas]]</f>
        <v>2</v>
      </c>
      <c r="J102" s="68">
        <f>STOCK[[#This Row],[Precio Final]]*10%</f>
        <v>3.5</v>
      </c>
      <c r="K102" s="71">
        <v>15.2820211515864</v>
      </c>
      <c r="L102" s="72">
        <v>0</v>
      </c>
      <c r="M102" s="72">
        <f>STOCK[[#This Row],[Costo Unitario (USD)]]+STOCK[[#This Row],[Costo Envío (USD)]]+STOCK[[#This Row],[Comisión 10%]]</f>
        <v>18.7820211515864</v>
      </c>
      <c r="N102" s="72">
        <f t="shared" si="2"/>
        <v>28.1730317273796</v>
      </c>
      <c r="O102" s="72">
        <f t="shared" si="3"/>
        <v>35</v>
      </c>
      <c r="P102" s="72">
        <f>STOCK[[#This Row],[Precio Final]]-STOCK[[#This Row],[Costo total]]</f>
        <v>16.2179788484136</v>
      </c>
      <c r="Q102" s="72">
        <f>STOCK[[#This Row],[Ganancia Unitaria]]*STOCK[[#This Row],[Salidas]]</f>
        <v>0</v>
      </c>
      <c r="R102" s="67" t="s">
        <v>16689</v>
      </c>
      <c r="S102" s="67"/>
      <c r="T102" s="72">
        <f>STOCK[[#This Row],[Costo total]]*STOCK[[#This Row],[Entradas]]</f>
        <v>37.5640423031728</v>
      </c>
      <c r="U102" s="72">
        <f>STOCK[[#This Row],[Stock Actual]]*STOCK[[#This Row],[Costo total]]</f>
        <v>37.5640423031728</v>
      </c>
      <c r="V102" s="73"/>
      <c r="W102" s="67"/>
      <c r="X102" s="67"/>
      <c r="Y102" s="67"/>
      <c r="Z102" s="67"/>
      <c r="AA102" s="67"/>
      <c r="AB102" s="68"/>
      <c r="AC102" s="69"/>
      <c r="AD102" s="70"/>
      <c r="AE102" s="70"/>
      <c r="AF102" s="68"/>
      <c r="AG102" s="71"/>
      <c r="AH102" s="72"/>
      <c r="AI102" s="72"/>
      <c r="AJ102" s="72"/>
      <c r="AK102" s="72"/>
      <c r="AL102" s="72"/>
      <c r="AM102" s="72"/>
    </row>
    <row r="103" customHeight="1" spans="1:39">
      <c r="A103" s="67" t="s">
        <v>16690</v>
      </c>
      <c r="B103" s="67" t="s">
        <v>16691</v>
      </c>
      <c r="C103" s="67" t="s">
        <v>16692</v>
      </c>
      <c r="D103" s="67" t="s">
        <v>16693</v>
      </c>
      <c r="E103" s="67" t="s">
        <v>16694</v>
      </c>
      <c r="F103" s="68">
        <v>45</v>
      </c>
      <c r="G103" s="69">
        <v>1</v>
      </c>
      <c r="H103" s="70">
        <f>SUMIFS(VENTAS[Cantidad],VENTAS[Código del producto Vendido],STOCK[[#This Row],[Code]])</f>
        <v>0</v>
      </c>
      <c r="I103" s="70">
        <f>STOCK[[#This Row],[Entradas]]-STOCK[[#This Row],[Salidas]]</f>
        <v>1</v>
      </c>
      <c r="J103" s="68">
        <f>STOCK[[#This Row],[Precio Final]]*10%</f>
        <v>4.5</v>
      </c>
      <c r="K103" s="71">
        <v>22.5</v>
      </c>
      <c r="L103" s="72">
        <v>1.97</v>
      </c>
      <c r="M103" s="72">
        <f>STOCK[[#This Row],[Costo Unitario (USD)]]+STOCK[[#This Row],[Costo Envío (USD)]]+STOCK[[#This Row],[Comisión 10%]]</f>
        <v>28.97</v>
      </c>
      <c r="N103" s="72">
        <f t="shared" si="2"/>
        <v>43.455</v>
      </c>
      <c r="O103" s="72">
        <f t="shared" si="3"/>
        <v>45</v>
      </c>
      <c r="P103" s="72">
        <f>STOCK[[#This Row],[Precio Final]]-STOCK[[#This Row],[Costo total]]</f>
        <v>16.03</v>
      </c>
      <c r="Q103" s="72">
        <f>STOCK[[#This Row],[Ganancia Unitaria]]*STOCK[[#This Row],[Salidas]]</f>
        <v>0</v>
      </c>
      <c r="R103" s="67" t="s">
        <v>16695</v>
      </c>
      <c r="S103" s="67"/>
      <c r="T103" s="72">
        <f>STOCK[[#This Row],[Costo total]]*STOCK[[#This Row],[Entradas]]</f>
        <v>28.97</v>
      </c>
      <c r="U103" s="72">
        <f>STOCK[[#This Row],[Stock Actual]]*STOCK[[#This Row],[Costo total]]</f>
        <v>28.97</v>
      </c>
      <c r="V103" s="73"/>
      <c r="W103" s="67"/>
      <c r="X103" s="67"/>
      <c r="Y103" s="67"/>
      <c r="Z103" s="67"/>
      <c r="AA103" s="67"/>
      <c r="AB103" s="68"/>
      <c r="AC103" s="69"/>
      <c r="AD103" s="70"/>
      <c r="AE103" s="70"/>
      <c r="AF103" s="68"/>
      <c r="AG103" s="71"/>
      <c r="AH103" s="72"/>
      <c r="AI103" s="72"/>
      <c r="AJ103" s="72"/>
      <c r="AK103" s="72"/>
      <c r="AL103" s="72"/>
      <c r="AM103" s="72"/>
    </row>
    <row r="104" customHeight="1" spans="1:39">
      <c r="A104" s="67" t="s">
        <v>16696</v>
      </c>
      <c r="B104" s="67" t="s">
        <v>16691</v>
      </c>
      <c r="C104" s="67" t="s">
        <v>16697</v>
      </c>
      <c r="D104" s="67" t="s">
        <v>16456</v>
      </c>
      <c r="E104" s="67" t="s">
        <v>16694</v>
      </c>
      <c r="F104" s="68">
        <v>40</v>
      </c>
      <c r="G104" s="69">
        <v>1</v>
      </c>
      <c r="H104" s="70">
        <f>SUMIFS(VENTAS[Cantidad],VENTAS[Código del producto Vendido],STOCK[[#This Row],[Code]])</f>
        <v>0</v>
      </c>
      <c r="I104" s="70">
        <f>STOCK[[#This Row],[Entradas]]-STOCK[[#This Row],[Salidas]]</f>
        <v>1</v>
      </c>
      <c r="J104" s="68">
        <f>STOCK[[#This Row],[Precio Final]]*10%</f>
        <v>4</v>
      </c>
      <c r="K104" s="71">
        <v>15.75</v>
      </c>
      <c r="L104" s="72">
        <v>3.6707</v>
      </c>
      <c r="M104" s="72">
        <f>STOCK[[#This Row],[Costo Unitario (USD)]]+STOCK[[#This Row],[Costo Envío (USD)]]+STOCK[[#This Row],[Comisión 10%]]</f>
        <v>23.4207</v>
      </c>
      <c r="N104" s="72">
        <f t="shared" si="2"/>
        <v>35.13105</v>
      </c>
      <c r="O104" s="72">
        <f t="shared" si="3"/>
        <v>40</v>
      </c>
      <c r="P104" s="72">
        <f>STOCK[[#This Row],[Precio Final]]-STOCK[[#This Row],[Costo total]]</f>
        <v>16.5793</v>
      </c>
      <c r="Q104" s="72">
        <f>STOCK[[#This Row],[Ganancia Unitaria]]*STOCK[[#This Row],[Salidas]]</f>
        <v>0</v>
      </c>
      <c r="R104" s="67" t="s">
        <v>16695</v>
      </c>
      <c r="S104" s="67"/>
      <c r="T104" s="72">
        <f>STOCK[[#This Row],[Costo total]]*STOCK[[#This Row],[Entradas]]</f>
        <v>23.4207</v>
      </c>
      <c r="U104" s="72">
        <f>STOCK[[#This Row],[Stock Actual]]*STOCK[[#This Row],[Costo total]]</f>
        <v>23.4207</v>
      </c>
      <c r="V104" s="73"/>
      <c r="W104" s="67"/>
      <c r="X104" s="67"/>
      <c r="Y104" s="67"/>
      <c r="Z104" s="67"/>
      <c r="AA104" s="67"/>
      <c r="AB104" s="68"/>
      <c r="AC104" s="69"/>
      <c r="AD104" s="70"/>
      <c r="AE104" s="70"/>
      <c r="AF104" s="68"/>
      <c r="AG104" s="71"/>
      <c r="AH104" s="72"/>
      <c r="AI104" s="72"/>
      <c r="AJ104" s="72"/>
      <c r="AK104" s="72"/>
      <c r="AL104" s="72"/>
      <c r="AM104" s="72"/>
    </row>
    <row r="105" customHeight="1" spans="1:39">
      <c r="A105" s="67" t="s">
        <v>16698</v>
      </c>
      <c r="B105" s="67" t="s">
        <v>16691</v>
      </c>
      <c r="C105" s="67" t="s">
        <v>16699</v>
      </c>
      <c r="D105" s="67" t="s">
        <v>16700</v>
      </c>
      <c r="E105" s="67" t="s">
        <v>16694</v>
      </c>
      <c r="F105" s="68">
        <v>35</v>
      </c>
      <c r="G105" s="69">
        <v>1</v>
      </c>
      <c r="H105" s="70">
        <f>SUMIFS(VENTAS[Cantidad],VENTAS[Código del producto Vendido],STOCK[[#This Row],[Code]])</f>
        <v>1</v>
      </c>
      <c r="I105" s="70">
        <f>STOCK[[#This Row],[Entradas]]-STOCK[[#This Row],[Salidas]]</f>
        <v>0</v>
      </c>
      <c r="J105" s="68">
        <f>STOCK[[#This Row],[Precio Final]]*10%</f>
        <v>3.5</v>
      </c>
      <c r="K105" s="71">
        <v>17.5</v>
      </c>
      <c r="L105" s="72">
        <v>3.63165</v>
      </c>
      <c r="M105" s="72">
        <f>STOCK[[#This Row],[Costo Unitario (USD)]]+STOCK[[#This Row],[Costo Envío (USD)]]+STOCK[[#This Row],[Comisión 10%]]</f>
        <v>24.63165</v>
      </c>
      <c r="N105" s="72">
        <f t="shared" si="2"/>
        <v>36.947475</v>
      </c>
      <c r="O105" s="72">
        <f t="shared" si="3"/>
        <v>35</v>
      </c>
      <c r="P105" s="72">
        <f>STOCK[[#This Row],[Precio Final]]-STOCK[[#This Row],[Costo total]]</f>
        <v>10.36835</v>
      </c>
      <c r="Q105" s="72">
        <f>STOCK[[#This Row],[Ganancia Unitaria]]*STOCK[[#This Row],[Salidas]]</f>
        <v>10.36835</v>
      </c>
      <c r="R105" s="67" t="s">
        <v>16695</v>
      </c>
      <c r="S105" s="67"/>
      <c r="T105" s="72">
        <f>STOCK[[#This Row],[Costo total]]*STOCK[[#This Row],[Entradas]]</f>
        <v>24.63165</v>
      </c>
      <c r="U105" s="72">
        <f>STOCK[[#This Row],[Stock Actual]]*STOCK[[#This Row],[Costo total]]</f>
        <v>0</v>
      </c>
      <c r="V105" s="73"/>
      <c r="W105" s="67"/>
      <c r="X105" s="67"/>
      <c r="Y105" s="67"/>
      <c r="Z105" s="67"/>
      <c r="AA105" s="67"/>
      <c r="AB105" s="68"/>
      <c r="AC105" s="69"/>
      <c r="AD105" s="70"/>
      <c r="AE105" s="70"/>
      <c r="AF105" s="68"/>
      <c r="AG105" s="71"/>
      <c r="AH105" s="72"/>
      <c r="AI105" s="72"/>
      <c r="AJ105" s="72"/>
      <c r="AK105" s="72"/>
      <c r="AL105" s="72"/>
      <c r="AM105" s="72"/>
    </row>
    <row r="106" customHeight="1" spans="1:39">
      <c r="A106" s="67" t="s">
        <v>16701</v>
      </c>
      <c r="B106" s="67" t="s">
        <v>16691</v>
      </c>
      <c r="C106" s="67" t="s">
        <v>16702</v>
      </c>
      <c r="D106" s="67" t="s">
        <v>16703</v>
      </c>
      <c r="E106" s="67" t="s">
        <v>16694</v>
      </c>
      <c r="F106" s="68">
        <v>35</v>
      </c>
      <c r="G106" s="69">
        <v>1</v>
      </c>
      <c r="H106" s="70">
        <f>SUMIFS(VENTAS[Cantidad],VENTAS[Código del producto Vendido],STOCK[[#This Row],[Code]])</f>
        <v>0</v>
      </c>
      <c r="I106" s="70">
        <f>STOCK[[#This Row],[Entradas]]-STOCK[[#This Row],[Salidas]]</f>
        <v>1</v>
      </c>
      <c r="J106" s="68">
        <f>STOCK[[#This Row],[Precio Final]]*10%</f>
        <v>3.5</v>
      </c>
      <c r="K106" s="71">
        <v>10</v>
      </c>
      <c r="L106" s="72">
        <v>4.686</v>
      </c>
      <c r="M106" s="72">
        <f>STOCK[[#This Row],[Costo Unitario (USD)]]+STOCK[[#This Row],[Costo Envío (USD)]]+STOCK[[#This Row],[Comisión 10%]]</f>
        <v>18.186</v>
      </c>
      <c r="N106" s="72">
        <f t="shared" si="2"/>
        <v>27.279</v>
      </c>
      <c r="O106" s="72">
        <f t="shared" si="3"/>
        <v>35</v>
      </c>
      <c r="P106" s="72">
        <f>STOCK[[#This Row],[Precio Final]]-STOCK[[#This Row],[Costo total]]</f>
        <v>16.814</v>
      </c>
      <c r="Q106" s="72">
        <f>STOCK[[#This Row],[Ganancia Unitaria]]*STOCK[[#This Row],[Salidas]]</f>
        <v>0</v>
      </c>
      <c r="R106" s="67" t="s">
        <v>16695</v>
      </c>
      <c r="S106" s="67"/>
      <c r="T106" s="72">
        <f>STOCK[[#This Row],[Costo total]]*STOCK[[#This Row],[Entradas]]</f>
        <v>18.186</v>
      </c>
      <c r="U106" s="72">
        <f>STOCK[[#This Row],[Stock Actual]]*STOCK[[#This Row],[Costo total]]</f>
        <v>18.186</v>
      </c>
      <c r="V106" s="73"/>
      <c r="W106" s="67"/>
      <c r="X106" s="67"/>
      <c r="Y106" s="67"/>
      <c r="Z106" s="67"/>
      <c r="AA106" s="67"/>
      <c r="AB106" s="68"/>
      <c r="AC106" s="69"/>
      <c r="AD106" s="70"/>
      <c r="AE106" s="70"/>
      <c r="AF106" s="68"/>
      <c r="AG106" s="71"/>
      <c r="AH106" s="72"/>
      <c r="AI106" s="72"/>
      <c r="AJ106" s="72"/>
      <c r="AK106" s="72"/>
      <c r="AL106" s="72"/>
      <c r="AM106" s="72"/>
    </row>
    <row r="107" customHeight="1" spans="1:39">
      <c r="A107" s="67" t="s">
        <v>16704</v>
      </c>
      <c r="B107" s="67" t="s">
        <v>16691</v>
      </c>
      <c r="C107" s="67" t="s">
        <v>16705</v>
      </c>
      <c r="D107" s="67" t="s">
        <v>16703</v>
      </c>
      <c r="E107" s="67" t="s">
        <v>16694</v>
      </c>
      <c r="F107" s="68">
        <v>50</v>
      </c>
      <c r="G107" s="69">
        <v>1</v>
      </c>
      <c r="H107" s="70">
        <f>SUMIFS(VENTAS[Cantidad],VENTAS[Código del producto Vendido],STOCK[[#This Row],[Code]])</f>
        <v>0</v>
      </c>
      <c r="I107" s="70">
        <f>STOCK[[#This Row],[Entradas]]-STOCK[[#This Row],[Salidas]]</f>
        <v>1</v>
      </c>
      <c r="J107" s="68">
        <f>STOCK[[#This Row],[Precio Final]]*10%</f>
        <v>5</v>
      </c>
      <c r="K107" s="71">
        <v>26</v>
      </c>
      <c r="L107" s="72">
        <v>3.94405</v>
      </c>
      <c r="M107" s="72">
        <f>STOCK[[#This Row],[Costo Unitario (USD)]]+STOCK[[#This Row],[Costo Envío (USD)]]+STOCK[[#This Row],[Comisión 10%]]</f>
        <v>34.94405</v>
      </c>
      <c r="N107" s="72">
        <f t="shared" si="2"/>
        <v>52.416075</v>
      </c>
      <c r="O107" s="72">
        <f t="shared" si="3"/>
        <v>50</v>
      </c>
      <c r="P107" s="72">
        <f>STOCK[[#This Row],[Precio Final]]-STOCK[[#This Row],[Costo total]]</f>
        <v>15.05595</v>
      </c>
      <c r="Q107" s="72">
        <f>STOCK[[#This Row],[Ganancia Unitaria]]*STOCK[[#This Row],[Salidas]]</f>
        <v>0</v>
      </c>
      <c r="R107" s="67" t="s">
        <v>16695</v>
      </c>
      <c r="S107" s="67"/>
      <c r="T107" s="72">
        <f>STOCK[[#This Row],[Costo total]]*STOCK[[#This Row],[Entradas]]</f>
        <v>34.94405</v>
      </c>
      <c r="U107" s="72">
        <f>STOCK[[#This Row],[Stock Actual]]*STOCK[[#This Row],[Costo total]]</f>
        <v>34.94405</v>
      </c>
      <c r="V107" s="73"/>
      <c r="W107" s="67"/>
      <c r="X107" s="67"/>
      <c r="Y107" s="67"/>
      <c r="Z107" s="67"/>
      <c r="AA107" s="67"/>
      <c r="AB107" s="68"/>
      <c r="AC107" s="69"/>
      <c r="AD107" s="70"/>
      <c r="AE107" s="70"/>
      <c r="AF107" s="68"/>
      <c r="AG107" s="71"/>
      <c r="AH107" s="72"/>
      <c r="AI107" s="72"/>
      <c r="AJ107" s="72"/>
      <c r="AK107" s="72"/>
      <c r="AL107" s="72"/>
      <c r="AM107" s="72"/>
    </row>
    <row r="108" customHeight="1" spans="1:39">
      <c r="A108" s="67" t="s">
        <v>16706</v>
      </c>
      <c r="B108" s="67" t="s">
        <v>16505</v>
      </c>
      <c r="C108" s="67" t="s">
        <v>16707</v>
      </c>
      <c r="D108" s="67" t="s">
        <v>16404</v>
      </c>
      <c r="E108" s="67" t="s">
        <v>16388</v>
      </c>
      <c r="F108" s="68">
        <v>18</v>
      </c>
      <c r="G108" s="69">
        <v>3</v>
      </c>
      <c r="H108" s="70">
        <f>SUMIFS(VENTAS[Cantidad],VENTAS[Código del producto Vendido],STOCK[[#This Row],[Code]])</f>
        <v>0</v>
      </c>
      <c r="I108" s="70">
        <f>STOCK[[#This Row],[Entradas]]-STOCK[[#This Row],[Salidas]]</f>
        <v>3</v>
      </c>
      <c r="J108" s="68">
        <f>STOCK[[#This Row],[Precio Final]]*10%</f>
        <v>1.8</v>
      </c>
      <c r="K108" s="71">
        <v>8.97</v>
      </c>
      <c r="L108" s="72">
        <v>1.97</v>
      </c>
      <c r="M108" s="72">
        <f>STOCK[[#This Row],[Costo Unitario (USD)]]+STOCK[[#This Row],[Costo Envío (USD)]]+STOCK[[#This Row],[Comisión 10%]]</f>
        <v>12.74</v>
      </c>
      <c r="N108" s="72">
        <f t="shared" si="2"/>
        <v>19.11</v>
      </c>
      <c r="O108" s="72">
        <f t="shared" si="3"/>
        <v>18</v>
      </c>
      <c r="P108" s="72">
        <f>STOCK[[#This Row],[Precio Final]]-STOCK[[#This Row],[Costo total]]</f>
        <v>5.26</v>
      </c>
      <c r="Q108" s="72">
        <f>STOCK[[#This Row],[Ganancia Unitaria]]*STOCK[[#This Row],[Salidas]]</f>
        <v>0</v>
      </c>
      <c r="R108" s="67"/>
      <c r="S108" s="67"/>
      <c r="T108" s="72">
        <f>STOCK[[#This Row],[Costo total]]*STOCK[[#This Row],[Entradas]]</f>
        <v>38.22</v>
      </c>
      <c r="U108" s="72">
        <f>STOCK[[#This Row],[Stock Actual]]*STOCK[[#This Row],[Costo total]]</f>
        <v>38.22</v>
      </c>
      <c r="V108" s="73"/>
      <c r="W108" s="67"/>
      <c r="X108" s="67"/>
      <c r="Y108" s="67"/>
      <c r="Z108" s="67"/>
      <c r="AA108" s="67"/>
      <c r="AB108" s="68"/>
      <c r="AC108" s="69"/>
      <c r="AD108" s="70"/>
      <c r="AE108" s="70"/>
      <c r="AF108" s="68"/>
      <c r="AG108" s="71"/>
      <c r="AH108" s="72"/>
      <c r="AI108" s="72"/>
      <c r="AJ108" s="72"/>
      <c r="AK108" s="72"/>
      <c r="AL108" s="72"/>
      <c r="AM108" s="72"/>
    </row>
    <row r="109" customHeight="1" spans="1:39">
      <c r="A109" s="67" t="s">
        <v>16708</v>
      </c>
      <c r="B109" s="67" t="s">
        <v>16473</v>
      </c>
      <c r="C109" s="67" t="s">
        <v>16709</v>
      </c>
      <c r="D109" s="67" t="s">
        <v>16408</v>
      </c>
      <c r="E109" s="67" t="s">
        <v>16388</v>
      </c>
      <c r="F109" s="68">
        <v>30</v>
      </c>
      <c r="G109" s="69">
        <v>1</v>
      </c>
      <c r="H109" s="70">
        <f>SUMIFS(VENTAS[Cantidad],VENTAS[Código del producto Vendido],STOCK[[#This Row],[Code]])</f>
        <v>1</v>
      </c>
      <c r="I109" s="70">
        <f>STOCK[[#This Row],[Entradas]]-STOCK[[#This Row],[Salidas]]</f>
        <v>0</v>
      </c>
      <c r="J109" s="68">
        <f>STOCK[[#This Row],[Precio Final]]*10%</f>
        <v>3</v>
      </c>
      <c r="K109" s="71">
        <v>17.22</v>
      </c>
      <c r="L109" s="72">
        <v>1.97</v>
      </c>
      <c r="M109" s="72">
        <f>STOCK[[#This Row],[Costo Unitario (USD)]]+STOCK[[#This Row],[Costo Envío (USD)]]+STOCK[[#This Row],[Comisión 10%]]</f>
        <v>22.19</v>
      </c>
      <c r="N109" s="72">
        <f t="shared" si="2"/>
        <v>33.285</v>
      </c>
      <c r="O109" s="72">
        <f t="shared" si="3"/>
        <v>30</v>
      </c>
      <c r="P109" s="72">
        <f>STOCK[[#This Row],[Precio Final]]-STOCK[[#This Row],[Costo total]]</f>
        <v>7.81</v>
      </c>
      <c r="Q109" s="72">
        <f>STOCK[[#This Row],[Ganancia Unitaria]]*STOCK[[#This Row],[Salidas]]</f>
        <v>7.81</v>
      </c>
      <c r="R109" s="67"/>
      <c r="S109" s="67"/>
      <c r="T109" s="72">
        <f>STOCK[[#This Row],[Costo total]]*STOCK[[#This Row],[Entradas]]</f>
        <v>22.19</v>
      </c>
      <c r="U109" s="72">
        <f>STOCK[[#This Row],[Stock Actual]]*STOCK[[#This Row],[Costo total]]</f>
        <v>0</v>
      </c>
      <c r="V109" s="73"/>
      <c r="W109" s="67"/>
      <c r="X109" s="67"/>
      <c r="Y109" s="67"/>
      <c r="Z109" s="67"/>
      <c r="AA109" s="67"/>
      <c r="AB109" s="68"/>
      <c r="AC109" s="69"/>
      <c r="AD109" s="70"/>
      <c r="AE109" s="70"/>
      <c r="AF109" s="68"/>
      <c r="AG109" s="71"/>
      <c r="AH109" s="72"/>
      <c r="AI109" s="72"/>
      <c r="AJ109" s="72"/>
      <c r="AK109" s="72"/>
      <c r="AL109" s="72"/>
      <c r="AM109" s="72"/>
    </row>
    <row r="110" customHeight="1" spans="1:39">
      <c r="A110" s="67" t="s">
        <v>16710</v>
      </c>
      <c r="B110" s="67" t="s">
        <v>16608</v>
      </c>
      <c r="C110" s="67" t="s">
        <v>16711</v>
      </c>
      <c r="D110" s="67" t="s">
        <v>16404</v>
      </c>
      <c r="E110" s="67" t="s">
        <v>16388</v>
      </c>
      <c r="F110" s="68">
        <v>25</v>
      </c>
      <c r="G110" s="69">
        <v>2</v>
      </c>
      <c r="H110" s="70">
        <f>SUMIFS(VENTAS[Cantidad],VENTAS[Código del producto Vendido],STOCK[[#This Row],[Code]])</f>
        <v>1</v>
      </c>
      <c r="I110" s="70">
        <f>STOCK[[#This Row],[Entradas]]-STOCK[[#This Row],[Salidas]]</f>
        <v>1</v>
      </c>
      <c r="J110" s="68">
        <f>STOCK[[#This Row],[Precio Final]]*10%</f>
        <v>2.5</v>
      </c>
      <c r="K110" s="71">
        <v>13.82</v>
      </c>
      <c r="L110" s="72">
        <v>1.97</v>
      </c>
      <c r="M110" s="72">
        <f>STOCK[[#This Row],[Costo Unitario (USD)]]+STOCK[[#This Row],[Costo Envío (USD)]]+STOCK[[#This Row],[Comisión 10%]]</f>
        <v>18.29</v>
      </c>
      <c r="N110" s="72">
        <f t="shared" si="2"/>
        <v>27.435</v>
      </c>
      <c r="O110" s="72">
        <f t="shared" si="3"/>
        <v>25</v>
      </c>
      <c r="P110" s="72">
        <f>STOCK[[#This Row],[Precio Final]]-STOCK[[#This Row],[Costo total]]</f>
        <v>6.71</v>
      </c>
      <c r="Q110" s="72">
        <f>STOCK[[#This Row],[Ganancia Unitaria]]*STOCK[[#This Row],[Salidas]]</f>
        <v>6.71</v>
      </c>
      <c r="R110" s="67"/>
      <c r="S110" s="67"/>
      <c r="T110" s="72">
        <f>STOCK[[#This Row],[Costo total]]*STOCK[[#This Row],[Entradas]]</f>
        <v>36.58</v>
      </c>
      <c r="U110" s="72">
        <f>STOCK[[#This Row],[Stock Actual]]*STOCK[[#This Row],[Costo total]]</f>
        <v>18.29</v>
      </c>
      <c r="V110" s="73"/>
      <c r="W110" s="67"/>
      <c r="X110" s="67"/>
      <c r="Y110" s="67"/>
      <c r="Z110" s="67"/>
      <c r="AA110" s="67"/>
      <c r="AB110" s="68"/>
      <c r="AC110" s="69"/>
      <c r="AD110" s="70"/>
      <c r="AE110" s="70"/>
      <c r="AF110" s="68"/>
      <c r="AG110" s="71"/>
      <c r="AH110" s="72"/>
      <c r="AI110" s="72"/>
      <c r="AJ110" s="72"/>
      <c r="AK110" s="72"/>
      <c r="AL110" s="72"/>
      <c r="AM110" s="72"/>
    </row>
    <row r="111" customHeight="1" spans="1:39">
      <c r="A111" s="67" t="s">
        <v>16712</v>
      </c>
      <c r="B111" s="67" t="s">
        <v>16477</v>
      </c>
      <c r="C111" s="67" t="s">
        <v>16711</v>
      </c>
      <c r="D111" s="67" t="s">
        <v>16396</v>
      </c>
      <c r="E111" s="67"/>
      <c r="F111" s="68">
        <v>25</v>
      </c>
      <c r="G111" s="69">
        <v>3</v>
      </c>
      <c r="H111" s="70">
        <f>SUMIFS(VENTAS[Cantidad],VENTAS[Código del producto Vendido],STOCK[[#This Row],[Code]])</f>
        <v>2</v>
      </c>
      <c r="I111" s="70">
        <f>STOCK[[#This Row],[Entradas]]-STOCK[[#This Row],[Salidas]]</f>
        <v>1</v>
      </c>
      <c r="J111" s="68">
        <f>STOCK[[#This Row],[Precio Final]]*10%</f>
        <v>2.5</v>
      </c>
      <c r="K111" s="71">
        <v>18.31</v>
      </c>
      <c r="L111" s="72">
        <v>1.97</v>
      </c>
      <c r="M111" s="72">
        <f>STOCK[[#This Row],[Costo Unitario (USD)]]+STOCK[[#This Row],[Costo Envío (USD)]]+STOCK[[#This Row],[Comisión 10%]]</f>
        <v>22.78</v>
      </c>
      <c r="N111" s="72">
        <f t="shared" si="2"/>
        <v>34.17</v>
      </c>
      <c r="O111" s="72">
        <f t="shared" si="3"/>
        <v>25</v>
      </c>
      <c r="P111" s="72">
        <f>STOCK[[#This Row],[Precio Final]]-STOCK[[#This Row],[Costo total]]</f>
        <v>2.22</v>
      </c>
      <c r="Q111" s="72">
        <f>STOCK[[#This Row],[Ganancia Unitaria]]*STOCK[[#This Row],[Salidas]]</f>
        <v>4.44</v>
      </c>
      <c r="R111" s="67"/>
      <c r="S111" s="67"/>
      <c r="T111" s="72"/>
      <c r="U111" s="72"/>
      <c r="V111" s="73"/>
      <c r="W111" s="67"/>
      <c r="X111" s="67"/>
      <c r="Y111" s="67"/>
      <c r="Z111" s="67"/>
      <c r="AA111" s="67"/>
      <c r="AB111" s="68"/>
      <c r="AC111" s="69"/>
      <c r="AD111" s="70"/>
      <c r="AE111" s="70"/>
      <c r="AF111" s="68"/>
      <c r="AG111" s="71"/>
      <c r="AH111" s="72"/>
      <c r="AI111" s="72"/>
      <c r="AJ111" s="72"/>
      <c r="AK111" s="72"/>
      <c r="AL111" s="72"/>
      <c r="AM111" s="72"/>
    </row>
    <row r="112" customHeight="1" spans="1:39">
      <c r="A112" s="67" t="s">
        <v>16713</v>
      </c>
      <c r="B112" s="67" t="s">
        <v>16505</v>
      </c>
      <c r="C112" s="67" t="s">
        <v>16714</v>
      </c>
      <c r="D112" s="67" t="s">
        <v>16404</v>
      </c>
      <c r="E112" s="67" t="s">
        <v>16388</v>
      </c>
      <c r="F112" s="68">
        <v>10</v>
      </c>
      <c r="G112" s="69">
        <v>2</v>
      </c>
      <c r="H112" s="70">
        <f>SUMIFS(VENTAS[Cantidad],VENTAS[Código del producto Vendido],STOCK[[#This Row],[Code]])</f>
        <v>0</v>
      </c>
      <c r="I112" s="70">
        <f>STOCK[[#This Row],[Entradas]]-STOCK[[#This Row],[Salidas]]</f>
        <v>2</v>
      </c>
      <c r="J112" s="68">
        <f>STOCK[[#This Row],[Precio Final]]*10%</f>
        <v>1</v>
      </c>
      <c r="K112" s="71">
        <v>2.35</v>
      </c>
      <c r="L112" s="72">
        <v>1.97</v>
      </c>
      <c r="M112" s="72">
        <f>STOCK[[#This Row],[Costo Unitario (USD)]]+STOCK[[#This Row],[Costo Envío (USD)]]+STOCK[[#This Row],[Comisión 10%]]</f>
        <v>5.32</v>
      </c>
      <c r="N112" s="72">
        <f t="shared" si="2"/>
        <v>7.98</v>
      </c>
      <c r="O112" s="72">
        <f t="shared" si="3"/>
        <v>10</v>
      </c>
      <c r="P112" s="72">
        <f>STOCK[[#This Row],[Precio Final]]-STOCK[[#This Row],[Costo total]]</f>
        <v>4.68</v>
      </c>
      <c r="Q112" s="72">
        <f>STOCK[[#This Row],[Ganancia Unitaria]]*STOCK[[#This Row],[Salidas]]</f>
        <v>0</v>
      </c>
      <c r="R112" s="67"/>
      <c r="S112" s="67"/>
      <c r="T112" s="72">
        <f>STOCK[[#This Row],[Costo total]]*STOCK[[#This Row],[Entradas]]</f>
        <v>10.64</v>
      </c>
      <c r="U112" s="72">
        <f>STOCK[[#This Row],[Stock Actual]]*STOCK[[#This Row],[Costo total]]</f>
        <v>10.64</v>
      </c>
      <c r="V112" s="73"/>
      <c r="W112" s="67"/>
      <c r="X112" s="67"/>
      <c r="Y112" s="67"/>
      <c r="Z112" s="67"/>
      <c r="AA112" s="67"/>
      <c r="AB112" s="68"/>
      <c r="AC112" s="69"/>
      <c r="AD112" s="70"/>
      <c r="AE112" s="70"/>
      <c r="AF112" s="68"/>
      <c r="AG112" s="71"/>
      <c r="AH112" s="72"/>
      <c r="AI112" s="72"/>
      <c r="AJ112" s="72"/>
      <c r="AK112" s="72"/>
      <c r="AL112" s="72"/>
      <c r="AM112" s="72"/>
    </row>
    <row r="113" customHeight="1" spans="1:39">
      <c r="A113" s="67" t="s">
        <v>16715</v>
      </c>
      <c r="B113" s="67" t="s">
        <v>16716</v>
      </c>
      <c r="C113" s="67" t="s">
        <v>16714</v>
      </c>
      <c r="D113" s="67" t="s">
        <v>16475</v>
      </c>
      <c r="E113" s="67" t="s">
        <v>16388</v>
      </c>
      <c r="F113" s="68">
        <v>10</v>
      </c>
      <c r="G113" s="69">
        <v>2</v>
      </c>
      <c r="H113" s="70">
        <f>SUMIFS(VENTAS[Cantidad],VENTAS[Código del producto Vendido],STOCK[[#This Row],[Code]])</f>
        <v>0</v>
      </c>
      <c r="I113" s="70">
        <f>STOCK[[#This Row],[Entradas]]-STOCK[[#This Row],[Salidas]]</f>
        <v>2</v>
      </c>
      <c r="J113" s="68">
        <f>STOCK[[#This Row],[Precio Final]]*10%</f>
        <v>1</v>
      </c>
      <c r="K113" s="71">
        <v>2.35</v>
      </c>
      <c r="L113" s="72">
        <v>1.97</v>
      </c>
      <c r="M113" s="72">
        <f>STOCK[[#This Row],[Costo Unitario (USD)]]+STOCK[[#This Row],[Costo Envío (USD)]]+STOCK[[#This Row],[Comisión 10%]]</f>
        <v>5.32</v>
      </c>
      <c r="N113" s="72">
        <f t="shared" si="2"/>
        <v>7.98</v>
      </c>
      <c r="O113" s="72">
        <f t="shared" si="3"/>
        <v>10</v>
      </c>
      <c r="P113" s="72">
        <f>STOCK[[#This Row],[Precio Final]]-STOCK[[#This Row],[Costo total]]</f>
        <v>4.68</v>
      </c>
      <c r="Q113" s="72">
        <f>STOCK[[#This Row],[Ganancia Unitaria]]*STOCK[[#This Row],[Salidas]]</f>
        <v>0</v>
      </c>
      <c r="R113" s="67"/>
      <c r="S113" s="67"/>
      <c r="T113" s="72">
        <f>STOCK[[#This Row],[Costo total]]*STOCK[[#This Row],[Entradas]]</f>
        <v>10.64</v>
      </c>
      <c r="U113" s="72">
        <f>STOCK[[#This Row],[Stock Actual]]*STOCK[[#This Row],[Costo total]]</f>
        <v>10.64</v>
      </c>
      <c r="V113" s="73"/>
      <c r="W113" s="67"/>
      <c r="X113" s="67"/>
      <c r="Y113" s="67"/>
      <c r="Z113" s="67"/>
      <c r="AA113" s="67"/>
      <c r="AB113" s="68"/>
      <c r="AC113" s="69"/>
      <c r="AD113" s="70"/>
      <c r="AE113" s="70"/>
      <c r="AF113" s="68"/>
      <c r="AG113" s="71"/>
      <c r="AH113" s="72"/>
      <c r="AI113" s="72"/>
      <c r="AJ113" s="72"/>
      <c r="AK113" s="72"/>
      <c r="AL113" s="72"/>
      <c r="AM113" s="72"/>
    </row>
    <row r="114" customHeight="1" spans="1:39">
      <c r="A114" s="67" t="s">
        <v>16717</v>
      </c>
      <c r="B114" s="67" t="s">
        <v>16505</v>
      </c>
      <c r="C114" s="67" t="s">
        <v>16718</v>
      </c>
      <c r="D114" s="67" t="s">
        <v>16404</v>
      </c>
      <c r="E114" s="67" t="s">
        <v>16388</v>
      </c>
      <c r="F114" s="68">
        <v>10</v>
      </c>
      <c r="G114" s="69">
        <v>1</v>
      </c>
      <c r="H114" s="70">
        <f>SUMIFS(VENTAS[Cantidad],VENTAS[Código del producto Vendido],STOCK[[#This Row],[Code]])</f>
        <v>0</v>
      </c>
      <c r="I114" s="70">
        <f>STOCK[[#This Row],[Entradas]]-STOCK[[#This Row],[Salidas]]</f>
        <v>1</v>
      </c>
      <c r="J114" s="68">
        <f>STOCK[[#This Row],[Precio Final]]*10%</f>
        <v>1</v>
      </c>
      <c r="K114" s="71">
        <v>2.33</v>
      </c>
      <c r="L114" s="72">
        <v>0</v>
      </c>
      <c r="M114" s="72">
        <f>STOCK[[#This Row],[Costo Unitario (USD)]]+STOCK[[#This Row],[Costo Envío (USD)]]+STOCK[[#This Row],[Comisión 10%]]</f>
        <v>3.33</v>
      </c>
      <c r="N114" s="72">
        <f t="shared" si="2"/>
        <v>4.995</v>
      </c>
      <c r="O114" s="72">
        <f t="shared" si="3"/>
        <v>10</v>
      </c>
      <c r="P114" s="72">
        <f>STOCK[[#This Row],[Precio Final]]-STOCK[[#This Row],[Costo total]]</f>
        <v>6.67</v>
      </c>
      <c r="Q114" s="72">
        <f>STOCK[[#This Row],[Ganancia Unitaria]]*STOCK[[#This Row],[Salidas]]</f>
        <v>0</v>
      </c>
      <c r="R114" s="67"/>
      <c r="S114" s="67"/>
      <c r="T114" s="72">
        <f>STOCK[[#This Row],[Costo total]]*STOCK[[#This Row],[Entradas]]</f>
        <v>3.33</v>
      </c>
      <c r="U114" s="72">
        <f>STOCK[[#This Row],[Stock Actual]]*STOCK[[#This Row],[Costo total]]</f>
        <v>3.33</v>
      </c>
      <c r="V114" s="73"/>
      <c r="W114" s="67"/>
      <c r="X114" s="67"/>
      <c r="Y114" s="67"/>
      <c r="Z114" s="67"/>
      <c r="AA114" s="67"/>
      <c r="AB114" s="68"/>
      <c r="AC114" s="69"/>
      <c r="AD114" s="70"/>
      <c r="AE114" s="70"/>
      <c r="AF114" s="68"/>
      <c r="AG114" s="71"/>
      <c r="AH114" s="72"/>
      <c r="AI114" s="72"/>
      <c r="AJ114" s="72"/>
      <c r="AK114" s="72"/>
      <c r="AL114" s="72"/>
      <c r="AM114" s="72"/>
    </row>
    <row r="115" customHeight="1" spans="1:39">
      <c r="A115" s="67" t="s">
        <v>16719</v>
      </c>
      <c r="B115" s="67" t="s">
        <v>16505</v>
      </c>
      <c r="C115" s="67" t="s">
        <v>16720</v>
      </c>
      <c r="D115" s="67" t="s">
        <v>16404</v>
      </c>
      <c r="E115" s="67" t="s">
        <v>16388</v>
      </c>
      <c r="F115" s="68">
        <v>10</v>
      </c>
      <c r="G115" s="69">
        <v>1</v>
      </c>
      <c r="H115" s="70">
        <f>SUMIFS(VENTAS[Cantidad],VENTAS[Código del producto Vendido],STOCK[[#This Row],[Code]])</f>
        <v>0</v>
      </c>
      <c r="I115" s="70">
        <f>STOCK[[#This Row],[Entradas]]-STOCK[[#This Row],[Salidas]]</f>
        <v>1</v>
      </c>
      <c r="J115" s="68">
        <f>STOCK[[#This Row],[Precio Final]]*10%</f>
        <v>1</v>
      </c>
      <c r="K115" s="71">
        <v>2.35</v>
      </c>
      <c r="L115" s="72">
        <v>1.97</v>
      </c>
      <c r="M115" s="72">
        <f>STOCK[[#This Row],[Costo Unitario (USD)]]+STOCK[[#This Row],[Costo Envío (USD)]]+STOCK[[#This Row],[Comisión 10%]]</f>
        <v>5.32</v>
      </c>
      <c r="N115" s="72">
        <f t="shared" si="2"/>
        <v>7.98</v>
      </c>
      <c r="O115" s="72">
        <f t="shared" si="3"/>
        <v>10</v>
      </c>
      <c r="P115" s="72">
        <f>STOCK[[#This Row],[Precio Final]]-STOCK[[#This Row],[Costo total]]</f>
        <v>4.68</v>
      </c>
      <c r="Q115" s="72">
        <f>STOCK[[#This Row],[Ganancia Unitaria]]*STOCK[[#This Row],[Salidas]]</f>
        <v>0</v>
      </c>
      <c r="R115" s="67"/>
      <c r="S115" s="67"/>
      <c r="T115" s="72">
        <f>STOCK[[#This Row],[Costo total]]*STOCK[[#This Row],[Entradas]]</f>
        <v>5.32</v>
      </c>
      <c r="U115" s="72">
        <f>STOCK[[#This Row],[Stock Actual]]*STOCK[[#This Row],[Costo total]]</f>
        <v>5.32</v>
      </c>
      <c r="V115" s="73"/>
      <c r="W115" s="67"/>
      <c r="X115" s="67"/>
      <c r="Y115" s="67"/>
      <c r="Z115" s="67"/>
      <c r="AA115" s="67"/>
      <c r="AB115" s="68"/>
      <c r="AC115" s="69"/>
      <c r="AD115" s="70"/>
      <c r="AE115" s="70"/>
      <c r="AF115" s="68"/>
      <c r="AG115" s="71"/>
      <c r="AH115" s="72"/>
      <c r="AI115" s="72"/>
      <c r="AJ115" s="72"/>
      <c r="AK115" s="72"/>
      <c r="AL115" s="72"/>
      <c r="AM115" s="72"/>
    </row>
    <row r="116" customHeight="1" spans="1:39">
      <c r="A116" s="67" t="s">
        <v>16721</v>
      </c>
      <c r="B116" s="67" t="s">
        <v>16505</v>
      </c>
      <c r="C116" s="67" t="s">
        <v>16722</v>
      </c>
      <c r="D116" s="67" t="s">
        <v>16404</v>
      </c>
      <c r="E116" s="67" t="s">
        <v>16388</v>
      </c>
      <c r="F116" s="68">
        <v>10</v>
      </c>
      <c r="G116" s="69">
        <v>2</v>
      </c>
      <c r="H116" s="70">
        <f>SUMIFS(VENTAS[Cantidad],VENTAS[Código del producto Vendido],STOCK[[#This Row],[Code]])</f>
        <v>0</v>
      </c>
      <c r="I116" s="70">
        <f>STOCK[[#This Row],[Entradas]]-STOCK[[#This Row],[Salidas]]</f>
        <v>2</v>
      </c>
      <c r="J116" s="68">
        <f>STOCK[[#This Row],[Precio Final]]*10%</f>
        <v>1</v>
      </c>
      <c r="K116" s="71">
        <v>2.35</v>
      </c>
      <c r="L116" s="72">
        <v>1.97</v>
      </c>
      <c r="M116" s="72">
        <f>STOCK[[#This Row],[Costo Unitario (USD)]]+STOCK[[#This Row],[Costo Envío (USD)]]+STOCK[[#This Row],[Comisión 10%]]</f>
        <v>5.32</v>
      </c>
      <c r="N116" s="72">
        <f t="shared" si="2"/>
        <v>7.98</v>
      </c>
      <c r="O116" s="72">
        <f t="shared" si="3"/>
        <v>10</v>
      </c>
      <c r="P116" s="72">
        <f>STOCK[[#This Row],[Precio Final]]-STOCK[[#This Row],[Costo total]]</f>
        <v>4.68</v>
      </c>
      <c r="Q116" s="72">
        <f>STOCK[[#This Row],[Ganancia Unitaria]]*STOCK[[#This Row],[Salidas]]</f>
        <v>0</v>
      </c>
      <c r="R116" s="67"/>
      <c r="S116" s="67"/>
      <c r="T116" s="72">
        <f>STOCK[[#This Row],[Costo total]]*STOCK[[#This Row],[Entradas]]</f>
        <v>10.64</v>
      </c>
      <c r="U116" s="72">
        <f>STOCK[[#This Row],[Stock Actual]]*STOCK[[#This Row],[Costo total]]</f>
        <v>10.64</v>
      </c>
      <c r="V116" s="73"/>
      <c r="W116" s="67"/>
      <c r="X116" s="67"/>
      <c r="Y116" s="67"/>
      <c r="Z116" s="67"/>
      <c r="AA116" s="67"/>
      <c r="AB116" s="68"/>
      <c r="AC116" s="69"/>
      <c r="AD116" s="70"/>
      <c r="AE116" s="70"/>
      <c r="AF116" s="68"/>
      <c r="AG116" s="71"/>
      <c r="AH116" s="72"/>
      <c r="AI116" s="72"/>
      <c r="AJ116" s="72"/>
      <c r="AK116" s="72"/>
      <c r="AL116" s="72"/>
      <c r="AM116" s="72"/>
    </row>
    <row r="117" customHeight="1" spans="1:39">
      <c r="A117" s="67" t="s">
        <v>16723</v>
      </c>
      <c r="B117" s="67" t="s">
        <v>16716</v>
      </c>
      <c r="C117" s="67" t="s">
        <v>16722</v>
      </c>
      <c r="D117" s="67" t="s">
        <v>16475</v>
      </c>
      <c r="E117" s="67" t="s">
        <v>16388</v>
      </c>
      <c r="F117" s="68">
        <v>10</v>
      </c>
      <c r="G117" s="69">
        <v>1</v>
      </c>
      <c r="H117" s="70">
        <f>SUMIFS(VENTAS[Cantidad],VENTAS[Código del producto Vendido],STOCK[[#This Row],[Code]])</f>
        <v>0</v>
      </c>
      <c r="I117" s="70">
        <f>STOCK[[#This Row],[Entradas]]-STOCK[[#This Row],[Salidas]]</f>
        <v>1</v>
      </c>
      <c r="J117" s="68">
        <f>STOCK[[#This Row],[Precio Final]]*10%</f>
        <v>1</v>
      </c>
      <c r="K117" s="71">
        <v>2.35</v>
      </c>
      <c r="L117" s="72">
        <v>1.97</v>
      </c>
      <c r="M117" s="72">
        <f>STOCK[[#This Row],[Costo Unitario (USD)]]+STOCK[[#This Row],[Costo Envío (USD)]]+STOCK[[#This Row],[Comisión 10%]]</f>
        <v>5.32</v>
      </c>
      <c r="N117" s="72">
        <f t="shared" si="2"/>
        <v>7.98</v>
      </c>
      <c r="O117" s="72">
        <f t="shared" si="3"/>
        <v>10</v>
      </c>
      <c r="P117" s="72">
        <f>STOCK[[#This Row],[Precio Final]]-STOCK[[#This Row],[Costo total]]</f>
        <v>4.68</v>
      </c>
      <c r="Q117" s="72">
        <f>STOCK[[#This Row],[Ganancia Unitaria]]*STOCK[[#This Row],[Salidas]]</f>
        <v>0</v>
      </c>
      <c r="R117" s="67"/>
      <c r="S117" s="67"/>
      <c r="T117" s="72">
        <f>STOCK[[#This Row],[Costo total]]*STOCK[[#This Row],[Entradas]]</f>
        <v>5.32</v>
      </c>
      <c r="U117" s="72">
        <f>STOCK[[#This Row],[Stock Actual]]*STOCK[[#This Row],[Costo total]]</f>
        <v>5.32</v>
      </c>
      <c r="V117" s="73"/>
      <c r="W117" s="67"/>
      <c r="X117" s="67"/>
      <c r="Y117" s="67"/>
      <c r="Z117" s="67"/>
      <c r="AA117" s="67"/>
      <c r="AB117" s="68"/>
      <c r="AC117" s="69"/>
      <c r="AD117" s="70"/>
      <c r="AE117" s="70"/>
      <c r="AF117" s="68"/>
      <c r="AG117" s="71"/>
      <c r="AH117" s="72"/>
      <c r="AI117" s="72"/>
      <c r="AJ117" s="72"/>
      <c r="AK117" s="72"/>
      <c r="AL117" s="72"/>
      <c r="AM117" s="72"/>
    </row>
    <row r="118" customHeight="1" spans="1:39">
      <c r="A118" s="67" t="s">
        <v>16724</v>
      </c>
      <c r="B118" s="67" t="s">
        <v>16527</v>
      </c>
      <c r="C118" s="67" t="s">
        <v>16725</v>
      </c>
      <c r="D118" s="67" t="s">
        <v>16396</v>
      </c>
      <c r="E118" s="67"/>
      <c r="F118" s="68">
        <v>10</v>
      </c>
      <c r="G118" s="69">
        <v>2</v>
      </c>
      <c r="H118" s="70">
        <f>SUMIFS(VENTAS[Cantidad],VENTAS[Código del producto Vendido],STOCK[[#This Row],[Code]])</f>
        <v>1</v>
      </c>
      <c r="I118" s="70">
        <f>STOCK[[#This Row],[Entradas]]-STOCK[[#This Row],[Salidas]]</f>
        <v>1</v>
      </c>
      <c r="J118" s="68">
        <f>STOCK[[#This Row],[Precio Final]]*10%</f>
        <v>1</v>
      </c>
      <c r="K118" s="71">
        <v>2.35</v>
      </c>
      <c r="L118" s="72">
        <v>1.97</v>
      </c>
      <c r="M118" s="72">
        <f>STOCK[[#This Row],[Costo Unitario (USD)]]+STOCK[[#This Row],[Costo Envío (USD)]]+STOCK[[#This Row],[Comisión 10%]]</f>
        <v>5.32</v>
      </c>
      <c r="N118" s="72">
        <f t="shared" si="2"/>
        <v>7.98</v>
      </c>
      <c r="O118" s="72">
        <f t="shared" si="3"/>
        <v>10</v>
      </c>
      <c r="P118" s="72">
        <f>STOCK[[#This Row],[Precio Final]]-STOCK[[#This Row],[Costo total]]</f>
        <v>4.68</v>
      </c>
      <c r="Q118" s="72">
        <f>STOCK[[#This Row],[Ganancia Unitaria]]*STOCK[[#This Row],[Salidas]]</f>
        <v>4.68</v>
      </c>
      <c r="R118" s="67"/>
      <c r="S118" s="67"/>
      <c r="T118" s="72"/>
      <c r="U118" s="72"/>
      <c r="V118" s="73"/>
      <c r="W118" s="67"/>
      <c r="X118" s="67"/>
      <c r="Y118" s="67"/>
      <c r="Z118" s="67"/>
      <c r="AA118" s="67"/>
      <c r="AB118" s="68"/>
      <c r="AC118" s="69"/>
      <c r="AD118" s="70"/>
      <c r="AE118" s="70"/>
      <c r="AF118" s="68"/>
      <c r="AG118" s="71"/>
      <c r="AH118" s="72"/>
      <c r="AI118" s="72"/>
      <c r="AJ118" s="72"/>
      <c r="AK118" s="72"/>
      <c r="AL118" s="72"/>
      <c r="AM118" s="72"/>
    </row>
    <row r="119" customHeight="1" spans="1:39">
      <c r="A119" s="67" t="s">
        <v>16726</v>
      </c>
      <c r="B119" s="67" t="s">
        <v>16505</v>
      </c>
      <c r="C119" s="67" t="s">
        <v>16727</v>
      </c>
      <c r="D119" s="67" t="s">
        <v>16404</v>
      </c>
      <c r="E119" s="67" t="s">
        <v>16388</v>
      </c>
      <c r="F119" s="68">
        <v>10</v>
      </c>
      <c r="G119" s="69">
        <v>2</v>
      </c>
      <c r="H119" s="70">
        <f>SUMIFS(VENTAS[Cantidad],VENTAS[Código del producto Vendido],STOCK[[#This Row],[Code]])</f>
        <v>0</v>
      </c>
      <c r="I119" s="70">
        <f>STOCK[[#This Row],[Entradas]]-STOCK[[#This Row],[Salidas]]</f>
        <v>2</v>
      </c>
      <c r="J119" s="68">
        <f>STOCK[[#This Row],[Precio Final]]*10%</f>
        <v>1</v>
      </c>
      <c r="K119" s="71">
        <v>2.35</v>
      </c>
      <c r="L119" s="72">
        <v>1.97</v>
      </c>
      <c r="M119" s="72">
        <f>STOCK[[#This Row],[Costo Unitario (USD)]]+STOCK[[#This Row],[Costo Envío (USD)]]+STOCK[[#This Row],[Comisión 10%]]</f>
        <v>5.32</v>
      </c>
      <c r="N119" s="72">
        <f t="shared" si="2"/>
        <v>7.98</v>
      </c>
      <c r="O119" s="72">
        <f t="shared" si="3"/>
        <v>10</v>
      </c>
      <c r="P119" s="72">
        <f>STOCK[[#This Row],[Precio Final]]-STOCK[[#This Row],[Costo total]]</f>
        <v>4.68</v>
      </c>
      <c r="Q119" s="72">
        <f>STOCK[[#This Row],[Ganancia Unitaria]]*STOCK[[#This Row],[Salidas]]</f>
        <v>0</v>
      </c>
      <c r="R119" s="67"/>
      <c r="S119" s="67"/>
      <c r="T119" s="72">
        <f>STOCK[[#This Row],[Costo total]]*STOCK[[#This Row],[Entradas]]</f>
        <v>10.64</v>
      </c>
      <c r="U119" s="72">
        <f>STOCK[[#This Row],[Stock Actual]]*STOCK[[#This Row],[Costo total]]</f>
        <v>10.64</v>
      </c>
      <c r="V119" s="73"/>
      <c r="W119" s="67"/>
      <c r="X119" s="67"/>
      <c r="Y119" s="67"/>
      <c r="Z119" s="67"/>
      <c r="AA119" s="67"/>
      <c r="AB119" s="68"/>
      <c r="AC119" s="69"/>
      <c r="AD119" s="70"/>
      <c r="AE119" s="70"/>
      <c r="AF119" s="68"/>
      <c r="AG119" s="71"/>
      <c r="AH119" s="72"/>
      <c r="AI119" s="72"/>
      <c r="AJ119" s="72"/>
      <c r="AK119" s="72"/>
      <c r="AL119" s="72"/>
      <c r="AM119" s="72"/>
    </row>
    <row r="120" customHeight="1" spans="1:39">
      <c r="A120" s="67" t="s">
        <v>16728</v>
      </c>
      <c r="B120" s="67" t="s">
        <v>16527</v>
      </c>
      <c r="C120" s="67" t="s">
        <v>16727</v>
      </c>
      <c r="D120" s="67" t="s">
        <v>16396</v>
      </c>
      <c r="E120" s="67"/>
      <c r="F120" s="68">
        <v>10</v>
      </c>
      <c r="G120" s="69">
        <v>3</v>
      </c>
      <c r="H120" s="70">
        <f>SUMIFS(VENTAS[Cantidad],VENTAS[Código del producto Vendido],STOCK[[#This Row],[Code]])</f>
        <v>1</v>
      </c>
      <c r="I120" s="70">
        <f>STOCK[[#This Row],[Entradas]]-STOCK[[#This Row],[Salidas]]</f>
        <v>2</v>
      </c>
      <c r="J120" s="68">
        <f>STOCK[[#This Row],[Precio Final]]*10%</f>
        <v>1</v>
      </c>
      <c r="K120" s="71">
        <v>2.35</v>
      </c>
      <c r="L120" s="72">
        <v>1.97</v>
      </c>
      <c r="M120" s="72">
        <f>STOCK[[#This Row],[Costo Unitario (USD)]]+STOCK[[#This Row],[Costo Envío (USD)]]+STOCK[[#This Row],[Comisión 10%]]</f>
        <v>5.32</v>
      </c>
      <c r="N120" s="72">
        <f t="shared" si="2"/>
        <v>7.98</v>
      </c>
      <c r="O120" s="72">
        <f t="shared" si="3"/>
        <v>10</v>
      </c>
      <c r="P120" s="72">
        <f>STOCK[[#This Row],[Precio Final]]-STOCK[[#This Row],[Costo total]]</f>
        <v>4.68</v>
      </c>
      <c r="Q120" s="72">
        <f>STOCK[[#This Row],[Ganancia Unitaria]]*STOCK[[#This Row],[Salidas]]</f>
        <v>4.68</v>
      </c>
      <c r="R120" s="67"/>
      <c r="S120" s="67"/>
      <c r="T120" s="72"/>
      <c r="U120" s="72"/>
      <c r="V120" s="73"/>
      <c r="W120" s="67"/>
      <c r="X120" s="67"/>
      <c r="Y120" s="67"/>
      <c r="Z120" s="67"/>
      <c r="AA120" s="67"/>
      <c r="AB120" s="68"/>
      <c r="AC120" s="69"/>
      <c r="AD120" s="70"/>
      <c r="AE120" s="70"/>
      <c r="AF120" s="68"/>
      <c r="AG120" s="71"/>
      <c r="AH120" s="72"/>
      <c r="AI120" s="72"/>
      <c r="AJ120" s="72"/>
      <c r="AK120" s="72"/>
      <c r="AL120" s="72"/>
      <c r="AM120" s="72"/>
    </row>
    <row r="121" customHeight="1" spans="1:39">
      <c r="A121" s="67" t="s">
        <v>16729</v>
      </c>
      <c r="B121" s="67" t="s">
        <v>16730</v>
      </c>
      <c r="C121" s="67" t="s">
        <v>16731</v>
      </c>
      <c r="D121" s="67" t="s">
        <v>16396</v>
      </c>
      <c r="E121" s="67" t="s">
        <v>16626</v>
      </c>
      <c r="F121" s="68">
        <v>25</v>
      </c>
      <c r="G121" s="69">
        <v>1</v>
      </c>
      <c r="H121" s="70">
        <f>SUMIFS(VENTAS[Cantidad],VENTAS[Código del producto Vendido],STOCK[[#This Row],[Code]])</f>
        <v>1</v>
      </c>
      <c r="I121" s="70">
        <f>STOCK[[#This Row],[Entradas]]-STOCK[[#This Row],[Salidas]]</f>
        <v>0</v>
      </c>
      <c r="J121" s="68">
        <f>STOCK[[#This Row],[Precio Final]]*10%</f>
        <v>2.5</v>
      </c>
      <c r="K121" s="71">
        <v>11.19</v>
      </c>
      <c r="L121" s="72">
        <v>1.97</v>
      </c>
      <c r="M121" s="72">
        <f>STOCK[[#This Row],[Costo Unitario (USD)]]+STOCK[[#This Row],[Costo Envío (USD)]]+STOCK[[#This Row],[Comisión 10%]]</f>
        <v>15.66</v>
      </c>
      <c r="N121" s="72">
        <f t="shared" si="2"/>
        <v>23.49</v>
      </c>
      <c r="O121" s="72">
        <f t="shared" si="3"/>
        <v>25</v>
      </c>
      <c r="P121" s="72">
        <f>STOCK[[#This Row],[Precio Final]]-STOCK[[#This Row],[Costo total]]</f>
        <v>9.34</v>
      </c>
      <c r="Q121" s="72">
        <f>STOCK[[#This Row],[Ganancia Unitaria]]*STOCK[[#This Row],[Salidas]]</f>
        <v>9.34</v>
      </c>
      <c r="R121" s="67"/>
      <c r="S121" s="67"/>
      <c r="T121" s="72">
        <f>STOCK[[#This Row],[Costo total]]*STOCK[[#This Row],[Entradas]]</f>
        <v>15.66</v>
      </c>
      <c r="U121" s="72">
        <f>STOCK[[#This Row],[Stock Actual]]*STOCK[[#This Row],[Costo total]]</f>
        <v>0</v>
      </c>
      <c r="V121" s="73"/>
      <c r="W121" s="67"/>
      <c r="X121" s="67"/>
      <c r="Y121" s="67"/>
      <c r="Z121" s="67"/>
      <c r="AA121" s="67"/>
      <c r="AB121" s="68"/>
      <c r="AC121" s="69"/>
      <c r="AD121" s="70"/>
      <c r="AE121" s="70"/>
      <c r="AF121" s="68"/>
      <c r="AG121" s="71"/>
      <c r="AH121" s="72"/>
      <c r="AI121" s="72"/>
      <c r="AJ121" s="72"/>
      <c r="AK121" s="72"/>
      <c r="AL121" s="72"/>
      <c r="AM121" s="72"/>
    </row>
    <row r="122" customHeight="1" spans="1:39">
      <c r="A122" s="67" t="s">
        <v>16732</v>
      </c>
      <c r="B122" s="67" t="s">
        <v>16733</v>
      </c>
      <c r="C122" s="67" t="s">
        <v>16731</v>
      </c>
      <c r="D122" s="67" t="s">
        <v>16404</v>
      </c>
      <c r="E122" s="67" t="s">
        <v>16626</v>
      </c>
      <c r="F122" s="68">
        <v>25</v>
      </c>
      <c r="G122" s="69">
        <v>1</v>
      </c>
      <c r="H122" s="70">
        <f>SUMIFS(VENTAS[Cantidad],VENTAS[Código del producto Vendido],STOCK[[#This Row],[Code]])</f>
        <v>1</v>
      </c>
      <c r="I122" s="70">
        <f>STOCK[[#This Row],[Entradas]]-STOCK[[#This Row],[Salidas]]</f>
        <v>0</v>
      </c>
      <c r="J122" s="68">
        <f>STOCK[[#This Row],[Precio Final]]*10%</f>
        <v>2.5</v>
      </c>
      <c r="K122" s="71">
        <v>11.19</v>
      </c>
      <c r="L122" s="72">
        <v>1.97</v>
      </c>
      <c r="M122" s="72">
        <f>STOCK[[#This Row],[Costo Unitario (USD)]]+STOCK[[#This Row],[Costo Envío (USD)]]+STOCK[[#This Row],[Comisión 10%]]</f>
        <v>15.66</v>
      </c>
      <c r="N122" s="72">
        <f t="shared" si="2"/>
        <v>23.49</v>
      </c>
      <c r="O122" s="72">
        <f t="shared" si="3"/>
        <v>25</v>
      </c>
      <c r="P122" s="72">
        <f>STOCK[[#This Row],[Precio Final]]-STOCK[[#This Row],[Costo total]]</f>
        <v>9.34</v>
      </c>
      <c r="Q122" s="72">
        <f>STOCK[[#This Row],[Ganancia Unitaria]]*STOCK[[#This Row],[Salidas]]</f>
        <v>9.34</v>
      </c>
      <c r="R122" s="67"/>
      <c r="S122" s="67"/>
      <c r="T122" s="72">
        <f>STOCK[[#This Row],[Costo total]]*STOCK[[#This Row],[Entradas]]</f>
        <v>15.66</v>
      </c>
      <c r="U122" s="72">
        <f>STOCK[[#This Row],[Stock Actual]]*STOCK[[#This Row],[Costo total]]</f>
        <v>0</v>
      </c>
      <c r="V122" s="73"/>
      <c r="W122" s="67"/>
      <c r="X122" s="67"/>
      <c r="Y122" s="67"/>
      <c r="Z122" s="67"/>
      <c r="AA122" s="67"/>
      <c r="AB122" s="68"/>
      <c r="AC122" s="69"/>
      <c r="AD122" s="70"/>
      <c r="AE122" s="70"/>
      <c r="AF122" s="68"/>
      <c r="AG122" s="71"/>
      <c r="AH122" s="72"/>
      <c r="AI122" s="72"/>
      <c r="AJ122" s="72"/>
      <c r="AK122" s="72"/>
      <c r="AL122" s="72"/>
      <c r="AM122" s="72"/>
    </row>
    <row r="123" customHeight="1" spans="1:39">
      <c r="A123" s="67" t="s">
        <v>16734</v>
      </c>
      <c r="B123" s="67" t="s">
        <v>16735</v>
      </c>
      <c r="C123" s="67" t="s">
        <v>16736</v>
      </c>
      <c r="D123" s="67" t="s">
        <v>16418</v>
      </c>
      <c r="E123" s="67" t="s">
        <v>16626</v>
      </c>
      <c r="F123" s="68">
        <v>18</v>
      </c>
      <c r="G123" s="69">
        <v>2</v>
      </c>
      <c r="H123" s="70">
        <f>SUMIFS(VENTAS[Cantidad],VENTAS[Código del producto Vendido],STOCK[[#This Row],[Code]])</f>
        <v>2</v>
      </c>
      <c r="I123" s="70">
        <f>STOCK[[#This Row],[Entradas]]-STOCK[[#This Row],[Salidas]]</f>
        <v>0</v>
      </c>
      <c r="J123" s="68">
        <f>STOCK[[#This Row],[Precio Final]]*10%</f>
        <v>1.8</v>
      </c>
      <c r="K123" s="71">
        <v>5.03</v>
      </c>
      <c r="L123" s="72">
        <v>1.97</v>
      </c>
      <c r="M123" s="72">
        <f>STOCK[[#This Row],[Costo Unitario (USD)]]+STOCK[[#This Row],[Costo Envío (USD)]]+STOCK[[#This Row],[Comisión 10%]]</f>
        <v>8.8</v>
      </c>
      <c r="N123" s="72">
        <f t="shared" si="2"/>
        <v>13.2</v>
      </c>
      <c r="O123" s="72">
        <f t="shared" si="3"/>
        <v>18</v>
      </c>
      <c r="P123" s="72">
        <f>STOCK[[#This Row],[Precio Final]]-STOCK[[#This Row],[Costo total]]</f>
        <v>9.2</v>
      </c>
      <c r="Q123" s="72">
        <f>STOCK[[#This Row],[Ganancia Unitaria]]*STOCK[[#This Row],[Salidas]]</f>
        <v>18.4</v>
      </c>
      <c r="R123" s="67"/>
      <c r="S123" s="67"/>
      <c r="T123" s="72">
        <f>STOCK[[#This Row],[Costo total]]*STOCK[[#This Row],[Entradas]]</f>
        <v>17.6</v>
      </c>
      <c r="U123" s="72">
        <f>STOCK[[#This Row],[Stock Actual]]*STOCK[[#This Row],[Costo total]]</f>
        <v>0</v>
      </c>
      <c r="V123" s="73"/>
      <c r="W123" s="67"/>
      <c r="X123" s="67"/>
      <c r="Y123" s="67"/>
      <c r="Z123" s="67"/>
      <c r="AA123" s="67"/>
      <c r="AB123" s="68"/>
      <c r="AC123" s="69"/>
      <c r="AD123" s="70"/>
      <c r="AE123" s="70"/>
      <c r="AF123" s="68"/>
      <c r="AG123" s="71"/>
      <c r="AH123" s="72"/>
      <c r="AI123" s="72"/>
      <c r="AJ123" s="72"/>
      <c r="AK123" s="72"/>
      <c r="AL123" s="72"/>
      <c r="AM123" s="72"/>
    </row>
    <row r="124" customHeight="1" spans="1:39">
      <c r="A124" s="67" t="s">
        <v>16737</v>
      </c>
      <c r="B124" s="67" t="s">
        <v>16738</v>
      </c>
      <c r="C124" s="67" t="s">
        <v>16739</v>
      </c>
      <c r="D124" s="67" t="s">
        <v>16408</v>
      </c>
      <c r="E124" s="67"/>
      <c r="F124" s="68">
        <v>28</v>
      </c>
      <c r="G124" s="69">
        <v>1</v>
      </c>
      <c r="H124" s="70">
        <f>SUMIFS(VENTAS[Cantidad],VENTAS[Código del producto Vendido],STOCK[[#This Row],[Code]])</f>
        <v>1</v>
      </c>
      <c r="I124" s="70">
        <f>STOCK[[#This Row],[Entradas]]-STOCK[[#This Row],[Salidas]]</f>
        <v>0</v>
      </c>
      <c r="J124" s="68">
        <f>STOCK[[#This Row],[Precio Final]]*10%</f>
        <v>2.8</v>
      </c>
      <c r="K124" s="71">
        <v>11.99</v>
      </c>
      <c r="L124" s="72">
        <v>1.97</v>
      </c>
      <c r="M124" s="72">
        <f>STOCK[[#This Row],[Costo Unitario (USD)]]+STOCK[[#This Row],[Costo Envío (USD)]]+STOCK[[#This Row],[Comisión 10%]]</f>
        <v>16.76</v>
      </c>
      <c r="N124" s="72">
        <f t="shared" si="2"/>
        <v>25.14</v>
      </c>
      <c r="O124" s="72">
        <f t="shared" si="3"/>
        <v>28</v>
      </c>
      <c r="P124" s="72">
        <f>STOCK[[#This Row],[Precio Final]]-STOCK[[#This Row],[Costo total]]</f>
        <v>11.24</v>
      </c>
      <c r="Q124" s="72">
        <f>STOCK[[#This Row],[Ganancia Unitaria]]*STOCK[[#This Row],[Salidas]]</f>
        <v>11.24</v>
      </c>
      <c r="R124" s="67"/>
      <c r="S124" s="67"/>
      <c r="T124" s="72">
        <f>STOCK[[#This Row],[Costo total]]*STOCK[[#This Row],[Entradas]]</f>
        <v>16.76</v>
      </c>
      <c r="U124" s="72">
        <f>STOCK[[#This Row],[Stock Actual]]*STOCK[[#This Row],[Costo total]]</f>
        <v>0</v>
      </c>
      <c r="V124" s="73"/>
      <c r="W124" s="67"/>
      <c r="X124" s="67"/>
      <c r="Y124" s="67"/>
      <c r="Z124" s="67"/>
      <c r="AA124" s="67"/>
      <c r="AB124" s="68"/>
      <c r="AC124" s="69"/>
      <c r="AD124" s="70"/>
      <c r="AE124" s="70"/>
      <c r="AF124" s="68"/>
      <c r="AG124" s="71"/>
      <c r="AH124" s="72"/>
      <c r="AI124" s="72"/>
      <c r="AJ124" s="72"/>
      <c r="AK124" s="72"/>
      <c r="AL124" s="72"/>
      <c r="AM124" s="72"/>
    </row>
    <row r="125" customHeight="1" spans="1:39">
      <c r="A125" s="67" t="s">
        <v>16740</v>
      </c>
      <c r="B125" s="67" t="s">
        <v>16522</v>
      </c>
      <c r="C125" s="67" t="s">
        <v>16741</v>
      </c>
      <c r="D125" s="67" t="s">
        <v>16742</v>
      </c>
      <c r="E125" s="67"/>
      <c r="F125" s="68">
        <v>35</v>
      </c>
      <c r="G125" s="69">
        <v>1</v>
      </c>
      <c r="H125" s="70">
        <f>SUMIFS(VENTAS[Cantidad],VENTAS[Código del producto Vendido],STOCK[[#This Row],[Code]])</f>
        <v>1</v>
      </c>
      <c r="I125" s="70">
        <f>STOCK[[#This Row],[Entradas]]-STOCK[[#This Row],[Salidas]]</f>
        <v>0</v>
      </c>
      <c r="J125" s="68">
        <f>STOCK[[#This Row],[Precio Final]]*10%</f>
        <v>3.5</v>
      </c>
      <c r="K125" s="71">
        <v>13</v>
      </c>
      <c r="L125" s="72">
        <v>1.97</v>
      </c>
      <c r="M125" s="72">
        <f>STOCK[[#This Row],[Costo Unitario (USD)]]+STOCK[[#This Row],[Costo Envío (USD)]]+STOCK[[#This Row],[Comisión 10%]]</f>
        <v>18.47</v>
      </c>
      <c r="N125" s="72">
        <f t="shared" si="2"/>
        <v>27.705</v>
      </c>
      <c r="O125" s="72">
        <f t="shared" si="3"/>
        <v>35</v>
      </c>
      <c r="P125" s="72">
        <f>STOCK[[#This Row],[Precio Final]]-STOCK[[#This Row],[Costo total]]</f>
        <v>16.53</v>
      </c>
      <c r="Q125" s="72">
        <f>STOCK[[#This Row],[Ganancia Unitaria]]*STOCK[[#This Row],[Salidas]]</f>
        <v>16.53</v>
      </c>
      <c r="R125" s="67"/>
      <c r="S125" s="67"/>
      <c r="T125" s="72">
        <f>STOCK[[#This Row],[Costo total]]*STOCK[[#This Row],[Entradas]]</f>
        <v>18.47</v>
      </c>
      <c r="U125" s="72">
        <f>STOCK[[#This Row],[Stock Actual]]*STOCK[[#This Row],[Costo total]]</f>
        <v>0</v>
      </c>
      <c r="V125" s="73"/>
      <c r="W125" s="67"/>
      <c r="X125" s="67"/>
      <c r="Y125" s="67"/>
      <c r="Z125" s="67"/>
      <c r="AA125" s="67"/>
      <c r="AB125" s="68"/>
      <c r="AC125" s="69"/>
      <c r="AD125" s="70"/>
      <c r="AE125" s="70"/>
      <c r="AF125" s="68"/>
      <c r="AG125" s="71"/>
      <c r="AH125" s="72"/>
      <c r="AI125" s="72"/>
      <c r="AJ125" s="72"/>
      <c r="AK125" s="72"/>
      <c r="AL125" s="72"/>
      <c r="AM125" s="72"/>
    </row>
    <row r="126" customHeight="1" spans="1:39">
      <c r="A126" s="67" t="s">
        <v>16743</v>
      </c>
      <c r="B126" s="67" t="s">
        <v>16744</v>
      </c>
      <c r="C126" s="67" t="s">
        <v>16745</v>
      </c>
      <c r="D126" s="67" t="s">
        <v>16396</v>
      </c>
      <c r="E126" s="67"/>
      <c r="F126" s="68">
        <v>30</v>
      </c>
      <c r="G126" s="69">
        <v>1</v>
      </c>
      <c r="H126" s="70">
        <f>SUMIFS(VENTAS[Cantidad],VENTAS[Código del producto Vendido],STOCK[[#This Row],[Code]])</f>
        <v>1</v>
      </c>
      <c r="I126" s="70">
        <f>STOCK[[#This Row],[Entradas]]-STOCK[[#This Row],[Salidas]]</f>
        <v>0</v>
      </c>
      <c r="J126" s="68">
        <f>STOCK[[#This Row],[Precio Final]]*10%</f>
        <v>3</v>
      </c>
      <c r="K126" s="71">
        <v>15</v>
      </c>
      <c r="L126" s="72">
        <v>1.97</v>
      </c>
      <c r="M126" s="72">
        <f>STOCK[[#This Row],[Costo Unitario (USD)]]+STOCK[[#This Row],[Costo Envío (USD)]]+STOCK[[#This Row],[Comisión 10%]]</f>
        <v>19.97</v>
      </c>
      <c r="N126" s="72">
        <f t="shared" si="2"/>
        <v>29.955</v>
      </c>
      <c r="O126" s="72">
        <f t="shared" si="3"/>
        <v>30</v>
      </c>
      <c r="P126" s="72">
        <f>STOCK[[#This Row],[Precio Final]]-STOCK[[#This Row],[Costo total]]</f>
        <v>10.03</v>
      </c>
      <c r="Q126" s="72">
        <f>STOCK[[#This Row],[Ganancia Unitaria]]*STOCK[[#This Row],[Salidas]]</f>
        <v>10.03</v>
      </c>
      <c r="R126" s="67"/>
      <c r="S126" s="67"/>
      <c r="T126" s="72">
        <f>STOCK[[#This Row],[Costo total]]*STOCK[[#This Row],[Entradas]]</f>
        <v>19.97</v>
      </c>
      <c r="U126" s="72">
        <f>STOCK[[#This Row],[Stock Actual]]*STOCK[[#This Row],[Costo total]]</f>
        <v>0</v>
      </c>
      <c r="V126" s="73"/>
      <c r="W126" s="67"/>
      <c r="X126" s="67"/>
      <c r="Y126" s="67"/>
      <c r="Z126" s="67"/>
      <c r="AA126" s="67"/>
      <c r="AB126" s="68"/>
      <c r="AC126" s="69"/>
      <c r="AD126" s="70"/>
      <c r="AE126" s="70"/>
      <c r="AF126" s="68"/>
      <c r="AG126" s="71"/>
      <c r="AH126" s="72"/>
      <c r="AI126" s="72"/>
      <c r="AJ126" s="72"/>
      <c r="AK126" s="72"/>
      <c r="AL126" s="72"/>
      <c r="AM126" s="72"/>
    </row>
    <row r="127" customHeight="1" spans="1:39">
      <c r="A127" s="67" t="s">
        <v>16746</v>
      </c>
      <c r="B127" s="67" t="s">
        <v>16527</v>
      </c>
      <c r="C127" s="67" t="s">
        <v>16747</v>
      </c>
      <c r="D127" s="67" t="s">
        <v>16396</v>
      </c>
      <c r="E127" s="67"/>
      <c r="F127" s="68">
        <v>10</v>
      </c>
      <c r="G127" s="69">
        <v>1</v>
      </c>
      <c r="H127" s="70">
        <f>SUMIFS(VENTAS[Cantidad],VENTAS[Código del producto Vendido],STOCK[[#This Row],[Code]])</f>
        <v>0</v>
      </c>
      <c r="I127" s="70">
        <f>STOCK[[#This Row],[Entradas]]-STOCK[[#This Row],[Salidas]]</f>
        <v>1</v>
      </c>
      <c r="J127" s="68">
        <f>STOCK[[#This Row],[Precio Final]]*10%</f>
        <v>1</v>
      </c>
      <c r="K127" s="71"/>
      <c r="L127" s="72">
        <v>0</v>
      </c>
      <c r="M127" s="72">
        <f>STOCK[[#This Row],[Costo Unitario (USD)]]+STOCK[[#This Row],[Costo Envío (USD)]]+STOCK[[#This Row],[Comisión 10%]]</f>
        <v>1</v>
      </c>
      <c r="N127" s="72">
        <f t="shared" si="2"/>
        <v>1.5</v>
      </c>
      <c r="O127" s="72">
        <f t="shared" si="3"/>
        <v>10</v>
      </c>
      <c r="P127" s="72">
        <f>STOCK[[#This Row],[Precio Final]]-STOCK[[#This Row],[Costo total]]</f>
        <v>9</v>
      </c>
      <c r="Q127" s="72">
        <f>STOCK[[#This Row],[Ganancia Unitaria]]*STOCK[[#This Row],[Salidas]]</f>
        <v>0</v>
      </c>
      <c r="R127" s="67"/>
      <c r="S127" s="67"/>
      <c r="T127" s="72"/>
      <c r="U127" s="72"/>
      <c r="V127" s="73"/>
      <c r="W127" s="67"/>
      <c r="X127" s="67"/>
      <c r="Y127" s="67"/>
      <c r="Z127" s="67"/>
      <c r="AA127" s="67"/>
      <c r="AB127" s="68"/>
      <c r="AC127" s="69"/>
      <c r="AD127" s="70"/>
      <c r="AE127" s="70"/>
      <c r="AF127" s="68"/>
      <c r="AG127" s="71"/>
      <c r="AH127" s="72"/>
      <c r="AI127" s="72"/>
      <c r="AJ127" s="72"/>
      <c r="AK127" s="72"/>
      <c r="AL127" s="72"/>
      <c r="AM127" s="72"/>
    </row>
    <row r="128" customHeight="1" spans="1:39">
      <c r="A128" s="67" t="s">
        <v>16748</v>
      </c>
      <c r="B128" s="67" t="s">
        <v>16749</v>
      </c>
      <c r="C128" s="67" t="s">
        <v>16750</v>
      </c>
      <c r="D128" s="67" t="s">
        <v>16751</v>
      </c>
      <c r="E128" s="67"/>
      <c r="F128" s="68">
        <v>25</v>
      </c>
      <c r="G128" s="69">
        <v>2</v>
      </c>
      <c r="H128" s="70">
        <f>SUMIFS(VENTAS[Cantidad],VENTAS[Código del producto Vendido],STOCK[[#This Row],[Code]])</f>
        <v>2</v>
      </c>
      <c r="I128" s="70">
        <f>STOCK[[#This Row],[Entradas]]-STOCK[[#This Row],[Salidas]]</f>
        <v>0</v>
      </c>
      <c r="J128" s="68">
        <f>STOCK[[#This Row],[Precio Final]]*10%</f>
        <v>2.5</v>
      </c>
      <c r="K128" s="71">
        <v>9.99</v>
      </c>
      <c r="L128" s="72">
        <v>1.97</v>
      </c>
      <c r="M128" s="72">
        <f>STOCK[[#This Row],[Costo Unitario (USD)]]+STOCK[[#This Row],[Costo Envío (USD)]]+STOCK[[#This Row],[Comisión 10%]]</f>
        <v>14.46</v>
      </c>
      <c r="N128" s="72">
        <f t="shared" si="2"/>
        <v>21.69</v>
      </c>
      <c r="O128" s="72">
        <f t="shared" si="3"/>
        <v>25</v>
      </c>
      <c r="P128" s="72">
        <f>STOCK[[#This Row],[Precio Final]]-STOCK[[#This Row],[Costo total]]</f>
        <v>10.54</v>
      </c>
      <c r="Q128" s="72">
        <f>STOCK[[#This Row],[Ganancia Unitaria]]*STOCK[[#This Row],[Salidas]]</f>
        <v>21.08</v>
      </c>
      <c r="R128" s="67"/>
      <c r="S128" s="67"/>
      <c r="T128" s="72">
        <f>STOCK[[#This Row],[Costo total]]*STOCK[[#This Row],[Entradas]]</f>
        <v>28.92</v>
      </c>
      <c r="U128" s="72">
        <f>STOCK[[#This Row],[Stock Actual]]*STOCK[[#This Row],[Costo total]]</f>
        <v>0</v>
      </c>
      <c r="V128" s="73"/>
      <c r="W128" s="67"/>
      <c r="X128" s="67"/>
      <c r="Y128" s="67"/>
      <c r="Z128" s="67"/>
      <c r="AA128" s="67"/>
      <c r="AB128" s="68"/>
      <c r="AC128" s="69"/>
      <c r="AD128" s="70"/>
      <c r="AE128" s="70"/>
      <c r="AF128" s="68"/>
      <c r="AG128" s="71"/>
      <c r="AH128" s="72"/>
      <c r="AI128" s="72"/>
      <c r="AJ128" s="72"/>
      <c r="AK128" s="72"/>
      <c r="AL128" s="72"/>
      <c r="AM128" s="72"/>
    </row>
    <row r="129" customHeight="1" spans="1:39">
      <c r="A129" s="67" t="s">
        <v>16752</v>
      </c>
      <c r="B129" s="67" t="s">
        <v>16735</v>
      </c>
      <c r="C129" s="67" t="s">
        <v>16753</v>
      </c>
      <c r="D129" s="67" t="s">
        <v>16475</v>
      </c>
      <c r="E129" s="67"/>
      <c r="F129" s="68">
        <v>13</v>
      </c>
      <c r="G129" s="69">
        <v>1</v>
      </c>
      <c r="H129" s="70">
        <f>SUMIFS(VENTAS[Cantidad],VENTAS[Código del producto Vendido],STOCK[[#This Row],[Code]])</f>
        <v>0</v>
      </c>
      <c r="I129" s="70">
        <f>STOCK[[#This Row],[Entradas]]-STOCK[[#This Row],[Salidas]]</f>
        <v>1</v>
      </c>
      <c r="J129" s="68">
        <f>STOCK[[#This Row],[Precio Final]]*10%</f>
        <v>1.3</v>
      </c>
      <c r="K129" s="71">
        <v>7</v>
      </c>
      <c r="L129" s="72">
        <v>0</v>
      </c>
      <c r="M129" s="72">
        <f>STOCK[[#This Row],[Costo Unitario (USD)]]+STOCK[[#This Row],[Costo Envío (USD)]]+STOCK[[#This Row],[Comisión 10%]]</f>
        <v>8.3</v>
      </c>
      <c r="N129" s="72">
        <f t="shared" ref="N129:N134" si="4">M129*1.5</f>
        <v>12.45</v>
      </c>
      <c r="O129" s="72">
        <f t="shared" ref="O129:O134" si="5">F129</f>
        <v>13</v>
      </c>
      <c r="P129" s="72">
        <f>STOCK[[#This Row],[Precio Final]]-STOCK[[#This Row],[Costo total]]</f>
        <v>4.7</v>
      </c>
      <c r="Q129" s="72">
        <f>STOCK[[#This Row],[Ganancia Unitaria]]*STOCK[[#This Row],[Salidas]]</f>
        <v>0</v>
      </c>
      <c r="R129" s="67"/>
      <c r="S129" s="67"/>
      <c r="T129" s="72">
        <f>STOCK[[#This Row],[Costo total]]*STOCK[[#This Row],[Entradas]]</f>
        <v>8.3</v>
      </c>
      <c r="U129" s="72">
        <f>STOCK[[#This Row],[Stock Actual]]*STOCK[[#This Row],[Costo total]]</f>
        <v>8.3</v>
      </c>
      <c r="V129" s="73"/>
      <c r="W129" s="67"/>
      <c r="X129" s="67"/>
      <c r="Y129" s="67"/>
      <c r="Z129" s="67"/>
      <c r="AA129" s="67"/>
      <c r="AB129" s="68"/>
      <c r="AC129" s="69"/>
      <c r="AD129" s="70"/>
      <c r="AE129" s="70"/>
      <c r="AF129" s="68"/>
      <c r="AG129" s="71"/>
      <c r="AH129" s="72"/>
      <c r="AI129" s="72"/>
      <c r="AJ129" s="72"/>
      <c r="AK129" s="72"/>
      <c r="AL129" s="72"/>
      <c r="AM129" s="72"/>
    </row>
    <row r="130" customHeight="1" spans="1:39">
      <c r="A130" s="67" t="s">
        <v>16754</v>
      </c>
      <c r="B130" s="67" t="s">
        <v>16755</v>
      </c>
      <c r="C130" s="67" t="s">
        <v>16756</v>
      </c>
      <c r="D130" s="67" t="s">
        <v>16757</v>
      </c>
      <c r="E130" s="67"/>
      <c r="F130" s="68">
        <v>40</v>
      </c>
      <c r="G130" s="69">
        <v>1</v>
      </c>
      <c r="H130" s="70">
        <f>SUMIFS(VENTAS[Cantidad],VENTAS[Código del producto Vendido],STOCK[[#This Row],[Code]])</f>
        <v>0</v>
      </c>
      <c r="I130" s="70">
        <f>STOCK[[#This Row],[Entradas]]-STOCK[[#This Row],[Salidas]]</f>
        <v>1</v>
      </c>
      <c r="J130" s="68">
        <f>STOCK[[#This Row],[Precio Final]]*10%</f>
        <v>4</v>
      </c>
      <c r="K130" s="71">
        <v>14.4</v>
      </c>
      <c r="L130" s="72">
        <v>1.97</v>
      </c>
      <c r="M130" s="72">
        <f>STOCK[[#This Row],[Costo Unitario (USD)]]+STOCK[[#This Row],[Costo Envío (USD)]]+STOCK[[#This Row],[Comisión 10%]]</f>
        <v>20.37</v>
      </c>
      <c r="N130" s="72">
        <f t="shared" si="4"/>
        <v>30.555</v>
      </c>
      <c r="O130" s="72">
        <f t="shared" si="5"/>
        <v>40</v>
      </c>
      <c r="P130" s="72">
        <f>STOCK[[#This Row],[Precio Final]]-STOCK[[#This Row],[Costo total]]</f>
        <v>19.63</v>
      </c>
      <c r="Q130" s="72">
        <f>STOCK[[#This Row],[Ganancia Unitaria]]*STOCK[[#This Row],[Salidas]]</f>
        <v>0</v>
      </c>
      <c r="R130" s="67"/>
      <c r="S130" s="67"/>
      <c r="T130" s="72">
        <f>STOCK[[#This Row],[Costo total]]*STOCK[[#This Row],[Entradas]]</f>
        <v>20.37</v>
      </c>
      <c r="U130" s="72">
        <f>STOCK[[#This Row],[Stock Actual]]*STOCK[[#This Row],[Costo total]]</f>
        <v>20.37</v>
      </c>
      <c r="V130" s="73"/>
      <c r="W130" s="67"/>
      <c r="X130" s="67"/>
      <c r="Y130" s="67"/>
      <c r="Z130" s="67"/>
      <c r="AA130" s="67"/>
      <c r="AB130" s="68"/>
      <c r="AC130" s="69"/>
      <c r="AD130" s="70"/>
      <c r="AE130" s="70"/>
      <c r="AF130" s="68"/>
      <c r="AG130" s="71"/>
      <c r="AH130" s="72"/>
      <c r="AI130" s="72"/>
      <c r="AJ130" s="72"/>
      <c r="AK130" s="72"/>
      <c r="AL130" s="72"/>
      <c r="AM130" s="72"/>
    </row>
    <row r="131" customHeight="1" spans="1:39">
      <c r="A131" s="67" t="s">
        <v>16758</v>
      </c>
      <c r="B131" s="67" t="s">
        <v>16691</v>
      </c>
      <c r="C131" s="67" t="s">
        <v>16692</v>
      </c>
      <c r="D131" s="67" t="s">
        <v>16459</v>
      </c>
      <c r="E131" s="67" t="s">
        <v>16694</v>
      </c>
      <c r="F131" s="68">
        <v>45</v>
      </c>
      <c r="G131" s="69">
        <v>1</v>
      </c>
      <c r="H131" s="70">
        <f>SUMIFS(VENTAS[Cantidad],VENTAS[Código del producto Vendido],STOCK[[#This Row],[Code]])</f>
        <v>1</v>
      </c>
      <c r="I131" s="70">
        <f>STOCK[[#This Row],[Entradas]]-STOCK[[#This Row],[Salidas]]</f>
        <v>0</v>
      </c>
      <c r="J131" s="68">
        <f>STOCK[[#This Row],[Precio Final]]*10%</f>
        <v>4.5</v>
      </c>
      <c r="K131" s="71">
        <v>22.5</v>
      </c>
      <c r="L131" s="72">
        <v>1.97</v>
      </c>
      <c r="M131" s="72">
        <f>STOCK[[#This Row],[Costo Unitario (USD)]]+STOCK[[#This Row],[Costo Envío (USD)]]+STOCK[[#This Row],[Comisión 10%]]</f>
        <v>28.97</v>
      </c>
      <c r="N131" s="72">
        <f t="shared" si="4"/>
        <v>43.455</v>
      </c>
      <c r="O131" s="72">
        <f t="shared" si="5"/>
        <v>45</v>
      </c>
      <c r="P131" s="72">
        <f>STOCK[[#This Row],[Precio Final]]-STOCK[[#This Row],[Costo total]]</f>
        <v>16.03</v>
      </c>
      <c r="Q131" s="72">
        <f>STOCK[[#This Row],[Ganancia Unitaria]]*STOCK[[#This Row],[Salidas]]</f>
        <v>16.03</v>
      </c>
      <c r="R131" s="67" t="s">
        <v>16695</v>
      </c>
      <c r="S131" s="67"/>
      <c r="T131" s="72">
        <f>STOCK[[#This Row],[Costo total]]*STOCK[[#This Row],[Entradas]]</f>
        <v>28.97</v>
      </c>
      <c r="U131" s="72">
        <f>STOCK[[#This Row],[Stock Actual]]*STOCK[[#This Row],[Costo total]]</f>
        <v>0</v>
      </c>
      <c r="V131" s="73"/>
      <c r="W131" s="67"/>
      <c r="X131" s="67"/>
      <c r="Y131" s="67"/>
      <c r="Z131" s="67"/>
      <c r="AA131" s="67"/>
      <c r="AB131" s="68"/>
      <c r="AC131" s="69"/>
      <c r="AD131" s="70"/>
      <c r="AE131" s="70"/>
      <c r="AF131" s="68"/>
      <c r="AG131" s="71"/>
      <c r="AH131" s="72"/>
      <c r="AI131" s="72"/>
      <c r="AJ131" s="72"/>
      <c r="AK131" s="72"/>
      <c r="AL131" s="72"/>
      <c r="AM131" s="72"/>
    </row>
    <row r="132" customHeight="1" spans="1:39">
      <c r="A132" s="67" t="s">
        <v>16759</v>
      </c>
      <c r="B132" s="67" t="s">
        <v>16760</v>
      </c>
      <c r="C132" s="67" t="s">
        <v>16761</v>
      </c>
      <c r="D132" s="67" t="s">
        <v>16404</v>
      </c>
      <c r="E132" s="67" t="s">
        <v>16388</v>
      </c>
      <c r="F132" s="68">
        <v>35</v>
      </c>
      <c r="G132" s="69">
        <v>3</v>
      </c>
      <c r="H132" s="70">
        <f>SUMIFS(VENTAS[Cantidad],VENTAS[Código del producto Vendido],STOCK[[#This Row],[Code]])</f>
        <v>2</v>
      </c>
      <c r="I132" s="70">
        <f>STOCK[[#This Row],[Entradas]]-STOCK[[#This Row],[Salidas]]</f>
        <v>1</v>
      </c>
      <c r="J132" s="68">
        <f>STOCK[[#This Row],[Precio Final]]*10%</f>
        <v>3.5</v>
      </c>
      <c r="K132" s="71">
        <v>10.32</v>
      </c>
      <c r="L132" s="72">
        <v>2.37</v>
      </c>
      <c r="M132" s="72">
        <f>STOCK[[#This Row],[Costo Unitario (USD)]]+STOCK[[#This Row],[Costo Envío (USD)]]+STOCK[[#This Row],[Comisión 10%]]</f>
        <v>16.19</v>
      </c>
      <c r="N132" s="72">
        <f t="shared" si="4"/>
        <v>24.285</v>
      </c>
      <c r="O132" s="72">
        <f t="shared" si="5"/>
        <v>35</v>
      </c>
      <c r="P132" s="72">
        <f>STOCK[[#This Row],[Precio Final]]-STOCK[[#This Row],[Costo total]]</f>
        <v>18.81</v>
      </c>
      <c r="Q132" s="72">
        <f>STOCK[[#This Row],[Ganancia Unitaria]]*STOCK[[#This Row],[Salidas]]</f>
        <v>37.62</v>
      </c>
      <c r="R132" s="67" t="s">
        <v>16762</v>
      </c>
      <c r="S132" s="67"/>
      <c r="T132" s="72">
        <f>STOCK[[#This Row],[Costo total]]*STOCK[[#This Row],[Entradas]]</f>
        <v>48.57</v>
      </c>
      <c r="U132" s="72">
        <f>STOCK[[#This Row],[Stock Actual]]*STOCK[[#This Row],[Costo total]]</f>
        <v>16.19</v>
      </c>
      <c r="V132" s="73">
        <v>30</v>
      </c>
      <c r="W132" s="67"/>
      <c r="X132" s="67"/>
      <c r="Y132" s="67"/>
      <c r="Z132" s="67"/>
      <c r="AA132" s="67"/>
      <c r="AB132" s="68"/>
      <c r="AC132" s="69"/>
      <c r="AD132" s="70"/>
      <c r="AE132" s="70"/>
      <c r="AF132" s="68"/>
      <c r="AG132" s="71"/>
      <c r="AH132" s="72"/>
      <c r="AI132" s="72"/>
      <c r="AJ132" s="72"/>
      <c r="AK132" s="72"/>
      <c r="AL132" s="72"/>
      <c r="AM132" s="72"/>
    </row>
    <row r="133" customHeight="1" spans="1:39">
      <c r="A133" s="67" t="s">
        <v>16763</v>
      </c>
      <c r="B133" s="67" t="s">
        <v>16764</v>
      </c>
      <c r="C133" s="67" t="s">
        <v>16761</v>
      </c>
      <c r="D133" s="67" t="s">
        <v>16396</v>
      </c>
      <c r="E133" s="67" t="s">
        <v>16388</v>
      </c>
      <c r="F133" s="68">
        <v>35</v>
      </c>
      <c r="G133" s="69">
        <v>3</v>
      </c>
      <c r="H133" s="70">
        <f>SUMIFS(VENTAS[Cantidad],VENTAS[Código del producto Vendido],STOCK[[#This Row],[Code]])</f>
        <v>2</v>
      </c>
      <c r="I133" s="70">
        <f>STOCK[[#This Row],[Entradas]]-STOCK[[#This Row],[Salidas]]</f>
        <v>1</v>
      </c>
      <c r="J133" s="68">
        <f>STOCK[[#This Row],[Precio Final]]*10%</f>
        <v>3.5</v>
      </c>
      <c r="K133" s="71">
        <v>10.32</v>
      </c>
      <c r="L133" s="72">
        <v>2.37</v>
      </c>
      <c r="M133" s="72">
        <f>STOCK[[#This Row],[Costo Unitario (USD)]]+STOCK[[#This Row],[Costo Envío (USD)]]+STOCK[[#This Row],[Comisión 10%]]</f>
        <v>16.19</v>
      </c>
      <c r="N133" s="72">
        <f t="shared" si="4"/>
        <v>24.285</v>
      </c>
      <c r="O133" s="72">
        <f t="shared" si="5"/>
        <v>35</v>
      </c>
      <c r="P133" s="72">
        <f>STOCK[[#This Row],[Precio Final]]-STOCK[[#This Row],[Costo total]]</f>
        <v>18.81</v>
      </c>
      <c r="Q133" s="72">
        <f>STOCK[[#This Row],[Ganancia Unitaria]]*STOCK[[#This Row],[Salidas]]</f>
        <v>37.62</v>
      </c>
      <c r="R133" s="67" t="s">
        <v>16762</v>
      </c>
      <c r="S133" s="67"/>
      <c r="T133" s="72">
        <f>STOCK[[#This Row],[Costo total]]*STOCK[[#This Row],[Entradas]]</f>
        <v>48.57</v>
      </c>
      <c r="U133" s="72">
        <f>STOCK[[#This Row],[Stock Actual]]*STOCK[[#This Row],[Costo total]]</f>
        <v>16.19</v>
      </c>
      <c r="V133" s="73">
        <v>30</v>
      </c>
      <c r="W133" s="67"/>
      <c r="X133" s="67"/>
      <c r="Y133" s="67"/>
      <c r="Z133" s="67"/>
      <c r="AA133" s="67"/>
      <c r="AB133" s="68"/>
      <c r="AC133" s="69"/>
      <c r="AD133" s="70"/>
      <c r="AE133" s="70"/>
      <c r="AF133" s="68"/>
      <c r="AG133" s="71"/>
      <c r="AH133" s="72"/>
      <c r="AI133" s="72"/>
      <c r="AJ133" s="72"/>
      <c r="AK133" s="72"/>
      <c r="AL133" s="72"/>
      <c r="AM133" s="72"/>
    </row>
    <row r="134" customHeight="1" spans="1:39">
      <c r="A134" s="67" t="s">
        <v>16765</v>
      </c>
      <c r="B134" s="67" t="s">
        <v>16766</v>
      </c>
      <c r="C134" s="67" t="s">
        <v>16761</v>
      </c>
      <c r="D134" s="67" t="s">
        <v>16475</v>
      </c>
      <c r="E134" s="67" t="s">
        <v>16388</v>
      </c>
      <c r="F134" s="68">
        <v>35</v>
      </c>
      <c r="G134" s="69">
        <v>3</v>
      </c>
      <c r="H134" s="70">
        <f>SUMIFS(VENTAS[Cantidad],VENTAS[Código del producto Vendido],STOCK[[#This Row],[Code]])</f>
        <v>1</v>
      </c>
      <c r="I134" s="70">
        <f>STOCK[[#This Row],[Entradas]]-STOCK[[#This Row],[Salidas]]</f>
        <v>2</v>
      </c>
      <c r="J134" s="68">
        <f>STOCK[[#This Row],[Precio Final]]*10%</f>
        <v>3.5</v>
      </c>
      <c r="K134" s="71">
        <v>10.32</v>
      </c>
      <c r="L134" s="72">
        <v>2.37</v>
      </c>
      <c r="M134" s="72">
        <f>STOCK[[#This Row],[Costo Unitario (USD)]]+STOCK[[#This Row],[Costo Envío (USD)]]+STOCK[[#This Row],[Comisión 10%]]</f>
        <v>16.19</v>
      </c>
      <c r="N134" s="72">
        <f t="shared" si="4"/>
        <v>24.285</v>
      </c>
      <c r="O134" s="72">
        <f t="shared" si="5"/>
        <v>35</v>
      </c>
      <c r="P134" s="72">
        <f>STOCK[[#This Row],[Precio Final]]-STOCK[[#This Row],[Costo total]]</f>
        <v>18.81</v>
      </c>
      <c r="Q134" s="72">
        <f>STOCK[[#This Row],[Ganancia Unitaria]]*STOCK[[#This Row],[Salidas]]</f>
        <v>18.81</v>
      </c>
      <c r="R134" s="67" t="s">
        <v>16762</v>
      </c>
      <c r="S134" s="67"/>
      <c r="T134" s="72">
        <f>STOCK[[#This Row],[Costo total]]*STOCK[[#This Row],[Entradas]]</f>
        <v>48.57</v>
      </c>
      <c r="U134" s="72">
        <f>STOCK[[#This Row],[Stock Actual]]*STOCK[[#This Row],[Costo total]]</f>
        <v>32.38</v>
      </c>
      <c r="V134" s="73">
        <v>30</v>
      </c>
      <c r="W134" s="67"/>
      <c r="X134" s="67"/>
      <c r="Y134" s="67"/>
      <c r="Z134" s="67"/>
      <c r="AA134" s="67"/>
      <c r="AB134" s="68"/>
      <c r="AC134" s="69"/>
      <c r="AD134" s="70"/>
      <c r="AE134" s="70"/>
      <c r="AF134" s="68"/>
      <c r="AG134" s="71"/>
      <c r="AH134" s="72"/>
      <c r="AI134" s="72"/>
      <c r="AJ134" s="72"/>
      <c r="AK134" s="72"/>
      <c r="AL134" s="72"/>
      <c r="AM134" s="72"/>
    </row>
    <row r="135" customHeight="1" spans="1:39">
      <c r="A135" s="67" t="s">
        <v>16767</v>
      </c>
      <c r="B135" s="67" t="s">
        <v>16480</v>
      </c>
      <c r="C135" s="67" t="s">
        <v>16768</v>
      </c>
      <c r="D135" s="67" t="s">
        <v>16693</v>
      </c>
      <c r="E135" s="67" t="s">
        <v>16694</v>
      </c>
      <c r="F135" s="68">
        <v>45</v>
      </c>
      <c r="G135" s="69">
        <v>2</v>
      </c>
      <c r="H135" s="70">
        <f>SUMIFS(VENTAS[Cantidad],VENTAS[Código del producto Vendido],STOCK[[#This Row],[Code]])</f>
        <v>1</v>
      </c>
      <c r="I135" s="70">
        <f>STOCK[[#This Row],[Entradas]]-STOCK[[#This Row],[Salidas]]</f>
        <v>1</v>
      </c>
      <c r="J135" s="68">
        <f>STOCK[[#This Row],[Precio Final]]*10%</f>
        <v>4.5</v>
      </c>
      <c r="K135" s="71">
        <v>18</v>
      </c>
      <c r="L135" s="72">
        <v>1.65</v>
      </c>
      <c r="M135" s="72">
        <f>STOCK[[#This Row],[Costo Unitario (USD)]]+STOCK[[#This Row],[Costo Envío (USD)]]+STOCK[[#This Row],[Comisión 10%]]</f>
        <v>24.15</v>
      </c>
      <c r="N135" s="72">
        <f t="shared" ref="N135:N198" si="6">M135*1.5</f>
        <v>36.225</v>
      </c>
      <c r="O135" s="72">
        <f t="shared" ref="O135:O198" si="7">F135</f>
        <v>45</v>
      </c>
      <c r="P135" s="72">
        <f>STOCK[[#This Row],[Precio Final]]-STOCK[[#This Row],[Costo total]]</f>
        <v>20.85</v>
      </c>
      <c r="Q135" s="72">
        <f>STOCK[[#This Row],[Ganancia Unitaria]]*STOCK[[#This Row],[Salidas]]</f>
        <v>20.85</v>
      </c>
      <c r="R135" s="67"/>
      <c r="S135" s="67"/>
      <c r="T135" s="72">
        <f>STOCK[[#This Row],[Costo total]]*STOCK[[#This Row],[Entradas]]</f>
        <v>48.3</v>
      </c>
      <c r="U135" s="72">
        <f>STOCK[[#This Row],[Stock Actual]]*STOCK[[#This Row],[Costo total]]</f>
        <v>24.15</v>
      </c>
      <c r="V135" s="73"/>
      <c r="W135" s="67"/>
      <c r="X135" s="67"/>
      <c r="Y135" s="67"/>
      <c r="Z135" s="67"/>
      <c r="AA135" s="67"/>
      <c r="AB135" s="68"/>
      <c r="AC135" s="69"/>
      <c r="AD135" s="70"/>
      <c r="AE135" s="70"/>
      <c r="AF135" s="68"/>
      <c r="AG135" s="71"/>
      <c r="AH135" s="72"/>
      <c r="AI135" s="72"/>
      <c r="AJ135" s="72"/>
      <c r="AK135" s="72"/>
      <c r="AL135" s="72"/>
      <c r="AM135" s="72"/>
    </row>
    <row r="136" customHeight="1" spans="1:39">
      <c r="A136" s="67" t="s">
        <v>16769</v>
      </c>
      <c r="B136" s="67" t="s">
        <v>16770</v>
      </c>
      <c r="C136" s="67" t="s">
        <v>16771</v>
      </c>
      <c r="D136" s="67" t="s">
        <v>16772</v>
      </c>
      <c r="E136" s="67" t="s">
        <v>16694</v>
      </c>
      <c r="F136" s="68">
        <v>35</v>
      </c>
      <c r="G136" s="69">
        <v>2</v>
      </c>
      <c r="H136" s="70">
        <f>SUMIFS(VENTAS[Cantidad],VENTAS[Código del producto Vendido],STOCK[[#This Row],[Code]])</f>
        <v>2</v>
      </c>
      <c r="I136" s="70">
        <f>STOCK[[#This Row],[Entradas]]-STOCK[[#This Row],[Salidas]]</f>
        <v>0</v>
      </c>
      <c r="J136" s="68">
        <f>STOCK[[#This Row],[Precio Final]]*10%</f>
        <v>3.5</v>
      </c>
      <c r="K136" s="71">
        <v>10.5</v>
      </c>
      <c r="L136" s="72">
        <v>1.65</v>
      </c>
      <c r="M136" s="72">
        <f>STOCK[[#This Row],[Costo Unitario (USD)]]+STOCK[[#This Row],[Costo Envío (USD)]]+STOCK[[#This Row],[Comisión 10%]]</f>
        <v>15.65</v>
      </c>
      <c r="N136" s="72">
        <f t="shared" si="6"/>
        <v>23.475</v>
      </c>
      <c r="O136" s="72">
        <f t="shared" si="7"/>
        <v>35</v>
      </c>
      <c r="P136" s="72">
        <f>STOCK[[#This Row],[Precio Final]]-STOCK[[#This Row],[Costo total]]</f>
        <v>19.35</v>
      </c>
      <c r="Q136" s="72">
        <f>STOCK[[#This Row],[Ganancia Unitaria]]*STOCK[[#This Row],[Salidas]]</f>
        <v>38.7</v>
      </c>
      <c r="R136" s="67"/>
      <c r="S136" s="67"/>
      <c r="T136" s="72">
        <f>STOCK[[#This Row],[Costo total]]*STOCK[[#This Row],[Entradas]]</f>
        <v>31.3</v>
      </c>
      <c r="U136" s="72">
        <f>STOCK[[#This Row],[Stock Actual]]*STOCK[[#This Row],[Costo total]]</f>
        <v>0</v>
      </c>
      <c r="V136" s="73"/>
      <c r="W136" s="67"/>
      <c r="X136" s="67"/>
      <c r="Y136" s="67"/>
      <c r="Z136" s="67"/>
      <c r="AA136" s="67"/>
      <c r="AB136" s="68"/>
      <c r="AC136" s="69"/>
      <c r="AD136" s="70"/>
      <c r="AE136" s="70"/>
      <c r="AF136" s="68"/>
      <c r="AG136" s="71"/>
      <c r="AH136" s="72"/>
      <c r="AI136" s="72"/>
      <c r="AJ136" s="72"/>
      <c r="AK136" s="72"/>
      <c r="AL136" s="72"/>
      <c r="AM136" s="72"/>
    </row>
    <row r="137" customHeight="1" spans="1:39">
      <c r="A137" s="67" t="s">
        <v>16773</v>
      </c>
      <c r="B137" s="67" t="s">
        <v>16480</v>
      </c>
      <c r="C137" s="67" t="s">
        <v>16774</v>
      </c>
      <c r="D137" s="67" t="s">
        <v>16456</v>
      </c>
      <c r="E137" s="67"/>
      <c r="F137" s="68">
        <v>20</v>
      </c>
      <c r="G137" s="69">
        <v>3</v>
      </c>
      <c r="H137" s="70">
        <f>SUMIFS(VENTAS[Cantidad],VENTAS[Código del producto Vendido],STOCK[[#This Row],[Code]])</f>
        <v>2</v>
      </c>
      <c r="I137" s="70">
        <f>STOCK[[#This Row],[Entradas]]-STOCK[[#This Row],[Salidas]]</f>
        <v>1</v>
      </c>
      <c r="J137" s="68">
        <f>STOCK[[#This Row],[Precio Final]]*10%</f>
        <v>2</v>
      </c>
      <c r="K137" s="71">
        <v>5</v>
      </c>
      <c r="L137" s="72">
        <v>1.65</v>
      </c>
      <c r="M137" s="72">
        <f>STOCK[[#This Row],[Costo Unitario (USD)]]+STOCK[[#This Row],[Costo Envío (USD)]]+STOCK[[#This Row],[Comisión 10%]]</f>
        <v>8.65</v>
      </c>
      <c r="N137" s="72">
        <f t="shared" si="6"/>
        <v>12.975</v>
      </c>
      <c r="O137" s="72">
        <f t="shared" si="7"/>
        <v>20</v>
      </c>
      <c r="P137" s="72">
        <f>STOCK[[#This Row],[Precio Final]]-STOCK[[#This Row],[Costo total]]</f>
        <v>11.35</v>
      </c>
      <c r="Q137" s="72">
        <f>STOCK[[#This Row],[Ganancia Unitaria]]*STOCK[[#This Row],[Salidas]]</f>
        <v>22.7</v>
      </c>
      <c r="R137" s="67"/>
      <c r="S137" s="67"/>
      <c r="T137" s="72"/>
      <c r="U137" s="72"/>
      <c r="V137" s="73"/>
      <c r="W137" s="67"/>
      <c r="X137" s="67"/>
      <c r="Y137" s="67"/>
      <c r="Z137" s="67"/>
      <c r="AA137" s="67"/>
      <c r="AB137" s="68"/>
      <c r="AC137" s="69"/>
      <c r="AD137" s="70"/>
      <c r="AE137" s="70"/>
      <c r="AF137" s="68"/>
      <c r="AG137" s="71"/>
      <c r="AH137" s="72"/>
      <c r="AI137" s="72"/>
      <c r="AJ137" s="72"/>
      <c r="AK137" s="72"/>
      <c r="AL137" s="72"/>
      <c r="AM137" s="72"/>
    </row>
    <row r="138" customHeight="1" spans="1:39">
      <c r="A138" s="67" t="s">
        <v>16775</v>
      </c>
      <c r="B138" s="67" t="s">
        <v>16770</v>
      </c>
      <c r="C138" s="67" t="s">
        <v>16774</v>
      </c>
      <c r="D138" s="67" t="s">
        <v>16772</v>
      </c>
      <c r="E138" s="67" t="s">
        <v>16694</v>
      </c>
      <c r="F138" s="68">
        <v>20</v>
      </c>
      <c r="G138" s="69">
        <v>2</v>
      </c>
      <c r="H138" s="70">
        <f>SUMIFS(VENTAS[Cantidad],VENTAS[Código del producto Vendido],STOCK[[#This Row],[Code]])</f>
        <v>2</v>
      </c>
      <c r="I138" s="70">
        <f>STOCK[[#This Row],[Entradas]]-STOCK[[#This Row],[Salidas]]</f>
        <v>0</v>
      </c>
      <c r="J138" s="68">
        <f>STOCK[[#This Row],[Precio Final]]*10%</f>
        <v>2</v>
      </c>
      <c r="K138" s="71">
        <v>5</v>
      </c>
      <c r="L138" s="72">
        <v>1.65</v>
      </c>
      <c r="M138" s="72">
        <f>STOCK[[#This Row],[Costo Unitario (USD)]]+STOCK[[#This Row],[Costo Envío (USD)]]+STOCK[[#This Row],[Comisión 10%]]</f>
        <v>8.65</v>
      </c>
      <c r="N138" s="72">
        <f t="shared" si="6"/>
        <v>12.975</v>
      </c>
      <c r="O138" s="72">
        <f t="shared" si="7"/>
        <v>20</v>
      </c>
      <c r="P138" s="72">
        <f>STOCK[[#This Row],[Precio Final]]-STOCK[[#This Row],[Costo total]]</f>
        <v>11.35</v>
      </c>
      <c r="Q138" s="72">
        <f>STOCK[[#This Row],[Ganancia Unitaria]]*STOCK[[#This Row],[Salidas]]</f>
        <v>22.7</v>
      </c>
      <c r="R138" s="67"/>
      <c r="S138" s="67"/>
      <c r="T138" s="72">
        <f>STOCK[[#This Row],[Costo total]]*STOCK[[#This Row],[Entradas]]</f>
        <v>17.3</v>
      </c>
      <c r="U138" s="72">
        <f>STOCK[[#This Row],[Stock Actual]]*STOCK[[#This Row],[Costo total]]</f>
        <v>0</v>
      </c>
      <c r="V138" s="73"/>
      <c r="W138" s="67"/>
      <c r="X138" s="67"/>
      <c r="Y138" s="67"/>
      <c r="Z138" s="67"/>
      <c r="AA138" s="67"/>
      <c r="AB138" s="68"/>
      <c r="AC138" s="69"/>
      <c r="AD138" s="70"/>
      <c r="AE138" s="70"/>
      <c r="AF138" s="68"/>
      <c r="AG138" s="71"/>
      <c r="AH138" s="72"/>
      <c r="AI138" s="72"/>
      <c r="AJ138" s="72"/>
      <c r="AK138" s="72"/>
      <c r="AL138" s="72"/>
      <c r="AM138" s="72"/>
    </row>
    <row r="139" customHeight="1" spans="1:39">
      <c r="A139" s="67" t="s">
        <v>16776</v>
      </c>
      <c r="B139" s="67" t="s">
        <v>16480</v>
      </c>
      <c r="C139" s="67" t="s">
        <v>16777</v>
      </c>
      <c r="D139" s="67" t="s">
        <v>16459</v>
      </c>
      <c r="E139" s="67"/>
      <c r="F139" s="68">
        <v>35</v>
      </c>
      <c r="G139" s="69">
        <v>1</v>
      </c>
      <c r="H139" s="70">
        <f>SUMIFS(VENTAS[Cantidad],VENTAS[Código del producto Vendido],STOCK[[#This Row],[Code]])</f>
        <v>1</v>
      </c>
      <c r="I139" s="70">
        <f>STOCK[[#This Row],[Entradas]]-STOCK[[#This Row],[Salidas]]</f>
        <v>0</v>
      </c>
      <c r="J139" s="68">
        <f>STOCK[[#This Row],[Precio Final]]*10%</f>
        <v>3.5</v>
      </c>
      <c r="K139" s="71">
        <v>18</v>
      </c>
      <c r="L139" s="72">
        <v>1.65</v>
      </c>
      <c r="M139" s="72">
        <f>STOCK[[#This Row],[Costo Unitario (USD)]]+STOCK[[#This Row],[Costo Envío (USD)]]+STOCK[[#This Row],[Comisión 10%]]</f>
        <v>23.15</v>
      </c>
      <c r="N139" s="72">
        <f t="shared" si="6"/>
        <v>34.725</v>
      </c>
      <c r="O139" s="72">
        <f t="shared" si="7"/>
        <v>35</v>
      </c>
      <c r="P139" s="72">
        <f>STOCK[[#This Row],[Precio Final]]-STOCK[[#This Row],[Costo total]]</f>
        <v>11.85</v>
      </c>
      <c r="Q139" s="72">
        <f>STOCK[[#This Row],[Ganancia Unitaria]]*STOCK[[#This Row],[Salidas]]</f>
        <v>11.85</v>
      </c>
      <c r="R139" s="67"/>
      <c r="S139" s="67"/>
      <c r="T139" s="72">
        <f>STOCK[[#This Row],[Costo total]]*STOCK[[#This Row],[Entradas]]</f>
        <v>23.15</v>
      </c>
      <c r="U139" s="72">
        <f>STOCK[[#This Row],[Stock Actual]]*STOCK[[#This Row],[Costo total]]</f>
        <v>0</v>
      </c>
      <c r="V139" s="73"/>
      <c r="W139" s="67"/>
      <c r="X139" s="67"/>
      <c r="Y139" s="67"/>
      <c r="Z139" s="67"/>
      <c r="AA139" s="67"/>
      <c r="AB139" s="68"/>
      <c r="AC139" s="69"/>
      <c r="AD139" s="70"/>
      <c r="AE139" s="70"/>
      <c r="AF139" s="68"/>
      <c r="AG139" s="71"/>
      <c r="AH139" s="72"/>
      <c r="AI139" s="72"/>
      <c r="AJ139" s="72"/>
      <c r="AK139" s="72"/>
      <c r="AL139" s="72"/>
      <c r="AM139" s="72"/>
    </row>
    <row r="140" customHeight="1" spans="1:39">
      <c r="A140" s="67" t="s">
        <v>16778</v>
      </c>
      <c r="B140" s="67" t="s">
        <v>16649</v>
      </c>
      <c r="C140" s="67" t="s">
        <v>16779</v>
      </c>
      <c r="D140" s="67" t="s">
        <v>16404</v>
      </c>
      <c r="E140" s="67"/>
      <c r="F140" s="68">
        <v>20</v>
      </c>
      <c r="G140" s="69">
        <v>2</v>
      </c>
      <c r="H140" s="70">
        <f>SUMIFS(VENTAS[Cantidad],VENTAS[Código del producto Vendido],STOCK[[#This Row],[Code]])</f>
        <v>2</v>
      </c>
      <c r="I140" s="70">
        <f>STOCK[[#This Row],[Entradas]]-STOCK[[#This Row],[Salidas]]</f>
        <v>0</v>
      </c>
      <c r="J140" s="68">
        <f>STOCK[[#This Row],[Precio Final]]*10%</f>
        <v>2</v>
      </c>
      <c r="K140" s="71">
        <v>5.78</v>
      </c>
      <c r="L140" s="72">
        <v>1.65</v>
      </c>
      <c r="M140" s="72">
        <f>STOCK[[#This Row],[Costo Unitario (USD)]]+STOCK[[#This Row],[Costo Envío (USD)]]+STOCK[[#This Row],[Comisión 10%]]</f>
        <v>9.43</v>
      </c>
      <c r="N140" s="72">
        <f t="shared" si="6"/>
        <v>14.145</v>
      </c>
      <c r="O140" s="72">
        <f t="shared" si="7"/>
        <v>20</v>
      </c>
      <c r="P140" s="72">
        <f>STOCK[[#This Row],[Precio Final]]-STOCK[[#This Row],[Costo total]]</f>
        <v>10.57</v>
      </c>
      <c r="Q140" s="72">
        <f>STOCK[[#This Row],[Ganancia Unitaria]]*STOCK[[#This Row],[Salidas]]</f>
        <v>21.14</v>
      </c>
      <c r="R140" s="67"/>
      <c r="S140" s="67"/>
      <c r="T140" s="72">
        <f>STOCK[[#This Row],[Costo total]]*STOCK[[#This Row],[Entradas]]</f>
        <v>18.86</v>
      </c>
      <c r="U140" s="72">
        <f>STOCK[[#This Row],[Stock Actual]]*STOCK[[#This Row],[Costo total]]</f>
        <v>0</v>
      </c>
      <c r="V140" s="73"/>
      <c r="W140" s="67"/>
      <c r="X140" s="67"/>
      <c r="Y140" s="67"/>
      <c r="Z140" s="67"/>
      <c r="AA140" s="67"/>
      <c r="AB140" s="68"/>
      <c r="AC140" s="69"/>
      <c r="AD140" s="70"/>
      <c r="AE140" s="70"/>
      <c r="AF140" s="68"/>
      <c r="AG140" s="71"/>
      <c r="AH140" s="72"/>
      <c r="AI140" s="72"/>
      <c r="AJ140" s="72"/>
      <c r="AK140" s="72"/>
      <c r="AL140" s="72"/>
      <c r="AM140" s="72"/>
    </row>
    <row r="141" customHeight="1" spans="1:39">
      <c r="A141" s="67" t="s">
        <v>16780</v>
      </c>
      <c r="B141" s="67" t="s">
        <v>16781</v>
      </c>
      <c r="C141" s="67" t="s">
        <v>16779</v>
      </c>
      <c r="D141" s="67" t="s">
        <v>16396</v>
      </c>
      <c r="E141" s="67"/>
      <c r="F141" s="68">
        <v>20</v>
      </c>
      <c r="G141" s="69">
        <v>2</v>
      </c>
      <c r="H141" s="70">
        <f>SUMIFS(VENTAS[Cantidad],VENTAS[Código del producto Vendido],STOCK[[#This Row],[Code]])</f>
        <v>2</v>
      </c>
      <c r="I141" s="70">
        <f>STOCK[[#This Row],[Entradas]]-STOCK[[#This Row],[Salidas]]</f>
        <v>0</v>
      </c>
      <c r="J141" s="68">
        <f>STOCK[[#This Row],[Precio Final]]*10%</f>
        <v>2</v>
      </c>
      <c r="K141" s="71">
        <v>5.78</v>
      </c>
      <c r="L141" s="72">
        <v>1.65</v>
      </c>
      <c r="M141" s="72">
        <f>STOCK[[#This Row],[Costo Unitario (USD)]]+STOCK[[#This Row],[Costo Envío (USD)]]+STOCK[[#This Row],[Comisión 10%]]</f>
        <v>9.43</v>
      </c>
      <c r="N141" s="72">
        <f t="shared" si="6"/>
        <v>14.145</v>
      </c>
      <c r="O141" s="72">
        <f t="shared" si="7"/>
        <v>20</v>
      </c>
      <c r="P141" s="72">
        <f>STOCK[[#This Row],[Precio Final]]-STOCK[[#This Row],[Costo total]]</f>
        <v>10.57</v>
      </c>
      <c r="Q141" s="72">
        <f>STOCK[[#This Row],[Ganancia Unitaria]]*STOCK[[#This Row],[Salidas]]</f>
        <v>21.14</v>
      </c>
      <c r="R141" s="67"/>
      <c r="S141" s="67"/>
      <c r="T141" s="72">
        <f>STOCK[[#This Row],[Costo total]]*STOCK[[#This Row],[Entradas]]</f>
        <v>18.86</v>
      </c>
      <c r="U141" s="72">
        <f>STOCK[[#This Row],[Stock Actual]]*STOCK[[#This Row],[Costo total]]</f>
        <v>0</v>
      </c>
      <c r="V141" s="73"/>
      <c r="W141" s="67"/>
      <c r="X141" s="67"/>
      <c r="Y141" s="67"/>
      <c r="Z141" s="67"/>
      <c r="AA141" s="67"/>
      <c r="AB141" s="68"/>
      <c r="AC141" s="69"/>
      <c r="AD141" s="70"/>
      <c r="AE141" s="70"/>
      <c r="AF141" s="68"/>
      <c r="AG141" s="71"/>
      <c r="AH141" s="72"/>
      <c r="AI141" s="72"/>
      <c r="AJ141" s="72"/>
      <c r="AK141" s="72"/>
      <c r="AL141" s="72"/>
      <c r="AM141" s="72"/>
    </row>
    <row r="142" customHeight="1" spans="1:39">
      <c r="A142" s="67" t="s">
        <v>16782</v>
      </c>
      <c r="B142" s="67" t="s">
        <v>16783</v>
      </c>
      <c r="C142" s="67" t="s">
        <v>16779</v>
      </c>
      <c r="D142" s="67" t="s">
        <v>16475</v>
      </c>
      <c r="E142" s="67"/>
      <c r="F142" s="68">
        <v>20</v>
      </c>
      <c r="G142" s="69">
        <v>3</v>
      </c>
      <c r="H142" s="70">
        <f>SUMIFS(VENTAS[Cantidad],VENTAS[Código del producto Vendido],STOCK[[#This Row],[Code]])</f>
        <v>3</v>
      </c>
      <c r="I142" s="70">
        <f>STOCK[[#This Row],[Entradas]]-STOCK[[#This Row],[Salidas]]</f>
        <v>0</v>
      </c>
      <c r="J142" s="68">
        <f>STOCK[[#This Row],[Precio Final]]*10%</f>
        <v>2</v>
      </c>
      <c r="K142" s="71">
        <v>5.78</v>
      </c>
      <c r="L142" s="72">
        <v>1.65</v>
      </c>
      <c r="M142" s="72">
        <f>STOCK[[#This Row],[Costo Unitario (USD)]]+STOCK[[#This Row],[Costo Envío (USD)]]+STOCK[[#This Row],[Comisión 10%]]</f>
        <v>9.43</v>
      </c>
      <c r="N142" s="72">
        <f t="shared" si="6"/>
        <v>14.145</v>
      </c>
      <c r="O142" s="72">
        <f t="shared" si="7"/>
        <v>20</v>
      </c>
      <c r="P142" s="72">
        <f>STOCK[[#This Row],[Precio Final]]-STOCK[[#This Row],[Costo total]]</f>
        <v>10.57</v>
      </c>
      <c r="Q142" s="72">
        <f>STOCK[[#This Row],[Ganancia Unitaria]]*STOCK[[#This Row],[Salidas]]</f>
        <v>31.71</v>
      </c>
      <c r="R142" s="67"/>
      <c r="S142" s="67"/>
      <c r="T142" s="72">
        <f>STOCK[[#This Row],[Costo total]]*STOCK[[#This Row],[Entradas]]</f>
        <v>28.29</v>
      </c>
      <c r="U142" s="72">
        <f>STOCK[[#This Row],[Stock Actual]]*STOCK[[#This Row],[Costo total]]</f>
        <v>0</v>
      </c>
      <c r="V142" s="73"/>
      <c r="W142" s="67"/>
      <c r="X142" s="67"/>
      <c r="Y142" s="67"/>
      <c r="Z142" s="67"/>
      <c r="AA142" s="67"/>
      <c r="AB142" s="68"/>
      <c r="AC142" s="69"/>
      <c r="AD142" s="70"/>
      <c r="AE142" s="70"/>
      <c r="AF142" s="68"/>
      <c r="AG142" s="71"/>
      <c r="AH142" s="72"/>
      <c r="AI142" s="72"/>
      <c r="AJ142" s="72"/>
      <c r="AK142" s="72"/>
      <c r="AL142" s="72"/>
      <c r="AM142" s="72"/>
    </row>
    <row r="143" customHeight="1" spans="1:39">
      <c r="A143" s="67" t="s">
        <v>16784</v>
      </c>
      <c r="B143" s="67" t="s">
        <v>16501</v>
      </c>
      <c r="C143" s="67" t="s">
        <v>16785</v>
      </c>
      <c r="D143" s="67" t="s">
        <v>16408</v>
      </c>
      <c r="E143" s="67"/>
      <c r="F143" s="68">
        <v>18</v>
      </c>
      <c r="G143" s="69">
        <v>2</v>
      </c>
      <c r="H143" s="70">
        <f>SUMIFS(VENTAS[Cantidad],VENTAS[Código del producto Vendido],STOCK[[#This Row],[Code]])</f>
        <v>2</v>
      </c>
      <c r="I143" s="70">
        <f>STOCK[[#This Row],[Entradas]]-STOCK[[#This Row],[Salidas]]</f>
        <v>0</v>
      </c>
      <c r="J143" s="68">
        <f>STOCK[[#This Row],[Precio Final]]*10%</f>
        <v>1.8</v>
      </c>
      <c r="K143" s="71">
        <v>5.15</v>
      </c>
      <c r="L143" s="72">
        <v>1.65</v>
      </c>
      <c r="M143" s="72">
        <f>STOCK[[#This Row],[Costo Unitario (USD)]]+STOCK[[#This Row],[Costo Envío (USD)]]+STOCK[[#This Row],[Comisión 10%]]</f>
        <v>8.6</v>
      </c>
      <c r="N143" s="72">
        <f t="shared" si="6"/>
        <v>12.9</v>
      </c>
      <c r="O143" s="72">
        <f t="shared" si="7"/>
        <v>18</v>
      </c>
      <c r="P143" s="72">
        <f>STOCK[[#This Row],[Precio Final]]-STOCK[[#This Row],[Costo total]]</f>
        <v>9.4</v>
      </c>
      <c r="Q143" s="72">
        <f>STOCK[[#This Row],[Ganancia Unitaria]]*STOCK[[#This Row],[Salidas]]</f>
        <v>18.8</v>
      </c>
      <c r="R143" s="67"/>
      <c r="S143" s="67"/>
      <c r="T143" s="72">
        <f>STOCK[[#This Row],[Costo total]]*STOCK[[#This Row],[Entradas]]</f>
        <v>17.2</v>
      </c>
      <c r="U143" s="72">
        <f>STOCK[[#This Row],[Stock Actual]]*STOCK[[#This Row],[Costo total]]</f>
        <v>0</v>
      </c>
      <c r="V143" s="73"/>
      <c r="W143" s="67"/>
      <c r="X143" s="67"/>
      <c r="Y143" s="67"/>
      <c r="Z143" s="67"/>
      <c r="AA143" s="67"/>
      <c r="AB143" s="68"/>
      <c r="AC143" s="69"/>
      <c r="AD143" s="70"/>
      <c r="AE143" s="70"/>
      <c r="AF143" s="68"/>
      <c r="AG143" s="71"/>
      <c r="AH143" s="72"/>
      <c r="AI143" s="72"/>
      <c r="AJ143" s="72"/>
      <c r="AK143" s="72"/>
      <c r="AL143" s="72"/>
      <c r="AM143" s="72"/>
    </row>
    <row r="144" customHeight="1" spans="1:39">
      <c r="A144" s="67" t="s">
        <v>16786</v>
      </c>
      <c r="B144" s="67" t="s">
        <v>16735</v>
      </c>
      <c r="C144" s="67" t="s">
        <v>16787</v>
      </c>
      <c r="D144" s="67" t="s">
        <v>16475</v>
      </c>
      <c r="E144" s="67"/>
      <c r="F144" s="68">
        <v>18</v>
      </c>
      <c r="G144" s="69">
        <v>2</v>
      </c>
      <c r="H144" s="70">
        <f>SUMIFS(VENTAS[Cantidad],VENTAS[Código del producto Vendido],STOCK[[#This Row],[Code]])</f>
        <v>1</v>
      </c>
      <c r="I144" s="70">
        <f>STOCK[[#This Row],[Entradas]]-STOCK[[#This Row],[Salidas]]</f>
        <v>1</v>
      </c>
      <c r="J144" s="68">
        <f>STOCK[[#This Row],[Precio Final]]*10%</f>
        <v>1.8</v>
      </c>
      <c r="K144" s="71">
        <v>5.15</v>
      </c>
      <c r="L144" s="72">
        <v>1.65</v>
      </c>
      <c r="M144" s="72">
        <f>STOCK[[#This Row],[Costo Unitario (USD)]]+STOCK[[#This Row],[Costo Envío (USD)]]+STOCK[[#This Row],[Comisión 10%]]</f>
        <v>8.6</v>
      </c>
      <c r="N144" s="72">
        <f t="shared" si="6"/>
        <v>12.9</v>
      </c>
      <c r="O144" s="72">
        <f t="shared" si="7"/>
        <v>18</v>
      </c>
      <c r="P144" s="72">
        <f>STOCK[[#This Row],[Precio Final]]-STOCK[[#This Row],[Costo total]]</f>
        <v>9.4</v>
      </c>
      <c r="Q144" s="72">
        <f>STOCK[[#This Row],[Ganancia Unitaria]]*STOCK[[#This Row],[Salidas]]</f>
        <v>9.4</v>
      </c>
      <c r="R144" s="67"/>
      <c r="S144" s="67"/>
      <c r="T144" s="72">
        <f>STOCK[[#This Row],[Costo total]]*STOCK[[#This Row],[Entradas]]</f>
        <v>17.2</v>
      </c>
      <c r="U144" s="72">
        <f>STOCK[[#This Row],[Stock Actual]]*STOCK[[#This Row],[Costo total]]</f>
        <v>8.6</v>
      </c>
      <c r="V144" s="73"/>
      <c r="W144" s="67"/>
      <c r="X144" s="67"/>
      <c r="Y144" s="67"/>
      <c r="Z144" s="67"/>
      <c r="AA144" s="67"/>
      <c r="AB144" s="68"/>
      <c r="AC144" s="69"/>
      <c r="AD144" s="70"/>
      <c r="AE144" s="70"/>
      <c r="AF144" s="68"/>
      <c r="AG144" s="71"/>
      <c r="AH144" s="72"/>
      <c r="AI144" s="72"/>
      <c r="AJ144" s="72"/>
      <c r="AK144" s="72"/>
      <c r="AL144" s="72"/>
      <c r="AM144" s="72"/>
    </row>
    <row r="145" customHeight="1" spans="1:39">
      <c r="A145" s="67" t="s">
        <v>16788</v>
      </c>
      <c r="B145" s="67" t="s">
        <v>16501</v>
      </c>
      <c r="C145" s="67" t="s">
        <v>16789</v>
      </c>
      <c r="D145" s="67" t="s">
        <v>16408</v>
      </c>
      <c r="E145" s="67"/>
      <c r="F145" s="68">
        <v>18</v>
      </c>
      <c r="G145" s="69">
        <v>2</v>
      </c>
      <c r="H145" s="70">
        <f>SUMIFS(VENTAS[Cantidad],VENTAS[Código del producto Vendido],STOCK[[#This Row],[Code]])</f>
        <v>0</v>
      </c>
      <c r="I145" s="70">
        <f>STOCK[[#This Row],[Entradas]]-STOCK[[#This Row],[Salidas]]</f>
        <v>2</v>
      </c>
      <c r="J145" s="68">
        <f>STOCK[[#This Row],[Precio Final]]*10%</f>
        <v>1.8</v>
      </c>
      <c r="K145" s="71">
        <v>7.07</v>
      </c>
      <c r="L145" s="72">
        <v>1.65</v>
      </c>
      <c r="M145" s="72">
        <f>STOCK[[#This Row],[Costo Unitario (USD)]]+STOCK[[#This Row],[Costo Envío (USD)]]+STOCK[[#This Row],[Comisión 10%]]</f>
        <v>10.52</v>
      </c>
      <c r="N145" s="72">
        <f t="shared" si="6"/>
        <v>15.78</v>
      </c>
      <c r="O145" s="72">
        <f t="shared" si="7"/>
        <v>18</v>
      </c>
      <c r="P145" s="72">
        <f>STOCK[[#This Row],[Precio Final]]-STOCK[[#This Row],[Costo total]]</f>
        <v>7.48</v>
      </c>
      <c r="Q145" s="72">
        <f>STOCK[[#This Row],[Ganancia Unitaria]]*STOCK[[#This Row],[Salidas]]</f>
        <v>0</v>
      </c>
      <c r="R145" s="67"/>
      <c r="S145" s="67"/>
      <c r="T145" s="72">
        <f>STOCK[[#This Row],[Costo total]]*STOCK[[#This Row],[Entradas]]</f>
        <v>21.04</v>
      </c>
      <c r="U145" s="72">
        <f>STOCK[[#This Row],[Stock Actual]]*STOCK[[#This Row],[Costo total]]</f>
        <v>21.04</v>
      </c>
      <c r="V145" s="73"/>
      <c r="W145" s="67"/>
      <c r="X145" s="67"/>
      <c r="Y145" s="67"/>
      <c r="Z145" s="67"/>
      <c r="AA145" s="67"/>
      <c r="AB145" s="68"/>
      <c r="AC145" s="69"/>
      <c r="AD145" s="70"/>
      <c r="AE145" s="70"/>
      <c r="AF145" s="68"/>
      <c r="AG145" s="71"/>
      <c r="AH145" s="72"/>
      <c r="AI145" s="72"/>
      <c r="AJ145" s="72"/>
      <c r="AK145" s="72"/>
      <c r="AL145" s="72"/>
      <c r="AM145" s="72"/>
    </row>
    <row r="146" customHeight="1" spans="1:39">
      <c r="A146" s="67" t="s">
        <v>16790</v>
      </c>
      <c r="B146" s="67" t="s">
        <v>16501</v>
      </c>
      <c r="C146" s="67" t="s">
        <v>16789</v>
      </c>
      <c r="D146" s="67" t="s">
        <v>16404</v>
      </c>
      <c r="E146" s="67"/>
      <c r="F146" s="68">
        <v>18</v>
      </c>
      <c r="G146" s="69">
        <v>2</v>
      </c>
      <c r="H146" s="70">
        <f>SUMIFS(VENTAS[Cantidad],VENTAS[Código del producto Vendido],STOCK[[#This Row],[Code]])</f>
        <v>0</v>
      </c>
      <c r="I146" s="70">
        <f>STOCK[[#This Row],[Entradas]]-STOCK[[#This Row],[Salidas]]</f>
        <v>2</v>
      </c>
      <c r="J146" s="68">
        <f>STOCK[[#This Row],[Precio Final]]*10%</f>
        <v>1.8</v>
      </c>
      <c r="K146" s="71">
        <v>7.07</v>
      </c>
      <c r="L146" s="72">
        <v>1.65</v>
      </c>
      <c r="M146" s="72">
        <f>STOCK[[#This Row],[Costo Unitario (USD)]]+STOCK[[#This Row],[Costo Envío (USD)]]+STOCK[[#This Row],[Comisión 10%]]</f>
        <v>10.52</v>
      </c>
      <c r="N146" s="72">
        <f t="shared" si="6"/>
        <v>15.78</v>
      </c>
      <c r="O146" s="72">
        <f t="shared" si="7"/>
        <v>18</v>
      </c>
      <c r="P146" s="72">
        <f>STOCK[[#This Row],[Precio Final]]-STOCK[[#This Row],[Costo total]]</f>
        <v>7.48</v>
      </c>
      <c r="Q146" s="72">
        <f>STOCK[[#This Row],[Ganancia Unitaria]]*STOCK[[#This Row],[Salidas]]</f>
        <v>0</v>
      </c>
      <c r="R146" s="67"/>
      <c r="S146" s="67"/>
      <c r="T146" s="72">
        <f>STOCK[[#This Row],[Costo total]]*STOCK[[#This Row],[Entradas]]</f>
        <v>21.04</v>
      </c>
      <c r="U146" s="72">
        <f>STOCK[[#This Row],[Stock Actual]]*STOCK[[#This Row],[Costo total]]</f>
        <v>21.04</v>
      </c>
      <c r="V146" s="73"/>
      <c r="W146" s="67"/>
      <c r="X146" s="67"/>
      <c r="Y146" s="67"/>
      <c r="Z146" s="67"/>
      <c r="AA146" s="67"/>
      <c r="AB146" s="68"/>
      <c r="AC146" s="69"/>
      <c r="AD146" s="70"/>
      <c r="AE146" s="70"/>
      <c r="AF146" s="68"/>
      <c r="AG146" s="71"/>
      <c r="AH146" s="72"/>
      <c r="AI146" s="72"/>
      <c r="AJ146" s="72"/>
      <c r="AK146" s="72"/>
      <c r="AL146" s="72"/>
      <c r="AM146" s="72"/>
    </row>
    <row r="147" customHeight="1" spans="1:39">
      <c r="A147" s="67" t="s">
        <v>16791</v>
      </c>
      <c r="B147" s="67" t="s">
        <v>16501</v>
      </c>
      <c r="C147" s="67" t="s">
        <v>16792</v>
      </c>
      <c r="D147" s="67" t="s">
        <v>16408</v>
      </c>
      <c r="E147" s="67"/>
      <c r="F147" s="68">
        <v>18</v>
      </c>
      <c r="G147" s="69">
        <v>2</v>
      </c>
      <c r="H147" s="70">
        <f>SUMIFS(VENTAS[Cantidad],VENTAS[Código del producto Vendido],STOCK[[#This Row],[Code]])</f>
        <v>0</v>
      </c>
      <c r="I147" s="70">
        <f>STOCK[[#This Row],[Entradas]]-STOCK[[#This Row],[Salidas]]</f>
        <v>2</v>
      </c>
      <c r="J147" s="68">
        <f>STOCK[[#This Row],[Precio Final]]*10%</f>
        <v>1.8</v>
      </c>
      <c r="K147" s="71">
        <v>7.58</v>
      </c>
      <c r="L147" s="72">
        <v>1.65</v>
      </c>
      <c r="M147" s="72">
        <f>STOCK[[#This Row],[Costo Unitario (USD)]]+STOCK[[#This Row],[Costo Envío (USD)]]+STOCK[[#This Row],[Comisión 10%]]</f>
        <v>11.03</v>
      </c>
      <c r="N147" s="72">
        <f t="shared" si="6"/>
        <v>16.545</v>
      </c>
      <c r="O147" s="72">
        <f t="shared" si="7"/>
        <v>18</v>
      </c>
      <c r="P147" s="72">
        <f>STOCK[[#This Row],[Precio Final]]-STOCK[[#This Row],[Costo total]]</f>
        <v>6.97</v>
      </c>
      <c r="Q147" s="72">
        <f>STOCK[[#This Row],[Ganancia Unitaria]]*STOCK[[#This Row],[Salidas]]</f>
        <v>0</v>
      </c>
      <c r="R147" s="67"/>
      <c r="S147" s="67"/>
      <c r="T147" s="72">
        <f>STOCK[[#This Row],[Costo total]]*STOCK[[#This Row],[Entradas]]</f>
        <v>22.06</v>
      </c>
      <c r="U147" s="72">
        <f>STOCK[[#This Row],[Stock Actual]]*STOCK[[#This Row],[Costo total]]</f>
        <v>22.06</v>
      </c>
      <c r="V147" s="73"/>
      <c r="W147" s="67"/>
      <c r="X147" s="67"/>
      <c r="Y147" s="67"/>
      <c r="Z147" s="67"/>
      <c r="AA147" s="67"/>
      <c r="AB147" s="68"/>
      <c r="AC147" s="69"/>
      <c r="AD147" s="70"/>
      <c r="AE147" s="70"/>
      <c r="AF147" s="68"/>
      <c r="AG147" s="71"/>
      <c r="AH147" s="72"/>
      <c r="AI147" s="72"/>
      <c r="AJ147" s="72"/>
      <c r="AK147" s="72"/>
      <c r="AL147" s="72"/>
      <c r="AM147" s="72"/>
    </row>
    <row r="148" customHeight="1" spans="1:39">
      <c r="A148" s="67" t="s">
        <v>16793</v>
      </c>
      <c r="B148" s="67" t="s">
        <v>16760</v>
      </c>
      <c r="C148" s="67" t="s">
        <v>16794</v>
      </c>
      <c r="D148" s="67" t="s">
        <v>16404</v>
      </c>
      <c r="E148" s="67"/>
      <c r="F148" s="68">
        <v>30</v>
      </c>
      <c r="G148" s="69">
        <v>2</v>
      </c>
      <c r="H148" s="70">
        <f>SUMIFS(VENTAS[Cantidad],VENTAS[Código del producto Vendido],STOCK[[#This Row],[Code]])</f>
        <v>2</v>
      </c>
      <c r="I148" s="70">
        <f>STOCK[[#This Row],[Entradas]]-STOCK[[#This Row],[Salidas]]</f>
        <v>0</v>
      </c>
      <c r="J148" s="68">
        <f>STOCK[[#This Row],[Precio Final]]*10%</f>
        <v>3</v>
      </c>
      <c r="K148" s="71">
        <v>11.84</v>
      </c>
      <c r="L148" s="72">
        <v>1.65</v>
      </c>
      <c r="M148" s="72">
        <f>STOCK[[#This Row],[Costo Unitario (USD)]]+STOCK[[#This Row],[Costo Envío (USD)]]+STOCK[[#This Row],[Comisión 10%]]</f>
        <v>16.49</v>
      </c>
      <c r="N148" s="72">
        <f t="shared" si="6"/>
        <v>24.735</v>
      </c>
      <c r="O148" s="72">
        <f t="shared" si="7"/>
        <v>30</v>
      </c>
      <c r="P148" s="72">
        <f>STOCK[[#This Row],[Precio Final]]-STOCK[[#This Row],[Costo total]]</f>
        <v>13.51</v>
      </c>
      <c r="Q148" s="72">
        <f>STOCK[[#This Row],[Ganancia Unitaria]]*STOCK[[#This Row],[Salidas]]</f>
        <v>27.02</v>
      </c>
      <c r="R148" s="67"/>
      <c r="S148" s="67"/>
      <c r="T148" s="72">
        <f>STOCK[[#This Row],[Costo total]]*STOCK[[#This Row],[Entradas]]</f>
        <v>32.98</v>
      </c>
      <c r="U148" s="72">
        <f>STOCK[[#This Row],[Stock Actual]]*STOCK[[#This Row],[Costo total]]</f>
        <v>0</v>
      </c>
      <c r="V148" s="73"/>
      <c r="W148" s="67"/>
      <c r="X148" s="67"/>
      <c r="Y148" s="67"/>
      <c r="Z148" s="67"/>
      <c r="AA148" s="67"/>
      <c r="AB148" s="68"/>
      <c r="AC148" s="69"/>
      <c r="AD148" s="70"/>
      <c r="AE148" s="70"/>
      <c r="AF148" s="68"/>
      <c r="AG148" s="71"/>
      <c r="AH148" s="72"/>
      <c r="AI148" s="72"/>
      <c r="AJ148" s="72"/>
      <c r="AK148" s="72"/>
      <c r="AL148" s="72"/>
      <c r="AM148" s="72"/>
    </row>
    <row r="149" customHeight="1" spans="1:39">
      <c r="A149" s="67" t="s">
        <v>16795</v>
      </c>
      <c r="B149" s="67" t="s">
        <v>16501</v>
      </c>
      <c r="C149" s="67" t="s">
        <v>16796</v>
      </c>
      <c r="D149" s="67" t="s">
        <v>16408</v>
      </c>
      <c r="E149" s="67"/>
      <c r="F149" s="68">
        <v>18</v>
      </c>
      <c r="G149" s="69">
        <v>3</v>
      </c>
      <c r="H149" s="70">
        <f>SUMIFS(VENTAS[Cantidad],VENTAS[Código del producto Vendido],STOCK[[#This Row],[Code]])</f>
        <v>2</v>
      </c>
      <c r="I149" s="70">
        <f>STOCK[[#This Row],[Entradas]]-STOCK[[#This Row],[Salidas]]</f>
        <v>1</v>
      </c>
      <c r="J149" s="68">
        <f>STOCK[[#This Row],[Precio Final]]*10%</f>
        <v>1.8</v>
      </c>
      <c r="K149" s="71">
        <v>8.53</v>
      </c>
      <c r="L149" s="72">
        <v>1.65</v>
      </c>
      <c r="M149" s="72">
        <f>STOCK[[#This Row],[Costo Unitario (USD)]]+STOCK[[#This Row],[Costo Envío (USD)]]+STOCK[[#This Row],[Comisión 10%]]</f>
        <v>11.98</v>
      </c>
      <c r="N149" s="72">
        <f t="shared" si="6"/>
        <v>17.97</v>
      </c>
      <c r="O149" s="72">
        <f t="shared" si="7"/>
        <v>18</v>
      </c>
      <c r="P149" s="72">
        <f>STOCK[[#This Row],[Precio Final]]-STOCK[[#This Row],[Costo total]]</f>
        <v>6.02</v>
      </c>
      <c r="Q149" s="72">
        <f>STOCK[[#This Row],[Ganancia Unitaria]]*STOCK[[#This Row],[Salidas]]</f>
        <v>12.04</v>
      </c>
      <c r="R149" s="67"/>
      <c r="S149" s="67"/>
      <c r="T149" s="72">
        <f>STOCK[[#This Row],[Costo total]]*STOCK[[#This Row],[Entradas]]</f>
        <v>35.94</v>
      </c>
      <c r="U149" s="72">
        <f>STOCK[[#This Row],[Stock Actual]]*STOCK[[#This Row],[Costo total]]</f>
        <v>11.98</v>
      </c>
      <c r="V149" s="73"/>
      <c r="W149" s="67"/>
      <c r="X149" s="67"/>
      <c r="Y149" s="67"/>
      <c r="Z149" s="67"/>
      <c r="AA149" s="67"/>
      <c r="AB149" s="68"/>
      <c r="AC149" s="69"/>
      <c r="AD149" s="70"/>
      <c r="AE149" s="70"/>
      <c r="AF149" s="68"/>
      <c r="AG149" s="71"/>
      <c r="AH149" s="72"/>
      <c r="AI149" s="72"/>
      <c r="AJ149" s="72"/>
      <c r="AK149" s="72"/>
      <c r="AL149" s="72"/>
      <c r="AM149" s="72"/>
    </row>
    <row r="150" customHeight="1" spans="1:39">
      <c r="A150" s="67" t="s">
        <v>16797</v>
      </c>
      <c r="B150" s="67" t="s">
        <v>16735</v>
      </c>
      <c r="C150" s="67" t="s">
        <v>16796</v>
      </c>
      <c r="D150" s="67" t="s">
        <v>16475</v>
      </c>
      <c r="E150" s="67"/>
      <c r="F150" s="68">
        <v>18</v>
      </c>
      <c r="G150" s="69">
        <v>2</v>
      </c>
      <c r="H150" s="70">
        <f>SUMIFS(VENTAS[Cantidad],VENTAS[Código del producto Vendido],STOCK[[#This Row],[Code]])</f>
        <v>2</v>
      </c>
      <c r="I150" s="70">
        <f>STOCK[[#This Row],[Entradas]]-STOCK[[#This Row],[Salidas]]</f>
        <v>0</v>
      </c>
      <c r="J150" s="68">
        <f>STOCK[[#This Row],[Precio Final]]*10%</f>
        <v>1.8</v>
      </c>
      <c r="K150" s="71">
        <v>8.52</v>
      </c>
      <c r="L150" s="72">
        <v>1.65</v>
      </c>
      <c r="M150" s="72">
        <f>STOCK[[#This Row],[Costo Unitario (USD)]]+STOCK[[#This Row],[Costo Envío (USD)]]+STOCK[[#This Row],[Comisión 10%]]</f>
        <v>11.97</v>
      </c>
      <c r="N150" s="72">
        <f t="shared" si="6"/>
        <v>17.955</v>
      </c>
      <c r="O150" s="72">
        <f t="shared" si="7"/>
        <v>18</v>
      </c>
      <c r="P150" s="72">
        <f>STOCK[[#This Row],[Precio Final]]-STOCK[[#This Row],[Costo total]]</f>
        <v>6.03</v>
      </c>
      <c r="Q150" s="72">
        <f>STOCK[[#This Row],[Ganancia Unitaria]]*STOCK[[#This Row],[Salidas]]</f>
        <v>12.06</v>
      </c>
      <c r="R150" s="67"/>
      <c r="S150" s="67"/>
      <c r="T150" s="72">
        <f>STOCK[[#This Row],[Costo total]]*STOCK[[#This Row],[Entradas]]</f>
        <v>23.94</v>
      </c>
      <c r="U150" s="72">
        <f>STOCK[[#This Row],[Stock Actual]]*STOCK[[#This Row],[Costo total]]</f>
        <v>0</v>
      </c>
      <c r="V150" s="73"/>
      <c r="W150" s="67"/>
      <c r="X150" s="67"/>
      <c r="Y150" s="67"/>
      <c r="Z150" s="67"/>
      <c r="AA150" s="67"/>
      <c r="AB150" s="68"/>
      <c r="AC150" s="69"/>
      <c r="AD150" s="70"/>
      <c r="AE150" s="70"/>
      <c r="AF150" s="68"/>
      <c r="AG150" s="71"/>
      <c r="AH150" s="72"/>
      <c r="AI150" s="72"/>
      <c r="AJ150" s="72"/>
      <c r="AK150" s="72"/>
      <c r="AL150" s="72"/>
      <c r="AM150" s="72"/>
    </row>
    <row r="151" customHeight="1" spans="1:39">
      <c r="A151" s="67" t="s">
        <v>16798</v>
      </c>
      <c r="B151" s="67" t="s">
        <v>16636</v>
      </c>
      <c r="C151" s="67" t="s">
        <v>16799</v>
      </c>
      <c r="D151" s="67" t="s">
        <v>16404</v>
      </c>
      <c r="E151" s="67"/>
      <c r="F151" s="68">
        <v>18</v>
      </c>
      <c r="G151" s="69">
        <v>4</v>
      </c>
      <c r="H151" s="70">
        <f>SUMIFS(VENTAS[Cantidad],VENTAS[Código del producto Vendido],STOCK[[#This Row],[Code]])</f>
        <v>0</v>
      </c>
      <c r="I151" s="70">
        <f>STOCK[[#This Row],[Entradas]]-STOCK[[#This Row],[Salidas]]</f>
        <v>4</v>
      </c>
      <c r="J151" s="68">
        <f>STOCK[[#This Row],[Precio Final]]*10%</f>
        <v>1.8</v>
      </c>
      <c r="K151" s="71">
        <v>3.28</v>
      </c>
      <c r="L151" s="72">
        <v>1.65</v>
      </c>
      <c r="M151" s="72">
        <f>STOCK[[#This Row],[Costo Unitario (USD)]]+STOCK[[#This Row],[Costo Envío (USD)]]+STOCK[[#This Row],[Comisión 10%]]</f>
        <v>6.73</v>
      </c>
      <c r="N151" s="72">
        <f t="shared" si="6"/>
        <v>10.095</v>
      </c>
      <c r="O151" s="72">
        <f t="shared" si="7"/>
        <v>18</v>
      </c>
      <c r="P151" s="72">
        <f>STOCK[[#This Row],[Precio Final]]-STOCK[[#This Row],[Costo total]]</f>
        <v>11.27</v>
      </c>
      <c r="Q151" s="72">
        <f>STOCK[[#This Row],[Ganancia Unitaria]]*STOCK[[#This Row],[Salidas]]</f>
        <v>0</v>
      </c>
      <c r="R151" s="67"/>
      <c r="S151" s="67"/>
      <c r="T151" s="72">
        <f>STOCK[[#This Row],[Costo total]]*STOCK[[#This Row],[Entradas]]</f>
        <v>26.92</v>
      </c>
      <c r="U151" s="72">
        <f>STOCK[[#This Row],[Stock Actual]]*STOCK[[#This Row],[Costo total]]</f>
        <v>26.92</v>
      </c>
      <c r="V151" s="73"/>
      <c r="W151" s="67"/>
      <c r="X151" s="67"/>
      <c r="Y151" s="67"/>
      <c r="Z151" s="67"/>
      <c r="AA151" s="67"/>
      <c r="AB151" s="68"/>
      <c r="AC151" s="69"/>
      <c r="AD151" s="70"/>
      <c r="AE151" s="70"/>
      <c r="AF151" s="68"/>
      <c r="AG151" s="71"/>
      <c r="AH151" s="72"/>
      <c r="AI151" s="72"/>
      <c r="AJ151" s="72"/>
      <c r="AK151" s="72"/>
      <c r="AL151" s="72"/>
      <c r="AM151" s="72"/>
    </row>
    <row r="152" customHeight="1" spans="1:39">
      <c r="A152" s="67" t="s">
        <v>16800</v>
      </c>
      <c r="B152" s="67" t="s">
        <v>16801</v>
      </c>
      <c r="C152" s="67" t="s">
        <v>16802</v>
      </c>
      <c r="D152" s="67" t="s">
        <v>16404</v>
      </c>
      <c r="E152" s="67"/>
      <c r="F152" s="68">
        <v>35</v>
      </c>
      <c r="G152" s="69">
        <v>3</v>
      </c>
      <c r="H152" s="70">
        <f>SUMIFS(VENTAS[Cantidad],VENTAS[Código del producto Vendido],STOCK[[#This Row],[Code]])</f>
        <v>3</v>
      </c>
      <c r="I152" s="70">
        <f>STOCK[[#This Row],[Entradas]]-STOCK[[#This Row],[Salidas]]</f>
        <v>0</v>
      </c>
      <c r="J152" s="68">
        <f>STOCK[[#This Row],[Precio Final]]*10%</f>
        <v>3.5</v>
      </c>
      <c r="K152" s="71">
        <v>9.92</v>
      </c>
      <c r="L152" s="72">
        <v>1.65</v>
      </c>
      <c r="M152" s="72">
        <f>STOCK[[#This Row],[Costo Unitario (USD)]]+STOCK[[#This Row],[Costo Envío (USD)]]+STOCK[[#This Row],[Comisión 10%]]</f>
        <v>15.07</v>
      </c>
      <c r="N152" s="72">
        <f t="shared" si="6"/>
        <v>22.605</v>
      </c>
      <c r="O152" s="72">
        <f t="shared" si="7"/>
        <v>35</v>
      </c>
      <c r="P152" s="72">
        <f>STOCK[[#This Row],[Precio Final]]-STOCK[[#This Row],[Costo total]]</f>
        <v>19.93</v>
      </c>
      <c r="Q152" s="72">
        <f>STOCK[[#This Row],[Ganancia Unitaria]]*STOCK[[#This Row],[Salidas]]</f>
        <v>59.79</v>
      </c>
      <c r="R152" s="67"/>
      <c r="S152" s="67"/>
      <c r="T152" s="72"/>
      <c r="U152" s="72"/>
      <c r="V152" s="73">
        <v>30</v>
      </c>
      <c r="W152" s="67"/>
      <c r="X152" s="67"/>
      <c r="Y152" s="67"/>
      <c r="Z152" s="67"/>
      <c r="AA152" s="67"/>
      <c r="AB152" s="68"/>
      <c r="AC152" s="69"/>
      <c r="AD152" s="70"/>
      <c r="AE152" s="70"/>
      <c r="AF152" s="68"/>
      <c r="AG152" s="71"/>
      <c r="AH152" s="72"/>
      <c r="AI152" s="72"/>
      <c r="AJ152" s="72"/>
      <c r="AK152" s="72"/>
      <c r="AL152" s="72"/>
      <c r="AM152" s="72"/>
    </row>
    <row r="153" customHeight="1" spans="1:39">
      <c r="A153" s="67" t="s">
        <v>16803</v>
      </c>
      <c r="B153" s="67" t="s">
        <v>16804</v>
      </c>
      <c r="C153" s="67" t="s">
        <v>16802</v>
      </c>
      <c r="D153" s="67" t="s">
        <v>16396</v>
      </c>
      <c r="E153" s="67"/>
      <c r="F153" s="68">
        <v>35</v>
      </c>
      <c r="G153" s="69">
        <v>1</v>
      </c>
      <c r="H153" s="70">
        <f>SUMIFS(VENTAS[Cantidad],VENTAS[Código del producto Vendido],STOCK[[#This Row],[Code]])</f>
        <v>1</v>
      </c>
      <c r="I153" s="70">
        <f>STOCK[[#This Row],[Entradas]]-STOCK[[#This Row],[Salidas]]</f>
        <v>0</v>
      </c>
      <c r="J153" s="68">
        <f>STOCK[[#This Row],[Precio Final]]*10%</f>
        <v>3.5</v>
      </c>
      <c r="K153" s="71">
        <v>9.92</v>
      </c>
      <c r="L153" s="72">
        <v>1.65</v>
      </c>
      <c r="M153" s="72">
        <f>STOCK[[#This Row],[Costo Unitario (USD)]]+STOCK[[#This Row],[Costo Envío (USD)]]+STOCK[[#This Row],[Comisión 10%]]</f>
        <v>15.07</v>
      </c>
      <c r="N153" s="72">
        <f t="shared" si="6"/>
        <v>22.605</v>
      </c>
      <c r="O153" s="72">
        <f t="shared" si="7"/>
        <v>35</v>
      </c>
      <c r="P153" s="72">
        <f>STOCK[[#This Row],[Precio Final]]-STOCK[[#This Row],[Costo total]]</f>
        <v>19.93</v>
      </c>
      <c r="Q153" s="72">
        <f>STOCK[[#This Row],[Ganancia Unitaria]]*STOCK[[#This Row],[Salidas]]</f>
        <v>19.93</v>
      </c>
      <c r="R153" s="67"/>
      <c r="S153" s="67"/>
      <c r="T153" s="72">
        <f>STOCK[[#This Row],[Costo total]]*STOCK[[#This Row],[Entradas]]</f>
        <v>15.07</v>
      </c>
      <c r="U153" s="72">
        <f>STOCK[[#This Row],[Stock Actual]]*STOCK[[#This Row],[Costo total]]</f>
        <v>0</v>
      </c>
      <c r="V153" s="73">
        <v>30</v>
      </c>
      <c r="W153" s="67"/>
      <c r="X153" s="67"/>
      <c r="Y153" s="67"/>
      <c r="Z153" s="67"/>
      <c r="AA153" s="67"/>
      <c r="AB153" s="68"/>
      <c r="AC153" s="69"/>
      <c r="AD153" s="70"/>
      <c r="AE153" s="70"/>
      <c r="AF153" s="68"/>
      <c r="AG153" s="71"/>
      <c r="AH153" s="72"/>
      <c r="AI153" s="72"/>
      <c r="AJ153" s="72"/>
      <c r="AK153" s="72"/>
      <c r="AL153" s="72"/>
      <c r="AM153" s="72"/>
    </row>
    <row r="154" customHeight="1" spans="1:39">
      <c r="A154" s="67" t="s">
        <v>16805</v>
      </c>
      <c r="B154" s="67" t="s">
        <v>16806</v>
      </c>
      <c r="C154" s="67" t="s">
        <v>16802</v>
      </c>
      <c r="D154" s="67" t="s">
        <v>16475</v>
      </c>
      <c r="E154" s="67"/>
      <c r="F154" s="68">
        <v>35</v>
      </c>
      <c r="G154" s="69">
        <v>2</v>
      </c>
      <c r="H154" s="70">
        <f>SUMIFS(VENTAS[Cantidad],VENTAS[Código del producto Vendido],STOCK[[#This Row],[Code]])</f>
        <v>1</v>
      </c>
      <c r="I154" s="70">
        <f>STOCK[[#This Row],[Entradas]]-STOCK[[#This Row],[Salidas]]</f>
        <v>1</v>
      </c>
      <c r="J154" s="68">
        <f>STOCK[[#This Row],[Precio Final]]*10%</f>
        <v>3.5</v>
      </c>
      <c r="K154" s="71">
        <v>9.92</v>
      </c>
      <c r="L154" s="72">
        <v>1.65</v>
      </c>
      <c r="M154" s="72">
        <f>STOCK[[#This Row],[Costo Unitario (USD)]]+STOCK[[#This Row],[Costo Envío (USD)]]+STOCK[[#This Row],[Comisión 10%]]</f>
        <v>15.07</v>
      </c>
      <c r="N154" s="72">
        <f t="shared" si="6"/>
        <v>22.605</v>
      </c>
      <c r="O154" s="72">
        <f t="shared" si="7"/>
        <v>35</v>
      </c>
      <c r="P154" s="72">
        <f>STOCK[[#This Row],[Precio Final]]-STOCK[[#This Row],[Costo total]]</f>
        <v>19.93</v>
      </c>
      <c r="Q154" s="72">
        <f>STOCK[[#This Row],[Ganancia Unitaria]]*STOCK[[#This Row],[Salidas]]</f>
        <v>19.93</v>
      </c>
      <c r="R154" s="67"/>
      <c r="S154" s="67"/>
      <c r="T154" s="72">
        <f>STOCK[[#This Row],[Costo total]]*STOCK[[#This Row],[Entradas]]</f>
        <v>30.14</v>
      </c>
      <c r="U154" s="72">
        <f>STOCK[[#This Row],[Stock Actual]]*STOCK[[#This Row],[Costo total]]</f>
        <v>15.07</v>
      </c>
      <c r="V154" s="73">
        <v>30</v>
      </c>
      <c r="W154" s="67"/>
      <c r="X154" s="67"/>
      <c r="Y154" s="67"/>
      <c r="Z154" s="67"/>
      <c r="AA154" s="67"/>
      <c r="AB154" s="68"/>
      <c r="AC154" s="69"/>
      <c r="AD154" s="70"/>
      <c r="AE154" s="70"/>
      <c r="AF154" s="68"/>
      <c r="AG154" s="71"/>
      <c r="AH154" s="72"/>
      <c r="AI154" s="72"/>
      <c r="AJ154" s="72"/>
      <c r="AK154" s="72"/>
      <c r="AL154" s="72"/>
      <c r="AM154" s="72"/>
    </row>
    <row r="155" customHeight="1" spans="1:39">
      <c r="A155" s="67" t="s">
        <v>16807</v>
      </c>
      <c r="B155" s="67" t="s">
        <v>16808</v>
      </c>
      <c r="C155" s="67" t="s">
        <v>16802</v>
      </c>
      <c r="D155" s="67" t="s">
        <v>16583</v>
      </c>
      <c r="E155" s="67"/>
      <c r="F155" s="68">
        <v>35</v>
      </c>
      <c r="G155" s="69">
        <v>2</v>
      </c>
      <c r="H155" s="70">
        <f>SUMIFS(VENTAS[Cantidad],VENTAS[Código del producto Vendido],STOCK[[#This Row],[Code]])</f>
        <v>2</v>
      </c>
      <c r="I155" s="70">
        <f>STOCK[[#This Row],[Entradas]]-STOCK[[#This Row],[Salidas]]</f>
        <v>0</v>
      </c>
      <c r="J155" s="68">
        <f>STOCK[[#This Row],[Precio Final]]*10%</f>
        <v>3.5</v>
      </c>
      <c r="K155" s="71">
        <v>9.92</v>
      </c>
      <c r="L155" s="72">
        <v>1.65</v>
      </c>
      <c r="M155" s="72">
        <f>STOCK[[#This Row],[Costo Unitario (USD)]]+STOCK[[#This Row],[Costo Envío (USD)]]+STOCK[[#This Row],[Comisión 10%]]</f>
        <v>15.07</v>
      </c>
      <c r="N155" s="72">
        <f t="shared" si="6"/>
        <v>22.605</v>
      </c>
      <c r="O155" s="72">
        <f t="shared" si="7"/>
        <v>35</v>
      </c>
      <c r="P155" s="72">
        <f>STOCK[[#This Row],[Precio Final]]-STOCK[[#This Row],[Costo total]]</f>
        <v>19.93</v>
      </c>
      <c r="Q155" s="72">
        <f>STOCK[[#This Row],[Ganancia Unitaria]]*STOCK[[#This Row],[Salidas]]</f>
        <v>39.86</v>
      </c>
      <c r="R155" s="67"/>
      <c r="S155" s="67"/>
      <c r="T155" s="72">
        <f>STOCK[[#This Row],[Costo total]]*STOCK[[#This Row],[Entradas]]</f>
        <v>30.14</v>
      </c>
      <c r="U155" s="72">
        <f>STOCK[[#This Row],[Stock Actual]]*STOCK[[#This Row],[Costo total]]</f>
        <v>0</v>
      </c>
      <c r="V155" s="73">
        <v>30</v>
      </c>
      <c r="W155" s="67"/>
      <c r="X155" s="67"/>
      <c r="Y155" s="67"/>
      <c r="Z155" s="67"/>
      <c r="AA155" s="67"/>
      <c r="AB155" s="68"/>
      <c r="AC155" s="69"/>
      <c r="AD155" s="70"/>
      <c r="AE155" s="70"/>
      <c r="AF155" s="68"/>
      <c r="AG155" s="71"/>
      <c r="AH155" s="72"/>
      <c r="AI155" s="72"/>
      <c r="AJ155" s="72"/>
      <c r="AK155" s="72"/>
      <c r="AL155" s="72"/>
      <c r="AM155" s="72"/>
    </row>
    <row r="156" customHeight="1" spans="1:39">
      <c r="A156" s="67" t="s">
        <v>16809</v>
      </c>
      <c r="B156" s="67" t="s">
        <v>16760</v>
      </c>
      <c r="C156" s="67" t="s">
        <v>16810</v>
      </c>
      <c r="D156" s="67" t="s">
        <v>16404</v>
      </c>
      <c r="E156" s="67"/>
      <c r="F156" s="68">
        <v>20</v>
      </c>
      <c r="G156" s="69">
        <v>1</v>
      </c>
      <c r="H156" s="70">
        <f>SUMIFS(VENTAS[Cantidad],VENTAS[Código del producto Vendido],STOCK[[#This Row],[Code]])</f>
        <v>0</v>
      </c>
      <c r="I156" s="70">
        <f>STOCK[[#This Row],[Entradas]]-STOCK[[#This Row],[Salidas]]</f>
        <v>1</v>
      </c>
      <c r="J156" s="68">
        <f>STOCK[[#This Row],[Precio Final]]*10%</f>
        <v>2</v>
      </c>
      <c r="K156" s="71">
        <v>7.62</v>
      </c>
      <c r="L156" s="72">
        <v>1.65</v>
      </c>
      <c r="M156" s="72">
        <f>STOCK[[#This Row],[Costo Unitario (USD)]]+STOCK[[#This Row],[Costo Envío (USD)]]+STOCK[[#This Row],[Comisión 10%]]</f>
        <v>11.27</v>
      </c>
      <c r="N156" s="72">
        <f t="shared" si="6"/>
        <v>16.905</v>
      </c>
      <c r="O156" s="72">
        <f t="shared" si="7"/>
        <v>20</v>
      </c>
      <c r="P156" s="72">
        <f>STOCK[[#This Row],[Precio Final]]-STOCK[[#This Row],[Costo total]]</f>
        <v>8.73</v>
      </c>
      <c r="Q156" s="72">
        <f>STOCK[[#This Row],[Ganancia Unitaria]]*STOCK[[#This Row],[Salidas]]</f>
        <v>0</v>
      </c>
      <c r="R156" s="67"/>
      <c r="S156" s="67"/>
      <c r="T156" s="72">
        <f>STOCK[[#This Row],[Costo total]]*STOCK[[#This Row],[Entradas]]</f>
        <v>11.27</v>
      </c>
      <c r="U156" s="72">
        <f>STOCK[[#This Row],[Stock Actual]]*STOCK[[#This Row],[Costo total]]</f>
        <v>11.27</v>
      </c>
      <c r="V156" s="73"/>
      <c r="W156" s="67"/>
      <c r="X156" s="67"/>
      <c r="Y156" s="67"/>
      <c r="Z156" s="67"/>
      <c r="AA156" s="67"/>
      <c r="AB156" s="68"/>
      <c r="AC156" s="69"/>
      <c r="AD156" s="70"/>
      <c r="AE156" s="70"/>
      <c r="AF156" s="68"/>
      <c r="AG156" s="71"/>
      <c r="AH156" s="72"/>
      <c r="AI156" s="72"/>
      <c r="AJ156" s="72"/>
      <c r="AK156" s="72"/>
      <c r="AL156" s="72"/>
      <c r="AM156" s="72"/>
    </row>
    <row r="157" customHeight="1" spans="1:39">
      <c r="A157" s="67" t="s">
        <v>16811</v>
      </c>
      <c r="B157" s="67" t="s">
        <v>16764</v>
      </c>
      <c r="C157" s="67" t="s">
        <v>16810</v>
      </c>
      <c r="D157" s="67" t="s">
        <v>16396</v>
      </c>
      <c r="E157" s="67"/>
      <c r="F157" s="68">
        <v>20</v>
      </c>
      <c r="G157" s="69">
        <v>1</v>
      </c>
      <c r="H157" s="70">
        <f>SUMIFS(VENTAS[Cantidad],VENTAS[Código del producto Vendido],STOCK[[#This Row],[Code]])</f>
        <v>0</v>
      </c>
      <c r="I157" s="70">
        <f>STOCK[[#This Row],[Entradas]]-STOCK[[#This Row],[Salidas]]</f>
        <v>1</v>
      </c>
      <c r="J157" s="68">
        <f>STOCK[[#This Row],[Precio Final]]*10%</f>
        <v>2</v>
      </c>
      <c r="K157" s="71">
        <v>7.62</v>
      </c>
      <c r="L157" s="72">
        <v>1.65</v>
      </c>
      <c r="M157" s="72">
        <f>STOCK[[#This Row],[Costo Unitario (USD)]]+STOCK[[#This Row],[Costo Envío (USD)]]+STOCK[[#This Row],[Comisión 10%]]</f>
        <v>11.27</v>
      </c>
      <c r="N157" s="72">
        <f t="shared" si="6"/>
        <v>16.905</v>
      </c>
      <c r="O157" s="72">
        <f t="shared" si="7"/>
        <v>20</v>
      </c>
      <c r="P157" s="72">
        <f>STOCK[[#This Row],[Precio Final]]-STOCK[[#This Row],[Costo total]]</f>
        <v>8.73</v>
      </c>
      <c r="Q157" s="72">
        <f>STOCK[[#This Row],[Ganancia Unitaria]]*STOCK[[#This Row],[Salidas]]</f>
        <v>0</v>
      </c>
      <c r="R157" s="67"/>
      <c r="S157" s="67"/>
      <c r="T157" s="72">
        <f>STOCK[[#This Row],[Costo total]]*STOCK[[#This Row],[Entradas]]</f>
        <v>11.27</v>
      </c>
      <c r="U157" s="72">
        <f>STOCK[[#This Row],[Stock Actual]]*STOCK[[#This Row],[Costo total]]</f>
        <v>11.27</v>
      </c>
      <c r="V157" s="73"/>
      <c r="W157" s="67"/>
      <c r="X157" s="67"/>
      <c r="Y157" s="67"/>
      <c r="Z157" s="67"/>
      <c r="AA157" s="67"/>
      <c r="AB157" s="68"/>
      <c r="AC157" s="69"/>
      <c r="AD157" s="70"/>
      <c r="AE157" s="70"/>
      <c r="AF157" s="68"/>
      <c r="AG157" s="71"/>
      <c r="AH157" s="72"/>
      <c r="AI157" s="72"/>
      <c r="AJ157" s="72"/>
      <c r="AK157" s="72"/>
      <c r="AL157" s="72"/>
      <c r="AM157" s="72"/>
    </row>
    <row r="158" customHeight="1" spans="1:39">
      <c r="A158" s="67" t="s">
        <v>16812</v>
      </c>
      <c r="B158" s="67" t="s">
        <v>16766</v>
      </c>
      <c r="C158" s="67" t="s">
        <v>16810</v>
      </c>
      <c r="D158" s="67" t="s">
        <v>16475</v>
      </c>
      <c r="E158" s="67"/>
      <c r="F158" s="68">
        <v>20</v>
      </c>
      <c r="G158" s="69">
        <v>1</v>
      </c>
      <c r="H158" s="70">
        <f>SUMIFS(VENTAS[Cantidad],VENTAS[Código del producto Vendido],STOCK[[#This Row],[Code]])</f>
        <v>0</v>
      </c>
      <c r="I158" s="70">
        <f>STOCK[[#This Row],[Entradas]]-STOCK[[#This Row],[Salidas]]</f>
        <v>1</v>
      </c>
      <c r="J158" s="68">
        <f>STOCK[[#This Row],[Precio Final]]*10%</f>
        <v>2</v>
      </c>
      <c r="K158" s="71">
        <v>7.62</v>
      </c>
      <c r="L158" s="72">
        <v>1.65</v>
      </c>
      <c r="M158" s="72">
        <f>STOCK[[#This Row],[Costo Unitario (USD)]]+STOCK[[#This Row],[Costo Envío (USD)]]+STOCK[[#This Row],[Comisión 10%]]</f>
        <v>11.27</v>
      </c>
      <c r="N158" s="72">
        <f t="shared" si="6"/>
        <v>16.905</v>
      </c>
      <c r="O158" s="72">
        <f t="shared" si="7"/>
        <v>20</v>
      </c>
      <c r="P158" s="72">
        <f>STOCK[[#This Row],[Precio Final]]-STOCK[[#This Row],[Costo total]]</f>
        <v>8.73</v>
      </c>
      <c r="Q158" s="72">
        <f>STOCK[[#This Row],[Ganancia Unitaria]]*STOCK[[#This Row],[Salidas]]</f>
        <v>0</v>
      </c>
      <c r="R158" s="67"/>
      <c r="S158" s="67"/>
      <c r="T158" s="72">
        <f>STOCK[[#This Row],[Costo total]]*STOCK[[#This Row],[Entradas]]</f>
        <v>11.27</v>
      </c>
      <c r="U158" s="72">
        <f>STOCK[[#This Row],[Stock Actual]]*STOCK[[#This Row],[Costo total]]</f>
        <v>11.27</v>
      </c>
      <c r="V158" s="73"/>
      <c r="W158" s="67"/>
      <c r="X158" s="67"/>
      <c r="Y158" s="67"/>
      <c r="Z158" s="67"/>
      <c r="AA158" s="67"/>
      <c r="AB158" s="68"/>
      <c r="AC158" s="69"/>
      <c r="AD158" s="70"/>
      <c r="AE158" s="70"/>
      <c r="AF158" s="68"/>
      <c r="AG158" s="71"/>
      <c r="AH158" s="72"/>
      <c r="AI158" s="72"/>
      <c r="AJ158" s="72"/>
      <c r="AK158" s="72"/>
      <c r="AL158" s="72"/>
      <c r="AM158" s="72"/>
    </row>
    <row r="159" customHeight="1" spans="1:39">
      <c r="A159" s="67" t="s">
        <v>16813</v>
      </c>
      <c r="B159" s="67" t="s">
        <v>16501</v>
      </c>
      <c r="C159" s="67" t="s">
        <v>16814</v>
      </c>
      <c r="D159" s="67" t="s">
        <v>16408</v>
      </c>
      <c r="E159" s="67"/>
      <c r="F159" s="68">
        <v>25</v>
      </c>
      <c r="G159" s="69">
        <v>1</v>
      </c>
      <c r="H159" s="70">
        <f>SUMIFS(VENTAS[Cantidad],VENTAS[Código del producto Vendido],STOCK[[#This Row],[Code]])</f>
        <v>0</v>
      </c>
      <c r="I159" s="70">
        <v>1</v>
      </c>
      <c r="J159" s="68">
        <f>STOCK[[#This Row],[Precio Final]]*10%</f>
        <v>2.5</v>
      </c>
      <c r="K159" s="71">
        <v>10.3</v>
      </c>
      <c r="L159" s="72">
        <v>1.65</v>
      </c>
      <c r="M159" s="72">
        <f>STOCK[[#This Row],[Costo Unitario (USD)]]+STOCK[[#This Row],[Costo Envío (USD)]]+STOCK[[#This Row],[Comisión 10%]]</f>
        <v>14.45</v>
      </c>
      <c r="N159" s="72">
        <f t="shared" si="6"/>
        <v>21.675</v>
      </c>
      <c r="O159" s="72">
        <f t="shared" si="7"/>
        <v>25</v>
      </c>
      <c r="P159" s="72">
        <f>STOCK[[#This Row],[Precio Final]]-STOCK[[#This Row],[Costo total]]</f>
        <v>10.55</v>
      </c>
      <c r="Q159" s="72">
        <f>STOCK[[#This Row],[Ganancia Unitaria]]*STOCK[[#This Row],[Salidas]]</f>
        <v>0</v>
      </c>
      <c r="R159" s="67"/>
      <c r="S159" s="67"/>
      <c r="T159" s="72">
        <f>STOCK[[#This Row],[Costo total]]*STOCK[[#This Row],[Entradas]]</f>
        <v>14.45</v>
      </c>
      <c r="U159" s="72">
        <f>STOCK[[#This Row],[Stock Actual]]*STOCK[[#This Row],[Costo total]]</f>
        <v>14.45</v>
      </c>
      <c r="V159" s="73"/>
      <c r="W159" s="67"/>
      <c r="X159" s="67"/>
      <c r="Y159" s="67"/>
      <c r="Z159" s="67"/>
      <c r="AA159" s="67"/>
      <c r="AB159" s="68"/>
      <c r="AC159" s="69"/>
      <c r="AD159" s="70"/>
      <c r="AE159" s="70"/>
      <c r="AF159" s="68"/>
      <c r="AG159" s="71"/>
      <c r="AH159" s="72"/>
      <c r="AI159" s="72"/>
      <c r="AJ159" s="72"/>
      <c r="AK159" s="72"/>
      <c r="AL159" s="72"/>
      <c r="AM159" s="72"/>
    </row>
    <row r="160" customHeight="1" spans="1:39">
      <c r="A160" s="67" t="s">
        <v>16815</v>
      </c>
      <c r="B160" s="67" t="s">
        <v>16501</v>
      </c>
      <c r="C160" s="67" t="s">
        <v>16814</v>
      </c>
      <c r="D160" s="67" t="s">
        <v>16404</v>
      </c>
      <c r="E160" s="67"/>
      <c r="F160" s="68">
        <v>25</v>
      </c>
      <c r="G160" s="69">
        <v>3</v>
      </c>
      <c r="H160" s="70">
        <f>SUMIFS(VENTAS[Cantidad],VENTAS[Código del producto Vendido],STOCK[[#This Row],[Code]])</f>
        <v>3</v>
      </c>
      <c r="I160" s="70">
        <f>STOCK[[#This Row],[Entradas]]-STOCK[[#This Row],[Salidas]]</f>
        <v>0</v>
      </c>
      <c r="J160" s="68">
        <f>STOCK[[#This Row],[Precio Final]]*10%</f>
        <v>2.5</v>
      </c>
      <c r="K160" s="71">
        <v>10.3</v>
      </c>
      <c r="L160" s="72">
        <v>1.65</v>
      </c>
      <c r="M160" s="72">
        <f>STOCK[[#This Row],[Costo Unitario (USD)]]+STOCK[[#This Row],[Costo Envío (USD)]]+STOCK[[#This Row],[Comisión 10%]]</f>
        <v>14.45</v>
      </c>
      <c r="N160" s="72">
        <f t="shared" si="6"/>
        <v>21.675</v>
      </c>
      <c r="O160" s="72">
        <f t="shared" si="7"/>
        <v>25</v>
      </c>
      <c r="P160" s="72">
        <f>STOCK[[#This Row],[Precio Final]]-STOCK[[#This Row],[Costo total]]</f>
        <v>10.55</v>
      </c>
      <c r="Q160" s="72">
        <f>STOCK[[#This Row],[Ganancia Unitaria]]*STOCK[[#This Row],[Salidas]]</f>
        <v>31.65</v>
      </c>
      <c r="R160" s="67"/>
      <c r="S160" s="67"/>
      <c r="T160" s="72">
        <f>STOCK[[#This Row],[Costo total]]*STOCK[[#This Row],[Entradas]]</f>
        <v>43.35</v>
      </c>
      <c r="U160" s="72">
        <f>STOCK[[#This Row],[Stock Actual]]*STOCK[[#This Row],[Costo total]]</f>
        <v>0</v>
      </c>
      <c r="V160" s="73"/>
      <c r="W160" s="67"/>
      <c r="X160" s="67"/>
      <c r="Y160" s="67"/>
      <c r="Z160" s="67"/>
      <c r="AA160" s="67"/>
      <c r="AB160" s="68"/>
      <c r="AC160" s="69"/>
      <c r="AD160" s="70"/>
      <c r="AE160" s="70"/>
      <c r="AF160" s="68"/>
      <c r="AG160" s="71"/>
      <c r="AH160" s="72"/>
      <c r="AI160" s="72"/>
      <c r="AJ160" s="72"/>
      <c r="AK160" s="72"/>
      <c r="AL160" s="72"/>
      <c r="AM160" s="72"/>
    </row>
    <row r="161" customHeight="1" spans="1:39">
      <c r="A161" s="67" t="s">
        <v>16816</v>
      </c>
      <c r="B161" s="67" t="s">
        <v>16817</v>
      </c>
      <c r="C161" s="67" t="s">
        <v>16818</v>
      </c>
      <c r="D161" s="67" t="s">
        <v>16475</v>
      </c>
      <c r="E161" s="67"/>
      <c r="F161" s="68">
        <v>30</v>
      </c>
      <c r="G161" s="69">
        <v>2</v>
      </c>
      <c r="H161" s="70">
        <f>SUMIFS(VENTAS[Cantidad],VENTAS[Código del producto Vendido],STOCK[[#This Row],[Code]])</f>
        <v>2</v>
      </c>
      <c r="I161" s="70">
        <f>STOCK[[#This Row],[Entradas]]-STOCK[[#This Row],[Salidas]]</f>
        <v>0</v>
      </c>
      <c r="J161" s="68">
        <f>STOCK[[#This Row],[Precio Final]]*10%</f>
        <v>3</v>
      </c>
      <c r="K161" s="71">
        <v>10.81</v>
      </c>
      <c r="L161" s="72">
        <v>1.65</v>
      </c>
      <c r="M161" s="72">
        <f>STOCK[[#This Row],[Costo Unitario (USD)]]+STOCK[[#This Row],[Costo Envío (USD)]]+STOCK[[#This Row],[Comisión 10%]]</f>
        <v>15.46</v>
      </c>
      <c r="N161" s="72">
        <f t="shared" si="6"/>
        <v>23.19</v>
      </c>
      <c r="O161" s="72">
        <f t="shared" si="7"/>
        <v>30</v>
      </c>
      <c r="P161" s="72">
        <f>STOCK[[#This Row],[Precio Final]]-STOCK[[#This Row],[Costo total]]</f>
        <v>14.54</v>
      </c>
      <c r="Q161" s="72">
        <f>STOCK[[#This Row],[Ganancia Unitaria]]*STOCK[[#This Row],[Salidas]]</f>
        <v>29.08</v>
      </c>
      <c r="R161" s="67"/>
      <c r="S161" s="67"/>
      <c r="T161" s="72">
        <f>STOCK[[#This Row],[Costo total]]*STOCK[[#This Row],[Entradas]]</f>
        <v>30.92</v>
      </c>
      <c r="U161" s="72">
        <f>STOCK[[#This Row],[Stock Actual]]*STOCK[[#This Row],[Costo total]]</f>
        <v>0</v>
      </c>
      <c r="V161" s="73"/>
      <c r="W161" s="67"/>
      <c r="X161" s="67"/>
      <c r="Y161" s="67"/>
      <c r="Z161" s="67"/>
      <c r="AA161" s="67"/>
      <c r="AB161" s="68"/>
      <c r="AC161" s="69"/>
      <c r="AD161" s="70"/>
      <c r="AE161" s="70"/>
      <c r="AF161" s="68"/>
      <c r="AG161" s="71"/>
      <c r="AH161" s="72"/>
      <c r="AI161" s="72"/>
      <c r="AJ161" s="72"/>
      <c r="AK161" s="72"/>
      <c r="AL161" s="72"/>
      <c r="AM161" s="72"/>
    </row>
    <row r="162" customHeight="1" spans="1:39">
      <c r="A162" s="67" t="s">
        <v>16819</v>
      </c>
      <c r="B162" s="67" t="s">
        <v>16820</v>
      </c>
      <c r="C162" s="67" t="s">
        <v>16818</v>
      </c>
      <c r="D162" s="67" t="s">
        <v>16583</v>
      </c>
      <c r="E162" s="67"/>
      <c r="F162" s="68">
        <v>30</v>
      </c>
      <c r="G162" s="69">
        <v>2</v>
      </c>
      <c r="H162" s="70">
        <f>SUMIFS(VENTAS[Cantidad],VENTAS[Código del producto Vendido],STOCK[[#This Row],[Code]])</f>
        <v>2</v>
      </c>
      <c r="I162" s="70">
        <f>STOCK[[#This Row],[Entradas]]-STOCK[[#This Row],[Salidas]]</f>
        <v>0</v>
      </c>
      <c r="J162" s="68">
        <f>STOCK[[#This Row],[Precio Final]]*10%</f>
        <v>3</v>
      </c>
      <c r="K162" s="71">
        <v>10.81</v>
      </c>
      <c r="L162" s="72">
        <v>1.65</v>
      </c>
      <c r="M162" s="72">
        <f>STOCK[[#This Row],[Costo Unitario (USD)]]+STOCK[[#This Row],[Costo Envío (USD)]]+STOCK[[#This Row],[Comisión 10%]]</f>
        <v>15.46</v>
      </c>
      <c r="N162" s="72">
        <f t="shared" si="6"/>
        <v>23.19</v>
      </c>
      <c r="O162" s="72">
        <f t="shared" si="7"/>
        <v>30</v>
      </c>
      <c r="P162" s="72">
        <f>STOCK[[#This Row],[Precio Final]]-STOCK[[#This Row],[Costo total]]</f>
        <v>14.54</v>
      </c>
      <c r="Q162" s="72">
        <f>STOCK[[#This Row],[Ganancia Unitaria]]*STOCK[[#This Row],[Salidas]]</f>
        <v>29.08</v>
      </c>
      <c r="R162" s="67"/>
      <c r="S162" s="67"/>
      <c r="T162" s="72">
        <f>STOCK[[#This Row],[Costo total]]*STOCK[[#This Row],[Entradas]]</f>
        <v>30.92</v>
      </c>
      <c r="U162" s="72">
        <f>STOCK[[#This Row],[Stock Actual]]*STOCK[[#This Row],[Costo total]]</f>
        <v>0</v>
      </c>
      <c r="V162" s="73"/>
      <c r="W162" s="67"/>
      <c r="X162" s="67"/>
      <c r="Y162" s="67"/>
      <c r="Z162" s="67"/>
      <c r="AA162" s="67"/>
      <c r="AB162" s="68"/>
      <c r="AC162" s="69"/>
      <c r="AD162" s="70"/>
      <c r="AE162" s="70"/>
      <c r="AF162" s="68"/>
      <c r="AG162" s="71"/>
      <c r="AH162" s="72"/>
      <c r="AI162" s="72"/>
      <c r="AJ162" s="72"/>
      <c r="AK162" s="72"/>
      <c r="AL162" s="72"/>
      <c r="AM162" s="72"/>
    </row>
    <row r="163" customHeight="1" spans="1:39">
      <c r="A163" s="67" t="s">
        <v>16821</v>
      </c>
      <c r="B163" s="67" t="s">
        <v>16781</v>
      </c>
      <c r="C163" s="67" t="s">
        <v>16822</v>
      </c>
      <c r="D163" s="67" t="s">
        <v>16396</v>
      </c>
      <c r="E163" s="67"/>
      <c r="F163" s="68">
        <v>30</v>
      </c>
      <c r="G163" s="69">
        <v>3</v>
      </c>
      <c r="H163" s="70">
        <f>SUMIFS(VENTAS[Cantidad],VENTAS[Código del producto Vendido],STOCK[[#This Row],[Code]])</f>
        <v>3</v>
      </c>
      <c r="I163" s="70">
        <f>STOCK[[#This Row],[Entradas]]-STOCK[[#This Row],[Salidas]]</f>
        <v>0</v>
      </c>
      <c r="J163" s="68">
        <f>STOCK[[#This Row],[Precio Final]]*10%</f>
        <v>3</v>
      </c>
      <c r="K163" s="71">
        <v>6.95</v>
      </c>
      <c r="L163" s="72">
        <v>1.65</v>
      </c>
      <c r="M163" s="72">
        <f>STOCK[[#This Row],[Costo Unitario (USD)]]+STOCK[[#This Row],[Costo Envío (USD)]]+STOCK[[#This Row],[Comisión 10%]]</f>
        <v>11.6</v>
      </c>
      <c r="N163" s="72">
        <f t="shared" si="6"/>
        <v>17.4</v>
      </c>
      <c r="O163" s="72">
        <f t="shared" si="7"/>
        <v>30</v>
      </c>
      <c r="P163" s="72">
        <f>STOCK[[#This Row],[Precio Final]]-STOCK[[#This Row],[Costo total]]</f>
        <v>18.4</v>
      </c>
      <c r="Q163" s="72">
        <f>STOCK[[#This Row],[Ganancia Unitaria]]*STOCK[[#This Row],[Salidas]]</f>
        <v>55.2</v>
      </c>
      <c r="R163" s="67"/>
      <c r="S163" s="67"/>
      <c r="T163" s="72">
        <f>STOCK[[#This Row],[Costo total]]*STOCK[[#This Row],[Entradas]]</f>
        <v>34.8</v>
      </c>
      <c r="U163" s="72">
        <f>STOCK[[#This Row],[Stock Actual]]*STOCK[[#This Row],[Costo total]]</f>
        <v>0</v>
      </c>
      <c r="V163" s="73"/>
      <c r="W163" s="67"/>
      <c r="X163" s="67"/>
      <c r="Y163" s="67"/>
      <c r="Z163" s="67"/>
      <c r="AA163" s="67"/>
      <c r="AB163" s="68"/>
      <c r="AC163" s="69"/>
      <c r="AD163" s="70"/>
      <c r="AE163" s="70"/>
      <c r="AF163" s="68"/>
      <c r="AG163" s="71"/>
      <c r="AH163" s="72"/>
      <c r="AI163" s="72"/>
      <c r="AJ163" s="72"/>
      <c r="AK163" s="72"/>
      <c r="AL163" s="72"/>
      <c r="AM163" s="72"/>
    </row>
    <row r="164" customHeight="1" spans="1:39">
      <c r="A164" s="67" t="s">
        <v>16823</v>
      </c>
      <c r="B164" s="67" t="s">
        <v>16783</v>
      </c>
      <c r="C164" s="67" t="s">
        <v>16822</v>
      </c>
      <c r="D164" s="67" t="s">
        <v>16475</v>
      </c>
      <c r="E164" s="67"/>
      <c r="F164" s="68">
        <v>30</v>
      </c>
      <c r="G164" s="69">
        <v>2</v>
      </c>
      <c r="H164" s="70">
        <f>SUMIFS(VENTAS[Cantidad],VENTAS[Código del producto Vendido],STOCK[[#This Row],[Code]])</f>
        <v>2</v>
      </c>
      <c r="I164" s="70">
        <f>STOCK[[#This Row],[Entradas]]-STOCK[[#This Row],[Salidas]]</f>
        <v>0</v>
      </c>
      <c r="J164" s="68">
        <f>STOCK[[#This Row],[Precio Final]]*10%</f>
        <v>3</v>
      </c>
      <c r="K164" s="71">
        <v>6.95</v>
      </c>
      <c r="L164" s="72">
        <v>1.65</v>
      </c>
      <c r="M164" s="72">
        <f>STOCK[[#This Row],[Costo Unitario (USD)]]+STOCK[[#This Row],[Costo Envío (USD)]]+STOCK[[#This Row],[Comisión 10%]]</f>
        <v>11.6</v>
      </c>
      <c r="N164" s="72">
        <f t="shared" si="6"/>
        <v>17.4</v>
      </c>
      <c r="O164" s="72">
        <f t="shared" si="7"/>
        <v>30</v>
      </c>
      <c r="P164" s="72">
        <f>STOCK[[#This Row],[Precio Final]]-STOCK[[#This Row],[Costo total]]</f>
        <v>18.4</v>
      </c>
      <c r="Q164" s="72">
        <f>STOCK[[#This Row],[Ganancia Unitaria]]*STOCK[[#This Row],[Salidas]]</f>
        <v>36.8</v>
      </c>
      <c r="R164" s="67"/>
      <c r="S164" s="67"/>
      <c r="T164" s="72">
        <f>STOCK[[#This Row],[Costo total]]*STOCK[[#This Row],[Entradas]]</f>
        <v>23.2</v>
      </c>
      <c r="U164" s="72">
        <f>STOCK[[#This Row],[Stock Actual]]*STOCK[[#This Row],[Costo total]]</f>
        <v>0</v>
      </c>
      <c r="V164" s="73"/>
      <c r="W164" s="67"/>
      <c r="X164" s="67"/>
      <c r="Y164" s="67"/>
      <c r="Z164" s="67"/>
      <c r="AA164" s="67"/>
      <c r="AB164" s="68"/>
      <c r="AC164" s="69"/>
      <c r="AD164" s="70"/>
      <c r="AE164" s="70"/>
      <c r="AF164" s="68"/>
      <c r="AG164" s="71"/>
      <c r="AH164" s="72"/>
      <c r="AI164" s="72"/>
      <c r="AJ164" s="72"/>
      <c r="AK164" s="72"/>
      <c r="AL164" s="72"/>
      <c r="AM164" s="72"/>
    </row>
    <row r="165" customHeight="1" spans="1:39">
      <c r="A165" s="67" t="s">
        <v>16824</v>
      </c>
      <c r="B165" s="67" t="s">
        <v>16766</v>
      </c>
      <c r="C165" s="67" t="s">
        <v>16825</v>
      </c>
      <c r="D165" s="67" t="s">
        <v>16475</v>
      </c>
      <c r="E165" s="67"/>
      <c r="F165" s="68">
        <v>30</v>
      </c>
      <c r="G165" s="69">
        <v>4</v>
      </c>
      <c r="H165" s="70">
        <f>SUMIFS(VENTAS[Cantidad],VENTAS[Código del producto Vendido],STOCK[[#This Row],[Code]])</f>
        <v>1</v>
      </c>
      <c r="I165" s="70">
        <f>STOCK[[#This Row],[Entradas]]-STOCK[[#This Row],[Salidas]]</f>
        <v>3</v>
      </c>
      <c r="J165" s="68">
        <f>STOCK[[#This Row],[Precio Final]]*10%</f>
        <v>3</v>
      </c>
      <c r="K165" s="71">
        <v>9.98</v>
      </c>
      <c r="L165" s="72">
        <v>1.65</v>
      </c>
      <c r="M165" s="72">
        <f>STOCK[[#This Row],[Costo Unitario (USD)]]+STOCK[[#This Row],[Costo Envío (USD)]]+STOCK[[#This Row],[Comisión 10%]]</f>
        <v>14.63</v>
      </c>
      <c r="N165" s="72">
        <f t="shared" si="6"/>
        <v>21.945</v>
      </c>
      <c r="O165" s="72">
        <f t="shared" si="7"/>
        <v>30</v>
      </c>
      <c r="P165" s="72">
        <f>STOCK[[#This Row],[Precio Final]]-STOCK[[#This Row],[Costo total]]</f>
        <v>15.37</v>
      </c>
      <c r="Q165" s="72">
        <f>STOCK[[#This Row],[Ganancia Unitaria]]*STOCK[[#This Row],[Salidas]]</f>
        <v>15.37</v>
      </c>
      <c r="R165" s="67"/>
      <c r="S165" s="67"/>
      <c r="T165" s="72">
        <f>STOCK[[#This Row],[Costo total]]*STOCK[[#This Row],[Entradas]]</f>
        <v>58.52</v>
      </c>
      <c r="U165" s="72">
        <f>STOCK[[#This Row],[Stock Actual]]*STOCK[[#This Row],[Costo total]]</f>
        <v>43.89</v>
      </c>
      <c r="V165" s="73"/>
      <c r="W165" s="67"/>
      <c r="X165" s="67"/>
      <c r="Y165" s="67"/>
      <c r="Z165" s="67"/>
      <c r="AA165" s="67"/>
      <c r="AB165" s="68"/>
      <c r="AC165" s="69"/>
      <c r="AD165" s="70"/>
      <c r="AE165" s="70"/>
      <c r="AF165" s="68"/>
      <c r="AG165" s="71"/>
      <c r="AH165" s="72"/>
      <c r="AI165" s="72"/>
      <c r="AJ165" s="72"/>
      <c r="AK165" s="72"/>
      <c r="AL165" s="72"/>
      <c r="AM165" s="72"/>
    </row>
    <row r="166" customHeight="1" spans="1:39">
      <c r="A166" s="67" t="s">
        <v>16826</v>
      </c>
      <c r="B166" s="67" t="s">
        <v>16612</v>
      </c>
      <c r="C166" s="67" t="s">
        <v>16827</v>
      </c>
      <c r="D166" s="67" t="s">
        <v>16828</v>
      </c>
      <c r="E166" s="67"/>
      <c r="F166" s="68">
        <v>12</v>
      </c>
      <c r="G166" s="69">
        <v>6</v>
      </c>
      <c r="H166" s="70">
        <f>SUMIFS(VENTAS[Cantidad],VENTAS[Código del producto Vendido],STOCK[[#This Row],[Code]])</f>
        <v>2</v>
      </c>
      <c r="I166" s="70">
        <f>STOCK[[#This Row],[Entradas]]-STOCK[[#This Row],[Salidas]]</f>
        <v>4</v>
      </c>
      <c r="J166" s="68">
        <f>STOCK[[#This Row],[Precio Final]]*10%</f>
        <v>1.2</v>
      </c>
      <c r="K166" s="71">
        <v>2.99</v>
      </c>
      <c r="L166" s="72">
        <v>1.65</v>
      </c>
      <c r="M166" s="72">
        <f>STOCK[[#This Row],[Costo Unitario (USD)]]+STOCK[[#This Row],[Costo Envío (USD)]]+STOCK[[#This Row],[Comisión 10%]]</f>
        <v>5.84</v>
      </c>
      <c r="N166" s="72">
        <f t="shared" si="6"/>
        <v>8.76</v>
      </c>
      <c r="O166" s="72">
        <f t="shared" si="7"/>
        <v>12</v>
      </c>
      <c r="P166" s="72">
        <f>STOCK[[#This Row],[Precio Final]]-STOCK[[#This Row],[Costo total]]</f>
        <v>6.16</v>
      </c>
      <c r="Q166" s="72">
        <f>STOCK[[#This Row],[Ganancia Unitaria]]*STOCK[[#This Row],[Salidas]]</f>
        <v>12.32</v>
      </c>
      <c r="R166" s="67"/>
      <c r="S166" s="67"/>
      <c r="T166" s="72">
        <f>STOCK[[#This Row],[Costo total]]*STOCK[[#This Row],[Entradas]]</f>
        <v>35.04</v>
      </c>
      <c r="U166" s="72">
        <f>STOCK[[#This Row],[Stock Actual]]*STOCK[[#This Row],[Costo total]]</f>
        <v>23.36</v>
      </c>
      <c r="V166" s="73"/>
      <c r="W166" s="67"/>
      <c r="X166" s="67"/>
      <c r="Y166" s="67"/>
      <c r="Z166" s="67"/>
      <c r="AA166" s="67"/>
      <c r="AB166" s="68"/>
      <c r="AC166" s="69"/>
      <c r="AD166" s="70"/>
      <c r="AE166" s="70"/>
      <c r="AF166" s="68"/>
      <c r="AG166" s="71"/>
      <c r="AH166" s="72"/>
      <c r="AI166" s="72"/>
      <c r="AJ166" s="72"/>
      <c r="AK166" s="72"/>
      <c r="AL166" s="72"/>
      <c r="AM166" s="72"/>
    </row>
    <row r="167" customHeight="1" spans="1:39">
      <c r="A167" s="67" t="s">
        <v>16829</v>
      </c>
      <c r="B167" s="67" t="s">
        <v>16612</v>
      </c>
      <c r="C167" s="67" t="s">
        <v>16830</v>
      </c>
      <c r="D167" s="67" t="s">
        <v>16828</v>
      </c>
      <c r="E167" s="67"/>
      <c r="F167" s="68">
        <v>12</v>
      </c>
      <c r="G167" s="69">
        <v>4</v>
      </c>
      <c r="H167" s="70">
        <f>SUMIFS(VENTAS[Cantidad],VENTAS[Código del producto Vendido],STOCK[[#This Row],[Code]])</f>
        <v>1</v>
      </c>
      <c r="I167" s="70">
        <f>STOCK[[#This Row],[Entradas]]-STOCK[[#This Row],[Salidas]]</f>
        <v>3</v>
      </c>
      <c r="J167" s="68">
        <f>STOCK[[#This Row],[Precio Final]]*10%</f>
        <v>1.2</v>
      </c>
      <c r="K167" s="71">
        <v>3.18</v>
      </c>
      <c r="L167" s="72">
        <v>1.65</v>
      </c>
      <c r="M167" s="72">
        <f>STOCK[[#This Row],[Costo Unitario (USD)]]+STOCK[[#This Row],[Costo Envío (USD)]]+STOCK[[#This Row],[Comisión 10%]]</f>
        <v>6.03</v>
      </c>
      <c r="N167" s="72">
        <f t="shared" si="6"/>
        <v>9.045</v>
      </c>
      <c r="O167" s="72">
        <f t="shared" si="7"/>
        <v>12</v>
      </c>
      <c r="P167" s="72">
        <f>STOCK[[#This Row],[Precio Final]]-STOCK[[#This Row],[Costo total]]</f>
        <v>5.97</v>
      </c>
      <c r="Q167" s="72">
        <f>STOCK[[#This Row],[Ganancia Unitaria]]*STOCK[[#This Row],[Salidas]]</f>
        <v>5.97</v>
      </c>
      <c r="R167" s="67"/>
      <c r="S167" s="67"/>
      <c r="T167" s="72">
        <f>STOCK[[#This Row],[Costo total]]*STOCK[[#This Row],[Entradas]]</f>
        <v>24.12</v>
      </c>
      <c r="U167" s="72">
        <f>STOCK[[#This Row],[Stock Actual]]*STOCK[[#This Row],[Costo total]]</f>
        <v>18.09</v>
      </c>
      <c r="V167" s="73"/>
      <c r="W167" s="67"/>
      <c r="X167" s="67"/>
      <c r="Y167" s="67"/>
      <c r="Z167" s="67"/>
      <c r="AA167" s="67"/>
      <c r="AB167" s="68"/>
      <c r="AC167" s="69"/>
      <c r="AD167" s="70"/>
      <c r="AE167" s="70"/>
      <c r="AF167" s="68"/>
      <c r="AG167" s="71"/>
      <c r="AH167" s="72"/>
      <c r="AI167" s="72"/>
      <c r="AJ167" s="72"/>
      <c r="AK167" s="72"/>
      <c r="AL167" s="72"/>
      <c r="AM167" s="72"/>
    </row>
    <row r="168" customHeight="1" spans="1:39">
      <c r="A168" s="67" t="s">
        <v>16831</v>
      </c>
      <c r="B168" s="67" t="s">
        <v>16766</v>
      </c>
      <c r="C168" s="67" t="s">
        <v>16832</v>
      </c>
      <c r="D168" s="67" t="s">
        <v>16475</v>
      </c>
      <c r="E168" s="67"/>
      <c r="F168" s="68">
        <v>35</v>
      </c>
      <c r="G168" s="69">
        <v>2</v>
      </c>
      <c r="H168" s="70">
        <f>SUMIFS(VENTAS[Cantidad],VENTAS[Código del producto Vendido],STOCK[[#This Row],[Code]])</f>
        <v>2</v>
      </c>
      <c r="I168" s="70">
        <f>STOCK[[#This Row],[Entradas]]-STOCK[[#This Row],[Salidas]]</f>
        <v>0</v>
      </c>
      <c r="J168" s="68">
        <f>STOCK[[#This Row],[Precio Final]]*10%</f>
        <v>3.5</v>
      </c>
      <c r="K168" s="71">
        <v>10.7</v>
      </c>
      <c r="L168" s="72">
        <v>1.65</v>
      </c>
      <c r="M168" s="72">
        <f>STOCK[[#This Row],[Costo Unitario (USD)]]+STOCK[[#This Row],[Costo Envío (USD)]]+STOCK[[#This Row],[Comisión 10%]]</f>
        <v>15.85</v>
      </c>
      <c r="N168" s="72">
        <f t="shared" si="6"/>
        <v>23.775</v>
      </c>
      <c r="O168" s="72">
        <f t="shared" si="7"/>
        <v>35</v>
      </c>
      <c r="P168" s="72">
        <f>STOCK[[#This Row],[Precio Final]]-STOCK[[#This Row],[Costo total]]</f>
        <v>19.15</v>
      </c>
      <c r="Q168" s="72">
        <f>STOCK[[#This Row],[Ganancia Unitaria]]*STOCK[[#This Row],[Salidas]]</f>
        <v>38.3</v>
      </c>
      <c r="R168" s="67"/>
      <c r="S168" s="67"/>
      <c r="T168" s="72">
        <f>STOCK[[#This Row],[Costo total]]*STOCK[[#This Row],[Entradas]]</f>
        <v>31.7</v>
      </c>
      <c r="U168" s="72">
        <f>STOCK[[#This Row],[Stock Actual]]*STOCK[[#This Row],[Costo total]]</f>
        <v>0</v>
      </c>
      <c r="V168" s="73"/>
      <c r="W168" s="67"/>
      <c r="X168" s="67"/>
      <c r="Y168" s="67"/>
      <c r="Z168" s="67"/>
      <c r="AA168" s="67"/>
      <c r="AB168" s="68"/>
      <c r="AC168" s="69"/>
      <c r="AD168" s="70"/>
      <c r="AE168" s="70"/>
      <c r="AF168" s="68"/>
      <c r="AG168" s="71"/>
      <c r="AH168" s="72"/>
      <c r="AI168" s="72"/>
      <c r="AJ168" s="72"/>
      <c r="AK168" s="72"/>
      <c r="AL168" s="72"/>
      <c r="AM168" s="72"/>
    </row>
    <row r="169" customHeight="1" spans="1:39">
      <c r="A169" s="67" t="s">
        <v>16833</v>
      </c>
      <c r="B169" s="67" t="s">
        <v>16669</v>
      </c>
      <c r="C169" s="67" t="s">
        <v>16834</v>
      </c>
      <c r="D169" s="67" t="s">
        <v>16418</v>
      </c>
      <c r="E169" s="67"/>
      <c r="F169" s="68">
        <v>10</v>
      </c>
      <c r="G169" s="69">
        <v>5</v>
      </c>
      <c r="H169" s="70">
        <f>SUMIFS(VENTAS[Cantidad],VENTAS[Código del producto Vendido],STOCK[[#This Row],[Code]])</f>
        <v>2</v>
      </c>
      <c r="I169" s="70">
        <f>STOCK[[#This Row],[Entradas]]-STOCK[[#This Row],[Salidas]]</f>
        <v>3</v>
      </c>
      <c r="J169" s="68">
        <f>STOCK[[#This Row],[Precio Final]]*10%</f>
        <v>1</v>
      </c>
      <c r="K169" s="71">
        <v>1.96</v>
      </c>
      <c r="L169" s="72">
        <v>1.65</v>
      </c>
      <c r="M169" s="72">
        <f>STOCK[[#This Row],[Costo Unitario (USD)]]+STOCK[[#This Row],[Costo Envío (USD)]]+STOCK[[#This Row],[Comisión 10%]]</f>
        <v>4.61</v>
      </c>
      <c r="N169" s="72">
        <f t="shared" si="6"/>
        <v>6.915</v>
      </c>
      <c r="O169" s="72">
        <f t="shared" si="7"/>
        <v>10</v>
      </c>
      <c r="P169" s="72">
        <f>STOCK[[#This Row],[Precio Final]]-STOCK[[#This Row],[Costo total]]</f>
        <v>5.39</v>
      </c>
      <c r="Q169" s="72">
        <f>STOCK[[#This Row],[Ganancia Unitaria]]*STOCK[[#This Row],[Salidas]]</f>
        <v>10.78</v>
      </c>
      <c r="R169" s="67"/>
      <c r="S169" s="67"/>
      <c r="T169" s="72">
        <f>STOCK[[#This Row],[Costo total]]*STOCK[[#This Row],[Entradas]]</f>
        <v>23.05</v>
      </c>
      <c r="U169" s="72">
        <f>STOCK[[#This Row],[Stock Actual]]*STOCK[[#This Row],[Costo total]]</f>
        <v>13.83</v>
      </c>
      <c r="V169" s="73"/>
      <c r="W169" s="67"/>
      <c r="X169" s="67"/>
      <c r="Y169" s="67"/>
      <c r="Z169" s="67"/>
      <c r="AA169" s="67"/>
      <c r="AB169" s="68"/>
      <c r="AC169" s="69"/>
      <c r="AD169" s="70"/>
      <c r="AE169" s="70"/>
      <c r="AF169" s="68"/>
      <c r="AG169" s="71"/>
      <c r="AH169" s="72"/>
      <c r="AI169" s="72"/>
      <c r="AJ169" s="72"/>
      <c r="AK169" s="72"/>
      <c r="AL169" s="72"/>
      <c r="AM169" s="72"/>
    </row>
    <row r="170" customHeight="1" spans="1:39">
      <c r="A170" s="67" t="s">
        <v>16835</v>
      </c>
      <c r="B170" s="67" t="s">
        <v>16629</v>
      </c>
      <c r="C170" s="67" t="s">
        <v>16836</v>
      </c>
      <c r="D170" s="67" t="s">
        <v>16475</v>
      </c>
      <c r="E170" s="67"/>
      <c r="F170" s="68">
        <v>20</v>
      </c>
      <c r="G170" s="69">
        <v>1</v>
      </c>
      <c r="H170" s="70">
        <f>SUMIFS(VENTAS[Cantidad],VENTAS[Código del producto Vendido],STOCK[[#This Row],[Code]])</f>
        <v>1</v>
      </c>
      <c r="I170" s="70">
        <f>STOCK[[#This Row],[Entradas]]-STOCK[[#This Row],[Salidas]]</f>
        <v>0</v>
      </c>
      <c r="J170" s="68">
        <f>STOCK[[#This Row],[Precio Final]]*10%</f>
        <v>2</v>
      </c>
      <c r="K170" s="71">
        <v>8.97</v>
      </c>
      <c r="L170" s="72">
        <v>1.65</v>
      </c>
      <c r="M170" s="72">
        <f>STOCK[[#This Row],[Costo Unitario (USD)]]+STOCK[[#This Row],[Costo Envío (USD)]]+STOCK[[#This Row],[Comisión 10%]]</f>
        <v>12.62</v>
      </c>
      <c r="N170" s="72">
        <f t="shared" si="6"/>
        <v>18.93</v>
      </c>
      <c r="O170" s="72">
        <f t="shared" si="7"/>
        <v>20</v>
      </c>
      <c r="P170" s="72">
        <f>STOCK[[#This Row],[Precio Final]]-STOCK[[#This Row],[Costo total]]</f>
        <v>7.38</v>
      </c>
      <c r="Q170" s="72">
        <f>STOCK[[#This Row],[Ganancia Unitaria]]*STOCK[[#This Row],[Salidas]]</f>
        <v>7.38</v>
      </c>
      <c r="R170" s="67"/>
      <c r="S170" s="67"/>
      <c r="T170" s="72">
        <f>STOCK[[#This Row],[Costo total]]*STOCK[[#This Row],[Entradas]]</f>
        <v>12.62</v>
      </c>
      <c r="U170" s="72">
        <f>STOCK[[#This Row],[Stock Actual]]*STOCK[[#This Row],[Costo total]]</f>
        <v>0</v>
      </c>
      <c r="V170" s="73"/>
      <c r="W170" s="67"/>
      <c r="X170" s="67"/>
      <c r="Y170" s="67"/>
      <c r="Z170" s="67"/>
      <c r="AA170" s="67"/>
      <c r="AB170" s="68"/>
      <c r="AC170" s="69"/>
      <c r="AD170" s="70"/>
      <c r="AE170" s="70"/>
      <c r="AF170" s="68"/>
      <c r="AG170" s="71"/>
      <c r="AH170" s="72"/>
      <c r="AI170" s="72"/>
      <c r="AJ170" s="72"/>
      <c r="AK170" s="72"/>
      <c r="AL170" s="72"/>
      <c r="AM170" s="72"/>
    </row>
    <row r="171" customHeight="1" spans="1:39">
      <c r="A171" s="67" t="s">
        <v>16837</v>
      </c>
      <c r="B171" s="67" t="s">
        <v>16656</v>
      </c>
      <c r="C171" s="67" t="s">
        <v>16838</v>
      </c>
      <c r="D171" s="67" t="s">
        <v>16396</v>
      </c>
      <c r="E171" s="67"/>
      <c r="F171" s="68">
        <v>18</v>
      </c>
      <c r="G171" s="69">
        <v>2</v>
      </c>
      <c r="H171" s="70">
        <f>SUMIFS(VENTAS[Cantidad],VENTAS[Código del producto Vendido],STOCK[[#This Row],[Code]])</f>
        <v>2</v>
      </c>
      <c r="I171" s="70">
        <f>STOCK[[#This Row],[Entradas]]-STOCK[[#This Row],[Salidas]]</f>
        <v>0</v>
      </c>
      <c r="J171" s="68">
        <f>STOCK[[#This Row],[Precio Final]]*10%</f>
        <v>1.8</v>
      </c>
      <c r="K171" s="71">
        <v>7.08</v>
      </c>
      <c r="L171" s="72">
        <v>1.65</v>
      </c>
      <c r="M171" s="72">
        <f>STOCK[[#This Row],[Costo Unitario (USD)]]+STOCK[[#This Row],[Costo Envío (USD)]]+STOCK[[#This Row],[Comisión 10%]]</f>
        <v>10.53</v>
      </c>
      <c r="N171" s="72">
        <f t="shared" si="6"/>
        <v>15.795</v>
      </c>
      <c r="O171" s="72">
        <f t="shared" si="7"/>
        <v>18</v>
      </c>
      <c r="P171" s="72">
        <f>STOCK[[#This Row],[Precio Final]]-STOCK[[#This Row],[Costo total]]</f>
        <v>7.47</v>
      </c>
      <c r="Q171" s="72">
        <f>STOCK[[#This Row],[Ganancia Unitaria]]*STOCK[[#This Row],[Salidas]]</f>
        <v>14.94</v>
      </c>
      <c r="R171" s="67"/>
      <c r="S171" s="67"/>
      <c r="T171" s="72">
        <f>STOCK[[#This Row],[Costo total]]*STOCK[[#This Row],[Entradas]]</f>
        <v>21.06</v>
      </c>
      <c r="U171" s="72">
        <f>STOCK[[#This Row],[Stock Actual]]*STOCK[[#This Row],[Costo total]]</f>
        <v>0</v>
      </c>
      <c r="V171" s="73"/>
      <c r="W171" s="67"/>
      <c r="X171" s="67"/>
      <c r="Y171" s="67"/>
      <c r="Z171" s="67"/>
      <c r="AA171" s="67"/>
      <c r="AB171" s="68"/>
      <c r="AC171" s="69"/>
      <c r="AD171" s="70"/>
      <c r="AE171" s="70"/>
      <c r="AF171" s="68"/>
      <c r="AG171" s="71"/>
      <c r="AH171" s="72"/>
      <c r="AI171" s="72"/>
      <c r="AJ171" s="72"/>
      <c r="AK171" s="72"/>
      <c r="AL171" s="72"/>
      <c r="AM171" s="72"/>
    </row>
    <row r="172" customHeight="1" spans="1:39">
      <c r="A172" s="67" t="s">
        <v>16839</v>
      </c>
      <c r="B172" s="67" t="s">
        <v>16501</v>
      </c>
      <c r="C172" s="67" t="s">
        <v>16840</v>
      </c>
      <c r="D172" s="67" t="s">
        <v>16404</v>
      </c>
      <c r="E172" s="67"/>
      <c r="F172" s="68">
        <v>18</v>
      </c>
      <c r="G172" s="69">
        <v>1</v>
      </c>
      <c r="H172" s="70">
        <f>SUMIFS(VENTAS[Cantidad],VENTAS[Código del producto Vendido],STOCK[[#This Row],[Code]])</f>
        <v>1</v>
      </c>
      <c r="I172" s="70">
        <f>STOCK[[#This Row],[Entradas]]-STOCK[[#This Row],[Salidas]]</f>
        <v>0</v>
      </c>
      <c r="J172" s="68">
        <f>STOCK[[#This Row],[Precio Final]]*10%</f>
        <v>1.8</v>
      </c>
      <c r="K172" s="71">
        <v>7.42</v>
      </c>
      <c r="L172" s="72">
        <v>1.6</v>
      </c>
      <c r="M172" s="72">
        <f>STOCK[[#This Row],[Costo Unitario (USD)]]+STOCK[[#This Row],[Costo Envío (USD)]]+STOCK[[#This Row],[Comisión 10%]]</f>
        <v>10.82</v>
      </c>
      <c r="N172" s="72">
        <f t="shared" si="6"/>
        <v>16.23</v>
      </c>
      <c r="O172" s="72">
        <f t="shared" si="7"/>
        <v>18</v>
      </c>
      <c r="P172" s="72">
        <f>STOCK[[#This Row],[Precio Final]]-STOCK[[#This Row],[Costo total]]</f>
        <v>7.18</v>
      </c>
      <c r="Q172" s="72">
        <f>STOCK[[#This Row],[Ganancia Unitaria]]*STOCK[[#This Row],[Salidas]]</f>
        <v>7.18</v>
      </c>
      <c r="R172" s="67"/>
      <c r="S172" s="67"/>
      <c r="T172" s="72">
        <f>STOCK[[#This Row],[Costo total]]*STOCK[[#This Row],[Entradas]]</f>
        <v>10.82</v>
      </c>
      <c r="U172" s="72">
        <f>STOCK[[#This Row],[Stock Actual]]*STOCK[[#This Row],[Costo total]]</f>
        <v>0</v>
      </c>
      <c r="V172" s="73"/>
      <c r="W172" s="67"/>
      <c r="X172" s="67"/>
      <c r="Y172" s="67"/>
      <c r="Z172" s="67"/>
      <c r="AA172" s="67"/>
      <c r="AB172" s="68"/>
      <c r="AC172" s="69"/>
      <c r="AD172" s="70"/>
      <c r="AE172" s="70"/>
      <c r="AF172" s="68"/>
      <c r="AG172" s="71"/>
      <c r="AH172" s="72"/>
      <c r="AI172" s="72"/>
      <c r="AJ172" s="72"/>
      <c r="AK172" s="72"/>
      <c r="AL172" s="72"/>
      <c r="AM172" s="72"/>
    </row>
    <row r="173" customHeight="1" spans="1:39">
      <c r="A173" s="67" t="s">
        <v>16841</v>
      </c>
      <c r="B173" s="67" t="s">
        <v>16501</v>
      </c>
      <c r="C173" s="67" t="s">
        <v>16842</v>
      </c>
      <c r="D173" s="67" t="s">
        <v>16404</v>
      </c>
      <c r="E173" s="67"/>
      <c r="F173" s="68">
        <v>18</v>
      </c>
      <c r="G173" s="69">
        <v>2</v>
      </c>
      <c r="H173" s="70">
        <f>SUMIFS(VENTAS[Cantidad],VENTAS[Código del producto Vendido],STOCK[[#This Row],[Code]])</f>
        <v>0</v>
      </c>
      <c r="I173" s="70">
        <f>STOCK[[#This Row],[Entradas]]-STOCK[[#This Row],[Salidas]]</f>
        <v>2</v>
      </c>
      <c r="J173" s="68">
        <f>STOCK[[#This Row],[Precio Final]]*10%</f>
        <v>1.8</v>
      </c>
      <c r="K173" s="71">
        <v>8.09</v>
      </c>
      <c r="L173" s="72">
        <v>1.6</v>
      </c>
      <c r="M173" s="72">
        <f>STOCK[[#This Row],[Costo Unitario (USD)]]+STOCK[[#This Row],[Costo Envío (USD)]]+STOCK[[#This Row],[Comisión 10%]]</f>
        <v>11.49</v>
      </c>
      <c r="N173" s="72">
        <f t="shared" si="6"/>
        <v>17.235</v>
      </c>
      <c r="O173" s="72">
        <f t="shared" si="7"/>
        <v>18</v>
      </c>
      <c r="P173" s="72">
        <f>STOCK[[#This Row],[Precio Final]]-STOCK[[#This Row],[Costo total]]</f>
        <v>6.51</v>
      </c>
      <c r="Q173" s="72">
        <f>STOCK[[#This Row],[Ganancia Unitaria]]*STOCK[[#This Row],[Salidas]]</f>
        <v>0</v>
      </c>
      <c r="R173" s="67"/>
      <c r="S173" s="67"/>
      <c r="T173" s="72">
        <f>STOCK[[#This Row],[Costo total]]*STOCK[[#This Row],[Entradas]]</f>
        <v>22.98</v>
      </c>
      <c r="U173" s="72">
        <f>STOCK[[#This Row],[Stock Actual]]*STOCK[[#This Row],[Costo total]]</f>
        <v>22.98</v>
      </c>
      <c r="V173" s="73"/>
      <c r="W173" s="67"/>
      <c r="X173" s="67"/>
      <c r="Y173" s="67"/>
      <c r="Z173" s="67"/>
      <c r="AA173" s="67"/>
      <c r="AB173" s="68"/>
      <c r="AC173" s="69"/>
      <c r="AD173" s="70"/>
      <c r="AE173" s="70"/>
      <c r="AF173" s="68"/>
      <c r="AG173" s="71"/>
      <c r="AH173" s="72"/>
      <c r="AI173" s="72"/>
      <c r="AJ173" s="72"/>
      <c r="AK173" s="72"/>
      <c r="AL173" s="72"/>
      <c r="AM173" s="72"/>
    </row>
    <row r="174" customHeight="1" spans="1:39">
      <c r="A174" s="67" t="s">
        <v>16843</v>
      </c>
      <c r="B174" s="67" t="s">
        <v>16844</v>
      </c>
      <c r="C174" s="67" t="s">
        <v>16842</v>
      </c>
      <c r="D174" s="67" t="s">
        <v>16396</v>
      </c>
      <c r="E174" s="67"/>
      <c r="F174" s="68">
        <v>18</v>
      </c>
      <c r="G174" s="69">
        <v>2</v>
      </c>
      <c r="H174" s="70">
        <f>SUMIFS(VENTAS[Cantidad],VENTAS[Código del producto Vendido],STOCK[[#This Row],[Code]])</f>
        <v>0</v>
      </c>
      <c r="I174" s="70">
        <f>STOCK[[#This Row],[Entradas]]-STOCK[[#This Row],[Salidas]]</f>
        <v>2</v>
      </c>
      <c r="J174" s="68">
        <f>STOCK[[#This Row],[Precio Final]]*10%</f>
        <v>1.8</v>
      </c>
      <c r="K174" s="71">
        <v>8.09</v>
      </c>
      <c r="L174" s="72">
        <v>1.6</v>
      </c>
      <c r="M174" s="72">
        <f>STOCK[[#This Row],[Costo Unitario (USD)]]+STOCK[[#This Row],[Costo Envío (USD)]]+STOCK[[#This Row],[Comisión 10%]]</f>
        <v>11.49</v>
      </c>
      <c r="N174" s="72">
        <f t="shared" si="6"/>
        <v>17.235</v>
      </c>
      <c r="O174" s="72">
        <f t="shared" si="7"/>
        <v>18</v>
      </c>
      <c r="P174" s="72">
        <f>STOCK[[#This Row],[Precio Final]]-STOCK[[#This Row],[Costo total]]</f>
        <v>6.51</v>
      </c>
      <c r="Q174" s="72">
        <f>STOCK[[#This Row],[Ganancia Unitaria]]*STOCK[[#This Row],[Salidas]]</f>
        <v>0</v>
      </c>
      <c r="R174" s="67"/>
      <c r="S174" s="67"/>
      <c r="T174" s="72">
        <f>STOCK[[#This Row],[Costo total]]*STOCK[[#This Row],[Entradas]]</f>
        <v>22.98</v>
      </c>
      <c r="U174" s="72">
        <f>STOCK[[#This Row],[Stock Actual]]*STOCK[[#This Row],[Costo total]]</f>
        <v>22.98</v>
      </c>
      <c r="V174" s="73"/>
      <c r="W174" s="67"/>
      <c r="X174" s="67"/>
      <c r="Y174" s="67"/>
      <c r="Z174" s="67"/>
      <c r="AA174" s="67"/>
      <c r="AB174" s="68"/>
      <c r="AC174" s="69"/>
      <c r="AD174" s="70"/>
      <c r="AE174" s="70"/>
      <c r="AF174" s="68"/>
      <c r="AG174" s="71"/>
      <c r="AH174" s="72"/>
      <c r="AI174" s="72"/>
      <c r="AJ174" s="72"/>
      <c r="AK174" s="72"/>
      <c r="AL174" s="72"/>
      <c r="AM174" s="72"/>
    </row>
    <row r="175" customHeight="1" spans="1:39">
      <c r="A175" s="67" t="s">
        <v>16845</v>
      </c>
      <c r="B175" s="67" t="s">
        <v>16735</v>
      </c>
      <c r="C175" s="67" t="s">
        <v>16842</v>
      </c>
      <c r="D175" s="67" t="s">
        <v>16475</v>
      </c>
      <c r="E175" s="67"/>
      <c r="F175" s="68">
        <v>18</v>
      </c>
      <c r="G175" s="69">
        <v>1</v>
      </c>
      <c r="H175" s="70">
        <f>SUMIFS(VENTAS[Cantidad],VENTAS[Código del producto Vendido],STOCK[[#This Row],[Code]])</f>
        <v>0</v>
      </c>
      <c r="I175" s="70">
        <v>1</v>
      </c>
      <c r="J175" s="68">
        <f>STOCK[[#This Row],[Precio Final]]*10%</f>
        <v>1.8</v>
      </c>
      <c r="K175" s="71">
        <v>8.09</v>
      </c>
      <c r="L175" s="72">
        <v>1.6</v>
      </c>
      <c r="M175" s="72">
        <f>STOCK[[#This Row],[Costo Unitario (USD)]]+STOCK[[#This Row],[Costo Envío (USD)]]+STOCK[[#This Row],[Comisión 10%]]</f>
        <v>11.49</v>
      </c>
      <c r="N175" s="72">
        <f t="shared" si="6"/>
        <v>17.235</v>
      </c>
      <c r="O175" s="72">
        <f t="shared" si="7"/>
        <v>18</v>
      </c>
      <c r="P175" s="72">
        <f>STOCK[[#This Row],[Precio Final]]-STOCK[[#This Row],[Costo total]]</f>
        <v>6.51</v>
      </c>
      <c r="Q175" s="72">
        <f>STOCK[[#This Row],[Ganancia Unitaria]]*STOCK[[#This Row],[Salidas]]</f>
        <v>0</v>
      </c>
      <c r="R175" s="67"/>
      <c r="S175" s="67"/>
      <c r="T175" s="72">
        <f>STOCK[[#This Row],[Costo total]]*STOCK[[#This Row],[Entradas]]</f>
        <v>11.49</v>
      </c>
      <c r="U175" s="72">
        <f>STOCK[[#This Row],[Stock Actual]]*STOCK[[#This Row],[Costo total]]</f>
        <v>11.49</v>
      </c>
      <c r="V175" s="73"/>
      <c r="W175" s="67"/>
      <c r="X175" s="67"/>
      <c r="Y175" s="67"/>
      <c r="Z175" s="67"/>
      <c r="AA175" s="67"/>
      <c r="AB175" s="68"/>
      <c r="AC175" s="69"/>
      <c r="AD175" s="70"/>
      <c r="AE175" s="70"/>
      <c r="AF175" s="68"/>
      <c r="AG175" s="71"/>
      <c r="AH175" s="72"/>
      <c r="AI175" s="72"/>
      <c r="AJ175" s="72"/>
      <c r="AK175" s="72"/>
      <c r="AL175" s="72"/>
      <c r="AM175" s="72"/>
    </row>
    <row r="176" customHeight="1" spans="1:39">
      <c r="A176" s="67" t="s">
        <v>16846</v>
      </c>
      <c r="B176" s="67" t="s">
        <v>16501</v>
      </c>
      <c r="C176" s="67" t="s">
        <v>16847</v>
      </c>
      <c r="D176" s="67" t="s">
        <v>16404</v>
      </c>
      <c r="E176" s="67"/>
      <c r="F176" s="68">
        <v>18</v>
      </c>
      <c r="G176" s="69">
        <v>2</v>
      </c>
      <c r="H176" s="70">
        <f>SUMIFS(VENTAS[Cantidad],VENTAS[Código del producto Vendido],STOCK[[#This Row],[Code]])</f>
        <v>0</v>
      </c>
      <c r="I176" s="70">
        <f>STOCK[[#This Row],[Entradas]]-STOCK[[#This Row],[Salidas]]</f>
        <v>2</v>
      </c>
      <c r="J176" s="68">
        <f>STOCK[[#This Row],[Precio Final]]*10%</f>
        <v>1.8</v>
      </c>
      <c r="K176" s="71">
        <v>8.08</v>
      </c>
      <c r="L176" s="72">
        <v>1.6</v>
      </c>
      <c r="M176" s="72">
        <f>STOCK[[#This Row],[Costo Unitario (USD)]]+STOCK[[#This Row],[Costo Envío (USD)]]+STOCK[[#This Row],[Comisión 10%]]</f>
        <v>11.48</v>
      </c>
      <c r="N176" s="72">
        <f t="shared" si="6"/>
        <v>17.22</v>
      </c>
      <c r="O176" s="72">
        <f t="shared" si="7"/>
        <v>18</v>
      </c>
      <c r="P176" s="72">
        <f>STOCK[[#This Row],[Precio Final]]-STOCK[[#This Row],[Costo total]]</f>
        <v>6.52</v>
      </c>
      <c r="Q176" s="72">
        <f>STOCK[[#This Row],[Ganancia Unitaria]]*STOCK[[#This Row],[Salidas]]</f>
        <v>0</v>
      </c>
      <c r="R176" s="67"/>
      <c r="S176" s="67"/>
      <c r="T176" s="72">
        <f>STOCK[[#This Row],[Costo total]]*STOCK[[#This Row],[Entradas]]</f>
        <v>22.96</v>
      </c>
      <c r="U176" s="72">
        <f>STOCK[[#This Row],[Stock Actual]]*STOCK[[#This Row],[Costo total]]</f>
        <v>22.96</v>
      </c>
      <c r="V176" s="73"/>
      <c r="W176" s="67"/>
      <c r="X176" s="67"/>
      <c r="Y176" s="67"/>
      <c r="Z176" s="67"/>
      <c r="AA176" s="67"/>
      <c r="AB176" s="68"/>
      <c r="AC176" s="69"/>
      <c r="AD176" s="70"/>
      <c r="AE176" s="70"/>
      <c r="AF176" s="68"/>
      <c r="AG176" s="71"/>
      <c r="AH176" s="72"/>
      <c r="AI176" s="72"/>
      <c r="AJ176" s="72"/>
      <c r="AK176" s="72"/>
      <c r="AL176" s="72"/>
      <c r="AM176" s="72"/>
    </row>
    <row r="177" customHeight="1" spans="1:39">
      <c r="A177" s="67" t="s">
        <v>16848</v>
      </c>
      <c r="B177" s="67" t="s">
        <v>16844</v>
      </c>
      <c r="C177" s="67" t="s">
        <v>16847</v>
      </c>
      <c r="D177" s="67" t="s">
        <v>16396</v>
      </c>
      <c r="E177" s="67"/>
      <c r="F177" s="68">
        <v>18</v>
      </c>
      <c r="G177" s="69">
        <v>1</v>
      </c>
      <c r="H177" s="70">
        <f>SUMIFS(VENTAS[Cantidad],VENTAS[Código del producto Vendido],STOCK[[#This Row],[Code]])</f>
        <v>1</v>
      </c>
      <c r="I177" s="70">
        <f>STOCK[[#This Row],[Entradas]]-STOCK[[#This Row],[Salidas]]</f>
        <v>0</v>
      </c>
      <c r="J177" s="68">
        <f>STOCK[[#This Row],[Precio Final]]*10%</f>
        <v>1.8</v>
      </c>
      <c r="K177" s="71">
        <v>8.08</v>
      </c>
      <c r="L177" s="72">
        <v>1.6</v>
      </c>
      <c r="M177" s="72">
        <f>STOCK[[#This Row],[Costo Unitario (USD)]]+STOCK[[#This Row],[Costo Envío (USD)]]+STOCK[[#This Row],[Comisión 10%]]</f>
        <v>11.48</v>
      </c>
      <c r="N177" s="72">
        <f t="shared" si="6"/>
        <v>17.22</v>
      </c>
      <c r="O177" s="72">
        <f t="shared" si="7"/>
        <v>18</v>
      </c>
      <c r="P177" s="72">
        <f>STOCK[[#This Row],[Precio Final]]-STOCK[[#This Row],[Costo total]]</f>
        <v>6.52</v>
      </c>
      <c r="Q177" s="72">
        <f>STOCK[[#This Row],[Ganancia Unitaria]]*STOCK[[#This Row],[Salidas]]</f>
        <v>6.52</v>
      </c>
      <c r="R177" s="67"/>
      <c r="S177" s="67"/>
      <c r="T177" s="72">
        <f>STOCK[[#This Row],[Costo total]]*STOCK[[#This Row],[Entradas]]</f>
        <v>11.48</v>
      </c>
      <c r="U177" s="72">
        <f>STOCK[[#This Row],[Stock Actual]]*STOCK[[#This Row],[Costo total]]</f>
        <v>0</v>
      </c>
      <c r="V177" s="73"/>
      <c r="W177" s="67"/>
      <c r="X177" s="67"/>
      <c r="Y177" s="67"/>
      <c r="Z177" s="67"/>
      <c r="AA177" s="67"/>
      <c r="AB177" s="68"/>
      <c r="AC177" s="69"/>
      <c r="AD177" s="70"/>
      <c r="AE177" s="70"/>
      <c r="AF177" s="68"/>
      <c r="AG177" s="71"/>
      <c r="AH177" s="72"/>
      <c r="AI177" s="72"/>
      <c r="AJ177" s="72"/>
      <c r="AK177" s="72"/>
      <c r="AL177" s="72"/>
      <c r="AM177" s="72"/>
    </row>
    <row r="178" customHeight="1" spans="1:39">
      <c r="A178" s="67" t="s">
        <v>16849</v>
      </c>
      <c r="B178" s="67" t="s">
        <v>16735</v>
      </c>
      <c r="C178" s="67" t="s">
        <v>16847</v>
      </c>
      <c r="D178" s="67" t="s">
        <v>16475</v>
      </c>
      <c r="E178" s="67"/>
      <c r="F178" s="68">
        <v>18</v>
      </c>
      <c r="G178" s="69">
        <v>2</v>
      </c>
      <c r="H178" s="70">
        <f>SUMIFS(VENTAS[Cantidad],VENTAS[Código del producto Vendido],STOCK[[#This Row],[Code]])</f>
        <v>1</v>
      </c>
      <c r="I178" s="70">
        <f>STOCK[[#This Row],[Entradas]]-STOCK[[#This Row],[Salidas]]</f>
        <v>1</v>
      </c>
      <c r="J178" s="68">
        <f>STOCK[[#This Row],[Precio Final]]*10%</f>
        <v>1.8</v>
      </c>
      <c r="K178" s="71">
        <v>8.08</v>
      </c>
      <c r="L178" s="72">
        <v>1.6</v>
      </c>
      <c r="M178" s="72">
        <f>STOCK[[#This Row],[Costo Unitario (USD)]]+STOCK[[#This Row],[Costo Envío (USD)]]+STOCK[[#This Row],[Comisión 10%]]</f>
        <v>11.48</v>
      </c>
      <c r="N178" s="72">
        <f t="shared" si="6"/>
        <v>17.22</v>
      </c>
      <c r="O178" s="72">
        <f t="shared" si="7"/>
        <v>18</v>
      </c>
      <c r="P178" s="72">
        <f>STOCK[[#This Row],[Precio Final]]-STOCK[[#This Row],[Costo total]]</f>
        <v>6.52</v>
      </c>
      <c r="Q178" s="72">
        <f>STOCK[[#This Row],[Ganancia Unitaria]]*STOCK[[#This Row],[Salidas]]</f>
        <v>6.52</v>
      </c>
      <c r="R178" s="67"/>
      <c r="S178" s="67"/>
      <c r="T178" s="72">
        <f>STOCK[[#This Row],[Costo total]]*STOCK[[#This Row],[Entradas]]</f>
        <v>22.96</v>
      </c>
      <c r="U178" s="72">
        <f>STOCK[[#This Row],[Stock Actual]]*STOCK[[#This Row],[Costo total]]</f>
        <v>11.48</v>
      </c>
      <c r="V178" s="73"/>
      <c r="W178" s="67"/>
      <c r="X178" s="67"/>
      <c r="Y178" s="67"/>
      <c r="Z178" s="67"/>
      <c r="AA178" s="67"/>
      <c r="AB178" s="68"/>
      <c r="AC178" s="69"/>
      <c r="AD178" s="70"/>
      <c r="AE178" s="70"/>
      <c r="AF178" s="68"/>
      <c r="AG178" s="71"/>
      <c r="AH178" s="72"/>
      <c r="AI178" s="72"/>
      <c r="AJ178" s="72"/>
      <c r="AK178" s="72"/>
      <c r="AL178" s="72"/>
      <c r="AM178" s="72"/>
    </row>
    <row r="179" customHeight="1" spans="1:39">
      <c r="A179" s="67" t="s">
        <v>16850</v>
      </c>
      <c r="B179" s="67" t="s">
        <v>16851</v>
      </c>
      <c r="C179" s="67" t="s">
        <v>16852</v>
      </c>
      <c r="D179" s="67" t="s">
        <v>16396</v>
      </c>
      <c r="E179" s="67"/>
      <c r="F179" s="68">
        <v>20</v>
      </c>
      <c r="G179" s="69">
        <v>3</v>
      </c>
      <c r="H179" s="70">
        <f>SUMIFS(VENTAS[Cantidad],VENTAS[Código del producto Vendido],STOCK[[#This Row],[Code]])</f>
        <v>3</v>
      </c>
      <c r="I179" s="70">
        <f>STOCK[[#This Row],[Entradas]]-STOCK[[#This Row],[Salidas]]</f>
        <v>0</v>
      </c>
      <c r="J179" s="68">
        <f>STOCK[[#This Row],[Precio Final]]*10%</f>
        <v>2</v>
      </c>
      <c r="K179" s="71">
        <v>10</v>
      </c>
      <c r="L179" s="72">
        <v>0</v>
      </c>
      <c r="M179" s="72">
        <f>STOCK[[#This Row],[Costo Unitario (USD)]]+STOCK[[#This Row],[Costo Envío (USD)]]+STOCK[[#This Row],[Comisión 10%]]</f>
        <v>12</v>
      </c>
      <c r="N179" s="72">
        <f t="shared" si="6"/>
        <v>18</v>
      </c>
      <c r="O179" s="72">
        <f t="shared" si="7"/>
        <v>20</v>
      </c>
      <c r="P179" s="72">
        <f>STOCK[[#This Row],[Precio Final]]-STOCK[[#This Row],[Costo total]]</f>
        <v>8</v>
      </c>
      <c r="Q179" s="72">
        <f>STOCK[[#This Row],[Ganancia Unitaria]]*STOCK[[#This Row],[Salidas]]</f>
        <v>24</v>
      </c>
      <c r="R179" s="67"/>
      <c r="S179" s="67"/>
      <c r="T179" s="72">
        <f>STOCK[[#This Row],[Costo total]]*STOCK[[#This Row],[Entradas]]</f>
        <v>36</v>
      </c>
      <c r="U179" s="72">
        <f>STOCK[[#This Row],[Stock Actual]]*STOCK[[#This Row],[Costo total]]</f>
        <v>0</v>
      </c>
      <c r="V179" s="73"/>
      <c r="W179" s="67"/>
      <c r="X179" s="67"/>
      <c r="Y179" s="67"/>
      <c r="Z179" s="67"/>
      <c r="AA179" s="67"/>
      <c r="AB179" s="68"/>
      <c r="AC179" s="69"/>
      <c r="AD179" s="70"/>
      <c r="AE179" s="70"/>
      <c r="AF179" s="68"/>
      <c r="AG179" s="71"/>
      <c r="AH179" s="72"/>
      <c r="AI179" s="72"/>
      <c r="AJ179" s="72"/>
      <c r="AK179" s="72"/>
      <c r="AL179" s="72"/>
      <c r="AM179" s="72"/>
    </row>
    <row r="180" customHeight="1" spans="1:39">
      <c r="A180" s="67" t="s">
        <v>16853</v>
      </c>
      <c r="B180" s="67" t="s">
        <v>16522</v>
      </c>
      <c r="C180" s="67" t="s">
        <v>16854</v>
      </c>
      <c r="D180" s="67" t="s">
        <v>16404</v>
      </c>
      <c r="E180" s="67"/>
      <c r="F180" s="68">
        <v>30</v>
      </c>
      <c r="G180" s="69">
        <v>1</v>
      </c>
      <c r="H180" s="70">
        <f>SUMIFS(VENTAS[Cantidad],VENTAS[Código del producto Vendido],STOCK[[#This Row],[Code]])</f>
        <v>0</v>
      </c>
      <c r="I180" s="70">
        <f>STOCK[[#This Row],[Entradas]]-STOCK[[#This Row],[Salidas]]</f>
        <v>1</v>
      </c>
      <c r="J180" s="68">
        <f>STOCK[[#This Row],[Precio Final]]*10%</f>
        <v>3</v>
      </c>
      <c r="K180" s="71">
        <v>10</v>
      </c>
      <c r="L180" s="72">
        <v>0</v>
      </c>
      <c r="M180" s="72">
        <f>STOCK[[#This Row],[Costo Unitario (USD)]]+STOCK[[#This Row],[Costo Envío (USD)]]+STOCK[[#This Row],[Comisión 10%]]</f>
        <v>13</v>
      </c>
      <c r="N180" s="72">
        <f t="shared" si="6"/>
        <v>19.5</v>
      </c>
      <c r="O180" s="72">
        <f t="shared" si="7"/>
        <v>30</v>
      </c>
      <c r="P180" s="72">
        <f>STOCK[[#This Row],[Precio Final]]-STOCK[[#This Row],[Costo total]]</f>
        <v>17</v>
      </c>
      <c r="Q180" s="72">
        <f>STOCK[[#This Row],[Ganancia Unitaria]]*STOCK[[#This Row],[Salidas]]</f>
        <v>0</v>
      </c>
      <c r="R180" s="67"/>
      <c r="S180" s="67"/>
      <c r="T180" s="72">
        <f>STOCK[[#This Row],[Costo total]]*STOCK[[#This Row],[Entradas]]</f>
        <v>13</v>
      </c>
      <c r="U180" s="72">
        <f>STOCK[[#This Row],[Stock Actual]]*STOCK[[#This Row],[Costo total]]</f>
        <v>13</v>
      </c>
      <c r="V180" s="73"/>
      <c r="W180" s="67"/>
      <c r="X180" s="67"/>
      <c r="Y180" s="67"/>
      <c r="Z180" s="67"/>
      <c r="AA180" s="67"/>
      <c r="AB180" s="68"/>
      <c r="AC180" s="69"/>
      <c r="AD180" s="70"/>
      <c r="AE180" s="70"/>
      <c r="AF180" s="68"/>
      <c r="AG180" s="71"/>
      <c r="AH180" s="72"/>
      <c r="AI180" s="72"/>
      <c r="AJ180" s="72"/>
      <c r="AK180" s="72"/>
      <c r="AL180" s="72"/>
      <c r="AM180" s="72"/>
    </row>
    <row r="181" customHeight="1" spans="1:39">
      <c r="A181" s="67" t="s">
        <v>16855</v>
      </c>
      <c r="B181" s="67" t="s">
        <v>16461</v>
      </c>
      <c r="C181" s="67" t="s">
        <v>16856</v>
      </c>
      <c r="D181" s="67" t="s">
        <v>16475</v>
      </c>
      <c r="E181" s="67" t="s">
        <v>16404</v>
      </c>
      <c r="F181" s="68">
        <v>15</v>
      </c>
      <c r="G181" s="69">
        <v>1</v>
      </c>
      <c r="H181" s="70">
        <f>SUMIFS(VENTAS[Cantidad],VENTAS[Código del producto Vendido],STOCK[[#This Row],[Code]])</f>
        <v>1</v>
      </c>
      <c r="I181" s="70">
        <f>STOCK[[#This Row],[Entradas]]-STOCK[[#This Row],[Salidas]]</f>
        <v>0</v>
      </c>
      <c r="J181" s="68">
        <f>STOCK[[#This Row],[Precio Final]]*10%</f>
        <v>1.5</v>
      </c>
      <c r="K181" s="71">
        <v>10</v>
      </c>
      <c r="L181" s="72">
        <v>0</v>
      </c>
      <c r="M181" s="72">
        <f>STOCK[[#This Row],[Costo Unitario (USD)]]+STOCK[[#This Row],[Costo Envío (USD)]]+STOCK[[#This Row],[Comisión 10%]]</f>
        <v>11.5</v>
      </c>
      <c r="N181" s="72">
        <f t="shared" si="6"/>
        <v>17.25</v>
      </c>
      <c r="O181" s="72">
        <f t="shared" si="7"/>
        <v>15</v>
      </c>
      <c r="P181" s="72">
        <f>STOCK[[#This Row],[Precio Final]]-STOCK[[#This Row],[Costo total]]</f>
        <v>3.5</v>
      </c>
      <c r="Q181" s="72">
        <f>STOCK[[#This Row],[Ganancia Unitaria]]*STOCK[[#This Row],[Salidas]]</f>
        <v>3.5</v>
      </c>
      <c r="R181" s="67"/>
      <c r="S181" s="67"/>
      <c r="T181" s="72">
        <f>STOCK[[#This Row],[Costo total]]*STOCK[[#This Row],[Entradas]]</f>
        <v>11.5</v>
      </c>
      <c r="U181" s="72">
        <f>STOCK[[#This Row],[Stock Actual]]*STOCK[[#This Row],[Costo total]]</f>
        <v>0</v>
      </c>
      <c r="V181" s="73"/>
      <c r="W181" s="67"/>
      <c r="X181" s="67"/>
      <c r="Y181" s="67"/>
      <c r="Z181" s="67"/>
      <c r="AA181" s="67"/>
      <c r="AB181" s="68"/>
      <c r="AC181" s="69"/>
      <c r="AD181" s="70"/>
      <c r="AE181" s="70"/>
      <c r="AF181" s="68"/>
      <c r="AG181" s="71"/>
      <c r="AH181" s="72"/>
      <c r="AI181" s="72"/>
      <c r="AJ181" s="72"/>
      <c r="AK181" s="72"/>
      <c r="AL181" s="72"/>
      <c r="AM181" s="72"/>
    </row>
    <row r="182" customHeight="1" spans="1:39">
      <c r="A182" s="67" t="s">
        <v>16857</v>
      </c>
      <c r="B182" s="67" t="s">
        <v>16687</v>
      </c>
      <c r="C182" s="67" t="s">
        <v>16858</v>
      </c>
      <c r="D182" s="67" t="s">
        <v>16859</v>
      </c>
      <c r="E182" s="67"/>
      <c r="F182" s="68">
        <v>35</v>
      </c>
      <c r="G182" s="69">
        <v>1</v>
      </c>
      <c r="H182" s="70">
        <f>SUMIFS(VENTAS[Cantidad],VENTAS[Código del producto Vendido],STOCK[[#This Row],[Code]])</f>
        <v>0</v>
      </c>
      <c r="I182" s="70">
        <f>STOCK[[#This Row],[Entradas]]-STOCK[[#This Row],[Salidas]]</f>
        <v>1</v>
      </c>
      <c r="J182" s="68">
        <f>STOCK[[#This Row],[Precio Final]]*10%</f>
        <v>3.5</v>
      </c>
      <c r="K182" s="71">
        <v>9</v>
      </c>
      <c r="L182" s="72"/>
      <c r="M182" s="72">
        <f>STOCK[[#This Row],[Costo Unitario (USD)]]+STOCK[[#This Row],[Costo Envío (USD)]]+STOCK[[#This Row],[Comisión 10%]]</f>
        <v>12.5</v>
      </c>
      <c r="N182" s="72">
        <f t="shared" si="6"/>
        <v>18.75</v>
      </c>
      <c r="O182" s="72">
        <f t="shared" si="7"/>
        <v>35</v>
      </c>
      <c r="P182" s="72">
        <f>STOCK[[#This Row],[Precio Final]]-STOCK[[#This Row],[Costo total]]</f>
        <v>22.5</v>
      </c>
      <c r="Q182" s="72">
        <f>STOCK[[#This Row],[Ganancia Unitaria]]*STOCK[[#This Row],[Salidas]]</f>
        <v>0</v>
      </c>
      <c r="R182" s="67"/>
      <c r="S182" s="67"/>
      <c r="T182" s="72"/>
      <c r="U182" s="72"/>
      <c r="V182" s="73"/>
      <c r="W182" s="67"/>
      <c r="X182" s="67"/>
      <c r="Y182" s="67"/>
      <c r="Z182" s="67"/>
      <c r="AA182" s="67"/>
      <c r="AB182" s="68"/>
      <c r="AC182" s="69"/>
      <c r="AD182" s="70"/>
      <c r="AE182" s="70"/>
      <c r="AF182" s="68"/>
      <c r="AG182" s="71"/>
      <c r="AH182" s="72"/>
      <c r="AI182" s="72"/>
      <c r="AJ182" s="72"/>
      <c r="AK182" s="72"/>
      <c r="AL182" s="72"/>
      <c r="AM182" s="72"/>
    </row>
    <row r="183" customHeight="1" spans="1:39">
      <c r="A183" s="67" t="s">
        <v>16860</v>
      </c>
      <c r="B183" s="67" t="s">
        <v>16680</v>
      </c>
      <c r="C183" s="67" t="s">
        <v>16861</v>
      </c>
      <c r="D183" s="67" t="s">
        <v>16396</v>
      </c>
      <c r="E183" s="67"/>
      <c r="F183" s="68">
        <v>40</v>
      </c>
      <c r="G183" s="69">
        <v>1</v>
      </c>
      <c r="H183" s="70">
        <f>SUMIFS(VENTAS[Cantidad],VENTAS[Código del producto Vendido],STOCK[[#This Row],[Code]])</f>
        <v>0</v>
      </c>
      <c r="I183" s="70">
        <f>STOCK[[#This Row],[Entradas]]-STOCK[[#This Row],[Salidas]]</f>
        <v>1</v>
      </c>
      <c r="J183" s="68">
        <f>STOCK[[#This Row],[Precio Final]]*10%</f>
        <v>4</v>
      </c>
      <c r="K183" s="71">
        <v>10</v>
      </c>
      <c r="L183" s="72">
        <v>0</v>
      </c>
      <c r="M183" s="72">
        <f>STOCK[[#This Row],[Costo Unitario (USD)]]+STOCK[[#This Row],[Costo Envío (USD)]]+STOCK[[#This Row],[Comisión 10%]]</f>
        <v>14</v>
      </c>
      <c r="N183" s="72">
        <f t="shared" si="6"/>
        <v>21</v>
      </c>
      <c r="O183" s="72">
        <f t="shared" si="7"/>
        <v>40</v>
      </c>
      <c r="P183" s="72">
        <f>STOCK[[#This Row],[Precio Final]]-STOCK[[#This Row],[Costo total]]</f>
        <v>26</v>
      </c>
      <c r="Q183" s="72">
        <f>STOCK[[#This Row],[Ganancia Unitaria]]*STOCK[[#This Row],[Salidas]]</f>
        <v>0</v>
      </c>
      <c r="R183" s="67"/>
      <c r="S183" s="67"/>
      <c r="T183" s="72">
        <f>STOCK[[#This Row],[Costo total]]*STOCK[[#This Row],[Entradas]]</f>
        <v>14</v>
      </c>
      <c r="U183" s="72">
        <f>STOCK[[#This Row],[Stock Actual]]*STOCK[[#This Row],[Costo total]]</f>
        <v>14</v>
      </c>
      <c r="V183" s="73"/>
      <c r="W183" s="67"/>
      <c r="X183" s="67"/>
      <c r="Y183" s="67"/>
      <c r="Z183" s="67"/>
      <c r="AA183" s="67"/>
      <c r="AB183" s="68"/>
      <c r="AC183" s="69"/>
      <c r="AD183" s="70"/>
      <c r="AE183" s="70"/>
      <c r="AF183" s="68"/>
      <c r="AG183" s="71"/>
      <c r="AH183" s="72"/>
      <c r="AI183" s="72"/>
      <c r="AJ183" s="72"/>
      <c r="AK183" s="72"/>
      <c r="AL183" s="72"/>
      <c r="AM183" s="72"/>
    </row>
    <row r="184" customHeight="1" spans="1:39">
      <c r="A184" s="67" t="s">
        <v>16862</v>
      </c>
      <c r="B184" s="67" t="s">
        <v>16863</v>
      </c>
      <c r="C184" s="67" t="s">
        <v>16864</v>
      </c>
      <c r="D184" s="67" t="s">
        <v>16475</v>
      </c>
      <c r="E184" s="67"/>
      <c r="F184" s="68">
        <v>30</v>
      </c>
      <c r="G184" s="69">
        <v>1</v>
      </c>
      <c r="H184" s="70">
        <f>SUMIFS(VENTAS[Cantidad],VENTAS[Código del producto Vendido],STOCK[[#This Row],[Code]])</f>
        <v>0</v>
      </c>
      <c r="I184" s="70">
        <f>STOCK[[#This Row],[Entradas]]-STOCK[[#This Row],[Salidas]]</f>
        <v>1</v>
      </c>
      <c r="J184" s="68">
        <f>STOCK[[#This Row],[Precio Final]]*10%</f>
        <v>3</v>
      </c>
      <c r="K184" s="71">
        <v>8</v>
      </c>
      <c r="L184" s="72">
        <v>0</v>
      </c>
      <c r="M184" s="72">
        <f>STOCK[[#This Row],[Costo Unitario (USD)]]+STOCK[[#This Row],[Costo Envío (USD)]]+STOCK[[#This Row],[Comisión 10%]]</f>
        <v>11</v>
      </c>
      <c r="N184" s="72">
        <f t="shared" si="6"/>
        <v>16.5</v>
      </c>
      <c r="O184" s="72">
        <f t="shared" si="7"/>
        <v>30</v>
      </c>
      <c r="P184" s="72">
        <f>STOCK[[#This Row],[Precio Final]]-STOCK[[#This Row],[Costo total]]</f>
        <v>19</v>
      </c>
      <c r="Q184" s="72">
        <f>STOCK[[#This Row],[Ganancia Unitaria]]*STOCK[[#This Row],[Salidas]]</f>
        <v>0</v>
      </c>
      <c r="R184" s="67"/>
      <c r="S184" s="67"/>
      <c r="T184" s="72">
        <f>STOCK[[#This Row],[Costo total]]*STOCK[[#This Row],[Entradas]]</f>
        <v>11</v>
      </c>
      <c r="U184" s="72">
        <f>STOCK[[#This Row],[Stock Actual]]*STOCK[[#This Row],[Costo total]]</f>
        <v>11</v>
      </c>
      <c r="V184" s="73"/>
      <c r="W184" s="67"/>
      <c r="X184" s="67"/>
      <c r="Y184" s="67"/>
      <c r="Z184" s="67"/>
      <c r="AA184" s="67"/>
      <c r="AB184" s="68"/>
      <c r="AC184" s="69"/>
      <c r="AD184" s="70"/>
      <c r="AE184" s="70"/>
      <c r="AF184" s="68"/>
      <c r="AG184" s="71"/>
      <c r="AH184" s="72"/>
      <c r="AI184" s="72"/>
      <c r="AJ184" s="72"/>
      <c r="AK184" s="72"/>
      <c r="AL184" s="72"/>
      <c r="AM184" s="72"/>
    </row>
    <row r="185" customHeight="1" spans="1:39">
      <c r="A185" s="67" t="s">
        <v>16865</v>
      </c>
      <c r="B185" s="67" t="s">
        <v>16442</v>
      </c>
      <c r="C185" s="67" t="s">
        <v>16866</v>
      </c>
      <c r="D185" s="67" t="s">
        <v>16404</v>
      </c>
      <c r="E185" s="67"/>
      <c r="F185" s="68">
        <v>20</v>
      </c>
      <c r="G185" s="69">
        <v>2</v>
      </c>
      <c r="H185" s="70">
        <f>SUMIFS(VENTAS[Cantidad],VENTAS[Código del producto Vendido],STOCK[[#This Row],[Code]])</f>
        <v>0</v>
      </c>
      <c r="I185" s="70">
        <f>STOCK[[#This Row],[Entradas]]-STOCK[[#This Row],[Salidas]]</f>
        <v>2</v>
      </c>
      <c r="J185" s="68">
        <f>STOCK[[#This Row],[Precio Final]]*10%</f>
        <v>2</v>
      </c>
      <c r="K185" s="71">
        <v>8</v>
      </c>
      <c r="L185" s="72">
        <v>0</v>
      </c>
      <c r="M185" s="72">
        <f>STOCK[[#This Row],[Costo Unitario (USD)]]+STOCK[[#This Row],[Costo Envío (USD)]]+STOCK[[#This Row],[Comisión 10%]]</f>
        <v>10</v>
      </c>
      <c r="N185" s="72">
        <f t="shared" si="6"/>
        <v>15</v>
      </c>
      <c r="O185" s="72">
        <f t="shared" si="7"/>
        <v>20</v>
      </c>
      <c r="P185" s="72">
        <f>STOCK[[#This Row],[Precio Final]]-STOCK[[#This Row],[Costo total]]</f>
        <v>10</v>
      </c>
      <c r="Q185" s="72">
        <f>STOCK[[#This Row],[Ganancia Unitaria]]*STOCK[[#This Row],[Salidas]]</f>
        <v>0</v>
      </c>
      <c r="R185" s="67"/>
      <c r="S185" s="67"/>
      <c r="T185" s="72">
        <f>STOCK[[#This Row],[Costo total]]*STOCK[[#This Row],[Entradas]]</f>
        <v>20</v>
      </c>
      <c r="U185" s="72">
        <f>STOCK[[#This Row],[Stock Actual]]*STOCK[[#This Row],[Costo total]]</f>
        <v>20</v>
      </c>
      <c r="V185" s="73"/>
      <c r="W185" s="67"/>
      <c r="X185" s="67"/>
      <c r="Y185" s="67"/>
      <c r="Z185" s="67"/>
      <c r="AA185" s="67"/>
      <c r="AB185" s="68"/>
      <c r="AC185" s="69"/>
      <c r="AD185" s="70"/>
      <c r="AE185" s="70"/>
      <c r="AF185" s="68"/>
      <c r="AG185" s="71"/>
      <c r="AH185" s="72"/>
      <c r="AI185" s="72"/>
      <c r="AJ185" s="72"/>
      <c r="AK185" s="72"/>
      <c r="AL185" s="72"/>
      <c r="AM185" s="72"/>
    </row>
    <row r="186" customHeight="1" spans="1:39">
      <c r="A186" s="67" t="s">
        <v>16867</v>
      </c>
      <c r="B186" s="67" t="s">
        <v>16461</v>
      </c>
      <c r="C186" s="67" t="s">
        <v>16868</v>
      </c>
      <c r="D186" s="67" t="s">
        <v>16475</v>
      </c>
      <c r="E186" s="67"/>
      <c r="F186" s="68">
        <v>22</v>
      </c>
      <c r="G186" s="69">
        <v>1</v>
      </c>
      <c r="H186" s="70">
        <f>SUMIFS(VENTAS[Cantidad],VENTAS[Código del producto Vendido],STOCK[[#This Row],[Code]])</f>
        <v>1</v>
      </c>
      <c r="I186" s="70">
        <f>STOCK[[#This Row],[Entradas]]-STOCK[[#This Row],[Salidas]]</f>
        <v>0</v>
      </c>
      <c r="J186" s="68">
        <f>STOCK[[#This Row],[Precio Final]]*10%</f>
        <v>2.2</v>
      </c>
      <c r="K186" s="71">
        <v>8</v>
      </c>
      <c r="L186" s="72">
        <v>0</v>
      </c>
      <c r="M186" s="72">
        <f>STOCK[[#This Row],[Costo Unitario (USD)]]+STOCK[[#This Row],[Costo Envío (USD)]]+STOCK[[#This Row],[Comisión 10%]]</f>
        <v>10.2</v>
      </c>
      <c r="N186" s="72">
        <f t="shared" si="6"/>
        <v>15.3</v>
      </c>
      <c r="O186" s="72">
        <f t="shared" si="7"/>
        <v>22</v>
      </c>
      <c r="P186" s="72">
        <f>STOCK[[#This Row],[Precio Final]]-STOCK[[#This Row],[Costo total]]</f>
        <v>11.8</v>
      </c>
      <c r="Q186" s="72">
        <f>STOCK[[#This Row],[Ganancia Unitaria]]*STOCK[[#This Row],[Salidas]]</f>
        <v>11.8</v>
      </c>
      <c r="R186" s="67"/>
      <c r="S186" s="67"/>
      <c r="T186" s="72">
        <f>STOCK[[#This Row],[Costo total]]*STOCK[[#This Row],[Entradas]]</f>
        <v>10.2</v>
      </c>
      <c r="U186" s="72">
        <f>STOCK[[#This Row],[Stock Actual]]*STOCK[[#This Row],[Costo total]]</f>
        <v>0</v>
      </c>
      <c r="V186" s="73"/>
      <c r="W186" s="67"/>
      <c r="X186" s="67"/>
      <c r="Y186" s="67"/>
      <c r="Z186" s="67"/>
      <c r="AA186" s="67"/>
      <c r="AB186" s="68"/>
      <c r="AC186" s="69"/>
      <c r="AD186" s="70"/>
      <c r="AE186" s="70"/>
      <c r="AF186" s="68"/>
      <c r="AG186" s="71"/>
      <c r="AH186" s="72"/>
      <c r="AI186" s="72"/>
      <c r="AJ186" s="72"/>
      <c r="AK186" s="72"/>
      <c r="AL186" s="72"/>
      <c r="AM186" s="72"/>
    </row>
    <row r="187" customHeight="1" spans="1:39">
      <c r="A187" s="67" t="s">
        <v>16869</v>
      </c>
      <c r="B187" s="67" t="s">
        <v>16870</v>
      </c>
      <c r="C187" s="67" t="s">
        <v>16871</v>
      </c>
      <c r="D187" s="67" t="s">
        <v>16396</v>
      </c>
      <c r="E187" s="67"/>
      <c r="F187" s="68">
        <v>15</v>
      </c>
      <c r="G187" s="69">
        <v>1</v>
      </c>
      <c r="H187" s="70">
        <f>SUMIFS(VENTAS[Cantidad],VENTAS[Código del producto Vendido],STOCK[[#This Row],[Code]])</f>
        <v>0</v>
      </c>
      <c r="I187" s="70">
        <f>STOCK[[#This Row],[Entradas]]-STOCK[[#This Row],[Salidas]]</f>
        <v>1</v>
      </c>
      <c r="J187" s="68">
        <f>STOCK[[#This Row],[Precio Final]]*10%</f>
        <v>1.5</v>
      </c>
      <c r="K187" s="71">
        <v>8</v>
      </c>
      <c r="L187" s="72">
        <v>0</v>
      </c>
      <c r="M187" s="72">
        <f>STOCK[[#This Row],[Costo Unitario (USD)]]+STOCK[[#This Row],[Costo Envío (USD)]]+STOCK[[#This Row],[Comisión 10%]]</f>
        <v>9.5</v>
      </c>
      <c r="N187" s="72">
        <f t="shared" si="6"/>
        <v>14.25</v>
      </c>
      <c r="O187" s="72">
        <f t="shared" si="7"/>
        <v>15</v>
      </c>
      <c r="P187" s="72">
        <f>STOCK[[#This Row],[Precio Final]]-STOCK[[#This Row],[Costo total]]</f>
        <v>5.5</v>
      </c>
      <c r="Q187" s="72">
        <f>STOCK[[#This Row],[Ganancia Unitaria]]*STOCK[[#This Row],[Salidas]]</f>
        <v>0</v>
      </c>
      <c r="R187" s="67"/>
      <c r="S187" s="67"/>
      <c r="T187" s="72">
        <f>STOCK[[#This Row],[Costo total]]*STOCK[[#This Row],[Entradas]]</f>
        <v>9.5</v>
      </c>
      <c r="U187" s="72">
        <f>STOCK[[#This Row],[Stock Actual]]*STOCK[[#This Row],[Costo total]]</f>
        <v>9.5</v>
      </c>
      <c r="V187" s="73"/>
      <c r="W187" s="67"/>
      <c r="X187" s="67"/>
      <c r="Y187" s="67"/>
      <c r="Z187" s="67"/>
      <c r="AA187" s="67"/>
      <c r="AB187" s="68"/>
      <c r="AC187" s="69"/>
      <c r="AD187" s="70"/>
      <c r="AE187" s="70"/>
      <c r="AF187" s="68"/>
      <c r="AG187" s="71"/>
      <c r="AH187" s="72"/>
      <c r="AI187" s="72"/>
      <c r="AJ187" s="72"/>
      <c r="AK187" s="72"/>
      <c r="AL187" s="72"/>
      <c r="AM187" s="72"/>
    </row>
    <row r="188" customHeight="1" spans="1:39">
      <c r="A188" s="67" t="s">
        <v>16872</v>
      </c>
      <c r="B188" s="67" t="s">
        <v>16870</v>
      </c>
      <c r="C188" s="67" t="s">
        <v>16873</v>
      </c>
      <c r="D188" s="67" t="s">
        <v>16396</v>
      </c>
      <c r="E188" s="67"/>
      <c r="F188" s="68">
        <v>15</v>
      </c>
      <c r="G188" s="69">
        <v>2</v>
      </c>
      <c r="H188" s="70">
        <f>SUMIFS(VENTAS[Cantidad],VENTAS[Código del producto Vendido],STOCK[[#This Row],[Code]])</f>
        <v>1</v>
      </c>
      <c r="I188" s="70">
        <f>STOCK[[#This Row],[Entradas]]-STOCK[[#This Row],[Salidas]]</f>
        <v>1</v>
      </c>
      <c r="J188" s="68">
        <f>STOCK[[#This Row],[Precio Final]]*10%</f>
        <v>1.5</v>
      </c>
      <c r="K188" s="71">
        <v>8</v>
      </c>
      <c r="L188" s="72">
        <v>0</v>
      </c>
      <c r="M188" s="72">
        <f>STOCK[[#This Row],[Costo Unitario (USD)]]+STOCK[[#This Row],[Costo Envío (USD)]]+STOCK[[#This Row],[Comisión 10%]]</f>
        <v>9.5</v>
      </c>
      <c r="N188" s="72">
        <f t="shared" si="6"/>
        <v>14.25</v>
      </c>
      <c r="O188" s="72">
        <f t="shared" si="7"/>
        <v>15</v>
      </c>
      <c r="P188" s="72">
        <f>STOCK[[#This Row],[Precio Final]]-STOCK[[#This Row],[Costo total]]</f>
        <v>5.5</v>
      </c>
      <c r="Q188" s="72">
        <f>STOCK[[#This Row],[Ganancia Unitaria]]*STOCK[[#This Row],[Salidas]]</f>
        <v>5.5</v>
      </c>
      <c r="R188" s="67"/>
      <c r="S188" s="67"/>
      <c r="T188" s="72">
        <f>STOCK[[#This Row],[Costo total]]*STOCK[[#This Row],[Entradas]]</f>
        <v>19</v>
      </c>
      <c r="U188" s="72">
        <f>STOCK[[#This Row],[Stock Actual]]*STOCK[[#This Row],[Costo total]]</f>
        <v>9.5</v>
      </c>
      <c r="V188" s="73"/>
      <c r="W188" s="67"/>
      <c r="X188" s="67"/>
      <c r="Y188" s="67"/>
      <c r="Z188" s="67"/>
      <c r="AA188" s="67"/>
      <c r="AB188" s="68"/>
      <c r="AC188" s="69"/>
      <c r="AD188" s="70"/>
      <c r="AE188" s="70"/>
      <c r="AF188" s="68"/>
      <c r="AG188" s="71"/>
      <c r="AH188" s="72"/>
      <c r="AI188" s="72"/>
      <c r="AJ188" s="72"/>
      <c r="AK188" s="72"/>
      <c r="AL188" s="72"/>
      <c r="AM188" s="72"/>
    </row>
    <row r="189" customHeight="1" spans="1:39">
      <c r="A189" s="67" t="s">
        <v>16874</v>
      </c>
      <c r="B189" s="67" t="s">
        <v>16461</v>
      </c>
      <c r="C189" s="67" t="s">
        <v>16875</v>
      </c>
      <c r="D189" s="67" t="s">
        <v>16475</v>
      </c>
      <c r="E189" s="67"/>
      <c r="F189" s="68">
        <v>15</v>
      </c>
      <c r="G189" s="69">
        <v>1</v>
      </c>
      <c r="H189" s="70">
        <f>SUMIFS(VENTAS[Cantidad],VENTAS[Código del producto Vendido],STOCK[[#This Row],[Code]])</f>
        <v>0</v>
      </c>
      <c r="I189" s="70">
        <f>STOCK[[#This Row],[Entradas]]-STOCK[[#This Row],[Salidas]]</f>
        <v>1</v>
      </c>
      <c r="J189" s="68">
        <f>STOCK[[#This Row],[Precio Final]]*10%</f>
        <v>1.5</v>
      </c>
      <c r="K189" s="71">
        <v>8</v>
      </c>
      <c r="L189" s="72">
        <v>0</v>
      </c>
      <c r="M189" s="72">
        <f>STOCK[[#This Row],[Costo Unitario (USD)]]+STOCK[[#This Row],[Costo Envío (USD)]]+STOCK[[#This Row],[Comisión 10%]]</f>
        <v>9.5</v>
      </c>
      <c r="N189" s="72">
        <f t="shared" si="6"/>
        <v>14.25</v>
      </c>
      <c r="O189" s="72">
        <f t="shared" si="7"/>
        <v>15</v>
      </c>
      <c r="P189" s="72">
        <f>STOCK[[#This Row],[Precio Final]]-STOCK[[#This Row],[Costo total]]</f>
        <v>5.5</v>
      </c>
      <c r="Q189" s="72">
        <f>STOCK[[#This Row],[Ganancia Unitaria]]*STOCK[[#This Row],[Salidas]]</f>
        <v>0</v>
      </c>
      <c r="R189" s="67"/>
      <c r="S189" s="67"/>
      <c r="T189" s="72">
        <f>STOCK[[#This Row],[Costo total]]*STOCK[[#This Row],[Entradas]]</f>
        <v>9.5</v>
      </c>
      <c r="U189" s="72">
        <f>STOCK[[#This Row],[Stock Actual]]*STOCK[[#This Row],[Costo total]]</f>
        <v>9.5</v>
      </c>
      <c r="V189" s="73"/>
      <c r="W189" s="67"/>
      <c r="X189" s="67"/>
      <c r="Y189" s="67"/>
      <c r="Z189" s="67"/>
      <c r="AA189" s="67"/>
      <c r="AB189" s="68"/>
      <c r="AC189" s="69"/>
      <c r="AD189" s="70"/>
      <c r="AE189" s="70"/>
      <c r="AF189" s="68"/>
      <c r="AG189" s="71"/>
      <c r="AH189" s="72"/>
      <c r="AI189" s="72"/>
      <c r="AJ189" s="72"/>
      <c r="AK189" s="72"/>
      <c r="AL189" s="72"/>
      <c r="AM189" s="72"/>
    </row>
    <row r="190" customHeight="1" spans="1:39">
      <c r="A190" s="67" t="s">
        <v>16876</v>
      </c>
      <c r="B190" s="67" t="s">
        <v>16870</v>
      </c>
      <c r="C190" s="67" t="s">
        <v>16877</v>
      </c>
      <c r="D190" s="67" t="s">
        <v>16396</v>
      </c>
      <c r="E190" s="67"/>
      <c r="F190" s="68">
        <v>15</v>
      </c>
      <c r="G190" s="69">
        <v>2</v>
      </c>
      <c r="H190" s="70">
        <f>SUMIFS(VENTAS[Cantidad],VENTAS[Código del producto Vendido],STOCK[[#This Row],[Code]])</f>
        <v>0</v>
      </c>
      <c r="I190" s="70">
        <f>STOCK[[#This Row],[Entradas]]-STOCK[[#This Row],[Salidas]]</f>
        <v>2</v>
      </c>
      <c r="J190" s="68">
        <f>STOCK[[#This Row],[Precio Final]]*10%</f>
        <v>1.5</v>
      </c>
      <c r="K190" s="71">
        <v>8</v>
      </c>
      <c r="L190" s="72">
        <v>0</v>
      </c>
      <c r="M190" s="72">
        <f>STOCK[[#This Row],[Costo Unitario (USD)]]+STOCK[[#This Row],[Costo Envío (USD)]]+STOCK[[#This Row],[Comisión 10%]]</f>
        <v>9.5</v>
      </c>
      <c r="N190" s="72">
        <f t="shared" si="6"/>
        <v>14.25</v>
      </c>
      <c r="O190" s="72">
        <f t="shared" si="7"/>
        <v>15</v>
      </c>
      <c r="P190" s="72">
        <f>STOCK[[#This Row],[Precio Final]]-STOCK[[#This Row],[Costo total]]</f>
        <v>5.5</v>
      </c>
      <c r="Q190" s="72">
        <f>STOCK[[#This Row],[Ganancia Unitaria]]*STOCK[[#This Row],[Salidas]]</f>
        <v>0</v>
      </c>
      <c r="R190" s="67"/>
      <c r="S190" s="67"/>
      <c r="T190" s="72">
        <f>STOCK[[#This Row],[Costo total]]*STOCK[[#This Row],[Entradas]]</f>
        <v>19</v>
      </c>
      <c r="U190" s="72">
        <f>STOCK[[#This Row],[Stock Actual]]*STOCK[[#This Row],[Costo total]]</f>
        <v>19</v>
      </c>
      <c r="V190" s="73"/>
      <c r="W190" s="67"/>
      <c r="X190" s="67"/>
      <c r="Y190" s="67"/>
      <c r="Z190" s="67"/>
      <c r="AA190" s="67"/>
      <c r="AB190" s="68"/>
      <c r="AC190" s="69"/>
      <c r="AD190" s="70"/>
      <c r="AE190" s="70"/>
      <c r="AF190" s="68"/>
      <c r="AG190" s="71"/>
      <c r="AH190" s="72"/>
      <c r="AI190" s="72"/>
      <c r="AJ190" s="72"/>
      <c r="AK190" s="72"/>
      <c r="AL190" s="72"/>
      <c r="AM190" s="72"/>
    </row>
    <row r="191" customHeight="1" spans="1:39">
      <c r="A191" s="67" t="s">
        <v>16878</v>
      </c>
      <c r="B191" s="67" t="s">
        <v>16511</v>
      </c>
      <c r="C191" s="67" t="s">
        <v>16879</v>
      </c>
      <c r="D191" s="67" t="s">
        <v>16404</v>
      </c>
      <c r="E191" s="67"/>
      <c r="F191" s="68">
        <v>15</v>
      </c>
      <c r="G191" s="69">
        <v>1</v>
      </c>
      <c r="H191" s="70">
        <f>SUMIFS(VENTAS[Cantidad],VENTAS[Código del producto Vendido],STOCK[[#This Row],[Code]])</f>
        <v>0</v>
      </c>
      <c r="I191" s="70">
        <f>STOCK[[#This Row],[Entradas]]-STOCK[[#This Row],[Salidas]]</f>
        <v>1</v>
      </c>
      <c r="J191" s="68">
        <f>STOCK[[#This Row],[Precio Final]]*10%</f>
        <v>1.5</v>
      </c>
      <c r="K191" s="71">
        <v>8</v>
      </c>
      <c r="L191" s="72">
        <v>0</v>
      </c>
      <c r="M191" s="72">
        <f>STOCK[[#This Row],[Costo Unitario (USD)]]+STOCK[[#This Row],[Costo Envío (USD)]]+STOCK[[#This Row],[Comisión 10%]]</f>
        <v>9.5</v>
      </c>
      <c r="N191" s="72">
        <f t="shared" si="6"/>
        <v>14.25</v>
      </c>
      <c r="O191" s="72">
        <f t="shared" si="7"/>
        <v>15</v>
      </c>
      <c r="P191" s="72">
        <f>STOCK[[#This Row],[Precio Final]]-STOCK[[#This Row],[Costo total]]</f>
        <v>5.5</v>
      </c>
      <c r="Q191" s="72">
        <f>STOCK[[#This Row],[Ganancia Unitaria]]*STOCK[[#This Row],[Salidas]]</f>
        <v>0</v>
      </c>
      <c r="R191" s="67"/>
      <c r="S191" s="67"/>
      <c r="T191" s="72">
        <f>STOCK[[#This Row],[Costo total]]*STOCK[[#This Row],[Entradas]]</f>
        <v>9.5</v>
      </c>
      <c r="U191" s="72">
        <f>STOCK[[#This Row],[Stock Actual]]*STOCK[[#This Row],[Costo total]]</f>
        <v>9.5</v>
      </c>
      <c r="V191" s="73"/>
      <c r="W191" s="67"/>
      <c r="X191" s="67"/>
      <c r="Y191" s="67"/>
      <c r="Z191" s="67"/>
      <c r="AA191" s="67"/>
      <c r="AB191" s="68"/>
      <c r="AC191" s="69"/>
      <c r="AD191" s="70"/>
      <c r="AE191" s="70"/>
      <c r="AF191" s="68"/>
      <c r="AG191" s="71"/>
      <c r="AH191" s="72"/>
      <c r="AI191" s="72"/>
      <c r="AJ191" s="72"/>
      <c r="AK191" s="72"/>
      <c r="AL191" s="72"/>
      <c r="AM191" s="72"/>
    </row>
    <row r="192" customHeight="1" spans="1:39">
      <c r="A192" s="67" t="s">
        <v>16880</v>
      </c>
      <c r="B192" s="67" t="s">
        <v>16870</v>
      </c>
      <c r="C192" s="67" t="s">
        <v>16881</v>
      </c>
      <c r="D192" s="67" t="s">
        <v>16396</v>
      </c>
      <c r="E192" s="67"/>
      <c r="F192" s="68">
        <v>15</v>
      </c>
      <c r="G192" s="69">
        <v>1</v>
      </c>
      <c r="H192" s="70">
        <f>SUMIFS(VENTAS[Cantidad],VENTAS[Código del producto Vendido],STOCK[[#This Row],[Code]])</f>
        <v>0</v>
      </c>
      <c r="I192" s="70">
        <f>STOCK[[#This Row],[Entradas]]-STOCK[[#This Row],[Salidas]]</f>
        <v>1</v>
      </c>
      <c r="J192" s="68">
        <f>STOCK[[#This Row],[Precio Final]]*10%</f>
        <v>1.5</v>
      </c>
      <c r="K192" s="71">
        <v>8</v>
      </c>
      <c r="L192" s="72">
        <v>0</v>
      </c>
      <c r="M192" s="72">
        <f>STOCK[[#This Row],[Costo Unitario (USD)]]+STOCK[[#This Row],[Costo Envío (USD)]]+STOCK[[#This Row],[Comisión 10%]]</f>
        <v>9.5</v>
      </c>
      <c r="N192" s="72">
        <f t="shared" si="6"/>
        <v>14.25</v>
      </c>
      <c r="O192" s="72">
        <f t="shared" si="7"/>
        <v>15</v>
      </c>
      <c r="P192" s="72">
        <f>STOCK[[#This Row],[Precio Final]]-STOCK[[#This Row],[Costo total]]</f>
        <v>5.5</v>
      </c>
      <c r="Q192" s="72">
        <f>STOCK[[#This Row],[Ganancia Unitaria]]*STOCK[[#This Row],[Salidas]]</f>
        <v>0</v>
      </c>
      <c r="R192" s="67"/>
      <c r="S192" s="67"/>
      <c r="T192" s="72">
        <f>STOCK[[#This Row],[Costo total]]*STOCK[[#This Row],[Entradas]]</f>
        <v>9.5</v>
      </c>
      <c r="U192" s="72">
        <f>STOCK[[#This Row],[Stock Actual]]*STOCK[[#This Row],[Costo total]]</f>
        <v>9.5</v>
      </c>
      <c r="V192" s="73"/>
      <c r="W192" s="67"/>
      <c r="X192" s="67"/>
      <c r="Y192" s="67"/>
      <c r="Z192" s="67"/>
      <c r="AA192" s="67"/>
      <c r="AB192" s="68"/>
      <c r="AC192" s="69"/>
      <c r="AD192" s="70"/>
      <c r="AE192" s="70"/>
      <c r="AF192" s="68"/>
      <c r="AG192" s="71"/>
      <c r="AH192" s="72"/>
      <c r="AI192" s="72"/>
      <c r="AJ192" s="72"/>
      <c r="AK192" s="72"/>
      <c r="AL192" s="72"/>
      <c r="AM192" s="72"/>
    </row>
    <row r="193" customHeight="1" spans="1:39">
      <c r="A193" s="67" t="s">
        <v>16882</v>
      </c>
      <c r="B193" s="67" t="s">
        <v>16511</v>
      </c>
      <c r="C193" s="67" t="s">
        <v>16883</v>
      </c>
      <c r="D193" s="67" t="s">
        <v>16408</v>
      </c>
      <c r="E193" s="67"/>
      <c r="F193" s="68">
        <v>15</v>
      </c>
      <c r="G193" s="69">
        <v>1</v>
      </c>
      <c r="H193" s="70">
        <f>SUMIFS(VENTAS[Cantidad],VENTAS[Código del producto Vendido],STOCK[[#This Row],[Code]])</f>
        <v>0</v>
      </c>
      <c r="I193" s="70">
        <f>STOCK[[#This Row],[Entradas]]-STOCK[[#This Row],[Salidas]]</f>
        <v>1</v>
      </c>
      <c r="J193" s="68">
        <f>STOCK[[#This Row],[Precio Final]]*10%</f>
        <v>1.5</v>
      </c>
      <c r="K193" s="71">
        <v>8</v>
      </c>
      <c r="L193" s="72">
        <v>0</v>
      </c>
      <c r="M193" s="72">
        <f>STOCK[[#This Row],[Costo Unitario (USD)]]+STOCK[[#This Row],[Costo Envío (USD)]]+STOCK[[#This Row],[Comisión 10%]]</f>
        <v>9.5</v>
      </c>
      <c r="N193" s="72">
        <f t="shared" si="6"/>
        <v>14.25</v>
      </c>
      <c r="O193" s="72">
        <f t="shared" si="7"/>
        <v>15</v>
      </c>
      <c r="P193" s="72">
        <f>STOCK[[#This Row],[Precio Final]]-STOCK[[#This Row],[Costo total]]</f>
        <v>5.5</v>
      </c>
      <c r="Q193" s="72">
        <f>STOCK[[#This Row],[Ganancia Unitaria]]*STOCK[[#This Row],[Salidas]]</f>
        <v>0</v>
      </c>
      <c r="R193" s="67"/>
      <c r="S193" s="67"/>
      <c r="T193" s="72">
        <f>STOCK[[#This Row],[Costo total]]*STOCK[[#This Row],[Entradas]]</f>
        <v>9.5</v>
      </c>
      <c r="U193" s="72">
        <f>STOCK[[#This Row],[Stock Actual]]*STOCK[[#This Row],[Costo total]]</f>
        <v>9.5</v>
      </c>
      <c r="V193" s="73"/>
      <c r="W193" s="67"/>
      <c r="X193" s="67"/>
      <c r="Y193" s="67"/>
      <c r="Z193" s="67"/>
      <c r="AA193" s="67"/>
      <c r="AB193" s="68"/>
      <c r="AC193" s="69"/>
      <c r="AD193" s="70"/>
      <c r="AE193" s="70"/>
      <c r="AF193" s="68"/>
      <c r="AG193" s="71"/>
      <c r="AH193" s="72"/>
      <c r="AI193" s="72"/>
      <c r="AJ193" s="72"/>
      <c r="AK193" s="72"/>
      <c r="AL193" s="72"/>
      <c r="AM193" s="72"/>
    </row>
    <row r="194" customHeight="1" spans="1:39">
      <c r="A194" s="67" t="s">
        <v>16884</v>
      </c>
      <c r="B194" s="67" t="s">
        <v>16522</v>
      </c>
      <c r="C194" s="67" t="s">
        <v>16885</v>
      </c>
      <c r="D194" s="67" t="s">
        <v>16404</v>
      </c>
      <c r="E194" s="67"/>
      <c r="F194" s="68">
        <v>25</v>
      </c>
      <c r="G194" s="69">
        <v>1</v>
      </c>
      <c r="H194" s="70">
        <f>SUMIFS(VENTAS[Cantidad],VENTAS[Código del producto Vendido],STOCK[[#This Row],[Code]])</f>
        <v>0</v>
      </c>
      <c r="I194" s="70">
        <f>STOCK[[#This Row],[Entradas]]-STOCK[[#This Row],[Salidas]]</f>
        <v>1</v>
      </c>
      <c r="J194" s="68">
        <f>STOCK[[#This Row],[Precio Final]]*10%</f>
        <v>2.5</v>
      </c>
      <c r="K194" s="71">
        <v>6</v>
      </c>
      <c r="L194" s="72">
        <v>0</v>
      </c>
      <c r="M194" s="72">
        <f>STOCK[[#This Row],[Costo Unitario (USD)]]+STOCK[[#This Row],[Costo Envío (USD)]]+STOCK[[#This Row],[Comisión 10%]]</f>
        <v>8.5</v>
      </c>
      <c r="N194" s="72">
        <f t="shared" si="6"/>
        <v>12.75</v>
      </c>
      <c r="O194" s="72">
        <f t="shared" si="7"/>
        <v>25</v>
      </c>
      <c r="P194" s="72">
        <f>STOCK[[#This Row],[Precio Final]]-STOCK[[#This Row],[Costo total]]</f>
        <v>16.5</v>
      </c>
      <c r="Q194" s="72">
        <f>STOCK[[#This Row],[Ganancia Unitaria]]*STOCK[[#This Row],[Salidas]]</f>
        <v>0</v>
      </c>
      <c r="R194" s="67"/>
      <c r="S194" s="67"/>
      <c r="T194" s="72">
        <f>STOCK[[#This Row],[Costo total]]*STOCK[[#This Row],[Entradas]]</f>
        <v>8.5</v>
      </c>
      <c r="U194" s="72">
        <f>STOCK[[#This Row],[Stock Actual]]*STOCK[[#This Row],[Costo total]]</f>
        <v>8.5</v>
      </c>
      <c r="V194" s="73"/>
      <c r="W194" s="67"/>
      <c r="X194" s="67"/>
      <c r="Y194" s="67"/>
      <c r="Z194" s="67"/>
      <c r="AA194" s="67"/>
      <c r="AB194" s="68"/>
      <c r="AC194" s="69"/>
      <c r="AD194" s="70"/>
      <c r="AE194" s="70"/>
      <c r="AF194" s="68"/>
      <c r="AG194" s="71"/>
      <c r="AH194" s="72"/>
      <c r="AI194" s="72"/>
      <c r="AJ194" s="72"/>
      <c r="AK194" s="72"/>
      <c r="AL194" s="72"/>
      <c r="AM194" s="72"/>
    </row>
    <row r="195" customHeight="1" spans="1:39">
      <c r="A195" s="67" t="s">
        <v>16886</v>
      </c>
      <c r="B195" s="67" t="s">
        <v>16447</v>
      </c>
      <c r="C195" s="67" t="s">
        <v>16887</v>
      </c>
      <c r="D195" s="67" t="s">
        <v>16408</v>
      </c>
      <c r="E195" s="67"/>
      <c r="F195" s="68">
        <v>15</v>
      </c>
      <c r="G195" s="69">
        <v>1</v>
      </c>
      <c r="H195" s="70">
        <f>SUMIFS(VENTAS[Cantidad],VENTAS[Código del producto Vendido],STOCK[[#This Row],[Code]])</f>
        <v>0</v>
      </c>
      <c r="I195" s="70">
        <f>STOCK[[#This Row],[Entradas]]-STOCK[[#This Row],[Salidas]]</f>
        <v>1</v>
      </c>
      <c r="J195" s="68">
        <f>STOCK[[#This Row],[Precio Final]]*10%</f>
        <v>1.5</v>
      </c>
      <c r="K195" s="71">
        <v>10</v>
      </c>
      <c r="L195" s="72">
        <v>0</v>
      </c>
      <c r="M195" s="72">
        <f>STOCK[[#This Row],[Costo Unitario (USD)]]+STOCK[[#This Row],[Costo Envío (USD)]]+STOCK[[#This Row],[Comisión 10%]]</f>
        <v>11.5</v>
      </c>
      <c r="N195" s="72">
        <f t="shared" si="6"/>
        <v>17.25</v>
      </c>
      <c r="O195" s="72">
        <f t="shared" si="7"/>
        <v>15</v>
      </c>
      <c r="P195" s="72">
        <f>STOCK[[#This Row],[Precio Final]]-STOCK[[#This Row],[Costo total]]</f>
        <v>3.5</v>
      </c>
      <c r="Q195" s="72">
        <f>STOCK[[#This Row],[Ganancia Unitaria]]*STOCK[[#This Row],[Salidas]]</f>
        <v>0</v>
      </c>
      <c r="R195" s="67"/>
      <c r="S195" s="67"/>
      <c r="T195" s="72">
        <f>STOCK[[#This Row],[Costo total]]*STOCK[[#This Row],[Entradas]]</f>
        <v>11.5</v>
      </c>
      <c r="U195" s="72">
        <f>STOCK[[#This Row],[Stock Actual]]*STOCK[[#This Row],[Costo total]]</f>
        <v>11.5</v>
      </c>
      <c r="V195" s="73"/>
      <c r="W195" s="67"/>
      <c r="X195" s="67"/>
      <c r="Y195" s="67"/>
      <c r="Z195" s="67"/>
      <c r="AA195" s="67"/>
      <c r="AB195" s="68"/>
      <c r="AC195" s="69"/>
      <c r="AD195" s="70"/>
      <c r="AE195" s="70"/>
      <c r="AF195" s="68"/>
      <c r="AG195" s="71"/>
      <c r="AH195" s="72"/>
      <c r="AI195" s="72"/>
      <c r="AJ195" s="72"/>
      <c r="AK195" s="72"/>
      <c r="AL195" s="72"/>
      <c r="AM195" s="72"/>
    </row>
    <row r="196" customHeight="1" spans="1:39">
      <c r="A196" s="67" t="s">
        <v>16888</v>
      </c>
      <c r="B196" s="67" t="s">
        <v>16447</v>
      </c>
      <c r="C196" s="67" t="s">
        <v>16889</v>
      </c>
      <c r="D196" s="67" t="s">
        <v>16408</v>
      </c>
      <c r="E196" s="67"/>
      <c r="F196" s="68">
        <v>15</v>
      </c>
      <c r="G196" s="69">
        <v>1</v>
      </c>
      <c r="H196" s="70">
        <f>SUMIFS(VENTAS[Cantidad],VENTAS[Código del producto Vendido],STOCK[[#This Row],[Code]])</f>
        <v>0</v>
      </c>
      <c r="I196" s="70">
        <f>STOCK[[#This Row],[Entradas]]-STOCK[[#This Row],[Salidas]]</f>
        <v>1</v>
      </c>
      <c r="J196" s="68">
        <f>STOCK[[#This Row],[Precio Final]]*10%</f>
        <v>1.5</v>
      </c>
      <c r="K196" s="71">
        <v>10</v>
      </c>
      <c r="L196" s="72">
        <v>0</v>
      </c>
      <c r="M196" s="72">
        <f>STOCK[[#This Row],[Costo Unitario (USD)]]+STOCK[[#This Row],[Costo Envío (USD)]]+STOCK[[#This Row],[Comisión 10%]]</f>
        <v>11.5</v>
      </c>
      <c r="N196" s="72">
        <f t="shared" si="6"/>
        <v>17.25</v>
      </c>
      <c r="O196" s="72">
        <f t="shared" si="7"/>
        <v>15</v>
      </c>
      <c r="P196" s="72">
        <f>STOCK[[#This Row],[Precio Final]]-STOCK[[#This Row],[Costo total]]</f>
        <v>3.5</v>
      </c>
      <c r="Q196" s="72">
        <f>STOCK[[#This Row],[Ganancia Unitaria]]*STOCK[[#This Row],[Salidas]]</f>
        <v>0</v>
      </c>
      <c r="R196" s="67"/>
      <c r="S196" s="67"/>
      <c r="T196" s="72">
        <f>STOCK[[#This Row],[Costo total]]*STOCK[[#This Row],[Entradas]]</f>
        <v>11.5</v>
      </c>
      <c r="U196" s="72">
        <f>STOCK[[#This Row],[Stock Actual]]*STOCK[[#This Row],[Costo total]]</f>
        <v>11.5</v>
      </c>
      <c r="V196" s="73"/>
      <c r="W196" s="67"/>
      <c r="X196" s="67"/>
      <c r="Y196" s="67"/>
      <c r="Z196" s="67"/>
      <c r="AA196" s="67"/>
      <c r="AB196" s="68"/>
      <c r="AC196" s="69"/>
      <c r="AD196" s="70"/>
      <c r="AE196" s="70"/>
      <c r="AF196" s="68"/>
      <c r="AG196" s="71"/>
      <c r="AH196" s="72"/>
      <c r="AI196" s="72"/>
      <c r="AJ196" s="72"/>
      <c r="AK196" s="72"/>
      <c r="AL196" s="72"/>
      <c r="AM196" s="72"/>
    </row>
    <row r="197" customHeight="1" spans="1:39">
      <c r="A197" s="67" t="s">
        <v>16890</v>
      </c>
      <c r="B197" s="67" t="s">
        <v>16447</v>
      </c>
      <c r="C197" s="67" t="s">
        <v>16891</v>
      </c>
      <c r="D197" s="67" t="s">
        <v>16408</v>
      </c>
      <c r="E197" s="67"/>
      <c r="F197" s="68">
        <v>30</v>
      </c>
      <c r="G197" s="69">
        <v>1</v>
      </c>
      <c r="H197" s="70">
        <f>SUMIFS(VENTAS[Cantidad],VENTAS[Código del producto Vendido],STOCK[[#This Row],[Code]])</f>
        <v>1</v>
      </c>
      <c r="I197" s="70">
        <f>STOCK[[#This Row],[Entradas]]-STOCK[[#This Row],[Salidas]]</f>
        <v>0</v>
      </c>
      <c r="J197" s="68">
        <f>STOCK[[#This Row],[Precio Final]]*10%</f>
        <v>3</v>
      </c>
      <c r="K197" s="71">
        <v>12</v>
      </c>
      <c r="L197" s="72">
        <v>0</v>
      </c>
      <c r="M197" s="72">
        <f>STOCK[[#This Row],[Costo Unitario (USD)]]+STOCK[[#This Row],[Costo Envío (USD)]]+STOCK[[#This Row],[Comisión 10%]]</f>
        <v>15</v>
      </c>
      <c r="N197" s="72">
        <f t="shared" si="6"/>
        <v>22.5</v>
      </c>
      <c r="O197" s="72">
        <f t="shared" si="7"/>
        <v>30</v>
      </c>
      <c r="P197" s="72">
        <f>STOCK[[#This Row],[Precio Final]]-STOCK[[#This Row],[Costo total]]</f>
        <v>15</v>
      </c>
      <c r="Q197" s="72">
        <f>STOCK[[#This Row],[Ganancia Unitaria]]*STOCK[[#This Row],[Salidas]]</f>
        <v>15</v>
      </c>
      <c r="R197" s="67"/>
      <c r="S197" s="67"/>
      <c r="T197" s="72">
        <f>STOCK[[#This Row],[Costo total]]*STOCK[[#This Row],[Entradas]]</f>
        <v>15</v>
      </c>
      <c r="U197" s="72">
        <f>STOCK[[#This Row],[Stock Actual]]*STOCK[[#This Row],[Costo total]]</f>
        <v>0</v>
      </c>
      <c r="V197" s="73"/>
      <c r="W197" s="67"/>
      <c r="X197" s="67"/>
      <c r="Y197" s="67"/>
      <c r="Z197" s="67"/>
      <c r="AA197" s="67"/>
      <c r="AB197" s="68"/>
      <c r="AC197" s="69"/>
      <c r="AD197" s="70"/>
      <c r="AE197" s="70"/>
      <c r="AF197" s="68"/>
      <c r="AG197" s="71"/>
      <c r="AH197" s="72"/>
      <c r="AI197" s="72"/>
      <c r="AJ197" s="72"/>
      <c r="AK197" s="72"/>
      <c r="AL197" s="72"/>
      <c r="AM197" s="72"/>
    </row>
    <row r="198" customHeight="1" spans="1:39">
      <c r="A198" s="67" t="s">
        <v>16892</v>
      </c>
      <c r="B198" s="67" t="s">
        <v>16893</v>
      </c>
      <c r="C198" s="67" t="s">
        <v>16894</v>
      </c>
      <c r="D198" s="67" t="s">
        <v>16418</v>
      </c>
      <c r="E198" s="67"/>
      <c r="F198" s="68">
        <v>3</v>
      </c>
      <c r="G198" s="69">
        <v>4</v>
      </c>
      <c r="H198" s="70">
        <f>SUMIFS(VENTAS[Cantidad],VENTAS[Código del producto Vendido],STOCK[[#This Row],[Code]])</f>
        <v>2</v>
      </c>
      <c r="I198" s="70">
        <f>STOCK[[#This Row],[Entradas]]-STOCK[[#This Row],[Salidas]]</f>
        <v>2</v>
      </c>
      <c r="J198" s="68">
        <f>STOCK[[#This Row],[Precio Final]]*10%</f>
        <v>0.3</v>
      </c>
      <c r="K198" s="71">
        <v>0.86</v>
      </c>
      <c r="L198" s="72">
        <v>0</v>
      </c>
      <c r="M198" s="72">
        <f>STOCK[[#This Row],[Costo Unitario (USD)]]+STOCK[[#This Row],[Costo Envío (USD)]]+STOCK[[#This Row],[Comisión 10%]]</f>
        <v>1.16</v>
      </c>
      <c r="N198" s="72">
        <f t="shared" si="6"/>
        <v>1.74</v>
      </c>
      <c r="O198" s="72">
        <f t="shared" si="7"/>
        <v>3</v>
      </c>
      <c r="P198" s="72">
        <f>STOCK[[#This Row],[Precio Final]]-STOCK[[#This Row],[Costo total]]</f>
        <v>1.84</v>
      </c>
      <c r="Q198" s="72">
        <f>STOCK[[#This Row],[Ganancia Unitaria]]*STOCK[[#This Row],[Salidas]]</f>
        <v>3.68</v>
      </c>
      <c r="R198" s="67"/>
      <c r="S198" s="67"/>
      <c r="T198" s="72">
        <f>STOCK[[#This Row],[Costo total]]*STOCK[[#This Row],[Entradas]]</f>
        <v>4.64</v>
      </c>
      <c r="U198" s="72">
        <f>STOCK[[#This Row],[Stock Actual]]*STOCK[[#This Row],[Costo total]]</f>
        <v>2.32</v>
      </c>
      <c r="V198" s="73"/>
      <c r="W198" s="67"/>
      <c r="X198" s="67"/>
      <c r="Y198" s="67"/>
      <c r="Z198" s="67"/>
      <c r="AA198" s="67"/>
      <c r="AB198" s="68"/>
      <c r="AC198" s="69"/>
      <c r="AD198" s="70"/>
      <c r="AE198" s="70"/>
      <c r="AF198" s="68"/>
      <c r="AG198" s="71"/>
      <c r="AH198" s="72"/>
      <c r="AI198" s="72"/>
      <c r="AJ198" s="72"/>
      <c r="AK198" s="72"/>
      <c r="AL198" s="72"/>
      <c r="AM198" s="72"/>
    </row>
    <row r="199" customHeight="1" spans="1:39">
      <c r="A199" s="67" t="s">
        <v>16895</v>
      </c>
      <c r="B199" s="67" t="s">
        <v>16893</v>
      </c>
      <c r="C199" s="67" t="s">
        <v>16896</v>
      </c>
      <c r="D199" s="67" t="s">
        <v>16418</v>
      </c>
      <c r="E199" s="67"/>
      <c r="F199" s="68">
        <v>3</v>
      </c>
      <c r="G199" s="69">
        <v>3</v>
      </c>
      <c r="H199" s="70">
        <f>SUMIFS(VENTAS[Cantidad],VENTAS[Código del producto Vendido],STOCK[[#This Row],[Code]])</f>
        <v>1</v>
      </c>
      <c r="I199" s="70">
        <f>STOCK[[#This Row],[Entradas]]-STOCK[[#This Row],[Salidas]]</f>
        <v>2</v>
      </c>
      <c r="J199" s="68">
        <f>STOCK[[#This Row],[Precio Final]]*10%</f>
        <v>0.3</v>
      </c>
      <c r="K199" s="71">
        <v>0.86</v>
      </c>
      <c r="L199" s="72">
        <v>0</v>
      </c>
      <c r="M199" s="72">
        <f>STOCK[[#This Row],[Costo Unitario (USD)]]+STOCK[[#This Row],[Costo Envío (USD)]]+STOCK[[#This Row],[Comisión 10%]]</f>
        <v>1.16</v>
      </c>
      <c r="N199" s="72">
        <f t="shared" ref="N199:N228" si="8">M199*1.5</f>
        <v>1.74</v>
      </c>
      <c r="O199" s="72">
        <f t="shared" ref="O199:O228" si="9">F199</f>
        <v>3</v>
      </c>
      <c r="P199" s="72">
        <f>STOCK[[#This Row],[Precio Final]]-STOCK[[#This Row],[Costo total]]</f>
        <v>1.84</v>
      </c>
      <c r="Q199" s="72">
        <f>STOCK[[#This Row],[Ganancia Unitaria]]*STOCK[[#This Row],[Salidas]]</f>
        <v>1.84</v>
      </c>
      <c r="R199" s="67"/>
      <c r="S199" s="67"/>
      <c r="T199" s="72">
        <f>STOCK[[#This Row],[Costo total]]*STOCK[[#This Row],[Entradas]]</f>
        <v>3.48</v>
      </c>
      <c r="U199" s="72">
        <f>STOCK[[#This Row],[Stock Actual]]*STOCK[[#This Row],[Costo total]]</f>
        <v>2.32</v>
      </c>
      <c r="V199" s="73"/>
      <c r="W199" s="67"/>
      <c r="X199" s="67"/>
      <c r="Y199" s="67"/>
      <c r="Z199" s="67"/>
      <c r="AA199" s="67"/>
      <c r="AB199" s="68"/>
      <c r="AC199" s="69"/>
      <c r="AD199" s="70"/>
      <c r="AE199" s="70"/>
      <c r="AF199" s="68"/>
      <c r="AG199" s="71"/>
      <c r="AH199" s="72"/>
      <c r="AI199" s="72"/>
      <c r="AJ199" s="72"/>
      <c r="AK199" s="72"/>
      <c r="AL199" s="72"/>
      <c r="AM199" s="72"/>
    </row>
    <row r="200" customHeight="1" spans="1:39">
      <c r="A200" s="67" t="s">
        <v>16897</v>
      </c>
      <c r="B200" s="67" t="s">
        <v>16898</v>
      </c>
      <c r="C200" s="67" t="s">
        <v>16899</v>
      </c>
      <c r="D200" s="67" t="s">
        <v>16404</v>
      </c>
      <c r="E200" s="67"/>
      <c r="F200" s="68">
        <v>2.5</v>
      </c>
      <c r="G200" s="69">
        <v>2</v>
      </c>
      <c r="H200" s="70">
        <f>SUMIFS(VENTAS[Cantidad],VENTAS[Código del producto Vendido],STOCK[[#This Row],[Code]])</f>
        <v>0</v>
      </c>
      <c r="I200" s="70">
        <f>STOCK[[#This Row],[Entradas]]-STOCK[[#This Row],[Salidas]]</f>
        <v>2</v>
      </c>
      <c r="J200" s="68">
        <f>STOCK[[#This Row],[Precio Final]]*10%</f>
        <v>0.25</v>
      </c>
      <c r="K200" s="71">
        <v>0.86</v>
      </c>
      <c r="L200" s="72">
        <v>0</v>
      </c>
      <c r="M200" s="72">
        <f>STOCK[[#This Row],[Costo Unitario (USD)]]+STOCK[[#This Row],[Costo Envío (USD)]]+STOCK[[#This Row],[Comisión 10%]]</f>
        <v>1.11</v>
      </c>
      <c r="N200" s="72">
        <f t="shared" si="8"/>
        <v>1.665</v>
      </c>
      <c r="O200" s="72">
        <f t="shared" si="9"/>
        <v>2.5</v>
      </c>
      <c r="P200" s="72">
        <f>STOCK[[#This Row],[Precio Final]]-STOCK[[#This Row],[Costo total]]</f>
        <v>1.39</v>
      </c>
      <c r="Q200" s="72">
        <f>STOCK[[#This Row],[Ganancia Unitaria]]*STOCK[[#This Row],[Salidas]]</f>
        <v>0</v>
      </c>
      <c r="R200" s="67"/>
      <c r="S200" s="67"/>
      <c r="T200" s="72">
        <f>STOCK[[#This Row],[Costo total]]*STOCK[[#This Row],[Entradas]]</f>
        <v>2.22</v>
      </c>
      <c r="U200" s="72">
        <f>STOCK[[#This Row],[Stock Actual]]*STOCK[[#This Row],[Costo total]]</f>
        <v>2.22</v>
      </c>
      <c r="V200" s="73"/>
      <c r="W200" s="67"/>
      <c r="X200" s="67"/>
      <c r="Y200" s="67"/>
      <c r="Z200" s="67"/>
      <c r="AA200" s="67"/>
      <c r="AB200" s="68"/>
      <c r="AC200" s="69"/>
      <c r="AD200" s="70"/>
      <c r="AE200" s="70"/>
      <c r="AF200" s="68"/>
      <c r="AG200" s="71"/>
      <c r="AH200" s="72"/>
      <c r="AI200" s="72"/>
      <c r="AJ200" s="72"/>
      <c r="AK200" s="72"/>
      <c r="AL200" s="72"/>
      <c r="AM200" s="72"/>
    </row>
    <row r="201" customHeight="1" spans="1:39">
      <c r="A201" s="67" t="s">
        <v>16900</v>
      </c>
      <c r="B201" s="67" t="s">
        <v>16898</v>
      </c>
      <c r="C201" s="67" t="s">
        <v>16901</v>
      </c>
      <c r="D201" s="67" t="s">
        <v>16404</v>
      </c>
      <c r="E201" s="67"/>
      <c r="F201" s="68">
        <v>2.5</v>
      </c>
      <c r="G201" s="69">
        <v>1</v>
      </c>
      <c r="H201" s="70">
        <f>SUMIFS(VENTAS[Cantidad],VENTAS[Código del producto Vendido],STOCK[[#This Row],[Code]])</f>
        <v>0</v>
      </c>
      <c r="I201" s="70">
        <f>STOCK[[#This Row],[Entradas]]-STOCK[[#This Row],[Salidas]]</f>
        <v>1</v>
      </c>
      <c r="J201" s="68">
        <f>STOCK[[#This Row],[Precio Final]]*10%</f>
        <v>0.25</v>
      </c>
      <c r="K201" s="71">
        <v>0.86</v>
      </c>
      <c r="L201" s="72">
        <v>0</v>
      </c>
      <c r="M201" s="72">
        <f>STOCK[[#This Row],[Costo Unitario (USD)]]+STOCK[[#This Row],[Costo Envío (USD)]]+STOCK[[#This Row],[Comisión 10%]]</f>
        <v>1.11</v>
      </c>
      <c r="N201" s="72">
        <f t="shared" si="8"/>
        <v>1.665</v>
      </c>
      <c r="O201" s="72">
        <f t="shared" si="9"/>
        <v>2.5</v>
      </c>
      <c r="P201" s="72">
        <f>STOCK[[#This Row],[Precio Final]]-STOCK[[#This Row],[Costo total]]</f>
        <v>1.39</v>
      </c>
      <c r="Q201" s="72">
        <f>STOCK[[#This Row],[Ganancia Unitaria]]*STOCK[[#This Row],[Salidas]]</f>
        <v>0</v>
      </c>
      <c r="R201" s="67"/>
      <c r="S201" s="67"/>
      <c r="T201" s="72">
        <f>STOCK[[#This Row],[Costo total]]*STOCK[[#This Row],[Entradas]]</f>
        <v>1.11</v>
      </c>
      <c r="U201" s="72">
        <f>STOCK[[#This Row],[Stock Actual]]*STOCK[[#This Row],[Costo total]]</f>
        <v>1.11</v>
      </c>
      <c r="V201" s="73"/>
      <c r="W201" s="67"/>
      <c r="X201" s="67"/>
      <c r="Y201" s="67"/>
      <c r="Z201" s="67"/>
      <c r="AA201" s="67"/>
      <c r="AB201" s="68"/>
      <c r="AC201" s="69"/>
      <c r="AD201" s="70"/>
      <c r="AE201" s="70"/>
      <c r="AF201" s="68"/>
      <c r="AG201" s="71"/>
      <c r="AH201" s="72"/>
      <c r="AI201" s="72"/>
      <c r="AJ201" s="72"/>
      <c r="AK201" s="72"/>
      <c r="AL201" s="72"/>
      <c r="AM201" s="72"/>
    </row>
    <row r="202" customHeight="1" spans="1:39">
      <c r="A202" s="67" t="s">
        <v>16902</v>
      </c>
      <c r="B202" s="67" t="s">
        <v>16903</v>
      </c>
      <c r="C202" s="67" t="s">
        <v>16904</v>
      </c>
      <c r="D202" s="67" t="s">
        <v>16418</v>
      </c>
      <c r="E202" s="67"/>
      <c r="F202" s="68">
        <v>3.5</v>
      </c>
      <c r="G202" s="69">
        <v>1</v>
      </c>
      <c r="H202" s="70">
        <f>SUMIFS(VENTAS[Cantidad],VENTAS[Código del producto Vendido],STOCK[[#This Row],[Code]])</f>
        <v>0</v>
      </c>
      <c r="I202" s="70">
        <f>STOCK[[#This Row],[Entradas]]-STOCK[[#This Row],[Salidas]]</f>
        <v>1</v>
      </c>
      <c r="J202" s="68">
        <f>STOCK[[#This Row],[Precio Final]]*10%</f>
        <v>0.35</v>
      </c>
      <c r="K202" s="71">
        <v>2</v>
      </c>
      <c r="L202" s="72">
        <v>0</v>
      </c>
      <c r="M202" s="72">
        <f>STOCK[[#This Row],[Costo Unitario (USD)]]+STOCK[[#This Row],[Costo Envío (USD)]]+STOCK[[#This Row],[Comisión 10%]]</f>
        <v>2.35</v>
      </c>
      <c r="N202" s="72">
        <f t="shared" si="8"/>
        <v>3.525</v>
      </c>
      <c r="O202" s="72">
        <f t="shared" si="9"/>
        <v>3.5</v>
      </c>
      <c r="P202" s="72">
        <f>STOCK[[#This Row],[Precio Final]]-STOCK[[#This Row],[Costo total]]</f>
        <v>1.15</v>
      </c>
      <c r="Q202" s="72">
        <f>STOCK[[#This Row],[Ganancia Unitaria]]*STOCK[[#This Row],[Salidas]]</f>
        <v>0</v>
      </c>
      <c r="R202" s="67"/>
      <c r="S202" s="67"/>
      <c r="T202" s="72">
        <f>STOCK[[#This Row],[Costo total]]*STOCK[[#This Row],[Entradas]]</f>
        <v>2.35</v>
      </c>
      <c r="U202" s="72">
        <f>STOCK[[#This Row],[Stock Actual]]*STOCK[[#This Row],[Costo total]]</f>
        <v>2.35</v>
      </c>
      <c r="V202" s="73"/>
      <c r="W202" s="67"/>
      <c r="X202" s="67"/>
      <c r="Y202" s="67"/>
      <c r="Z202" s="67"/>
      <c r="AA202" s="67"/>
      <c r="AB202" s="68"/>
      <c r="AC202" s="69"/>
      <c r="AD202" s="70"/>
      <c r="AE202" s="70"/>
      <c r="AF202" s="68"/>
      <c r="AG202" s="71"/>
      <c r="AH202" s="72"/>
      <c r="AI202" s="72"/>
      <c r="AJ202" s="72"/>
      <c r="AK202" s="72"/>
      <c r="AL202" s="72"/>
      <c r="AM202" s="72"/>
    </row>
    <row r="203" customHeight="1" spans="1:39">
      <c r="A203" s="67" t="s">
        <v>16905</v>
      </c>
      <c r="B203" s="67" t="s">
        <v>16903</v>
      </c>
      <c r="C203" s="67" t="s">
        <v>16906</v>
      </c>
      <c r="D203" s="67" t="s">
        <v>16418</v>
      </c>
      <c r="E203" s="67"/>
      <c r="F203" s="68">
        <v>5</v>
      </c>
      <c r="G203" s="69">
        <v>2</v>
      </c>
      <c r="H203" s="70">
        <f>SUMIFS(VENTAS[Cantidad],VENTAS[Código del producto Vendido],STOCK[[#This Row],[Code]])</f>
        <v>1</v>
      </c>
      <c r="I203" s="70">
        <f>STOCK[[#This Row],[Entradas]]-STOCK[[#This Row],[Salidas]]</f>
        <v>1</v>
      </c>
      <c r="J203" s="68">
        <f>STOCK[[#This Row],[Precio Final]]*10%</f>
        <v>0.5</v>
      </c>
      <c r="K203" s="71">
        <v>2</v>
      </c>
      <c r="L203" s="72">
        <v>0</v>
      </c>
      <c r="M203" s="72">
        <f>STOCK[[#This Row],[Costo Unitario (USD)]]+STOCK[[#This Row],[Costo Envío (USD)]]+STOCK[[#This Row],[Comisión 10%]]</f>
        <v>2.5</v>
      </c>
      <c r="N203" s="72">
        <f t="shared" si="8"/>
        <v>3.75</v>
      </c>
      <c r="O203" s="72">
        <f t="shared" si="9"/>
        <v>5</v>
      </c>
      <c r="P203" s="72">
        <f>STOCK[[#This Row],[Precio Final]]-STOCK[[#This Row],[Costo total]]</f>
        <v>2.5</v>
      </c>
      <c r="Q203" s="72">
        <f>STOCK[[#This Row],[Ganancia Unitaria]]*STOCK[[#This Row],[Salidas]]</f>
        <v>2.5</v>
      </c>
      <c r="R203" s="67"/>
      <c r="S203" s="67"/>
      <c r="T203" s="72">
        <f>STOCK[[#This Row],[Costo total]]*STOCK[[#This Row],[Entradas]]</f>
        <v>5</v>
      </c>
      <c r="U203" s="72">
        <f>STOCK[[#This Row],[Stock Actual]]*STOCK[[#This Row],[Costo total]]</f>
        <v>2.5</v>
      </c>
      <c r="V203" s="73"/>
      <c r="W203" s="67"/>
      <c r="X203" s="67"/>
      <c r="Y203" s="67"/>
      <c r="Z203" s="67"/>
      <c r="AA203" s="67"/>
      <c r="AB203" s="68"/>
      <c r="AC203" s="69"/>
      <c r="AD203" s="70"/>
      <c r="AE203" s="70"/>
      <c r="AF203" s="68"/>
      <c r="AG203" s="71"/>
      <c r="AH203" s="72"/>
      <c r="AI203" s="72"/>
      <c r="AJ203" s="72"/>
      <c r="AK203" s="72"/>
      <c r="AL203" s="72"/>
      <c r="AM203" s="72"/>
    </row>
    <row r="204" customHeight="1" spans="1:39">
      <c r="A204" s="67" t="s">
        <v>16907</v>
      </c>
      <c r="B204" s="67" t="s">
        <v>16903</v>
      </c>
      <c r="C204" s="67" t="s">
        <v>16908</v>
      </c>
      <c r="D204" s="67" t="s">
        <v>16418</v>
      </c>
      <c r="E204" s="67"/>
      <c r="F204" s="68">
        <v>5</v>
      </c>
      <c r="G204" s="69">
        <v>1</v>
      </c>
      <c r="H204" s="70">
        <f>SUMIFS(VENTAS[Cantidad],VENTAS[Código del producto Vendido],STOCK[[#This Row],[Code]])</f>
        <v>0</v>
      </c>
      <c r="I204" s="70">
        <f>STOCK[[#This Row],[Entradas]]-STOCK[[#This Row],[Salidas]]</f>
        <v>1</v>
      </c>
      <c r="J204" s="68">
        <f>STOCK[[#This Row],[Precio Final]]*10%</f>
        <v>0.5</v>
      </c>
      <c r="K204" s="71">
        <v>2</v>
      </c>
      <c r="L204" s="72">
        <v>0</v>
      </c>
      <c r="M204" s="72">
        <f>STOCK[[#This Row],[Costo Unitario (USD)]]+STOCK[[#This Row],[Costo Envío (USD)]]+STOCK[[#This Row],[Comisión 10%]]</f>
        <v>2.5</v>
      </c>
      <c r="N204" s="72">
        <f t="shared" si="8"/>
        <v>3.75</v>
      </c>
      <c r="O204" s="72">
        <f t="shared" si="9"/>
        <v>5</v>
      </c>
      <c r="P204" s="72">
        <f>STOCK[[#This Row],[Precio Final]]-STOCK[[#This Row],[Costo total]]</f>
        <v>2.5</v>
      </c>
      <c r="Q204" s="72">
        <f>STOCK[[#This Row],[Ganancia Unitaria]]*STOCK[[#This Row],[Salidas]]</f>
        <v>0</v>
      </c>
      <c r="R204" s="67"/>
      <c r="S204" s="67"/>
      <c r="T204" s="72">
        <f>STOCK[[#This Row],[Costo total]]*STOCK[[#This Row],[Entradas]]</f>
        <v>2.5</v>
      </c>
      <c r="U204" s="72">
        <f>STOCK[[#This Row],[Stock Actual]]*STOCK[[#This Row],[Costo total]]</f>
        <v>2.5</v>
      </c>
      <c r="V204" s="73"/>
      <c r="W204" s="67"/>
      <c r="X204" s="67"/>
      <c r="Y204" s="67"/>
      <c r="Z204" s="67"/>
      <c r="AA204" s="67"/>
      <c r="AB204" s="68"/>
      <c r="AC204" s="69"/>
      <c r="AD204" s="70"/>
      <c r="AE204" s="70"/>
      <c r="AF204" s="68"/>
      <c r="AG204" s="71"/>
      <c r="AH204" s="72"/>
      <c r="AI204" s="72"/>
      <c r="AJ204" s="72"/>
      <c r="AK204" s="72"/>
      <c r="AL204" s="72"/>
      <c r="AM204" s="72"/>
    </row>
    <row r="205" customHeight="1" spans="1:39">
      <c r="A205" s="67" t="s">
        <v>16909</v>
      </c>
      <c r="B205" s="67" t="s">
        <v>16851</v>
      </c>
      <c r="C205" s="67" t="s">
        <v>16910</v>
      </c>
      <c r="D205" s="67" t="s">
        <v>16396</v>
      </c>
      <c r="E205" s="67"/>
      <c r="F205" s="68">
        <v>20</v>
      </c>
      <c r="G205" s="69">
        <v>1</v>
      </c>
      <c r="H205" s="70">
        <f>SUMIFS(VENTAS[Cantidad],VENTAS[Código del producto Vendido],STOCK[[#This Row],[Code]])</f>
        <v>0</v>
      </c>
      <c r="I205" s="70">
        <f>STOCK[[#This Row],[Entradas]]-STOCK[[#This Row],[Salidas]]</f>
        <v>1</v>
      </c>
      <c r="J205" s="68">
        <f>STOCK[[#This Row],[Precio Final]]*10%</f>
        <v>2</v>
      </c>
      <c r="K205" s="71">
        <v>9</v>
      </c>
      <c r="L205" s="72">
        <v>0</v>
      </c>
      <c r="M205" s="72">
        <f>STOCK[[#This Row],[Costo Unitario (USD)]]+STOCK[[#This Row],[Costo Envío (USD)]]+STOCK[[#This Row],[Comisión 10%]]</f>
        <v>11</v>
      </c>
      <c r="N205" s="72">
        <f t="shared" si="8"/>
        <v>16.5</v>
      </c>
      <c r="O205" s="72">
        <f t="shared" si="9"/>
        <v>20</v>
      </c>
      <c r="P205" s="72">
        <f>STOCK[[#This Row],[Precio Final]]-STOCK[[#This Row],[Costo total]]</f>
        <v>9</v>
      </c>
      <c r="Q205" s="72">
        <f>STOCK[[#This Row],[Ganancia Unitaria]]*STOCK[[#This Row],[Salidas]]</f>
        <v>0</v>
      </c>
      <c r="R205" s="67" t="s">
        <v>16911</v>
      </c>
      <c r="S205" s="67"/>
      <c r="T205" s="72">
        <f>STOCK[[#This Row],[Costo total]]*STOCK[[#This Row],[Entradas]]</f>
        <v>11</v>
      </c>
      <c r="U205" s="72">
        <f>STOCK[[#This Row],[Stock Actual]]*STOCK[[#This Row],[Costo total]]</f>
        <v>11</v>
      </c>
      <c r="V205" s="73">
        <v>18</v>
      </c>
      <c r="W205" s="67"/>
      <c r="X205" s="67"/>
      <c r="Y205" s="67"/>
      <c r="Z205" s="67"/>
      <c r="AA205" s="67"/>
      <c r="AB205" s="68"/>
      <c r="AC205" s="69"/>
      <c r="AD205" s="70"/>
      <c r="AE205" s="70"/>
      <c r="AF205" s="68"/>
      <c r="AG205" s="71"/>
      <c r="AH205" s="72"/>
      <c r="AI205" s="72"/>
      <c r="AJ205" s="72"/>
      <c r="AK205" s="72"/>
      <c r="AL205" s="72"/>
      <c r="AM205" s="72"/>
    </row>
    <row r="206" customHeight="1" spans="1:39">
      <c r="A206" s="67" t="s">
        <v>16912</v>
      </c>
      <c r="B206" s="67" t="s">
        <v>16687</v>
      </c>
      <c r="C206" s="67" t="s">
        <v>16913</v>
      </c>
      <c r="D206" s="67" t="s">
        <v>16914</v>
      </c>
      <c r="E206" s="67"/>
      <c r="F206" s="68">
        <v>35</v>
      </c>
      <c r="G206" s="69">
        <v>1</v>
      </c>
      <c r="H206" s="70">
        <f>SUMIFS(VENTAS[Cantidad],VENTAS[Código del producto Vendido],STOCK[[#This Row],[Code]])</f>
        <v>1</v>
      </c>
      <c r="I206" s="70">
        <f>STOCK[[#This Row],[Entradas]]-STOCK[[#This Row],[Salidas]]</f>
        <v>0</v>
      </c>
      <c r="J206" s="68">
        <f>STOCK[[#This Row],[Precio Final]]*10%</f>
        <v>3.5</v>
      </c>
      <c r="K206" s="71">
        <v>9</v>
      </c>
      <c r="L206" s="72">
        <v>0</v>
      </c>
      <c r="M206" s="72">
        <f>STOCK[[#This Row],[Costo Unitario (USD)]]+STOCK[[#This Row],[Costo Envío (USD)]]+STOCK[[#This Row],[Comisión 10%]]</f>
        <v>12.5</v>
      </c>
      <c r="N206" s="72">
        <f t="shared" si="8"/>
        <v>18.75</v>
      </c>
      <c r="O206" s="72">
        <f t="shared" si="9"/>
        <v>35</v>
      </c>
      <c r="P206" s="72">
        <f>STOCK[[#This Row],[Precio Final]]-STOCK[[#This Row],[Costo total]]</f>
        <v>22.5</v>
      </c>
      <c r="Q206" s="72">
        <f>STOCK[[#This Row],[Ganancia Unitaria]]*STOCK[[#This Row],[Salidas]]</f>
        <v>22.5</v>
      </c>
      <c r="R206" s="67" t="s">
        <v>16911</v>
      </c>
      <c r="S206" s="67"/>
      <c r="T206" s="72">
        <f>STOCK[[#This Row],[Costo total]]*STOCK[[#This Row],[Entradas]]</f>
        <v>12.5</v>
      </c>
      <c r="U206" s="72">
        <f>STOCK[[#This Row],[Stock Actual]]*STOCK[[#This Row],[Costo total]]</f>
        <v>0</v>
      </c>
      <c r="V206" s="73"/>
      <c r="W206" s="67"/>
      <c r="X206" s="67"/>
      <c r="Y206" s="67"/>
      <c r="Z206" s="67"/>
      <c r="AA206" s="67"/>
      <c r="AB206" s="68"/>
      <c r="AC206" s="69"/>
      <c r="AD206" s="70"/>
      <c r="AE206" s="70"/>
      <c r="AF206" s="68"/>
      <c r="AG206" s="71"/>
      <c r="AH206" s="72"/>
      <c r="AI206" s="72"/>
      <c r="AJ206" s="72"/>
      <c r="AK206" s="72"/>
      <c r="AL206" s="72"/>
      <c r="AM206" s="72"/>
    </row>
    <row r="207" customHeight="1" spans="1:39">
      <c r="A207" s="67" t="s">
        <v>16915</v>
      </c>
      <c r="B207" s="67" t="s">
        <v>16851</v>
      </c>
      <c r="C207" s="67" t="s">
        <v>16916</v>
      </c>
      <c r="D207" s="67" t="s">
        <v>16435</v>
      </c>
      <c r="E207" s="67"/>
      <c r="F207" s="68">
        <v>15</v>
      </c>
      <c r="G207" s="69">
        <v>1</v>
      </c>
      <c r="H207" s="70">
        <f>SUMIFS(VENTAS[Cantidad],VENTAS[Código del producto Vendido],STOCK[[#This Row],[Code]])</f>
        <v>1</v>
      </c>
      <c r="I207" s="70">
        <f>STOCK[[#This Row],[Entradas]]-STOCK[[#This Row],[Salidas]]</f>
        <v>0</v>
      </c>
      <c r="J207" s="68">
        <f>STOCK[[#This Row],[Precio Final]]*10%</f>
        <v>1.5</v>
      </c>
      <c r="K207" s="71">
        <v>9</v>
      </c>
      <c r="L207" s="72">
        <v>0</v>
      </c>
      <c r="M207" s="72">
        <f>STOCK[[#This Row],[Costo Unitario (USD)]]+STOCK[[#This Row],[Costo Envío (USD)]]+STOCK[[#This Row],[Comisión 10%]]</f>
        <v>10.5</v>
      </c>
      <c r="N207" s="72">
        <f t="shared" si="8"/>
        <v>15.75</v>
      </c>
      <c r="O207" s="72">
        <f t="shared" si="9"/>
        <v>15</v>
      </c>
      <c r="P207" s="72">
        <f>STOCK[[#This Row],[Precio Final]]-STOCK[[#This Row],[Costo total]]</f>
        <v>4.5</v>
      </c>
      <c r="Q207" s="72">
        <f>STOCK[[#This Row],[Ganancia Unitaria]]*STOCK[[#This Row],[Salidas]]</f>
        <v>4.5</v>
      </c>
      <c r="R207" s="67" t="s">
        <v>16911</v>
      </c>
      <c r="S207" s="67"/>
      <c r="T207" s="72">
        <f>STOCK[[#This Row],[Costo total]]*STOCK[[#This Row],[Entradas]]</f>
        <v>10.5</v>
      </c>
      <c r="U207" s="72">
        <f>STOCK[[#This Row],[Stock Actual]]*STOCK[[#This Row],[Costo total]]</f>
        <v>0</v>
      </c>
      <c r="V207" s="73"/>
      <c r="W207" s="67"/>
      <c r="X207" s="67"/>
      <c r="Y207" s="67"/>
      <c r="Z207" s="67"/>
      <c r="AA207" s="67"/>
      <c r="AB207" s="68"/>
      <c r="AC207" s="69"/>
      <c r="AD207" s="70"/>
      <c r="AE207" s="70"/>
      <c r="AF207" s="68"/>
      <c r="AG207" s="71"/>
      <c r="AH207" s="72"/>
      <c r="AI207" s="72"/>
      <c r="AJ207" s="72"/>
      <c r="AK207" s="72"/>
      <c r="AL207" s="72"/>
      <c r="AM207" s="72"/>
    </row>
    <row r="208" customHeight="1" spans="1:39">
      <c r="A208" s="67" t="s">
        <v>16917</v>
      </c>
      <c r="B208" s="67" t="s">
        <v>16447</v>
      </c>
      <c r="C208" s="67" t="s">
        <v>16918</v>
      </c>
      <c r="D208" s="67" t="s">
        <v>16919</v>
      </c>
      <c r="E208" s="67"/>
      <c r="F208" s="68">
        <v>30</v>
      </c>
      <c r="G208" s="69">
        <v>1</v>
      </c>
      <c r="H208" s="70">
        <f>SUMIFS(VENTAS[Cantidad],VENTAS[Código del producto Vendido],STOCK[[#This Row],[Code]])</f>
        <v>0</v>
      </c>
      <c r="I208" s="70">
        <f>STOCK[[#This Row],[Entradas]]-STOCK[[#This Row],[Salidas]]</f>
        <v>1</v>
      </c>
      <c r="J208" s="68">
        <f>STOCK[[#This Row],[Precio Final]]*10%</f>
        <v>3</v>
      </c>
      <c r="K208" s="71">
        <v>9</v>
      </c>
      <c r="L208" s="72">
        <v>0</v>
      </c>
      <c r="M208" s="72">
        <f>STOCK[[#This Row],[Costo Unitario (USD)]]+STOCK[[#This Row],[Costo Envío (USD)]]+STOCK[[#This Row],[Comisión 10%]]</f>
        <v>12</v>
      </c>
      <c r="N208" s="72">
        <f t="shared" si="8"/>
        <v>18</v>
      </c>
      <c r="O208" s="72">
        <f t="shared" si="9"/>
        <v>30</v>
      </c>
      <c r="P208" s="72">
        <f>STOCK[[#This Row],[Precio Final]]-STOCK[[#This Row],[Costo total]]</f>
        <v>18</v>
      </c>
      <c r="Q208" s="72">
        <f>STOCK[[#This Row],[Ganancia Unitaria]]*STOCK[[#This Row],[Salidas]]</f>
        <v>0</v>
      </c>
      <c r="R208" s="67" t="s">
        <v>16911</v>
      </c>
      <c r="S208" s="67"/>
      <c r="T208" s="72">
        <f>STOCK[[#This Row],[Costo total]]*STOCK[[#This Row],[Entradas]]</f>
        <v>12</v>
      </c>
      <c r="U208" s="72">
        <f>STOCK[[#This Row],[Stock Actual]]*STOCK[[#This Row],[Costo total]]</f>
        <v>12</v>
      </c>
      <c r="V208" s="73"/>
      <c r="W208" s="67"/>
      <c r="X208" s="67"/>
      <c r="Y208" s="67"/>
      <c r="Z208" s="67"/>
      <c r="AA208" s="67"/>
      <c r="AB208" s="68"/>
      <c r="AC208" s="69"/>
      <c r="AD208" s="70"/>
      <c r="AE208" s="70"/>
      <c r="AF208" s="68"/>
      <c r="AG208" s="71"/>
      <c r="AH208" s="72"/>
      <c r="AI208" s="72"/>
      <c r="AJ208" s="72"/>
      <c r="AK208" s="72"/>
      <c r="AL208" s="72"/>
      <c r="AM208" s="72"/>
    </row>
    <row r="209" customHeight="1" spans="1:39">
      <c r="A209" s="67" t="s">
        <v>16920</v>
      </c>
      <c r="B209" s="67" t="s">
        <v>16511</v>
      </c>
      <c r="C209" s="67" t="s">
        <v>16921</v>
      </c>
      <c r="D209" s="67" t="s">
        <v>16404</v>
      </c>
      <c r="E209" s="67"/>
      <c r="F209" s="68">
        <v>12</v>
      </c>
      <c r="G209" s="69">
        <v>1</v>
      </c>
      <c r="H209" s="70">
        <f>SUMIFS(VENTAS[Cantidad],VENTAS[Código del producto Vendido],STOCK[[#This Row],[Code]])</f>
        <v>0</v>
      </c>
      <c r="I209" s="70">
        <f>STOCK[[#This Row],[Entradas]]-STOCK[[#This Row],[Salidas]]</f>
        <v>1</v>
      </c>
      <c r="J209" s="68">
        <f>STOCK[[#This Row],[Precio Final]]*10%</f>
        <v>1.2</v>
      </c>
      <c r="K209" s="71">
        <v>9</v>
      </c>
      <c r="L209" s="72">
        <v>0</v>
      </c>
      <c r="M209" s="72">
        <f>STOCK[[#This Row],[Costo Unitario (USD)]]+STOCK[[#This Row],[Costo Envío (USD)]]+STOCK[[#This Row],[Comisión 10%]]</f>
        <v>10.2</v>
      </c>
      <c r="N209" s="72">
        <f t="shared" si="8"/>
        <v>15.3</v>
      </c>
      <c r="O209" s="72">
        <f t="shared" si="9"/>
        <v>12</v>
      </c>
      <c r="P209" s="72">
        <f>STOCK[[#This Row],[Precio Final]]-STOCK[[#This Row],[Costo total]]</f>
        <v>1.8</v>
      </c>
      <c r="Q209" s="72">
        <f>STOCK[[#This Row],[Ganancia Unitaria]]*STOCK[[#This Row],[Salidas]]</f>
        <v>0</v>
      </c>
      <c r="R209" s="67" t="s">
        <v>16911</v>
      </c>
      <c r="S209" s="67"/>
      <c r="T209" s="72">
        <f>STOCK[[#This Row],[Costo total]]*STOCK[[#This Row],[Entradas]]</f>
        <v>10.2</v>
      </c>
      <c r="U209" s="72">
        <f>STOCK[[#This Row],[Stock Actual]]*STOCK[[#This Row],[Costo total]]</f>
        <v>10.2</v>
      </c>
      <c r="V209" s="73"/>
      <c r="W209" s="67"/>
      <c r="X209" s="67"/>
      <c r="Y209" s="67"/>
      <c r="Z209" s="67"/>
      <c r="AA209" s="67"/>
      <c r="AB209" s="68"/>
      <c r="AC209" s="69"/>
      <c r="AD209" s="70"/>
      <c r="AE209" s="70"/>
      <c r="AF209" s="68"/>
      <c r="AG209" s="71"/>
      <c r="AH209" s="72"/>
      <c r="AI209" s="72"/>
      <c r="AJ209" s="72"/>
      <c r="AK209" s="72"/>
      <c r="AL209" s="72"/>
      <c r="AM209" s="72"/>
    </row>
    <row r="210" customHeight="1" spans="1:39">
      <c r="A210" s="67" t="s">
        <v>16922</v>
      </c>
      <c r="B210" s="67" t="s">
        <v>16511</v>
      </c>
      <c r="C210" s="67" t="s">
        <v>16923</v>
      </c>
      <c r="D210" s="67" t="s">
        <v>16404</v>
      </c>
      <c r="E210" s="67"/>
      <c r="F210" s="68">
        <v>15</v>
      </c>
      <c r="G210" s="69">
        <v>1</v>
      </c>
      <c r="H210" s="70">
        <f>SUMIFS(VENTAS[Cantidad],VENTAS[Código del producto Vendido],STOCK[[#This Row],[Code]])</f>
        <v>0</v>
      </c>
      <c r="I210" s="70">
        <f>STOCK[[#This Row],[Entradas]]-STOCK[[#This Row],[Salidas]]</f>
        <v>1</v>
      </c>
      <c r="J210" s="68">
        <f>STOCK[[#This Row],[Precio Final]]*10%</f>
        <v>1.5</v>
      </c>
      <c r="K210" s="71">
        <v>9</v>
      </c>
      <c r="L210" s="72">
        <v>0</v>
      </c>
      <c r="M210" s="72">
        <f>STOCK[[#This Row],[Costo Unitario (USD)]]+STOCK[[#This Row],[Costo Envío (USD)]]+STOCK[[#This Row],[Comisión 10%]]</f>
        <v>10.5</v>
      </c>
      <c r="N210" s="72">
        <f t="shared" si="8"/>
        <v>15.75</v>
      </c>
      <c r="O210" s="72">
        <f t="shared" si="9"/>
        <v>15</v>
      </c>
      <c r="P210" s="72">
        <f>STOCK[[#This Row],[Precio Final]]-STOCK[[#This Row],[Costo total]]</f>
        <v>4.5</v>
      </c>
      <c r="Q210" s="72">
        <f>STOCK[[#This Row],[Ganancia Unitaria]]*STOCK[[#This Row],[Salidas]]</f>
        <v>0</v>
      </c>
      <c r="R210" s="67" t="s">
        <v>16911</v>
      </c>
      <c r="S210" s="67"/>
      <c r="T210" s="72">
        <f>STOCK[[#This Row],[Costo total]]*STOCK[[#This Row],[Entradas]]</f>
        <v>10.5</v>
      </c>
      <c r="U210" s="72">
        <f>STOCK[[#This Row],[Stock Actual]]*STOCK[[#This Row],[Costo total]]</f>
        <v>10.5</v>
      </c>
      <c r="V210" s="73"/>
      <c r="W210" s="67"/>
      <c r="X210" s="67"/>
      <c r="Y210" s="67"/>
      <c r="Z210" s="67"/>
      <c r="AA210" s="67"/>
      <c r="AB210" s="68"/>
      <c r="AC210" s="69"/>
      <c r="AD210" s="70"/>
      <c r="AE210" s="70"/>
      <c r="AF210" s="68"/>
      <c r="AG210" s="71"/>
      <c r="AH210" s="72"/>
      <c r="AI210" s="72"/>
      <c r="AJ210" s="72"/>
      <c r="AK210" s="72"/>
      <c r="AL210" s="72"/>
      <c r="AM210" s="72"/>
    </row>
    <row r="211" customHeight="1" spans="1:39">
      <c r="A211" s="67" t="s">
        <v>16924</v>
      </c>
      <c r="B211" s="67" t="s">
        <v>16447</v>
      </c>
      <c r="C211" s="67" t="s">
        <v>16925</v>
      </c>
      <c r="D211" s="67" t="s">
        <v>16408</v>
      </c>
      <c r="E211" s="67"/>
      <c r="F211" s="68">
        <v>15</v>
      </c>
      <c r="G211" s="69">
        <v>1</v>
      </c>
      <c r="H211" s="70">
        <f>SUMIFS(VENTAS[Cantidad],VENTAS[Código del producto Vendido],STOCK[[#This Row],[Code]])</f>
        <v>1</v>
      </c>
      <c r="I211" s="70">
        <f>STOCK[[#This Row],[Entradas]]-STOCK[[#This Row],[Salidas]]</f>
        <v>0</v>
      </c>
      <c r="J211" s="68">
        <f>STOCK[[#This Row],[Precio Final]]*10%</f>
        <v>1.5</v>
      </c>
      <c r="K211" s="71">
        <v>9</v>
      </c>
      <c r="L211" s="72">
        <v>0</v>
      </c>
      <c r="M211" s="72">
        <f>STOCK[[#This Row],[Costo Unitario (USD)]]+STOCK[[#This Row],[Costo Envío (USD)]]+STOCK[[#This Row],[Comisión 10%]]</f>
        <v>10.5</v>
      </c>
      <c r="N211" s="72">
        <f t="shared" si="8"/>
        <v>15.75</v>
      </c>
      <c r="O211" s="72">
        <f t="shared" si="9"/>
        <v>15</v>
      </c>
      <c r="P211" s="72">
        <f>STOCK[[#This Row],[Precio Final]]-STOCK[[#This Row],[Costo total]]</f>
        <v>4.5</v>
      </c>
      <c r="Q211" s="72">
        <f>STOCK[[#This Row],[Ganancia Unitaria]]*STOCK[[#This Row],[Salidas]]</f>
        <v>4.5</v>
      </c>
      <c r="R211" s="67" t="s">
        <v>16911</v>
      </c>
      <c r="S211" s="67"/>
      <c r="T211" s="72">
        <f>STOCK[[#This Row],[Costo total]]*STOCK[[#This Row],[Entradas]]</f>
        <v>10.5</v>
      </c>
      <c r="U211" s="72">
        <f>STOCK[[#This Row],[Stock Actual]]*STOCK[[#This Row],[Costo total]]</f>
        <v>0</v>
      </c>
      <c r="V211" s="73"/>
      <c r="W211" s="67"/>
      <c r="X211" s="67"/>
      <c r="Y211" s="67"/>
      <c r="Z211" s="67"/>
      <c r="AA211" s="67"/>
      <c r="AB211" s="68"/>
      <c r="AC211" s="69"/>
      <c r="AD211" s="70"/>
      <c r="AE211" s="70"/>
      <c r="AF211" s="68"/>
      <c r="AG211" s="71"/>
      <c r="AH211" s="72"/>
      <c r="AI211" s="72"/>
      <c r="AJ211" s="72"/>
      <c r="AK211" s="72"/>
      <c r="AL211" s="72"/>
      <c r="AM211" s="72"/>
    </row>
    <row r="212" customHeight="1" spans="1:39">
      <c r="A212" s="67" t="s">
        <v>16926</v>
      </c>
      <c r="B212" s="67" t="s">
        <v>16680</v>
      </c>
      <c r="C212" s="67" t="s">
        <v>16927</v>
      </c>
      <c r="D212" s="67" t="s">
        <v>16928</v>
      </c>
      <c r="E212" s="67"/>
      <c r="F212" s="68">
        <v>30</v>
      </c>
      <c r="G212" s="69">
        <v>1</v>
      </c>
      <c r="H212" s="70">
        <f>SUMIFS(VENTAS[Cantidad],VENTAS[Código del producto Vendido],STOCK[[#This Row],[Code]])</f>
        <v>0</v>
      </c>
      <c r="I212" s="70">
        <f>STOCK[[#This Row],[Entradas]]-STOCK[[#This Row],[Salidas]]</f>
        <v>1</v>
      </c>
      <c r="J212" s="68">
        <f>STOCK[[#This Row],[Precio Final]]*10%</f>
        <v>3</v>
      </c>
      <c r="K212" s="71">
        <v>9</v>
      </c>
      <c r="L212" s="72">
        <v>0</v>
      </c>
      <c r="M212" s="72">
        <f>STOCK[[#This Row],[Costo Unitario (USD)]]+STOCK[[#This Row],[Costo Envío (USD)]]+STOCK[[#This Row],[Comisión 10%]]</f>
        <v>12</v>
      </c>
      <c r="N212" s="72">
        <f t="shared" si="8"/>
        <v>18</v>
      </c>
      <c r="O212" s="72">
        <f t="shared" si="9"/>
        <v>30</v>
      </c>
      <c r="P212" s="72">
        <f>STOCK[[#This Row],[Precio Final]]-STOCK[[#This Row],[Costo total]]</f>
        <v>18</v>
      </c>
      <c r="Q212" s="72">
        <f>STOCK[[#This Row],[Ganancia Unitaria]]*STOCK[[#This Row],[Salidas]]</f>
        <v>0</v>
      </c>
      <c r="R212" s="67" t="s">
        <v>16911</v>
      </c>
      <c r="S212" s="67"/>
      <c r="T212" s="72">
        <f>STOCK[[#This Row],[Costo total]]*STOCK[[#This Row],[Entradas]]</f>
        <v>12</v>
      </c>
      <c r="U212" s="72">
        <f>STOCK[[#This Row],[Stock Actual]]*STOCK[[#This Row],[Costo total]]</f>
        <v>12</v>
      </c>
      <c r="V212" s="73"/>
      <c r="W212" s="67"/>
      <c r="X212" s="67"/>
      <c r="Y212" s="67"/>
      <c r="Z212" s="67"/>
      <c r="AA212" s="67"/>
      <c r="AB212" s="68"/>
      <c r="AC212" s="69"/>
      <c r="AD212" s="70"/>
      <c r="AE212" s="70"/>
      <c r="AF212" s="68"/>
      <c r="AG212" s="71"/>
      <c r="AH212" s="72"/>
      <c r="AI212" s="72"/>
      <c r="AJ212" s="72"/>
      <c r="AK212" s="72"/>
      <c r="AL212" s="72"/>
      <c r="AM212" s="72"/>
    </row>
    <row r="213" customHeight="1" spans="1:39">
      <c r="A213" s="67" t="s">
        <v>16929</v>
      </c>
      <c r="B213" s="67" t="s">
        <v>16851</v>
      </c>
      <c r="C213" s="67" t="s">
        <v>16930</v>
      </c>
      <c r="D213" s="67" t="s">
        <v>16396</v>
      </c>
      <c r="E213" s="67"/>
      <c r="F213" s="68">
        <v>35</v>
      </c>
      <c r="G213" s="69">
        <v>2</v>
      </c>
      <c r="H213" s="70">
        <f>SUMIFS(VENTAS[Cantidad],VENTAS[Código del producto Vendido],STOCK[[#This Row],[Code]])</f>
        <v>2</v>
      </c>
      <c r="I213" s="70">
        <f>STOCK[[#This Row],[Entradas]]-STOCK[[#This Row],[Salidas]]</f>
        <v>0</v>
      </c>
      <c r="J213" s="68">
        <f>STOCK[[#This Row],[Precio Final]]*10%</f>
        <v>3.5</v>
      </c>
      <c r="K213" s="71">
        <v>9</v>
      </c>
      <c r="L213" s="72">
        <v>0</v>
      </c>
      <c r="M213" s="72">
        <f>STOCK[[#This Row],[Costo Unitario (USD)]]+STOCK[[#This Row],[Costo Envío (USD)]]+STOCK[[#This Row],[Comisión 10%]]</f>
        <v>12.5</v>
      </c>
      <c r="N213" s="72">
        <f t="shared" si="8"/>
        <v>18.75</v>
      </c>
      <c r="O213" s="72">
        <f t="shared" si="9"/>
        <v>35</v>
      </c>
      <c r="P213" s="72">
        <f>STOCK[[#This Row],[Precio Final]]-STOCK[[#This Row],[Costo total]]</f>
        <v>22.5</v>
      </c>
      <c r="Q213" s="72">
        <f>STOCK[[#This Row],[Ganancia Unitaria]]*STOCK[[#This Row],[Salidas]]</f>
        <v>45</v>
      </c>
      <c r="R213" s="67" t="s">
        <v>16911</v>
      </c>
      <c r="S213" s="67"/>
      <c r="T213" s="72">
        <f>STOCK[[#This Row],[Costo total]]*STOCK[[#This Row],[Entradas]]</f>
        <v>25</v>
      </c>
      <c r="U213" s="72">
        <f>STOCK[[#This Row],[Stock Actual]]*STOCK[[#This Row],[Costo total]]</f>
        <v>0</v>
      </c>
      <c r="V213" s="73"/>
      <c r="W213" s="67"/>
      <c r="X213" s="67"/>
      <c r="Y213" s="67"/>
      <c r="Z213" s="67"/>
      <c r="AA213" s="67"/>
      <c r="AB213" s="68"/>
      <c r="AC213" s="69"/>
      <c r="AD213" s="70"/>
      <c r="AE213" s="70"/>
      <c r="AF213" s="68"/>
      <c r="AG213" s="71"/>
      <c r="AH213" s="72"/>
      <c r="AI213" s="72"/>
      <c r="AJ213" s="72"/>
      <c r="AK213" s="72"/>
      <c r="AL213" s="72"/>
      <c r="AM213" s="72"/>
    </row>
    <row r="214" customHeight="1" spans="1:39">
      <c r="A214" s="67" t="s">
        <v>16931</v>
      </c>
      <c r="B214" s="67" t="s">
        <v>16447</v>
      </c>
      <c r="C214" s="67" t="s">
        <v>16932</v>
      </c>
      <c r="D214" s="67" t="s">
        <v>16408</v>
      </c>
      <c r="E214" s="67"/>
      <c r="F214" s="68">
        <v>25</v>
      </c>
      <c r="G214" s="69">
        <v>1</v>
      </c>
      <c r="H214" s="70">
        <f>SUMIFS(VENTAS[Cantidad],VENTAS[Código del producto Vendido],STOCK[[#This Row],[Code]])</f>
        <v>0</v>
      </c>
      <c r="I214" s="70">
        <f>STOCK[[#This Row],[Entradas]]-STOCK[[#This Row],[Salidas]]</f>
        <v>1</v>
      </c>
      <c r="J214" s="68">
        <f>STOCK[[#This Row],[Precio Final]]*10%</f>
        <v>2.5</v>
      </c>
      <c r="K214" s="71">
        <v>9</v>
      </c>
      <c r="L214" s="72">
        <v>0</v>
      </c>
      <c r="M214" s="72">
        <f>STOCK[[#This Row],[Costo Unitario (USD)]]+STOCK[[#This Row],[Costo Envío (USD)]]+STOCK[[#This Row],[Comisión 10%]]</f>
        <v>11.5</v>
      </c>
      <c r="N214" s="72">
        <f t="shared" si="8"/>
        <v>17.25</v>
      </c>
      <c r="O214" s="72">
        <f t="shared" si="9"/>
        <v>25</v>
      </c>
      <c r="P214" s="72">
        <f>STOCK[[#This Row],[Precio Final]]-STOCK[[#This Row],[Costo total]]</f>
        <v>13.5</v>
      </c>
      <c r="Q214" s="72">
        <f>STOCK[[#This Row],[Ganancia Unitaria]]*STOCK[[#This Row],[Salidas]]</f>
        <v>0</v>
      </c>
      <c r="R214" s="67" t="s">
        <v>16911</v>
      </c>
      <c r="S214" s="67"/>
      <c r="T214" s="72">
        <f>STOCK[[#This Row],[Costo total]]*STOCK[[#This Row],[Entradas]]</f>
        <v>11.5</v>
      </c>
      <c r="U214" s="72">
        <f>STOCK[[#This Row],[Stock Actual]]*STOCK[[#This Row],[Costo total]]</f>
        <v>11.5</v>
      </c>
      <c r="V214" s="73"/>
      <c r="W214" s="67"/>
      <c r="X214" s="67"/>
      <c r="Y214" s="67"/>
      <c r="Z214" s="67"/>
      <c r="AA214" s="67"/>
      <c r="AB214" s="68"/>
      <c r="AC214" s="69"/>
      <c r="AD214" s="70"/>
      <c r="AE214" s="70"/>
      <c r="AF214" s="68"/>
      <c r="AG214" s="71"/>
      <c r="AH214" s="72"/>
      <c r="AI214" s="72"/>
      <c r="AJ214" s="72"/>
      <c r="AK214" s="72"/>
      <c r="AL214" s="72"/>
      <c r="AM214" s="72"/>
    </row>
    <row r="215" customHeight="1" spans="1:39">
      <c r="A215" s="67" t="s">
        <v>16933</v>
      </c>
      <c r="B215" s="67" t="s">
        <v>16934</v>
      </c>
      <c r="C215" s="67" t="s">
        <v>16935</v>
      </c>
      <c r="D215" s="67" t="s">
        <v>16936</v>
      </c>
      <c r="E215" s="67"/>
      <c r="F215" s="68">
        <v>22</v>
      </c>
      <c r="G215" s="69">
        <v>1</v>
      </c>
      <c r="H215" s="70">
        <f>SUMIFS(VENTAS[Cantidad],VENTAS[Código del producto Vendido],STOCK[[#This Row],[Code]])</f>
        <v>0</v>
      </c>
      <c r="I215" s="70">
        <f>STOCK[[#This Row],[Entradas]]-STOCK[[#This Row],[Salidas]]</f>
        <v>1</v>
      </c>
      <c r="J215" s="68">
        <f>STOCK[[#This Row],[Precio Final]]*10%</f>
        <v>2.2</v>
      </c>
      <c r="K215" s="71">
        <v>9</v>
      </c>
      <c r="L215" s="72">
        <v>0</v>
      </c>
      <c r="M215" s="72">
        <f>STOCK[[#This Row],[Costo Unitario (USD)]]+STOCK[[#This Row],[Costo Envío (USD)]]+STOCK[[#This Row],[Comisión 10%]]</f>
        <v>11.2</v>
      </c>
      <c r="N215" s="72">
        <f t="shared" si="8"/>
        <v>16.8</v>
      </c>
      <c r="O215" s="72">
        <f t="shared" si="9"/>
        <v>22</v>
      </c>
      <c r="P215" s="72">
        <f>STOCK[[#This Row],[Precio Final]]-STOCK[[#This Row],[Costo total]]</f>
        <v>10.8</v>
      </c>
      <c r="Q215" s="72">
        <f>STOCK[[#This Row],[Ganancia Unitaria]]*STOCK[[#This Row],[Salidas]]</f>
        <v>0</v>
      </c>
      <c r="R215" s="67" t="s">
        <v>16911</v>
      </c>
      <c r="S215" s="67"/>
      <c r="T215" s="72">
        <f>STOCK[[#This Row],[Costo total]]*STOCK[[#This Row],[Entradas]]</f>
        <v>11.2</v>
      </c>
      <c r="U215" s="72">
        <f>STOCK[[#This Row],[Stock Actual]]*STOCK[[#This Row],[Costo total]]</f>
        <v>11.2</v>
      </c>
      <c r="V215" s="73"/>
      <c r="W215" s="67"/>
      <c r="X215" s="67"/>
      <c r="Y215" s="67"/>
      <c r="Z215" s="67"/>
      <c r="AA215" s="67"/>
      <c r="AB215" s="68"/>
      <c r="AC215" s="69"/>
      <c r="AD215" s="70"/>
      <c r="AE215" s="70"/>
      <c r="AF215" s="68"/>
      <c r="AG215" s="71"/>
      <c r="AH215" s="72"/>
      <c r="AI215" s="72"/>
      <c r="AJ215" s="72"/>
      <c r="AK215" s="72"/>
      <c r="AL215" s="72"/>
      <c r="AM215" s="72"/>
    </row>
    <row r="216" customHeight="1" spans="1:39">
      <c r="A216" s="67" t="s">
        <v>16937</v>
      </c>
      <c r="B216" s="67" t="s">
        <v>16851</v>
      </c>
      <c r="C216" s="67" t="s">
        <v>16938</v>
      </c>
      <c r="D216" s="67" t="s">
        <v>16435</v>
      </c>
      <c r="E216" s="67"/>
      <c r="F216" s="68">
        <v>30</v>
      </c>
      <c r="G216" s="69">
        <v>4</v>
      </c>
      <c r="H216" s="70">
        <f>SUMIFS(VENTAS[Cantidad],VENTAS[Código del producto Vendido],STOCK[[#This Row],[Code]])</f>
        <v>4</v>
      </c>
      <c r="I216" s="70">
        <f>STOCK[[#This Row],[Entradas]]-STOCK[[#This Row],[Salidas]]</f>
        <v>0</v>
      </c>
      <c r="J216" s="68">
        <f>STOCK[[#This Row],[Precio Final]]*10%</f>
        <v>3</v>
      </c>
      <c r="K216" s="71">
        <v>9</v>
      </c>
      <c r="L216" s="72">
        <v>0</v>
      </c>
      <c r="M216" s="72">
        <f>STOCK[[#This Row],[Costo Unitario (USD)]]+STOCK[[#This Row],[Costo Envío (USD)]]+STOCK[[#This Row],[Comisión 10%]]</f>
        <v>12</v>
      </c>
      <c r="N216" s="72">
        <f t="shared" si="8"/>
        <v>18</v>
      </c>
      <c r="O216" s="72">
        <f t="shared" si="9"/>
        <v>30</v>
      </c>
      <c r="P216" s="72">
        <f>STOCK[[#This Row],[Precio Final]]-STOCK[[#This Row],[Costo total]]</f>
        <v>18</v>
      </c>
      <c r="Q216" s="72">
        <f>STOCK[[#This Row],[Ganancia Unitaria]]*STOCK[[#This Row],[Salidas]]</f>
        <v>72</v>
      </c>
      <c r="R216" s="67" t="s">
        <v>16911</v>
      </c>
      <c r="S216" s="67"/>
      <c r="T216" s="72">
        <f>STOCK[[#This Row],[Costo total]]*STOCK[[#This Row],[Entradas]]</f>
        <v>48</v>
      </c>
      <c r="U216" s="72">
        <f>STOCK[[#This Row],[Stock Actual]]*STOCK[[#This Row],[Costo total]]</f>
        <v>0</v>
      </c>
      <c r="V216" s="73"/>
      <c r="W216" s="67"/>
      <c r="X216" s="67"/>
      <c r="Y216" s="67"/>
      <c r="Z216" s="67"/>
      <c r="AA216" s="67"/>
      <c r="AB216" s="68"/>
      <c r="AC216" s="69"/>
      <c r="AD216" s="70"/>
      <c r="AE216" s="70"/>
      <c r="AF216" s="68"/>
      <c r="AG216" s="71"/>
      <c r="AH216" s="72"/>
      <c r="AI216" s="72"/>
      <c r="AJ216" s="72"/>
      <c r="AK216" s="72"/>
      <c r="AL216" s="72"/>
      <c r="AM216" s="72"/>
    </row>
    <row r="217" customHeight="1" spans="1:39">
      <c r="A217" s="67" t="s">
        <v>16939</v>
      </c>
      <c r="B217" s="67" t="s">
        <v>16447</v>
      </c>
      <c r="C217" s="67" t="s">
        <v>16940</v>
      </c>
      <c r="D217" s="67" t="s">
        <v>16404</v>
      </c>
      <c r="E217" s="67"/>
      <c r="F217" s="68">
        <v>15</v>
      </c>
      <c r="G217" s="69">
        <v>2</v>
      </c>
      <c r="H217" s="70">
        <f>SUMIFS(VENTAS[Cantidad],VENTAS[Código del producto Vendido],STOCK[[#This Row],[Code]])</f>
        <v>0</v>
      </c>
      <c r="I217" s="70">
        <f>STOCK[[#This Row],[Entradas]]-STOCK[[#This Row],[Salidas]]</f>
        <v>2</v>
      </c>
      <c r="J217" s="68">
        <f>STOCK[[#This Row],[Precio Final]]*10%</f>
        <v>1.5</v>
      </c>
      <c r="K217" s="71">
        <v>9</v>
      </c>
      <c r="L217" s="72">
        <v>0</v>
      </c>
      <c r="M217" s="72">
        <f>STOCK[[#This Row],[Costo Unitario (USD)]]+STOCK[[#This Row],[Costo Envío (USD)]]+STOCK[[#This Row],[Comisión 10%]]</f>
        <v>10.5</v>
      </c>
      <c r="N217" s="72">
        <f t="shared" si="8"/>
        <v>15.75</v>
      </c>
      <c r="O217" s="72">
        <f t="shared" si="9"/>
        <v>15</v>
      </c>
      <c r="P217" s="72">
        <f>STOCK[[#This Row],[Precio Final]]-STOCK[[#This Row],[Costo total]]</f>
        <v>4.5</v>
      </c>
      <c r="Q217" s="72">
        <f>STOCK[[#This Row],[Ganancia Unitaria]]*STOCK[[#This Row],[Salidas]]</f>
        <v>0</v>
      </c>
      <c r="R217" s="67" t="s">
        <v>16911</v>
      </c>
      <c r="S217" s="67"/>
      <c r="T217" s="72">
        <f>STOCK[[#This Row],[Costo total]]*STOCK[[#This Row],[Entradas]]</f>
        <v>21</v>
      </c>
      <c r="U217" s="72">
        <f>STOCK[[#This Row],[Stock Actual]]*STOCK[[#This Row],[Costo total]]</f>
        <v>21</v>
      </c>
      <c r="V217" s="73"/>
      <c r="W217" s="67"/>
      <c r="X217" s="67"/>
      <c r="Y217" s="67"/>
      <c r="Z217" s="67"/>
      <c r="AA217" s="67"/>
      <c r="AB217" s="68"/>
      <c r="AC217" s="69"/>
      <c r="AD217" s="70"/>
      <c r="AE217" s="70"/>
      <c r="AF217" s="68"/>
      <c r="AG217" s="71"/>
      <c r="AH217" s="72"/>
      <c r="AI217" s="72"/>
      <c r="AJ217" s="72"/>
      <c r="AK217" s="72"/>
      <c r="AL217" s="72"/>
      <c r="AM217" s="72"/>
    </row>
    <row r="218" customHeight="1" spans="1:39">
      <c r="A218" s="67" t="s">
        <v>16941</v>
      </c>
      <c r="B218" s="67" t="s">
        <v>16870</v>
      </c>
      <c r="C218" s="67" t="s">
        <v>16942</v>
      </c>
      <c r="D218" s="67" t="s">
        <v>16396</v>
      </c>
      <c r="E218" s="67"/>
      <c r="F218" s="68">
        <v>12</v>
      </c>
      <c r="G218" s="69">
        <v>1</v>
      </c>
      <c r="H218" s="70">
        <f>SUMIFS(VENTAS[Cantidad],VENTAS[Código del producto Vendido],STOCK[[#This Row],[Code]])</f>
        <v>1</v>
      </c>
      <c r="I218" s="70">
        <f>STOCK[[#This Row],[Entradas]]-STOCK[[#This Row],[Salidas]]</f>
        <v>0</v>
      </c>
      <c r="J218" s="68">
        <f>STOCK[[#This Row],[Precio Final]]*10%</f>
        <v>1.2</v>
      </c>
      <c r="K218" s="71">
        <v>9</v>
      </c>
      <c r="L218" s="72">
        <v>0</v>
      </c>
      <c r="M218" s="72">
        <f>STOCK[[#This Row],[Costo Unitario (USD)]]+STOCK[[#This Row],[Costo Envío (USD)]]+STOCK[[#This Row],[Comisión 10%]]</f>
        <v>10.2</v>
      </c>
      <c r="N218" s="72">
        <f t="shared" si="8"/>
        <v>15.3</v>
      </c>
      <c r="O218" s="72">
        <f t="shared" si="9"/>
        <v>12</v>
      </c>
      <c r="P218" s="72">
        <f>STOCK[[#This Row],[Precio Final]]-STOCK[[#This Row],[Costo total]]</f>
        <v>1.8</v>
      </c>
      <c r="Q218" s="72">
        <f>STOCK[[#This Row],[Ganancia Unitaria]]*STOCK[[#This Row],[Salidas]]</f>
        <v>1.8</v>
      </c>
      <c r="R218" s="67" t="s">
        <v>16911</v>
      </c>
      <c r="S218" s="67"/>
      <c r="T218" s="72">
        <f>STOCK[[#This Row],[Costo total]]*STOCK[[#This Row],[Entradas]]</f>
        <v>10.2</v>
      </c>
      <c r="U218" s="72">
        <f>STOCK[[#This Row],[Stock Actual]]*STOCK[[#This Row],[Costo total]]</f>
        <v>0</v>
      </c>
      <c r="V218" s="73"/>
      <c r="W218" s="67"/>
      <c r="X218" s="67"/>
      <c r="Y218" s="67"/>
      <c r="Z218" s="67"/>
      <c r="AA218" s="67"/>
      <c r="AB218" s="68"/>
      <c r="AC218" s="69"/>
      <c r="AD218" s="70"/>
      <c r="AE218" s="70"/>
      <c r="AF218" s="68"/>
      <c r="AG218" s="71"/>
      <c r="AH218" s="72"/>
      <c r="AI218" s="72"/>
      <c r="AJ218" s="72"/>
      <c r="AK218" s="72"/>
      <c r="AL218" s="72"/>
      <c r="AM218" s="72"/>
    </row>
    <row r="219" customHeight="1" spans="1:39">
      <c r="A219" s="67" t="s">
        <v>16943</v>
      </c>
      <c r="B219" s="67" t="s">
        <v>16511</v>
      </c>
      <c r="C219" s="67" t="s">
        <v>16944</v>
      </c>
      <c r="D219" s="67" t="s">
        <v>16431</v>
      </c>
      <c r="E219" s="67"/>
      <c r="F219" s="68">
        <v>18</v>
      </c>
      <c r="G219" s="69">
        <v>1</v>
      </c>
      <c r="H219" s="70">
        <f>SUMIFS(VENTAS[Cantidad],VENTAS[Código del producto Vendido],STOCK[[#This Row],[Code]])</f>
        <v>1</v>
      </c>
      <c r="I219" s="70">
        <f>STOCK[[#This Row],[Entradas]]-STOCK[[#This Row],[Salidas]]</f>
        <v>0</v>
      </c>
      <c r="J219" s="68">
        <f>STOCK[[#This Row],[Precio Final]]*10%</f>
        <v>1.8</v>
      </c>
      <c r="K219" s="71">
        <v>9</v>
      </c>
      <c r="L219" s="72">
        <v>0</v>
      </c>
      <c r="M219" s="72">
        <f>STOCK[[#This Row],[Costo Unitario (USD)]]+STOCK[[#This Row],[Costo Envío (USD)]]+STOCK[[#This Row],[Comisión 10%]]</f>
        <v>10.8</v>
      </c>
      <c r="N219" s="72">
        <f t="shared" si="8"/>
        <v>16.2</v>
      </c>
      <c r="O219" s="72">
        <f t="shared" si="9"/>
        <v>18</v>
      </c>
      <c r="P219" s="72">
        <f>STOCK[[#This Row],[Precio Final]]-STOCK[[#This Row],[Costo total]]</f>
        <v>7.2</v>
      </c>
      <c r="Q219" s="72">
        <f>STOCK[[#This Row],[Ganancia Unitaria]]*STOCK[[#This Row],[Salidas]]</f>
        <v>7.2</v>
      </c>
      <c r="R219" s="67" t="s">
        <v>16911</v>
      </c>
      <c r="S219" s="67"/>
      <c r="T219" s="72">
        <f>STOCK[[#This Row],[Costo total]]*STOCK[[#This Row],[Entradas]]</f>
        <v>10.8</v>
      </c>
      <c r="U219" s="72">
        <f>STOCK[[#This Row],[Stock Actual]]*STOCK[[#This Row],[Costo total]]</f>
        <v>0</v>
      </c>
      <c r="V219" s="73"/>
      <c r="W219" s="67"/>
      <c r="X219" s="67"/>
      <c r="Y219" s="67"/>
      <c r="Z219" s="67"/>
      <c r="AA219" s="67"/>
      <c r="AB219" s="68"/>
      <c r="AC219" s="69"/>
      <c r="AD219" s="70"/>
      <c r="AE219" s="70"/>
      <c r="AF219" s="68"/>
      <c r="AG219" s="71"/>
      <c r="AH219" s="72"/>
      <c r="AI219" s="72"/>
      <c r="AJ219" s="72"/>
      <c r="AK219" s="72"/>
      <c r="AL219" s="72"/>
      <c r="AM219" s="72"/>
    </row>
    <row r="220" customHeight="1" spans="1:39">
      <c r="A220" s="67" t="s">
        <v>16945</v>
      </c>
      <c r="B220" s="67" t="s">
        <v>16447</v>
      </c>
      <c r="C220" s="67" t="s">
        <v>16946</v>
      </c>
      <c r="D220" s="67" t="s">
        <v>16404</v>
      </c>
      <c r="E220" s="67"/>
      <c r="F220" s="68">
        <v>20</v>
      </c>
      <c r="G220" s="69">
        <v>2</v>
      </c>
      <c r="H220" s="70">
        <f>SUMIFS(VENTAS[Cantidad],VENTAS[Código del producto Vendido],STOCK[[#This Row],[Code]])</f>
        <v>2</v>
      </c>
      <c r="I220" s="70">
        <f>STOCK[[#This Row],[Entradas]]-STOCK[[#This Row],[Salidas]]</f>
        <v>0</v>
      </c>
      <c r="J220" s="68">
        <f>STOCK[[#This Row],[Precio Final]]*10%</f>
        <v>2</v>
      </c>
      <c r="K220" s="71">
        <v>9</v>
      </c>
      <c r="L220" s="72">
        <v>0</v>
      </c>
      <c r="M220" s="72">
        <f>STOCK[[#This Row],[Costo Unitario (USD)]]+STOCK[[#This Row],[Costo Envío (USD)]]+STOCK[[#This Row],[Comisión 10%]]</f>
        <v>11</v>
      </c>
      <c r="N220" s="72">
        <f t="shared" si="8"/>
        <v>16.5</v>
      </c>
      <c r="O220" s="72">
        <f t="shared" si="9"/>
        <v>20</v>
      </c>
      <c r="P220" s="72">
        <f>STOCK[[#This Row],[Precio Final]]-STOCK[[#This Row],[Costo total]]</f>
        <v>9</v>
      </c>
      <c r="Q220" s="72">
        <f>STOCK[[#This Row],[Ganancia Unitaria]]*STOCK[[#This Row],[Salidas]]</f>
        <v>18</v>
      </c>
      <c r="R220" s="67"/>
      <c r="S220" s="67"/>
      <c r="T220" s="72"/>
      <c r="U220" s="72"/>
      <c r="V220" s="73"/>
      <c r="W220" s="67"/>
      <c r="X220" s="67"/>
      <c r="Y220" s="67"/>
      <c r="Z220" s="67"/>
      <c r="AA220" s="67"/>
      <c r="AB220" s="68"/>
      <c r="AC220" s="69"/>
      <c r="AD220" s="70"/>
      <c r="AE220" s="70"/>
      <c r="AF220" s="68"/>
      <c r="AG220" s="71"/>
      <c r="AH220" s="72"/>
      <c r="AI220" s="72"/>
      <c r="AJ220" s="72"/>
      <c r="AK220" s="72"/>
      <c r="AL220" s="72"/>
      <c r="AM220" s="72"/>
    </row>
    <row r="221" customHeight="1" spans="1:39">
      <c r="A221" s="67" t="s">
        <v>16947</v>
      </c>
      <c r="B221" s="67" t="s">
        <v>16498</v>
      </c>
      <c r="C221" s="67" t="s">
        <v>16948</v>
      </c>
      <c r="D221" s="67" t="s">
        <v>16475</v>
      </c>
      <c r="E221" s="67"/>
      <c r="F221" s="68">
        <v>18</v>
      </c>
      <c r="G221" s="69">
        <v>4</v>
      </c>
      <c r="H221" s="70">
        <f>SUMIFS(VENTAS[Cantidad],VENTAS[Código del producto Vendido],STOCK[[#This Row],[Code]])</f>
        <v>0</v>
      </c>
      <c r="I221" s="70">
        <f>STOCK[[#This Row],[Entradas]]-STOCK[[#This Row],[Salidas]]</f>
        <v>4</v>
      </c>
      <c r="J221" s="68">
        <f>STOCK[[#This Row],[Precio Final]]*10%</f>
        <v>1.8</v>
      </c>
      <c r="K221" s="71">
        <v>9</v>
      </c>
      <c r="L221" s="72">
        <v>0</v>
      </c>
      <c r="M221" s="72">
        <f>STOCK[[#This Row],[Costo Unitario (USD)]]+STOCK[[#This Row],[Costo Envío (USD)]]+STOCK[[#This Row],[Comisión 10%]]</f>
        <v>10.8</v>
      </c>
      <c r="N221" s="72">
        <f t="shared" si="8"/>
        <v>16.2</v>
      </c>
      <c r="O221" s="72">
        <f t="shared" si="9"/>
        <v>18</v>
      </c>
      <c r="P221" s="72">
        <f>STOCK[[#This Row],[Precio Final]]-STOCK[[#This Row],[Costo total]]</f>
        <v>7.2</v>
      </c>
      <c r="Q221" s="72">
        <f>STOCK[[#This Row],[Ganancia Unitaria]]*STOCK[[#This Row],[Salidas]]</f>
        <v>0</v>
      </c>
      <c r="R221" s="67"/>
      <c r="S221" s="67"/>
      <c r="T221" s="72"/>
      <c r="U221" s="72"/>
      <c r="V221" s="73"/>
      <c r="W221" s="67"/>
      <c r="X221" s="67"/>
      <c r="Y221" s="67"/>
      <c r="Z221" s="67"/>
      <c r="AA221" s="67"/>
      <c r="AB221" s="68"/>
      <c r="AC221" s="69"/>
      <c r="AD221" s="70"/>
      <c r="AE221" s="70"/>
      <c r="AF221" s="68"/>
      <c r="AG221" s="71"/>
      <c r="AH221" s="72"/>
      <c r="AI221" s="72"/>
      <c r="AJ221" s="72"/>
      <c r="AK221" s="72"/>
      <c r="AL221" s="72"/>
      <c r="AM221" s="72"/>
    </row>
    <row r="222" customHeight="1" spans="1:39">
      <c r="A222" s="67" t="s">
        <v>16949</v>
      </c>
      <c r="B222" s="67" t="s">
        <v>16498</v>
      </c>
      <c r="C222" s="67" t="s">
        <v>16950</v>
      </c>
      <c r="D222" s="67" t="s">
        <v>16475</v>
      </c>
      <c r="E222" s="67"/>
      <c r="F222" s="68">
        <v>18</v>
      </c>
      <c r="G222" s="69">
        <v>4</v>
      </c>
      <c r="H222" s="70">
        <f>SUMIFS(VENTAS[Cantidad],VENTAS[Código del producto Vendido],STOCK[[#This Row],[Code]])</f>
        <v>4</v>
      </c>
      <c r="I222" s="70">
        <f>STOCK[[#This Row],[Entradas]]-STOCK[[#This Row],[Salidas]]</f>
        <v>0</v>
      </c>
      <c r="J222" s="68">
        <f>STOCK[[#This Row],[Precio Final]]*10%</f>
        <v>1.8</v>
      </c>
      <c r="K222" s="71">
        <v>9</v>
      </c>
      <c r="L222" s="72">
        <v>0</v>
      </c>
      <c r="M222" s="72">
        <f>STOCK[[#This Row],[Costo Unitario (USD)]]+STOCK[[#This Row],[Costo Envío (USD)]]+STOCK[[#This Row],[Comisión 10%]]</f>
        <v>10.8</v>
      </c>
      <c r="N222" s="72">
        <f t="shared" si="8"/>
        <v>16.2</v>
      </c>
      <c r="O222" s="72">
        <f t="shared" si="9"/>
        <v>18</v>
      </c>
      <c r="P222" s="72">
        <f>STOCK[[#This Row],[Precio Final]]-STOCK[[#This Row],[Costo total]]</f>
        <v>7.2</v>
      </c>
      <c r="Q222" s="72">
        <f>STOCK[[#This Row],[Ganancia Unitaria]]*STOCK[[#This Row],[Salidas]]</f>
        <v>28.8</v>
      </c>
      <c r="R222" s="67"/>
      <c r="S222" s="67"/>
      <c r="T222" s="72"/>
      <c r="U222" s="72"/>
      <c r="V222" s="73"/>
      <c r="W222" s="67"/>
      <c r="X222" s="67"/>
      <c r="Y222" s="67"/>
      <c r="Z222" s="67"/>
      <c r="AA222" s="67"/>
      <c r="AB222" s="68"/>
      <c r="AC222" s="69"/>
      <c r="AD222" s="70"/>
      <c r="AE222" s="70"/>
      <c r="AF222" s="68"/>
      <c r="AG222" s="71"/>
      <c r="AH222" s="72"/>
      <c r="AI222" s="72"/>
      <c r="AJ222" s="72"/>
      <c r="AK222" s="72"/>
      <c r="AL222" s="72"/>
      <c r="AM222" s="72"/>
    </row>
    <row r="223" customHeight="1" spans="1:39">
      <c r="A223" s="67" t="s">
        <v>16951</v>
      </c>
      <c r="B223" s="67" t="s">
        <v>16498</v>
      </c>
      <c r="C223" s="67" t="s">
        <v>16952</v>
      </c>
      <c r="D223" s="67" t="s">
        <v>16475</v>
      </c>
      <c r="E223" s="67"/>
      <c r="F223" s="68">
        <v>20</v>
      </c>
      <c r="G223" s="69">
        <v>9</v>
      </c>
      <c r="H223" s="70">
        <f>SUMIFS(VENTAS[Cantidad],VENTAS[Código del producto Vendido],STOCK[[#This Row],[Code]])</f>
        <v>0</v>
      </c>
      <c r="I223" s="70">
        <f>STOCK[[#This Row],[Entradas]]-STOCK[[#This Row],[Salidas]]</f>
        <v>9</v>
      </c>
      <c r="J223" s="68">
        <f>STOCK[[#This Row],[Precio Final]]*10%</f>
        <v>2</v>
      </c>
      <c r="K223" s="71">
        <v>9</v>
      </c>
      <c r="L223" s="72">
        <v>0</v>
      </c>
      <c r="M223" s="72">
        <f>STOCK[[#This Row],[Costo Unitario (USD)]]+STOCK[[#This Row],[Costo Envío (USD)]]+STOCK[[#This Row],[Comisión 10%]]</f>
        <v>11</v>
      </c>
      <c r="N223" s="72">
        <f t="shared" si="8"/>
        <v>16.5</v>
      </c>
      <c r="O223" s="72">
        <f t="shared" si="9"/>
        <v>20</v>
      </c>
      <c r="P223" s="72">
        <f>STOCK[[#This Row],[Precio Final]]-STOCK[[#This Row],[Costo total]]</f>
        <v>9</v>
      </c>
      <c r="Q223" s="72">
        <f>STOCK[[#This Row],[Ganancia Unitaria]]*STOCK[[#This Row],[Salidas]]</f>
        <v>0</v>
      </c>
      <c r="R223" s="67"/>
      <c r="S223" s="67"/>
      <c r="T223" s="72"/>
      <c r="U223" s="72"/>
      <c r="V223" s="73"/>
      <c r="W223" s="67"/>
      <c r="X223" s="67"/>
      <c r="Y223" s="67"/>
      <c r="Z223" s="67"/>
      <c r="AA223" s="67"/>
      <c r="AB223" s="68"/>
      <c r="AC223" s="69"/>
      <c r="AD223" s="70"/>
      <c r="AE223" s="70"/>
      <c r="AF223" s="68"/>
      <c r="AG223" s="71"/>
      <c r="AH223" s="72"/>
      <c r="AI223" s="72"/>
      <c r="AJ223" s="72"/>
      <c r="AK223" s="72"/>
      <c r="AL223" s="72"/>
      <c r="AM223" s="72"/>
    </row>
    <row r="224" customHeight="1" spans="1:39">
      <c r="A224" s="67" t="s">
        <v>16953</v>
      </c>
      <c r="B224" s="67" t="s">
        <v>16498</v>
      </c>
      <c r="C224" s="67" t="s">
        <v>16954</v>
      </c>
      <c r="D224" s="67" t="s">
        <v>16475</v>
      </c>
      <c r="E224" s="67"/>
      <c r="F224" s="68">
        <v>20</v>
      </c>
      <c r="G224" s="69">
        <v>2</v>
      </c>
      <c r="H224" s="70">
        <f>SUMIFS(VENTAS[Cantidad],VENTAS[Código del producto Vendido],STOCK[[#This Row],[Code]])</f>
        <v>0</v>
      </c>
      <c r="I224" s="70">
        <f>STOCK[[#This Row],[Entradas]]-STOCK[[#This Row],[Salidas]]</f>
        <v>2</v>
      </c>
      <c r="J224" s="68">
        <f>STOCK[[#This Row],[Precio Final]]*10%</f>
        <v>2</v>
      </c>
      <c r="K224" s="71">
        <v>9</v>
      </c>
      <c r="L224" s="72">
        <v>0</v>
      </c>
      <c r="M224" s="72">
        <f>STOCK[[#This Row],[Costo Unitario (USD)]]+STOCK[[#This Row],[Costo Envío (USD)]]+STOCK[[#This Row],[Comisión 10%]]</f>
        <v>11</v>
      </c>
      <c r="N224" s="72">
        <f t="shared" si="8"/>
        <v>16.5</v>
      </c>
      <c r="O224" s="72">
        <f t="shared" si="9"/>
        <v>20</v>
      </c>
      <c r="P224" s="72">
        <f>STOCK[[#This Row],[Precio Final]]-STOCK[[#This Row],[Costo total]]</f>
        <v>9</v>
      </c>
      <c r="Q224" s="72">
        <f>STOCK[[#This Row],[Ganancia Unitaria]]*STOCK[[#This Row],[Salidas]]</f>
        <v>0</v>
      </c>
      <c r="R224" s="67"/>
      <c r="S224" s="67"/>
      <c r="T224" s="72"/>
      <c r="U224" s="72"/>
      <c r="V224" s="73"/>
      <c r="W224" s="67"/>
      <c r="X224" s="67"/>
      <c r="Y224" s="67"/>
      <c r="Z224" s="67"/>
      <c r="AA224" s="67"/>
      <c r="AB224" s="68"/>
      <c r="AC224" s="69"/>
      <c r="AD224" s="70"/>
      <c r="AE224" s="70"/>
      <c r="AF224" s="68"/>
      <c r="AG224" s="71"/>
      <c r="AH224" s="72"/>
      <c r="AI224" s="72"/>
      <c r="AJ224" s="72"/>
      <c r="AK224" s="72"/>
      <c r="AL224" s="72"/>
      <c r="AM224" s="72"/>
    </row>
    <row r="225" customHeight="1" spans="1:39">
      <c r="A225" s="67" t="s">
        <v>16955</v>
      </c>
      <c r="B225" s="67" t="s">
        <v>16851</v>
      </c>
      <c r="C225" s="67" t="s">
        <v>16956</v>
      </c>
      <c r="D225" s="67" t="s">
        <v>16957</v>
      </c>
      <c r="E225" s="67"/>
      <c r="F225" s="68">
        <v>35</v>
      </c>
      <c r="G225" s="69">
        <v>1</v>
      </c>
      <c r="H225" s="70">
        <f>SUMIFS(VENTAS[Cantidad],VENTAS[Código del producto Vendido],STOCK[[#This Row],[Code]])</f>
        <v>0</v>
      </c>
      <c r="I225" s="70">
        <f>STOCK[[#This Row],[Entradas]]-STOCK[[#This Row],[Salidas]]</f>
        <v>1</v>
      </c>
      <c r="J225" s="68">
        <f>STOCK[[#This Row],[Precio Final]]*10%</f>
        <v>3.5</v>
      </c>
      <c r="K225" s="71">
        <v>9</v>
      </c>
      <c r="L225" s="72">
        <v>0</v>
      </c>
      <c r="M225" s="72">
        <f>STOCK[[#This Row],[Costo Unitario (USD)]]+STOCK[[#This Row],[Costo Envío (USD)]]+STOCK[[#This Row],[Comisión 10%]]</f>
        <v>12.5</v>
      </c>
      <c r="N225" s="72">
        <f t="shared" si="8"/>
        <v>18.75</v>
      </c>
      <c r="O225" s="72">
        <f t="shared" si="9"/>
        <v>35</v>
      </c>
      <c r="P225" s="72">
        <f>STOCK[[#This Row],[Precio Final]]-STOCK[[#This Row],[Costo total]]</f>
        <v>22.5</v>
      </c>
      <c r="Q225" s="72">
        <f>STOCK[[#This Row],[Ganancia Unitaria]]*STOCK[[#This Row],[Salidas]]</f>
        <v>0</v>
      </c>
      <c r="R225" s="67"/>
      <c r="S225" s="67"/>
      <c r="T225" s="72"/>
      <c r="U225" s="72"/>
      <c r="V225" s="73"/>
      <c r="W225" s="67"/>
      <c r="X225" s="67"/>
      <c r="Y225" s="67"/>
      <c r="Z225" s="67"/>
      <c r="AA225" s="67"/>
      <c r="AB225" s="68"/>
      <c r="AC225" s="69"/>
      <c r="AD225" s="70"/>
      <c r="AE225" s="70"/>
      <c r="AF225" s="68"/>
      <c r="AG225" s="71"/>
      <c r="AH225" s="72"/>
      <c r="AI225" s="72"/>
      <c r="AJ225" s="72"/>
      <c r="AK225" s="72"/>
      <c r="AL225" s="72"/>
      <c r="AM225" s="72"/>
    </row>
    <row r="226" customHeight="1" spans="1:39">
      <c r="A226" s="67" t="s">
        <v>16958</v>
      </c>
      <c r="B226" s="67" t="s">
        <v>16851</v>
      </c>
      <c r="C226" s="67" t="s">
        <v>16956</v>
      </c>
      <c r="D226" s="67" t="s">
        <v>16957</v>
      </c>
      <c r="E226" s="67"/>
      <c r="F226" s="68">
        <v>35</v>
      </c>
      <c r="G226" s="69">
        <v>1</v>
      </c>
      <c r="H226" s="70">
        <f>SUMIFS(VENTAS[Cantidad],VENTAS[Código del producto Vendido],STOCK[[#This Row],[Code]])</f>
        <v>1</v>
      </c>
      <c r="I226" s="70">
        <f>STOCK[[#This Row],[Entradas]]-STOCK[[#This Row],[Salidas]]</f>
        <v>0</v>
      </c>
      <c r="J226" s="68">
        <f>STOCK[[#This Row],[Precio Final]]*10%</f>
        <v>3.5</v>
      </c>
      <c r="K226" s="71">
        <v>9</v>
      </c>
      <c r="L226" s="72">
        <v>0</v>
      </c>
      <c r="M226" s="72">
        <f>STOCK[[#This Row],[Costo Unitario (USD)]]+STOCK[[#This Row],[Costo Envío (USD)]]+STOCK[[#This Row],[Comisión 10%]]</f>
        <v>12.5</v>
      </c>
      <c r="N226" s="72">
        <f t="shared" si="8"/>
        <v>18.75</v>
      </c>
      <c r="O226" s="72">
        <f t="shared" si="9"/>
        <v>35</v>
      </c>
      <c r="P226" s="72">
        <f>STOCK[[#This Row],[Precio Final]]-STOCK[[#This Row],[Costo total]]</f>
        <v>22.5</v>
      </c>
      <c r="Q226" s="72">
        <f>STOCK[[#This Row],[Ganancia Unitaria]]*STOCK[[#This Row],[Salidas]]</f>
        <v>22.5</v>
      </c>
      <c r="R226" s="67"/>
      <c r="S226" s="67"/>
      <c r="T226" s="72"/>
      <c r="U226" s="72"/>
      <c r="V226" s="73"/>
      <c r="W226" s="67"/>
      <c r="X226" s="67"/>
      <c r="Y226" s="67"/>
      <c r="Z226" s="67"/>
      <c r="AA226" s="67"/>
      <c r="AB226" s="68"/>
      <c r="AC226" s="69"/>
      <c r="AD226" s="70"/>
      <c r="AE226" s="70"/>
      <c r="AF226" s="68"/>
      <c r="AG226" s="71"/>
      <c r="AH226" s="72"/>
      <c r="AI226" s="72"/>
      <c r="AJ226" s="72"/>
      <c r="AK226" s="72"/>
      <c r="AL226" s="72"/>
      <c r="AM226" s="72"/>
    </row>
    <row r="227" customHeight="1" spans="1:39">
      <c r="A227" s="67" t="s">
        <v>16959</v>
      </c>
      <c r="B227" s="67" t="s">
        <v>16960</v>
      </c>
      <c r="C227" s="67" t="s">
        <v>16961</v>
      </c>
      <c r="D227" s="67" t="s">
        <v>16962</v>
      </c>
      <c r="E227" s="67"/>
      <c r="F227" s="68">
        <v>18</v>
      </c>
      <c r="G227" s="69">
        <v>1</v>
      </c>
      <c r="H227" s="70">
        <f>SUMIFS(VENTAS[Cantidad],VENTAS[Código del producto Vendido],STOCK[[#This Row],[Code]])</f>
        <v>1</v>
      </c>
      <c r="I227" s="70">
        <f>STOCK[[#This Row],[Entradas]]-STOCK[[#This Row],[Salidas]]</f>
        <v>0</v>
      </c>
      <c r="J227" s="68">
        <f>STOCK[[#This Row],[Precio Final]]*10%</f>
        <v>1.8</v>
      </c>
      <c r="K227" s="71">
        <v>9</v>
      </c>
      <c r="L227" s="72">
        <v>0</v>
      </c>
      <c r="M227" s="72">
        <f>STOCK[[#This Row],[Costo Unitario (USD)]]+STOCK[[#This Row],[Costo Envío (USD)]]+STOCK[[#This Row],[Comisión 10%]]</f>
        <v>10.8</v>
      </c>
      <c r="N227" s="72">
        <f t="shared" si="8"/>
        <v>16.2</v>
      </c>
      <c r="O227" s="72">
        <f t="shared" si="9"/>
        <v>18</v>
      </c>
      <c r="P227" s="72">
        <f>STOCK[[#This Row],[Precio Final]]-STOCK[[#This Row],[Costo total]]</f>
        <v>7.2</v>
      </c>
      <c r="Q227" s="72">
        <f>STOCK[[#This Row],[Ganancia Unitaria]]*STOCK[[#This Row],[Salidas]]</f>
        <v>7.2</v>
      </c>
      <c r="R227" s="67"/>
      <c r="S227" s="67"/>
      <c r="T227" s="72"/>
      <c r="U227" s="72"/>
      <c r="V227" s="73"/>
      <c r="W227" s="67"/>
      <c r="X227" s="67"/>
      <c r="Y227" s="67"/>
      <c r="Z227" s="67"/>
      <c r="AA227" s="67"/>
      <c r="AB227" s="68"/>
      <c r="AC227" s="69"/>
      <c r="AD227" s="70"/>
      <c r="AE227" s="70"/>
      <c r="AF227" s="68"/>
      <c r="AG227" s="71"/>
      <c r="AH227" s="72"/>
      <c r="AI227" s="72"/>
      <c r="AJ227" s="72"/>
      <c r="AK227" s="72"/>
      <c r="AL227" s="72"/>
      <c r="AM227" s="72"/>
    </row>
    <row r="228" customHeight="1" spans="1:39">
      <c r="A228" s="67" t="s">
        <v>16963</v>
      </c>
      <c r="B228" s="67" t="s">
        <v>16960</v>
      </c>
      <c r="C228" s="67" t="s">
        <v>16964</v>
      </c>
      <c r="D228" s="67" t="s">
        <v>16583</v>
      </c>
      <c r="E228" s="67"/>
      <c r="F228" s="68">
        <v>15</v>
      </c>
      <c r="G228" s="69">
        <v>1</v>
      </c>
      <c r="H228" s="70">
        <f>SUMIFS(VENTAS[Cantidad],VENTAS[Código del producto Vendido],STOCK[[#This Row],[Code]])</f>
        <v>0</v>
      </c>
      <c r="I228" s="70">
        <f>STOCK[[#This Row],[Entradas]]-STOCK[[#This Row],[Salidas]]</f>
        <v>1</v>
      </c>
      <c r="J228" s="68">
        <f>STOCK[[#This Row],[Precio Final]]*10%</f>
        <v>1.5</v>
      </c>
      <c r="K228" s="71">
        <v>9</v>
      </c>
      <c r="L228" s="72">
        <v>0</v>
      </c>
      <c r="M228" s="72">
        <f>STOCK[[#This Row],[Costo Unitario (USD)]]+STOCK[[#This Row],[Costo Envío (USD)]]+STOCK[[#This Row],[Comisión 10%]]</f>
        <v>10.5</v>
      </c>
      <c r="N228" s="72">
        <f t="shared" si="8"/>
        <v>15.75</v>
      </c>
      <c r="O228" s="72">
        <f t="shared" si="9"/>
        <v>15</v>
      </c>
      <c r="P228" s="72">
        <f>STOCK[[#This Row],[Precio Final]]-STOCK[[#This Row],[Costo total]]</f>
        <v>4.5</v>
      </c>
      <c r="Q228" s="72">
        <f>STOCK[[#This Row],[Ganancia Unitaria]]*STOCK[[#This Row],[Salidas]]</f>
        <v>0</v>
      </c>
      <c r="R228" s="67"/>
      <c r="S228" s="67"/>
      <c r="T228" s="72"/>
      <c r="U228" s="72"/>
      <c r="V228" s="73">
        <v>15</v>
      </c>
      <c r="W228" s="67"/>
      <c r="X228" s="67"/>
      <c r="Y228" s="67"/>
      <c r="Z228" s="67"/>
      <c r="AA228" s="67"/>
      <c r="AB228" s="68"/>
      <c r="AC228" s="69"/>
      <c r="AD228" s="70"/>
      <c r="AE228" s="70"/>
      <c r="AF228" s="68"/>
      <c r="AG228" s="71"/>
      <c r="AH228" s="72"/>
      <c r="AI228" s="72"/>
      <c r="AJ228" s="72"/>
      <c r="AK228" s="72"/>
      <c r="AL228" s="72"/>
      <c r="AM228" s="72"/>
    </row>
    <row r="229" customHeight="1" spans="1:39">
      <c r="A229" s="67" t="s">
        <v>16965</v>
      </c>
      <c r="B229" s="67" t="s">
        <v>16960</v>
      </c>
      <c r="C229" s="67" t="s">
        <v>16966</v>
      </c>
      <c r="D229" s="67" t="s">
        <v>16583</v>
      </c>
      <c r="E229" s="67"/>
      <c r="F229" s="68">
        <v>20</v>
      </c>
      <c r="G229" s="69">
        <v>1</v>
      </c>
      <c r="H229" s="70">
        <f>SUMIFS(VENTAS[Cantidad],VENTAS[Código del producto Vendido],STOCK[[#This Row],[Code]])</f>
        <v>0</v>
      </c>
      <c r="I229" s="70">
        <f>STOCK[[#This Row],[Entradas]]-STOCK[[#This Row],[Salidas]]</f>
        <v>1</v>
      </c>
      <c r="J229" s="68">
        <f>STOCK[[#This Row],[Precio Final]]*10%</f>
        <v>2</v>
      </c>
      <c r="K229" s="71">
        <v>9</v>
      </c>
      <c r="L229" s="72">
        <v>0</v>
      </c>
      <c r="M229" s="72">
        <f>STOCK[[#This Row],[Costo Unitario (USD)]]+STOCK[[#This Row],[Costo Envío (USD)]]+STOCK[[#This Row],[Comisión 10%]]</f>
        <v>11</v>
      </c>
      <c r="N229" s="72">
        <f t="shared" ref="N229:N252" si="10">M229*1.5</f>
        <v>16.5</v>
      </c>
      <c r="O229" s="72">
        <f t="shared" ref="O229:O252" si="11">F229</f>
        <v>20</v>
      </c>
      <c r="P229" s="72">
        <f>STOCK[[#This Row],[Precio Final]]-STOCK[[#This Row],[Costo total]]</f>
        <v>9</v>
      </c>
      <c r="Q229" s="72">
        <f>STOCK[[#This Row],[Ganancia Unitaria]]*STOCK[[#This Row],[Salidas]]</f>
        <v>0</v>
      </c>
      <c r="R229" s="67"/>
      <c r="S229" s="67"/>
      <c r="T229" s="72"/>
      <c r="U229" s="72"/>
      <c r="V229" s="73"/>
      <c r="W229" s="67"/>
      <c r="X229" s="67"/>
      <c r="Y229" s="67"/>
      <c r="Z229" s="67"/>
      <c r="AA229" s="67"/>
      <c r="AB229" s="68"/>
      <c r="AC229" s="69"/>
      <c r="AD229" s="70"/>
      <c r="AE229" s="70"/>
      <c r="AF229" s="68"/>
      <c r="AG229" s="71"/>
      <c r="AH229" s="72"/>
      <c r="AI229" s="72"/>
      <c r="AJ229" s="72"/>
      <c r="AK229" s="72"/>
      <c r="AL229" s="72"/>
      <c r="AM229" s="72"/>
    </row>
    <row r="230" customHeight="1" spans="1:39">
      <c r="A230" s="67" t="s">
        <v>16967</v>
      </c>
      <c r="B230" s="67" t="s">
        <v>16960</v>
      </c>
      <c r="C230" s="67" t="s">
        <v>16968</v>
      </c>
      <c r="D230" s="67" t="s">
        <v>16583</v>
      </c>
      <c r="E230" s="67"/>
      <c r="F230" s="68">
        <v>30</v>
      </c>
      <c r="G230" s="69">
        <v>2</v>
      </c>
      <c r="H230" s="70">
        <f>SUMIFS(VENTAS[Cantidad],VENTAS[Código del producto Vendido],STOCK[[#This Row],[Code]])</f>
        <v>1</v>
      </c>
      <c r="I230" s="70">
        <f>STOCK[[#This Row],[Entradas]]-STOCK[[#This Row],[Salidas]]</f>
        <v>1</v>
      </c>
      <c r="J230" s="68">
        <f>STOCK[[#This Row],[Precio Final]]*10%</f>
        <v>3</v>
      </c>
      <c r="K230" s="71">
        <v>9</v>
      </c>
      <c r="L230" s="72">
        <v>0</v>
      </c>
      <c r="M230" s="72">
        <f>STOCK[[#This Row],[Costo Unitario (USD)]]+STOCK[[#This Row],[Costo Envío (USD)]]+STOCK[[#This Row],[Comisión 10%]]</f>
        <v>12</v>
      </c>
      <c r="N230" s="72">
        <f t="shared" si="10"/>
        <v>18</v>
      </c>
      <c r="O230" s="72">
        <f t="shared" si="11"/>
        <v>30</v>
      </c>
      <c r="P230" s="72">
        <f>STOCK[[#This Row],[Precio Final]]-STOCK[[#This Row],[Costo total]]</f>
        <v>18</v>
      </c>
      <c r="Q230" s="72">
        <f>STOCK[[#This Row],[Ganancia Unitaria]]*STOCK[[#This Row],[Salidas]]</f>
        <v>18</v>
      </c>
      <c r="R230" s="67"/>
      <c r="S230" s="67"/>
      <c r="T230" s="72"/>
      <c r="U230" s="72"/>
      <c r="V230" s="73"/>
      <c r="W230" s="67"/>
      <c r="X230" s="67"/>
      <c r="Y230" s="67"/>
      <c r="Z230" s="67"/>
      <c r="AA230" s="67"/>
      <c r="AB230" s="68"/>
      <c r="AC230" s="69"/>
      <c r="AD230" s="70"/>
      <c r="AE230" s="70"/>
      <c r="AF230" s="68"/>
      <c r="AG230" s="71"/>
      <c r="AH230" s="72"/>
      <c r="AI230" s="72"/>
      <c r="AJ230" s="72"/>
      <c r="AK230" s="72"/>
      <c r="AL230" s="72"/>
      <c r="AM230" s="72"/>
    </row>
    <row r="231" customHeight="1" spans="1:39">
      <c r="A231" s="67" t="s">
        <v>16969</v>
      </c>
      <c r="B231" s="67" t="s">
        <v>16447</v>
      </c>
      <c r="C231" s="67" t="s">
        <v>16970</v>
      </c>
      <c r="D231" s="67" t="s">
        <v>16404</v>
      </c>
      <c r="E231" s="67"/>
      <c r="F231" s="68">
        <v>35</v>
      </c>
      <c r="G231" s="69">
        <v>1</v>
      </c>
      <c r="H231" s="70">
        <f>SUMIFS(VENTAS[Cantidad],VENTAS[Código del producto Vendido],STOCK[[#This Row],[Code]])</f>
        <v>0</v>
      </c>
      <c r="I231" s="70">
        <f>STOCK[[#This Row],[Entradas]]-STOCK[[#This Row],[Salidas]]</f>
        <v>1</v>
      </c>
      <c r="J231" s="68">
        <f>STOCK[[#This Row],[Precio Final]]*10%</f>
        <v>3.5</v>
      </c>
      <c r="K231" s="71">
        <v>9</v>
      </c>
      <c r="L231" s="72">
        <v>0</v>
      </c>
      <c r="M231" s="72">
        <f>STOCK[[#This Row],[Costo Unitario (USD)]]+STOCK[[#This Row],[Costo Envío (USD)]]+STOCK[[#This Row],[Comisión 10%]]</f>
        <v>12.5</v>
      </c>
      <c r="N231" s="72">
        <f t="shared" si="10"/>
        <v>18.75</v>
      </c>
      <c r="O231" s="72">
        <f t="shared" si="11"/>
        <v>35</v>
      </c>
      <c r="P231" s="72">
        <f>STOCK[[#This Row],[Precio Final]]-STOCK[[#This Row],[Costo total]]</f>
        <v>22.5</v>
      </c>
      <c r="Q231" s="72">
        <f>STOCK[[#This Row],[Ganancia Unitaria]]*STOCK[[#This Row],[Salidas]]</f>
        <v>0</v>
      </c>
      <c r="R231" s="67"/>
      <c r="S231" s="67"/>
      <c r="T231" s="72"/>
      <c r="U231" s="72"/>
      <c r="V231" s="73"/>
      <c r="W231" s="67"/>
      <c r="X231" s="67"/>
      <c r="Y231" s="67"/>
      <c r="Z231" s="67"/>
      <c r="AA231" s="67"/>
      <c r="AB231" s="68"/>
      <c r="AC231" s="69"/>
      <c r="AD231" s="70"/>
      <c r="AE231" s="70"/>
      <c r="AF231" s="68"/>
      <c r="AG231" s="71"/>
      <c r="AH231" s="72"/>
      <c r="AI231" s="72"/>
      <c r="AJ231" s="72"/>
      <c r="AK231" s="72"/>
      <c r="AL231" s="72"/>
      <c r="AM231" s="72"/>
    </row>
    <row r="232" customHeight="1" spans="1:39">
      <c r="A232" s="67" t="s">
        <v>16971</v>
      </c>
      <c r="B232" s="67" t="s">
        <v>16680</v>
      </c>
      <c r="C232" s="67" t="s">
        <v>16972</v>
      </c>
      <c r="D232" s="67" t="s">
        <v>16973</v>
      </c>
      <c r="E232" s="67"/>
      <c r="F232" s="68">
        <v>30</v>
      </c>
      <c r="G232" s="69">
        <v>1</v>
      </c>
      <c r="H232" s="70">
        <f>SUMIFS(VENTAS[Cantidad],VENTAS[Código del producto Vendido],STOCK[[#This Row],[Code]])</f>
        <v>0</v>
      </c>
      <c r="I232" s="70">
        <f>STOCK[[#This Row],[Entradas]]-STOCK[[#This Row],[Salidas]]</f>
        <v>1</v>
      </c>
      <c r="J232" s="68">
        <f>STOCK[[#This Row],[Precio Final]]*10%</f>
        <v>3</v>
      </c>
      <c r="K232" s="71">
        <v>9</v>
      </c>
      <c r="L232" s="72">
        <v>0</v>
      </c>
      <c r="M232" s="72">
        <f>STOCK[[#This Row],[Costo Unitario (USD)]]+STOCK[[#This Row],[Costo Envío (USD)]]+STOCK[[#This Row],[Comisión 10%]]</f>
        <v>12</v>
      </c>
      <c r="N232" s="72">
        <f t="shared" si="10"/>
        <v>18</v>
      </c>
      <c r="O232" s="72">
        <f t="shared" si="11"/>
        <v>30</v>
      </c>
      <c r="P232" s="72">
        <f>STOCK[[#This Row],[Precio Final]]-STOCK[[#This Row],[Costo total]]</f>
        <v>18</v>
      </c>
      <c r="Q232" s="72">
        <f>STOCK[[#This Row],[Ganancia Unitaria]]*STOCK[[#This Row],[Salidas]]</f>
        <v>0</v>
      </c>
      <c r="R232" s="67"/>
      <c r="S232" s="67"/>
      <c r="T232" s="72"/>
      <c r="U232" s="72"/>
      <c r="V232" s="73"/>
      <c r="W232" s="67"/>
      <c r="X232" s="67"/>
      <c r="Y232" s="67"/>
      <c r="Z232" s="67"/>
      <c r="AA232" s="67"/>
      <c r="AB232" s="68"/>
      <c r="AC232" s="69"/>
      <c r="AD232" s="70"/>
      <c r="AE232" s="70"/>
      <c r="AF232" s="68"/>
      <c r="AG232" s="71"/>
      <c r="AH232" s="72"/>
      <c r="AI232" s="72"/>
      <c r="AJ232" s="72"/>
      <c r="AK232" s="72"/>
      <c r="AL232" s="72"/>
      <c r="AM232" s="72"/>
    </row>
    <row r="233" customHeight="1" spans="1:39">
      <c r="A233" s="67" t="s">
        <v>16974</v>
      </c>
      <c r="B233" s="67" t="s">
        <v>16851</v>
      </c>
      <c r="C233" s="67" t="s">
        <v>16975</v>
      </c>
      <c r="D233" s="67" t="s">
        <v>16396</v>
      </c>
      <c r="E233" s="67"/>
      <c r="F233" s="68">
        <v>40</v>
      </c>
      <c r="G233" s="69">
        <v>1</v>
      </c>
      <c r="H233" s="70">
        <f>SUMIFS(VENTAS[Cantidad],VENTAS[Código del producto Vendido],STOCK[[#This Row],[Code]])</f>
        <v>0</v>
      </c>
      <c r="I233" s="70">
        <f>STOCK[[#This Row],[Entradas]]-STOCK[[#This Row],[Salidas]]</f>
        <v>1</v>
      </c>
      <c r="J233" s="68">
        <f>STOCK[[#This Row],[Precio Final]]*10%</f>
        <v>4</v>
      </c>
      <c r="K233" s="71">
        <v>9</v>
      </c>
      <c r="L233" s="72">
        <v>0</v>
      </c>
      <c r="M233" s="72">
        <f>STOCK[[#This Row],[Costo Unitario (USD)]]+STOCK[[#This Row],[Costo Envío (USD)]]+STOCK[[#This Row],[Comisión 10%]]</f>
        <v>13</v>
      </c>
      <c r="N233" s="72">
        <f t="shared" si="10"/>
        <v>19.5</v>
      </c>
      <c r="O233" s="72">
        <f t="shared" si="11"/>
        <v>40</v>
      </c>
      <c r="P233" s="72">
        <f>STOCK[[#This Row],[Precio Final]]-STOCK[[#This Row],[Costo total]]</f>
        <v>27</v>
      </c>
      <c r="Q233" s="72">
        <f>STOCK[[#This Row],[Ganancia Unitaria]]*STOCK[[#This Row],[Salidas]]</f>
        <v>0</v>
      </c>
      <c r="R233" s="67"/>
      <c r="S233" s="67"/>
      <c r="T233" s="72"/>
      <c r="U233" s="72"/>
      <c r="V233" s="73"/>
      <c r="W233" s="67"/>
      <c r="X233" s="67"/>
      <c r="Y233" s="67"/>
      <c r="Z233" s="67"/>
      <c r="AA233" s="67"/>
      <c r="AB233" s="68"/>
      <c r="AC233" s="69"/>
      <c r="AD233" s="70"/>
      <c r="AE233" s="70"/>
      <c r="AF233" s="68"/>
      <c r="AG233" s="71"/>
      <c r="AH233" s="72"/>
      <c r="AI233" s="72"/>
      <c r="AJ233" s="72"/>
      <c r="AK233" s="72"/>
      <c r="AL233" s="72"/>
      <c r="AM233" s="72"/>
    </row>
    <row r="234" customHeight="1" spans="1:39">
      <c r="A234" s="67" t="s">
        <v>16976</v>
      </c>
      <c r="B234" s="67" t="s">
        <v>16447</v>
      </c>
      <c r="C234" s="67" t="s">
        <v>16977</v>
      </c>
      <c r="D234" s="67" t="s">
        <v>16404</v>
      </c>
      <c r="E234" s="67"/>
      <c r="F234" s="68">
        <v>35</v>
      </c>
      <c r="G234" s="69">
        <v>1</v>
      </c>
      <c r="H234" s="70">
        <f>SUMIFS(VENTAS[Cantidad],VENTAS[Código del producto Vendido],STOCK[[#This Row],[Code]])</f>
        <v>0</v>
      </c>
      <c r="I234" s="70">
        <f>STOCK[[#This Row],[Entradas]]-STOCK[[#This Row],[Salidas]]</f>
        <v>1</v>
      </c>
      <c r="J234" s="68">
        <f>STOCK[[#This Row],[Precio Final]]*10%</f>
        <v>3.5</v>
      </c>
      <c r="K234" s="71">
        <v>9</v>
      </c>
      <c r="L234" s="72">
        <v>0</v>
      </c>
      <c r="M234" s="72">
        <f>STOCK[[#This Row],[Costo Unitario (USD)]]+STOCK[[#This Row],[Costo Envío (USD)]]+STOCK[[#This Row],[Comisión 10%]]</f>
        <v>12.5</v>
      </c>
      <c r="N234" s="72">
        <f t="shared" si="10"/>
        <v>18.75</v>
      </c>
      <c r="O234" s="72">
        <f t="shared" si="11"/>
        <v>35</v>
      </c>
      <c r="P234" s="72">
        <f>STOCK[[#This Row],[Precio Final]]-STOCK[[#This Row],[Costo total]]</f>
        <v>22.5</v>
      </c>
      <c r="Q234" s="72">
        <f>STOCK[[#This Row],[Ganancia Unitaria]]*STOCK[[#This Row],[Salidas]]</f>
        <v>0</v>
      </c>
      <c r="R234" s="67"/>
      <c r="S234" s="67"/>
      <c r="T234" s="72"/>
      <c r="U234" s="72"/>
      <c r="V234" s="73"/>
      <c r="W234" s="67"/>
      <c r="X234" s="67"/>
      <c r="Y234" s="67"/>
      <c r="Z234" s="67"/>
      <c r="AA234" s="67"/>
      <c r="AB234" s="68"/>
      <c r="AC234" s="69"/>
      <c r="AD234" s="70"/>
      <c r="AE234" s="70"/>
      <c r="AF234" s="68"/>
      <c r="AG234" s="71"/>
      <c r="AH234" s="72"/>
      <c r="AI234" s="72"/>
      <c r="AJ234" s="72"/>
      <c r="AK234" s="72"/>
      <c r="AL234" s="72"/>
      <c r="AM234" s="72"/>
    </row>
    <row r="235" customHeight="1" spans="1:39">
      <c r="A235" s="67" t="s">
        <v>16978</v>
      </c>
      <c r="B235" s="67" t="s">
        <v>16979</v>
      </c>
      <c r="C235" s="67" t="s">
        <v>16927</v>
      </c>
      <c r="D235" s="67" t="s">
        <v>16980</v>
      </c>
      <c r="E235" s="67"/>
      <c r="F235" s="68">
        <v>30</v>
      </c>
      <c r="G235" s="69">
        <v>1</v>
      </c>
      <c r="H235" s="70">
        <f>SUMIFS(VENTAS[Cantidad],VENTAS[Código del producto Vendido],STOCK[[#This Row],[Code]])</f>
        <v>0</v>
      </c>
      <c r="I235" s="70">
        <f>STOCK[[#This Row],[Entradas]]-STOCK[[#This Row],[Salidas]]</f>
        <v>1</v>
      </c>
      <c r="J235" s="68">
        <f>STOCK[[#This Row],[Precio Final]]*10%</f>
        <v>3</v>
      </c>
      <c r="K235" s="71">
        <v>9</v>
      </c>
      <c r="L235" s="72">
        <v>0</v>
      </c>
      <c r="M235" s="72">
        <f>STOCK[[#This Row],[Costo Unitario (USD)]]+STOCK[[#This Row],[Costo Envío (USD)]]+STOCK[[#This Row],[Comisión 10%]]</f>
        <v>12</v>
      </c>
      <c r="N235" s="72">
        <f t="shared" si="10"/>
        <v>18</v>
      </c>
      <c r="O235" s="72">
        <f t="shared" si="11"/>
        <v>30</v>
      </c>
      <c r="P235" s="72">
        <f>STOCK[[#This Row],[Precio Final]]-STOCK[[#This Row],[Costo total]]</f>
        <v>18</v>
      </c>
      <c r="Q235" s="72">
        <f>STOCK[[#This Row],[Ganancia Unitaria]]*STOCK[[#This Row],[Salidas]]</f>
        <v>0</v>
      </c>
      <c r="R235" s="67"/>
      <c r="S235" s="67"/>
      <c r="T235" s="72"/>
      <c r="U235" s="72"/>
      <c r="V235" s="73"/>
      <c r="W235" s="67"/>
      <c r="X235" s="67"/>
      <c r="Y235" s="67"/>
      <c r="Z235" s="67"/>
      <c r="AA235" s="67"/>
      <c r="AB235" s="68"/>
      <c r="AC235" s="69"/>
      <c r="AD235" s="70"/>
      <c r="AE235" s="70"/>
      <c r="AF235" s="68"/>
      <c r="AG235" s="71"/>
      <c r="AH235" s="72"/>
      <c r="AI235" s="72"/>
      <c r="AJ235" s="72"/>
      <c r="AK235" s="72"/>
      <c r="AL235" s="72"/>
      <c r="AM235" s="72"/>
    </row>
    <row r="236" customHeight="1" spans="1:39">
      <c r="A236" s="67" t="s">
        <v>16981</v>
      </c>
      <c r="B236" s="67" t="s">
        <v>16851</v>
      </c>
      <c r="C236" s="67" t="s">
        <v>16910</v>
      </c>
      <c r="D236" s="67" t="s">
        <v>16396</v>
      </c>
      <c r="E236" s="67"/>
      <c r="F236" s="68">
        <v>20</v>
      </c>
      <c r="G236" s="69">
        <v>1</v>
      </c>
      <c r="H236" s="70">
        <f>SUMIFS(VENTAS[Cantidad],VENTAS[Código del producto Vendido],STOCK[[#This Row],[Code]])</f>
        <v>0</v>
      </c>
      <c r="I236" s="70">
        <f>STOCK[[#This Row],[Entradas]]-STOCK[[#This Row],[Salidas]]</f>
        <v>1</v>
      </c>
      <c r="J236" s="68">
        <f>STOCK[[#This Row],[Precio Final]]*10%</f>
        <v>2</v>
      </c>
      <c r="K236" s="71">
        <v>9</v>
      </c>
      <c r="L236" s="72">
        <v>0</v>
      </c>
      <c r="M236" s="72">
        <f>STOCK[[#This Row],[Costo Unitario (USD)]]+STOCK[[#This Row],[Costo Envío (USD)]]+STOCK[[#This Row],[Comisión 10%]]</f>
        <v>11</v>
      </c>
      <c r="N236" s="72">
        <f t="shared" si="10"/>
        <v>16.5</v>
      </c>
      <c r="O236" s="72">
        <f t="shared" si="11"/>
        <v>20</v>
      </c>
      <c r="P236" s="72">
        <f>STOCK[[#This Row],[Precio Final]]-STOCK[[#This Row],[Costo total]]</f>
        <v>9</v>
      </c>
      <c r="Q236" s="72">
        <f>STOCK[[#This Row],[Ganancia Unitaria]]*STOCK[[#This Row],[Salidas]]</f>
        <v>0</v>
      </c>
      <c r="R236" s="67"/>
      <c r="S236" s="67"/>
      <c r="T236" s="72"/>
      <c r="U236" s="72"/>
      <c r="V236" s="73">
        <v>18</v>
      </c>
      <c r="W236" s="67"/>
      <c r="X236" s="67"/>
      <c r="Y236" s="67"/>
      <c r="Z236" s="67"/>
      <c r="AA236" s="67"/>
      <c r="AB236" s="68"/>
      <c r="AC236" s="69"/>
      <c r="AD236" s="70"/>
      <c r="AE236" s="70"/>
      <c r="AF236" s="68"/>
      <c r="AG236" s="71"/>
      <c r="AH236" s="72"/>
      <c r="AI236" s="72"/>
      <c r="AJ236" s="72"/>
      <c r="AK236" s="72"/>
      <c r="AL236" s="72"/>
      <c r="AM236" s="72"/>
    </row>
    <row r="237" customHeight="1" spans="1:39">
      <c r="A237" s="67" t="s">
        <v>16982</v>
      </c>
      <c r="B237" s="67" t="s">
        <v>16960</v>
      </c>
      <c r="C237" s="67" t="s">
        <v>16983</v>
      </c>
      <c r="D237" s="67" t="s">
        <v>16583</v>
      </c>
      <c r="E237" s="67"/>
      <c r="F237" s="68">
        <v>35</v>
      </c>
      <c r="G237" s="69">
        <v>1</v>
      </c>
      <c r="H237" s="70">
        <f>SUMIFS(VENTAS[Cantidad],VENTAS[Código del producto Vendido],STOCK[[#This Row],[Code]])</f>
        <v>1</v>
      </c>
      <c r="I237" s="70">
        <f>STOCK[[#This Row],[Entradas]]-STOCK[[#This Row],[Salidas]]</f>
        <v>0</v>
      </c>
      <c r="J237" s="68">
        <f>STOCK[[#This Row],[Precio Final]]*10%</f>
        <v>3.5</v>
      </c>
      <c r="K237" s="71">
        <v>9</v>
      </c>
      <c r="L237" s="72">
        <v>0</v>
      </c>
      <c r="M237" s="72">
        <f>STOCK[[#This Row],[Costo Unitario (USD)]]+STOCK[[#This Row],[Costo Envío (USD)]]+STOCK[[#This Row],[Comisión 10%]]</f>
        <v>12.5</v>
      </c>
      <c r="N237" s="72">
        <f t="shared" si="10"/>
        <v>18.75</v>
      </c>
      <c r="O237" s="72">
        <f t="shared" si="11"/>
        <v>35</v>
      </c>
      <c r="P237" s="72">
        <f>STOCK[[#This Row],[Precio Final]]-STOCK[[#This Row],[Costo total]]</f>
        <v>22.5</v>
      </c>
      <c r="Q237" s="72">
        <f>STOCK[[#This Row],[Ganancia Unitaria]]*STOCK[[#This Row],[Salidas]]</f>
        <v>22.5</v>
      </c>
      <c r="R237" s="67"/>
      <c r="S237" s="67"/>
      <c r="T237" s="72"/>
      <c r="U237" s="72"/>
      <c r="V237" s="73"/>
      <c r="W237" s="67"/>
      <c r="X237" s="67"/>
      <c r="Y237" s="67"/>
      <c r="Z237" s="67"/>
      <c r="AA237" s="67"/>
      <c r="AB237" s="68"/>
      <c r="AC237" s="69"/>
      <c r="AD237" s="70"/>
      <c r="AE237" s="70"/>
      <c r="AF237" s="68"/>
      <c r="AG237" s="71"/>
      <c r="AH237" s="72"/>
      <c r="AI237" s="72"/>
      <c r="AJ237" s="72"/>
      <c r="AK237" s="72"/>
      <c r="AL237" s="72"/>
      <c r="AM237" s="72"/>
    </row>
    <row r="238" customHeight="1" spans="1:39">
      <c r="A238" s="67" t="s">
        <v>16984</v>
      </c>
      <c r="B238" s="67" t="s">
        <v>16447</v>
      </c>
      <c r="C238" s="67" t="s">
        <v>16985</v>
      </c>
      <c r="D238" s="67" t="s">
        <v>16404</v>
      </c>
      <c r="E238" s="67"/>
      <c r="F238" s="68">
        <v>15</v>
      </c>
      <c r="G238" s="69">
        <v>1</v>
      </c>
      <c r="H238" s="70">
        <f>SUMIFS(VENTAS[Cantidad],VENTAS[Código del producto Vendido],STOCK[[#This Row],[Code]])</f>
        <v>1</v>
      </c>
      <c r="I238" s="70">
        <f>STOCK[[#This Row],[Entradas]]-STOCK[[#This Row],[Salidas]]</f>
        <v>0</v>
      </c>
      <c r="J238" s="68">
        <f>STOCK[[#This Row],[Precio Final]]*10%</f>
        <v>1.5</v>
      </c>
      <c r="K238" s="71">
        <v>9</v>
      </c>
      <c r="L238" s="72">
        <v>0</v>
      </c>
      <c r="M238" s="72">
        <f>STOCK[[#This Row],[Costo Unitario (USD)]]+STOCK[[#This Row],[Costo Envío (USD)]]+STOCK[[#This Row],[Comisión 10%]]</f>
        <v>10.5</v>
      </c>
      <c r="N238" s="72">
        <f t="shared" si="10"/>
        <v>15.75</v>
      </c>
      <c r="O238" s="72">
        <f t="shared" si="11"/>
        <v>15</v>
      </c>
      <c r="P238" s="72">
        <f>STOCK[[#This Row],[Precio Final]]-STOCK[[#This Row],[Costo total]]</f>
        <v>4.5</v>
      </c>
      <c r="Q238" s="72">
        <f>STOCK[[#This Row],[Ganancia Unitaria]]*STOCK[[#This Row],[Salidas]]</f>
        <v>4.5</v>
      </c>
      <c r="R238" s="67"/>
      <c r="S238" s="67"/>
      <c r="T238" s="72"/>
      <c r="U238" s="72"/>
      <c r="V238" s="73"/>
      <c r="W238" s="67"/>
      <c r="X238" s="67"/>
      <c r="Y238" s="67"/>
      <c r="Z238" s="67"/>
      <c r="AA238" s="67"/>
      <c r="AB238" s="68"/>
      <c r="AC238" s="69"/>
      <c r="AD238" s="70"/>
      <c r="AE238" s="70"/>
      <c r="AF238" s="68"/>
      <c r="AG238" s="71"/>
      <c r="AH238" s="72"/>
      <c r="AI238" s="72"/>
      <c r="AJ238" s="72"/>
      <c r="AK238" s="72"/>
      <c r="AL238" s="72"/>
      <c r="AM238" s="72"/>
    </row>
    <row r="239" customHeight="1" spans="1:39">
      <c r="A239" s="67" t="s">
        <v>16986</v>
      </c>
      <c r="B239" s="67" t="s">
        <v>16447</v>
      </c>
      <c r="C239" s="67" t="s">
        <v>16987</v>
      </c>
      <c r="D239" s="67" t="s">
        <v>16404</v>
      </c>
      <c r="E239" s="67"/>
      <c r="F239" s="68">
        <v>28</v>
      </c>
      <c r="G239" s="69">
        <v>1</v>
      </c>
      <c r="H239" s="70">
        <f>SUMIFS(VENTAS[Cantidad],VENTAS[Código del producto Vendido],STOCK[[#This Row],[Code]])</f>
        <v>0</v>
      </c>
      <c r="I239" s="70">
        <f>STOCK[[#This Row],[Entradas]]-STOCK[[#This Row],[Salidas]]</f>
        <v>1</v>
      </c>
      <c r="J239" s="68">
        <f>STOCK[[#This Row],[Precio Final]]*10%</f>
        <v>2.8</v>
      </c>
      <c r="K239" s="71">
        <v>9</v>
      </c>
      <c r="L239" s="72">
        <v>0</v>
      </c>
      <c r="M239" s="72">
        <f>STOCK[[#This Row],[Costo Unitario (USD)]]+STOCK[[#This Row],[Costo Envío (USD)]]+STOCK[[#This Row],[Comisión 10%]]</f>
        <v>11.8</v>
      </c>
      <c r="N239" s="72">
        <f t="shared" si="10"/>
        <v>17.7</v>
      </c>
      <c r="O239" s="72">
        <f t="shared" si="11"/>
        <v>28</v>
      </c>
      <c r="P239" s="72">
        <f>STOCK[[#This Row],[Precio Final]]-STOCK[[#This Row],[Costo total]]</f>
        <v>16.2</v>
      </c>
      <c r="Q239" s="72">
        <f>STOCK[[#This Row],[Ganancia Unitaria]]*STOCK[[#This Row],[Salidas]]</f>
        <v>0</v>
      </c>
      <c r="R239" s="67"/>
      <c r="S239" s="67"/>
      <c r="T239" s="72"/>
      <c r="U239" s="72"/>
      <c r="V239" s="73"/>
      <c r="W239" s="67"/>
      <c r="X239" s="67"/>
      <c r="Y239" s="67"/>
      <c r="Z239" s="67"/>
      <c r="AA239" s="67"/>
      <c r="AB239" s="68"/>
      <c r="AC239" s="69"/>
      <c r="AD239" s="70"/>
      <c r="AE239" s="70"/>
      <c r="AF239" s="68"/>
      <c r="AG239" s="71"/>
      <c r="AH239" s="72"/>
      <c r="AI239" s="72"/>
      <c r="AJ239" s="72"/>
      <c r="AK239" s="72"/>
      <c r="AL239" s="72"/>
      <c r="AM239" s="72"/>
    </row>
    <row r="240" customHeight="1" spans="1:39">
      <c r="A240" s="67" t="s">
        <v>16988</v>
      </c>
      <c r="B240" s="67" t="s">
        <v>16851</v>
      </c>
      <c r="C240" s="67" t="s">
        <v>16989</v>
      </c>
      <c r="D240" s="67" t="s">
        <v>16435</v>
      </c>
      <c r="E240" s="67"/>
      <c r="F240" s="68">
        <v>30</v>
      </c>
      <c r="G240" s="69">
        <v>1</v>
      </c>
      <c r="H240" s="70">
        <f>SUMIFS(VENTAS[Cantidad],VENTAS[Código del producto Vendido],STOCK[[#This Row],[Code]])</f>
        <v>1</v>
      </c>
      <c r="I240" s="70">
        <f>STOCK[[#This Row],[Entradas]]-STOCK[[#This Row],[Salidas]]</f>
        <v>0</v>
      </c>
      <c r="J240" s="68">
        <f>STOCK[[#This Row],[Precio Final]]*10%</f>
        <v>3</v>
      </c>
      <c r="K240" s="71">
        <v>9</v>
      </c>
      <c r="L240" s="72">
        <v>0</v>
      </c>
      <c r="M240" s="72">
        <f>STOCK[[#This Row],[Costo Unitario (USD)]]+STOCK[[#This Row],[Costo Envío (USD)]]+STOCK[[#This Row],[Comisión 10%]]</f>
        <v>12</v>
      </c>
      <c r="N240" s="72">
        <f t="shared" si="10"/>
        <v>18</v>
      </c>
      <c r="O240" s="72">
        <f t="shared" si="11"/>
        <v>30</v>
      </c>
      <c r="P240" s="72">
        <f>STOCK[[#This Row],[Precio Final]]-STOCK[[#This Row],[Costo total]]</f>
        <v>18</v>
      </c>
      <c r="Q240" s="72">
        <f>STOCK[[#This Row],[Ganancia Unitaria]]*STOCK[[#This Row],[Salidas]]</f>
        <v>18</v>
      </c>
      <c r="R240" s="67"/>
      <c r="S240" s="67"/>
      <c r="T240" s="72"/>
      <c r="U240" s="72"/>
      <c r="V240" s="73"/>
      <c r="W240" s="67"/>
      <c r="X240" s="67"/>
      <c r="Y240" s="67"/>
      <c r="Z240" s="67"/>
      <c r="AA240" s="67"/>
      <c r="AB240" s="68"/>
      <c r="AC240" s="69"/>
      <c r="AD240" s="70"/>
      <c r="AE240" s="70"/>
      <c r="AF240" s="68"/>
      <c r="AG240" s="71"/>
      <c r="AH240" s="72"/>
      <c r="AI240" s="72"/>
      <c r="AJ240" s="72"/>
      <c r="AK240" s="72"/>
      <c r="AL240" s="72"/>
      <c r="AM240" s="72"/>
    </row>
    <row r="241" customHeight="1" spans="1:39">
      <c r="A241" s="67" t="s">
        <v>16990</v>
      </c>
      <c r="B241" s="67" t="s">
        <v>16498</v>
      </c>
      <c r="C241" s="67" t="s">
        <v>16991</v>
      </c>
      <c r="D241" s="67" t="s">
        <v>16992</v>
      </c>
      <c r="E241" s="67"/>
      <c r="F241" s="68">
        <v>18</v>
      </c>
      <c r="G241" s="69">
        <v>2</v>
      </c>
      <c r="H241" s="70">
        <f>SUMIFS(VENTAS[Cantidad],VENTAS[Código del producto Vendido],STOCK[[#This Row],[Code]])</f>
        <v>1</v>
      </c>
      <c r="I241" s="70">
        <f>STOCK[[#This Row],[Entradas]]-STOCK[[#This Row],[Salidas]]</f>
        <v>1</v>
      </c>
      <c r="J241" s="68">
        <f>STOCK[[#This Row],[Precio Final]]*10%</f>
        <v>1.8</v>
      </c>
      <c r="K241" s="71">
        <v>9</v>
      </c>
      <c r="L241" s="72">
        <v>0</v>
      </c>
      <c r="M241" s="72">
        <f>STOCK[[#This Row],[Costo Unitario (USD)]]+STOCK[[#This Row],[Costo Envío (USD)]]+STOCK[[#This Row],[Comisión 10%]]</f>
        <v>10.8</v>
      </c>
      <c r="N241" s="72">
        <f t="shared" si="10"/>
        <v>16.2</v>
      </c>
      <c r="O241" s="72">
        <f t="shared" si="11"/>
        <v>18</v>
      </c>
      <c r="P241" s="72">
        <f>STOCK[[#This Row],[Precio Final]]-STOCK[[#This Row],[Costo total]]</f>
        <v>7.2</v>
      </c>
      <c r="Q241" s="72">
        <f>STOCK[[#This Row],[Ganancia Unitaria]]*STOCK[[#This Row],[Salidas]]</f>
        <v>7.2</v>
      </c>
      <c r="R241" s="67"/>
      <c r="S241" s="67"/>
      <c r="T241" s="72"/>
      <c r="U241" s="72"/>
      <c r="V241" s="73"/>
      <c r="W241" s="67"/>
      <c r="X241" s="67"/>
      <c r="Y241" s="67"/>
      <c r="Z241" s="67"/>
      <c r="AA241" s="67"/>
      <c r="AB241" s="68"/>
      <c r="AC241" s="69"/>
      <c r="AD241" s="70"/>
      <c r="AE241" s="70"/>
      <c r="AF241" s="68"/>
      <c r="AG241" s="71"/>
      <c r="AH241" s="72"/>
      <c r="AI241" s="72"/>
      <c r="AJ241" s="72"/>
      <c r="AK241" s="72"/>
      <c r="AL241" s="72"/>
      <c r="AM241" s="72"/>
    </row>
    <row r="242" customHeight="1" spans="1:39">
      <c r="A242" s="67" t="s">
        <v>16993</v>
      </c>
      <c r="B242" s="67" t="s">
        <v>16498</v>
      </c>
      <c r="C242" s="67" t="s">
        <v>16994</v>
      </c>
      <c r="D242" s="67" t="s">
        <v>16992</v>
      </c>
      <c r="E242" s="67"/>
      <c r="F242" s="68">
        <v>18</v>
      </c>
      <c r="G242" s="69">
        <v>1</v>
      </c>
      <c r="H242" s="70">
        <f>SUMIFS(VENTAS[Cantidad],VENTAS[Código del producto Vendido],STOCK[[#This Row],[Code]])</f>
        <v>0</v>
      </c>
      <c r="I242" s="70">
        <f>STOCK[[#This Row],[Entradas]]-STOCK[[#This Row],[Salidas]]</f>
        <v>1</v>
      </c>
      <c r="J242" s="68">
        <f>STOCK[[#This Row],[Precio Final]]*10%</f>
        <v>1.8</v>
      </c>
      <c r="K242" s="71">
        <v>9</v>
      </c>
      <c r="L242" s="72">
        <v>0</v>
      </c>
      <c r="M242" s="72">
        <f>STOCK[[#This Row],[Costo Unitario (USD)]]+STOCK[[#This Row],[Costo Envío (USD)]]+STOCK[[#This Row],[Comisión 10%]]</f>
        <v>10.8</v>
      </c>
      <c r="N242" s="72">
        <f t="shared" si="10"/>
        <v>16.2</v>
      </c>
      <c r="O242" s="72">
        <f t="shared" si="11"/>
        <v>18</v>
      </c>
      <c r="P242" s="72">
        <f>STOCK[[#This Row],[Precio Final]]-STOCK[[#This Row],[Costo total]]</f>
        <v>7.2</v>
      </c>
      <c r="Q242" s="72">
        <f>STOCK[[#This Row],[Ganancia Unitaria]]*STOCK[[#This Row],[Salidas]]</f>
        <v>0</v>
      </c>
      <c r="R242" s="67"/>
      <c r="S242" s="67"/>
      <c r="T242" s="72"/>
      <c r="U242" s="72"/>
      <c r="V242" s="73"/>
      <c r="W242" s="67"/>
      <c r="X242" s="67"/>
      <c r="Y242" s="67"/>
      <c r="Z242" s="67"/>
      <c r="AA242" s="67"/>
      <c r="AB242" s="68"/>
      <c r="AC242" s="69"/>
      <c r="AD242" s="70"/>
      <c r="AE242" s="70"/>
      <c r="AF242" s="68"/>
      <c r="AG242" s="71"/>
      <c r="AH242" s="72"/>
      <c r="AI242" s="72"/>
      <c r="AJ242" s="72"/>
      <c r="AK242" s="72"/>
      <c r="AL242" s="72"/>
      <c r="AM242" s="72"/>
    </row>
    <row r="243" customHeight="1" spans="1:39">
      <c r="A243" s="67" t="s">
        <v>16995</v>
      </c>
      <c r="B243" s="67" t="s">
        <v>16960</v>
      </c>
      <c r="C243" s="67" t="s">
        <v>16996</v>
      </c>
      <c r="D243" s="67" t="s">
        <v>16583</v>
      </c>
      <c r="E243" s="67"/>
      <c r="F243" s="68">
        <v>18</v>
      </c>
      <c r="G243" s="69">
        <v>2</v>
      </c>
      <c r="H243" s="70">
        <f>SUMIFS(VENTAS[Cantidad],VENTAS[Código del producto Vendido],STOCK[[#This Row],[Code]])</f>
        <v>2</v>
      </c>
      <c r="I243" s="70">
        <f>STOCK[[#This Row],[Entradas]]-STOCK[[#This Row],[Salidas]]</f>
        <v>0</v>
      </c>
      <c r="J243" s="68">
        <f>STOCK[[#This Row],[Precio Final]]*10%</f>
        <v>1.8</v>
      </c>
      <c r="K243" s="71">
        <v>9</v>
      </c>
      <c r="L243" s="72">
        <v>0</v>
      </c>
      <c r="M243" s="72">
        <f>STOCK[[#This Row],[Costo Unitario (USD)]]+STOCK[[#This Row],[Costo Envío (USD)]]+STOCK[[#This Row],[Comisión 10%]]</f>
        <v>10.8</v>
      </c>
      <c r="N243" s="72">
        <f t="shared" si="10"/>
        <v>16.2</v>
      </c>
      <c r="O243" s="72">
        <f t="shared" si="11"/>
        <v>18</v>
      </c>
      <c r="P243" s="72">
        <f>STOCK[[#This Row],[Precio Final]]-STOCK[[#This Row],[Costo total]]</f>
        <v>7.2</v>
      </c>
      <c r="Q243" s="72">
        <f>STOCK[[#This Row],[Ganancia Unitaria]]*STOCK[[#This Row],[Salidas]]</f>
        <v>14.4</v>
      </c>
      <c r="R243" s="67"/>
      <c r="S243" s="67"/>
      <c r="T243" s="72"/>
      <c r="U243" s="72"/>
      <c r="V243" s="73"/>
      <c r="W243" s="67"/>
      <c r="X243" s="67"/>
      <c r="Y243" s="67"/>
      <c r="Z243" s="67"/>
      <c r="AA243" s="67"/>
      <c r="AB243" s="68"/>
      <c r="AC243" s="69"/>
      <c r="AD243" s="70"/>
      <c r="AE243" s="70"/>
      <c r="AF243" s="68"/>
      <c r="AG243" s="71"/>
      <c r="AH243" s="72"/>
      <c r="AI243" s="72"/>
      <c r="AJ243" s="72"/>
      <c r="AK243" s="72"/>
      <c r="AL243" s="72"/>
      <c r="AM243" s="72"/>
    </row>
    <row r="244" customHeight="1" spans="1:39">
      <c r="A244" s="67" t="s">
        <v>16997</v>
      </c>
      <c r="B244" s="67" t="s">
        <v>16447</v>
      </c>
      <c r="C244" s="67" t="s">
        <v>16998</v>
      </c>
      <c r="D244" s="67" t="s">
        <v>16404</v>
      </c>
      <c r="E244" s="67"/>
      <c r="F244" s="68">
        <v>18</v>
      </c>
      <c r="G244" s="69">
        <v>1</v>
      </c>
      <c r="H244" s="70">
        <f>SUMIFS(VENTAS[Cantidad],VENTAS[Código del producto Vendido],STOCK[[#This Row],[Code]])</f>
        <v>1</v>
      </c>
      <c r="I244" s="70">
        <f>STOCK[[#This Row],[Entradas]]-STOCK[[#This Row],[Salidas]]</f>
        <v>0</v>
      </c>
      <c r="J244" s="68">
        <f>STOCK[[#This Row],[Precio Final]]*10%</f>
        <v>1.8</v>
      </c>
      <c r="K244" s="71">
        <v>9</v>
      </c>
      <c r="L244" s="72">
        <v>0</v>
      </c>
      <c r="M244" s="72">
        <f>STOCK[[#This Row],[Costo Unitario (USD)]]+STOCK[[#This Row],[Costo Envío (USD)]]+STOCK[[#This Row],[Comisión 10%]]</f>
        <v>10.8</v>
      </c>
      <c r="N244" s="72">
        <f t="shared" si="10"/>
        <v>16.2</v>
      </c>
      <c r="O244" s="72">
        <f t="shared" si="11"/>
        <v>18</v>
      </c>
      <c r="P244" s="72">
        <f>STOCK[[#This Row],[Precio Final]]-STOCK[[#This Row],[Costo total]]</f>
        <v>7.2</v>
      </c>
      <c r="Q244" s="72">
        <f>STOCK[[#This Row],[Ganancia Unitaria]]*STOCK[[#This Row],[Salidas]]</f>
        <v>7.2</v>
      </c>
      <c r="R244" s="67"/>
      <c r="S244" s="67"/>
      <c r="T244" s="72"/>
      <c r="U244" s="72"/>
      <c r="V244" s="73"/>
      <c r="W244" s="67"/>
      <c r="X244" s="67"/>
      <c r="Y244" s="67"/>
      <c r="Z244" s="67"/>
      <c r="AA244" s="67"/>
      <c r="AB244" s="68"/>
      <c r="AC244" s="69"/>
      <c r="AD244" s="70"/>
      <c r="AE244" s="70"/>
      <c r="AF244" s="68"/>
      <c r="AG244" s="71"/>
      <c r="AH244" s="72"/>
      <c r="AI244" s="72"/>
      <c r="AJ244" s="72"/>
      <c r="AK244" s="72"/>
      <c r="AL244" s="72"/>
      <c r="AM244" s="72"/>
    </row>
    <row r="245" customHeight="1" spans="1:39">
      <c r="A245" s="67" t="s">
        <v>16999</v>
      </c>
      <c r="B245" s="67" t="s">
        <v>16960</v>
      </c>
      <c r="C245" s="67" t="s">
        <v>16948</v>
      </c>
      <c r="D245" s="67" t="s">
        <v>16583</v>
      </c>
      <c r="E245" s="67"/>
      <c r="F245" s="68">
        <v>18</v>
      </c>
      <c r="G245" s="69">
        <v>1</v>
      </c>
      <c r="H245" s="70">
        <f>SUMIFS(VENTAS[Cantidad],VENTAS[Código del producto Vendido],STOCK[[#This Row],[Code]])</f>
        <v>0</v>
      </c>
      <c r="I245" s="70">
        <f>STOCK[[#This Row],[Entradas]]-STOCK[[#This Row],[Salidas]]</f>
        <v>1</v>
      </c>
      <c r="J245" s="68">
        <f>STOCK[[#This Row],[Precio Final]]*10%</f>
        <v>1.8</v>
      </c>
      <c r="K245" s="71">
        <v>9</v>
      </c>
      <c r="L245" s="72">
        <v>0</v>
      </c>
      <c r="M245" s="72">
        <f>STOCK[[#This Row],[Costo Unitario (USD)]]+STOCK[[#This Row],[Costo Envío (USD)]]+STOCK[[#This Row],[Comisión 10%]]</f>
        <v>10.8</v>
      </c>
      <c r="N245" s="72">
        <f t="shared" si="10"/>
        <v>16.2</v>
      </c>
      <c r="O245" s="72">
        <f t="shared" si="11"/>
        <v>18</v>
      </c>
      <c r="P245" s="72">
        <f>STOCK[[#This Row],[Precio Final]]-STOCK[[#This Row],[Costo total]]</f>
        <v>7.2</v>
      </c>
      <c r="Q245" s="72">
        <f>STOCK[[#This Row],[Ganancia Unitaria]]*STOCK[[#This Row],[Salidas]]</f>
        <v>0</v>
      </c>
      <c r="R245" s="67"/>
      <c r="S245" s="67"/>
      <c r="T245" s="72"/>
      <c r="U245" s="72"/>
      <c r="V245" s="73"/>
      <c r="W245" s="67"/>
      <c r="X245" s="67"/>
      <c r="Y245" s="67"/>
      <c r="Z245" s="67"/>
      <c r="AA245" s="67"/>
      <c r="AB245" s="68"/>
      <c r="AC245" s="69"/>
      <c r="AD245" s="70"/>
      <c r="AE245" s="70"/>
      <c r="AF245" s="68"/>
      <c r="AG245" s="71"/>
      <c r="AH245" s="72"/>
      <c r="AI245" s="72"/>
      <c r="AJ245" s="72"/>
      <c r="AK245" s="72"/>
      <c r="AL245" s="72"/>
      <c r="AM245" s="72"/>
    </row>
    <row r="246" customHeight="1" spans="1:39">
      <c r="A246" s="67" t="s">
        <v>17000</v>
      </c>
      <c r="B246" s="67" t="s">
        <v>16447</v>
      </c>
      <c r="C246" s="67" t="s">
        <v>17001</v>
      </c>
      <c r="D246" s="67" t="s">
        <v>16408</v>
      </c>
      <c r="E246" s="67"/>
      <c r="F246" s="68">
        <v>18</v>
      </c>
      <c r="G246" s="69">
        <v>2</v>
      </c>
      <c r="H246" s="70">
        <f>SUMIFS(VENTAS[Cantidad],VENTAS[Código del producto Vendido],STOCK[[#This Row],[Code]])</f>
        <v>1</v>
      </c>
      <c r="I246" s="70">
        <f>STOCK[[#This Row],[Entradas]]-STOCK[[#This Row],[Salidas]]</f>
        <v>1</v>
      </c>
      <c r="J246" s="68">
        <f>STOCK[[#This Row],[Precio Final]]*10%</f>
        <v>1.8</v>
      </c>
      <c r="K246" s="71">
        <v>9</v>
      </c>
      <c r="L246" s="72">
        <v>0</v>
      </c>
      <c r="M246" s="72">
        <f>STOCK[[#This Row],[Costo Unitario (USD)]]+STOCK[[#This Row],[Costo Envío (USD)]]+STOCK[[#This Row],[Comisión 10%]]</f>
        <v>10.8</v>
      </c>
      <c r="N246" s="72">
        <f t="shared" si="10"/>
        <v>16.2</v>
      </c>
      <c r="O246" s="72">
        <f t="shared" si="11"/>
        <v>18</v>
      </c>
      <c r="P246" s="72">
        <f>STOCK[[#This Row],[Precio Final]]-STOCK[[#This Row],[Costo total]]</f>
        <v>7.2</v>
      </c>
      <c r="Q246" s="72">
        <f>STOCK[[#This Row],[Ganancia Unitaria]]*STOCK[[#This Row],[Salidas]]</f>
        <v>7.2</v>
      </c>
      <c r="R246" s="67"/>
      <c r="S246" s="67"/>
      <c r="T246" s="72"/>
      <c r="U246" s="72"/>
      <c r="V246" s="73"/>
      <c r="W246" s="67"/>
      <c r="X246" s="67"/>
      <c r="Y246" s="67"/>
      <c r="Z246" s="67"/>
      <c r="AA246" s="67"/>
      <c r="AB246" s="68"/>
      <c r="AC246" s="69"/>
      <c r="AD246" s="70"/>
      <c r="AE246" s="70"/>
      <c r="AF246" s="68"/>
      <c r="AG246" s="71"/>
      <c r="AH246" s="72"/>
      <c r="AI246" s="72"/>
      <c r="AJ246" s="72"/>
      <c r="AK246" s="72"/>
      <c r="AL246" s="72"/>
      <c r="AM246" s="72"/>
    </row>
    <row r="247" customHeight="1" spans="1:39">
      <c r="A247" s="67" t="s">
        <v>17002</v>
      </c>
      <c r="B247" s="67" t="s">
        <v>16447</v>
      </c>
      <c r="C247" s="67" t="s">
        <v>17003</v>
      </c>
      <c r="D247" s="67" t="s">
        <v>16404</v>
      </c>
      <c r="E247" s="67"/>
      <c r="F247" s="68">
        <v>30</v>
      </c>
      <c r="G247" s="69">
        <v>1</v>
      </c>
      <c r="H247" s="70">
        <f>SUMIFS(VENTAS[Cantidad],VENTAS[Código del producto Vendido],STOCK[[#This Row],[Code]])</f>
        <v>0</v>
      </c>
      <c r="I247" s="70">
        <f>STOCK[[#This Row],[Entradas]]-STOCK[[#This Row],[Salidas]]</f>
        <v>1</v>
      </c>
      <c r="J247" s="68">
        <f>STOCK[[#This Row],[Precio Final]]*10%</f>
        <v>3</v>
      </c>
      <c r="K247" s="71">
        <v>9</v>
      </c>
      <c r="L247" s="72">
        <v>0</v>
      </c>
      <c r="M247" s="72">
        <f>STOCK[[#This Row],[Costo Unitario (USD)]]+STOCK[[#This Row],[Costo Envío (USD)]]+STOCK[[#This Row],[Comisión 10%]]</f>
        <v>12</v>
      </c>
      <c r="N247" s="72">
        <f t="shared" si="10"/>
        <v>18</v>
      </c>
      <c r="O247" s="72">
        <f t="shared" si="11"/>
        <v>30</v>
      </c>
      <c r="P247" s="72">
        <f>STOCK[[#This Row],[Precio Final]]-STOCK[[#This Row],[Costo total]]</f>
        <v>18</v>
      </c>
      <c r="Q247" s="72">
        <f>STOCK[[#This Row],[Ganancia Unitaria]]*STOCK[[#This Row],[Salidas]]</f>
        <v>0</v>
      </c>
      <c r="R247" s="67"/>
      <c r="S247" s="67"/>
      <c r="T247" s="72"/>
      <c r="U247" s="72"/>
      <c r="V247" s="73"/>
      <c r="W247" s="67"/>
      <c r="X247" s="67"/>
      <c r="Y247" s="67"/>
      <c r="Z247" s="67"/>
      <c r="AA247" s="67"/>
      <c r="AB247" s="68"/>
      <c r="AC247" s="69"/>
      <c r="AD247" s="70"/>
      <c r="AE247" s="70"/>
      <c r="AF247" s="68"/>
      <c r="AG247" s="71"/>
      <c r="AH247" s="72"/>
      <c r="AI247" s="72"/>
      <c r="AJ247" s="72"/>
      <c r="AK247" s="72"/>
      <c r="AL247" s="72"/>
      <c r="AM247" s="72"/>
    </row>
    <row r="248" customHeight="1" spans="1:39">
      <c r="A248" s="67" t="s">
        <v>17004</v>
      </c>
      <c r="B248" s="67" t="s">
        <v>16511</v>
      </c>
      <c r="C248" s="67" t="s">
        <v>17005</v>
      </c>
      <c r="D248" s="67" t="s">
        <v>16404</v>
      </c>
      <c r="E248" s="67"/>
      <c r="F248" s="68">
        <v>20</v>
      </c>
      <c r="G248" s="69">
        <v>4</v>
      </c>
      <c r="H248" s="70">
        <f>SUMIFS(VENTAS[Cantidad],VENTAS[Código del producto Vendido],STOCK[[#This Row],[Code]])</f>
        <v>4</v>
      </c>
      <c r="I248" s="70">
        <f>STOCK[[#This Row],[Entradas]]-STOCK[[#This Row],[Salidas]]</f>
        <v>0</v>
      </c>
      <c r="J248" s="68">
        <f>STOCK[[#This Row],[Precio Final]]*10%</f>
        <v>2</v>
      </c>
      <c r="K248" s="71">
        <v>9</v>
      </c>
      <c r="L248" s="72">
        <v>0</v>
      </c>
      <c r="M248" s="72">
        <f>STOCK[[#This Row],[Costo Unitario (USD)]]+STOCK[[#This Row],[Costo Envío (USD)]]+STOCK[[#This Row],[Comisión 10%]]</f>
        <v>11</v>
      </c>
      <c r="N248" s="72">
        <f t="shared" si="10"/>
        <v>16.5</v>
      </c>
      <c r="O248" s="72">
        <f t="shared" si="11"/>
        <v>20</v>
      </c>
      <c r="P248" s="72">
        <f>STOCK[[#This Row],[Precio Final]]-STOCK[[#This Row],[Costo total]]</f>
        <v>9</v>
      </c>
      <c r="Q248" s="72">
        <f>STOCK[[#This Row],[Ganancia Unitaria]]*STOCK[[#This Row],[Salidas]]</f>
        <v>36</v>
      </c>
      <c r="R248" s="67"/>
      <c r="S248" s="67"/>
      <c r="T248" s="72"/>
      <c r="U248" s="72"/>
      <c r="V248" s="73"/>
      <c r="W248" s="67"/>
      <c r="X248" s="67"/>
      <c r="Y248" s="67"/>
      <c r="Z248" s="67"/>
      <c r="AA248" s="67"/>
      <c r="AB248" s="68"/>
      <c r="AC248" s="69"/>
      <c r="AD248" s="70"/>
      <c r="AE248" s="70"/>
      <c r="AF248" s="68"/>
      <c r="AG248" s="71"/>
      <c r="AH248" s="72"/>
      <c r="AI248" s="72"/>
      <c r="AJ248" s="72"/>
      <c r="AK248" s="72"/>
      <c r="AL248" s="72"/>
      <c r="AM248" s="72"/>
    </row>
    <row r="249" customHeight="1" spans="1:39">
      <c r="A249" s="67" t="s">
        <v>17006</v>
      </c>
      <c r="B249" s="67" t="s">
        <v>16447</v>
      </c>
      <c r="C249" s="67" t="s">
        <v>17007</v>
      </c>
      <c r="D249" s="67" t="s">
        <v>16404</v>
      </c>
      <c r="E249" s="67"/>
      <c r="F249" s="68">
        <v>30</v>
      </c>
      <c r="G249" s="69">
        <v>1</v>
      </c>
      <c r="H249" s="70">
        <f>SUMIFS(VENTAS[Cantidad],VENTAS[Código del producto Vendido],STOCK[[#This Row],[Code]])</f>
        <v>1</v>
      </c>
      <c r="I249" s="70">
        <f>STOCK[[#This Row],[Entradas]]-STOCK[[#This Row],[Salidas]]</f>
        <v>0</v>
      </c>
      <c r="J249" s="68">
        <f>STOCK[[#This Row],[Precio Final]]*10%</f>
        <v>3</v>
      </c>
      <c r="K249" s="71">
        <v>9</v>
      </c>
      <c r="L249" s="72">
        <v>0</v>
      </c>
      <c r="M249" s="72">
        <f>STOCK[[#This Row],[Costo Unitario (USD)]]+STOCK[[#This Row],[Costo Envío (USD)]]+STOCK[[#This Row],[Comisión 10%]]</f>
        <v>12</v>
      </c>
      <c r="N249" s="72">
        <f t="shared" si="10"/>
        <v>18</v>
      </c>
      <c r="O249" s="72">
        <f t="shared" si="11"/>
        <v>30</v>
      </c>
      <c r="P249" s="72">
        <f>STOCK[[#This Row],[Precio Final]]-STOCK[[#This Row],[Costo total]]</f>
        <v>18</v>
      </c>
      <c r="Q249" s="72">
        <f>STOCK[[#This Row],[Ganancia Unitaria]]*STOCK[[#This Row],[Salidas]]</f>
        <v>18</v>
      </c>
      <c r="R249" s="67"/>
      <c r="S249" s="67"/>
      <c r="T249" s="72"/>
      <c r="U249" s="72"/>
      <c r="V249" s="73"/>
      <c r="W249" s="67"/>
      <c r="X249" s="67"/>
      <c r="Y249" s="67"/>
      <c r="Z249" s="67"/>
      <c r="AA249" s="67"/>
      <c r="AB249" s="68"/>
      <c r="AC249" s="69"/>
      <c r="AD249" s="70"/>
      <c r="AE249" s="70"/>
      <c r="AF249" s="68"/>
      <c r="AG249" s="71"/>
      <c r="AH249" s="72"/>
      <c r="AI249" s="72"/>
      <c r="AJ249" s="72"/>
      <c r="AK249" s="72"/>
      <c r="AL249" s="72"/>
      <c r="AM249" s="72"/>
    </row>
    <row r="250" customHeight="1" spans="1:39">
      <c r="A250" s="67" t="s">
        <v>17008</v>
      </c>
      <c r="B250" s="67" t="s">
        <v>16447</v>
      </c>
      <c r="C250" s="67" t="s">
        <v>17009</v>
      </c>
      <c r="D250" s="67" t="s">
        <v>16404</v>
      </c>
      <c r="E250" s="67"/>
      <c r="F250" s="68">
        <v>30</v>
      </c>
      <c r="G250" s="69">
        <v>1</v>
      </c>
      <c r="H250" s="70">
        <f>SUMIFS(VENTAS[Cantidad],VENTAS[Código del producto Vendido],STOCK[[#This Row],[Code]])</f>
        <v>0</v>
      </c>
      <c r="I250" s="70">
        <f>STOCK[[#This Row],[Entradas]]-STOCK[[#This Row],[Salidas]]</f>
        <v>1</v>
      </c>
      <c r="J250" s="68">
        <f>STOCK[[#This Row],[Precio Final]]*10%</f>
        <v>3</v>
      </c>
      <c r="K250" s="71">
        <v>9</v>
      </c>
      <c r="L250" s="72">
        <v>0</v>
      </c>
      <c r="M250" s="72">
        <f>STOCK[[#This Row],[Costo Unitario (USD)]]+STOCK[[#This Row],[Costo Envío (USD)]]+STOCK[[#This Row],[Comisión 10%]]</f>
        <v>12</v>
      </c>
      <c r="N250" s="72">
        <f t="shared" si="10"/>
        <v>18</v>
      </c>
      <c r="O250" s="72">
        <f t="shared" si="11"/>
        <v>30</v>
      </c>
      <c r="P250" s="72">
        <f>STOCK[[#This Row],[Precio Final]]-STOCK[[#This Row],[Costo total]]</f>
        <v>18</v>
      </c>
      <c r="Q250" s="72">
        <f>STOCK[[#This Row],[Ganancia Unitaria]]*STOCK[[#This Row],[Salidas]]</f>
        <v>0</v>
      </c>
      <c r="R250" s="67"/>
      <c r="S250" s="67"/>
      <c r="T250" s="72"/>
      <c r="U250" s="72"/>
      <c r="V250" s="73"/>
      <c r="W250" s="67"/>
      <c r="X250" s="67"/>
      <c r="Y250" s="67"/>
      <c r="Z250" s="67"/>
      <c r="AA250" s="67"/>
      <c r="AB250" s="68"/>
      <c r="AC250" s="69"/>
      <c r="AD250" s="70"/>
      <c r="AE250" s="70"/>
      <c r="AF250" s="68"/>
      <c r="AG250" s="71"/>
      <c r="AH250" s="72"/>
      <c r="AI250" s="72"/>
      <c r="AJ250" s="72"/>
      <c r="AK250" s="72"/>
      <c r="AL250" s="72"/>
      <c r="AM250" s="72"/>
    </row>
    <row r="251" customHeight="1" spans="1:39">
      <c r="A251" s="67" t="s">
        <v>17010</v>
      </c>
      <c r="B251" s="67" t="s">
        <v>17011</v>
      </c>
      <c r="C251" s="67" t="s">
        <v>17012</v>
      </c>
      <c r="D251" s="67" t="s">
        <v>16435</v>
      </c>
      <c r="E251" s="67"/>
      <c r="F251" s="68">
        <v>18</v>
      </c>
      <c r="G251" s="69">
        <v>1</v>
      </c>
      <c r="H251" s="70">
        <f>SUMIFS(VENTAS[Cantidad],VENTAS[Código del producto Vendido],STOCK[[#This Row],[Code]])</f>
        <v>0</v>
      </c>
      <c r="I251" s="70">
        <f>STOCK[[#This Row],[Entradas]]-STOCK[[#This Row],[Salidas]]</f>
        <v>1</v>
      </c>
      <c r="J251" s="68">
        <f>STOCK[[#This Row],[Precio Final]]*10%</f>
        <v>1.8</v>
      </c>
      <c r="K251" s="71">
        <v>9</v>
      </c>
      <c r="L251" s="72">
        <v>0</v>
      </c>
      <c r="M251" s="72">
        <f>STOCK[[#This Row],[Costo Unitario (USD)]]+STOCK[[#This Row],[Costo Envío (USD)]]+STOCK[[#This Row],[Comisión 10%]]</f>
        <v>10.8</v>
      </c>
      <c r="N251" s="72">
        <f t="shared" si="10"/>
        <v>16.2</v>
      </c>
      <c r="O251" s="72">
        <f t="shared" si="11"/>
        <v>18</v>
      </c>
      <c r="P251" s="72">
        <f>STOCK[[#This Row],[Precio Final]]-STOCK[[#This Row],[Costo total]]</f>
        <v>7.2</v>
      </c>
      <c r="Q251" s="72">
        <f>STOCK[[#This Row],[Ganancia Unitaria]]*STOCK[[#This Row],[Salidas]]</f>
        <v>0</v>
      </c>
      <c r="R251" s="67"/>
      <c r="S251" s="67"/>
      <c r="T251" s="72"/>
      <c r="U251" s="72"/>
      <c r="V251" s="73"/>
      <c r="W251" s="67"/>
      <c r="X251" s="67"/>
      <c r="Y251" s="67"/>
      <c r="Z251" s="67"/>
      <c r="AA251" s="67"/>
      <c r="AB251" s="68"/>
      <c r="AC251" s="69"/>
      <c r="AD251" s="70"/>
      <c r="AE251" s="70"/>
      <c r="AF251" s="68"/>
      <c r="AG251" s="71"/>
      <c r="AH251" s="72"/>
      <c r="AI251" s="72"/>
      <c r="AJ251" s="72"/>
      <c r="AK251" s="72"/>
      <c r="AL251" s="72"/>
      <c r="AM251" s="72"/>
    </row>
    <row r="252" customHeight="1" spans="1:39">
      <c r="A252" s="67" t="s">
        <v>17013</v>
      </c>
      <c r="B252" s="67" t="s">
        <v>16498</v>
      </c>
      <c r="C252" s="67" t="s">
        <v>17014</v>
      </c>
      <c r="D252" s="67" t="s">
        <v>16475</v>
      </c>
      <c r="E252" s="67"/>
      <c r="F252" s="68">
        <v>30</v>
      </c>
      <c r="G252" s="69">
        <v>3</v>
      </c>
      <c r="H252" s="70">
        <f>SUMIFS(VENTAS[Cantidad],VENTAS[Código del producto Vendido],STOCK[[#This Row],[Code]])</f>
        <v>3</v>
      </c>
      <c r="I252" s="70">
        <f>STOCK[[#This Row],[Entradas]]-STOCK[[#This Row],[Salidas]]</f>
        <v>0</v>
      </c>
      <c r="J252" s="68">
        <f>STOCK[[#This Row],[Precio Final]]*10%</f>
        <v>3</v>
      </c>
      <c r="K252" s="71">
        <v>9</v>
      </c>
      <c r="L252" s="72">
        <v>0</v>
      </c>
      <c r="M252" s="72">
        <f>STOCK[[#This Row],[Costo Unitario (USD)]]+STOCK[[#This Row],[Costo Envío (USD)]]+STOCK[[#This Row],[Comisión 10%]]</f>
        <v>12</v>
      </c>
      <c r="N252" s="72">
        <f t="shared" si="10"/>
        <v>18</v>
      </c>
      <c r="O252" s="72">
        <f t="shared" si="11"/>
        <v>30</v>
      </c>
      <c r="P252" s="72">
        <f>STOCK[[#This Row],[Precio Final]]-STOCK[[#This Row],[Costo total]]</f>
        <v>18</v>
      </c>
      <c r="Q252" s="72">
        <f>STOCK[[#This Row],[Ganancia Unitaria]]*STOCK[[#This Row],[Salidas]]</f>
        <v>54</v>
      </c>
      <c r="R252" s="67"/>
      <c r="S252" s="67"/>
      <c r="T252" s="72"/>
      <c r="U252" s="72"/>
      <c r="V252" s="73"/>
      <c r="W252" s="67"/>
      <c r="X252" s="67"/>
      <c r="Y252" s="67"/>
      <c r="Z252" s="67"/>
      <c r="AA252" s="67"/>
      <c r="AB252" s="68"/>
      <c r="AC252" s="69"/>
      <c r="AD252" s="70"/>
      <c r="AE252" s="70"/>
      <c r="AF252" s="68"/>
      <c r="AG252" s="71"/>
      <c r="AH252" s="72"/>
      <c r="AI252" s="72"/>
      <c r="AJ252" s="72"/>
      <c r="AK252" s="72"/>
      <c r="AL252" s="72"/>
      <c r="AM252" s="72"/>
    </row>
    <row r="253" customHeight="1" spans="1:39">
      <c r="A253" s="67" t="s">
        <v>17015</v>
      </c>
      <c r="B253" s="67" t="s">
        <v>16522</v>
      </c>
      <c r="C253" s="67" t="s">
        <v>17016</v>
      </c>
      <c r="D253" s="67" t="s">
        <v>16404</v>
      </c>
      <c r="E253" s="67"/>
      <c r="F253" s="68">
        <v>30</v>
      </c>
      <c r="G253" s="69">
        <v>2</v>
      </c>
      <c r="H253" s="70">
        <f>SUMIFS(VENTAS[Cantidad],VENTAS[Código del producto Vendido],STOCK[[#This Row],[Code]])</f>
        <v>1</v>
      </c>
      <c r="I253" s="70">
        <v>2</v>
      </c>
      <c r="J253" s="68">
        <f>STOCK[[#This Row],[Precio Final]]*10%</f>
        <v>3</v>
      </c>
      <c r="K253" s="71">
        <v>9</v>
      </c>
      <c r="L253" s="72">
        <v>0</v>
      </c>
      <c r="M253" s="72">
        <f>STOCK[[#This Row],[Costo Unitario (USD)]]+STOCK[[#This Row],[Costo Envío (USD)]]+STOCK[[#This Row],[Comisión 10%]]</f>
        <v>12</v>
      </c>
      <c r="N253" s="72">
        <f t="shared" ref="N253:N313" si="12">M253*1.5</f>
        <v>18</v>
      </c>
      <c r="O253" s="72">
        <f t="shared" ref="O253:O313" si="13">F253</f>
        <v>30</v>
      </c>
      <c r="P253" s="72">
        <f>STOCK[[#This Row],[Precio Final]]-STOCK[[#This Row],[Costo total]]</f>
        <v>18</v>
      </c>
      <c r="Q253" s="72">
        <f>STOCK[[#This Row],[Ganancia Unitaria]]*STOCK[[#This Row],[Salidas]]</f>
        <v>18</v>
      </c>
      <c r="R253" s="67"/>
      <c r="S253" s="67"/>
      <c r="T253" s="72"/>
      <c r="U253" s="72"/>
      <c r="V253" s="73"/>
      <c r="W253" s="67"/>
      <c r="X253" s="67"/>
      <c r="Y253" s="67"/>
      <c r="Z253" s="67"/>
      <c r="AA253" s="67"/>
      <c r="AB253" s="68"/>
      <c r="AC253" s="69"/>
      <c r="AD253" s="70"/>
      <c r="AE253" s="70"/>
      <c r="AF253" s="68"/>
      <c r="AG253" s="71"/>
      <c r="AH253" s="72"/>
      <c r="AI253" s="72"/>
      <c r="AJ253" s="72"/>
      <c r="AK253" s="72"/>
      <c r="AL253" s="72"/>
      <c r="AM253" s="72"/>
    </row>
    <row r="254" customHeight="1" spans="1:39">
      <c r="A254" s="67" t="s">
        <v>17017</v>
      </c>
      <c r="B254" s="67" t="s">
        <v>16522</v>
      </c>
      <c r="C254" s="67" t="s">
        <v>17018</v>
      </c>
      <c r="D254" s="67" t="s">
        <v>16408</v>
      </c>
      <c r="E254" s="67"/>
      <c r="F254" s="68">
        <v>30</v>
      </c>
      <c r="G254" s="69">
        <v>1</v>
      </c>
      <c r="H254" s="70">
        <f>SUMIFS(VENTAS[Cantidad],VENTAS[Código del producto Vendido],STOCK[[#This Row],[Code]])</f>
        <v>0</v>
      </c>
      <c r="I254" s="70">
        <f>STOCK[[#This Row],[Entradas]]-STOCK[[#This Row],[Salidas]]</f>
        <v>1</v>
      </c>
      <c r="J254" s="68">
        <f>STOCK[[#This Row],[Precio Final]]*10%</f>
        <v>3</v>
      </c>
      <c r="K254" s="71">
        <v>9</v>
      </c>
      <c r="L254" s="72"/>
      <c r="M254" s="72">
        <f>STOCK[[#This Row],[Costo Unitario (USD)]]+STOCK[[#This Row],[Costo Envío (USD)]]+STOCK[[#This Row],[Comisión 10%]]</f>
        <v>12</v>
      </c>
      <c r="N254" s="72">
        <f t="shared" si="12"/>
        <v>18</v>
      </c>
      <c r="O254" s="72">
        <f t="shared" si="13"/>
        <v>30</v>
      </c>
      <c r="P254" s="72">
        <f>STOCK[[#This Row],[Precio Final]]-STOCK[[#This Row],[Costo total]]</f>
        <v>18</v>
      </c>
      <c r="Q254" s="72">
        <f>STOCK[[#This Row],[Ganancia Unitaria]]*STOCK[[#This Row],[Salidas]]</f>
        <v>0</v>
      </c>
      <c r="R254" s="67"/>
      <c r="S254" s="67"/>
      <c r="T254" s="72"/>
      <c r="U254" s="72"/>
      <c r="V254" s="73"/>
      <c r="W254" s="67"/>
      <c r="X254" s="67"/>
      <c r="Y254" s="67"/>
      <c r="Z254" s="67"/>
      <c r="AA254" s="67"/>
      <c r="AB254" s="68"/>
      <c r="AC254" s="69"/>
      <c r="AD254" s="70"/>
      <c r="AE254" s="70"/>
      <c r="AF254" s="68"/>
      <c r="AG254" s="71"/>
      <c r="AH254" s="72"/>
      <c r="AI254" s="72"/>
      <c r="AJ254" s="72"/>
      <c r="AK254" s="72"/>
      <c r="AL254" s="72"/>
      <c r="AM254" s="72"/>
    </row>
    <row r="255" customHeight="1" spans="1:39">
      <c r="A255" s="67" t="s">
        <v>17019</v>
      </c>
      <c r="B255" s="67" t="s">
        <v>16522</v>
      </c>
      <c r="C255" s="67" t="s">
        <v>17020</v>
      </c>
      <c r="D255" s="67" t="s">
        <v>16408</v>
      </c>
      <c r="E255" s="67"/>
      <c r="F255" s="68">
        <v>30</v>
      </c>
      <c r="G255" s="69">
        <v>1</v>
      </c>
      <c r="H255" s="70">
        <f>SUMIFS(VENTAS[Cantidad],VENTAS[Código del producto Vendido],STOCK[[#This Row],[Code]])</f>
        <v>0</v>
      </c>
      <c r="I255" s="70">
        <f>STOCK[[#This Row],[Entradas]]-STOCK[[#This Row],[Salidas]]</f>
        <v>1</v>
      </c>
      <c r="J255" s="68">
        <f>STOCK[[#This Row],[Precio Final]]*10%</f>
        <v>3</v>
      </c>
      <c r="K255" s="71">
        <v>9</v>
      </c>
      <c r="L255" s="72">
        <v>0</v>
      </c>
      <c r="M255" s="72">
        <f>STOCK[[#This Row],[Costo Unitario (USD)]]+STOCK[[#This Row],[Costo Envío (USD)]]+STOCK[[#This Row],[Comisión 10%]]</f>
        <v>12</v>
      </c>
      <c r="N255" s="72">
        <f t="shared" si="12"/>
        <v>18</v>
      </c>
      <c r="O255" s="72">
        <f t="shared" si="13"/>
        <v>30</v>
      </c>
      <c r="P255" s="72">
        <f>STOCK[[#This Row],[Precio Final]]-STOCK[[#This Row],[Costo total]]</f>
        <v>18</v>
      </c>
      <c r="Q255" s="72">
        <f>STOCK[[#This Row],[Ganancia Unitaria]]*STOCK[[#This Row],[Salidas]]</f>
        <v>0</v>
      </c>
      <c r="R255" s="67"/>
      <c r="S255" s="67"/>
      <c r="T255" s="72"/>
      <c r="U255" s="72"/>
      <c r="V255" s="73"/>
      <c r="W255" s="67"/>
      <c r="X255" s="67"/>
      <c r="Y255" s="67"/>
      <c r="Z255" s="67"/>
      <c r="AA255" s="67"/>
      <c r="AB255" s="68"/>
      <c r="AC255" s="69"/>
      <c r="AD255" s="70"/>
      <c r="AE255" s="70"/>
      <c r="AF255" s="68"/>
      <c r="AG255" s="71"/>
      <c r="AH255" s="72"/>
      <c r="AI255" s="72"/>
      <c r="AJ255" s="72"/>
      <c r="AK255" s="72"/>
      <c r="AL255" s="72"/>
      <c r="AM255" s="72"/>
    </row>
    <row r="256" customHeight="1" spans="1:39">
      <c r="A256" s="67" t="s">
        <v>17021</v>
      </c>
      <c r="B256" s="67" t="s">
        <v>16851</v>
      </c>
      <c r="C256" s="67" t="s">
        <v>17022</v>
      </c>
      <c r="D256" s="67" t="s">
        <v>16396</v>
      </c>
      <c r="E256" s="67"/>
      <c r="F256" s="68">
        <v>20</v>
      </c>
      <c r="G256" s="69">
        <v>3</v>
      </c>
      <c r="H256" s="70">
        <f>SUMIFS(VENTAS[Cantidad],VENTAS[Código del producto Vendido],STOCK[[#This Row],[Code]])</f>
        <v>0</v>
      </c>
      <c r="I256" s="70">
        <f>STOCK[[#This Row],[Entradas]]-STOCK[[#This Row],[Salidas]]</f>
        <v>3</v>
      </c>
      <c r="J256" s="68">
        <f>STOCK[[#This Row],[Precio Final]]*10%</f>
        <v>2</v>
      </c>
      <c r="K256" s="71">
        <v>9</v>
      </c>
      <c r="L256" s="72">
        <v>0</v>
      </c>
      <c r="M256" s="72">
        <f>STOCK[[#This Row],[Costo Unitario (USD)]]+STOCK[[#This Row],[Costo Envío (USD)]]+STOCK[[#This Row],[Comisión 10%]]</f>
        <v>11</v>
      </c>
      <c r="N256" s="72">
        <f t="shared" si="12"/>
        <v>16.5</v>
      </c>
      <c r="O256" s="72">
        <f t="shared" si="13"/>
        <v>20</v>
      </c>
      <c r="P256" s="72">
        <f>STOCK[[#This Row],[Precio Final]]-STOCK[[#This Row],[Costo total]]</f>
        <v>9</v>
      </c>
      <c r="Q256" s="72">
        <f>STOCK[[#This Row],[Ganancia Unitaria]]*STOCK[[#This Row],[Salidas]]</f>
        <v>0</v>
      </c>
      <c r="R256" s="67"/>
      <c r="S256" s="67"/>
      <c r="T256" s="72"/>
      <c r="U256" s="72"/>
      <c r="V256" s="73"/>
      <c r="W256" s="67"/>
      <c r="X256" s="67"/>
      <c r="Y256" s="67"/>
      <c r="Z256" s="67"/>
      <c r="AA256" s="67"/>
      <c r="AB256" s="68"/>
      <c r="AC256" s="69"/>
      <c r="AD256" s="70"/>
      <c r="AE256" s="70"/>
      <c r="AF256" s="68"/>
      <c r="AG256" s="71"/>
      <c r="AH256" s="72"/>
      <c r="AI256" s="72"/>
      <c r="AJ256" s="72"/>
      <c r="AK256" s="72"/>
      <c r="AL256" s="72"/>
      <c r="AM256" s="72"/>
    </row>
    <row r="257" customHeight="1" spans="1:39">
      <c r="A257" s="67" t="s">
        <v>17023</v>
      </c>
      <c r="B257" s="67" t="s">
        <v>16680</v>
      </c>
      <c r="C257" s="67" t="s">
        <v>17024</v>
      </c>
      <c r="D257" s="67" t="s">
        <v>17025</v>
      </c>
      <c r="E257" s="67"/>
      <c r="F257" s="68">
        <v>30</v>
      </c>
      <c r="G257" s="69">
        <v>2</v>
      </c>
      <c r="H257" s="70">
        <f>SUMIFS(VENTAS[Cantidad],VENTAS[Código del producto Vendido],STOCK[[#This Row],[Code]])</f>
        <v>2</v>
      </c>
      <c r="I257" s="70">
        <f>STOCK[[#This Row],[Entradas]]-STOCK[[#This Row],[Salidas]]</f>
        <v>0</v>
      </c>
      <c r="J257" s="68">
        <f>STOCK[[#This Row],[Precio Final]]*10%</f>
        <v>3</v>
      </c>
      <c r="K257" s="71">
        <v>9</v>
      </c>
      <c r="L257" s="72">
        <v>0</v>
      </c>
      <c r="M257" s="72">
        <f>STOCK[[#This Row],[Costo Unitario (USD)]]+STOCK[[#This Row],[Costo Envío (USD)]]+STOCK[[#This Row],[Comisión 10%]]</f>
        <v>12</v>
      </c>
      <c r="N257" s="72">
        <f t="shared" si="12"/>
        <v>18</v>
      </c>
      <c r="O257" s="72">
        <f t="shared" si="13"/>
        <v>30</v>
      </c>
      <c r="P257" s="72">
        <f>STOCK[[#This Row],[Precio Final]]-STOCK[[#This Row],[Costo total]]</f>
        <v>18</v>
      </c>
      <c r="Q257" s="72">
        <f>STOCK[[#This Row],[Ganancia Unitaria]]*STOCK[[#This Row],[Salidas]]</f>
        <v>36</v>
      </c>
      <c r="R257" s="67"/>
      <c r="S257" s="67"/>
      <c r="T257" s="72"/>
      <c r="U257" s="72"/>
      <c r="V257" s="73"/>
      <c r="W257" s="67"/>
      <c r="X257" s="67"/>
      <c r="Y257" s="67"/>
      <c r="Z257" s="67"/>
      <c r="AA257" s="67"/>
      <c r="AB257" s="68"/>
      <c r="AC257" s="69"/>
      <c r="AD257" s="70"/>
      <c r="AE257" s="70"/>
      <c r="AF257" s="68"/>
      <c r="AG257" s="71"/>
      <c r="AH257" s="72"/>
      <c r="AI257" s="72"/>
      <c r="AJ257" s="72"/>
      <c r="AK257" s="72"/>
      <c r="AL257" s="72"/>
      <c r="AM257" s="72"/>
    </row>
    <row r="258" customHeight="1" spans="1:39">
      <c r="A258" s="67" t="s">
        <v>17026</v>
      </c>
      <c r="B258" s="67" t="s">
        <v>16447</v>
      </c>
      <c r="C258" s="67" t="s">
        <v>17027</v>
      </c>
      <c r="D258" s="67" t="s">
        <v>17028</v>
      </c>
      <c r="E258" s="67"/>
      <c r="F258" s="68">
        <v>30</v>
      </c>
      <c r="G258" s="69">
        <v>1</v>
      </c>
      <c r="H258" s="70">
        <f>SUMIFS(VENTAS[Cantidad],VENTAS[Código del producto Vendido],STOCK[[#This Row],[Code]])</f>
        <v>1</v>
      </c>
      <c r="I258" s="70">
        <f>STOCK[[#This Row],[Entradas]]-STOCK[[#This Row],[Salidas]]</f>
        <v>0</v>
      </c>
      <c r="J258" s="68">
        <f>STOCK[[#This Row],[Precio Final]]*10%</f>
        <v>3</v>
      </c>
      <c r="K258" s="71">
        <v>9</v>
      </c>
      <c r="L258" s="72">
        <v>0</v>
      </c>
      <c r="M258" s="72">
        <f>STOCK[[#This Row],[Costo Unitario (USD)]]+STOCK[[#This Row],[Costo Envío (USD)]]+STOCK[[#This Row],[Comisión 10%]]</f>
        <v>12</v>
      </c>
      <c r="N258" s="72">
        <f t="shared" si="12"/>
        <v>18</v>
      </c>
      <c r="O258" s="72">
        <f t="shared" si="13"/>
        <v>30</v>
      </c>
      <c r="P258" s="72">
        <f>STOCK[[#This Row],[Precio Final]]-STOCK[[#This Row],[Costo total]]</f>
        <v>18</v>
      </c>
      <c r="Q258" s="72">
        <f>STOCK[[#This Row],[Ganancia Unitaria]]*STOCK[[#This Row],[Salidas]]</f>
        <v>18</v>
      </c>
      <c r="R258" s="67"/>
      <c r="S258" s="67"/>
      <c r="T258" s="72"/>
      <c r="U258" s="72"/>
      <c r="V258" s="73"/>
      <c r="W258" s="67"/>
      <c r="X258" s="67"/>
      <c r="Y258" s="67"/>
      <c r="Z258" s="67"/>
      <c r="AA258" s="67"/>
      <c r="AB258" s="68"/>
      <c r="AC258" s="69"/>
      <c r="AD258" s="70"/>
      <c r="AE258" s="70"/>
      <c r="AF258" s="68"/>
      <c r="AG258" s="71"/>
      <c r="AH258" s="72"/>
      <c r="AI258" s="72"/>
      <c r="AJ258" s="72"/>
      <c r="AK258" s="72"/>
      <c r="AL258" s="72"/>
      <c r="AM258" s="72"/>
    </row>
    <row r="259" customHeight="1" spans="1:39">
      <c r="A259" s="67" t="s">
        <v>17029</v>
      </c>
      <c r="B259" s="67" t="s">
        <v>16851</v>
      </c>
      <c r="C259" s="67" t="s">
        <v>17030</v>
      </c>
      <c r="D259" s="67" t="s">
        <v>17031</v>
      </c>
      <c r="E259" s="67"/>
      <c r="F259" s="68">
        <v>35</v>
      </c>
      <c r="G259" s="69">
        <v>2</v>
      </c>
      <c r="H259" s="70">
        <f>SUMIFS(VENTAS[Cantidad],VENTAS[Código del producto Vendido],STOCK[[#This Row],[Code]])</f>
        <v>1</v>
      </c>
      <c r="I259" s="70">
        <f>STOCK[[#This Row],[Entradas]]-STOCK[[#This Row],[Salidas]]</f>
        <v>1</v>
      </c>
      <c r="J259" s="68">
        <f>STOCK[[#This Row],[Precio Final]]*10%</f>
        <v>3.5</v>
      </c>
      <c r="K259" s="71">
        <v>9</v>
      </c>
      <c r="L259" s="72">
        <v>0</v>
      </c>
      <c r="M259" s="72">
        <f>STOCK[[#This Row],[Costo Unitario (USD)]]+STOCK[[#This Row],[Costo Envío (USD)]]+STOCK[[#This Row],[Comisión 10%]]</f>
        <v>12.5</v>
      </c>
      <c r="N259" s="72">
        <f t="shared" si="12"/>
        <v>18.75</v>
      </c>
      <c r="O259" s="72">
        <f t="shared" si="13"/>
        <v>35</v>
      </c>
      <c r="P259" s="72">
        <f>STOCK[[#This Row],[Precio Final]]-STOCK[[#This Row],[Costo total]]</f>
        <v>22.5</v>
      </c>
      <c r="Q259" s="72">
        <f>STOCK[[#This Row],[Ganancia Unitaria]]*STOCK[[#This Row],[Salidas]]</f>
        <v>22.5</v>
      </c>
      <c r="R259" s="67"/>
      <c r="S259" s="67"/>
      <c r="T259" s="72"/>
      <c r="U259" s="72"/>
      <c r="V259" s="73"/>
      <c r="W259" s="67"/>
      <c r="X259" s="67"/>
      <c r="Y259" s="67"/>
      <c r="Z259" s="67"/>
      <c r="AA259" s="67"/>
      <c r="AB259" s="68"/>
      <c r="AC259" s="69"/>
      <c r="AD259" s="70"/>
      <c r="AE259" s="70"/>
      <c r="AF259" s="68"/>
      <c r="AG259" s="71"/>
      <c r="AH259" s="72"/>
      <c r="AI259" s="72"/>
      <c r="AJ259" s="72"/>
      <c r="AK259" s="72"/>
      <c r="AL259" s="72"/>
      <c r="AM259" s="72"/>
    </row>
    <row r="260" customHeight="1" spans="1:39">
      <c r="A260" s="67" t="s">
        <v>17032</v>
      </c>
      <c r="B260" s="67" t="s">
        <v>16447</v>
      </c>
      <c r="C260" s="67" t="s">
        <v>17033</v>
      </c>
      <c r="D260" s="67" t="s">
        <v>17028</v>
      </c>
      <c r="E260" s="67"/>
      <c r="F260" s="68">
        <v>35</v>
      </c>
      <c r="G260" s="69">
        <v>1</v>
      </c>
      <c r="H260" s="70">
        <f>SUMIFS(VENTAS[Cantidad],VENTAS[Código del producto Vendido],STOCK[[#This Row],[Code]])</f>
        <v>0</v>
      </c>
      <c r="I260" s="70">
        <f>STOCK[[#This Row],[Entradas]]-STOCK[[#This Row],[Salidas]]</f>
        <v>1</v>
      </c>
      <c r="J260" s="68">
        <f>STOCK[[#This Row],[Precio Final]]*10%</f>
        <v>3.5</v>
      </c>
      <c r="K260" s="71">
        <v>9</v>
      </c>
      <c r="L260" s="72">
        <v>0</v>
      </c>
      <c r="M260" s="72">
        <f>STOCK[[#This Row],[Costo Unitario (USD)]]+STOCK[[#This Row],[Costo Envío (USD)]]+STOCK[[#This Row],[Comisión 10%]]</f>
        <v>12.5</v>
      </c>
      <c r="N260" s="72">
        <f t="shared" si="12"/>
        <v>18.75</v>
      </c>
      <c r="O260" s="72">
        <f t="shared" si="13"/>
        <v>35</v>
      </c>
      <c r="P260" s="72">
        <f>STOCK[[#This Row],[Precio Final]]-STOCK[[#This Row],[Costo total]]</f>
        <v>22.5</v>
      </c>
      <c r="Q260" s="72">
        <f>STOCK[[#This Row],[Ganancia Unitaria]]*STOCK[[#This Row],[Salidas]]</f>
        <v>0</v>
      </c>
      <c r="R260" s="67"/>
      <c r="S260" s="67"/>
      <c r="T260" s="72"/>
      <c r="U260" s="72"/>
      <c r="V260" s="73"/>
      <c r="W260" s="67"/>
      <c r="X260" s="67"/>
      <c r="Y260" s="67"/>
      <c r="Z260" s="67"/>
      <c r="AA260" s="67"/>
      <c r="AB260" s="68"/>
      <c r="AC260" s="69"/>
      <c r="AD260" s="70"/>
      <c r="AE260" s="70"/>
      <c r="AF260" s="68"/>
      <c r="AG260" s="71"/>
      <c r="AH260" s="72"/>
      <c r="AI260" s="72"/>
      <c r="AJ260" s="72"/>
      <c r="AK260" s="72"/>
      <c r="AL260" s="72"/>
      <c r="AM260" s="72"/>
    </row>
    <row r="261" customHeight="1" spans="1:39">
      <c r="A261" s="67" t="s">
        <v>17034</v>
      </c>
      <c r="B261" s="67" t="s">
        <v>16960</v>
      </c>
      <c r="C261" s="67" t="s">
        <v>17035</v>
      </c>
      <c r="D261" s="67" t="s">
        <v>16962</v>
      </c>
      <c r="E261" s="67"/>
      <c r="F261" s="68">
        <v>35</v>
      </c>
      <c r="G261" s="69">
        <v>1</v>
      </c>
      <c r="H261" s="70">
        <f>SUMIFS(VENTAS[Cantidad],VENTAS[Código del producto Vendido],STOCK[[#This Row],[Code]])</f>
        <v>0</v>
      </c>
      <c r="I261" s="70">
        <f>STOCK[[#This Row],[Entradas]]-STOCK[[#This Row],[Salidas]]</f>
        <v>1</v>
      </c>
      <c r="J261" s="68">
        <f>STOCK[[#This Row],[Precio Final]]*10%</f>
        <v>3.5</v>
      </c>
      <c r="K261" s="71">
        <v>9</v>
      </c>
      <c r="L261" s="72">
        <v>0</v>
      </c>
      <c r="M261" s="72">
        <f>STOCK[[#This Row],[Costo Unitario (USD)]]+STOCK[[#This Row],[Costo Envío (USD)]]+STOCK[[#This Row],[Comisión 10%]]</f>
        <v>12.5</v>
      </c>
      <c r="N261" s="72">
        <f t="shared" si="12"/>
        <v>18.75</v>
      </c>
      <c r="O261" s="72">
        <f t="shared" si="13"/>
        <v>35</v>
      </c>
      <c r="P261" s="72">
        <f>STOCK[[#This Row],[Precio Final]]-STOCK[[#This Row],[Costo total]]</f>
        <v>22.5</v>
      </c>
      <c r="Q261" s="72">
        <f>STOCK[[#This Row],[Ganancia Unitaria]]*STOCK[[#This Row],[Salidas]]</f>
        <v>0</v>
      </c>
      <c r="R261" s="67"/>
      <c r="S261" s="67"/>
      <c r="T261" s="72"/>
      <c r="U261" s="72"/>
      <c r="V261" s="73"/>
      <c r="W261" s="67"/>
      <c r="X261" s="67"/>
      <c r="Y261" s="67"/>
      <c r="Z261" s="67"/>
      <c r="AA261" s="67"/>
      <c r="AB261" s="68"/>
      <c r="AC261" s="69"/>
      <c r="AD261" s="70"/>
      <c r="AE261" s="70"/>
      <c r="AF261" s="68"/>
      <c r="AG261" s="71"/>
      <c r="AH261" s="72"/>
      <c r="AI261" s="72"/>
      <c r="AJ261" s="72"/>
      <c r="AK261" s="72"/>
      <c r="AL261" s="72"/>
      <c r="AM261" s="72"/>
    </row>
    <row r="262" customHeight="1" spans="1:39">
      <c r="A262" s="67" t="s">
        <v>17036</v>
      </c>
      <c r="B262" s="67" t="s">
        <v>16851</v>
      </c>
      <c r="C262" s="67" t="s">
        <v>17037</v>
      </c>
      <c r="D262" s="67" t="s">
        <v>17038</v>
      </c>
      <c r="E262" s="67"/>
      <c r="F262" s="68">
        <v>30</v>
      </c>
      <c r="G262" s="69">
        <v>1</v>
      </c>
      <c r="H262" s="70">
        <f>SUMIFS(VENTAS[Cantidad],VENTAS[Código del producto Vendido],STOCK[[#This Row],[Code]])</f>
        <v>0</v>
      </c>
      <c r="I262" s="70">
        <f>STOCK[[#This Row],[Entradas]]-STOCK[[#This Row],[Salidas]]</f>
        <v>1</v>
      </c>
      <c r="J262" s="68">
        <f>STOCK[[#This Row],[Precio Final]]*10%</f>
        <v>3</v>
      </c>
      <c r="K262" s="71">
        <v>9</v>
      </c>
      <c r="L262" s="72">
        <v>0</v>
      </c>
      <c r="M262" s="72">
        <f>STOCK[[#This Row],[Costo Unitario (USD)]]+STOCK[[#This Row],[Costo Envío (USD)]]+STOCK[[#This Row],[Comisión 10%]]</f>
        <v>12</v>
      </c>
      <c r="N262" s="72">
        <f t="shared" si="12"/>
        <v>18</v>
      </c>
      <c r="O262" s="72">
        <f t="shared" si="13"/>
        <v>30</v>
      </c>
      <c r="P262" s="72">
        <f>STOCK[[#This Row],[Precio Final]]-STOCK[[#This Row],[Costo total]]</f>
        <v>18</v>
      </c>
      <c r="Q262" s="72">
        <f>STOCK[[#This Row],[Ganancia Unitaria]]*STOCK[[#This Row],[Salidas]]</f>
        <v>0</v>
      </c>
      <c r="R262" s="67"/>
      <c r="S262" s="67"/>
      <c r="T262" s="72"/>
      <c r="U262" s="72"/>
      <c r="V262" s="73"/>
      <c r="W262" s="67"/>
      <c r="X262" s="67"/>
      <c r="Y262" s="67"/>
      <c r="Z262" s="67"/>
      <c r="AA262" s="67"/>
      <c r="AB262" s="68"/>
      <c r="AC262" s="69"/>
      <c r="AD262" s="70"/>
      <c r="AE262" s="70"/>
      <c r="AF262" s="68"/>
      <c r="AG262" s="71"/>
      <c r="AH262" s="72"/>
      <c r="AI262" s="72"/>
      <c r="AJ262" s="72"/>
      <c r="AK262" s="72"/>
      <c r="AL262" s="72"/>
      <c r="AM262" s="72"/>
    </row>
    <row r="263" customHeight="1" spans="1:39">
      <c r="A263" s="67" t="s">
        <v>17039</v>
      </c>
      <c r="B263" s="67" t="s">
        <v>16447</v>
      </c>
      <c r="C263" s="67" t="s">
        <v>17040</v>
      </c>
      <c r="D263" s="67" t="s">
        <v>17041</v>
      </c>
      <c r="E263" s="67"/>
      <c r="F263" s="68">
        <v>30</v>
      </c>
      <c r="G263" s="69">
        <v>1</v>
      </c>
      <c r="H263" s="70">
        <f>SUMIFS(VENTAS[Cantidad],VENTAS[Código del producto Vendido],STOCK[[#This Row],[Code]])</f>
        <v>0</v>
      </c>
      <c r="I263" s="70">
        <f>STOCK[[#This Row],[Entradas]]-STOCK[[#This Row],[Salidas]]</f>
        <v>1</v>
      </c>
      <c r="J263" s="68">
        <f>STOCK[[#This Row],[Precio Final]]*10%</f>
        <v>3</v>
      </c>
      <c r="K263" s="71">
        <v>9</v>
      </c>
      <c r="L263" s="72">
        <v>0</v>
      </c>
      <c r="M263" s="72">
        <f>STOCK[[#This Row],[Costo Unitario (USD)]]+STOCK[[#This Row],[Costo Envío (USD)]]+STOCK[[#This Row],[Comisión 10%]]</f>
        <v>12</v>
      </c>
      <c r="N263" s="72">
        <f t="shared" si="12"/>
        <v>18</v>
      </c>
      <c r="O263" s="72">
        <f t="shared" si="13"/>
        <v>30</v>
      </c>
      <c r="P263" s="72">
        <f>STOCK[[#This Row],[Precio Final]]-STOCK[[#This Row],[Costo total]]</f>
        <v>18</v>
      </c>
      <c r="Q263" s="72">
        <f>STOCK[[#This Row],[Ganancia Unitaria]]*STOCK[[#This Row],[Salidas]]</f>
        <v>0</v>
      </c>
      <c r="R263" s="67"/>
      <c r="S263" s="67"/>
      <c r="T263" s="72"/>
      <c r="U263" s="72"/>
      <c r="V263" s="73"/>
      <c r="W263" s="67"/>
      <c r="X263" s="67"/>
      <c r="Y263" s="67"/>
      <c r="Z263" s="67"/>
      <c r="AA263" s="67"/>
      <c r="AB263" s="68"/>
      <c r="AC263" s="69"/>
      <c r="AD263" s="70"/>
      <c r="AE263" s="70"/>
      <c r="AF263" s="68"/>
      <c r="AG263" s="71"/>
      <c r="AH263" s="72"/>
      <c r="AI263" s="72"/>
      <c r="AJ263" s="72"/>
      <c r="AK263" s="72"/>
      <c r="AL263" s="72"/>
      <c r="AM263" s="72"/>
    </row>
    <row r="264" customHeight="1" spans="1:39">
      <c r="A264" s="67" t="s">
        <v>17042</v>
      </c>
      <c r="B264" s="67" t="s">
        <v>16851</v>
      </c>
      <c r="C264" s="67" t="s">
        <v>17043</v>
      </c>
      <c r="D264" s="67" t="s">
        <v>16396</v>
      </c>
      <c r="E264" s="67"/>
      <c r="F264" s="68">
        <v>20</v>
      </c>
      <c r="G264" s="69">
        <v>1</v>
      </c>
      <c r="H264" s="70">
        <f>SUMIFS(VENTAS[Cantidad],VENTAS[Código del producto Vendido],STOCK[[#This Row],[Code]])</f>
        <v>1</v>
      </c>
      <c r="I264" s="70">
        <f>STOCK[[#This Row],[Entradas]]-STOCK[[#This Row],[Salidas]]</f>
        <v>0</v>
      </c>
      <c r="J264" s="68">
        <f>STOCK[[#This Row],[Precio Final]]*10%</f>
        <v>2</v>
      </c>
      <c r="K264" s="71">
        <v>9</v>
      </c>
      <c r="L264" s="72">
        <v>0</v>
      </c>
      <c r="M264" s="72">
        <f>STOCK[[#This Row],[Costo Unitario (USD)]]+STOCK[[#This Row],[Costo Envío (USD)]]+STOCK[[#This Row],[Comisión 10%]]</f>
        <v>11</v>
      </c>
      <c r="N264" s="72">
        <f t="shared" si="12"/>
        <v>16.5</v>
      </c>
      <c r="O264" s="72">
        <f t="shared" si="13"/>
        <v>20</v>
      </c>
      <c r="P264" s="72">
        <f>STOCK[[#This Row],[Precio Final]]-STOCK[[#This Row],[Costo total]]</f>
        <v>9</v>
      </c>
      <c r="Q264" s="72">
        <f>STOCK[[#This Row],[Ganancia Unitaria]]*STOCK[[#This Row],[Salidas]]</f>
        <v>9</v>
      </c>
      <c r="R264" s="67"/>
      <c r="S264" s="67"/>
      <c r="T264" s="72"/>
      <c r="U264" s="72"/>
      <c r="V264" s="73">
        <v>18</v>
      </c>
      <c r="W264" s="67"/>
      <c r="X264" s="67"/>
      <c r="Y264" s="67"/>
      <c r="Z264" s="67"/>
      <c r="AA264" s="67"/>
      <c r="AB264" s="68"/>
      <c r="AC264" s="69"/>
      <c r="AD264" s="70"/>
      <c r="AE264" s="70"/>
      <c r="AF264" s="68"/>
      <c r="AG264" s="71"/>
      <c r="AH264" s="72"/>
      <c r="AI264" s="72"/>
      <c r="AJ264" s="72"/>
      <c r="AK264" s="72"/>
      <c r="AL264" s="72"/>
      <c r="AM264" s="72"/>
    </row>
    <row r="265" customHeight="1" spans="1:39">
      <c r="A265" s="67" t="s">
        <v>17044</v>
      </c>
      <c r="B265" s="67" t="s">
        <v>16960</v>
      </c>
      <c r="C265" s="67" t="s">
        <v>17045</v>
      </c>
      <c r="D265" s="67" t="s">
        <v>16583</v>
      </c>
      <c r="E265" s="67"/>
      <c r="F265" s="68">
        <v>15</v>
      </c>
      <c r="G265" s="69">
        <v>2</v>
      </c>
      <c r="H265" s="70">
        <f>SUMIFS(VENTAS[Cantidad],VENTAS[Código del producto Vendido],STOCK[[#This Row],[Code]])</f>
        <v>1</v>
      </c>
      <c r="I265" s="70">
        <f>STOCK[[#This Row],[Entradas]]-STOCK[[#This Row],[Salidas]]</f>
        <v>1</v>
      </c>
      <c r="J265" s="68">
        <f>STOCK[[#This Row],[Precio Final]]*10%</f>
        <v>1.5</v>
      </c>
      <c r="K265" s="71">
        <v>9</v>
      </c>
      <c r="L265" s="72">
        <v>0</v>
      </c>
      <c r="M265" s="72">
        <f>STOCK[[#This Row],[Costo Unitario (USD)]]+STOCK[[#This Row],[Costo Envío (USD)]]+STOCK[[#This Row],[Comisión 10%]]</f>
        <v>10.5</v>
      </c>
      <c r="N265" s="72">
        <f t="shared" si="12"/>
        <v>15.75</v>
      </c>
      <c r="O265" s="72">
        <f t="shared" si="13"/>
        <v>15</v>
      </c>
      <c r="P265" s="72">
        <f>STOCK[[#This Row],[Precio Final]]-STOCK[[#This Row],[Costo total]]</f>
        <v>4.5</v>
      </c>
      <c r="Q265" s="72">
        <f>STOCK[[#This Row],[Ganancia Unitaria]]*STOCK[[#This Row],[Salidas]]</f>
        <v>4.5</v>
      </c>
      <c r="R265" s="67"/>
      <c r="S265" s="67"/>
      <c r="T265" s="72"/>
      <c r="U265" s="72"/>
      <c r="V265" s="73"/>
      <c r="W265" s="67"/>
      <c r="X265" s="67"/>
      <c r="Y265" s="67"/>
      <c r="Z265" s="67"/>
      <c r="AA265" s="67"/>
      <c r="AB265" s="68"/>
      <c r="AC265" s="69"/>
      <c r="AD265" s="70"/>
      <c r="AE265" s="70"/>
      <c r="AF265" s="68"/>
      <c r="AG265" s="71"/>
      <c r="AH265" s="72"/>
      <c r="AI265" s="72"/>
      <c r="AJ265" s="72"/>
      <c r="AK265" s="72"/>
      <c r="AL265" s="72"/>
      <c r="AM265" s="72"/>
    </row>
    <row r="266" customHeight="1" spans="1:39">
      <c r="A266" s="67" t="s">
        <v>17046</v>
      </c>
      <c r="B266" s="67" t="s">
        <v>16851</v>
      </c>
      <c r="C266" s="67" t="s">
        <v>17047</v>
      </c>
      <c r="D266" s="67" t="s">
        <v>16396</v>
      </c>
      <c r="E266" s="67"/>
      <c r="F266" s="68">
        <v>25</v>
      </c>
      <c r="G266" s="69">
        <v>9</v>
      </c>
      <c r="H266" s="70">
        <f>SUMIFS(VENTAS[Cantidad],VENTAS[Código del producto Vendido],STOCK[[#This Row],[Code]])</f>
        <v>6</v>
      </c>
      <c r="I266" s="70">
        <v>8</v>
      </c>
      <c r="J266" s="68">
        <f>STOCK[[#This Row],[Precio Final]]*10%</f>
        <v>2.5</v>
      </c>
      <c r="K266" s="71">
        <v>9</v>
      </c>
      <c r="L266" s="72">
        <v>0</v>
      </c>
      <c r="M266" s="72">
        <f>STOCK[[#This Row],[Costo Unitario (USD)]]+STOCK[[#This Row],[Costo Envío (USD)]]+STOCK[[#This Row],[Comisión 10%]]</f>
        <v>11.5</v>
      </c>
      <c r="N266" s="72">
        <f t="shared" si="12"/>
        <v>17.25</v>
      </c>
      <c r="O266" s="72">
        <f t="shared" si="13"/>
        <v>25</v>
      </c>
      <c r="P266" s="72">
        <f>STOCK[[#This Row],[Precio Final]]-STOCK[[#This Row],[Costo total]]</f>
        <v>13.5</v>
      </c>
      <c r="Q266" s="72">
        <f>STOCK[[#This Row],[Ganancia Unitaria]]*STOCK[[#This Row],[Salidas]]</f>
        <v>81</v>
      </c>
      <c r="R266" s="67"/>
      <c r="S266" s="67"/>
      <c r="T266" s="72"/>
      <c r="U266" s="72"/>
      <c r="V266" s="73">
        <v>20</v>
      </c>
      <c r="W266" s="67"/>
      <c r="X266" s="67"/>
      <c r="Y266" s="67"/>
      <c r="Z266" s="67"/>
      <c r="AA266" s="67"/>
      <c r="AB266" s="68"/>
      <c r="AC266" s="69"/>
      <c r="AD266" s="70"/>
      <c r="AE266" s="70"/>
      <c r="AF266" s="68"/>
      <c r="AG266" s="71"/>
      <c r="AH266" s="72"/>
      <c r="AI266" s="72"/>
      <c r="AJ266" s="72"/>
      <c r="AK266" s="72"/>
      <c r="AL266" s="72"/>
      <c r="AM266" s="72"/>
    </row>
    <row r="267" customHeight="1" spans="1:39">
      <c r="A267" s="67" t="s">
        <v>17048</v>
      </c>
      <c r="B267" s="67" t="s">
        <v>16511</v>
      </c>
      <c r="C267" s="67" t="s">
        <v>17049</v>
      </c>
      <c r="D267" s="67" t="s">
        <v>16404</v>
      </c>
      <c r="E267" s="67"/>
      <c r="F267" s="68">
        <v>15</v>
      </c>
      <c r="G267" s="69">
        <v>3</v>
      </c>
      <c r="H267" s="70">
        <f>SUMIFS(VENTAS[Cantidad],VENTAS[Código del producto Vendido],STOCK[[#This Row],[Code]])</f>
        <v>0</v>
      </c>
      <c r="I267" s="70">
        <f>STOCK[[#This Row],[Entradas]]-STOCK[[#This Row],[Salidas]]</f>
        <v>3</v>
      </c>
      <c r="J267" s="68">
        <f>STOCK[[#This Row],[Precio Final]]*10%</f>
        <v>1.5</v>
      </c>
      <c r="K267" s="71">
        <v>9</v>
      </c>
      <c r="L267" s="72">
        <v>0</v>
      </c>
      <c r="M267" s="72">
        <f>STOCK[[#This Row],[Costo Unitario (USD)]]+STOCK[[#This Row],[Costo Envío (USD)]]+STOCK[[#This Row],[Comisión 10%]]</f>
        <v>10.5</v>
      </c>
      <c r="N267" s="72">
        <f t="shared" si="12"/>
        <v>15.75</v>
      </c>
      <c r="O267" s="72">
        <f t="shared" si="13"/>
        <v>15</v>
      </c>
      <c r="P267" s="72">
        <f>STOCK[[#This Row],[Precio Final]]-STOCK[[#This Row],[Costo total]]</f>
        <v>4.5</v>
      </c>
      <c r="Q267" s="72">
        <f>STOCK[[#This Row],[Ganancia Unitaria]]*STOCK[[#This Row],[Salidas]]</f>
        <v>0</v>
      </c>
      <c r="R267" s="67"/>
      <c r="S267" s="67"/>
      <c r="T267" s="72"/>
      <c r="U267" s="72"/>
      <c r="V267" s="73"/>
      <c r="W267" s="67"/>
      <c r="X267" s="67"/>
      <c r="Y267" s="67"/>
      <c r="Z267" s="67"/>
      <c r="AA267" s="67"/>
      <c r="AB267" s="68"/>
      <c r="AC267" s="69"/>
      <c r="AD267" s="70"/>
      <c r="AE267" s="70"/>
      <c r="AF267" s="68"/>
      <c r="AG267" s="71"/>
      <c r="AH267" s="72"/>
      <c r="AI267" s="72"/>
      <c r="AJ267" s="72"/>
      <c r="AK267" s="72"/>
      <c r="AL267" s="72"/>
      <c r="AM267" s="72"/>
    </row>
    <row r="268" customHeight="1" spans="1:39">
      <c r="A268" s="67" t="s">
        <v>17050</v>
      </c>
      <c r="B268" s="67" t="s">
        <v>16851</v>
      </c>
      <c r="C268" s="67" t="s">
        <v>16950</v>
      </c>
      <c r="D268" s="67" t="s">
        <v>16396</v>
      </c>
      <c r="E268" s="67"/>
      <c r="F268" s="68">
        <v>18</v>
      </c>
      <c r="G268" s="69">
        <v>1</v>
      </c>
      <c r="H268" s="70">
        <f>SUMIFS(VENTAS[Cantidad],VENTAS[Código del producto Vendido],STOCK[[#This Row],[Code]])</f>
        <v>1</v>
      </c>
      <c r="I268" s="70">
        <f>STOCK[[#This Row],[Entradas]]-STOCK[[#This Row],[Salidas]]</f>
        <v>0</v>
      </c>
      <c r="J268" s="68">
        <f>STOCK[[#This Row],[Precio Final]]*10%</f>
        <v>1.8</v>
      </c>
      <c r="K268" s="71">
        <v>9</v>
      </c>
      <c r="L268" s="72">
        <v>0</v>
      </c>
      <c r="M268" s="72">
        <f>STOCK[[#This Row],[Costo Unitario (USD)]]+STOCK[[#This Row],[Costo Envío (USD)]]+STOCK[[#This Row],[Comisión 10%]]</f>
        <v>10.8</v>
      </c>
      <c r="N268" s="72">
        <f t="shared" si="12"/>
        <v>16.2</v>
      </c>
      <c r="O268" s="72">
        <f t="shared" si="13"/>
        <v>18</v>
      </c>
      <c r="P268" s="72">
        <f>STOCK[[#This Row],[Precio Final]]-STOCK[[#This Row],[Costo total]]</f>
        <v>7.2</v>
      </c>
      <c r="Q268" s="72">
        <f>STOCK[[#This Row],[Ganancia Unitaria]]*STOCK[[#This Row],[Salidas]]</f>
        <v>7.2</v>
      </c>
      <c r="R268" s="67"/>
      <c r="S268" s="67"/>
      <c r="T268" s="72"/>
      <c r="U268" s="72"/>
      <c r="V268" s="73">
        <v>15</v>
      </c>
      <c r="W268" s="67"/>
      <c r="X268" s="67"/>
      <c r="Y268" s="67"/>
      <c r="Z268" s="67"/>
      <c r="AA268" s="67"/>
      <c r="AB268" s="68"/>
      <c r="AC268" s="69"/>
      <c r="AD268" s="70"/>
      <c r="AE268" s="70"/>
      <c r="AF268" s="68"/>
      <c r="AG268" s="71"/>
      <c r="AH268" s="72"/>
      <c r="AI268" s="72"/>
      <c r="AJ268" s="72"/>
      <c r="AK268" s="72"/>
      <c r="AL268" s="72"/>
      <c r="AM268" s="72"/>
    </row>
    <row r="269" customHeight="1" spans="1:39">
      <c r="A269" s="67" t="s">
        <v>17051</v>
      </c>
      <c r="B269" s="67" t="s">
        <v>16851</v>
      </c>
      <c r="C269" s="67" t="s">
        <v>17052</v>
      </c>
      <c r="D269" s="67" t="s">
        <v>16435</v>
      </c>
      <c r="E269" s="67"/>
      <c r="F269" s="68">
        <v>25</v>
      </c>
      <c r="G269" s="69">
        <v>2</v>
      </c>
      <c r="H269" s="70">
        <f>SUMIFS(VENTAS[Cantidad],VENTAS[Código del producto Vendido],STOCK[[#This Row],[Code]])</f>
        <v>1</v>
      </c>
      <c r="I269" s="70">
        <f>STOCK[[#This Row],[Entradas]]-STOCK[[#This Row],[Salidas]]</f>
        <v>1</v>
      </c>
      <c r="J269" s="68">
        <f>STOCK[[#This Row],[Precio Final]]*10%</f>
        <v>2.5</v>
      </c>
      <c r="K269" s="71">
        <v>9</v>
      </c>
      <c r="L269" s="72">
        <v>0</v>
      </c>
      <c r="M269" s="72">
        <f>STOCK[[#This Row],[Costo Unitario (USD)]]+STOCK[[#This Row],[Costo Envío (USD)]]+STOCK[[#This Row],[Comisión 10%]]</f>
        <v>11.5</v>
      </c>
      <c r="N269" s="72">
        <f t="shared" si="12"/>
        <v>17.25</v>
      </c>
      <c r="O269" s="72">
        <f t="shared" si="13"/>
        <v>25</v>
      </c>
      <c r="P269" s="72">
        <f>STOCK[[#This Row],[Precio Final]]-STOCK[[#This Row],[Costo total]]</f>
        <v>13.5</v>
      </c>
      <c r="Q269" s="72">
        <f>STOCK[[#This Row],[Ganancia Unitaria]]*STOCK[[#This Row],[Salidas]]</f>
        <v>13.5</v>
      </c>
      <c r="R269" s="67"/>
      <c r="S269" s="67"/>
      <c r="T269" s="72"/>
      <c r="U269" s="72"/>
      <c r="V269" s="73"/>
      <c r="W269" s="67"/>
      <c r="X269" s="67"/>
      <c r="Y269" s="67"/>
      <c r="Z269" s="67"/>
      <c r="AA269" s="67"/>
      <c r="AB269" s="68"/>
      <c r="AC269" s="69"/>
      <c r="AD269" s="70"/>
      <c r="AE269" s="70"/>
      <c r="AF269" s="68"/>
      <c r="AG269" s="71"/>
      <c r="AH269" s="72"/>
      <c r="AI269" s="72"/>
      <c r="AJ269" s="72"/>
      <c r="AK269" s="72"/>
      <c r="AL269" s="72"/>
      <c r="AM269" s="72"/>
    </row>
    <row r="270" customHeight="1" spans="1:39">
      <c r="A270" s="67" t="s">
        <v>17053</v>
      </c>
      <c r="B270" s="67" t="s">
        <v>16960</v>
      </c>
      <c r="C270" s="67" t="s">
        <v>17054</v>
      </c>
      <c r="D270" s="67" t="s">
        <v>16936</v>
      </c>
      <c r="E270" s="67"/>
      <c r="F270" s="68">
        <v>18</v>
      </c>
      <c r="G270" s="69">
        <v>1</v>
      </c>
      <c r="H270" s="70">
        <f>SUMIFS(VENTAS[Cantidad],VENTAS[Código del producto Vendido],STOCK[[#This Row],[Code]])</f>
        <v>0</v>
      </c>
      <c r="I270" s="70">
        <f>STOCK[[#This Row],[Entradas]]-STOCK[[#This Row],[Salidas]]</f>
        <v>1</v>
      </c>
      <c r="J270" s="68">
        <f>STOCK[[#This Row],[Precio Final]]*10%</f>
        <v>1.8</v>
      </c>
      <c r="K270" s="71">
        <v>9</v>
      </c>
      <c r="L270" s="72">
        <v>0</v>
      </c>
      <c r="M270" s="72">
        <f>STOCK[[#This Row],[Costo Unitario (USD)]]+STOCK[[#This Row],[Costo Envío (USD)]]+STOCK[[#This Row],[Comisión 10%]]</f>
        <v>10.8</v>
      </c>
      <c r="N270" s="72">
        <f t="shared" si="12"/>
        <v>16.2</v>
      </c>
      <c r="O270" s="72">
        <f t="shared" si="13"/>
        <v>18</v>
      </c>
      <c r="P270" s="72">
        <f>STOCK[[#This Row],[Precio Final]]-STOCK[[#This Row],[Costo total]]</f>
        <v>7.2</v>
      </c>
      <c r="Q270" s="72">
        <f>STOCK[[#This Row],[Ganancia Unitaria]]*STOCK[[#This Row],[Salidas]]</f>
        <v>0</v>
      </c>
      <c r="R270" s="67"/>
      <c r="S270" s="67"/>
      <c r="T270" s="72"/>
      <c r="U270" s="72"/>
      <c r="V270" s="73"/>
      <c r="W270" s="67"/>
      <c r="X270" s="67"/>
      <c r="Y270" s="67"/>
      <c r="Z270" s="67"/>
      <c r="AA270" s="67"/>
      <c r="AB270" s="68"/>
      <c r="AC270" s="69"/>
      <c r="AD270" s="70"/>
      <c r="AE270" s="70"/>
      <c r="AF270" s="68"/>
      <c r="AG270" s="71"/>
      <c r="AH270" s="72"/>
      <c r="AI270" s="72"/>
      <c r="AJ270" s="72"/>
      <c r="AK270" s="72"/>
      <c r="AL270" s="72"/>
      <c r="AM270" s="72"/>
    </row>
    <row r="271" customHeight="1" spans="1:39">
      <c r="A271" s="67" t="s">
        <v>17055</v>
      </c>
      <c r="B271" s="67" t="s">
        <v>16863</v>
      </c>
      <c r="C271" s="67" t="s">
        <v>17056</v>
      </c>
      <c r="D271" s="67" t="s">
        <v>16475</v>
      </c>
      <c r="E271" s="67"/>
      <c r="F271" s="68">
        <v>25</v>
      </c>
      <c r="G271" s="69">
        <v>1</v>
      </c>
      <c r="H271" s="70">
        <f>SUMIFS(VENTAS[Cantidad],VENTAS[Código del producto Vendido],STOCK[[#This Row],[Code]])</f>
        <v>0</v>
      </c>
      <c r="I271" s="70">
        <f>STOCK[[#This Row],[Entradas]]-STOCK[[#This Row],[Salidas]]</f>
        <v>1</v>
      </c>
      <c r="J271" s="68">
        <f>STOCK[[#This Row],[Precio Final]]*10%</f>
        <v>2.5</v>
      </c>
      <c r="K271" s="71">
        <v>9</v>
      </c>
      <c r="L271" s="72">
        <v>0</v>
      </c>
      <c r="M271" s="72">
        <f>STOCK[[#This Row],[Costo Unitario (USD)]]+STOCK[[#This Row],[Costo Envío (USD)]]+STOCK[[#This Row],[Comisión 10%]]</f>
        <v>11.5</v>
      </c>
      <c r="N271" s="72">
        <f t="shared" si="12"/>
        <v>17.25</v>
      </c>
      <c r="O271" s="72">
        <f t="shared" si="13"/>
        <v>25</v>
      </c>
      <c r="P271" s="72">
        <f>STOCK[[#This Row],[Precio Final]]-STOCK[[#This Row],[Costo total]]</f>
        <v>13.5</v>
      </c>
      <c r="Q271" s="72">
        <f>STOCK[[#This Row],[Ganancia Unitaria]]*STOCK[[#This Row],[Salidas]]</f>
        <v>0</v>
      </c>
      <c r="R271" s="67"/>
      <c r="S271" s="67"/>
      <c r="T271" s="72"/>
      <c r="U271" s="72"/>
      <c r="V271" s="73"/>
      <c r="W271" s="67"/>
      <c r="X271" s="67"/>
      <c r="Y271" s="67"/>
      <c r="Z271" s="67"/>
      <c r="AA271" s="67"/>
      <c r="AB271" s="68"/>
      <c r="AC271" s="69"/>
      <c r="AD271" s="70"/>
      <c r="AE271" s="70"/>
      <c r="AF271" s="68"/>
      <c r="AG271" s="71"/>
      <c r="AH271" s="72"/>
      <c r="AI271" s="72"/>
      <c r="AJ271" s="72"/>
      <c r="AK271" s="72"/>
      <c r="AL271" s="72"/>
      <c r="AM271" s="72"/>
    </row>
    <row r="272" customHeight="1" spans="1:39">
      <c r="A272" s="67" t="s">
        <v>17057</v>
      </c>
      <c r="B272" s="67" t="s">
        <v>16461</v>
      </c>
      <c r="C272" s="67" t="s">
        <v>17058</v>
      </c>
      <c r="D272" s="67" t="s">
        <v>16475</v>
      </c>
      <c r="E272" s="67"/>
      <c r="F272" s="68">
        <v>15</v>
      </c>
      <c r="G272" s="69">
        <v>4</v>
      </c>
      <c r="H272" s="70">
        <f>SUMIFS(VENTAS[Cantidad],VENTAS[Código del producto Vendido],STOCK[[#This Row],[Code]])</f>
        <v>0</v>
      </c>
      <c r="I272" s="70">
        <v>3</v>
      </c>
      <c r="J272" s="68">
        <f>STOCK[[#This Row],[Precio Final]]*10%</f>
        <v>1.5</v>
      </c>
      <c r="K272" s="71">
        <v>9</v>
      </c>
      <c r="L272" s="72">
        <v>0</v>
      </c>
      <c r="M272" s="72">
        <f>STOCK[[#This Row],[Costo Unitario (USD)]]+STOCK[[#This Row],[Costo Envío (USD)]]+STOCK[[#This Row],[Comisión 10%]]</f>
        <v>10.5</v>
      </c>
      <c r="N272" s="72">
        <f t="shared" si="12"/>
        <v>15.75</v>
      </c>
      <c r="O272" s="72">
        <f t="shared" si="13"/>
        <v>15</v>
      </c>
      <c r="P272" s="72">
        <f>STOCK[[#This Row],[Precio Final]]-STOCK[[#This Row],[Costo total]]</f>
        <v>4.5</v>
      </c>
      <c r="Q272" s="72">
        <f>STOCK[[#This Row],[Ganancia Unitaria]]*STOCK[[#This Row],[Salidas]]</f>
        <v>0</v>
      </c>
      <c r="R272" s="67"/>
      <c r="S272" s="67"/>
      <c r="T272" s="72"/>
      <c r="U272" s="72"/>
      <c r="V272" s="73"/>
      <c r="W272" s="67"/>
      <c r="X272" s="67"/>
      <c r="Y272" s="67"/>
      <c r="Z272" s="67"/>
      <c r="AA272" s="67"/>
      <c r="AB272" s="68"/>
      <c r="AC272" s="69"/>
      <c r="AD272" s="70"/>
      <c r="AE272" s="70"/>
      <c r="AF272" s="68"/>
      <c r="AG272" s="71"/>
      <c r="AH272" s="72"/>
      <c r="AI272" s="72"/>
      <c r="AJ272" s="72"/>
      <c r="AK272" s="72"/>
      <c r="AL272" s="72"/>
      <c r="AM272" s="72"/>
    </row>
    <row r="273" customHeight="1" spans="1:39">
      <c r="A273" s="67" t="s">
        <v>17059</v>
      </c>
      <c r="B273" s="67" t="s">
        <v>16870</v>
      </c>
      <c r="C273" s="67" t="s">
        <v>17060</v>
      </c>
      <c r="D273" s="67" t="s">
        <v>16396</v>
      </c>
      <c r="E273" s="67"/>
      <c r="F273" s="68">
        <v>15</v>
      </c>
      <c r="G273" s="69">
        <v>3</v>
      </c>
      <c r="H273" s="70">
        <f>SUMIFS(VENTAS[Cantidad],VENTAS[Código del producto Vendido],STOCK[[#This Row],[Code]])</f>
        <v>0</v>
      </c>
      <c r="I273" s="70">
        <f>STOCK[[#This Row],[Entradas]]-STOCK[[#This Row],[Salidas]]</f>
        <v>3</v>
      </c>
      <c r="J273" s="68">
        <f>STOCK[[#This Row],[Precio Final]]*10%</f>
        <v>1.5</v>
      </c>
      <c r="K273" s="71">
        <v>9</v>
      </c>
      <c r="L273" s="72">
        <v>0</v>
      </c>
      <c r="M273" s="72">
        <f>STOCK[[#This Row],[Costo Unitario (USD)]]+STOCK[[#This Row],[Costo Envío (USD)]]+STOCK[[#This Row],[Comisión 10%]]</f>
        <v>10.5</v>
      </c>
      <c r="N273" s="72">
        <f t="shared" si="12"/>
        <v>15.75</v>
      </c>
      <c r="O273" s="72">
        <f t="shared" si="13"/>
        <v>15</v>
      </c>
      <c r="P273" s="72">
        <f>STOCK[[#This Row],[Precio Final]]-STOCK[[#This Row],[Costo total]]</f>
        <v>4.5</v>
      </c>
      <c r="Q273" s="72">
        <f>STOCK[[#This Row],[Ganancia Unitaria]]*STOCK[[#This Row],[Salidas]]</f>
        <v>0</v>
      </c>
      <c r="R273" s="67"/>
      <c r="S273" s="67"/>
      <c r="T273" s="72"/>
      <c r="U273" s="72"/>
      <c r="V273" s="73"/>
      <c r="W273" s="67"/>
      <c r="X273" s="67"/>
      <c r="Y273" s="67"/>
      <c r="Z273" s="67"/>
      <c r="AA273" s="67"/>
      <c r="AB273" s="68"/>
      <c r="AC273" s="69"/>
      <c r="AD273" s="70"/>
      <c r="AE273" s="70"/>
      <c r="AF273" s="68"/>
      <c r="AG273" s="71"/>
      <c r="AH273" s="72"/>
      <c r="AI273" s="72"/>
      <c r="AJ273" s="72"/>
      <c r="AK273" s="72"/>
      <c r="AL273" s="72"/>
      <c r="AM273" s="72"/>
    </row>
    <row r="274" customHeight="1" spans="1:39">
      <c r="A274" s="67" t="s">
        <v>17061</v>
      </c>
      <c r="B274" s="67" t="s">
        <v>16461</v>
      </c>
      <c r="C274" s="67" t="s">
        <v>17062</v>
      </c>
      <c r="D274" s="67" t="s">
        <v>16475</v>
      </c>
      <c r="E274" s="67"/>
      <c r="F274" s="68">
        <v>18</v>
      </c>
      <c r="G274" s="69">
        <v>1</v>
      </c>
      <c r="H274" s="70">
        <f>SUMIFS(VENTAS[Cantidad],VENTAS[Código del producto Vendido],STOCK[[#This Row],[Code]])</f>
        <v>0</v>
      </c>
      <c r="I274" s="70">
        <f>STOCK[[#This Row],[Entradas]]-STOCK[[#This Row],[Salidas]]</f>
        <v>1</v>
      </c>
      <c r="J274" s="68">
        <f>STOCK[[#This Row],[Precio Final]]*10%</f>
        <v>1.8</v>
      </c>
      <c r="K274" s="71">
        <v>9</v>
      </c>
      <c r="L274" s="72">
        <v>0</v>
      </c>
      <c r="M274" s="72">
        <f>STOCK[[#This Row],[Costo Unitario (USD)]]+STOCK[[#This Row],[Costo Envío (USD)]]+STOCK[[#This Row],[Comisión 10%]]</f>
        <v>10.8</v>
      </c>
      <c r="N274" s="72">
        <f t="shared" si="12"/>
        <v>16.2</v>
      </c>
      <c r="O274" s="72">
        <f t="shared" si="13"/>
        <v>18</v>
      </c>
      <c r="P274" s="72">
        <f>STOCK[[#This Row],[Precio Final]]-STOCK[[#This Row],[Costo total]]</f>
        <v>7.2</v>
      </c>
      <c r="Q274" s="72">
        <f>STOCK[[#This Row],[Ganancia Unitaria]]*STOCK[[#This Row],[Salidas]]</f>
        <v>0</v>
      </c>
      <c r="R274" s="67"/>
      <c r="S274" s="67"/>
      <c r="T274" s="72"/>
      <c r="U274" s="72"/>
      <c r="V274" s="73">
        <v>18</v>
      </c>
      <c r="W274" s="67"/>
      <c r="X274" s="67"/>
      <c r="Y274" s="67"/>
      <c r="Z274" s="67"/>
      <c r="AA274" s="67"/>
      <c r="AB274" s="68"/>
      <c r="AC274" s="69"/>
      <c r="AD274" s="70"/>
      <c r="AE274" s="70"/>
      <c r="AF274" s="68"/>
      <c r="AG274" s="71"/>
      <c r="AH274" s="72"/>
      <c r="AI274" s="72"/>
      <c r="AJ274" s="72"/>
      <c r="AK274" s="72"/>
      <c r="AL274" s="72"/>
      <c r="AM274" s="72"/>
    </row>
    <row r="275" customHeight="1" spans="1:39">
      <c r="A275" s="67" t="s">
        <v>17063</v>
      </c>
      <c r="B275" s="67" t="s">
        <v>16851</v>
      </c>
      <c r="C275" s="67" t="s">
        <v>17064</v>
      </c>
      <c r="D275" s="67" t="s">
        <v>16396</v>
      </c>
      <c r="E275" s="67"/>
      <c r="F275" s="68">
        <v>25</v>
      </c>
      <c r="G275" s="69">
        <v>1</v>
      </c>
      <c r="H275" s="70">
        <f>SUMIFS(VENTAS[Cantidad],VENTAS[Código del producto Vendido],STOCK[[#This Row],[Code]])</f>
        <v>0</v>
      </c>
      <c r="I275" s="70">
        <f>STOCK[[#This Row],[Entradas]]-STOCK[[#This Row],[Salidas]]</f>
        <v>1</v>
      </c>
      <c r="J275" s="68">
        <f>STOCK[[#This Row],[Precio Final]]*10%</f>
        <v>2.5</v>
      </c>
      <c r="K275" s="71">
        <v>9</v>
      </c>
      <c r="L275" s="72">
        <v>0</v>
      </c>
      <c r="M275" s="72">
        <f>STOCK[[#This Row],[Costo Unitario (USD)]]+STOCK[[#This Row],[Costo Envío (USD)]]+STOCK[[#This Row],[Comisión 10%]]</f>
        <v>11.5</v>
      </c>
      <c r="N275" s="72">
        <f t="shared" si="12"/>
        <v>17.25</v>
      </c>
      <c r="O275" s="72">
        <f t="shared" si="13"/>
        <v>25</v>
      </c>
      <c r="P275" s="72">
        <f>STOCK[[#This Row],[Precio Final]]-STOCK[[#This Row],[Costo total]]</f>
        <v>13.5</v>
      </c>
      <c r="Q275" s="72">
        <f>STOCK[[#This Row],[Ganancia Unitaria]]*STOCK[[#This Row],[Salidas]]</f>
        <v>0</v>
      </c>
      <c r="R275" s="67"/>
      <c r="S275" s="67"/>
      <c r="T275" s="72"/>
      <c r="U275" s="72"/>
      <c r="V275" s="73">
        <v>20</v>
      </c>
      <c r="W275" s="67"/>
      <c r="X275" s="67"/>
      <c r="Y275" s="67"/>
      <c r="Z275" s="67"/>
      <c r="AA275" s="67"/>
      <c r="AB275" s="68"/>
      <c r="AC275" s="69"/>
      <c r="AD275" s="70"/>
      <c r="AE275" s="70"/>
      <c r="AF275" s="68"/>
      <c r="AG275" s="71"/>
      <c r="AH275" s="72"/>
      <c r="AI275" s="72"/>
      <c r="AJ275" s="72"/>
      <c r="AK275" s="72"/>
      <c r="AL275" s="72"/>
      <c r="AM275" s="72"/>
    </row>
    <row r="276" customHeight="1" spans="1:39">
      <c r="A276" s="67" t="s">
        <v>17065</v>
      </c>
      <c r="B276" s="67" t="s">
        <v>16934</v>
      </c>
      <c r="C276" s="67" t="s">
        <v>17066</v>
      </c>
      <c r="D276" s="67" t="s">
        <v>16583</v>
      </c>
      <c r="E276" s="67"/>
      <c r="F276" s="68">
        <v>15</v>
      </c>
      <c r="G276" s="69">
        <v>1</v>
      </c>
      <c r="H276" s="70">
        <f>SUMIFS(VENTAS[Cantidad],VENTAS[Código del producto Vendido],STOCK[[#This Row],[Code]])</f>
        <v>0</v>
      </c>
      <c r="I276" s="70">
        <f>STOCK[[#This Row],[Entradas]]-STOCK[[#This Row],[Salidas]]</f>
        <v>1</v>
      </c>
      <c r="J276" s="68">
        <f>STOCK[[#This Row],[Precio Final]]*10%</f>
        <v>1.5</v>
      </c>
      <c r="K276" s="71">
        <v>9</v>
      </c>
      <c r="L276" s="72">
        <v>0</v>
      </c>
      <c r="M276" s="72">
        <f>STOCK[[#This Row],[Costo Unitario (USD)]]+STOCK[[#This Row],[Costo Envío (USD)]]+STOCK[[#This Row],[Comisión 10%]]</f>
        <v>10.5</v>
      </c>
      <c r="N276" s="72">
        <f t="shared" si="12"/>
        <v>15.75</v>
      </c>
      <c r="O276" s="72">
        <f t="shared" si="13"/>
        <v>15</v>
      </c>
      <c r="P276" s="72">
        <f>STOCK[[#This Row],[Precio Final]]-STOCK[[#This Row],[Costo total]]</f>
        <v>4.5</v>
      </c>
      <c r="Q276" s="72">
        <f>STOCK[[#This Row],[Ganancia Unitaria]]*STOCK[[#This Row],[Salidas]]</f>
        <v>0</v>
      </c>
      <c r="R276" s="67"/>
      <c r="S276" s="67"/>
      <c r="T276" s="72"/>
      <c r="U276" s="72"/>
      <c r="V276" s="73"/>
      <c r="W276" s="67"/>
      <c r="X276" s="67"/>
      <c r="Y276" s="67"/>
      <c r="Z276" s="67"/>
      <c r="AA276" s="67"/>
      <c r="AB276" s="68"/>
      <c r="AC276" s="69"/>
      <c r="AD276" s="70"/>
      <c r="AE276" s="70"/>
      <c r="AF276" s="68"/>
      <c r="AG276" s="71"/>
      <c r="AH276" s="72"/>
      <c r="AI276" s="72"/>
      <c r="AJ276" s="72"/>
      <c r="AK276" s="72"/>
      <c r="AL276" s="72"/>
      <c r="AM276" s="72"/>
    </row>
    <row r="277" customHeight="1" spans="1:39">
      <c r="A277" s="67" t="s">
        <v>17067</v>
      </c>
      <c r="B277" s="67" t="s">
        <v>16498</v>
      </c>
      <c r="C277" s="67" t="s">
        <v>17068</v>
      </c>
      <c r="D277" s="67" t="s">
        <v>16475</v>
      </c>
      <c r="E277" s="67"/>
      <c r="F277" s="68">
        <v>15</v>
      </c>
      <c r="G277" s="69">
        <v>2</v>
      </c>
      <c r="H277" s="70">
        <f>SUMIFS(VENTAS[Cantidad],VENTAS[Código del producto Vendido],STOCK[[#This Row],[Code]])</f>
        <v>0</v>
      </c>
      <c r="I277" s="70">
        <f>STOCK[[#This Row],[Entradas]]-STOCK[[#This Row],[Salidas]]</f>
        <v>2</v>
      </c>
      <c r="J277" s="68">
        <f>STOCK[[#This Row],[Precio Final]]*10%</f>
        <v>1.5</v>
      </c>
      <c r="K277" s="71">
        <v>9</v>
      </c>
      <c r="L277" s="72">
        <v>0</v>
      </c>
      <c r="M277" s="72">
        <f>STOCK[[#This Row],[Costo Unitario (USD)]]+STOCK[[#This Row],[Costo Envío (USD)]]+STOCK[[#This Row],[Comisión 10%]]</f>
        <v>10.5</v>
      </c>
      <c r="N277" s="72">
        <f t="shared" si="12"/>
        <v>15.75</v>
      </c>
      <c r="O277" s="72">
        <f t="shared" si="13"/>
        <v>15</v>
      </c>
      <c r="P277" s="72">
        <f>STOCK[[#This Row],[Precio Final]]-STOCK[[#This Row],[Costo total]]</f>
        <v>4.5</v>
      </c>
      <c r="Q277" s="72">
        <f>STOCK[[#This Row],[Ganancia Unitaria]]*STOCK[[#This Row],[Salidas]]</f>
        <v>0</v>
      </c>
      <c r="R277" s="67"/>
      <c r="S277" s="67"/>
      <c r="T277" s="72"/>
      <c r="U277" s="72"/>
      <c r="V277" s="73"/>
      <c r="W277" s="67"/>
      <c r="X277" s="67"/>
      <c r="Y277" s="67"/>
      <c r="Z277" s="67"/>
      <c r="AA277" s="67"/>
      <c r="AB277" s="68"/>
      <c r="AC277" s="69"/>
      <c r="AD277" s="70"/>
      <c r="AE277" s="70"/>
      <c r="AF277" s="68"/>
      <c r="AG277" s="71"/>
      <c r="AH277" s="72"/>
      <c r="AI277" s="72"/>
      <c r="AJ277" s="72"/>
      <c r="AK277" s="72"/>
      <c r="AL277" s="72"/>
      <c r="AM277" s="72"/>
    </row>
    <row r="278" customHeight="1" spans="1:39">
      <c r="A278" s="67" t="s">
        <v>17069</v>
      </c>
      <c r="B278" s="67" t="s">
        <v>17070</v>
      </c>
      <c r="C278" s="67" t="s">
        <v>16927</v>
      </c>
      <c r="D278" s="67" t="s">
        <v>16914</v>
      </c>
      <c r="E278" s="67"/>
      <c r="F278" s="68">
        <v>30</v>
      </c>
      <c r="G278" s="69">
        <v>1</v>
      </c>
      <c r="H278" s="70">
        <f>SUMIFS(VENTAS[Cantidad],VENTAS[Código del producto Vendido],STOCK[[#This Row],[Code]])</f>
        <v>0</v>
      </c>
      <c r="I278" s="70">
        <f>STOCK[[#This Row],[Entradas]]-STOCK[[#This Row],[Salidas]]</f>
        <v>1</v>
      </c>
      <c r="J278" s="68">
        <f>STOCK[[#This Row],[Precio Final]]*10%</f>
        <v>3</v>
      </c>
      <c r="K278" s="71">
        <v>9</v>
      </c>
      <c r="L278" s="72">
        <v>0</v>
      </c>
      <c r="M278" s="72">
        <f>STOCK[[#This Row],[Costo Unitario (USD)]]+STOCK[[#This Row],[Costo Envío (USD)]]+STOCK[[#This Row],[Comisión 10%]]</f>
        <v>12</v>
      </c>
      <c r="N278" s="72">
        <f t="shared" si="12"/>
        <v>18</v>
      </c>
      <c r="O278" s="72">
        <f t="shared" si="13"/>
        <v>30</v>
      </c>
      <c r="P278" s="72">
        <f>STOCK[[#This Row],[Precio Final]]-STOCK[[#This Row],[Costo total]]</f>
        <v>18</v>
      </c>
      <c r="Q278" s="72">
        <f>STOCK[[#This Row],[Ganancia Unitaria]]*STOCK[[#This Row],[Salidas]]</f>
        <v>0</v>
      </c>
      <c r="R278" s="67"/>
      <c r="S278" s="67"/>
      <c r="T278" s="72"/>
      <c r="U278" s="72"/>
      <c r="V278" s="73"/>
      <c r="W278" s="67"/>
      <c r="X278" s="67"/>
      <c r="Y278" s="67"/>
      <c r="Z278" s="67"/>
      <c r="AA278" s="67"/>
      <c r="AB278" s="68"/>
      <c r="AC278" s="69"/>
      <c r="AD278" s="70"/>
      <c r="AE278" s="70"/>
      <c r="AF278" s="68"/>
      <c r="AG278" s="71"/>
      <c r="AH278" s="72"/>
      <c r="AI278" s="72"/>
      <c r="AJ278" s="72"/>
      <c r="AK278" s="72"/>
      <c r="AL278" s="72"/>
      <c r="AM278" s="72"/>
    </row>
    <row r="279" customHeight="1" spans="1:39">
      <c r="A279" s="67" t="s">
        <v>17071</v>
      </c>
      <c r="B279" s="67" t="s">
        <v>17070</v>
      </c>
      <c r="C279" s="67" t="s">
        <v>17072</v>
      </c>
      <c r="D279" s="67" t="s">
        <v>16583</v>
      </c>
      <c r="E279" s="67"/>
      <c r="F279" s="68">
        <v>30</v>
      </c>
      <c r="G279" s="69">
        <v>2</v>
      </c>
      <c r="H279" s="70">
        <f>SUMIFS(VENTAS[Cantidad],VENTAS[Código del producto Vendido],STOCK[[#This Row],[Code]])</f>
        <v>2</v>
      </c>
      <c r="I279" s="70">
        <f>STOCK[[#This Row],[Entradas]]-STOCK[[#This Row],[Salidas]]</f>
        <v>0</v>
      </c>
      <c r="J279" s="68">
        <f>STOCK[[#This Row],[Precio Final]]*10%</f>
        <v>3</v>
      </c>
      <c r="K279" s="71">
        <v>9</v>
      </c>
      <c r="L279" s="72">
        <v>0</v>
      </c>
      <c r="M279" s="72">
        <f>STOCK[[#This Row],[Costo Unitario (USD)]]+STOCK[[#This Row],[Costo Envío (USD)]]+STOCK[[#This Row],[Comisión 10%]]</f>
        <v>12</v>
      </c>
      <c r="N279" s="72">
        <f t="shared" si="12"/>
        <v>18</v>
      </c>
      <c r="O279" s="72">
        <f t="shared" si="13"/>
        <v>30</v>
      </c>
      <c r="P279" s="72">
        <f>STOCK[[#This Row],[Precio Final]]-STOCK[[#This Row],[Costo total]]</f>
        <v>18</v>
      </c>
      <c r="Q279" s="72">
        <f>STOCK[[#This Row],[Ganancia Unitaria]]*STOCK[[#This Row],[Salidas]]</f>
        <v>36</v>
      </c>
      <c r="R279" s="67"/>
      <c r="S279" s="67"/>
      <c r="T279" s="72"/>
      <c r="U279" s="72"/>
      <c r="V279" s="73"/>
      <c r="W279" s="67"/>
      <c r="X279" s="67"/>
      <c r="Y279" s="67"/>
      <c r="Z279" s="67"/>
      <c r="AA279" s="67"/>
      <c r="AB279" s="68"/>
      <c r="AC279" s="69"/>
      <c r="AD279" s="70"/>
      <c r="AE279" s="70"/>
      <c r="AF279" s="68"/>
      <c r="AG279" s="71"/>
      <c r="AH279" s="72"/>
      <c r="AI279" s="72"/>
      <c r="AJ279" s="72"/>
      <c r="AK279" s="72"/>
      <c r="AL279" s="72"/>
      <c r="AM279" s="72"/>
    </row>
    <row r="280" customHeight="1" spans="1:39">
      <c r="A280" s="67" t="s">
        <v>17073</v>
      </c>
      <c r="B280" s="67" t="s">
        <v>16870</v>
      </c>
      <c r="C280" s="67" t="s">
        <v>17074</v>
      </c>
      <c r="D280" s="67" t="s">
        <v>16396</v>
      </c>
      <c r="E280" s="67"/>
      <c r="F280" s="68">
        <v>20</v>
      </c>
      <c r="G280" s="69">
        <v>1</v>
      </c>
      <c r="H280" s="70">
        <f>SUMIFS(VENTAS[Cantidad],VENTAS[Código del producto Vendido],STOCK[[#This Row],[Code]])</f>
        <v>0</v>
      </c>
      <c r="I280" s="70">
        <f>STOCK[[#This Row],[Entradas]]-STOCK[[#This Row],[Salidas]]</f>
        <v>1</v>
      </c>
      <c r="J280" s="68">
        <f>STOCK[[#This Row],[Precio Final]]*10%</f>
        <v>2</v>
      </c>
      <c r="K280" s="71">
        <v>9</v>
      </c>
      <c r="L280" s="72">
        <v>0</v>
      </c>
      <c r="M280" s="72">
        <f>STOCK[[#This Row],[Costo Unitario (USD)]]+STOCK[[#This Row],[Costo Envío (USD)]]+STOCK[[#This Row],[Comisión 10%]]</f>
        <v>11</v>
      </c>
      <c r="N280" s="72">
        <f t="shared" si="12"/>
        <v>16.5</v>
      </c>
      <c r="O280" s="72">
        <f t="shared" si="13"/>
        <v>20</v>
      </c>
      <c r="P280" s="72">
        <f>STOCK[[#This Row],[Precio Final]]-STOCK[[#This Row],[Costo total]]</f>
        <v>9</v>
      </c>
      <c r="Q280" s="72">
        <f>STOCK[[#This Row],[Ganancia Unitaria]]*STOCK[[#This Row],[Salidas]]</f>
        <v>0</v>
      </c>
      <c r="R280" s="67"/>
      <c r="S280" s="67"/>
      <c r="T280" s="72"/>
      <c r="U280" s="72"/>
      <c r="V280" s="73"/>
      <c r="W280" s="67"/>
      <c r="X280" s="67"/>
      <c r="Y280" s="67"/>
      <c r="Z280" s="67"/>
      <c r="AA280" s="67"/>
      <c r="AB280" s="68"/>
      <c r="AC280" s="69"/>
      <c r="AD280" s="70"/>
      <c r="AE280" s="70"/>
      <c r="AF280" s="68"/>
      <c r="AG280" s="71"/>
      <c r="AH280" s="72"/>
      <c r="AI280" s="72"/>
      <c r="AJ280" s="72"/>
      <c r="AK280" s="72"/>
      <c r="AL280" s="72"/>
      <c r="AM280" s="72"/>
    </row>
    <row r="281" customHeight="1" spans="1:39">
      <c r="A281" s="67" t="s">
        <v>17075</v>
      </c>
      <c r="B281" s="67" t="s">
        <v>16511</v>
      </c>
      <c r="C281" s="67" t="s">
        <v>17074</v>
      </c>
      <c r="D281" s="67" t="s">
        <v>16431</v>
      </c>
      <c r="E281" s="67"/>
      <c r="F281" s="68">
        <v>20</v>
      </c>
      <c r="G281" s="69">
        <v>1</v>
      </c>
      <c r="H281" s="70">
        <f>SUMIFS(VENTAS[Cantidad],VENTAS[Código del producto Vendido],STOCK[[#This Row],[Code]])</f>
        <v>0</v>
      </c>
      <c r="I281" s="70">
        <f>STOCK[[#This Row],[Entradas]]-STOCK[[#This Row],[Salidas]]</f>
        <v>1</v>
      </c>
      <c r="J281" s="68">
        <f>STOCK[[#This Row],[Precio Final]]*10%</f>
        <v>2</v>
      </c>
      <c r="K281" s="71">
        <v>9</v>
      </c>
      <c r="L281" s="72">
        <v>0</v>
      </c>
      <c r="M281" s="72">
        <f>STOCK[[#This Row],[Costo Unitario (USD)]]+STOCK[[#This Row],[Costo Envío (USD)]]+STOCK[[#This Row],[Comisión 10%]]</f>
        <v>11</v>
      </c>
      <c r="N281" s="72">
        <f t="shared" si="12"/>
        <v>16.5</v>
      </c>
      <c r="O281" s="72">
        <f t="shared" si="13"/>
        <v>20</v>
      </c>
      <c r="P281" s="72">
        <f>STOCK[[#This Row],[Precio Final]]-STOCK[[#This Row],[Costo total]]</f>
        <v>9</v>
      </c>
      <c r="Q281" s="72">
        <f>STOCK[[#This Row],[Ganancia Unitaria]]*STOCK[[#This Row],[Salidas]]</f>
        <v>0</v>
      </c>
      <c r="R281" s="67"/>
      <c r="S281" s="67"/>
      <c r="T281" s="72"/>
      <c r="U281" s="72"/>
      <c r="V281" s="73"/>
      <c r="W281" s="67"/>
      <c r="X281" s="67"/>
      <c r="Y281" s="67"/>
      <c r="Z281" s="67"/>
      <c r="AA281" s="67"/>
      <c r="AB281" s="68"/>
      <c r="AC281" s="69"/>
      <c r="AD281" s="70"/>
      <c r="AE281" s="70"/>
      <c r="AF281" s="68"/>
      <c r="AG281" s="71"/>
      <c r="AH281" s="72"/>
      <c r="AI281" s="72"/>
      <c r="AJ281" s="72"/>
      <c r="AK281" s="72"/>
      <c r="AL281" s="72"/>
      <c r="AM281" s="72"/>
    </row>
    <row r="282" customHeight="1" spans="1:39">
      <c r="A282" s="67" t="s">
        <v>17076</v>
      </c>
      <c r="B282" s="67" t="s">
        <v>16461</v>
      </c>
      <c r="C282" s="67" t="s">
        <v>17074</v>
      </c>
      <c r="D282" s="67" t="s">
        <v>16475</v>
      </c>
      <c r="E282" s="67"/>
      <c r="F282" s="68">
        <v>20</v>
      </c>
      <c r="G282" s="69">
        <v>1</v>
      </c>
      <c r="H282" s="70">
        <f>SUMIFS(VENTAS[Cantidad],VENTAS[Código del producto Vendido],STOCK[[#This Row],[Code]])</f>
        <v>0</v>
      </c>
      <c r="I282" s="70">
        <f>STOCK[[#This Row],[Entradas]]-STOCK[[#This Row],[Salidas]]</f>
        <v>1</v>
      </c>
      <c r="J282" s="68">
        <f>STOCK[[#This Row],[Precio Final]]*10%</f>
        <v>2</v>
      </c>
      <c r="K282" s="71">
        <v>9</v>
      </c>
      <c r="L282" s="72">
        <v>0</v>
      </c>
      <c r="M282" s="72">
        <f>STOCK[[#This Row],[Costo Unitario (USD)]]+STOCK[[#This Row],[Costo Envío (USD)]]+STOCK[[#This Row],[Comisión 10%]]</f>
        <v>11</v>
      </c>
      <c r="N282" s="72">
        <f t="shared" si="12"/>
        <v>16.5</v>
      </c>
      <c r="O282" s="72">
        <f t="shared" si="13"/>
        <v>20</v>
      </c>
      <c r="P282" s="72">
        <f>STOCK[[#This Row],[Precio Final]]-STOCK[[#This Row],[Costo total]]</f>
        <v>9</v>
      </c>
      <c r="Q282" s="72">
        <f>STOCK[[#This Row],[Ganancia Unitaria]]*STOCK[[#This Row],[Salidas]]</f>
        <v>0</v>
      </c>
      <c r="R282" s="67"/>
      <c r="S282" s="67"/>
      <c r="T282" s="72"/>
      <c r="U282" s="72"/>
      <c r="V282" s="73"/>
      <c r="W282" s="67"/>
      <c r="X282" s="67"/>
      <c r="Y282" s="67"/>
      <c r="Z282" s="67"/>
      <c r="AA282" s="67"/>
      <c r="AB282" s="68"/>
      <c r="AC282" s="69"/>
      <c r="AD282" s="70"/>
      <c r="AE282" s="70"/>
      <c r="AF282" s="68"/>
      <c r="AG282" s="71"/>
      <c r="AH282" s="72"/>
      <c r="AI282" s="72"/>
      <c r="AJ282" s="72"/>
      <c r="AK282" s="72"/>
      <c r="AL282" s="72"/>
      <c r="AM282" s="72"/>
    </row>
    <row r="283" customHeight="1" spans="1:39">
      <c r="A283" s="67" t="s">
        <v>17077</v>
      </c>
      <c r="B283" s="67" t="s">
        <v>16447</v>
      </c>
      <c r="C283" s="67" t="s">
        <v>17078</v>
      </c>
      <c r="D283" s="67" t="s">
        <v>16404</v>
      </c>
      <c r="E283" s="67"/>
      <c r="F283" s="68">
        <v>30</v>
      </c>
      <c r="G283" s="69">
        <v>1</v>
      </c>
      <c r="H283" s="70">
        <f>SUMIFS(VENTAS[Cantidad],VENTAS[Código del producto Vendido],STOCK[[#This Row],[Code]])</f>
        <v>0</v>
      </c>
      <c r="I283" s="70">
        <f>STOCK[[#This Row],[Entradas]]-STOCK[[#This Row],[Salidas]]</f>
        <v>1</v>
      </c>
      <c r="J283" s="68">
        <f>STOCK[[#This Row],[Precio Final]]*10%</f>
        <v>3</v>
      </c>
      <c r="K283" s="71">
        <v>9</v>
      </c>
      <c r="L283" s="72">
        <v>0</v>
      </c>
      <c r="M283" s="72">
        <f>STOCK[[#This Row],[Costo Unitario (USD)]]+STOCK[[#This Row],[Costo Envío (USD)]]+STOCK[[#This Row],[Comisión 10%]]</f>
        <v>12</v>
      </c>
      <c r="N283" s="72">
        <f t="shared" si="12"/>
        <v>18</v>
      </c>
      <c r="O283" s="72">
        <f t="shared" si="13"/>
        <v>30</v>
      </c>
      <c r="P283" s="72">
        <f>STOCK[[#This Row],[Precio Final]]-STOCK[[#This Row],[Costo total]]</f>
        <v>18</v>
      </c>
      <c r="Q283" s="72">
        <f>STOCK[[#This Row],[Ganancia Unitaria]]*STOCK[[#This Row],[Salidas]]</f>
        <v>0</v>
      </c>
      <c r="R283" s="67"/>
      <c r="S283" s="67"/>
      <c r="T283" s="72"/>
      <c r="U283" s="72"/>
      <c r="V283" s="73"/>
      <c r="W283" s="67"/>
      <c r="X283" s="67"/>
      <c r="Y283" s="67"/>
      <c r="Z283" s="67"/>
      <c r="AA283" s="67"/>
      <c r="AB283" s="68"/>
      <c r="AC283" s="69"/>
      <c r="AD283" s="70"/>
      <c r="AE283" s="70"/>
      <c r="AF283" s="68"/>
      <c r="AG283" s="71"/>
      <c r="AH283" s="72"/>
      <c r="AI283" s="72"/>
      <c r="AJ283" s="72"/>
      <c r="AK283" s="72"/>
      <c r="AL283" s="72"/>
      <c r="AM283" s="72"/>
    </row>
    <row r="284" customHeight="1" spans="1:39">
      <c r="A284" s="67" t="s">
        <v>17079</v>
      </c>
      <c r="B284" s="67" t="s">
        <v>16851</v>
      </c>
      <c r="C284" s="67" t="s">
        <v>17080</v>
      </c>
      <c r="D284" s="67" t="s">
        <v>17038</v>
      </c>
      <c r="E284" s="67"/>
      <c r="F284" s="68">
        <v>35</v>
      </c>
      <c r="G284" s="69">
        <v>1</v>
      </c>
      <c r="H284" s="70">
        <f>SUMIFS(VENTAS[Cantidad],VENTAS[Código del producto Vendido],STOCK[[#This Row],[Code]])</f>
        <v>0</v>
      </c>
      <c r="I284" s="70">
        <f>STOCK[[#This Row],[Entradas]]-STOCK[[#This Row],[Salidas]]</f>
        <v>1</v>
      </c>
      <c r="J284" s="68">
        <f>STOCK[[#This Row],[Precio Final]]*10%</f>
        <v>3.5</v>
      </c>
      <c r="K284" s="71">
        <v>9</v>
      </c>
      <c r="L284" s="72">
        <v>0</v>
      </c>
      <c r="M284" s="72">
        <f>STOCK[[#This Row],[Costo Unitario (USD)]]+STOCK[[#This Row],[Costo Envío (USD)]]+STOCK[[#This Row],[Comisión 10%]]</f>
        <v>12.5</v>
      </c>
      <c r="N284" s="72">
        <f t="shared" si="12"/>
        <v>18.75</v>
      </c>
      <c r="O284" s="72">
        <f t="shared" si="13"/>
        <v>35</v>
      </c>
      <c r="P284" s="72">
        <f>STOCK[[#This Row],[Precio Final]]-STOCK[[#This Row],[Costo total]]</f>
        <v>22.5</v>
      </c>
      <c r="Q284" s="72">
        <f>STOCK[[#This Row],[Ganancia Unitaria]]*STOCK[[#This Row],[Salidas]]</f>
        <v>0</v>
      </c>
      <c r="R284" s="67"/>
      <c r="S284" s="67"/>
      <c r="T284" s="72"/>
      <c r="U284" s="72"/>
      <c r="V284" s="73"/>
      <c r="W284" s="67"/>
      <c r="X284" s="67"/>
      <c r="Y284" s="67"/>
      <c r="Z284" s="67"/>
      <c r="AA284" s="67"/>
      <c r="AB284" s="68"/>
      <c r="AC284" s="69"/>
      <c r="AD284" s="70"/>
      <c r="AE284" s="70"/>
      <c r="AF284" s="68"/>
      <c r="AG284" s="71"/>
      <c r="AH284" s="72"/>
      <c r="AI284" s="72"/>
      <c r="AJ284" s="72"/>
      <c r="AK284" s="72"/>
      <c r="AL284" s="72"/>
      <c r="AM284" s="72"/>
    </row>
    <row r="285" customHeight="1" spans="1:39">
      <c r="A285" s="67" t="s">
        <v>17081</v>
      </c>
      <c r="B285" s="67" t="s">
        <v>16447</v>
      </c>
      <c r="C285" s="67" t="s">
        <v>17082</v>
      </c>
      <c r="D285" s="67" t="s">
        <v>16408</v>
      </c>
      <c r="E285" s="67"/>
      <c r="F285" s="68">
        <v>20</v>
      </c>
      <c r="G285" s="69">
        <v>1</v>
      </c>
      <c r="H285" s="70">
        <f>SUMIFS(VENTAS[Cantidad],VENTAS[Código del producto Vendido],STOCK[[#This Row],[Code]])</f>
        <v>0</v>
      </c>
      <c r="I285" s="70">
        <f>STOCK[[#This Row],[Entradas]]-STOCK[[#This Row],[Salidas]]</f>
        <v>1</v>
      </c>
      <c r="J285" s="68">
        <f>STOCK[[#This Row],[Precio Final]]*10%</f>
        <v>2</v>
      </c>
      <c r="K285" s="71">
        <v>9</v>
      </c>
      <c r="L285" s="72">
        <v>0</v>
      </c>
      <c r="M285" s="72">
        <f>STOCK[[#This Row],[Costo Unitario (USD)]]+STOCK[[#This Row],[Costo Envío (USD)]]+STOCK[[#This Row],[Comisión 10%]]</f>
        <v>11</v>
      </c>
      <c r="N285" s="72">
        <f t="shared" si="12"/>
        <v>16.5</v>
      </c>
      <c r="O285" s="72">
        <f t="shared" si="13"/>
        <v>20</v>
      </c>
      <c r="P285" s="72">
        <f>STOCK[[#This Row],[Precio Final]]-STOCK[[#This Row],[Costo total]]</f>
        <v>9</v>
      </c>
      <c r="Q285" s="72">
        <f>STOCK[[#This Row],[Ganancia Unitaria]]*STOCK[[#This Row],[Salidas]]</f>
        <v>0</v>
      </c>
      <c r="R285" s="67"/>
      <c r="S285" s="67"/>
      <c r="T285" s="72"/>
      <c r="U285" s="72"/>
      <c r="V285" s="73"/>
      <c r="W285" s="67"/>
      <c r="X285" s="67"/>
      <c r="Y285" s="67"/>
      <c r="Z285" s="67"/>
      <c r="AA285" s="67"/>
      <c r="AB285" s="68"/>
      <c r="AC285" s="69"/>
      <c r="AD285" s="70"/>
      <c r="AE285" s="70"/>
      <c r="AF285" s="68"/>
      <c r="AG285" s="71"/>
      <c r="AH285" s="72"/>
      <c r="AI285" s="72"/>
      <c r="AJ285" s="72"/>
      <c r="AK285" s="72"/>
      <c r="AL285" s="72"/>
      <c r="AM285" s="72"/>
    </row>
    <row r="286" customHeight="1" spans="1:39">
      <c r="A286" s="67" t="s">
        <v>17083</v>
      </c>
      <c r="B286" s="67" t="s">
        <v>16851</v>
      </c>
      <c r="C286" s="67" t="s">
        <v>17084</v>
      </c>
      <c r="D286" s="67" t="s">
        <v>16396</v>
      </c>
      <c r="E286" s="67"/>
      <c r="F286" s="68">
        <v>25</v>
      </c>
      <c r="G286" s="69">
        <v>1</v>
      </c>
      <c r="H286" s="70">
        <f>SUMIFS(VENTAS[Cantidad],VENTAS[Código del producto Vendido],STOCK[[#This Row],[Code]])</f>
        <v>0</v>
      </c>
      <c r="I286" s="70">
        <f>STOCK[[#This Row],[Entradas]]-STOCK[[#This Row],[Salidas]]</f>
        <v>1</v>
      </c>
      <c r="J286" s="68">
        <f>STOCK[[#This Row],[Precio Final]]*10%</f>
        <v>2.5</v>
      </c>
      <c r="K286" s="71">
        <v>9</v>
      </c>
      <c r="L286" s="72">
        <v>0</v>
      </c>
      <c r="M286" s="72">
        <f>STOCK[[#This Row],[Costo Unitario (USD)]]+STOCK[[#This Row],[Costo Envío (USD)]]+STOCK[[#This Row],[Comisión 10%]]</f>
        <v>11.5</v>
      </c>
      <c r="N286" s="72">
        <f t="shared" si="12"/>
        <v>17.25</v>
      </c>
      <c r="O286" s="72">
        <f t="shared" si="13"/>
        <v>25</v>
      </c>
      <c r="P286" s="72">
        <f>STOCK[[#This Row],[Precio Final]]-STOCK[[#This Row],[Costo total]]</f>
        <v>13.5</v>
      </c>
      <c r="Q286" s="72">
        <f>STOCK[[#This Row],[Ganancia Unitaria]]*STOCK[[#This Row],[Salidas]]</f>
        <v>0</v>
      </c>
      <c r="R286" s="67"/>
      <c r="S286" s="67"/>
      <c r="T286" s="72"/>
      <c r="U286" s="72"/>
      <c r="V286" s="73"/>
      <c r="W286" s="67"/>
      <c r="X286" s="67"/>
      <c r="Y286" s="67"/>
      <c r="Z286" s="67"/>
      <c r="AA286" s="67"/>
      <c r="AB286" s="68"/>
      <c r="AC286" s="69"/>
      <c r="AD286" s="70"/>
      <c r="AE286" s="70"/>
      <c r="AF286" s="68"/>
      <c r="AG286" s="71"/>
      <c r="AH286" s="72"/>
      <c r="AI286" s="72"/>
      <c r="AJ286" s="72"/>
      <c r="AK286" s="72"/>
      <c r="AL286" s="72"/>
      <c r="AM286" s="72"/>
    </row>
    <row r="287" customHeight="1" spans="1:39">
      <c r="A287" s="67" t="s">
        <v>17085</v>
      </c>
      <c r="B287" s="67" t="s">
        <v>16870</v>
      </c>
      <c r="C287" s="67" t="s">
        <v>17086</v>
      </c>
      <c r="D287" s="67" t="s">
        <v>16396</v>
      </c>
      <c r="E287" s="67"/>
      <c r="F287" s="68">
        <v>20</v>
      </c>
      <c r="G287" s="69">
        <v>1</v>
      </c>
      <c r="H287" s="70">
        <f>SUMIFS(VENTAS[Cantidad],VENTAS[Código del producto Vendido],STOCK[[#This Row],[Code]])</f>
        <v>0</v>
      </c>
      <c r="I287" s="70">
        <f>STOCK[[#This Row],[Entradas]]-STOCK[[#This Row],[Salidas]]</f>
        <v>1</v>
      </c>
      <c r="J287" s="68">
        <f>STOCK[[#This Row],[Precio Final]]*10%</f>
        <v>2</v>
      </c>
      <c r="K287" s="71">
        <v>9</v>
      </c>
      <c r="L287" s="72">
        <v>0</v>
      </c>
      <c r="M287" s="72">
        <f>STOCK[[#This Row],[Costo Unitario (USD)]]+STOCK[[#This Row],[Costo Envío (USD)]]+STOCK[[#This Row],[Comisión 10%]]</f>
        <v>11</v>
      </c>
      <c r="N287" s="72">
        <f t="shared" si="12"/>
        <v>16.5</v>
      </c>
      <c r="O287" s="72">
        <f t="shared" si="13"/>
        <v>20</v>
      </c>
      <c r="P287" s="72">
        <f>STOCK[[#This Row],[Precio Final]]-STOCK[[#This Row],[Costo total]]</f>
        <v>9</v>
      </c>
      <c r="Q287" s="72">
        <f>STOCK[[#This Row],[Ganancia Unitaria]]*STOCK[[#This Row],[Salidas]]</f>
        <v>0</v>
      </c>
      <c r="R287" s="67"/>
      <c r="S287" s="67"/>
      <c r="T287" s="72"/>
      <c r="U287" s="72"/>
      <c r="V287" s="73"/>
      <c r="W287" s="67"/>
      <c r="X287" s="67"/>
      <c r="Y287" s="67"/>
      <c r="Z287" s="67"/>
      <c r="AA287" s="67"/>
      <c r="AB287" s="68"/>
      <c r="AC287" s="69"/>
      <c r="AD287" s="70"/>
      <c r="AE287" s="70"/>
      <c r="AF287" s="68"/>
      <c r="AG287" s="71"/>
      <c r="AH287" s="72"/>
      <c r="AI287" s="72"/>
      <c r="AJ287" s="72"/>
      <c r="AK287" s="72"/>
      <c r="AL287" s="72"/>
      <c r="AM287" s="72"/>
    </row>
    <row r="288" customHeight="1" spans="1:39">
      <c r="A288" s="67" t="s">
        <v>17087</v>
      </c>
      <c r="B288" s="67" t="s">
        <v>16511</v>
      </c>
      <c r="C288" s="67" t="s">
        <v>17088</v>
      </c>
      <c r="D288" s="67" t="s">
        <v>16408</v>
      </c>
      <c r="E288" s="67"/>
      <c r="F288" s="68">
        <v>25</v>
      </c>
      <c r="G288" s="69">
        <v>1</v>
      </c>
      <c r="H288" s="70">
        <f>SUMIFS(VENTAS[Cantidad],VENTAS[Código del producto Vendido],STOCK[[#This Row],[Code]])</f>
        <v>0</v>
      </c>
      <c r="I288" s="70">
        <f>STOCK[[#This Row],[Entradas]]-STOCK[[#This Row],[Salidas]]</f>
        <v>1</v>
      </c>
      <c r="J288" s="68">
        <f>STOCK[[#This Row],[Precio Final]]*10%</f>
        <v>2.5</v>
      </c>
      <c r="K288" s="71">
        <v>9</v>
      </c>
      <c r="L288" s="72">
        <v>0</v>
      </c>
      <c r="M288" s="72">
        <f>STOCK[[#This Row],[Costo Unitario (USD)]]+STOCK[[#This Row],[Costo Envío (USD)]]+STOCK[[#This Row],[Comisión 10%]]</f>
        <v>11.5</v>
      </c>
      <c r="N288" s="72">
        <f t="shared" si="12"/>
        <v>17.25</v>
      </c>
      <c r="O288" s="72">
        <f t="shared" si="13"/>
        <v>25</v>
      </c>
      <c r="P288" s="72">
        <f>STOCK[[#This Row],[Precio Final]]-STOCK[[#This Row],[Costo total]]</f>
        <v>13.5</v>
      </c>
      <c r="Q288" s="72">
        <f>STOCK[[#This Row],[Ganancia Unitaria]]*STOCK[[#This Row],[Salidas]]</f>
        <v>0</v>
      </c>
      <c r="R288" s="67"/>
      <c r="S288" s="67"/>
      <c r="T288" s="72"/>
      <c r="U288" s="72"/>
      <c r="V288" s="73"/>
      <c r="W288" s="67"/>
      <c r="X288" s="67"/>
      <c r="Y288" s="67"/>
      <c r="Z288" s="67"/>
      <c r="AA288" s="67"/>
      <c r="AB288" s="68"/>
      <c r="AC288" s="69"/>
      <c r="AD288" s="70"/>
      <c r="AE288" s="70"/>
      <c r="AF288" s="68"/>
      <c r="AG288" s="71"/>
      <c r="AH288" s="72"/>
      <c r="AI288" s="72"/>
      <c r="AJ288" s="72"/>
      <c r="AK288" s="72"/>
      <c r="AL288" s="72"/>
      <c r="AM288" s="72"/>
    </row>
    <row r="289" customHeight="1" spans="1:39">
      <c r="A289" s="67" t="s">
        <v>17089</v>
      </c>
      <c r="B289" s="67" t="s">
        <v>16447</v>
      </c>
      <c r="C289" s="67" t="s">
        <v>17090</v>
      </c>
      <c r="D289" s="67" t="s">
        <v>16404</v>
      </c>
      <c r="E289" s="67"/>
      <c r="F289" s="68">
        <v>20</v>
      </c>
      <c r="G289" s="69">
        <v>2</v>
      </c>
      <c r="H289" s="70">
        <f>SUMIFS(VENTAS[Cantidad],VENTAS[Código del producto Vendido],STOCK[[#This Row],[Code]])</f>
        <v>1</v>
      </c>
      <c r="I289" s="70">
        <f>STOCK[[#This Row],[Entradas]]-STOCK[[#This Row],[Salidas]]</f>
        <v>1</v>
      </c>
      <c r="J289" s="68">
        <f>STOCK[[#This Row],[Precio Final]]*10%</f>
        <v>2</v>
      </c>
      <c r="K289" s="71">
        <v>9</v>
      </c>
      <c r="L289" s="72">
        <v>0</v>
      </c>
      <c r="M289" s="72">
        <f>STOCK[[#This Row],[Costo Unitario (USD)]]+STOCK[[#This Row],[Costo Envío (USD)]]+STOCK[[#This Row],[Comisión 10%]]</f>
        <v>11</v>
      </c>
      <c r="N289" s="72">
        <f t="shared" si="12"/>
        <v>16.5</v>
      </c>
      <c r="O289" s="72">
        <f t="shared" si="13"/>
        <v>20</v>
      </c>
      <c r="P289" s="72">
        <f>STOCK[[#This Row],[Precio Final]]-STOCK[[#This Row],[Costo total]]</f>
        <v>9</v>
      </c>
      <c r="Q289" s="72">
        <f>STOCK[[#This Row],[Ganancia Unitaria]]*STOCK[[#This Row],[Salidas]]</f>
        <v>9</v>
      </c>
      <c r="R289" s="67"/>
      <c r="S289" s="67"/>
      <c r="T289" s="72"/>
      <c r="U289" s="72"/>
      <c r="V289" s="73"/>
      <c r="W289" s="67"/>
      <c r="X289" s="67"/>
      <c r="Y289" s="67"/>
      <c r="Z289" s="67"/>
      <c r="AA289" s="67"/>
      <c r="AB289" s="68"/>
      <c r="AC289" s="69"/>
      <c r="AD289" s="70"/>
      <c r="AE289" s="70"/>
      <c r="AF289" s="68"/>
      <c r="AG289" s="71"/>
      <c r="AH289" s="72"/>
      <c r="AI289" s="72"/>
      <c r="AJ289" s="72"/>
      <c r="AK289" s="72"/>
      <c r="AL289" s="72"/>
      <c r="AM289" s="72"/>
    </row>
    <row r="290" customHeight="1" spans="1:39">
      <c r="A290" s="67" t="s">
        <v>17091</v>
      </c>
      <c r="B290" s="67" t="s">
        <v>16461</v>
      </c>
      <c r="C290" s="67" t="s">
        <v>17092</v>
      </c>
      <c r="D290" s="67" t="s">
        <v>16475</v>
      </c>
      <c r="E290" s="67"/>
      <c r="F290" s="68">
        <v>25</v>
      </c>
      <c r="G290" s="69">
        <v>1</v>
      </c>
      <c r="H290" s="70">
        <f>SUMIFS(VENTAS[Cantidad],VENTAS[Código del producto Vendido],STOCK[[#This Row],[Code]])</f>
        <v>1</v>
      </c>
      <c r="I290" s="70">
        <f>STOCK[[#This Row],[Entradas]]-STOCK[[#This Row],[Salidas]]</f>
        <v>0</v>
      </c>
      <c r="J290" s="68">
        <f>STOCK[[#This Row],[Precio Final]]*10%</f>
        <v>2.5</v>
      </c>
      <c r="K290" s="71">
        <v>9</v>
      </c>
      <c r="L290" s="72">
        <v>0</v>
      </c>
      <c r="M290" s="72">
        <f>STOCK[[#This Row],[Costo Unitario (USD)]]+STOCK[[#This Row],[Costo Envío (USD)]]+STOCK[[#This Row],[Comisión 10%]]</f>
        <v>11.5</v>
      </c>
      <c r="N290" s="72">
        <f t="shared" si="12"/>
        <v>17.25</v>
      </c>
      <c r="O290" s="72">
        <f t="shared" si="13"/>
        <v>25</v>
      </c>
      <c r="P290" s="72">
        <f>STOCK[[#This Row],[Precio Final]]-STOCK[[#This Row],[Costo total]]</f>
        <v>13.5</v>
      </c>
      <c r="Q290" s="72">
        <f>STOCK[[#This Row],[Ganancia Unitaria]]*STOCK[[#This Row],[Salidas]]</f>
        <v>13.5</v>
      </c>
      <c r="R290" s="67"/>
      <c r="S290" s="67"/>
      <c r="T290" s="72"/>
      <c r="U290" s="72"/>
      <c r="V290" s="73"/>
      <c r="W290" s="67"/>
      <c r="X290" s="67"/>
      <c r="Y290" s="67"/>
      <c r="Z290" s="67"/>
      <c r="AA290" s="67"/>
      <c r="AB290" s="68"/>
      <c r="AC290" s="69"/>
      <c r="AD290" s="70"/>
      <c r="AE290" s="70"/>
      <c r="AF290" s="68"/>
      <c r="AG290" s="71"/>
      <c r="AH290" s="72"/>
      <c r="AI290" s="72"/>
      <c r="AJ290" s="72"/>
      <c r="AK290" s="72"/>
      <c r="AL290" s="72"/>
      <c r="AM290" s="72"/>
    </row>
    <row r="291" customHeight="1" spans="1:39">
      <c r="A291" s="67" t="s">
        <v>17093</v>
      </c>
      <c r="B291" s="67" t="s">
        <v>16498</v>
      </c>
      <c r="C291" s="67" t="s">
        <v>17094</v>
      </c>
      <c r="D291" s="67" t="s">
        <v>16475</v>
      </c>
      <c r="E291" s="67"/>
      <c r="F291" s="68">
        <v>30</v>
      </c>
      <c r="G291" s="69">
        <v>1</v>
      </c>
      <c r="H291" s="70">
        <f>SUMIFS(VENTAS[Cantidad],VENTAS[Código del producto Vendido],STOCK[[#This Row],[Code]])</f>
        <v>1</v>
      </c>
      <c r="I291" s="70">
        <f>STOCK[[#This Row],[Entradas]]-STOCK[[#This Row],[Salidas]]</f>
        <v>0</v>
      </c>
      <c r="J291" s="68">
        <f>STOCK[[#This Row],[Precio Final]]*10%</f>
        <v>3</v>
      </c>
      <c r="K291" s="71">
        <v>9</v>
      </c>
      <c r="L291" s="72">
        <v>0</v>
      </c>
      <c r="M291" s="72">
        <f>STOCK[[#This Row],[Costo Unitario (USD)]]+STOCK[[#This Row],[Costo Envío (USD)]]+STOCK[[#This Row],[Comisión 10%]]</f>
        <v>12</v>
      </c>
      <c r="N291" s="72">
        <f t="shared" si="12"/>
        <v>18</v>
      </c>
      <c r="O291" s="72">
        <f t="shared" si="13"/>
        <v>30</v>
      </c>
      <c r="P291" s="72">
        <f>STOCK[[#This Row],[Precio Final]]-STOCK[[#This Row],[Costo total]]</f>
        <v>18</v>
      </c>
      <c r="Q291" s="72">
        <f>STOCK[[#This Row],[Ganancia Unitaria]]*STOCK[[#This Row],[Salidas]]</f>
        <v>18</v>
      </c>
      <c r="R291" s="67"/>
      <c r="S291" s="67"/>
      <c r="T291" s="72"/>
      <c r="U291" s="72"/>
      <c r="V291" s="73"/>
      <c r="W291" s="67"/>
      <c r="X291" s="67"/>
      <c r="Y291" s="67"/>
      <c r="Z291" s="67"/>
      <c r="AA291" s="67"/>
      <c r="AB291" s="68"/>
      <c r="AC291" s="69"/>
      <c r="AD291" s="70"/>
      <c r="AE291" s="70"/>
      <c r="AF291" s="68"/>
      <c r="AG291" s="71"/>
      <c r="AH291" s="72"/>
      <c r="AI291" s="72"/>
      <c r="AJ291" s="72"/>
      <c r="AK291" s="72"/>
      <c r="AL291" s="72"/>
      <c r="AM291" s="72"/>
    </row>
    <row r="292" customHeight="1" spans="1:39">
      <c r="A292" s="67" t="s">
        <v>17095</v>
      </c>
      <c r="B292" s="67" t="s">
        <v>16851</v>
      </c>
      <c r="C292" s="67" t="s">
        <v>17096</v>
      </c>
      <c r="D292" s="67" t="s">
        <v>16396</v>
      </c>
      <c r="E292" s="67"/>
      <c r="F292" s="68">
        <v>30</v>
      </c>
      <c r="G292" s="69">
        <v>1</v>
      </c>
      <c r="H292" s="70">
        <f>SUMIFS(VENTAS[Cantidad],VENTAS[Código del producto Vendido],STOCK[[#This Row],[Code]])</f>
        <v>0</v>
      </c>
      <c r="I292" s="70">
        <f>STOCK[[#This Row],[Entradas]]-STOCK[[#This Row],[Salidas]]</f>
        <v>1</v>
      </c>
      <c r="J292" s="68">
        <f>STOCK[[#This Row],[Precio Final]]*10%</f>
        <v>3</v>
      </c>
      <c r="K292" s="71">
        <v>9</v>
      </c>
      <c r="L292" s="72">
        <v>0</v>
      </c>
      <c r="M292" s="72">
        <f>STOCK[[#This Row],[Costo Unitario (USD)]]+STOCK[[#This Row],[Costo Envío (USD)]]+STOCK[[#This Row],[Comisión 10%]]</f>
        <v>12</v>
      </c>
      <c r="N292" s="72">
        <f t="shared" si="12"/>
        <v>18</v>
      </c>
      <c r="O292" s="72">
        <f t="shared" si="13"/>
        <v>30</v>
      </c>
      <c r="P292" s="72">
        <f>STOCK[[#This Row],[Precio Final]]-STOCK[[#This Row],[Costo total]]</f>
        <v>18</v>
      </c>
      <c r="Q292" s="72">
        <f>STOCK[[#This Row],[Ganancia Unitaria]]*STOCK[[#This Row],[Salidas]]</f>
        <v>0</v>
      </c>
      <c r="R292" s="67"/>
      <c r="S292" s="67"/>
      <c r="T292" s="72"/>
      <c r="U292" s="72"/>
      <c r="V292" s="73"/>
      <c r="W292" s="67"/>
      <c r="X292" s="67"/>
      <c r="Y292" s="67"/>
      <c r="Z292" s="67"/>
      <c r="AA292" s="67"/>
      <c r="AB292" s="68"/>
      <c r="AC292" s="69"/>
      <c r="AD292" s="70"/>
      <c r="AE292" s="70"/>
      <c r="AF292" s="68"/>
      <c r="AG292" s="71"/>
      <c r="AH292" s="72"/>
      <c r="AI292" s="72"/>
      <c r="AJ292" s="72"/>
      <c r="AK292" s="72"/>
      <c r="AL292" s="72"/>
      <c r="AM292" s="72"/>
    </row>
    <row r="293" customHeight="1" spans="1:39">
      <c r="A293" s="67" t="s">
        <v>17097</v>
      </c>
      <c r="B293" s="67" t="s">
        <v>16870</v>
      </c>
      <c r="C293" s="67" t="s">
        <v>17098</v>
      </c>
      <c r="D293" s="67" t="s">
        <v>16396</v>
      </c>
      <c r="E293" s="67"/>
      <c r="F293" s="68">
        <v>15</v>
      </c>
      <c r="G293" s="69">
        <v>1</v>
      </c>
      <c r="H293" s="70">
        <f>SUMIFS(VENTAS[Cantidad],VENTAS[Código del producto Vendido],STOCK[[#This Row],[Code]])</f>
        <v>0</v>
      </c>
      <c r="I293" s="70">
        <f>STOCK[[#This Row],[Entradas]]-STOCK[[#This Row],[Salidas]]</f>
        <v>1</v>
      </c>
      <c r="J293" s="68">
        <f>STOCK[[#This Row],[Precio Final]]*10%</f>
        <v>1.5</v>
      </c>
      <c r="K293" s="71">
        <v>9</v>
      </c>
      <c r="L293" s="72">
        <v>0</v>
      </c>
      <c r="M293" s="72">
        <f>STOCK[[#This Row],[Costo Unitario (USD)]]+STOCK[[#This Row],[Costo Envío (USD)]]+STOCK[[#This Row],[Comisión 10%]]</f>
        <v>10.5</v>
      </c>
      <c r="N293" s="72">
        <f t="shared" si="12"/>
        <v>15.75</v>
      </c>
      <c r="O293" s="72">
        <f t="shared" si="13"/>
        <v>15</v>
      </c>
      <c r="P293" s="72">
        <f>STOCK[[#This Row],[Precio Final]]-STOCK[[#This Row],[Costo total]]</f>
        <v>4.5</v>
      </c>
      <c r="Q293" s="72">
        <f>STOCK[[#This Row],[Ganancia Unitaria]]*STOCK[[#This Row],[Salidas]]</f>
        <v>0</v>
      </c>
      <c r="R293" s="67"/>
      <c r="S293" s="67"/>
      <c r="T293" s="72"/>
      <c r="U293" s="72"/>
      <c r="V293" s="73"/>
      <c r="W293" s="67"/>
      <c r="X293" s="67"/>
      <c r="Y293" s="67"/>
      <c r="Z293" s="67"/>
      <c r="AA293" s="67"/>
      <c r="AB293" s="68"/>
      <c r="AC293" s="69"/>
      <c r="AD293" s="70"/>
      <c r="AE293" s="70"/>
      <c r="AF293" s="68"/>
      <c r="AG293" s="71"/>
      <c r="AH293" s="72"/>
      <c r="AI293" s="72"/>
      <c r="AJ293" s="72"/>
      <c r="AK293" s="72"/>
      <c r="AL293" s="72"/>
      <c r="AM293" s="72"/>
    </row>
    <row r="294" customHeight="1" spans="1:39">
      <c r="A294" s="67" t="s">
        <v>17099</v>
      </c>
      <c r="B294" s="67" t="s">
        <v>16447</v>
      </c>
      <c r="C294" s="67" t="s">
        <v>17100</v>
      </c>
      <c r="D294" s="67" t="s">
        <v>16404</v>
      </c>
      <c r="E294" s="67"/>
      <c r="F294" s="68">
        <v>25</v>
      </c>
      <c r="G294" s="69">
        <v>1</v>
      </c>
      <c r="H294" s="70">
        <f>SUMIFS(VENTAS[Cantidad],VENTAS[Código del producto Vendido],STOCK[[#This Row],[Code]])</f>
        <v>0</v>
      </c>
      <c r="I294" s="70">
        <f>STOCK[[#This Row],[Entradas]]-STOCK[[#This Row],[Salidas]]</f>
        <v>1</v>
      </c>
      <c r="J294" s="68">
        <f>STOCK[[#This Row],[Precio Final]]*10%</f>
        <v>2.5</v>
      </c>
      <c r="K294" s="71">
        <v>9</v>
      </c>
      <c r="L294" s="72">
        <v>0</v>
      </c>
      <c r="M294" s="72">
        <f>STOCK[[#This Row],[Costo Unitario (USD)]]+STOCK[[#This Row],[Costo Envío (USD)]]+STOCK[[#This Row],[Comisión 10%]]</f>
        <v>11.5</v>
      </c>
      <c r="N294" s="72">
        <f t="shared" si="12"/>
        <v>17.25</v>
      </c>
      <c r="O294" s="72">
        <f t="shared" si="13"/>
        <v>25</v>
      </c>
      <c r="P294" s="72">
        <f>STOCK[[#This Row],[Precio Final]]-STOCK[[#This Row],[Costo total]]</f>
        <v>13.5</v>
      </c>
      <c r="Q294" s="72">
        <f>STOCK[[#This Row],[Ganancia Unitaria]]*STOCK[[#This Row],[Salidas]]</f>
        <v>0</v>
      </c>
      <c r="R294" s="67"/>
      <c r="S294" s="67"/>
      <c r="T294" s="72"/>
      <c r="U294" s="72"/>
      <c r="V294" s="73"/>
      <c r="W294" s="67"/>
      <c r="X294" s="67"/>
      <c r="Y294" s="67"/>
      <c r="Z294" s="67"/>
      <c r="AA294" s="67"/>
      <c r="AB294" s="68"/>
      <c r="AC294" s="69"/>
      <c r="AD294" s="70"/>
      <c r="AE294" s="70"/>
      <c r="AF294" s="68"/>
      <c r="AG294" s="71"/>
      <c r="AH294" s="72"/>
      <c r="AI294" s="72"/>
      <c r="AJ294" s="72"/>
      <c r="AK294" s="72"/>
      <c r="AL294" s="72"/>
      <c r="AM294" s="72"/>
    </row>
    <row r="295" customHeight="1" spans="1:39">
      <c r="A295" s="67" t="s">
        <v>17101</v>
      </c>
      <c r="B295" s="67" t="s">
        <v>16960</v>
      </c>
      <c r="C295" s="67" t="s">
        <v>17100</v>
      </c>
      <c r="D295" s="67" t="s">
        <v>16583</v>
      </c>
      <c r="E295" s="67"/>
      <c r="F295" s="68">
        <v>25</v>
      </c>
      <c r="G295" s="69">
        <v>1</v>
      </c>
      <c r="H295" s="70">
        <f>SUMIFS(VENTAS[Cantidad],VENTAS[Código del producto Vendido],STOCK[[#This Row],[Code]])</f>
        <v>0</v>
      </c>
      <c r="I295" s="70">
        <f>STOCK[[#This Row],[Entradas]]-STOCK[[#This Row],[Salidas]]</f>
        <v>1</v>
      </c>
      <c r="J295" s="68">
        <f>STOCK[[#This Row],[Precio Final]]*10%</f>
        <v>2.5</v>
      </c>
      <c r="K295" s="71">
        <v>9</v>
      </c>
      <c r="L295" s="72">
        <v>0</v>
      </c>
      <c r="M295" s="72">
        <f>STOCK[[#This Row],[Costo Unitario (USD)]]+STOCK[[#This Row],[Costo Envío (USD)]]+STOCK[[#This Row],[Comisión 10%]]</f>
        <v>11.5</v>
      </c>
      <c r="N295" s="72">
        <f t="shared" si="12"/>
        <v>17.25</v>
      </c>
      <c r="O295" s="72">
        <f t="shared" si="13"/>
        <v>25</v>
      </c>
      <c r="P295" s="72">
        <f>STOCK[[#This Row],[Precio Final]]-STOCK[[#This Row],[Costo total]]</f>
        <v>13.5</v>
      </c>
      <c r="Q295" s="72">
        <f>STOCK[[#This Row],[Ganancia Unitaria]]*STOCK[[#This Row],[Salidas]]</f>
        <v>0</v>
      </c>
      <c r="R295" s="67"/>
      <c r="S295" s="67"/>
      <c r="T295" s="72"/>
      <c r="U295" s="72"/>
      <c r="V295" s="73"/>
      <c r="W295" s="67"/>
      <c r="X295" s="67"/>
      <c r="Y295" s="67"/>
      <c r="Z295" s="67"/>
      <c r="AA295" s="67"/>
      <c r="AB295" s="68"/>
      <c r="AC295" s="69"/>
      <c r="AD295" s="70"/>
      <c r="AE295" s="70"/>
      <c r="AF295" s="68"/>
      <c r="AG295" s="71"/>
      <c r="AH295" s="72"/>
      <c r="AI295" s="72"/>
      <c r="AJ295" s="72"/>
      <c r="AK295" s="72"/>
      <c r="AL295" s="72"/>
      <c r="AM295" s="72"/>
    </row>
    <row r="296" customHeight="1" spans="1:39">
      <c r="A296" s="67" t="s">
        <v>17102</v>
      </c>
      <c r="B296" s="67" t="s">
        <v>16461</v>
      </c>
      <c r="C296" s="67" t="s">
        <v>17103</v>
      </c>
      <c r="D296" s="67" t="s">
        <v>16992</v>
      </c>
      <c r="E296" s="67"/>
      <c r="F296" s="68">
        <v>15</v>
      </c>
      <c r="G296" s="69">
        <v>8</v>
      </c>
      <c r="H296" s="70">
        <f>SUMIFS(VENTAS[Cantidad],VENTAS[Código del producto Vendido],STOCK[[#This Row],[Code]])</f>
        <v>0</v>
      </c>
      <c r="I296" s="70">
        <f>STOCK[[#This Row],[Entradas]]-STOCK[[#This Row],[Salidas]]</f>
        <v>8</v>
      </c>
      <c r="J296" s="68">
        <f>STOCK[[#This Row],[Precio Final]]*10%</f>
        <v>1.5</v>
      </c>
      <c r="K296" s="71">
        <v>9</v>
      </c>
      <c r="L296" s="72">
        <v>0</v>
      </c>
      <c r="M296" s="72">
        <f>STOCK[[#This Row],[Costo Unitario (USD)]]+STOCK[[#This Row],[Costo Envío (USD)]]+STOCK[[#This Row],[Comisión 10%]]</f>
        <v>10.5</v>
      </c>
      <c r="N296" s="72">
        <f t="shared" si="12"/>
        <v>15.75</v>
      </c>
      <c r="O296" s="72">
        <f t="shared" si="13"/>
        <v>15</v>
      </c>
      <c r="P296" s="72">
        <f>STOCK[[#This Row],[Precio Final]]-STOCK[[#This Row],[Costo total]]</f>
        <v>4.5</v>
      </c>
      <c r="Q296" s="72">
        <f>STOCK[[#This Row],[Ganancia Unitaria]]*STOCK[[#This Row],[Salidas]]</f>
        <v>0</v>
      </c>
      <c r="R296" s="67" t="s">
        <v>16911</v>
      </c>
      <c r="S296" s="67"/>
      <c r="T296" s="72">
        <f>STOCK[[#This Row],[Costo total]]*STOCK[[#This Row],[Entradas]]</f>
        <v>84</v>
      </c>
      <c r="U296" s="72">
        <f>STOCK[[#This Row],[Stock Actual]]*STOCK[[#This Row],[Costo total]]</f>
        <v>84</v>
      </c>
      <c r="V296" s="73"/>
      <c r="W296" s="67"/>
      <c r="X296" s="67"/>
      <c r="Y296" s="67"/>
      <c r="Z296" s="67"/>
      <c r="AA296" s="67"/>
      <c r="AB296" s="68"/>
      <c r="AC296" s="69"/>
      <c r="AD296" s="70"/>
      <c r="AE296" s="70"/>
      <c r="AF296" s="68"/>
      <c r="AG296" s="71"/>
      <c r="AH296" s="72"/>
      <c r="AI296" s="72"/>
      <c r="AJ296" s="72"/>
      <c r="AK296" s="72"/>
      <c r="AL296" s="72"/>
      <c r="AM296" s="72"/>
    </row>
    <row r="297" customHeight="1" spans="1:39">
      <c r="A297" s="67" t="s">
        <v>17104</v>
      </c>
      <c r="B297" s="67" t="s">
        <v>16461</v>
      </c>
      <c r="C297" s="67" t="s">
        <v>17105</v>
      </c>
      <c r="D297" s="67" t="s">
        <v>16475</v>
      </c>
      <c r="E297" s="67"/>
      <c r="F297" s="68">
        <v>15</v>
      </c>
      <c r="G297" s="69">
        <v>1</v>
      </c>
      <c r="H297" s="70">
        <f>SUMIFS(VENTAS[Cantidad],VENTAS[Código del producto Vendido],STOCK[[#This Row],[Code]])</f>
        <v>0</v>
      </c>
      <c r="I297" s="70">
        <f>STOCK[[#This Row],[Entradas]]-STOCK[[#This Row],[Salidas]]</f>
        <v>1</v>
      </c>
      <c r="J297" s="68">
        <f>STOCK[[#This Row],[Precio Final]]*10%</f>
        <v>1.5</v>
      </c>
      <c r="K297" s="71">
        <v>9</v>
      </c>
      <c r="L297" s="72">
        <v>0</v>
      </c>
      <c r="M297" s="72">
        <f>STOCK[[#This Row],[Costo Unitario (USD)]]+STOCK[[#This Row],[Costo Envío (USD)]]+STOCK[[#This Row],[Comisión 10%]]</f>
        <v>10.5</v>
      </c>
      <c r="N297" s="72">
        <f t="shared" si="12"/>
        <v>15.75</v>
      </c>
      <c r="O297" s="72">
        <f t="shared" si="13"/>
        <v>15</v>
      </c>
      <c r="P297" s="72">
        <f>STOCK[[#This Row],[Precio Final]]-STOCK[[#This Row],[Costo total]]</f>
        <v>4.5</v>
      </c>
      <c r="Q297" s="72">
        <f>STOCK[[#This Row],[Ganancia Unitaria]]*STOCK[[#This Row],[Salidas]]</f>
        <v>0</v>
      </c>
      <c r="R297" s="67"/>
      <c r="S297" s="67"/>
      <c r="T297" s="72"/>
      <c r="U297" s="72"/>
      <c r="V297" s="73"/>
      <c r="W297" s="67"/>
      <c r="X297" s="67"/>
      <c r="Y297" s="67"/>
      <c r="Z297" s="67"/>
      <c r="AA297" s="67"/>
      <c r="AB297" s="68"/>
      <c r="AC297" s="69"/>
      <c r="AD297" s="70"/>
      <c r="AE297" s="70"/>
      <c r="AF297" s="68"/>
      <c r="AG297" s="71"/>
      <c r="AH297" s="72"/>
      <c r="AI297" s="72"/>
      <c r="AJ297" s="72"/>
      <c r="AK297" s="72"/>
      <c r="AL297" s="72"/>
      <c r="AM297" s="72"/>
    </row>
    <row r="298" customHeight="1" spans="1:39">
      <c r="A298" s="67" t="s">
        <v>17106</v>
      </c>
      <c r="B298" s="67" t="s">
        <v>16461</v>
      </c>
      <c r="C298" s="67" t="s">
        <v>17107</v>
      </c>
      <c r="D298" s="67" t="s">
        <v>16475</v>
      </c>
      <c r="E298" s="67"/>
      <c r="F298" s="68">
        <v>20</v>
      </c>
      <c r="G298" s="69">
        <v>2</v>
      </c>
      <c r="H298" s="70">
        <f>SUMIFS(VENTAS[Cantidad],VENTAS[Código del producto Vendido],STOCK[[#This Row],[Code]])</f>
        <v>0</v>
      </c>
      <c r="I298" s="70">
        <f>STOCK[[#This Row],[Entradas]]-STOCK[[#This Row],[Salidas]]</f>
        <v>2</v>
      </c>
      <c r="J298" s="68">
        <f>STOCK[[#This Row],[Precio Final]]*10%</f>
        <v>2</v>
      </c>
      <c r="K298" s="71">
        <v>9</v>
      </c>
      <c r="L298" s="72">
        <v>0</v>
      </c>
      <c r="M298" s="72">
        <f>STOCK[[#This Row],[Costo Unitario (USD)]]+STOCK[[#This Row],[Costo Envío (USD)]]+STOCK[[#This Row],[Comisión 10%]]</f>
        <v>11</v>
      </c>
      <c r="N298" s="72">
        <f t="shared" si="12"/>
        <v>16.5</v>
      </c>
      <c r="O298" s="72">
        <f t="shared" si="13"/>
        <v>20</v>
      </c>
      <c r="P298" s="72">
        <f>STOCK[[#This Row],[Precio Final]]-STOCK[[#This Row],[Costo total]]</f>
        <v>9</v>
      </c>
      <c r="Q298" s="72">
        <f>STOCK[[#This Row],[Ganancia Unitaria]]*STOCK[[#This Row],[Salidas]]</f>
        <v>0</v>
      </c>
      <c r="R298" s="67"/>
      <c r="S298" s="67"/>
      <c r="T298" s="72"/>
      <c r="U298" s="72"/>
      <c r="V298" s="73"/>
      <c r="W298" s="67"/>
      <c r="X298" s="67"/>
      <c r="Y298" s="67"/>
      <c r="Z298" s="67"/>
      <c r="AA298" s="67"/>
      <c r="AB298" s="68"/>
      <c r="AC298" s="69"/>
      <c r="AD298" s="70"/>
      <c r="AE298" s="70"/>
      <c r="AF298" s="68"/>
      <c r="AG298" s="71"/>
      <c r="AH298" s="72"/>
      <c r="AI298" s="72"/>
      <c r="AJ298" s="72"/>
      <c r="AK298" s="72"/>
      <c r="AL298" s="72"/>
      <c r="AM298" s="72"/>
    </row>
    <row r="299" customHeight="1" spans="1:39">
      <c r="A299" s="67" t="s">
        <v>17108</v>
      </c>
      <c r="B299" s="67" t="s">
        <v>16511</v>
      </c>
      <c r="C299" s="67" t="s">
        <v>17109</v>
      </c>
      <c r="D299" s="67" t="s">
        <v>16404</v>
      </c>
      <c r="E299" s="67"/>
      <c r="F299" s="68">
        <v>18</v>
      </c>
      <c r="G299" s="69">
        <v>1</v>
      </c>
      <c r="H299" s="70">
        <f>SUMIFS(VENTAS[Cantidad],VENTAS[Código del producto Vendido],STOCK[[#This Row],[Code]])</f>
        <v>1</v>
      </c>
      <c r="I299" s="70">
        <f>STOCK[[#This Row],[Entradas]]-STOCK[[#This Row],[Salidas]]</f>
        <v>0</v>
      </c>
      <c r="J299" s="68">
        <f>STOCK[[#This Row],[Precio Final]]*10%</f>
        <v>1.8</v>
      </c>
      <c r="K299" s="71">
        <v>9</v>
      </c>
      <c r="L299" s="72">
        <v>0</v>
      </c>
      <c r="M299" s="72">
        <f>STOCK[[#This Row],[Costo Unitario (USD)]]+STOCK[[#This Row],[Costo Envío (USD)]]+STOCK[[#This Row],[Comisión 10%]]</f>
        <v>10.8</v>
      </c>
      <c r="N299" s="72">
        <f t="shared" si="12"/>
        <v>16.2</v>
      </c>
      <c r="O299" s="72">
        <f t="shared" si="13"/>
        <v>18</v>
      </c>
      <c r="P299" s="72">
        <f>STOCK[[#This Row],[Precio Final]]-STOCK[[#This Row],[Costo total]]</f>
        <v>7.2</v>
      </c>
      <c r="Q299" s="72">
        <f>STOCK[[#This Row],[Ganancia Unitaria]]*STOCK[[#This Row],[Salidas]]</f>
        <v>7.2</v>
      </c>
      <c r="R299" s="67"/>
      <c r="S299" s="67"/>
      <c r="T299" s="72"/>
      <c r="U299" s="72"/>
      <c r="V299" s="73"/>
      <c r="W299" s="67"/>
      <c r="X299" s="67"/>
      <c r="Y299" s="67"/>
      <c r="Z299" s="67"/>
      <c r="AA299" s="67"/>
      <c r="AB299" s="68"/>
      <c r="AC299" s="69"/>
      <c r="AD299" s="70"/>
      <c r="AE299" s="70"/>
      <c r="AF299" s="68"/>
      <c r="AG299" s="71"/>
      <c r="AH299" s="72"/>
      <c r="AI299" s="72"/>
      <c r="AJ299" s="72"/>
      <c r="AK299" s="72"/>
      <c r="AL299" s="72"/>
      <c r="AM299" s="72"/>
    </row>
    <row r="300" customHeight="1" spans="1:39">
      <c r="A300" s="67" t="s">
        <v>17110</v>
      </c>
      <c r="B300" s="67" t="s">
        <v>16447</v>
      </c>
      <c r="C300" s="67" t="s">
        <v>17111</v>
      </c>
      <c r="D300" s="67" t="s">
        <v>16408</v>
      </c>
      <c r="E300" s="67"/>
      <c r="F300" s="68">
        <v>25</v>
      </c>
      <c r="G300" s="69">
        <v>1</v>
      </c>
      <c r="H300" s="70">
        <f>SUMIFS(VENTAS[Cantidad],VENTAS[Código del producto Vendido],STOCK[[#This Row],[Code]])</f>
        <v>0</v>
      </c>
      <c r="I300" s="70">
        <f>STOCK[[#This Row],[Entradas]]-STOCK[[#This Row],[Salidas]]</f>
        <v>1</v>
      </c>
      <c r="J300" s="68">
        <f>STOCK[[#This Row],[Precio Final]]*10%</f>
        <v>2.5</v>
      </c>
      <c r="K300" s="71">
        <v>9</v>
      </c>
      <c r="L300" s="72">
        <v>0</v>
      </c>
      <c r="M300" s="72">
        <f>STOCK[[#This Row],[Costo Unitario (USD)]]+STOCK[[#This Row],[Costo Envío (USD)]]+STOCK[[#This Row],[Comisión 10%]]</f>
        <v>11.5</v>
      </c>
      <c r="N300" s="72">
        <f t="shared" si="12"/>
        <v>17.25</v>
      </c>
      <c r="O300" s="72">
        <f t="shared" si="13"/>
        <v>25</v>
      </c>
      <c r="P300" s="72">
        <f>STOCK[[#This Row],[Precio Final]]-STOCK[[#This Row],[Costo total]]</f>
        <v>13.5</v>
      </c>
      <c r="Q300" s="72">
        <f>STOCK[[#This Row],[Ganancia Unitaria]]*STOCK[[#This Row],[Salidas]]</f>
        <v>0</v>
      </c>
      <c r="R300" s="67"/>
      <c r="S300" s="67"/>
      <c r="T300" s="72"/>
      <c r="U300" s="72"/>
      <c r="V300" s="73"/>
      <c r="W300" s="67"/>
      <c r="X300" s="67"/>
      <c r="Y300" s="67"/>
      <c r="Z300" s="67"/>
      <c r="AA300" s="67"/>
      <c r="AB300" s="68"/>
      <c r="AC300" s="69"/>
      <c r="AD300" s="70"/>
      <c r="AE300" s="70"/>
      <c r="AF300" s="68"/>
      <c r="AG300" s="71"/>
      <c r="AH300" s="72"/>
      <c r="AI300" s="72"/>
      <c r="AJ300" s="72"/>
      <c r="AK300" s="72"/>
      <c r="AL300" s="72"/>
      <c r="AM300" s="72"/>
    </row>
    <row r="301" customHeight="1" spans="1:39">
      <c r="A301" s="67" t="s">
        <v>17112</v>
      </c>
      <c r="B301" s="67" t="s">
        <v>16498</v>
      </c>
      <c r="C301" s="67" t="s">
        <v>17113</v>
      </c>
      <c r="D301" s="67" t="s">
        <v>16475</v>
      </c>
      <c r="E301" s="67"/>
      <c r="F301" s="68">
        <v>15</v>
      </c>
      <c r="G301" s="69">
        <v>1</v>
      </c>
      <c r="H301" s="70">
        <f>SUMIFS(VENTAS[Cantidad],VENTAS[Código del producto Vendido],STOCK[[#This Row],[Code]])</f>
        <v>0</v>
      </c>
      <c r="I301" s="70">
        <f>STOCK[[#This Row],[Entradas]]-STOCK[[#This Row],[Salidas]]</f>
        <v>1</v>
      </c>
      <c r="J301" s="68">
        <f>STOCK[[#This Row],[Precio Final]]*10%</f>
        <v>1.5</v>
      </c>
      <c r="K301" s="71">
        <v>9</v>
      </c>
      <c r="L301" s="72">
        <v>0</v>
      </c>
      <c r="M301" s="72">
        <f>STOCK[[#This Row],[Costo Unitario (USD)]]+STOCK[[#This Row],[Costo Envío (USD)]]+STOCK[[#This Row],[Comisión 10%]]</f>
        <v>10.5</v>
      </c>
      <c r="N301" s="72">
        <f t="shared" si="12"/>
        <v>15.75</v>
      </c>
      <c r="O301" s="72">
        <f t="shared" si="13"/>
        <v>15</v>
      </c>
      <c r="P301" s="72">
        <f>STOCK[[#This Row],[Precio Final]]-STOCK[[#This Row],[Costo total]]</f>
        <v>4.5</v>
      </c>
      <c r="Q301" s="72">
        <f>STOCK[[#This Row],[Ganancia Unitaria]]*STOCK[[#This Row],[Salidas]]</f>
        <v>0</v>
      </c>
      <c r="R301" s="67"/>
      <c r="S301" s="67"/>
      <c r="T301" s="72"/>
      <c r="U301" s="72"/>
      <c r="V301" s="73"/>
      <c r="W301" s="67"/>
      <c r="X301" s="67"/>
      <c r="Y301" s="67"/>
      <c r="Z301" s="67"/>
      <c r="AA301" s="67"/>
      <c r="AB301" s="68"/>
      <c r="AC301" s="69"/>
      <c r="AD301" s="70"/>
      <c r="AE301" s="70"/>
      <c r="AF301" s="68"/>
      <c r="AG301" s="71"/>
      <c r="AH301" s="72"/>
      <c r="AI301" s="72"/>
      <c r="AJ301" s="72"/>
      <c r="AK301" s="72"/>
      <c r="AL301" s="72"/>
      <c r="AM301" s="72"/>
    </row>
    <row r="302" customHeight="1" spans="1:39">
      <c r="A302" s="67" t="s">
        <v>17114</v>
      </c>
      <c r="B302" s="67" t="s">
        <v>16511</v>
      </c>
      <c r="C302" s="67" t="s">
        <v>17115</v>
      </c>
      <c r="D302" s="67" t="s">
        <v>17116</v>
      </c>
      <c r="E302" s="67"/>
      <c r="F302" s="68">
        <v>25</v>
      </c>
      <c r="G302" s="69">
        <v>1</v>
      </c>
      <c r="H302" s="70">
        <f>SUMIFS(VENTAS[Cantidad],VENTAS[Código del producto Vendido],STOCK[[#This Row],[Code]])</f>
        <v>0</v>
      </c>
      <c r="I302" s="70">
        <f>STOCK[[#This Row],[Entradas]]-STOCK[[#This Row],[Salidas]]</f>
        <v>1</v>
      </c>
      <c r="J302" s="68">
        <f>STOCK[[#This Row],[Precio Final]]*10%</f>
        <v>2.5</v>
      </c>
      <c r="K302" s="71">
        <v>9</v>
      </c>
      <c r="L302" s="72">
        <v>0</v>
      </c>
      <c r="M302" s="72">
        <f>STOCK[[#This Row],[Costo Unitario (USD)]]+STOCK[[#This Row],[Costo Envío (USD)]]+STOCK[[#This Row],[Comisión 10%]]</f>
        <v>11.5</v>
      </c>
      <c r="N302" s="72">
        <f t="shared" si="12"/>
        <v>17.25</v>
      </c>
      <c r="O302" s="72">
        <f t="shared" si="13"/>
        <v>25</v>
      </c>
      <c r="P302" s="72">
        <f>STOCK[[#This Row],[Precio Final]]-STOCK[[#This Row],[Costo total]]</f>
        <v>13.5</v>
      </c>
      <c r="Q302" s="72">
        <f>STOCK[[#This Row],[Ganancia Unitaria]]*STOCK[[#This Row],[Salidas]]</f>
        <v>0</v>
      </c>
      <c r="R302" s="67"/>
      <c r="S302" s="67"/>
      <c r="T302" s="72"/>
      <c r="U302" s="72"/>
      <c r="V302" s="73"/>
      <c r="W302" s="67"/>
      <c r="X302" s="67"/>
      <c r="Y302" s="67"/>
      <c r="Z302" s="67"/>
      <c r="AA302" s="67"/>
      <c r="AB302" s="68"/>
      <c r="AC302" s="69"/>
      <c r="AD302" s="70"/>
      <c r="AE302" s="70"/>
      <c r="AF302" s="68"/>
      <c r="AG302" s="71"/>
      <c r="AH302" s="72"/>
      <c r="AI302" s="72"/>
      <c r="AJ302" s="72"/>
      <c r="AK302" s="72"/>
      <c r="AL302" s="72"/>
      <c r="AM302" s="72"/>
    </row>
    <row r="303" customHeight="1" spans="1:39">
      <c r="A303" s="67" t="s">
        <v>17117</v>
      </c>
      <c r="B303" s="67" t="s">
        <v>16960</v>
      </c>
      <c r="C303" s="67" t="s">
        <v>17118</v>
      </c>
      <c r="D303" s="67" t="s">
        <v>16583</v>
      </c>
      <c r="E303" s="67"/>
      <c r="F303" s="68">
        <v>30</v>
      </c>
      <c r="G303" s="69">
        <v>1</v>
      </c>
      <c r="H303" s="70">
        <f>SUMIFS(VENTAS[Cantidad],VENTAS[Código del producto Vendido],STOCK[[#This Row],[Code]])</f>
        <v>0</v>
      </c>
      <c r="I303" s="70">
        <f>STOCK[[#This Row],[Entradas]]-STOCK[[#This Row],[Salidas]]</f>
        <v>1</v>
      </c>
      <c r="J303" s="68">
        <f>STOCK[[#This Row],[Precio Final]]*10%</f>
        <v>3</v>
      </c>
      <c r="K303" s="71">
        <v>9</v>
      </c>
      <c r="L303" s="72">
        <v>0</v>
      </c>
      <c r="M303" s="72">
        <f>STOCK[[#This Row],[Costo Unitario (USD)]]+STOCK[[#This Row],[Costo Envío (USD)]]+STOCK[[#This Row],[Comisión 10%]]</f>
        <v>12</v>
      </c>
      <c r="N303" s="72">
        <f t="shared" si="12"/>
        <v>18</v>
      </c>
      <c r="O303" s="72">
        <f t="shared" si="13"/>
        <v>30</v>
      </c>
      <c r="P303" s="72">
        <f>STOCK[[#This Row],[Precio Final]]-STOCK[[#This Row],[Costo total]]</f>
        <v>18</v>
      </c>
      <c r="Q303" s="72">
        <f>STOCK[[#This Row],[Ganancia Unitaria]]*STOCK[[#This Row],[Salidas]]</f>
        <v>0</v>
      </c>
      <c r="R303" s="67"/>
      <c r="S303" s="67"/>
      <c r="T303" s="72"/>
      <c r="U303" s="72"/>
      <c r="V303" s="73"/>
      <c r="W303" s="67"/>
      <c r="X303" s="67"/>
      <c r="Y303" s="67"/>
      <c r="Z303" s="67"/>
      <c r="AA303" s="67"/>
      <c r="AB303" s="68"/>
      <c r="AC303" s="69"/>
      <c r="AD303" s="70"/>
      <c r="AE303" s="70"/>
      <c r="AF303" s="68"/>
      <c r="AG303" s="71"/>
      <c r="AH303" s="72"/>
      <c r="AI303" s="72"/>
      <c r="AJ303" s="72"/>
      <c r="AK303" s="72"/>
      <c r="AL303" s="72"/>
      <c r="AM303" s="72"/>
    </row>
    <row r="304" customHeight="1" spans="1:39">
      <c r="A304" s="67" t="s">
        <v>17119</v>
      </c>
      <c r="B304" s="67" t="s">
        <v>16447</v>
      </c>
      <c r="C304" s="67" t="s">
        <v>16954</v>
      </c>
      <c r="D304" s="67" t="s">
        <v>16404</v>
      </c>
      <c r="E304" s="67"/>
      <c r="F304" s="68">
        <v>20</v>
      </c>
      <c r="G304" s="69">
        <v>1</v>
      </c>
      <c r="H304" s="70">
        <f>SUMIFS(VENTAS[Cantidad],VENTAS[Código del producto Vendido],STOCK[[#This Row],[Code]])</f>
        <v>1</v>
      </c>
      <c r="I304" s="70">
        <f>STOCK[[#This Row],[Entradas]]-STOCK[[#This Row],[Salidas]]</f>
        <v>0</v>
      </c>
      <c r="J304" s="68">
        <f>STOCK[[#This Row],[Precio Final]]*10%</f>
        <v>2</v>
      </c>
      <c r="K304" s="71">
        <v>9</v>
      </c>
      <c r="L304" s="72">
        <v>0</v>
      </c>
      <c r="M304" s="72">
        <f>STOCK[[#This Row],[Costo Unitario (USD)]]+STOCK[[#This Row],[Costo Envío (USD)]]+STOCK[[#This Row],[Comisión 10%]]</f>
        <v>11</v>
      </c>
      <c r="N304" s="72">
        <f t="shared" si="12"/>
        <v>16.5</v>
      </c>
      <c r="O304" s="72">
        <f t="shared" si="13"/>
        <v>20</v>
      </c>
      <c r="P304" s="72">
        <f>STOCK[[#This Row],[Precio Final]]-STOCK[[#This Row],[Costo total]]</f>
        <v>9</v>
      </c>
      <c r="Q304" s="72">
        <f>STOCK[[#This Row],[Ganancia Unitaria]]*STOCK[[#This Row],[Salidas]]</f>
        <v>9</v>
      </c>
      <c r="R304" s="67"/>
      <c r="S304" s="67"/>
      <c r="T304" s="72"/>
      <c r="U304" s="72"/>
      <c r="V304" s="73"/>
      <c r="W304" s="67"/>
      <c r="X304" s="67"/>
      <c r="Y304" s="67"/>
      <c r="Z304" s="67"/>
      <c r="AA304" s="67"/>
      <c r="AB304" s="68"/>
      <c r="AC304" s="69"/>
      <c r="AD304" s="70"/>
      <c r="AE304" s="70"/>
      <c r="AF304" s="68"/>
      <c r="AG304" s="71"/>
      <c r="AH304" s="72"/>
      <c r="AI304" s="72"/>
      <c r="AJ304" s="72"/>
      <c r="AK304" s="72"/>
      <c r="AL304" s="72"/>
      <c r="AM304" s="72"/>
    </row>
    <row r="305" customHeight="1" spans="1:39">
      <c r="A305" s="67" t="s">
        <v>17120</v>
      </c>
      <c r="B305" s="67" t="s">
        <v>16447</v>
      </c>
      <c r="C305" s="67" t="s">
        <v>17121</v>
      </c>
      <c r="D305" s="67" t="s">
        <v>16408</v>
      </c>
      <c r="E305" s="67"/>
      <c r="F305" s="68">
        <v>30</v>
      </c>
      <c r="G305" s="69">
        <v>2</v>
      </c>
      <c r="H305" s="70">
        <f>SUMIFS(VENTAS[Cantidad],VENTAS[Código del producto Vendido],STOCK[[#This Row],[Code]])</f>
        <v>2</v>
      </c>
      <c r="I305" s="70">
        <f>STOCK[[#This Row],[Entradas]]-STOCK[[#This Row],[Salidas]]</f>
        <v>0</v>
      </c>
      <c r="J305" s="68">
        <f>STOCK[[#This Row],[Precio Final]]*10%</f>
        <v>3</v>
      </c>
      <c r="K305" s="71">
        <v>9</v>
      </c>
      <c r="L305" s="72">
        <v>0</v>
      </c>
      <c r="M305" s="72">
        <f>STOCK[[#This Row],[Costo Unitario (USD)]]+STOCK[[#This Row],[Costo Envío (USD)]]+STOCK[[#This Row],[Comisión 10%]]</f>
        <v>12</v>
      </c>
      <c r="N305" s="72">
        <f t="shared" si="12"/>
        <v>18</v>
      </c>
      <c r="O305" s="72">
        <f t="shared" si="13"/>
        <v>30</v>
      </c>
      <c r="P305" s="72">
        <f>STOCK[[#This Row],[Precio Final]]-STOCK[[#This Row],[Costo total]]</f>
        <v>18</v>
      </c>
      <c r="Q305" s="72">
        <f>STOCK[[#This Row],[Ganancia Unitaria]]*STOCK[[#This Row],[Salidas]]</f>
        <v>36</v>
      </c>
      <c r="R305" s="67"/>
      <c r="S305" s="67"/>
      <c r="T305" s="72"/>
      <c r="U305" s="72"/>
      <c r="V305" s="73"/>
      <c r="W305" s="67"/>
      <c r="X305" s="67"/>
      <c r="Y305" s="67"/>
      <c r="Z305" s="67"/>
      <c r="AA305" s="67"/>
      <c r="AB305" s="68"/>
      <c r="AC305" s="69"/>
      <c r="AD305" s="70"/>
      <c r="AE305" s="70"/>
      <c r="AF305" s="68"/>
      <c r="AG305" s="71"/>
      <c r="AH305" s="72"/>
      <c r="AI305" s="72"/>
      <c r="AJ305" s="72"/>
      <c r="AK305" s="72"/>
      <c r="AL305" s="72"/>
      <c r="AM305" s="72"/>
    </row>
    <row r="306" customHeight="1" spans="1:39">
      <c r="A306" s="67" t="s">
        <v>17122</v>
      </c>
      <c r="B306" s="67" t="s">
        <v>16511</v>
      </c>
      <c r="C306" s="67" t="s">
        <v>17107</v>
      </c>
      <c r="D306" s="67" t="s">
        <v>16404</v>
      </c>
      <c r="E306" s="67"/>
      <c r="F306" s="68">
        <v>20</v>
      </c>
      <c r="G306" s="69">
        <v>1</v>
      </c>
      <c r="H306" s="70">
        <f>SUMIFS(VENTAS[Cantidad],VENTAS[Código del producto Vendido],STOCK[[#This Row],[Code]])</f>
        <v>0</v>
      </c>
      <c r="I306" s="70">
        <f>STOCK[[#This Row],[Entradas]]-STOCK[[#This Row],[Salidas]]</f>
        <v>1</v>
      </c>
      <c r="J306" s="68">
        <f>STOCK[[#This Row],[Precio Final]]*10%</f>
        <v>2</v>
      </c>
      <c r="K306" s="71">
        <v>9</v>
      </c>
      <c r="L306" s="72">
        <v>0</v>
      </c>
      <c r="M306" s="72">
        <f>STOCK[[#This Row],[Costo Unitario (USD)]]+STOCK[[#This Row],[Costo Envío (USD)]]+STOCK[[#This Row],[Comisión 10%]]</f>
        <v>11</v>
      </c>
      <c r="N306" s="72">
        <f t="shared" si="12"/>
        <v>16.5</v>
      </c>
      <c r="O306" s="72">
        <f t="shared" si="13"/>
        <v>20</v>
      </c>
      <c r="P306" s="72">
        <f>STOCK[[#This Row],[Precio Final]]-STOCK[[#This Row],[Costo total]]</f>
        <v>9</v>
      </c>
      <c r="Q306" s="72">
        <f>STOCK[[#This Row],[Ganancia Unitaria]]*STOCK[[#This Row],[Salidas]]</f>
        <v>0</v>
      </c>
      <c r="R306" s="67"/>
      <c r="S306" s="67"/>
      <c r="T306" s="72"/>
      <c r="U306" s="72"/>
      <c r="V306" s="73"/>
      <c r="W306" s="67"/>
      <c r="X306" s="67"/>
      <c r="Y306" s="67"/>
      <c r="Z306" s="67"/>
      <c r="AA306" s="67"/>
      <c r="AB306" s="68"/>
      <c r="AC306" s="69"/>
      <c r="AD306" s="70"/>
      <c r="AE306" s="70"/>
      <c r="AF306" s="68"/>
      <c r="AG306" s="71"/>
      <c r="AH306" s="72"/>
      <c r="AI306" s="72"/>
      <c r="AJ306" s="72"/>
      <c r="AK306" s="72"/>
      <c r="AL306" s="72"/>
      <c r="AM306" s="72"/>
    </row>
    <row r="307" customHeight="1" spans="1:39">
      <c r="A307" s="67" t="s">
        <v>17123</v>
      </c>
      <c r="B307" s="67" t="s">
        <v>16511</v>
      </c>
      <c r="C307" s="67" t="s">
        <v>17124</v>
      </c>
      <c r="D307" s="67" t="s">
        <v>16404</v>
      </c>
      <c r="E307" s="67"/>
      <c r="F307" s="68">
        <v>18</v>
      </c>
      <c r="G307" s="69">
        <v>2</v>
      </c>
      <c r="H307" s="70">
        <f>SUMIFS(VENTAS[Cantidad],VENTAS[Código del producto Vendido],STOCK[[#This Row],[Code]])</f>
        <v>0</v>
      </c>
      <c r="I307" s="70">
        <f>STOCK[[#This Row],[Entradas]]-STOCK[[#This Row],[Salidas]]</f>
        <v>2</v>
      </c>
      <c r="J307" s="68">
        <f>STOCK[[#This Row],[Precio Final]]*10%</f>
        <v>1.8</v>
      </c>
      <c r="K307" s="71">
        <v>9</v>
      </c>
      <c r="L307" s="72">
        <v>0</v>
      </c>
      <c r="M307" s="72">
        <f>STOCK[[#This Row],[Costo Unitario (USD)]]+STOCK[[#This Row],[Costo Envío (USD)]]+STOCK[[#This Row],[Comisión 10%]]</f>
        <v>10.8</v>
      </c>
      <c r="N307" s="72">
        <f t="shared" si="12"/>
        <v>16.2</v>
      </c>
      <c r="O307" s="72">
        <f t="shared" si="13"/>
        <v>18</v>
      </c>
      <c r="P307" s="72">
        <f>STOCK[[#This Row],[Precio Final]]-STOCK[[#This Row],[Costo total]]</f>
        <v>7.2</v>
      </c>
      <c r="Q307" s="72">
        <f>STOCK[[#This Row],[Ganancia Unitaria]]*STOCK[[#This Row],[Salidas]]</f>
        <v>0</v>
      </c>
      <c r="R307" s="67"/>
      <c r="S307" s="67"/>
      <c r="T307" s="72"/>
      <c r="U307" s="72"/>
      <c r="V307" s="73"/>
      <c r="W307" s="67"/>
      <c r="X307" s="67"/>
      <c r="Y307" s="67"/>
      <c r="Z307" s="67"/>
      <c r="AA307" s="67"/>
      <c r="AB307" s="68"/>
      <c r="AC307" s="69"/>
      <c r="AD307" s="70"/>
      <c r="AE307" s="70"/>
      <c r="AF307" s="68"/>
      <c r="AG307" s="71"/>
      <c r="AH307" s="72"/>
      <c r="AI307" s="72"/>
      <c r="AJ307" s="72"/>
      <c r="AK307" s="72"/>
      <c r="AL307" s="72"/>
      <c r="AM307" s="72"/>
    </row>
    <row r="308" customHeight="1" spans="1:39">
      <c r="A308" s="67" t="s">
        <v>17125</v>
      </c>
      <c r="B308" s="67" t="s">
        <v>16447</v>
      </c>
      <c r="C308" s="67" t="s">
        <v>17126</v>
      </c>
      <c r="D308" s="67" t="s">
        <v>16408</v>
      </c>
      <c r="E308" s="67"/>
      <c r="F308" s="68">
        <v>18</v>
      </c>
      <c r="G308" s="69">
        <v>1</v>
      </c>
      <c r="H308" s="70">
        <f>SUMIFS(VENTAS[Cantidad],VENTAS[Código del producto Vendido],STOCK[[#This Row],[Code]])</f>
        <v>0</v>
      </c>
      <c r="I308" s="70">
        <f>STOCK[[#This Row],[Entradas]]-STOCK[[#This Row],[Salidas]]</f>
        <v>1</v>
      </c>
      <c r="J308" s="68">
        <f>STOCK[[#This Row],[Precio Final]]*10%</f>
        <v>1.8</v>
      </c>
      <c r="K308" s="71">
        <v>9</v>
      </c>
      <c r="L308" s="72">
        <v>0</v>
      </c>
      <c r="M308" s="72">
        <f>STOCK[[#This Row],[Costo Unitario (USD)]]+STOCK[[#This Row],[Costo Envío (USD)]]+STOCK[[#This Row],[Comisión 10%]]</f>
        <v>10.8</v>
      </c>
      <c r="N308" s="72">
        <f t="shared" si="12"/>
        <v>16.2</v>
      </c>
      <c r="O308" s="72">
        <f t="shared" si="13"/>
        <v>18</v>
      </c>
      <c r="P308" s="72">
        <f>STOCK[[#This Row],[Precio Final]]-STOCK[[#This Row],[Costo total]]</f>
        <v>7.2</v>
      </c>
      <c r="Q308" s="72">
        <f>STOCK[[#This Row],[Ganancia Unitaria]]*STOCK[[#This Row],[Salidas]]</f>
        <v>0</v>
      </c>
      <c r="R308" s="67"/>
      <c r="S308" s="67"/>
      <c r="T308" s="72"/>
      <c r="U308" s="72"/>
      <c r="V308" s="73"/>
      <c r="W308" s="67"/>
      <c r="X308" s="67"/>
      <c r="Y308" s="67"/>
      <c r="Z308" s="67"/>
      <c r="AA308" s="67"/>
      <c r="AB308" s="68"/>
      <c r="AC308" s="69"/>
      <c r="AD308" s="70"/>
      <c r="AE308" s="70"/>
      <c r="AF308" s="68"/>
      <c r="AG308" s="71"/>
      <c r="AH308" s="72"/>
      <c r="AI308" s="72"/>
      <c r="AJ308" s="72"/>
      <c r="AK308" s="72"/>
      <c r="AL308" s="72"/>
      <c r="AM308" s="72"/>
    </row>
    <row r="309" customHeight="1" spans="1:39">
      <c r="A309" s="67" t="s">
        <v>17127</v>
      </c>
      <c r="B309" s="67" t="s">
        <v>16447</v>
      </c>
      <c r="C309" s="67" t="s">
        <v>17113</v>
      </c>
      <c r="D309" s="67" t="s">
        <v>16404</v>
      </c>
      <c r="E309" s="67"/>
      <c r="F309" s="68">
        <v>15</v>
      </c>
      <c r="G309" s="69">
        <v>2</v>
      </c>
      <c r="H309" s="70">
        <f>SUMIFS(VENTAS[Cantidad],VENTAS[Código del producto Vendido],STOCK[[#This Row],[Code]])</f>
        <v>0</v>
      </c>
      <c r="I309" s="70">
        <f>STOCK[[#This Row],[Entradas]]-STOCK[[#This Row],[Salidas]]</f>
        <v>2</v>
      </c>
      <c r="J309" s="68">
        <f>STOCK[[#This Row],[Precio Final]]*10%</f>
        <v>1.5</v>
      </c>
      <c r="K309" s="71">
        <v>9</v>
      </c>
      <c r="L309" s="72">
        <v>0</v>
      </c>
      <c r="M309" s="72">
        <f>STOCK[[#This Row],[Costo Unitario (USD)]]+STOCK[[#This Row],[Costo Envío (USD)]]+STOCK[[#This Row],[Comisión 10%]]</f>
        <v>10.5</v>
      </c>
      <c r="N309" s="72">
        <f t="shared" si="12"/>
        <v>15.75</v>
      </c>
      <c r="O309" s="72">
        <f t="shared" si="13"/>
        <v>15</v>
      </c>
      <c r="P309" s="72">
        <f>STOCK[[#This Row],[Precio Final]]-STOCK[[#This Row],[Costo total]]</f>
        <v>4.5</v>
      </c>
      <c r="Q309" s="72">
        <f>STOCK[[#This Row],[Ganancia Unitaria]]*STOCK[[#This Row],[Salidas]]</f>
        <v>0</v>
      </c>
      <c r="R309" s="67"/>
      <c r="S309" s="67"/>
      <c r="T309" s="72"/>
      <c r="U309" s="72"/>
      <c r="V309" s="73"/>
      <c r="W309" s="67"/>
      <c r="X309" s="67"/>
      <c r="Y309" s="67"/>
      <c r="Z309" s="67"/>
      <c r="AA309" s="67"/>
      <c r="AB309" s="68"/>
      <c r="AC309" s="69"/>
      <c r="AD309" s="70"/>
      <c r="AE309" s="70"/>
      <c r="AF309" s="68"/>
      <c r="AG309" s="71"/>
      <c r="AH309" s="72"/>
      <c r="AI309" s="72"/>
      <c r="AJ309" s="72"/>
      <c r="AK309" s="72"/>
      <c r="AL309" s="72"/>
      <c r="AM309" s="72"/>
    </row>
    <row r="310" customHeight="1" spans="1:39">
      <c r="A310" s="67" t="s">
        <v>17128</v>
      </c>
      <c r="B310" s="67" t="s">
        <v>16851</v>
      </c>
      <c r="C310" s="67" t="s">
        <v>16948</v>
      </c>
      <c r="D310" s="67" t="s">
        <v>16396</v>
      </c>
      <c r="E310" s="67"/>
      <c r="F310" s="68">
        <v>15</v>
      </c>
      <c r="G310" s="69">
        <v>1</v>
      </c>
      <c r="H310" s="70">
        <f>SUMIFS(VENTAS[Cantidad],VENTAS[Código del producto Vendido],STOCK[[#This Row],[Code]])</f>
        <v>1</v>
      </c>
      <c r="I310" s="70">
        <f>STOCK[[#This Row],[Entradas]]-STOCK[[#This Row],[Salidas]]</f>
        <v>0</v>
      </c>
      <c r="J310" s="68">
        <f>STOCK[[#This Row],[Precio Final]]*10%</f>
        <v>1.5</v>
      </c>
      <c r="K310" s="71">
        <v>9</v>
      </c>
      <c r="L310" s="72">
        <v>0</v>
      </c>
      <c r="M310" s="72">
        <f>STOCK[[#This Row],[Costo Unitario (USD)]]+STOCK[[#This Row],[Costo Envío (USD)]]+STOCK[[#This Row],[Comisión 10%]]</f>
        <v>10.5</v>
      </c>
      <c r="N310" s="72">
        <f t="shared" si="12"/>
        <v>15.75</v>
      </c>
      <c r="O310" s="72">
        <f t="shared" si="13"/>
        <v>15</v>
      </c>
      <c r="P310" s="72">
        <f>STOCK[[#This Row],[Precio Final]]-STOCK[[#This Row],[Costo total]]</f>
        <v>4.5</v>
      </c>
      <c r="Q310" s="72">
        <f>STOCK[[#This Row],[Ganancia Unitaria]]*STOCK[[#This Row],[Salidas]]</f>
        <v>4.5</v>
      </c>
      <c r="R310" s="67"/>
      <c r="S310" s="67"/>
      <c r="T310" s="72"/>
      <c r="U310" s="72"/>
      <c r="V310" s="73"/>
      <c r="W310" s="67"/>
      <c r="X310" s="67"/>
      <c r="Y310" s="67"/>
      <c r="Z310" s="67"/>
      <c r="AA310" s="67"/>
      <c r="AB310" s="68"/>
      <c r="AC310" s="69"/>
      <c r="AD310" s="70"/>
      <c r="AE310" s="70"/>
      <c r="AF310" s="68"/>
      <c r="AG310" s="71"/>
      <c r="AH310" s="72"/>
      <c r="AI310" s="72"/>
      <c r="AJ310" s="72"/>
      <c r="AK310" s="72"/>
      <c r="AL310" s="72"/>
      <c r="AM310" s="72"/>
    </row>
    <row r="311" customHeight="1" spans="1:39">
      <c r="A311" s="67" t="s">
        <v>17129</v>
      </c>
      <c r="B311" s="67" t="s">
        <v>16870</v>
      </c>
      <c r="C311" s="67" t="s">
        <v>17130</v>
      </c>
      <c r="D311" s="67" t="s">
        <v>16396</v>
      </c>
      <c r="E311" s="67"/>
      <c r="F311" s="68">
        <v>25</v>
      </c>
      <c r="G311" s="69">
        <v>2</v>
      </c>
      <c r="H311" s="70">
        <f>SUMIFS(VENTAS[Cantidad],VENTAS[Código del producto Vendido],STOCK[[#This Row],[Code]])</f>
        <v>0</v>
      </c>
      <c r="I311" s="70">
        <f>STOCK[[#This Row],[Entradas]]-STOCK[[#This Row],[Salidas]]</f>
        <v>2</v>
      </c>
      <c r="J311" s="68">
        <f>STOCK[[#This Row],[Precio Final]]*10%</f>
        <v>2.5</v>
      </c>
      <c r="K311" s="71">
        <v>9</v>
      </c>
      <c r="L311" s="72">
        <v>0</v>
      </c>
      <c r="M311" s="72">
        <f>STOCK[[#This Row],[Costo Unitario (USD)]]+STOCK[[#This Row],[Costo Envío (USD)]]+STOCK[[#This Row],[Comisión 10%]]</f>
        <v>11.5</v>
      </c>
      <c r="N311" s="72">
        <f t="shared" si="12"/>
        <v>17.25</v>
      </c>
      <c r="O311" s="72">
        <f t="shared" si="13"/>
        <v>25</v>
      </c>
      <c r="P311" s="72">
        <f>STOCK[[#This Row],[Precio Final]]-STOCK[[#This Row],[Costo total]]</f>
        <v>13.5</v>
      </c>
      <c r="Q311" s="72">
        <f>STOCK[[#This Row],[Ganancia Unitaria]]*STOCK[[#This Row],[Salidas]]</f>
        <v>0</v>
      </c>
      <c r="R311" s="67"/>
      <c r="S311" s="67"/>
      <c r="T311" s="72"/>
      <c r="U311" s="72"/>
      <c r="V311" s="73"/>
      <c r="W311" s="67"/>
      <c r="X311" s="67"/>
      <c r="Y311" s="67"/>
      <c r="Z311" s="67"/>
      <c r="AA311" s="67"/>
      <c r="AB311" s="68"/>
      <c r="AC311" s="69"/>
      <c r="AD311" s="70"/>
      <c r="AE311" s="70"/>
      <c r="AF311" s="68"/>
      <c r="AG311" s="71"/>
      <c r="AH311" s="72"/>
      <c r="AI311" s="72"/>
      <c r="AJ311" s="72"/>
      <c r="AK311" s="72"/>
      <c r="AL311" s="72"/>
      <c r="AM311" s="72"/>
    </row>
    <row r="312" customHeight="1" spans="1:39">
      <c r="A312" s="67" t="s">
        <v>17131</v>
      </c>
      <c r="B312" s="67" t="s">
        <v>16934</v>
      </c>
      <c r="C312" s="67" t="s">
        <v>17074</v>
      </c>
      <c r="D312" s="67" t="s">
        <v>16583</v>
      </c>
      <c r="E312" s="67"/>
      <c r="F312" s="68">
        <v>20</v>
      </c>
      <c r="G312" s="69">
        <v>1</v>
      </c>
      <c r="H312" s="70">
        <f>SUMIFS(VENTAS[Cantidad],VENTAS[Código del producto Vendido],STOCK[[#This Row],[Code]])</f>
        <v>0</v>
      </c>
      <c r="I312" s="70">
        <f>STOCK[[#This Row],[Entradas]]-STOCK[[#This Row],[Salidas]]</f>
        <v>1</v>
      </c>
      <c r="J312" s="68">
        <f>STOCK[[#This Row],[Precio Final]]*10%</f>
        <v>2</v>
      </c>
      <c r="K312" s="71">
        <v>9</v>
      </c>
      <c r="L312" s="72">
        <v>0</v>
      </c>
      <c r="M312" s="72">
        <f>STOCK[[#This Row],[Costo Unitario (USD)]]+STOCK[[#This Row],[Costo Envío (USD)]]+STOCK[[#This Row],[Comisión 10%]]</f>
        <v>11</v>
      </c>
      <c r="N312" s="72">
        <f t="shared" si="12"/>
        <v>16.5</v>
      </c>
      <c r="O312" s="72">
        <f t="shared" si="13"/>
        <v>20</v>
      </c>
      <c r="P312" s="72">
        <f>STOCK[[#This Row],[Precio Final]]-STOCK[[#This Row],[Costo total]]</f>
        <v>9</v>
      </c>
      <c r="Q312" s="72">
        <f>STOCK[[#This Row],[Ganancia Unitaria]]*STOCK[[#This Row],[Salidas]]</f>
        <v>0</v>
      </c>
      <c r="R312" s="67"/>
      <c r="S312" s="67"/>
      <c r="T312" s="72"/>
      <c r="U312" s="72"/>
      <c r="V312" s="73"/>
      <c r="W312" s="67"/>
      <c r="X312" s="67"/>
      <c r="Y312" s="67"/>
      <c r="Z312" s="67"/>
      <c r="AA312" s="67"/>
      <c r="AB312" s="68"/>
      <c r="AC312" s="69"/>
      <c r="AD312" s="70"/>
      <c r="AE312" s="70"/>
      <c r="AF312" s="68"/>
      <c r="AG312" s="71"/>
      <c r="AH312" s="72"/>
      <c r="AI312" s="72"/>
      <c r="AJ312" s="72"/>
      <c r="AK312" s="72"/>
      <c r="AL312" s="72"/>
      <c r="AM312" s="72"/>
    </row>
    <row r="313" customHeight="1" spans="1:39">
      <c r="A313" s="67" t="s">
        <v>17132</v>
      </c>
      <c r="B313" s="67" t="s">
        <v>16934</v>
      </c>
      <c r="C313" s="67" t="s">
        <v>17133</v>
      </c>
      <c r="D313" s="67" t="s">
        <v>16583</v>
      </c>
      <c r="E313" s="67"/>
      <c r="F313" s="68">
        <v>25</v>
      </c>
      <c r="G313" s="69">
        <v>1</v>
      </c>
      <c r="H313" s="70">
        <f>SUMIFS(VENTAS[Cantidad],VENTAS[Código del producto Vendido],STOCK[[#This Row],[Code]])</f>
        <v>0</v>
      </c>
      <c r="I313" s="70">
        <f>STOCK[[#This Row],[Entradas]]-STOCK[[#This Row],[Salidas]]</f>
        <v>1</v>
      </c>
      <c r="J313" s="68">
        <f>STOCK[[#This Row],[Precio Final]]*10%</f>
        <v>2.5</v>
      </c>
      <c r="K313" s="71">
        <v>9</v>
      </c>
      <c r="L313" s="72">
        <v>0</v>
      </c>
      <c r="M313" s="72">
        <f>STOCK[[#This Row],[Costo Unitario (USD)]]+STOCK[[#This Row],[Costo Envío (USD)]]+STOCK[[#This Row],[Comisión 10%]]</f>
        <v>11.5</v>
      </c>
      <c r="N313" s="72">
        <f t="shared" si="12"/>
        <v>17.25</v>
      </c>
      <c r="O313" s="72">
        <f t="shared" si="13"/>
        <v>25</v>
      </c>
      <c r="P313" s="72">
        <f>STOCK[[#This Row],[Precio Final]]-STOCK[[#This Row],[Costo total]]</f>
        <v>13.5</v>
      </c>
      <c r="Q313" s="72">
        <f>STOCK[[#This Row],[Ganancia Unitaria]]*STOCK[[#This Row],[Salidas]]</f>
        <v>0</v>
      </c>
      <c r="R313" s="67"/>
      <c r="S313" s="67"/>
      <c r="T313" s="72"/>
      <c r="U313" s="72"/>
      <c r="V313" s="73"/>
      <c r="W313" s="67"/>
      <c r="X313" s="67"/>
      <c r="Y313" s="67"/>
      <c r="Z313" s="67"/>
      <c r="AA313" s="67"/>
      <c r="AB313" s="68"/>
      <c r="AC313" s="69"/>
      <c r="AD313" s="70"/>
      <c r="AE313" s="70"/>
      <c r="AF313" s="68"/>
      <c r="AG313" s="71"/>
      <c r="AH313" s="72"/>
      <c r="AI313" s="72"/>
      <c r="AJ313" s="72"/>
      <c r="AK313" s="72"/>
      <c r="AL313" s="72"/>
      <c r="AM313" s="72"/>
    </row>
    <row r="314" customHeight="1" spans="1:39">
      <c r="A314" s="67" t="s">
        <v>17134</v>
      </c>
      <c r="B314" s="67" t="s">
        <v>16461</v>
      </c>
      <c r="C314" s="67" t="s">
        <v>17135</v>
      </c>
      <c r="D314" s="67" t="s">
        <v>16475</v>
      </c>
      <c r="E314" s="67"/>
      <c r="F314" s="68">
        <v>20</v>
      </c>
      <c r="G314" s="69">
        <v>1</v>
      </c>
      <c r="H314" s="70">
        <f>SUMIFS(VENTAS[Cantidad],VENTAS[Código del producto Vendido],STOCK[[#This Row],[Code]])</f>
        <v>1</v>
      </c>
      <c r="I314" s="70">
        <f>STOCK[[#This Row],[Entradas]]-STOCK[[#This Row],[Salidas]]</f>
        <v>0</v>
      </c>
      <c r="J314" s="68">
        <f>STOCK[[#This Row],[Precio Final]]*10%</f>
        <v>2</v>
      </c>
      <c r="K314" s="71">
        <v>9</v>
      </c>
      <c r="L314" s="72">
        <v>0</v>
      </c>
      <c r="M314" s="72">
        <f>STOCK[[#This Row],[Costo Unitario (USD)]]+STOCK[[#This Row],[Costo Envío (USD)]]+STOCK[[#This Row],[Comisión 10%]]</f>
        <v>11</v>
      </c>
      <c r="N314" s="72">
        <f t="shared" ref="N314:N377" si="14">M314*1.5</f>
        <v>16.5</v>
      </c>
      <c r="O314" s="72">
        <f t="shared" ref="O314:O377" si="15">F314</f>
        <v>20</v>
      </c>
      <c r="P314" s="72">
        <f>STOCK[[#This Row],[Precio Final]]-STOCK[[#This Row],[Costo total]]</f>
        <v>9</v>
      </c>
      <c r="Q314" s="72">
        <f>STOCK[[#This Row],[Ganancia Unitaria]]*STOCK[[#This Row],[Salidas]]</f>
        <v>9</v>
      </c>
      <c r="R314" s="67"/>
      <c r="S314" s="67"/>
      <c r="T314" s="72"/>
      <c r="U314" s="72"/>
      <c r="V314" s="73"/>
      <c r="W314" s="67"/>
      <c r="X314" s="67"/>
      <c r="Y314" s="67"/>
      <c r="Z314" s="67"/>
      <c r="AA314" s="67"/>
      <c r="AB314" s="68"/>
      <c r="AC314" s="69"/>
      <c r="AD314" s="70"/>
      <c r="AE314" s="70"/>
      <c r="AF314" s="68"/>
      <c r="AG314" s="71"/>
      <c r="AH314" s="72"/>
      <c r="AI314" s="72"/>
      <c r="AJ314" s="72"/>
      <c r="AK314" s="72"/>
      <c r="AL314" s="72"/>
      <c r="AM314" s="72"/>
    </row>
    <row r="315" customHeight="1" spans="1:39">
      <c r="A315" s="67" t="s">
        <v>17136</v>
      </c>
      <c r="B315" s="67" t="s">
        <v>16447</v>
      </c>
      <c r="C315" s="67" t="s">
        <v>17137</v>
      </c>
      <c r="D315" s="67" t="s">
        <v>16408</v>
      </c>
      <c r="E315" s="67"/>
      <c r="F315" s="68">
        <v>25</v>
      </c>
      <c r="G315" s="69">
        <v>1</v>
      </c>
      <c r="H315" s="70">
        <f>SUMIFS(VENTAS[Cantidad],VENTAS[Código del producto Vendido],STOCK[[#This Row],[Code]])</f>
        <v>0</v>
      </c>
      <c r="I315" s="70">
        <f>STOCK[[#This Row],[Entradas]]-STOCK[[#This Row],[Salidas]]</f>
        <v>1</v>
      </c>
      <c r="J315" s="68">
        <f>STOCK[[#This Row],[Precio Final]]*10%</f>
        <v>2.5</v>
      </c>
      <c r="K315" s="71">
        <v>9</v>
      </c>
      <c r="L315" s="72">
        <v>0</v>
      </c>
      <c r="M315" s="72">
        <f>STOCK[[#This Row],[Costo Unitario (USD)]]+STOCK[[#This Row],[Costo Envío (USD)]]+STOCK[[#This Row],[Comisión 10%]]</f>
        <v>11.5</v>
      </c>
      <c r="N315" s="72">
        <f t="shared" si="14"/>
        <v>17.25</v>
      </c>
      <c r="O315" s="72">
        <f t="shared" si="15"/>
        <v>25</v>
      </c>
      <c r="P315" s="72">
        <f>STOCK[[#This Row],[Precio Final]]-STOCK[[#This Row],[Costo total]]</f>
        <v>13.5</v>
      </c>
      <c r="Q315" s="72">
        <f>STOCK[[#This Row],[Ganancia Unitaria]]*STOCK[[#This Row],[Salidas]]</f>
        <v>0</v>
      </c>
      <c r="R315" s="67"/>
      <c r="S315" s="67"/>
      <c r="T315" s="72"/>
      <c r="U315" s="72"/>
      <c r="V315" s="73"/>
      <c r="W315" s="67"/>
      <c r="X315" s="67"/>
      <c r="Y315" s="67"/>
      <c r="Z315" s="67"/>
      <c r="AA315" s="67"/>
      <c r="AB315" s="68"/>
      <c r="AC315" s="69"/>
      <c r="AD315" s="70"/>
      <c r="AE315" s="70"/>
      <c r="AF315" s="68"/>
      <c r="AG315" s="71"/>
      <c r="AH315" s="72"/>
      <c r="AI315" s="72"/>
      <c r="AJ315" s="72"/>
      <c r="AK315" s="72"/>
      <c r="AL315" s="72"/>
      <c r="AM315" s="72"/>
    </row>
    <row r="316" customHeight="1" spans="1:39">
      <c r="A316" s="67" t="s">
        <v>17138</v>
      </c>
      <c r="B316" s="67" t="s">
        <v>16447</v>
      </c>
      <c r="C316" s="67" t="s">
        <v>17064</v>
      </c>
      <c r="D316" s="67" t="s">
        <v>16404</v>
      </c>
      <c r="E316" s="67"/>
      <c r="F316" s="68">
        <v>25</v>
      </c>
      <c r="G316" s="69">
        <v>1</v>
      </c>
      <c r="H316" s="70">
        <f>SUMIFS(VENTAS[Cantidad],VENTAS[Código del producto Vendido],STOCK[[#This Row],[Code]])</f>
        <v>0</v>
      </c>
      <c r="I316" s="70">
        <f>STOCK[[#This Row],[Entradas]]-STOCK[[#This Row],[Salidas]]</f>
        <v>1</v>
      </c>
      <c r="J316" s="68">
        <f>STOCK[[#This Row],[Precio Final]]*10%</f>
        <v>2.5</v>
      </c>
      <c r="K316" s="71">
        <v>9</v>
      </c>
      <c r="L316" s="72">
        <v>0</v>
      </c>
      <c r="M316" s="72">
        <f>STOCK[[#This Row],[Costo Unitario (USD)]]+STOCK[[#This Row],[Costo Envío (USD)]]+STOCK[[#This Row],[Comisión 10%]]</f>
        <v>11.5</v>
      </c>
      <c r="N316" s="72">
        <f t="shared" si="14"/>
        <v>17.25</v>
      </c>
      <c r="O316" s="72">
        <f t="shared" si="15"/>
        <v>25</v>
      </c>
      <c r="P316" s="72">
        <f>STOCK[[#This Row],[Precio Final]]-STOCK[[#This Row],[Costo total]]</f>
        <v>13.5</v>
      </c>
      <c r="Q316" s="72">
        <f>STOCK[[#This Row],[Ganancia Unitaria]]*STOCK[[#This Row],[Salidas]]</f>
        <v>0</v>
      </c>
      <c r="R316" s="67"/>
      <c r="S316" s="67"/>
      <c r="T316" s="72"/>
      <c r="U316" s="72"/>
      <c r="V316" s="73">
        <v>20</v>
      </c>
      <c r="W316" s="67"/>
      <c r="X316" s="67"/>
      <c r="Y316" s="67"/>
      <c r="Z316" s="67"/>
      <c r="AA316" s="67"/>
      <c r="AB316" s="68"/>
      <c r="AC316" s="69"/>
      <c r="AD316" s="70"/>
      <c r="AE316" s="70"/>
      <c r="AF316" s="68"/>
      <c r="AG316" s="71"/>
      <c r="AH316" s="72"/>
      <c r="AI316" s="72"/>
      <c r="AJ316" s="72"/>
      <c r="AK316" s="72"/>
      <c r="AL316" s="72"/>
      <c r="AM316" s="72"/>
    </row>
    <row r="317" customHeight="1" spans="1:39">
      <c r="A317" s="67" t="s">
        <v>17139</v>
      </c>
      <c r="B317" s="67" t="s">
        <v>16934</v>
      </c>
      <c r="C317" s="67" t="s">
        <v>17098</v>
      </c>
      <c r="D317" s="67" t="s">
        <v>16583</v>
      </c>
      <c r="E317" s="67"/>
      <c r="F317" s="68">
        <v>15</v>
      </c>
      <c r="G317" s="69">
        <v>1</v>
      </c>
      <c r="H317" s="70">
        <f>SUMIFS(VENTAS[Cantidad],VENTAS[Código del producto Vendido],STOCK[[#This Row],[Code]])</f>
        <v>0</v>
      </c>
      <c r="I317" s="70">
        <f>STOCK[[#This Row],[Entradas]]-STOCK[[#This Row],[Salidas]]</f>
        <v>1</v>
      </c>
      <c r="J317" s="68">
        <f>STOCK[[#This Row],[Precio Final]]*10%</f>
        <v>1.5</v>
      </c>
      <c r="K317" s="71">
        <v>9</v>
      </c>
      <c r="L317" s="72">
        <v>0</v>
      </c>
      <c r="M317" s="72">
        <f>STOCK[[#This Row],[Costo Unitario (USD)]]+STOCK[[#This Row],[Costo Envío (USD)]]+STOCK[[#This Row],[Comisión 10%]]</f>
        <v>10.5</v>
      </c>
      <c r="N317" s="72">
        <f t="shared" si="14"/>
        <v>15.75</v>
      </c>
      <c r="O317" s="72">
        <f t="shared" si="15"/>
        <v>15</v>
      </c>
      <c r="P317" s="72">
        <f>STOCK[[#This Row],[Precio Final]]-STOCK[[#This Row],[Costo total]]</f>
        <v>4.5</v>
      </c>
      <c r="Q317" s="72">
        <f>STOCK[[#This Row],[Ganancia Unitaria]]*STOCK[[#This Row],[Salidas]]</f>
        <v>0</v>
      </c>
      <c r="R317" s="67"/>
      <c r="S317" s="67"/>
      <c r="T317" s="72"/>
      <c r="U317" s="72"/>
      <c r="V317" s="73"/>
      <c r="W317" s="67"/>
      <c r="X317" s="67"/>
      <c r="Y317" s="67"/>
      <c r="Z317" s="67"/>
      <c r="AA317" s="67"/>
      <c r="AB317" s="68"/>
      <c r="AC317" s="69"/>
      <c r="AD317" s="70"/>
      <c r="AE317" s="70"/>
      <c r="AF317" s="68"/>
      <c r="AG317" s="71"/>
      <c r="AH317" s="72"/>
      <c r="AI317" s="72"/>
      <c r="AJ317" s="72"/>
      <c r="AK317" s="72"/>
      <c r="AL317" s="72"/>
      <c r="AM317" s="72"/>
    </row>
    <row r="318" customHeight="1" spans="1:39">
      <c r="A318" s="67" t="s">
        <v>17140</v>
      </c>
      <c r="B318" s="67" t="s">
        <v>16447</v>
      </c>
      <c r="C318" s="67" t="s">
        <v>17052</v>
      </c>
      <c r="D318" s="67" t="s">
        <v>16404</v>
      </c>
      <c r="E318" s="67"/>
      <c r="F318" s="68">
        <v>25</v>
      </c>
      <c r="G318" s="69">
        <v>4</v>
      </c>
      <c r="H318" s="70">
        <f>SUMIFS(VENTAS[Cantidad],VENTAS[Código del producto Vendido],STOCK[[#This Row],[Code]])</f>
        <v>4</v>
      </c>
      <c r="I318" s="70">
        <f>STOCK[[#This Row],[Entradas]]-STOCK[[#This Row],[Salidas]]</f>
        <v>0</v>
      </c>
      <c r="J318" s="68">
        <f>STOCK[[#This Row],[Precio Final]]*10%</f>
        <v>2.5</v>
      </c>
      <c r="K318" s="71">
        <v>9</v>
      </c>
      <c r="L318" s="72">
        <v>0</v>
      </c>
      <c r="M318" s="72">
        <f>STOCK[[#This Row],[Costo Unitario (USD)]]+STOCK[[#This Row],[Costo Envío (USD)]]+STOCK[[#This Row],[Comisión 10%]]</f>
        <v>11.5</v>
      </c>
      <c r="N318" s="72">
        <f t="shared" si="14"/>
        <v>17.25</v>
      </c>
      <c r="O318" s="72">
        <f t="shared" si="15"/>
        <v>25</v>
      </c>
      <c r="P318" s="72">
        <f>STOCK[[#This Row],[Precio Final]]-STOCK[[#This Row],[Costo total]]</f>
        <v>13.5</v>
      </c>
      <c r="Q318" s="72">
        <f>STOCK[[#This Row],[Ganancia Unitaria]]*STOCK[[#This Row],[Salidas]]</f>
        <v>54</v>
      </c>
      <c r="R318" s="67"/>
      <c r="S318" s="67"/>
      <c r="T318" s="72"/>
      <c r="U318" s="72"/>
      <c r="V318" s="73"/>
      <c r="W318" s="67"/>
      <c r="X318" s="67"/>
      <c r="Y318" s="67"/>
      <c r="Z318" s="67"/>
      <c r="AA318" s="67"/>
      <c r="AB318" s="68"/>
      <c r="AC318" s="69"/>
      <c r="AD318" s="70"/>
      <c r="AE318" s="70"/>
      <c r="AF318" s="68"/>
      <c r="AG318" s="71"/>
      <c r="AH318" s="72"/>
      <c r="AI318" s="72"/>
      <c r="AJ318" s="72"/>
      <c r="AK318" s="72"/>
      <c r="AL318" s="72"/>
      <c r="AM318" s="72"/>
    </row>
    <row r="319" customHeight="1" spans="1:39">
      <c r="A319" s="67" t="s">
        <v>17141</v>
      </c>
      <c r="B319" s="67" t="s">
        <v>16461</v>
      </c>
      <c r="C319" s="67" t="s">
        <v>17142</v>
      </c>
      <c r="D319" s="67" t="s">
        <v>16583</v>
      </c>
      <c r="E319" s="67"/>
      <c r="F319" s="68">
        <v>20</v>
      </c>
      <c r="G319" s="69">
        <v>1</v>
      </c>
      <c r="H319" s="70">
        <f>SUMIFS(VENTAS[Cantidad],VENTAS[Código del producto Vendido],STOCK[[#This Row],[Code]])</f>
        <v>1</v>
      </c>
      <c r="I319" s="70">
        <f>STOCK[[#This Row],[Entradas]]-STOCK[[#This Row],[Salidas]]</f>
        <v>0</v>
      </c>
      <c r="J319" s="68">
        <f>STOCK[[#This Row],[Precio Final]]*10%</f>
        <v>2</v>
      </c>
      <c r="K319" s="71">
        <v>9</v>
      </c>
      <c r="L319" s="72">
        <v>0</v>
      </c>
      <c r="M319" s="72">
        <f>STOCK[[#This Row],[Costo Unitario (USD)]]+STOCK[[#This Row],[Costo Envío (USD)]]+STOCK[[#This Row],[Comisión 10%]]</f>
        <v>11</v>
      </c>
      <c r="N319" s="72">
        <f t="shared" si="14"/>
        <v>16.5</v>
      </c>
      <c r="O319" s="72">
        <f t="shared" si="15"/>
        <v>20</v>
      </c>
      <c r="P319" s="72">
        <f>STOCK[[#This Row],[Precio Final]]-STOCK[[#This Row],[Costo total]]</f>
        <v>9</v>
      </c>
      <c r="Q319" s="72">
        <f>STOCK[[#This Row],[Ganancia Unitaria]]*STOCK[[#This Row],[Salidas]]</f>
        <v>9</v>
      </c>
      <c r="R319" s="67"/>
      <c r="S319" s="67"/>
      <c r="T319" s="72"/>
      <c r="U319" s="72"/>
      <c r="V319" s="73"/>
      <c r="W319" s="67"/>
      <c r="X319" s="67"/>
      <c r="Y319" s="67"/>
      <c r="Z319" s="67"/>
      <c r="AA319" s="67"/>
      <c r="AB319" s="68"/>
      <c r="AC319" s="69"/>
      <c r="AD319" s="70"/>
      <c r="AE319" s="70"/>
      <c r="AF319" s="68"/>
      <c r="AG319" s="71"/>
      <c r="AH319" s="72"/>
      <c r="AI319" s="72"/>
      <c r="AJ319" s="72"/>
      <c r="AK319" s="72"/>
      <c r="AL319" s="72"/>
      <c r="AM319" s="72"/>
    </row>
    <row r="320" customHeight="1" spans="1:39">
      <c r="A320" s="67" t="s">
        <v>17143</v>
      </c>
      <c r="B320" s="67" t="s">
        <v>16851</v>
      </c>
      <c r="C320" s="67" t="s">
        <v>17144</v>
      </c>
      <c r="D320" s="67" t="s">
        <v>16396</v>
      </c>
      <c r="E320" s="67"/>
      <c r="F320" s="68">
        <v>30</v>
      </c>
      <c r="G320" s="69">
        <v>1</v>
      </c>
      <c r="H320" s="70">
        <f>SUMIFS(VENTAS[Cantidad],VENTAS[Código del producto Vendido],STOCK[[#This Row],[Code]])</f>
        <v>0</v>
      </c>
      <c r="I320" s="70">
        <f>STOCK[[#This Row],[Entradas]]-STOCK[[#This Row],[Salidas]]</f>
        <v>1</v>
      </c>
      <c r="J320" s="68">
        <f>STOCK[[#This Row],[Precio Final]]*10%</f>
        <v>3</v>
      </c>
      <c r="K320" s="71">
        <v>9</v>
      </c>
      <c r="L320" s="72">
        <v>0</v>
      </c>
      <c r="M320" s="72">
        <f>STOCK[[#This Row],[Costo Unitario (USD)]]+STOCK[[#This Row],[Costo Envío (USD)]]+STOCK[[#This Row],[Comisión 10%]]</f>
        <v>12</v>
      </c>
      <c r="N320" s="72">
        <f t="shared" si="14"/>
        <v>18</v>
      </c>
      <c r="O320" s="72">
        <f t="shared" si="15"/>
        <v>30</v>
      </c>
      <c r="P320" s="72">
        <f>STOCK[[#This Row],[Precio Final]]-STOCK[[#This Row],[Costo total]]</f>
        <v>18</v>
      </c>
      <c r="Q320" s="72">
        <f>STOCK[[#This Row],[Ganancia Unitaria]]*STOCK[[#This Row],[Salidas]]</f>
        <v>0</v>
      </c>
      <c r="R320" s="67"/>
      <c r="S320" s="67"/>
      <c r="T320" s="72"/>
      <c r="U320" s="72"/>
      <c r="V320" s="73"/>
      <c r="W320" s="67"/>
      <c r="X320" s="67"/>
      <c r="Y320" s="67"/>
      <c r="Z320" s="67"/>
      <c r="AA320" s="67"/>
      <c r="AB320" s="68"/>
      <c r="AC320" s="69"/>
      <c r="AD320" s="70"/>
      <c r="AE320" s="70"/>
      <c r="AF320" s="68"/>
      <c r="AG320" s="71"/>
      <c r="AH320" s="72"/>
      <c r="AI320" s="72"/>
      <c r="AJ320" s="72"/>
      <c r="AK320" s="72"/>
      <c r="AL320" s="72"/>
      <c r="AM320" s="72"/>
    </row>
    <row r="321" customHeight="1" spans="1:39">
      <c r="A321" s="67" t="s">
        <v>17145</v>
      </c>
      <c r="B321" s="67" t="s">
        <v>17146</v>
      </c>
      <c r="C321" s="67" t="s">
        <v>17147</v>
      </c>
      <c r="D321" s="67" t="s">
        <v>16404</v>
      </c>
      <c r="E321" s="67"/>
      <c r="F321" s="68">
        <v>20</v>
      </c>
      <c r="G321" s="69">
        <v>1</v>
      </c>
      <c r="H321" s="70">
        <f>SUMIFS(VENTAS[Cantidad],VENTAS[Código del producto Vendido],STOCK[[#This Row],[Code]])</f>
        <v>1</v>
      </c>
      <c r="I321" s="70">
        <f>STOCK[[#This Row],[Entradas]]-STOCK[[#This Row],[Salidas]]</f>
        <v>0</v>
      </c>
      <c r="J321" s="68">
        <f>STOCK[[#This Row],[Precio Final]]*10%</f>
        <v>2</v>
      </c>
      <c r="K321" s="71">
        <v>9</v>
      </c>
      <c r="L321" s="72">
        <v>0</v>
      </c>
      <c r="M321" s="72">
        <f>STOCK[[#This Row],[Costo Unitario (USD)]]+STOCK[[#This Row],[Costo Envío (USD)]]+STOCK[[#This Row],[Comisión 10%]]</f>
        <v>11</v>
      </c>
      <c r="N321" s="72">
        <f t="shared" si="14"/>
        <v>16.5</v>
      </c>
      <c r="O321" s="72">
        <f t="shared" si="15"/>
        <v>20</v>
      </c>
      <c r="P321" s="72">
        <f>STOCK[[#This Row],[Precio Final]]-STOCK[[#This Row],[Costo total]]</f>
        <v>9</v>
      </c>
      <c r="Q321" s="72">
        <f>STOCK[[#This Row],[Ganancia Unitaria]]*STOCK[[#This Row],[Salidas]]</f>
        <v>9</v>
      </c>
      <c r="R321" s="67"/>
      <c r="S321" s="67"/>
      <c r="T321" s="72"/>
      <c r="U321" s="72"/>
      <c r="V321" s="73"/>
      <c r="W321" s="67"/>
      <c r="X321" s="67"/>
      <c r="Y321" s="67"/>
      <c r="Z321" s="67"/>
      <c r="AA321" s="67"/>
      <c r="AB321" s="68"/>
      <c r="AC321" s="69"/>
      <c r="AD321" s="70"/>
      <c r="AE321" s="70"/>
      <c r="AF321" s="68"/>
      <c r="AG321" s="71"/>
      <c r="AH321" s="72"/>
      <c r="AI321" s="72"/>
      <c r="AJ321" s="72"/>
      <c r="AK321" s="72"/>
      <c r="AL321" s="72"/>
      <c r="AM321" s="72"/>
    </row>
    <row r="322" customHeight="1" spans="1:39">
      <c r="A322" s="67" t="s">
        <v>17148</v>
      </c>
      <c r="B322" s="67" t="s">
        <v>16461</v>
      </c>
      <c r="C322" s="67" t="s">
        <v>17149</v>
      </c>
      <c r="D322" s="67" t="s">
        <v>16396</v>
      </c>
      <c r="E322" s="67"/>
      <c r="F322" s="68">
        <v>20</v>
      </c>
      <c r="G322" s="69">
        <v>1</v>
      </c>
      <c r="H322" s="70">
        <f>SUMIFS(VENTAS[Cantidad],VENTAS[Código del producto Vendido],STOCK[[#This Row],[Code]])</f>
        <v>0</v>
      </c>
      <c r="I322" s="70">
        <f>STOCK[[#This Row],[Entradas]]-STOCK[[#This Row],[Salidas]]</f>
        <v>1</v>
      </c>
      <c r="J322" s="68">
        <f>STOCK[[#This Row],[Precio Final]]*10%</f>
        <v>2</v>
      </c>
      <c r="K322" s="71">
        <v>9</v>
      </c>
      <c r="L322" s="72">
        <v>0</v>
      </c>
      <c r="M322" s="72">
        <f>STOCK[[#This Row],[Costo Unitario (USD)]]+STOCK[[#This Row],[Costo Envío (USD)]]+STOCK[[#This Row],[Comisión 10%]]</f>
        <v>11</v>
      </c>
      <c r="N322" s="72">
        <f t="shared" si="14"/>
        <v>16.5</v>
      </c>
      <c r="O322" s="72">
        <f t="shared" si="15"/>
        <v>20</v>
      </c>
      <c r="P322" s="72">
        <f>STOCK[[#This Row],[Precio Final]]-STOCK[[#This Row],[Costo total]]</f>
        <v>9</v>
      </c>
      <c r="Q322" s="72">
        <f>STOCK[[#This Row],[Ganancia Unitaria]]*STOCK[[#This Row],[Salidas]]</f>
        <v>0</v>
      </c>
      <c r="R322" s="67"/>
      <c r="S322" s="67"/>
      <c r="T322" s="72"/>
      <c r="U322" s="72"/>
      <c r="V322" s="73"/>
      <c r="W322" s="67"/>
      <c r="X322" s="67"/>
      <c r="Y322" s="67"/>
      <c r="Z322" s="67"/>
      <c r="AA322" s="67"/>
      <c r="AB322" s="68"/>
      <c r="AC322" s="69"/>
      <c r="AD322" s="70"/>
      <c r="AE322" s="70"/>
      <c r="AF322" s="68"/>
      <c r="AG322" s="71"/>
      <c r="AH322" s="72"/>
      <c r="AI322" s="72"/>
      <c r="AJ322" s="72"/>
      <c r="AK322" s="72"/>
      <c r="AL322" s="72"/>
      <c r="AM322" s="72"/>
    </row>
    <row r="323" customHeight="1" spans="1:39">
      <c r="A323" s="67" t="s">
        <v>17150</v>
      </c>
      <c r="B323" s="67" t="s">
        <v>16442</v>
      </c>
      <c r="C323" s="67" t="s">
        <v>17151</v>
      </c>
      <c r="D323" s="67" t="s">
        <v>16408</v>
      </c>
      <c r="E323" s="67"/>
      <c r="F323" s="68">
        <v>30</v>
      </c>
      <c r="G323" s="69">
        <v>1</v>
      </c>
      <c r="H323" s="70">
        <f>SUMIFS(VENTAS[Cantidad],VENTAS[Código del producto Vendido],STOCK[[#This Row],[Code]])</f>
        <v>1</v>
      </c>
      <c r="I323" s="70">
        <f>STOCK[[#This Row],[Entradas]]-STOCK[[#This Row],[Salidas]]</f>
        <v>0</v>
      </c>
      <c r="J323" s="68">
        <f>STOCK[[#This Row],[Precio Final]]*10%</f>
        <v>3</v>
      </c>
      <c r="K323" s="71">
        <v>9</v>
      </c>
      <c r="L323" s="72">
        <v>0</v>
      </c>
      <c r="M323" s="72">
        <f>STOCK[[#This Row],[Costo Unitario (USD)]]+STOCK[[#This Row],[Costo Envío (USD)]]+STOCK[[#This Row],[Comisión 10%]]</f>
        <v>12</v>
      </c>
      <c r="N323" s="72">
        <f t="shared" si="14"/>
        <v>18</v>
      </c>
      <c r="O323" s="72">
        <f t="shared" si="15"/>
        <v>30</v>
      </c>
      <c r="P323" s="72">
        <f>STOCK[[#This Row],[Precio Final]]-STOCK[[#This Row],[Costo total]]</f>
        <v>18</v>
      </c>
      <c r="Q323" s="72">
        <f>STOCK[[#This Row],[Ganancia Unitaria]]*STOCK[[#This Row],[Salidas]]</f>
        <v>18</v>
      </c>
      <c r="R323" s="67"/>
      <c r="S323" s="67"/>
      <c r="T323" s="72"/>
      <c r="U323" s="72"/>
      <c r="V323" s="73"/>
      <c r="W323" s="67"/>
      <c r="X323" s="67"/>
      <c r="Y323" s="67"/>
      <c r="Z323" s="67"/>
      <c r="AA323" s="67"/>
      <c r="AB323" s="68"/>
      <c r="AC323" s="69"/>
      <c r="AD323" s="70"/>
      <c r="AE323" s="70"/>
      <c r="AF323" s="68"/>
      <c r="AG323" s="71"/>
      <c r="AH323" s="72"/>
      <c r="AI323" s="72"/>
      <c r="AJ323" s="72"/>
      <c r="AK323" s="72"/>
      <c r="AL323" s="72"/>
      <c r="AM323" s="72"/>
    </row>
    <row r="324" customHeight="1" spans="1:39">
      <c r="A324" s="67" t="s">
        <v>17152</v>
      </c>
      <c r="B324" s="67" t="s">
        <v>17153</v>
      </c>
      <c r="C324" s="67" t="s">
        <v>17154</v>
      </c>
      <c r="D324" s="67" t="s">
        <v>17155</v>
      </c>
      <c r="E324" s="67"/>
      <c r="F324" s="68">
        <v>30</v>
      </c>
      <c r="G324" s="69">
        <v>1</v>
      </c>
      <c r="H324" s="70">
        <f>SUMIFS(VENTAS[Cantidad],VENTAS[Código del producto Vendido],STOCK[[#This Row],[Code]])</f>
        <v>0</v>
      </c>
      <c r="I324" s="70">
        <f>STOCK[[#This Row],[Entradas]]-STOCK[[#This Row],[Salidas]]</f>
        <v>1</v>
      </c>
      <c r="J324" s="68">
        <f>STOCK[[#This Row],[Precio Final]]*10%</f>
        <v>3</v>
      </c>
      <c r="K324" s="71">
        <v>9</v>
      </c>
      <c r="L324" s="72">
        <v>0</v>
      </c>
      <c r="M324" s="72">
        <f>STOCK[[#This Row],[Costo Unitario (USD)]]+STOCK[[#This Row],[Costo Envío (USD)]]+STOCK[[#This Row],[Comisión 10%]]</f>
        <v>12</v>
      </c>
      <c r="N324" s="72">
        <f t="shared" si="14"/>
        <v>18</v>
      </c>
      <c r="O324" s="72">
        <f t="shared" si="15"/>
        <v>30</v>
      </c>
      <c r="P324" s="72">
        <f>STOCK[[#This Row],[Precio Final]]-STOCK[[#This Row],[Costo total]]</f>
        <v>18</v>
      </c>
      <c r="Q324" s="72">
        <f>STOCK[[#This Row],[Ganancia Unitaria]]*STOCK[[#This Row],[Salidas]]</f>
        <v>0</v>
      </c>
      <c r="R324" s="67"/>
      <c r="S324" s="67"/>
      <c r="T324" s="72"/>
      <c r="U324" s="72"/>
      <c r="V324" s="73"/>
      <c r="W324" s="67"/>
      <c r="X324" s="67"/>
      <c r="Y324" s="67"/>
      <c r="Z324" s="67"/>
      <c r="AA324" s="67"/>
      <c r="AB324" s="68"/>
      <c r="AC324" s="69"/>
      <c r="AD324" s="70"/>
      <c r="AE324" s="70"/>
      <c r="AF324" s="68"/>
      <c r="AG324" s="71"/>
      <c r="AH324" s="72"/>
      <c r="AI324" s="72"/>
      <c r="AJ324" s="72"/>
      <c r="AK324" s="72"/>
      <c r="AL324" s="72"/>
      <c r="AM324" s="72"/>
    </row>
    <row r="325" customHeight="1" spans="1:39">
      <c r="A325" s="67" t="s">
        <v>17156</v>
      </c>
      <c r="B325" s="67" t="s">
        <v>17157</v>
      </c>
      <c r="C325" s="67" t="s">
        <v>17158</v>
      </c>
      <c r="D325" s="67" t="s">
        <v>16475</v>
      </c>
      <c r="E325" s="67"/>
      <c r="F325" s="68">
        <v>20</v>
      </c>
      <c r="G325" s="69">
        <v>1</v>
      </c>
      <c r="H325" s="70">
        <f>SUMIFS(VENTAS[Cantidad],VENTAS[Código del producto Vendido],STOCK[[#This Row],[Code]])</f>
        <v>1</v>
      </c>
      <c r="I325" s="70">
        <f>STOCK[[#This Row],[Entradas]]-STOCK[[#This Row],[Salidas]]</f>
        <v>0</v>
      </c>
      <c r="J325" s="68">
        <f>STOCK[[#This Row],[Precio Final]]*10%</f>
        <v>2</v>
      </c>
      <c r="K325" s="71">
        <v>9</v>
      </c>
      <c r="L325" s="72">
        <v>0</v>
      </c>
      <c r="M325" s="72">
        <f>STOCK[[#This Row],[Costo Unitario (USD)]]+STOCK[[#This Row],[Costo Envío (USD)]]+STOCK[[#This Row],[Comisión 10%]]</f>
        <v>11</v>
      </c>
      <c r="N325" s="72">
        <f t="shared" si="14"/>
        <v>16.5</v>
      </c>
      <c r="O325" s="72">
        <f t="shared" si="15"/>
        <v>20</v>
      </c>
      <c r="P325" s="72">
        <f>STOCK[[#This Row],[Precio Final]]-STOCK[[#This Row],[Costo total]]</f>
        <v>9</v>
      </c>
      <c r="Q325" s="72">
        <f>STOCK[[#This Row],[Ganancia Unitaria]]*STOCK[[#This Row],[Salidas]]</f>
        <v>9</v>
      </c>
      <c r="R325" s="67"/>
      <c r="S325" s="67"/>
      <c r="T325" s="72"/>
      <c r="U325" s="72"/>
      <c r="V325" s="73"/>
      <c r="W325" s="67"/>
      <c r="X325" s="67"/>
      <c r="Y325" s="67"/>
      <c r="Z325" s="67"/>
      <c r="AA325" s="67"/>
      <c r="AB325" s="68"/>
      <c r="AC325" s="69"/>
      <c r="AD325" s="70"/>
      <c r="AE325" s="70"/>
      <c r="AF325" s="68"/>
      <c r="AG325" s="71"/>
      <c r="AH325" s="72"/>
      <c r="AI325" s="72"/>
      <c r="AJ325" s="72"/>
      <c r="AK325" s="72"/>
      <c r="AL325" s="72"/>
      <c r="AM325" s="72"/>
    </row>
    <row r="326" customHeight="1" spans="1:39">
      <c r="A326" s="67" t="s">
        <v>17159</v>
      </c>
      <c r="B326" s="67" t="s">
        <v>16498</v>
      </c>
      <c r="C326" s="67" t="s">
        <v>17160</v>
      </c>
      <c r="D326" s="67" t="s">
        <v>16475</v>
      </c>
      <c r="E326" s="67"/>
      <c r="F326" s="68">
        <v>20</v>
      </c>
      <c r="G326" s="69">
        <v>1</v>
      </c>
      <c r="H326" s="70">
        <f>SUMIFS(VENTAS[Cantidad],VENTAS[Código del producto Vendido],STOCK[[#This Row],[Code]])</f>
        <v>0</v>
      </c>
      <c r="I326" s="70">
        <f>STOCK[[#This Row],[Entradas]]-STOCK[[#This Row],[Salidas]]</f>
        <v>1</v>
      </c>
      <c r="J326" s="68">
        <f>STOCK[[#This Row],[Precio Final]]*10%</f>
        <v>2</v>
      </c>
      <c r="K326" s="71">
        <v>9</v>
      </c>
      <c r="L326" s="72">
        <v>0</v>
      </c>
      <c r="M326" s="72">
        <f>STOCK[[#This Row],[Costo Unitario (USD)]]+STOCK[[#This Row],[Costo Envío (USD)]]+STOCK[[#This Row],[Comisión 10%]]</f>
        <v>11</v>
      </c>
      <c r="N326" s="72">
        <f t="shared" si="14"/>
        <v>16.5</v>
      </c>
      <c r="O326" s="72">
        <f t="shared" si="15"/>
        <v>20</v>
      </c>
      <c r="P326" s="72">
        <f>STOCK[[#This Row],[Precio Final]]-STOCK[[#This Row],[Costo total]]</f>
        <v>9</v>
      </c>
      <c r="Q326" s="72">
        <f>STOCK[[#This Row],[Ganancia Unitaria]]*STOCK[[#This Row],[Salidas]]</f>
        <v>0</v>
      </c>
      <c r="R326" s="67"/>
      <c r="S326" s="67"/>
      <c r="T326" s="72"/>
      <c r="U326" s="72"/>
      <c r="V326" s="73"/>
      <c r="W326" s="67"/>
      <c r="X326" s="67"/>
      <c r="Y326" s="67"/>
      <c r="Z326" s="67"/>
      <c r="AA326" s="67"/>
      <c r="AB326" s="68"/>
      <c r="AC326" s="69"/>
      <c r="AD326" s="70"/>
      <c r="AE326" s="70"/>
      <c r="AF326" s="68"/>
      <c r="AG326" s="71"/>
      <c r="AH326" s="72"/>
      <c r="AI326" s="72"/>
      <c r="AJ326" s="72"/>
      <c r="AK326" s="72"/>
      <c r="AL326" s="72"/>
      <c r="AM326" s="72"/>
    </row>
    <row r="327" customHeight="1" spans="1:39">
      <c r="A327" s="67" t="s">
        <v>17161</v>
      </c>
      <c r="B327" s="67" t="s">
        <v>16960</v>
      </c>
      <c r="C327" s="67" t="s">
        <v>17162</v>
      </c>
      <c r="D327" s="67" t="s">
        <v>16583</v>
      </c>
      <c r="E327" s="67"/>
      <c r="F327" s="68">
        <v>20</v>
      </c>
      <c r="G327" s="69">
        <v>2</v>
      </c>
      <c r="H327" s="70">
        <f>SUMIFS(VENTAS[Cantidad],VENTAS[Código del producto Vendido],STOCK[[#This Row],[Code]])</f>
        <v>2</v>
      </c>
      <c r="I327" s="70">
        <f>STOCK[[#This Row],[Entradas]]-STOCK[[#This Row],[Salidas]]</f>
        <v>0</v>
      </c>
      <c r="J327" s="68">
        <f>STOCK[[#This Row],[Precio Final]]*10%</f>
        <v>2</v>
      </c>
      <c r="K327" s="71">
        <v>9</v>
      </c>
      <c r="L327" s="72">
        <v>0</v>
      </c>
      <c r="M327" s="72">
        <f>STOCK[[#This Row],[Costo Unitario (USD)]]+STOCK[[#This Row],[Costo Envío (USD)]]+STOCK[[#This Row],[Comisión 10%]]</f>
        <v>11</v>
      </c>
      <c r="N327" s="72">
        <f t="shared" si="14"/>
        <v>16.5</v>
      </c>
      <c r="O327" s="72">
        <f t="shared" si="15"/>
        <v>20</v>
      </c>
      <c r="P327" s="72">
        <f>STOCK[[#This Row],[Precio Final]]-STOCK[[#This Row],[Costo total]]</f>
        <v>9</v>
      </c>
      <c r="Q327" s="72">
        <f>STOCK[[#This Row],[Ganancia Unitaria]]*STOCK[[#This Row],[Salidas]]</f>
        <v>18</v>
      </c>
      <c r="R327" s="67"/>
      <c r="S327" s="67"/>
      <c r="T327" s="72"/>
      <c r="U327" s="72"/>
      <c r="V327" s="73"/>
      <c r="W327" s="67"/>
      <c r="X327" s="67"/>
      <c r="Y327" s="67"/>
      <c r="Z327" s="67"/>
      <c r="AA327" s="67"/>
      <c r="AB327" s="68"/>
      <c r="AC327" s="69"/>
      <c r="AD327" s="70"/>
      <c r="AE327" s="70"/>
      <c r="AF327" s="68"/>
      <c r="AG327" s="71"/>
      <c r="AH327" s="72"/>
      <c r="AI327" s="72"/>
      <c r="AJ327" s="72"/>
      <c r="AK327" s="72"/>
      <c r="AL327" s="72"/>
      <c r="AM327" s="72"/>
    </row>
    <row r="328" customHeight="1" spans="1:39">
      <c r="A328" s="67" t="s">
        <v>17163</v>
      </c>
      <c r="B328" s="67" t="s">
        <v>16447</v>
      </c>
      <c r="C328" s="67" t="s">
        <v>17164</v>
      </c>
      <c r="D328" s="67" t="s">
        <v>16404</v>
      </c>
      <c r="E328" s="67"/>
      <c r="F328" s="68">
        <v>30</v>
      </c>
      <c r="G328" s="69">
        <v>1</v>
      </c>
      <c r="H328" s="70">
        <f>SUMIFS(VENTAS[Cantidad],VENTAS[Código del producto Vendido],STOCK[[#This Row],[Code]])</f>
        <v>0</v>
      </c>
      <c r="I328" s="70">
        <v>0</v>
      </c>
      <c r="J328" s="68">
        <f>STOCK[[#This Row],[Precio Final]]*10%</f>
        <v>3</v>
      </c>
      <c r="K328" s="71">
        <v>9</v>
      </c>
      <c r="L328" s="72">
        <v>0</v>
      </c>
      <c r="M328" s="72">
        <f>STOCK[[#This Row],[Costo Unitario (USD)]]+STOCK[[#This Row],[Costo Envío (USD)]]+STOCK[[#This Row],[Comisión 10%]]</f>
        <v>12</v>
      </c>
      <c r="N328" s="72">
        <f t="shared" si="14"/>
        <v>18</v>
      </c>
      <c r="O328" s="72">
        <f t="shared" si="15"/>
        <v>30</v>
      </c>
      <c r="P328" s="72">
        <f>STOCK[[#This Row],[Precio Final]]-STOCK[[#This Row],[Costo total]]</f>
        <v>18</v>
      </c>
      <c r="Q328" s="72">
        <f>STOCK[[#This Row],[Ganancia Unitaria]]*STOCK[[#This Row],[Salidas]]</f>
        <v>0</v>
      </c>
      <c r="R328" s="67"/>
      <c r="S328" s="67"/>
      <c r="T328" s="72"/>
      <c r="U328" s="72"/>
      <c r="V328" s="73"/>
      <c r="W328" s="67"/>
      <c r="X328" s="67"/>
      <c r="Y328" s="67"/>
      <c r="Z328" s="67"/>
      <c r="AA328" s="67"/>
      <c r="AB328" s="68"/>
      <c r="AC328" s="69"/>
      <c r="AD328" s="70"/>
      <c r="AE328" s="70"/>
      <c r="AF328" s="68"/>
      <c r="AG328" s="71"/>
      <c r="AH328" s="72"/>
      <c r="AI328" s="72"/>
      <c r="AJ328" s="72"/>
      <c r="AK328" s="72"/>
      <c r="AL328" s="72"/>
      <c r="AM328" s="72"/>
    </row>
    <row r="329" customHeight="1" spans="1:39">
      <c r="A329" s="67" t="s">
        <v>17165</v>
      </c>
      <c r="B329" s="67" t="s">
        <v>16498</v>
      </c>
      <c r="C329" s="67" t="s">
        <v>17121</v>
      </c>
      <c r="D329" s="67" t="s">
        <v>16475</v>
      </c>
      <c r="E329" s="67"/>
      <c r="F329" s="68">
        <v>30</v>
      </c>
      <c r="G329" s="69">
        <v>2</v>
      </c>
      <c r="H329" s="70">
        <f>SUMIFS(VENTAS[Cantidad],VENTAS[Código del producto Vendido],STOCK[[#This Row],[Code]])</f>
        <v>1</v>
      </c>
      <c r="I329" s="70">
        <f>STOCK[[#This Row],[Entradas]]-STOCK[[#This Row],[Salidas]]</f>
        <v>1</v>
      </c>
      <c r="J329" s="68">
        <f>STOCK[[#This Row],[Precio Final]]*10%</f>
        <v>3</v>
      </c>
      <c r="K329" s="71">
        <v>9</v>
      </c>
      <c r="L329" s="72">
        <v>0</v>
      </c>
      <c r="M329" s="72">
        <f>STOCK[[#This Row],[Costo Unitario (USD)]]+STOCK[[#This Row],[Costo Envío (USD)]]+STOCK[[#This Row],[Comisión 10%]]</f>
        <v>12</v>
      </c>
      <c r="N329" s="72">
        <f t="shared" si="14"/>
        <v>18</v>
      </c>
      <c r="O329" s="72">
        <f t="shared" si="15"/>
        <v>30</v>
      </c>
      <c r="P329" s="72">
        <f>STOCK[[#This Row],[Precio Final]]-STOCK[[#This Row],[Costo total]]</f>
        <v>18</v>
      </c>
      <c r="Q329" s="72">
        <f>STOCK[[#This Row],[Ganancia Unitaria]]*STOCK[[#This Row],[Salidas]]</f>
        <v>18</v>
      </c>
      <c r="R329" s="67"/>
      <c r="S329" s="67"/>
      <c r="T329" s="72"/>
      <c r="U329" s="72"/>
      <c r="V329" s="73"/>
      <c r="W329" s="67"/>
      <c r="X329" s="67"/>
      <c r="Y329" s="67"/>
      <c r="Z329" s="67"/>
      <c r="AA329" s="67"/>
      <c r="AB329" s="68"/>
      <c r="AC329" s="69"/>
      <c r="AD329" s="70"/>
      <c r="AE329" s="70"/>
      <c r="AF329" s="68"/>
      <c r="AG329" s="71"/>
      <c r="AH329" s="72"/>
      <c r="AI329" s="72"/>
      <c r="AJ329" s="72"/>
      <c r="AK329" s="72"/>
      <c r="AL329" s="72"/>
      <c r="AM329" s="72"/>
    </row>
    <row r="330" customHeight="1" spans="1:39">
      <c r="A330" s="67" t="s">
        <v>17166</v>
      </c>
      <c r="B330" s="67" t="s">
        <v>16498</v>
      </c>
      <c r="C330" s="67" t="s">
        <v>16954</v>
      </c>
      <c r="D330" s="67" t="s">
        <v>16396</v>
      </c>
      <c r="E330" s="67"/>
      <c r="F330" s="68">
        <v>20</v>
      </c>
      <c r="G330" s="69">
        <v>1</v>
      </c>
      <c r="H330" s="70">
        <f>SUMIFS(VENTAS[Cantidad],VENTAS[Código del producto Vendido],STOCK[[#This Row],[Code]])</f>
        <v>0</v>
      </c>
      <c r="I330" s="70">
        <f>STOCK[[#This Row],[Entradas]]-STOCK[[#This Row],[Salidas]]</f>
        <v>1</v>
      </c>
      <c r="J330" s="68">
        <f>STOCK[[#This Row],[Precio Final]]*10%</f>
        <v>2</v>
      </c>
      <c r="K330" s="71">
        <v>9</v>
      </c>
      <c r="L330" s="72">
        <v>0</v>
      </c>
      <c r="M330" s="72">
        <f>STOCK[[#This Row],[Costo Unitario (USD)]]+STOCK[[#This Row],[Costo Envío (USD)]]+STOCK[[#This Row],[Comisión 10%]]</f>
        <v>11</v>
      </c>
      <c r="N330" s="72">
        <f t="shared" si="14"/>
        <v>16.5</v>
      </c>
      <c r="O330" s="72">
        <f t="shared" si="15"/>
        <v>20</v>
      </c>
      <c r="P330" s="72">
        <f>STOCK[[#This Row],[Precio Final]]-STOCK[[#This Row],[Costo total]]</f>
        <v>9</v>
      </c>
      <c r="Q330" s="72">
        <f>STOCK[[#This Row],[Ganancia Unitaria]]*STOCK[[#This Row],[Salidas]]</f>
        <v>0</v>
      </c>
      <c r="R330" s="67"/>
      <c r="S330" s="67"/>
      <c r="T330" s="72"/>
      <c r="U330" s="72"/>
      <c r="V330" s="73"/>
      <c r="W330" s="67"/>
      <c r="X330" s="67"/>
      <c r="Y330" s="67"/>
      <c r="Z330" s="67"/>
      <c r="AA330" s="67"/>
      <c r="AB330" s="68"/>
      <c r="AC330" s="69"/>
      <c r="AD330" s="70"/>
      <c r="AE330" s="70"/>
      <c r="AF330" s="68"/>
      <c r="AG330" s="71"/>
      <c r="AH330" s="72"/>
      <c r="AI330" s="72"/>
      <c r="AJ330" s="72"/>
      <c r="AK330" s="72"/>
      <c r="AL330" s="72"/>
      <c r="AM330" s="72"/>
    </row>
    <row r="331" customHeight="1" spans="1:39">
      <c r="A331" s="67" t="s">
        <v>17167</v>
      </c>
      <c r="B331" s="67" t="s">
        <v>16934</v>
      </c>
      <c r="C331" s="67" t="s">
        <v>17168</v>
      </c>
      <c r="D331" s="67" t="s">
        <v>16583</v>
      </c>
      <c r="E331" s="67"/>
      <c r="F331" s="68">
        <v>25</v>
      </c>
      <c r="G331" s="69">
        <v>1</v>
      </c>
      <c r="H331" s="70">
        <f>SUMIFS(VENTAS[Cantidad],VENTAS[Código del producto Vendido],STOCK[[#This Row],[Code]])</f>
        <v>0</v>
      </c>
      <c r="I331" s="70">
        <f>STOCK[[#This Row],[Entradas]]-STOCK[[#This Row],[Salidas]]</f>
        <v>1</v>
      </c>
      <c r="J331" s="68">
        <f>STOCK[[#This Row],[Precio Final]]*10%</f>
        <v>2.5</v>
      </c>
      <c r="K331" s="71">
        <v>9</v>
      </c>
      <c r="L331" s="72">
        <v>0</v>
      </c>
      <c r="M331" s="72">
        <f>STOCK[[#This Row],[Costo Unitario (USD)]]+STOCK[[#This Row],[Costo Envío (USD)]]+STOCK[[#This Row],[Comisión 10%]]</f>
        <v>11.5</v>
      </c>
      <c r="N331" s="72">
        <f t="shared" si="14"/>
        <v>17.25</v>
      </c>
      <c r="O331" s="72">
        <f t="shared" si="15"/>
        <v>25</v>
      </c>
      <c r="P331" s="72">
        <f>STOCK[[#This Row],[Precio Final]]-STOCK[[#This Row],[Costo total]]</f>
        <v>13.5</v>
      </c>
      <c r="Q331" s="72">
        <f>STOCK[[#This Row],[Ganancia Unitaria]]*STOCK[[#This Row],[Salidas]]</f>
        <v>0</v>
      </c>
      <c r="R331" s="67"/>
      <c r="S331" s="67"/>
      <c r="T331" s="72"/>
      <c r="U331" s="72"/>
      <c r="V331" s="73"/>
      <c r="W331" s="67"/>
      <c r="X331" s="67"/>
      <c r="Y331" s="67"/>
      <c r="Z331" s="67"/>
      <c r="AA331" s="67"/>
      <c r="AB331" s="68"/>
      <c r="AC331" s="69"/>
      <c r="AD331" s="70"/>
      <c r="AE331" s="70"/>
      <c r="AF331" s="68"/>
      <c r="AG331" s="71"/>
      <c r="AH331" s="72"/>
      <c r="AI331" s="72"/>
      <c r="AJ331" s="72"/>
      <c r="AK331" s="72"/>
      <c r="AL331" s="72"/>
      <c r="AM331" s="72"/>
    </row>
    <row r="332" customHeight="1" spans="1:39">
      <c r="A332" s="67" t="s">
        <v>17169</v>
      </c>
      <c r="B332" s="67" t="s">
        <v>16473</v>
      </c>
      <c r="C332" s="67" t="s">
        <v>17170</v>
      </c>
      <c r="D332" s="67" t="s">
        <v>16475</v>
      </c>
      <c r="E332" s="67"/>
      <c r="F332" s="68">
        <v>18</v>
      </c>
      <c r="G332" s="69">
        <v>1</v>
      </c>
      <c r="H332" s="70">
        <f>SUMIFS(VENTAS[Cantidad],VENTAS[Código del producto Vendido],STOCK[[#This Row],[Code]])</f>
        <v>0</v>
      </c>
      <c r="I332" s="70">
        <f>STOCK[[#This Row],[Entradas]]-STOCK[[#This Row],[Salidas]]</f>
        <v>1</v>
      </c>
      <c r="J332" s="68">
        <f>STOCK[[#This Row],[Precio Final]]*10%</f>
        <v>1.8</v>
      </c>
      <c r="K332" s="71">
        <v>9</v>
      </c>
      <c r="L332" s="72">
        <v>0</v>
      </c>
      <c r="M332" s="72">
        <f>STOCK[[#This Row],[Costo Unitario (USD)]]+STOCK[[#This Row],[Costo Envío (USD)]]+STOCK[[#This Row],[Comisión 10%]]</f>
        <v>10.8</v>
      </c>
      <c r="N332" s="72">
        <f t="shared" si="14"/>
        <v>16.2</v>
      </c>
      <c r="O332" s="72">
        <f t="shared" si="15"/>
        <v>18</v>
      </c>
      <c r="P332" s="72">
        <f>STOCK[[#This Row],[Precio Final]]-STOCK[[#This Row],[Costo total]]</f>
        <v>7.2</v>
      </c>
      <c r="Q332" s="72">
        <f>STOCK[[#This Row],[Ganancia Unitaria]]*STOCK[[#This Row],[Salidas]]</f>
        <v>0</v>
      </c>
      <c r="R332" s="67"/>
      <c r="S332" s="67"/>
      <c r="T332" s="72"/>
      <c r="U332" s="72"/>
      <c r="V332" s="73"/>
      <c r="W332" s="67"/>
      <c r="X332" s="67"/>
      <c r="Y332" s="67"/>
      <c r="Z332" s="67"/>
      <c r="AA332" s="67"/>
      <c r="AB332" s="68"/>
      <c r="AC332" s="69"/>
      <c r="AD332" s="70"/>
      <c r="AE332" s="70"/>
      <c r="AF332" s="68"/>
      <c r="AG332" s="71"/>
      <c r="AH332" s="72"/>
      <c r="AI332" s="72"/>
      <c r="AJ332" s="72"/>
      <c r="AK332" s="72"/>
      <c r="AL332" s="72"/>
      <c r="AM332" s="72"/>
    </row>
    <row r="333" customHeight="1" spans="1:39">
      <c r="A333" s="67" t="s">
        <v>17171</v>
      </c>
      <c r="B333" s="67" t="s">
        <v>16461</v>
      </c>
      <c r="C333" s="67" t="s">
        <v>17172</v>
      </c>
      <c r="D333" s="67" t="s">
        <v>16475</v>
      </c>
      <c r="E333" s="67"/>
      <c r="F333" s="68">
        <v>18</v>
      </c>
      <c r="G333" s="69">
        <v>1</v>
      </c>
      <c r="H333" s="70">
        <f>SUMIFS(VENTAS[Cantidad],VENTAS[Código del producto Vendido],STOCK[[#This Row],[Code]])</f>
        <v>1</v>
      </c>
      <c r="I333" s="70">
        <f>STOCK[[#This Row],[Entradas]]-STOCK[[#This Row],[Salidas]]</f>
        <v>0</v>
      </c>
      <c r="J333" s="68">
        <f>STOCK[[#This Row],[Precio Final]]*10%</f>
        <v>1.8</v>
      </c>
      <c r="K333" s="71">
        <v>9</v>
      </c>
      <c r="L333" s="72">
        <v>0</v>
      </c>
      <c r="M333" s="72">
        <f>STOCK[[#This Row],[Costo Unitario (USD)]]+STOCK[[#This Row],[Costo Envío (USD)]]+STOCK[[#This Row],[Comisión 10%]]</f>
        <v>10.8</v>
      </c>
      <c r="N333" s="72">
        <f t="shared" si="14"/>
        <v>16.2</v>
      </c>
      <c r="O333" s="72">
        <f t="shared" si="15"/>
        <v>18</v>
      </c>
      <c r="P333" s="72">
        <f>STOCK[[#This Row],[Precio Final]]-STOCK[[#This Row],[Costo total]]</f>
        <v>7.2</v>
      </c>
      <c r="Q333" s="72">
        <f>STOCK[[#This Row],[Ganancia Unitaria]]*STOCK[[#This Row],[Salidas]]</f>
        <v>7.2</v>
      </c>
      <c r="R333" s="67"/>
      <c r="S333" s="67"/>
      <c r="T333" s="72"/>
      <c r="U333" s="72"/>
      <c r="V333" s="73"/>
      <c r="W333" s="67"/>
      <c r="X333" s="67"/>
      <c r="Y333" s="67"/>
      <c r="Z333" s="67"/>
      <c r="AA333" s="67"/>
      <c r="AB333" s="68"/>
      <c r="AC333" s="69"/>
      <c r="AD333" s="70"/>
      <c r="AE333" s="70"/>
      <c r="AF333" s="68"/>
      <c r="AG333" s="71"/>
      <c r="AH333" s="72"/>
      <c r="AI333" s="72"/>
      <c r="AJ333" s="72"/>
      <c r="AK333" s="72"/>
      <c r="AL333" s="72"/>
      <c r="AM333" s="72"/>
    </row>
    <row r="334" customHeight="1" spans="1:39">
      <c r="A334" s="67" t="s">
        <v>17173</v>
      </c>
      <c r="B334" s="67" t="s">
        <v>16473</v>
      </c>
      <c r="C334" s="67" t="s">
        <v>17174</v>
      </c>
      <c r="D334" s="67" t="s">
        <v>16992</v>
      </c>
      <c r="E334" s="67"/>
      <c r="F334" s="68">
        <v>30</v>
      </c>
      <c r="G334" s="69">
        <v>1</v>
      </c>
      <c r="H334" s="70">
        <f>SUMIFS(VENTAS[Cantidad],VENTAS[Código del producto Vendido],STOCK[[#This Row],[Code]])</f>
        <v>0</v>
      </c>
      <c r="I334" s="70">
        <f>STOCK[[#This Row],[Entradas]]-STOCK[[#This Row],[Salidas]]</f>
        <v>1</v>
      </c>
      <c r="J334" s="68">
        <f>STOCK[[#This Row],[Precio Final]]*10%</f>
        <v>3</v>
      </c>
      <c r="K334" s="71">
        <v>9</v>
      </c>
      <c r="L334" s="72">
        <v>0</v>
      </c>
      <c r="M334" s="72">
        <f>STOCK[[#This Row],[Costo Unitario (USD)]]+STOCK[[#This Row],[Costo Envío (USD)]]+STOCK[[#This Row],[Comisión 10%]]</f>
        <v>12</v>
      </c>
      <c r="N334" s="72">
        <f t="shared" si="14"/>
        <v>18</v>
      </c>
      <c r="O334" s="72">
        <f t="shared" si="15"/>
        <v>30</v>
      </c>
      <c r="P334" s="72">
        <f>STOCK[[#This Row],[Precio Final]]-STOCK[[#This Row],[Costo total]]</f>
        <v>18</v>
      </c>
      <c r="Q334" s="72">
        <f>STOCK[[#This Row],[Ganancia Unitaria]]*STOCK[[#This Row],[Salidas]]</f>
        <v>0</v>
      </c>
      <c r="R334" s="67"/>
      <c r="S334" s="67"/>
      <c r="T334" s="72"/>
      <c r="U334" s="72"/>
      <c r="V334" s="73"/>
      <c r="W334" s="67"/>
      <c r="X334" s="67"/>
      <c r="Y334" s="67"/>
      <c r="Z334" s="67"/>
      <c r="AA334" s="67"/>
      <c r="AB334" s="68"/>
      <c r="AC334" s="69"/>
      <c r="AD334" s="70"/>
      <c r="AE334" s="70"/>
      <c r="AF334" s="68"/>
      <c r="AG334" s="71"/>
      <c r="AH334" s="72"/>
      <c r="AI334" s="72"/>
      <c r="AJ334" s="72"/>
      <c r="AK334" s="72"/>
      <c r="AL334" s="72"/>
      <c r="AM334" s="72"/>
    </row>
    <row r="335" customHeight="1" spans="1:39">
      <c r="A335" s="67" t="s">
        <v>17175</v>
      </c>
      <c r="B335" s="67" t="s">
        <v>16461</v>
      </c>
      <c r="C335" s="67" t="s">
        <v>17176</v>
      </c>
      <c r="D335" s="67" t="s">
        <v>16475</v>
      </c>
      <c r="E335" s="67"/>
      <c r="F335" s="68">
        <v>20</v>
      </c>
      <c r="G335" s="69">
        <v>3</v>
      </c>
      <c r="H335" s="70">
        <f>SUMIFS(VENTAS[Cantidad],VENTAS[Código del producto Vendido],STOCK[[#This Row],[Code]])</f>
        <v>3</v>
      </c>
      <c r="I335" s="70">
        <f>STOCK[[#This Row],[Entradas]]-STOCK[[#This Row],[Salidas]]</f>
        <v>0</v>
      </c>
      <c r="J335" s="68">
        <f>STOCK[[#This Row],[Precio Final]]*10%</f>
        <v>2</v>
      </c>
      <c r="K335" s="71">
        <v>9</v>
      </c>
      <c r="L335" s="72">
        <v>0</v>
      </c>
      <c r="M335" s="72">
        <f>STOCK[[#This Row],[Costo Unitario (USD)]]+STOCK[[#This Row],[Costo Envío (USD)]]+STOCK[[#This Row],[Comisión 10%]]</f>
        <v>11</v>
      </c>
      <c r="N335" s="72">
        <f t="shared" si="14"/>
        <v>16.5</v>
      </c>
      <c r="O335" s="72">
        <f t="shared" si="15"/>
        <v>20</v>
      </c>
      <c r="P335" s="72">
        <f>STOCK[[#This Row],[Precio Final]]-STOCK[[#This Row],[Costo total]]</f>
        <v>9</v>
      </c>
      <c r="Q335" s="72">
        <f>STOCK[[#This Row],[Ganancia Unitaria]]*STOCK[[#This Row],[Salidas]]</f>
        <v>27</v>
      </c>
      <c r="R335" s="67"/>
      <c r="S335" s="67"/>
      <c r="T335" s="72"/>
      <c r="U335" s="72"/>
      <c r="V335" s="73"/>
      <c r="W335" s="67"/>
      <c r="X335" s="67"/>
      <c r="Y335" s="67"/>
      <c r="Z335" s="67"/>
      <c r="AA335" s="67"/>
      <c r="AB335" s="68"/>
      <c r="AC335" s="69"/>
      <c r="AD335" s="70"/>
      <c r="AE335" s="70"/>
      <c r="AF335" s="68"/>
      <c r="AG335" s="71"/>
      <c r="AH335" s="72"/>
      <c r="AI335" s="72"/>
      <c r="AJ335" s="72"/>
      <c r="AK335" s="72"/>
      <c r="AL335" s="72"/>
      <c r="AM335" s="72"/>
    </row>
    <row r="336" customHeight="1" spans="1:39">
      <c r="A336" s="67" t="s">
        <v>17177</v>
      </c>
      <c r="B336" s="67" t="s">
        <v>16447</v>
      </c>
      <c r="C336" s="67" t="s">
        <v>17178</v>
      </c>
      <c r="D336" s="67" t="s">
        <v>16404</v>
      </c>
      <c r="E336" s="67"/>
      <c r="F336" s="68">
        <v>35</v>
      </c>
      <c r="G336" s="69">
        <v>1</v>
      </c>
      <c r="H336" s="70">
        <f>SUMIFS(VENTAS[Cantidad],VENTAS[Código del producto Vendido],STOCK[[#This Row],[Code]])</f>
        <v>1</v>
      </c>
      <c r="I336" s="70">
        <f>STOCK[[#This Row],[Entradas]]-STOCK[[#This Row],[Salidas]]</f>
        <v>0</v>
      </c>
      <c r="J336" s="68">
        <f>STOCK[[#This Row],[Precio Final]]*10%</f>
        <v>3.5</v>
      </c>
      <c r="K336" s="71">
        <v>9</v>
      </c>
      <c r="L336" s="72">
        <v>0</v>
      </c>
      <c r="M336" s="72">
        <f>STOCK[[#This Row],[Costo Unitario (USD)]]+STOCK[[#This Row],[Costo Envío (USD)]]+STOCK[[#This Row],[Comisión 10%]]</f>
        <v>12.5</v>
      </c>
      <c r="N336" s="72">
        <f t="shared" si="14"/>
        <v>18.75</v>
      </c>
      <c r="O336" s="72">
        <f t="shared" si="15"/>
        <v>35</v>
      </c>
      <c r="P336" s="72">
        <f>STOCK[[#This Row],[Precio Final]]-STOCK[[#This Row],[Costo total]]</f>
        <v>22.5</v>
      </c>
      <c r="Q336" s="72">
        <f>STOCK[[#This Row],[Ganancia Unitaria]]*STOCK[[#This Row],[Salidas]]</f>
        <v>22.5</v>
      </c>
      <c r="R336" s="67"/>
      <c r="S336" s="67"/>
      <c r="T336" s="72"/>
      <c r="U336" s="72"/>
      <c r="V336" s="73"/>
      <c r="W336" s="67"/>
      <c r="X336" s="67"/>
      <c r="Y336" s="67"/>
      <c r="Z336" s="67"/>
      <c r="AA336" s="67"/>
      <c r="AB336" s="68"/>
      <c r="AC336" s="69"/>
      <c r="AD336" s="70"/>
      <c r="AE336" s="70"/>
      <c r="AF336" s="68"/>
      <c r="AG336" s="71"/>
      <c r="AH336" s="72"/>
      <c r="AI336" s="72"/>
      <c r="AJ336" s="72"/>
      <c r="AK336" s="72"/>
      <c r="AL336" s="72"/>
      <c r="AM336" s="72"/>
    </row>
    <row r="337" customHeight="1" spans="1:39">
      <c r="A337" s="67" t="s">
        <v>17179</v>
      </c>
      <c r="B337" s="67" t="s">
        <v>16447</v>
      </c>
      <c r="C337" s="67" t="s">
        <v>16954</v>
      </c>
      <c r="D337" s="67" t="s">
        <v>16408</v>
      </c>
      <c r="E337" s="67"/>
      <c r="F337" s="68">
        <v>20</v>
      </c>
      <c r="G337" s="69">
        <v>1</v>
      </c>
      <c r="H337" s="70">
        <f>SUMIFS(VENTAS[Cantidad],VENTAS[Código del producto Vendido],STOCK[[#This Row],[Code]])</f>
        <v>1</v>
      </c>
      <c r="I337" s="70">
        <f>STOCK[[#This Row],[Entradas]]-STOCK[[#This Row],[Salidas]]</f>
        <v>0</v>
      </c>
      <c r="J337" s="68">
        <f>STOCK[[#This Row],[Precio Final]]*10%</f>
        <v>2</v>
      </c>
      <c r="K337" s="71">
        <v>9</v>
      </c>
      <c r="L337" s="72">
        <v>0</v>
      </c>
      <c r="M337" s="72">
        <f>STOCK[[#This Row],[Costo Unitario (USD)]]+STOCK[[#This Row],[Costo Envío (USD)]]+STOCK[[#This Row],[Comisión 10%]]</f>
        <v>11</v>
      </c>
      <c r="N337" s="72">
        <f t="shared" si="14"/>
        <v>16.5</v>
      </c>
      <c r="O337" s="72">
        <f t="shared" si="15"/>
        <v>20</v>
      </c>
      <c r="P337" s="72">
        <f>STOCK[[#This Row],[Precio Final]]-STOCK[[#This Row],[Costo total]]</f>
        <v>9</v>
      </c>
      <c r="Q337" s="72">
        <f>STOCK[[#This Row],[Ganancia Unitaria]]*STOCK[[#This Row],[Salidas]]</f>
        <v>9</v>
      </c>
      <c r="R337" s="67"/>
      <c r="S337" s="67"/>
      <c r="T337" s="72"/>
      <c r="U337" s="72"/>
      <c r="V337" s="73"/>
      <c r="W337" s="67"/>
      <c r="X337" s="67"/>
      <c r="Y337" s="67"/>
      <c r="Z337" s="67"/>
      <c r="AA337" s="67"/>
      <c r="AB337" s="68"/>
      <c r="AC337" s="69"/>
      <c r="AD337" s="70"/>
      <c r="AE337" s="70"/>
      <c r="AF337" s="68"/>
      <c r="AG337" s="71"/>
      <c r="AH337" s="72"/>
      <c r="AI337" s="72"/>
      <c r="AJ337" s="72"/>
      <c r="AK337" s="72"/>
      <c r="AL337" s="72"/>
      <c r="AM337" s="72"/>
    </row>
    <row r="338" customHeight="1" spans="1:39">
      <c r="A338" s="67" t="s">
        <v>17180</v>
      </c>
      <c r="B338" s="67" t="s">
        <v>16477</v>
      </c>
      <c r="C338" s="67" t="s">
        <v>17181</v>
      </c>
      <c r="D338" s="67" t="s">
        <v>16928</v>
      </c>
      <c r="E338" s="67"/>
      <c r="F338" s="68">
        <v>35</v>
      </c>
      <c r="G338" s="69">
        <v>1</v>
      </c>
      <c r="H338" s="70">
        <f>SUMIFS(VENTAS[Cantidad],VENTAS[Código del producto Vendido],STOCK[[#This Row],[Code]])</f>
        <v>0</v>
      </c>
      <c r="I338" s="70">
        <f>STOCK[[#This Row],[Entradas]]-STOCK[[#This Row],[Salidas]]</f>
        <v>1</v>
      </c>
      <c r="J338" s="68">
        <f>STOCK[[#This Row],[Precio Final]]*10%</f>
        <v>3.5</v>
      </c>
      <c r="K338" s="71">
        <v>9</v>
      </c>
      <c r="L338" s="72">
        <v>0</v>
      </c>
      <c r="M338" s="72">
        <f>STOCK[[#This Row],[Costo Unitario (USD)]]+STOCK[[#This Row],[Costo Envío (USD)]]+STOCK[[#This Row],[Comisión 10%]]</f>
        <v>12.5</v>
      </c>
      <c r="N338" s="72">
        <f t="shared" si="14"/>
        <v>18.75</v>
      </c>
      <c r="O338" s="72">
        <f t="shared" si="15"/>
        <v>35</v>
      </c>
      <c r="P338" s="72">
        <f>STOCK[[#This Row],[Precio Final]]-STOCK[[#This Row],[Costo total]]</f>
        <v>22.5</v>
      </c>
      <c r="Q338" s="72">
        <f>STOCK[[#This Row],[Ganancia Unitaria]]*STOCK[[#This Row],[Salidas]]</f>
        <v>0</v>
      </c>
      <c r="R338" s="67"/>
      <c r="S338" s="67"/>
      <c r="T338" s="72"/>
      <c r="U338" s="72"/>
      <c r="V338" s="73"/>
      <c r="W338" s="67"/>
      <c r="X338" s="67"/>
      <c r="Y338" s="67"/>
      <c r="Z338" s="67"/>
      <c r="AA338" s="67"/>
      <c r="AB338" s="68"/>
      <c r="AC338" s="69"/>
      <c r="AD338" s="70"/>
      <c r="AE338" s="70"/>
      <c r="AF338" s="68"/>
      <c r="AG338" s="71"/>
      <c r="AH338" s="72"/>
      <c r="AI338" s="72"/>
      <c r="AJ338" s="72"/>
      <c r="AK338" s="72"/>
      <c r="AL338" s="72"/>
      <c r="AM338" s="72"/>
    </row>
    <row r="339" customHeight="1" spans="1:39">
      <c r="A339" s="67" t="s">
        <v>17182</v>
      </c>
      <c r="B339" s="67" t="s">
        <v>16541</v>
      </c>
      <c r="C339" s="67" t="s">
        <v>17183</v>
      </c>
      <c r="D339" s="67" t="s">
        <v>16475</v>
      </c>
      <c r="E339" s="67"/>
      <c r="F339" s="68">
        <v>30</v>
      </c>
      <c r="G339" s="69">
        <v>1</v>
      </c>
      <c r="H339" s="70">
        <f>SUMIFS(VENTAS[Cantidad],VENTAS[Código del producto Vendido],STOCK[[#This Row],[Code]])</f>
        <v>0</v>
      </c>
      <c r="I339" s="70">
        <f>STOCK[[#This Row],[Entradas]]-STOCK[[#This Row],[Salidas]]</f>
        <v>1</v>
      </c>
      <c r="J339" s="68">
        <f>STOCK[[#This Row],[Precio Final]]*10%</f>
        <v>3</v>
      </c>
      <c r="K339" s="71">
        <v>9</v>
      </c>
      <c r="L339" s="72">
        <v>0</v>
      </c>
      <c r="M339" s="72">
        <f>STOCK[[#This Row],[Costo Unitario (USD)]]+STOCK[[#This Row],[Costo Envío (USD)]]+STOCK[[#This Row],[Comisión 10%]]</f>
        <v>12</v>
      </c>
      <c r="N339" s="72">
        <f t="shared" si="14"/>
        <v>18</v>
      </c>
      <c r="O339" s="72">
        <f t="shared" si="15"/>
        <v>30</v>
      </c>
      <c r="P339" s="72">
        <f>STOCK[[#This Row],[Precio Final]]-STOCK[[#This Row],[Costo total]]</f>
        <v>18</v>
      </c>
      <c r="Q339" s="72">
        <f>STOCK[[#This Row],[Ganancia Unitaria]]*STOCK[[#This Row],[Salidas]]</f>
        <v>0</v>
      </c>
      <c r="R339" s="67"/>
      <c r="S339" s="67"/>
      <c r="T339" s="72"/>
      <c r="U339" s="72"/>
      <c r="V339" s="73"/>
      <c r="W339" s="67"/>
      <c r="X339" s="67"/>
      <c r="Y339" s="67"/>
      <c r="Z339" s="67"/>
      <c r="AA339" s="67"/>
      <c r="AB339" s="68"/>
      <c r="AC339" s="69"/>
      <c r="AD339" s="70"/>
      <c r="AE339" s="70"/>
      <c r="AF339" s="68"/>
      <c r="AG339" s="71"/>
      <c r="AH339" s="72"/>
      <c r="AI339" s="72"/>
      <c r="AJ339" s="72"/>
      <c r="AK339" s="72"/>
      <c r="AL339" s="72"/>
      <c r="AM339" s="72"/>
    </row>
    <row r="340" customHeight="1" spans="1:39">
      <c r="A340" s="67" t="s">
        <v>17184</v>
      </c>
      <c r="B340" s="67" t="s">
        <v>17185</v>
      </c>
      <c r="C340" s="67" t="s">
        <v>17186</v>
      </c>
      <c r="D340" s="67" t="s">
        <v>16962</v>
      </c>
      <c r="E340" s="67"/>
      <c r="F340" s="68">
        <v>20</v>
      </c>
      <c r="G340" s="69">
        <v>1</v>
      </c>
      <c r="H340" s="70">
        <f>SUMIFS(VENTAS[Cantidad],VENTAS[Código del producto Vendido],STOCK[[#This Row],[Code]])</f>
        <v>0</v>
      </c>
      <c r="I340" s="70">
        <f>STOCK[[#This Row],[Entradas]]-STOCK[[#This Row],[Salidas]]</f>
        <v>1</v>
      </c>
      <c r="J340" s="68">
        <f>STOCK[[#This Row],[Precio Final]]*10%</f>
        <v>2</v>
      </c>
      <c r="K340" s="71">
        <v>9</v>
      </c>
      <c r="L340" s="72">
        <v>0</v>
      </c>
      <c r="M340" s="72">
        <f>STOCK[[#This Row],[Costo Unitario (USD)]]+STOCK[[#This Row],[Costo Envío (USD)]]+STOCK[[#This Row],[Comisión 10%]]</f>
        <v>11</v>
      </c>
      <c r="N340" s="72">
        <f t="shared" si="14"/>
        <v>16.5</v>
      </c>
      <c r="O340" s="72">
        <f t="shared" si="15"/>
        <v>20</v>
      </c>
      <c r="P340" s="72">
        <f>STOCK[[#This Row],[Precio Final]]-STOCK[[#This Row],[Costo total]]</f>
        <v>9</v>
      </c>
      <c r="Q340" s="72">
        <f>STOCK[[#This Row],[Ganancia Unitaria]]*STOCK[[#This Row],[Salidas]]</f>
        <v>0</v>
      </c>
      <c r="R340" s="67"/>
      <c r="S340" s="67"/>
      <c r="T340" s="72"/>
      <c r="U340" s="72"/>
      <c r="V340" s="73"/>
      <c r="W340" s="67"/>
      <c r="X340" s="67"/>
      <c r="Y340" s="67"/>
      <c r="Z340" s="67"/>
      <c r="AA340" s="67"/>
      <c r="AB340" s="68"/>
      <c r="AC340" s="69"/>
      <c r="AD340" s="70"/>
      <c r="AE340" s="70"/>
      <c r="AF340" s="68"/>
      <c r="AG340" s="71"/>
      <c r="AH340" s="72"/>
      <c r="AI340" s="72"/>
      <c r="AJ340" s="72"/>
      <c r="AK340" s="72"/>
      <c r="AL340" s="72"/>
      <c r="AM340" s="72"/>
    </row>
    <row r="341" customHeight="1" spans="1:39">
      <c r="A341" s="67" t="s">
        <v>17187</v>
      </c>
      <c r="B341" s="67" t="s">
        <v>16716</v>
      </c>
      <c r="C341" s="67" t="s">
        <v>17188</v>
      </c>
      <c r="D341" s="67" t="s">
        <v>16475</v>
      </c>
      <c r="E341" s="67"/>
      <c r="F341" s="68">
        <v>20</v>
      </c>
      <c r="G341" s="69">
        <v>1</v>
      </c>
      <c r="H341" s="70">
        <f>SUMIFS(VENTAS[Cantidad],VENTAS[Código del producto Vendido],STOCK[[#This Row],[Code]])</f>
        <v>0</v>
      </c>
      <c r="I341" s="70">
        <f>STOCK[[#This Row],[Entradas]]-STOCK[[#This Row],[Salidas]]</f>
        <v>1</v>
      </c>
      <c r="J341" s="68">
        <f>STOCK[[#This Row],[Precio Final]]*10%</f>
        <v>2</v>
      </c>
      <c r="K341" s="71">
        <v>9</v>
      </c>
      <c r="L341" s="72">
        <v>0</v>
      </c>
      <c r="M341" s="72">
        <f>STOCK[[#This Row],[Costo Unitario (USD)]]+STOCK[[#This Row],[Costo Envío (USD)]]+STOCK[[#This Row],[Comisión 10%]]</f>
        <v>11</v>
      </c>
      <c r="N341" s="72">
        <f t="shared" si="14"/>
        <v>16.5</v>
      </c>
      <c r="O341" s="72">
        <f t="shared" si="15"/>
        <v>20</v>
      </c>
      <c r="P341" s="72">
        <f>STOCK[[#This Row],[Precio Final]]-STOCK[[#This Row],[Costo total]]</f>
        <v>9</v>
      </c>
      <c r="Q341" s="72">
        <f>STOCK[[#This Row],[Ganancia Unitaria]]*STOCK[[#This Row],[Salidas]]</f>
        <v>0</v>
      </c>
      <c r="R341" s="67"/>
      <c r="S341" s="67"/>
      <c r="T341" s="72"/>
      <c r="U341" s="72"/>
      <c r="V341" s="73"/>
      <c r="W341" s="67"/>
      <c r="X341" s="67"/>
      <c r="Y341" s="67"/>
      <c r="Z341" s="67"/>
      <c r="AA341" s="67"/>
      <c r="AB341" s="68"/>
      <c r="AC341" s="69"/>
      <c r="AD341" s="70"/>
      <c r="AE341" s="70"/>
      <c r="AF341" s="68"/>
      <c r="AG341" s="71"/>
      <c r="AH341" s="72"/>
      <c r="AI341" s="72"/>
      <c r="AJ341" s="72"/>
      <c r="AK341" s="72"/>
      <c r="AL341" s="72"/>
      <c r="AM341" s="72"/>
    </row>
    <row r="342" customHeight="1" spans="1:39">
      <c r="A342" s="67" t="s">
        <v>17189</v>
      </c>
      <c r="B342" s="67" t="s">
        <v>16511</v>
      </c>
      <c r="C342" s="67" t="s">
        <v>17190</v>
      </c>
      <c r="D342" s="67" t="s">
        <v>16404</v>
      </c>
      <c r="E342" s="67"/>
      <c r="F342" s="68">
        <v>15</v>
      </c>
      <c r="G342" s="69">
        <v>1</v>
      </c>
      <c r="H342" s="70">
        <f>SUMIFS(VENTAS[Cantidad],VENTAS[Código del producto Vendido],STOCK[[#This Row],[Code]])</f>
        <v>0</v>
      </c>
      <c r="I342" s="70">
        <f>STOCK[[#This Row],[Entradas]]-STOCK[[#This Row],[Salidas]]</f>
        <v>1</v>
      </c>
      <c r="J342" s="68">
        <f>STOCK[[#This Row],[Precio Final]]*10%</f>
        <v>1.5</v>
      </c>
      <c r="K342" s="71">
        <v>9</v>
      </c>
      <c r="L342" s="72">
        <v>0</v>
      </c>
      <c r="M342" s="72">
        <f>STOCK[[#This Row],[Costo Unitario (USD)]]+STOCK[[#This Row],[Costo Envío (USD)]]+STOCK[[#This Row],[Comisión 10%]]</f>
        <v>10.5</v>
      </c>
      <c r="N342" s="72">
        <f t="shared" si="14"/>
        <v>15.75</v>
      </c>
      <c r="O342" s="72">
        <f t="shared" si="15"/>
        <v>15</v>
      </c>
      <c r="P342" s="72">
        <f>STOCK[[#This Row],[Precio Final]]-STOCK[[#This Row],[Costo total]]</f>
        <v>4.5</v>
      </c>
      <c r="Q342" s="72">
        <f>STOCK[[#This Row],[Ganancia Unitaria]]*STOCK[[#This Row],[Salidas]]</f>
        <v>0</v>
      </c>
      <c r="R342" s="67"/>
      <c r="S342" s="67"/>
      <c r="T342" s="72"/>
      <c r="U342" s="72"/>
      <c r="V342" s="73"/>
      <c r="W342" s="67"/>
      <c r="X342" s="67"/>
      <c r="Y342" s="67"/>
      <c r="Z342" s="67"/>
      <c r="AA342" s="67"/>
      <c r="AB342" s="68"/>
      <c r="AC342" s="69"/>
      <c r="AD342" s="70"/>
      <c r="AE342" s="70"/>
      <c r="AF342" s="68"/>
      <c r="AG342" s="71"/>
      <c r="AH342" s="72"/>
      <c r="AI342" s="72"/>
      <c r="AJ342" s="72"/>
      <c r="AK342" s="72"/>
      <c r="AL342" s="72"/>
      <c r="AM342" s="72"/>
    </row>
    <row r="343" customHeight="1" spans="1:39">
      <c r="A343" s="67" t="s">
        <v>17191</v>
      </c>
      <c r="B343" s="67" t="s">
        <v>16934</v>
      </c>
      <c r="C343" s="67" t="s">
        <v>17060</v>
      </c>
      <c r="D343" s="67" t="s">
        <v>16962</v>
      </c>
      <c r="E343" s="67"/>
      <c r="F343" s="68">
        <v>15</v>
      </c>
      <c r="G343" s="69">
        <v>1</v>
      </c>
      <c r="H343" s="70">
        <f>SUMIFS(VENTAS[Cantidad],VENTAS[Código del producto Vendido],STOCK[[#This Row],[Code]])</f>
        <v>0</v>
      </c>
      <c r="I343" s="70">
        <f>STOCK[[#This Row],[Entradas]]-STOCK[[#This Row],[Salidas]]</f>
        <v>1</v>
      </c>
      <c r="J343" s="68">
        <f>STOCK[[#This Row],[Precio Final]]*10%</f>
        <v>1.5</v>
      </c>
      <c r="K343" s="71">
        <v>9</v>
      </c>
      <c r="L343" s="72">
        <v>0</v>
      </c>
      <c r="M343" s="72">
        <f>STOCK[[#This Row],[Costo Unitario (USD)]]+STOCK[[#This Row],[Costo Envío (USD)]]+STOCK[[#This Row],[Comisión 10%]]</f>
        <v>10.5</v>
      </c>
      <c r="N343" s="72">
        <f t="shared" si="14"/>
        <v>15.75</v>
      </c>
      <c r="O343" s="72">
        <f t="shared" si="15"/>
        <v>15</v>
      </c>
      <c r="P343" s="72">
        <f>STOCK[[#This Row],[Precio Final]]-STOCK[[#This Row],[Costo total]]</f>
        <v>4.5</v>
      </c>
      <c r="Q343" s="72">
        <f>STOCK[[#This Row],[Ganancia Unitaria]]*STOCK[[#This Row],[Salidas]]</f>
        <v>0</v>
      </c>
      <c r="R343" s="67"/>
      <c r="S343" s="67"/>
      <c r="T343" s="72"/>
      <c r="U343" s="72"/>
      <c r="V343" s="73"/>
      <c r="W343" s="67"/>
      <c r="X343" s="67"/>
      <c r="Y343" s="67"/>
      <c r="Z343" s="67"/>
      <c r="AA343" s="67"/>
      <c r="AB343" s="68"/>
      <c r="AC343" s="69"/>
      <c r="AD343" s="70"/>
      <c r="AE343" s="70"/>
      <c r="AF343" s="68"/>
      <c r="AG343" s="71"/>
      <c r="AH343" s="72"/>
      <c r="AI343" s="72"/>
      <c r="AJ343" s="72"/>
      <c r="AK343" s="72"/>
      <c r="AL343" s="72"/>
      <c r="AM343" s="72"/>
    </row>
    <row r="344" customHeight="1" spans="1:39">
      <c r="A344" s="67" t="s">
        <v>17192</v>
      </c>
      <c r="B344" s="67" t="s">
        <v>16960</v>
      </c>
      <c r="C344" s="67" t="s">
        <v>17193</v>
      </c>
      <c r="D344" s="67" t="s">
        <v>16583</v>
      </c>
      <c r="E344" s="67"/>
      <c r="F344" s="68">
        <v>25</v>
      </c>
      <c r="G344" s="69">
        <v>0</v>
      </c>
      <c r="H344" s="70">
        <f>SUMIFS(VENTAS[Cantidad],VENTAS[Código del producto Vendido],STOCK[[#This Row],[Code]])</f>
        <v>0</v>
      </c>
      <c r="I344" s="70">
        <f>STOCK[[#This Row],[Entradas]]-STOCK[[#This Row],[Salidas]]</f>
        <v>0</v>
      </c>
      <c r="J344" s="68">
        <f>STOCK[[#This Row],[Precio Final]]*10%</f>
        <v>2.5</v>
      </c>
      <c r="K344" s="71">
        <v>9</v>
      </c>
      <c r="L344" s="72">
        <v>0</v>
      </c>
      <c r="M344" s="72">
        <f>STOCK[[#This Row],[Costo Unitario (USD)]]+STOCK[[#This Row],[Costo Envío (USD)]]+STOCK[[#This Row],[Comisión 10%]]</f>
        <v>11.5</v>
      </c>
      <c r="N344" s="72">
        <f t="shared" si="14"/>
        <v>17.25</v>
      </c>
      <c r="O344" s="72">
        <f t="shared" si="15"/>
        <v>25</v>
      </c>
      <c r="P344" s="72">
        <f>STOCK[[#This Row],[Precio Final]]-STOCK[[#This Row],[Costo total]]</f>
        <v>13.5</v>
      </c>
      <c r="Q344" s="72">
        <f>STOCK[[#This Row],[Ganancia Unitaria]]*STOCK[[#This Row],[Salidas]]</f>
        <v>0</v>
      </c>
      <c r="R344" s="67"/>
      <c r="S344" s="67"/>
      <c r="T344" s="72"/>
      <c r="U344" s="72"/>
      <c r="V344" s="73"/>
      <c r="W344" s="67"/>
      <c r="X344" s="67"/>
      <c r="Y344" s="67"/>
      <c r="Z344" s="67"/>
      <c r="AA344" s="67"/>
      <c r="AB344" s="68"/>
      <c r="AC344" s="69"/>
      <c r="AD344" s="70"/>
      <c r="AE344" s="70"/>
      <c r="AF344" s="68"/>
      <c r="AG344" s="71"/>
      <c r="AH344" s="72"/>
      <c r="AI344" s="72"/>
      <c r="AJ344" s="72"/>
      <c r="AK344" s="72"/>
      <c r="AL344" s="72"/>
      <c r="AM344" s="72"/>
    </row>
    <row r="345" customHeight="1" spans="1:39">
      <c r="A345" s="67" t="s">
        <v>17194</v>
      </c>
      <c r="B345" s="67" t="s">
        <v>16934</v>
      </c>
      <c r="C345" s="67" t="s">
        <v>17195</v>
      </c>
      <c r="D345" s="67" t="s">
        <v>16583</v>
      </c>
      <c r="E345" s="67"/>
      <c r="F345" s="68">
        <v>18</v>
      </c>
      <c r="G345" s="69">
        <v>1</v>
      </c>
      <c r="H345" s="70">
        <f>SUMIFS(VENTAS[Cantidad],VENTAS[Código del producto Vendido],STOCK[[#This Row],[Code]])</f>
        <v>0</v>
      </c>
      <c r="I345" s="70">
        <f>STOCK[[#This Row],[Entradas]]-STOCK[[#This Row],[Salidas]]</f>
        <v>1</v>
      </c>
      <c r="J345" s="68">
        <f>STOCK[[#This Row],[Precio Final]]*10%</f>
        <v>1.8</v>
      </c>
      <c r="K345" s="71">
        <v>9</v>
      </c>
      <c r="L345" s="72">
        <v>0</v>
      </c>
      <c r="M345" s="72">
        <f>STOCK[[#This Row],[Costo Unitario (USD)]]+STOCK[[#This Row],[Costo Envío (USD)]]+STOCK[[#This Row],[Comisión 10%]]</f>
        <v>10.8</v>
      </c>
      <c r="N345" s="72">
        <f t="shared" si="14"/>
        <v>16.2</v>
      </c>
      <c r="O345" s="72">
        <f t="shared" si="15"/>
        <v>18</v>
      </c>
      <c r="P345" s="72">
        <f>STOCK[[#This Row],[Precio Final]]-STOCK[[#This Row],[Costo total]]</f>
        <v>7.2</v>
      </c>
      <c r="Q345" s="72">
        <f>STOCK[[#This Row],[Ganancia Unitaria]]*STOCK[[#This Row],[Salidas]]</f>
        <v>0</v>
      </c>
      <c r="R345" s="67"/>
      <c r="S345" s="67"/>
      <c r="T345" s="72"/>
      <c r="U345" s="72"/>
      <c r="V345" s="73"/>
      <c r="W345" s="67"/>
      <c r="X345" s="67"/>
      <c r="Y345" s="67"/>
      <c r="Z345" s="67"/>
      <c r="AA345" s="67"/>
      <c r="AB345" s="68"/>
      <c r="AC345" s="69"/>
      <c r="AD345" s="70"/>
      <c r="AE345" s="70"/>
      <c r="AF345" s="68"/>
      <c r="AG345" s="71"/>
      <c r="AH345" s="72"/>
      <c r="AI345" s="72"/>
      <c r="AJ345" s="72"/>
      <c r="AK345" s="72"/>
      <c r="AL345" s="72"/>
      <c r="AM345" s="72"/>
    </row>
    <row r="346" customHeight="1" spans="1:39">
      <c r="A346" s="67" t="s">
        <v>17196</v>
      </c>
      <c r="B346" s="67" t="s">
        <v>16511</v>
      </c>
      <c r="C346" s="67" t="s">
        <v>17197</v>
      </c>
      <c r="D346" s="67" t="s">
        <v>16404</v>
      </c>
      <c r="E346" s="67"/>
      <c r="F346" s="68">
        <v>18</v>
      </c>
      <c r="G346" s="69">
        <v>1</v>
      </c>
      <c r="H346" s="70">
        <f>SUMIFS(VENTAS[Cantidad],VENTAS[Código del producto Vendido],STOCK[[#This Row],[Code]])</f>
        <v>1</v>
      </c>
      <c r="I346" s="70">
        <f>STOCK[[#This Row],[Entradas]]-STOCK[[#This Row],[Salidas]]</f>
        <v>0</v>
      </c>
      <c r="J346" s="68">
        <f>STOCK[[#This Row],[Precio Final]]*10%</f>
        <v>1.8</v>
      </c>
      <c r="K346" s="71">
        <v>9</v>
      </c>
      <c r="L346" s="72">
        <v>0</v>
      </c>
      <c r="M346" s="72">
        <f>STOCK[[#This Row],[Costo Unitario (USD)]]+STOCK[[#This Row],[Costo Envío (USD)]]+STOCK[[#This Row],[Comisión 10%]]</f>
        <v>10.8</v>
      </c>
      <c r="N346" s="72">
        <f t="shared" si="14"/>
        <v>16.2</v>
      </c>
      <c r="O346" s="72">
        <f t="shared" si="15"/>
        <v>18</v>
      </c>
      <c r="P346" s="72">
        <f>STOCK[[#This Row],[Precio Final]]-STOCK[[#This Row],[Costo total]]</f>
        <v>7.2</v>
      </c>
      <c r="Q346" s="72">
        <f>STOCK[[#This Row],[Ganancia Unitaria]]*STOCK[[#This Row],[Salidas]]</f>
        <v>7.2</v>
      </c>
      <c r="R346" s="67"/>
      <c r="S346" s="67"/>
      <c r="T346" s="72"/>
      <c r="U346" s="72"/>
      <c r="V346" s="73"/>
      <c r="W346" s="67"/>
      <c r="X346" s="67"/>
      <c r="Y346" s="67"/>
      <c r="Z346" s="67"/>
      <c r="AA346" s="67"/>
      <c r="AB346" s="68"/>
      <c r="AC346" s="69"/>
      <c r="AD346" s="70"/>
      <c r="AE346" s="70"/>
      <c r="AF346" s="68"/>
      <c r="AG346" s="71"/>
      <c r="AH346" s="72"/>
      <c r="AI346" s="72"/>
      <c r="AJ346" s="72"/>
      <c r="AK346" s="72"/>
      <c r="AL346" s="72"/>
      <c r="AM346" s="72"/>
    </row>
    <row r="347" customHeight="1" spans="1:39">
      <c r="A347" s="67" t="s">
        <v>17198</v>
      </c>
      <c r="B347" s="67" t="s">
        <v>16511</v>
      </c>
      <c r="C347" s="67" t="s">
        <v>17199</v>
      </c>
      <c r="D347" s="67" t="s">
        <v>16408</v>
      </c>
      <c r="E347" s="67"/>
      <c r="F347" s="68">
        <v>20</v>
      </c>
      <c r="G347" s="69">
        <v>1</v>
      </c>
      <c r="H347" s="70">
        <f>SUMIFS(VENTAS[Cantidad],VENTAS[Código del producto Vendido],STOCK[[#This Row],[Code]])</f>
        <v>0</v>
      </c>
      <c r="I347" s="70">
        <f>STOCK[[#This Row],[Entradas]]-STOCK[[#This Row],[Salidas]]</f>
        <v>1</v>
      </c>
      <c r="J347" s="68">
        <f>STOCK[[#This Row],[Precio Final]]*10%</f>
        <v>2</v>
      </c>
      <c r="K347" s="71">
        <v>9</v>
      </c>
      <c r="L347" s="72">
        <v>0</v>
      </c>
      <c r="M347" s="72">
        <f>STOCK[[#This Row],[Costo Unitario (USD)]]+STOCK[[#This Row],[Costo Envío (USD)]]+STOCK[[#This Row],[Comisión 10%]]</f>
        <v>11</v>
      </c>
      <c r="N347" s="72">
        <f t="shared" si="14"/>
        <v>16.5</v>
      </c>
      <c r="O347" s="72">
        <f t="shared" si="15"/>
        <v>20</v>
      </c>
      <c r="P347" s="72">
        <f>STOCK[[#This Row],[Precio Final]]-STOCK[[#This Row],[Costo total]]</f>
        <v>9</v>
      </c>
      <c r="Q347" s="72">
        <f>STOCK[[#This Row],[Ganancia Unitaria]]*STOCK[[#This Row],[Salidas]]</f>
        <v>0</v>
      </c>
      <c r="R347" s="67"/>
      <c r="S347" s="67"/>
      <c r="T347" s="72"/>
      <c r="U347" s="72"/>
      <c r="V347" s="73"/>
      <c r="W347" s="67"/>
      <c r="X347" s="67"/>
      <c r="Y347" s="67"/>
      <c r="Z347" s="67"/>
      <c r="AA347" s="67"/>
      <c r="AB347" s="68"/>
      <c r="AC347" s="69"/>
      <c r="AD347" s="70"/>
      <c r="AE347" s="70"/>
      <c r="AF347" s="68"/>
      <c r="AG347" s="71"/>
      <c r="AH347" s="72"/>
      <c r="AI347" s="72"/>
      <c r="AJ347" s="72"/>
      <c r="AK347" s="72"/>
      <c r="AL347" s="72"/>
      <c r="AM347" s="72"/>
    </row>
    <row r="348" customHeight="1" spans="1:39">
      <c r="A348" s="67" t="s">
        <v>17200</v>
      </c>
      <c r="B348" s="67" t="s">
        <v>16498</v>
      </c>
      <c r="C348" s="67" t="s">
        <v>17052</v>
      </c>
      <c r="D348" s="67" t="s">
        <v>16396</v>
      </c>
      <c r="E348" s="67"/>
      <c r="F348" s="68">
        <v>25</v>
      </c>
      <c r="G348" s="69">
        <v>0</v>
      </c>
      <c r="H348" s="70">
        <f>SUMIFS(VENTAS[Cantidad],VENTAS[Código del producto Vendido],STOCK[[#This Row],[Code]])</f>
        <v>0</v>
      </c>
      <c r="I348" s="70">
        <f>STOCK[[#This Row],[Entradas]]-STOCK[[#This Row],[Salidas]]</f>
        <v>0</v>
      </c>
      <c r="J348" s="68">
        <f>STOCK[[#This Row],[Precio Final]]*10%</f>
        <v>2.5</v>
      </c>
      <c r="K348" s="71">
        <v>9</v>
      </c>
      <c r="L348" s="72">
        <v>0</v>
      </c>
      <c r="M348" s="72">
        <f>STOCK[[#This Row],[Costo Unitario (USD)]]+STOCK[[#This Row],[Costo Envío (USD)]]+STOCK[[#This Row],[Comisión 10%]]</f>
        <v>11.5</v>
      </c>
      <c r="N348" s="72">
        <f t="shared" si="14"/>
        <v>17.25</v>
      </c>
      <c r="O348" s="72">
        <f t="shared" si="15"/>
        <v>25</v>
      </c>
      <c r="P348" s="72">
        <f>STOCK[[#This Row],[Precio Final]]-STOCK[[#This Row],[Costo total]]</f>
        <v>13.5</v>
      </c>
      <c r="Q348" s="72">
        <f>STOCK[[#This Row],[Ganancia Unitaria]]*STOCK[[#This Row],[Salidas]]</f>
        <v>0</v>
      </c>
      <c r="R348" s="67"/>
      <c r="S348" s="67"/>
      <c r="T348" s="72"/>
      <c r="U348" s="72"/>
      <c r="V348" s="73"/>
      <c r="W348" s="67"/>
      <c r="X348" s="67"/>
      <c r="Y348" s="67"/>
      <c r="Z348" s="67"/>
      <c r="AA348" s="67"/>
      <c r="AB348" s="68"/>
      <c r="AC348" s="69"/>
      <c r="AD348" s="70"/>
      <c r="AE348" s="70"/>
      <c r="AF348" s="68"/>
      <c r="AG348" s="71"/>
      <c r="AH348" s="72"/>
      <c r="AI348" s="72"/>
      <c r="AJ348" s="72"/>
      <c r="AK348" s="72"/>
      <c r="AL348" s="72"/>
      <c r="AM348" s="72"/>
    </row>
    <row r="349" customHeight="1" spans="1:39">
      <c r="A349" s="67" t="s">
        <v>17201</v>
      </c>
      <c r="B349" s="67" t="s">
        <v>16447</v>
      </c>
      <c r="C349" s="67" t="s">
        <v>16948</v>
      </c>
      <c r="D349" s="67" t="s">
        <v>16408</v>
      </c>
      <c r="E349" s="67"/>
      <c r="F349" s="68">
        <v>15</v>
      </c>
      <c r="G349" s="69">
        <v>1</v>
      </c>
      <c r="H349" s="70">
        <f>SUMIFS(VENTAS[Cantidad],VENTAS[Código del producto Vendido],STOCK[[#This Row],[Code]])</f>
        <v>0</v>
      </c>
      <c r="I349" s="70">
        <f>STOCK[[#This Row],[Entradas]]-STOCK[[#This Row],[Salidas]]</f>
        <v>1</v>
      </c>
      <c r="J349" s="68">
        <f>STOCK[[#This Row],[Precio Final]]*10%</f>
        <v>1.5</v>
      </c>
      <c r="K349" s="71">
        <v>9</v>
      </c>
      <c r="L349" s="72">
        <v>0</v>
      </c>
      <c r="M349" s="72">
        <f>STOCK[[#This Row],[Costo Unitario (USD)]]+STOCK[[#This Row],[Costo Envío (USD)]]+STOCK[[#This Row],[Comisión 10%]]</f>
        <v>10.5</v>
      </c>
      <c r="N349" s="72">
        <f t="shared" si="14"/>
        <v>15.75</v>
      </c>
      <c r="O349" s="72">
        <f t="shared" si="15"/>
        <v>15</v>
      </c>
      <c r="P349" s="72">
        <f>STOCK[[#This Row],[Precio Final]]-STOCK[[#This Row],[Costo total]]</f>
        <v>4.5</v>
      </c>
      <c r="Q349" s="72">
        <f>STOCK[[#This Row],[Ganancia Unitaria]]*STOCK[[#This Row],[Salidas]]</f>
        <v>0</v>
      </c>
      <c r="R349" s="67"/>
      <c r="S349" s="67"/>
      <c r="T349" s="72"/>
      <c r="U349" s="72"/>
      <c r="V349" s="73"/>
      <c r="W349" s="67"/>
      <c r="X349" s="67"/>
      <c r="Y349" s="67"/>
      <c r="Z349" s="67"/>
      <c r="AA349" s="67"/>
      <c r="AB349" s="68"/>
      <c r="AC349" s="69"/>
      <c r="AD349" s="70"/>
      <c r="AE349" s="70"/>
      <c r="AF349" s="68"/>
      <c r="AG349" s="71"/>
      <c r="AH349" s="72"/>
      <c r="AI349" s="72"/>
      <c r="AJ349" s="72"/>
      <c r="AK349" s="72"/>
      <c r="AL349" s="72"/>
      <c r="AM349" s="72"/>
    </row>
    <row r="350" customHeight="1" spans="1:39">
      <c r="A350" s="67" t="s">
        <v>17202</v>
      </c>
      <c r="B350" s="67" t="s">
        <v>16461</v>
      </c>
      <c r="C350" s="67" t="s">
        <v>17203</v>
      </c>
      <c r="D350" s="67" t="s">
        <v>16475</v>
      </c>
      <c r="E350" s="67"/>
      <c r="F350" s="68">
        <v>20</v>
      </c>
      <c r="G350" s="69">
        <v>1</v>
      </c>
      <c r="H350" s="70">
        <f>SUMIFS(VENTAS[Cantidad],VENTAS[Código del producto Vendido],STOCK[[#This Row],[Code]])</f>
        <v>0</v>
      </c>
      <c r="I350" s="70">
        <f>STOCK[[#This Row],[Entradas]]-STOCK[[#This Row],[Salidas]]</f>
        <v>1</v>
      </c>
      <c r="J350" s="68">
        <f>STOCK[[#This Row],[Precio Final]]*10%</f>
        <v>2</v>
      </c>
      <c r="K350" s="71">
        <v>9</v>
      </c>
      <c r="L350" s="72">
        <v>0</v>
      </c>
      <c r="M350" s="72">
        <f>STOCK[[#This Row],[Costo Unitario (USD)]]+STOCK[[#This Row],[Costo Envío (USD)]]+STOCK[[#This Row],[Comisión 10%]]</f>
        <v>11</v>
      </c>
      <c r="N350" s="72">
        <f t="shared" si="14"/>
        <v>16.5</v>
      </c>
      <c r="O350" s="72">
        <f t="shared" si="15"/>
        <v>20</v>
      </c>
      <c r="P350" s="72">
        <f>STOCK[[#This Row],[Precio Final]]-STOCK[[#This Row],[Costo total]]</f>
        <v>9</v>
      </c>
      <c r="Q350" s="72">
        <f>STOCK[[#This Row],[Ganancia Unitaria]]*STOCK[[#This Row],[Salidas]]</f>
        <v>0</v>
      </c>
      <c r="R350" s="67"/>
      <c r="S350" s="67"/>
      <c r="T350" s="72"/>
      <c r="U350" s="72"/>
      <c r="V350" s="73"/>
      <c r="W350" s="67"/>
      <c r="X350" s="67"/>
      <c r="Y350" s="67"/>
      <c r="Z350" s="67"/>
      <c r="AA350" s="67"/>
      <c r="AB350" s="68"/>
      <c r="AC350" s="69"/>
      <c r="AD350" s="70"/>
      <c r="AE350" s="70"/>
      <c r="AF350" s="68"/>
      <c r="AG350" s="71"/>
      <c r="AH350" s="72"/>
      <c r="AI350" s="72"/>
      <c r="AJ350" s="72"/>
      <c r="AK350" s="72"/>
      <c r="AL350" s="72"/>
      <c r="AM350" s="72"/>
    </row>
    <row r="351" customHeight="1" spans="1:39">
      <c r="A351" s="67" t="s">
        <v>17204</v>
      </c>
      <c r="B351" s="67" t="s">
        <v>16511</v>
      </c>
      <c r="C351" s="67" t="s">
        <v>17205</v>
      </c>
      <c r="D351" s="67" t="s">
        <v>16404</v>
      </c>
      <c r="E351" s="67"/>
      <c r="F351" s="68">
        <v>18</v>
      </c>
      <c r="G351" s="69">
        <v>2</v>
      </c>
      <c r="H351" s="70">
        <f>SUMIFS(VENTAS[Cantidad],VENTAS[Código del producto Vendido],STOCK[[#This Row],[Code]])</f>
        <v>0</v>
      </c>
      <c r="I351" s="70">
        <f>STOCK[[#This Row],[Entradas]]-STOCK[[#This Row],[Salidas]]</f>
        <v>2</v>
      </c>
      <c r="J351" s="68">
        <f>STOCK[[#This Row],[Precio Final]]*10%</f>
        <v>1.8</v>
      </c>
      <c r="K351" s="71">
        <v>9</v>
      </c>
      <c r="L351" s="72">
        <v>0</v>
      </c>
      <c r="M351" s="72">
        <f>STOCK[[#This Row],[Costo Unitario (USD)]]+STOCK[[#This Row],[Costo Envío (USD)]]+STOCK[[#This Row],[Comisión 10%]]</f>
        <v>10.8</v>
      </c>
      <c r="N351" s="72">
        <f t="shared" si="14"/>
        <v>16.2</v>
      </c>
      <c r="O351" s="72">
        <f t="shared" si="15"/>
        <v>18</v>
      </c>
      <c r="P351" s="72">
        <f>STOCK[[#This Row],[Precio Final]]-STOCK[[#This Row],[Costo total]]</f>
        <v>7.2</v>
      </c>
      <c r="Q351" s="72">
        <f>STOCK[[#This Row],[Ganancia Unitaria]]*STOCK[[#This Row],[Salidas]]</f>
        <v>0</v>
      </c>
      <c r="R351" s="67"/>
      <c r="S351" s="67"/>
      <c r="T351" s="72"/>
      <c r="U351" s="72"/>
      <c r="V351" s="73"/>
      <c r="W351" s="67"/>
      <c r="X351" s="67"/>
      <c r="Y351" s="67"/>
      <c r="Z351" s="67"/>
      <c r="AA351" s="67"/>
      <c r="AB351" s="68"/>
      <c r="AC351" s="69"/>
      <c r="AD351" s="70"/>
      <c r="AE351" s="70"/>
      <c r="AF351" s="68"/>
      <c r="AG351" s="71"/>
      <c r="AH351" s="72"/>
      <c r="AI351" s="72"/>
      <c r="AJ351" s="72"/>
      <c r="AK351" s="72"/>
      <c r="AL351" s="72"/>
      <c r="AM351" s="72"/>
    </row>
    <row r="352" customHeight="1" spans="1:39">
      <c r="A352" s="67" t="s">
        <v>17206</v>
      </c>
      <c r="B352" s="67" t="s">
        <v>16511</v>
      </c>
      <c r="C352" s="67" t="s">
        <v>17207</v>
      </c>
      <c r="D352" s="67" t="s">
        <v>16408</v>
      </c>
      <c r="E352" s="67"/>
      <c r="F352" s="68">
        <v>18</v>
      </c>
      <c r="G352" s="69">
        <v>2</v>
      </c>
      <c r="H352" s="70">
        <f>SUMIFS(VENTAS[Cantidad],VENTAS[Código del producto Vendido],STOCK[[#This Row],[Code]])</f>
        <v>0</v>
      </c>
      <c r="I352" s="70">
        <v>0</v>
      </c>
      <c r="J352" s="68">
        <f>STOCK[[#This Row],[Precio Final]]*10%</f>
        <v>1.8</v>
      </c>
      <c r="K352" s="71">
        <v>9</v>
      </c>
      <c r="L352" s="72">
        <v>0</v>
      </c>
      <c r="M352" s="72">
        <f>STOCK[[#This Row],[Costo Unitario (USD)]]+STOCK[[#This Row],[Costo Envío (USD)]]+STOCK[[#This Row],[Comisión 10%]]</f>
        <v>10.8</v>
      </c>
      <c r="N352" s="72">
        <f t="shared" si="14"/>
        <v>16.2</v>
      </c>
      <c r="O352" s="72">
        <f t="shared" si="15"/>
        <v>18</v>
      </c>
      <c r="P352" s="72">
        <f>STOCK[[#This Row],[Precio Final]]-STOCK[[#This Row],[Costo total]]</f>
        <v>7.2</v>
      </c>
      <c r="Q352" s="72">
        <f>STOCK[[#This Row],[Ganancia Unitaria]]*STOCK[[#This Row],[Salidas]]</f>
        <v>0</v>
      </c>
      <c r="R352" s="67"/>
      <c r="S352" s="67"/>
      <c r="T352" s="72"/>
      <c r="U352" s="72"/>
      <c r="V352" s="73"/>
      <c r="W352" s="67"/>
      <c r="X352" s="67"/>
      <c r="Y352" s="67"/>
      <c r="Z352" s="67"/>
      <c r="AA352" s="67"/>
      <c r="AB352" s="68"/>
      <c r="AC352" s="69"/>
      <c r="AD352" s="70"/>
      <c r="AE352" s="70"/>
      <c r="AF352" s="68"/>
      <c r="AG352" s="71"/>
      <c r="AH352" s="72"/>
      <c r="AI352" s="72"/>
      <c r="AJ352" s="72"/>
      <c r="AK352" s="72"/>
      <c r="AL352" s="72"/>
      <c r="AM352" s="72"/>
    </row>
    <row r="353" customHeight="1" spans="1:39">
      <c r="A353" s="67" t="s">
        <v>17208</v>
      </c>
      <c r="B353" s="67" t="s">
        <v>16461</v>
      </c>
      <c r="C353" s="67" t="s">
        <v>17209</v>
      </c>
      <c r="D353" s="67" t="s">
        <v>16475</v>
      </c>
      <c r="E353" s="67"/>
      <c r="F353" s="68">
        <v>20</v>
      </c>
      <c r="G353" s="69">
        <v>1</v>
      </c>
      <c r="H353" s="70">
        <f>SUMIFS(VENTAS[Cantidad],VENTAS[Código del producto Vendido],STOCK[[#This Row],[Code]])</f>
        <v>0</v>
      </c>
      <c r="I353" s="70">
        <f>STOCK[[#This Row],[Entradas]]-STOCK[[#This Row],[Salidas]]</f>
        <v>1</v>
      </c>
      <c r="J353" s="68">
        <f>STOCK[[#This Row],[Precio Final]]*10%</f>
        <v>2</v>
      </c>
      <c r="K353" s="71">
        <v>9</v>
      </c>
      <c r="L353" s="72">
        <v>0</v>
      </c>
      <c r="M353" s="72">
        <f>STOCK[[#This Row],[Costo Unitario (USD)]]+STOCK[[#This Row],[Costo Envío (USD)]]+STOCK[[#This Row],[Comisión 10%]]</f>
        <v>11</v>
      </c>
      <c r="N353" s="72">
        <f t="shared" si="14"/>
        <v>16.5</v>
      </c>
      <c r="O353" s="72">
        <f t="shared" si="15"/>
        <v>20</v>
      </c>
      <c r="P353" s="72">
        <f>STOCK[[#This Row],[Precio Final]]-STOCK[[#This Row],[Costo total]]</f>
        <v>9</v>
      </c>
      <c r="Q353" s="72">
        <f>STOCK[[#This Row],[Ganancia Unitaria]]*STOCK[[#This Row],[Salidas]]</f>
        <v>0</v>
      </c>
      <c r="R353" s="67"/>
      <c r="S353" s="67"/>
      <c r="T353" s="72"/>
      <c r="U353" s="72"/>
      <c r="V353" s="73"/>
      <c r="W353" s="67"/>
      <c r="X353" s="67"/>
      <c r="Y353" s="67"/>
      <c r="Z353" s="67"/>
      <c r="AA353" s="67"/>
      <c r="AB353" s="68"/>
      <c r="AC353" s="69"/>
      <c r="AD353" s="70"/>
      <c r="AE353" s="70"/>
      <c r="AF353" s="68"/>
      <c r="AG353" s="71"/>
      <c r="AH353" s="72"/>
      <c r="AI353" s="72"/>
      <c r="AJ353" s="72"/>
      <c r="AK353" s="72"/>
      <c r="AL353" s="72"/>
      <c r="AM353" s="72"/>
    </row>
    <row r="354" customHeight="1" spans="1:39">
      <c r="A354" s="67" t="s">
        <v>17210</v>
      </c>
      <c r="B354" s="67" t="s">
        <v>16511</v>
      </c>
      <c r="C354" s="67" t="s">
        <v>17211</v>
      </c>
      <c r="D354" s="67" t="s">
        <v>16404</v>
      </c>
      <c r="E354" s="67"/>
      <c r="F354" s="68">
        <v>18</v>
      </c>
      <c r="G354" s="69">
        <v>1</v>
      </c>
      <c r="H354" s="70">
        <f>SUMIFS(VENTAS[Cantidad],VENTAS[Código del producto Vendido],STOCK[[#This Row],[Code]])</f>
        <v>0</v>
      </c>
      <c r="I354" s="70">
        <f>STOCK[[#This Row],[Entradas]]-STOCK[[#This Row],[Salidas]]</f>
        <v>1</v>
      </c>
      <c r="J354" s="68">
        <f>STOCK[[#This Row],[Precio Final]]*10%</f>
        <v>1.8</v>
      </c>
      <c r="K354" s="71">
        <v>9</v>
      </c>
      <c r="L354" s="72">
        <v>0</v>
      </c>
      <c r="M354" s="72">
        <f>STOCK[[#This Row],[Costo Unitario (USD)]]+STOCK[[#This Row],[Costo Envío (USD)]]+STOCK[[#This Row],[Comisión 10%]]</f>
        <v>10.8</v>
      </c>
      <c r="N354" s="72">
        <f t="shared" si="14"/>
        <v>16.2</v>
      </c>
      <c r="O354" s="72">
        <f t="shared" si="15"/>
        <v>18</v>
      </c>
      <c r="P354" s="72">
        <f>STOCK[[#This Row],[Precio Final]]-STOCK[[#This Row],[Costo total]]</f>
        <v>7.2</v>
      </c>
      <c r="Q354" s="72">
        <f>STOCK[[#This Row],[Ganancia Unitaria]]*STOCK[[#This Row],[Salidas]]</f>
        <v>0</v>
      </c>
      <c r="R354" s="67"/>
      <c r="S354" s="67"/>
      <c r="T354" s="72"/>
      <c r="U354" s="72"/>
      <c r="V354" s="73"/>
      <c r="W354" s="67"/>
      <c r="X354" s="67"/>
      <c r="Y354" s="67"/>
      <c r="Z354" s="67"/>
      <c r="AA354" s="67"/>
      <c r="AB354" s="68"/>
      <c r="AC354" s="69"/>
      <c r="AD354" s="70"/>
      <c r="AE354" s="70"/>
      <c r="AF354" s="68"/>
      <c r="AG354" s="71"/>
      <c r="AH354" s="72"/>
      <c r="AI354" s="72"/>
      <c r="AJ354" s="72"/>
      <c r="AK354" s="72"/>
      <c r="AL354" s="72"/>
      <c r="AM354" s="72"/>
    </row>
    <row r="355" customHeight="1" spans="1:39">
      <c r="A355" s="67" t="s">
        <v>17212</v>
      </c>
      <c r="B355" s="67" t="s">
        <v>16511</v>
      </c>
      <c r="C355" s="67" t="s">
        <v>17213</v>
      </c>
      <c r="D355" s="67" t="s">
        <v>16404</v>
      </c>
      <c r="E355" s="67"/>
      <c r="F355" s="68">
        <v>25</v>
      </c>
      <c r="G355" s="69">
        <v>1</v>
      </c>
      <c r="H355" s="70">
        <f>SUMIFS(VENTAS[Cantidad],VENTAS[Código del producto Vendido],STOCK[[#This Row],[Code]])</f>
        <v>0</v>
      </c>
      <c r="I355" s="70">
        <f>STOCK[[#This Row],[Entradas]]-STOCK[[#This Row],[Salidas]]</f>
        <v>1</v>
      </c>
      <c r="J355" s="68">
        <f>STOCK[[#This Row],[Precio Final]]*10%</f>
        <v>2.5</v>
      </c>
      <c r="K355" s="71">
        <v>9</v>
      </c>
      <c r="L355" s="72">
        <v>5</v>
      </c>
      <c r="M355" s="72">
        <f>STOCK[[#This Row],[Costo Unitario (USD)]]+STOCK[[#This Row],[Costo Envío (USD)]]+STOCK[[#This Row],[Comisión 10%]]</f>
        <v>16.5</v>
      </c>
      <c r="N355" s="72">
        <f t="shared" si="14"/>
        <v>24.75</v>
      </c>
      <c r="O355" s="72">
        <f t="shared" si="15"/>
        <v>25</v>
      </c>
      <c r="P355" s="72">
        <f>STOCK[[#This Row],[Precio Final]]-STOCK[[#This Row],[Costo total]]</f>
        <v>8.5</v>
      </c>
      <c r="Q355" s="72">
        <f>STOCK[[#This Row],[Ganancia Unitaria]]*STOCK[[#This Row],[Salidas]]</f>
        <v>0</v>
      </c>
      <c r="R355" s="67"/>
      <c r="S355" s="67"/>
      <c r="T355" s="72"/>
      <c r="U355" s="72"/>
      <c r="V355" s="73"/>
      <c r="W355" s="67"/>
      <c r="X355" s="67"/>
      <c r="Y355" s="67"/>
      <c r="Z355" s="67"/>
      <c r="AA355" s="67"/>
      <c r="AB355" s="68"/>
      <c r="AC355" s="69"/>
      <c r="AD355" s="70"/>
      <c r="AE355" s="70"/>
      <c r="AF355" s="68"/>
      <c r="AG355" s="71"/>
      <c r="AH355" s="72"/>
      <c r="AI355" s="72"/>
      <c r="AJ355" s="72"/>
      <c r="AK355" s="72"/>
      <c r="AL355" s="72"/>
      <c r="AM355" s="72"/>
    </row>
    <row r="356" customHeight="1" spans="1:39">
      <c r="A356" s="67" t="s">
        <v>17214</v>
      </c>
      <c r="B356" s="67" t="s">
        <v>16447</v>
      </c>
      <c r="C356" s="67" t="s">
        <v>17047</v>
      </c>
      <c r="D356" s="67" t="s">
        <v>16408</v>
      </c>
      <c r="E356" s="67"/>
      <c r="F356" s="68">
        <v>25</v>
      </c>
      <c r="G356" s="69">
        <v>1</v>
      </c>
      <c r="H356" s="70">
        <f>SUMIFS(VENTAS[Cantidad],VENTAS[Código del producto Vendido],STOCK[[#This Row],[Code]])</f>
        <v>0</v>
      </c>
      <c r="I356" s="70">
        <f>STOCK[[#This Row],[Entradas]]-STOCK[[#This Row],[Salidas]]</f>
        <v>1</v>
      </c>
      <c r="J356" s="68">
        <f>STOCK[[#This Row],[Precio Final]]*10%</f>
        <v>2.5</v>
      </c>
      <c r="K356" s="71">
        <v>9</v>
      </c>
      <c r="L356" s="72">
        <v>5</v>
      </c>
      <c r="M356" s="72">
        <f>STOCK[[#This Row],[Costo Unitario (USD)]]+STOCK[[#This Row],[Costo Envío (USD)]]+STOCK[[#This Row],[Comisión 10%]]</f>
        <v>16.5</v>
      </c>
      <c r="N356" s="72">
        <f t="shared" si="14"/>
        <v>24.75</v>
      </c>
      <c r="O356" s="72">
        <f t="shared" si="15"/>
        <v>25</v>
      </c>
      <c r="P356" s="72">
        <f>STOCK[[#This Row],[Precio Final]]-STOCK[[#This Row],[Costo total]]</f>
        <v>8.5</v>
      </c>
      <c r="Q356" s="72">
        <f>STOCK[[#This Row],[Ganancia Unitaria]]*STOCK[[#This Row],[Salidas]]</f>
        <v>0</v>
      </c>
      <c r="R356" s="67"/>
      <c r="S356" s="67"/>
      <c r="T356" s="72"/>
      <c r="U356" s="72"/>
      <c r="V356" s="73">
        <v>20</v>
      </c>
      <c r="W356" s="67"/>
      <c r="X356" s="67"/>
      <c r="Y356" s="67"/>
      <c r="Z356" s="67"/>
      <c r="AA356" s="67"/>
      <c r="AB356" s="68"/>
      <c r="AC356" s="69"/>
      <c r="AD356" s="70"/>
      <c r="AE356" s="70"/>
      <c r="AF356" s="68"/>
      <c r="AG356" s="71"/>
      <c r="AH356" s="72"/>
      <c r="AI356" s="72"/>
      <c r="AJ356" s="72"/>
      <c r="AK356" s="72"/>
      <c r="AL356" s="72"/>
      <c r="AM356" s="72"/>
    </row>
    <row r="357" customHeight="1" spans="1:39">
      <c r="A357" s="67" t="s">
        <v>17215</v>
      </c>
      <c r="B357" s="67" t="s">
        <v>16447</v>
      </c>
      <c r="C357" s="67" t="s">
        <v>17216</v>
      </c>
      <c r="D357" s="67" t="s">
        <v>16404</v>
      </c>
      <c r="E357" s="67"/>
      <c r="F357" s="68">
        <v>35</v>
      </c>
      <c r="G357" s="69">
        <v>1</v>
      </c>
      <c r="H357" s="70">
        <f>SUMIFS(VENTAS[Cantidad],VENTAS[Código del producto Vendido],STOCK[[#This Row],[Code]])</f>
        <v>1</v>
      </c>
      <c r="I357" s="70">
        <f>STOCK[[#This Row],[Entradas]]-STOCK[[#This Row],[Salidas]]</f>
        <v>0</v>
      </c>
      <c r="J357" s="68">
        <f>STOCK[[#This Row],[Precio Final]]*10%</f>
        <v>3.5</v>
      </c>
      <c r="K357" s="71">
        <v>9</v>
      </c>
      <c r="L357" s="72">
        <v>5</v>
      </c>
      <c r="M357" s="72">
        <f>STOCK[[#This Row],[Costo Unitario (USD)]]+STOCK[[#This Row],[Costo Envío (USD)]]+STOCK[[#This Row],[Comisión 10%]]</f>
        <v>17.5</v>
      </c>
      <c r="N357" s="72">
        <f t="shared" si="14"/>
        <v>26.25</v>
      </c>
      <c r="O357" s="72">
        <f t="shared" si="15"/>
        <v>35</v>
      </c>
      <c r="P357" s="72">
        <f>STOCK[[#This Row],[Precio Final]]-STOCK[[#This Row],[Costo total]]</f>
        <v>17.5</v>
      </c>
      <c r="Q357" s="72">
        <f>STOCK[[#This Row],[Ganancia Unitaria]]*STOCK[[#This Row],[Salidas]]</f>
        <v>17.5</v>
      </c>
      <c r="R357" s="67"/>
      <c r="S357" s="67"/>
      <c r="T357" s="72"/>
      <c r="U357" s="72"/>
      <c r="V357" s="73"/>
      <c r="W357" s="67"/>
      <c r="X357" s="67"/>
      <c r="Y357" s="67"/>
      <c r="Z357" s="67"/>
      <c r="AA357" s="67"/>
      <c r="AB357" s="68"/>
      <c r="AC357" s="69"/>
      <c r="AD357" s="70"/>
      <c r="AE357" s="70"/>
      <c r="AF357" s="68"/>
      <c r="AG357" s="71"/>
      <c r="AH357" s="72"/>
      <c r="AI357" s="72"/>
      <c r="AJ357" s="72"/>
      <c r="AK357" s="72"/>
      <c r="AL357" s="72"/>
      <c r="AM357" s="72"/>
    </row>
    <row r="358" customHeight="1" spans="1:39">
      <c r="A358" s="67" t="s">
        <v>17217</v>
      </c>
      <c r="B358" s="67" t="s">
        <v>16934</v>
      </c>
      <c r="C358" s="67" t="s">
        <v>17218</v>
      </c>
      <c r="D358" s="67" t="s">
        <v>16583</v>
      </c>
      <c r="E358" s="67"/>
      <c r="F358" s="68">
        <v>15</v>
      </c>
      <c r="G358" s="69">
        <v>1</v>
      </c>
      <c r="H358" s="70">
        <f>SUMIFS(VENTAS[Cantidad],VENTAS[Código del producto Vendido],STOCK[[#This Row],[Code]])</f>
        <v>0</v>
      </c>
      <c r="I358" s="70">
        <f>STOCK[[#This Row],[Entradas]]-STOCK[[#This Row],[Salidas]]</f>
        <v>1</v>
      </c>
      <c r="J358" s="68">
        <f>STOCK[[#This Row],[Precio Final]]*10%</f>
        <v>1.5</v>
      </c>
      <c r="K358" s="71">
        <v>9</v>
      </c>
      <c r="L358" s="72">
        <v>5</v>
      </c>
      <c r="M358" s="72">
        <f>STOCK[[#This Row],[Costo Unitario (USD)]]+STOCK[[#This Row],[Costo Envío (USD)]]+STOCK[[#This Row],[Comisión 10%]]</f>
        <v>15.5</v>
      </c>
      <c r="N358" s="72">
        <f t="shared" si="14"/>
        <v>23.25</v>
      </c>
      <c r="O358" s="72">
        <f t="shared" si="15"/>
        <v>15</v>
      </c>
      <c r="P358" s="72">
        <f>STOCK[[#This Row],[Precio Final]]-STOCK[[#This Row],[Costo total]]</f>
        <v>-0.5</v>
      </c>
      <c r="Q358" s="72">
        <f>STOCK[[#This Row],[Ganancia Unitaria]]*STOCK[[#This Row],[Salidas]]</f>
        <v>0</v>
      </c>
      <c r="R358" s="67"/>
      <c r="S358" s="67"/>
      <c r="T358" s="72"/>
      <c r="U358" s="72"/>
      <c r="V358" s="73"/>
      <c r="W358" s="67"/>
      <c r="X358" s="67"/>
      <c r="Y358" s="67"/>
      <c r="Z358" s="67"/>
      <c r="AA358" s="67"/>
      <c r="AB358" s="68"/>
      <c r="AC358" s="69"/>
      <c r="AD358" s="70"/>
      <c r="AE358" s="70"/>
      <c r="AF358" s="68"/>
      <c r="AG358" s="71"/>
      <c r="AH358" s="72"/>
      <c r="AI358" s="72"/>
      <c r="AJ358" s="72"/>
      <c r="AK358" s="72"/>
      <c r="AL358" s="72"/>
      <c r="AM358" s="72"/>
    </row>
    <row r="359" customHeight="1" spans="1:39">
      <c r="A359" s="67" t="s">
        <v>17219</v>
      </c>
      <c r="B359" s="67" t="s">
        <v>16522</v>
      </c>
      <c r="C359" s="67" t="s">
        <v>17220</v>
      </c>
      <c r="D359" s="67" t="s">
        <v>17221</v>
      </c>
      <c r="E359" s="67"/>
      <c r="F359" s="68">
        <v>35</v>
      </c>
      <c r="G359" s="69">
        <v>2</v>
      </c>
      <c r="H359" s="70">
        <f>SUMIFS(VENTAS[Cantidad],VENTAS[Código del producto Vendido],STOCK[[#This Row],[Code]])</f>
        <v>0</v>
      </c>
      <c r="I359" s="70">
        <f>STOCK[[#This Row],[Entradas]]-STOCK[[#This Row],[Salidas]]</f>
        <v>2</v>
      </c>
      <c r="J359" s="68">
        <f>STOCK[[#This Row],[Precio Final]]*10%</f>
        <v>3.5</v>
      </c>
      <c r="K359" s="71">
        <v>9</v>
      </c>
      <c r="L359" s="72">
        <v>5</v>
      </c>
      <c r="M359" s="72">
        <f>STOCK[[#This Row],[Costo Unitario (USD)]]+STOCK[[#This Row],[Costo Envío (USD)]]+STOCK[[#This Row],[Comisión 10%]]</f>
        <v>17.5</v>
      </c>
      <c r="N359" s="72">
        <f t="shared" si="14"/>
        <v>26.25</v>
      </c>
      <c r="O359" s="72">
        <f t="shared" si="15"/>
        <v>35</v>
      </c>
      <c r="P359" s="72">
        <f>STOCK[[#This Row],[Precio Final]]-STOCK[[#This Row],[Costo total]]</f>
        <v>17.5</v>
      </c>
      <c r="Q359" s="72">
        <f>STOCK[[#This Row],[Ganancia Unitaria]]*STOCK[[#This Row],[Salidas]]</f>
        <v>0</v>
      </c>
      <c r="R359" s="67"/>
      <c r="S359" s="67"/>
      <c r="T359" s="72"/>
      <c r="U359" s="72"/>
      <c r="V359" s="73"/>
      <c r="W359" s="67"/>
      <c r="X359" s="67"/>
      <c r="Y359" s="67"/>
      <c r="Z359" s="67"/>
      <c r="AA359" s="67"/>
      <c r="AB359" s="68"/>
      <c r="AC359" s="69"/>
      <c r="AD359" s="70"/>
      <c r="AE359" s="70"/>
      <c r="AF359" s="68"/>
      <c r="AG359" s="71"/>
      <c r="AH359" s="72"/>
      <c r="AI359" s="72"/>
      <c r="AJ359" s="72"/>
      <c r="AK359" s="72"/>
      <c r="AL359" s="72"/>
      <c r="AM359" s="72"/>
    </row>
    <row r="360" customHeight="1" spans="1:39">
      <c r="A360" s="67" t="s">
        <v>17222</v>
      </c>
      <c r="B360" s="67" t="s">
        <v>16461</v>
      </c>
      <c r="C360" s="67" t="s">
        <v>17049</v>
      </c>
      <c r="D360" s="67" t="s">
        <v>16992</v>
      </c>
      <c r="E360" s="67"/>
      <c r="F360" s="68">
        <v>15</v>
      </c>
      <c r="G360" s="69">
        <v>1</v>
      </c>
      <c r="H360" s="70">
        <f>SUMIFS(VENTAS[Cantidad],VENTAS[Código del producto Vendido],STOCK[[#This Row],[Code]])</f>
        <v>0</v>
      </c>
      <c r="I360" s="70">
        <f>STOCK[[#This Row],[Entradas]]-STOCK[[#This Row],[Salidas]]</f>
        <v>1</v>
      </c>
      <c r="J360" s="68">
        <f>STOCK[[#This Row],[Precio Final]]*10%</f>
        <v>1.5</v>
      </c>
      <c r="K360" s="71">
        <v>9</v>
      </c>
      <c r="L360" s="72">
        <v>5</v>
      </c>
      <c r="M360" s="72">
        <f>STOCK[[#This Row],[Costo Unitario (USD)]]+STOCK[[#This Row],[Costo Envío (USD)]]+STOCK[[#This Row],[Comisión 10%]]</f>
        <v>15.5</v>
      </c>
      <c r="N360" s="72">
        <f t="shared" si="14"/>
        <v>23.25</v>
      </c>
      <c r="O360" s="72">
        <f t="shared" si="15"/>
        <v>15</v>
      </c>
      <c r="P360" s="72">
        <f>STOCK[[#This Row],[Precio Final]]-STOCK[[#This Row],[Costo total]]</f>
        <v>-0.5</v>
      </c>
      <c r="Q360" s="72">
        <f>STOCK[[#This Row],[Ganancia Unitaria]]*STOCK[[#This Row],[Salidas]]</f>
        <v>0</v>
      </c>
      <c r="R360" s="67"/>
      <c r="S360" s="67"/>
      <c r="T360" s="72"/>
      <c r="U360" s="72"/>
      <c r="V360" s="73"/>
      <c r="W360" s="67"/>
      <c r="X360" s="67"/>
      <c r="Y360" s="67"/>
      <c r="Z360" s="67"/>
      <c r="AA360" s="67"/>
      <c r="AB360" s="68"/>
      <c r="AC360" s="69"/>
      <c r="AD360" s="70"/>
      <c r="AE360" s="70"/>
      <c r="AF360" s="68"/>
      <c r="AG360" s="71"/>
      <c r="AH360" s="72"/>
      <c r="AI360" s="72"/>
      <c r="AJ360" s="72"/>
      <c r="AK360" s="72"/>
      <c r="AL360" s="72"/>
      <c r="AM360" s="72"/>
    </row>
    <row r="361" customHeight="1" spans="1:39">
      <c r="A361" s="67" t="s">
        <v>17223</v>
      </c>
      <c r="B361" s="67" t="s">
        <v>16522</v>
      </c>
      <c r="C361" s="67" t="s">
        <v>17224</v>
      </c>
      <c r="D361" s="67" t="s">
        <v>17221</v>
      </c>
      <c r="E361" s="67"/>
      <c r="F361" s="68">
        <v>28</v>
      </c>
      <c r="G361" s="69">
        <v>1</v>
      </c>
      <c r="H361" s="70">
        <f>SUMIFS(VENTAS[Cantidad],VENTAS[Código del producto Vendido],STOCK[[#This Row],[Code]])</f>
        <v>0</v>
      </c>
      <c r="I361" s="70">
        <f>STOCK[[#This Row],[Entradas]]-STOCK[[#This Row],[Salidas]]</f>
        <v>1</v>
      </c>
      <c r="J361" s="68">
        <f>STOCK[[#This Row],[Precio Final]]*10%</f>
        <v>2.8</v>
      </c>
      <c r="K361" s="71">
        <v>9</v>
      </c>
      <c r="L361" s="72">
        <v>5</v>
      </c>
      <c r="M361" s="72">
        <f>STOCK[[#This Row],[Costo Unitario (USD)]]+STOCK[[#This Row],[Costo Envío (USD)]]+STOCK[[#This Row],[Comisión 10%]]</f>
        <v>16.8</v>
      </c>
      <c r="N361" s="72">
        <f t="shared" si="14"/>
        <v>25.2</v>
      </c>
      <c r="O361" s="72">
        <f t="shared" si="15"/>
        <v>28</v>
      </c>
      <c r="P361" s="72">
        <f>STOCK[[#This Row],[Precio Final]]-STOCK[[#This Row],[Costo total]]</f>
        <v>11.2</v>
      </c>
      <c r="Q361" s="72">
        <f>STOCK[[#This Row],[Ganancia Unitaria]]*STOCK[[#This Row],[Salidas]]</f>
        <v>0</v>
      </c>
      <c r="R361" s="67"/>
      <c r="S361" s="67"/>
      <c r="T361" s="72"/>
      <c r="U361" s="72"/>
      <c r="V361" s="73"/>
      <c r="W361" s="67"/>
      <c r="X361" s="67"/>
      <c r="Y361" s="67"/>
      <c r="Z361" s="67"/>
      <c r="AA361" s="67"/>
      <c r="AB361" s="68"/>
      <c r="AC361" s="69"/>
      <c r="AD361" s="70"/>
      <c r="AE361" s="70"/>
      <c r="AF361" s="68"/>
      <c r="AG361" s="71"/>
      <c r="AH361" s="72"/>
      <c r="AI361" s="72"/>
      <c r="AJ361" s="72"/>
      <c r="AK361" s="72"/>
      <c r="AL361" s="72"/>
      <c r="AM361" s="72"/>
    </row>
    <row r="362" customHeight="1" spans="1:39">
      <c r="A362" s="67" t="s">
        <v>17225</v>
      </c>
      <c r="B362" s="67" t="s">
        <v>16511</v>
      </c>
      <c r="C362" s="67" t="s">
        <v>17226</v>
      </c>
      <c r="D362" s="67" t="s">
        <v>16404</v>
      </c>
      <c r="E362" s="67"/>
      <c r="F362" s="68">
        <v>15</v>
      </c>
      <c r="G362" s="69">
        <v>1</v>
      </c>
      <c r="H362" s="70">
        <f>SUMIFS(VENTAS[Cantidad],VENTAS[Código del producto Vendido],STOCK[[#This Row],[Code]])</f>
        <v>1</v>
      </c>
      <c r="I362" s="70">
        <f>STOCK[[#This Row],[Entradas]]-STOCK[[#This Row],[Salidas]]</f>
        <v>0</v>
      </c>
      <c r="J362" s="68">
        <f>STOCK[[#This Row],[Precio Final]]*10%</f>
        <v>1.5</v>
      </c>
      <c r="K362" s="71">
        <v>9</v>
      </c>
      <c r="L362" s="72">
        <v>5</v>
      </c>
      <c r="M362" s="72">
        <f>STOCK[[#This Row],[Costo Unitario (USD)]]+STOCK[[#This Row],[Costo Envío (USD)]]+STOCK[[#This Row],[Comisión 10%]]</f>
        <v>15.5</v>
      </c>
      <c r="N362" s="72">
        <f t="shared" si="14"/>
        <v>23.25</v>
      </c>
      <c r="O362" s="72">
        <f t="shared" si="15"/>
        <v>15</v>
      </c>
      <c r="P362" s="72">
        <f>STOCK[[#This Row],[Precio Final]]-STOCK[[#This Row],[Costo total]]</f>
        <v>-0.5</v>
      </c>
      <c r="Q362" s="72">
        <f>STOCK[[#This Row],[Ganancia Unitaria]]*STOCK[[#This Row],[Salidas]]</f>
        <v>-0.5</v>
      </c>
      <c r="R362" s="67"/>
      <c r="S362" s="67"/>
      <c r="T362" s="72"/>
      <c r="U362" s="72"/>
      <c r="V362" s="73"/>
      <c r="W362" s="67"/>
      <c r="X362" s="67"/>
      <c r="Y362" s="67"/>
      <c r="Z362" s="67"/>
      <c r="AA362" s="67"/>
      <c r="AB362" s="68"/>
      <c r="AC362" s="69"/>
      <c r="AD362" s="70"/>
      <c r="AE362" s="70"/>
      <c r="AF362" s="68"/>
      <c r="AG362" s="71"/>
      <c r="AH362" s="72"/>
      <c r="AI362" s="72"/>
      <c r="AJ362" s="72"/>
      <c r="AK362" s="72"/>
      <c r="AL362" s="72"/>
      <c r="AM362" s="72"/>
    </row>
    <row r="363" customHeight="1" spans="1:39">
      <c r="A363" s="67" t="s">
        <v>17227</v>
      </c>
      <c r="B363" s="67" t="s">
        <v>16461</v>
      </c>
      <c r="C363" s="67" t="s">
        <v>17228</v>
      </c>
      <c r="D363" s="67" t="s">
        <v>16475</v>
      </c>
      <c r="E363" s="67"/>
      <c r="F363" s="68">
        <v>15</v>
      </c>
      <c r="G363" s="69">
        <v>1</v>
      </c>
      <c r="H363" s="70">
        <f>SUMIFS(VENTAS[Cantidad],VENTAS[Código del producto Vendido],STOCK[[#This Row],[Code]])</f>
        <v>0</v>
      </c>
      <c r="I363" s="70">
        <f>STOCK[[#This Row],[Entradas]]-STOCK[[#This Row],[Salidas]]</f>
        <v>1</v>
      </c>
      <c r="J363" s="68">
        <f>STOCK[[#This Row],[Precio Final]]*10%</f>
        <v>1.5</v>
      </c>
      <c r="K363" s="71">
        <v>9</v>
      </c>
      <c r="L363" s="72">
        <v>5</v>
      </c>
      <c r="M363" s="72">
        <f>STOCK[[#This Row],[Costo Unitario (USD)]]+STOCK[[#This Row],[Costo Envío (USD)]]+STOCK[[#This Row],[Comisión 10%]]</f>
        <v>15.5</v>
      </c>
      <c r="N363" s="72">
        <f t="shared" si="14"/>
        <v>23.25</v>
      </c>
      <c r="O363" s="72">
        <f t="shared" si="15"/>
        <v>15</v>
      </c>
      <c r="P363" s="72">
        <f>STOCK[[#This Row],[Precio Final]]-STOCK[[#This Row],[Costo total]]</f>
        <v>-0.5</v>
      </c>
      <c r="Q363" s="72">
        <f>STOCK[[#This Row],[Ganancia Unitaria]]*STOCK[[#This Row],[Salidas]]</f>
        <v>0</v>
      </c>
      <c r="R363" s="67"/>
      <c r="S363" s="67"/>
      <c r="T363" s="72"/>
      <c r="U363" s="72"/>
      <c r="V363" s="73"/>
      <c r="W363" s="67"/>
      <c r="X363" s="67"/>
      <c r="Y363" s="67"/>
      <c r="Z363" s="67"/>
      <c r="AA363" s="67"/>
      <c r="AB363" s="68"/>
      <c r="AC363" s="69"/>
      <c r="AD363" s="70"/>
      <c r="AE363" s="70"/>
      <c r="AF363" s="68"/>
      <c r="AG363" s="71"/>
      <c r="AH363" s="72"/>
      <c r="AI363" s="72"/>
      <c r="AJ363" s="72"/>
      <c r="AK363" s="72"/>
      <c r="AL363" s="72"/>
      <c r="AM363" s="72"/>
    </row>
    <row r="364" customHeight="1" spans="1:39">
      <c r="A364" s="67" t="s">
        <v>17229</v>
      </c>
      <c r="B364" s="67" t="s">
        <v>16934</v>
      </c>
      <c r="C364" s="67" t="s">
        <v>17230</v>
      </c>
      <c r="D364" s="67" t="s">
        <v>16583</v>
      </c>
      <c r="E364" s="67"/>
      <c r="F364" s="68">
        <v>18</v>
      </c>
      <c r="G364" s="69">
        <v>1</v>
      </c>
      <c r="H364" s="70">
        <f>SUMIFS(VENTAS[Cantidad],VENTAS[Código del producto Vendido],STOCK[[#This Row],[Code]])</f>
        <v>0</v>
      </c>
      <c r="I364" s="70">
        <f>STOCK[[#This Row],[Entradas]]-STOCK[[#This Row],[Salidas]]</f>
        <v>1</v>
      </c>
      <c r="J364" s="68">
        <f>STOCK[[#This Row],[Precio Final]]*10%</f>
        <v>1.8</v>
      </c>
      <c r="K364" s="71">
        <v>9</v>
      </c>
      <c r="L364" s="72">
        <v>5</v>
      </c>
      <c r="M364" s="72">
        <f>STOCK[[#This Row],[Costo Unitario (USD)]]+STOCK[[#This Row],[Costo Envío (USD)]]+STOCK[[#This Row],[Comisión 10%]]</f>
        <v>15.8</v>
      </c>
      <c r="N364" s="72">
        <f t="shared" si="14"/>
        <v>23.7</v>
      </c>
      <c r="O364" s="72">
        <f t="shared" si="15"/>
        <v>18</v>
      </c>
      <c r="P364" s="72">
        <f>STOCK[[#This Row],[Precio Final]]-STOCK[[#This Row],[Costo total]]</f>
        <v>2.2</v>
      </c>
      <c r="Q364" s="72">
        <f>STOCK[[#This Row],[Ganancia Unitaria]]*STOCK[[#This Row],[Salidas]]</f>
        <v>0</v>
      </c>
      <c r="R364" s="67"/>
      <c r="S364" s="67"/>
      <c r="T364" s="72"/>
      <c r="U364" s="72"/>
      <c r="V364" s="73"/>
      <c r="W364" s="67"/>
      <c r="X364" s="67"/>
      <c r="Y364" s="67"/>
      <c r="Z364" s="67"/>
      <c r="AA364" s="67"/>
      <c r="AB364" s="68"/>
      <c r="AC364" s="69"/>
      <c r="AD364" s="70"/>
      <c r="AE364" s="70"/>
      <c r="AF364" s="68"/>
      <c r="AG364" s="71"/>
      <c r="AH364" s="72"/>
      <c r="AI364" s="72"/>
      <c r="AJ364" s="72"/>
      <c r="AK364" s="72"/>
      <c r="AL364" s="72"/>
      <c r="AM364" s="72"/>
    </row>
    <row r="365" customHeight="1" spans="1:39">
      <c r="A365" s="67" t="s">
        <v>17231</v>
      </c>
      <c r="B365" s="67" t="s">
        <v>16934</v>
      </c>
      <c r="C365" s="67" t="s">
        <v>17060</v>
      </c>
      <c r="D365" s="67" t="s">
        <v>16583</v>
      </c>
      <c r="E365" s="67"/>
      <c r="F365" s="68">
        <v>15</v>
      </c>
      <c r="G365" s="69">
        <v>1</v>
      </c>
      <c r="H365" s="70">
        <f>SUMIFS(VENTAS[Cantidad],VENTAS[Código del producto Vendido],STOCK[[#This Row],[Code]])</f>
        <v>0</v>
      </c>
      <c r="I365" s="70">
        <f>STOCK[[#This Row],[Entradas]]-STOCK[[#This Row],[Salidas]]</f>
        <v>1</v>
      </c>
      <c r="J365" s="68">
        <f>STOCK[[#This Row],[Precio Final]]*10%</f>
        <v>1.5</v>
      </c>
      <c r="K365" s="71">
        <v>9</v>
      </c>
      <c r="L365" s="72">
        <v>5</v>
      </c>
      <c r="M365" s="72">
        <f>STOCK[[#This Row],[Costo Unitario (USD)]]+STOCK[[#This Row],[Costo Envío (USD)]]+STOCK[[#This Row],[Comisión 10%]]</f>
        <v>15.5</v>
      </c>
      <c r="N365" s="72">
        <f t="shared" si="14"/>
        <v>23.25</v>
      </c>
      <c r="O365" s="72">
        <f t="shared" si="15"/>
        <v>15</v>
      </c>
      <c r="P365" s="72">
        <f>STOCK[[#This Row],[Precio Final]]-STOCK[[#This Row],[Costo total]]</f>
        <v>-0.5</v>
      </c>
      <c r="Q365" s="72">
        <f>STOCK[[#This Row],[Ganancia Unitaria]]*STOCK[[#This Row],[Salidas]]</f>
        <v>0</v>
      </c>
      <c r="R365" s="67"/>
      <c r="S365" s="67"/>
      <c r="T365" s="72"/>
      <c r="U365" s="72"/>
      <c r="V365" s="73"/>
      <c r="W365" s="67"/>
      <c r="X365" s="67"/>
      <c r="Y365" s="67"/>
      <c r="Z365" s="67"/>
      <c r="AA365" s="67"/>
      <c r="AB365" s="68"/>
      <c r="AC365" s="69"/>
      <c r="AD365" s="70"/>
      <c r="AE365" s="70"/>
      <c r="AF365" s="68"/>
      <c r="AG365" s="71"/>
      <c r="AH365" s="72"/>
      <c r="AI365" s="72"/>
      <c r="AJ365" s="72"/>
      <c r="AK365" s="72"/>
      <c r="AL365" s="72"/>
      <c r="AM365" s="72"/>
    </row>
    <row r="366" customHeight="1" spans="1:39">
      <c r="A366" s="67" t="s">
        <v>17232</v>
      </c>
      <c r="B366" s="67" t="s">
        <v>16522</v>
      </c>
      <c r="C366" s="67" t="s">
        <v>17233</v>
      </c>
      <c r="D366" s="67" t="s">
        <v>17234</v>
      </c>
      <c r="E366" s="67"/>
      <c r="F366" s="68">
        <v>35</v>
      </c>
      <c r="G366" s="69">
        <v>2</v>
      </c>
      <c r="H366" s="70">
        <f>SUMIFS(VENTAS[Cantidad],VENTAS[Código del producto Vendido],STOCK[[#This Row],[Code]])</f>
        <v>1</v>
      </c>
      <c r="I366" s="70">
        <f>STOCK[[#This Row],[Entradas]]-STOCK[[#This Row],[Salidas]]</f>
        <v>1</v>
      </c>
      <c r="J366" s="68">
        <f>STOCK[[#This Row],[Precio Final]]*10%</f>
        <v>3.5</v>
      </c>
      <c r="K366" s="71">
        <v>9</v>
      </c>
      <c r="L366" s="72">
        <v>5</v>
      </c>
      <c r="M366" s="72">
        <f>STOCK[[#This Row],[Costo Unitario (USD)]]+STOCK[[#This Row],[Costo Envío (USD)]]+STOCK[[#This Row],[Comisión 10%]]</f>
        <v>17.5</v>
      </c>
      <c r="N366" s="72">
        <f t="shared" si="14"/>
        <v>26.25</v>
      </c>
      <c r="O366" s="72">
        <f t="shared" si="15"/>
        <v>35</v>
      </c>
      <c r="P366" s="72">
        <f>STOCK[[#This Row],[Precio Final]]-STOCK[[#This Row],[Costo total]]</f>
        <v>17.5</v>
      </c>
      <c r="Q366" s="72">
        <f>STOCK[[#This Row],[Ganancia Unitaria]]*STOCK[[#This Row],[Salidas]]</f>
        <v>17.5</v>
      </c>
      <c r="R366" s="67"/>
      <c r="S366" s="67"/>
      <c r="T366" s="72"/>
      <c r="U366" s="72"/>
      <c r="V366" s="73"/>
      <c r="W366" s="67"/>
      <c r="X366" s="67"/>
      <c r="Y366" s="67"/>
      <c r="Z366" s="67"/>
      <c r="AA366" s="67"/>
      <c r="AB366" s="68"/>
      <c r="AC366" s="69"/>
      <c r="AD366" s="70"/>
      <c r="AE366" s="70"/>
      <c r="AF366" s="68"/>
      <c r="AG366" s="71"/>
      <c r="AH366" s="72"/>
      <c r="AI366" s="72"/>
      <c r="AJ366" s="72"/>
      <c r="AK366" s="72"/>
      <c r="AL366" s="72"/>
      <c r="AM366" s="72"/>
    </row>
    <row r="367" customHeight="1" spans="1:39">
      <c r="A367" s="67" t="s">
        <v>17235</v>
      </c>
      <c r="B367" s="67" t="s">
        <v>16511</v>
      </c>
      <c r="C367" s="67" t="s">
        <v>17236</v>
      </c>
      <c r="D367" s="67" t="s">
        <v>16408</v>
      </c>
      <c r="E367" s="67"/>
      <c r="F367" s="68">
        <v>18</v>
      </c>
      <c r="G367" s="69">
        <v>1</v>
      </c>
      <c r="H367" s="70">
        <f>SUMIFS(VENTAS[Cantidad],VENTAS[Código del producto Vendido],STOCK[[#This Row],[Code]])</f>
        <v>0</v>
      </c>
      <c r="I367" s="70">
        <f>STOCK[[#This Row],[Entradas]]-STOCK[[#This Row],[Salidas]]</f>
        <v>1</v>
      </c>
      <c r="J367" s="68">
        <f>STOCK[[#This Row],[Precio Final]]*10%</f>
        <v>1.8</v>
      </c>
      <c r="K367" s="71">
        <v>9</v>
      </c>
      <c r="L367" s="72">
        <v>5</v>
      </c>
      <c r="M367" s="72">
        <f>STOCK[[#This Row],[Costo Unitario (USD)]]+STOCK[[#This Row],[Costo Envío (USD)]]+STOCK[[#This Row],[Comisión 10%]]</f>
        <v>15.8</v>
      </c>
      <c r="N367" s="72">
        <f t="shared" si="14"/>
        <v>23.7</v>
      </c>
      <c r="O367" s="72">
        <f t="shared" si="15"/>
        <v>18</v>
      </c>
      <c r="P367" s="72">
        <f>STOCK[[#This Row],[Precio Final]]-STOCK[[#This Row],[Costo total]]</f>
        <v>2.2</v>
      </c>
      <c r="Q367" s="72">
        <f>STOCK[[#This Row],[Ganancia Unitaria]]*STOCK[[#This Row],[Salidas]]</f>
        <v>0</v>
      </c>
      <c r="R367" s="67"/>
      <c r="S367" s="67"/>
      <c r="T367" s="72"/>
      <c r="U367" s="72"/>
      <c r="V367" s="73"/>
      <c r="W367" s="67"/>
      <c r="X367" s="67"/>
      <c r="Y367" s="67"/>
      <c r="Z367" s="67"/>
      <c r="AA367" s="67"/>
      <c r="AB367" s="68"/>
      <c r="AC367" s="69"/>
      <c r="AD367" s="70"/>
      <c r="AE367" s="70"/>
      <c r="AF367" s="68"/>
      <c r="AG367" s="71"/>
      <c r="AH367" s="72"/>
      <c r="AI367" s="72"/>
      <c r="AJ367" s="72"/>
      <c r="AK367" s="72"/>
      <c r="AL367" s="72"/>
      <c r="AM367" s="72"/>
    </row>
    <row r="368" customHeight="1" spans="1:39">
      <c r="A368" s="67" t="s">
        <v>17237</v>
      </c>
      <c r="B368" s="67" t="s">
        <v>16934</v>
      </c>
      <c r="C368" s="67" t="s">
        <v>17238</v>
      </c>
      <c r="D368" s="67" t="s">
        <v>16583</v>
      </c>
      <c r="E368" s="67"/>
      <c r="F368" s="68">
        <v>15</v>
      </c>
      <c r="G368" s="69">
        <v>1</v>
      </c>
      <c r="H368" s="70">
        <f>SUMIFS(VENTAS[Cantidad],VENTAS[Código del producto Vendido],STOCK[[#This Row],[Code]])</f>
        <v>0</v>
      </c>
      <c r="I368" s="70">
        <f>STOCK[[#This Row],[Entradas]]-STOCK[[#This Row],[Salidas]]</f>
        <v>1</v>
      </c>
      <c r="J368" s="68">
        <f>STOCK[[#This Row],[Precio Final]]*10%</f>
        <v>1.5</v>
      </c>
      <c r="K368" s="71">
        <v>9</v>
      </c>
      <c r="L368" s="72">
        <v>5</v>
      </c>
      <c r="M368" s="72">
        <f>STOCK[[#This Row],[Costo Unitario (USD)]]+STOCK[[#This Row],[Costo Envío (USD)]]+STOCK[[#This Row],[Comisión 10%]]</f>
        <v>15.5</v>
      </c>
      <c r="N368" s="72">
        <f t="shared" si="14"/>
        <v>23.25</v>
      </c>
      <c r="O368" s="72">
        <f t="shared" si="15"/>
        <v>15</v>
      </c>
      <c r="P368" s="72">
        <f>STOCK[[#This Row],[Precio Final]]-STOCK[[#This Row],[Costo total]]</f>
        <v>-0.5</v>
      </c>
      <c r="Q368" s="72">
        <f>STOCK[[#This Row],[Ganancia Unitaria]]*STOCK[[#This Row],[Salidas]]</f>
        <v>0</v>
      </c>
      <c r="R368" s="67"/>
      <c r="S368" s="67"/>
      <c r="T368" s="72"/>
      <c r="U368" s="72"/>
      <c r="V368" s="73"/>
      <c r="W368" s="67"/>
      <c r="X368" s="67"/>
      <c r="Y368" s="67"/>
      <c r="Z368" s="67"/>
      <c r="AA368" s="67"/>
      <c r="AB368" s="68"/>
      <c r="AC368" s="69"/>
      <c r="AD368" s="70"/>
      <c r="AE368" s="70"/>
      <c r="AF368" s="68"/>
      <c r="AG368" s="71"/>
      <c r="AH368" s="72"/>
      <c r="AI368" s="72"/>
      <c r="AJ368" s="72"/>
      <c r="AK368" s="72"/>
      <c r="AL368" s="72"/>
      <c r="AM368" s="72"/>
    </row>
    <row r="369" customHeight="1" spans="1:39">
      <c r="A369" s="67" t="s">
        <v>17239</v>
      </c>
      <c r="B369" s="67" t="s">
        <v>16461</v>
      </c>
      <c r="C369" s="67" t="s">
        <v>17188</v>
      </c>
      <c r="D369" s="67" t="s">
        <v>16396</v>
      </c>
      <c r="E369" s="67"/>
      <c r="F369" s="68">
        <v>20</v>
      </c>
      <c r="G369" s="69">
        <v>1</v>
      </c>
      <c r="H369" s="70">
        <f>SUMIFS(VENTAS[Cantidad],VENTAS[Código del producto Vendido],STOCK[[#This Row],[Code]])</f>
        <v>0</v>
      </c>
      <c r="I369" s="70">
        <f>STOCK[[#This Row],[Entradas]]-STOCK[[#This Row],[Salidas]]</f>
        <v>1</v>
      </c>
      <c r="J369" s="68">
        <f>STOCK[[#This Row],[Precio Final]]*10%</f>
        <v>2</v>
      </c>
      <c r="K369" s="71">
        <v>9</v>
      </c>
      <c r="L369" s="72">
        <v>5</v>
      </c>
      <c r="M369" s="72">
        <f>STOCK[[#This Row],[Costo Unitario (USD)]]+STOCK[[#This Row],[Costo Envío (USD)]]+STOCK[[#This Row],[Comisión 10%]]</f>
        <v>16</v>
      </c>
      <c r="N369" s="72">
        <f t="shared" si="14"/>
        <v>24</v>
      </c>
      <c r="O369" s="72">
        <f t="shared" si="15"/>
        <v>20</v>
      </c>
      <c r="P369" s="72">
        <f>STOCK[[#This Row],[Precio Final]]-STOCK[[#This Row],[Costo total]]</f>
        <v>4</v>
      </c>
      <c r="Q369" s="72">
        <f>STOCK[[#This Row],[Ganancia Unitaria]]*STOCK[[#This Row],[Salidas]]</f>
        <v>0</v>
      </c>
      <c r="R369" s="67"/>
      <c r="S369" s="67"/>
      <c r="T369" s="72"/>
      <c r="U369" s="72"/>
      <c r="V369" s="73"/>
      <c r="W369" s="67"/>
      <c r="X369" s="67"/>
      <c r="Y369" s="67"/>
      <c r="Z369" s="67"/>
      <c r="AA369" s="67"/>
      <c r="AB369" s="68"/>
      <c r="AC369" s="69"/>
      <c r="AD369" s="70"/>
      <c r="AE369" s="70"/>
      <c r="AF369" s="68"/>
      <c r="AG369" s="71"/>
      <c r="AH369" s="72"/>
      <c r="AI369" s="72"/>
      <c r="AJ369" s="72"/>
      <c r="AK369" s="72"/>
      <c r="AL369" s="72"/>
      <c r="AM369" s="72"/>
    </row>
    <row r="370" customHeight="1" spans="1:39">
      <c r="A370" s="67" t="s">
        <v>17240</v>
      </c>
      <c r="B370" s="67" t="s">
        <v>16461</v>
      </c>
      <c r="C370" s="67" t="s">
        <v>17241</v>
      </c>
      <c r="D370" s="67" t="s">
        <v>16475</v>
      </c>
      <c r="E370" s="67"/>
      <c r="F370" s="68">
        <v>15</v>
      </c>
      <c r="G370" s="69">
        <v>1</v>
      </c>
      <c r="H370" s="70">
        <f>SUMIFS(VENTAS[Cantidad],VENTAS[Código del producto Vendido],STOCK[[#This Row],[Code]])</f>
        <v>0</v>
      </c>
      <c r="I370" s="70">
        <f>STOCK[[#This Row],[Entradas]]-STOCK[[#This Row],[Salidas]]</f>
        <v>1</v>
      </c>
      <c r="J370" s="68">
        <f>STOCK[[#This Row],[Precio Final]]*10%</f>
        <v>1.5</v>
      </c>
      <c r="K370" s="71">
        <v>9</v>
      </c>
      <c r="L370" s="72">
        <v>5</v>
      </c>
      <c r="M370" s="72">
        <f>STOCK[[#This Row],[Costo Unitario (USD)]]+STOCK[[#This Row],[Costo Envío (USD)]]+STOCK[[#This Row],[Comisión 10%]]</f>
        <v>15.5</v>
      </c>
      <c r="N370" s="72">
        <f t="shared" si="14"/>
        <v>23.25</v>
      </c>
      <c r="O370" s="72">
        <f t="shared" si="15"/>
        <v>15</v>
      </c>
      <c r="P370" s="72">
        <f>STOCK[[#This Row],[Precio Final]]-STOCK[[#This Row],[Costo total]]</f>
        <v>-0.5</v>
      </c>
      <c r="Q370" s="72">
        <f>STOCK[[#This Row],[Ganancia Unitaria]]*STOCK[[#This Row],[Salidas]]</f>
        <v>0</v>
      </c>
      <c r="R370" s="67"/>
      <c r="S370" s="67"/>
      <c r="T370" s="72"/>
      <c r="U370" s="72"/>
      <c r="V370" s="73"/>
      <c r="W370" s="67"/>
      <c r="X370" s="67"/>
      <c r="Y370" s="67"/>
      <c r="Z370" s="67"/>
      <c r="AA370" s="67"/>
      <c r="AB370" s="68"/>
      <c r="AC370" s="69"/>
      <c r="AD370" s="70"/>
      <c r="AE370" s="70"/>
      <c r="AF370" s="68"/>
      <c r="AG370" s="71"/>
      <c r="AH370" s="72"/>
      <c r="AI370" s="72"/>
      <c r="AJ370" s="72"/>
      <c r="AK370" s="72"/>
      <c r="AL370" s="72"/>
      <c r="AM370" s="72"/>
    </row>
    <row r="371" customHeight="1" spans="1:39">
      <c r="A371" s="67" t="s">
        <v>17242</v>
      </c>
      <c r="B371" s="67" t="s">
        <v>16934</v>
      </c>
      <c r="C371" s="67" t="s">
        <v>17243</v>
      </c>
      <c r="D371" s="67" t="s">
        <v>16583</v>
      </c>
      <c r="E371" s="67"/>
      <c r="F371" s="68">
        <v>20</v>
      </c>
      <c r="G371" s="69">
        <v>1</v>
      </c>
      <c r="H371" s="70">
        <f>SUMIFS(VENTAS[Cantidad],VENTAS[Código del producto Vendido],STOCK[[#This Row],[Code]])</f>
        <v>0</v>
      </c>
      <c r="I371" s="70">
        <f>STOCK[[#This Row],[Entradas]]-STOCK[[#This Row],[Salidas]]</f>
        <v>1</v>
      </c>
      <c r="J371" s="68">
        <f>STOCK[[#This Row],[Precio Final]]*10%</f>
        <v>2</v>
      </c>
      <c r="K371" s="71">
        <v>9</v>
      </c>
      <c r="L371" s="72">
        <v>5</v>
      </c>
      <c r="M371" s="72">
        <f>STOCK[[#This Row],[Costo Unitario (USD)]]+STOCK[[#This Row],[Costo Envío (USD)]]+STOCK[[#This Row],[Comisión 10%]]</f>
        <v>16</v>
      </c>
      <c r="N371" s="72">
        <f t="shared" si="14"/>
        <v>24</v>
      </c>
      <c r="O371" s="72">
        <f t="shared" si="15"/>
        <v>20</v>
      </c>
      <c r="P371" s="72">
        <f>STOCK[[#This Row],[Precio Final]]-STOCK[[#This Row],[Costo total]]</f>
        <v>4</v>
      </c>
      <c r="Q371" s="72">
        <f>STOCK[[#This Row],[Ganancia Unitaria]]*STOCK[[#This Row],[Salidas]]</f>
        <v>0</v>
      </c>
      <c r="R371" s="67"/>
      <c r="S371" s="67"/>
      <c r="T371" s="72"/>
      <c r="U371" s="72"/>
      <c r="V371" s="73"/>
      <c r="W371" s="67"/>
      <c r="X371" s="67"/>
      <c r="Y371" s="67"/>
      <c r="Z371" s="67"/>
      <c r="AA371" s="67"/>
      <c r="AB371" s="68"/>
      <c r="AC371" s="69"/>
      <c r="AD371" s="70"/>
      <c r="AE371" s="70"/>
      <c r="AF371" s="68"/>
      <c r="AG371" s="71"/>
      <c r="AH371" s="72"/>
      <c r="AI371" s="72"/>
      <c r="AJ371" s="72"/>
      <c r="AK371" s="72"/>
      <c r="AL371" s="72"/>
      <c r="AM371" s="72"/>
    </row>
    <row r="372" customHeight="1" spans="1:39">
      <c r="A372" s="67" t="s">
        <v>17244</v>
      </c>
      <c r="B372" s="67" t="s">
        <v>16447</v>
      </c>
      <c r="C372" s="67" t="s">
        <v>17113</v>
      </c>
      <c r="D372" s="67" t="s">
        <v>16408</v>
      </c>
      <c r="E372" s="67"/>
      <c r="F372" s="68">
        <v>15</v>
      </c>
      <c r="G372" s="69">
        <v>1</v>
      </c>
      <c r="H372" s="70">
        <f>SUMIFS(VENTAS[Cantidad],VENTAS[Código del producto Vendido],STOCK[[#This Row],[Code]])</f>
        <v>0</v>
      </c>
      <c r="I372" s="70">
        <f>STOCK[[#This Row],[Entradas]]-STOCK[[#This Row],[Salidas]]</f>
        <v>1</v>
      </c>
      <c r="J372" s="68">
        <f>STOCK[[#This Row],[Precio Final]]*10%</f>
        <v>1.5</v>
      </c>
      <c r="K372" s="71">
        <v>9</v>
      </c>
      <c r="L372" s="72">
        <v>5</v>
      </c>
      <c r="M372" s="72">
        <f>STOCK[[#This Row],[Costo Unitario (USD)]]+STOCK[[#This Row],[Costo Envío (USD)]]+STOCK[[#This Row],[Comisión 10%]]</f>
        <v>15.5</v>
      </c>
      <c r="N372" s="72">
        <f t="shared" si="14"/>
        <v>23.25</v>
      </c>
      <c r="O372" s="72">
        <f t="shared" si="15"/>
        <v>15</v>
      </c>
      <c r="P372" s="72">
        <f>STOCK[[#This Row],[Precio Final]]-STOCK[[#This Row],[Costo total]]</f>
        <v>-0.5</v>
      </c>
      <c r="Q372" s="72">
        <f>STOCK[[#This Row],[Ganancia Unitaria]]*STOCK[[#This Row],[Salidas]]</f>
        <v>0</v>
      </c>
      <c r="R372" s="67"/>
      <c r="S372" s="67"/>
      <c r="T372" s="72"/>
      <c r="U372" s="72"/>
      <c r="V372" s="73"/>
      <c r="W372" s="67"/>
      <c r="X372" s="67"/>
      <c r="Y372" s="67"/>
      <c r="Z372" s="67"/>
      <c r="AA372" s="67"/>
      <c r="AB372" s="68"/>
      <c r="AC372" s="69"/>
      <c r="AD372" s="70"/>
      <c r="AE372" s="70"/>
      <c r="AF372" s="68"/>
      <c r="AG372" s="71"/>
      <c r="AH372" s="72"/>
      <c r="AI372" s="72"/>
      <c r="AJ372" s="72"/>
      <c r="AK372" s="72"/>
      <c r="AL372" s="72"/>
      <c r="AM372" s="72"/>
    </row>
    <row r="373" customHeight="1" spans="1:39">
      <c r="A373" s="67" t="s">
        <v>17245</v>
      </c>
      <c r="B373" s="67" t="s">
        <v>16960</v>
      </c>
      <c r="C373" s="67" t="s">
        <v>17246</v>
      </c>
      <c r="D373" s="67" t="s">
        <v>16583</v>
      </c>
      <c r="E373" s="67"/>
      <c r="F373" s="68">
        <v>20</v>
      </c>
      <c r="G373" s="69">
        <v>1</v>
      </c>
      <c r="H373" s="70">
        <f>SUMIFS(VENTAS[Cantidad],VENTAS[Código del producto Vendido],STOCK[[#This Row],[Code]])</f>
        <v>0</v>
      </c>
      <c r="I373" s="70">
        <f>STOCK[[#This Row],[Entradas]]-STOCK[[#This Row],[Salidas]]</f>
        <v>1</v>
      </c>
      <c r="J373" s="68">
        <f>STOCK[[#This Row],[Precio Final]]*10%</f>
        <v>2</v>
      </c>
      <c r="K373" s="71">
        <v>9</v>
      </c>
      <c r="L373" s="72">
        <v>5</v>
      </c>
      <c r="M373" s="72">
        <f>STOCK[[#This Row],[Costo Unitario (USD)]]+STOCK[[#This Row],[Costo Envío (USD)]]+STOCK[[#This Row],[Comisión 10%]]</f>
        <v>16</v>
      </c>
      <c r="N373" s="72">
        <f t="shared" si="14"/>
        <v>24</v>
      </c>
      <c r="O373" s="72">
        <f t="shared" si="15"/>
        <v>20</v>
      </c>
      <c r="P373" s="72">
        <f>STOCK[[#This Row],[Precio Final]]-STOCK[[#This Row],[Costo total]]</f>
        <v>4</v>
      </c>
      <c r="Q373" s="72">
        <f>STOCK[[#This Row],[Ganancia Unitaria]]*STOCK[[#This Row],[Salidas]]</f>
        <v>0</v>
      </c>
      <c r="R373" s="67"/>
      <c r="S373" s="67"/>
      <c r="T373" s="72"/>
      <c r="U373" s="72"/>
      <c r="V373" s="73"/>
      <c r="W373" s="67"/>
      <c r="X373" s="67"/>
      <c r="Y373" s="67"/>
      <c r="Z373" s="67"/>
      <c r="AA373" s="67"/>
      <c r="AB373" s="68"/>
      <c r="AC373" s="69"/>
      <c r="AD373" s="70"/>
      <c r="AE373" s="70"/>
      <c r="AF373" s="68"/>
      <c r="AG373" s="71"/>
      <c r="AH373" s="72"/>
      <c r="AI373" s="72"/>
      <c r="AJ373" s="72"/>
      <c r="AK373" s="72"/>
      <c r="AL373" s="72"/>
      <c r="AM373" s="72"/>
    </row>
    <row r="374" customHeight="1" spans="1:39">
      <c r="A374" s="67" t="s">
        <v>17247</v>
      </c>
      <c r="B374" s="67" t="s">
        <v>16511</v>
      </c>
      <c r="C374" s="67" t="s">
        <v>17209</v>
      </c>
      <c r="D374" s="67" t="s">
        <v>16408</v>
      </c>
      <c r="E374" s="67"/>
      <c r="F374" s="68">
        <v>20</v>
      </c>
      <c r="G374" s="69">
        <v>2</v>
      </c>
      <c r="H374" s="70">
        <f>SUMIFS(VENTAS[Cantidad],VENTAS[Código del producto Vendido],STOCK[[#This Row],[Code]])</f>
        <v>0</v>
      </c>
      <c r="I374" s="70">
        <f>STOCK[[#This Row],[Entradas]]-STOCK[[#This Row],[Salidas]]</f>
        <v>2</v>
      </c>
      <c r="J374" s="68">
        <f>STOCK[[#This Row],[Precio Final]]*10%</f>
        <v>2</v>
      </c>
      <c r="K374" s="71">
        <v>9</v>
      </c>
      <c r="L374" s="72">
        <v>5</v>
      </c>
      <c r="M374" s="72">
        <f>STOCK[[#This Row],[Costo Unitario (USD)]]+STOCK[[#This Row],[Costo Envío (USD)]]+STOCK[[#This Row],[Comisión 10%]]</f>
        <v>16</v>
      </c>
      <c r="N374" s="72">
        <f t="shared" si="14"/>
        <v>24</v>
      </c>
      <c r="O374" s="72">
        <f t="shared" si="15"/>
        <v>20</v>
      </c>
      <c r="P374" s="72">
        <f>STOCK[[#This Row],[Precio Final]]-STOCK[[#This Row],[Costo total]]</f>
        <v>4</v>
      </c>
      <c r="Q374" s="72">
        <f>STOCK[[#This Row],[Ganancia Unitaria]]*STOCK[[#This Row],[Salidas]]</f>
        <v>0</v>
      </c>
      <c r="R374" s="67"/>
      <c r="S374" s="67"/>
      <c r="T374" s="72"/>
      <c r="U374" s="72"/>
      <c r="V374" s="73"/>
      <c r="W374" s="67"/>
      <c r="X374" s="67"/>
      <c r="Y374" s="67"/>
      <c r="Z374" s="67"/>
      <c r="AA374" s="67"/>
      <c r="AB374" s="68"/>
      <c r="AC374" s="69"/>
      <c r="AD374" s="70"/>
      <c r="AE374" s="70"/>
      <c r="AF374" s="68"/>
      <c r="AG374" s="71"/>
      <c r="AH374" s="72"/>
      <c r="AI374" s="72"/>
      <c r="AJ374" s="72"/>
      <c r="AK374" s="72"/>
      <c r="AL374" s="72"/>
      <c r="AM374" s="72"/>
    </row>
    <row r="375" customHeight="1" spans="1:39">
      <c r="A375" s="67" t="s">
        <v>17248</v>
      </c>
      <c r="B375" s="67" t="s">
        <v>16442</v>
      </c>
      <c r="C375" s="67" t="s">
        <v>17249</v>
      </c>
      <c r="D375" s="67" t="s">
        <v>16404</v>
      </c>
      <c r="E375" s="67"/>
      <c r="F375" s="68">
        <v>20</v>
      </c>
      <c r="G375" s="69">
        <v>1</v>
      </c>
      <c r="H375" s="70">
        <f>SUMIFS(VENTAS[Cantidad],VENTAS[Código del producto Vendido],STOCK[[#This Row],[Code]])</f>
        <v>0</v>
      </c>
      <c r="I375" s="70">
        <f>STOCK[[#This Row],[Entradas]]-STOCK[[#This Row],[Salidas]]</f>
        <v>1</v>
      </c>
      <c r="J375" s="68">
        <f>STOCK[[#This Row],[Precio Final]]*10%</f>
        <v>2</v>
      </c>
      <c r="K375" s="71">
        <v>9</v>
      </c>
      <c r="L375" s="72">
        <v>5</v>
      </c>
      <c r="M375" s="72">
        <f>STOCK[[#This Row],[Costo Unitario (USD)]]+STOCK[[#This Row],[Costo Envío (USD)]]+STOCK[[#This Row],[Comisión 10%]]</f>
        <v>16</v>
      </c>
      <c r="N375" s="72">
        <f t="shared" si="14"/>
        <v>24</v>
      </c>
      <c r="O375" s="72">
        <f t="shared" si="15"/>
        <v>20</v>
      </c>
      <c r="P375" s="72">
        <f>STOCK[[#This Row],[Precio Final]]-STOCK[[#This Row],[Costo total]]</f>
        <v>4</v>
      </c>
      <c r="Q375" s="72">
        <f>STOCK[[#This Row],[Ganancia Unitaria]]*STOCK[[#This Row],[Salidas]]</f>
        <v>0</v>
      </c>
      <c r="R375" s="67"/>
      <c r="S375" s="67"/>
      <c r="T375" s="72"/>
      <c r="U375" s="72"/>
      <c r="V375" s="73"/>
      <c r="W375" s="67"/>
      <c r="X375" s="67"/>
      <c r="Y375" s="67"/>
      <c r="Z375" s="67"/>
      <c r="AA375" s="67"/>
      <c r="AB375" s="68"/>
      <c r="AC375" s="69"/>
      <c r="AD375" s="70"/>
      <c r="AE375" s="70"/>
      <c r="AF375" s="68"/>
      <c r="AG375" s="71"/>
      <c r="AH375" s="72"/>
      <c r="AI375" s="72"/>
      <c r="AJ375" s="72"/>
      <c r="AK375" s="72"/>
      <c r="AL375" s="72"/>
      <c r="AM375" s="72"/>
    </row>
    <row r="376" customHeight="1" spans="1:39">
      <c r="A376" s="67" t="s">
        <v>17250</v>
      </c>
      <c r="B376" s="67" t="s">
        <v>16461</v>
      </c>
      <c r="C376" s="67" t="s">
        <v>17249</v>
      </c>
      <c r="D376" s="67" t="s">
        <v>16396</v>
      </c>
      <c r="E376" s="67"/>
      <c r="F376" s="68">
        <v>25</v>
      </c>
      <c r="G376" s="69">
        <v>1</v>
      </c>
      <c r="H376" s="70">
        <f>SUMIFS(VENTAS[Cantidad],VENTAS[Código del producto Vendido],STOCK[[#This Row],[Code]])</f>
        <v>0</v>
      </c>
      <c r="I376" s="70">
        <f>STOCK[[#This Row],[Entradas]]-STOCK[[#This Row],[Salidas]]</f>
        <v>1</v>
      </c>
      <c r="J376" s="68">
        <f>STOCK[[#This Row],[Precio Final]]*10%</f>
        <v>2.5</v>
      </c>
      <c r="K376" s="71">
        <v>9</v>
      </c>
      <c r="L376" s="72">
        <v>5</v>
      </c>
      <c r="M376" s="72">
        <f>STOCK[[#This Row],[Costo Unitario (USD)]]+STOCK[[#This Row],[Costo Envío (USD)]]+STOCK[[#This Row],[Comisión 10%]]</f>
        <v>16.5</v>
      </c>
      <c r="N376" s="72">
        <f t="shared" si="14"/>
        <v>24.75</v>
      </c>
      <c r="O376" s="72">
        <f t="shared" si="15"/>
        <v>25</v>
      </c>
      <c r="P376" s="72">
        <f>STOCK[[#This Row],[Precio Final]]-STOCK[[#This Row],[Costo total]]</f>
        <v>8.5</v>
      </c>
      <c r="Q376" s="72">
        <f>STOCK[[#This Row],[Ganancia Unitaria]]*STOCK[[#This Row],[Salidas]]</f>
        <v>0</v>
      </c>
      <c r="R376" s="67"/>
      <c r="S376" s="67"/>
      <c r="T376" s="72"/>
      <c r="U376" s="72"/>
      <c r="V376" s="73"/>
      <c r="W376" s="67"/>
      <c r="X376" s="67"/>
      <c r="Y376" s="67"/>
      <c r="Z376" s="67"/>
      <c r="AA376" s="67"/>
      <c r="AB376" s="68"/>
      <c r="AC376" s="69"/>
      <c r="AD376" s="70"/>
      <c r="AE376" s="70"/>
      <c r="AF376" s="68"/>
      <c r="AG376" s="71"/>
      <c r="AH376" s="72"/>
      <c r="AI376" s="72"/>
      <c r="AJ376" s="72"/>
      <c r="AK376" s="72"/>
      <c r="AL376" s="72"/>
      <c r="AM376" s="72"/>
    </row>
    <row r="377" customHeight="1" spans="1:39">
      <c r="A377" s="67" t="s">
        <v>17251</v>
      </c>
      <c r="B377" s="67" t="s">
        <v>16447</v>
      </c>
      <c r="C377" s="67" t="s">
        <v>17252</v>
      </c>
      <c r="D377" s="67" t="s">
        <v>16404</v>
      </c>
      <c r="E377" s="67"/>
      <c r="F377" s="68">
        <v>18</v>
      </c>
      <c r="G377" s="69">
        <v>1</v>
      </c>
      <c r="H377" s="70">
        <f>SUMIFS(VENTAS[Cantidad],VENTAS[Código del producto Vendido],STOCK[[#This Row],[Code]])</f>
        <v>0</v>
      </c>
      <c r="I377" s="70">
        <f>STOCK[[#This Row],[Entradas]]-STOCK[[#This Row],[Salidas]]</f>
        <v>1</v>
      </c>
      <c r="J377" s="68">
        <f>STOCK[[#This Row],[Precio Final]]*10%</f>
        <v>1.8</v>
      </c>
      <c r="K377" s="71">
        <v>9</v>
      </c>
      <c r="L377" s="72">
        <v>5</v>
      </c>
      <c r="M377" s="72">
        <f>STOCK[[#This Row],[Costo Unitario (USD)]]+STOCK[[#This Row],[Costo Envío (USD)]]+STOCK[[#This Row],[Comisión 10%]]</f>
        <v>15.8</v>
      </c>
      <c r="N377" s="72">
        <f t="shared" si="14"/>
        <v>23.7</v>
      </c>
      <c r="O377" s="72">
        <f t="shared" si="15"/>
        <v>18</v>
      </c>
      <c r="P377" s="72">
        <f>STOCK[[#This Row],[Precio Final]]-STOCK[[#This Row],[Costo total]]</f>
        <v>2.2</v>
      </c>
      <c r="Q377" s="72">
        <f>STOCK[[#This Row],[Ganancia Unitaria]]*STOCK[[#This Row],[Salidas]]</f>
        <v>0</v>
      </c>
      <c r="R377" s="67"/>
      <c r="S377" s="67"/>
      <c r="T377" s="72"/>
      <c r="U377" s="72"/>
      <c r="V377" s="73">
        <v>15</v>
      </c>
      <c r="W377" s="67"/>
      <c r="X377" s="67"/>
      <c r="Y377" s="67"/>
      <c r="Z377" s="67"/>
      <c r="AA377" s="67"/>
      <c r="AB377" s="68"/>
      <c r="AC377" s="69"/>
      <c r="AD377" s="70"/>
      <c r="AE377" s="70"/>
      <c r="AF377" s="68"/>
      <c r="AG377" s="71"/>
      <c r="AH377" s="72"/>
      <c r="AI377" s="72"/>
      <c r="AJ377" s="72"/>
      <c r="AK377" s="72"/>
      <c r="AL377" s="72"/>
      <c r="AM377" s="72"/>
    </row>
    <row r="378" customHeight="1" spans="1:39">
      <c r="A378" s="67" t="s">
        <v>17253</v>
      </c>
      <c r="B378" s="67" t="s">
        <v>16461</v>
      </c>
      <c r="C378" s="67" t="s">
        <v>17254</v>
      </c>
      <c r="D378" s="67" t="s">
        <v>16475</v>
      </c>
      <c r="E378" s="67"/>
      <c r="F378" s="68">
        <v>25</v>
      </c>
      <c r="G378" s="69">
        <v>1</v>
      </c>
      <c r="H378" s="70">
        <f>SUMIFS(VENTAS[Cantidad],VENTAS[Código del producto Vendido],STOCK[[#This Row],[Code]])</f>
        <v>0</v>
      </c>
      <c r="I378" s="70">
        <v>0</v>
      </c>
      <c r="J378" s="68">
        <f>STOCK[[#This Row],[Precio Final]]*10%</f>
        <v>2.5</v>
      </c>
      <c r="K378" s="71">
        <v>9</v>
      </c>
      <c r="L378" s="72">
        <v>5</v>
      </c>
      <c r="M378" s="72">
        <f>STOCK[[#This Row],[Costo Unitario (USD)]]+STOCK[[#This Row],[Costo Envío (USD)]]+STOCK[[#This Row],[Comisión 10%]]</f>
        <v>16.5</v>
      </c>
      <c r="N378" s="72">
        <f t="shared" ref="N378:N441" si="16">M378*1.5</f>
        <v>24.75</v>
      </c>
      <c r="O378" s="72">
        <f t="shared" ref="O378:O441" si="17">F378</f>
        <v>25</v>
      </c>
      <c r="P378" s="72">
        <f>STOCK[[#This Row],[Precio Final]]-STOCK[[#This Row],[Costo total]]</f>
        <v>8.5</v>
      </c>
      <c r="Q378" s="72">
        <f>STOCK[[#This Row],[Ganancia Unitaria]]*STOCK[[#This Row],[Salidas]]</f>
        <v>0</v>
      </c>
      <c r="R378" s="67"/>
      <c r="S378" s="67"/>
      <c r="T378" s="72"/>
      <c r="U378" s="72"/>
      <c r="V378" s="73"/>
      <c r="W378" s="67"/>
      <c r="X378" s="67"/>
      <c r="Y378" s="67"/>
      <c r="Z378" s="67"/>
      <c r="AA378" s="67"/>
      <c r="AB378" s="68"/>
      <c r="AC378" s="69"/>
      <c r="AD378" s="70"/>
      <c r="AE378" s="70"/>
      <c r="AF378" s="68"/>
      <c r="AG378" s="71"/>
      <c r="AH378" s="72"/>
      <c r="AI378" s="72"/>
      <c r="AJ378" s="72"/>
      <c r="AK378" s="72"/>
      <c r="AL378" s="72"/>
      <c r="AM378" s="72"/>
    </row>
    <row r="379" customHeight="1" spans="1:39">
      <c r="A379" s="67" t="s">
        <v>17255</v>
      </c>
      <c r="B379" s="67" t="s">
        <v>16447</v>
      </c>
      <c r="C379" s="67" t="s">
        <v>17256</v>
      </c>
      <c r="D379" s="67" t="s">
        <v>16404</v>
      </c>
      <c r="E379" s="67"/>
      <c r="F379" s="68">
        <v>30</v>
      </c>
      <c r="G379" s="69">
        <v>1</v>
      </c>
      <c r="H379" s="70">
        <f>SUMIFS(VENTAS[Cantidad],VENTAS[Código del producto Vendido],STOCK[[#This Row],[Code]])</f>
        <v>0</v>
      </c>
      <c r="I379" s="70">
        <f>STOCK[[#This Row],[Entradas]]-STOCK[[#This Row],[Salidas]]</f>
        <v>1</v>
      </c>
      <c r="J379" s="68">
        <f>STOCK[[#This Row],[Precio Final]]*10%</f>
        <v>3</v>
      </c>
      <c r="K379" s="71">
        <v>9</v>
      </c>
      <c r="L379" s="72">
        <v>5</v>
      </c>
      <c r="M379" s="72">
        <f>STOCK[[#This Row],[Costo Unitario (USD)]]+STOCK[[#This Row],[Costo Envío (USD)]]+STOCK[[#This Row],[Comisión 10%]]</f>
        <v>17</v>
      </c>
      <c r="N379" s="72">
        <f t="shared" si="16"/>
        <v>25.5</v>
      </c>
      <c r="O379" s="72">
        <f t="shared" si="17"/>
        <v>30</v>
      </c>
      <c r="P379" s="72">
        <f>STOCK[[#This Row],[Precio Final]]-STOCK[[#This Row],[Costo total]]</f>
        <v>13</v>
      </c>
      <c r="Q379" s="72">
        <f>STOCK[[#This Row],[Ganancia Unitaria]]*STOCK[[#This Row],[Salidas]]</f>
        <v>0</v>
      </c>
      <c r="R379" s="67"/>
      <c r="S379" s="67"/>
      <c r="T379" s="72"/>
      <c r="U379" s="72"/>
      <c r="V379" s="73"/>
      <c r="W379" s="67"/>
      <c r="X379" s="67"/>
      <c r="Y379" s="67"/>
      <c r="Z379" s="67"/>
      <c r="AA379" s="67"/>
      <c r="AB379" s="68"/>
      <c r="AC379" s="69"/>
      <c r="AD379" s="70"/>
      <c r="AE379" s="70"/>
      <c r="AF379" s="68"/>
      <c r="AG379" s="71"/>
      <c r="AH379" s="72"/>
      <c r="AI379" s="72"/>
      <c r="AJ379" s="72"/>
      <c r="AK379" s="72"/>
      <c r="AL379" s="72"/>
      <c r="AM379" s="72"/>
    </row>
    <row r="380" customHeight="1" spans="1:39">
      <c r="A380" s="67" t="s">
        <v>17257</v>
      </c>
      <c r="B380" s="67" t="s">
        <v>16480</v>
      </c>
      <c r="C380" s="67" t="s">
        <v>17258</v>
      </c>
      <c r="D380" s="67" t="s">
        <v>17259</v>
      </c>
      <c r="E380" s="67"/>
      <c r="F380" s="68">
        <v>30</v>
      </c>
      <c r="G380" s="69">
        <v>8</v>
      </c>
      <c r="H380" s="70">
        <f>SUMIFS(VENTAS[Cantidad],VENTAS[Código del producto Vendido],STOCK[[#This Row],[Code]])</f>
        <v>3</v>
      </c>
      <c r="I380" s="70">
        <f>STOCK[[#This Row],[Entradas]]-STOCK[[#This Row],[Salidas]]</f>
        <v>5</v>
      </c>
      <c r="J380" s="68">
        <f>STOCK[[#This Row],[Precio Final]]*10%</f>
        <v>3</v>
      </c>
      <c r="K380" s="71">
        <v>9</v>
      </c>
      <c r="L380" s="72">
        <v>5</v>
      </c>
      <c r="M380" s="72">
        <f>STOCK[[#This Row],[Costo Unitario (USD)]]+STOCK[[#This Row],[Costo Envío (USD)]]+STOCK[[#This Row],[Comisión 10%]]</f>
        <v>17</v>
      </c>
      <c r="N380" s="72">
        <f t="shared" si="16"/>
        <v>25.5</v>
      </c>
      <c r="O380" s="72">
        <f t="shared" si="17"/>
        <v>30</v>
      </c>
      <c r="P380" s="72">
        <f>STOCK[[#This Row],[Precio Final]]-STOCK[[#This Row],[Costo total]]</f>
        <v>13</v>
      </c>
      <c r="Q380" s="72">
        <f>STOCK[[#This Row],[Ganancia Unitaria]]*STOCK[[#This Row],[Salidas]]</f>
        <v>39</v>
      </c>
      <c r="R380" s="67"/>
      <c r="S380" s="67"/>
      <c r="T380" s="72"/>
      <c r="U380" s="72"/>
      <c r="V380" s="73"/>
      <c r="W380" s="67"/>
      <c r="X380" s="67"/>
      <c r="Y380" s="67"/>
      <c r="Z380" s="67"/>
      <c r="AA380" s="67"/>
      <c r="AB380" s="68"/>
      <c r="AC380" s="69"/>
      <c r="AD380" s="70"/>
      <c r="AE380" s="70"/>
      <c r="AF380" s="68"/>
      <c r="AG380" s="71"/>
      <c r="AH380" s="72"/>
      <c r="AI380" s="72"/>
      <c r="AJ380" s="72"/>
      <c r="AK380" s="72"/>
      <c r="AL380" s="72"/>
      <c r="AM380" s="72"/>
    </row>
    <row r="381" customHeight="1" spans="1:39">
      <c r="A381" s="67" t="s">
        <v>17260</v>
      </c>
      <c r="B381" s="67" t="s">
        <v>16480</v>
      </c>
      <c r="C381" s="67" t="s">
        <v>17258</v>
      </c>
      <c r="D381" s="67" t="s">
        <v>17261</v>
      </c>
      <c r="E381" s="67"/>
      <c r="F381" s="68">
        <v>30</v>
      </c>
      <c r="G381" s="69">
        <v>8</v>
      </c>
      <c r="H381" s="70">
        <f>SUMIFS(VENTAS[Cantidad],VENTAS[Código del producto Vendido],STOCK[[#This Row],[Code]])</f>
        <v>5</v>
      </c>
      <c r="I381" s="70">
        <f>STOCK[[#This Row],[Entradas]]-STOCK[[#This Row],[Salidas]]</f>
        <v>3</v>
      </c>
      <c r="J381" s="68">
        <f>STOCK[[#This Row],[Precio Final]]*10%</f>
        <v>3</v>
      </c>
      <c r="K381" s="71">
        <v>9</v>
      </c>
      <c r="L381" s="72">
        <v>5</v>
      </c>
      <c r="M381" s="72">
        <f>STOCK[[#This Row],[Costo Unitario (USD)]]+STOCK[[#This Row],[Costo Envío (USD)]]+STOCK[[#This Row],[Comisión 10%]]</f>
        <v>17</v>
      </c>
      <c r="N381" s="72">
        <f t="shared" si="16"/>
        <v>25.5</v>
      </c>
      <c r="O381" s="72">
        <f t="shared" si="17"/>
        <v>30</v>
      </c>
      <c r="P381" s="72">
        <f>STOCK[[#This Row],[Precio Final]]-STOCK[[#This Row],[Costo total]]</f>
        <v>13</v>
      </c>
      <c r="Q381" s="72">
        <f>STOCK[[#This Row],[Ganancia Unitaria]]*STOCK[[#This Row],[Salidas]]</f>
        <v>65</v>
      </c>
      <c r="R381" s="67"/>
      <c r="S381" s="67"/>
      <c r="T381" s="72"/>
      <c r="U381" s="72"/>
      <c r="V381" s="73"/>
      <c r="W381" s="67"/>
      <c r="X381" s="67"/>
      <c r="Y381" s="67"/>
      <c r="Z381" s="67"/>
      <c r="AA381" s="67"/>
      <c r="AB381" s="68"/>
      <c r="AC381" s="69"/>
      <c r="AD381" s="70"/>
      <c r="AE381" s="70"/>
      <c r="AF381" s="68"/>
      <c r="AG381" s="71"/>
      <c r="AH381" s="72"/>
      <c r="AI381" s="72"/>
      <c r="AJ381" s="72"/>
      <c r="AK381" s="72"/>
      <c r="AL381" s="72"/>
      <c r="AM381" s="72"/>
    </row>
    <row r="382" customHeight="1" spans="1:39">
      <c r="A382" s="67" t="s">
        <v>17262</v>
      </c>
      <c r="B382" s="67" t="s">
        <v>16480</v>
      </c>
      <c r="C382" s="67" t="s">
        <v>17258</v>
      </c>
      <c r="D382" s="67" t="s">
        <v>17263</v>
      </c>
      <c r="E382" s="67"/>
      <c r="F382" s="68">
        <v>30</v>
      </c>
      <c r="G382" s="69">
        <v>10</v>
      </c>
      <c r="H382" s="70">
        <f>SUMIFS(VENTAS[Cantidad],VENTAS[Código del producto Vendido],STOCK[[#This Row],[Code]])</f>
        <v>3</v>
      </c>
      <c r="I382" s="70">
        <f>STOCK[[#This Row],[Entradas]]-STOCK[[#This Row],[Salidas]]</f>
        <v>7</v>
      </c>
      <c r="J382" s="68">
        <f>STOCK[[#This Row],[Precio Final]]*10%</f>
        <v>3</v>
      </c>
      <c r="K382" s="71">
        <v>9</v>
      </c>
      <c r="L382" s="72">
        <v>5</v>
      </c>
      <c r="M382" s="72">
        <f>STOCK[[#This Row],[Costo Unitario (USD)]]+STOCK[[#This Row],[Costo Envío (USD)]]+STOCK[[#This Row],[Comisión 10%]]</f>
        <v>17</v>
      </c>
      <c r="N382" s="72">
        <f t="shared" si="16"/>
        <v>25.5</v>
      </c>
      <c r="O382" s="72">
        <f t="shared" si="17"/>
        <v>30</v>
      </c>
      <c r="P382" s="72">
        <f>STOCK[[#This Row],[Precio Final]]-STOCK[[#This Row],[Costo total]]</f>
        <v>13</v>
      </c>
      <c r="Q382" s="72">
        <f>STOCK[[#This Row],[Ganancia Unitaria]]*STOCK[[#This Row],[Salidas]]</f>
        <v>39</v>
      </c>
      <c r="R382" s="67"/>
      <c r="S382" s="67"/>
      <c r="T382" s="72"/>
      <c r="U382" s="72"/>
      <c r="V382" s="73"/>
      <c r="W382" s="67"/>
      <c r="X382" s="67"/>
      <c r="Y382" s="67"/>
      <c r="Z382" s="67"/>
      <c r="AA382" s="67"/>
      <c r="AB382" s="68"/>
      <c r="AC382" s="69"/>
      <c r="AD382" s="70"/>
      <c r="AE382" s="70"/>
      <c r="AF382" s="68"/>
      <c r="AG382" s="71"/>
      <c r="AH382" s="72"/>
      <c r="AI382" s="72"/>
      <c r="AJ382" s="72"/>
      <c r="AK382" s="72"/>
      <c r="AL382" s="72"/>
      <c r="AM382" s="72"/>
    </row>
    <row r="383" customHeight="1" spans="1:39">
      <c r="A383" s="67" t="s">
        <v>17264</v>
      </c>
      <c r="B383" s="67" t="s">
        <v>17265</v>
      </c>
      <c r="C383" s="67" t="s">
        <v>17266</v>
      </c>
      <c r="D383" s="67" t="s">
        <v>16583</v>
      </c>
      <c r="E383" s="67"/>
      <c r="F383" s="68">
        <v>30</v>
      </c>
      <c r="G383" s="69">
        <v>1</v>
      </c>
      <c r="H383" s="70">
        <f>SUMIFS(VENTAS[Cantidad],VENTAS[Código del producto Vendido],STOCK[[#This Row],[Code]])</f>
        <v>1</v>
      </c>
      <c r="I383" s="70">
        <f>STOCK[[#This Row],[Entradas]]-STOCK[[#This Row],[Salidas]]</f>
        <v>0</v>
      </c>
      <c r="J383" s="68">
        <f>STOCK[[#This Row],[Precio Final]]*10%</f>
        <v>3</v>
      </c>
      <c r="K383" s="71">
        <v>9</v>
      </c>
      <c r="L383" s="72">
        <v>5</v>
      </c>
      <c r="M383" s="72">
        <f>STOCK[[#This Row],[Costo Unitario (USD)]]+STOCK[[#This Row],[Costo Envío (USD)]]+STOCK[[#This Row],[Comisión 10%]]</f>
        <v>17</v>
      </c>
      <c r="N383" s="72">
        <f t="shared" si="16"/>
        <v>25.5</v>
      </c>
      <c r="O383" s="72">
        <f t="shared" si="17"/>
        <v>30</v>
      </c>
      <c r="P383" s="72">
        <f>STOCK[[#This Row],[Precio Final]]-STOCK[[#This Row],[Costo total]]</f>
        <v>13</v>
      </c>
      <c r="Q383" s="72">
        <f>STOCK[[#This Row],[Ganancia Unitaria]]*STOCK[[#This Row],[Salidas]]</f>
        <v>13</v>
      </c>
      <c r="R383" s="67"/>
      <c r="S383" s="67"/>
      <c r="T383" s="72"/>
      <c r="U383" s="72"/>
      <c r="V383" s="73"/>
      <c r="W383" s="67"/>
      <c r="X383" s="67"/>
      <c r="Y383" s="67"/>
      <c r="Z383" s="67"/>
      <c r="AA383" s="67"/>
      <c r="AB383" s="68"/>
      <c r="AC383" s="69"/>
      <c r="AD383" s="70"/>
      <c r="AE383" s="70"/>
      <c r="AF383" s="68"/>
      <c r="AG383" s="71"/>
      <c r="AH383" s="72"/>
      <c r="AI383" s="72"/>
      <c r="AJ383" s="72"/>
      <c r="AK383" s="72"/>
      <c r="AL383" s="72"/>
      <c r="AM383" s="72"/>
    </row>
    <row r="384" customHeight="1" spans="1:39">
      <c r="A384" s="67" t="s">
        <v>17267</v>
      </c>
      <c r="B384" s="67" t="s">
        <v>17268</v>
      </c>
      <c r="C384" s="67" t="s">
        <v>17266</v>
      </c>
      <c r="D384" s="67" t="s">
        <v>16475</v>
      </c>
      <c r="E384" s="67"/>
      <c r="F384" s="68">
        <v>30</v>
      </c>
      <c r="G384" s="69">
        <v>2</v>
      </c>
      <c r="H384" s="70">
        <f>SUMIFS(VENTAS[Cantidad],VENTAS[Código del producto Vendido],STOCK[[#This Row],[Code]])</f>
        <v>0</v>
      </c>
      <c r="I384" s="70">
        <f>STOCK[[#This Row],[Entradas]]-STOCK[[#This Row],[Salidas]]</f>
        <v>2</v>
      </c>
      <c r="J384" s="68">
        <f>STOCK[[#This Row],[Precio Final]]*10%</f>
        <v>3</v>
      </c>
      <c r="K384" s="71">
        <v>9</v>
      </c>
      <c r="L384" s="72">
        <v>5</v>
      </c>
      <c r="M384" s="72">
        <f>STOCK[[#This Row],[Costo Unitario (USD)]]+STOCK[[#This Row],[Costo Envío (USD)]]+STOCK[[#This Row],[Comisión 10%]]</f>
        <v>17</v>
      </c>
      <c r="N384" s="72">
        <f t="shared" si="16"/>
        <v>25.5</v>
      </c>
      <c r="O384" s="72">
        <f t="shared" si="17"/>
        <v>30</v>
      </c>
      <c r="P384" s="72">
        <f>STOCK[[#This Row],[Precio Final]]-STOCK[[#This Row],[Costo total]]</f>
        <v>13</v>
      </c>
      <c r="Q384" s="72">
        <f>STOCK[[#This Row],[Ganancia Unitaria]]*STOCK[[#This Row],[Salidas]]</f>
        <v>0</v>
      </c>
      <c r="R384" s="67"/>
      <c r="S384" s="67"/>
      <c r="T384" s="72"/>
      <c r="U384" s="72"/>
      <c r="V384" s="73"/>
      <c r="W384" s="67"/>
      <c r="X384" s="67"/>
      <c r="Y384" s="67"/>
      <c r="Z384" s="67"/>
      <c r="AA384" s="67"/>
      <c r="AB384" s="68"/>
      <c r="AC384" s="69"/>
      <c r="AD384" s="70"/>
      <c r="AE384" s="70"/>
      <c r="AF384" s="68"/>
      <c r="AG384" s="71"/>
      <c r="AH384" s="72"/>
      <c r="AI384" s="72"/>
      <c r="AJ384" s="72"/>
      <c r="AK384" s="72"/>
      <c r="AL384" s="72"/>
      <c r="AM384" s="72"/>
    </row>
    <row r="385" customHeight="1" spans="1:39">
      <c r="A385" s="67" t="s">
        <v>17269</v>
      </c>
      <c r="B385" s="67" t="s">
        <v>17265</v>
      </c>
      <c r="C385" s="67" t="s">
        <v>17270</v>
      </c>
      <c r="D385" s="67" t="s">
        <v>16583</v>
      </c>
      <c r="E385" s="67"/>
      <c r="F385" s="68">
        <v>30</v>
      </c>
      <c r="G385" s="69">
        <v>1</v>
      </c>
      <c r="H385" s="70">
        <f>SUMIFS(VENTAS[Cantidad],VENTAS[Código del producto Vendido],STOCK[[#This Row],[Code]])</f>
        <v>1</v>
      </c>
      <c r="I385" s="70">
        <f>STOCK[[#This Row],[Entradas]]-STOCK[[#This Row],[Salidas]]</f>
        <v>0</v>
      </c>
      <c r="J385" s="68">
        <f>STOCK[[#This Row],[Precio Final]]*10%</f>
        <v>3</v>
      </c>
      <c r="K385" s="71">
        <v>9</v>
      </c>
      <c r="L385" s="72">
        <v>5</v>
      </c>
      <c r="M385" s="72">
        <f>STOCK[[#This Row],[Costo Unitario (USD)]]+STOCK[[#This Row],[Costo Envío (USD)]]+STOCK[[#This Row],[Comisión 10%]]</f>
        <v>17</v>
      </c>
      <c r="N385" s="72">
        <f t="shared" si="16"/>
        <v>25.5</v>
      </c>
      <c r="O385" s="72">
        <f t="shared" si="17"/>
        <v>30</v>
      </c>
      <c r="P385" s="72">
        <f>STOCK[[#This Row],[Precio Final]]-STOCK[[#This Row],[Costo total]]</f>
        <v>13</v>
      </c>
      <c r="Q385" s="72">
        <f>STOCK[[#This Row],[Ganancia Unitaria]]*STOCK[[#This Row],[Salidas]]</f>
        <v>13</v>
      </c>
      <c r="R385" s="67"/>
      <c r="S385" s="67"/>
      <c r="T385" s="72"/>
      <c r="U385" s="72"/>
      <c r="V385" s="73"/>
      <c r="W385" s="67"/>
      <c r="X385" s="67"/>
      <c r="Y385" s="67"/>
      <c r="Z385" s="67"/>
      <c r="AA385" s="67"/>
      <c r="AB385" s="68"/>
      <c r="AC385" s="69"/>
      <c r="AD385" s="70"/>
      <c r="AE385" s="70"/>
      <c r="AF385" s="68"/>
      <c r="AG385" s="71"/>
      <c r="AH385" s="72"/>
      <c r="AI385" s="72"/>
      <c r="AJ385" s="72"/>
      <c r="AK385" s="72"/>
      <c r="AL385" s="72"/>
      <c r="AM385" s="72"/>
    </row>
    <row r="386" customHeight="1" spans="1:39">
      <c r="A386" s="67" t="s">
        <v>17271</v>
      </c>
      <c r="B386" s="67" t="s">
        <v>17268</v>
      </c>
      <c r="C386" s="67" t="s">
        <v>17270</v>
      </c>
      <c r="D386" s="67" t="s">
        <v>16475</v>
      </c>
      <c r="E386" s="67"/>
      <c r="F386" s="68">
        <v>30</v>
      </c>
      <c r="G386" s="69">
        <v>1</v>
      </c>
      <c r="H386" s="70">
        <f>SUMIFS(VENTAS[Cantidad],VENTAS[Código del producto Vendido],STOCK[[#This Row],[Code]])</f>
        <v>1</v>
      </c>
      <c r="I386" s="70">
        <f>STOCK[[#This Row],[Entradas]]-STOCK[[#This Row],[Salidas]]</f>
        <v>0</v>
      </c>
      <c r="J386" s="68">
        <f>STOCK[[#This Row],[Precio Final]]*10%</f>
        <v>3</v>
      </c>
      <c r="K386" s="71">
        <v>9</v>
      </c>
      <c r="L386" s="72">
        <v>5</v>
      </c>
      <c r="M386" s="72">
        <f>STOCK[[#This Row],[Costo Unitario (USD)]]+STOCK[[#This Row],[Costo Envío (USD)]]+STOCK[[#This Row],[Comisión 10%]]</f>
        <v>17</v>
      </c>
      <c r="N386" s="72">
        <f t="shared" si="16"/>
        <v>25.5</v>
      </c>
      <c r="O386" s="72">
        <f t="shared" si="17"/>
        <v>30</v>
      </c>
      <c r="P386" s="72">
        <f>STOCK[[#This Row],[Precio Final]]-STOCK[[#This Row],[Costo total]]</f>
        <v>13</v>
      </c>
      <c r="Q386" s="72">
        <f>STOCK[[#This Row],[Ganancia Unitaria]]*STOCK[[#This Row],[Salidas]]</f>
        <v>13</v>
      </c>
      <c r="R386" s="67"/>
      <c r="S386" s="67"/>
      <c r="T386" s="72"/>
      <c r="U386" s="72"/>
      <c r="V386" s="73"/>
      <c r="W386" s="67"/>
      <c r="X386" s="67"/>
      <c r="Y386" s="67"/>
      <c r="Z386" s="67"/>
      <c r="AA386" s="67"/>
      <c r="AB386" s="68"/>
      <c r="AC386" s="69"/>
      <c r="AD386" s="70"/>
      <c r="AE386" s="70"/>
      <c r="AF386" s="68"/>
      <c r="AG386" s="71"/>
      <c r="AH386" s="72"/>
      <c r="AI386" s="72"/>
      <c r="AJ386" s="72"/>
      <c r="AK386" s="72"/>
      <c r="AL386" s="72"/>
      <c r="AM386" s="72"/>
    </row>
    <row r="387" customHeight="1" spans="1:39">
      <c r="A387" s="67" t="s">
        <v>17272</v>
      </c>
      <c r="B387" s="67" t="s">
        <v>17265</v>
      </c>
      <c r="C387" s="67" t="s">
        <v>17273</v>
      </c>
      <c r="D387" s="67" t="s">
        <v>16583</v>
      </c>
      <c r="E387" s="67"/>
      <c r="F387" s="68">
        <v>35</v>
      </c>
      <c r="G387" s="69">
        <v>2</v>
      </c>
      <c r="H387" s="70">
        <f>SUMIFS(VENTAS[Cantidad],VENTAS[Código del producto Vendido],STOCK[[#This Row],[Code]])</f>
        <v>1</v>
      </c>
      <c r="I387" s="70">
        <f>STOCK[[#This Row],[Entradas]]-STOCK[[#This Row],[Salidas]]</f>
        <v>1</v>
      </c>
      <c r="J387" s="68">
        <f>STOCK[[#This Row],[Precio Final]]*10%</f>
        <v>3.5</v>
      </c>
      <c r="K387" s="71">
        <v>9</v>
      </c>
      <c r="L387" s="72">
        <v>5</v>
      </c>
      <c r="M387" s="72">
        <f>STOCK[[#This Row],[Costo Unitario (USD)]]+STOCK[[#This Row],[Costo Envío (USD)]]+STOCK[[#This Row],[Comisión 10%]]</f>
        <v>17.5</v>
      </c>
      <c r="N387" s="72">
        <f t="shared" si="16"/>
        <v>26.25</v>
      </c>
      <c r="O387" s="72">
        <f t="shared" si="17"/>
        <v>35</v>
      </c>
      <c r="P387" s="72">
        <f>STOCK[[#This Row],[Precio Final]]-STOCK[[#This Row],[Costo total]]</f>
        <v>17.5</v>
      </c>
      <c r="Q387" s="72">
        <f>STOCK[[#This Row],[Ganancia Unitaria]]*STOCK[[#This Row],[Salidas]]</f>
        <v>17.5</v>
      </c>
      <c r="R387" s="67"/>
      <c r="S387" s="67"/>
      <c r="T387" s="72"/>
      <c r="U387" s="72"/>
      <c r="V387" s="73"/>
      <c r="W387" s="67"/>
      <c r="X387" s="67"/>
      <c r="Y387" s="67"/>
      <c r="Z387" s="67"/>
      <c r="AA387" s="67"/>
      <c r="AB387" s="68"/>
      <c r="AC387" s="69"/>
      <c r="AD387" s="70"/>
      <c r="AE387" s="70"/>
      <c r="AF387" s="68"/>
      <c r="AG387" s="71"/>
      <c r="AH387" s="72"/>
      <c r="AI387" s="72"/>
      <c r="AJ387" s="72"/>
      <c r="AK387" s="72"/>
      <c r="AL387" s="72"/>
      <c r="AM387" s="72"/>
    </row>
    <row r="388" customHeight="1" spans="1:39">
      <c r="A388" s="67" t="s">
        <v>17274</v>
      </c>
      <c r="B388" s="67" t="s">
        <v>17268</v>
      </c>
      <c r="C388" s="67" t="s">
        <v>17273</v>
      </c>
      <c r="D388" s="67" t="s">
        <v>16475</v>
      </c>
      <c r="E388" s="67"/>
      <c r="F388" s="68">
        <v>35</v>
      </c>
      <c r="G388" s="69">
        <v>2</v>
      </c>
      <c r="H388" s="70">
        <f>SUMIFS(VENTAS[Cantidad],VENTAS[Código del producto Vendido],STOCK[[#This Row],[Code]])</f>
        <v>1</v>
      </c>
      <c r="I388" s="70">
        <f>STOCK[[#This Row],[Entradas]]-STOCK[[#This Row],[Salidas]]</f>
        <v>1</v>
      </c>
      <c r="J388" s="68">
        <f>STOCK[[#This Row],[Precio Final]]*10%</f>
        <v>3.5</v>
      </c>
      <c r="K388" s="71">
        <v>9</v>
      </c>
      <c r="L388" s="72">
        <v>5</v>
      </c>
      <c r="M388" s="72">
        <f>STOCK[[#This Row],[Costo Unitario (USD)]]+STOCK[[#This Row],[Costo Envío (USD)]]+STOCK[[#This Row],[Comisión 10%]]</f>
        <v>17.5</v>
      </c>
      <c r="N388" s="72">
        <f t="shared" si="16"/>
        <v>26.25</v>
      </c>
      <c r="O388" s="72">
        <f t="shared" si="17"/>
        <v>35</v>
      </c>
      <c r="P388" s="72">
        <f>STOCK[[#This Row],[Precio Final]]-STOCK[[#This Row],[Costo total]]</f>
        <v>17.5</v>
      </c>
      <c r="Q388" s="72">
        <f>STOCK[[#This Row],[Ganancia Unitaria]]*STOCK[[#This Row],[Salidas]]</f>
        <v>17.5</v>
      </c>
      <c r="R388" s="67"/>
      <c r="S388" s="67"/>
      <c r="T388" s="72"/>
      <c r="U388" s="72"/>
      <c r="V388" s="73"/>
      <c r="W388" s="67"/>
      <c r="X388" s="67"/>
      <c r="Y388" s="67"/>
      <c r="Z388" s="67"/>
      <c r="AA388" s="67"/>
      <c r="AB388" s="68"/>
      <c r="AC388" s="69"/>
      <c r="AD388" s="70"/>
      <c r="AE388" s="70"/>
      <c r="AF388" s="68"/>
      <c r="AG388" s="71"/>
      <c r="AH388" s="72"/>
      <c r="AI388" s="72"/>
      <c r="AJ388" s="72"/>
      <c r="AK388" s="72"/>
      <c r="AL388" s="72"/>
      <c r="AM388" s="72"/>
    </row>
    <row r="389" customHeight="1" spans="1:39">
      <c r="A389" s="67" t="s">
        <v>17275</v>
      </c>
      <c r="B389" s="67" t="s">
        <v>17268</v>
      </c>
      <c r="C389" s="67" t="s">
        <v>17273</v>
      </c>
      <c r="D389" s="67" t="s">
        <v>16396</v>
      </c>
      <c r="E389" s="67"/>
      <c r="F389" s="68">
        <v>35</v>
      </c>
      <c r="G389" s="69">
        <v>2</v>
      </c>
      <c r="H389" s="70">
        <f>SUMIFS(VENTAS[Cantidad],VENTAS[Código del producto Vendido],STOCK[[#This Row],[Code]])</f>
        <v>2</v>
      </c>
      <c r="I389" s="70">
        <f>STOCK[[#This Row],[Entradas]]-STOCK[[#This Row],[Salidas]]</f>
        <v>0</v>
      </c>
      <c r="J389" s="68">
        <f>STOCK[[#This Row],[Precio Final]]*10%</f>
        <v>3.5</v>
      </c>
      <c r="K389" s="71">
        <v>9</v>
      </c>
      <c r="L389" s="72">
        <v>5</v>
      </c>
      <c r="M389" s="72">
        <f>STOCK[[#This Row],[Costo Unitario (USD)]]+STOCK[[#This Row],[Costo Envío (USD)]]+STOCK[[#This Row],[Comisión 10%]]</f>
        <v>17.5</v>
      </c>
      <c r="N389" s="72">
        <f t="shared" si="16"/>
        <v>26.25</v>
      </c>
      <c r="O389" s="72">
        <f t="shared" si="17"/>
        <v>35</v>
      </c>
      <c r="P389" s="72">
        <f>STOCK[[#This Row],[Precio Final]]-STOCK[[#This Row],[Costo total]]</f>
        <v>17.5</v>
      </c>
      <c r="Q389" s="72">
        <f>STOCK[[#This Row],[Ganancia Unitaria]]*STOCK[[#This Row],[Salidas]]</f>
        <v>35</v>
      </c>
      <c r="R389" s="67"/>
      <c r="S389" s="67"/>
      <c r="T389" s="72"/>
      <c r="U389" s="72"/>
      <c r="V389" s="73"/>
      <c r="W389" s="67"/>
      <c r="X389" s="67"/>
      <c r="Y389" s="67"/>
      <c r="Z389" s="67"/>
      <c r="AA389" s="67"/>
      <c r="AB389" s="68"/>
      <c r="AC389" s="69"/>
      <c r="AD389" s="70"/>
      <c r="AE389" s="70"/>
      <c r="AF389" s="68"/>
      <c r="AG389" s="71"/>
      <c r="AH389" s="72"/>
      <c r="AI389" s="72"/>
      <c r="AJ389" s="72"/>
      <c r="AK389" s="72"/>
      <c r="AL389" s="72"/>
      <c r="AM389" s="72"/>
    </row>
    <row r="390" customHeight="1" spans="1:39">
      <c r="A390" s="67" t="s">
        <v>17276</v>
      </c>
      <c r="B390" s="67" t="s">
        <v>16406</v>
      </c>
      <c r="C390" s="67" t="s">
        <v>17273</v>
      </c>
      <c r="D390" s="67" t="s">
        <v>16404</v>
      </c>
      <c r="E390" s="67"/>
      <c r="F390" s="68">
        <v>35</v>
      </c>
      <c r="G390" s="69">
        <v>2</v>
      </c>
      <c r="H390" s="70">
        <f>SUMIFS(VENTAS[Cantidad],VENTAS[Código del producto Vendido],STOCK[[#This Row],[Code]])</f>
        <v>0</v>
      </c>
      <c r="I390" s="70">
        <f>STOCK[[#This Row],[Entradas]]-STOCK[[#This Row],[Salidas]]</f>
        <v>2</v>
      </c>
      <c r="J390" s="68">
        <f>STOCK[[#This Row],[Precio Final]]*10%</f>
        <v>3.5</v>
      </c>
      <c r="K390" s="71">
        <v>9</v>
      </c>
      <c r="L390" s="72">
        <v>5</v>
      </c>
      <c r="M390" s="72">
        <f>STOCK[[#This Row],[Costo Unitario (USD)]]+STOCK[[#This Row],[Costo Envío (USD)]]+STOCK[[#This Row],[Comisión 10%]]</f>
        <v>17.5</v>
      </c>
      <c r="N390" s="72">
        <f t="shared" si="16"/>
        <v>26.25</v>
      </c>
      <c r="O390" s="72">
        <f t="shared" si="17"/>
        <v>35</v>
      </c>
      <c r="P390" s="72">
        <f>STOCK[[#This Row],[Precio Final]]-STOCK[[#This Row],[Costo total]]</f>
        <v>17.5</v>
      </c>
      <c r="Q390" s="72">
        <f>STOCK[[#This Row],[Ganancia Unitaria]]*STOCK[[#This Row],[Salidas]]</f>
        <v>0</v>
      </c>
      <c r="R390" s="67"/>
      <c r="S390" s="67"/>
      <c r="T390" s="72"/>
      <c r="U390" s="72"/>
      <c r="V390" s="73"/>
      <c r="W390" s="67"/>
      <c r="X390" s="67"/>
      <c r="Y390" s="67"/>
      <c r="Z390" s="67"/>
      <c r="AA390" s="67"/>
      <c r="AB390" s="68"/>
      <c r="AC390" s="69"/>
      <c r="AD390" s="70"/>
      <c r="AE390" s="70"/>
      <c r="AF390" s="68"/>
      <c r="AG390" s="71"/>
      <c r="AH390" s="72"/>
      <c r="AI390" s="72"/>
      <c r="AJ390" s="72"/>
      <c r="AK390" s="72"/>
      <c r="AL390" s="72"/>
      <c r="AM390" s="72"/>
    </row>
    <row r="391" customHeight="1" spans="1:39">
      <c r="A391" s="67" t="s">
        <v>17277</v>
      </c>
      <c r="B391" s="67" t="s">
        <v>16406</v>
      </c>
      <c r="C391" s="67" t="s">
        <v>17273</v>
      </c>
      <c r="D391" s="67" t="s">
        <v>16408</v>
      </c>
      <c r="E391" s="67"/>
      <c r="F391" s="68">
        <v>35</v>
      </c>
      <c r="G391" s="69">
        <v>1</v>
      </c>
      <c r="H391" s="70">
        <f>SUMIFS(VENTAS[Cantidad],VENTAS[Código del producto Vendido],STOCK[[#This Row],[Code]])</f>
        <v>0</v>
      </c>
      <c r="I391" s="70">
        <f>STOCK[[#This Row],[Entradas]]-STOCK[[#This Row],[Salidas]]</f>
        <v>1</v>
      </c>
      <c r="J391" s="68">
        <f>STOCK[[#This Row],[Precio Final]]*10%</f>
        <v>3.5</v>
      </c>
      <c r="K391" s="71">
        <v>9</v>
      </c>
      <c r="L391" s="72">
        <v>5</v>
      </c>
      <c r="M391" s="72">
        <f>STOCK[[#This Row],[Costo Unitario (USD)]]+STOCK[[#This Row],[Costo Envío (USD)]]+STOCK[[#This Row],[Comisión 10%]]</f>
        <v>17.5</v>
      </c>
      <c r="N391" s="72">
        <f t="shared" si="16"/>
        <v>26.25</v>
      </c>
      <c r="O391" s="72">
        <f t="shared" si="17"/>
        <v>35</v>
      </c>
      <c r="P391" s="72">
        <f>STOCK[[#This Row],[Precio Final]]-STOCK[[#This Row],[Costo total]]</f>
        <v>17.5</v>
      </c>
      <c r="Q391" s="72">
        <f>STOCK[[#This Row],[Ganancia Unitaria]]*STOCK[[#This Row],[Salidas]]</f>
        <v>0</v>
      </c>
      <c r="R391" s="67"/>
      <c r="S391" s="67"/>
      <c r="T391" s="72"/>
      <c r="U391" s="72"/>
      <c r="V391" s="73"/>
      <c r="W391" s="67"/>
      <c r="X391" s="67"/>
      <c r="Y391" s="67"/>
      <c r="Z391" s="67"/>
      <c r="AA391" s="67"/>
      <c r="AB391" s="68"/>
      <c r="AC391" s="69"/>
      <c r="AD391" s="70"/>
      <c r="AE391" s="70"/>
      <c r="AF391" s="68"/>
      <c r="AG391" s="71"/>
      <c r="AH391" s="72"/>
      <c r="AI391" s="72"/>
      <c r="AJ391" s="72"/>
      <c r="AK391" s="72"/>
      <c r="AL391" s="72"/>
      <c r="AM391" s="72"/>
    </row>
    <row r="392" customHeight="1" spans="1:39">
      <c r="A392" s="67" t="s">
        <v>17278</v>
      </c>
      <c r="B392" s="67" t="s">
        <v>17279</v>
      </c>
      <c r="C392" s="67" t="s">
        <v>17280</v>
      </c>
      <c r="D392" s="67" t="s">
        <v>16583</v>
      </c>
      <c r="E392" s="67"/>
      <c r="F392" s="68">
        <v>35</v>
      </c>
      <c r="G392" s="69">
        <v>2</v>
      </c>
      <c r="H392" s="70">
        <f>SUMIFS(VENTAS[Cantidad],VENTAS[Código del producto Vendido],STOCK[[#This Row],[Code]])</f>
        <v>0</v>
      </c>
      <c r="I392" s="70">
        <f>STOCK[[#This Row],[Entradas]]-STOCK[[#This Row],[Salidas]]</f>
        <v>2</v>
      </c>
      <c r="J392" s="68">
        <f>STOCK[[#This Row],[Precio Final]]*10%</f>
        <v>3.5</v>
      </c>
      <c r="K392" s="71">
        <v>9</v>
      </c>
      <c r="L392" s="72">
        <v>5</v>
      </c>
      <c r="M392" s="72">
        <f>STOCK[[#This Row],[Costo Unitario (USD)]]+STOCK[[#This Row],[Costo Envío (USD)]]+STOCK[[#This Row],[Comisión 10%]]</f>
        <v>17.5</v>
      </c>
      <c r="N392" s="72">
        <f t="shared" si="16"/>
        <v>26.25</v>
      </c>
      <c r="O392" s="72">
        <f t="shared" si="17"/>
        <v>35</v>
      </c>
      <c r="P392" s="72">
        <f>STOCK[[#This Row],[Precio Final]]-STOCK[[#This Row],[Costo total]]</f>
        <v>17.5</v>
      </c>
      <c r="Q392" s="72">
        <f>STOCK[[#This Row],[Ganancia Unitaria]]*STOCK[[#This Row],[Salidas]]</f>
        <v>0</v>
      </c>
      <c r="R392" s="67"/>
      <c r="S392" s="67"/>
      <c r="T392" s="72"/>
      <c r="U392" s="72"/>
      <c r="V392" s="73"/>
      <c r="W392" s="67"/>
      <c r="X392" s="67"/>
      <c r="Y392" s="67"/>
      <c r="Z392" s="67"/>
      <c r="AA392" s="67"/>
      <c r="AB392" s="68"/>
      <c r="AC392" s="69"/>
      <c r="AD392" s="70"/>
      <c r="AE392" s="70"/>
      <c r="AF392" s="68"/>
      <c r="AG392" s="71"/>
      <c r="AH392" s="72"/>
      <c r="AI392" s="72"/>
      <c r="AJ392" s="72"/>
      <c r="AK392" s="72"/>
      <c r="AL392" s="72"/>
      <c r="AM392" s="72"/>
    </row>
    <row r="393" customHeight="1" spans="1:39">
      <c r="A393" s="67" t="s">
        <v>17281</v>
      </c>
      <c r="B393" s="67" t="s">
        <v>17282</v>
      </c>
      <c r="C393" s="67" t="s">
        <v>17280</v>
      </c>
      <c r="D393" s="67" t="s">
        <v>16475</v>
      </c>
      <c r="E393" s="67"/>
      <c r="F393" s="68">
        <v>35</v>
      </c>
      <c r="G393" s="69">
        <v>2</v>
      </c>
      <c r="H393" s="70">
        <f>SUMIFS(VENTAS[Cantidad],VENTAS[Código del producto Vendido],STOCK[[#This Row],[Code]])</f>
        <v>1</v>
      </c>
      <c r="I393" s="70">
        <f>STOCK[[#This Row],[Entradas]]-STOCK[[#This Row],[Salidas]]</f>
        <v>1</v>
      </c>
      <c r="J393" s="68">
        <f>STOCK[[#This Row],[Precio Final]]*10%</f>
        <v>3.5</v>
      </c>
      <c r="K393" s="71">
        <v>9</v>
      </c>
      <c r="L393" s="72">
        <v>5</v>
      </c>
      <c r="M393" s="72">
        <f>STOCK[[#This Row],[Costo Unitario (USD)]]+STOCK[[#This Row],[Costo Envío (USD)]]+STOCK[[#This Row],[Comisión 10%]]</f>
        <v>17.5</v>
      </c>
      <c r="N393" s="72">
        <f t="shared" si="16"/>
        <v>26.25</v>
      </c>
      <c r="O393" s="72">
        <f t="shared" si="17"/>
        <v>35</v>
      </c>
      <c r="P393" s="72">
        <f>STOCK[[#This Row],[Precio Final]]-STOCK[[#This Row],[Costo total]]</f>
        <v>17.5</v>
      </c>
      <c r="Q393" s="72">
        <f>STOCK[[#This Row],[Ganancia Unitaria]]*STOCK[[#This Row],[Salidas]]</f>
        <v>17.5</v>
      </c>
      <c r="R393" s="67"/>
      <c r="S393" s="67"/>
      <c r="T393" s="72"/>
      <c r="U393" s="72"/>
      <c r="V393" s="73"/>
      <c r="W393" s="67"/>
      <c r="X393" s="67"/>
      <c r="Y393" s="67"/>
      <c r="Z393" s="67"/>
      <c r="AA393" s="67"/>
      <c r="AB393" s="68"/>
      <c r="AC393" s="69"/>
      <c r="AD393" s="70"/>
      <c r="AE393" s="70"/>
      <c r="AF393" s="68"/>
      <c r="AG393" s="71"/>
      <c r="AH393" s="72"/>
      <c r="AI393" s="72"/>
      <c r="AJ393" s="72"/>
      <c r="AK393" s="72"/>
      <c r="AL393" s="72"/>
      <c r="AM393" s="72"/>
    </row>
    <row r="394" customHeight="1" spans="1:39">
      <c r="A394" s="67" t="s">
        <v>17283</v>
      </c>
      <c r="B394" s="67" t="s">
        <v>16511</v>
      </c>
      <c r="C394" s="67" t="s">
        <v>17284</v>
      </c>
      <c r="D394" s="67" t="s">
        <v>16408</v>
      </c>
      <c r="E394" s="67"/>
      <c r="F394" s="68">
        <v>18</v>
      </c>
      <c r="G394" s="69">
        <v>1</v>
      </c>
      <c r="H394" s="70">
        <f>SUMIFS(VENTAS[Cantidad],VENTAS[Código del producto Vendido],STOCK[[#This Row],[Code]])</f>
        <v>0</v>
      </c>
      <c r="I394" s="70">
        <f>STOCK[[#This Row],[Entradas]]-STOCK[[#This Row],[Salidas]]</f>
        <v>1</v>
      </c>
      <c r="J394" s="68">
        <f>STOCK[[#This Row],[Precio Final]]*10%</f>
        <v>1.8</v>
      </c>
      <c r="K394" s="71">
        <v>9</v>
      </c>
      <c r="L394" s="72">
        <v>5</v>
      </c>
      <c r="M394" s="72">
        <f>STOCK[[#This Row],[Costo Unitario (USD)]]+STOCK[[#This Row],[Costo Envío (USD)]]+STOCK[[#This Row],[Comisión 10%]]</f>
        <v>15.8</v>
      </c>
      <c r="N394" s="72">
        <f t="shared" si="16"/>
        <v>23.7</v>
      </c>
      <c r="O394" s="72">
        <f t="shared" si="17"/>
        <v>18</v>
      </c>
      <c r="P394" s="72">
        <f>STOCK[[#This Row],[Precio Final]]-STOCK[[#This Row],[Costo total]]</f>
        <v>2.2</v>
      </c>
      <c r="Q394" s="72">
        <f>STOCK[[#This Row],[Ganancia Unitaria]]*STOCK[[#This Row],[Salidas]]</f>
        <v>0</v>
      </c>
      <c r="R394" s="67"/>
      <c r="S394" s="67"/>
      <c r="T394" s="72"/>
      <c r="U394" s="72"/>
      <c r="V394" s="73"/>
      <c r="W394" s="67"/>
      <c r="X394" s="67"/>
      <c r="Y394" s="67"/>
      <c r="Z394" s="67"/>
      <c r="AA394" s="67"/>
      <c r="AB394" s="68"/>
      <c r="AC394" s="69"/>
      <c r="AD394" s="70"/>
      <c r="AE394" s="70"/>
      <c r="AF394" s="68"/>
      <c r="AG394" s="71"/>
      <c r="AH394" s="72"/>
      <c r="AI394" s="72"/>
      <c r="AJ394" s="72"/>
      <c r="AK394" s="72"/>
      <c r="AL394" s="72"/>
      <c r="AM394" s="72"/>
    </row>
    <row r="395" customHeight="1" spans="1:39">
      <c r="A395" s="67" t="s">
        <v>17285</v>
      </c>
      <c r="B395" s="67" t="s">
        <v>16461</v>
      </c>
      <c r="C395" s="67" t="s">
        <v>17286</v>
      </c>
      <c r="D395" s="67" t="s">
        <v>16396</v>
      </c>
      <c r="E395" s="67"/>
      <c r="F395" s="68">
        <v>25</v>
      </c>
      <c r="G395" s="69">
        <v>1</v>
      </c>
      <c r="H395" s="70">
        <f>SUMIFS(VENTAS[Cantidad],VENTAS[Código del producto Vendido],STOCK[[#This Row],[Code]])</f>
        <v>0</v>
      </c>
      <c r="I395" s="70">
        <f>STOCK[[#This Row],[Entradas]]-STOCK[[#This Row],[Salidas]]</f>
        <v>1</v>
      </c>
      <c r="J395" s="68">
        <f>STOCK[[#This Row],[Precio Final]]*10%</f>
        <v>2.5</v>
      </c>
      <c r="K395" s="71">
        <v>9</v>
      </c>
      <c r="L395" s="72">
        <v>5</v>
      </c>
      <c r="M395" s="72">
        <f>STOCK[[#This Row],[Costo Unitario (USD)]]+STOCK[[#This Row],[Costo Envío (USD)]]+STOCK[[#This Row],[Comisión 10%]]</f>
        <v>16.5</v>
      </c>
      <c r="N395" s="72">
        <f t="shared" si="16"/>
        <v>24.75</v>
      </c>
      <c r="O395" s="72">
        <f t="shared" si="17"/>
        <v>25</v>
      </c>
      <c r="P395" s="72">
        <f>STOCK[[#This Row],[Precio Final]]-STOCK[[#This Row],[Costo total]]</f>
        <v>8.5</v>
      </c>
      <c r="Q395" s="72">
        <f>STOCK[[#This Row],[Ganancia Unitaria]]*STOCK[[#This Row],[Salidas]]</f>
        <v>0</v>
      </c>
      <c r="R395" s="67"/>
      <c r="S395" s="67"/>
      <c r="T395" s="72"/>
      <c r="U395" s="72"/>
      <c r="V395" s="73"/>
      <c r="W395" s="67"/>
      <c r="X395" s="67"/>
      <c r="Y395" s="67"/>
      <c r="Z395" s="67"/>
      <c r="AA395" s="67"/>
      <c r="AB395" s="68"/>
      <c r="AC395" s="69"/>
      <c r="AD395" s="70"/>
      <c r="AE395" s="70"/>
      <c r="AF395" s="68"/>
      <c r="AG395" s="71"/>
      <c r="AH395" s="72"/>
      <c r="AI395" s="72"/>
      <c r="AJ395" s="72"/>
      <c r="AK395" s="72"/>
      <c r="AL395" s="72"/>
      <c r="AM395" s="72"/>
    </row>
    <row r="396" customHeight="1" spans="1:39">
      <c r="A396" s="67" t="s">
        <v>17287</v>
      </c>
      <c r="B396" s="67" t="s">
        <v>16511</v>
      </c>
      <c r="C396" s="67" t="s">
        <v>17288</v>
      </c>
      <c r="D396" s="67" t="s">
        <v>16408</v>
      </c>
      <c r="E396" s="67"/>
      <c r="F396" s="68">
        <v>25</v>
      </c>
      <c r="G396" s="69">
        <v>1</v>
      </c>
      <c r="H396" s="70">
        <f>SUMIFS(VENTAS[Cantidad],VENTAS[Código del producto Vendido],STOCK[[#This Row],[Code]])</f>
        <v>0</v>
      </c>
      <c r="I396" s="70">
        <v>0</v>
      </c>
      <c r="J396" s="68">
        <f>STOCK[[#This Row],[Precio Final]]*10%</f>
        <v>2.5</v>
      </c>
      <c r="K396" s="71">
        <v>9</v>
      </c>
      <c r="L396" s="72">
        <v>5</v>
      </c>
      <c r="M396" s="72">
        <f>STOCK[[#This Row],[Costo Unitario (USD)]]+STOCK[[#This Row],[Costo Envío (USD)]]+STOCK[[#This Row],[Comisión 10%]]</f>
        <v>16.5</v>
      </c>
      <c r="N396" s="72">
        <f t="shared" si="16"/>
        <v>24.75</v>
      </c>
      <c r="O396" s="72">
        <f t="shared" si="17"/>
        <v>25</v>
      </c>
      <c r="P396" s="72">
        <f>STOCK[[#This Row],[Precio Final]]-STOCK[[#This Row],[Costo total]]</f>
        <v>8.5</v>
      </c>
      <c r="Q396" s="72">
        <f>STOCK[[#This Row],[Ganancia Unitaria]]*STOCK[[#This Row],[Salidas]]</f>
        <v>0</v>
      </c>
      <c r="R396" s="67"/>
      <c r="S396" s="67"/>
      <c r="T396" s="72"/>
      <c r="U396" s="72"/>
      <c r="V396" s="73"/>
      <c r="W396" s="67"/>
      <c r="X396" s="67"/>
      <c r="Y396" s="67"/>
      <c r="Z396" s="67"/>
      <c r="AA396" s="67"/>
      <c r="AB396" s="68"/>
      <c r="AC396" s="69"/>
      <c r="AD396" s="70"/>
      <c r="AE396" s="70"/>
      <c r="AF396" s="68"/>
      <c r="AG396" s="71"/>
      <c r="AH396" s="72"/>
      <c r="AI396" s="72"/>
      <c r="AJ396" s="72"/>
      <c r="AK396" s="72"/>
      <c r="AL396" s="72"/>
      <c r="AM396" s="72"/>
    </row>
    <row r="397" customHeight="1" spans="1:39">
      <c r="A397" s="67" t="s">
        <v>17289</v>
      </c>
      <c r="B397" s="67" t="s">
        <v>16511</v>
      </c>
      <c r="C397" s="67" t="s">
        <v>17290</v>
      </c>
      <c r="D397" s="67" t="s">
        <v>16408</v>
      </c>
      <c r="E397" s="67"/>
      <c r="F397" s="68">
        <v>18</v>
      </c>
      <c r="G397" s="69">
        <v>1</v>
      </c>
      <c r="H397" s="70">
        <f>SUMIFS(VENTAS[Cantidad],VENTAS[Código del producto Vendido],STOCK[[#This Row],[Code]])</f>
        <v>0</v>
      </c>
      <c r="I397" s="70">
        <f>STOCK[[#This Row],[Entradas]]-STOCK[[#This Row],[Salidas]]</f>
        <v>1</v>
      </c>
      <c r="J397" s="68">
        <f>STOCK[[#This Row],[Precio Final]]*10%</f>
        <v>1.8</v>
      </c>
      <c r="K397" s="71">
        <v>9</v>
      </c>
      <c r="L397" s="72">
        <v>5</v>
      </c>
      <c r="M397" s="72">
        <f>STOCK[[#This Row],[Costo Unitario (USD)]]+STOCK[[#This Row],[Costo Envío (USD)]]+STOCK[[#This Row],[Comisión 10%]]</f>
        <v>15.8</v>
      </c>
      <c r="N397" s="72">
        <f t="shared" si="16"/>
        <v>23.7</v>
      </c>
      <c r="O397" s="72">
        <f t="shared" si="17"/>
        <v>18</v>
      </c>
      <c r="P397" s="72">
        <f>STOCK[[#This Row],[Precio Final]]-STOCK[[#This Row],[Costo total]]</f>
        <v>2.2</v>
      </c>
      <c r="Q397" s="72">
        <f>STOCK[[#This Row],[Ganancia Unitaria]]*STOCK[[#This Row],[Salidas]]</f>
        <v>0</v>
      </c>
      <c r="R397" s="67"/>
      <c r="S397" s="67"/>
      <c r="T397" s="72"/>
      <c r="U397" s="72"/>
      <c r="V397" s="73"/>
      <c r="W397" s="67"/>
      <c r="X397" s="67"/>
      <c r="Y397" s="67"/>
      <c r="Z397" s="67"/>
      <c r="AA397" s="67"/>
      <c r="AB397" s="68"/>
      <c r="AC397" s="69"/>
      <c r="AD397" s="70"/>
      <c r="AE397" s="70"/>
      <c r="AF397" s="68"/>
      <c r="AG397" s="71"/>
      <c r="AH397" s="72"/>
      <c r="AI397" s="72"/>
      <c r="AJ397" s="72"/>
      <c r="AK397" s="72"/>
      <c r="AL397" s="72"/>
      <c r="AM397" s="72"/>
    </row>
    <row r="398" customHeight="1" spans="1:39">
      <c r="A398" s="67" t="s">
        <v>17291</v>
      </c>
      <c r="B398" s="67" t="s">
        <v>16511</v>
      </c>
      <c r="C398" s="67" t="s">
        <v>17292</v>
      </c>
      <c r="D398" s="67" t="s">
        <v>16431</v>
      </c>
      <c r="E398" s="67"/>
      <c r="F398" s="68">
        <v>18</v>
      </c>
      <c r="G398" s="69">
        <v>1</v>
      </c>
      <c r="H398" s="70">
        <f>SUMIFS(VENTAS[Cantidad],VENTAS[Código del producto Vendido],STOCK[[#This Row],[Code]])</f>
        <v>0</v>
      </c>
      <c r="I398" s="70">
        <f>STOCK[[#This Row],[Entradas]]-STOCK[[#This Row],[Salidas]]</f>
        <v>1</v>
      </c>
      <c r="J398" s="68">
        <f>STOCK[[#This Row],[Precio Final]]*10%</f>
        <v>1.8</v>
      </c>
      <c r="K398" s="71">
        <v>9</v>
      </c>
      <c r="L398" s="72">
        <v>5</v>
      </c>
      <c r="M398" s="72">
        <f>STOCK[[#This Row],[Costo Unitario (USD)]]+STOCK[[#This Row],[Costo Envío (USD)]]+STOCK[[#This Row],[Comisión 10%]]</f>
        <v>15.8</v>
      </c>
      <c r="N398" s="72">
        <f t="shared" si="16"/>
        <v>23.7</v>
      </c>
      <c r="O398" s="72">
        <f t="shared" si="17"/>
        <v>18</v>
      </c>
      <c r="P398" s="72">
        <f>STOCK[[#This Row],[Precio Final]]-STOCK[[#This Row],[Costo total]]</f>
        <v>2.2</v>
      </c>
      <c r="Q398" s="72">
        <f>STOCK[[#This Row],[Ganancia Unitaria]]*STOCK[[#This Row],[Salidas]]</f>
        <v>0</v>
      </c>
      <c r="R398" s="67"/>
      <c r="S398" s="67"/>
      <c r="T398" s="72"/>
      <c r="U398" s="72"/>
      <c r="V398" s="73"/>
      <c r="W398" s="67"/>
      <c r="X398" s="67"/>
      <c r="Y398" s="67"/>
      <c r="Z398" s="67"/>
      <c r="AA398" s="67"/>
      <c r="AB398" s="68"/>
      <c r="AC398" s="69"/>
      <c r="AD398" s="70"/>
      <c r="AE398" s="70"/>
      <c r="AF398" s="68"/>
      <c r="AG398" s="71"/>
      <c r="AH398" s="72"/>
      <c r="AI398" s="72"/>
      <c r="AJ398" s="72"/>
      <c r="AK398" s="72"/>
      <c r="AL398" s="72"/>
      <c r="AM398" s="72"/>
    </row>
    <row r="399" customHeight="1" spans="1:39">
      <c r="A399" s="67" t="s">
        <v>17293</v>
      </c>
      <c r="B399" s="67" t="s">
        <v>16461</v>
      </c>
      <c r="C399" s="67" t="s">
        <v>17294</v>
      </c>
      <c r="D399" s="67" t="s">
        <v>16396</v>
      </c>
      <c r="E399" s="67"/>
      <c r="F399" s="68">
        <v>18</v>
      </c>
      <c r="G399" s="69">
        <v>1</v>
      </c>
      <c r="H399" s="70">
        <f>SUMIFS(VENTAS[Cantidad],VENTAS[Código del producto Vendido],STOCK[[#This Row],[Code]])</f>
        <v>0</v>
      </c>
      <c r="I399" s="70">
        <f>STOCK[[#This Row],[Entradas]]-STOCK[[#This Row],[Salidas]]</f>
        <v>1</v>
      </c>
      <c r="J399" s="68">
        <f>STOCK[[#This Row],[Precio Final]]*10%</f>
        <v>1.8</v>
      </c>
      <c r="K399" s="71">
        <v>9</v>
      </c>
      <c r="L399" s="72">
        <v>5</v>
      </c>
      <c r="M399" s="72">
        <f>STOCK[[#This Row],[Costo Unitario (USD)]]+STOCK[[#This Row],[Costo Envío (USD)]]+STOCK[[#This Row],[Comisión 10%]]</f>
        <v>15.8</v>
      </c>
      <c r="N399" s="72">
        <f t="shared" si="16"/>
        <v>23.7</v>
      </c>
      <c r="O399" s="72">
        <f t="shared" si="17"/>
        <v>18</v>
      </c>
      <c r="P399" s="72">
        <f>STOCK[[#This Row],[Precio Final]]-STOCK[[#This Row],[Costo total]]</f>
        <v>2.2</v>
      </c>
      <c r="Q399" s="72">
        <f>STOCK[[#This Row],[Ganancia Unitaria]]*STOCK[[#This Row],[Salidas]]</f>
        <v>0</v>
      </c>
      <c r="R399" s="67"/>
      <c r="S399" s="67"/>
      <c r="T399" s="72"/>
      <c r="U399" s="72"/>
      <c r="V399" s="73"/>
      <c r="W399" s="67"/>
      <c r="X399" s="67"/>
      <c r="Y399" s="67"/>
      <c r="Z399" s="67"/>
      <c r="AA399" s="67"/>
      <c r="AB399" s="68"/>
      <c r="AC399" s="69"/>
      <c r="AD399" s="70"/>
      <c r="AE399" s="70"/>
      <c r="AF399" s="68"/>
      <c r="AG399" s="71"/>
      <c r="AH399" s="72"/>
      <c r="AI399" s="72"/>
      <c r="AJ399" s="72"/>
      <c r="AK399" s="72"/>
      <c r="AL399" s="72"/>
      <c r="AM399" s="72"/>
    </row>
    <row r="400" customHeight="1" spans="1:39">
      <c r="A400" s="67" t="s">
        <v>17295</v>
      </c>
      <c r="B400" s="67" t="s">
        <v>16461</v>
      </c>
      <c r="C400" s="67" t="s">
        <v>17296</v>
      </c>
      <c r="D400" s="67" t="s">
        <v>16396</v>
      </c>
      <c r="E400" s="67"/>
      <c r="F400" s="68">
        <v>18</v>
      </c>
      <c r="G400" s="69">
        <v>1</v>
      </c>
      <c r="H400" s="70">
        <f>SUMIFS(VENTAS[Cantidad],VENTAS[Código del producto Vendido],STOCK[[#This Row],[Code]])</f>
        <v>0</v>
      </c>
      <c r="I400" s="70">
        <f>STOCK[[#This Row],[Entradas]]-STOCK[[#This Row],[Salidas]]</f>
        <v>1</v>
      </c>
      <c r="J400" s="68">
        <f>STOCK[[#This Row],[Precio Final]]*10%</f>
        <v>1.8</v>
      </c>
      <c r="K400" s="71">
        <v>9</v>
      </c>
      <c r="L400" s="72">
        <v>5</v>
      </c>
      <c r="M400" s="72">
        <f>STOCK[[#This Row],[Costo Unitario (USD)]]+STOCK[[#This Row],[Costo Envío (USD)]]+STOCK[[#This Row],[Comisión 10%]]</f>
        <v>15.8</v>
      </c>
      <c r="N400" s="72">
        <f t="shared" si="16"/>
        <v>23.7</v>
      </c>
      <c r="O400" s="72">
        <f t="shared" si="17"/>
        <v>18</v>
      </c>
      <c r="P400" s="72">
        <f>STOCK[[#This Row],[Precio Final]]-STOCK[[#This Row],[Costo total]]</f>
        <v>2.2</v>
      </c>
      <c r="Q400" s="72">
        <f>STOCK[[#This Row],[Ganancia Unitaria]]*STOCK[[#This Row],[Salidas]]</f>
        <v>0</v>
      </c>
      <c r="R400" s="67"/>
      <c r="S400" s="67"/>
      <c r="T400" s="72"/>
      <c r="U400" s="72"/>
      <c r="V400" s="73"/>
      <c r="W400" s="67"/>
      <c r="X400" s="67"/>
      <c r="Y400" s="67"/>
      <c r="Z400" s="67"/>
      <c r="AA400" s="67"/>
      <c r="AB400" s="68"/>
      <c r="AC400" s="69"/>
      <c r="AD400" s="70"/>
      <c r="AE400" s="70"/>
      <c r="AF400" s="68"/>
      <c r="AG400" s="71"/>
      <c r="AH400" s="72"/>
      <c r="AI400" s="72"/>
      <c r="AJ400" s="72"/>
      <c r="AK400" s="72"/>
      <c r="AL400" s="72"/>
      <c r="AM400" s="72"/>
    </row>
    <row r="401" customHeight="1" spans="1:39">
      <c r="A401" s="67" t="s">
        <v>17297</v>
      </c>
      <c r="B401" s="67" t="s">
        <v>16934</v>
      </c>
      <c r="C401" s="67" t="s">
        <v>17209</v>
      </c>
      <c r="D401" s="67" t="s">
        <v>16583</v>
      </c>
      <c r="E401" s="67"/>
      <c r="F401" s="68">
        <v>20</v>
      </c>
      <c r="G401" s="69">
        <v>1</v>
      </c>
      <c r="H401" s="70">
        <f>SUMIFS(VENTAS[Cantidad],VENTAS[Código del producto Vendido],STOCK[[#This Row],[Code]])</f>
        <v>0</v>
      </c>
      <c r="I401" s="70">
        <f>STOCK[[#This Row],[Entradas]]-STOCK[[#This Row],[Salidas]]</f>
        <v>1</v>
      </c>
      <c r="J401" s="68">
        <f>STOCK[[#This Row],[Precio Final]]*10%</f>
        <v>2</v>
      </c>
      <c r="K401" s="71">
        <v>9</v>
      </c>
      <c r="L401" s="72">
        <v>5</v>
      </c>
      <c r="M401" s="72">
        <f>STOCK[[#This Row],[Costo Unitario (USD)]]+STOCK[[#This Row],[Costo Envío (USD)]]+STOCK[[#This Row],[Comisión 10%]]</f>
        <v>16</v>
      </c>
      <c r="N401" s="72">
        <f t="shared" si="16"/>
        <v>24</v>
      </c>
      <c r="O401" s="72">
        <f t="shared" si="17"/>
        <v>20</v>
      </c>
      <c r="P401" s="72">
        <f>STOCK[[#This Row],[Precio Final]]-STOCK[[#This Row],[Costo total]]</f>
        <v>4</v>
      </c>
      <c r="Q401" s="72">
        <f>STOCK[[#This Row],[Ganancia Unitaria]]*STOCK[[#This Row],[Salidas]]</f>
        <v>0</v>
      </c>
      <c r="R401" s="67"/>
      <c r="S401" s="67"/>
      <c r="T401" s="72"/>
      <c r="U401" s="72"/>
      <c r="V401" s="73"/>
      <c r="W401" s="67"/>
      <c r="X401" s="67"/>
      <c r="Y401" s="67"/>
      <c r="Z401" s="67"/>
      <c r="AA401" s="67"/>
      <c r="AB401" s="68"/>
      <c r="AC401" s="69"/>
      <c r="AD401" s="70"/>
      <c r="AE401" s="70"/>
      <c r="AF401" s="68"/>
      <c r="AG401" s="71"/>
      <c r="AH401" s="72"/>
      <c r="AI401" s="72"/>
      <c r="AJ401" s="72"/>
      <c r="AK401" s="72"/>
      <c r="AL401" s="72"/>
      <c r="AM401" s="72"/>
    </row>
    <row r="402" customHeight="1" spans="1:39">
      <c r="A402" s="67" t="s">
        <v>17298</v>
      </c>
      <c r="B402" s="67" t="s">
        <v>16461</v>
      </c>
      <c r="C402" s="67" t="s">
        <v>17299</v>
      </c>
      <c r="D402" s="67" t="s">
        <v>16475</v>
      </c>
      <c r="E402" s="67"/>
      <c r="F402" s="68">
        <v>25</v>
      </c>
      <c r="G402" s="69">
        <v>1</v>
      </c>
      <c r="H402" s="70">
        <f>SUMIFS(VENTAS[Cantidad],VENTAS[Código del producto Vendido],STOCK[[#This Row],[Code]])</f>
        <v>1</v>
      </c>
      <c r="I402" s="70">
        <f>STOCK[[#This Row],[Entradas]]-STOCK[[#This Row],[Salidas]]</f>
        <v>0</v>
      </c>
      <c r="J402" s="68">
        <f>STOCK[[#This Row],[Precio Final]]*10%</f>
        <v>2.5</v>
      </c>
      <c r="K402" s="71">
        <v>9</v>
      </c>
      <c r="L402" s="72">
        <v>5</v>
      </c>
      <c r="M402" s="72">
        <f>STOCK[[#This Row],[Costo Unitario (USD)]]+STOCK[[#This Row],[Costo Envío (USD)]]+STOCK[[#This Row],[Comisión 10%]]</f>
        <v>16.5</v>
      </c>
      <c r="N402" s="72">
        <f t="shared" si="16"/>
        <v>24.75</v>
      </c>
      <c r="O402" s="72">
        <f t="shared" si="17"/>
        <v>25</v>
      </c>
      <c r="P402" s="72">
        <f>STOCK[[#This Row],[Precio Final]]-STOCK[[#This Row],[Costo total]]</f>
        <v>8.5</v>
      </c>
      <c r="Q402" s="72">
        <f>STOCK[[#This Row],[Ganancia Unitaria]]*STOCK[[#This Row],[Salidas]]</f>
        <v>8.5</v>
      </c>
      <c r="R402" s="67"/>
      <c r="S402" s="67"/>
      <c r="T402" s="72"/>
      <c r="U402" s="72"/>
      <c r="V402" s="73"/>
      <c r="W402" s="67"/>
      <c r="X402" s="67"/>
      <c r="Y402" s="67"/>
      <c r="Z402" s="67"/>
      <c r="AA402" s="67"/>
      <c r="AB402" s="68"/>
      <c r="AC402" s="69"/>
      <c r="AD402" s="70"/>
      <c r="AE402" s="70"/>
      <c r="AF402" s="68"/>
      <c r="AG402" s="71"/>
      <c r="AH402" s="72"/>
      <c r="AI402" s="72"/>
      <c r="AJ402" s="72"/>
      <c r="AK402" s="72"/>
      <c r="AL402" s="72"/>
      <c r="AM402" s="72"/>
    </row>
    <row r="403" customHeight="1" spans="1:39">
      <c r="A403" s="67" t="s">
        <v>17300</v>
      </c>
      <c r="B403" s="67" t="s">
        <v>16461</v>
      </c>
      <c r="C403" s="67" t="s">
        <v>17301</v>
      </c>
      <c r="D403" s="67" t="s">
        <v>16396</v>
      </c>
      <c r="E403" s="67"/>
      <c r="F403" s="68">
        <v>25</v>
      </c>
      <c r="G403" s="69">
        <v>1</v>
      </c>
      <c r="H403" s="70">
        <f>SUMIFS(VENTAS[Cantidad],VENTAS[Código del producto Vendido],STOCK[[#This Row],[Code]])</f>
        <v>0</v>
      </c>
      <c r="I403" s="70">
        <v>0</v>
      </c>
      <c r="J403" s="68">
        <f>STOCK[[#This Row],[Precio Final]]*10%</f>
        <v>2.5</v>
      </c>
      <c r="K403" s="71">
        <v>9</v>
      </c>
      <c r="L403" s="72">
        <v>5</v>
      </c>
      <c r="M403" s="72">
        <f>STOCK[[#This Row],[Costo Unitario (USD)]]+STOCK[[#This Row],[Costo Envío (USD)]]+STOCK[[#This Row],[Comisión 10%]]</f>
        <v>16.5</v>
      </c>
      <c r="N403" s="72">
        <f t="shared" si="16"/>
        <v>24.75</v>
      </c>
      <c r="O403" s="72">
        <f t="shared" si="17"/>
        <v>25</v>
      </c>
      <c r="P403" s="72">
        <f>STOCK[[#This Row],[Precio Final]]-STOCK[[#This Row],[Costo total]]</f>
        <v>8.5</v>
      </c>
      <c r="Q403" s="72">
        <f>STOCK[[#This Row],[Ganancia Unitaria]]*STOCK[[#This Row],[Salidas]]</f>
        <v>0</v>
      </c>
      <c r="R403" s="67"/>
      <c r="S403" s="67"/>
      <c r="T403" s="72"/>
      <c r="U403" s="72"/>
      <c r="V403" s="73"/>
      <c r="W403" s="67"/>
      <c r="X403" s="67"/>
      <c r="Y403" s="67"/>
      <c r="Z403" s="67"/>
      <c r="AA403" s="67"/>
      <c r="AB403" s="68"/>
      <c r="AC403" s="69"/>
      <c r="AD403" s="70"/>
      <c r="AE403" s="70"/>
      <c r="AF403" s="68"/>
      <c r="AG403" s="71"/>
      <c r="AH403" s="72"/>
      <c r="AI403" s="72"/>
      <c r="AJ403" s="72"/>
      <c r="AK403" s="72"/>
      <c r="AL403" s="72"/>
      <c r="AM403" s="72"/>
    </row>
    <row r="404" customHeight="1" spans="1:39">
      <c r="A404" s="67" t="s">
        <v>17302</v>
      </c>
      <c r="B404" s="67" t="s">
        <v>16461</v>
      </c>
      <c r="C404" s="67" t="s">
        <v>17303</v>
      </c>
      <c r="D404" s="67" t="s">
        <v>16475</v>
      </c>
      <c r="E404" s="67"/>
      <c r="F404" s="68">
        <v>25</v>
      </c>
      <c r="G404" s="69">
        <v>1</v>
      </c>
      <c r="H404" s="70">
        <f>SUMIFS(VENTAS[Cantidad],VENTAS[Código del producto Vendido],STOCK[[#This Row],[Code]])</f>
        <v>1</v>
      </c>
      <c r="I404" s="70">
        <f>STOCK[[#This Row],[Entradas]]-STOCK[[#This Row],[Salidas]]</f>
        <v>0</v>
      </c>
      <c r="J404" s="68">
        <f>STOCK[[#This Row],[Precio Final]]*10%</f>
        <v>2.5</v>
      </c>
      <c r="K404" s="71">
        <v>9</v>
      </c>
      <c r="L404" s="72">
        <v>5</v>
      </c>
      <c r="M404" s="72">
        <f>STOCK[[#This Row],[Costo Unitario (USD)]]+STOCK[[#This Row],[Costo Envío (USD)]]+STOCK[[#This Row],[Comisión 10%]]</f>
        <v>16.5</v>
      </c>
      <c r="N404" s="72">
        <f t="shared" si="16"/>
        <v>24.75</v>
      </c>
      <c r="O404" s="72">
        <f t="shared" si="17"/>
        <v>25</v>
      </c>
      <c r="P404" s="72">
        <f>STOCK[[#This Row],[Precio Final]]-STOCK[[#This Row],[Costo total]]</f>
        <v>8.5</v>
      </c>
      <c r="Q404" s="72">
        <f>STOCK[[#This Row],[Ganancia Unitaria]]*STOCK[[#This Row],[Salidas]]</f>
        <v>8.5</v>
      </c>
      <c r="R404" s="67"/>
      <c r="S404" s="67"/>
      <c r="T404" s="72"/>
      <c r="U404" s="72"/>
      <c r="V404" s="73"/>
      <c r="W404" s="67"/>
      <c r="X404" s="67"/>
      <c r="Y404" s="67"/>
      <c r="Z404" s="67"/>
      <c r="AA404" s="67"/>
      <c r="AB404" s="68"/>
      <c r="AC404" s="69"/>
      <c r="AD404" s="70"/>
      <c r="AE404" s="70"/>
      <c r="AF404" s="68"/>
      <c r="AG404" s="71"/>
      <c r="AH404" s="72"/>
      <c r="AI404" s="72"/>
      <c r="AJ404" s="72"/>
      <c r="AK404" s="72"/>
      <c r="AL404" s="72"/>
      <c r="AM404" s="72"/>
    </row>
    <row r="405" customHeight="1" spans="1:39">
      <c r="A405" s="67" t="s">
        <v>17304</v>
      </c>
      <c r="B405" s="67" t="s">
        <v>16511</v>
      </c>
      <c r="C405" s="67" t="s">
        <v>17305</v>
      </c>
      <c r="D405" s="67" t="s">
        <v>16404</v>
      </c>
      <c r="E405" s="67"/>
      <c r="F405" s="68">
        <v>18</v>
      </c>
      <c r="G405" s="69">
        <v>1</v>
      </c>
      <c r="H405" s="70">
        <f>SUMIFS(VENTAS[Cantidad],VENTAS[Código del producto Vendido],STOCK[[#This Row],[Code]])</f>
        <v>0</v>
      </c>
      <c r="I405" s="70">
        <f>STOCK[[#This Row],[Entradas]]-STOCK[[#This Row],[Salidas]]</f>
        <v>1</v>
      </c>
      <c r="J405" s="68">
        <f>STOCK[[#This Row],[Precio Final]]*10%</f>
        <v>1.8</v>
      </c>
      <c r="K405" s="71">
        <v>9</v>
      </c>
      <c r="L405" s="72">
        <v>5</v>
      </c>
      <c r="M405" s="72">
        <f>STOCK[[#This Row],[Costo Unitario (USD)]]+STOCK[[#This Row],[Costo Envío (USD)]]+STOCK[[#This Row],[Comisión 10%]]</f>
        <v>15.8</v>
      </c>
      <c r="N405" s="72">
        <f t="shared" si="16"/>
        <v>23.7</v>
      </c>
      <c r="O405" s="72">
        <f t="shared" si="17"/>
        <v>18</v>
      </c>
      <c r="P405" s="72">
        <f>STOCK[[#This Row],[Precio Final]]-STOCK[[#This Row],[Costo total]]</f>
        <v>2.2</v>
      </c>
      <c r="Q405" s="72">
        <f>STOCK[[#This Row],[Ganancia Unitaria]]*STOCK[[#This Row],[Salidas]]</f>
        <v>0</v>
      </c>
      <c r="R405" s="67"/>
      <c r="S405" s="67"/>
      <c r="T405" s="72"/>
      <c r="U405" s="72"/>
      <c r="V405" s="73"/>
      <c r="W405" s="67"/>
      <c r="X405" s="67"/>
      <c r="Y405" s="67"/>
      <c r="Z405" s="67"/>
      <c r="AA405" s="67"/>
      <c r="AB405" s="68"/>
      <c r="AC405" s="69"/>
      <c r="AD405" s="70"/>
      <c r="AE405" s="70"/>
      <c r="AF405" s="68"/>
      <c r="AG405" s="71"/>
      <c r="AH405" s="72"/>
      <c r="AI405" s="72"/>
      <c r="AJ405" s="72"/>
      <c r="AK405" s="72"/>
      <c r="AL405" s="72"/>
      <c r="AM405" s="72"/>
    </row>
    <row r="406" customHeight="1" spans="1:39">
      <c r="A406" s="67" t="s">
        <v>17306</v>
      </c>
      <c r="B406" s="67" t="s">
        <v>16406</v>
      </c>
      <c r="C406" s="67" t="s">
        <v>17307</v>
      </c>
      <c r="D406" s="67" t="s">
        <v>16404</v>
      </c>
      <c r="E406" s="67"/>
      <c r="F406" s="68">
        <v>20</v>
      </c>
      <c r="G406" s="69">
        <v>1</v>
      </c>
      <c r="H406" s="70">
        <f>SUMIFS(VENTAS[Cantidad],VENTAS[Código del producto Vendido],STOCK[[#This Row],[Code]])</f>
        <v>0</v>
      </c>
      <c r="I406" s="70">
        <f>STOCK[[#This Row],[Entradas]]-STOCK[[#This Row],[Salidas]]</f>
        <v>1</v>
      </c>
      <c r="J406" s="68">
        <f>STOCK[[#This Row],[Precio Final]]*10%</f>
        <v>2</v>
      </c>
      <c r="K406" s="71">
        <v>9</v>
      </c>
      <c r="L406" s="72">
        <v>5</v>
      </c>
      <c r="M406" s="72">
        <f>STOCK[[#This Row],[Costo Unitario (USD)]]+STOCK[[#This Row],[Costo Envío (USD)]]+STOCK[[#This Row],[Comisión 10%]]</f>
        <v>16</v>
      </c>
      <c r="N406" s="72">
        <f t="shared" si="16"/>
        <v>24</v>
      </c>
      <c r="O406" s="72">
        <f t="shared" si="17"/>
        <v>20</v>
      </c>
      <c r="P406" s="72">
        <f>STOCK[[#This Row],[Precio Final]]-STOCK[[#This Row],[Costo total]]</f>
        <v>4</v>
      </c>
      <c r="Q406" s="72">
        <f>STOCK[[#This Row],[Ganancia Unitaria]]*STOCK[[#This Row],[Salidas]]</f>
        <v>0</v>
      </c>
      <c r="R406" s="67"/>
      <c r="S406" s="67"/>
      <c r="T406" s="72"/>
      <c r="U406" s="72"/>
      <c r="V406" s="73"/>
      <c r="W406" s="67"/>
      <c r="X406" s="67"/>
      <c r="Y406" s="67"/>
      <c r="Z406" s="67"/>
      <c r="AA406" s="67"/>
      <c r="AB406" s="68"/>
      <c r="AC406" s="69"/>
      <c r="AD406" s="70"/>
      <c r="AE406" s="70"/>
      <c r="AF406" s="68"/>
      <c r="AG406" s="71"/>
      <c r="AH406" s="72"/>
      <c r="AI406" s="72"/>
      <c r="AJ406" s="72"/>
      <c r="AK406" s="72"/>
      <c r="AL406" s="72"/>
      <c r="AM406" s="72"/>
    </row>
    <row r="407" customHeight="1" spans="1:39">
      <c r="A407" s="67" t="s">
        <v>17308</v>
      </c>
      <c r="B407" s="67" t="s">
        <v>17268</v>
      </c>
      <c r="C407" s="67" t="s">
        <v>17309</v>
      </c>
      <c r="D407" s="67" t="s">
        <v>16475</v>
      </c>
      <c r="E407" s="67"/>
      <c r="F407" s="68">
        <v>35</v>
      </c>
      <c r="G407" s="69">
        <v>3</v>
      </c>
      <c r="H407" s="70">
        <f>SUMIFS(VENTAS[Cantidad],VENTAS[Código del producto Vendido],STOCK[[#This Row],[Code]])</f>
        <v>0</v>
      </c>
      <c r="I407" s="70">
        <f>STOCK[[#This Row],[Entradas]]-STOCK[[#This Row],[Salidas]]</f>
        <v>3</v>
      </c>
      <c r="J407" s="68">
        <f>STOCK[[#This Row],[Precio Final]]*10%</f>
        <v>3.5</v>
      </c>
      <c r="K407" s="71">
        <v>9</v>
      </c>
      <c r="L407" s="72">
        <v>5</v>
      </c>
      <c r="M407" s="72">
        <f>STOCK[[#This Row],[Costo Unitario (USD)]]+STOCK[[#This Row],[Costo Envío (USD)]]+STOCK[[#This Row],[Comisión 10%]]</f>
        <v>17.5</v>
      </c>
      <c r="N407" s="72">
        <f t="shared" si="16"/>
        <v>26.25</v>
      </c>
      <c r="O407" s="72">
        <f t="shared" si="17"/>
        <v>35</v>
      </c>
      <c r="P407" s="72">
        <f>STOCK[[#This Row],[Precio Final]]-STOCK[[#This Row],[Costo total]]</f>
        <v>17.5</v>
      </c>
      <c r="Q407" s="72">
        <f>STOCK[[#This Row],[Ganancia Unitaria]]*STOCK[[#This Row],[Salidas]]</f>
        <v>0</v>
      </c>
      <c r="R407" s="67"/>
      <c r="S407" s="67"/>
      <c r="T407" s="72"/>
      <c r="U407" s="72"/>
      <c r="V407" s="73"/>
      <c r="W407" s="67"/>
      <c r="X407" s="67"/>
      <c r="Y407" s="67"/>
      <c r="Z407" s="67"/>
      <c r="AA407" s="67"/>
      <c r="AB407" s="68"/>
      <c r="AC407" s="69"/>
      <c r="AD407" s="70"/>
      <c r="AE407" s="70"/>
      <c r="AF407" s="68"/>
      <c r="AG407" s="71"/>
      <c r="AH407" s="72"/>
      <c r="AI407" s="72"/>
      <c r="AJ407" s="72"/>
      <c r="AK407" s="72"/>
      <c r="AL407" s="72"/>
      <c r="AM407" s="72"/>
    </row>
    <row r="408" customHeight="1" spans="1:39">
      <c r="A408" s="67" t="s">
        <v>17310</v>
      </c>
      <c r="B408" s="67" t="s">
        <v>17268</v>
      </c>
      <c r="C408" s="67" t="s">
        <v>16794</v>
      </c>
      <c r="D408" s="67" t="s">
        <v>16475</v>
      </c>
      <c r="E408" s="67"/>
      <c r="F408" s="68">
        <v>30</v>
      </c>
      <c r="G408" s="69">
        <v>1</v>
      </c>
      <c r="H408" s="70">
        <f>SUMIFS(VENTAS[Cantidad],VENTAS[Código del producto Vendido],STOCK[[#This Row],[Code]])</f>
        <v>1</v>
      </c>
      <c r="I408" s="70">
        <f>STOCK[[#This Row],[Entradas]]-STOCK[[#This Row],[Salidas]]</f>
        <v>0</v>
      </c>
      <c r="J408" s="68">
        <f>STOCK[[#This Row],[Precio Final]]*10%</f>
        <v>3</v>
      </c>
      <c r="K408" s="71">
        <v>9</v>
      </c>
      <c r="L408" s="72">
        <v>5</v>
      </c>
      <c r="M408" s="72">
        <f>STOCK[[#This Row],[Costo Unitario (USD)]]+STOCK[[#This Row],[Costo Envío (USD)]]+STOCK[[#This Row],[Comisión 10%]]</f>
        <v>17</v>
      </c>
      <c r="N408" s="72">
        <f t="shared" si="16"/>
        <v>25.5</v>
      </c>
      <c r="O408" s="72">
        <f t="shared" si="17"/>
        <v>30</v>
      </c>
      <c r="P408" s="72">
        <f>STOCK[[#This Row],[Precio Final]]-STOCK[[#This Row],[Costo total]]</f>
        <v>13</v>
      </c>
      <c r="Q408" s="72">
        <f>STOCK[[#This Row],[Ganancia Unitaria]]*STOCK[[#This Row],[Salidas]]</f>
        <v>13</v>
      </c>
      <c r="R408" s="67"/>
      <c r="S408" s="67"/>
      <c r="T408" s="72"/>
      <c r="U408" s="72"/>
      <c r="V408" s="73"/>
      <c r="W408" s="67"/>
      <c r="X408" s="67"/>
      <c r="Y408" s="67"/>
      <c r="Z408" s="67"/>
      <c r="AA408" s="67"/>
      <c r="AB408" s="68"/>
      <c r="AC408" s="69"/>
      <c r="AD408" s="70"/>
      <c r="AE408" s="70"/>
      <c r="AF408" s="68"/>
      <c r="AG408" s="71"/>
      <c r="AH408" s="72"/>
      <c r="AI408" s="72"/>
      <c r="AJ408" s="72"/>
      <c r="AK408" s="72"/>
      <c r="AL408" s="72"/>
      <c r="AM408" s="72"/>
    </row>
    <row r="409" customHeight="1" spans="1:39">
      <c r="A409" s="67" t="s">
        <v>17311</v>
      </c>
      <c r="B409" s="67" t="s">
        <v>16406</v>
      </c>
      <c r="C409" s="67" t="s">
        <v>17309</v>
      </c>
      <c r="D409" s="67" t="s">
        <v>16404</v>
      </c>
      <c r="E409" s="67"/>
      <c r="F409" s="68">
        <v>35</v>
      </c>
      <c r="G409" s="69">
        <v>3</v>
      </c>
      <c r="H409" s="70">
        <f>SUMIFS(VENTAS[Cantidad],VENTAS[Código del producto Vendido],STOCK[[#This Row],[Code]])</f>
        <v>0</v>
      </c>
      <c r="I409" s="70">
        <f>STOCK[[#This Row],[Entradas]]-STOCK[[#This Row],[Salidas]]</f>
        <v>3</v>
      </c>
      <c r="J409" s="68">
        <f>STOCK[[#This Row],[Precio Final]]*10%</f>
        <v>3.5</v>
      </c>
      <c r="K409" s="71">
        <v>9</v>
      </c>
      <c r="L409" s="72">
        <v>5</v>
      </c>
      <c r="M409" s="72">
        <f>STOCK[[#This Row],[Costo Unitario (USD)]]+STOCK[[#This Row],[Costo Envío (USD)]]+STOCK[[#This Row],[Comisión 10%]]</f>
        <v>17.5</v>
      </c>
      <c r="N409" s="72">
        <f t="shared" si="16"/>
        <v>26.25</v>
      </c>
      <c r="O409" s="72">
        <f t="shared" si="17"/>
        <v>35</v>
      </c>
      <c r="P409" s="72">
        <f>STOCK[[#This Row],[Precio Final]]-STOCK[[#This Row],[Costo total]]</f>
        <v>17.5</v>
      </c>
      <c r="Q409" s="72">
        <f>STOCK[[#This Row],[Ganancia Unitaria]]*STOCK[[#This Row],[Salidas]]</f>
        <v>0</v>
      </c>
      <c r="R409" s="67"/>
      <c r="S409" s="67"/>
      <c r="T409" s="72"/>
      <c r="U409" s="72"/>
      <c r="V409" s="73"/>
      <c r="W409" s="67"/>
      <c r="X409" s="67"/>
      <c r="Y409" s="67"/>
      <c r="Z409" s="67"/>
      <c r="AA409" s="67"/>
      <c r="AB409" s="68"/>
      <c r="AC409" s="69"/>
      <c r="AD409" s="70"/>
      <c r="AE409" s="70"/>
      <c r="AF409" s="68"/>
      <c r="AG409" s="71"/>
      <c r="AH409" s="72"/>
      <c r="AI409" s="72"/>
      <c r="AJ409" s="72"/>
      <c r="AK409" s="72"/>
      <c r="AL409" s="72"/>
      <c r="AM409" s="72"/>
    </row>
    <row r="410" customHeight="1" spans="1:39">
      <c r="A410" s="67" t="s">
        <v>17312</v>
      </c>
      <c r="B410" s="67" t="s">
        <v>16406</v>
      </c>
      <c r="C410" s="67" t="s">
        <v>16400</v>
      </c>
      <c r="D410" s="67" t="s">
        <v>16404</v>
      </c>
      <c r="E410" s="67"/>
      <c r="F410" s="68">
        <v>30</v>
      </c>
      <c r="G410" s="69">
        <v>1</v>
      </c>
      <c r="H410" s="70">
        <f>SUMIFS(VENTAS[Cantidad],VENTAS[Código del producto Vendido],STOCK[[#This Row],[Code]])</f>
        <v>0</v>
      </c>
      <c r="I410" s="70">
        <f>STOCK[[#This Row],[Entradas]]-STOCK[[#This Row],[Salidas]]</f>
        <v>1</v>
      </c>
      <c r="J410" s="68">
        <f>STOCK[[#This Row],[Precio Final]]*10%</f>
        <v>3</v>
      </c>
      <c r="K410" s="71">
        <v>9</v>
      </c>
      <c r="L410" s="72">
        <v>5</v>
      </c>
      <c r="M410" s="72">
        <f>STOCK[[#This Row],[Costo Unitario (USD)]]+STOCK[[#This Row],[Costo Envío (USD)]]+STOCK[[#This Row],[Comisión 10%]]</f>
        <v>17</v>
      </c>
      <c r="N410" s="72">
        <f t="shared" si="16"/>
        <v>25.5</v>
      </c>
      <c r="O410" s="72">
        <f t="shared" si="17"/>
        <v>30</v>
      </c>
      <c r="P410" s="72">
        <f>STOCK[[#This Row],[Precio Final]]-STOCK[[#This Row],[Costo total]]</f>
        <v>13</v>
      </c>
      <c r="Q410" s="72">
        <f>STOCK[[#This Row],[Ganancia Unitaria]]*STOCK[[#This Row],[Salidas]]</f>
        <v>0</v>
      </c>
      <c r="R410" s="67"/>
      <c r="S410" s="67"/>
      <c r="T410" s="72"/>
      <c r="U410" s="72"/>
      <c r="V410" s="73">
        <v>25</v>
      </c>
      <c r="W410" s="67"/>
      <c r="X410" s="67"/>
      <c r="Y410" s="67"/>
      <c r="Z410" s="67"/>
      <c r="AA410" s="67"/>
      <c r="AB410" s="68"/>
      <c r="AC410" s="69"/>
      <c r="AD410" s="70"/>
      <c r="AE410" s="70"/>
      <c r="AF410" s="68"/>
      <c r="AG410" s="71"/>
      <c r="AH410" s="72"/>
      <c r="AI410" s="72"/>
      <c r="AJ410" s="72"/>
      <c r="AK410" s="72"/>
      <c r="AL410" s="72"/>
      <c r="AM410" s="72"/>
    </row>
    <row r="411" customHeight="1" spans="1:39">
      <c r="A411" s="67" t="s">
        <v>17313</v>
      </c>
      <c r="B411" s="67" t="s">
        <v>16934</v>
      </c>
      <c r="C411" s="67" t="s">
        <v>17314</v>
      </c>
      <c r="D411" s="67" t="s">
        <v>16583</v>
      </c>
      <c r="E411" s="67"/>
      <c r="F411" s="68">
        <v>20</v>
      </c>
      <c r="G411" s="69">
        <v>1</v>
      </c>
      <c r="H411" s="70">
        <f>SUMIFS(VENTAS[Cantidad],VENTAS[Código del producto Vendido],STOCK[[#This Row],[Code]])</f>
        <v>0</v>
      </c>
      <c r="I411" s="70">
        <f>STOCK[[#This Row],[Entradas]]-STOCK[[#This Row],[Salidas]]</f>
        <v>1</v>
      </c>
      <c r="J411" s="68">
        <f>STOCK[[#This Row],[Precio Final]]*10%</f>
        <v>2</v>
      </c>
      <c r="K411" s="71">
        <v>9</v>
      </c>
      <c r="L411" s="72">
        <v>5</v>
      </c>
      <c r="M411" s="72">
        <f>STOCK[[#This Row],[Costo Unitario (USD)]]+STOCK[[#This Row],[Costo Envío (USD)]]+STOCK[[#This Row],[Comisión 10%]]</f>
        <v>16</v>
      </c>
      <c r="N411" s="72">
        <f t="shared" si="16"/>
        <v>24</v>
      </c>
      <c r="O411" s="72">
        <f t="shared" si="17"/>
        <v>20</v>
      </c>
      <c r="P411" s="72">
        <f>STOCK[[#This Row],[Precio Final]]-STOCK[[#This Row],[Costo total]]</f>
        <v>4</v>
      </c>
      <c r="Q411" s="72">
        <f>STOCK[[#This Row],[Ganancia Unitaria]]*STOCK[[#This Row],[Salidas]]</f>
        <v>0</v>
      </c>
      <c r="R411" s="67"/>
      <c r="S411" s="67"/>
      <c r="T411" s="72"/>
      <c r="U411" s="72"/>
      <c r="V411" s="73"/>
      <c r="W411" s="67"/>
      <c r="X411" s="67"/>
      <c r="Y411" s="67"/>
      <c r="Z411" s="67"/>
      <c r="AA411" s="67"/>
      <c r="AB411" s="68"/>
      <c r="AC411" s="69"/>
      <c r="AD411" s="70"/>
      <c r="AE411" s="70"/>
      <c r="AF411" s="68"/>
      <c r="AG411" s="71"/>
      <c r="AH411" s="72"/>
      <c r="AI411" s="72"/>
      <c r="AJ411" s="72"/>
      <c r="AK411" s="72"/>
      <c r="AL411" s="72"/>
      <c r="AM411" s="72"/>
    </row>
    <row r="412" customHeight="1" spans="1:39">
      <c r="A412" s="67" t="s">
        <v>17315</v>
      </c>
      <c r="B412" s="67" t="s">
        <v>16461</v>
      </c>
      <c r="C412" s="67"/>
      <c r="D412" s="67" t="s">
        <v>16396</v>
      </c>
      <c r="E412" s="67"/>
      <c r="F412" s="68">
        <v>15</v>
      </c>
      <c r="G412" s="69">
        <v>1</v>
      </c>
      <c r="H412" s="70">
        <f>SUMIFS(VENTAS[Cantidad],VENTAS[Código del producto Vendido],STOCK[[#This Row],[Code]])</f>
        <v>1</v>
      </c>
      <c r="I412" s="70">
        <f>STOCK[[#This Row],[Entradas]]-STOCK[[#This Row],[Salidas]]</f>
        <v>0</v>
      </c>
      <c r="J412" s="68">
        <f>STOCK[[#This Row],[Precio Final]]*10%</f>
        <v>1.5</v>
      </c>
      <c r="K412" s="71">
        <v>9</v>
      </c>
      <c r="L412" s="72">
        <v>5</v>
      </c>
      <c r="M412" s="72">
        <f>STOCK[[#This Row],[Costo Unitario (USD)]]+STOCK[[#This Row],[Costo Envío (USD)]]+STOCK[[#This Row],[Comisión 10%]]</f>
        <v>15.5</v>
      </c>
      <c r="N412" s="72">
        <f t="shared" si="16"/>
        <v>23.25</v>
      </c>
      <c r="O412" s="72">
        <f t="shared" si="17"/>
        <v>15</v>
      </c>
      <c r="P412" s="72">
        <f>STOCK[[#This Row],[Precio Final]]-STOCK[[#This Row],[Costo total]]</f>
        <v>-0.5</v>
      </c>
      <c r="Q412" s="72">
        <f>STOCK[[#This Row],[Ganancia Unitaria]]*STOCK[[#This Row],[Salidas]]</f>
        <v>-0.5</v>
      </c>
      <c r="R412" s="67"/>
      <c r="S412" s="67"/>
      <c r="T412" s="72"/>
      <c r="U412" s="72"/>
      <c r="V412" s="73"/>
      <c r="W412" s="67"/>
      <c r="X412" s="67"/>
      <c r="Y412" s="67"/>
      <c r="Z412" s="67"/>
      <c r="AA412" s="67"/>
      <c r="AB412" s="68"/>
      <c r="AC412" s="69"/>
      <c r="AD412" s="70"/>
      <c r="AE412" s="70"/>
      <c r="AF412" s="68"/>
      <c r="AG412" s="71"/>
      <c r="AH412" s="72"/>
      <c r="AI412" s="72"/>
      <c r="AJ412" s="72"/>
      <c r="AK412" s="72"/>
      <c r="AL412" s="72"/>
      <c r="AM412" s="72"/>
    </row>
    <row r="413" customHeight="1" spans="1:39">
      <c r="A413" s="67" t="s">
        <v>17316</v>
      </c>
      <c r="B413" s="67" t="s">
        <v>16511</v>
      </c>
      <c r="C413" s="67" t="s">
        <v>17317</v>
      </c>
      <c r="D413" s="67" t="s">
        <v>16404</v>
      </c>
      <c r="E413" s="67"/>
      <c r="F413" s="68">
        <v>20</v>
      </c>
      <c r="G413" s="69">
        <v>1</v>
      </c>
      <c r="H413" s="70">
        <f>SUMIFS(VENTAS[Cantidad],VENTAS[Código del producto Vendido],STOCK[[#This Row],[Code]])</f>
        <v>0</v>
      </c>
      <c r="I413" s="70">
        <f>STOCK[[#This Row],[Entradas]]-STOCK[[#This Row],[Salidas]]</f>
        <v>1</v>
      </c>
      <c r="J413" s="68">
        <f>STOCK[[#This Row],[Precio Final]]*10%</f>
        <v>2</v>
      </c>
      <c r="K413" s="71">
        <v>9</v>
      </c>
      <c r="L413" s="72">
        <v>5</v>
      </c>
      <c r="M413" s="72">
        <f>STOCK[[#This Row],[Costo Unitario (USD)]]+STOCK[[#This Row],[Costo Envío (USD)]]+STOCK[[#This Row],[Comisión 10%]]</f>
        <v>16</v>
      </c>
      <c r="N413" s="72">
        <f t="shared" si="16"/>
        <v>24</v>
      </c>
      <c r="O413" s="72">
        <f t="shared" si="17"/>
        <v>20</v>
      </c>
      <c r="P413" s="72">
        <f>STOCK[[#This Row],[Precio Final]]-STOCK[[#This Row],[Costo total]]</f>
        <v>4</v>
      </c>
      <c r="Q413" s="72">
        <f>STOCK[[#This Row],[Ganancia Unitaria]]*STOCK[[#This Row],[Salidas]]</f>
        <v>0</v>
      </c>
      <c r="R413" s="67"/>
      <c r="S413" s="67"/>
      <c r="T413" s="72"/>
      <c r="U413" s="72"/>
      <c r="V413" s="73"/>
      <c r="W413" s="67"/>
      <c r="X413" s="67"/>
      <c r="Y413" s="67"/>
      <c r="Z413" s="67"/>
      <c r="AA413" s="67"/>
      <c r="AB413" s="68"/>
      <c r="AC413" s="69"/>
      <c r="AD413" s="70"/>
      <c r="AE413" s="70"/>
      <c r="AF413" s="68"/>
      <c r="AG413" s="71"/>
      <c r="AH413" s="72"/>
      <c r="AI413" s="72"/>
      <c r="AJ413" s="72"/>
      <c r="AK413" s="72"/>
      <c r="AL413" s="72"/>
      <c r="AM413" s="72"/>
    </row>
    <row r="414" customHeight="1" spans="1:39">
      <c r="A414" s="67" t="s">
        <v>17318</v>
      </c>
      <c r="B414" s="67" t="s">
        <v>16511</v>
      </c>
      <c r="C414" s="67" t="s">
        <v>17319</v>
      </c>
      <c r="D414" s="67" t="s">
        <v>16408</v>
      </c>
      <c r="E414" s="67"/>
      <c r="F414" s="68">
        <v>18</v>
      </c>
      <c r="G414" s="69">
        <v>1</v>
      </c>
      <c r="H414" s="70">
        <f>SUMIFS(VENTAS[Cantidad],VENTAS[Código del producto Vendido],STOCK[[#This Row],[Code]])</f>
        <v>0</v>
      </c>
      <c r="I414" s="70">
        <f>STOCK[[#This Row],[Entradas]]-STOCK[[#This Row],[Salidas]]</f>
        <v>1</v>
      </c>
      <c r="J414" s="68">
        <f>STOCK[[#This Row],[Precio Final]]*10%</f>
        <v>1.8</v>
      </c>
      <c r="K414" s="71">
        <v>9</v>
      </c>
      <c r="L414" s="72">
        <v>5</v>
      </c>
      <c r="M414" s="72">
        <f>STOCK[[#This Row],[Costo Unitario (USD)]]+STOCK[[#This Row],[Costo Envío (USD)]]+STOCK[[#This Row],[Comisión 10%]]</f>
        <v>15.8</v>
      </c>
      <c r="N414" s="72">
        <f t="shared" si="16"/>
        <v>23.7</v>
      </c>
      <c r="O414" s="72">
        <f t="shared" si="17"/>
        <v>18</v>
      </c>
      <c r="P414" s="72">
        <f>STOCK[[#This Row],[Precio Final]]-STOCK[[#This Row],[Costo total]]</f>
        <v>2.2</v>
      </c>
      <c r="Q414" s="72">
        <f>STOCK[[#This Row],[Ganancia Unitaria]]*STOCK[[#This Row],[Salidas]]</f>
        <v>0</v>
      </c>
      <c r="R414" s="67"/>
      <c r="S414" s="67"/>
      <c r="T414" s="72"/>
      <c r="U414" s="72"/>
      <c r="V414" s="73"/>
      <c r="W414" s="67"/>
      <c r="X414" s="67"/>
      <c r="Y414" s="67"/>
      <c r="Z414" s="67"/>
      <c r="AA414" s="67"/>
      <c r="AB414" s="68"/>
      <c r="AC414" s="69"/>
      <c r="AD414" s="70"/>
      <c r="AE414" s="70"/>
      <c r="AF414" s="68"/>
      <c r="AG414" s="71"/>
      <c r="AH414" s="72"/>
      <c r="AI414" s="72"/>
      <c r="AJ414" s="72"/>
      <c r="AK414" s="72"/>
      <c r="AL414" s="72"/>
      <c r="AM414" s="72"/>
    </row>
    <row r="415" customHeight="1" spans="1:39">
      <c r="A415" s="67" t="s">
        <v>17320</v>
      </c>
      <c r="B415" s="67" t="s">
        <v>16511</v>
      </c>
      <c r="C415" s="67" t="s">
        <v>17321</v>
      </c>
      <c r="D415" s="67" t="s">
        <v>16404</v>
      </c>
      <c r="E415" s="67"/>
      <c r="F415" s="68">
        <v>15</v>
      </c>
      <c r="G415" s="69">
        <v>1</v>
      </c>
      <c r="H415" s="70">
        <f>SUMIFS(VENTAS[Cantidad],VENTAS[Código del producto Vendido],STOCK[[#This Row],[Code]])</f>
        <v>1</v>
      </c>
      <c r="I415" s="70">
        <f>STOCK[[#This Row],[Entradas]]-STOCK[[#This Row],[Salidas]]</f>
        <v>0</v>
      </c>
      <c r="J415" s="68">
        <f>STOCK[[#This Row],[Precio Final]]*10%</f>
        <v>1.5</v>
      </c>
      <c r="K415" s="71">
        <v>9</v>
      </c>
      <c r="L415" s="72">
        <v>5</v>
      </c>
      <c r="M415" s="72">
        <f>STOCK[[#This Row],[Costo Unitario (USD)]]+STOCK[[#This Row],[Costo Envío (USD)]]+STOCK[[#This Row],[Comisión 10%]]</f>
        <v>15.5</v>
      </c>
      <c r="N415" s="72">
        <f t="shared" si="16"/>
        <v>23.25</v>
      </c>
      <c r="O415" s="72">
        <f t="shared" si="17"/>
        <v>15</v>
      </c>
      <c r="P415" s="72">
        <f>STOCK[[#This Row],[Precio Final]]-STOCK[[#This Row],[Costo total]]</f>
        <v>-0.5</v>
      </c>
      <c r="Q415" s="72">
        <f>STOCK[[#This Row],[Ganancia Unitaria]]*STOCK[[#This Row],[Salidas]]</f>
        <v>-0.5</v>
      </c>
      <c r="R415" s="67"/>
      <c r="S415" s="67"/>
      <c r="T415" s="72"/>
      <c r="U415" s="72"/>
      <c r="V415" s="73"/>
      <c r="W415" s="67"/>
      <c r="X415" s="67"/>
      <c r="Y415" s="67"/>
      <c r="Z415" s="67"/>
      <c r="AA415" s="67"/>
      <c r="AB415" s="68"/>
      <c r="AC415" s="69"/>
      <c r="AD415" s="70"/>
      <c r="AE415" s="70"/>
      <c r="AF415" s="68"/>
      <c r="AG415" s="71"/>
      <c r="AH415" s="72"/>
      <c r="AI415" s="72"/>
      <c r="AJ415" s="72"/>
      <c r="AK415" s="72"/>
      <c r="AL415" s="72"/>
      <c r="AM415" s="72"/>
    </row>
    <row r="416" customHeight="1" spans="1:39">
      <c r="A416" s="67" t="s">
        <v>17322</v>
      </c>
      <c r="B416" s="67" t="s">
        <v>17268</v>
      </c>
      <c r="C416" s="67" t="s">
        <v>16400</v>
      </c>
      <c r="D416" s="67" t="s">
        <v>16396</v>
      </c>
      <c r="E416" s="67"/>
      <c r="F416" s="68">
        <v>30</v>
      </c>
      <c r="G416" s="69">
        <v>1</v>
      </c>
      <c r="H416" s="70">
        <f>SUMIFS(VENTAS[Cantidad],VENTAS[Código del producto Vendido],STOCK[[#This Row],[Code]])</f>
        <v>0</v>
      </c>
      <c r="I416" s="70">
        <f>STOCK[[#This Row],[Entradas]]-STOCK[[#This Row],[Salidas]]</f>
        <v>1</v>
      </c>
      <c r="J416" s="68">
        <f>STOCK[[#This Row],[Precio Final]]*10%</f>
        <v>3</v>
      </c>
      <c r="K416" s="71"/>
      <c r="L416" s="72"/>
      <c r="M416" s="72">
        <f>STOCK[[#This Row],[Costo Unitario (USD)]]+STOCK[[#This Row],[Costo Envío (USD)]]+STOCK[[#This Row],[Comisión 10%]]</f>
        <v>3</v>
      </c>
      <c r="N416" s="72">
        <f t="shared" si="16"/>
        <v>4.5</v>
      </c>
      <c r="O416" s="72">
        <f t="shared" si="17"/>
        <v>30</v>
      </c>
      <c r="P416" s="72">
        <f>STOCK[[#This Row],[Precio Final]]-STOCK[[#This Row],[Costo total]]</f>
        <v>27</v>
      </c>
      <c r="Q416" s="72">
        <f>STOCK[[#This Row],[Ganancia Unitaria]]*STOCK[[#This Row],[Salidas]]</f>
        <v>0</v>
      </c>
      <c r="R416" s="67"/>
      <c r="S416" s="67"/>
      <c r="T416" s="72"/>
      <c r="U416" s="72"/>
      <c r="V416" s="73">
        <v>25</v>
      </c>
      <c r="W416" s="67"/>
      <c r="X416" s="67"/>
      <c r="Y416" s="67"/>
      <c r="Z416" s="67"/>
      <c r="AA416" s="67"/>
      <c r="AB416" s="68"/>
      <c r="AC416" s="69"/>
      <c r="AD416" s="70"/>
      <c r="AE416" s="70"/>
      <c r="AF416" s="68"/>
      <c r="AG416" s="71"/>
      <c r="AH416" s="72"/>
      <c r="AI416" s="72"/>
      <c r="AJ416" s="72"/>
      <c r="AK416" s="72"/>
      <c r="AL416" s="72"/>
      <c r="AM416" s="72"/>
    </row>
    <row r="417" customHeight="1" spans="1:39">
      <c r="A417" s="67" t="s">
        <v>17323</v>
      </c>
      <c r="B417" s="67" t="s">
        <v>16608</v>
      </c>
      <c r="C417" s="67" t="s">
        <v>17324</v>
      </c>
      <c r="D417" s="67" t="s">
        <v>16408</v>
      </c>
      <c r="E417" s="67"/>
      <c r="F417" s="68">
        <v>30</v>
      </c>
      <c r="G417" s="69">
        <v>1</v>
      </c>
      <c r="H417" s="70">
        <f>SUMIFS(VENTAS[Cantidad],VENTAS[Código del producto Vendido],STOCK[[#This Row],[Code]])</f>
        <v>0</v>
      </c>
      <c r="I417" s="70">
        <f>STOCK[[#This Row],[Entradas]]-STOCK[[#This Row],[Salidas]]</f>
        <v>1</v>
      </c>
      <c r="J417" s="68">
        <f>STOCK[[#This Row],[Precio Final]]*10%</f>
        <v>3</v>
      </c>
      <c r="K417" s="71">
        <v>9</v>
      </c>
      <c r="L417" s="72">
        <v>5</v>
      </c>
      <c r="M417" s="72">
        <f>STOCK[[#This Row],[Costo Unitario (USD)]]+STOCK[[#This Row],[Costo Envío (USD)]]+STOCK[[#This Row],[Comisión 10%]]</f>
        <v>17</v>
      </c>
      <c r="N417" s="72">
        <f t="shared" si="16"/>
        <v>25.5</v>
      </c>
      <c r="O417" s="72">
        <f t="shared" si="17"/>
        <v>30</v>
      </c>
      <c r="P417" s="72">
        <f>STOCK[[#This Row],[Precio Final]]-STOCK[[#This Row],[Costo total]]</f>
        <v>13</v>
      </c>
      <c r="Q417" s="72">
        <f>STOCK[[#This Row],[Ganancia Unitaria]]*STOCK[[#This Row],[Salidas]]</f>
        <v>0</v>
      </c>
      <c r="R417" s="67"/>
      <c r="S417" s="67"/>
      <c r="T417" s="72"/>
      <c r="U417" s="72"/>
      <c r="V417" s="73"/>
      <c r="W417" s="67"/>
      <c r="X417" s="67"/>
      <c r="Y417" s="67"/>
      <c r="Z417" s="67"/>
      <c r="AA417" s="67"/>
      <c r="AB417" s="68"/>
      <c r="AC417" s="69"/>
      <c r="AD417" s="70"/>
      <c r="AE417" s="70"/>
      <c r="AF417" s="68"/>
      <c r="AG417" s="71"/>
      <c r="AH417" s="72"/>
      <c r="AI417" s="72"/>
      <c r="AJ417" s="72"/>
      <c r="AK417" s="72"/>
      <c r="AL417" s="72"/>
      <c r="AM417" s="72"/>
    </row>
    <row r="418" customHeight="1" spans="1:39">
      <c r="A418" s="67" t="s">
        <v>17325</v>
      </c>
      <c r="B418" s="67" t="s">
        <v>16473</v>
      </c>
      <c r="C418" s="67" t="s">
        <v>17326</v>
      </c>
      <c r="D418" s="67" t="s">
        <v>16475</v>
      </c>
      <c r="E418" s="67"/>
      <c r="F418" s="68">
        <v>35</v>
      </c>
      <c r="G418" s="69">
        <v>3</v>
      </c>
      <c r="H418" s="70">
        <f>SUMIFS(VENTAS[Cantidad],VENTAS[Código del producto Vendido],STOCK[[#This Row],[Code]])</f>
        <v>0</v>
      </c>
      <c r="I418" s="70">
        <f>STOCK[[#This Row],[Entradas]]-STOCK[[#This Row],[Salidas]]</f>
        <v>3</v>
      </c>
      <c r="J418" s="68">
        <f>STOCK[[#This Row],[Precio Final]]*10%</f>
        <v>3.5</v>
      </c>
      <c r="K418" s="71">
        <v>9</v>
      </c>
      <c r="L418" s="72">
        <v>5</v>
      </c>
      <c r="M418" s="72">
        <f>STOCK[[#This Row],[Costo Unitario (USD)]]+STOCK[[#This Row],[Costo Envío (USD)]]+STOCK[[#This Row],[Comisión 10%]]</f>
        <v>17.5</v>
      </c>
      <c r="N418" s="72">
        <f t="shared" si="16"/>
        <v>26.25</v>
      </c>
      <c r="O418" s="72">
        <f t="shared" si="17"/>
        <v>35</v>
      </c>
      <c r="P418" s="72">
        <f>STOCK[[#This Row],[Precio Final]]-STOCK[[#This Row],[Costo total]]</f>
        <v>17.5</v>
      </c>
      <c r="Q418" s="72">
        <f>STOCK[[#This Row],[Ganancia Unitaria]]*STOCK[[#This Row],[Salidas]]</f>
        <v>0</v>
      </c>
      <c r="R418" s="67"/>
      <c r="S418" s="67"/>
      <c r="T418" s="72"/>
      <c r="U418" s="72"/>
      <c r="V418" s="73"/>
      <c r="W418" s="67"/>
      <c r="X418" s="67"/>
      <c r="Y418" s="67"/>
      <c r="Z418" s="67"/>
      <c r="AA418" s="67"/>
      <c r="AB418" s="68"/>
      <c r="AC418" s="69"/>
      <c r="AD418" s="70"/>
      <c r="AE418" s="70"/>
      <c r="AF418" s="68"/>
      <c r="AG418" s="71"/>
      <c r="AH418" s="72"/>
      <c r="AI418" s="72"/>
      <c r="AJ418" s="72"/>
      <c r="AK418" s="72"/>
      <c r="AL418" s="72"/>
      <c r="AM418" s="72"/>
    </row>
    <row r="419" customHeight="1" spans="1:39">
      <c r="A419" s="67" t="s">
        <v>17327</v>
      </c>
      <c r="B419" s="67" t="s">
        <v>16473</v>
      </c>
      <c r="C419" s="67" t="s">
        <v>17326</v>
      </c>
      <c r="D419" s="67" t="s">
        <v>16396</v>
      </c>
      <c r="E419" s="67"/>
      <c r="F419" s="68">
        <v>35</v>
      </c>
      <c r="G419" s="69">
        <v>2</v>
      </c>
      <c r="H419" s="70">
        <f>SUMIFS(VENTAS[Cantidad],VENTAS[Código del producto Vendido],STOCK[[#This Row],[Code]])</f>
        <v>2</v>
      </c>
      <c r="I419" s="70">
        <f>STOCK[[#This Row],[Entradas]]-STOCK[[#This Row],[Salidas]]</f>
        <v>0</v>
      </c>
      <c r="J419" s="68">
        <f>STOCK[[#This Row],[Precio Final]]*10%</f>
        <v>3.5</v>
      </c>
      <c r="K419" s="71">
        <v>9</v>
      </c>
      <c r="L419" s="72">
        <v>5</v>
      </c>
      <c r="M419" s="72">
        <f>STOCK[[#This Row],[Costo Unitario (USD)]]+STOCK[[#This Row],[Costo Envío (USD)]]+STOCK[[#This Row],[Comisión 10%]]</f>
        <v>17.5</v>
      </c>
      <c r="N419" s="72">
        <f t="shared" si="16"/>
        <v>26.25</v>
      </c>
      <c r="O419" s="72">
        <f t="shared" si="17"/>
        <v>35</v>
      </c>
      <c r="P419" s="72">
        <f>STOCK[[#This Row],[Precio Final]]-STOCK[[#This Row],[Costo total]]</f>
        <v>17.5</v>
      </c>
      <c r="Q419" s="72">
        <f>STOCK[[#This Row],[Ganancia Unitaria]]*STOCK[[#This Row],[Salidas]]</f>
        <v>35</v>
      </c>
      <c r="R419" s="67"/>
      <c r="S419" s="67"/>
      <c r="T419" s="72"/>
      <c r="U419" s="72"/>
      <c r="V419" s="73"/>
      <c r="W419" s="67"/>
      <c r="X419" s="67"/>
      <c r="Y419" s="67"/>
      <c r="Z419" s="67"/>
      <c r="AA419" s="67"/>
      <c r="AB419" s="68"/>
      <c r="AC419" s="69"/>
      <c r="AD419" s="70"/>
      <c r="AE419" s="70"/>
      <c r="AF419" s="68"/>
      <c r="AG419" s="71"/>
      <c r="AH419" s="72"/>
      <c r="AI419" s="72"/>
      <c r="AJ419" s="72"/>
      <c r="AK419" s="72"/>
      <c r="AL419" s="72"/>
      <c r="AM419" s="72"/>
    </row>
    <row r="420" customHeight="1" spans="1:39">
      <c r="A420" s="67" t="s">
        <v>17328</v>
      </c>
      <c r="B420" s="67" t="s">
        <v>16511</v>
      </c>
      <c r="C420" s="67" t="s">
        <v>17329</v>
      </c>
      <c r="D420" s="67" t="s">
        <v>16408</v>
      </c>
      <c r="E420" s="67"/>
      <c r="F420" s="68">
        <v>25</v>
      </c>
      <c r="G420" s="69">
        <v>1</v>
      </c>
      <c r="H420" s="70">
        <f>SUMIFS(VENTAS[Cantidad],VENTAS[Código del producto Vendido],STOCK[[#This Row],[Code]])</f>
        <v>1</v>
      </c>
      <c r="I420" s="70">
        <f>STOCK[[#This Row],[Entradas]]-STOCK[[#This Row],[Salidas]]</f>
        <v>0</v>
      </c>
      <c r="J420" s="68">
        <f>STOCK[[#This Row],[Precio Final]]*10%</f>
        <v>2.5</v>
      </c>
      <c r="K420" s="71">
        <v>9</v>
      </c>
      <c r="L420" s="72">
        <v>5</v>
      </c>
      <c r="M420" s="72">
        <f>STOCK[[#This Row],[Costo Unitario (USD)]]+STOCK[[#This Row],[Costo Envío (USD)]]+STOCK[[#This Row],[Comisión 10%]]</f>
        <v>16.5</v>
      </c>
      <c r="N420" s="72">
        <f t="shared" si="16"/>
        <v>24.75</v>
      </c>
      <c r="O420" s="72">
        <f t="shared" si="17"/>
        <v>25</v>
      </c>
      <c r="P420" s="72">
        <f>STOCK[[#This Row],[Precio Final]]-STOCK[[#This Row],[Costo total]]</f>
        <v>8.5</v>
      </c>
      <c r="Q420" s="72">
        <f>STOCK[[#This Row],[Ganancia Unitaria]]*STOCK[[#This Row],[Salidas]]</f>
        <v>8.5</v>
      </c>
      <c r="R420" s="67"/>
      <c r="S420" s="67"/>
      <c r="T420" s="72"/>
      <c r="U420" s="72"/>
      <c r="V420" s="73"/>
      <c r="W420" s="67"/>
      <c r="X420" s="67"/>
      <c r="Y420" s="67"/>
      <c r="Z420" s="67"/>
      <c r="AA420" s="67"/>
      <c r="AB420" s="68"/>
      <c r="AC420" s="69"/>
      <c r="AD420" s="70"/>
      <c r="AE420" s="70"/>
      <c r="AF420" s="68"/>
      <c r="AG420" s="71"/>
      <c r="AH420" s="72"/>
      <c r="AI420" s="72"/>
      <c r="AJ420" s="72"/>
      <c r="AK420" s="72"/>
      <c r="AL420" s="72"/>
      <c r="AM420" s="72"/>
    </row>
    <row r="421" customHeight="1" spans="1:39">
      <c r="A421" s="67" t="s">
        <v>17330</v>
      </c>
      <c r="B421" s="67" t="s">
        <v>16934</v>
      </c>
      <c r="C421" s="67" t="s">
        <v>17331</v>
      </c>
      <c r="D421" s="67" t="s">
        <v>16583</v>
      </c>
      <c r="E421" s="67"/>
      <c r="F421" s="68">
        <v>15</v>
      </c>
      <c r="G421" s="69">
        <v>0</v>
      </c>
      <c r="H421" s="70">
        <f>SUMIFS(VENTAS[Cantidad],VENTAS[Código del producto Vendido],STOCK[[#This Row],[Code]])</f>
        <v>0</v>
      </c>
      <c r="I421" s="70">
        <f>STOCK[[#This Row],[Entradas]]-STOCK[[#This Row],[Salidas]]</f>
        <v>0</v>
      </c>
      <c r="J421" s="68">
        <f>STOCK[[#This Row],[Precio Final]]*10%</f>
        <v>1.5</v>
      </c>
      <c r="K421" s="71">
        <v>9</v>
      </c>
      <c r="L421" s="72">
        <v>5</v>
      </c>
      <c r="M421" s="72">
        <f>STOCK[[#This Row],[Costo Unitario (USD)]]+STOCK[[#This Row],[Costo Envío (USD)]]+STOCK[[#This Row],[Comisión 10%]]</f>
        <v>15.5</v>
      </c>
      <c r="N421" s="72">
        <f t="shared" si="16"/>
        <v>23.25</v>
      </c>
      <c r="O421" s="72">
        <f t="shared" si="17"/>
        <v>15</v>
      </c>
      <c r="P421" s="72">
        <f>STOCK[[#This Row],[Precio Final]]-STOCK[[#This Row],[Costo total]]</f>
        <v>-0.5</v>
      </c>
      <c r="Q421" s="72">
        <f>STOCK[[#This Row],[Ganancia Unitaria]]*STOCK[[#This Row],[Salidas]]</f>
        <v>0</v>
      </c>
      <c r="R421" s="67"/>
      <c r="S421" s="67"/>
      <c r="T421" s="72"/>
      <c r="U421" s="72"/>
      <c r="V421" s="73"/>
      <c r="W421" s="67"/>
      <c r="X421" s="67"/>
      <c r="Y421" s="67"/>
      <c r="Z421" s="67"/>
      <c r="AA421" s="67"/>
      <c r="AB421" s="68"/>
      <c r="AC421" s="69"/>
      <c r="AD421" s="70"/>
      <c r="AE421" s="70"/>
      <c r="AF421" s="68"/>
      <c r="AG421" s="71"/>
      <c r="AH421" s="72"/>
      <c r="AI421" s="72"/>
      <c r="AJ421" s="72"/>
      <c r="AK421" s="72"/>
      <c r="AL421" s="72"/>
      <c r="AM421" s="72"/>
    </row>
    <row r="422" customHeight="1" spans="1:39">
      <c r="A422" s="67" t="s">
        <v>17332</v>
      </c>
      <c r="B422" s="67" t="s">
        <v>16505</v>
      </c>
      <c r="C422" s="67" t="s">
        <v>17333</v>
      </c>
      <c r="D422" s="67" t="s">
        <v>16404</v>
      </c>
      <c r="E422" s="67"/>
      <c r="F422" s="68">
        <v>12</v>
      </c>
      <c r="G422" s="69">
        <v>3</v>
      </c>
      <c r="H422" s="70">
        <f>SUMIFS(VENTAS[Cantidad],VENTAS[Código del producto Vendido],STOCK[[#This Row],[Code]])</f>
        <v>3</v>
      </c>
      <c r="I422" s="70">
        <f>STOCK[[#This Row],[Entradas]]-STOCK[[#This Row],[Salidas]]</f>
        <v>0</v>
      </c>
      <c r="J422" s="68">
        <f>STOCK[[#This Row],[Precio Final]]*10%</f>
        <v>1.2</v>
      </c>
      <c r="K422" s="71">
        <v>9</v>
      </c>
      <c r="L422" s="72">
        <v>1</v>
      </c>
      <c r="M422" s="72">
        <f>STOCK[[#This Row],[Costo Unitario (USD)]]+STOCK[[#This Row],[Costo Envío (USD)]]+STOCK[[#This Row],[Comisión 10%]]</f>
        <v>11.2</v>
      </c>
      <c r="N422" s="72">
        <f t="shared" si="16"/>
        <v>16.8</v>
      </c>
      <c r="O422" s="72">
        <f t="shared" si="17"/>
        <v>12</v>
      </c>
      <c r="P422" s="72">
        <f>STOCK[[#This Row],[Precio Final]]-STOCK[[#This Row],[Costo total]]</f>
        <v>0.800000000000001</v>
      </c>
      <c r="Q422" s="72">
        <f>STOCK[[#This Row],[Ganancia Unitaria]]*STOCK[[#This Row],[Salidas]]</f>
        <v>2.4</v>
      </c>
      <c r="R422" s="67"/>
      <c r="S422" s="67"/>
      <c r="T422" s="72"/>
      <c r="U422" s="72"/>
      <c r="V422" s="73"/>
      <c r="W422" s="67"/>
      <c r="X422" s="67"/>
      <c r="Y422" s="67"/>
      <c r="Z422" s="67"/>
      <c r="AA422" s="67"/>
      <c r="AB422" s="68"/>
      <c r="AC422" s="69"/>
      <c r="AD422" s="70"/>
      <c r="AE422" s="70"/>
      <c r="AF422" s="68"/>
      <c r="AG422" s="71"/>
      <c r="AH422" s="72"/>
      <c r="AI422" s="72"/>
      <c r="AJ422" s="72"/>
      <c r="AK422" s="72"/>
      <c r="AL422" s="72"/>
      <c r="AM422" s="72"/>
    </row>
    <row r="423" customHeight="1" spans="1:39">
      <c r="A423" s="67" t="s">
        <v>17334</v>
      </c>
      <c r="B423" s="67" t="s">
        <v>16716</v>
      </c>
      <c r="C423" s="67" t="s">
        <v>17333</v>
      </c>
      <c r="D423" s="67" t="s">
        <v>16475</v>
      </c>
      <c r="E423" s="67"/>
      <c r="F423" s="68">
        <v>12</v>
      </c>
      <c r="G423" s="69">
        <v>2</v>
      </c>
      <c r="H423" s="70">
        <f>SUMIFS(VENTAS[Cantidad],VENTAS[Código del producto Vendido],STOCK[[#This Row],[Code]])</f>
        <v>2</v>
      </c>
      <c r="I423" s="70">
        <f>STOCK[[#This Row],[Entradas]]-STOCK[[#This Row],[Salidas]]</f>
        <v>0</v>
      </c>
      <c r="J423" s="68">
        <f>STOCK[[#This Row],[Precio Final]]*10%</f>
        <v>1.2</v>
      </c>
      <c r="K423" s="71">
        <v>9</v>
      </c>
      <c r="L423" s="72">
        <v>1</v>
      </c>
      <c r="M423" s="72">
        <f>STOCK[[#This Row],[Costo Unitario (USD)]]+STOCK[[#This Row],[Costo Envío (USD)]]+STOCK[[#This Row],[Comisión 10%]]</f>
        <v>11.2</v>
      </c>
      <c r="N423" s="72">
        <f t="shared" si="16"/>
        <v>16.8</v>
      </c>
      <c r="O423" s="72">
        <f t="shared" si="17"/>
        <v>12</v>
      </c>
      <c r="P423" s="72">
        <f>STOCK[[#This Row],[Precio Final]]-STOCK[[#This Row],[Costo total]]</f>
        <v>0.800000000000001</v>
      </c>
      <c r="Q423" s="72">
        <f>STOCK[[#This Row],[Ganancia Unitaria]]*STOCK[[#This Row],[Salidas]]</f>
        <v>1.6</v>
      </c>
      <c r="R423" s="67"/>
      <c r="S423" s="67"/>
      <c r="T423" s="72"/>
      <c r="U423" s="72"/>
      <c r="V423" s="73"/>
      <c r="W423" s="67"/>
      <c r="X423" s="67"/>
      <c r="Y423" s="67"/>
      <c r="Z423" s="67"/>
      <c r="AA423" s="67"/>
      <c r="AB423" s="68"/>
      <c r="AC423" s="69"/>
      <c r="AD423" s="70"/>
      <c r="AE423" s="70"/>
      <c r="AF423" s="68"/>
      <c r="AG423" s="71"/>
      <c r="AH423" s="72"/>
      <c r="AI423" s="72"/>
      <c r="AJ423" s="72"/>
      <c r="AK423" s="72"/>
      <c r="AL423" s="72"/>
      <c r="AM423" s="72"/>
    </row>
    <row r="424" customHeight="1" spans="1:39">
      <c r="A424" s="67" t="s">
        <v>17335</v>
      </c>
      <c r="B424" s="67" t="s">
        <v>17185</v>
      </c>
      <c r="C424" s="67" t="s">
        <v>17333</v>
      </c>
      <c r="D424" s="67" t="s">
        <v>16583</v>
      </c>
      <c r="E424" s="67"/>
      <c r="F424" s="68">
        <v>12</v>
      </c>
      <c r="G424" s="69">
        <v>3</v>
      </c>
      <c r="H424" s="70">
        <f>SUMIFS(VENTAS[Cantidad],VENTAS[Código del producto Vendido],STOCK[[#This Row],[Code]])</f>
        <v>2</v>
      </c>
      <c r="I424" s="70">
        <f>STOCK[[#This Row],[Entradas]]-STOCK[[#This Row],[Salidas]]</f>
        <v>1</v>
      </c>
      <c r="J424" s="68">
        <f>STOCK[[#This Row],[Precio Final]]*10%</f>
        <v>1.2</v>
      </c>
      <c r="K424" s="71">
        <v>5</v>
      </c>
      <c r="L424" s="72">
        <v>1</v>
      </c>
      <c r="M424" s="72">
        <f>STOCK[[#This Row],[Costo Unitario (USD)]]+STOCK[[#This Row],[Costo Envío (USD)]]+STOCK[[#This Row],[Comisión 10%]]</f>
        <v>7.2</v>
      </c>
      <c r="N424" s="72">
        <f t="shared" si="16"/>
        <v>10.8</v>
      </c>
      <c r="O424" s="72">
        <f t="shared" si="17"/>
        <v>12</v>
      </c>
      <c r="P424" s="72">
        <f>STOCK[[#This Row],[Precio Final]]-STOCK[[#This Row],[Costo total]]</f>
        <v>4.8</v>
      </c>
      <c r="Q424" s="72">
        <f>STOCK[[#This Row],[Ganancia Unitaria]]*STOCK[[#This Row],[Salidas]]</f>
        <v>9.6</v>
      </c>
      <c r="R424" s="67"/>
      <c r="S424" s="67"/>
      <c r="T424" s="72"/>
      <c r="U424" s="72"/>
      <c r="V424" s="73"/>
      <c r="W424" s="67"/>
      <c r="X424" s="67"/>
      <c r="Y424" s="67"/>
      <c r="Z424" s="67"/>
      <c r="AA424" s="67"/>
      <c r="AB424" s="68"/>
      <c r="AC424" s="69"/>
      <c r="AD424" s="70"/>
      <c r="AE424" s="70"/>
      <c r="AF424" s="68"/>
      <c r="AG424" s="71"/>
      <c r="AH424" s="72"/>
      <c r="AI424" s="72"/>
      <c r="AJ424" s="72"/>
      <c r="AK424" s="72"/>
      <c r="AL424" s="72"/>
      <c r="AM424" s="72"/>
    </row>
    <row r="425" customHeight="1" spans="1:39">
      <c r="A425" s="67" t="s">
        <v>17336</v>
      </c>
      <c r="B425" s="67" t="s">
        <v>16649</v>
      </c>
      <c r="C425" s="67" t="s">
        <v>17337</v>
      </c>
      <c r="D425" s="67" t="s">
        <v>16404</v>
      </c>
      <c r="E425" s="67"/>
      <c r="F425" s="68">
        <v>30</v>
      </c>
      <c r="G425" s="69">
        <v>4</v>
      </c>
      <c r="H425" s="70">
        <f>SUMIFS(VENTAS[Cantidad],VENTAS[Código del producto Vendido],STOCK[[#This Row],[Code]])</f>
        <v>1</v>
      </c>
      <c r="I425" s="70">
        <f>STOCK[[#This Row],[Entradas]]-STOCK[[#This Row],[Salidas]]</f>
        <v>3</v>
      </c>
      <c r="J425" s="68">
        <f>STOCK[[#This Row],[Precio Final]]*10%</f>
        <v>3</v>
      </c>
      <c r="K425" s="71">
        <v>10.63</v>
      </c>
      <c r="L425" s="72">
        <v>5</v>
      </c>
      <c r="M425" s="72">
        <f>STOCK[[#This Row],[Costo Unitario (USD)]]+STOCK[[#This Row],[Costo Envío (USD)]]+STOCK[[#This Row],[Comisión 10%]]</f>
        <v>18.63</v>
      </c>
      <c r="N425" s="72">
        <f t="shared" si="16"/>
        <v>27.945</v>
      </c>
      <c r="O425" s="72">
        <f t="shared" si="17"/>
        <v>30</v>
      </c>
      <c r="P425" s="72">
        <f>STOCK[[#This Row],[Precio Final]]-STOCK[[#This Row],[Costo total]]</f>
        <v>11.37</v>
      </c>
      <c r="Q425" s="72">
        <f>STOCK[[#This Row],[Ganancia Unitaria]]*STOCK[[#This Row],[Salidas]]</f>
        <v>11.37</v>
      </c>
      <c r="R425" s="67"/>
      <c r="S425" s="67"/>
      <c r="T425" s="72"/>
      <c r="U425" s="72"/>
      <c r="V425" s="73"/>
      <c r="W425" s="67"/>
      <c r="X425" s="67"/>
      <c r="Y425" s="67"/>
      <c r="Z425" s="67"/>
      <c r="AA425" s="67"/>
      <c r="AB425" s="68"/>
      <c r="AC425" s="69"/>
      <c r="AD425" s="70"/>
      <c r="AE425" s="70"/>
      <c r="AF425" s="68"/>
      <c r="AG425" s="71"/>
      <c r="AH425" s="72"/>
      <c r="AI425" s="72"/>
      <c r="AJ425" s="72"/>
      <c r="AK425" s="72"/>
      <c r="AL425" s="72"/>
      <c r="AM425" s="72"/>
    </row>
    <row r="426" customHeight="1" spans="1:39">
      <c r="A426" s="67" t="s">
        <v>17338</v>
      </c>
      <c r="B426" s="67" t="s">
        <v>16649</v>
      </c>
      <c r="C426" s="67" t="s">
        <v>17337</v>
      </c>
      <c r="D426" s="67" t="s">
        <v>16408</v>
      </c>
      <c r="E426" s="67"/>
      <c r="F426" s="68">
        <v>30</v>
      </c>
      <c r="G426" s="69">
        <v>2</v>
      </c>
      <c r="H426" s="70">
        <f>SUMIFS(VENTAS[Cantidad],VENTAS[Código del producto Vendido],STOCK[[#This Row],[Code]])</f>
        <v>1</v>
      </c>
      <c r="I426" s="70">
        <f>STOCK[[#This Row],[Entradas]]-STOCK[[#This Row],[Salidas]]</f>
        <v>1</v>
      </c>
      <c r="J426" s="68">
        <f>STOCK[[#This Row],[Precio Final]]*10%</f>
        <v>3</v>
      </c>
      <c r="K426" s="71">
        <v>10.63</v>
      </c>
      <c r="L426" s="72">
        <v>5</v>
      </c>
      <c r="M426" s="72">
        <f>STOCK[[#This Row],[Costo Unitario (USD)]]+STOCK[[#This Row],[Costo Envío (USD)]]+STOCK[[#This Row],[Comisión 10%]]</f>
        <v>18.63</v>
      </c>
      <c r="N426" s="72">
        <f t="shared" si="16"/>
        <v>27.945</v>
      </c>
      <c r="O426" s="72">
        <f t="shared" si="17"/>
        <v>30</v>
      </c>
      <c r="P426" s="72">
        <f>STOCK[[#This Row],[Precio Final]]-STOCK[[#This Row],[Costo total]]</f>
        <v>11.37</v>
      </c>
      <c r="Q426" s="72">
        <f>STOCK[[#This Row],[Ganancia Unitaria]]*STOCK[[#This Row],[Salidas]]</f>
        <v>11.37</v>
      </c>
      <c r="R426" s="67"/>
      <c r="S426" s="67"/>
      <c r="T426" s="72"/>
      <c r="U426" s="72"/>
      <c r="V426" s="73"/>
      <c r="W426" s="67"/>
      <c r="X426" s="67"/>
      <c r="Y426" s="67"/>
      <c r="Z426" s="67"/>
      <c r="AA426" s="67"/>
      <c r="AB426" s="68"/>
      <c r="AC426" s="69"/>
      <c r="AD426" s="70"/>
      <c r="AE426" s="70"/>
      <c r="AF426" s="68"/>
      <c r="AG426" s="71"/>
      <c r="AH426" s="72"/>
      <c r="AI426" s="72"/>
      <c r="AJ426" s="72"/>
      <c r="AK426" s="72"/>
      <c r="AL426" s="72"/>
      <c r="AM426" s="72"/>
    </row>
    <row r="427" customHeight="1" spans="1:39">
      <c r="A427" s="67" t="s">
        <v>17339</v>
      </c>
      <c r="B427" s="67" t="s">
        <v>16649</v>
      </c>
      <c r="C427" s="67" t="s">
        <v>17340</v>
      </c>
      <c r="D427" s="67" t="s">
        <v>16408</v>
      </c>
      <c r="E427" s="67"/>
      <c r="F427" s="68">
        <v>30</v>
      </c>
      <c r="G427" s="69">
        <v>3</v>
      </c>
      <c r="H427" s="70">
        <f>SUMIFS(VENTAS[Cantidad],VENTAS[Código del producto Vendido],STOCK[[#This Row],[Code]])</f>
        <v>2</v>
      </c>
      <c r="I427" s="70">
        <f>STOCK[[#This Row],[Entradas]]-STOCK[[#This Row],[Salidas]]</f>
        <v>1</v>
      </c>
      <c r="J427" s="68">
        <f>STOCK[[#This Row],[Precio Final]]*10%</f>
        <v>3</v>
      </c>
      <c r="K427" s="71">
        <v>11.63</v>
      </c>
      <c r="L427" s="72">
        <v>5</v>
      </c>
      <c r="M427" s="72">
        <f>STOCK[[#This Row],[Costo Unitario (USD)]]+STOCK[[#This Row],[Costo Envío (USD)]]+STOCK[[#This Row],[Comisión 10%]]</f>
        <v>19.63</v>
      </c>
      <c r="N427" s="72">
        <f t="shared" si="16"/>
        <v>29.445</v>
      </c>
      <c r="O427" s="72">
        <f t="shared" si="17"/>
        <v>30</v>
      </c>
      <c r="P427" s="72">
        <f>STOCK[[#This Row],[Precio Final]]-STOCK[[#This Row],[Costo total]]</f>
        <v>10.37</v>
      </c>
      <c r="Q427" s="72">
        <f>STOCK[[#This Row],[Ganancia Unitaria]]*STOCK[[#This Row],[Salidas]]</f>
        <v>20.74</v>
      </c>
      <c r="R427" s="67"/>
      <c r="S427" s="67"/>
      <c r="T427" s="72"/>
      <c r="U427" s="72"/>
      <c r="V427" s="73"/>
      <c r="W427" s="67"/>
      <c r="X427" s="67"/>
      <c r="Y427" s="67"/>
      <c r="Z427" s="67"/>
      <c r="AA427" s="67"/>
      <c r="AB427" s="68"/>
      <c r="AC427" s="69"/>
      <c r="AD427" s="70"/>
      <c r="AE427" s="70"/>
      <c r="AF427" s="68"/>
      <c r="AG427" s="71"/>
      <c r="AH427" s="72"/>
      <c r="AI427" s="72"/>
      <c r="AJ427" s="72"/>
      <c r="AK427" s="72"/>
      <c r="AL427" s="72"/>
      <c r="AM427" s="72"/>
    </row>
    <row r="428" customHeight="1" spans="1:39">
      <c r="A428" s="67" t="s">
        <v>17341</v>
      </c>
      <c r="B428" s="67" t="s">
        <v>16649</v>
      </c>
      <c r="C428" s="67" t="s">
        <v>17340</v>
      </c>
      <c r="D428" s="67" t="s">
        <v>16404</v>
      </c>
      <c r="E428" s="67"/>
      <c r="F428" s="68">
        <v>30</v>
      </c>
      <c r="G428" s="69">
        <v>4</v>
      </c>
      <c r="H428" s="70">
        <f>SUMIFS(VENTAS[Cantidad],VENTAS[Código del producto Vendido],STOCK[[#This Row],[Code]])</f>
        <v>4</v>
      </c>
      <c r="I428" s="70">
        <f>STOCK[[#This Row],[Entradas]]-STOCK[[#This Row],[Salidas]]</f>
        <v>0</v>
      </c>
      <c r="J428" s="68">
        <f>STOCK[[#This Row],[Precio Final]]*10%</f>
        <v>3</v>
      </c>
      <c r="K428" s="71">
        <v>14.28</v>
      </c>
      <c r="L428" s="72">
        <v>4</v>
      </c>
      <c r="M428" s="72">
        <f>STOCK[[#This Row],[Costo Unitario (USD)]]+STOCK[[#This Row],[Costo Envío (USD)]]+STOCK[[#This Row],[Comisión 10%]]</f>
        <v>21.28</v>
      </c>
      <c r="N428" s="72">
        <f t="shared" si="16"/>
        <v>31.92</v>
      </c>
      <c r="O428" s="72">
        <f t="shared" si="17"/>
        <v>30</v>
      </c>
      <c r="P428" s="72">
        <f>STOCK[[#This Row],[Precio Final]]-STOCK[[#This Row],[Costo total]]</f>
        <v>8.72</v>
      </c>
      <c r="Q428" s="72">
        <f>STOCK[[#This Row],[Ganancia Unitaria]]*STOCK[[#This Row],[Salidas]]</f>
        <v>34.88</v>
      </c>
      <c r="R428" s="67"/>
      <c r="S428" s="67"/>
      <c r="T428" s="72"/>
      <c r="U428" s="72"/>
      <c r="V428" s="73"/>
      <c r="W428" s="67"/>
      <c r="X428" s="67"/>
      <c r="Y428" s="67"/>
      <c r="Z428" s="67"/>
      <c r="AA428" s="67"/>
      <c r="AB428" s="68"/>
      <c r="AC428" s="69"/>
      <c r="AD428" s="70"/>
      <c r="AE428" s="70"/>
      <c r="AF428" s="68"/>
      <c r="AG428" s="71"/>
      <c r="AH428" s="72"/>
      <c r="AI428" s="72"/>
      <c r="AJ428" s="72"/>
      <c r="AK428" s="72"/>
      <c r="AL428" s="72"/>
      <c r="AM428" s="72"/>
    </row>
    <row r="429" customHeight="1" spans="1:39">
      <c r="A429" s="67" t="s">
        <v>17342</v>
      </c>
      <c r="B429" s="67" t="s">
        <v>16473</v>
      </c>
      <c r="C429" s="67" t="s">
        <v>17340</v>
      </c>
      <c r="D429" s="67" t="s">
        <v>16475</v>
      </c>
      <c r="E429" s="67"/>
      <c r="F429" s="68">
        <v>30</v>
      </c>
      <c r="G429" s="69">
        <v>4</v>
      </c>
      <c r="H429" s="70">
        <f>SUMIFS(VENTAS[Cantidad],VENTAS[Código del producto Vendido],STOCK[[#This Row],[Code]])</f>
        <v>4</v>
      </c>
      <c r="I429" s="70">
        <f>STOCK[[#This Row],[Entradas]]-STOCK[[#This Row],[Salidas]]</f>
        <v>0</v>
      </c>
      <c r="J429" s="68">
        <f>STOCK[[#This Row],[Precio Final]]*10%</f>
        <v>3</v>
      </c>
      <c r="K429" s="71">
        <v>14.28</v>
      </c>
      <c r="L429" s="72">
        <v>3</v>
      </c>
      <c r="M429" s="72">
        <f>STOCK[[#This Row],[Costo Unitario (USD)]]+STOCK[[#This Row],[Costo Envío (USD)]]+STOCK[[#This Row],[Comisión 10%]]</f>
        <v>20.28</v>
      </c>
      <c r="N429" s="72">
        <f t="shared" si="16"/>
        <v>30.42</v>
      </c>
      <c r="O429" s="72">
        <f t="shared" si="17"/>
        <v>30</v>
      </c>
      <c r="P429" s="72">
        <f>STOCK[[#This Row],[Precio Final]]-STOCK[[#This Row],[Costo total]]</f>
        <v>9.72</v>
      </c>
      <c r="Q429" s="72">
        <f>STOCK[[#This Row],[Ganancia Unitaria]]*STOCK[[#This Row],[Salidas]]</f>
        <v>38.88</v>
      </c>
      <c r="R429" s="67"/>
      <c r="S429" s="67"/>
      <c r="T429" s="72"/>
      <c r="U429" s="72"/>
      <c r="V429" s="73"/>
      <c r="W429" s="67"/>
      <c r="X429" s="67"/>
      <c r="Y429" s="67"/>
      <c r="Z429" s="67"/>
      <c r="AA429" s="67"/>
      <c r="AB429" s="68"/>
      <c r="AC429" s="69"/>
      <c r="AD429" s="70"/>
      <c r="AE429" s="70"/>
      <c r="AF429" s="68"/>
      <c r="AG429" s="71"/>
      <c r="AH429" s="72"/>
      <c r="AI429" s="72"/>
      <c r="AJ429" s="72"/>
      <c r="AK429" s="72"/>
      <c r="AL429" s="72"/>
      <c r="AM429" s="72"/>
    </row>
    <row r="430" customHeight="1" spans="1:39">
      <c r="A430" s="67" t="s">
        <v>17343</v>
      </c>
      <c r="B430" s="67" t="s">
        <v>16511</v>
      </c>
      <c r="C430" s="67" t="s">
        <v>17344</v>
      </c>
      <c r="D430" s="67" t="s">
        <v>16404</v>
      </c>
      <c r="E430" s="67"/>
      <c r="F430" s="68">
        <v>30</v>
      </c>
      <c r="G430" s="69">
        <v>5</v>
      </c>
      <c r="H430" s="70">
        <f>SUMIFS(VENTAS[Cantidad],VENTAS[Código del producto Vendido],STOCK[[#This Row],[Code]])</f>
        <v>5</v>
      </c>
      <c r="I430" s="70">
        <f>STOCK[[#This Row],[Entradas]]-STOCK[[#This Row],[Salidas]]</f>
        <v>0</v>
      </c>
      <c r="J430" s="68">
        <f>STOCK[[#This Row],[Precio Final]]*10%</f>
        <v>3</v>
      </c>
      <c r="K430" s="71">
        <v>13.69</v>
      </c>
      <c r="L430" s="72">
        <v>3</v>
      </c>
      <c r="M430" s="72">
        <f>STOCK[[#This Row],[Costo Unitario (USD)]]+STOCK[[#This Row],[Costo Envío (USD)]]+STOCK[[#This Row],[Comisión 10%]]</f>
        <v>19.69</v>
      </c>
      <c r="N430" s="72">
        <f t="shared" si="16"/>
        <v>29.535</v>
      </c>
      <c r="O430" s="72">
        <f t="shared" si="17"/>
        <v>30</v>
      </c>
      <c r="P430" s="72">
        <f>STOCK[[#This Row],[Precio Final]]-STOCK[[#This Row],[Costo total]]</f>
        <v>10.31</v>
      </c>
      <c r="Q430" s="72">
        <f>STOCK[[#This Row],[Ganancia Unitaria]]*STOCK[[#This Row],[Salidas]]</f>
        <v>51.55</v>
      </c>
      <c r="R430" s="67"/>
      <c r="S430" s="67"/>
      <c r="T430" s="72"/>
      <c r="U430" s="72"/>
      <c r="V430" s="73"/>
      <c r="W430" s="67"/>
      <c r="X430" s="67"/>
      <c r="Y430" s="67"/>
      <c r="Z430" s="67"/>
      <c r="AA430" s="67"/>
      <c r="AB430" s="68"/>
      <c r="AC430" s="69"/>
      <c r="AD430" s="70"/>
      <c r="AE430" s="70"/>
      <c r="AF430" s="68"/>
      <c r="AG430" s="71"/>
      <c r="AH430" s="72"/>
      <c r="AI430" s="72"/>
      <c r="AJ430" s="72"/>
      <c r="AK430" s="72"/>
      <c r="AL430" s="72"/>
      <c r="AM430" s="72"/>
    </row>
    <row r="431" customHeight="1" spans="1:39">
      <c r="A431" s="67" t="s">
        <v>17345</v>
      </c>
      <c r="B431" s="67" t="s">
        <v>16716</v>
      </c>
      <c r="C431" s="67" t="s">
        <v>17344</v>
      </c>
      <c r="D431" s="67" t="s">
        <v>16396</v>
      </c>
      <c r="E431" s="67"/>
      <c r="F431" s="68">
        <v>30</v>
      </c>
      <c r="G431" s="69">
        <v>3</v>
      </c>
      <c r="H431" s="70">
        <f>SUMIFS(VENTAS[Cantidad],VENTAS[Código del producto Vendido],STOCK[[#This Row],[Code]])</f>
        <v>3</v>
      </c>
      <c r="I431" s="70">
        <f>STOCK[[#This Row],[Entradas]]-STOCK[[#This Row],[Salidas]]</f>
        <v>0</v>
      </c>
      <c r="J431" s="68">
        <f>STOCK[[#This Row],[Precio Final]]*10%</f>
        <v>3</v>
      </c>
      <c r="K431" s="71">
        <v>13.69</v>
      </c>
      <c r="L431" s="72">
        <v>3</v>
      </c>
      <c r="M431" s="72">
        <f>STOCK[[#This Row],[Costo Unitario (USD)]]+STOCK[[#This Row],[Costo Envío (USD)]]+STOCK[[#This Row],[Comisión 10%]]</f>
        <v>19.69</v>
      </c>
      <c r="N431" s="72">
        <f t="shared" si="16"/>
        <v>29.535</v>
      </c>
      <c r="O431" s="72">
        <f t="shared" si="17"/>
        <v>30</v>
      </c>
      <c r="P431" s="72">
        <f>STOCK[[#This Row],[Precio Final]]-STOCK[[#This Row],[Costo total]]</f>
        <v>10.31</v>
      </c>
      <c r="Q431" s="72">
        <f>STOCK[[#This Row],[Ganancia Unitaria]]*STOCK[[#This Row],[Salidas]]</f>
        <v>30.93</v>
      </c>
      <c r="R431" s="67"/>
      <c r="S431" s="67"/>
      <c r="T431" s="72"/>
      <c r="U431" s="72"/>
      <c r="V431" s="73"/>
      <c r="W431" s="67"/>
      <c r="X431" s="67"/>
      <c r="Y431" s="67"/>
      <c r="Z431" s="67"/>
      <c r="AA431" s="67"/>
      <c r="AB431" s="68"/>
      <c r="AC431" s="69"/>
      <c r="AD431" s="70"/>
      <c r="AE431" s="70"/>
      <c r="AF431" s="68"/>
      <c r="AG431" s="71"/>
      <c r="AH431" s="72"/>
      <c r="AI431" s="72"/>
      <c r="AJ431" s="72"/>
      <c r="AK431" s="72"/>
      <c r="AL431" s="72"/>
      <c r="AM431" s="72"/>
    </row>
    <row r="432" customHeight="1" spans="1:39">
      <c r="A432" s="67" t="s">
        <v>17346</v>
      </c>
      <c r="B432" s="67" t="s">
        <v>17347</v>
      </c>
      <c r="C432" s="67" t="s">
        <v>17344</v>
      </c>
      <c r="D432" s="67" t="s">
        <v>16475</v>
      </c>
      <c r="E432" s="67"/>
      <c r="F432" s="68">
        <v>30</v>
      </c>
      <c r="G432" s="69">
        <v>4</v>
      </c>
      <c r="H432" s="70">
        <f>SUMIFS(VENTAS[Cantidad],VENTAS[Código del producto Vendido],STOCK[[#This Row],[Code]])</f>
        <v>3</v>
      </c>
      <c r="I432" s="70">
        <f>STOCK[[#This Row],[Entradas]]-STOCK[[#This Row],[Salidas]]</f>
        <v>1</v>
      </c>
      <c r="J432" s="68">
        <f>STOCK[[#This Row],[Precio Final]]*10%</f>
        <v>3</v>
      </c>
      <c r="K432" s="71">
        <v>13.69</v>
      </c>
      <c r="L432" s="72">
        <v>3</v>
      </c>
      <c r="M432" s="72">
        <f>STOCK[[#This Row],[Costo Unitario (USD)]]+STOCK[[#This Row],[Costo Envío (USD)]]+STOCK[[#This Row],[Comisión 10%]]</f>
        <v>19.69</v>
      </c>
      <c r="N432" s="72">
        <f t="shared" si="16"/>
        <v>29.535</v>
      </c>
      <c r="O432" s="72">
        <f t="shared" si="17"/>
        <v>30</v>
      </c>
      <c r="P432" s="72">
        <f>STOCK[[#This Row],[Precio Final]]-STOCK[[#This Row],[Costo total]]</f>
        <v>10.31</v>
      </c>
      <c r="Q432" s="72">
        <f>STOCK[[#This Row],[Ganancia Unitaria]]*STOCK[[#This Row],[Salidas]]</f>
        <v>30.93</v>
      </c>
      <c r="R432" s="67"/>
      <c r="S432" s="67"/>
      <c r="T432" s="72"/>
      <c r="U432" s="72"/>
      <c r="V432" s="73"/>
      <c r="W432" s="67"/>
      <c r="X432" s="67"/>
      <c r="Y432" s="67"/>
      <c r="Z432" s="67"/>
      <c r="AA432" s="67"/>
      <c r="AB432" s="68"/>
      <c r="AC432" s="69"/>
      <c r="AD432" s="70"/>
      <c r="AE432" s="70"/>
      <c r="AF432" s="68"/>
      <c r="AG432" s="71"/>
      <c r="AH432" s="72"/>
      <c r="AI432" s="72"/>
      <c r="AJ432" s="72"/>
      <c r="AK432" s="72"/>
      <c r="AL432" s="72"/>
      <c r="AM432" s="72"/>
    </row>
    <row r="433" customHeight="1" spans="1:39">
      <c r="A433" s="67" t="s">
        <v>17348</v>
      </c>
      <c r="B433" s="67" t="s">
        <v>16735</v>
      </c>
      <c r="C433" s="67" t="s">
        <v>17349</v>
      </c>
      <c r="D433" s="67" t="s">
        <v>16396</v>
      </c>
      <c r="E433" s="67"/>
      <c r="F433" s="68">
        <v>30</v>
      </c>
      <c r="G433" s="69">
        <v>3</v>
      </c>
      <c r="H433" s="70">
        <f>SUMIFS(VENTAS[Cantidad],VENTAS[Código del producto Vendido],STOCK[[#This Row],[Code]])</f>
        <v>2</v>
      </c>
      <c r="I433" s="70">
        <f>STOCK[[#This Row],[Entradas]]-STOCK[[#This Row],[Salidas]]</f>
        <v>1</v>
      </c>
      <c r="J433" s="68">
        <f>STOCK[[#This Row],[Precio Final]]*10%</f>
        <v>3</v>
      </c>
      <c r="K433" s="71">
        <v>13.12</v>
      </c>
      <c r="L433" s="72">
        <v>3</v>
      </c>
      <c r="M433" s="72">
        <f>STOCK[[#This Row],[Costo Unitario (USD)]]+STOCK[[#This Row],[Costo Envío (USD)]]+STOCK[[#This Row],[Comisión 10%]]</f>
        <v>19.12</v>
      </c>
      <c r="N433" s="72">
        <f t="shared" si="16"/>
        <v>28.68</v>
      </c>
      <c r="O433" s="72">
        <f t="shared" si="17"/>
        <v>30</v>
      </c>
      <c r="P433" s="72">
        <f>STOCK[[#This Row],[Precio Final]]-STOCK[[#This Row],[Costo total]]</f>
        <v>10.88</v>
      </c>
      <c r="Q433" s="72">
        <f>STOCK[[#This Row],[Ganancia Unitaria]]*STOCK[[#This Row],[Salidas]]</f>
        <v>21.76</v>
      </c>
      <c r="R433" s="67"/>
      <c r="S433" s="67"/>
      <c r="T433" s="72"/>
      <c r="U433" s="72"/>
      <c r="V433" s="73"/>
      <c r="W433" s="67"/>
      <c r="X433" s="67"/>
      <c r="Y433" s="67"/>
      <c r="Z433" s="67"/>
      <c r="AA433" s="67"/>
      <c r="AB433" s="68"/>
      <c r="AC433" s="69"/>
      <c r="AD433" s="70"/>
      <c r="AE433" s="70"/>
      <c r="AF433" s="68"/>
      <c r="AG433" s="71"/>
      <c r="AH433" s="72"/>
      <c r="AI433" s="72"/>
      <c r="AJ433" s="72"/>
      <c r="AK433" s="72"/>
      <c r="AL433" s="72"/>
      <c r="AM433" s="72"/>
    </row>
    <row r="434" customHeight="1" spans="1:39">
      <c r="A434" s="67" t="s">
        <v>17350</v>
      </c>
      <c r="B434" s="67" t="s">
        <v>16735</v>
      </c>
      <c r="C434" s="67" t="s">
        <v>17351</v>
      </c>
      <c r="D434" s="67" t="s">
        <v>16396</v>
      </c>
      <c r="E434" s="67"/>
      <c r="F434" s="68">
        <v>12</v>
      </c>
      <c r="G434" s="69">
        <v>3</v>
      </c>
      <c r="H434" s="70">
        <f>SUMIFS(VENTAS[Cantidad],VENTAS[Código del producto Vendido],STOCK[[#This Row],[Code]])</f>
        <v>3</v>
      </c>
      <c r="I434" s="70">
        <f>STOCK[[#This Row],[Entradas]]-STOCK[[#This Row],[Salidas]]</f>
        <v>0</v>
      </c>
      <c r="J434" s="68">
        <f>STOCK[[#This Row],[Precio Final]]*10%</f>
        <v>1.2</v>
      </c>
      <c r="K434" s="71">
        <v>4.79</v>
      </c>
      <c r="L434" s="72">
        <v>3</v>
      </c>
      <c r="M434" s="72">
        <f>STOCK[[#This Row],[Costo Unitario (USD)]]+STOCK[[#This Row],[Costo Envío (USD)]]+STOCK[[#This Row],[Comisión 10%]]</f>
        <v>8.99</v>
      </c>
      <c r="N434" s="72">
        <f t="shared" si="16"/>
        <v>13.485</v>
      </c>
      <c r="O434" s="72">
        <f t="shared" si="17"/>
        <v>12</v>
      </c>
      <c r="P434" s="72">
        <f>STOCK[[#This Row],[Precio Final]]-STOCK[[#This Row],[Costo total]]</f>
        <v>3.01</v>
      </c>
      <c r="Q434" s="72">
        <f>STOCK[[#This Row],[Ganancia Unitaria]]*STOCK[[#This Row],[Salidas]]</f>
        <v>9.03</v>
      </c>
      <c r="R434" s="67"/>
      <c r="S434" s="67"/>
      <c r="T434" s="72"/>
      <c r="U434" s="72"/>
      <c r="V434" s="73"/>
      <c r="W434" s="67"/>
      <c r="X434" s="67"/>
      <c r="Y434" s="67"/>
      <c r="Z434" s="67"/>
      <c r="AA434" s="67"/>
      <c r="AB434" s="68"/>
      <c r="AC434" s="69"/>
      <c r="AD434" s="70"/>
      <c r="AE434" s="70"/>
      <c r="AF434" s="68"/>
      <c r="AG434" s="71"/>
      <c r="AH434" s="72"/>
      <c r="AI434" s="72"/>
      <c r="AJ434" s="72"/>
      <c r="AK434" s="72"/>
      <c r="AL434" s="72"/>
      <c r="AM434" s="72"/>
    </row>
    <row r="435" customHeight="1" spans="1:39">
      <c r="A435" s="67" t="s">
        <v>17352</v>
      </c>
      <c r="B435" s="67" t="s">
        <v>17347</v>
      </c>
      <c r="C435" s="67" t="s">
        <v>17351</v>
      </c>
      <c r="D435" s="67" t="s">
        <v>16475</v>
      </c>
      <c r="E435" s="67"/>
      <c r="F435" s="68">
        <v>12</v>
      </c>
      <c r="G435" s="69">
        <v>3</v>
      </c>
      <c r="H435" s="70">
        <f>SUMIFS(VENTAS[Cantidad],VENTAS[Código del producto Vendido],STOCK[[#This Row],[Code]])</f>
        <v>3</v>
      </c>
      <c r="I435" s="70">
        <f>STOCK[[#This Row],[Entradas]]-STOCK[[#This Row],[Salidas]]</f>
        <v>0</v>
      </c>
      <c r="J435" s="68">
        <f>STOCK[[#This Row],[Precio Final]]*10%</f>
        <v>1.2</v>
      </c>
      <c r="K435" s="71">
        <v>4.79</v>
      </c>
      <c r="L435" s="72">
        <v>3</v>
      </c>
      <c r="M435" s="72">
        <f>STOCK[[#This Row],[Costo Unitario (USD)]]+STOCK[[#This Row],[Costo Envío (USD)]]+STOCK[[#This Row],[Comisión 10%]]</f>
        <v>8.99</v>
      </c>
      <c r="N435" s="72">
        <f t="shared" si="16"/>
        <v>13.485</v>
      </c>
      <c r="O435" s="72">
        <f t="shared" si="17"/>
        <v>12</v>
      </c>
      <c r="P435" s="72">
        <f>STOCK[[#This Row],[Precio Final]]-STOCK[[#This Row],[Costo total]]</f>
        <v>3.01</v>
      </c>
      <c r="Q435" s="72">
        <f>STOCK[[#This Row],[Ganancia Unitaria]]*STOCK[[#This Row],[Salidas]]</f>
        <v>9.03</v>
      </c>
      <c r="R435" s="67"/>
      <c r="S435" s="67"/>
      <c r="T435" s="72"/>
      <c r="U435" s="72"/>
      <c r="V435" s="73"/>
      <c r="W435" s="67"/>
      <c r="X435" s="67"/>
      <c r="Y435" s="67"/>
      <c r="Z435" s="67"/>
      <c r="AA435" s="67"/>
      <c r="AB435" s="68"/>
      <c r="AC435" s="69"/>
      <c r="AD435" s="70"/>
      <c r="AE435" s="70"/>
      <c r="AF435" s="68"/>
      <c r="AG435" s="71"/>
      <c r="AH435" s="72"/>
      <c r="AI435" s="72"/>
      <c r="AJ435" s="72"/>
      <c r="AK435" s="72"/>
      <c r="AL435" s="72"/>
      <c r="AM435" s="72"/>
    </row>
    <row r="436" customHeight="1" spans="1:39">
      <c r="A436" s="67" t="s">
        <v>17353</v>
      </c>
      <c r="B436" s="67" t="s">
        <v>17354</v>
      </c>
      <c r="C436" s="67" t="s">
        <v>17351</v>
      </c>
      <c r="D436" s="67" t="s">
        <v>16583</v>
      </c>
      <c r="E436" s="67"/>
      <c r="F436" s="68">
        <v>12</v>
      </c>
      <c r="G436" s="69">
        <v>3</v>
      </c>
      <c r="H436" s="70">
        <f>SUMIFS(VENTAS[Cantidad],VENTAS[Código del producto Vendido],STOCK[[#This Row],[Code]])</f>
        <v>3</v>
      </c>
      <c r="I436" s="70">
        <f>STOCK[[#This Row],[Entradas]]-STOCK[[#This Row],[Salidas]]</f>
        <v>0</v>
      </c>
      <c r="J436" s="68">
        <f>STOCK[[#This Row],[Precio Final]]*10%</f>
        <v>1.2</v>
      </c>
      <c r="K436" s="71">
        <v>4.79</v>
      </c>
      <c r="L436" s="72">
        <v>3</v>
      </c>
      <c r="M436" s="72">
        <f>STOCK[[#This Row],[Costo Unitario (USD)]]+STOCK[[#This Row],[Costo Envío (USD)]]+STOCK[[#This Row],[Comisión 10%]]</f>
        <v>8.99</v>
      </c>
      <c r="N436" s="72">
        <f t="shared" si="16"/>
        <v>13.485</v>
      </c>
      <c r="O436" s="72">
        <f t="shared" si="17"/>
        <v>12</v>
      </c>
      <c r="P436" s="72">
        <f>STOCK[[#This Row],[Precio Final]]-STOCK[[#This Row],[Costo total]]</f>
        <v>3.01</v>
      </c>
      <c r="Q436" s="72">
        <f>STOCK[[#This Row],[Ganancia Unitaria]]*STOCK[[#This Row],[Salidas]]</f>
        <v>9.03</v>
      </c>
      <c r="R436" s="67"/>
      <c r="S436" s="67"/>
      <c r="T436" s="72"/>
      <c r="U436" s="72"/>
      <c r="V436" s="73"/>
      <c r="W436" s="67"/>
      <c r="X436" s="67"/>
      <c r="Y436" s="67"/>
      <c r="Z436" s="67"/>
      <c r="AA436" s="67"/>
      <c r="AB436" s="68"/>
      <c r="AC436" s="69"/>
      <c r="AD436" s="70"/>
      <c r="AE436" s="70"/>
      <c r="AF436" s="68"/>
      <c r="AG436" s="71"/>
      <c r="AH436" s="72"/>
      <c r="AI436" s="72"/>
      <c r="AJ436" s="72"/>
      <c r="AK436" s="72"/>
      <c r="AL436" s="72"/>
      <c r="AM436" s="72"/>
    </row>
    <row r="437" customHeight="1" spans="1:39">
      <c r="A437" s="67" t="s">
        <v>17355</v>
      </c>
      <c r="B437" s="67" t="s">
        <v>17356</v>
      </c>
      <c r="C437" s="67" t="s">
        <v>17357</v>
      </c>
      <c r="D437" s="67" t="s">
        <v>16404</v>
      </c>
      <c r="E437" s="67"/>
      <c r="F437" s="68">
        <v>30</v>
      </c>
      <c r="G437" s="69">
        <v>4</v>
      </c>
      <c r="H437" s="70">
        <f>SUMIFS(VENTAS[Cantidad],VENTAS[Código del producto Vendido],STOCK[[#This Row],[Code]])</f>
        <v>1</v>
      </c>
      <c r="I437" s="70">
        <f>STOCK[[#This Row],[Entradas]]-STOCK[[#This Row],[Salidas]]</f>
        <v>3</v>
      </c>
      <c r="J437" s="68">
        <f>STOCK[[#This Row],[Precio Final]]*10%</f>
        <v>3</v>
      </c>
      <c r="K437" s="71">
        <v>10.98</v>
      </c>
      <c r="L437" s="72">
        <v>1.65</v>
      </c>
      <c r="M437" s="72">
        <f>STOCK[[#This Row],[Costo Unitario (USD)]]+STOCK[[#This Row],[Costo Envío (USD)]]+STOCK[[#This Row],[Comisión 10%]]</f>
        <v>15.63</v>
      </c>
      <c r="N437" s="72">
        <f t="shared" si="16"/>
        <v>23.445</v>
      </c>
      <c r="O437" s="72">
        <f t="shared" si="17"/>
        <v>30</v>
      </c>
      <c r="P437" s="72">
        <f>STOCK[[#This Row],[Precio Final]]-STOCK[[#This Row],[Costo total]]</f>
        <v>14.37</v>
      </c>
      <c r="Q437" s="72">
        <f>STOCK[[#This Row],[Ganancia Unitaria]]*STOCK[[#This Row],[Salidas]]</f>
        <v>14.37</v>
      </c>
      <c r="R437" s="67"/>
      <c r="S437" s="67"/>
      <c r="T437" s="72">
        <f>STOCK[[#This Row],[Costo total]]*STOCK[[#This Row],[Entradas]]</f>
        <v>62.52</v>
      </c>
      <c r="U437" s="72">
        <f>STOCK[[#This Row],[Stock Actual]]*STOCK[[#This Row],[Costo total]]</f>
        <v>46.89</v>
      </c>
      <c r="V437" s="73"/>
      <c r="W437" s="67"/>
      <c r="X437" s="67"/>
      <c r="Y437" s="67"/>
      <c r="Z437" s="67"/>
      <c r="AA437" s="67"/>
      <c r="AB437" s="68"/>
      <c r="AC437" s="69"/>
      <c r="AD437" s="70"/>
      <c r="AE437" s="70"/>
      <c r="AF437" s="68"/>
      <c r="AG437" s="71"/>
      <c r="AH437" s="72"/>
      <c r="AI437" s="72"/>
      <c r="AJ437" s="72"/>
      <c r="AK437" s="72"/>
      <c r="AL437" s="72"/>
      <c r="AM437" s="72"/>
    </row>
    <row r="438" customHeight="1" spans="1:39">
      <c r="A438" s="67" t="s">
        <v>17358</v>
      </c>
      <c r="B438" s="67" t="s">
        <v>16473</v>
      </c>
      <c r="C438" s="67" t="s">
        <v>17359</v>
      </c>
      <c r="D438" s="67" t="s">
        <v>16396</v>
      </c>
      <c r="E438" s="67" t="s">
        <v>16388</v>
      </c>
      <c r="F438" s="68">
        <v>23</v>
      </c>
      <c r="G438" s="69">
        <v>3</v>
      </c>
      <c r="H438" s="70">
        <f>SUMIFS(VENTAS[Cantidad],VENTAS[Código del producto Vendido],STOCK[[#This Row],[Code]])</f>
        <v>1</v>
      </c>
      <c r="I438" s="70">
        <f>STOCK[[#This Row],[Entradas]]-STOCK[[#This Row],[Salidas]]</f>
        <v>2</v>
      </c>
      <c r="J438" s="68">
        <f>STOCK[[#This Row],[Precio Final]]*10%</f>
        <v>2.3</v>
      </c>
      <c r="K438" s="71">
        <v>10.22</v>
      </c>
      <c r="L438" s="72">
        <v>5</v>
      </c>
      <c r="M438" s="72">
        <f>STOCK[[#This Row],[Costo Unitario (USD)]]+STOCK[[#This Row],[Costo Envío (USD)]]+STOCK[[#This Row],[Comisión 10%]]</f>
        <v>17.52</v>
      </c>
      <c r="N438" s="72">
        <f t="shared" si="16"/>
        <v>26.28</v>
      </c>
      <c r="O438" s="72">
        <f t="shared" si="17"/>
        <v>23</v>
      </c>
      <c r="P438" s="72">
        <f>STOCK[[#This Row],[Precio Final]]-STOCK[[#This Row],[Costo total]]</f>
        <v>5.48</v>
      </c>
      <c r="Q438" s="72">
        <f>STOCK[[#This Row],[Ganancia Unitaria]]*STOCK[[#This Row],[Salidas]]</f>
        <v>5.48</v>
      </c>
      <c r="R438" s="67" t="s">
        <v>16503</v>
      </c>
      <c r="S438" s="67"/>
      <c r="T438" s="72">
        <f>STOCK[[#This Row],[Costo total]]*STOCK[[#This Row],[Entradas]]</f>
        <v>52.56</v>
      </c>
      <c r="U438" s="72">
        <f>STOCK[[#This Row],[Stock Actual]]*STOCK[[#This Row],[Costo total]]</f>
        <v>35.04</v>
      </c>
      <c r="V438" s="73"/>
      <c r="W438" s="67"/>
      <c r="X438" s="67"/>
      <c r="Y438" s="67"/>
      <c r="Z438" s="67"/>
      <c r="AA438" s="67"/>
      <c r="AB438" s="68"/>
      <c r="AC438" s="69"/>
      <c r="AD438" s="70"/>
      <c r="AE438" s="70"/>
      <c r="AF438" s="68"/>
      <c r="AG438" s="71"/>
      <c r="AH438" s="72"/>
      <c r="AI438" s="72"/>
      <c r="AJ438" s="72"/>
      <c r="AK438" s="72"/>
      <c r="AL438" s="72"/>
      <c r="AM438" s="72"/>
    </row>
    <row r="439" customHeight="1" spans="1:39">
      <c r="A439" s="67" t="s">
        <v>17360</v>
      </c>
      <c r="B439" s="67" t="s">
        <v>16680</v>
      </c>
      <c r="C439" s="67" t="s">
        <v>16684</v>
      </c>
      <c r="D439" s="67" t="s">
        <v>16928</v>
      </c>
      <c r="E439" s="67"/>
      <c r="F439" s="68">
        <v>35</v>
      </c>
      <c r="G439" s="69">
        <v>1</v>
      </c>
      <c r="H439" s="70">
        <f>SUMIFS(VENTAS[Cantidad],VENTAS[Código del producto Vendido],STOCK[[#This Row],[Code]])</f>
        <v>0</v>
      </c>
      <c r="I439" s="70">
        <f>STOCK[[#This Row],[Entradas]]-STOCK[[#This Row],[Salidas]]</f>
        <v>1</v>
      </c>
      <c r="J439" s="68">
        <f>STOCK[[#This Row],[Precio Final]]*10%</f>
        <v>3.5</v>
      </c>
      <c r="K439" s="71">
        <v>9</v>
      </c>
      <c r="L439" s="72">
        <v>8.35</v>
      </c>
      <c r="M439" s="72">
        <f>STOCK[[#This Row],[Costo Unitario (USD)]]+STOCK[[#This Row],[Costo Envío (USD)]]+STOCK[[#This Row],[Comisión 10%]]</f>
        <v>20.85</v>
      </c>
      <c r="N439" s="72">
        <f t="shared" si="16"/>
        <v>31.275</v>
      </c>
      <c r="O439" s="72">
        <f t="shared" si="17"/>
        <v>35</v>
      </c>
      <c r="P439" s="72">
        <f>STOCK[[#This Row],[Precio Final]]-STOCK[[#This Row],[Costo total]]</f>
        <v>14.15</v>
      </c>
      <c r="Q439" s="72">
        <f>STOCK[[#This Row],[Ganancia Unitaria]]*STOCK[[#This Row],[Salidas]]</f>
        <v>0</v>
      </c>
      <c r="R439" s="67"/>
      <c r="S439" s="67"/>
      <c r="T439" s="72"/>
      <c r="U439" s="72"/>
      <c r="V439" s="73"/>
      <c r="W439" s="67"/>
      <c r="X439" s="67"/>
      <c r="Y439" s="67"/>
      <c r="Z439" s="67"/>
      <c r="AA439" s="67"/>
      <c r="AB439" s="68"/>
      <c r="AC439" s="69"/>
      <c r="AD439" s="70"/>
      <c r="AE439" s="70"/>
      <c r="AF439" s="68"/>
      <c r="AG439" s="71"/>
      <c r="AH439" s="72"/>
      <c r="AI439" s="72"/>
      <c r="AJ439" s="72"/>
      <c r="AK439" s="72"/>
      <c r="AL439" s="72"/>
      <c r="AM439" s="72"/>
    </row>
    <row r="440" customHeight="1" spans="1:39">
      <c r="A440" s="67" t="s">
        <v>17361</v>
      </c>
      <c r="B440" s="67" t="s">
        <v>16498</v>
      </c>
      <c r="C440" s="67" t="s">
        <v>17362</v>
      </c>
      <c r="D440" s="67" t="s">
        <v>17363</v>
      </c>
      <c r="E440" s="67"/>
      <c r="F440" s="68">
        <v>40</v>
      </c>
      <c r="G440" s="69">
        <v>1</v>
      </c>
      <c r="H440" s="70">
        <f>SUMIFS(VENTAS[Cantidad],VENTAS[Código del producto Vendido],STOCK[[#This Row],[Code]])</f>
        <v>0</v>
      </c>
      <c r="I440" s="70">
        <f>STOCK[[#This Row],[Entradas]]-STOCK[[#This Row],[Salidas]]</f>
        <v>1</v>
      </c>
      <c r="J440" s="68">
        <f>STOCK[[#This Row],[Precio Final]]*10%</f>
        <v>4</v>
      </c>
      <c r="K440" s="71"/>
      <c r="L440" s="72"/>
      <c r="M440" s="72">
        <f>STOCK[[#This Row],[Costo Unitario (USD)]]+STOCK[[#This Row],[Costo Envío (USD)]]+STOCK[[#This Row],[Comisión 10%]]</f>
        <v>4</v>
      </c>
      <c r="N440" s="72">
        <f t="shared" si="16"/>
        <v>6</v>
      </c>
      <c r="O440" s="72">
        <f t="shared" si="17"/>
        <v>40</v>
      </c>
      <c r="P440" s="72">
        <f>STOCK[[#This Row],[Precio Final]]-STOCK[[#This Row],[Costo total]]</f>
        <v>36</v>
      </c>
      <c r="Q440" s="72">
        <f>STOCK[[#This Row],[Ganancia Unitaria]]*STOCK[[#This Row],[Salidas]]</f>
        <v>0</v>
      </c>
      <c r="R440" s="67"/>
      <c r="S440" s="67"/>
      <c r="T440" s="72"/>
      <c r="U440" s="72"/>
      <c r="V440" s="73"/>
      <c r="W440" s="67"/>
      <c r="X440" s="67"/>
      <c r="Y440" s="67"/>
      <c r="Z440" s="67"/>
      <c r="AA440" s="67"/>
      <c r="AB440" s="68"/>
      <c r="AC440" s="69"/>
      <c r="AD440" s="70"/>
      <c r="AE440" s="70"/>
      <c r="AF440" s="68"/>
      <c r="AG440" s="71"/>
      <c r="AH440" s="72"/>
      <c r="AI440" s="72"/>
      <c r="AJ440" s="72"/>
      <c r="AK440" s="72"/>
      <c r="AL440" s="72"/>
      <c r="AM440" s="72"/>
    </row>
    <row r="441" customHeight="1" spans="1:39">
      <c r="A441" s="67" t="s">
        <v>17364</v>
      </c>
      <c r="B441" s="67" t="s">
        <v>16498</v>
      </c>
      <c r="C441" s="67" t="s">
        <v>17365</v>
      </c>
      <c r="D441" s="67" t="s">
        <v>17366</v>
      </c>
      <c r="E441" s="67"/>
      <c r="F441" s="68">
        <v>30</v>
      </c>
      <c r="G441" s="69">
        <v>2</v>
      </c>
      <c r="H441" s="70">
        <f>SUMIFS(VENTAS[Cantidad],VENTAS[Código del producto Vendido],STOCK[[#This Row],[Code]])</f>
        <v>0</v>
      </c>
      <c r="I441" s="70">
        <f>STOCK[[#This Row],[Entradas]]-STOCK[[#This Row],[Salidas]]</f>
        <v>2</v>
      </c>
      <c r="J441" s="68">
        <f>STOCK[[#This Row],[Precio Final]]*10%</f>
        <v>3</v>
      </c>
      <c r="K441" s="71">
        <v>9</v>
      </c>
      <c r="L441" s="72">
        <v>0</v>
      </c>
      <c r="M441" s="72">
        <f>STOCK[[#This Row],[Costo Unitario (USD)]]+STOCK[[#This Row],[Costo Envío (USD)]]+STOCK[[#This Row],[Comisión 10%]]</f>
        <v>12</v>
      </c>
      <c r="N441" s="72">
        <f t="shared" si="16"/>
        <v>18</v>
      </c>
      <c r="O441" s="72">
        <f t="shared" si="17"/>
        <v>30</v>
      </c>
      <c r="P441" s="72">
        <f>STOCK[[#This Row],[Precio Final]]-STOCK[[#This Row],[Costo total]]</f>
        <v>18</v>
      </c>
      <c r="Q441" s="72">
        <f>STOCK[[#This Row],[Ganancia Unitaria]]*STOCK[[#This Row],[Salidas]]</f>
        <v>0</v>
      </c>
      <c r="R441" s="67" t="s">
        <v>16911</v>
      </c>
      <c r="S441" s="67"/>
      <c r="T441" s="72">
        <v>10</v>
      </c>
      <c r="U441" s="72">
        <v>0</v>
      </c>
      <c r="V441" s="73"/>
      <c r="W441" s="67"/>
      <c r="X441" s="67"/>
      <c r="Y441" s="67"/>
      <c r="Z441" s="67"/>
      <c r="AA441" s="67"/>
      <c r="AB441" s="68"/>
      <c r="AC441" s="69"/>
      <c r="AD441" s="70"/>
      <c r="AE441" s="70"/>
      <c r="AF441" s="68"/>
      <c r="AG441" s="71"/>
      <c r="AH441" s="72"/>
      <c r="AI441" s="72"/>
      <c r="AJ441" s="72"/>
      <c r="AK441" s="72"/>
      <c r="AL441" s="72"/>
      <c r="AM441" s="72"/>
    </row>
    <row r="442" customHeight="1" spans="1:39">
      <c r="A442" s="67" t="s">
        <v>17367</v>
      </c>
      <c r="B442" s="67" t="s">
        <v>16498</v>
      </c>
      <c r="C442" s="67" t="s">
        <v>17368</v>
      </c>
      <c r="D442" s="67" t="s">
        <v>17369</v>
      </c>
      <c r="E442" s="67"/>
      <c r="F442" s="68">
        <v>35</v>
      </c>
      <c r="G442" s="69">
        <v>1</v>
      </c>
      <c r="H442" s="70">
        <f>SUMIFS(VENTAS[Cantidad],VENTAS[Código del producto Vendido],STOCK[[#This Row],[Code]])</f>
        <v>0</v>
      </c>
      <c r="I442" s="70">
        <f>STOCK[[#This Row],[Entradas]]-STOCK[[#This Row],[Salidas]]</f>
        <v>1</v>
      </c>
      <c r="J442" s="68">
        <f>STOCK[[#This Row],[Precio Final]]*10%</f>
        <v>3.5</v>
      </c>
      <c r="K442" s="71">
        <v>9</v>
      </c>
      <c r="L442" s="72">
        <v>0</v>
      </c>
      <c r="M442" s="72">
        <f>STOCK[[#This Row],[Costo Unitario (USD)]]+STOCK[[#This Row],[Costo Envío (USD)]]+STOCK[[#This Row],[Comisión 10%]]</f>
        <v>12.5</v>
      </c>
      <c r="N442" s="72">
        <f t="shared" ref="N442:N453" si="18">M442*1.5</f>
        <v>18.75</v>
      </c>
      <c r="O442" s="72">
        <f>F442</f>
        <v>35</v>
      </c>
      <c r="P442" s="72">
        <f>STOCK[[#This Row],[Precio Final]]-STOCK[[#This Row],[Costo total]]</f>
        <v>22.5</v>
      </c>
      <c r="Q442" s="72">
        <f>STOCK[[#This Row],[Ganancia Unitaria]]*STOCK[[#This Row],[Salidas]]</f>
        <v>0</v>
      </c>
      <c r="R442" s="67"/>
      <c r="S442" s="67"/>
      <c r="T442" s="72"/>
      <c r="U442" s="72"/>
      <c r="V442" s="73"/>
      <c r="W442" s="67"/>
      <c r="X442" s="67"/>
      <c r="Y442" s="67"/>
      <c r="Z442" s="67"/>
      <c r="AA442" s="67"/>
      <c r="AB442" s="68"/>
      <c r="AC442" s="69"/>
      <c r="AD442" s="70"/>
      <c r="AE442" s="70"/>
      <c r="AF442" s="68"/>
      <c r="AG442" s="71"/>
      <c r="AH442" s="72"/>
      <c r="AI442" s="72"/>
      <c r="AJ442" s="72"/>
      <c r="AK442" s="72"/>
      <c r="AL442" s="72"/>
      <c r="AM442" s="72"/>
    </row>
    <row r="443" customHeight="1" spans="1:39">
      <c r="A443" s="67" t="s">
        <v>17370</v>
      </c>
      <c r="B443" s="67" t="s">
        <v>16498</v>
      </c>
      <c r="C443" s="67" t="s">
        <v>17371</v>
      </c>
      <c r="D443" s="67" t="s">
        <v>17372</v>
      </c>
      <c r="E443" s="67"/>
      <c r="F443" s="68">
        <v>40</v>
      </c>
      <c r="G443" s="69">
        <v>1</v>
      </c>
      <c r="H443" s="70">
        <f>SUMIFS(VENTAS[Cantidad],VENTAS[Código del producto Vendido],STOCK[[#This Row],[Code]])</f>
        <v>0</v>
      </c>
      <c r="I443" s="70">
        <f>STOCK[[#This Row],[Entradas]]-STOCK[[#This Row],[Salidas]]</f>
        <v>1</v>
      </c>
      <c r="J443" s="68">
        <f>STOCK[[#This Row],[Precio Final]]*10%</f>
        <v>0</v>
      </c>
      <c r="K443" s="71"/>
      <c r="L443" s="72"/>
      <c r="M443" s="72">
        <f>STOCK[[#This Row],[Costo Unitario (USD)]]+STOCK[[#This Row],[Costo Envío (USD)]]+STOCK[[#This Row],[Comisión 10%]]</f>
        <v>0</v>
      </c>
      <c r="N443" s="72">
        <f t="shared" si="18"/>
        <v>0</v>
      </c>
      <c r="O443" s="72"/>
      <c r="P443" s="72">
        <f>STOCK[[#This Row],[Precio Final]]-STOCK[[#This Row],[Costo total]]</f>
        <v>0</v>
      </c>
      <c r="Q443" s="72">
        <f>STOCK[[#This Row],[Ganancia Unitaria]]*STOCK[[#This Row],[Salidas]]</f>
        <v>0</v>
      </c>
      <c r="R443" s="67"/>
      <c r="S443" s="67"/>
      <c r="T443" s="72"/>
      <c r="U443" s="72"/>
      <c r="V443" s="73"/>
      <c r="W443" s="67"/>
      <c r="X443" s="67"/>
      <c r="Y443" s="67"/>
      <c r="Z443" s="67"/>
      <c r="AA443" s="67"/>
      <c r="AB443" s="68"/>
      <c r="AC443" s="69"/>
      <c r="AD443" s="70"/>
      <c r="AE443" s="70"/>
      <c r="AF443" s="68"/>
      <c r="AG443" s="71"/>
      <c r="AH443" s="72"/>
      <c r="AI443" s="72"/>
      <c r="AJ443" s="72"/>
      <c r="AK443" s="72"/>
      <c r="AL443" s="72"/>
      <c r="AM443" s="72"/>
    </row>
    <row r="444" customHeight="1" spans="1:39">
      <c r="A444" s="67" t="s">
        <v>17373</v>
      </c>
      <c r="B444" s="67" t="s">
        <v>16447</v>
      </c>
      <c r="C444" s="67" t="s">
        <v>17374</v>
      </c>
      <c r="D444" s="67" t="s">
        <v>16404</v>
      </c>
      <c r="E444" s="67"/>
      <c r="F444" s="68">
        <v>18</v>
      </c>
      <c r="G444" s="69">
        <v>4</v>
      </c>
      <c r="H444" s="70">
        <f>SUMIFS(VENTAS[Cantidad],VENTAS[Código del producto Vendido],STOCK[[#This Row],[Code]])</f>
        <v>0</v>
      </c>
      <c r="I444" s="70">
        <f>STOCK[[#This Row],[Entradas]]-STOCK[[#This Row],[Salidas]]</f>
        <v>4</v>
      </c>
      <c r="J444" s="68">
        <f>STOCK[[#This Row],[Precio Final]]*10%</f>
        <v>1.8</v>
      </c>
      <c r="K444" s="71">
        <v>9</v>
      </c>
      <c r="L444" s="72">
        <v>0</v>
      </c>
      <c r="M444" s="72">
        <f>STOCK[[#This Row],[Costo Unitario (USD)]]+STOCK[[#This Row],[Costo Envío (USD)]]+STOCK[[#This Row],[Comisión 10%]]</f>
        <v>10.8</v>
      </c>
      <c r="N444" s="72">
        <f t="shared" si="18"/>
        <v>16.2</v>
      </c>
      <c r="O444" s="72">
        <f t="shared" ref="O444:O453" si="19">F444</f>
        <v>18</v>
      </c>
      <c r="P444" s="72">
        <f>STOCK[[#This Row],[Precio Final]]-STOCK[[#This Row],[Costo total]]</f>
        <v>7.2</v>
      </c>
      <c r="Q444" s="72">
        <f>STOCK[[#This Row],[Ganancia Unitaria]]*STOCK[[#This Row],[Salidas]]</f>
        <v>0</v>
      </c>
      <c r="R444" s="67"/>
      <c r="S444" s="67"/>
      <c r="T444" s="72"/>
      <c r="U444" s="72"/>
      <c r="V444" s="73"/>
      <c r="W444" s="67"/>
      <c r="X444" s="67"/>
      <c r="Y444" s="67"/>
      <c r="Z444" s="67"/>
      <c r="AA444" s="67"/>
      <c r="AB444" s="68"/>
      <c r="AC444" s="69"/>
      <c r="AD444" s="70"/>
      <c r="AE444" s="70"/>
      <c r="AF444" s="68"/>
      <c r="AG444" s="71"/>
      <c r="AH444" s="72"/>
      <c r="AI444" s="72"/>
      <c r="AJ444" s="72"/>
      <c r="AK444" s="72"/>
      <c r="AL444" s="72"/>
      <c r="AM444" s="72"/>
    </row>
    <row r="445" customHeight="1" spans="1:39">
      <c r="A445" s="67" t="s">
        <v>17375</v>
      </c>
      <c r="B445" s="67" t="s">
        <v>16960</v>
      </c>
      <c r="C445" s="67" t="s">
        <v>16998</v>
      </c>
      <c r="D445" s="67" t="s">
        <v>16962</v>
      </c>
      <c r="E445" s="67"/>
      <c r="F445" s="68">
        <v>18</v>
      </c>
      <c r="G445" s="69">
        <v>2</v>
      </c>
      <c r="H445" s="70">
        <f>SUMIFS(VENTAS[Cantidad],VENTAS[Código del producto Vendido],STOCK[[#This Row],[Code]])</f>
        <v>1</v>
      </c>
      <c r="I445" s="70">
        <f>STOCK[[#This Row],[Entradas]]-STOCK[[#This Row],[Salidas]]</f>
        <v>1</v>
      </c>
      <c r="J445" s="68">
        <f>STOCK[[#This Row],[Precio Final]]*10%</f>
        <v>1.8</v>
      </c>
      <c r="K445" s="71">
        <v>9</v>
      </c>
      <c r="L445" s="72">
        <v>0</v>
      </c>
      <c r="M445" s="72">
        <f>STOCK[[#This Row],[Costo Unitario (USD)]]+STOCK[[#This Row],[Costo Envío (USD)]]+STOCK[[#This Row],[Comisión 10%]]</f>
        <v>10.8</v>
      </c>
      <c r="N445" s="72">
        <f t="shared" si="18"/>
        <v>16.2</v>
      </c>
      <c r="O445" s="72">
        <f t="shared" si="19"/>
        <v>18</v>
      </c>
      <c r="P445" s="72">
        <f>STOCK[[#This Row],[Precio Final]]-STOCK[[#This Row],[Costo total]]</f>
        <v>7.2</v>
      </c>
      <c r="Q445" s="72">
        <f>STOCK[[#This Row],[Ganancia Unitaria]]*STOCK[[#This Row],[Salidas]]</f>
        <v>7.2</v>
      </c>
      <c r="R445" s="67"/>
      <c r="S445" s="67"/>
      <c r="T445" s="72"/>
      <c r="U445" s="72"/>
      <c r="V445" s="73"/>
      <c r="W445" s="67"/>
      <c r="X445" s="67"/>
      <c r="Y445" s="67"/>
      <c r="Z445" s="67"/>
      <c r="AA445" s="67"/>
      <c r="AB445" s="68"/>
      <c r="AC445" s="69"/>
      <c r="AD445" s="70"/>
      <c r="AE445" s="70"/>
      <c r="AF445" s="68"/>
      <c r="AG445" s="71"/>
      <c r="AH445" s="72"/>
      <c r="AI445" s="72"/>
      <c r="AJ445" s="72"/>
      <c r="AK445" s="72"/>
      <c r="AL445" s="72"/>
      <c r="AM445" s="72"/>
    </row>
    <row r="446" customHeight="1" spans="1:39">
      <c r="A446" s="67" t="s">
        <v>17376</v>
      </c>
      <c r="B446" s="67" t="s">
        <v>16498</v>
      </c>
      <c r="C446" s="67" t="s">
        <v>17377</v>
      </c>
      <c r="D446" s="67" t="s">
        <v>16396</v>
      </c>
      <c r="E446" s="67"/>
      <c r="F446" s="68">
        <v>18</v>
      </c>
      <c r="G446" s="69">
        <v>1</v>
      </c>
      <c r="H446" s="70">
        <f>SUMIFS(VENTAS[Cantidad],VENTAS[Código del producto Vendido],STOCK[[#This Row],[Code]])</f>
        <v>1</v>
      </c>
      <c r="I446" s="70">
        <f>STOCK[[#This Row],[Entradas]]-STOCK[[#This Row],[Salidas]]</f>
        <v>0</v>
      </c>
      <c r="J446" s="68">
        <f>STOCK[[#This Row],[Precio Final]]*10%</f>
        <v>1.8</v>
      </c>
      <c r="K446" s="71">
        <v>9</v>
      </c>
      <c r="L446" s="72">
        <v>0</v>
      </c>
      <c r="M446" s="72">
        <f>STOCK[[#This Row],[Costo Unitario (USD)]]+STOCK[[#This Row],[Costo Envío (USD)]]+STOCK[[#This Row],[Comisión 10%]]</f>
        <v>10.8</v>
      </c>
      <c r="N446" s="72">
        <f t="shared" si="18"/>
        <v>16.2</v>
      </c>
      <c r="O446" s="72">
        <f t="shared" si="19"/>
        <v>18</v>
      </c>
      <c r="P446" s="72">
        <f>STOCK[[#This Row],[Precio Final]]-STOCK[[#This Row],[Costo total]]</f>
        <v>7.2</v>
      </c>
      <c r="Q446" s="72">
        <f>STOCK[[#This Row],[Ganancia Unitaria]]*STOCK[[#This Row],[Salidas]]</f>
        <v>7.2</v>
      </c>
      <c r="R446" s="67"/>
      <c r="S446" s="67"/>
      <c r="T446" s="72"/>
      <c r="U446" s="72"/>
      <c r="V446" s="73"/>
      <c r="W446" s="67"/>
      <c r="X446" s="67"/>
      <c r="Y446" s="67"/>
      <c r="Z446" s="67"/>
      <c r="AA446" s="67"/>
      <c r="AB446" s="68"/>
      <c r="AC446" s="69"/>
      <c r="AD446" s="70"/>
      <c r="AE446" s="70"/>
      <c r="AF446" s="68"/>
      <c r="AG446" s="71"/>
      <c r="AH446" s="72"/>
      <c r="AI446" s="72"/>
      <c r="AJ446" s="72"/>
      <c r="AK446" s="72"/>
      <c r="AL446" s="72"/>
      <c r="AM446" s="72"/>
    </row>
    <row r="447" customHeight="1" spans="1:39">
      <c r="A447" s="67" t="s">
        <v>17378</v>
      </c>
      <c r="B447" s="67" t="s">
        <v>17379</v>
      </c>
      <c r="C447" s="67" t="s">
        <v>17380</v>
      </c>
      <c r="D447" s="67" t="s">
        <v>16404</v>
      </c>
      <c r="E447" s="67"/>
      <c r="F447" s="68">
        <v>15</v>
      </c>
      <c r="G447" s="69">
        <v>1</v>
      </c>
      <c r="H447" s="70">
        <f>SUMIFS(VENTAS[Cantidad],VENTAS[Código del producto Vendido],STOCK[[#This Row],[Code]])</f>
        <v>0</v>
      </c>
      <c r="I447" s="70">
        <f>STOCK[[#This Row],[Entradas]]-STOCK[[#This Row],[Salidas]]</f>
        <v>1</v>
      </c>
      <c r="J447" s="68">
        <f>STOCK[[#This Row],[Precio Final]]*10%</f>
        <v>1.5</v>
      </c>
      <c r="K447" s="71">
        <v>9</v>
      </c>
      <c r="L447" s="72">
        <v>0</v>
      </c>
      <c r="M447" s="72">
        <f>STOCK[[#This Row],[Costo Unitario (USD)]]+STOCK[[#This Row],[Costo Envío (USD)]]+STOCK[[#This Row],[Comisión 10%]]</f>
        <v>10.5</v>
      </c>
      <c r="N447" s="72">
        <f t="shared" si="18"/>
        <v>15.75</v>
      </c>
      <c r="O447" s="72">
        <f t="shared" si="19"/>
        <v>15</v>
      </c>
      <c r="P447" s="72">
        <f>STOCK[[#This Row],[Precio Final]]-STOCK[[#This Row],[Costo total]]</f>
        <v>4.5</v>
      </c>
      <c r="Q447" s="72">
        <f>STOCK[[#This Row],[Ganancia Unitaria]]*STOCK[[#This Row],[Salidas]]</f>
        <v>0</v>
      </c>
      <c r="R447" s="67"/>
      <c r="S447" s="67"/>
      <c r="T447" s="72">
        <v>0</v>
      </c>
      <c r="U447" s="72">
        <v>0</v>
      </c>
      <c r="V447" s="73"/>
      <c r="W447" s="67"/>
      <c r="X447" s="67"/>
      <c r="Y447" s="67"/>
      <c r="Z447" s="67"/>
      <c r="AA447" s="67"/>
      <c r="AB447" s="68"/>
      <c r="AC447" s="69"/>
      <c r="AD447" s="70"/>
      <c r="AE447" s="70"/>
      <c r="AF447" s="68"/>
      <c r="AG447" s="71"/>
      <c r="AH447" s="72"/>
      <c r="AI447" s="72"/>
      <c r="AJ447" s="72"/>
      <c r="AK447" s="72"/>
      <c r="AL447" s="72"/>
      <c r="AM447" s="72"/>
    </row>
    <row r="448" customHeight="1" spans="1:39">
      <c r="A448" s="67" t="s">
        <v>17381</v>
      </c>
      <c r="B448" s="67" t="s">
        <v>16505</v>
      </c>
      <c r="C448" s="67" t="s">
        <v>16707</v>
      </c>
      <c r="D448" s="67" t="s">
        <v>16408</v>
      </c>
      <c r="E448" s="67"/>
      <c r="F448" s="68">
        <v>18</v>
      </c>
      <c r="G448" s="69">
        <v>1</v>
      </c>
      <c r="H448" s="70">
        <f>SUMIFS(VENTAS[Cantidad],VENTAS[Código del producto Vendido],STOCK[[#This Row],[Code]])</f>
        <v>0</v>
      </c>
      <c r="I448" s="70">
        <f>STOCK[[#This Row],[Entradas]]-STOCK[[#This Row],[Salidas]]</f>
        <v>1</v>
      </c>
      <c r="J448" s="68">
        <f>STOCK[[#This Row],[Precio Final]]*10%</f>
        <v>1.8</v>
      </c>
      <c r="K448" s="71">
        <v>9</v>
      </c>
      <c r="L448" s="72">
        <v>0</v>
      </c>
      <c r="M448" s="72">
        <f>STOCK[[#This Row],[Costo Unitario (USD)]]+STOCK[[#This Row],[Costo Envío (USD)]]+STOCK[[#This Row],[Comisión 10%]]</f>
        <v>10.8</v>
      </c>
      <c r="N448" s="72">
        <f t="shared" si="18"/>
        <v>16.2</v>
      </c>
      <c r="O448" s="72">
        <f t="shared" si="19"/>
        <v>18</v>
      </c>
      <c r="P448" s="72">
        <f>STOCK[[#This Row],[Precio Final]]-STOCK[[#This Row],[Costo total]]</f>
        <v>7.2</v>
      </c>
      <c r="Q448" s="72">
        <f>STOCK[[#This Row],[Ganancia Unitaria]]*STOCK[[#This Row],[Salidas]]</f>
        <v>0</v>
      </c>
      <c r="R448" s="67"/>
      <c r="S448" s="67"/>
      <c r="T448" s="72"/>
      <c r="U448" s="72"/>
      <c r="V448" s="73"/>
      <c r="W448" s="67"/>
      <c r="X448" s="67"/>
      <c r="Y448" s="67"/>
      <c r="Z448" s="67"/>
      <c r="AA448" s="67"/>
      <c r="AB448" s="68"/>
      <c r="AC448" s="69"/>
      <c r="AD448" s="70"/>
      <c r="AE448" s="70"/>
      <c r="AF448" s="68"/>
      <c r="AG448" s="71"/>
      <c r="AH448" s="72"/>
      <c r="AI448" s="72"/>
      <c r="AJ448" s="72"/>
      <c r="AK448" s="72"/>
      <c r="AL448" s="72"/>
      <c r="AM448" s="72"/>
    </row>
    <row r="449" customHeight="1" spans="1:39">
      <c r="A449" s="67" t="s">
        <v>17382</v>
      </c>
      <c r="B449" s="67" t="s">
        <v>16511</v>
      </c>
      <c r="C449" s="67" t="s">
        <v>17317</v>
      </c>
      <c r="D449" s="67" t="s">
        <v>16408</v>
      </c>
      <c r="E449" s="67"/>
      <c r="F449" s="68">
        <v>20</v>
      </c>
      <c r="G449" s="69">
        <v>1</v>
      </c>
      <c r="H449" s="70">
        <f>SUMIFS(VENTAS[Cantidad],VENTAS[Código del producto Vendido],STOCK[[#This Row],[Code]])</f>
        <v>0</v>
      </c>
      <c r="I449" s="70">
        <f>STOCK[[#This Row],[Entradas]]-STOCK[[#This Row],[Salidas]]</f>
        <v>1</v>
      </c>
      <c r="J449" s="68">
        <f>STOCK[[#This Row],[Precio Final]]*10%</f>
        <v>2</v>
      </c>
      <c r="K449" s="71">
        <v>9</v>
      </c>
      <c r="L449" s="72">
        <v>0</v>
      </c>
      <c r="M449" s="72">
        <f>STOCK[[#This Row],[Costo Unitario (USD)]]+STOCK[[#This Row],[Costo Envío (USD)]]+STOCK[[#This Row],[Comisión 10%]]</f>
        <v>11</v>
      </c>
      <c r="N449" s="72">
        <f t="shared" si="18"/>
        <v>16.5</v>
      </c>
      <c r="O449" s="72">
        <f t="shared" si="19"/>
        <v>20</v>
      </c>
      <c r="P449" s="72">
        <f>STOCK[[#This Row],[Precio Final]]-STOCK[[#This Row],[Costo total]]</f>
        <v>9</v>
      </c>
      <c r="Q449" s="72">
        <f>STOCK[[#This Row],[Ganancia Unitaria]]*STOCK[[#This Row],[Salidas]]</f>
        <v>0</v>
      </c>
      <c r="R449" s="67"/>
      <c r="S449" s="67"/>
      <c r="T449" s="72"/>
      <c r="U449" s="72"/>
      <c r="V449" s="73"/>
      <c r="W449" s="67"/>
      <c r="X449" s="67"/>
      <c r="Y449" s="67"/>
      <c r="Z449" s="67"/>
      <c r="AA449" s="67"/>
      <c r="AB449" s="68"/>
      <c r="AC449" s="69"/>
      <c r="AD449" s="70"/>
      <c r="AE449" s="70"/>
      <c r="AF449" s="68"/>
      <c r="AG449" s="71"/>
      <c r="AH449" s="72"/>
      <c r="AI449" s="72"/>
      <c r="AJ449" s="72"/>
      <c r="AK449" s="72"/>
      <c r="AL449" s="72"/>
      <c r="AM449" s="72"/>
    </row>
    <row r="450" customHeight="1" spans="1:39">
      <c r="A450" s="67" t="s">
        <v>17383</v>
      </c>
      <c r="B450" s="67" t="s">
        <v>16461</v>
      </c>
      <c r="C450" s="67" t="s">
        <v>17384</v>
      </c>
      <c r="D450" s="67" t="s">
        <v>16396</v>
      </c>
      <c r="E450" s="67"/>
      <c r="F450" s="68">
        <v>28</v>
      </c>
      <c r="G450" s="69">
        <v>2</v>
      </c>
      <c r="H450" s="70">
        <f>SUMIFS(VENTAS[Cantidad],VENTAS[Código del producto Vendido],STOCK[[#This Row],[Code]])</f>
        <v>1</v>
      </c>
      <c r="I450" s="70">
        <f>STOCK[[#This Row],[Entradas]]-STOCK[[#This Row],[Salidas]]</f>
        <v>1</v>
      </c>
      <c r="J450" s="68">
        <f>STOCK[[#This Row],[Precio Final]]*10%</f>
        <v>2.8</v>
      </c>
      <c r="K450" s="71">
        <v>9</v>
      </c>
      <c r="L450" s="72">
        <v>0</v>
      </c>
      <c r="M450" s="72">
        <f>STOCK[[#This Row],[Costo Unitario (USD)]]+STOCK[[#This Row],[Costo Envío (USD)]]+STOCK[[#This Row],[Comisión 10%]]</f>
        <v>11.8</v>
      </c>
      <c r="N450" s="72">
        <f t="shared" si="18"/>
        <v>17.7</v>
      </c>
      <c r="O450" s="72">
        <f t="shared" si="19"/>
        <v>28</v>
      </c>
      <c r="P450" s="72">
        <f>STOCK[[#This Row],[Precio Final]]-STOCK[[#This Row],[Costo total]]</f>
        <v>16.2</v>
      </c>
      <c r="Q450" s="72">
        <f>STOCK[[#This Row],[Ganancia Unitaria]]*STOCK[[#This Row],[Salidas]]</f>
        <v>16.2</v>
      </c>
      <c r="R450" s="67"/>
      <c r="S450" s="67"/>
      <c r="T450" s="72"/>
      <c r="U450" s="72"/>
      <c r="V450" s="73"/>
      <c r="W450" s="67"/>
      <c r="X450" s="67"/>
      <c r="Y450" s="67"/>
      <c r="Z450" s="67"/>
      <c r="AA450" s="67"/>
      <c r="AB450" s="68"/>
      <c r="AC450" s="69"/>
      <c r="AD450" s="70"/>
      <c r="AE450" s="70"/>
      <c r="AF450" s="68"/>
      <c r="AG450" s="71"/>
      <c r="AH450" s="72"/>
      <c r="AI450" s="72"/>
      <c r="AJ450" s="72"/>
      <c r="AK450" s="72"/>
      <c r="AL450" s="72"/>
      <c r="AM450" s="72"/>
    </row>
    <row r="451" customHeight="1" spans="1:39">
      <c r="A451" s="67" t="s">
        <v>17385</v>
      </c>
      <c r="B451" s="67" t="s">
        <v>16461</v>
      </c>
      <c r="C451" s="67" t="s">
        <v>17386</v>
      </c>
      <c r="D451" s="67" t="s">
        <v>16396</v>
      </c>
      <c r="E451" s="67"/>
      <c r="F451" s="68">
        <v>20</v>
      </c>
      <c r="G451" s="69">
        <v>0</v>
      </c>
      <c r="H451" s="70">
        <f>SUMIFS(VENTAS[Cantidad],VENTAS[Código del producto Vendido],STOCK[[#This Row],[Code]])</f>
        <v>0</v>
      </c>
      <c r="I451" s="70">
        <f>STOCK[[#This Row],[Entradas]]-STOCK[[#This Row],[Salidas]]</f>
        <v>0</v>
      </c>
      <c r="J451" s="68">
        <f>STOCK[[#This Row],[Precio Final]]*10%</f>
        <v>2</v>
      </c>
      <c r="K451" s="71">
        <v>9</v>
      </c>
      <c r="L451" s="72">
        <v>0</v>
      </c>
      <c r="M451" s="72">
        <f>STOCK[[#This Row],[Costo Unitario (USD)]]+STOCK[[#This Row],[Costo Envío (USD)]]+STOCK[[#This Row],[Comisión 10%]]</f>
        <v>11</v>
      </c>
      <c r="N451" s="72">
        <f t="shared" si="18"/>
        <v>16.5</v>
      </c>
      <c r="O451" s="72">
        <f t="shared" si="19"/>
        <v>20</v>
      </c>
      <c r="P451" s="72">
        <f>STOCK[[#This Row],[Precio Final]]-STOCK[[#This Row],[Costo total]]</f>
        <v>9</v>
      </c>
      <c r="Q451" s="72">
        <f>STOCK[[#This Row],[Ganancia Unitaria]]*STOCK[[#This Row],[Salidas]]</f>
        <v>0</v>
      </c>
      <c r="R451" s="67"/>
      <c r="S451" s="67"/>
      <c r="T451" s="72"/>
      <c r="U451" s="72"/>
      <c r="V451" s="73"/>
      <c r="W451" s="67"/>
      <c r="X451" s="67"/>
      <c r="Y451" s="67"/>
      <c r="Z451" s="67"/>
      <c r="AA451" s="67"/>
      <c r="AB451" s="68"/>
      <c r="AC451" s="69"/>
      <c r="AD451" s="70"/>
      <c r="AE451" s="70"/>
      <c r="AF451" s="68"/>
      <c r="AG451" s="71"/>
      <c r="AH451" s="72"/>
      <c r="AI451" s="72"/>
      <c r="AJ451" s="72"/>
      <c r="AK451" s="72"/>
      <c r="AL451" s="72"/>
      <c r="AM451" s="72"/>
    </row>
    <row r="452" customHeight="1" spans="1:39">
      <c r="A452" s="67" t="s">
        <v>17387</v>
      </c>
      <c r="B452" s="67" t="s">
        <v>16687</v>
      </c>
      <c r="C452" s="67" t="s">
        <v>17388</v>
      </c>
      <c r="D452" s="67" t="s">
        <v>16583</v>
      </c>
      <c r="E452" s="67"/>
      <c r="F452" s="68">
        <v>30</v>
      </c>
      <c r="G452" s="69">
        <v>3</v>
      </c>
      <c r="H452" s="70">
        <f>SUMIFS(VENTAS[Cantidad],VENTAS[Código del producto Vendido],STOCK[[#This Row],[Code]])</f>
        <v>1</v>
      </c>
      <c r="I452" s="70">
        <v>3</v>
      </c>
      <c r="J452" s="68">
        <f>STOCK[[#This Row],[Precio Final]]*10%</f>
        <v>3</v>
      </c>
      <c r="K452" s="71">
        <v>9</v>
      </c>
      <c r="L452" s="72">
        <v>0</v>
      </c>
      <c r="M452" s="72">
        <f>STOCK[[#This Row],[Costo Unitario (USD)]]+STOCK[[#This Row],[Costo Envío (USD)]]+STOCK[[#This Row],[Comisión 10%]]</f>
        <v>12</v>
      </c>
      <c r="N452" s="72">
        <f t="shared" si="18"/>
        <v>18</v>
      </c>
      <c r="O452" s="72">
        <f t="shared" si="19"/>
        <v>30</v>
      </c>
      <c r="P452" s="72">
        <f>STOCK[[#This Row],[Precio Final]]-STOCK[[#This Row],[Costo total]]</f>
        <v>18</v>
      </c>
      <c r="Q452" s="72">
        <f>STOCK[[#This Row],[Ganancia Unitaria]]*STOCK[[#This Row],[Salidas]]</f>
        <v>18</v>
      </c>
      <c r="R452" s="67"/>
      <c r="S452" s="67"/>
      <c r="T452" s="72"/>
      <c r="U452" s="72"/>
      <c r="V452" s="73"/>
      <c r="W452" s="67"/>
      <c r="X452" s="67"/>
      <c r="Y452" s="67"/>
      <c r="Z452" s="67"/>
      <c r="AA452" s="67"/>
      <c r="AB452" s="68"/>
      <c r="AC452" s="69"/>
      <c r="AD452" s="70"/>
      <c r="AE452" s="70"/>
      <c r="AF452" s="68"/>
      <c r="AG452" s="71"/>
      <c r="AH452" s="72"/>
      <c r="AI452" s="72"/>
      <c r="AJ452" s="72"/>
      <c r="AK452" s="72"/>
      <c r="AL452" s="72"/>
      <c r="AM452" s="72"/>
    </row>
    <row r="453" customHeight="1" spans="1:39">
      <c r="A453" s="67" t="s">
        <v>17389</v>
      </c>
      <c r="B453" s="67" t="s">
        <v>16498</v>
      </c>
      <c r="C453" s="67" t="s">
        <v>17390</v>
      </c>
      <c r="D453" s="67" t="s">
        <v>16475</v>
      </c>
      <c r="E453" s="67"/>
      <c r="F453" s="68">
        <v>30</v>
      </c>
      <c r="G453" s="69">
        <v>3</v>
      </c>
      <c r="H453" s="70">
        <f>SUMIFS(VENTAS[Cantidad],VENTAS[Código del producto Vendido],STOCK[[#This Row],[Code]])</f>
        <v>0</v>
      </c>
      <c r="I453" s="70">
        <f>STOCK[[#This Row],[Entradas]]-STOCK[[#This Row],[Salidas]]</f>
        <v>3</v>
      </c>
      <c r="J453" s="68">
        <f>STOCK[[#This Row],[Precio Final]]*10%</f>
        <v>3</v>
      </c>
      <c r="K453" s="71">
        <v>9</v>
      </c>
      <c r="L453" s="72">
        <v>0</v>
      </c>
      <c r="M453" s="72">
        <f>STOCK[[#This Row],[Costo Unitario (USD)]]+STOCK[[#This Row],[Costo Envío (USD)]]+STOCK[[#This Row],[Comisión 10%]]</f>
        <v>12</v>
      </c>
      <c r="N453" s="72">
        <f t="shared" si="18"/>
        <v>18</v>
      </c>
      <c r="O453" s="72">
        <f t="shared" si="19"/>
        <v>30</v>
      </c>
      <c r="P453" s="72">
        <f>STOCK[[#This Row],[Precio Final]]-STOCK[[#This Row],[Costo total]]</f>
        <v>18</v>
      </c>
      <c r="Q453" s="72">
        <f>STOCK[[#This Row],[Ganancia Unitaria]]*STOCK[[#This Row],[Salidas]]</f>
        <v>0</v>
      </c>
      <c r="R453" s="67"/>
      <c r="S453" s="67"/>
      <c r="T453" s="72"/>
      <c r="U453" s="72"/>
      <c r="V453" s="73"/>
      <c r="W453" s="67"/>
      <c r="X453" s="67"/>
      <c r="Y453" s="67"/>
      <c r="Z453" s="67"/>
      <c r="AA453" s="67"/>
      <c r="AB453" s="68"/>
      <c r="AC453" s="69"/>
      <c r="AD453" s="70"/>
      <c r="AE453" s="70"/>
      <c r="AF453" s="68"/>
      <c r="AG453" s="71"/>
      <c r="AH453" s="72"/>
      <c r="AI453" s="72"/>
      <c r="AJ453" s="72"/>
      <c r="AK453" s="72"/>
      <c r="AL453" s="72"/>
      <c r="AM453" s="72"/>
    </row>
    <row r="454" customHeight="1" spans="1:39">
      <c r="A454" s="67" t="s">
        <v>17391</v>
      </c>
      <c r="B454" s="67" t="s">
        <v>16498</v>
      </c>
      <c r="C454" s="67" t="s">
        <v>17392</v>
      </c>
      <c r="D454" s="67" t="s">
        <v>16475</v>
      </c>
      <c r="E454" s="67"/>
      <c r="F454" s="68">
        <v>25</v>
      </c>
      <c r="G454" s="69">
        <v>1</v>
      </c>
      <c r="H454" s="70">
        <f>SUMIFS(VENTAS[Cantidad],VENTAS[Código del producto Vendido],STOCK[[#This Row],[Code]])</f>
        <v>0</v>
      </c>
      <c r="I454" s="70">
        <v>0</v>
      </c>
      <c r="J454" s="68">
        <f>STOCK[[#This Row],[Precio Final]]*10%</f>
        <v>2.5</v>
      </c>
      <c r="K454" s="71">
        <v>9</v>
      </c>
      <c r="L454" s="72">
        <v>0</v>
      </c>
      <c r="M454" s="72">
        <f>STOCK[[#This Row],[Costo Unitario (USD)]]+STOCK[[#This Row],[Costo Envío (USD)]]+STOCK[[#This Row],[Comisión 10%]]</f>
        <v>11.5</v>
      </c>
      <c r="N454" s="72">
        <f t="shared" ref="N454:N499" si="20">M454*1.5</f>
        <v>17.25</v>
      </c>
      <c r="O454" s="72">
        <f t="shared" ref="O454:O499" si="21">F454</f>
        <v>25</v>
      </c>
      <c r="P454" s="72">
        <f>STOCK[[#This Row],[Precio Final]]-STOCK[[#This Row],[Costo total]]</f>
        <v>13.5</v>
      </c>
      <c r="Q454" s="72">
        <f>STOCK[[#This Row],[Ganancia Unitaria]]*STOCK[[#This Row],[Salidas]]</f>
        <v>0</v>
      </c>
      <c r="R454" s="67"/>
      <c r="S454" s="67"/>
      <c r="T454" s="72"/>
      <c r="U454" s="72"/>
      <c r="V454" s="73"/>
      <c r="W454" s="67"/>
      <c r="X454" s="67"/>
      <c r="Y454" s="67"/>
      <c r="Z454" s="67"/>
      <c r="AA454" s="67"/>
      <c r="AB454" s="68"/>
      <c r="AC454" s="69"/>
      <c r="AD454" s="70"/>
      <c r="AE454" s="70"/>
      <c r="AF454" s="68"/>
      <c r="AG454" s="71"/>
      <c r="AH454" s="72"/>
      <c r="AI454" s="72"/>
      <c r="AJ454" s="72"/>
      <c r="AK454" s="72"/>
      <c r="AL454" s="72"/>
      <c r="AM454" s="72"/>
    </row>
    <row r="455" customHeight="1" spans="1:39">
      <c r="A455" s="67" t="s">
        <v>17393</v>
      </c>
      <c r="B455" s="67" t="s">
        <v>16447</v>
      </c>
      <c r="C455" s="67" t="s">
        <v>17392</v>
      </c>
      <c r="D455" s="67" t="s">
        <v>16404</v>
      </c>
      <c r="E455" s="67"/>
      <c r="F455" s="68">
        <v>25</v>
      </c>
      <c r="G455" s="69">
        <v>1</v>
      </c>
      <c r="H455" s="70">
        <f>SUMIFS(VENTAS[Cantidad],VENTAS[Código del producto Vendido],STOCK[[#This Row],[Code]])</f>
        <v>0</v>
      </c>
      <c r="I455" s="70">
        <v>0</v>
      </c>
      <c r="J455" s="68">
        <f>STOCK[[#This Row],[Precio Final]]*10%</f>
        <v>2.5</v>
      </c>
      <c r="K455" s="71">
        <v>9</v>
      </c>
      <c r="L455" s="72">
        <v>0</v>
      </c>
      <c r="M455" s="72">
        <f>STOCK[[#This Row],[Costo Unitario (USD)]]+STOCK[[#This Row],[Costo Envío (USD)]]+STOCK[[#This Row],[Comisión 10%]]</f>
        <v>11.5</v>
      </c>
      <c r="N455" s="72">
        <f t="shared" si="20"/>
        <v>17.25</v>
      </c>
      <c r="O455" s="72">
        <f t="shared" si="21"/>
        <v>25</v>
      </c>
      <c r="P455" s="72">
        <f>STOCK[[#This Row],[Precio Final]]-STOCK[[#This Row],[Costo total]]</f>
        <v>13.5</v>
      </c>
      <c r="Q455" s="72">
        <f>STOCK[[#This Row],[Ganancia Unitaria]]*STOCK[[#This Row],[Salidas]]</f>
        <v>0</v>
      </c>
      <c r="R455" s="67"/>
      <c r="S455" s="67"/>
      <c r="T455" s="72"/>
      <c r="U455" s="72"/>
      <c r="V455" s="73"/>
      <c r="W455" s="67"/>
      <c r="X455" s="67"/>
      <c r="Y455" s="67"/>
      <c r="Z455" s="67"/>
      <c r="AA455" s="67"/>
      <c r="AB455" s="68"/>
      <c r="AC455" s="69"/>
      <c r="AD455" s="70"/>
      <c r="AE455" s="70"/>
      <c r="AF455" s="68"/>
      <c r="AG455" s="71"/>
      <c r="AH455" s="72"/>
      <c r="AI455" s="72"/>
      <c r="AJ455" s="72"/>
      <c r="AK455" s="72"/>
      <c r="AL455" s="72"/>
      <c r="AM455" s="72"/>
    </row>
    <row r="456" customHeight="1" spans="1:39">
      <c r="A456" s="67" t="s">
        <v>17394</v>
      </c>
      <c r="B456" s="67" t="s">
        <v>16498</v>
      </c>
      <c r="C456" s="67" t="s">
        <v>17395</v>
      </c>
      <c r="D456" s="67" t="s">
        <v>16396</v>
      </c>
      <c r="E456" s="67"/>
      <c r="F456" s="68">
        <v>30</v>
      </c>
      <c r="G456" s="69">
        <v>1</v>
      </c>
      <c r="H456" s="70">
        <f>SUMIFS(VENTAS[Cantidad],VENTAS[Código del producto Vendido],STOCK[[#This Row],[Code]])</f>
        <v>0</v>
      </c>
      <c r="I456" s="70">
        <v>0</v>
      </c>
      <c r="J456" s="68">
        <f>STOCK[[#This Row],[Precio Final]]*10%</f>
        <v>3</v>
      </c>
      <c r="K456" s="71">
        <v>9</v>
      </c>
      <c r="L456" s="72">
        <v>0</v>
      </c>
      <c r="M456" s="72">
        <f>STOCK[[#This Row],[Costo Unitario (USD)]]+STOCK[[#This Row],[Costo Envío (USD)]]+STOCK[[#This Row],[Comisión 10%]]</f>
        <v>12</v>
      </c>
      <c r="N456" s="72">
        <f t="shared" si="20"/>
        <v>18</v>
      </c>
      <c r="O456" s="72">
        <f t="shared" si="21"/>
        <v>30</v>
      </c>
      <c r="P456" s="72">
        <f>STOCK[[#This Row],[Precio Final]]-STOCK[[#This Row],[Costo total]]</f>
        <v>18</v>
      </c>
      <c r="Q456" s="72">
        <f>STOCK[[#This Row],[Ganancia Unitaria]]*STOCK[[#This Row],[Salidas]]</f>
        <v>0</v>
      </c>
      <c r="R456" s="67"/>
      <c r="S456" s="67"/>
      <c r="T456" s="72"/>
      <c r="U456" s="72"/>
      <c r="V456" s="73"/>
      <c r="W456" s="67"/>
      <c r="X456" s="67"/>
      <c r="Y456" s="67"/>
      <c r="Z456" s="67"/>
      <c r="AA456" s="67"/>
      <c r="AB456" s="68"/>
      <c r="AC456" s="69"/>
      <c r="AD456" s="70"/>
      <c r="AE456" s="70"/>
      <c r="AF456" s="68"/>
      <c r="AG456" s="71"/>
      <c r="AH456" s="72"/>
      <c r="AI456" s="72"/>
      <c r="AJ456" s="72"/>
      <c r="AK456" s="72"/>
      <c r="AL456" s="72"/>
      <c r="AM456" s="72"/>
    </row>
    <row r="457" customHeight="1" spans="1:39">
      <c r="A457" s="67" t="s">
        <v>17396</v>
      </c>
      <c r="B457" s="67" t="s">
        <v>16522</v>
      </c>
      <c r="C457" s="67" t="s">
        <v>17397</v>
      </c>
      <c r="D457" s="67" t="s">
        <v>16408</v>
      </c>
      <c r="E457" s="67"/>
      <c r="F457" s="68">
        <v>30</v>
      </c>
      <c r="G457" s="69">
        <v>0</v>
      </c>
      <c r="H457" s="70">
        <f>SUMIFS(VENTAS[Cantidad],VENTAS[Código del producto Vendido],STOCK[[#This Row],[Code]])</f>
        <v>0</v>
      </c>
      <c r="I457" s="70">
        <f>STOCK[[#This Row],[Entradas]]-STOCK[[#This Row],[Salidas]]</f>
        <v>0</v>
      </c>
      <c r="J457" s="68">
        <f>STOCK[[#This Row],[Precio Final]]*10%</f>
        <v>3</v>
      </c>
      <c r="K457" s="71">
        <v>9</v>
      </c>
      <c r="L457" s="72">
        <v>0</v>
      </c>
      <c r="M457" s="72">
        <f>STOCK[[#This Row],[Costo Unitario (USD)]]+STOCK[[#This Row],[Costo Envío (USD)]]+STOCK[[#This Row],[Comisión 10%]]</f>
        <v>12</v>
      </c>
      <c r="N457" s="72">
        <f t="shared" si="20"/>
        <v>18</v>
      </c>
      <c r="O457" s="72">
        <f t="shared" si="21"/>
        <v>30</v>
      </c>
      <c r="P457" s="72">
        <f>STOCK[[#This Row],[Precio Final]]-STOCK[[#This Row],[Costo total]]</f>
        <v>18</v>
      </c>
      <c r="Q457" s="72">
        <f>STOCK[[#This Row],[Ganancia Unitaria]]*STOCK[[#This Row],[Salidas]]</f>
        <v>0</v>
      </c>
      <c r="R457" s="67"/>
      <c r="S457" s="67"/>
      <c r="T457" s="72"/>
      <c r="U457" s="72"/>
      <c r="V457" s="73"/>
      <c r="W457" s="67"/>
      <c r="X457" s="67"/>
      <c r="Y457" s="67"/>
      <c r="Z457" s="67"/>
      <c r="AA457" s="67"/>
      <c r="AB457" s="68"/>
      <c r="AC457" s="69"/>
      <c r="AD457" s="70"/>
      <c r="AE457" s="70"/>
      <c r="AF457" s="68"/>
      <c r="AG457" s="71"/>
      <c r="AH457" s="72"/>
      <c r="AI457" s="72"/>
      <c r="AJ457" s="72"/>
      <c r="AK457" s="72"/>
      <c r="AL457" s="72"/>
      <c r="AM457" s="72"/>
    </row>
    <row r="458" customHeight="1" spans="1:39">
      <c r="A458" s="67" t="s">
        <v>17398</v>
      </c>
      <c r="B458" s="67" t="s">
        <v>16522</v>
      </c>
      <c r="C458" s="67" t="s">
        <v>17399</v>
      </c>
      <c r="D458" s="67" t="s">
        <v>16404</v>
      </c>
      <c r="E458" s="67"/>
      <c r="F458" s="68">
        <v>30</v>
      </c>
      <c r="G458" s="69">
        <v>4</v>
      </c>
      <c r="H458" s="70">
        <f>SUMIFS(VENTAS[Cantidad],VENTAS[Código del producto Vendido],STOCK[[#This Row],[Code]])</f>
        <v>1</v>
      </c>
      <c r="I458" s="70">
        <f>STOCK[[#This Row],[Entradas]]-STOCK[[#This Row],[Salidas]]</f>
        <v>3</v>
      </c>
      <c r="J458" s="68">
        <f>STOCK[[#This Row],[Precio Final]]*10%</f>
        <v>3</v>
      </c>
      <c r="K458" s="71">
        <v>9</v>
      </c>
      <c r="L458" s="72">
        <v>0</v>
      </c>
      <c r="M458" s="72">
        <f>STOCK[[#This Row],[Costo Unitario (USD)]]+STOCK[[#This Row],[Costo Envío (USD)]]+STOCK[[#This Row],[Comisión 10%]]</f>
        <v>12</v>
      </c>
      <c r="N458" s="72">
        <f t="shared" si="20"/>
        <v>18</v>
      </c>
      <c r="O458" s="72">
        <f t="shared" si="21"/>
        <v>30</v>
      </c>
      <c r="P458" s="72">
        <f>STOCK[[#This Row],[Precio Final]]-STOCK[[#This Row],[Costo total]]</f>
        <v>18</v>
      </c>
      <c r="Q458" s="72">
        <f>STOCK[[#This Row],[Ganancia Unitaria]]*STOCK[[#This Row],[Salidas]]</f>
        <v>18</v>
      </c>
      <c r="R458" s="67"/>
      <c r="S458" s="67"/>
      <c r="T458" s="72"/>
      <c r="U458" s="72"/>
      <c r="V458" s="73"/>
      <c r="W458" s="67"/>
      <c r="X458" s="67"/>
      <c r="Y458" s="67"/>
      <c r="Z458" s="67"/>
      <c r="AA458" s="67"/>
      <c r="AB458" s="68"/>
      <c r="AC458" s="69"/>
      <c r="AD458" s="70"/>
      <c r="AE458" s="70"/>
      <c r="AF458" s="68"/>
      <c r="AG458" s="71"/>
      <c r="AH458" s="72"/>
      <c r="AI458" s="72"/>
      <c r="AJ458" s="72"/>
      <c r="AK458" s="72"/>
      <c r="AL458" s="72"/>
      <c r="AM458" s="72"/>
    </row>
    <row r="459" customHeight="1" spans="1:39">
      <c r="A459" s="67" t="s">
        <v>17400</v>
      </c>
      <c r="B459" s="67" t="s">
        <v>16541</v>
      </c>
      <c r="C459" s="67" t="s">
        <v>17401</v>
      </c>
      <c r="D459" s="67" t="s">
        <v>16475</v>
      </c>
      <c r="E459" s="67"/>
      <c r="F459" s="68">
        <v>30</v>
      </c>
      <c r="G459" s="69">
        <v>2</v>
      </c>
      <c r="H459" s="70">
        <f>SUMIFS(VENTAS[Cantidad],VENTAS[Código del producto Vendido],STOCK[[#This Row],[Code]])</f>
        <v>1</v>
      </c>
      <c r="I459" s="70">
        <f>STOCK[[#This Row],[Entradas]]-STOCK[[#This Row],[Salidas]]</f>
        <v>1</v>
      </c>
      <c r="J459" s="68">
        <f>STOCK[[#This Row],[Precio Final]]*10%</f>
        <v>3</v>
      </c>
      <c r="K459" s="71">
        <v>9</v>
      </c>
      <c r="L459" s="72">
        <v>0</v>
      </c>
      <c r="M459" s="72">
        <f>STOCK[[#This Row],[Costo Unitario (USD)]]+STOCK[[#This Row],[Costo Envío (USD)]]+STOCK[[#This Row],[Comisión 10%]]</f>
        <v>12</v>
      </c>
      <c r="N459" s="72">
        <f t="shared" si="20"/>
        <v>18</v>
      </c>
      <c r="O459" s="72">
        <f t="shared" si="21"/>
        <v>30</v>
      </c>
      <c r="P459" s="72">
        <f>STOCK[[#This Row],[Precio Final]]-STOCK[[#This Row],[Costo total]]</f>
        <v>18</v>
      </c>
      <c r="Q459" s="72">
        <f>STOCK[[#This Row],[Ganancia Unitaria]]*STOCK[[#This Row],[Salidas]]</f>
        <v>18</v>
      </c>
      <c r="R459" s="67"/>
      <c r="S459" s="67"/>
      <c r="T459" s="72"/>
      <c r="U459" s="72"/>
      <c r="V459" s="73"/>
      <c r="W459" s="67"/>
      <c r="X459" s="67"/>
      <c r="Y459" s="67"/>
      <c r="Z459" s="67"/>
      <c r="AA459" s="67"/>
      <c r="AB459" s="68"/>
      <c r="AC459" s="69"/>
      <c r="AD459" s="70"/>
      <c r="AE459" s="70"/>
      <c r="AF459" s="68"/>
      <c r="AG459" s="71"/>
      <c r="AH459" s="72"/>
      <c r="AI459" s="72"/>
      <c r="AJ459" s="72"/>
      <c r="AK459" s="72"/>
      <c r="AL459" s="72"/>
      <c r="AM459" s="72"/>
    </row>
    <row r="460" customHeight="1" spans="1:39">
      <c r="A460" s="67" t="s">
        <v>17402</v>
      </c>
      <c r="B460" s="67" t="s">
        <v>16461</v>
      </c>
      <c r="C460" s="67" t="s">
        <v>17246</v>
      </c>
      <c r="D460" s="67" t="s">
        <v>16396</v>
      </c>
      <c r="E460" s="67"/>
      <c r="F460" s="68">
        <v>20</v>
      </c>
      <c r="G460" s="69">
        <v>1</v>
      </c>
      <c r="H460" s="70">
        <f>SUMIFS(VENTAS[Cantidad],VENTAS[Código del producto Vendido],STOCK[[#This Row],[Code]])</f>
        <v>1</v>
      </c>
      <c r="I460" s="70">
        <f>STOCK[[#This Row],[Entradas]]-STOCK[[#This Row],[Salidas]]</f>
        <v>0</v>
      </c>
      <c r="J460" s="68">
        <f>STOCK[[#This Row],[Precio Final]]*10%</f>
        <v>2</v>
      </c>
      <c r="K460" s="71">
        <v>9</v>
      </c>
      <c r="L460" s="72">
        <v>0</v>
      </c>
      <c r="M460" s="72">
        <f>STOCK[[#This Row],[Costo Unitario (USD)]]+STOCK[[#This Row],[Costo Envío (USD)]]+STOCK[[#This Row],[Comisión 10%]]</f>
        <v>11</v>
      </c>
      <c r="N460" s="72">
        <f t="shared" si="20"/>
        <v>16.5</v>
      </c>
      <c r="O460" s="72">
        <f t="shared" si="21"/>
        <v>20</v>
      </c>
      <c r="P460" s="72">
        <f>STOCK[[#This Row],[Precio Final]]-STOCK[[#This Row],[Costo total]]</f>
        <v>9</v>
      </c>
      <c r="Q460" s="72">
        <f>STOCK[[#This Row],[Ganancia Unitaria]]*STOCK[[#This Row],[Salidas]]</f>
        <v>9</v>
      </c>
      <c r="R460" s="67"/>
      <c r="S460" s="67"/>
      <c r="T460" s="72"/>
      <c r="U460" s="72"/>
      <c r="V460" s="73"/>
      <c r="W460" s="67"/>
      <c r="X460" s="67"/>
      <c r="Y460" s="67"/>
      <c r="Z460" s="67"/>
      <c r="AA460" s="67"/>
      <c r="AB460" s="68"/>
      <c r="AC460" s="69"/>
      <c r="AD460" s="70"/>
      <c r="AE460" s="70"/>
      <c r="AF460" s="68"/>
      <c r="AG460" s="71"/>
      <c r="AH460" s="72"/>
      <c r="AI460" s="72"/>
      <c r="AJ460" s="72"/>
      <c r="AK460" s="72"/>
      <c r="AL460" s="72"/>
      <c r="AM460" s="72"/>
    </row>
    <row r="461" customHeight="1" spans="1:39">
      <c r="A461" s="67" t="s">
        <v>17403</v>
      </c>
      <c r="B461" s="67" t="s">
        <v>16461</v>
      </c>
      <c r="C461" s="67" t="s">
        <v>17404</v>
      </c>
      <c r="D461" s="67" t="s">
        <v>16475</v>
      </c>
      <c r="E461" s="67"/>
      <c r="F461" s="68">
        <v>20</v>
      </c>
      <c r="G461" s="69">
        <v>1</v>
      </c>
      <c r="H461" s="70">
        <f>SUMIFS(VENTAS[Cantidad],VENTAS[Código del producto Vendido],STOCK[[#This Row],[Code]])</f>
        <v>0</v>
      </c>
      <c r="I461" s="70">
        <f>STOCK[[#This Row],[Entradas]]-STOCK[[#This Row],[Salidas]]</f>
        <v>1</v>
      </c>
      <c r="J461" s="68">
        <f>STOCK[[#This Row],[Precio Final]]*10%</f>
        <v>2</v>
      </c>
      <c r="K461" s="71">
        <v>9</v>
      </c>
      <c r="L461" s="72">
        <v>0</v>
      </c>
      <c r="M461" s="72">
        <f>STOCK[[#This Row],[Costo Unitario (USD)]]+STOCK[[#This Row],[Costo Envío (USD)]]+STOCK[[#This Row],[Comisión 10%]]</f>
        <v>11</v>
      </c>
      <c r="N461" s="72">
        <f t="shared" si="20"/>
        <v>16.5</v>
      </c>
      <c r="O461" s="72">
        <f t="shared" si="21"/>
        <v>20</v>
      </c>
      <c r="P461" s="72">
        <f>STOCK[[#This Row],[Precio Final]]-STOCK[[#This Row],[Costo total]]</f>
        <v>9</v>
      </c>
      <c r="Q461" s="72">
        <f>STOCK[[#This Row],[Ganancia Unitaria]]*STOCK[[#This Row],[Salidas]]</f>
        <v>0</v>
      </c>
      <c r="R461" s="67"/>
      <c r="S461" s="67"/>
      <c r="T461" s="72"/>
      <c r="U461" s="72"/>
      <c r="V461" s="73"/>
      <c r="W461" s="67"/>
      <c r="X461" s="67"/>
      <c r="Y461" s="67"/>
      <c r="Z461" s="67"/>
      <c r="AA461" s="67"/>
      <c r="AB461" s="68"/>
      <c r="AC461" s="69"/>
      <c r="AD461" s="70"/>
      <c r="AE461" s="70"/>
      <c r="AF461" s="68"/>
      <c r="AG461" s="71"/>
      <c r="AH461" s="72"/>
      <c r="AI461" s="72"/>
      <c r="AJ461" s="72"/>
      <c r="AK461" s="72"/>
      <c r="AL461" s="72"/>
      <c r="AM461" s="72"/>
    </row>
    <row r="462" customHeight="1" spans="1:39">
      <c r="A462" s="67" t="s">
        <v>17405</v>
      </c>
      <c r="B462" s="67" t="s">
        <v>16461</v>
      </c>
      <c r="C462" s="67" t="s">
        <v>17406</v>
      </c>
      <c r="D462" s="67" t="s">
        <v>16475</v>
      </c>
      <c r="E462" s="67"/>
      <c r="F462" s="68">
        <v>20</v>
      </c>
      <c r="G462" s="69">
        <v>2</v>
      </c>
      <c r="H462" s="70">
        <f>SUMIFS(VENTAS[Cantidad],VENTAS[Código del producto Vendido],STOCK[[#This Row],[Code]])</f>
        <v>0</v>
      </c>
      <c r="I462" s="70">
        <f>STOCK[[#This Row],[Entradas]]-STOCK[[#This Row],[Salidas]]</f>
        <v>2</v>
      </c>
      <c r="J462" s="68">
        <f>STOCK[[#This Row],[Precio Final]]*10%</f>
        <v>2</v>
      </c>
      <c r="K462" s="71">
        <v>9</v>
      </c>
      <c r="L462" s="72">
        <v>0</v>
      </c>
      <c r="M462" s="72">
        <f>STOCK[[#This Row],[Costo Unitario (USD)]]+STOCK[[#This Row],[Costo Envío (USD)]]+STOCK[[#This Row],[Comisión 10%]]</f>
        <v>11</v>
      </c>
      <c r="N462" s="72">
        <f t="shared" si="20"/>
        <v>16.5</v>
      </c>
      <c r="O462" s="72">
        <f t="shared" si="21"/>
        <v>20</v>
      </c>
      <c r="P462" s="72">
        <f>STOCK[[#This Row],[Precio Final]]-STOCK[[#This Row],[Costo total]]</f>
        <v>9</v>
      </c>
      <c r="Q462" s="72">
        <f>STOCK[[#This Row],[Ganancia Unitaria]]*STOCK[[#This Row],[Salidas]]</f>
        <v>0</v>
      </c>
      <c r="R462" s="67"/>
      <c r="S462" s="67"/>
      <c r="T462" s="72"/>
      <c r="U462" s="72"/>
      <c r="V462" s="73"/>
      <c r="W462" s="67"/>
      <c r="X462" s="67"/>
      <c r="Y462" s="67"/>
      <c r="Z462" s="67"/>
      <c r="AA462" s="67"/>
      <c r="AB462" s="68"/>
      <c r="AC462" s="69"/>
      <c r="AD462" s="70"/>
      <c r="AE462" s="70"/>
      <c r="AF462" s="68"/>
      <c r="AG462" s="71"/>
      <c r="AH462" s="72"/>
      <c r="AI462" s="72"/>
      <c r="AJ462" s="72"/>
      <c r="AK462" s="72"/>
      <c r="AL462" s="72"/>
      <c r="AM462" s="72"/>
    </row>
    <row r="463" customHeight="1" spans="1:39">
      <c r="A463" s="67" t="s">
        <v>17407</v>
      </c>
      <c r="B463" s="67" t="s">
        <v>16511</v>
      </c>
      <c r="C463" s="67" t="s">
        <v>17408</v>
      </c>
      <c r="D463" s="67" t="s">
        <v>16404</v>
      </c>
      <c r="E463" s="67"/>
      <c r="F463" s="68">
        <v>25</v>
      </c>
      <c r="G463" s="69">
        <v>2</v>
      </c>
      <c r="H463" s="70">
        <f>SUMIFS(VENTAS[Cantidad],VENTAS[Código del producto Vendido],STOCK[[#This Row],[Code]])</f>
        <v>0</v>
      </c>
      <c r="I463" s="70">
        <f>STOCK[[#This Row],[Entradas]]-STOCK[[#This Row],[Salidas]]</f>
        <v>2</v>
      </c>
      <c r="J463" s="68">
        <f>STOCK[[#This Row],[Precio Final]]*10%</f>
        <v>2.5</v>
      </c>
      <c r="K463" s="71">
        <v>9</v>
      </c>
      <c r="L463" s="72">
        <v>0</v>
      </c>
      <c r="M463" s="72">
        <f>STOCK[[#This Row],[Costo Unitario (USD)]]+STOCK[[#This Row],[Costo Envío (USD)]]+STOCK[[#This Row],[Comisión 10%]]</f>
        <v>11.5</v>
      </c>
      <c r="N463" s="72">
        <f t="shared" si="20"/>
        <v>17.25</v>
      </c>
      <c r="O463" s="72">
        <f t="shared" si="21"/>
        <v>25</v>
      </c>
      <c r="P463" s="72">
        <f>STOCK[[#This Row],[Precio Final]]-STOCK[[#This Row],[Costo total]]</f>
        <v>13.5</v>
      </c>
      <c r="Q463" s="72">
        <f>STOCK[[#This Row],[Ganancia Unitaria]]*STOCK[[#This Row],[Salidas]]</f>
        <v>0</v>
      </c>
      <c r="R463" s="67"/>
      <c r="S463" s="67"/>
      <c r="T463" s="72"/>
      <c r="U463" s="72"/>
      <c r="V463" s="73"/>
      <c r="W463" s="67"/>
      <c r="X463" s="67"/>
      <c r="Y463" s="67"/>
      <c r="Z463" s="67"/>
      <c r="AA463" s="67"/>
      <c r="AB463" s="68"/>
      <c r="AC463" s="69"/>
      <c r="AD463" s="70"/>
      <c r="AE463" s="70"/>
      <c r="AF463" s="68"/>
      <c r="AG463" s="71"/>
      <c r="AH463" s="72"/>
      <c r="AI463" s="72"/>
      <c r="AJ463" s="72"/>
      <c r="AK463" s="72"/>
      <c r="AL463" s="72"/>
      <c r="AM463" s="72"/>
    </row>
    <row r="464" customHeight="1" spans="1:39">
      <c r="A464" s="67" t="s">
        <v>17409</v>
      </c>
      <c r="B464" s="67" t="s">
        <v>16461</v>
      </c>
      <c r="C464" s="67" t="s">
        <v>17410</v>
      </c>
      <c r="D464" s="67" t="s">
        <v>16475</v>
      </c>
      <c r="E464" s="67"/>
      <c r="F464" s="68">
        <v>25</v>
      </c>
      <c r="G464" s="69">
        <v>1</v>
      </c>
      <c r="H464" s="70">
        <f>SUMIFS(VENTAS[Cantidad],VENTAS[Código del producto Vendido],STOCK[[#This Row],[Code]])</f>
        <v>0</v>
      </c>
      <c r="I464" s="70">
        <f>STOCK[[#This Row],[Entradas]]-STOCK[[#This Row],[Salidas]]</f>
        <v>1</v>
      </c>
      <c r="J464" s="68">
        <f>STOCK[[#This Row],[Precio Final]]*10%</f>
        <v>2.5</v>
      </c>
      <c r="K464" s="71">
        <v>9</v>
      </c>
      <c r="L464" s="72">
        <v>0</v>
      </c>
      <c r="M464" s="72">
        <f>STOCK[[#This Row],[Costo Unitario (USD)]]+STOCK[[#This Row],[Costo Envío (USD)]]+STOCK[[#This Row],[Comisión 10%]]</f>
        <v>11.5</v>
      </c>
      <c r="N464" s="72">
        <f t="shared" si="20"/>
        <v>17.25</v>
      </c>
      <c r="O464" s="72">
        <f t="shared" si="21"/>
        <v>25</v>
      </c>
      <c r="P464" s="72">
        <f>STOCK[[#This Row],[Precio Final]]-STOCK[[#This Row],[Costo total]]</f>
        <v>13.5</v>
      </c>
      <c r="Q464" s="72">
        <f>STOCK[[#This Row],[Ganancia Unitaria]]*STOCK[[#This Row],[Salidas]]</f>
        <v>0</v>
      </c>
      <c r="R464" s="67"/>
      <c r="S464" s="67"/>
      <c r="T464" s="72"/>
      <c r="U464" s="72"/>
      <c r="V464" s="73"/>
      <c r="W464" s="67"/>
      <c r="X464" s="67"/>
      <c r="Y464" s="67"/>
      <c r="Z464" s="67"/>
      <c r="AA464" s="67"/>
      <c r="AB464" s="68"/>
      <c r="AC464" s="69"/>
      <c r="AD464" s="70"/>
      <c r="AE464" s="70"/>
      <c r="AF464" s="68"/>
      <c r="AG464" s="71"/>
      <c r="AH464" s="72"/>
      <c r="AI464" s="72"/>
      <c r="AJ464" s="72"/>
      <c r="AK464" s="72"/>
      <c r="AL464" s="72"/>
      <c r="AM464" s="72"/>
    </row>
    <row r="465" customHeight="1" spans="1:39">
      <c r="A465" s="67" t="s">
        <v>17411</v>
      </c>
      <c r="B465" s="67" t="s">
        <v>16461</v>
      </c>
      <c r="C465" s="67" t="s">
        <v>17412</v>
      </c>
      <c r="D465" s="67" t="s">
        <v>16396</v>
      </c>
      <c r="E465" s="67"/>
      <c r="F465" s="68">
        <v>25</v>
      </c>
      <c r="G465" s="69">
        <v>1</v>
      </c>
      <c r="H465" s="70">
        <f>SUMIFS(VENTAS[Cantidad],VENTAS[Código del producto Vendido],STOCK[[#This Row],[Code]])</f>
        <v>0</v>
      </c>
      <c r="I465" s="70">
        <f>STOCK[[#This Row],[Entradas]]-STOCK[[#This Row],[Salidas]]</f>
        <v>1</v>
      </c>
      <c r="J465" s="68">
        <f>STOCK[[#This Row],[Precio Final]]*10%</f>
        <v>2.5</v>
      </c>
      <c r="K465" s="71">
        <v>9</v>
      </c>
      <c r="L465" s="72">
        <v>0</v>
      </c>
      <c r="M465" s="72">
        <f>STOCK[[#This Row],[Costo Unitario (USD)]]+STOCK[[#This Row],[Costo Envío (USD)]]+STOCK[[#This Row],[Comisión 10%]]</f>
        <v>11.5</v>
      </c>
      <c r="N465" s="72">
        <f t="shared" si="20"/>
        <v>17.25</v>
      </c>
      <c r="O465" s="72">
        <f t="shared" si="21"/>
        <v>25</v>
      </c>
      <c r="P465" s="72">
        <f>STOCK[[#This Row],[Precio Final]]-STOCK[[#This Row],[Costo total]]</f>
        <v>13.5</v>
      </c>
      <c r="Q465" s="72">
        <f>STOCK[[#This Row],[Ganancia Unitaria]]*STOCK[[#This Row],[Salidas]]</f>
        <v>0</v>
      </c>
      <c r="R465" s="67"/>
      <c r="S465" s="67"/>
      <c r="T465" s="72"/>
      <c r="U465" s="72"/>
      <c r="V465" s="73"/>
      <c r="W465" s="67"/>
      <c r="X465" s="67"/>
      <c r="Y465" s="67"/>
      <c r="Z465" s="67"/>
      <c r="AA465" s="67"/>
      <c r="AB465" s="68"/>
      <c r="AC465" s="69"/>
      <c r="AD465" s="70"/>
      <c r="AE465" s="70"/>
      <c r="AF465" s="68"/>
      <c r="AG465" s="71"/>
      <c r="AH465" s="72"/>
      <c r="AI465" s="72"/>
      <c r="AJ465" s="72"/>
      <c r="AK465" s="72"/>
      <c r="AL465" s="72"/>
      <c r="AM465" s="72"/>
    </row>
    <row r="466" customHeight="1" spans="1:39">
      <c r="A466" s="67" t="s">
        <v>17413</v>
      </c>
      <c r="B466" s="67" t="s">
        <v>16934</v>
      </c>
      <c r="C466" s="67" t="s">
        <v>17205</v>
      </c>
      <c r="D466" s="67" t="s">
        <v>16583</v>
      </c>
      <c r="E466" s="67"/>
      <c r="F466" s="68">
        <v>18</v>
      </c>
      <c r="G466" s="69">
        <v>1</v>
      </c>
      <c r="H466" s="70">
        <f>SUMIFS(VENTAS[Cantidad],VENTAS[Código del producto Vendido],STOCK[[#This Row],[Code]])</f>
        <v>0</v>
      </c>
      <c r="I466" s="70">
        <f>STOCK[[#This Row],[Entradas]]-STOCK[[#This Row],[Salidas]]</f>
        <v>1</v>
      </c>
      <c r="J466" s="68">
        <f>STOCK[[#This Row],[Precio Final]]*10%</f>
        <v>1.8</v>
      </c>
      <c r="K466" s="71">
        <v>9</v>
      </c>
      <c r="L466" s="72">
        <v>0</v>
      </c>
      <c r="M466" s="72">
        <f>STOCK[[#This Row],[Costo Unitario (USD)]]+STOCK[[#This Row],[Costo Envío (USD)]]+STOCK[[#This Row],[Comisión 10%]]</f>
        <v>10.8</v>
      </c>
      <c r="N466" s="72">
        <f t="shared" si="20"/>
        <v>16.2</v>
      </c>
      <c r="O466" s="72">
        <f t="shared" si="21"/>
        <v>18</v>
      </c>
      <c r="P466" s="72">
        <f>STOCK[[#This Row],[Precio Final]]-STOCK[[#This Row],[Costo total]]</f>
        <v>7.2</v>
      </c>
      <c r="Q466" s="72">
        <f>STOCK[[#This Row],[Ganancia Unitaria]]*STOCK[[#This Row],[Salidas]]</f>
        <v>0</v>
      </c>
      <c r="R466" s="67"/>
      <c r="S466" s="67"/>
      <c r="T466" s="72"/>
      <c r="U466" s="72"/>
      <c r="V466" s="73"/>
      <c r="W466" s="67"/>
      <c r="X466" s="67"/>
      <c r="Y466" s="67"/>
      <c r="Z466" s="67"/>
      <c r="AA466" s="67"/>
      <c r="AB466" s="68"/>
      <c r="AC466" s="69"/>
      <c r="AD466" s="70"/>
      <c r="AE466" s="70"/>
      <c r="AF466" s="68"/>
      <c r="AG466" s="71"/>
      <c r="AH466" s="72"/>
      <c r="AI466" s="72"/>
      <c r="AJ466" s="72"/>
      <c r="AK466" s="72"/>
      <c r="AL466" s="72"/>
      <c r="AM466" s="72"/>
    </row>
    <row r="467" customHeight="1" spans="1:39">
      <c r="A467" s="67" t="s">
        <v>17414</v>
      </c>
      <c r="B467" s="67" t="s">
        <v>16461</v>
      </c>
      <c r="C467" s="67" t="s">
        <v>17415</v>
      </c>
      <c r="D467" s="67" t="s">
        <v>16396</v>
      </c>
      <c r="E467" s="67"/>
      <c r="F467" s="68">
        <v>18</v>
      </c>
      <c r="G467" s="69">
        <v>1</v>
      </c>
      <c r="H467" s="70">
        <f>SUMIFS(VENTAS[Cantidad],VENTAS[Código del producto Vendido],STOCK[[#This Row],[Code]])</f>
        <v>0</v>
      </c>
      <c r="I467" s="70">
        <f>STOCK[[#This Row],[Entradas]]-STOCK[[#This Row],[Salidas]]</f>
        <v>1</v>
      </c>
      <c r="J467" s="68">
        <f>STOCK[[#This Row],[Precio Final]]*10%</f>
        <v>1.8</v>
      </c>
      <c r="K467" s="71">
        <v>9</v>
      </c>
      <c r="L467" s="72">
        <v>0</v>
      </c>
      <c r="M467" s="72">
        <f>STOCK[[#This Row],[Costo Unitario (USD)]]+STOCK[[#This Row],[Costo Envío (USD)]]+STOCK[[#This Row],[Comisión 10%]]</f>
        <v>10.8</v>
      </c>
      <c r="N467" s="72">
        <f t="shared" si="20"/>
        <v>16.2</v>
      </c>
      <c r="O467" s="72">
        <f t="shared" si="21"/>
        <v>18</v>
      </c>
      <c r="P467" s="72">
        <f>STOCK[[#This Row],[Precio Final]]-STOCK[[#This Row],[Costo total]]</f>
        <v>7.2</v>
      </c>
      <c r="Q467" s="72">
        <f>STOCK[[#This Row],[Ganancia Unitaria]]*STOCK[[#This Row],[Salidas]]</f>
        <v>0</v>
      </c>
      <c r="R467" s="67"/>
      <c r="S467" s="67"/>
      <c r="T467" s="72"/>
      <c r="U467" s="72"/>
      <c r="V467" s="73"/>
      <c r="W467" s="67"/>
      <c r="X467" s="67"/>
      <c r="Y467" s="67"/>
      <c r="Z467" s="67"/>
      <c r="AA467" s="67"/>
      <c r="AB467" s="68"/>
      <c r="AC467" s="69"/>
      <c r="AD467" s="70"/>
      <c r="AE467" s="70"/>
      <c r="AF467" s="68"/>
      <c r="AG467" s="71"/>
      <c r="AH467" s="72"/>
      <c r="AI467" s="72"/>
      <c r="AJ467" s="72"/>
      <c r="AK467" s="72"/>
      <c r="AL467" s="72"/>
      <c r="AM467" s="72"/>
    </row>
    <row r="468" customHeight="1" spans="1:39">
      <c r="A468" s="67" t="s">
        <v>17416</v>
      </c>
      <c r="B468" s="67" t="s">
        <v>16511</v>
      </c>
      <c r="C468" s="67" t="s">
        <v>17417</v>
      </c>
      <c r="D468" s="67" t="s">
        <v>16404</v>
      </c>
      <c r="E468" s="67"/>
      <c r="F468" s="68">
        <v>25</v>
      </c>
      <c r="G468" s="69">
        <v>2</v>
      </c>
      <c r="H468" s="70">
        <f>SUMIFS(VENTAS[Cantidad],VENTAS[Código del producto Vendido],STOCK[[#This Row],[Code]])</f>
        <v>0</v>
      </c>
      <c r="I468" s="70">
        <f>STOCK[[#This Row],[Entradas]]-STOCK[[#This Row],[Salidas]]</f>
        <v>2</v>
      </c>
      <c r="J468" s="68">
        <f>STOCK[[#This Row],[Precio Final]]*10%</f>
        <v>2.5</v>
      </c>
      <c r="K468" s="71">
        <v>9</v>
      </c>
      <c r="L468" s="72">
        <v>0</v>
      </c>
      <c r="M468" s="72">
        <f>STOCK[[#This Row],[Costo Unitario (USD)]]+STOCK[[#This Row],[Costo Envío (USD)]]+STOCK[[#This Row],[Comisión 10%]]</f>
        <v>11.5</v>
      </c>
      <c r="N468" s="72">
        <f t="shared" si="20"/>
        <v>17.25</v>
      </c>
      <c r="O468" s="72">
        <f t="shared" si="21"/>
        <v>25</v>
      </c>
      <c r="P468" s="72">
        <f>STOCK[[#This Row],[Precio Final]]-STOCK[[#This Row],[Costo total]]</f>
        <v>13.5</v>
      </c>
      <c r="Q468" s="72">
        <f>STOCK[[#This Row],[Ganancia Unitaria]]*STOCK[[#This Row],[Salidas]]</f>
        <v>0</v>
      </c>
      <c r="R468" s="67"/>
      <c r="S468" s="67"/>
      <c r="T468" s="72"/>
      <c r="U468" s="72"/>
      <c r="V468" s="73"/>
      <c r="W468" s="67"/>
      <c r="X468" s="67"/>
      <c r="Y468" s="67"/>
      <c r="Z468" s="67"/>
      <c r="AA468" s="67"/>
      <c r="AB468" s="68"/>
      <c r="AC468" s="69"/>
      <c r="AD468" s="70"/>
      <c r="AE468" s="70"/>
      <c r="AF468" s="68"/>
      <c r="AG468" s="71"/>
      <c r="AH468" s="72"/>
      <c r="AI468" s="72"/>
      <c r="AJ468" s="72"/>
      <c r="AK468" s="72"/>
      <c r="AL468" s="72"/>
      <c r="AM468" s="72"/>
    </row>
    <row r="469" customHeight="1" spans="1:39">
      <c r="A469" s="67" t="s">
        <v>17418</v>
      </c>
      <c r="B469" s="67" t="s">
        <v>16511</v>
      </c>
      <c r="C469" s="67" t="s">
        <v>17419</v>
      </c>
      <c r="D469" s="67" t="s">
        <v>16404</v>
      </c>
      <c r="E469" s="67"/>
      <c r="F469" s="68">
        <v>25</v>
      </c>
      <c r="G469" s="69">
        <v>2</v>
      </c>
      <c r="H469" s="70">
        <f>SUMIFS(VENTAS[Cantidad],VENTAS[Código del producto Vendido],STOCK[[#This Row],[Code]])</f>
        <v>0</v>
      </c>
      <c r="I469" s="70">
        <f>STOCK[[#This Row],[Entradas]]-STOCK[[#This Row],[Salidas]]</f>
        <v>2</v>
      </c>
      <c r="J469" s="68">
        <f>STOCK[[#This Row],[Precio Final]]*10%</f>
        <v>2.5</v>
      </c>
      <c r="K469" s="71">
        <v>9</v>
      </c>
      <c r="L469" s="72">
        <v>0</v>
      </c>
      <c r="M469" s="72">
        <f>STOCK[[#This Row],[Costo Unitario (USD)]]+STOCK[[#This Row],[Costo Envío (USD)]]+STOCK[[#This Row],[Comisión 10%]]</f>
        <v>11.5</v>
      </c>
      <c r="N469" s="72">
        <f t="shared" si="20"/>
        <v>17.25</v>
      </c>
      <c r="O469" s="72">
        <f t="shared" si="21"/>
        <v>25</v>
      </c>
      <c r="P469" s="72">
        <f>STOCK[[#This Row],[Precio Final]]-STOCK[[#This Row],[Costo total]]</f>
        <v>13.5</v>
      </c>
      <c r="Q469" s="72">
        <f>STOCK[[#This Row],[Ganancia Unitaria]]*STOCK[[#This Row],[Salidas]]</f>
        <v>0</v>
      </c>
      <c r="R469" s="67"/>
      <c r="S469" s="67"/>
      <c r="T469" s="72"/>
      <c r="U469" s="72"/>
      <c r="V469" s="73"/>
      <c r="W469" s="67"/>
      <c r="X469" s="67"/>
      <c r="Y469" s="67"/>
      <c r="Z469" s="67"/>
      <c r="AA469" s="67"/>
      <c r="AB469" s="68"/>
      <c r="AC469" s="69"/>
      <c r="AD469" s="70"/>
      <c r="AE469" s="70"/>
      <c r="AF469" s="68"/>
      <c r="AG469" s="71"/>
      <c r="AH469" s="72"/>
      <c r="AI469" s="72"/>
      <c r="AJ469" s="72"/>
      <c r="AK469" s="72"/>
      <c r="AL469" s="72"/>
      <c r="AM469" s="72"/>
    </row>
    <row r="470" customHeight="1" spans="1:39">
      <c r="A470" s="67" t="s">
        <v>17420</v>
      </c>
      <c r="B470" s="67" t="s">
        <v>16447</v>
      </c>
      <c r="C470" s="67" t="s">
        <v>17421</v>
      </c>
      <c r="D470" s="67" t="s">
        <v>16408</v>
      </c>
      <c r="E470" s="67"/>
      <c r="F470" s="68">
        <v>25</v>
      </c>
      <c r="G470" s="69">
        <v>1</v>
      </c>
      <c r="H470" s="70">
        <f>SUMIFS(VENTAS[Cantidad],VENTAS[Código del producto Vendido],STOCK[[#This Row],[Code]])</f>
        <v>0</v>
      </c>
      <c r="I470" s="70">
        <f>STOCK[[#This Row],[Entradas]]-STOCK[[#This Row],[Salidas]]</f>
        <v>1</v>
      </c>
      <c r="J470" s="68">
        <f>STOCK[[#This Row],[Precio Final]]*10%</f>
        <v>2.5</v>
      </c>
      <c r="K470" s="71">
        <v>9</v>
      </c>
      <c r="L470" s="72">
        <v>0</v>
      </c>
      <c r="M470" s="72">
        <f>STOCK[[#This Row],[Costo Unitario (USD)]]+STOCK[[#This Row],[Costo Envío (USD)]]+STOCK[[#This Row],[Comisión 10%]]</f>
        <v>11.5</v>
      </c>
      <c r="N470" s="72">
        <f t="shared" si="20"/>
        <v>17.25</v>
      </c>
      <c r="O470" s="72">
        <f t="shared" si="21"/>
        <v>25</v>
      </c>
      <c r="P470" s="72">
        <f>STOCK[[#This Row],[Precio Final]]-STOCK[[#This Row],[Costo total]]</f>
        <v>13.5</v>
      </c>
      <c r="Q470" s="72">
        <f>STOCK[[#This Row],[Ganancia Unitaria]]*STOCK[[#This Row],[Salidas]]</f>
        <v>0</v>
      </c>
      <c r="R470" s="67"/>
      <c r="S470" s="67"/>
      <c r="T470" s="72"/>
      <c r="U470" s="72"/>
      <c r="V470" s="73"/>
      <c r="W470" s="67"/>
      <c r="X470" s="67"/>
      <c r="Y470" s="67"/>
      <c r="Z470" s="67"/>
      <c r="AA470" s="67"/>
      <c r="AB470" s="68"/>
      <c r="AC470" s="69"/>
      <c r="AD470" s="70"/>
      <c r="AE470" s="70"/>
      <c r="AF470" s="68"/>
      <c r="AG470" s="71"/>
      <c r="AH470" s="72"/>
      <c r="AI470" s="72"/>
      <c r="AJ470" s="72"/>
      <c r="AK470" s="72"/>
      <c r="AL470" s="72"/>
      <c r="AM470" s="72"/>
    </row>
    <row r="471" customHeight="1" spans="1:39">
      <c r="A471" s="67" t="s">
        <v>17422</v>
      </c>
      <c r="B471" s="67" t="s">
        <v>16498</v>
      </c>
      <c r="C471" s="67" t="s">
        <v>17423</v>
      </c>
      <c r="D471" s="67" t="s">
        <v>16475</v>
      </c>
      <c r="E471" s="67"/>
      <c r="F471" s="68">
        <v>25</v>
      </c>
      <c r="G471" s="69">
        <v>1</v>
      </c>
      <c r="H471" s="70">
        <f>SUMIFS(VENTAS[Cantidad],VENTAS[Código del producto Vendido],STOCK[[#This Row],[Code]])</f>
        <v>0</v>
      </c>
      <c r="I471" s="70">
        <v>0</v>
      </c>
      <c r="J471" s="68">
        <f>STOCK[[#This Row],[Precio Final]]*10%</f>
        <v>2.5</v>
      </c>
      <c r="K471" s="71">
        <v>9</v>
      </c>
      <c r="L471" s="72">
        <v>0</v>
      </c>
      <c r="M471" s="72">
        <f>STOCK[[#This Row],[Costo Unitario (USD)]]+STOCK[[#This Row],[Costo Envío (USD)]]+STOCK[[#This Row],[Comisión 10%]]</f>
        <v>11.5</v>
      </c>
      <c r="N471" s="72">
        <f t="shared" si="20"/>
        <v>17.25</v>
      </c>
      <c r="O471" s="72">
        <f t="shared" si="21"/>
        <v>25</v>
      </c>
      <c r="P471" s="72">
        <f>STOCK[[#This Row],[Precio Final]]-STOCK[[#This Row],[Costo total]]</f>
        <v>13.5</v>
      </c>
      <c r="Q471" s="72">
        <f>STOCK[[#This Row],[Ganancia Unitaria]]*STOCK[[#This Row],[Salidas]]</f>
        <v>0</v>
      </c>
      <c r="R471" s="67"/>
      <c r="S471" s="67"/>
      <c r="T471" s="72"/>
      <c r="U471" s="72"/>
      <c r="V471" s="73"/>
      <c r="W471" s="67"/>
      <c r="X471" s="67"/>
      <c r="Y471" s="67"/>
      <c r="Z471" s="67"/>
      <c r="AA471" s="67"/>
      <c r="AB471" s="68"/>
      <c r="AC471" s="69"/>
      <c r="AD471" s="70"/>
      <c r="AE471" s="70"/>
      <c r="AF471" s="68"/>
      <c r="AG471" s="71"/>
      <c r="AH471" s="72"/>
      <c r="AI471" s="72"/>
      <c r="AJ471" s="72"/>
      <c r="AK471" s="72"/>
      <c r="AL471" s="72"/>
      <c r="AM471" s="72"/>
    </row>
    <row r="472" customHeight="1" spans="1:39">
      <c r="A472" s="67" t="s">
        <v>17424</v>
      </c>
      <c r="B472" s="67" t="s">
        <v>16461</v>
      </c>
      <c r="C472" s="67" t="s">
        <v>17142</v>
      </c>
      <c r="D472" s="67" t="s">
        <v>16475</v>
      </c>
      <c r="E472" s="67"/>
      <c r="F472" s="68">
        <v>18</v>
      </c>
      <c r="G472" s="69">
        <v>1</v>
      </c>
      <c r="H472" s="70">
        <f>SUMIFS(VENTAS[Cantidad],VENTAS[Código del producto Vendido],STOCK[[#This Row],[Code]])</f>
        <v>0</v>
      </c>
      <c r="I472" s="70">
        <f>STOCK[[#This Row],[Entradas]]-STOCK[[#This Row],[Salidas]]</f>
        <v>1</v>
      </c>
      <c r="J472" s="68">
        <f>STOCK[[#This Row],[Precio Final]]*10%</f>
        <v>1.8</v>
      </c>
      <c r="K472" s="71">
        <v>9</v>
      </c>
      <c r="L472" s="72">
        <v>0</v>
      </c>
      <c r="M472" s="72">
        <f>STOCK[[#This Row],[Costo Unitario (USD)]]+STOCK[[#This Row],[Costo Envío (USD)]]+STOCK[[#This Row],[Comisión 10%]]</f>
        <v>10.8</v>
      </c>
      <c r="N472" s="72">
        <f t="shared" si="20"/>
        <v>16.2</v>
      </c>
      <c r="O472" s="72">
        <f t="shared" si="21"/>
        <v>18</v>
      </c>
      <c r="P472" s="72">
        <f>STOCK[[#This Row],[Precio Final]]-STOCK[[#This Row],[Costo total]]</f>
        <v>7.2</v>
      </c>
      <c r="Q472" s="72">
        <f>STOCK[[#This Row],[Ganancia Unitaria]]*STOCK[[#This Row],[Salidas]]</f>
        <v>0</v>
      </c>
      <c r="R472" s="67"/>
      <c r="S472" s="67"/>
      <c r="T472" s="72"/>
      <c r="U472" s="72"/>
      <c r="V472" s="73"/>
      <c r="W472" s="67"/>
      <c r="X472" s="67"/>
      <c r="Y472" s="67"/>
      <c r="Z472" s="67"/>
      <c r="AA472" s="67"/>
      <c r="AB472" s="68"/>
      <c r="AC472" s="69"/>
      <c r="AD472" s="70"/>
      <c r="AE472" s="70"/>
      <c r="AF472" s="68"/>
      <c r="AG472" s="71"/>
      <c r="AH472" s="72"/>
      <c r="AI472" s="72"/>
      <c r="AJ472" s="72"/>
      <c r="AK472" s="72"/>
      <c r="AL472" s="72"/>
      <c r="AM472" s="72"/>
    </row>
    <row r="473" customHeight="1" spans="1:39">
      <c r="A473" s="67" t="s">
        <v>17425</v>
      </c>
      <c r="B473" s="67" t="s">
        <v>16461</v>
      </c>
      <c r="C473" s="67" t="s">
        <v>17426</v>
      </c>
      <c r="D473" s="67" t="s">
        <v>16396</v>
      </c>
      <c r="E473" s="67"/>
      <c r="F473" s="68">
        <v>18</v>
      </c>
      <c r="G473" s="69">
        <v>1</v>
      </c>
      <c r="H473" s="70">
        <f>SUMIFS(VENTAS[Cantidad],VENTAS[Código del producto Vendido],STOCK[[#This Row],[Code]])</f>
        <v>0</v>
      </c>
      <c r="I473" s="70">
        <f>STOCK[[#This Row],[Entradas]]-STOCK[[#This Row],[Salidas]]</f>
        <v>1</v>
      </c>
      <c r="J473" s="68">
        <f>STOCK[[#This Row],[Precio Final]]*10%</f>
        <v>1.8</v>
      </c>
      <c r="K473" s="71">
        <v>9</v>
      </c>
      <c r="L473" s="72">
        <v>0</v>
      </c>
      <c r="M473" s="72">
        <f>STOCK[[#This Row],[Costo Unitario (USD)]]+STOCK[[#This Row],[Costo Envío (USD)]]+STOCK[[#This Row],[Comisión 10%]]</f>
        <v>10.8</v>
      </c>
      <c r="N473" s="72">
        <f t="shared" si="20"/>
        <v>16.2</v>
      </c>
      <c r="O473" s="72">
        <f t="shared" si="21"/>
        <v>18</v>
      </c>
      <c r="P473" s="72">
        <f>STOCK[[#This Row],[Precio Final]]-STOCK[[#This Row],[Costo total]]</f>
        <v>7.2</v>
      </c>
      <c r="Q473" s="72">
        <f>STOCK[[#This Row],[Ganancia Unitaria]]*STOCK[[#This Row],[Salidas]]</f>
        <v>0</v>
      </c>
      <c r="R473" s="67"/>
      <c r="S473" s="67"/>
      <c r="T473" s="72"/>
      <c r="U473" s="72"/>
      <c r="V473" s="73"/>
      <c r="W473" s="67"/>
      <c r="X473" s="67"/>
      <c r="Y473" s="67"/>
      <c r="Z473" s="67"/>
      <c r="AA473" s="67"/>
      <c r="AB473" s="68"/>
      <c r="AC473" s="69"/>
      <c r="AD473" s="70"/>
      <c r="AE473" s="70"/>
      <c r="AF473" s="68"/>
      <c r="AG473" s="71"/>
      <c r="AH473" s="72"/>
      <c r="AI473" s="72"/>
      <c r="AJ473" s="72"/>
      <c r="AK473" s="72"/>
      <c r="AL473" s="72"/>
      <c r="AM473" s="72"/>
    </row>
    <row r="474" customHeight="1" spans="1:39">
      <c r="A474" s="67" t="s">
        <v>17427</v>
      </c>
      <c r="B474" s="67" t="s">
        <v>16511</v>
      </c>
      <c r="C474" s="67" t="s">
        <v>17428</v>
      </c>
      <c r="D474" s="67" t="s">
        <v>16404</v>
      </c>
      <c r="E474" s="67"/>
      <c r="F474" s="68">
        <v>25</v>
      </c>
      <c r="G474" s="69">
        <v>2</v>
      </c>
      <c r="H474" s="70">
        <f>SUMIFS(VENTAS[Cantidad],VENTAS[Código del producto Vendido],STOCK[[#This Row],[Code]])</f>
        <v>0</v>
      </c>
      <c r="I474" s="70">
        <f>STOCK[[#This Row],[Entradas]]-STOCK[[#This Row],[Salidas]]</f>
        <v>2</v>
      </c>
      <c r="J474" s="68">
        <f>STOCK[[#This Row],[Precio Final]]*10%</f>
        <v>2.5</v>
      </c>
      <c r="K474" s="71">
        <v>9</v>
      </c>
      <c r="L474" s="72">
        <v>0</v>
      </c>
      <c r="M474" s="72">
        <f>STOCK[[#This Row],[Costo Unitario (USD)]]+STOCK[[#This Row],[Costo Envío (USD)]]+STOCK[[#This Row],[Comisión 10%]]</f>
        <v>11.5</v>
      </c>
      <c r="N474" s="72">
        <f t="shared" si="20"/>
        <v>17.25</v>
      </c>
      <c r="O474" s="72">
        <f t="shared" si="21"/>
        <v>25</v>
      </c>
      <c r="P474" s="72">
        <f>STOCK[[#This Row],[Precio Final]]-STOCK[[#This Row],[Costo total]]</f>
        <v>13.5</v>
      </c>
      <c r="Q474" s="72">
        <f>STOCK[[#This Row],[Ganancia Unitaria]]*STOCK[[#This Row],[Salidas]]</f>
        <v>0</v>
      </c>
      <c r="R474" s="67"/>
      <c r="S474" s="67"/>
      <c r="T474" s="72"/>
      <c r="U474" s="72"/>
      <c r="V474" s="73"/>
      <c r="W474" s="67"/>
      <c r="X474" s="67"/>
      <c r="Y474" s="67"/>
      <c r="Z474" s="67"/>
      <c r="AA474" s="67"/>
      <c r="AB474" s="68"/>
      <c r="AC474" s="69"/>
      <c r="AD474" s="70"/>
      <c r="AE474" s="70"/>
      <c r="AF474" s="68"/>
      <c r="AG474" s="71"/>
      <c r="AH474" s="72"/>
      <c r="AI474" s="72"/>
      <c r="AJ474" s="72"/>
      <c r="AK474" s="72"/>
      <c r="AL474" s="72"/>
      <c r="AM474" s="72"/>
    </row>
    <row r="475" customHeight="1" spans="1:39">
      <c r="A475" s="67" t="s">
        <v>17429</v>
      </c>
      <c r="B475" s="67" t="s">
        <v>16511</v>
      </c>
      <c r="C475" s="67" t="s">
        <v>17430</v>
      </c>
      <c r="D475" s="67" t="s">
        <v>16408</v>
      </c>
      <c r="E475" s="67"/>
      <c r="F475" s="68">
        <v>20</v>
      </c>
      <c r="G475" s="69">
        <v>1</v>
      </c>
      <c r="H475" s="70">
        <f>SUMIFS(VENTAS[Cantidad],VENTAS[Código del producto Vendido],STOCK[[#This Row],[Code]])</f>
        <v>0</v>
      </c>
      <c r="I475" s="70">
        <f>STOCK[[#This Row],[Entradas]]-STOCK[[#This Row],[Salidas]]</f>
        <v>1</v>
      </c>
      <c r="J475" s="68">
        <f>STOCK[[#This Row],[Precio Final]]*10%</f>
        <v>2</v>
      </c>
      <c r="K475" s="71">
        <v>9</v>
      </c>
      <c r="L475" s="72">
        <v>0</v>
      </c>
      <c r="M475" s="72">
        <f>STOCK[[#This Row],[Costo Unitario (USD)]]+STOCK[[#This Row],[Costo Envío (USD)]]+STOCK[[#This Row],[Comisión 10%]]</f>
        <v>11</v>
      </c>
      <c r="N475" s="72">
        <f t="shared" si="20"/>
        <v>16.5</v>
      </c>
      <c r="O475" s="72">
        <f t="shared" si="21"/>
        <v>20</v>
      </c>
      <c r="P475" s="72">
        <f>STOCK[[#This Row],[Precio Final]]-STOCK[[#This Row],[Costo total]]</f>
        <v>9</v>
      </c>
      <c r="Q475" s="72">
        <f>STOCK[[#This Row],[Ganancia Unitaria]]*STOCK[[#This Row],[Salidas]]</f>
        <v>0</v>
      </c>
      <c r="R475" s="67"/>
      <c r="S475" s="67"/>
      <c r="T475" s="72"/>
      <c r="U475" s="72"/>
      <c r="V475" s="73"/>
      <c r="W475" s="67"/>
      <c r="X475" s="67"/>
      <c r="Y475" s="67"/>
      <c r="Z475" s="67"/>
      <c r="AA475" s="67"/>
      <c r="AB475" s="68"/>
      <c r="AC475" s="69"/>
      <c r="AD475" s="70"/>
      <c r="AE475" s="70"/>
      <c r="AF475" s="68"/>
      <c r="AG475" s="71"/>
      <c r="AH475" s="72"/>
      <c r="AI475" s="72"/>
      <c r="AJ475" s="72"/>
      <c r="AK475" s="72"/>
      <c r="AL475" s="72"/>
      <c r="AM475" s="72"/>
    </row>
    <row r="476" customHeight="1" spans="1:39">
      <c r="A476" s="67" t="s">
        <v>17431</v>
      </c>
      <c r="B476" s="67" t="s">
        <v>16461</v>
      </c>
      <c r="C476" s="67" t="s">
        <v>17186</v>
      </c>
      <c r="D476" s="67" t="s">
        <v>16396</v>
      </c>
      <c r="E476" s="67"/>
      <c r="F476" s="68">
        <v>20</v>
      </c>
      <c r="G476" s="69">
        <v>1</v>
      </c>
      <c r="H476" s="70">
        <f>SUMIFS(VENTAS[Cantidad],VENTAS[Código del producto Vendido],STOCK[[#This Row],[Code]])</f>
        <v>0</v>
      </c>
      <c r="I476" s="70">
        <f>STOCK[[#This Row],[Entradas]]-STOCK[[#This Row],[Salidas]]</f>
        <v>1</v>
      </c>
      <c r="J476" s="68">
        <f>STOCK[[#This Row],[Precio Final]]*10%</f>
        <v>2</v>
      </c>
      <c r="K476" s="71">
        <v>9</v>
      </c>
      <c r="L476" s="72">
        <v>0</v>
      </c>
      <c r="M476" s="72">
        <f>STOCK[[#This Row],[Costo Unitario (USD)]]+STOCK[[#This Row],[Costo Envío (USD)]]+STOCK[[#This Row],[Comisión 10%]]</f>
        <v>11</v>
      </c>
      <c r="N476" s="72">
        <f t="shared" si="20"/>
        <v>16.5</v>
      </c>
      <c r="O476" s="72">
        <f t="shared" si="21"/>
        <v>20</v>
      </c>
      <c r="P476" s="72">
        <f>STOCK[[#This Row],[Precio Final]]-STOCK[[#This Row],[Costo total]]</f>
        <v>9</v>
      </c>
      <c r="Q476" s="72">
        <f>STOCK[[#This Row],[Ganancia Unitaria]]*STOCK[[#This Row],[Salidas]]</f>
        <v>0</v>
      </c>
      <c r="R476" s="67"/>
      <c r="S476" s="67"/>
      <c r="T476" s="72"/>
      <c r="U476" s="72"/>
      <c r="V476" s="73"/>
      <c r="W476" s="67"/>
      <c r="X476" s="67"/>
      <c r="Y476" s="67"/>
      <c r="Z476" s="67"/>
      <c r="AA476" s="67"/>
      <c r="AB476" s="68"/>
      <c r="AC476" s="69"/>
      <c r="AD476" s="70"/>
      <c r="AE476" s="70"/>
      <c r="AF476" s="68"/>
      <c r="AG476" s="71"/>
      <c r="AH476" s="72"/>
      <c r="AI476" s="72"/>
      <c r="AJ476" s="72"/>
      <c r="AK476" s="72"/>
      <c r="AL476" s="72"/>
      <c r="AM476" s="72"/>
    </row>
    <row r="477" customHeight="1" spans="1:39">
      <c r="A477" s="67" t="s">
        <v>17432</v>
      </c>
      <c r="B477" s="67" t="s">
        <v>16461</v>
      </c>
      <c r="C477" s="67" t="s">
        <v>17433</v>
      </c>
      <c r="D477" s="67" t="s">
        <v>16396</v>
      </c>
      <c r="E477" s="67"/>
      <c r="F477" s="68">
        <v>20</v>
      </c>
      <c r="G477" s="69">
        <v>1</v>
      </c>
      <c r="H477" s="70">
        <f>SUMIFS(VENTAS[Cantidad],VENTAS[Código del producto Vendido],STOCK[[#This Row],[Code]])</f>
        <v>0</v>
      </c>
      <c r="I477" s="70">
        <f>STOCK[[#This Row],[Entradas]]-STOCK[[#This Row],[Salidas]]</f>
        <v>1</v>
      </c>
      <c r="J477" s="68">
        <f>STOCK[[#This Row],[Precio Final]]*10%</f>
        <v>2</v>
      </c>
      <c r="K477" s="71">
        <v>9</v>
      </c>
      <c r="L477" s="72">
        <v>0</v>
      </c>
      <c r="M477" s="72">
        <f>STOCK[[#This Row],[Costo Unitario (USD)]]+STOCK[[#This Row],[Costo Envío (USD)]]+STOCK[[#This Row],[Comisión 10%]]</f>
        <v>11</v>
      </c>
      <c r="N477" s="72">
        <f t="shared" si="20"/>
        <v>16.5</v>
      </c>
      <c r="O477" s="72">
        <f t="shared" si="21"/>
        <v>20</v>
      </c>
      <c r="P477" s="72">
        <f>STOCK[[#This Row],[Precio Final]]-STOCK[[#This Row],[Costo total]]</f>
        <v>9</v>
      </c>
      <c r="Q477" s="72">
        <f>STOCK[[#This Row],[Ganancia Unitaria]]*STOCK[[#This Row],[Salidas]]</f>
        <v>0</v>
      </c>
      <c r="R477" s="67"/>
      <c r="S477" s="67"/>
      <c r="T477" s="72"/>
      <c r="U477" s="72"/>
      <c r="V477" s="73"/>
      <c r="W477" s="67"/>
      <c r="X477" s="67"/>
      <c r="Y477" s="67"/>
      <c r="Z477" s="67"/>
      <c r="AA477" s="67"/>
      <c r="AB477" s="68"/>
      <c r="AC477" s="69"/>
      <c r="AD477" s="70"/>
      <c r="AE477" s="70"/>
      <c r="AF477" s="68"/>
      <c r="AG477" s="71"/>
      <c r="AH477" s="72"/>
      <c r="AI477" s="72"/>
      <c r="AJ477" s="72"/>
      <c r="AK477" s="72"/>
      <c r="AL477" s="72"/>
      <c r="AM477" s="72"/>
    </row>
    <row r="478" customHeight="1" spans="1:39">
      <c r="A478" s="67" t="s">
        <v>17434</v>
      </c>
      <c r="B478" s="67" t="s">
        <v>16461</v>
      </c>
      <c r="C478" s="67" t="s">
        <v>17435</v>
      </c>
      <c r="D478" s="67" t="s">
        <v>16396</v>
      </c>
      <c r="E478" s="67"/>
      <c r="F478" s="68">
        <v>15</v>
      </c>
      <c r="G478" s="69">
        <v>1</v>
      </c>
      <c r="H478" s="70">
        <f>SUMIFS(VENTAS[Cantidad],VENTAS[Código del producto Vendido],STOCK[[#This Row],[Code]])</f>
        <v>0</v>
      </c>
      <c r="I478" s="70">
        <f>STOCK[[#This Row],[Entradas]]-STOCK[[#This Row],[Salidas]]</f>
        <v>1</v>
      </c>
      <c r="J478" s="68">
        <f>STOCK[[#This Row],[Precio Final]]*10%</f>
        <v>1.5</v>
      </c>
      <c r="K478" s="71">
        <v>9</v>
      </c>
      <c r="L478" s="72">
        <v>0</v>
      </c>
      <c r="M478" s="72">
        <f>STOCK[[#This Row],[Costo Unitario (USD)]]+STOCK[[#This Row],[Costo Envío (USD)]]+STOCK[[#This Row],[Comisión 10%]]</f>
        <v>10.5</v>
      </c>
      <c r="N478" s="72">
        <f t="shared" si="20"/>
        <v>15.75</v>
      </c>
      <c r="O478" s="72">
        <f t="shared" si="21"/>
        <v>15</v>
      </c>
      <c r="P478" s="72">
        <f>STOCK[[#This Row],[Precio Final]]-STOCK[[#This Row],[Costo total]]</f>
        <v>4.5</v>
      </c>
      <c r="Q478" s="72">
        <f>STOCK[[#This Row],[Ganancia Unitaria]]*STOCK[[#This Row],[Salidas]]</f>
        <v>0</v>
      </c>
      <c r="R478" s="67"/>
      <c r="S478" s="67"/>
      <c r="T478" s="72"/>
      <c r="U478" s="72"/>
      <c r="V478" s="73"/>
      <c r="W478" s="67"/>
      <c r="X478" s="67"/>
      <c r="Y478" s="67"/>
      <c r="Z478" s="67"/>
      <c r="AA478" s="67"/>
      <c r="AB478" s="68"/>
      <c r="AC478" s="69"/>
      <c r="AD478" s="70"/>
      <c r="AE478" s="70"/>
      <c r="AF478" s="68"/>
      <c r="AG478" s="71"/>
      <c r="AH478" s="72"/>
      <c r="AI478" s="72"/>
      <c r="AJ478" s="72"/>
      <c r="AK478" s="72"/>
      <c r="AL478" s="72"/>
      <c r="AM478" s="72"/>
    </row>
    <row r="479" customHeight="1" spans="1:39">
      <c r="A479" s="67" t="s">
        <v>17436</v>
      </c>
      <c r="B479" s="67" t="s">
        <v>16461</v>
      </c>
      <c r="C479" s="67" t="s">
        <v>17437</v>
      </c>
      <c r="D479" s="67" t="s">
        <v>16475</v>
      </c>
      <c r="E479" s="67"/>
      <c r="F479" s="68">
        <v>25</v>
      </c>
      <c r="G479" s="69">
        <v>1</v>
      </c>
      <c r="H479" s="70">
        <f>SUMIFS(VENTAS[Cantidad],VENTAS[Código del producto Vendido],STOCK[[#This Row],[Code]])</f>
        <v>0</v>
      </c>
      <c r="I479" s="70">
        <f>STOCK[[#This Row],[Entradas]]-STOCK[[#This Row],[Salidas]]</f>
        <v>1</v>
      </c>
      <c r="J479" s="68">
        <f>STOCK[[#This Row],[Precio Final]]*10%</f>
        <v>2.5</v>
      </c>
      <c r="K479" s="71">
        <v>9</v>
      </c>
      <c r="L479" s="72">
        <v>0</v>
      </c>
      <c r="M479" s="72">
        <f>STOCK[[#This Row],[Costo Unitario (USD)]]+STOCK[[#This Row],[Costo Envío (USD)]]+STOCK[[#This Row],[Comisión 10%]]</f>
        <v>11.5</v>
      </c>
      <c r="N479" s="72">
        <f t="shared" si="20"/>
        <v>17.25</v>
      </c>
      <c r="O479" s="72">
        <f t="shared" si="21"/>
        <v>25</v>
      </c>
      <c r="P479" s="72">
        <f>STOCK[[#This Row],[Precio Final]]-STOCK[[#This Row],[Costo total]]</f>
        <v>13.5</v>
      </c>
      <c r="Q479" s="72">
        <f>STOCK[[#This Row],[Ganancia Unitaria]]*STOCK[[#This Row],[Salidas]]</f>
        <v>0</v>
      </c>
      <c r="R479" s="67"/>
      <c r="S479" s="67"/>
      <c r="T479" s="72"/>
      <c r="U479" s="72"/>
      <c r="V479" s="73"/>
      <c r="W479" s="67"/>
      <c r="X479" s="67"/>
      <c r="Y479" s="67"/>
      <c r="Z479" s="67"/>
      <c r="AA479" s="67"/>
      <c r="AB479" s="68"/>
      <c r="AC479" s="69"/>
      <c r="AD479" s="70"/>
      <c r="AE479" s="70"/>
      <c r="AF479" s="68"/>
      <c r="AG479" s="71"/>
      <c r="AH479" s="72"/>
      <c r="AI479" s="72"/>
      <c r="AJ479" s="72"/>
      <c r="AK479" s="72"/>
      <c r="AL479" s="72"/>
      <c r="AM479" s="72"/>
    </row>
    <row r="480" customHeight="1" spans="1:39">
      <c r="A480" s="67" t="s">
        <v>17438</v>
      </c>
      <c r="B480" s="67" t="s">
        <v>16461</v>
      </c>
      <c r="C480" s="67" t="s">
        <v>17386</v>
      </c>
      <c r="D480" s="67" t="s">
        <v>16396</v>
      </c>
      <c r="E480" s="67"/>
      <c r="F480" s="68">
        <v>20</v>
      </c>
      <c r="G480" s="69">
        <v>1</v>
      </c>
      <c r="H480" s="70">
        <f>SUMIFS(VENTAS[Cantidad],VENTAS[Código del producto Vendido],STOCK[[#This Row],[Code]])</f>
        <v>0</v>
      </c>
      <c r="I480" s="70">
        <f>STOCK[[#This Row],[Entradas]]-STOCK[[#This Row],[Salidas]]</f>
        <v>1</v>
      </c>
      <c r="J480" s="68">
        <f>STOCK[[#This Row],[Precio Final]]*10%</f>
        <v>2</v>
      </c>
      <c r="K480" s="71">
        <v>9</v>
      </c>
      <c r="L480" s="72">
        <v>0</v>
      </c>
      <c r="M480" s="72">
        <f>STOCK[[#This Row],[Costo Unitario (USD)]]+STOCK[[#This Row],[Costo Envío (USD)]]+STOCK[[#This Row],[Comisión 10%]]</f>
        <v>11</v>
      </c>
      <c r="N480" s="72">
        <f t="shared" si="20"/>
        <v>16.5</v>
      </c>
      <c r="O480" s="72">
        <f t="shared" si="21"/>
        <v>20</v>
      </c>
      <c r="P480" s="72">
        <f>STOCK[[#This Row],[Precio Final]]-STOCK[[#This Row],[Costo total]]</f>
        <v>9</v>
      </c>
      <c r="Q480" s="72">
        <f>STOCK[[#This Row],[Ganancia Unitaria]]*STOCK[[#This Row],[Salidas]]</f>
        <v>0</v>
      </c>
      <c r="R480" s="67"/>
      <c r="S480" s="67"/>
      <c r="T480" s="72"/>
      <c r="U480" s="72"/>
      <c r="V480" s="73"/>
      <c r="W480" s="67"/>
      <c r="X480" s="67"/>
      <c r="Y480" s="67"/>
      <c r="Z480" s="67"/>
      <c r="AA480" s="67"/>
      <c r="AB480" s="68"/>
      <c r="AC480" s="69"/>
      <c r="AD480" s="70"/>
      <c r="AE480" s="70"/>
      <c r="AF480" s="68"/>
      <c r="AG480" s="71"/>
      <c r="AH480" s="72"/>
      <c r="AI480" s="72"/>
      <c r="AJ480" s="72"/>
      <c r="AK480" s="72"/>
      <c r="AL480" s="72"/>
      <c r="AM480" s="72"/>
    </row>
    <row r="481" customHeight="1" spans="1:39">
      <c r="A481" s="67" t="s">
        <v>17439</v>
      </c>
      <c r="B481" s="67" t="s">
        <v>16461</v>
      </c>
      <c r="C481" s="67" t="s">
        <v>17440</v>
      </c>
      <c r="D481" s="67" t="s">
        <v>16396</v>
      </c>
      <c r="E481" s="67"/>
      <c r="F481" s="68">
        <v>20</v>
      </c>
      <c r="G481" s="69">
        <v>2</v>
      </c>
      <c r="H481" s="70">
        <f>SUMIFS(VENTAS[Cantidad],VENTAS[Código del producto Vendido],STOCK[[#This Row],[Code]])</f>
        <v>0</v>
      </c>
      <c r="I481" s="70">
        <f>STOCK[[#This Row],[Entradas]]-STOCK[[#This Row],[Salidas]]</f>
        <v>2</v>
      </c>
      <c r="J481" s="68">
        <f>STOCK[[#This Row],[Precio Final]]*10%</f>
        <v>2</v>
      </c>
      <c r="K481" s="71">
        <v>9</v>
      </c>
      <c r="L481" s="72">
        <v>0</v>
      </c>
      <c r="M481" s="72">
        <f>STOCK[[#This Row],[Costo Unitario (USD)]]+STOCK[[#This Row],[Costo Envío (USD)]]+STOCK[[#This Row],[Comisión 10%]]</f>
        <v>11</v>
      </c>
      <c r="N481" s="72">
        <f t="shared" si="20"/>
        <v>16.5</v>
      </c>
      <c r="O481" s="72">
        <f t="shared" si="21"/>
        <v>20</v>
      </c>
      <c r="P481" s="72">
        <f>STOCK[[#This Row],[Precio Final]]-STOCK[[#This Row],[Costo total]]</f>
        <v>9</v>
      </c>
      <c r="Q481" s="72">
        <f>STOCK[[#This Row],[Ganancia Unitaria]]*STOCK[[#This Row],[Salidas]]</f>
        <v>0</v>
      </c>
      <c r="R481" s="67"/>
      <c r="S481" s="67"/>
      <c r="T481" s="72"/>
      <c r="U481" s="72"/>
      <c r="V481" s="73"/>
      <c r="W481" s="67"/>
      <c r="X481" s="67"/>
      <c r="Y481" s="67"/>
      <c r="Z481" s="67"/>
      <c r="AA481" s="67"/>
      <c r="AB481" s="68"/>
      <c r="AC481" s="69"/>
      <c r="AD481" s="70"/>
      <c r="AE481" s="70"/>
      <c r="AF481" s="68"/>
      <c r="AG481" s="71"/>
      <c r="AH481" s="72"/>
      <c r="AI481" s="72"/>
      <c r="AJ481" s="72"/>
      <c r="AK481" s="72"/>
      <c r="AL481" s="72"/>
      <c r="AM481" s="72"/>
    </row>
    <row r="482" customHeight="1" spans="1:39">
      <c r="A482" s="67" t="s">
        <v>17441</v>
      </c>
      <c r="B482" s="67" t="s">
        <v>16461</v>
      </c>
      <c r="C482" s="67" t="s">
        <v>17440</v>
      </c>
      <c r="D482" s="67" t="s">
        <v>16475</v>
      </c>
      <c r="E482" s="67"/>
      <c r="F482" s="68">
        <v>20</v>
      </c>
      <c r="G482" s="69">
        <v>1</v>
      </c>
      <c r="H482" s="70">
        <f>SUMIFS(VENTAS[Cantidad],VENTAS[Código del producto Vendido],STOCK[[#This Row],[Code]])</f>
        <v>0</v>
      </c>
      <c r="I482" s="70">
        <f>STOCK[[#This Row],[Entradas]]-STOCK[[#This Row],[Salidas]]</f>
        <v>1</v>
      </c>
      <c r="J482" s="68">
        <f>STOCK[[#This Row],[Precio Final]]*10%</f>
        <v>2</v>
      </c>
      <c r="K482" s="71">
        <v>9</v>
      </c>
      <c r="L482" s="72">
        <v>0</v>
      </c>
      <c r="M482" s="72">
        <f>STOCK[[#This Row],[Costo Unitario (USD)]]+STOCK[[#This Row],[Costo Envío (USD)]]+STOCK[[#This Row],[Comisión 10%]]</f>
        <v>11</v>
      </c>
      <c r="N482" s="72">
        <f t="shared" si="20"/>
        <v>16.5</v>
      </c>
      <c r="O482" s="72">
        <f t="shared" si="21"/>
        <v>20</v>
      </c>
      <c r="P482" s="72">
        <f>STOCK[[#This Row],[Precio Final]]-STOCK[[#This Row],[Costo total]]</f>
        <v>9</v>
      </c>
      <c r="Q482" s="72">
        <f>STOCK[[#This Row],[Ganancia Unitaria]]*STOCK[[#This Row],[Salidas]]</f>
        <v>0</v>
      </c>
      <c r="R482" s="67"/>
      <c r="S482" s="67"/>
      <c r="T482" s="72"/>
      <c r="U482" s="72"/>
      <c r="V482" s="73"/>
      <c r="W482" s="67"/>
      <c r="X482" s="67"/>
      <c r="Y482" s="67"/>
      <c r="Z482" s="67"/>
      <c r="AA482" s="67"/>
      <c r="AB482" s="68"/>
      <c r="AC482" s="69"/>
      <c r="AD482" s="70"/>
      <c r="AE482" s="70"/>
      <c r="AF482" s="68"/>
      <c r="AG482" s="71"/>
      <c r="AH482" s="72"/>
      <c r="AI482" s="72"/>
      <c r="AJ482" s="72"/>
      <c r="AK482" s="72"/>
      <c r="AL482" s="72"/>
      <c r="AM482" s="72"/>
    </row>
    <row r="483" customHeight="1" spans="1:39">
      <c r="A483" s="67" t="s">
        <v>17442</v>
      </c>
      <c r="B483" s="67" t="s">
        <v>16511</v>
      </c>
      <c r="C483" s="67" t="s">
        <v>17443</v>
      </c>
      <c r="D483" s="67" t="s">
        <v>16404</v>
      </c>
      <c r="E483" s="67"/>
      <c r="F483" s="68">
        <v>20</v>
      </c>
      <c r="G483" s="69">
        <v>1</v>
      </c>
      <c r="H483" s="70">
        <f>SUMIFS(VENTAS[Cantidad],VENTAS[Código del producto Vendido],STOCK[[#This Row],[Code]])</f>
        <v>0</v>
      </c>
      <c r="I483" s="70">
        <f>STOCK[[#This Row],[Entradas]]-STOCK[[#This Row],[Salidas]]</f>
        <v>1</v>
      </c>
      <c r="J483" s="68">
        <f>STOCK[[#This Row],[Precio Final]]*10%</f>
        <v>2</v>
      </c>
      <c r="K483" s="71">
        <v>9</v>
      </c>
      <c r="L483" s="72">
        <v>0</v>
      </c>
      <c r="M483" s="72">
        <f>STOCK[[#This Row],[Costo Unitario (USD)]]+STOCK[[#This Row],[Costo Envío (USD)]]+STOCK[[#This Row],[Comisión 10%]]</f>
        <v>11</v>
      </c>
      <c r="N483" s="72">
        <f t="shared" si="20"/>
        <v>16.5</v>
      </c>
      <c r="O483" s="72">
        <f t="shared" si="21"/>
        <v>20</v>
      </c>
      <c r="P483" s="72">
        <f>STOCK[[#This Row],[Precio Final]]-STOCK[[#This Row],[Costo total]]</f>
        <v>9</v>
      </c>
      <c r="Q483" s="72">
        <f>STOCK[[#This Row],[Ganancia Unitaria]]*STOCK[[#This Row],[Salidas]]</f>
        <v>0</v>
      </c>
      <c r="R483" s="67"/>
      <c r="S483" s="67"/>
      <c r="T483" s="72"/>
      <c r="U483" s="72"/>
      <c r="V483" s="73"/>
      <c r="W483" s="67"/>
      <c r="X483" s="67"/>
      <c r="Y483" s="67"/>
      <c r="Z483" s="67"/>
      <c r="AA483" s="67"/>
      <c r="AB483" s="68"/>
      <c r="AC483" s="69"/>
      <c r="AD483" s="70"/>
      <c r="AE483" s="70"/>
      <c r="AF483" s="68"/>
      <c r="AG483" s="71"/>
      <c r="AH483" s="72"/>
      <c r="AI483" s="72"/>
      <c r="AJ483" s="72"/>
      <c r="AK483" s="72"/>
      <c r="AL483" s="72"/>
      <c r="AM483" s="72"/>
    </row>
    <row r="484" customHeight="1" spans="1:39">
      <c r="A484" s="67" t="s">
        <v>17444</v>
      </c>
      <c r="B484" s="67" t="s">
        <v>16461</v>
      </c>
      <c r="C484" s="67" t="s">
        <v>17445</v>
      </c>
      <c r="D484" s="67" t="s">
        <v>16396</v>
      </c>
      <c r="E484" s="67"/>
      <c r="F484" s="68">
        <v>30</v>
      </c>
      <c r="G484" s="69">
        <v>1</v>
      </c>
      <c r="H484" s="70">
        <f>SUMIFS(VENTAS[Cantidad],VENTAS[Código del producto Vendido],STOCK[[#This Row],[Code]])</f>
        <v>0</v>
      </c>
      <c r="I484" s="70">
        <f>STOCK[[#This Row],[Entradas]]-STOCK[[#This Row],[Salidas]]</f>
        <v>1</v>
      </c>
      <c r="J484" s="68">
        <f>STOCK[[#This Row],[Precio Final]]*10%</f>
        <v>3</v>
      </c>
      <c r="K484" s="71">
        <v>9</v>
      </c>
      <c r="L484" s="72">
        <v>0</v>
      </c>
      <c r="M484" s="72">
        <f>STOCK[[#This Row],[Costo Unitario (USD)]]+STOCK[[#This Row],[Costo Envío (USD)]]+STOCK[[#This Row],[Comisión 10%]]</f>
        <v>12</v>
      </c>
      <c r="N484" s="72">
        <f t="shared" si="20"/>
        <v>18</v>
      </c>
      <c r="O484" s="72">
        <f t="shared" si="21"/>
        <v>30</v>
      </c>
      <c r="P484" s="72">
        <f>STOCK[[#This Row],[Precio Final]]-STOCK[[#This Row],[Costo total]]</f>
        <v>18</v>
      </c>
      <c r="Q484" s="72">
        <f>STOCK[[#This Row],[Ganancia Unitaria]]*STOCK[[#This Row],[Salidas]]</f>
        <v>0</v>
      </c>
      <c r="R484" s="67"/>
      <c r="S484" s="67"/>
      <c r="T484" s="72"/>
      <c r="U484" s="72"/>
      <c r="V484" s="73"/>
      <c r="W484" s="67"/>
      <c r="X484" s="67"/>
      <c r="Y484" s="67"/>
      <c r="Z484" s="67"/>
      <c r="AA484" s="67"/>
      <c r="AB484" s="68"/>
      <c r="AC484" s="69"/>
      <c r="AD484" s="70"/>
      <c r="AE484" s="70"/>
      <c r="AF484" s="68"/>
      <c r="AG484" s="71"/>
      <c r="AH484" s="72"/>
      <c r="AI484" s="72"/>
      <c r="AJ484" s="72"/>
      <c r="AK484" s="72"/>
      <c r="AL484" s="72"/>
      <c r="AM484" s="72"/>
    </row>
    <row r="485" customHeight="1" spans="1:39">
      <c r="A485" s="67" t="s">
        <v>17446</v>
      </c>
      <c r="B485" s="67" t="s">
        <v>16461</v>
      </c>
      <c r="C485" s="67" t="s">
        <v>17447</v>
      </c>
      <c r="D485" s="67" t="s">
        <v>16475</v>
      </c>
      <c r="E485" s="67"/>
      <c r="F485" s="68">
        <v>30</v>
      </c>
      <c r="G485" s="69">
        <v>1</v>
      </c>
      <c r="H485" s="70">
        <f>SUMIFS(VENTAS[Cantidad],VENTAS[Código del producto Vendido],STOCK[[#This Row],[Code]])</f>
        <v>0</v>
      </c>
      <c r="I485" s="70">
        <v>0</v>
      </c>
      <c r="J485" s="68">
        <f>STOCK[[#This Row],[Precio Final]]*10%</f>
        <v>3</v>
      </c>
      <c r="K485" s="71">
        <v>9</v>
      </c>
      <c r="L485" s="72">
        <v>0</v>
      </c>
      <c r="M485" s="72">
        <f>STOCK[[#This Row],[Costo Unitario (USD)]]+STOCK[[#This Row],[Costo Envío (USD)]]+STOCK[[#This Row],[Comisión 10%]]</f>
        <v>12</v>
      </c>
      <c r="N485" s="72">
        <f t="shared" si="20"/>
        <v>18</v>
      </c>
      <c r="O485" s="72">
        <f t="shared" si="21"/>
        <v>30</v>
      </c>
      <c r="P485" s="72">
        <f>STOCK[[#This Row],[Precio Final]]-STOCK[[#This Row],[Costo total]]</f>
        <v>18</v>
      </c>
      <c r="Q485" s="72">
        <f>STOCK[[#This Row],[Ganancia Unitaria]]*STOCK[[#This Row],[Salidas]]</f>
        <v>0</v>
      </c>
      <c r="R485" s="67"/>
      <c r="S485" s="67"/>
      <c r="T485" s="72"/>
      <c r="U485" s="72"/>
      <c r="V485" s="73"/>
      <c r="W485" s="67"/>
      <c r="X485" s="67"/>
      <c r="Y485" s="67"/>
      <c r="Z485" s="67"/>
      <c r="AA485" s="67"/>
      <c r="AB485" s="68"/>
      <c r="AC485" s="69"/>
      <c r="AD485" s="70"/>
      <c r="AE485" s="70"/>
      <c r="AF485" s="68"/>
      <c r="AG485" s="71"/>
      <c r="AH485" s="72"/>
      <c r="AI485" s="72"/>
      <c r="AJ485" s="72"/>
      <c r="AK485" s="72"/>
      <c r="AL485" s="72"/>
      <c r="AM485" s="72"/>
    </row>
    <row r="486" customHeight="1" spans="1:39">
      <c r="A486" s="67" t="s">
        <v>17448</v>
      </c>
      <c r="B486" s="67" t="s">
        <v>16447</v>
      </c>
      <c r="C486" s="67" t="s">
        <v>17449</v>
      </c>
      <c r="D486" s="67" t="s">
        <v>16404</v>
      </c>
      <c r="E486" s="67"/>
      <c r="F486" s="68">
        <v>30</v>
      </c>
      <c r="G486" s="69">
        <v>2</v>
      </c>
      <c r="H486" s="70">
        <f>SUMIFS(VENTAS[Cantidad],VENTAS[Código del producto Vendido],STOCK[[#This Row],[Code]])</f>
        <v>0</v>
      </c>
      <c r="I486" s="70">
        <f>STOCK[[#This Row],[Entradas]]-STOCK[[#This Row],[Salidas]]</f>
        <v>2</v>
      </c>
      <c r="J486" s="68">
        <f>STOCK[[#This Row],[Precio Final]]*10%</f>
        <v>3</v>
      </c>
      <c r="K486" s="71">
        <v>9</v>
      </c>
      <c r="L486" s="72">
        <v>0</v>
      </c>
      <c r="M486" s="72">
        <f>STOCK[[#This Row],[Costo Unitario (USD)]]+STOCK[[#This Row],[Costo Envío (USD)]]+STOCK[[#This Row],[Comisión 10%]]</f>
        <v>12</v>
      </c>
      <c r="N486" s="72">
        <f t="shared" si="20"/>
        <v>18</v>
      </c>
      <c r="O486" s="72">
        <f t="shared" si="21"/>
        <v>30</v>
      </c>
      <c r="P486" s="72">
        <f>STOCK[[#This Row],[Precio Final]]-STOCK[[#This Row],[Costo total]]</f>
        <v>18</v>
      </c>
      <c r="Q486" s="72">
        <f>STOCK[[#This Row],[Ganancia Unitaria]]*STOCK[[#This Row],[Salidas]]</f>
        <v>0</v>
      </c>
      <c r="R486" s="67"/>
      <c r="S486" s="67"/>
      <c r="T486" s="72"/>
      <c r="U486" s="72"/>
      <c r="V486" s="73"/>
      <c r="W486" s="67"/>
      <c r="X486" s="67"/>
      <c r="Y486" s="67"/>
      <c r="Z486" s="67"/>
      <c r="AA486" s="67"/>
      <c r="AB486" s="68"/>
      <c r="AC486" s="69"/>
      <c r="AD486" s="70"/>
      <c r="AE486" s="70"/>
      <c r="AF486" s="68"/>
      <c r="AG486" s="71"/>
      <c r="AH486" s="72"/>
      <c r="AI486" s="72"/>
      <c r="AJ486" s="72"/>
      <c r="AK486" s="72"/>
      <c r="AL486" s="72"/>
      <c r="AM486" s="72"/>
    </row>
    <row r="487" customHeight="1" spans="1:39">
      <c r="A487" s="67" t="s">
        <v>17450</v>
      </c>
      <c r="B487" s="67" t="s">
        <v>16522</v>
      </c>
      <c r="C487" s="67" t="s">
        <v>17451</v>
      </c>
      <c r="D487" s="67" t="s">
        <v>16404</v>
      </c>
      <c r="E487" s="67"/>
      <c r="F487" s="68">
        <v>30</v>
      </c>
      <c r="G487" s="69">
        <v>1</v>
      </c>
      <c r="H487" s="70">
        <f>SUMIFS(VENTAS[Cantidad],VENTAS[Código del producto Vendido],STOCK[[#This Row],[Code]])</f>
        <v>0</v>
      </c>
      <c r="I487" s="70">
        <f>STOCK[[#This Row],[Entradas]]-STOCK[[#This Row],[Salidas]]</f>
        <v>1</v>
      </c>
      <c r="J487" s="68">
        <f>STOCK[[#This Row],[Precio Final]]*10%</f>
        <v>3</v>
      </c>
      <c r="K487" s="71">
        <v>9</v>
      </c>
      <c r="L487" s="72">
        <v>0</v>
      </c>
      <c r="M487" s="72">
        <f>STOCK[[#This Row],[Costo Unitario (USD)]]+STOCK[[#This Row],[Costo Envío (USD)]]+STOCK[[#This Row],[Comisión 10%]]</f>
        <v>12</v>
      </c>
      <c r="N487" s="72">
        <f t="shared" si="20"/>
        <v>18</v>
      </c>
      <c r="O487" s="72">
        <f t="shared" si="21"/>
        <v>30</v>
      </c>
      <c r="P487" s="72">
        <f>STOCK[[#This Row],[Precio Final]]-STOCK[[#This Row],[Costo total]]</f>
        <v>18</v>
      </c>
      <c r="Q487" s="72">
        <f>STOCK[[#This Row],[Ganancia Unitaria]]*STOCK[[#This Row],[Salidas]]</f>
        <v>0</v>
      </c>
      <c r="R487" s="67"/>
      <c r="S487" s="67"/>
      <c r="T487" s="72"/>
      <c r="U487" s="72"/>
      <c r="V487" s="73"/>
      <c r="W487" s="67"/>
      <c r="X487" s="67"/>
      <c r="Y487" s="67"/>
      <c r="Z487" s="67"/>
      <c r="AA487" s="67"/>
      <c r="AB487" s="68"/>
      <c r="AC487" s="69"/>
      <c r="AD487" s="70"/>
      <c r="AE487" s="70"/>
      <c r="AF487" s="68"/>
      <c r="AG487" s="71"/>
      <c r="AH487" s="72"/>
      <c r="AI487" s="72"/>
      <c r="AJ487" s="72"/>
      <c r="AK487" s="72"/>
      <c r="AL487" s="72"/>
      <c r="AM487" s="72"/>
    </row>
    <row r="488" customHeight="1" spans="1:39">
      <c r="A488" s="67" t="s">
        <v>17452</v>
      </c>
      <c r="B488" s="67" t="s">
        <v>16447</v>
      </c>
      <c r="C488" s="67" t="s">
        <v>17399</v>
      </c>
      <c r="D488" s="67" t="s">
        <v>16404</v>
      </c>
      <c r="E488" s="67"/>
      <c r="F488" s="68">
        <v>30</v>
      </c>
      <c r="G488" s="69">
        <v>0</v>
      </c>
      <c r="H488" s="70">
        <f>SUMIFS(VENTAS[Cantidad],VENTAS[Código del producto Vendido],STOCK[[#This Row],[Code]])</f>
        <v>0</v>
      </c>
      <c r="I488" s="70">
        <f>STOCK[[#This Row],[Entradas]]-STOCK[[#This Row],[Salidas]]</f>
        <v>0</v>
      </c>
      <c r="J488" s="68">
        <f>STOCK[[#This Row],[Precio Final]]*10%</f>
        <v>3</v>
      </c>
      <c r="K488" s="71">
        <v>9</v>
      </c>
      <c r="L488" s="72">
        <v>0</v>
      </c>
      <c r="M488" s="72">
        <f>STOCK[[#This Row],[Costo Unitario (USD)]]+STOCK[[#This Row],[Costo Envío (USD)]]+STOCK[[#This Row],[Comisión 10%]]</f>
        <v>12</v>
      </c>
      <c r="N488" s="72">
        <f t="shared" si="20"/>
        <v>18</v>
      </c>
      <c r="O488" s="72">
        <f t="shared" si="21"/>
        <v>30</v>
      </c>
      <c r="P488" s="72">
        <f>STOCK[[#This Row],[Precio Final]]-STOCK[[#This Row],[Costo total]]</f>
        <v>18</v>
      </c>
      <c r="Q488" s="72">
        <f>STOCK[[#This Row],[Ganancia Unitaria]]*STOCK[[#This Row],[Salidas]]</f>
        <v>0</v>
      </c>
      <c r="R488" s="67"/>
      <c r="S488" s="67"/>
      <c r="T488" s="72"/>
      <c r="U488" s="72"/>
      <c r="V488" s="73"/>
      <c r="W488" s="67"/>
      <c r="X488" s="67"/>
      <c r="Y488" s="67"/>
      <c r="Z488" s="67"/>
      <c r="AA488" s="67"/>
      <c r="AB488" s="68"/>
      <c r="AC488" s="69"/>
      <c r="AD488" s="70"/>
      <c r="AE488" s="70"/>
      <c r="AF488" s="68"/>
      <c r="AG488" s="71"/>
      <c r="AH488" s="72"/>
      <c r="AI488" s="72"/>
      <c r="AJ488" s="72"/>
      <c r="AK488" s="72"/>
      <c r="AL488" s="72"/>
      <c r="AM488" s="72"/>
    </row>
    <row r="489" customHeight="1" spans="1:39">
      <c r="A489" s="67" t="s">
        <v>17453</v>
      </c>
      <c r="B489" s="67" t="s">
        <v>16541</v>
      </c>
      <c r="C489" s="67" t="s">
        <v>17397</v>
      </c>
      <c r="D489" s="67" t="s">
        <v>16396</v>
      </c>
      <c r="E489" s="67"/>
      <c r="F489" s="68">
        <v>30</v>
      </c>
      <c r="G489" s="69">
        <v>1</v>
      </c>
      <c r="H489" s="70">
        <f>SUMIFS(VENTAS[Cantidad],VENTAS[Código del producto Vendido],STOCK[[#This Row],[Code]])</f>
        <v>0</v>
      </c>
      <c r="I489" s="70">
        <f>STOCK[[#This Row],[Entradas]]-STOCK[[#This Row],[Salidas]]</f>
        <v>1</v>
      </c>
      <c r="J489" s="68">
        <f>STOCK[[#This Row],[Precio Final]]*10%</f>
        <v>3</v>
      </c>
      <c r="K489" s="71">
        <v>9</v>
      </c>
      <c r="L489" s="72">
        <v>0</v>
      </c>
      <c r="M489" s="72">
        <f>STOCK[[#This Row],[Costo Unitario (USD)]]+STOCK[[#This Row],[Costo Envío (USD)]]+STOCK[[#This Row],[Comisión 10%]]</f>
        <v>12</v>
      </c>
      <c r="N489" s="72">
        <f t="shared" si="20"/>
        <v>18</v>
      </c>
      <c r="O489" s="72">
        <f t="shared" si="21"/>
        <v>30</v>
      </c>
      <c r="P489" s="72">
        <f>STOCK[[#This Row],[Precio Final]]-STOCK[[#This Row],[Costo total]]</f>
        <v>18</v>
      </c>
      <c r="Q489" s="72">
        <f>STOCK[[#This Row],[Ganancia Unitaria]]*STOCK[[#This Row],[Salidas]]</f>
        <v>0</v>
      </c>
      <c r="R489" s="67"/>
      <c r="S489" s="67"/>
      <c r="T489" s="72"/>
      <c r="U489" s="72"/>
      <c r="V489" s="73"/>
      <c r="W489" s="67"/>
      <c r="X489" s="67"/>
      <c r="Y489" s="67"/>
      <c r="Z489" s="67"/>
      <c r="AA489" s="67"/>
      <c r="AB489" s="68"/>
      <c r="AC489" s="69"/>
      <c r="AD489" s="70"/>
      <c r="AE489" s="70"/>
      <c r="AF489" s="68"/>
      <c r="AG489" s="71"/>
      <c r="AH489" s="72"/>
      <c r="AI489" s="72"/>
      <c r="AJ489" s="72"/>
      <c r="AK489" s="72"/>
      <c r="AL489" s="72"/>
      <c r="AM489" s="72"/>
    </row>
    <row r="490" customHeight="1" spans="1:39">
      <c r="A490" s="67" t="s">
        <v>17454</v>
      </c>
      <c r="B490" s="67" t="s">
        <v>16522</v>
      </c>
      <c r="C490" s="67" t="s">
        <v>17397</v>
      </c>
      <c r="D490" s="67" t="s">
        <v>16408</v>
      </c>
      <c r="E490" s="67"/>
      <c r="F490" s="68">
        <v>30</v>
      </c>
      <c r="G490" s="69">
        <v>2</v>
      </c>
      <c r="H490" s="70">
        <f>SUMIFS(VENTAS[Cantidad],VENTAS[Código del producto Vendido],STOCK[[#This Row],[Code]])</f>
        <v>1</v>
      </c>
      <c r="I490" s="70">
        <f>STOCK[[#This Row],[Entradas]]-STOCK[[#This Row],[Salidas]]</f>
        <v>1</v>
      </c>
      <c r="J490" s="68">
        <f>STOCK[[#This Row],[Precio Final]]*10%</f>
        <v>3</v>
      </c>
      <c r="K490" s="71">
        <v>9</v>
      </c>
      <c r="L490" s="72">
        <v>0</v>
      </c>
      <c r="M490" s="72">
        <f>STOCK[[#This Row],[Costo Unitario (USD)]]+STOCK[[#This Row],[Costo Envío (USD)]]+STOCK[[#This Row],[Comisión 10%]]</f>
        <v>12</v>
      </c>
      <c r="N490" s="72">
        <f t="shared" si="20"/>
        <v>18</v>
      </c>
      <c r="O490" s="72">
        <f t="shared" si="21"/>
        <v>30</v>
      </c>
      <c r="P490" s="72">
        <f>STOCK[[#This Row],[Precio Final]]-STOCK[[#This Row],[Costo total]]</f>
        <v>18</v>
      </c>
      <c r="Q490" s="72">
        <f>STOCK[[#This Row],[Ganancia Unitaria]]*STOCK[[#This Row],[Salidas]]</f>
        <v>18</v>
      </c>
      <c r="R490" s="67"/>
      <c r="S490" s="67"/>
      <c r="T490" s="72"/>
      <c r="U490" s="72"/>
      <c r="V490" s="73"/>
      <c r="W490" s="67"/>
      <c r="X490" s="67"/>
      <c r="Y490" s="67"/>
      <c r="Z490" s="67"/>
      <c r="AA490" s="67"/>
      <c r="AB490" s="68"/>
      <c r="AC490" s="69"/>
      <c r="AD490" s="70"/>
      <c r="AE490" s="70"/>
      <c r="AF490" s="68"/>
      <c r="AG490" s="71"/>
      <c r="AH490" s="72"/>
      <c r="AI490" s="72"/>
      <c r="AJ490" s="72"/>
      <c r="AK490" s="72"/>
      <c r="AL490" s="72"/>
      <c r="AM490" s="72"/>
    </row>
    <row r="491" customHeight="1" spans="1:39">
      <c r="A491" s="67" t="s">
        <v>17455</v>
      </c>
      <c r="B491" s="67" t="s">
        <v>16511</v>
      </c>
      <c r="C491" s="67" t="s">
        <v>17456</v>
      </c>
      <c r="D491" s="67" t="s">
        <v>16404</v>
      </c>
      <c r="E491" s="67"/>
      <c r="F491" s="68">
        <v>35</v>
      </c>
      <c r="G491" s="69">
        <v>1</v>
      </c>
      <c r="H491" s="70">
        <f>SUMIFS(VENTAS[Cantidad],VENTAS[Código del producto Vendido],STOCK[[#This Row],[Code]])</f>
        <v>1</v>
      </c>
      <c r="I491" s="70">
        <f>STOCK[[#This Row],[Entradas]]-STOCK[[#This Row],[Salidas]]</f>
        <v>0</v>
      </c>
      <c r="J491" s="68">
        <f>STOCK[[#This Row],[Precio Final]]*10%</f>
        <v>3.5</v>
      </c>
      <c r="K491" s="71">
        <v>9</v>
      </c>
      <c r="L491" s="72">
        <v>0</v>
      </c>
      <c r="M491" s="72">
        <f>STOCK[[#This Row],[Costo Unitario (USD)]]+STOCK[[#This Row],[Costo Envío (USD)]]+STOCK[[#This Row],[Comisión 10%]]</f>
        <v>12.5</v>
      </c>
      <c r="N491" s="72">
        <f t="shared" si="20"/>
        <v>18.75</v>
      </c>
      <c r="O491" s="72">
        <f t="shared" si="21"/>
        <v>35</v>
      </c>
      <c r="P491" s="72">
        <f>STOCK[[#This Row],[Precio Final]]-STOCK[[#This Row],[Costo total]]</f>
        <v>22.5</v>
      </c>
      <c r="Q491" s="72">
        <f>STOCK[[#This Row],[Ganancia Unitaria]]*STOCK[[#This Row],[Salidas]]</f>
        <v>22.5</v>
      </c>
      <c r="R491" s="67"/>
      <c r="S491" s="67"/>
      <c r="T491" s="72"/>
      <c r="U491" s="72"/>
      <c r="V491" s="73"/>
      <c r="W491" s="67"/>
      <c r="X491" s="67"/>
      <c r="Y491" s="67"/>
      <c r="Z491" s="67"/>
      <c r="AA491" s="67"/>
      <c r="AB491" s="68"/>
      <c r="AC491" s="69"/>
      <c r="AD491" s="70"/>
      <c r="AE491" s="70"/>
      <c r="AF491" s="68"/>
      <c r="AG491" s="71"/>
      <c r="AH491" s="72"/>
      <c r="AI491" s="72"/>
      <c r="AJ491" s="72"/>
      <c r="AK491" s="72"/>
      <c r="AL491" s="72"/>
      <c r="AM491" s="72"/>
    </row>
    <row r="492" customHeight="1" spans="1:39">
      <c r="A492" s="67" t="s">
        <v>17457</v>
      </c>
      <c r="B492" s="67" t="s">
        <v>16498</v>
      </c>
      <c r="C492" s="67" t="s">
        <v>17458</v>
      </c>
      <c r="D492" s="67" t="s">
        <v>16396</v>
      </c>
      <c r="E492" s="67"/>
      <c r="F492" s="68">
        <v>35</v>
      </c>
      <c r="G492" s="69">
        <v>1</v>
      </c>
      <c r="H492" s="70">
        <f>SUMIFS(VENTAS[Cantidad],VENTAS[Código del producto Vendido],STOCK[[#This Row],[Code]])</f>
        <v>0</v>
      </c>
      <c r="I492" s="70">
        <f>STOCK[[#This Row],[Entradas]]-STOCK[[#This Row],[Salidas]]</f>
        <v>1</v>
      </c>
      <c r="J492" s="68">
        <f>STOCK[[#This Row],[Precio Final]]*10%</f>
        <v>3.5</v>
      </c>
      <c r="K492" s="71">
        <v>9</v>
      </c>
      <c r="L492" s="72">
        <v>0</v>
      </c>
      <c r="M492" s="72">
        <f>STOCK[[#This Row],[Costo Unitario (USD)]]+STOCK[[#This Row],[Costo Envío (USD)]]+STOCK[[#This Row],[Comisión 10%]]</f>
        <v>12.5</v>
      </c>
      <c r="N492" s="72">
        <f t="shared" si="20"/>
        <v>18.75</v>
      </c>
      <c r="O492" s="72">
        <f t="shared" si="21"/>
        <v>35</v>
      </c>
      <c r="P492" s="72">
        <f>STOCK[[#This Row],[Precio Final]]-STOCK[[#This Row],[Costo total]]</f>
        <v>22.5</v>
      </c>
      <c r="Q492" s="72">
        <f>STOCK[[#This Row],[Ganancia Unitaria]]*STOCK[[#This Row],[Salidas]]</f>
        <v>0</v>
      </c>
      <c r="R492" s="67"/>
      <c r="S492" s="67"/>
      <c r="T492" s="72"/>
      <c r="U492" s="72"/>
      <c r="V492" s="73"/>
      <c r="W492" s="67"/>
      <c r="X492" s="67"/>
      <c r="Y492" s="67"/>
      <c r="Z492" s="67"/>
      <c r="AA492" s="67"/>
      <c r="AB492" s="68"/>
      <c r="AC492" s="69"/>
      <c r="AD492" s="70"/>
      <c r="AE492" s="70"/>
      <c r="AF492" s="68"/>
      <c r="AG492" s="71"/>
      <c r="AH492" s="72"/>
      <c r="AI492" s="72"/>
      <c r="AJ492" s="72"/>
      <c r="AK492" s="72"/>
      <c r="AL492" s="72"/>
      <c r="AM492" s="72"/>
    </row>
    <row r="493" customHeight="1" spans="1:39">
      <c r="A493" s="67" t="s">
        <v>17459</v>
      </c>
      <c r="B493" s="67" t="s">
        <v>16461</v>
      </c>
      <c r="C493" s="67" t="s">
        <v>17460</v>
      </c>
      <c r="D493" s="67" t="s">
        <v>16396</v>
      </c>
      <c r="E493" s="67"/>
      <c r="F493" s="68">
        <v>25</v>
      </c>
      <c r="G493" s="69">
        <v>1</v>
      </c>
      <c r="H493" s="70">
        <f>SUMIFS(VENTAS[Cantidad],VENTAS[Código del producto Vendido],STOCK[[#This Row],[Code]])</f>
        <v>0</v>
      </c>
      <c r="I493" s="70">
        <f>STOCK[[#This Row],[Entradas]]-STOCK[[#This Row],[Salidas]]</f>
        <v>1</v>
      </c>
      <c r="J493" s="68">
        <f>STOCK[[#This Row],[Precio Final]]*10%</f>
        <v>2.5</v>
      </c>
      <c r="K493" s="71">
        <v>9</v>
      </c>
      <c r="L493" s="72">
        <v>0</v>
      </c>
      <c r="M493" s="72">
        <f>STOCK[[#This Row],[Costo Unitario (USD)]]+STOCK[[#This Row],[Costo Envío (USD)]]+STOCK[[#This Row],[Comisión 10%]]</f>
        <v>11.5</v>
      </c>
      <c r="N493" s="72">
        <f t="shared" si="20"/>
        <v>17.25</v>
      </c>
      <c r="O493" s="72">
        <f t="shared" si="21"/>
        <v>25</v>
      </c>
      <c r="P493" s="72">
        <f>STOCK[[#This Row],[Precio Final]]-STOCK[[#This Row],[Costo total]]</f>
        <v>13.5</v>
      </c>
      <c r="Q493" s="72">
        <f>STOCK[[#This Row],[Ganancia Unitaria]]*STOCK[[#This Row],[Salidas]]</f>
        <v>0</v>
      </c>
      <c r="R493" s="67"/>
      <c r="S493" s="67"/>
      <c r="T493" s="72"/>
      <c r="U493" s="72"/>
      <c r="V493" s="73"/>
      <c r="W493" s="67"/>
      <c r="X493" s="67"/>
      <c r="Y493" s="67"/>
      <c r="Z493" s="67"/>
      <c r="AA493" s="67"/>
      <c r="AB493" s="68"/>
      <c r="AC493" s="69"/>
      <c r="AD493" s="70"/>
      <c r="AE493" s="70"/>
      <c r="AF493" s="68"/>
      <c r="AG493" s="71"/>
      <c r="AH493" s="72"/>
      <c r="AI493" s="72"/>
      <c r="AJ493" s="72"/>
      <c r="AK493" s="72"/>
      <c r="AL493" s="72"/>
      <c r="AM493" s="72"/>
    </row>
    <row r="494" customHeight="1" spans="1:39">
      <c r="A494" s="67" t="s">
        <v>17461</v>
      </c>
      <c r="B494" s="67" t="s">
        <v>16511</v>
      </c>
      <c r="C494" s="67" t="s">
        <v>17462</v>
      </c>
      <c r="D494" s="67" t="s">
        <v>16404</v>
      </c>
      <c r="E494" s="67"/>
      <c r="F494" s="68">
        <v>25</v>
      </c>
      <c r="G494" s="69">
        <v>1</v>
      </c>
      <c r="H494" s="70">
        <f>SUMIFS(VENTAS[Cantidad],VENTAS[Código del producto Vendido],STOCK[[#This Row],[Code]])</f>
        <v>0</v>
      </c>
      <c r="I494" s="70">
        <f>STOCK[[#This Row],[Entradas]]-STOCK[[#This Row],[Salidas]]</f>
        <v>1</v>
      </c>
      <c r="J494" s="68">
        <f>STOCK[[#This Row],[Precio Final]]*10%</f>
        <v>2.5</v>
      </c>
      <c r="K494" s="71">
        <v>9</v>
      </c>
      <c r="L494" s="72">
        <v>0</v>
      </c>
      <c r="M494" s="72">
        <f>STOCK[[#This Row],[Costo Unitario (USD)]]+STOCK[[#This Row],[Costo Envío (USD)]]+STOCK[[#This Row],[Comisión 10%]]</f>
        <v>11.5</v>
      </c>
      <c r="N494" s="72">
        <f t="shared" si="20"/>
        <v>17.25</v>
      </c>
      <c r="O494" s="72">
        <f t="shared" si="21"/>
        <v>25</v>
      </c>
      <c r="P494" s="72">
        <f>STOCK[[#This Row],[Precio Final]]-STOCK[[#This Row],[Costo total]]</f>
        <v>13.5</v>
      </c>
      <c r="Q494" s="72">
        <f>STOCK[[#This Row],[Ganancia Unitaria]]*STOCK[[#This Row],[Salidas]]</f>
        <v>0</v>
      </c>
      <c r="R494" s="67"/>
      <c r="S494" s="67"/>
      <c r="T494" s="72"/>
      <c r="U494" s="72"/>
      <c r="V494" s="73"/>
      <c r="W494" s="67"/>
      <c r="X494" s="67"/>
      <c r="Y494" s="67"/>
      <c r="Z494" s="67"/>
      <c r="AA494" s="67"/>
      <c r="AB494" s="68"/>
      <c r="AC494" s="69"/>
      <c r="AD494" s="70"/>
      <c r="AE494" s="70"/>
      <c r="AF494" s="68"/>
      <c r="AG494" s="71"/>
      <c r="AH494" s="72"/>
      <c r="AI494" s="72"/>
      <c r="AJ494" s="72"/>
      <c r="AK494" s="72"/>
      <c r="AL494" s="72"/>
      <c r="AM494" s="72"/>
    </row>
    <row r="495" customHeight="1" spans="1:39">
      <c r="A495" s="67" t="s">
        <v>17463</v>
      </c>
      <c r="B495" s="67" t="s">
        <v>16461</v>
      </c>
      <c r="C495" s="67" t="s">
        <v>17464</v>
      </c>
      <c r="D495" s="67" t="s">
        <v>16475</v>
      </c>
      <c r="E495" s="67"/>
      <c r="F495" s="68">
        <v>35</v>
      </c>
      <c r="G495" s="69">
        <v>1</v>
      </c>
      <c r="H495" s="70">
        <f>SUMIFS(VENTAS[Cantidad],VENTAS[Código del producto Vendido],STOCK[[#This Row],[Code]])</f>
        <v>0</v>
      </c>
      <c r="I495" s="70">
        <f>STOCK[[#This Row],[Entradas]]-STOCK[[#This Row],[Salidas]]</f>
        <v>1</v>
      </c>
      <c r="J495" s="68">
        <f>STOCK[[#This Row],[Precio Final]]*10%</f>
        <v>3.5</v>
      </c>
      <c r="K495" s="71">
        <v>9</v>
      </c>
      <c r="L495" s="72">
        <v>0</v>
      </c>
      <c r="M495" s="72">
        <f>STOCK[[#This Row],[Costo Unitario (USD)]]+STOCK[[#This Row],[Costo Envío (USD)]]+STOCK[[#This Row],[Comisión 10%]]</f>
        <v>12.5</v>
      </c>
      <c r="N495" s="72">
        <f t="shared" si="20"/>
        <v>18.75</v>
      </c>
      <c r="O495" s="72">
        <f t="shared" si="21"/>
        <v>35</v>
      </c>
      <c r="P495" s="72">
        <f>STOCK[[#This Row],[Precio Final]]-STOCK[[#This Row],[Costo total]]</f>
        <v>22.5</v>
      </c>
      <c r="Q495" s="72">
        <f>STOCK[[#This Row],[Ganancia Unitaria]]*STOCK[[#This Row],[Salidas]]</f>
        <v>0</v>
      </c>
      <c r="R495" s="67"/>
      <c r="S495" s="67"/>
      <c r="T495" s="72"/>
      <c r="U495" s="72"/>
      <c r="V495" s="73"/>
      <c r="W495" s="67"/>
      <c r="X495" s="67"/>
      <c r="Y495" s="67"/>
      <c r="Z495" s="67"/>
      <c r="AA495" s="67"/>
      <c r="AB495" s="68"/>
      <c r="AC495" s="69"/>
      <c r="AD495" s="70"/>
      <c r="AE495" s="70"/>
      <c r="AF495" s="68"/>
      <c r="AG495" s="71"/>
      <c r="AH495" s="72"/>
      <c r="AI495" s="72"/>
      <c r="AJ495" s="72"/>
      <c r="AK495" s="72"/>
      <c r="AL495" s="72"/>
      <c r="AM495" s="72"/>
    </row>
    <row r="496" customHeight="1" spans="1:39">
      <c r="A496" s="67" t="s">
        <v>17465</v>
      </c>
      <c r="B496" s="67" t="s">
        <v>16461</v>
      </c>
      <c r="C496" s="67" t="s">
        <v>17443</v>
      </c>
      <c r="D496" s="67" t="s">
        <v>16475</v>
      </c>
      <c r="E496" s="67"/>
      <c r="F496" s="68">
        <v>30</v>
      </c>
      <c r="G496" s="69">
        <v>1</v>
      </c>
      <c r="H496" s="70">
        <f>SUMIFS(VENTAS[Cantidad],VENTAS[Código del producto Vendido],STOCK[[#This Row],[Code]])</f>
        <v>0</v>
      </c>
      <c r="I496" s="70">
        <f>STOCK[[#This Row],[Entradas]]-STOCK[[#This Row],[Salidas]]</f>
        <v>1</v>
      </c>
      <c r="J496" s="68">
        <f>STOCK[[#This Row],[Precio Final]]*10%</f>
        <v>3</v>
      </c>
      <c r="K496" s="71">
        <v>9</v>
      </c>
      <c r="L496" s="72">
        <v>0</v>
      </c>
      <c r="M496" s="72">
        <f>STOCK[[#This Row],[Costo Unitario (USD)]]+STOCK[[#This Row],[Costo Envío (USD)]]+STOCK[[#This Row],[Comisión 10%]]</f>
        <v>12</v>
      </c>
      <c r="N496" s="72">
        <f t="shared" si="20"/>
        <v>18</v>
      </c>
      <c r="O496" s="72">
        <f t="shared" si="21"/>
        <v>30</v>
      </c>
      <c r="P496" s="72">
        <f>STOCK[[#This Row],[Precio Final]]-STOCK[[#This Row],[Costo total]]</f>
        <v>18</v>
      </c>
      <c r="Q496" s="72">
        <f>STOCK[[#This Row],[Ganancia Unitaria]]*STOCK[[#This Row],[Salidas]]</f>
        <v>0</v>
      </c>
      <c r="R496" s="67"/>
      <c r="S496" s="67"/>
      <c r="T496" s="72"/>
      <c r="U496" s="72"/>
      <c r="V496" s="73"/>
      <c r="W496" s="67"/>
      <c r="X496" s="67"/>
      <c r="Y496" s="67"/>
      <c r="Z496" s="67"/>
      <c r="AA496" s="67"/>
      <c r="AB496" s="68"/>
      <c r="AC496" s="69"/>
      <c r="AD496" s="70"/>
      <c r="AE496" s="70"/>
      <c r="AF496" s="68"/>
      <c r="AG496" s="71"/>
      <c r="AH496" s="72"/>
      <c r="AI496" s="72"/>
      <c r="AJ496" s="72"/>
      <c r="AK496" s="72"/>
      <c r="AL496" s="72"/>
      <c r="AM496" s="72"/>
    </row>
    <row r="497" customHeight="1" spans="1:39">
      <c r="A497" s="67" t="s">
        <v>17466</v>
      </c>
      <c r="B497" s="67" t="s">
        <v>16461</v>
      </c>
      <c r="C497" s="67" t="s">
        <v>17419</v>
      </c>
      <c r="D497" s="67" t="s">
        <v>16396</v>
      </c>
      <c r="E497" s="67"/>
      <c r="F497" s="68">
        <v>25</v>
      </c>
      <c r="G497" s="69">
        <v>1</v>
      </c>
      <c r="H497" s="70">
        <f>SUMIFS(VENTAS[Cantidad],VENTAS[Código del producto Vendido],STOCK[[#This Row],[Code]])</f>
        <v>0</v>
      </c>
      <c r="I497" s="70">
        <f>STOCK[[#This Row],[Entradas]]-STOCK[[#This Row],[Salidas]]</f>
        <v>1</v>
      </c>
      <c r="J497" s="68">
        <f>STOCK[[#This Row],[Precio Final]]*10%</f>
        <v>2.5</v>
      </c>
      <c r="K497" s="71">
        <v>9</v>
      </c>
      <c r="L497" s="72">
        <v>0</v>
      </c>
      <c r="M497" s="72">
        <f>STOCK[[#This Row],[Costo Unitario (USD)]]+STOCK[[#This Row],[Costo Envío (USD)]]+STOCK[[#This Row],[Comisión 10%]]</f>
        <v>11.5</v>
      </c>
      <c r="N497" s="72">
        <f t="shared" si="20"/>
        <v>17.25</v>
      </c>
      <c r="O497" s="72">
        <f t="shared" si="21"/>
        <v>25</v>
      </c>
      <c r="P497" s="72">
        <f>STOCK[[#This Row],[Precio Final]]-STOCK[[#This Row],[Costo total]]</f>
        <v>13.5</v>
      </c>
      <c r="Q497" s="72">
        <f>STOCK[[#This Row],[Ganancia Unitaria]]*STOCK[[#This Row],[Salidas]]</f>
        <v>0</v>
      </c>
      <c r="R497" s="67"/>
      <c r="S497" s="67"/>
      <c r="T497" s="72"/>
      <c r="U497" s="72"/>
      <c r="V497" s="73"/>
      <c r="W497" s="67"/>
      <c r="X497" s="67"/>
      <c r="Y497" s="67"/>
      <c r="Z497" s="67"/>
      <c r="AA497" s="67"/>
      <c r="AB497" s="68"/>
      <c r="AC497" s="69"/>
      <c r="AD497" s="70"/>
      <c r="AE497" s="70"/>
      <c r="AF497" s="68"/>
      <c r="AG497" s="71"/>
      <c r="AH497" s="72"/>
      <c r="AI497" s="72"/>
      <c r="AJ497" s="72"/>
      <c r="AK497" s="72"/>
      <c r="AL497" s="72"/>
      <c r="AM497" s="72"/>
    </row>
    <row r="498" customHeight="1" spans="1:39">
      <c r="A498" s="67" t="s">
        <v>17467</v>
      </c>
      <c r="B498" s="67" t="s">
        <v>16461</v>
      </c>
      <c r="C498" s="67" t="s">
        <v>17468</v>
      </c>
      <c r="D498" s="67" t="s">
        <v>16396</v>
      </c>
      <c r="E498" s="67"/>
      <c r="F498" s="68">
        <v>20</v>
      </c>
      <c r="G498" s="69">
        <v>1</v>
      </c>
      <c r="H498" s="70">
        <f>SUMIFS(VENTAS[Cantidad],VENTAS[Código del producto Vendido],STOCK[[#This Row],[Code]])</f>
        <v>0</v>
      </c>
      <c r="I498" s="70">
        <f>STOCK[[#This Row],[Entradas]]-STOCK[[#This Row],[Salidas]]</f>
        <v>1</v>
      </c>
      <c r="J498" s="68">
        <f>STOCK[[#This Row],[Precio Final]]*10%</f>
        <v>2</v>
      </c>
      <c r="K498" s="71">
        <v>9</v>
      </c>
      <c r="L498" s="72">
        <v>0</v>
      </c>
      <c r="M498" s="72">
        <f>STOCK[[#This Row],[Costo Unitario (USD)]]+STOCK[[#This Row],[Costo Envío (USD)]]+STOCK[[#This Row],[Comisión 10%]]</f>
        <v>11</v>
      </c>
      <c r="N498" s="72">
        <f t="shared" si="20"/>
        <v>16.5</v>
      </c>
      <c r="O498" s="72">
        <f t="shared" si="21"/>
        <v>20</v>
      </c>
      <c r="P498" s="72">
        <f>STOCK[[#This Row],[Precio Final]]-STOCK[[#This Row],[Costo total]]</f>
        <v>9</v>
      </c>
      <c r="Q498" s="72">
        <f>STOCK[[#This Row],[Ganancia Unitaria]]*STOCK[[#This Row],[Salidas]]</f>
        <v>0</v>
      </c>
      <c r="R498" s="67"/>
      <c r="S498" s="67"/>
      <c r="T498" s="72"/>
      <c r="U498" s="72"/>
      <c r="V498" s="73"/>
      <c r="W498" s="67"/>
      <c r="X498" s="67"/>
      <c r="Y498" s="67"/>
      <c r="Z498" s="67"/>
      <c r="AA498" s="67"/>
      <c r="AB498" s="68"/>
      <c r="AC498" s="69"/>
      <c r="AD498" s="70"/>
      <c r="AE498" s="70"/>
      <c r="AF498" s="68"/>
      <c r="AG498" s="71"/>
      <c r="AH498" s="72"/>
      <c r="AI498" s="72"/>
      <c r="AJ498" s="72"/>
      <c r="AK498" s="72"/>
      <c r="AL498" s="72"/>
      <c r="AM498" s="72"/>
    </row>
    <row r="499" customHeight="1" spans="1:39">
      <c r="A499" s="67" t="s">
        <v>17469</v>
      </c>
      <c r="B499" s="67" t="s">
        <v>16461</v>
      </c>
      <c r="C499" s="67" t="s">
        <v>17470</v>
      </c>
      <c r="D499" s="67" t="s">
        <v>16396</v>
      </c>
      <c r="E499" s="67"/>
      <c r="F499" s="68">
        <v>30</v>
      </c>
      <c r="G499" s="69">
        <v>1</v>
      </c>
      <c r="H499" s="70">
        <f>SUMIFS(VENTAS[Cantidad],VENTAS[Código del producto Vendido],STOCK[[#This Row],[Code]])</f>
        <v>1</v>
      </c>
      <c r="I499" s="70">
        <f>STOCK[[#This Row],[Entradas]]-STOCK[[#This Row],[Salidas]]</f>
        <v>0</v>
      </c>
      <c r="J499" s="68">
        <f>STOCK[[#This Row],[Precio Final]]*10%</f>
        <v>3</v>
      </c>
      <c r="K499" s="71">
        <v>9</v>
      </c>
      <c r="L499" s="72">
        <v>0</v>
      </c>
      <c r="M499" s="72">
        <f>STOCK[[#This Row],[Costo Unitario (USD)]]+STOCK[[#This Row],[Costo Envío (USD)]]+STOCK[[#This Row],[Comisión 10%]]</f>
        <v>12</v>
      </c>
      <c r="N499" s="72">
        <f t="shared" si="20"/>
        <v>18</v>
      </c>
      <c r="O499" s="72">
        <f t="shared" si="21"/>
        <v>30</v>
      </c>
      <c r="P499" s="72">
        <f>STOCK[[#This Row],[Precio Final]]-STOCK[[#This Row],[Costo total]]</f>
        <v>18</v>
      </c>
      <c r="Q499" s="72">
        <f>STOCK[[#This Row],[Ganancia Unitaria]]*STOCK[[#This Row],[Salidas]]</f>
        <v>18</v>
      </c>
      <c r="R499" s="67"/>
      <c r="S499" s="67"/>
      <c r="T499" s="72"/>
      <c r="U499" s="72"/>
      <c r="V499" s="73"/>
      <c r="W499" s="67"/>
      <c r="X499" s="67"/>
      <c r="Y499" s="67"/>
      <c r="Z499" s="67"/>
      <c r="AA499" s="67"/>
      <c r="AB499" s="68"/>
      <c r="AC499" s="69"/>
      <c r="AD499" s="70"/>
      <c r="AE499" s="70"/>
      <c r="AF499" s="68"/>
      <c r="AG499" s="71"/>
      <c r="AH499" s="72"/>
      <c r="AI499" s="72"/>
      <c r="AJ499" s="72"/>
      <c r="AK499" s="72"/>
      <c r="AL499" s="72"/>
      <c r="AM499" s="72"/>
    </row>
    <row r="500" customHeight="1" spans="1:39">
      <c r="A500" s="67" t="s">
        <v>17471</v>
      </c>
      <c r="B500" s="67" t="s">
        <v>16480</v>
      </c>
      <c r="C500" s="67" t="s">
        <v>17472</v>
      </c>
      <c r="D500" s="67" t="s">
        <v>16459</v>
      </c>
      <c r="E500" s="67"/>
      <c r="F500" s="68">
        <v>22</v>
      </c>
      <c r="G500" s="69">
        <v>3</v>
      </c>
      <c r="H500" s="70">
        <f>SUMIFS(VENTAS[Cantidad],VENTAS[Código del producto Vendido],STOCK[[#This Row],[Code]])</f>
        <v>0</v>
      </c>
      <c r="I500" s="70">
        <f>STOCK[[#This Row],[Entradas]]-STOCK[[#This Row],[Salidas]]</f>
        <v>3</v>
      </c>
      <c r="J500" s="68">
        <f>STOCK[[#This Row],[Precio Final]]*10%</f>
        <v>2.2</v>
      </c>
      <c r="K500" s="71">
        <v>6.75</v>
      </c>
      <c r="L500" s="72">
        <v>5</v>
      </c>
      <c r="M500" s="72">
        <f>STOCK[[#This Row],[Costo Unitario (USD)]]+STOCK[[#This Row],[Costo Envío (USD)]]+STOCK[[#This Row],[Comisión 10%]]</f>
        <v>13.95</v>
      </c>
      <c r="N500" s="72">
        <f t="shared" ref="N500:N563" si="22">M500*1.5</f>
        <v>20.925</v>
      </c>
      <c r="O500" s="72">
        <f t="shared" ref="O500:O535" si="23">F500</f>
        <v>22</v>
      </c>
      <c r="P500" s="72">
        <f>STOCK[[#This Row],[Precio Final]]-STOCK[[#This Row],[Costo total]]</f>
        <v>8.05</v>
      </c>
      <c r="Q500" s="72">
        <f>STOCK[[#This Row],[Ganancia Unitaria]]*STOCK[[#This Row],[Salidas]]</f>
        <v>0</v>
      </c>
      <c r="R500" s="67"/>
      <c r="S500" s="67"/>
      <c r="T500" s="72"/>
      <c r="U500" s="72"/>
      <c r="V500" s="73"/>
      <c r="W500" s="67"/>
      <c r="X500" s="67"/>
      <c r="Y500" s="67"/>
      <c r="Z500" s="67"/>
      <c r="AA500" s="67"/>
      <c r="AB500" s="68"/>
      <c r="AC500" s="69"/>
      <c r="AD500" s="70"/>
      <c r="AE500" s="70"/>
      <c r="AF500" s="68"/>
      <c r="AG500" s="71"/>
      <c r="AH500" s="72"/>
      <c r="AI500" s="72"/>
      <c r="AJ500" s="72"/>
      <c r="AK500" s="72"/>
      <c r="AL500" s="72"/>
      <c r="AM500" s="72"/>
    </row>
    <row r="501" customHeight="1" spans="1:39">
      <c r="A501" s="67" t="s">
        <v>17473</v>
      </c>
      <c r="B501" s="67" t="s">
        <v>16480</v>
      </c>
      <c r="C501" s="67" t="s">
        <v>17472</v>
      </c>
      <c r="D501" s="67" t="s">
        <v>16456</v>
      </c>
      <c r="E501" s="67"/>
      <c r="F501" s="68">
        <v>22</v>
      </c>
      <c r="G501" s="69">
        <v>3</v>
      </c>
      <c r="H501" s="70">
        <f>SUMIFS(VENTAS[Cantidad],VENTAS[Código del producto Vendido],STOCK[[#This Row],[Code]])</f>
        <v>2</v>
      </c>
      <c r="I501" s="70">
        <f>STOCK[[#This Row],[Entradas]]-STOCK[[#This Row],[Salidas]]</f>
        <v>1</v>
      </c>
      <c r="J501" s="68">
        <f>STOCK[[#This Row],[Precio Final]]*10%</f>
        <v>2.2</v>
      </c>
      <c r="K501" s="71">
        <v>6.75</v>
      </c>
      <c r="L501" s="72">
        <v>5</v>
      </c>
      <c r="M501" s="72">
        <f>STOCK[[#This Row],[Costo Unitario (USD)]]+STOCK[[#This Row],[Costo Envío (USD)]]+STOCK[[#This Row],[Comisión 10%]]</f>
        <v>13.95</v>
      </c>
      <c r="N501" s="72">
        <f t="shared" si="22"/>
        <v>20.925</v>
      </c>
      <c r="O501" s="72">
        <f t="shared" si="23"/>
        <v>22</v>
      </c>
      <c r="P501" s="72">
        <f>STOCK[[#This Row],[Precio Final]]-STOCK[[#This Row],[Costo total]]</f>
        <v>8.05</v>
      </c>
      <c r="Q501" s="72">
        <f>STOCK[[#This Row],[Ganancia Unitaria]]*STOCK[[#This Row],[Salidas]]</f>
        <v>16.1</v>
      </c>
      <c r="R501" s="67"/>
      <c r="S501" s="67"/>
      <c r="T501" s="72"/>
      <c r="U501" s="72"/>
      <c r="V501" s="73"/>
      <c r="W501" s="67"/>
      <c r="X501" s="67"/>
      <c r="Y501" s="67"/>
      <c r="Z501" s="67"/>
      <c r="AA501" s="67"/>
      <c r="AB501" s="68"/>
      <c r="AC501" s="69"/>
      <c r="AD501" s="70"/>
      <c r="AE501" s="70"/>
      <c r="AF501" s="68"/>
      <c r="AG501" s="71"/>
      <c r="AH501" s="72"/>
      <c r="AI501" s="72"/>
      <c r="AJ501" s="72"/>
      <c r="AK501" s="72"/>
      <c r="AL501" s="72"/>
      <c r="AM501" s="72"/>
    </row>
    <row r="502" customHeight="1" spans="1:39">
      <c r="A502" s="67" t="s">
        <v>17474</v>
      </c>
      <c r="B502" s="67" t="s">
        <v>16480</v>
      </c>
      <c r="C502" s="67" t="s">
        <v>17472</v>
      </c>
      <c r="D502" s="67" t="s">
        <v>16703</v>
      </c>
      <c r="E502" s="67"/>
      <c r="F502" s="68">
        <v>22</v>
      </c>
      <c r="G502" s="69">
        <v>3</v>
      </c>
      <c r="H502" s="70">
        <f>SUMIFS(VENTAS[Cantidad],VENTAS[Código del producto Vendido],STOCK[[#This Row],[Code]])</f>
        <v>1</v>
      </c>
      <c r="I502" s="70">
        <f>STOCK[[#This Row],[Entradas]]-STOCK[[#This Row],[Salidas]]</f>
        <v>2</v>
      </c>
      <c r="J502" s="68">
        <f>STOCK[[#This Row],[Precio Final]]*10%</f>
        <v>2.2</v>
      </c>
      <c r="K502" s="71">
        <v>6.75</v>
      </c>
      <c r="L502" s="72">
        <v>5</v>
      </c>
      <c r="M502" s="72">
        <f>STOCK[[#This Row],[Costo Unitario (USD)]]+STOCK[[#This Row],[Costo Envío (USD)]]+STOCK[[#This Row],[Comisión 10%]]</f>
        <v>13.95</v>
      </c>
      <c r="N502" s="72">
        <f t="shared" si="22"/>
        <v>20.925</v>
      </c>
      <c r="O502" s="72">
        <f t="shared" si="23"/>
        <v>22</v>
      </c>
      <c r="P502" s="72">
        <f>STOCK[[#This Row],[Precio Final]]-STOCK[[#This Row],[Costo total]]</f>
        <v>8.05</v>
      </c>
      <c r="Q502" s="72">
        <f>STOCK[[#This Row],[Ganancia Unitaria]]*STOCK[[#This Row],[Salidas]]</f>
        <v>8.05</v>
      </c>
      <c r="R502" s="67"/>
      <c r="S502" s="67"/>
      <c r="T502" s="72"/>
      <c r="U502" s="72"/>
      <c r="V502" s="73"/>
      <c r="W502" s="67"/>
      <c r="X502" s="67"/>
      <c r="Y502" s="67"/>
      <c r="Z502" s="67"/>
      <c r="AA502" s="67"/>
      <c r="AB502" s="68"/>
      <c r="AC502" s="69"/>
      <c r="AD502" s="70"/>
      <c r="AE502" s="70"/>
      <c r="AF502" s="68"/>
      <c r="AG502" s="71"/>
      <c r="AH502" s="72"/>
      <c r="AI502" s="72"/>
      <c r="AJ502" s="72"/>
      <c r="AK502" s="72"/>
      <c r="AL502" s="72"/>
      <c r="AM502" s="72"/>
    </row>
    <row r="503" customHeight="1" spans="1:39">
      <c r="A503" s="67" t="s">
        <v>17475</v>
      </c>
      <c r="B503" s="67" t="s">
        <v>16480</v>
      </c>
      <c r="C503" s="67" t="s">
        <v>17472</v>
      </c>
      <c r="D503" s="67" t="s">
        <v>17476</v>
      </c>
      <c r="E503" s="67"/>
      <c r="F503" s="68">
        <v>22</v>
      </c>
      <c r="G503" s="69">
        <v>3</v>
      </c>
      <c r="H503" s="70">
        <f>SUMIFS(VENTAS[Cantidad],VENTAS[Código del producto Vendido],STOCK[[#This Row],[Code]])</f>
        <v>2</v>
      </c>
      <c r="I503" s="70">
        <f>STOCK[[#This Row],[Entradas]]-STOCK[[#This Row],[Salidas]]</f>
        <v>1</v>
      </c>
      <c r="J503" s="68">
        <f>STOCK[[#This Row],[Precio Final]]*10%</f>
        <v>2.2</v>
      </c>
      <c r="K503" s="71">
        <v>6.75</v>
      </c>
      <c r="L503" s="72">
        <v>5</v>
      </c>
      <c r="M503" s="72">
        <f>STOCK[[#This Row],[Costo Unitario (USD)]]+STOCK[[#This Row],[Costo Envío (USD)]]+STOCK[[#This Row],[Comisión 10%]]</f>
        <v>13.95</v>
      </c>
      <c r="N503" s="72">
        <f t="shared" si="22"/>
        <v>20.925</v>
      </c>
      <c r="O503" s="72">
        <f t="shared" si="23"/>
        <v>22</v>
      </c>
      <c r="P503" s="72">
        <f>STOCK[[#This Row],[Precio Final]]-STOCK[[#This Row],[Costo total]]</f>
        <v>8.05</v>
      </c>
      <c r="Q503" s="72">
        <f>STOCK[[#This Row],[Ganancia Unitaria]]*STOCK[[#This Row],[Salidas]]</f>
        <v>16.1</v>
      </c>
      <c r="R503" s="67"/>
      <c r="S503" s="67"/>
      <c r="T503" s="72"/>
      <c r="U503" s="72"/>
      <c r="V503" s="73"/>
      <c r="W503" s="67"/>
      <c r="X503" s="67"/>
      <c r="Y503" s="67"/>
      <c r="Z503" s="67"/>
      <c r="AA503" s="67"/>
      <c r="AB503" s="68"/>
      <c r="AC503" s="69"/>
      <c r="AD503" s="70"/>
      <c r="AE503" s="70"/>
      <c r="AF503" s="68"/>
      <c r="AG503" s="71"/>
      <c r="AH503" s="72"/>
      <c r="AI503" s="72"/>
      <c r="AJ503" s="72"/>
      <c r="AK503" s="72"/>
      <c r="AL503" s="72"/>
      <c r="AM503" s="72"/>
    </row>
    <row r="504" customHeight="1" spans="1:39">
      <c r="A504" s="67" t="s">
        <v>17477</v>
      </c>
      <c r="B504" s="67" t="s">
        <v>16480</v>
      </c>
      <c r="C504" s="67" t="s">
        <v>17472</v>
      </c>
      <c r="D504" s="67" t="s">
        <v>16693</v>
      </c>
      <c r="E504" s="67"/>
      <c r="F504" s="68">
        <v>22</v>
      </c>
      <c r="G504" s="69">
        <v>2</v>
      </c>
      <c r="H504" s="70">
        <f>SUMIFS(VENTAS[Cantidad],VENTAS[Código del producto Vendido],STOCK[[#This Row],[Code]])</f>
        <v>1</v>
      </c>
      <c r="I504" s="70">
        <f>STOCK[[#This Row],[Entradas]]-STOCK[[#This Row],[Salidas]]</f>
        <v>1</v>
      </c>
      <c r="J504" s="68">
        <f>STOCK[[#This Row],[Precio Final]]*10%</f>
        <v>2.2</v>
      </c>
      <c r="K504" s="71">
        <v>6.75</v>
      </c>
      <c r="L504" s="72">
        <v>5</v>
      </c>
      <c r="M504" s="72">
        <f>STOCK[[#This Row],[Costo Unitario (USD)]]+STOCK[[#This Row],[Costo Envío (USD)]]+STOCK[[#This Row],[Comisión 10%]]</f>
        <v>13.95</v>
      </c>
      <c r="N504" s="72">
        <f t="shared" si="22"/>
        <v>20.925</v>
      </c>
      <c r="O504" s="72">
        <f t="shared" si="23"/>
        <v>22</v>
      </c>
      <c r="P504" s="72">
        <f>STOCK[[#This Row],[Precio Final]]-STOCK[[#This Row],[Costo total]]</f>
        <v>8.05</v>
      </c>
      <c r="Q504" s="72">
        <f>STOCK[[#This Row],[Ganancia Unitaria]]*STOCK[[#This Row],[Salidas]]</f>
        <v>8.05</v>
      </c>
      <c r="R504" s="67"/>
      <c r="S504" s="67"/>
      <c r="T504" s="72"/>
      <c r="U504" s="72"/>
      <c r="V504" s="73"/>
      <c r="W504" s="67"/>
      <c r="X504" s="67"/>
      <c r="Y504" s="67"/>
      <c r="Z504" s="67"/>
      <c r="AA504" s="67"/>
      <c r="AB504" s="68"/>
      <c r="AC504" s="69"/>
      <c r="AD504" s="70"/>
      <c r="AE504" s="70"/>
      <c r="AF504" s="68"/>
      <c r="AG504" s="71"/>
      <c r="AH504" s="72"/>
      <c r="AI504" s="72"/>
      <c r="AJ504" s="72"/>
      <c r="AK504" s="72"/>
      <c r="AL504" s="72"/>
      <c r="AM504" s="72"/>
    </row>
    <row r="505" customHeight="1" spans="1:39">
      <c r="A505" s="67" t="s">
        <v>17478</v>
      </c>
      <c r="B505" s="67" t="s">
        <v>16480</v>
      </c>
      <c r="C505" s="67" t="s">
        <v>17479</v>
      </c>
      <c r="D505" s="67" t="s">
        <v>16459</v>
      </c>
      <c r="E505" s="67"/>
      <c r="F505" s="68">
        <v>29</v>
      </c>
      <c r="G505" s="69">
        <v>3</v>
      </c>
      <c r="H505" s="70">
        <f>SUMIFS(VENTAS[Cantidad],VENTAS[Código del producto Vendido],STOCK[[#This Row],[Code]])</f>
        <v>1</v>
      </c>
      <c r="I505" s="70">
        <f>STOCK[[#This Row],[Entradas]]-STOCK[[#This Row],[Salidas]]</f>
        <v>2</v>
      </c>
      <c r="J505" s="68">
        <f>STOCK[[#This Row],[Precio Final]]*10%</f>
        <v>2.9</v>
      </c>
      <c r="K505" s="71">
        <v>11.25</v>
      </c>
      <c r="L505" s="72">
        <v>5</v>
      </c>
      <c r="M505" s="72">
        <f>STOCK[[#This Row],[Costo Unitario (USD)]]+STOCK[[#This Row],[Costo Envío (USD)]]+STOCK[[#This Row],[Comisión 10%]]</f>
        <v>19.15</v>
      </c>
      <c r="N505" s="72">
        <f t="shared" si="22"/>
        <v>28.725</v>
      </c>
      <c r="O505" s="72">
        <f t="shared" si="23"/>
        <v>29</v>
      </c>
      <c r="P505" s="72">
        <f>STOCK[[#This Row],[Precio Final]]-STOCK[[#This Row],[Costo total]]</f>
        <v>9.85</v>
      </c>
      <c r="Q505" s="72">
        <f>STOCK[[#This Row],[Ganancia Unitaria]]*STOCK[[#This Row],[Salidas]]</f>
        <v>9.85</v>
      </c>
      <c r="R505" s="67"/>
      <c r="S505" s="67"/>
      <c r="T505" s="72"/>
      <c r="U505" s="72"/>
      <c r="V505" s="73"/>
      <c r="W505" s="67"/>
      <c r="X505" s="67"/>
      <c r="Y505" s="67"/>
      <c r="Z505" s="67"/>
      <c r="AA505" s="67"/>
      <c r="AB505" s="68"/>
      <c r="AC505" s="69"/>
      <c r="AD505" s="70"/>
      <c r="AE505" s="70"/>
      <c r="AF505" s="68"/>
      <c r="AG505" s="71"/>
      <c r="AH505" s="72"/>
      <c r="AI505" s="72"/>
      <c r="AJ505" s="72"/>
      <c r="AK505" s="72"/>
      <c r="AL505" s="72"/>
      <c r="AM505" s="72"/>
    </row>
    <row r="506" customHeight="1" spans="1:39">
      <c r="A506" s="67" t="s">
        <v>17480</v>
      </c>
      <c r="B506" s="67" t="s">
        <v>16480</v>
      </c>
      <c r="C506" s="67" t="s">
        <v>17479</v>
      </c>
      <c r="D506" s="67" t="s">
        <v>16456</v>
      </c>
      <c r="E506" s="67"/>
      <c r="F506" s="68">
        <v>29</v>
      </c>
      <c r="G506" s="69">
        <v>3</v>
      </c>
      <c r="H506" s="70">
        <f>SUMIFS(VENTAS[Cantidad],VENTAS[Código del producto Vendido],STOCK[[#This Row],[Code]])</f>
        <v>0</v>
      </c>
      <c r="I506" s="70">
        <f>STOCK[[#This Row],[Entradas]]-STOCK[[#This Row],[Salidas]]</f>
        <v>3</v>
      </c>
      <c r="J506" s="68">
        <f>STOCK[[#This Row],[Precio Final]]*10%</f>
        <v>2.9</v>
      </c>
      <c r="K506" s="71">
        <v>11.25</v>
      </c>
      <c r="L506" s="72">
        <v>5</v>
      </c>
      <c r="M506" s="72">
        <f>STOCK[[#This Row],[Costo Unitario (USD)]]+STOCK[[#This Row],[Costo Envío (USD)]]+STOCK[[#This Row],[Comisión 10%]]</f>
        <v>19.15</v>
      </c>
      <c r="N506" s="72">
        <f t="shared" si="22"/>
        <v>28.725</v>
      </c>
      <c r="O506" s="72">
        <f t="shared" si="23"/>
        <v>29</v>
      </c>
      <c r="P506" s="72">
        <f>STOCK[[#This Row],[Precio Final]]-STOCK[[#This Row],[Costo total]]</f>
        <v>9.85</v>
      </c>
      <c r="Q506" s="72">
        <f>STOCK[[#This Row],[Ganancia Unitaria]]*STOCK[[#This Row],[Salidas]]</f>
        <v>0</v>
      </c>
      <c r="R506" s="67"/>
      <c r="S506" s="67"/>
      <c r="T506" s="72"/>
      <c r="U506" s="72"/>
      <c r="V506" s="73"/>
      <c r="W506" s="67"/>
      <c r="X506" s="67"/>
      <c r="Y506" s="67"/>
      <c r="Z506" s="67"/>
      <c r="AA506" s="67"/>
      <c r="AB506" s="68"/>
      <c r="AC506" s="69"/>
      <c r="AD506" s="70"/>
      <c r="AE506" s="70"/>
      <c r="AF506" s="68"/>
      <c r="AG506" s="71"/>
      <c r="AH506" s="72"/>
      <c r="AI506" s="72"/>
      <c r="AJ506" s="72"/>
      <c r="AK506" s="72"/>
      <c r="AL506" s="72"/>
      <c r="AM506" s="72"/>
    </row>
    <row r="507" customHeight="1" spans="1:39">
      <c r="A507" s="67" t="s">
        <v>17481</v>
      </c>
      <c r="B507" s="67" t="s">
        <v>16480</v>
      </c>
      <c r="C507" s="67" t="s">
        <v>17479</v>
      </c>
      <c r="D507" s="67" t="s">
        <v>16703</v>
      </c>
      <c r="E507" s="67"/>
      <c r="F507" s="68">
        <v>29</v>
      </c>
      <c r="G507" s="69">
        <v>3</v>
      </c>
      <c r="H507" s="70">
        <f>SUMIFS(VENTAS[Cantidad],VENTAS[Código del producto Vendido],STOCK[[#This Row],[Code]])</f>
        <v>1</v>
      </c>
      <c r="I507" s="70">
        <f>STOCK[[#This Row],[Entradas]]-STOCK[[#This Row],[Salidas]]</f>
        <v>2</v>
      </c>
      <c r="J507" s="68">
        <f>STOCK[[#This Row],[Precio Final]]*10%</f>
        <v>2.9</v>
      </c>
      <c r="K507" s="71">
        <v>11.25</v>
      </c>
      <c r="L507" s="72">
        <v>5</v>
      </c>
      <c r="M507" s="72">
        <f>STOCK[[#This Row],[Costo Unitario (USD)]]+STOCK[[#This Row],[Costo Envío (USD)]]+STOCK[[#This Row],[Comisión 10%]]</f>
        <v>19.15</v>
      </c>
      <c r="N507" s="72">
        <f t="shared" si="22"/>
        <v>28.725</v>
      </c>
      <c r="O507" s="72">
        <f t="shared" si="23"/>
        <v>29</v>
      </c>
      <c r="P507" s="72">
        <f>STOCK[[#This Row],[Precio Final]]-STOCK[[#This Row],[Costo total]]</f>
        <v>9.85</v>
      </c>
      <c r="Q507" s="72">
        <f>STOCK[[#This Row],[Ganancia Unitaria]]*STOCK[[#This Row],[Salidas]]</f>
        <v>9.85</v>
      </c>
      <c r="R507" s="67"/>
      <c r="S507" s="67"/>
      <c r="T507" s="72"/>
      <c r="U507" s="72"/>
      <c r="V507" s="73"/>
      <c r="W507" s="67"/>
      <c r="X507" s="67"/>
      <c r="Y507" s="67"/>
      <c r="Z507" s="67"/>
      <c r="AA507" s="67"/>
      <c r="AB507" s="68"/>
      <c r="AC507" s="69"/>
      <c r="AD507" s="70"/>
      <c r="AE507" s="70"/>
      <c r="AF507" s="68"/>
      <c r="AG507" s="71"/>
      <c r="AH507" s="72"/>
      <c r="AI507" s="72"/>
      <c r="AJ507" s="72"/>
      <c r="AK507" s="72"/>
      <c r="AL507" s="72"/>
      <c r="AM507" s="72"/>
    </row>
    <row r="508" customHeight="1" spans="1:39">
      <c r="A508" s="67" t="s">
        <v>17482</v>
      </c>
      <c r="B508" s="67" t="s">
        <v>16480</v>
      </c>
      <c r="C508" s="67" t="s">
        <v>17479</v>
      </c>
      <c r="D508" s="67" t="s">
        <v>17476</v>
      </c>
      <c r="E508" s="67"/>
      <c r="F508" s="68">
        <v>29</v>
      </c>
      <c r="G508" s="69">
        <v>4</v>
      </c>
      <c r="H508" s="70">
        <f>SUMIFS(VENTAS[Cantidad],VENTAS[Código del producto Vendido],STOCK[[#This Row],[Code]])</f>
        <v>1</v>
      </c>
      <c r="I508" s="70">
        <f>STOCK[[#This Row],[Entradas]]-STOCK[[#This Row],[Salidas]]</f>
        <v>3</v>
      </c>
      <c r="J508" s="68">
        <f>STOCK[[#This Row],[Precio Final]]*10%</f>
        <v>2.9</v>
      </c>
      <c r="K508" s="71">
        <v>11.25</v>
      </c>
      <c r="L508" s="72">
        <v>5</v>
      </c>
      <c r="M508" s="72">
        <f>STOCK[[#This Row],[Costo Unitario (USD)]]+STOCK[[#This Row],[Costo Envío (USD)]]+STOCK[[#This Row],[Comisión 10%]]</f>
        <v>19.15</v>
      </c>
      <c r="N508" s="72">
        <f t="shared" si="22"/>
        <v>28.725</v>
      </c>
      <c r="O508" s="72">
        <f t="shared" si="23"/>
        <v>29</v>
      </c>
      <c r="P508" s="72">
        <f>STOCK[[#This Row],[Precio Final]]-STOCK[[#This Row],[Costo total]]</f>
        <v>9.85</v>
      </c>
      <c r="Q508" s="72">
        <f>STOCK[[#This Row],[Ganancia Unitaria]]*STOCK[[#This Row],[Salidas]]</f>
        <v>9.85</v>
      </c>
      <c r="R508" s="67"/>
      <c r="S508" s="67"/>
      <c r="T508" s="72"/>
      <c r="U508" s="72"/>
      <c r="V508" s="73"/>
      <c r="W508" s="67"/>
      <c r="X508" s="67"/>
      <c r="Y508" s="67"/>
      <c r="Z508" s="67"/>
      <c r="AA508" s="67"/>
      <c r="AB508" s="68"/>
      <c r="AC508" s="69"/>
      <c r="AD508" s="70"/>
      <c r="AE508" s="70"/>
      <c r="AF508" s="68"/>
      <c r="AG508" s="71"/>
      <c r="AH508" s="72"/>
      <c r="AI508" s="72"/>
      <c r="AJ508" s="72"/>
      <c r="AK508" s="72"/>
      <c r="AL508" s="72"/>
      <c r="AM508" s="72"/>
    </row>
    <row r="509" customHeight="1" spans="1:39">
      <c r="A509" s="67" t="s">
        <v>17483</v>
      </c>
      <c r="B509" s="67" t="s">
        <v>16480</v>
      </c>
      <c r="C509" s="67" t="s">
        <v>17479</v>
      </c>
      <c r="D509" s="67" t="s">
        <v>16693</v>
      </c>
      <c r="E509" s="67"/>
      <c r="F509" s="68">
        <v>29</v>
      </c>
      <c r="G509" s="69">
        <v>3</v>
      </c>
      <c r="H509" s="70">
        <f>SUMIFS(VENTAS[Cantidad],VENTAS[Código del producto Vendido],STOCK[[#This Row],[Code]])</f>
        <v>1</v>
      </c>
      <c r="I509" s="70">
        <f>STOCK[[#This Row],[Entradas]]-STOCK[[#This Row],[Salidas]]</f>
        <v>2</v>
      </c>
      <c r="J509" s="68">
        <f>STOCK[[#This Row],[Precio Final]]*10%</f>
        <v>2.9</v>
      </c>
      <c r="K509" s="71">
        <v>11.25</v>
      </c>
      <c r="L509" s="72">
        <v>5</v>
      </c>
      <c r="M509" s="72">
        <f>STOCK[[#This Row],[Costo Unitario (USD)]]+STOCK[[#This Row],[Costo Envío (USD)]]+STOCK[[#This Row],[Comisión 10%]]</f>
        <v>19.15</v>
      </c>
      <c r="N509" s="72">
        <f t="shared" si="22"/>
        <v>28.725</v>
      </c>
      <c r="O509" s="72">
        <f t="shared" si="23"/>
        <v>29</v>
      </c>
      <c r="P509" s="72">
        <f>STOCK[[#This Row],[Precio Final]]-STOCK[[#This Row],[Costo total]]</f>
        <v>9.85</v>
      </c>
      <c r="Q509" s="72">
        <f>STOCK[[#This Row],[Ganancia Unitaria]]*STOCK[[#This Row],[Salidas]]</f>
        <v>9.85</v>
      </c>
      <c r="R509" s="67"/>
      <c r="S509" s="67"/>
      <c r="T509" s="72"/>
      <c r="U509" s="72"/>
      <c r="V509" s="73"/>
      <c r="W509" s="67"/>
      <c r="X509" s="67"/>
      <c r="Y509" s="67"/>
      <c r="Z509" s="67"/>
      <c r="AA509" s="67"/>
      <c r="AB509" s="68"/>
      <c r="AC509" s="69"/>
      <c r="AD509" s="70"/>
      <c r="AE509" s="70"/>
      <c r="AF509" s="68"/>
      <c r="AG509" s="71"/>
      <c r="AH509" s="72"/>
      <c r="AI509" s="72"/>
      <c r="AJ509" s="72"/>
      <c r="AK509" s="72"/>
      <c r="AL509" s="72"/>
      <c r="AM509" s="72"/>
    </row>
    <row r="510" customHeight="1" spans="1:39">
      <c r="A510" s="67" t="s">
        <v>17484</v>
      </c>
      <c r="B510" s="67" t="s">
        <v>16480</v>
      </c>
      <c r="C510" s="67" t="s">
        <v>17479</v>
      </c>
      <c r="D510" s="67" t="s">
        <v>16772</v>
      </c>
      <c r="E510" s="67"/>
      <c r="F510" s="68">
        <v>29</v>
      </c>
      <c r="G510" s="69">
        <v>3</v>
      </c>
      <c r="H510" s="70">
        <f>SUMIFS(VENTAS[Cantidad],VENTAS[Código del producto Vendido],STOCK[[#This Row],[Code]])</f>
        <v>1</v>
      </c>
      <c r="I510" s="70">
        <f>STOCK[[#This Row],[Entradas]]-STOCK[[#This Row],[Salidas]]</f>
        <v>2</v>
      </c>
      <c r="J510" s="68">
        <f>STOCK[[#This Row],[Precio Final]]*10%</f>
        <v>2.9</v>
      </c>
      <c r="K510" s="71">
        <v>11.25</v>
      </c>
      <c r="L510" s="72">
        <v>5</v>
      </c>
      <c r="M510" s="72">
        <f>STOCK[[#This Row],[Costo Unitario (USD)]]+STOCK[[#This Row],[Costo Envío (USD)]]+STOCK[[#This Row],[Comisión 10%]]</f>
        <v>19.15</v>
      </c>
      <c r="N510" s="72">
        <f t="shared" si="22"/>
        <v>28.725</v>
      </c>
      <c r="O510" s="72">
        <f t="shared" si="23"/>
        <v>29</v>
      </c>
      <c r="P510" s="72">
        <f>STOCK[[#This Row],[Precio Final]]-STOCK[[#This Row],[Costo total]]</f>
        <v>9.85</v>
      </c>
      <c r="Q510" s="72">
        <f>STOCK[[#This Row],[Ganancia Unitaria]]*STOCK[[#This Row],[Salidas]]</f>
        <v>9.85</v>
      </c>
      <c r="R510" s="67"/>
      <c r="S510" s="67"/>
      <c r="T510" s="72"/>
      <c r="U510" s="72"/>
      <c r="V510" s="73"/>
      <c r="W510" s="67"/>
      <c r="X510" s="67"/>
      <c r="Y510" s="67"/>
      <c r="Z510" s="67"/>
      <c r="AA510" s="67"/>
      <c r="AB510" s="68"/>
      <c r="AC510" s="69"/>
      <c r="AD510" s="70"/>
      <c r="AE510" s="70"/>
      <c r="AF510" s="68"/>
      <c r="AG510" s="71"/>
      <c r="AH510" s="72"/>
      <c r="AI510" s="72"/>
      <c r="AJ510" s="72"/>
      <c r="AK510" s="72"/>
      <c r="AL510" s="72"/>
      <c r="AM510" s="72"/>
    </row>
    <row r="511" customHeight="1" spans="1:39">
      <c r="A511" s="67" t="s">
        <v>17485</v>
      </c>
      <c r="B511" s="67" t="s">
        <v>17486</v>
      </c>
      <c r="C511" s="67" t="s">
        <v>17487</v>
      </c>
      <c r="D511" s="67" t="s">
        <v>17488</v>
      </c>
      <c r="E511" s="67"/>
      <c r="F511" s="68">
        <v>35</v>
      </c>
      <c r="G511" s="69">
        <v>3</v>
      </c>
      <c r="H511" s="70">
        <f>SUMIFS(VENTAS[Cantidad],VENTAS[Código del producto Vendido],STOCK[[#This Row],[Code]])</f>
        <v>1</v>
      </c>
      <c r="I511" s="70">
        <f>STOCK[[#This Row],[Entradas]]-STOCK[[#This Row],[Salidas]]</f>
        <v>2</v>
      </c>
      <c r="J511" s="68">
        <f>STOCK[[#This Row],[Precio Final]]*10%</f>
        <v>3.5</v>
      </c>
      <c r="K511" s="71">
        <v>8.25</v>
      </c>
      <c r="L511" s="72">
        <v>1.8</v>
      </c>
      <c r="M511" s="72">
        <f>STOCK[[#This Row],[Costo Unitario (USD)]]+STOCK[[#This Row],[Costo Envío (USD)]]+STOCK[[#This Row],[Comisión 10%]]</f>
        <v>13.55</v>
      </c>
      <c r="N511" s="72">
        <f t="shared" si="22"/>
        <v>20.325</v>
      </c>
      <c r="O511" s="72">
        <f t="shared" si="23"/>
        <v>35</v>
      </c>
      <c r="P511" s="72">
        <f>STOCK[[#This Row],[Precio Final]]-STOCK[[#This Row],[Costo total]]</f>
        <v>21.45</v>
      </c>
      <c r="Q511" s="72">
        <f>STOCK[[#This Row],[Ganancia Unitaria]]*STOCK[[#This Row],[Salidas]]</f>
        <v>21.45</v>
      </c>
      <c r="R511" s="67"/>
      <c r="S511" s="67"/>
      <c r="T511" s="72"/>
      <c r="U511" s="72"/>
      <c r="V511" s="73">
        <v>30</v>
      </c>
      <c r="W511" s="67"/>
      <c r="X511" s="67"/>
      <c r="Y511" s="67"/>
      <c r="Z511" s="67"/>
      <c r="AA511" s="67"/>
      <c r="AB511" s="68"/>
      <c r="AC511" s="69"/>
      <c r="AD511" s="70"/>
      <c r="AE511" s="70"/>
      <c r="AF511" s="68"/>
      <c r="AG511" s="71"/>
      <c r="AH511" s="72"/>
      <c r="AI511" s="72"/>
      <c r="AJ511" s="72"/>
      <c r="AK511" s="72"/>
      <c r="AL511" s="72"/>
      <c r="AM511" s="72"/>
    </row>
    <row r="512" customHeight="1" spans="1:39">
      <c r="A512" s="67" t="s">
        <v>17489</v>
      </c>
      <c r="B512" s="67" t="s">
        <v>17490</v>
      </c>
      <c r="C512" s="67" t="s">
        <v>17491</v>
      </c>
      <c r="D512" s="67" t="s">
        <v>17488</v>
      </c>
      <c r="E512" s="67"/>
      <c r="F512" s="68">
        <v>35</v>
      </c>
      <c r="G512" s="69">
        <v>3</v>
      </c>
      <c r="H512" s="70">
        <f>SUMIFS(VENTAS[Cantidad],VENTAS[Código del producto Vendido],STOCK[[#This Row],[Code]])</f>
        <v>0</v>
      </c>
      <c r="I512" s="70">
        <f>STOCK[[#This Row],[Entradas]]-STOCK[[#This Row],[Salidas]]</f>
        <v>3</v>
      </c>
      <c r="J512" s="68">
        <f>STOCK[[#This Row],[Precio Final]]*10%</f>
        <v>3.5</v>
      </c>
      <c r="K512" s="71">
        <v>7.5</v>
      </c>
      <c r="L512" s="72">
        <v>1.8</v>
      </c>
      <c r="M512" s="72">
        <f>STOCK[[#This Row],[Costo Unitario (USD)]]+STOCK[[#This Row],[Costo Envío (USD)]]+STOCK[[#This Row],[Comisión 10%]]</f>
        <v>12.8</v>
      </c>
      <c r="N512" s="72">
        <f t="shared" si="22"/>
        <v>19.2</v>
      </c>
      <c r="O512" s="72">
        <f t="shared" si="23"/>
        <v>35</v>
      </c>
      <c r="P512" s="72">
        <f>STOCK[[#This Row],[Precio Final]]-STOCK[[#This Row],[Costo total]]</f>
        <v>22.2</v>
      </c>
      <c r="Q512" s="72">
        <f>STOCK[[#This Row],[Ganancia Unitaria]]*STOCK[[#This Row],[Salidas]]</f>
        <v>0</v>
      </c>
      <c r="R512" s="67"/>
      <c r="S512" s="67"/>
      <c r="T512" s="72"/>
      <c r="U512" s="72"/>
      <c r="V512" s="73">
        <v>30</v>
      </c>
      <c r="W512" s="67"/>
      <c r="X512" s="67"/>
      <c r="Y512" s="67"/>
      <c r="Z512" s="67"/>
      <c r="AA512" s="67"/>
      <c r="AB512" s="68"/>
      <c r="AC512" s="69"/>
      <c r="AD512" s="70"/>
      <c r="AE512" s="70"/>
      <c r="AF512" s="68"/>
      <c r="AG512" s="71"/>
      <c r="AH512" s="72"/>
      <c r="AI512" s="72"/>
      <c r="AJ512" s="72"/>
      <c r="AK512" s="72"/>
      <c r="AL512" s="72"/>
      <c r="AM512" s="72"/>
    </row>
    <row r="513" customHeight="1" spans="1:39">
      <c r="A513" s="67" t="s">
        <v>17492</v>
      </c>
      <c r="B513" s="67" t="s">
        <v>17265</v>
      </c>
      <c r="C513" s="67" t="s">
        <v>17493</v>
      </c>
      <c r="D513" s="67" t="s">
        <v>16914</v>
      </c>
      <c r="E513" s="67"/>
      <c r="F513" s="68">
        <v>35</v>
      </c>
      <c r="G513" s="69">
        <v>2</v>
      </c>
      <c r="H513" s="70">
        <f>SUMIFS(VENTAS[Cantidad],VENTAS[Código del producto Vendido],STOCK[[#This Row],[Code]])</f>
        <v>1</v>
      </c>
      <c r="I513" s="70">
        <f>STOCK[[#This Row],[Entradas]]-STOCK[[#This Row],[Salidas]]</f>
        <v>1</v>
      </c>
      <c r="J513" s="68">
        <f>STOCK[[#This Row],[Precio Final]]*10%</f>
        <v>3.5</v>
      </c>
      <c r="K513" s="71">
        <v>16.5</v>
      </c>
      <c r="L513" s="72">
        <v>1.8</v>
      </c>
      <c r="M513" s="72">
        <f>STOCK[[#This Row],[Costo Unitario (USD)]]+STOCK[[#This Row],[Costo Envío (USD)]]+STOCK[[#This Row],[Comisión 10%]]</f>
        <v>21.8</v>
      </c>
      <c r="N513" s="72">
        <f t="shared" si="22"/>
        <v>32.7</v>
      </c>
      <c r="O513" s="72">
        <f t="shared" si="23"/>
        <v>35</v>
      </c>
      <c r="P513" s="72">
        <f>STOCK[[#This Row],[Precio Final]]-STOCK[[#This Row],[Costo total]]</f>
        <v>13.2</v>
      </c>
      <c r="Q513" s="72">
        <f>STOCK[[#This Row],[Ganancia Unitaria]]*STOCK[[#This Row],[Salidas]]</f>
        <v>13.2</v>
      </c>
      <c r="R513" s="67"/>
      <c r="S513" s="67"/>
      <c r="T513" s="72"/>
      <c r="U513" s="72"/>
      <c r="V513" s="73"/>
      <c r="W513" s="67"/>
      <c r="X513" s="67"/>
      <c r="Y513" s="67"/>
      <c r="Z513" s="67"/>
      <c r="AA513" s="67"/>
      <c r="AB513" s="68"/>
      <c r="AC513" s="69"/>
      <c r="AD513" s="70"/>
      <c r="AE513" s="70"/>
      <c r="AF513" s="68"/>
      <c r="AG513" s="71"/>
      <c r="AH513" s="72"/>
      <c r="AI513" s="72"/>
      <c r="AJ513" s="72"/>
      <c r="AK513" s="72"/>
      <c r="AL513" s="72"/>
      <c r="AM513" s="72"/>
    </row>
    <row r="514" customHeight="1" spans="1:39">
      <c r="A514" s="67" t="s">
        <v>17494</v>
      </c>
      <c r="B514" s="67" t="s">
        <v>16406</v>
      </c>
      <c r="C514" s="67" t="s">
        <v>17493</v>
      </c>
      <c r="D514" s="67" t="s">
        <v>17495</v>
      </c>
      <c r="E514" s="67"/>
      <c r="F514" s="68">
        <v>35</v>
      </c>
      <c r="G514" s="69">
        <v>3</v>
      </c>
      <c r="H514" s="70">
        <f>SUMIFS(VENTAS[Cantidad],VENTAS[Código del producto Vendido],STOCK[[#This Row],[Code]])</f>
        <v>0</v>
      </c>
      <c r="I514" s="70">
        <f>STOCK[[#This Row],[Entradas]]-STOCK[[#This Row],[Salidas]]</f>
        <v>3</v>
      </c>
      <c r="J514" s="68">
        <f>STOCK[[#This Row],[Precio Final]]*10%</f>
        <v>3.5</v>
      </c>
      <c r="K514" s="71">
        <v>16.5</v>
      </c>
      <c r="L514" s="72">
        <v>1.8</v>
      </c>
      <c r="M514" s="72">
        <f>STOCK[[#This Row],[Costo Unitario (USD)]]+STOCK[[#This Row],[Costo Envío (USD)]]+STOCK[[#This Row],[Comisión 10%]]</f>
        <v>21.8</v>
      </c>
      <c r="N514" s="72">
        <f t="shared" si="22"/>
        <v>32.7</v>
      </c>
      <c r="O514" s="72">
        <f t="shared" si="23"/>
        <v>35</v>
      </c>
      <c r="P514" s="72">
        <f>STOCK[[#This Row],[Precio Final]]-STOCK[[#This Row],[Costo total]]</f>
        <v>13.2</v>
      </c>
      <c r="Q514" s="72">
        <f>STOCK[[#This Row],[Ganancia Unitaria]]*STOCK[[#This Row],[Salidas]]</f>
        <v>0</v>
      </c>
      <c r="R514" s="67"/>
      <c r="S514" s="67"/>
      <c r="T514" s="72"/>
      <c r="U514" s="72"/>
      <c r="V514" s="73"/>
      <c r="W514" s="67"/>
      <c r="X514" s="67"/>
      <c r="Y514" s="67"/>
      <c r="Z514" s="67"/>
      <c r="AA514" s="67"/>
      <c r="AB514" s="68"/>
      <c r="AC514" s="69"/>
      <c r="AD514" s="70"/>
      <c r="AE514" s="70"/>
      <c r="AF514" s="68"/>
      <c r="AG514" s="71"/>
      <c r="AH514" s="72"/>
      <c r="AI514" s="72"/>
      <c r="AJ514" s="72"/>
      <c r="AK514" s="72"/>
      <c r="AL514" s="72"/>
      <c r="AM514" s="72"/>
    </row>
    <row r="515" customHeight="1" spans="1:39">
      <c r="A515" s="67" t="s">
        <v>17496</v>
      </c>
      <c r="B515" s="67" t="s">
        <v>17268</v>
      </c>
      <c r="C515" s="67" t="s">
        <v>17497</v>
      </c>
      <c r="D515" s="67" t="s">
        <v>16396</v>
      </c>
      <c r="E515" s="67"/>
      <c r="F515" s="68">
        <v>35</v>
      </c>
      <c r="G515" s="69">
        <v>2</v>
      </c>
      <c r="H515" s="70">
        <f>SUMIFS(VENTAS[Cantidad],VENTAS[Código del producto Vendido],STOCK[[#This Row],[Code]])</f>
        <v>0</v>
      </c>
      <c r="I515" s="70">
        <f>STOCK[[#This Row],[Entradas]]-STOCK[[#This Row],[Salidas]]</f>
        <v>2</v>
      </c>
      <c r="J515" s="68">
        <f>STOCK[[#This Row],[Precio Final]]*10%</f>
        <v>3.5</v>
      </c>
      <c r="K515" s="71">
        <v>14.5</v>
      </c>
      <c r="L515" s="72">
        <v>1.8</v>
      </c>
      <c r="M515" s="72">
        <f>STOCK[[#This Row],[Costo Unitario (USD)]]+STOCK[[#This Row],[Costo Envío (USD)]]+STOCK[[#This Row],[Comisión 10%]]</f>
        <v>19.8</v>
      </c>
      <c r="N515" s="72">
        <f t="shared" si="22"/>
        <v>29.7</v>
      </c>
      <c r="O515" s="72">
        <f t="shared" si="23"/>
        <v>35</v>
      </c>
      <c r="P515" s="72">
        <f>STOCK[[#This Row],[Precio Final]]-STOCK[[#This Row],[Costo total]]</f>
        <v>15.2</v>
      </c>
      <c r="Q515" s="72">
        <f>STOCK[[#This Row],[Ganancia Unitaria]]*STOCK[[#This Row],[Salidas]]</f>
        <v>0</v>
      </c>
      <c r="R515" s="67"/>
      <c r="S515" s="67"/>
      <c r="T515" s="72"/>
      <c r="U515" s="72"/>
      <c r="V515" s="73"/>
      <c r="W515" s="67"/>
      <c r="X515" s="67"/>
      <c r="Y515" s="67"/>
      <c r="Z515" s="67"/>
      <c r="AA515" s="67"/>
      <c r="AB515" s="68"/>
      <c r="AC515" s="69"/>
      <c r="AD515" s="70"/>
      <c r="AE515" s="70"/>
      <c r="AF515" s="68"/>
      <c r="AG515" s="71"/>
      <c r="AH515" s="72"/>
      <c r="AI515" s="72"/>
      <c r="AJ515" s="72"/>
      <c r="AK515" s="72"/>
      <c r="AL515" s="72"/>
      <c r="AM515" s="72"/>
    </row>
    <row r="516" customHeight="1" spans="1:39">
      <c r="A516" s="67" t="s">
        <v>17498</v>
      </c>
      <c r="B516" s="67" t="s">
        <v>16406</v>
      </c>
      <c r="C516" s="67" t="s">
        <v>17499</v>
      </c>
      <c r="D516" s="67" t="s">
        <v>17495</v>
      </c>
      <c r="E516" s="67"/>
      <c r="F516" s="68">
        <v>35</v>
      </c>
      <c r="G516" s="69">
        <v>4</v>
      </c>
      <c r="H516" s="70">
        <f>SUMIFS(VENTAS[Cantidad],VENTAS[Código del producto Vendido],STOCK[[#This Row],[Code]])</f>
        <v>0</v>
      </c>
      <c r="I516" s="70">
        <f>STOCK[[#This Row],[Entradas]]-STOCK[[#This Row],[Salidas]]</f>
        <v>4</v>
      </c>
      <c r="J516" s="68">
        <f>STOCK[[#This Row],[Precio Final]]*10%</f>
        <v>3.5</v>
      </c>
      <c r="K516" s="71">
        <v>7.5</v>
      </c>
      <c r="L516" s="72">
        <v>1.8</v>
      </c>
      <c r="M516" s="72">
        <f>STOCK[[#This Row],[Costo Unitario (USD)]]+STOCK[[#This Row],[Costo Envío (USD)]]+STOCK[[#This Row],[Comisión 10%]]</f>
        <v>12.8</v>
      </c>
      <c r="N516" s="72">
        <f t="shared" si="22"/>
        <v>19.2</v>
      </c>
      <c r="O516" s="72">
        <f t="shared" si="23"/>
        <v>35</v>
      </c>
      <c r="P516" s="72">
        <f>STOCK[[#This Row],[Precio Final]]-STOCK[[#This Row],[Costo total]]</f>
        <v>22.2</v>
      </c>
      <c r="Q516" s="72">
        <f>STOCK[[#This Row],[Ganancia Unitaria]]*STOCK[[#This Row],[Salidas]]</f>
        <v>0</v>
      </c>
      <c r="R516" s="67"/>
      <c r="S516" s="67"/>
      <c r="T516" s="72"/>
      <c r="U516" s="72"/>
      <c r="V516" s="73">
        <v>30</v>
      </c>
      <c r="W516" s="67"/>
      <c r="X516" s="67"/>
      <c r="Y516" s="67"/>
      <c r="Z516" s="67"/>
      <c r="AA516" s="67"/>
      <c r="AB516" s="68"/>
      <c r="AC516" s="69"/>
      <c r="AD516" s="70"/>
      <c r="AE516" s="70"/>
      <c r="AF516" s="68"/>
      <c r="AG516" s="71"/>
      <c r="AH516" s="72"/>
      <c r="AI516" s="72"/>
      <c r="AJ516" s="72"/>
      <c r="AK516" s="72"/>
      <c r="AL516" s="72"/>
      <c r="AM516" s="72"/>
    </row>
    <row r="517" customHeight="1" spans="1:39">
      <c r="A517" s="67" t="s">
        <v>17500</v>
      </c>
      <c r="B517" s="67" t="s">
        <v>16413</v>
      </c>
      <c r="C517" s="67" t="s">
        <v>17491</v>
      </c>
      <c r="D517" s="67" t="s">
        <v>16973</v>
      </c>
      <c r="E517" s="67"/>
      <c r="F517" s="68">
        <v>35</v>
      </c>
      <c r="G517" s="69">
        <v>3</v>
      </c>
      <c r="H517" s="70">
        <f>SUMIFS(VENTAS[Cantidad],VENTAS[Código del producto Vendido],STOCK[[#This Row],[Code]])</f>
        <v>1</v>
      </c>
      <c r="I517" s="70">
        <f>STOCK[[#This Row],[Entradas]]-STOCK[[#This Row],[Salidas]]</f>
        <v>2</v>
      </c>
      <c r="J517" s="68">
        <f>STOCK[[#This Row],[Precio Final]]*10%</f>
        <v>3.5</v>
      </c>
      <c r="K517" s="71">
        <v>7.5</v>
      </c>
      <c r="L517" s="72">
        <v>1.8</v>
      </c>
      <c r="M517" s="72">
        <f>STOCK[[#This Row],[Costo Unitario (USD)]]+STOCK[[#This Row],[Costo Envío (USD)]]+STOCK[[#This Row],[Comisión 10%]]</f>
        <v>12.8</v>
      </c>
      <c r="N517" s="72">
        <f t="shared" si="22"/>
        <v>19.2</v>
      </c>
      <c r="O517" s="72">
        <f t="shared" si="23"/>
        <v>35</v>
      </c>
      <c r="P517" s="72">
        <f>STOCK[[#This Row],[Precio Final]]-STOCK[[#This Row],[Costo total]]</f>
        <v>22.2</v>
      </c>
      <c r="Q517" s="72">
        <f>STOCK[[#This Row],[Ganancia Unitaria]]*STOCK[[#This Row],[Salidas]]</f>
        <v>22.2</v>
      </c>
      <c r="R517" s="67"/>
      <c r="S517" s="67"/>
      <c r="T517" s="72"/>
      <c r="U517" s="72"/>
      <c r="V517" s="73">
        <v>30</v>
      </c>
      <c r="W517" s="67"/>
      <c r="X517" s="67"/>
      <c r="Y517" s="67"/>
      <c r="Z517" s="67"/>
      <c r="AA517" s="67"/>
      <c r="AB517" s="68"/>
      <c r="AC517" s="69"/>
      <c r="AD517" s="70"/>
      <c r="AE517" s="70"/>
      <c r="AF517" s="68"/>
      <c r="AG517" s="71"/>
      <c r="AH517" s="72"/>
      <c r="AI517" s="72"/>
      <c r="AJ517" s="72"/>
      <c r="AK517" s="72"/>
      <c r="AL517" s="72"/>
      <c r="AM517" s="72"/>
    </row>
    <row r="518" customHeight="1" spans="1:39">
      <c r="A518" s="67" t="s">
        <v>17501</v>
      </c>
      <c r="B518" s="67" t="s">
        <v>16406</v>
      </c>
      <c r="C518" s="67" t="s">
        <v>17499</v>
      </c>
      <c r="D518" s="67" t="s">
        <v>17234</v>
      </c>
      <c r="E518" s="67"/>
      <c r="F518" s="68">
        <v>35</v>
      </c>
      <c r="G518" s="69">
        <v>4</v>
      </c>
      <c r="H518" s="70">
        <f>SUMIFS(VENTAS[Cantidad],VENTAS[Código del producto Vendido],STOCK[[#This Row],[Code]])</f>
        <v>0</v>
      </c>
      <c r="I518" s="70">
        <f>STOCK[[#This Row],[Entradas]]-STOCK[[#This Row],[Salidas]]</f>
        <v>4</v>
      </c>
      <c r="J518" s="68">
        <f>STOCK[[#This Row],[Precio Final]]*10%</f>
        <v>3.5</v>
      </c>
      <c r="K518" s="71">
        <v>7.5</v>
      </c>
      <c r="L518" s="72">
        <v>1.8</v>
      </c>
      <c r="M518" s="72">
        <f>STOCK[[#This Row],[Costo Unitario (USD)]]+STOCK[[#This Row],[Costo Envío (USD)]]+STOCK[[#This Row],[Comisión 10%]]</f>
        <v>12.8</v>
      </c>
      <c r="N518" s="72">
        <f t="shared" si="22"/>
        <v>19.2</v>
      </c>
      <c r="O518" s="72">
        <f t="shared" si="23"/>
        <v>35</v>
      </c>
      <c r="P518" s="72">
        <f>STOCK[[#This Row],[Precio Final]]-STOCK[[#This Row],[Costo total]]</f>
        <v>22.2</v>
      </c>
      <c r="Q518" s="72">
        <f>STOCK[[#This Row],[Ganancia Unitaria]]*STOCK[[#This Row],[Salidas]]</f>
        <v>0</v>
      </c>
      <c r="R518" s="67"/>
      <c r="S518" s="67"/>
      <c r="T518" s="72"/>
      <c r="U518" s="72"/>
      <c r="V518" s="73">
        <v>30</v>
      </c>
      <c r="W518" s="67"/>
      <c r="X518" s="67"/>
      <c r="Y518" s="67"/>
      <c r="Z518" s="67"/>
      <c r="AA518" s="67"/>
      <c r="AB518" s="68"/>
      <c r="AC518" s="69"/>
      <c r="AD518" s="70"/>
      <c r="AE518" s="70"/>
      <c r="AF518" s="68"/>
      <c r="AG518" s="71"/>
      <c r="AH518" s="72"/>
      <c r="AI518" s="72"/>
      <c r="AJ518" s="72"/>
      <c r="AK518" s="72"/>
      <c r="AL518" s="72"/>
      <c r="AM518" s="72"/>
    </row>
    <row r="519" customHeight="1" spans="1:39">
      <c r="A519" s="67" t="s">
        <v>17502</v>
      </c>
      <c r="B519" s="67" t="s">
        <v>17503</v>
      </c>
      <c r="C519" s="67" t="s">
        <v>17504</v>
      </c>
      <c r="D519" s="67" t="s">
        <v>17505</v>
      </c>
      <c r="E519" s="67"/>
      <c r="F519" s="68">
        <v>35</v>
      </c>
      <c r="G519" s="69">
        <v>1</v>
      </c>
      <c r="H519" s="70">
        <f>SUMIFS(VENTAS[Cantidad],VENTAS[Código del producto Vendido],STOCK[[#This Row],[Code]])</f>
        <v>0</v>
      </c>
      <c r="I519" s="70">
        <f>STOCK[[#This Row],[Entradas]]-STOCK[[#This Row],[Salidas]]</f>
        <v>1</v>
      </c>
      <c r="J519" s="68">
        <f>STOCK[[#This Row],[Precio Final]]*10%</f>
        <v>3.5</v>
      </c>
      <c r="K519" s="71">
        <v>9</v>
      </c>
      <c r="L519" s="72">
        <v>1.8</v>
      </c>
      <c r="M519" s="72">
        <f>STOCK[[#This Row],[Costo Unitario (USD)]]+STOCK[[#This Row],[Costo Envío (USD)]]+STOCK[[#This Row],[Comisión 10%]]</f>
        <v>14.3</v>
      </c>
      <c r="N519" s="72">
        <f t="shared" si="22"/>
        <v>21.45</v>
      </c>
      <c r="O519" s="72">
        <f t="shared" si="23"/>
        <v>35</v>
      </c>
      <c r="P519" s="72">
        <f>STOCK[[#This Row],[Precio Final]]-STOCK[[#This Row],[Costo total]]</f>
        <v>20.7</v>
      </c>
      <c r="Q519" s="72">
        <f>STOCK[[#This Row],[Ganancia Unitaria]]*STOCK[[#This Row],[Salidas]]</f>
        <v>0</v>
      </c>
      <c r="R519" s="67"/>
      <c r="S519" s="67"/>
      <c r="T519" s="72"/>
      <c r="U519" s="72"/>
      <c r="V519" s="73">
        <v>28</v>
      </c>
      <c r="W519" s="67"/>
      <c r="X519" s="67"/>
      <c r="Y519" s="67"/>
      <c r="Z519" s="67"/>
      <c r="AA519" s="67"/>
      <c r="AB519" s="68"/>
      <c r="AC519" s="69"/>
      <c r="AD519" s="70"/>
      <c r="AE519" s="70"/>
      <c r="AF519" s="68"/>
      <c r="AG519" s="71"/>
      <c r="AH519" s="72"/>
      <c r="AI519" s="72"/>
      <c r="AJ519" s="72"/>
      <c r="AK519" s="72"/>
      <c r="AL519" s="72"/>
      <c r="AM519" s="72"/>
    </row>
    <row r="520" customHeight="1" spans="1:39">
      <c r="A520" s="67" t="s">
        <v>17506</v>
      </c>
      <c r="B520" s="67" t="s">
        <v>16406</v>
      </c>
      <c r="C520" s="67" t="s">
        <v>17507</v>
      </c>
      <c r="D520" s="67" t="s">
        <v>17495</v>
      </c>
      <c r="E520" s="67"/>
      <c r="F520" s="68">
        <v>35</v>
      </c>
      <c r="G520" s="69">
        <v>3</v>
      </c>
      <c r="H520" s="70">
        <f>SUMIFS(VENTAS[Cantidad],VENTAS[Código del producto Vendido],STOCK[[#This Row],[Code]])</f>
        <v>1</v>
      </c>
      <c r="I520" s="70">
        <f>STOCK[[#This Row],[Entradas]]-STOCK[[#This Row],[Salidas]]</f>
        <v>2</v>
      </c>
      <c r="J520" s="68">
        <f>STOCK[[#This Row],[Precio Final]]*10%</f>
        <v>3.5</v>
      </c>
      <c r="K520" s="71">
        <v>13</v>
      </c>
      <c r="L520" s="72">
        <v>1.8</v>
      </c>
      <c r="M520" s="72">
        <f>STOCK[[#This Row],[Costo Unitario (USD)]]+STOCK[[#This Row],[Costo Envío (USD)]]+STOCK[[#This Row],[Comisión 10%]]</f>
        <v>18.3</v>
      </c>
      <c r="N520" s="72">
        <f t="shared" si="22"/>
        <v>27.45</v>
      </c>
      <c r="O520" s="72">
        <f t="shared" si="23"/>
        <v>35</v>
      </c>
      <c r="P520" s="72">
        <f>STOCK[[#This Row],[Precio Final]]-STOCK[[#This Row],[Costo total]]</f>
        <v>16.7</v>
      </c>
      <c r="Q520" s="72">
        <f>STOCK[[#This Row],[Ganancia Unitaria]]*STOCK[[#This Row],[Salidas]]</f>
        <v>16.7</v>
      </c>
      <c r="R520" s="67"/>
      <c r="S520" s="67"/>
      <c r="T520" s="72"/>
      <c r="U520" s="72"/>
      <c r="V520" s="73">
        <v>28</v>
      </c>
      <c r="W520" s="67"/>
      <c r="X520" s="67"/>
      <c r="Y520" s="67"/>
      <c r="Z520" s="67"/>
      <c r="AA520" s="67"/>
      <c r="AB520" s="68"/>
      <c r="AC520" s="69"/>
      <c r="AD520" s="70"/>
      <c r="AE520" s="70"/>
      <c r="AF520" s="68"/>
      <c r="AG520" s="71"/>
      <c r="AH520" s="72"/>
      <c r="AI520" s="72"/>
      <c r="AJ520" s="72"/>
      <c r="AK520" s="72"/>
      <c r="AL520" s="72"/>
      <c r="AM520" s="72"/>
    </row>
    <row r="521" customHeight="1" spans="1:39">
      <c r="A521" s="67" t="s">
        <v>17508</v>
      </c>
      <c r="B521" s="67" t="s">
        <v>16406</v>
      </c>
      <c r="C521" s="67" t="s">
        <v>17507</v>
      </c>
      <c r="D521" s="67" t="s">
        <v>17488</v>
      </c>
      <c r="E521" s="67"/>
      <c r="F521" s="68">
        <v>35</v>
      </c>
      <c r="G521" s="69">
        <v>2</v>
      </c>
      <c r="H521" s="70">
        <f>SUMIFS(VENTAS[Cantidad],VENTAS[Código del producto Vendido],STOCK[[#This Row],[Code]])</f>
        <v>2</v>
      </c>
      <c r="I521" s="70">
        <f>STOCK[[#This Row],[Entradas]]-STOCK[[#This Row],[Salidas]]</f>
        <v>0</v>
      </c>
      <c r="J521" s="68">
        <f>STOCK[[#This Row],[Precio Final]]*10%</f>
        <v>3.5</v>
      </c>
      <c r="K521" s="71">
        <v>13</v>
      </c>
      <c r="L521" s="72">
        <v>1.8</v>
      </c>
      <c r="M521" s="72">
        <f>STOCK[[#This Row],[Costo Unitario (USD)]]+STOCK[[#This Row],[Costo Envío (USD)]]+STOCK[[#This Row],[Comisión 10%]]</f>
        <v>18.3</v>
      </c>
      <c r="N521" s="72">
        <f t="shared" si="22"/>
        <v>27.45</v>
      </c>
      <c r="O521" s="72">
        <f t="shared" si="23"/>
        <v>35</v>
      </c>
      <c r="P521" s="72">
        <f>STOCK[[#This Row],[Precio Final]]-STOCK[[#This Row],[Costo total]]</f>
        <v>16.7</v>
      </c>
      <c r="Q521" s="72">
        <f>STOCK[[#This Row],[Ganancia Unitaria]]*STOCK[[#This Row],[Salidas]]</f>
        <v>33.4</v>
      </c>
      <c r="R521" s="67"/>
      <c r="S521" s="67"/>
      <c r="T521" s="72"/>
      <c r="U521" s="72"/>
      <c r="V521" s="73">
        <v>28</v>
      </c>
      <c r="W521" s="67"/>
      <c r="X521" s="67"/>
      <c r="Y521" s="67"/>
      <c r="Z521" s="67"/>
      <c r="AA521" s="67"/>
      <c r="AB521" s="68"/>
      <c r="AC521" s="69"/>
      <c r="AD521" s="70"/>
      <c r="AE521" s="70"/>
      <c r="AF521" s="68"/>
      <c r="AG521" s="71"/>
      <c r="AH521" s="72"/>
      <c r="AI521" s="72"/>
      <c r="AJ521" s="72"/>
      <c r="AK521" s="72"/>
      <c r="AL521" s="72"/>
      <c r="AM521" s="72"/>
    </row>
    <row r="522" customHeight="1" spans="1:39">
      <c r="A522" s="67" t="s">
        <v>17509</v>
      </c>
      <c r="B522" s="67" t="s">
        <v>17503</v>
      </c>
      <c r="C522" s="67" t="s">
        <v>17510</v>
      </c>
      <c r="D522" s="67" t="s">
        <v>17505</v>
      </c>
      <c r="E522" s="67"/>
      <c r="F522" s="68">
        <v>35</v>
      </c>
      <c r="G522" s="69">
        <v>2</v>
      </c>
      <c r="H522" s="70">
        <f>SUMIFS(VENTAS[Cantidad],VENTAS[Código del producto Vendido],STOCK[[#This Row],[Code]])</f>
        <v>2</v>
      </c>
      <c r="I522" s="70">
        <f>STOCK[[#This Row],[Entradas]]-STOCK[[#This Row],[Salidas]]</f>
        <v>0</v>
      </c>
      <c r="J522" s="68">
        <f>STOCK[[#This Row],[Precio Final]]*10%</f>
        <v>3.5</v>
      </c>
      <c r="K522" s="71">
        <v>8</v>
      </c>
      <c r="L522" s="72">
        <v>1.8</v>
      </c>
      <c r="M522" s="72">
        <f>STOCK[[#This Row],[Costo Unitario (USD)]]+STOCK[[#This Row],[Costo Envío (USD)]]+STOCK[[#This Row],[Comisión 10%]]</f>
        <v>13.3</v>
      </c>
      <c r="N522" s="72">
        <f t="shared" si="22"/>
        <v>19.95</v>
      </c>
      <c r="O522" s="72">
        <f t="shared" si="23"/>
        <v>35</v>
      </c>
      <c r="P522" s="72">
        <f>STOCK[[#This Row],[Precio Final]]-STOCK[[#This Row],[Costo total]]</f>
        <v>21.7</v>
      </c>
      <c r="Q522" s="72">
        <f>STOCK[[#This Row],[Ganancia Unitaria]]*STOCK[[#This Row],[Salidas]]</f>
        <v>43.4</v>
      </c>
      <c r="R522" s="67"/>
      <c r="S522" s="67"/>
      <c r="T522" s="72"/>
      <c r="U522" s="72"/>
      <c r="V522" s="73">
        <v>28</v>
      </c>
      <c r="W522" s="67"/>
      <c r="X522" s="67"/>
      <c r="Y522" s="67"/>
      <c r="Z522" s="67"/>
      <c r="AA522" s="67"/>
      <c r="AB522" s="68"/>
      <c r="AC522" s="69"/>
      <c r="AD522" s="70"/>
      <c r="AE522" s="70"/>
      <c r="AF522" s="68"/>
      <c r="AG522" s="71"/>
      <c r="AH522" s="72"/>
      <c r="AI522" s="72"/>
      <c r="AJ522" s="72"/>
      <c r="AK522" s="72"/>
      <c r="AL522" s="72"/>
      <c r="AM522" s="72"/>
    </row>
    <row r="523" customHeight="1" spans="1:39">
      <c r="A523" s="67" t="s">
        <v>17511</v>
      </c>
      <c r="B523" s="67" t="s">
        <v>17503</v>
      </c>
      <c r="C523" s="67" t="s">
        <v>17491</v>
      </c>
      <c r="D523" s="67" t="s">
        <v>17505</v>
      </c>
      <c r="E523" s="67"/>
      <c r="F523" s="68">
        <v>35</v>
      </c>
      <c r="G523" s="69">
        <v>3</v>
      </c>
      <c r="H523" s="70">
        <f>SUMIFS(VENTAS[Cantidad],VENTAS[Código del producto Vendido],STOCK[[#This Row],[Code]])</f>
        <v>0</v>
      </c>
      <c r="I523" s="70">
        <f>STOCK[[#This Row],[Entradas]]-STOCK[[#This Row],[Salidas]]</f>
        <v>3</v>
      </c>
      <c r="J523" s="68">
        <f>STOCK[[#This Row],[Precio Final]]*10%</f>
        <v>3.5</v>
      </c>
      <c r="K523" s="71">
        <v>7.5</v>
      </c>
      <c r="L523" s="72">
        <v>1.8</v>
      </c>
      <c r="M523" s="72">
        <f>STOCK[[#This Row],[Costo Unitario (USD)]]+STOCK[[#This Row],[Costo Envío (USD)]]+STOCK[[#This Row],[Comisión 10%]]</f>
        <v>12.8</v>
      </c>
      <c r="N523" s="72">
        <f t="shared" si="22"/>
        <v>19.2</v>
      </c>
      <c r="O523" s="72">
        <f t="shared" si="23"/>
        <v>35</v>
      </c>
      <c r="P523" s="72">
        <f>STOCK[[#This Row],[Precio Final]]-STOCK[[#This Row],[Costo total]]</f>
        <v>22.2</v>
      </c>
      <c r="Q523" s="72">
        <f>STOCK[[#This Row],[Ganancia Unitaria]]*STOCK[[#This Row],[Salidas]]</f>
        <v>0</v>
      </c>
      <c r="R523" s="67"/>
      <c r="S523" s="67"/>
      <c r="T523" s="72"/>
      <c r="U523" s="72"/>
      <c r="V523" s="73">
        <v>30</v>
      </c>
      <c r="W523" s="67"/>
      <c r="X523" s="67"/>
      <c r="Y523" s="67"/>
      <c r="Z523" s="67"/>
      <c r="AA523" s="67"/>
      <c r="AB523" s="68"/>
      <c r="AC523" s="69"/>
      <c r="AD523" s="70"/>
      <c r="AE523" s="70"/>
      <c r="AF523" s="68"/>
      <c r="AG523" s="71"/>
      <c r="AH523" s="72"/>
      <c r="AI523" s="72"/>
      <c r="AJ523" s="72"/>
      <c r="AK523" s="72"/>
      <c r="AL523" s="72"/>
      <c r="AM523" s="72"/>
    </row>
    <row r="524" customHeight="1" spans="1:39">
      <c r="A524" s="67" t="s">
        <v>17512</v>
      </c>
      <c r="B524" s="67" t="s">
        <v>16406</v>
      </c>
      <c r="C524" s="67" t="s">
        <v>17513</v>
      </c>
      <c r="D524" s="67" t="s">
        <v>17488</v>
      </c>
      <c r="E524" s="67"/>
      <c r="F524" s="68">
        <v>35</v>
      </c>
      <c r="G524" s="69">
        <v>3</v>
      </c>
      <c r="H524" s="70">
        <f>SUMIFS(VENTAS[Cantidad],VENTAS[Código del producto Vendido],STOCK[[#This Row],[Code]])</f>
        <v>0</v>
      </c>
      <c r="I524" s="70">
        <f>STOCK[[#This Row],[Entradas]]-STOCK[[#This Row],[Salidas]]</f>
        <v>3</v>
      </c>
      <c r="J524" s="68">
        <f>STOCK[[#This Row],[Precio Final]]*10%</f>
        <v>3.5</v>
      </c>
      <c r="K524" s="71">
        <v>10.75</v>
      </c>
      <c r="L524" s="72">
        <v>1.8</v>
      </c>
      <c r="M524" s="72">
        <f>STOCK[[#This Row],[Costo Unitario (USD)]]+STOCK[[#This Row],[Costo Envío (USD)]]+STOCK[[#This Row],[Comisión 10%]]</f>
        <v>16.05</v>
      </c>
      <c r="N524" s="72">
        <f t="shared" si="22"/>
        <v>24.075</v>
      </c>
      <c r="O524" s="72">
        <f t="shared" si="23"/>
        <v>35</v>
      </c>
      <c r="P524" s="72">
        <f>STOCK[[#This Row],[Precio Final]]-STOCK[[#This Row],[Costo total]]</f>
        <v>18.95</v>
      </c>
      <c r="Q524" s="72">
        <f>STOCK[[#This Row],[Ganancia Unitaria]]*STOCK[[#This Row],[Salidas]]</f>
        <v>0</v>
      </c>
      <c r="R524" s="67"/>
      <c r="S524" s="67"/>
      <c r="T524" s="72"/>
      <c r="U524" s="72"/>
      <c r="V524" s="73">
        <v>28</v>
      </c>
      <c r="W524" s="67"/>
      <c r="X524" s="67"/>
      <c r="Y524" s="67"/>
      <c r="Z524" s="67"/>
      <c r="AA524" s="67"/>
      <c r="AB524" s="68"/>
      <c r="AC524" s="69"/>
      <c r="AD524" s="70"/>
      <c r="AE524" s="70"/>
      <c r="AF524" s="68"/>
      <c r="AG524" s="71"/>
      <c r="AH524" s="72"/>
      <c r="AI524" s="72"/>
      <c r="AJ524" s="72"/>
      <c r="AK524" s="72"/>
      <c r="AL524" s="72"/>
      <c r="AM524" s="72"/>
    </row>
    <row r="525" customHeight="1" spans="1:39">
      <c r="A525" s="67" t="s">
        <v>17514</v>
      </c>
      <c r="B525" s="67" t="s">
        <v>16413</v>
      </c>
      <c r="C525" s="67" t="s">
        <v>17513</v>
      </c>
      <c r="D525" s="67" t="s">
        <v>16928</v>
      </c>
      <c r="E525" s="67"/>
      <c r="F525" s="68">
        <v>35</v>
      </c>
      <c r="G525" s="69">
        <v>3</v>
      </c>
      <c r="H525" s="70">
        <f>SUMIFS(VENTAS[Cantidad],VENTAS[Código del producto Vendido],STOCK[[#This Row],[Code]])</f>
        <v>3</v>
      </c>
      <c r="I525" s="70">
        <f>STOCK[[#This Row],[Entradas]]-STOCK[[#This Row],[Salidas]]</f>
        <v>0</v>
      </c>
      <c r="J525" s="68">
        <f>STOCK[[#This Row],[Precio Final]]*10%</f>
        <v>3.5</v>
      </c>
      <c r="K525" s="71">
        <v>10.75</v>
      </c>
      <c r="L525" s="72">
        <v>1.8</v>
      </c>
      <c r="M525" s="72">
        <f>STOCK[[#This Row],[Costo Unitario (USD)]]+STOCK[[#This Row],[Costo Envío (USD)]]+STOCK[[#This Row],[Comisión 10%]]</f>
        <v>16.05</v>
      </c>
      <c r="N525" s="72">
        <f t="shared" si="22"/>
        <v>24.075</v>
      </c>
      <c r="O525" s="72">
        <f t="shared" si="23"/>
        <v>35</v>
      </c>
      <c r="P525" s="72">
        <f>STOCK[[#This Row],[Precio Final]]-STOCK[[#This Row],[Costo total]]</f>
        <v>18.95</v>
      </c>
      <c r="Q525" s="72">
        <f>STOCK[[#This Row],[Ganancia Unitaria]]*STOCK[[#This Row],[Salidas]]</f>
        <v>56.85</v>
      </c>
      <c r="R525" s="67"/>
      <c r="S525" s="67"/>
      <c r="T525" s="72"/>
      <c r="U525" s="72"/>
      <c r="V525" s="73">
        <v>28</v>
      </c>
      <c r="W525" s="67"/>
      <c r="X525" s="67"/>
      <c r="Y525" s="67"/>
      <c r="Z525" s="67"/>
      <c r="AA525" s="67"/>
      <c r="AB525" s="68"/>
      <c r="AC525" s="69"/>
      <c r="AD525" s="70"/>
      <c r="AE525" s="70"/>
      <c r="AF525" s="68"/>
      <c r="AG525" s="71"/>
      <c r="AH525" s="72"/>
      <c r="AI525" s="72"/>
      <c r="AJ525" s="72"/>
      <c r="AK525" s="72"/>
      <c r="AL525" s="72"/>
      <c r="AM525" s="72"/>
    </row>
    <row r="526" customHeight="1" spans="1:39">
      <c r="A526" s="67" t="s">
        <v>17515</v>
      </c>
      <c r="B526" s="67" t="s">
        <v>16406</v>
      </c>
      <c r="C526" s="67" t="s">
        <v>17516</v>
      </c>
      <c r="D526" s="67" t="s">
        <v>17234</v>
      </c>
      <c r="E526" s="67"/>
      <c r="F526" s="68">
        <v>35</v>
      </c>
      <c r="G526" s="69">
        <v>2</v>
      </c>
      <c r="H526" s="70">
        <f>SUMIFS(VENTAS[Cantidad],VENTAS[Código del producto Vendido],STOCK[[#This Row],[Code]])</f>
        <v>2</v>
      </c>
      <c r="I526" s="70">
        <f>STOCK[[#This Row],[Entradas]]-STOCK[[#This Row],[Salidas]]</f>
        <v>0</v>
      </c>
      <c r="J526" s="68">
        <f>STOCK[[#This Row],[Precio Final]]*10%</f>
        <v>3.5</v>
      </c>
      <c r="K526" s="71">
        <v>10.5</v>
      </c>
      <c r="L526" s="72">
        <v>1.8</v>
      </c>
      <c r="M526" s="72">
        <f>STOCK[[#This Row],[Costo Unitario (USD)]]+STOCK[[#This Row],[Costo Envío (USD)]]+STOCK[[#This Row],[Comisión 10%]]</f>
        <v>15.8</v>
      </c>
      <c r="N526" s="72">
        <f t="shared" si="22"/>
        <v>23.7</v>
      </c>
      <c r="O526" s="72">
        <f t="shared" si="23"/>
        <v>35</v>
      </c>
      <c r="P526" s="72">
        <f>STOCK[[#This Row],[Precio Final]]-STOCK[[#This Row],[Costo total]]</f>
        <v>19.2</v>
      </c>
      <c r="Q526" s="72">
        <f>STOCK[[#This Row],[Ganancia Unitaria]]*STOCK[[#This Row],[Salidas]]</f>
        <v>38.4</v>
      </c>
      <c r="R526" s="67"/>
      <c r="S526" s="67"/>
      <c r="T526" s="72"/>
      <c r="U526" s="72"/>
      <c r="V526" s="73">
        <v>28</v>
      </c>
      <c r="W526" s="67"/>
      <c r="X526" s="67"/>
      <c r="Y526" s="67"/>
      <c r="Z526" s="67"/>
      <c r="AA526" s="67"/>
      <c r="AB526" s="68"/>
      <c r="AC526" s="69"/>
      <c r="AD526" s="70"/>
      <c r="AE526" s="70"/>
      <c r="AF526" s="68"/>
      <c r="AG526" s="71"/>
      <c r="AH526" s="72"/>
      <c r="AI526" s="72"/>
      <c r="AJ526" s="72"/>
      <c r="AK526" s="72"/>
      <c r="AL526" s="72"/>
      <c r="AM526" s="72"/>
    </row>
    <row r="527" customHeight="1" spans="1:39">
      <c r="A527" s="67" t="s">
        <v>17517</v>
      </c>
      <c r="B527" s="67" t="s">
        <v>17268</v>
      </c>
      <c r="C527" s="67" t="s">
        <v>17516</v>
      </c>
      <c r="D527" s="67" t="s">
        <v>16973</v>
      </c>
      <c r="E527" s="67"/>
      <c r="F527" s="68">
        <v>35</v>
      </c>
      <c r="G527" s="69">
        <v>1</v>
      </c>
      <c r="H527" s="70">
        <f>SUMIFS(VENTAS[Cantidad],VENTAS[Código del producto Vendido],STOCK[[#This Row],[Code]])</f>
        <v>1</v>
      </c>
      <c r="I527" s="70">
        <f>STOCK[[#This Row],[Entradas]]-STOCK[[#This Row],[Salidas]]</f>
        <v>0</v>
      </c>
      <c r="J527" s="68">
        <f>STOCK[[#This Row],[Precio Final]]*10%</f>
        <v>3.5</v>
      </c>
      <c r="K527" s="71">
        <v>10.5</v>
      </c>
      <c r="L527" s="72">
        <v>1.8</v>
      </c>
      <c r="M527" s="72">
        <f>STOCK[[#This Row],[Costo Unitario (USD)]]+STOCK[[#This Row],[Costo Envío (USD)]]+STOCK[[#This Row],[Comisión 10%]]</f>
        <v>15.8</v>
      </c>
      <c r="N527" s="72">
        <f t="shared" si="22"/>
        <v>23.7</v>
      </c>
      <c r="O527" s="72">
        <f t="shared" si="23"/>
        <v>35</v>
      </c>
      <c r="P527" s="72">
        <f>STOCK[[#This Row],[Precio Final]]-STOCK[[#This Row],[Costo total]]</f>
        <v>19.2</v>
      </c>
      <c r="Q527" s="72">
        <f>STOCK[[#This Row],[Ganancia Unitaria]]*STOCK[[#This Row],[Salidas]]</f>
        <v>19.2</v>
      </c>
      <c r="R527" s="67"/>
      <c r="S527" s="67"/>
      <c r="T527" s="72"/>
      <c r="U527" s="72"/>
      <c r="V527" s="73">
        <v>28</v>
      </c>
      <c r="W527" s="67"/>
      <c r="X527" s="67"/>
      <c r="Y527" s="67"/>
      <c r="Z527" s="67"/>
      <c r="AA527" s="67"/>
      <c r="AB527" s="68"/>
      <c r="AC527" s="69"/>
      <c r="AD527" s="70"/>
      <c r="AE527" s="70"/>
      <c r="AF527" s="68"/>
      <c r="AG527" s="71"/>
      <c r="AH527" s="72"/>
      <c r="AI527" s="72"/>
      <c r="AJ527" s="72"/>
      <c r="AK527" s="72"/>
      <c r="AL527" s="72"/>
      <c r="AM527" s="72"/>
    </row>
    <row r="528" customHeight="1" spans="1:39">
      <c r="A528" s="67" t="s">
        <v>17518</v>
      </c>
      <c r="B528" s="67" t="s">
        <v>16406</v>
      </c>
      <c r="C528" s="67" t="s">
        <v>17493</v>
      </c>
      <c r="D528" s="67" t="s">
        <v>17488</v>
      </c>
      <c r="E528" s="67"/>
      <c r="F528" s="68">
        <v>35</v>
      </c>
      <c r="G528" s="69">
        <v>2</v>
      </c>
      <c r="H528" s="70">
        <f>SUMIFS(VENTAS[Cantidad],VENTAS[Código del producto Vendido],STOCK[[#This Row],[Code]])</f>
        <v>0</v>
      </c>
      <c r="I528" s="70">
        <f>STOCK[[#This Row],[Entradas]]-STOCK[[#This Row],[Salidas]]</f>
        <v>2</v>
      </c>
      <c r="J528" s="68">
        <f>STOCK[[#This Row],[Precio Final]]*10%</f>
        <v>3.5</v>
      </c>
      <c r="K528" s="71">
        <v>16.5</v>
      </c>
      <c r="L528" s="72">
        <v>1.8</v>
      </c>
      <c r="M528" s="72">
        <f>STOCK[[#This Row],[Costo Unitario (USD)]]+STOCK[[#This Row],[Costo Envío (USD)]]+STOCK[[#This Row],[Comisión 10%]]</f>
        <v>21.8</v>
      </c>
      <c r="N528" s="72">
        <f t="shared" si="22"/>
        <v>32.7</v>
      </c>
      <c r="O528" s="72">
        <f t="shared" si="23"/>
        <v>35</v>
      </c>
      <c r="P528" s="72">
        <f>STOCK[[#This Row],[Precio Final]]-STOCK[[#This Row],[Costo total]]</f>
        <v>13.2</v>
      </c>
      <c r="Q528" s="72">
        <f>STOCK[[#This Row],[Ganancia Unitaria]]*STOCK[[#This Row],[Salidas]]</f>
        <v>0</v>
      </c>
      <c r="R528" s="67"/>
      <c r="S528" s="67"/>
      <c r="T528" s="72"/>
      <c r="U528" s="72"/>
      <c r="V528" s="73"/>
      <c r="W528" s="67"/>
      <c r="X528" s="67"/>
      <c r="Y528" s="67"/>
      <c r="Z528" s="67"/>
      <c r="AA528" s="67"/>
      <c r="AB528" s="68"/>
      <c r="AC528" s="69"/>
      <c r="AD528" s="70"/>
      <c r="AE528" s="70"/>
      <c r="AF528" s="68"/>
      <c r="AG528" s="71"/>
      <c r="AH528" s="72"/>
      <c r="AI528" s="72"/>
      <c r="AJ528" s="72"/>
      <c r="AK528" s="72"/>
      <c r="AL528" s="72"/>
      <c r="AM528" s="72"/>
    </row>
    <row r="529" customHeight="1" spans="1:39">
      <c r="A529" s="67" t="s">
        <v>17519</v>
      </c>
      <c r="B529" s="67" t="s">
        <v>17503</v>
      </c>
      <c r="C529" s="67" t="s">
        <v>17513</v>
      </c>
      <c r="D529" s="67" t="s">
        <v>17520</v>
      </c>
      <c r="E529" s="67"/>
      <c r="F529" s="68">
        <v>35</v>
      </c>
      <c r="G529" s="69">
        <v>3</v>
      </c>
      <c r="H529" s="70">
        <f>SUMIFS(VENTAS[Cantidad],VENTAS[Código del producto Vendido],STOCK[[#This Row],[Code]])</f>
        <v>0</v>
      </c>
      <c r="I529" s="70">
        <f>STOCK[[#This Row],[Entradas]]-STOCK[[#This Row],[Salidas]]</f>
        <v>3</v>
      </c>
      <c r="J529" s="68">
        <f>STOCK[[#This Row],[Precio Final]]*10%</f>
        <v>3.5</v>
      </c>
      <c r="K529" s="71">
        <v>10.75</v>
      </c>
      <c r="L529" s="72">
        <v>1.8</v>
      </c>
      <c r="M529" s="72">
        <f>STOCK[[#This Row],[Costo Unitario (USD)]]+STOCK[[#This Row],[Costo Envío (USD)]]+STOCK[[#This Row],[Comisión 10%]]</f>
        <v>16.05</v>
      </c>
      <c r="N529" s="72">
        <f t="shared" si="22"/>
        <v>24.075</v>
      </c>
      <c r="O529" s="72">
        <f t="shared" si="23"/>
        <v>35</v>
      </c>
      <c r="P529" s="72">
        <f>STOCK[[#This Row],[Precio Final]]-STOCK[[#This Row],[Costo total]]</f>
        <v>18.95</v>
      </c>
      <c r="Q529" s="72">
        <f>STOCK[[#This Row],[Ganancia Unitaria]]*STOCK[[#This Row],[Salidas]]</f>
        <v>0</v>
      </c>
      <c r="R529" s="67"/>
      <c r="S529" s="67"/>
      <c r="T529" s="72"/>
      <c r="U529" s="72"/>
      <c r="V529" s="73">
        <v>28</v>
      </c>
      <c r="W529" s="67"/>
      <c r="X529" s="67"/>
      <c r="Y529" s="67"/>
      <c r="Z529" s="67"/>
      <c r="AA529" s="67"/>
      <c r="AB529" s="68"/>
      <c r="AC529" s="69"/>
      <c r="AD529" s="70"/>
      <c r="AE529" s="70"/>
      <c r="AF529" s="68"/>
      <c r="AG529" s="71"/>
      <c r="AH529" s="72"/>
      <c r="AI529" s="72"/>
      <c r="AJ529" s="72"/>
      <c r="AK529" s="72"/>
      <c r="AL529" s="72"/>
      <c r="AM529" s="72"/>
    </row>
    <row r="530" customHeight="1" spans="1:39">
      <c r="A530" s="67" t="s">
        <v>17521</v>
      </c>
      <c r="B530" s="67" t="s">
        <v>16406</v>
      </c>
      <c r="C530" s="67" t="s">
        <v>17522</v>
      </c>
      <c r="D530" s="67" t="s">
        <v>17495</v>
      </c>
      <c r="E530" s="67"/>
      <c r="F530" s="68">
        <v>35</v>
      </c>
      <c r="G530" s="69">
        <v>3</v>
      </c>
      <c r="H530" s="70">
        <f>SUMIFS(VENTAS[Cantidad],VENTAS[Código del producto Vendido],STOCK[[#This Row],[Code]])</f>
        <v>0</v>
      </c>
      <c r="I530" s="70">
        <f>STOCK[[#This Row],[Entradas]]-STOCK[[#This Row],[Salidas]]</f>
        <v>3</v>
      </c>
      <c r="J530" s="68">
        <f>STOCK[[#This Row],[Precio Final]]*10%</f>
        <v>3.5</v>
      </c>
      <c r="K530" s="71">
        <v>8.25</v>
      </c>
      <c r="L530" s="72">
        <v>1.8</v>
      </c>
      <c r="M530" s="72">
        <f>STOCK[[#This Row],[Costo Unitario (USD)]]+STOCK[[#This Row],[Costo Envío (USD)]]+STOCK[[#This Row],[Comisión 10%]]</f>
        <v>13.55</v>
      </c>
      <c r="N530" s="72">
        <f t="shared" si="22"/>
        <v>20.325</v>
      </c>
      <c r="O530" s="72">
        <f t="shared" si="23"/>
        <v>35</v>
      </c>
      <c r="P530" s="72">
        <f>STOCK[[#This Row],[Precio Final]]-STOCK[[#This Row],[Costo total]]</f>
        <v>21.45</v>
      </c>
      <c r="Q530" s="72">
        <f>STOCK[[#This Row],[Ganancia Unitaria]]*STOCK[[#This Row],[Salidas]]</f>
        <v>0</v>
      </c>
      <c r="R530" s="67"/>
      <c r="S530" s="67"/>
      <c r="T530" s="72"/>
      <c r="U530" s="72"/>
      <c r="V530" s="73">
        <v>28</v>
      </c>
      <c r="W530" s="67"/>
      <c r="X530" s="67"/>
      <c r="Y530" s="67"/>
      <c r="Z530" s="67"/>
      <c r="AA530" s="67"/>
      <c r="AB530" s="68"/>
      <c r="AC530" s="69"/>
      <c r="AD530" s="70"/>
      <c r="AE530" s="70"/>
      <c r="AF530" s="68"/>
      <c r="AG530" s="71"/>
      <c r="AH530" s="72"/>
      <c r="AI530" s="72"/>
      <c r="AJ530" s="72"/>
      <c r="AK530" s="72"/>
      <c r="AL530" s="72"/>
      <c r="AM530" s="72"/>
    </row>
    <row r="531" customHeight="1" spans="1:39">
      <c r="A531" s="67" t="s">
        <v>17523</v>
      </c>
      <c r="B531" s="67" t="s">
        <v>16406</v>
      </c>
      <c r="C531" s="67" t="s">
        <v>17499</v>
      </c>
      <c r="D531" s="67" t="s">
        <v>17488</v>
      </c>
      <c r="E531" s="67"/>
      <c r="F531" s="68">
        <v>35</v>
      </c>
      <c r="G531" s="69">
        <v>4</v>
      </c>
      <c r="H531" s="70">
        <f>SUMIFS(VENTAS[Cantidad],VENTAS[Código del producto Vendido],STOCK[[#This Row],[Code]])</f>
        <v>0</v>
      </c>
      <c r="I531" s="70">
        <f>STOCK[[#This Row],[Entradas]]-STOCK[[#This Row],[Salidas]]</f>
        <v>4</v>
      </c>
      <c r="J531" s="68">
        <f>STOCK[[#This Row],[Precio Final]]*10%</f>
        <v>3.5</v>
      </c>
      <c r="K531" s="71">
        <v>7.5</v>
      </c>
      <c r="L531" s="72">
        <v>1.8</v>
      </c>
      <c r="M531" s="72">
        <f>STOCK[[#This Row],[Costo Unitario (USD)]]+STOCK[[#This Row],[Costo Envío (USD)]]+STOCK[[#This Row],[Comisión 10%]]</f>
        <v>12.8</v>
      </c>
      <c r="N531" s="72">
        <f t="shared" si="22"/>
        <v>19.2</v>
      </c>
      <c r="O531" s="72">
        <f t="shared" si="23"/>
        <v>35</v>
      </c>
      <c r="P531" s="72">
        <f>STOCK[[#This Row],[Precio Final]]-STOCK[[#This Row],[Costo total]]</f>
        <v>22.2</v>
      </c>
      <c r="Q531" s="72">
        <f>STOCK[[#This Row],[Ganancia Unitaria]]*STOCK[[#This Row],[Salidas]]</f>
        <v>0</v>
      </c>
      <c r="R531" s="67"/>
      <c r="S531" s="67"/>
      <c r="T531" s="72"/>
      <c r="U531" s="72"/>
      <c r="V531" s="73">
        <v>30</v>
      </c>
      <c r="W531" s="67"/>
      <c r="X531" s="67"/>
      <c r="Y531" s="67"/>
      <c r="Z531" s="67"/>
      <c r="AA531" s="67"/>
      <c r="AB531" s="68"/>
      <c r="AC531" s="69"/>
      <c r="AD531" s="70"/>
      <c r="AE531" s="70"/>
      <c r="AF531" s="68"/>
      <c r="AG531" s="71"/>
      <c r="AH531" s="72"/>
      <c r="AI531" s="72"/>
      <c r="AJ531" s="72"/>
      <c r="AK531" s="72"/>
      <c r="AL531" s="72"/>
      <c r="AM531" s="72"/>
    </row>
    <row r="532" customHeight="1" spans="1:39">
      <c r="A532" s="67" t="s">
        <v>17524</v>
      </c>
      <c r="B532" s="67" t="s">
        <v>16406</v>
      </c>
      <c r="C532" s="67" t="s">
        <v>17525</v>
      </c>
      <c r="D532" s="67" t="s">
        <v>17234</v>
      </c>
      <c r="E532" s="67"/>
      <c r="F532" s="68">
        <v>35</v>
      </c>
      <c r="G532" s="69">
        <v>3</v>
      </c>
      <c r="H532" s="70">
        <f>SUMIFS(VENTAS[Cantidad],VENTAS[Código del producto Vendido],STOCK[[#This Row],[Code]])</f>
        <v>0</v>
      </c>
      <c r="I532" s="70">
        <f>STOCK[[#This Row],[Entradas]]-STOCK[[#This Row],[Salidas]]</f>
        <v>3</v>
      </c>
      <c r="J532" s="68">
        <f>STOCK[[#This Row],[Precio Final]]*10%</f>
        <v>3.5</v>
      </c>
      <c r="K532" s="71">
        <v>8.5</v>
      </c>
      <c r="L532" s="72">
        <v>1.8</v>
      </c>
      <c r="M532" s="72">
        <f>STOCK[[#This Row],[Costo Unitario (USD)]]+STOCK[[#This Row],[Costo Envío (USD)]]+STOCK[[#This Row],[Comisión 10%]]</f>
        <v>13.8</v>
      </c>
      <c r="N532" s="72">
        <f t="shared" si="22"/>
        <v>20.7</v>
      </c>
      <c r="O532" s="72">
        <f t="shared" si="23"/>
        <v>35</v>
      </c>
      <c r="P532" s="72">
        <f>STOCK[[#This Row],[Precio Final]]-STOCK[[#This Row],[Costo total]]</f>
        <v>21.2</v>
      </c>
      <c r="Q532" s="72">
        <f>STOCK[[#This Row],[Ganancia Unitaria]]*STOCK[[#This Row],[Salidas]]</f>
        <v>0</v>
      </c>
      <c r="R532" s="67"/>
      <c r="S532" s="67"/>
      <c r="T532" s="72"/>
      <c r="U532" s="72"/>
      <c r="V532" s="73"/>
      <c r="W532" s="67"/>
      <c r="X532" s="67"/>
      <c r="Y532" s="67"/>
      <c r="Z532" s="67"/>
      <c r="AA532" s="67"/>
      <c r="AB532" s="68"/>
      <c r="AC532" s="69"/>
      <c r="AD532" s="70"/>
      <c r="AE532" s="70"/>
      <c r="AF532" s="68"/>
      <c r="AG532" s="71"/>
      <c r="AH532" s="72"/>
      <c r="AI532" s="72"/>
      <c r="AJ532" s="72"/>
      <c r="AK532" s="72"/>
      <c r="AL532" s="72"/>
      <c r="AM532" s="72"/>
    </row>
    <row r="533" customHeight="1" spans="1:39">
      <c r="A533" s="67" t="s">
        <v>17526</v>
      </c>
      <c r="B533" s="67" t="s">
        <v>16413</v>
      </c>
      <c r="C533" s="67" t="s">
        <v>17525</v>
      </c>
      <c r="D533" s="67" t="s">
        <v>16973</v>
      </c>
      <c r="E533" s="67"/>
      <c r="F533" s="68">
        <v>35</v>
      </c>
      <c r="G533" s="69">
        <v>3</v>
      </c>
      <c r="H533" s="70">
        <f>SUMIFS(VENTAS[Cantidad],VENTAS[Código del producto Vendido],STOCK[[#This Row],[Code]])</f>
        <v>0</v>
      </c>
      <c r="I533" s="70">
        <f>STOCK[[#This Row],[Entradas]]-STOCK[[#This Row],[Salidas]]</f>
        <v>3</v>
      </c>
      <c r="J533" s="68">
        <f>STOCK[[#This Row],[Precio Final]]*10%</f>
        <v>3.5</v>
      </c>
      <c r="K533" s="71">
        <v>8.5</v>
      </c>
      <c r="L533" s="72">
        <v>1.8</v>
      </c>
      <c r="M533" s="72">
        <f>STOCK[[#This Row],[Costo Unitario (USD)]]+STOCK[[#This Row],[Costo Envío (USD)]]+STOCK[[#This Row],[Comisión 10%]]</f>
        <v>13.8</v>
      </c>
      <c r="N533" s="72">
        <f t="shared" si="22"/>
        <v>20.7</v>
      </c>
      <c r="O533" s="72">
        <f t="shared" si="23"/>
        <v>35</v>
      </c>
      <c r="P533" s="72">
        <f>STOCK[[#This Row],[Precio Final]]-STOCK[[#This Row],[Costo total]]</f>
        <v>21.2</v>
      </c>
      <c r="Q533" s="72">
        <f>STOCK[[#This Row],[Ganancia Unitaria]]*STOCK[[#This Row],[Salidas]]</f>
        <v>0</v>
      </c>
      <c r="R533" s="67"/>
      <c r="S533" s="67"/>
      <c r="T533" s="72"/>
      <c r="U533" s="72"/>
      <c r="V533" s="73"/>
      <c r="W533" s="67"/>
      <c r="X533" s="67"/>
      <c r="Y533" s="67"/>
      <c r="Z533" s="67"/>
      <c r="AA533" s="67"/>
      <c r="AB533" s="68"/>
      <c r="AC533" s="69"/>
      <c r="AD533" s="70"/>
      <c r="AE533" s="70"/>
      <c r="AF533" s="68"/>
      <c r="AG533" s="71"/>
      <c r="AH533" s="72"/>
      <c r="AI533" s="72"/>
      <c r="AJ533" s="72"/>
      <c r="AK533" s="72"/>
      <c r="AL533" s="72"/>
      <c r="AM533" s="72"/>
    </row>
    <row r="534" customHeight="1" spans="1:39">
      <c r="A534" s="67" t="s">
        <v>17527</v>
      </c>
      <c r="B534" s="67" t="s">
        <v>16413</v>
      </c>
      <c r="C534" s="67" t="s">
        <v>17528</v>
      </c>
      <c r="D534" s="67" t="s">
        <v>16928</v>
      </c>
      <c r="E534" s="67"/>
      <c r="F534" s="68">
        <v>35</v>
      </c>
      <c r="G534" s="69">
        <v>3</v>
      </c>
      <c r="H534" s="70">
        <f>SUMIFS(VENTAS[Cantidad],VENTAS[Código del producto Vendido],STOCK[[#This Row],[Code]])</f>
        <v>1</v>
      </c>
      <c r="I534" s="70">
        <f>STOCK[[#This Row],[Entradas]]-STOCK[[#This Row],[Salidas]]</f>
        <v>2</v>
      </c>
      <c r="J534" s="68">
        <f>STOCK[[#This Row],[Precio Final]]*10%</f>
        <v>3.5</v>
      </c>
      <c r="K534" s="71">
        <v>5</v>
      </c>
      <c r="L534" s="72">
        <v>1.8</v>
      </c>
      <c r="M534" s="72">
        <f>STOCK[[#This Row],[Costo Unitario (USD)]]+STOCK[[#This Row],[Costo Envío (USD)]]+STOCK[[#This Row],[Comisión 10%]]</f>
        <v>10.3</v>
      </c>
      <c r="N534" s="72">
        <f t="shared" si="22"/>
        <v>15.45</v>
      </c>
      <c r="O534" s="72">
        <f t="shared" si="23"/>
        <v>35</v>
      </c>
      <c r="P534" s="72">
        <f>STOCK[[#This Row],[Precio Final]]-STOCK[[#This Row],[Costo total]]</f>
        <v>24.7</v>
      </c>
      <c r="Q534" s="72">
        <f>STOCK[[#This Row],[Ganancia Unitaria]]*STOCK[[#This Row],[Salidas]]</f>
        <v>24.7</v>
      </c>
      <c r="R534" s="67"/>
      <c r="S534" s="67"/>
      <c r="T534" s="72"/>
      <c r="U534" s="72"/>
      <c r="V534" s="73">
        <v>30</v>
      </c>
      <c r="W534" s="67"/>
      <c r="X534" s="67"/>
      <c r="Y534" s="67"/>
      <c r="Z534" s="67"/>
      <c r="AA534" s="67"/>
      <c r="AB534" s="68"/>
      <c r="AC534" s="69"/>
      <c r="AD534" s="70"/>
      <c r="AE534" s="70"/>
      <c r="AF534" s="68"/>
      <c r="AG534" s="71"/>
      <c r="AH534" s="72"/>
      <c r="AI534" s="72"/>
      <c r="AJ534" s="72"/>
      <c r="AK534" s="72"/>
      <c r="AL534" s="72"/>
      <c r="AM534" s="72"/>
    </row>
    <row r="535" customHeight="1" spans="1:39">
      <c r="A535" s="67" t="s">
        <v>17529</v>
      </c>
      <c r="B535" s="67" t="s">
        <v>17503</v>
      </c>
      <c r="C535" s="67" t="s">
        <v>17528</v>
      </c>
      <c r="D535" s="67" t="s">
        <v>17505</v>
      </c>
      <c r="E535" s="67"/>
      <c r="F535" s="68">
        <v>35</v>
      </c>
      <c r="G535" s="69">
        <v>3</v>
      </c>
      <c r="H535" s="70">
        <f>SUMIFS(VENTAS[Cantidad],VENTAS[Código del producto Vendido],STOCK[[#This Row],[Code]])</f>
        <v>0</v>
      </c>
      <c r="I535" s="70">
        <f>STOCK[[#This Row],[Entradas]]-STOCK[[#This Row],[Salidas]]</f>
        <v>3</v>
      </c>
      <c r="J535" s="68">
        <f>STOCK[[#This Row],[Precio Final]]*10%</f>
        <v>3.5</v>
      </c>
      <c r="K535" s="71">
        <v>5</v>
      </c>
      <c r="L535" s="72">
        <v>1.8</v>
      </c>
      <c r="M535" s="72">
        <f>STOCK[[#This Row],[Costo Unitario (USD)]]+STOCK[[#This Row],[Costo Envío (USD)]]+STOCK[[#This Row],[Comisión 10%]]</f>
        <v>10.3</v>
      </c>
      <c r="N535" s="72">
        <f t="shared" si="22"/>
        <v>15.45</v>
      </c>
      <c r="O535" s="72">
        <f t="shared" si="23"/>
        <v>35</v>
      </c>
      <c r="P535" s="72">
        <f>STOCK[[#This Row],[Precio Final]]-STOCK[[#This Row],[Costo total]]</f>
        <v>24.7</v>
      </c>
      <c r="Q535" s="72">
        <f>STOCK[[#This Row],[Ganancia Unitaria]]*STOCK[[#This Row],[Salidas]]</f>
        <v>0</v>
      </c>
      <c r="R535" s="67"/>
      <c r="S535" s="67"/>
      <c r="T535" s="72"/>
      <c r="U535" s="72"/>
      <c r="V535" s="73">
        <v>30</v>
      </c>
      <c r="W535" s="67"/>
      <c r="X535" s="67"/>
      <c r="Y535" s="67"/>
      <c r="Z535" s="67"/>
      <c r="AA535" s="67"/>
      <c r="AB535" s="68"/>
      <c r="AC535" s="69"/>
      <c r="AD535" s="70"/>
      <c r="AE535" s="70"/>
      <c r="AF535" s="68"/>
      <c r="AG535" s="71"/>
      <c r="AH535" s="72"/>
      <c r="AI535" s="72"/>
      <c r="AJ535" s="72"/>
      <c r="AK535" s="72"/>
      <c r="AL535" s="72"/>
      <c r="AM535" s="72"/>
    </row>
    <row r="536" customHeight="1" spans="1:39">
      <c r="A536" s="67" t="s">
        <v>17530</v>
      </c>
      <c r="B536" s="67" t="s">
        <v>16406</v>
      </c>
      <c r="C536" s="67" t="s">
        <v>17531</v>
      </c>
      <c r="D536" s="67" t="s">
        <v>17488</v>
      </c>
      <c r="E536" s="67"/>
      <c r="F536" s="68">
        <v>35</v>
      </c>
      <c r="G536" s="69">
        <v>4</v>
      </c>
      <c r="H536" s="70">
        <f>SUMIFS(VENTAS[Cantidad],VENTAS[Código del producto Vendido],STOCK[[#This Row],[Code]])</f>
        <v>0</v>
      </c>
      <c r="I536" s="70">
        <f>STOCK[[#This Row],[Entradas]]-STOCK[[#This Row],[Salidas]]</f>
        <v>4</v>
      </c>
      <c r="J536" s="68">
        <f>STOCK[[#This Row],[Precio Final]]*10%</f>
        <v>3</v>
      </c>
      <c r="K536" s="71">
        <v>8.25</v>
      </c>
      <c r="L536" s="72">
        <v>1.8</v>
      </c>
      <c r="M536" s="72">
        <f>STOCK[[#This Row],[Costo Unitario (USD)]]+STOCK[[#This Row],[Costo Envío (USD)]]+STOCK[[#This Row],[Comisión 10%]]</f>
        <v>13.05</v>
      </c>
      <c r="N536" s="72">
        <f t="shared" si="22"/>
        <v>19.575</v>
      </c>
      <c r="O536" s="72">
        <v>30</v>
      </c>
      <c r="P536" s="72">
        <f>STOCK[[#This Row],[Precio Final]]-STOCK[[#This Row],[Costo total]]</f>
        <v>16.95</v>
      </c>
      <c r="Q536" s="72">
        <f>STOCK[[#This Row],[Ganancia Unitaria]]*STOCK[[#This Row],[Salidas]]</f>
        <v>0</v>
      </c>
      <c r="R536" s="67"/>
      <c r="S536" s="67"/>
      <c r="T536" s="72"/>
      <c r="U536" s="72"/>
      <c r="V536" s="73">
        <v>28</v>
      </c>
      <c r="W536" s="67"/>
      <c r="X536" s="67"/>
      <c r="Y536" s="67"/>
      <c r="Z536" s="67"/>
      <c r="AA536" s="67"/>
      <c r="AB536" s="68"/>
      <c r="AC536" s="69"/>
      <c r="AD536" s="70"/>
      <c r="AE536" s="70"/>
      <c r="AF536" s="68"/>
      <c r="AG536" s="71"/>
      <c r="AH536" s="72"/>
      <c r="AI536" s="72"/>
      <c r="AJ536" s="72"/>
      <c r="AK536" s="72"/>
      <c r="AL536" s="72"/>
      <c r="AM536" s="72"/>
    </row>
    <row r="537" customHeight="1" spans="1:39">
      <c r="A537" s="67" t="s">
        <v>17532</v>
      </c>
      <c r="B537" s="67" t="s">
        <v>16406</v>
      </c>
      <c r="C537" s="67" t="s">
        <v>17531</v>
      </c>
      <c r="D537" s="67" t="s">
        <v>17495</v>
      </c>
      <c r="E537" s="67"/>
      <c r="F537" s="68">
        <v>35</v>
      </c>
      <c r="G537" s="69">
        <v>4</v>
      </c>
      <c r="H537" s="70">
        <f>SUMIFS(VENTAS[Cantidad],VENTAS[Código del producto Vendido],STOCK[[#This Row],[Code]])</f>
        <v>0</v>
      </c>
      <c r="I537" s="70">
        <f>STOCK[[#This Row],[Entradas]]-STOCK[[#This Row],[Salidas]]</f>
        <v>4</v>
      </c>
      <c r="J537" s="68">
        <f>STOCK[[#This Row],[Precio Final]]*10%</f>
        <v>3</v>
      </c>
      <c r="K537" s="71">
        <v>8.25</v>
      </c>
      <c r="L537" s="72">
        <v>1.8</v>
      </c>
      <c r="M537" s="72">
        <f>STOCK[[#This Row],[Costo Unitario (USD)]]+STOCK[[#This Row],[Costo Envío (USD)]]+STOCK[[#This Row],[Comisión 10%]]</f>
        <v>13.05</v>
      </c>
      <c r="N537" s="72">
        <f t="shared" si="22"/>
        <v>19.575</v>
      </c>
      <c r="O537" s="72">
        <v>30</v>
      </c>
      <c r="P537" s="72">
        <f>STOCK[[#This Row],[Precio Final]]-STOCK[[#This Row],[Costo total]]</f>
        <v>16.95</v>
      </c>
      <c r="Q537" s="72">
        <f>STOCK[[#This Row],[Ganancia Unitaria]]*STOCK[[#This Row],[Salidas]]</f>
        <v>0</v>
      </c>
      <c r="R537" s="67"/>
      <c r="S537" s="67"/>
      <c r="T537" s="72"/>
      <c r="U537" s="72"/>
      <c r="V537" s="73">
        <v>28</v>
      </c>
      <c r="W537" s="67"/>
      <c r="X537" s="67"/>
      <c r="Y537" s="67"/>
      <c r="Z537" s="67"/>
      <c r="AA537" s="67"/>
      <c r="AB537" s="68"/>
      <c r="AC537" s="69"/>
      <c r="AD537" s="70"/>
      <c r="AE537" s="70"/>
      <c r="AF537" s="68"/>
      <c r="AG537" s="71"/>
      <c r="AH537" s="72"/>
      <c r="AI537" s="72"/>
      <c r="AJ537" s="72"/>
      <c r="AK537" s="72"/>
      <c r="AL537" s="72"/>
      <c r="AM537" s="72"/>
    </row>
    <row r="538" customHeight="1" spans="1:39">
      <c r="A538" s="67" t="s">
        <v>17533</v>
      </c>
      <c r="B538" s="67" t="s">
        <v>16406</v>
      </c>
      <c r="C538" s="67" t="s">
        <v>17534</v>
      </c>
      <c r="D538" s="67" t="s">
        <v>17495</v>
      </c>
      <c r="E538" s="67"/>
      <c r="F538" s="68">
        <v>30</v>
      </c>
      <c r="G538" s="69">
        <v>3</v>
      </c>
      <c r="H538" s="70">
        <f>SUMIFS(VENTAS[Cantidad],VENTAS[Código del producto Vendido],STOCK[[#This Row],[Code]])</f>
        <v>1</v>
      </c>
      <c r="I538" s="70">
        <f>STOCK[[#This Row],[Entradas]]-STOCK[[#This Row],[Salidas]]</f>
        <v>2</v>
      </c>
      <c r="J538" s="68">
        <f>STOCK[[#This Row],[Precio Final]]*10%</f>
        <v>3</v>
      </c>
      <c r="K538" s="71">
        <v>9.25</v>
      </c>
      <c r="L538" s="72">
        <v>1.8</v>
      </c>
      <c r="M538" s="72">
        <f>STOCK[[#This Row],[Costo Unitario (USD)]]+STOCK[[#This Row],[Costo Envío (USD)]]+STOCK[[#This Row],[Comisión 10%]]</f>
        <v>14.05</v>
      </c>
      <c r="N538" s="72">
        <f t="shared" si="22"/>
        <v>21.075</v>
      </c>
      <c r="O538" s="72">
        <f t="shared" ref="O538:O547" si="24">F538</f>
        <v>30</v>
      </c>
      <c r="P538" s="72">
        <f>STOCK[[#This Row],[Precio Final]]-STOCK[[#This Row],[Costo total]]</f>
        <v>15.95</v>
      </c>
      <c r="Q538" s="72">
        <f>STOCK[[#This Row],[Ganancia Unitaria]]*STOCK[[#This Row],[Salidas]]</f>
        <v>15.95</v>
      </c>
      <c r="R538" s="67"/>
      <c r="S538" s="67"/>
      <c r="T538" s="72"/>
      <c r="U538" s="72"/>
      <c r="V538" s="73"/>
      <c r="W538" s="67"/>
      <c r="X538" s="67"/>
      <c r="Y538" s="67"/>
      <c r="Z538" s="67"/>
      <c r="AA538" s="67"/>
      <c r="AB538" s="68"/>
      <c r="AC538" s="69"/>
      <c r="AD538" s="70"/>
      <c r="AE538" s="70"/>
      <c r="AF538" s="68"/>
      <c r="AG538" s="71"/>
      <c r="AH538" s="72"/>
      <c r="AI538" s="72"/>
      <c r="AJ538" s="72"/>
      <c r="AK538" s="72"/>
      <c r="AL538" s="72"/>
      <c r="AM538" s="72"/>
    </row>
    <row r="539" customHeight="1" spans="1:39">
      <c r="A539" s="67" t="s">
        <v>17535</v>
      </c>
      <c r="B539" s="67" t="s">
        <v>16413</v>
      </c>
      <c r="C539" s="67" t="s">
        <v>17534</v>
      </c>
      <c r="D539" s="67" t="s">
        <v>16973</v>
      </c>
      <c r="E539" s="67"/>
      <c r="F539" s="68">
        <v>30</v>
      </c>
      <c r="G539" s="69">
        <v>3</v>
      </c>
      <c r="H539" s="70">
        <f>SUMIFS(VENTAS[Cantidad],VENTAS[Código del producto Vendido],STOCK[[#This Row],[Code]])</f>
        <v>0</v>
      </c>
      <c r="I539" s="70">
        <f>STOCK[[#This Row],[Entradas]]-STOCK[[#This Row],[Salidas]]</f>
        <v>3</v>
      </c>
      <c r="J539" s="68">
        <f>STOCK[[#This Row],[Precio Final]]*10%</f>
        <v>3</v>
      </c>
      <c r="K539" s="71">
        <v>9.25</v>
      </c>
      <c r="L539" s="72">
        <v>1.8</v>
      </c>
      <c r="M539" s="72">
        <f>STOCK[[#This Row],[Costo Unitario (USD)]]+STOCK[[#This Row],[Costo Envío (USD)]]+STOCK[[#This Row],[Comisión 10%]]</f>
        <v>14.05</v>
      </c>
      <c r="N539" s="72">
        <f t="shared" si="22"/>
        <v>21.075</v>
      </c>
      <c r="O539" s="72">
        <f t="shared" si="24"/>
        <v>30</v>
      </c>
      <c r="P539" s="72">
        <f>STOCK[[#This Row],[Precio Final]]-STOCK[[#This Row],[Costo total]]</f>
        <v>15.95</v>
      </c>
      <c r="Q539" s="72">
        <f>STOCK[[#This Row],[Ganancia Unitaria]]*STOCK[[#This Row],[Salidas]]</f>
        <v>0</v>
      </c>
      <c r="R539" s="67"/>
      <c r="S539" s="67"/>
      <c r="T539" s="72"/>
      <c r="U539" s="72"/>
      <c r="V539" s="73"/>
      <c r="W539" s="67"/>
      <c r="X539" s="67"/>
      <c r="Y539" s="67"/>
      <c r="Z539" s="67"/>
      <c r="AA539" s="67"/>
      <c r="AB539" s="68"/>
      <c r="AC539" s="69"/>
      <c r="AD539" s="70"/>
      <c r="AE539" s="70"/>
      <c r="AF539" s="68"/>
      <c r="AG539" s="71"/>
      <c r="AH539" s="72"/>
      <c r="AI539" s="72"/>
      <c r="AJ539" s="72"/>
      <c r="AK539" s="72"/>
      <c r="AL539" s="72"/>
      <c r="AM539" s="72"/>
    </row>
    <row r="540" customHeight="1" spans="1:39">
      <c r="A540" s="67" t="s">
        <v>17536</v>
      </c>
      <c r="B540" s="67" t="s">
        <v>16406</v>
      </c>
      <c r="C540" s="67" t="s">
        <v>17534</v>
      </c>
      <c r="D540" s="67" t="s">
        <v>17488</v>
      </c>
      <c r="E540" s="67"/>
      <c r="F540" s="68">
        <v>30</v>
      </c>
      <c r="G540" s="69">
        <v>3</v>
      </c>
      <c r="H540" s="70">
        <f>SUMIFS(VENTAS[Cantidad],VENTAS[Código del producto Vendido],STOCK[[#This Row],[Code]])</f>
        <v>2</v>
      </c>
      <c r="I540" s="70">
        <f>STOCK[[#This Row],[Entradas]]-STOCK[[#This Row],[Salidas]]</f>
        <v>1</v>
      </c>
      <c r="J540" s="68">
        <f>STOCK[[#This Row],[Precio Final]]*10%</f>
        <v>3</v>
      </c>
      <c r="K540" s="71">
        <v>9.25</v>
      </c>
      <c r="L540" s="72">
        <v>1.8</v>
      </c>
      <c r="M540" s="72">
        <f>STOCK[[#This Row],[Costo Unitario (USD)]]+STOCK[[#This Row],[Costo Envío (USD)]]+STOCK[[#This Row],[Comisión 10%]]</f>
        <v>14.05</v>
      </c>
      <c r="N540" s="72">
        <f t="shared" si="22"/>
        <v>21.075</v>
      </c>
      <c r="O540" s="72">
        <f t="shared" si="24"/>
        <v>30</v>
      </c>
      <c r="P540" s="72">
        <f>STOCK[[#This Row],[Precio Final]]-STOCK[[#This Row],[Costo total]]</f>
        <v>15.95</v>
      </c>
      <c r="Q540" s="72">
        <f>STOCK[[#This Row],[Ganancia Unitaria]]*STOCK[[#This Row],[Salidas]]</f>
        <v>31.9</v>
      </c>
      <c r="R540" s="67"/>
      <c r="S540" s="67"/>
      <c r="T540" s="72"/>
      <c r="U540" s="72"/>
      <c r="V540" s="73"/>
      <c r="W540" s="67"/>
      <c r="X540" s="67"/>
      <c r="Y540" s="67"/>
      <c r="Z540" s="67"/>
      <c r="AA540" s="67"/>
      <c r="AB540" s="68"/>
      <c r="AC540" s="69"/>
      <c r="AD540" s="70"/>
      <c r="AE540" s="70"/>
      <c r="AF540" s="68"/>
      <c r="AG540" s="71"/>
      <c r="AH540" s="72"/>
      <c r="AI540" s="72"/>
      <c r="AJ540" s="72"/>
      <c r="AK540" s="72"/>
      <c r="AL540" s="72"/>
      <c r="AM540" s="72"/>
    </row>
    <row r="541" customHeight="1" spans="1:39">
      <c r="A541" s="67" t="s">
        <v>17537</v>
      </c>
      <c r="B541" s="67" t="s">
        <v>16406</v>
      </c>
      <c r="C541" s="67" t="s">
        <v>17538</v>
      </c>
      <c r="D541" s="67" t="s">
        <v>17495</v>
      </c>
      <c r="E541" s="67"/>
      <c r="F541" s="68">
        <v>30</v>
      </c>
      <c r="G541" s="69">
        <v>2</v>
      </c>
      <c r="H541" s="70">
        <f>SUMIFS(VENTAS[Cantidad],VENTAS[Código del producto Vendido],STOCK[[#This Row],[Code]])</f>
        <v>0</v>
      </c>
      <c r="I541" s="70">
        <f>STOCK[[#This Row],[Entradas]]-STOCK[[#This Row],[Salidas]]</f>
        <v>2</v>
      </c>
      <c r="J541" s="68">
        <f>STOCK[[#This Row],[Precio Final]]*10%</f>
        <v>3</v>
      </c>
      <c r="K541" s="71">
        <v>7.5</v>
      </c>
      <c r="L541" s="72">
        <v>1.8</v>
      </c>
      <c r="M541" s="72">
        <f>STOCK[[#This Row],[Costo Unitario (USD)]]+STOCK[[#This Row],[Costo Envío (USD)]]+STOCK[[#This Row],[Comisión 10%]]</f>
        <v>12.3</v>
      </c>
      <c r="N541" s="72">
        <f t="shared" si="22"/>
        <v>18.45</v>
      </c>
      <c r="O541" s="72">
        <f t="shared" si="24"/>
        <v>30</v>
      </c>
      <c r="P541" s="72">
        <f>STOCK[[#This Row],[Precio Final]]-STOCK[[#This Row],[Costo total]]</f>
        <v>17.7</v>
      </c>
      <c r="Q541" s="72">
        <f>STOCK[[#This Row],[Ganancia Unitaria]]*STOCK[[#This Row],[Salidas]]</f>
        <v>0</v>
      </c>
      <c r="R541" s="67"/>
      <c r="S541" s="67"/>
      <c r="T541" s="72"/>
      <c r="U541" s="72"/>
      <c r="V541" s="73"/>
      <c r="W541" s="67"/>
      <c r="X541" s="67"/>
      <c r="Y541" s="67"/>
      <c r="Z541" s="67"/>
      <c r="AA541" s="67"/>
      <c r="AB541" s="68"/>
      <c r="AC541" s="69"/>
      <c r="AD541" s="70"/>
      <c r="AE541" s="70"/>
      <c r="AF541" s="68"/>
      <c r="AG541" s="71"/>
      <c r="AH541" s="72"/>
      <c r="AI541" s="72"/>
      <c r="AJ541" s="72"/>
      <c r="AK541" s="72"/>
      <c r="AL541" s="72"/>
      <c r="AM541" s="72"/>
    </row>
    <row r="542" customHeight="1" spans="1:39">
      <c r="A542" s="67" t="s">
        <v>17539</v>
      </c>
      <c r="B542" s="67" t="s">
        <v>16406</v>
      </c>
      <c r="C542" s="67" t="s">
        <v>17538</v>
      </c>
      <c r="D542" s="67" t="s">
        <v>17488</v>
      </c>
      <c r="E542" s="67"/>
      <c r="F542" s="68">
        <v>30</v>
      </c>
      <c r="G542" s="69">
        <v>3</v>
      </c>
      <c r="H542" s="70">
        <f>SUMIFS(VENTAS[Cantidad],VENTAS[Código del producto Vendido],STOCK[[#This Row],[Code]])</f>
        <v>0</v>
      </c>
      <c r="I542" s="70">
        <f>STOCK[[#This Row],[Entradas]]-STOCK[[#This Row],[Salidas]]</f>
        <v>3</v>
      </c>
      <c r="J542" s="68">
        <f>STOCK[[#This Row],[Precio Final]]*10%</f>
        <v>3</v>
      </c>
      <c r="K542" s="71">
        <v>7.5</v>
      </c>
      <c r="L542" s="72">
        <v>1.8</v>
      </c>
      <c r="M542" s="72">
        <f>STOCK[[#This Row],[Costo Unitario (USD)]]+STOCK[[#This Row],[Costo Envío (USD)]]+STOCK[[#This Row],[Comisión 10%]]</f>
        <v>12.3</v>
      </c>
      <c r="N542" s="72">
        <f t="shared" si="22"/>
        <v>18.45</v>
      </c>
      <c r="O542" s="72">
        <f t="shared" si="24"/>
        <v>30</v>
      </c>
      <c r="P542" s="72">
        <f>STOCK[[#This Row],[Precio Final]]-STOCK[[#This Row],[Costo total]]</f>
        <v>17.7</v>
      </c>
      <c r="Q542" s="72">
        <f>STOCK[[#This Row],[Ganancia Unitaria]]*STOCK[[#This Row],[Salidas]]</f>
        <v>0</v>
      </c>
      <c r="R542" s="67"/>
      <c r="S542" s="67"/>
      <c r="T542" s="72"/>
      <c r="U542" s="72"/>
      <c r="V542" s="73"/>
      <c r="W542" s="67"/>
      <c r="X542" s="67"/>
      <c r="Y542" s="67"/>
      <c r="Z542" s="67"/>
      <c r="AA542" s="67"/>
      <c r="AB542" s="68"/>
      <c r="AC542" s="69"/>
      <c r="AD542" s="70"/>
      <c r="AE542" s="70"/>
      <c r="AF542" s="68"/>
      <c r="AG542" s="71"/>
      <c r="AH542" s="72"/>
      <c r="AI542" s="72"/>
      <c r="AJ542" s="72"/>
      <c r="AK542" s="72"/>
      <c r="AL542" s="72"/>
      <c r="AM542" s="72"/>
    </row>
    <row r="543" customHeight="1" spans="1:39">
      <c r="A543" s="67" t="s">
        <v>17540</v>
      </c>
      <c r="B543" s="67" t="s">
        <v>16413</v>
      </c>
      <c r="C543" s="67" t="s">
        <v>17538</v>
      </c>
      <c r="D543" s="67" t="s">
        <v>16928</v>
      </c>
      <c r="E543" s="67"/>
      <c r="F543" s="68">
        <v>30</v>
      </c>
      <c r="G543" s="69">
        <v>1</v>
      </c>
      <c r="H543" s="70">
        <f>SUMIFS(VENTAS[Cantidad],VENTAS[Código del producto Vendido],STOCK[[#This Row],[Code]])</f>
        <v>0</v>
      </c>
      <c r="I543" s="70">
        <f>STOCK[[#This Row],[Entradas]]-STOCK[[#This Row],[Salidas]]</f>
        <v>1</v>
      </c>
      <c r="J543" s="68">
        <f>STOCK[[#This Row],[Precio Final]]*10%</f>
        <v>3</v>
      </c>
      <c r="K543" s="71"/>
      <c r="L543" s="72"/>
      <c r="M543" s="72">
        <f>STOCK[[#This Row],[Costo Unitario (USD)]]+STOCK[[#This Row],[Costo Envío (USD)]]+STOCK[[#This Row],[Comisión 10%]]</f>
        <v>3</v>
      </c>
      <c r="N543" s="72">
        <f t="shared" si="22"/>
        <v>4.5</v>
      </c>
      <c r="O543" s="72">
        <f t="shared" si="24"/>
        <v>30</v>
      </c>
      <c r="P543" s="72">
        <f>STOCK[[#This Row],[Precio Final]]-STOCK[[#This Row],[Costo total]]</f>
        <v>27</v>
      </c>
      <c r="Q543" s="72">
        <f>STOCK[[#This Row],[Ganancia Unitaria]]*STOCK[[#This Row],[Salidas]]</f>
        <v>0</v>
      </c>
      <c r="R543" s="67"/>
      <c r="S543" s="67"/>
      <c r="T543" s="72"/>
      <c r="U543" s="72"/>
      <c r="V543" s="73"/>
      <c r="W543" s="67"/>
      <c r="X543" s="67"/>
      <c r="Y543" s="67"/>
      <c r="Z543" s="67"/>
      <c r="AA543" s="67"/>
      <c r="AB543" s="68"/>
      <c r="AC543" s="69"/>
      <c r="AD543" s="70"/>
      <c r="AE543" s="70"/>
      <c r="AF543" s="68"/>
      <c r="AG543" s="71"/>
      <c r="AH543" s="72"/>
      <c r="AI543" s="72"/>
      <c r="AJ543" s="72"/>
      <c r="AK543" s="72"/>
      <c r="AL543" s="72"/>
      <c r="AM543" s="72"/>
    </row>
    <row r="544" customHeight="1" spans="1:39">
      <c r="A544" s="67" t="s">
        <v>17541</v>
      </c>
      <c r="B544" s="67" t="s">
        <v>16413</v>
      </c>
      <c r="C544" s="67" t="s">
        <v>17538</v>
      </c>
      <c r="D544" s="67" t="s">
        <v>16973</v>
      </c>
      <c r="E544" s="67"/>
      <c r="F544" s="68">
        <v>30</v>
      </c>
      <c r="G544" s="69">
        <v>3</v>
      </c>
      <c r="H544" s="70">
        <f>SUMIFS(VENTAS[Cantidad],VENTAS[Código del producto Vendido],STOCK[[#This Row],[Code]])</f>
        <v>0</v>
      </c>
      <c r="I544" s="70">
        <f>STOCK[[#This Row],[Entradas]]-STOCK[[#This Row],[Salidas]]</f>
        <v>3</v>
      </c>
      <c r="J544" s="68">
        <f>STOCK[[#This Row],[Precio Final]]*10%</f>
        <v>3</v>
      </c>
      <c r="K544" s="71">
        <v>7.5</v>
      </c>
      <c r="L544" s="72">
        <v>1.8</v>
      </c>
      <c r="M544" s="72">
        <f>STOCK[[#This Row],[Costo Unitario (USD)]]+STOCK[[#This Row],[Costo Envío (USD)]]+STOCK[[#This Row],[Comisión 10%]]</f>
        <v>12.3</v>
      </c>
      <c r="N544" s="72">
        <f t="shared" si="22"/>
        <v>18.45</v>
      </c>
      <c r="O544" s="72">
        <f t="shared" si="24"/>
        <v>30</v>
      </c>
      <c r="P544" s="72">
        <f>STOCK[[#This Row],[Precio Final]]-STOCK[[#This Row],[Costo total]]</f>
        <v>17.7</v>
      </c>
      <c r="Q544" s="72">
        <f>STOCK[[#This Row],[Ganancia Unitaria]]*STOCK[[#This Row],[Salidas]]</f>
        <v>0</v>
      </c>
      <c r="R544" s="67"/>
      <c r="S544" s="67"/>
      <c r="T544" s="72"/>
      <c r="U544" s="72"/>
      <c r="V544" s="73"/>
      <c r="W544" s="67"/>
      <c r="X544" s="67"/>
      <c r="Y544" s="67"/>
      <c r="Z544" s="67"/>
      <c r="AA544" s="67"/>
      <c r="AB544" s="68"/>
      <c r="AC544" s="69"/>
      <c r="AD544" s="70"/>
      <c r="AE544" s="70"/>
      <c r="AF544" s="68"/>
      <c r="AG544" s="71"/>
      <c r="AH544" s="72"/>
      <c r="AI544" s="72"/>
      <c r="AJ544" s="72"/>
      <c r="AK544" s="72"/>
      <c r="AL544" s="72"/>
      <c r="AM544" s="72"/>
    </row>
    <row r="545" customHeight="1" spans="1:39">
      <c r="A545" s="67" t="s">
        <v>17542</v>
      </c>
      <c r="B545" s="67" t="s">
        <v>17503</v>
      </c>
      <c r="C545" s="67" t="s">
        <v>17543</v>
      </c>
      <c r="D545" s="67" t="s">
        <v>17505</v>
      </c>
      <c r="E545" s="67"/>
      <c r="F545" s="68">
        <v>25</v>
      </c>
      <c r="G545" s="69">
        <v>2</v>
      </c>
      <c r="H545" s="70">
        <f>SUMIFS(VENTAS[Cantidad],VENTAS[Código del producto Vendido],STOCK[[#This Row],[Code]])</f>
        <v>1</v>
      </c>
      <c r="I545" s="70">
        <f>STOCK[[#This Row],[Entradas]]-STOCK[[#This Row],[Salidas]]</f>
        <v>1</v>
      </c>
      <c r="J545" s="68">
        <f>STOCK[[#This Row],[Precio Final]]*10%</f>
        <v>2.5</v>
      </c>
      <c r="K545" s="71">
        <v>5</v>
      </c>
      <c r="L545" s="72">
        <v>1.8</v>
      </c>
      <c r="M545" s="72">
        <f>STOCK[[#This Row],[Costo Unitario (USD)]]+STOCK[[#This Row],[Costo Envío (USD)]]+STOCK[[#This Row],[Comisión 10%]]</f>
        <v>9.3</v>
      </c>
      <c r="N545" s="72">
        <f t="shared" si="22"/>
        <v>13.95</v>
      </c>
      <c r="O545" s="72">
        <f t="shared" si="24"/>
        <v>25</v>
      </c>
      <c r="P545" s="72">
        <f>STOCK[[#This Row],[Precio Final]]-STOCK[[#This Row],[Costo total]]</f>
        <v>15.7</v>
      </c>
      <c r="Q545" s="72">
        <f>STOCK[[#This Row],[Ganancia Unitaria]]*STOCK[[#This Row],[Salidas]]</f>
        <v>15.7</v>
      </c>
      <c r="R545" s="67"/>
      <c r="S545" s="67"/>
      <c r="T545" s="72"/>
      <c r="U545" s="72"/>
      <c r="V545" s="73">
        <v>20</v>
      </c>
      <c r="W545" s="67"/>
      <c r="X545" s="67"/>
      <c r="Y545" s="67"/>
      <c r="Z545" s="67"/>
      <c r="AA545" s="67"/>
      <c r="AB545" s="68"/>
      <c r="AC545" s="69"/>
      <c r="AD545" s="70"/>
      <c r="AE545" s="70"/>
      <c r="AF545" s="68"/>
      <c r="AG545" s="71"/>
      <c r="AH545" s="72"/>
      <c r="AI545" s="72"/>
      <c r="AJ545" s="72"/>
      <c r="AK545" s="72"/>
      <c r="AL545" s="72"/>
      <c r="AM545" s="72"/>
    </row>
    <row r="546" customHeight="1" spans="1:39">
      <c r="A546" s="67" t="s">
        <v>17544</v>
      </c>
      <c r="B546" s="67" t="s">
        <v>16413</v>
      </c>
      <c r="C546" s="67" t="s">
        <v>17543</v>
      </c>
      <c r="D546" s="67" t="s">
        <v>16928</v>
      </c>
      <c r="E546" s="67"/>
      <c r="F546" s="68">
        <v>25</v>
      </c>
      <c r="G546" s="69">
        <v>2</v>
      </c>
      <c r="H546" s="70">
        <f>SUMIFS(VENTAS[Cantidad],VENTAS[Código del producto Vendido],STOCK[[#This Row],[Code]])</f>
        <v>0</v>
      </c>
      <c r="I546" s="70">
        <f>STOCK[[#This Row],[Entradas]]-STOCK[[#This Row],[Salidas]]</f>
        <v>2</v>
      </c>
      <c r="J546" s="68">
        <f>STOCK[[#This Row],[Precio Final]]*10%</f>
        <v>2.5</v>
      </c>
      <c r="K546" s="71">
        <v>5</v>
      </c>
      <c r="L546" s="72">
        <v>1.8</v>
      </c>
      <c r="M546" s="72">
        <f>STOCK[[#This Row],[Costo Unitario (USD)]]+STOCK[[#This Row],[Costo Envío (USD)]]+STOCK[[#This Row],[Comisión 10%]]</f>
        <v>9.3</v>
      </c>
      <c r="N546" s="72">
        <f t="shared" si="22"/>
        <v>13.95</v>
      </c>
      <c r="O546" s="72">
        <f t="shared" si="24"/>
        <v>25</v>
      </c>
      <c r="P546" s="72">
        <f>STOCK[[#This Row],[Precio Final]]-STOCK[[#This Row],[Costo total]]</f>
        <v>15.7</v>
      </c>
      <c r="Q546" s="72">
        <f>STOCK[[#This Row],[Ganancia Unitaria]]*STOCK[[#This Row],[Salidas]]</f>
        <v>0</v>
      </c>
      <c r="R546" s="67"/>
      <c r="S546" s="67"/>
      <c r="T546" s="72"/>
      <c r="U546" s="72"/>
      <c r="V546" s="73">
        <v>20</v>
      </c>
      <c r="W546" s="67"/>
      <c r="X546" s="67"/>
      <c r="Y546" s="67"/>
      <c r="Z546" s="67"/>
      <c r="AA546" s="67"/>
      <c r="AB546" s="68"/>
      <c r="AC546" s="69"/>
      <c r="AD546" s="70"/>
      <c r="AE546" s="70"/>
      <c r="AF546" s="68"/>
      <c r="AG546" s="71"/>
      <c r="AH546" s="72"/>
      <c r="AI546" s="72"/>
      <c r="AJ546" s="72"/>
      <c r="AK546" s="72"/>
      <c r="AL546" s="72"/>
      <c r="AM546" s="72"/>
    </row>
    <row r="547" customHeight="1" spans="1:39">
      <c r="A547" s="67" t="s">
        <v>17545</v>
      </c>
      <c r="B547" s="67" t="s">
        <v>16406</v>
      </c>
      <c r="C547" s="67" t="s">
        <v>17543</v>
      </c>
      <c r="D547" s="67" t="s">
        <v>17488</v>
      </c>
      <c r="E547" s="67"/>
      <c r="F547" s="68">
        <v>25</v>
      </c>
      <c r="G547" s="69">
        <v>2</v>
      </c>
      <c r="H547" s="70">
        <f>SUMIFS(VENTAS[Cantidad],VENTAS[Código del producto Vendido],STOCK[[#This Row],[Code]])</f>
        <v>1</v>
      </c>
      <c r="I547" s="70">
        <f>STOCK[[#This Row],[Entradas]]-STOCK[[#This Row],[Salidas]]</f>
        <v>1</v>
      </c>
      <c r="J547" s="68">
        <f>STOCK[[#This Row],[Precio Final]]*10%</f>
        <v>2.5</v>
      </c>
      <c r="K547" s="71">
        <v>5</v>
      </c>
      <c r="L547" s="72">
        <v>1.8</v>
      </c>
      <c r="M547" s="72">
        <f>STOCK[[#This Row],[Costo Unitario (USD)]]+STOCK[[#This Row],[Costo Envío (USD)]]+STOCK[[#This Row],[Comisión 10%]]</f>
        <v>9.3</v>
      </c>
      <c r="N547" s="72">
        <f t="shared" si="22"/>
        <v>13.95</v>
      </c>
      <c r="O547" s="72">
        <f t="shared" si="24"/>
        <v>25</v>
      </c>
      <c r="P547" s="72">
        <f>STOCK[[#This Row],[Precio Final]]-STOCK[[#This Row],[Costo total]]</f>
        <v>15.7</v>
      </c>
      <c r="Q547" s="72">
        <f>STOCK[[#This Row],[Ganancia Unitaria]]*STOCK[[#This Row],[Salidas]]</f>
        <v>15.7</v>
      </c>
      <c r="R547" s="67"/>
      <c r="S547" s="67"/>
      <c r="T547" s="72"/>
      <c r="U547" s="72"/>
      <c r="V547" s="73">
        <v>20</v>
      </c>
      <c r="W547" s="67"/>
      <c r="X547" s="67"/>
      <c r="Y547" s="67"/>
      <c r="Z547" s="67"/>
      <c r="AA547" s="67"/>
      <c r="AB547" s="68"/>
      <c r="AC547" s="69"/>
      <c r="AD547" s="70"/>
      <c r="AE547" s="70"/>
      <c r="AF547" s="68"/>
      <c r="AG547" s="71"/>
      <c r="AH547" s="72"/>
      <c r="AI547" s="72"/>
      <c r="AJ547" s="72"/>
      <c r="AK547" s="72"/>
      <c r="AL547" s="72"/>
      <c r="AM547" s="72"/>
    </row>
    <row r="548" customHeight="1" spans="1:39">
      <c r="A548" s="67" t="s">
        <v>17546</v>
      </c>
      <c r="B548" s="67" t="s">
        <v>16413</v>
      </c>
      <c r="C548" s="67" t="s">
        <v>17547</v>
      </c>
      <c r="D548" s="67" t="s">
        <v>16973</v>
      </c>
      <c r="E548" s="67"/>
      <c r="F548" s="68">
        <v>25</v>
      </c>
      <c r="G548" s="69">
        <v>4</v>
      </c>
      <c r="H548" s="70">
        <f>SUMIFS(VENTAS[Cantidad],VENTAS[Código del producto Vendido],STOCK[[#This Row],[Code]])</f>
        <v>1</v>
      </c>
      <c r="I548" s="70">
        <f>STOCK[[#This Row],[Entradas]]-STOCK[[#This Row],[Salidas]]</f>
        <v>3</v>
      </c>
      <c r="J548" s="68">
        <f>STOCK[[#This Row],[Precio Final]]*10%</f>
        <v>3</v>
      </c>
      <c r="K548" s="71">
        <v>5</v>
      </c>
      <c r="L548" s="72">
        <v>1.8</v>
      </c>
      <c r="M548" s="72">
        <f>STOCK[[#This Row],[Costo Unitario (USD)]]+STOCK[[#This Row],[Costo Envío (USD)]]+STOCK[[#This Row],[Comisión 10%]]</f>
        <v>9.8</v>
      </c>
      <c r="N548" s="72">
        <f t="shared" si="22"/>
        <v>14.7</v>
      </c>
      <c r="O548" s="72">
        <v>30</v>
      </c>
      <c r="P548" s="72">
        <f>STOCK[[#This Row],[Precio Final]]-STOCK[[#This Row],[Costo total]]</f>
        <v>20.2</v>
      </c>
      <c r="Q548" s="72">
        <f>STOCK[[#This Row],[Ganancia Unitaria]]*STOCK[[#This Row],[Salidas]]</f>
        <v>20.2</v>
      </c>
      <c r="R548" s="67"/>
      <c r="S548" s="67"/>
      <c r="T548" s="72"/>
      <c r="U548" s="72"/>
      <c r="V548" s="73">
        <v>25</v>
      </c>
      <c r="W548" s="67"/>
      <c r="X548" s="67"/>
      <c r="Y548" s="67"/>
      <c r="Z548" s="67"/>
      <c r="AA548" s="67"/>
      <c r="AB548" s="68"/>
      <c r="AC548" s="69"/>
      <c r="AD548" s="70"/>
      <c r="AE548" s="70"/>
      <c r="AF548" s="68"/>
      <c r="AG548" s="71"/>
      <c r="AH548" s="72"/>
      <c r="AI548" s="72"/>
      <c r="AJ548" s="72"/>
      <c r="AK548" s="72"/>
      <c r="AL548" s="72"/>
      <c r="AM548" s="72"/>
    </row>
    <row r="549" customHeight="1" spans="1:39">
      <c r="A549" s="67" t="s">
        <v>17548</v>
      </c>
      <c r="B549" s="67" t="s">
        <v>16406</v>
      </c>
      <c r="C549" s="67" t="s">
        <v>17549</v>
      </c>
      <c r="D549" s="67" t="s">
        <v>17234</v>
      </c>
      <c r="E549" s="67"/>
      <c r="F549" s="68">
        <v>30</v>
      </c>
      <c r="G549" s="69">
        <v>4</v>
      </c>
      <c r="H549" s="70">
        <f>SUMIFS(VENTAS[Cantidad],VENTAS[Código del producto Vendido],STOCK[[#This Row],[Code]])</f>
        <v>1</v>
      </c>
      <c r="I549" s="70">
        <f>STOCK[[#This Row],[Entradas]]-STOCK[[#This Row],[Salidas]]</f>
        <v>3</v>
      </c>
      <c r="J549" s="68">
        <f>STOCK[[#This Row],[Precio Final]]*10%</f>
        <v>3</v>
      </c>
      <c r="K549" s="71">
        <v>5</v>
      </c>
      <c r="L549" s="72">
        <v>1.8</v>
      </c>
      <c r="M549" s="72">
        <f>STOCK[[#This Row],[Costo Unitario (USD)]]+STOCK[[#This Row],[Costo Envío (USD)]]+STOCK[[#This Row],[Comisión 10%]]</f>
        <v>9.8</v>
      </c>
      <c r="N549" s="72">
        <f t="shared" si="22"/>
        <v>14.7</v>
      </c>
      <c r="O549" s="72">
        <f>F549</f>
        <v>30</v>
      </c>
      <c r="P549" s="72">
        <f>STOCK[[#This Row],[Precio Final]]-STOCK[[#This Row],[Costo total]]</f>
        <v>20.2</v>
      </c>
      <c r="Q549" s="72">
        <f>STOCK[[#This Row],[Ganancia Unitaria]]*STOCK[[#This Row],[Salidas]]</f>
        <v>20.2</v>
      </c>
      <c r="R549" s="67"/>
      <c r="S549" s="67"/>
      <c r="T549" s="72"/>
      <c r="U549" s="72"/>
      <c r="V549" s="73">
        <v>25</v>
      </c>
      <c r="W549" s="67"/>
      <c r="X549" s="67"/>
      <c r="Y549" s="67"/>
      <c r="Z549" s="67"/>
      <c r="AA549" s="67"/>
      <c r="AB549" s="68"/>
      <c r="AC549" s="69"/>
      <c r="AD549" s="70"/>
      <c r="AE549" s="70"/>
      <c r="AF549" s="68"/>
      <c r="AG549" s="71"/>
      <c r="AH549" s="72"/>
      <c r="AI549" s="72"/>
      <c r="AJ549" s="72"/>
      <c r="AK549" s="72"/>
      <c r="AL549" s="72"/>
      <c r="AM549" s="72"/>
    </row>
    <row r="550" customHeight="1" spans="1:39">
      <c r="A550" s="67" t="s">
        <v>17550</v>
      </c>
      <c r="B550" s="67" t="s">
        <v>16406</v>
      </c>
      <c r="C550" s="67" t="s">
        <v>17547</v>
      </c>
      <c r="D550" s="67" t="s">
        <v>17488</v>
      </c>
      <c r="E550" s="67"/>
      <c r="F550" s="68">
        <v>25</v>
      </c>
      <c r="G550" s="69">
        <v>4</v>
      </c>
      <c r="H550" s="70">
        <f>SUMIFS(VENTAS[Cantidad],VENTAS[Código del producto Vendido],STOCK[[#This Row],[Code]])</f>
        <v>0</v>
      </c>
      <c r="I550" s="70">
        <f>STOCK[[#This Row],[Entradas]]-STOCK[[#This Row],[Salidas]]</f>
        <v>4</v>
      </c>
      <c r="J550" s="68">
        <f>STOCK[[#This Row],[Precio Final]]*10%</f>
        <v>3</v>
      </c>
      <c r="K550" s="71">
        <v>5</v>
      </c>
      <c r="L550" s="72">
        <v>1.8</v>
      </c>
      <c r="M550" s="72">
        <f>STOCK[[#This Row],[Costo Unitario (USD)]]+STOCK[[#This Row],[Costo Envío (USD)]]+STOCK[[#This Row],[Comisión 10%]]</f>
        <v>9.8</v>
      </c>
      <c r="N550" s="72">
        <f t="shared" si="22"/>
        <v>14.7</v>
      </c>
      <c r="O550" s="72">
        <v>30</v>
      </c>
      <c r="P550" s="72">
        <f>STOCK[[#This Row],[Precio Final]]-STOCK[[#This Row],[Costo total]]</f>
        <v>20.2</v>
      </c>
      <c r="Q550" s="72">
        <f>STOCK[[#This Row],[Ganancia Unitaria]]*STOCK[[#This Row],[Salidas]]</f>
        <v>0</v>
      </c>
      <c r="R550" s="67"/>
      <c r="S550" s="67"/>
      <c r="T550" s="72"/>
      <c r="U550" s="72"/>
      <c r="V550" s="73">
        <v>25</v>
      </c>
      <c r="W550" s="67"/>
      <c r="X550" s="67"/>
      <c r="Y550" s="67"/>
      <c r="Z550" s="67"/>
      <c r="AA550" s="67"/>
      <c r="AB550" s="68"/>
      <c r="AC550" s="69"/>
      <c r="AD550" s="70"/>
      <c r="AE550" s="70"/>
      <c r="AF550" s="68"/>
      <c r="AG550" s="71"/>
      <c r="AH550" s="72"/>
      <c r="AI550" s="72"/>
      <c r="AJ550" s="72"/>
      <c r="AK550" s="72"/>
      <c r="AL550" s="72"/>
      <c r="AM550" s="72"/>
    </row>
    <row r="551" customHeight="1" spans="1:39">
      <c r="A551" s="67" t="s">
        <v>17551</v>
      </c>
      <c r="B551" s="67" t="s">
        <v>16406</v>
      </c>
      <c r="C551" s="67" t="s">
        <v>17552</v>
      </c>
      <c r="D551" s="67" t="s">
        <v>17488</v>
      </c>
      <c r="E551" s="67"/>
      <c r="F551" s="68">
        <v>30</v>
      </c>
      <c r="G551" s="69">
        <v>4</v>
      </c>
      <c r="H551" s="70">
        <f>SUMIFS(VENTAS[Cantidad],VENTAS[Código del producto Vendido],STOCK[[#This Row],[Code]])</f>
        <v>0</v>
      </c>
      <c r="I551" s="70">
        <f>STOCK[[#This Row],[Entradas]]-STOCK[[#This Row],[Salidas]]</f>
        <v>4</v>
      </c>
      <c r="J551" s="68">
        <f>STOCK[[#This Row],[Precio Final]]*10%</f>
        <v>3</v>
      </c>
      <c r="K551" s="71">
        <v>8.5</v>
      </c>
      <c r="L551" s="72">
        <v>1.8</v>
      </c>
      <c r="M551" s="72">
        <f>STOCK[[#This Row],[Costo Unitario (USD)]]+STOCK[[#This Row],[Costo Envío (USD)]]+STOCK[[#This Row],[Comisión 10%]]</f>
        <v>13.3</v>
      </c>
      <c r="N551" s="72">
        <f t="shared" si="22"/>
        <v>19.95</v>
      </c>
      <c r="O551" s="72">
        <f t="shared" ref="O551:O591" si="25">F551</f>
        <v>30</v>
      </c>
      <c r="P551" s="72">
        <f>STOCK[[#This Row],[Precio Final]]-STOCK[[#This Row],[Costo total]]</f>
        <v>16.7</v>
      </c>
      <c r="Q551" s="72">
        <f>STOCK[[#This Row],[Ganancia Unitaria]]*STOCK[[#This Row],[Salidas]]</f>
        <v>0</v>
      </c>
      <c r="R551" s="67"/>
      <c r="S551" s="67"/>
      <c r="T551" s="72"/>
      <c r="U551" s="72"/>
      <c r="V551" s="73">
        <v>24</v>
      </c>
      <c r="W551" s="67"/>
      <c r="X551" s="67"/>
      <c r="Y551" s="67"/>
      <c r="Z551" s="67"/>
      <c r="AA551" s="67"/>
      <c r="AB551" s="68"/>
      <c r="AC551" s="69"/>
      <c r="AD551" s="70"/>
      <c r="AE551" s="70"/>
      <c r="AF551" s="68"/>
      <c r="AG551" s="71"/>
      <c r="AH551" s="72"/>
      <c r="AI551" s="72"/>
      <c r="AJ551" s="72"/>
      <c r="AK551" s="72"/>
      <c r="AL551" s="72"/>
      <c r="AM551" s="72"/>
    </row>
    <row r="552" customHeight="1" spans="1:39">
      <c r="A552" s="67" t="s">
        <v>17553</v>
      </c>
      <c r="B552" s="67" t="s">
        <v>16406</v>
      </c>
      <c r="C552" s="67" t="s">
        <v>17554</v>
      </c>
      <c r="D552" s="67" t="s">
        <v>17495</v>
      </c>
      <c r="E552" s="67"/>
      <c r="F552" s="68">
        <v>25</v>
      </c>
      <c r="G552" s="69">
        <v>4</v>
      </c>
      <c r="H552" s="70">
        <f>SUMIFS(VENTAS[Cantidad],VENTAS[Código del producto Vendido],STOCK[[#This Row],[Code]])</f>
        <v>2</v>
      </c>
      <c r="I552" s="70">
        <f>STOCK[[#This Row],[Entradas]]-STOCK[[#This Row],[Salidas]]</f>
        <v>2</v>
      </c>
      <c r="J552" s="68">
        <f>STOCK[[#This Row],[Precio Final]]*10%</f>
        <v>2.5</v>
      </c>
      <c r="K552" s="71">
        <v>8.25</v>
      </c>
      <c r="L552" s="72">
        <v>1.8</v>
      </c>
      <c r="M552" s="72">
        <f>STOCK[[#This Row],[Costo Unitario (USD)]]+STOCK[[#This Row],[Costo Envío (USD)]]+STOCK[[#This Row],[Comisión 10%]]</f>
        <v>12.55</v>
      </c>
      <c r="N552" s="72">
        <f t="shared" si="22"/>
        <v>18.825</v>
      </c>
      <c r="O552" s="72">
        <f t="shared" si="25"/>
        <v>25</v>
      </c>
      <c r="P552" s="72">
        <f>STOCK[[#This Row],[Precio Final]]-STOCK[[#This Row],[Costo total]]</f>
        <v>12.45</v>
      </c>
      <c r="Q552" s="72">
        <f>STOCK[[#This Row],[Ganancia Unitaria]]*STOCK[[#This Row],[Salidas]]</f>
        <v>24.9</v>
      </c>
      <c r="R552" s="67"/>
      <c r="S552" s="67"/>
      <c r="T552" s="72"/>
      <c r="U552" s="72"/>
      <c r="V552" s="73"/>
      <c r="W552" s="67"/>
      <c r="X552" s="67"/>
      <c r="Y552" s="67"/>
      <c r="Z552" s="67"/>
      <c r="AA552" s="67"/>
      <c r="AB552" s="68"/>
      <c r="AC552" s="69"/>
      <c r="AD552" s="70"/>
      <c r="AE552" s="70"/>
      <c r="AF552" s="68"/>
      <c r="AG552" s="71"/>
      <c r="AH552" s="72"/>
      <c r="AI552" s="72"/>
      <c r="AJ552" s="72"/>
      <c r="AK552" s="72"/>
      <c r="AL552" s="72"/>
      <c r="AM552" s="72"/>
    </row>
    <row r="553" customHeight="1" spans="1:39">
      <c r="A553" s="67" t="s">
        <v>17555</v>
      </c>
      <c r="B553" s="67" t="s">
        <v>16406</v>
      </c>
      <c r="C553" s="67" t="s">
        <v>17554</v>
      </c>
      <c r="D553" s="67" t="s">
        <v>17488</v>
      </c>
      <c r="E553" s="67"/>
      <c r="F553" s="68">
        <v>25</v>
      </c>
      <c r="G553" s="69">
        <v>7</v>
      </c>
      <c r="H553" s="70">
        <f>SUMIFS(VENTAS[Cantidad],VENTAS[Código del producto Vendido],STOCK[[#This Row],[Code]])</f>
        <v>2</v>
      </c>
      <c r="I553" s="70">
        <f>STOCK[[#This Row],[Entradas]]-STOCK[[#This Row],[Salidas]]</f>
        <v>5</v>
      </c>
      <c r="J553" s="68">
        <f>STOCK[[#This Row],[Precio Final]]*10%</f>
        <v>2.5</v>
      </c>
      <c r="K553" s="71">
        <v>8.25</v>
      </c>
      <c r="L553" s="72">
        <v>1.8</v>
      </c>
      <c r="M553" s="72">
        <f>STOCK[[#This Row],[Costo Unitario (USD)]]+STOCK[[#This Row],[Costo Envío (USD)]]+STOCK[[#This Row],[Comisión 10%]]</f>
        <v>12.55</v>
      </c>
      <c r="N553" s="72">
        <f t="shared" si="22"/>
        <v>18.825</v>
      </c>
      <c r="O553" s="72">
        <f t="shared" si="25"/>
        <v>25</v>
      </c>
      <c r="P553" s="72">
        <f>STOCK[[#This Row],[Precio Final]]-STOCK[[#This Row],[Costo total]]</f>
        <v>12.45</v>
      </c>
      <c r="Q553" s="72">
        <f>STOCK[[#This Row],[Ganancia Unitaria]]*STOCK[[#This Row],[Salidas]]</f>
        <v>24.9</v>
      </c>
      <c r="R553" s="67"/>
      <c r="S553" s="67"/>
      <c r="T553" s="72"/>
      <c r="U553" s="72"/>
      <c r="V553" s="73"/>
      <c r="W553" s="67"/>
      <c r="X553" s="67"/>
      <c r="Y553" s="67"/>
      <c r="Z553" s="67"/>
      <c r="AA553" s="67"/>
      <c r="AB553" s="68"/>
      <c r="AC553" s="69"/>
      <c r="AD553" s="70"/>
      <c r="AE553" s="70"/>
      <c r="AF553" s="68"/>
      <c r="AG553" s="71"/>
      <c r="AH553" s="72"/>
      <c r="AI553" s="72"/>
      <c r="AJ553" s="72"/>
      <c r="AK553" s="72"/>
      <c r="AL553" s="72"/>
      <c r="AM553" s="72"/>
    </row>
    <row r="554" customHeight="1" spans="1:39">
      <c r="A554" s="67" t="s">
        <v>17556</v>
      </c>
      <c r="B554" s="67" t="s">
        <v>17503</v>
      </c>
      <c r="C554" s="67" t="s">
        <v>17557</v>
      </c>
      <c r="D554" s="67" t="s">
        <v>17505</v>
      </c>
      <c r="E554" s="67"/>
      <c r="F554" s="68">
        <v>35</v>
      </c>
      <c r="G554" s="69">
        <v>2</v>
      </c>
      <c r="H554" s="70">
        <f>SUMIFS(VENTAS[Cantidad],VENTAS[Código del producto Vendido],STOCK[[#This Row],[Code]])</f>
        <v>0</v>
      </c>
      <c r="I554" s="70">
        <f>STOCK[[#This Row],[Entradas]]-STOCK[[#This Row],[Salidas]]</f>
        <v>2</v>
      </c>
      <c r="J554" s="68">
        <f>STOCK[[#This Row],[Precio Final]]*10%</f>
        <v>3.5</v>
      </c>
      <c r="K554" s="71">
        <v>6.5</v>
      </c>
      <c r="L554" s="72">
        <v>1.8</v>
      </c>
      <c r="M554" s="72">
        <f>STOCK[[#This Row],[Costo Unitario (USD)]]+STOCK[[#This Row],[Costo Envío (USD)]]+STOCK[[#This Row],[Comisión 10%]]</f>
        <v>11.8</v>
      </c>
      <c r="N554" s="72">
        <f t="shared" si="22"/>
        <v>17.7</v>
      </c>
      <c r="O554" s="72">
        <f t="shared" si="25"/>
        <v>35</v>
      </c>
      <c r="P554" s="72">
        <f>STOCK[[#This Row],[Precio Final]]-STOCK[[#This Row],[Costo total]]</f>
        <v>23.2</v>
      </c>
      <c r="Q554" s="72">
        <f>STOCK[[#This Row],[Ganancia Unitaria]]*STOCK[[#This Row],[Salidas]]</f>
        <v>0</v>
      </c>
      <c r="R554" s="67"/>
      <c r="S554" s="67"/>
      <c r="T554" s="72"/>
      <c r="U554" s="72"/>
      <c r="V554" s="73">
        <v>30</v>
      </c>
      <c r="W554" s="67"/>
      <c r="X554" s="67"/>
      <c r="Y554" s="67"/>
      <c r="Z554" s="67"/>
      <c r="AA554" s="67"/>
      <c r="AB554" s="68"/>
      <c r="AC554" s="69"/>
      <c r="AD554" s="70"/>
      <c r="AE554" s="70"/>
      <c r="AF554" s="68"/>
      <c r="AG554" s="71"/>
      <c r="AH554" s="72"/>
      <c r="AI554" s="72"/>
      <c r="AJ554" s="72"/>
      <c r="AK554" s="72"/>
      <c r="AL554" s="72"/>
      <c r="AM554" s="72"/>
    </row>
    <row r="555" customHeight="1" spans="1:39">
      <c r="A555" s="67" t="s">
        <v>17558</v>
      </c>
      <c r="B555" s="67" t="s">
        <v>16413</v>
      </c>
      <c r="C555" s="67" t="s">
        <v>17557</v>
      </c>
      <c r="D555" s="67" t="s">
        <v>16973</v>
      </c>
      <c r="E555" s="67"/>
      <c r="F555" s="68">
        <v>35</v>
      </c>
      <c r="G555" s="69">
        <v>2</v>
      </c>
      <c r="H555" s="70">
        <f>SUMIFS(VENTAS[Cantidad],VENTAS[Código del producto Vendido],STOCK[[#This Row],[Code]])</f>
        <v>2</v>
      </c>
      <c r="I555" s="70">
        <f>STOCK[[#This Row],[Entradas]]-STOCK[[#This Row],[Salidas]]</f>
        <v>0</v>
      </c>
      <c r="J555" s="68">
        <f>STOCK[[#This Row],[Precio Final]]*10%</f>
        <v>3.5</v>
      </c>
      <c r="K555" s="71">
        <v>6.5</v>
      </c>
      <c r="L555" s="72">
        <v>1.8</v>
      </c>
      <c r="M555" s="72">
        <f>STOCK[[#This Row],[Costo Unitario (USD)]]+STOCK[[#This Row],[Costo Envío (USD)]]+STOCK[[#This Row],[Comisión 10%]]</f>
        <v>11.8</v>
      </c>
      <c r="N555" s="72">
        <f t="shared" si="22"/>
        <v>17.7</v>
      </c>
      <c r="O555" s="72">
        <f t="shared" si="25"/>
        <v>35</v>
      </c>
      <c r="P555" s="72">
        <f>STOCK[[#This Row],[Precio Final]]-STOCK[[#This Row],[Costo total]]</f>
        <v>23.2</v>
      </c>
      <c r="Q555" s="72">
        <f>STOCK[[#This Row],[Ganancia Unitaria]]*STOCK[[#This Row],[Salidas]]</f>
        <v>46.4</v>
      </c>
      <c r="R555" s="67"/>
      <c r="S555" s="67"/>
      <c r="T555" s="72"/>
      <c r="U555" s="72"/>
      <c r="V555" s="73">
        <v>30</v>
      </c>
      <c r="W555" s="67"/>
      <c r="X555" s="67"/>
      <c r="Y555" s="67"/>
      <c r="Z555" s="67"/>
      <c r="AA555" s="67"/>
      <c r="AB555" s="68"/>
      <c r="AC555" s="69"/>
      <c r="AD555" s="70"/>
      <c r="AE555" s="70"/>
      <c r="AF555" s="68"/>
      <c r="AG555" s="71"/>
      <c r="AH555" s="72"/>
      <c r="AI555" s="72"/>
      <c r="AJ555" s="72"/>
      <c r="AK555" s="72"/>
      <c r="AL555" s="72"/>
      <c r="AM555" s="72"/>
    </row>
    <row r="556" customHeight="1" spans="1:39">
      <c r="A556" s="67" t="s">
        <v>17559</v>
      </c>
      <c r="B556" s="67" t="s">
        <v>16406</v>
      </c>
      <c r="C556" s="67" t="s">
        <v>17557</v>
      </c>
      <c r="D556" s="67" t="s">
        <v>17488</v>
      </c>
      <c r="E556" s="67"/>
      <c r="F556" s="68">
        <v>35</v>
      </c>
      <c r="G556" s="69">
        <v>2</v>
      </c>
      <c r="H556" s="70">
        <f>SUMIFS(VENTAS[Cantidad],VENTAS[Código del producto Vendido],STOCK[[#This Row],[Code]])</f>
        <v>2</v>
      </c>
      <c r="I556" s="70">
        <f>STOCK[[#This Row],[Entradas]]-STOCK[[#This Row],[Salidas]]</f>
        <v>0</v>
      </c>
      <c r="J556" s="68">
        <f>STOCK[[#This Row],[Precio Final]]*10%</f>
        <v>3.5</v>
      </c>
      <c r="K556" s="71">
        <v>6.5</v>
      </c>
      <c r="L556" s="72">
        <v>1.8</v>
      </c>
      <c r="M556" s="72">
        <f>STOCK[[#This Row],[Costo Unitario (USD)]]+STOCK[[#This Row],[Costo Envío (USD)]]+STOCK[[#This Row],[Comisión 10%]]</f>
        <v>11.8</v>
      </c>
      <c r="N556" s="72">
        <f t="shared" si="22"/>
        <v>17.7</v>
      </c>
      <c r="O556" s="72">
        <f t="shared" si="25"/>
        <v>35</v>
      </c>
      <c r="P556" s="72">
        <f>STOCK[[#This Row],[Precio Final]]-STOCK[[#This Row],[Costo total]]</f>
        <v>23.2</v>
      </c>
      <c r="Q556" s="72">
        <f>STOCK[[#This Row],[Ganancia Unitaria]]*STOCK[[#This Row],[Salidas]]</f>
        <v>46.4</v>
      </c>
      <c r="R556" s="67"/>
      <c r="S556" s="67"/>
      <c r="T556" s="72"/>
      <c r="U556" s="72"/>
      <c r="V556" s="73">
        <v>30</v>
      </c>
      <c r="W556" s="67"/>
      <c r="X556" s="67"/>
      <c r="Y556" s="67"/>
      <c r="Z556" s="67"/>
      <c r="AA556" s="67"/>
      <c r="AB556" s="68"/>
      <c r="AC556" s="69"/>
      <c r="AD556" s="70"/>
      <c r="AE556" s="70"/>
      <c r="AF556" s="68"/>
      <c r="AG556" s="71"/>
      <c r="AH556" s="72"/>
      <c r="AI556" s="72"/>
      <c r="AJ556" s="72"/>
      <c r="AK556" s="72"/>
      <c r="AL556" s="72"/>
      <c r="AM556" s="72"/>
    </row>
    <row r="557" customHeight="1" spans="1:39">
      <c r="A557" s="67" t="s">
        <v>17560</v>
      </c>
      <c r="B557" s="67" t="s">
        <v>17503</v>
      </c>
      <c r="C557" s="67" t="s">
        <v>17561</v>
      </c>
      <c r="D557" s="67" t="s">
        <v>17505</v>
      </c>
      <c r="E557" s="67"/>
      <c r="F557" s="68">
        <v>30</v>
      </c>
      <c r="G557" s="69">
        <v>3</v>
      </c>
      <c r="H557" s="70">
        <f>SUMIFS(VENTAS[Cantidad],VENTAS[Código del producto Vendido],STOCK[[#This Row],[Code]])</f>
        <v>0</v>
      </c>
      <c r="I557" s="70">
        <f>STOCK[[#This Row],[Entradas]]-STOCK[[#This Row],[Salidas]]</f>
        <v>3</v>
      </c>
      <c r="J557" s="68">
        <f>STOCK[[#This Row],[Precio Final]]*10%</f>
        <v>3</v>
      </c>
      <c r="K557" s="71">
        <v>5</v>
      </c>
      <c r="L557" s="72">
        <v>1.8</v>
      </c>
      <c r="M557" s="72">
        <f>STOCK[[#This Row],[Costo Unitario (USD)]]+STOCK[[#This Row],[Costo Envío (USD)]]+STOCK[[#This Row],[Comisión 10%]]</f>
        <v>9.8</v>
      </c>
      <c r="N557" s="72">
        <f t="shared" si="22"/>
        <v>14.7</v>
      </c>
      <c r="O557" s="72">
        <f t="shared" si="25"/>
        <v>30</v>
      </c>
      <c r="P557" s="72">
        <f>STOCK[[#This Row],[Precio Final]]-STOCK[[#This Row],[Costo total]]</f>
        <v>20.2</v>
      </c>
      <c r="Q557" s="72">
        <f>STOCK[[#This Row],[Ganancia Unitaria]]*STOCK[[#This Row],[Salidas]]</f>
        <v>0</v>
      </c>
      <c r="R557" s="67"/>
      <c r="S557" s="67"/>
      <c r="T557" s="72"/>
      <c r="U557" s="72"/>
      <c r="V557" s="73">
        <v>25</v>
      </c>
      <c r="W557" s="67"/>
      <c r="X557" s="67"/>
      <c r="Y557" s="67"/>
      <c r="Z557" s="67"/>
      <c r="AA557" s="67"/>
      <c r="AB557" s="68"/>
      <c r="AC557" s="69"/>
      <c r="AD557" s="70"/>
      <c r="AE557" s="70"/>
      <c r="AF557" s="68"/>
      <c r="AG557" s="71"/>
      <c r="AH557" s="72"/>
      <c r="AI557" s="72"/>
      <c r="AJ557" s="72"/>
      <c r="AK557" s="72"/>
      <c r="AL557" s="72"/>
      <c r="AM557" s="72"/>
    </row>
    <row r="558" customHeight="1" spans="1:39">
      <c r="A558" s="67" t="s">
        <v>17562</v>
      </c>
      <c r="B558" s="67" t="s">
        <v>17503</v>
      </c>
      <c r="C558" s="67" t="s">
        <v>17561</v>
      </c>
      <c r="D558" s="67" t="s">
        <v>17563</v>
      </c>
      <c r="E558" s="67"/>
      <c r="F558" s="68">
        <v>30</v>
      </c>
      <c r="G558" s="69">
        <v>3</v>
      </c>
      <c r="H558" s="70">
        <f>SUMIFS(VENTAS[Cantidad],VENTAS[Código del producto Vendido],STOCK[[#This Row],[Code]])</f>
        <v>3</v>
      </c>
      <c r="I558" s="70">
        <f>STOCK[[#This Row],[Entradas]]-STOCK[[#This Row],[Salidas]]</f>
        <v>0</v>
      </c>
      <c r="J558" s="68">
        <f>STOCK[[#This Row],[Precio Final]]*10%</f>
        <v>3</v>
      </c>
      <c r="K558" s="71">
        <v>5</v>
      </c>
      <c r="L558" s="72">
        <v>1.8</v>
      </c>
      <c r="M558" s="72">
        <f>STOCK[[#This Row],[Costo Unitario (USD)]]+STOCK[[#This Row],[Costo Envío (USD)]]+STOCK[[#This Row],[Comisión 10%]]</f>
        <v>9.8</v>
      </c>
      <c r="N558" s="72">
        <f t="shared" si="22"/>
        <v>14.7</v>
      </c>
      <c r="O558" s="72">
        <f t="shared" si="25"/>
        <v>30</v>
      </c>
      <c r="P558" s="72">
        <f>STOCK[[#This Row],[Precio Final]]-STOCK[[#This Row],[Costo total]]</f>
        <v>20.2</v>
      </c>
      <c r="Q558" s="72">
        <f>STOCK[[#This Row],[Ganancia Unitaria]]*STOCK[[#This Row],[Salidas]]</f>
        <v>60.6</v>
      </c>
      <c r="R558" s="67"/>
      <c r="S558" s="67"/>
      <c r="T558" s="72"/>
      <c r="U558" s="72"/>
      <c r="V558" s="73">
        <v>25</v>
      </c>
      <c r="W558" s="67"/>
      <c r="X558" s="67"/>
      <c r="Y558" s="67"/>
      <c r="Z558" s="67"/>
      <c r="AA558" s="67"/>
      <c r="AB558" s="68"/>
      <c r="AC558" s="69"/>
      <c r="AD558" s="70"/>
      <c r="AE558" s="70"/>
      <c r="AF558" s="68"/>
      <c r="AG558" s="71"/>
      <c r="AH558" s="72"/>
      <c r="AI558" s="72"/>
      <c r="AJ558" s="72"/>
      <c r="AK558" s="72"/>
      <c r="AL558" s="72"/>
      <c r="AM558" s="72"/>
    </row>
    <row r="559" customHeight="1" spans="1:39">
      <c r="A559" s="67" t="s">
        <v>17564</v>
      </c>
      <c r="B559" s="67" t="s">
        <v>16406</v>
      </c>
      <c r="C559" s="67" t="s">
        <v>17565</v>
      </c>
      <c r="D559" s="67" t="s">
        <v>17495</v>
      </c>
      <c r="E559" s="67"/>
      <c r="F559" s="68">
        <v>25</v>
      </c>
      <c r="G559" s="69">
        <v>2</v>
      </c>
      <c r="H559" s="70">
        <f>SUMIFS(VENTAS[Cantidad],VENTAS[Código del producto Vendido],STOCK[[#This Row],[Code]])</f>
        <v>1</v>
      </c>
      <c r="I559" s="70">
        <f>STOCK[[#This Row],[Entradas]]-STOCK[[#This Row],[Salidas]]</f>
        <v>1</v>
      </c>
      <c r="J559" s="68">
        <f>STOCK[[#This Row],[Precio Final]]*10%</f>
        <v>2.5</v>
      </c>
      <c r="K559" s="71">
        <v>5</v>
      </c>
      <c r="L559" s="72">
        <v>1.8</v>
      </c>
      <c r="M559" s="72">
        <f>STOCK[[#This Row],[Costo Unitario (USD)]]+STOCK[[#This Row],[Costo Envío (USD)]]+STOCK[[#This Row],[Comisión 10%]]</f>
        <v>9.3</v>
      </c>
      <c r="N559" s="72">
        <f t="shared" si="22"/>
        <v>13.95</v>
      </c>
      <c r="O559" s="72">
        <f t="shared" si="25"/>
        <v>25</v>
      </c>
      <c r="P559" s="72">
        <f>STOCK[[#This Row],[Precio Final]]-STOCK[[#This Row],[Costo total]]</f>
        <v>15.7</v>
      </c>
      <c r="Q559" s="72">
        <f>STOCK[[#This Row],[Ganancia Unitaria]]*STOCK[[#This Row],[Salidas]]</f>
        <v>15.7</v>
      </c>
      <c r="R559" s="67"/>
      <c r="S559" s="67"/>
      <c r="T559" s="72"/>
      <c r="U559" s="72"/>
      <c r="V559" s="73">
        <v>20</v>
      </c>
      <c r="W559" s="67"/>
      <c r="X559" s="67"/>
      <c r="Y559" s="67"/>
      <c r="Z559" s="67"/>
      <c r="AA559" s="67"/>
      <c r="AB559" s="68"/>
      <c r="AC559" s="69"/>
      <c r="AD559" s="70"/>
      <c r="AE559" s="70"/>
      <c r="AF559" s="68"/>
      <c r="AG559" s="71"/>
      <c r="AH559" s="72"/>
      <c r="AI559" s="72"/>
      <c r="AJ559" s="72"/>
      <c r="AK559" s="72"/>
      <c r="AL559" s="72"/>
      <c r="AM559" s="72"/>
    </row>
    <row r="560" customHeight="1" spans="1:39">
      <c r="A560" s="67" t="s">
        <v>17566</v>
      </c>
      <c r="B560" s="67" t="s">
        <v>16406</v>
      </c>
      <c r="C560" s="67" t="s">
        <v>17565</v>
      </c>
      <c r="D560" s="67" t="s">
        <v>17488</v>
      </c>
      <c r="E560" s="67"/>
      <c r="F560" s="68">
        <v>25</v>
      </c>
      <c r="G560" s="69">
        <v>2</v>
      </c>
      <c r="H560" s="70">
        <f>SUMIFS(VENTAS[Cantidad],VENTAS[Código del producto Vendido],STOCK[[#This Row],[Code]])</f>
        <v>1</v>
      </c>
      <c r="I560" s="70">
        <f>STOCK[[#This Row],[Entradas]]-STOCK[[#This Row],[Salidas]]</f>
        <v>1</v>
      </c>
      <c r="J560" s="68">
        <f>STOCK[[#This Row],[Precio Final]]*10%</f>
        <v>2.5</v>
      </c>
      <c r="K560" s="71">
        <v>5</v>
      </c>
      <c r="L560" s="72">
        <v>1.8</v>
      </c>
      <c r="M560" s="72">
        <f>STOCK[[#This Row],[Costo Unitario (USD)]]+STOCK[[#This Row],[Costo Envío (USD)]]+STOCK[[#This Row],[Comisión 10%]]</f>
        <v>9.3</v>
      </c>
      <c r="N560" s="72">
        <f t="shared" si="22"/>
        <v>13.95</v>
      </c>
      <c r="O560" s="72">
        <f t="shared" si="25"/>
        <v>25</v>
      </c>
      <c r="P560" s="72">
        <f>STOCK[[#This Row],[Precio Final]]-STOCK[[#This Row],[Costo total]]</f>
        <v>15.7</v>
      </c>
      <c r="Q560" s="72">
        <f>STOCK[[#This Row],[Ganancia Unitaria]]*STOCK[[#This Row],[Salidas]]</f>
        <v>15.7</v>
      </c>
      <c r="R560" s="67"/>
      <c r="S560" s="67"/>
      <c r="T560" s="72"/>
      <c r="U560" s="72"/>
      <c r="V560" s="73">
        <v>20</v>
      </c>
      <c r="W560" s="67"/>
      <c r="X560" s="67"/>
      <c r="Y560" s="67"/>
      <c r="Z560" s="67"/>
      <c r="AA560" s="67"/>
      <c r="AB560" s="68"/>
      <c r="AC560" s="69"/>
      <c r="AD560" s="70"/>
      <c r="AE560" s="70"/>
      <c r="AF560" s="68"/>
      <c r="AG560" s="71"/>
      <c r="AH560" s="72"/>
      <c r="AI560" s="72"/>
      <c r="AJ560" s="72"/>
      <c r="AK560" s="72"/>
      <c r="AL560" s="72"/>
      <c r="AM560" s="72"/>
    </row>
    <row r="561" customHeight="1" spans="1:39">
      <c r="A561" s="67" t="s">
        <v>17567</v>
      </c>
      <c r="B561" s="67" t="s">
        <v>16406</v>
      </c>
      <c r="C561" s="67" t="s">
        <v>17568</v>
      </c>
      <c r="D561" s="67" t="s">
        <v>17495</v>
      </c>
      <c r="E561" s="67"/>
      <c r="F561" s="68">
        <v>25</v>
      </c>
      <c r="G561" s="69">
        <v>3</v>
      </c>
      <c r="H561" s="70">
        <f>SUMIFS(VENTAS[Cantidad],VENTAS[Código del producto Vendido],STOCK[[#This Row],[Code]])</f>
        <v>0</v>
      </c>
      <c r="I561" s="70">
        <f>STOCK[[#This Row],[Entradas]]-STOCK[[#This Row],[Salidas]]</f>
        <v>3</v>
      </c>
      <c r="J561" s="68">
        <f>STOCK[[#This Row],[Precio Final]]*10%</f>
        <v>2.5</v>
      </c>
      <c r="K561" s="71">
        <v>5</v>
      </c>
      <c r="L561" s="72">
        <v>1.8</v>
      </c>
      <c r="M561" s="72">
        <f>STOCK[[#This Row],[Costo Unitario (USD)]]+STOCK[[#This Row],[Costo Envío (USD)]]+STOCK[[#This Row],[Comisión 10%]]</f>
        <v>9.3</v>
      </c>
      <c r="N561" s="72">
        <f t="shared" si="22"/>
        <v>13.95</v>
      </c>
      <c r="O561" s="72">
        <f t="shared" si="25"/>
        <v>25</v>
      </c>
      <c r="P561" s="72">
        <f>STOCK[[#This Row],[Precio Final]]-STOCK[[#This Row],[Costo total]]</f>
        <v>15.7</v>
      </c>
      <c r="Q561" s="72">
        <f>STOCK[[#This Row],[Ganancia Unitaria]]*STOCK[[#This Row],[Salidas]]</f>
        <v>0</v>
      </c>
      <c r="R561" s="67"/>
      <c r="S561" s="67"/>
      <c r="T561" s="72"/>
      <c r="U561" s="72"/>
      <c r="V561" s="73">
        <v>20</v>
      </c>
      <c r="W561" s="67"/>
      <c r="X561" s="67"/>
      <c r="Y561" s="67"/>
      <c r="Z561" s="67"/>
      <c r="AA561" s="67"/>
      <c r="AB561" s="68"/>
      <c r="AC561" s="69"/>
      <c r="AD561" s="70"/>
      <c r="AE561" s="70"/>
      <c r="AF561" s="68"/>
      <c r="AG561" s="71"/>
      <c r="AH561" s="72"/>
      <c r="AI561" s="72"/>
      <c r="AJ561" s="72"/>
      <c r="AK561" s="72"/>
      <c r="AL561" s="72"/>
      <c r="AM561" s="72"/>
    </row>
    <row r="562" customHeight="1" spans="1:39">
      <c r="A562" s="67" t="s">
        <v>17569</v>
      </c>
      <c r="B562" s="67" t="s">
        <v>16406</v>
      </c>
      <c r="C562" s="67" t="s">
        <v>17568</v>
      </c>
      <c r="D562" s="67" t="s">
        <v>17488</v>
      </c>
      <c r="E562" s="67"/>
      <c r="F562" s="68">
        <v>25</v>
      </c>
      <c r="G562" s="69">
        <v>4</v>
      </c>
      <c r="H562" s="70">
        <f>SUMIFS(VENTAS[Cantidad],VENTAS[Código del producto Vendido],STOCK[[#This Row],[Code]])</f>
        <v>0</v>
      </c>
      <c r="I562" s="70">
        <f>STOCK[[#This Row],[Entradas]]-STOCK[[#This Row],[Salidas]]</f>
        <v>4</v>
      </c>
      <c r="J562" s="68">
        <f>STOCK[[#This Row],[Precio Final]]*10%</f>
        <v>2.5</v>
      </c>
      <c r="K562" s="71">
        <v>5</v>
      </c>
      <c r="L562" s="72">
        <v>1.8</v>
      </c>
      <c r="M562" s="72">
        <f>STOCK[[#This Row],[Costo Unitario (USD)]]+STOCK[[#This Row],[Costo Envío (USD)]]+STOCK[[#This Row],[Comisión 10%]]</f>
        <v>9.3</v>
      </c>
      <c r="N562" s="72">
        <f t="shared" si="22"/>
        <v>13.95</v>
      </c>
      <c r="O562" s="72">
        <f t="shared" si="25"/>
        <v>25</v>
      </c>
      <c r="P562" s="72">
        <f>STOCK[[#This Row],[Precio Final]]-STOCK[[#This Row],[Costo total]]</f>
        <v>15.7</v>
      </c>
      <c r="Q562" s="72">
        <f>STOCK[[#This Row],[Ganancia Unitaria]]*STOCK[[#This Row],[Salidas]]</f>
        <v>0</v>
      </c>
      <c r="R562" s="67"/>
      <c r="S562" s="67"/>
      <c r="T562" s="72"/>
      <c r="U562" s="72"/>
      <c r="V562" s="73">
        <v>20</v>
      </c>
      <c r="W562" s="67"/>
      <c r="X562" s="67"/>
      <c r="Y562" s="67"/>
      <c r="Z562" s="67"/>
      <c r="AA562" s="67"/>
      <c r="AB562" s="68"/>
      <c r="AC562" s="69"/>
      <c r="AD562" s="70"/>
      <c r="AE562" s="70"/>
      <c r="AF562" s="68"/>
      <c r="AG562" s="71"/>
      <c r="AH562" s="72"/>
      <c r="AI562" s="72"/>
      <c r="AJ562" s="72"/>
      <c r="AK562" s="72"/>
      <c r="AL562" s="72"/>
      <c r="AM562" s="72"/>
    </row>
    <row r="563" customHeight="1" spans="1:39">
      <c r="A563" s="67" t="s">
        <v>17570</v>
      </c>
      <c r="B563" s="67" t="s">
        <v>16413</v>
      </c>
      <c r="C563" s="67" t="s">
        <v>17571</v>
      </c>
      <c r="D563" s="67" t="s">
        <v>16973</v>
      </c>
      <c r="E563" s="67"/>
      <c r="F563" s="68">
        <v>25</v>
      </c>
      <c r="G563" s="69">
        <v>1</v>
      </c>
      <c r="H563" s="70">
        <f>SUMIFS(VENTAS[Cantidad],VENTAS[Código del producto Vendido],STOCK[[#This Row],[Code]])</f>
        <v>0</v>
      </c>
      <c r="I563" s="70">
        <f>STOCK[[#This Row],[Entradas]]-STOCK[[#This Row],[Salidas]]</f>
        <v>1</v>
      </c>
      <c r="J563" s="68">
        <f>STOCK[[#This Row],[Precio Final]]*10%</f>
        <v>2.5</v>
      </c>
      <c r="K563" s="71">
        <v>10</v>
      </c>
      <c r="L563" s="72">
        <v>1.8</v>
      </c>
      <c r="M563" s="72">
        <f>STOCK[[#This Row],[Costo Unitario (USD)]]+STOCK[[#This Row],[Costo Envío (USD)]]+STOCK[[#This Row],[Comisión 10%]]</f>
        <v>14.3</v>
      </c>
      <c r="N563" s="72">
        <f t="shared" si="22"/>
        <v>21.45</v>
      </c>
      <c r="O563" s="72">
        <f t="shared" si="25"/>
        <v>25</v>
      </c>
      <c r="P563" s="72">
        <f>STOCK[[#This Row],[Precio Final]]-STOCK[[#This Row],[Costo total]]</f>
        <v>10.7</v>
      </c>
      <c r="Q563" s="72">
        <f>STOCK[[#This Row],[Ganancia Unitaria]]*STOCK[[#This Row],[Salidas]]</f>
        <v>0</v>
      </c>
      <c r="R563" s="67"/>
      <c r="S563" s="67"/>
      <c r="T563" s="72"/>
      <c r="U563" s="72"/>
      <c r="V563" s="73"/>
      <c r="W563" s="67"/>
      <c r="X563" s="67"/>
      <c r="Y563" s="67"/>
      <c r="Z563" s="67"/>
      <c r="AA563" s="67"/>
      <c r="AB563" s="68"/>
      <c r="AC563" s="69"/>
      <c r="AD563" s="70"/>
      <c r="AE563" s="70"/>
      <c r="AF563" s="68"/>
      <c r="AG563" s="71"/>
      <c r="AH563" s="72"/>
      <c r="AI563" s="72"/>
      <c r="AJ563" s="72"/>
      <c r="AK563" s="72"/>
      <c r="AL563" s="72"/>
      <c r="AM563" s="72"/>
    </row>
    <row r="564" customHeight="1" spans="1:39">
      <c r="A564" s="67" t="s">
        <v>17572</v>
      </c>
      <c r="B564" s="67" t="s">
        <v>16406</v>
      </c>
      <c r="C564" s="67" t="s">
        <v>17573</v>
      </c>
      <c r="D564" s="67" t="s">
        <v>17488</v>
      </c>
      <c r="E564" s="67"/>
      <c r="F564" s="68">
        <v>25</v>
      </c>
      <c r="G564" s="69">
        <v>2</v>
      </c>
      <c r="H564" s="70">
        <f>SUMIFS(VENTAS[Cantidad],VENTAS[Código del producto Vendido],STOCK[[#This Row],[Code]])</f>
        <v>0</v>
      </c>
      <c r="I564" s="70">
        <f>STOCK[[#This Row],[Entradas]]-STOCK[[#This Row],[Salidas]]</f>
        <v>2</v>
      </c>
      <c r="J564" s="68">
        <f>STOCK[[#This Row],[Precio Final]]*10%</f>
        <v>2.5</v>
      </c>
      <c r="K564" s="71">
        <v>5</v>
      </c>
      <c r="L564" s="72">
        <v>1.8</v>
      </c>
      <c r="M564" s="72">
        <f>STOCK[[#This Row],[Costo Unitario (USD)]]+STOCK[[#This Row],[Costo Envío (USD)]]+STOCK[[#This Row],[Comisión 10%]]</f>
        <v>9.3</v>
      </c>
      <c r="N564" s="72">
        <f t="shared" ref="N564:N585" si="26">M564*1.5</f>
        <v>13.95</v>
      </c>
      <c r="O564" s="72">
        <f t="shared" si="25"/>
        <v>25</v>
      </c>
      <c r="P564" s="72">
        <f>STOCK[[#This Row],[Precio Final]]-STOCK[[#This Row],[Costo total]]</f>
        <v>15.7</v>
      </c>
      <c r="Q564" s="72">
        <f>STOCK[[#This Row],[Ganancia Unitaria]]*STOCK[[#This Row],[Salidas]]</f>
        <v>0</v>
      </c>
      <c r="R564" s="67"/>
      <c r="S564" s="67"/>
      <c r="T564" s="72"/>
      <c r="U564" s="72"/>
      <c r="V564" s="73"/>
      <c r="W564" s="67"/>
      <c r="X564" s="67"/>
      <c r="Y564" s="67"/>
      <c r="Z564" s="67"/>
      <c r="AA564" s="67"/>
      <c r="AB564" s="68"/>
      <c r="AC564" s="69"/>
      <c r="AD564" s="70"/>
      <c r="AE564" s="70"/>
      <c r="AF564" s="68"/>
      <c r="AG564" s="71"/>
      <c r="AH564" s="72"/>
      <c r="AI564" s="72"/>
      <c r="AJ564" s="72"/>
      <c r="AK564" s="72"/>
      <c r="AL564" s="72"/>
      <c r="AM564" s="72"/>
    </row>
    <row r="565" customHeight="1" spans="1:39">
      <c r="A565" s="67" t="s">
        <v>17574</v>
      </c>
      <c r="B565" s="67" t="s">
        <v>16406</v>
      </c>
      <c r="C565" s="67" t="s">
        <v>17573</v>
      </c>
      <c r="D565" s="67" t="s">
        <v>17495</v>
      </c>
      <c r="E565" s="67"/>
      <c r="F565" s="68">
        <v>25</v>
      </c>
      <c r="G565" s="69">
        <v>1</v>
      </c>
      <c r="H565" s="70">
        <f>SUMIFS(VENTAS[Cantidad],VENTAS[Código del producto Vendido],STOCK[[#This Row],[Code]])</f>
        <v>0</v>
      </c>
      <c r="I565" s="70">
        <f>STOCK[[#This Row],[Entradas]]-STOCK[[#This Row],[Salidas]]</f>
        <v>1</v>
      </c>
      <c r="J565" s="68">
        <f>STOCK[[#This Row],[Precio Final]]*10%</f>
        <v>2.5</v>
      </c>
      <c r="K565" s="71">
        <v>5</v>
      </c>
      <c r="L565" s="72">
        <v>1.8</v>
      </c>
      <c r="M565" s="72">
        <f>STOCK[[#This Row],[Costo Unitario (USD)]]+STOCK[[#This Row],[Costo Envío (USD)]]+STOCK[[#This Row],[Comisión 10%]]</f>
        <v>9.3</v>
      </c>
      <c r="N565" s="72">
        <f t="shared" si="26"/>
        <v>13.95</v>
      </c>
      <c r="O565" s="72">
        <f t="shared" si="25"/>
        <v>25</v>
      </c>
      <c r="P565" s="72">
        <f>STOCK[[#This Row],[Precio Final]]-STOCK[[#This Row],[Costo total]]</f>
        <v>15.7</v>
      </c>
      <c r="Q565" s="72">
        <f>STOCK[[#This Row],[Ganancia Unitaria]]*STOCK[[#This Row],[Salidas]]</f>
        <v>0</v>
      </c>
      <c r="R565" s="67"/>
      <c r="S565" s="67"/>
      <c r="T565" s="72"/>
      <c r="U565" s="72"/>
      <c r="V565" s="73"/>
      <c r="W565" s="67"/>
      <c r="X565" s="67"/>
      <c r="Y565" s="67"/>
      <c r="Z565" s="67"/>
      <c r="AA565" s="67"/>
      <c r="AB565" s="68"/>
      <c r="AC565" s="69"/>
      <c r="AD565" s="70"/>
      <c r="AE565" s="70"/>
      <c r="AF565" s="68"/>
      <c r="AG565" s="71"/>
      <c r="AH565" s="72"/>
      <c r="AI565" s="72"/>
      <c r="AJ565" s="72"/>
      <c r="AK565" s="72"/>
      <c r="AL565" s="72"/>
      <c r="AM565" s="72"/>
    </row>
    <row r="566" customHeight="1" spans="1:39">
      <c r="A566" s="67" t="s">
        <v>17575</v>
      </c>
      <c r="B566" s="67" t="s">
        <v>16406</v>
      </c>
      <c r="C566" s="67" t="s">
        <v>17576</v>
      </c>
      <c r="D566" s="67" t="s">
        <v>17488</v>
      </c>
      <c r="E566" s="67"/>
      <c r="F566" s="68">
        <v>30</v>
      </c>
      <c r="G566" s="69">
        <v>4</v>
      </c>
      <c r="H566" s="70">
        <f>SUMIFS(VENTAS[Cantidad],VENTAS[Código del producto Vendido],STOCK[[#This Row],[Code]])</f>
        <v>0</v>
      </c>
      <c r="I566" s="70">
        <f>STOCK[[#This Row],[Entradas]]-STOCK[[#This Row],[Salidas]]</f>
        <v>4</v>
      </c>
      <c r="J566" s="68">
        <f>STOCK[[#This Row],[Precio Final]]*10%</f>
        <v>3</v>
      </c>
      <c r="K566" s="71">
        <v>8</v>
      </c>
      <c r="L566" s="72">
        <v>1.8</v>
      </c>
      <c r="M566" s="72">
        <f>STOCK[[#This Row],[Costo Unitario (USD)]]+STOCK[[#This Row],[Costo Envío (USD)]]+STOCK[[#This Row],[Comisión 10%]]</f>
        <v>12.8</v>
      </c>
      <c r="N566" s="72">
        <f t="shared" si="26"/>
        <v>19.2</v>
      </c>
      <c r="O566" s="72">
        <f t="shared" si="25"/>
        <v>30</v>
      </c>
      <c r="P566" s="72">
        <f>STOCK[[#This Row],[Precio Final]]-STOCK[[#This Row],[Costo total]]</f>
        <v>17.2</v>
      </c>
      <c r="Q566" s="72">
        <f>STOCK[[#This Row],[Ganancia Unitaria]]*STOCK[[#This Row],[Salidas]]</f>
        <v>0</v>
      </c>
      <c r="R566" s="67"/>
      <c r="S566" s="67"/>
      <c r="T566" s="72"/>
      <c r="U566" s="72"/>
      <c r="V566" s="73"/>
      <c r="W566" s="67"/>
      <c r="X566" s="67"/>
      <c r="Y566" s="67"/>
      <c r="Z566" s="67"/>
      <c r="AA566" s="67"/>
      <c r="AB566" s="68"/>
      <c r="AC566" s="69"/>
      <c r="AD566" s="70"/>
      <c r="AE566" s="70"/>
      <c r="AF566" s="68"/>
      <c r="AG566" s="71"/>
      <c r="AH566" s="72"/>
      <c r="AI566" s="72"/>
      <c r="AJ566" s="72"/>
      <c r="AK566" s="72"/>
      <c r="AL566" s="72"/>
      <c r="AM566" s="72"/>
    </row>
    <row r="567" customHeight="1" spans="1:39">
      <c r="A567" s="67" t="s">
        <v>17577</v>
      </c>
      <c r="B567" s="67" t="s">
        <v>16413</v>
      </c>
      <c r="C567" s="67" t="s">
        <v>17576</v>
      </c>
      <c r="D567" s="67" t="s">
        <v>16928</v>
      </c>
      <c r="E567" s="67"/>
      <c r="F567" s="68">
        <v>30</v>
      </c>
      <c r="G567" s="69">
        <v>4</v>
      </c>
      <c r="H567" s="70">
        <f>SUMIFS(VENTAS[Cantidad],VENTAS[Código del producto Vendido],STOCK[[#This Row],[Code]])</f>
        <v>1</v>
      </c>
      <c r="I567" s="70">
        <f>STOCK[[#This Row],[Entradas]]-STOCK[[#This Row],[Salidas]]</f>
        <v>3</v>
      </c>
      <c r="J567" s="68">
        <f>STOCK[[#This Row],[Precio Final]]*10%</f>
        <v>3</v>
      </c>
      <c r="K567" s="71">
        <v>8</v>
      </c>
      <c r="L567" s="72">
        <v>1.8</v>
      </c>
      <c r="M567" s="72">
        <f>STOCK[[#This Row],[Costo Unitario (USD)]]+STOCK[[#This Row],[Costo Envío (USD)]]+STOCK[[#This Row],[Comisión 10%]]</f>
        <v>12.8</v>
      </c>
      <c r="N567" s="72">
        <f t="shared" si="26"/>
        <v>19.2</v>
      </c>
      <c r="O567" s="72">
        <f t="shared" si="25"/>
        <v>30</v>
      </c>
      <c r="P567" s="72">
        <f>STOCK[[#This Row],[Precio Final]]-STOCK[[#This Row],[Costo total]]</f>
        <v>17.2</v>
      </c>
      <c r="Q567" s="72">
        <f>STOCK[[#This Row],[Ganancia Unitaria]]*STOCK[[#This Row],[Salidas]]</f>
        <v>17.2</v>
      </c>
      <c r="R567" s="67"/>
      <c r="S567" s="67"/>
      <c r="T567" s="72"/>
      <c r="U567" s="72"/>
      <c r="V567" s="73"/>
      <c r="W567" s="67"/>
      <c r="X567" s="67"/>
      <c r="Y567" s="67"/>
      <c r="Z567" s="67"/>
      <c r="AA567" s="67"/>
      <c r="AB567" s="68"/>
      <c r="AC567" s="69"/>
      <c r="AD567" s="70"/>
      <c r="AE567" s="70"/>
      <c r="AF567" s="68"/>
      <c r="AG567" s="71"/>
      <c r="AH567" s="72"/>
      <c r="AI567" s="72"/>
      <c r="AJ567" s="72"/>
      <c r="AK567" s="72"/>
      <c r="AL567" s="72"/>
      <c r="AM567" s="72"/>
    </row>
    <row r="568" customHeight="1" spans="1:39">
      <c r="A568" s="67" t="s">
        <v>17578</v>
      </c>
      <c r="B568" s="67" t="s">
        <v>16406</v>
      </c>
      <c r="C568" s="67" t="s">
        <v>17579</v>
      </c>
      <c r="D568" s="67" t="s">
        <v>17495</v>
      </c>
      <c r="E568" s="67"/>
      <c r="F568" s="68">
        <v>35</v>
      </c>
      <c r="G568" s="69">
        <v>3</v>
      </c>
      <c r="H568" s="70">
        <f>SUMIFS(VENTAS[Cantidad],VENTAS[Código del producto Vendido],STOCK[[#This Row],[Code]])</f>
        <v>0</v>
      </c>
      <c r="I568" s="70">
        <f>STOCK[[#This Row],[Entradas]]-STOCK[[#This Row],[Salidas]]</f>
        <v>3</v>
      </c>
      <c r="J568" s="68">
        <f>STOCK[[#This Row],[Precio Final]]*10%</f>
        <v>3.5</v>
      </c>
      <c r="K568" s="71">
        <v>9</v>
      </c>
      <c r="L568" s="72">
        <v>1.8</v>
      </c>
      <c r="M568" s="72">
        <f>STOCK[[#This Row],[Costo Unitario (USD)]]+STOCK[[#This Row],[Costo Envío (USD)]]+STOCK[[#This Row],[Comisión 10%]]</f>
        <v>14.3</v>
      </c>
      <c r="N568" s="72">
        <f t="shared" si="26"/>
        <v>21.45</v>
      </c>
      <c r="O568" s="72">
        <f t="shared" si="25"/>
        <v>35</v>
      </c>
      <c r="P568" s="72">
        <f>STOCK[[#This Row],[Precio Final]]-STOCK[[#This Row],[Costo total]]</f>
        <v>20.7</v>
      </c>
      <c r="Q568" s="72">
        <f>STOCK[[#This Row],[Ganancia Unitaria]]*STOCK[[#This Row],[Salidas]]</f>
        <v>0</v>
      </c>
      <c r="R568" s="67"/>
      <c r="S568" s="67"/>
      <c r="T568" s="72"/>
      <c r="U568" s="72"/>
      <c r="V568" s="73"/>
      <c r="W568" s="67"/>
      <c r="X568" s="67"/>
      <c r="Y568" s="67"/>
      <c r="Z568" s="67"/>
      <c r="AA568" s="67"/>
      <c r="AB568" s="68"/>
      <c r="AC568" s="69"/>
      <c r="AD568" s="70"/>
      <c r="AE568" s="70"/>
      <c r="AF568" s="68"/>
      <c r="AG568" s="71"/>
      <c r="AH568" s="72"/>
      <c r="AI568" s="72"/>
      <c r="AJ568" s="72"/>
      <c r="AK568" s="72"/>
      <c r="AL568" s="72"/>
      <c r="AM568" s="72"/>
    </row>
    <row r="569" customHeight="1" spans="1:39">
      <c r="A569" s="67" t="s">
        <v>17580</v>
      </c>
      <c r="B569" s="67" t="s">
        <v>16406</v>
      </c>
      <c r="C569" s="67" t="s">
        <v>17487</v>
      </c>
      <c r="D569" s="67" t="s">
        <v>17495</v>
      </c>
      <c r="E569" s="67"/>
      <c r="F569" s="68">
        <v>35</v>
      </c>
      <c r="G569" s="69">
        <v>3</v>
      </c>
      <c r="H569" s="70">
        <f>SUMIFS(VENTAS[Cantidad],VENTAS[Código del producto Vendido],STOCK[[#This Row],[Code]])</f>
        <v>1</v>
      </c>
      <c r="I569" s="70">
        <f>STOCK[[#This Row],[Entradas]]-STOCK[[#This Row],[Salidas]]</f>
        <v>2</v>
      </c>
      <c r="J569" s="68">
        <f>STOCK[[#This Row],[Precio Final]]*10%</f>
        <v>3.5</v>
      </c>
      <c r="K569" s="71">
        <v>8.25</v>
      </c>
      <c r="L569" s="72">
        <v>1.8</v>
      </c>
      <c r="M569" s="72">
        <f>STOCK[[#This Row],[Costo Unitario (USD)]]+STOCK[[#This Row],[Costo Envío (USD)]]+STOCK[[#This Row],[Comisión 10%]]</f>
        <v>13.55</v>
      </c>
      <c r="N569" s="72">
        <f t="shared" si="26"/>
        <v>20.325</v>
      </c>
      <c r="O569" s="72">
        <f t="shared" si="25"/>
        <v>35</v>
      </c>
      <c r="P569" s="72">
        <f>STOCK[[#This Row],[Precio Final]]-STOCK[[#This Row],[Costo total]]</f>
        <v>21.45</v>
      </c>
      <c r="Q569" s="72">
        <f>STOCK[[#This Row],[Ganancia Unitaria]]*STOCK[[#This Row],[Salidas]]</f>
        <v>21.45</v>
      </c>
      <c r="R569" s="67"/>
      <c r="S569" s="67"/>
      <c r="T569" s="72"/>
      <c r="U569" s="72"/>
      <c r="V569" s="73">
        <v>30</v>
      </c>
      <c r="W569" s="67"/>
      <c r="X569" s="67"/>
      <c r="Y569" s="67"/>
      <c r="Z569" s="67"/>
      <c r="AA569" s="67"/>
      <c r="AB569" s="68"/>
      <c r="AC569" s="69"/>
      <c r="AD569" s="70"/>
      <c r="AE569" s="70"/>
      <c r="AF569" s="68"/>
      <c r="AG569" s="71"/>
      <c r="AH569" s="72"/>
      <c r="AI569" s="72"/>
      <c r="AJ569" s="72"/>
      <c r="AK569" s="72"/>
      <c r="AL569" s="72"/>
      <c r="AM569" s="72"/>
    </row>
    <row r="570" customHeight="1" spans="1:39">
      <c r="A570" s="67" t="s">
        <v>17581</v>
      </c>
      <c r="B570" s="67" t="s">
        <v>17070</v>
      </c>
      <c r="C570" s="67" t="s">
        <v>17582</v>
      </c>
      <c r="D570" s="67" t="s">
        <v>16914</v>
      </c>
      <c r="E570" s="67"/>
      <c r="F570" s="68">
        <v>25</v>
      </c>
      <c r="G570" s="69">
        <v>5</v>
      </c>
      <c r="H570" s="70">
        <f>SUMIFS(VENTAS[Cantidad],VENTAS[Código del producto Vendido],STOCK[[#This Row],[Code]])</f>
        <v>3</v>
      </c>
      <c r="I570" s="70">
        <f>STOCK[[#This Row],[Entradas]]-STOCK[[#This Row],[Salidas]]</f>
        <v>2</v>
      </c>
      <c r="J570" s="68">
        <f>STOCK[[#This Row],[Precio Final]]*10%</f>
        <v>2.5</v>
      </c>
      <c r="K570" s="71">
        <v>6.25</v>
      </c>
      <c r="L570" s="72">
        <v>1.8</v>
      </c>
      <c r="M570" s="72">
        <f>STOCK[[#This Row],[Costo Unitario (USD)]]+STOCK[[#This Row],[Costo Envío (USD)]]+STOCK[[#This Row],[Comisión 10%]]</f>
        <v>10.55</v>
      </c>
      <c r="N570" s="72">
        <f t="shared" si="26"/>
        <v>15.825</v>
      </c>
      <c r="O570" s="72">
        <f t="shared" si="25"/>
        <v>25</v>
      </c>
      <c r="P570" s="72">
        <f>STOCK[[#This Row],[Precio Final]]-STOCK[[#This Row],[Costo total]]</f>
        <v>14.45</v>
      </c>
      <c r="Q570" s="72">
        <f>STOCK[[#This Row],[Ganancia Unitaria]]*STOCK[[#This Row],[Salidas]]</f>
        <v>43.35</v>
      </c>
      <c r="R570" s="67"/>
      <c r="S570" s="67"/>
      <c r="T570" s="72"/>
      <c r="U570" s="72"/>
      <c r="V570" s="73">
        <v>20</v>
      </c>
      <c r="W570" s="67"/>
      <c r="X570" s="67"/>
      <c r="Y570" s="67"/>
      <c r="Z570" s="67"/>
      <c r="AA570" s="67"/>
      <c r="AB570" s="68"/>
      <c r="AC570" s="69"/>
      <c r="AD570" s="70"/>
      <c r="AE570" s="70"/>
      <c r="AF570" s="68"/>
      <c r="AG570" s="71"/>
      <c r="AH570" s="72"/>
      <c r="AI570" s="72"/>
      <c r="AJ570" s="72"/>
      <c r="AK570" s="72"/>
      <c r="AL570" s="72"/>
      <c r="AM570" s="72"/>
    </row>
    <row r="571" customHeight="1" spans="1:39">
      <c r="A571" s="67" t="s">
        <v>17583</v>
      </c>
      <c r="B571" s="67" t="s">
        <v>17584</v>
      </c>
      <c r="C571" s="67" t="s">
        <v>17582</v>
      </c>
      <c r="D571" s="67" t="s">
        <v>17505</v>
      </c>
      <c r="E571" s="67"/>
      <c r="F571" s="68">
        <v>25</v>
      </c>
      <c r="G571" s="69">
        <v>5</v>
      </c>
      <c r="H571" s="70">
        <f>SUMIFS(VENTAS[Cantidad],VENTAS[Código del producto Vendido],STOCK[[#This Row],[Code]])</f>
        <v>1</v>
      </c>
      <c r="I571" s="70">
        <f>STOCK[[#This Row],[Entradas]]-STOCK[[#This Row],[Salidas]]</f>
        <v>4</v>
      </c>
      <c r="J571" s="68">
        <f>STOCK[[#This Row],[Precio Final]]*10%</f>
        <v>2.5</v>
      </c>
      <c r="K571" s="71">
        <v>6.25</v>
      </c>
      <c r="L571" s="72">
        <v>1.8</v>
      </c>
      <c r="M571" s="72">
        <f>STOCK[[#This Row],[Costo Unitario (USD)]]+STOCK[[#This Row],[Costo Envío (USD)]]+STOCK[[#This Row],[Comisión 10%]]</f>
        <v>10.55</v>
      </c>
      <c r="N571" s="72">
        <f t="shared" si="26"/>
        <v>15.825</v>
      </c>
      <c r="O571" s="72">
        <f t="shared" si="25"/>
        <v>25</v>
      </c>
      <c r="P571" s="72">
        <f>STOCK[[#This Row],[Precio Final]]-STOCK[[#This Row],[Costo total]]</f>
        <v>14.45</v>
      </c>
      <c r="Q571" s="72">
        <f>STOCK[[#This Row],[Ganancia Unitaria]]*STOCK[[#This Row],[Salidas]]</f>
        <v>14.45</v>
      </c>
      <c r="R571" s="67"/>
      <c r="S571" s="67"/>
      <c r="T571" s="72"/>
      <c r="U571" s="72"/>
      <c r="V571" s="73">
        <v>20</v>
      </c>
      <c r="W571" s="67"/>
      <c r="X571" s="67"/>
      <c r="Y571" s="67"/>
      <c r="Z571" s="67"/>
      <c r="AA571" s="67"/>
      <c r="AB571" s="68"/>
      <c r="AC571" s="69"/>
      <c r="AD571" s="70"/>
      <c r="AE571" s="70"/>
      <c r="AF571" s="68"/>
      <c r="AG571" s="71"/>
      <c r="AH571" s="72"/>
      <c r="AI571" s="72"/>
      <c r="AJ571" s="72"/>
      <c r="AK571" s="72"/>
      <c r="AL571" s="72"/>
      <c r="AM571" s="72"/>
    </row>
    <row r="572" customHeight="1" spans="1:39">
      <c r="A572" s="67" t="s">
        <v>17585</v>
      </c>
      <c r="B572" s="67" t="s">
        <v>16608</v>
      </c>
      <c r="C572" s="67" t="s">
        <v>17582</v>
      </c>
      <c r="D572" s="67" t="s">
        <v>17488</v>
      </c>
      <c r="E572" s="67"/>
      <c r="F572" s="68">
        <v>25</v>
      </c>
      <c r="G572" s="69">
        <v>2</v>
      </c>
      <c r="H572" s="70">
        <f>SUMIFS(VENTAS[Cantidad],VENTAS[Código del producto Vendido],STOCK[[#This Row],[Code]])</f>
        <v>2</v>
      </c>
      <c r="I572" s="70">
        <f>STOCK[[#This Row],[Entradas]]-STOCK[[#This Row],[Salidas]]</f>
        <v>0</v>
      </c>
      <c r="J572" s="68">
        <f>STOCK[[#This Row],[Precio Final]]*10%</f>
        <v>2.5</v>
      </c>
      <c r="K572" s="71">
        <v>6.25</v>
      </c>
      <c r="L572" s="72">
        <v>1.8</v>
      </c>
      <c r="M572" s="72">
        <f>STOCK[[#This Row],[Costo Unitario (USD)]]+STOCK[[#This Row],[Costo Envío (USD)]]+STOCK[[#This Row],[Comisión 10%]]</f>
        <v>10.55</v>
      </c>
      <c r="N572" s="72">
        <f t="shared" si="26"/>
        <v>15.825</v>
      </c>
      <c r="O572" s="72">
        <f t="shared" si="25"/>
        <v>25</v>
      </c>
      <c r="P572" s="72">
        <f>STOCK[[#This Row],[Precio Final]]-STOCK[[#This Row],[Costo total]]</f>
        <v>14.45</v>
      </c>
      <c r="Q572" s="72">
        <f>STOCK[[#This Row],[Ganancia Unitaria]]*STOCK[[#This Row],[Salidas]]</f>
        <v>28.9</v>
      </c>
      <c r="R572" s="67"/>
      <c r="S572" s="67"/>
      <c r="T572" s="72"/>
      <c r="U572" s="72"/>
      <c r="V572" s="73">
        <v>20</v>
      </c>
      <c r="W572" s="67"/>
      <c r="X572" s="67"/>
      <c r="Y572" s="67"/>
      <c r="Z572" s="67"/>
      <c r="AA572" s="67"/>
      <c r="AB572" s="68"/>
      <c r="AC572" s="69"/>
      <c r="AD572" s="70"/>
      <c r="AE572" s="70"/>
      <c r="AF572" s="68"/>
      <c r="AG572" s="71"/>
      <c r="AH572" s="72"/>
      <c r="AI572" s="72"/>
      <c r="AJ572" s="72"/>
      <c r="AK572" s="72"/>
      <c r="AL572" s="72"/>
      <c r="AM572" s="72"/>
    </row>
    <row r="573" customHeight="1" spans="1:39">
      <c r="A573" s="67" t="s">
        <v>17586</v>
      </c>
      <c r="B573" s="67" t="s">
        <v>16477</v>
      </c>
      <c r="C573" s="67" t="s">
        <v>17587</v>
      </c>
      <c r="D573" s="67" t="s">
        <v>16973</v>
      </c>
      <c r="E573" s="67"/>
      <c r="F573" s="68">
        <v>25</v>
      </c>
      <c r="G573" s="69">
        <v>5</v>
      </c>
      <c r="H573" s="70">
        <f>SUMIFS(VENTAS[Cantidad],VENTAS[Código del producto Vendido],STOCK[[#This Row],[Code]])</f>
        <v>2</v>
      </c>
      <c r="I573" s="70">
        <f>STOCK[[#This Row],[Entradas]]-STOCK[[#This Row],[Salidas]]</f>
        <v>3</v>
      </c>
      <c r="J573" s="68">
        <f>STOCK[[#This Row],[Precio Final]]*10%</f>
        <v>2.5</v>
      </c>
      <c r="K573" s="71">
        <v>6.25</v>
      </c>
      <c r="L573" s="72">
        <v>1.8</v>
      </c>
      <c r="M573" s="72">
        <f>STOCK[[#This Row],[Costo Unitario (USD)]]+STOCK[[#This Row],[Costo Envío (USD)]]+STOCK[[#This Row],[Comisión 10%]]</f>
        <v>10.55</v>
      </c>
      <c r="N573" s="72">
        <f t="shared" si="26"/>
        <v>15.825</v>
      </c>
      <c r="O573" s="72">
        <f t="shared" si="25"/>
        <v>25</v>
      </c>
      <c r="P573" s="72">
        <f>STOCK[[#This Row],[Precio Final]]-STOCK[[#This Row],[Costo total]]</f>
        <v>14.45</v>
      </c>
      <c r="Q573" s="72">
        <f>STOCK[[#This Row],[Ganancia Unitaria]]*STOCK[[#This Row],[Salidas]]</f>
        <v>28.9</v>
      </c>
      <c r="R573" s="67"/>
      <c r="S573" s="67"/>
      <c r="T573" s="72"/>
      <c r="U573" s="72"/>
      <c r="V573" s="73">
        <v>20</v>
      </c>
      <c r="W573" s="67"/>
      <c r="X573" s="67"/>
      <c r="Y573" s="67"/>
      <c r="Z573" s="67"/>
      <c r="AA573" s="67"/>
      <c r="AB573" s="68"/>
      <c r="AC573" s="69"/>
      <c r="AD573" s="70"/>
      <c r="AE573" s="70"/>
      <c r="AF573" s="68"/>
      <c r="AG573" s="71"/>
      <c r="AH573" s="72"/>
      <c r="AI573" s="72"/>
      <c r="AJ573" s="72"/>
      <c r="AK573" s="72"/>
      <c r="AL573" s="72"/>
      <c r="AM573" s="72"/>
    </row>
    <row r="574" customHeight="1" spans="1:39">
      <c r="A574" s="67" t="s">
        <v>17588</v>
      </c>
      <c r="B574" s="67" t="s">
        <v>16608</v>
      </c>
      <c r="C574" s="67" t="s">
        <v>17587</v>
      </c>
      <c r="D574" s="67" t="s">
        <v>17488</v>
      </c>
      <c r="E574" s="67"/>
      <c r="F574" s="68">
        <v>25</v>
      </c>
      <c r="G574" s="69">
        <v>5</v>
      </c>
      <c r="H574" s="70">
        <f>SUMIFS(VENTAS[Cantidad],VENTAS[Código del producto Vendido],STOCK[[#This Row],[Code]])</f>
        <v>4</v>
      </c>
      <c r="I574" s="70">
        <f>STOCK[[#This Row],[Entradas]]-STOCK[[#This Row],[Salidas]]</f>
        <v>1</v>
      </c>
      <c r="J574" s="68">
        <f>STOCK[[#This Row],[Precio Final]]*10%</f>
        <v>2.5</v>
      </c>
      <c r="K574" s="71">
        <v>6.25</v>
      </c>
      <c r="L574" s="72">
        <v>1.8</v>
      </c>
      <c r="M574" s="72">
        <f>STOCK[[#This Row],[Costo Unitario (USD)]]+STOCK[[#This Row],[Costo Envío (USD)]]+STOCK[[#This Row],[Comisión 10%]]</f>
        <v>10.55</v>
      </c>
      <c r="N574" s="72">
        <f t="shared" si="26"/>
        <v>15.825</v>
      </c>
      <c r="O574" s="72">
        <f t="shared" si="25"/>
        <v>25</v>
      </c>
      <c r="P574" s="72">
        <f>STOCK[[#This Row],[Precio Final]]-STOCK[[#This Row],[Costo total]]</f>
        <v>14.45</v>
      </c>
      <c r="Q574" s="72">
        <f>STOCK[[#This Row],[Ganancia Unitaria]]*STOCK[[#This Row],[Salidas]]</f>
        <v>57.8</v>
      </c>
      <c r="R574" s="67"/>
      <c r="S574" s="67"/>
      <c r="T574" s="72"/>
      <c r="U574" s="72"/>
      <c r="V574" s="73">
        <v>20</v>
      </c>
      <c r="W574" s="67"/>
      <c r="X574" s="67"/>
      <c r="Y574" s="67"/>
      <c r="Z574" s="67"/>
      <c r="AA574" s="67"/>
      <c r="AB574" s="68"/>
      <c r="AC574" s="69"/>
      <c r="AD574" s="70"/>
      <c r="AE574" s="70"/>
      <c r="AF574" s="68"/>
      <c r="AG574" s="71"/>
      <c r="AH574" s="72"/>
      <c r="AI574" s="72"/>
      <c r="AJ574" s="72"/>
      <c r="AK574" s="72"/>
      <c r="AL574" s="72"/>
      <c r="AM574" s="72"/>
    </row>
    <row r="575" customHeight="1" spans="1:22">
      <c r="A575" s="74" t="s">
        <v>17589</v>
      </c>
      <c r="B575" s="74" t="s">
        <v>17070</v>
      </c>
      <c r="C575" s="74" t="s">
        <v>17587</v>
      </c>
      <c r="D575" s="74" t="s">
        <v>16914</v>
      </c>
      <c r="E575" s="74"/>
      <c r="F575" s="59">
        <v>25</v>
      </c>
      <c r="G575" s="75">
        <v>5</v>
      </c>
      <c r="H575" s="75">
        <f>SUMIFS(VENTAS[Cantidad],VENTAS[Código del producto Vendido],STOCK[[#This Row],[Code]])</f>
        <v>2</v>
      </c>
      <c r="I575" s="75">
        <f>STOCK[[#This Row],[Entradas]]-STOCK[[#This Row],[Salidas]]</f>
        <v>3</v>
      </c>
      <c r="J575" s="59">
        <f>STOCK[[#This Row],[Precio Final]]*10%</f>
        <v>2.5</v>
      </c>
      <c r="K575" s="62">
        <v>6.25</v>
      </c>
      <c r="L575" s="62">
        <v>1.8</v>
      </c>
      <c r="M575" s="62">
        <f>STOCK[[#This Row],[Costo Unitario (USD)]]+STOCK[[#This Row],[Costo Envío (USD)]]+STOCK[[#This Row],[Comisión 10%]]</f>
        <v>10.55</v>
      </c>
      <c r="N575" s="62">
        <f t="shared" si="26"/>
        <v>15.825</v>
      </c>
      <c r="O575" s="62">
        <f t="shared" si="25"/>
        <v>25</v>
      </c>
      <c r="P575" s="62">
        <f>STOCK[[#This Row],[Precio Final]]-STOCK[[#This Row],[Costo total]]</f>
        <v>14.45</v>
      </c>
      <c r="Q575" s="62">
        <f>STOCK[[#This Row],[Ganancia Unitaria]]*STOCK[[#This Row],[Salidas]]</f>
        <v>28.9</v>
      </c>
      <c r="R575" s="74"/>
      <c r="S575" s="74"/>
      <c r="T575" s="62"/>
      <c r="U575" s="62"/>
      <c r="V575" s="76">
        <v>20</v>
      </c>
    </row>
    <row r="576" customHeight="1" spans="1:22">
      <c r="A576" s="74" t="s">
        <v>17590</v>
      </c>
      <c r="B576" s="74" t="s">
        <v>16608</v>
      </c>
      <c r="C576" s="74" t="s">
        <v>17587</v>
      </c>
      <c r="D576" s="74" t="s">
        <v>17495</v>
      </c>
      <c r="E576" s="74"/>
      <c r="F576" s="59">
        <v>25</v>
      </c>
      <c r="G576" s="75">
        <v>5</v>
      </c>
      <c r="H576" s="75">
        <f>SUMIFS(VENTAS[Cantidad],VENTAS[Código del producto Vendido],STOCK[[#This Row],[Code]])</f>
        <v>3</v>
      </c>
      <c r="I576" s="75">
        <f>STOCK[[#This Row],[Entradas]]-STOCK[[#This Row],[Salidas]]</f>
        <v>2</v>
      </c>
      <c r="J576" s="59">
        <f>STOCK[[#This Row],[Precio Final]]*10%</f>
        <v>2.5</v>
      </c>
      <c r="K576" s="62">
        <v>6.25</v>
      </c>
      <c r="L576" s="62">
        <v>1.8</v>
      </c>
      <c r="M576" s="62">
        <f>STOCK[[#This Row],[Costo Unitario (USD)]]+STOCK[[#This Row],[Costo Envío (USD)]]+STOCK[[#This Row],[Comisión 10%]]</f>
        <v>10.55</v>
      </c>
      <c r="N576" s="62">
        <f t="shared" si="26"/>
        <v>15.825</v>
      </c>
      <c r="O576" s="62">
        <f t="shared" si="25"/>
        <v>25</v>
      </c>
      <c r="P576" s="62">
        <f>STOCK[[#This Row],[Precio Final]]-STOCK[[#This Row],[Costo total]]</f>
        <v>14.45</v>
      </c>
      <c r="Q576" s="62">
        <f>STOCK[[#This Row],[Ganancia Unitaria]]*STOCK[[#This Row],[Salidas]]</f>
        <v>43.35</v>
      </c>
      <c r="R576" s="74"/>
      <c r="S576" s="74"/>
      <c r="T576" s="62"/>
      <c r="U576" s="62"/>
      <c r="V576" s="76">
        <v>20</v>
      </c>
    </row>
    <row r="577" customHeight="1" spans="1:22">
      <c r="A577" s="74" t="s">
        <v>17591</v>
      </c>
      <c r="B577" s="74" t="s">
        <v>16608</v>
      </c>
      <c r="C577" s="74" t="s">
        <v>17592</v>
      </c>
      <c r="D577" s="74" t="s">
        <v>17234</v>
      </c>
      <c r="E577" s="74"/>
      <c r="F577" s="59">
        <v>25</v>
      </c>
      <c r="G577" s="75">
        <v>5</v>
      </c>
      <c r="H577" s="75">
        <f>SUMIFS(VENTAS[Cantidad],VENTAS[Código del producto Vendido],STOCK[[#This Row],[Code]])</f>
        <v>3</v>
      </c>
      <c r="I577" s="75">
        <f>STOCK[[#This Row],[Entradas]]-STOCK[[#This Row],[Salidas]]</f>
        <v>2</v>
      </c>
      <c r="J577" s="59">
        <f>STOCK[[#This Row],[Precio Final]]*10%</f>
        <v>2.5</v>
      </c>
      <c r="K577" s="62">
        <v>6.25</v>
      </c>
      <c r="L577" s="62">
        <v>1.8</v>
      </c>
      <c r="M577" s="62">
        <f>STOCK[[#This Row],[Costo Unitario (USD)]]+STOCK[[#This Row],[Costo Envío (USD)]]+STOCK[[#This Row],[Comisión 10%]]</f>
        <v>10.55</v>
      </c>
      <c r="N577" s="62">
        <f t="shared" si="26"/>
        <v>15.825</v>
      </c>
      <c r="O577" s="62">
        <f t="shared" si="25"/>
        <v>25</v>
      </c>
      <c r="P577" s="62">
        <f>STOCK[[#This Row],[Precio Final]]-STOCK[[#This Row],[Costo total]]</f>
        <v>14.45</v>
      </c>
      <c r="Q577" s="62">
        <f>STOCK[[#This Row],[Ganancia Unitaria]]*STOCK[[#This Row],[Salidas]]</f>
        <v>43.35</v>
      </c>
      <c r="R577" s="74"/>
      <c r="S577" s="74"/>
      <c r="T577" s="62"/>
      <c r="U577" s="62"/>
      <c r="V577" s="76">
        <v>20</v>
      </c>
    </row>
    <row r="578" customHeight="1" spans="1:22">
      <c r="A578" s="74" t="s">
        <v>17593</v>
      </c>
      <c r="B578" s="74" t="s">
        <v>17594</v>
      </c>
      <c r="C578" s="74" t="s">
        <v>17595</v>
      </c>
      <c r="D578" s="74" t="s">
        <v>17234</v>
      </c>
      <c r="E578" s="74"/>
      <c r="F578" s="59">
        <v>30</v>
      </c>
      <c r="G578" s="75">
        <v>6</v>
      </c>
      <c r="H578" s="75">
        <f>SUMIFS(VENTAS[Cantidad],VENTAS[Código del producto Vendido],STOCK[[#This Row],[Code]])</f>
        <v>2</v>
      </c>
      <c r="I578" s="75">
        <f>STOCK[[#This Row],[Entradas]]-STOCK[[#This Row],[Salidas]]</f>
        <v>4</v>
      </c>
      <c r="J578" s="59">
        <f>STOCK[[#This Row],[Precio Final]]*10%</f>
        <v>3</v>
      </c>
      <c r="K578" s="62">
        <v>9</v>
      </c>
      <c r="L578" s="62">
        <v>1.8</v>
      </c>
      <c r="M578" s="62">
        <f>STOCK[[#This Row],[Costo Unitario (USD)]]+STOCK[[#This Row],[Costo Envío (USD)]]+STOCK[[#This Row],[Comisión 10%]]</f>
        <v>13.8</v>
      </c>
      <c r="N578" s="62">
        <f t="shared" si="26"/>
        <v>20.7</v>
      </c>
      <c r="O578" s="62">
        <f t="shared" si="25"/>
        <v>30</v>
      </c>
      <c r="P578" s="62">
        <f>STOCK[[#This Row],[Precio Final]]-STOCK[[#This Row],[Costo total]]</f>
        <v>16.2</v>
      </c>
      <c r="Q578" s="62">
        <f>STOCK[[#This Row],[Ganancia Unitaria]]*STOCK[[#This Row],[Salidas]]</f>
        <v>32.4</v>
      </c>
      <c r="R578" s="74"/>
      <c r="S578" s="74"/>
      <c r="T578" s="62"/>
      <c r="U578" s="62"/>
      <c r="V578" s="76"/>
    </row>
    <row r="579" customHeight="1" spans="1:22">
      <c r="A579" s="74" t="s">
        <v>17596</v>
      </c>
      <c r="B579" s="74" t="s">
        <v>16480</v>
      </c>
      <c r="C579" s="74" t="s">
        <v>17597</v>
      </c>
      <c r="D579" s="74" t="s">
        <v>17261</v>
      </c>
      <c r="E579" s="74"/>
      <c r="F579" s="59">
        <v>30</v>
      </c>
      <c r="G579" s="75">
        <v>4</v>
      </c>
      <c r="H579" s="75">
        <f>SUMIFS(VENTAS[Cantidad],VENTAS[Código del producto Vendido],STOCK[[#This Row],[Code]])</f>
        <v>3</v>
      </c>
      <c r="I579" s="75">
        <f>STOCK[[#This Row],[Entradas]]-STOCK[[#This Row],[Salidas]]</f>
        <v>1</v>
      </c>
      <c r="J579" s="59">
        <f>STOCK[[#This Row],[Precio Final]]*10%</f>
        <v>3</v>
      </c>
      <c r="K579" s="62">
        <v>5</v>
      </c>
      <c r="L579" s="62">
        <v>1.8</v>
      </c>
      <c r="M579" s="62">
        <f>STOCK[[#This Row],[Costo Unitario (USD)]]+STOCK[[#This Row],[Costo Envío (USD)]]+STOCK[[#This Row],[Comisión 10%]]</f>
        <v>9.8</v>
      </c>
      <c r="N579" s="62">
        <f t="shared" si="26"/>
        <v>14.7</v>
      </c>
      <c r="O579" s="62">
        <f t="shared" si="25"/>
        <v>30</v>
      </c>
      <c r="P579" s="62">
        <f>STOCK[[#This Row],[Precio Final]]-STOCK[[#This Row],[Costo total]]</f>
        <v>20.2</v>
      </c>
      <c r="Q579" s="62">
        <f>STOCK[[#This Row],[Ganancia Unitaria]]*STOCK[[#This Row],[Salidas]]</f>
        <v>60.6</v>
      </c>
      <c r="R579" s="74"/>
      <c r="S579" s="74"/>
      <c r="T579" s="62"/>
      <c r="U579" s="62"/>
      <c r="V579" s="76"/>
    </row>
    <row r="580" customHeight="1" spans="1:22">
      <c r="A580" s="74" t="s">
        <v>17598</v>
      </c>
      <c r="B580" s="74" t="s">
        <v>16480</v>
      </c>
      <c r="C580" s="74" t="s">
        <v>17597</v>
      </c>
      <c r="D580" s="74" t="s">
        <v>17259</v>
      </c>
      <c r="E580" s="74"/>
      <c r="F580" s="59">
        <v>30</v>
      </c>
      <c r="G580" s="75">
        <v>4</v>
      </c>
      <c r="H580" s="75">
        <f>SUMIFS(VENTAS[Cantidad],VENTAS[Código del producto Vendido],STOCK[[#This Row],[Code]])</f>
        <v>3</v>
      </c>
      <c r="I580" s="75">
        <f>STOCK[[#This Row],[Entradas]]-STOCK[[#This Row],[Salidas]]</f>
        <v>1</v>
      </c>
      <c r="J580" s="59">
        <f>STOCK[[#This Row],[Precio Final]]*10%</f>
        <v>3</v>
      </c>
      <c r="K580" s="62">
        <v>5</v>
      </c>
      <c r="L580" s="62">
        <v>1.8</v>
      </c>
      <c r="M580" s="62">
        <f>STOCK[[#This Row],[Costo Unitario (USD)]]+STOCK[[#This Row],[Costo Envío (USD)]]+STOCK[[#This Row],[Comisión 10%]]</f>
        <v>9.8</v>
      </c>
      <c r="N580" s="62">
        <f t="shared" si="26"/>
        <v>14.7</v>
      </c>
      <c r="O580" s="62">
        <f t="shared" si="25"/>
        <v>30</v>
      </c>
      <c r="P580" s="62">
        <f>STOCK[[#This Row],[Precio Final]]-STOCK[[#This Row],[Costo total]]</f>
        <v>20.2</v>
      </c>
      <c r="Q580" s="62">
        <f>STOCK[[#This Row],[Ganancia Unitaria]]*STOCK[[#This Row],[Salidas]]</f>
        <v>60.6</v>
      </c>
      <c r="R580" s="74"/>
      <c r="S580" s="74"/>
      <c r="T580" s="62"/>
      <c r="U580" s="62"/>
      <c r="V580" s="76"/>
    </row>
    <row r="581" customHeight="1" spans="1:22">
      <c r="A581" s="74" t="s">
        <v>17599</v>
      </c>
      <c r="B581" s="74" t="s">
        <v>16612</v>
      </c>
      <c r="C581" s="74" t="s">
        <v>17600</v>
      </c>
      <c r="D581" s="74" t="s">
        <v>16614</v>
      </c>
      <c r="E581" s="74"/>
      <c r="F581" s="59">
        <v>25</v>
      </c>
      <c r="G581" s="75">
        <v>12</v>
      </c>
      <c r="H581" s="75">
        <f>SUMIFS(VENTAS[Cantidad],VENTAS[Código del producto Vendido],STOCK[[#This Row],[Code]])</f>
        <v>9</v>
      </c>
      <c r="I581" s="75">
        <f>STOCK[[#This Row],[Entradas]]-STOCK[[#This Row],[Salidas]]</f>
        <v>3</v>
      </c>
      <c r="J581" s="59">
        <f>STOCK[[#This Row],[Precio Final]]*10%</f>
        <v>2.5</v>
      </c>
      <c r="K581" s="62">
        <v>10.76</v>
      </c>
      <c r="L581" s="62">
        <v>1.8</v>
      </c>
      <c r="M581" s="62">
        <f>STOCK[[#This Row],[Costo Unitario (USD)]]+STOCK[[#This Row],[Costo Envío (USD)]]+STOCK[[#This Row],[Comisión 10%]]</f>
        <v>15.06</v>
      </c>
      <c r="N581" s="62">
        <f t="shared" si="26"/>
        <v>22.59</v>
      </c>
      <c r="O581" s="62">
        <f t="shared" si="25"/>
        <v>25</v>
      </c>
      <c r="P581" s="62">
        <f>STOCK[[#This Row],[Precio Final]]-STOCK[[#This Row],[Costo total]]</f>
        <v>9.94</v>
      </c>
      <c r="Q581" s="62">
        <f>STOCK[[#This Row],[Ganancia Unitaria]]*STOCK[[#This Row],[Salidas]]</f>
        <v>89.46</v>
      </c>
      <c r="R581" s="74"/>
      <c r="S581" s="74"/>
      <c r="T581" s="62"/>
      <c r="U581" s="62"/>
      <c r="V581" s="76"/>
    </row>
    <row r="582" customHeight="1" spans="1:22">
      <c r="A582" s="74" t="s">
        <v>17601</v>
      </c>
      <c r="B582" s="74" t="s">
        <v>16612</v>
      </c>
      <c r="C582" s="74" t="s">
        <v>17602</v>
      </c>
      <c r="D582" s="74" t="s">
        <v>16494</v>
      </c>
      <c r="E582" s="74"/>
      <c r="F582" s="59">
        <v>30</v>
      </c>
      <c r="G582" s="75">
        <v>12</v>
      </c>
      <c r="H582" s="75">
        <f>SUMIFS(VENTAS[Cantidad],VENTAS[Código del producto Vendido],STOCK[[#This Row],[Code]])</f>
        <v>10</v>
      </c>
      <c r="I582" s="75">
        <f>STOCK[[#This Row],[Entradas]]-STOCK[[#This Row],[Salidas]]</f>
        <v>2</v>
      </c>
      <c r="J582" s="59">
        <f>STOCK[[#This Row],[Precio Final]]*10%</f>
        <v>3</v>
      </c>
      <c r="K582" s="62">
        <v>10.98</v>
      </c>
      <c r="L582" s="62">
        <v>1.8</v>
      </c>
      <c r="M582" s="62">
        <f>STOCK[[#This Row],[Costo Unitario (USD)]]+STOCK[[#This Row],[Costo Envío (USD)]]+STOCK[[#This Row],[Comisión 10%]]</f>
        <v>15.78</v>
      </c>
      <c r="N582" s="62">
        <f t="shared" si="26"/>
        <v>23.67</v>
      </c>
      <c r="O582" s="62">
        <f t="shared" si="25"/>
        <v>30</v>
      </c>
      <c r="P582" s="62">
        <f>STOCK[[#This Row],[Precio Final]]-STOCK[[#This Row],[Costo total]]</f>
        <v>14.22</v>
      </c>
      <c r="Q582" s="62">
        <f>STOCK[[#This Row],[Ganancia Unitaria]]*STOCK[[#This Row],[Salidas]]</f>
        <v>142.2</v>
      </c>
      <c r="R582" s="74"/>
      <c r="S582" s="74"/>
      <c r="T582" s="62"/>
      <c r="U582" s="62"/>
      <c r="V582" s="76"/>
    </row>
    <row r="583" customHeight="1" spans="1:22">
      <c r="A583" s="74" t="s">
        <v>17603</v>
      </c>
      <c r="B583" s="74" t="s">
        <v>16612</v>
      </c>
      <c r="C583" s="74" t="s">
        <v>17604</v>
      </c>
      <c r="D583" s="74" t="s">
        <v>16614</v>
      </c>
      <c r="E583" s="74"/>
      <c r="F583" s="59">
        <v>25</v>
      </c>
      <c r="G583" s="75">
        <v>13</v>
      </c>
      <c r="H583" s="75">
        <f>SUMIFS(VENTAS[Cantidad],VENTAS[Código del producto Vendido],STOCK[[#This Row],[Code]])</f>
        <v>13</v>
      </c>
      <c r="I583" s="75">
        <f>STOCK[[#This Row],[Entradas]]-STOCK[[#This Row],[Salidas]]</f>
        <v>0</v>
      </c>
      <c r="J583" s="59">
        <f>STOCK[[#This Row],[Precio Final]]*10%</f>
        <v>2.5</v>
      </c>
      <c r="K583" s="62">
        <v>10.2</v>
      </c>
      <c r="L583" s="62">
        <v>1.8</v>
      </c>
      <c r="M583" s="62">
        <f>STOCK[[#This Row],[Costo Unitario (USD)]]+STOCK[[#This Row],[Costo Envío (USD)]]+STOCK[[#This Row],[Comisión 10%]]</f>
        <v>14.5</v>
      </c>
      <c r="N583" s="62">
        <f t="shared" si="26"/>
        <v>21.75</v>
      </c>
      <c r="O583" s="62">
        <f t="shared" si="25"/>
        <v>25</v>
      </c>
      <c r="P583" s="62">
        <f>STOCK[[#This Row],[Precio Final]]-STOCK[[#This Row],[Costo total]]</f>
        <v>10.5</v>
      </c>
      <c r="Q583" s="62">
        <f>STOCK[[#This Row],[Ganancia Unitaria]]*STOCK[[#This Row],[Salidas]]</f>
        <v>136.5</v>
      </c>
      <c r="R583" s="74"/>
      <c r="S583" s="74"/>
      <c r="T583" s="62"/>
      <c r="U583" s="62"/>
      <c r="V583" s="76"/>
    </row>
    <row r="584" customHeight="1" spans="1:22">
      <c r="A584" s="74" t="s">
        <v>17605</v>
      </c>
      <c r="B584" s="74" t="s">
        <v>16687</v>
      </c>
      <c r="C584" s="74" t="s">
        <v>17606</v>
      </c>
      <c r="D584" s="74" t="s">
        <v>16962</v>
      </c>
      <c r="E584" s="74"/>
      <c r="F584" s="59">
        <v>30</v>
      </c>
      <c r="G584" s="75">
        <v>1</v>
      </c>
      <c r="H584" s="75">
        <f>SUMIFS(VENTAS[Cantidad],VENTAS[Código del producto Vendido],STOCK[[#This Row],[Code]])</f>
        <v>0</v>
      </c>
      <c r="I584" s="75">
        <f>STOCK[[#This Row],[Entradas]]-STOCK[[#This Row],[Salidas]]</f>
        <v>1</v>
      </c>
      <c r="J584" s="59">
        <f>STOCK[[#This Row],[Precio Final]]*10%</f>
        <v>3</v>
      </c>
      <c r="K584" s="62">
        <v>9</v>
      </c>
      <c r="L584" s="62">
        <v>1.8</v>
      </c>
      <c r="M584" s="62">
        <f>STOCK[[#This Row],[Costo Unitario (USD)]]+STOCK[[#This Row],[Costo Envío (USD)]]+STOCK[[#This Row],[Comisión 10%]]</f>
        <v>13.8</v>
      </c>
      <c r="N584" s="62">
        <f t="shared" si="26"/>
        <v>20.7</v>
      </c>
      <c r="O584" s="62">
        <f t="shared" si="25"/>
        <v>30</v>
      </c>
      <c r="P584" s="62">
        <f>STOCK[[#This Row],[Precio Final]]-STOCK[[#This Row],[Costo total]]</f>
        <v>16.2</v>
      </c>
      <c r="Q584" s="62">
        <f>STOCK[[#This Row],[Ganancia Unitaria]]*STOCK[[#This Row],[Salidas]]</f>
        <v>0</v>
      </c>
      <c r="R584" s="74"/>
      <c r="S584" s="74"/>
      <c r="T584" s="62"/>
      <c r="U584" s="62"/>
      <c r="V584" s="76"/>
    </row>
    <row r="585" customHeight="1" spans="1:22">
      <c r="A585" s="74" t="s">
        <v>17607</v>
      </c>
      <c r="B585" s="74" t="s">
        <v>17608</v>
      </c>
      <c r="C585" s="74" t="s">
        <v>17399</v>
      </c>
      <c r="D585" s="74" t="s">
        <v>16583</v>
      </c>
      <c r="E585" s="74"/>
      <c r="F585" s="59">
        <v>30</v>
      </c>
      <c r="G585" s="75">
        <v>1</v>
      </c>
      <c r="H585" s="75">
        <f>SUMIFS(VENTAS[Cantidad],VENTAS[Código del producto Vendido],STOCK[[#This Row],[Code]])</f>
        <v>1</v>
      </c>
      <c r="I585" s="75">
        <f>STOCK[[#This Row],[Entradas]]-STOCK[[#This Row],[Salidas]]</f>
        <v>0</v>
      </c>
      <c r="J585" s="59">
        <f>STOCK[[#This Row],[Precio Final]]*10%</f>
        <v>3</v>
      </c>
      <c r="K585" s="62">
        <v>9</v>
      </c>
      <c r="L585" s="62">
        <v>1.8</v>
      </c>
      <c r="M585" s="62">
        <f>STOCK[[#This Row],[Costo Unitario (USD)]]+STOCK[[#This Row],[Costo Envío (USD)]]+STOCK[[#This Row],[Comisión 10%]]</f>
        <v>13.8</v>
      </c>
      <c r="N585" s="62">
        <f t="shared" si="26"/>
        <v>20.7</v>
      </c>
      <c r="O585" s="62">
        <f t="shared" si="25"/>
        <v>30</v>
      </c>
      <c r="P585" s="62">
        <f>STOCK[[#This Row],[Precio Final]]-STOCK[[#This Row],[Costo total]]</f>
        <v>16.2</v>
      </c>
      <c r="Q585" s="62">
        <f>STOCK[[#This Row],[Ganancia Unitaria]]*STOCK[[#This Row],[Salidas]]</f>
        <v>16.2</v>
      </c>
      <c r="R585" s="74"/>
      <c r="S585" s="74"/>
      <c r="T585" s="62"/>
      <c r="U585" s="62"/>
      <c r="V585" s="76"/>
    </row>
    <row r="586" customHeight="1" spans="1:22">
      <c r="A586" s="74" t="s">
        <v>17609</v>
      </c>
      <c r="B586" s="74" t="s">
        <v>16522</v>
      </c>
      <c r="C586" s="74" t="s">
        <v>17016</v>
      </c>
      <c r="D586" s="74" t="s">
        <v>16408</v>
      </c>
      <c r="E586" s="74"/>
      <c r="F586" s="59">
        <v>30</v>
      </c>
      <c r="G586" s="75">
        <v>4</v>
      </c>
      <c r="H586" s="75">
        <f>SUMIFS(VENTAS[Cantidad],VENTAS[Código del producto Vendido],STOCK[[#This Row],[Code]])</f>
        <v>0</v>
      </c>
      <c r="I586" s="75">
        <f>STOCK[[#This Row],[Entradas]]-STOCK[[#This Row],[Salidas]]</f>
        <v>4</v>
      </c>
      <c r="J586" s="59">
        <f>STOCK[[#This Row],[Precio Final]]*10%</f>
        <v>3</v>
      </c>
      <c r="K586" s="62">
        <v>9</v>
      </c>
      <c r="L586" s="62">
        <v>1.8</v>
      </c>
      <c r="M586" s="62">
        <f>STOCK[[#This Row],[Costo Unitario (USD)]]+STOCK[[#This Row],[Costo Envío (USD)]]+STOCK[[#This Row],[Comisión 10%]]</f>
        <v>13.8</v>
      </c>
      <c r="N586" s="62">
        <f t="shared" ref="N586:N619" si="27">M586*1.5</f>
        <v>20.7</v>
      </c>
      <c r="O586" s="62">
        <f t="shared" si="25"/>
        <v>30</v>
      </c>
      <c r="P586" s="62">
        <f>STOCK[[#This Row],[Precio Final]]-STOCK[[#This Row],[Costo total]]</f>
        <v>16.2</v>
      </c>
      <c r="Q586" s="62">
        <f>STOCK[[#This Row],[Ganancia Unitaria]]*STOCK[[#This Row],[Salidas]]</f>
        <v>0</v>
      </c>
      <c r="R586" s="74"/>
      <c r="S586" s="74"/>
      <c r="T586" s="62"/>
      <c r="U586" s="62"/>
      <c r="V586" s="76"/>
    </row>
    <row r="587" customHeight="1" spans="1:22">
      <c r="A587" s="74" t="s">
        <v>17610</v>
      </c>
      <c r="B587" s="74" t="s">
        <v>16541</v>
      </c>
      <c r="C587" s="74" t="s">
        <v>17611</v>
      </c>
      <c r="D587" s="74" t="s">
        <v>16435</v>
      </c>
      <c r="E587" s="74"/>
      <c r="F587" s="59">
        <v>35</v>
      </c>
      <c r="G587" s="75">
        <v>1</v>
      </c>
      <c r="H587" s="75">
        <f>SUMIFS(VENTAS[Cantidad],VENTAS[Código del producto Vendido],STOCK[[#This Row],[Code]])</f>
        <v>0</v>
      </c>
      <c r="I587" s="75">
        <f>STOCK[[#This Row],[Entradas]]-STOCK[[#This Row],[Salidas]]</f>
        <v>1</v>
      </c>
      <c r="J587" s="59">
        <f>STOCK[[#This Row],[Precio Final]]*10%</f>
        <v>3.5</v>
      </c>
      <c r="K587" s="62">
        <v>9</v>
      </c>
      <c r="L587" s="62">
        <v>1.8</v>
      </c>
      <c r="M587" s="62">
        <f>STOCK[[#This Row],[Costo Unitario (USD)]]+STOCK[[#This Row],[Costo Envío (USD)]]+STOCK[[#This Row],[Comisión 10%]]</f>
        <v>14.3</v>
      </c>
      <c r="N587" s="62">
        <f t="shared" si="27"/>
        <v>21.45</v>
      </c>
      <c r="O587" s="62">
        <f t="shared" si="25"/>
        <v>35</v>
      </c>
      <c r="P587" s="62">
        <f>STOCK[[#This Row],[Precio Final]]-STOCK[[#This Row],[Costo total]]</f>
        <v>20.7</v>
      </c>
      <c r="Q587" s="62">
        <f>STOCK[[#This Row],[Ganancia Unitaria]]*STOCK[[#This Row],[Salidas]]</f>
        <v>0</v>
      </c>
      <c r="R587" s="74"/>
      <c r="S587" s="74"/>
      <c r="T587" s="62"/>
      <c r="U587" s="62"/>
      <c r="V587" s="76"/>
    </row>
    <row r="588" customHeight="1" spans="1:22">
      <c r="A588" s="74" t="s">
        <v>17612</v>
      </c>
      <c r="B588" s="74" t="s">
        <v>16541</v>
      </c>
      <c r="C588" s="74" t="s">
        <v>17018</v>
      </c>
      <c r="D588" s="74" t="s">
        <v>16396</v>
      </c>
      <c r="E588" s="74"/>
      <c r="F588" s="59">
        <v>30</v>
      </c>
      <c r="G588" s="75">
        <v>2</v>
      </c>
      <c r="H588" s="75">
        <f>SUMIFS(VENTAS[Cantidad],VENTAS[Código del producto Vendido],STOCK[[#This Row],[Code]])</f>
        <v>0</v>
      </c>
      <c r="I588" s="75">
        <f>STOCK[[#This Row],[Entradas]]-STOCK[[#This Row],[Salidas]]</f>
        <v>2</v>
      </c>
      <c r="J588" s="59">
        <f>STOCK[[#This Row],[Precio Final]]*10%</f>
        <v>3</v>
      </c>
      <c r="K588" s="62">
        <v>9</v>
      </c>
      <c r="L588" s="62">
        <v>1.8</v>
      </c>
      <c r="M588" s="62">
        <f>STOCK[[#This Row],[Costo Unitario (USD)]]+STOCK[[#This Row],[Costo Envío (USD)]]+STOCK[[#This Row],[Comisión 10%]]</f>
        <v>13.8</v>
      </c>
      <c r="N588" s="62">
        <f t="shared" si="27"/>
        <v>20.7</v>
      </c>
      <c r="O588" s="62">
        <f t="shared" si="25"/>
        <v>30</v>
      </c>
      <c r="P588" s="62">
        <f>STOCK[[#This Row],[Precio Final]]-STOCK[[#This Row],[Costo total]]</f>
        <v>16.2</v>
      </c>
      <c r="Q588" s="62">
        <f>STOCK[[#This Row],[Ganancia Unitaria]]*STOCK[[#This Row],[Salidas]]</f>
        <v>0</v>
      </c>
      <c r="R588" s="74"/>
      <c r="S588" s="74"/>
      <c r="T588" s="62"/>
      <c r="U588" s="62"/>
      <c r="V588" s="76"/>
    </row>
    <row r="589" customHeight="1" spans="1:22">
      <c r="A589" s="74" t="s">
        <v>17613</v>
      </c>
      <c r="B589" s="74" t="s">
        <v>16687</v>
      </c>
      <c r="C589" s="74" t="s">
        <v>17614</v>
      </c>
      <c r="D589" s="74" t="s">
        <v>16583</v>
      </c>
      <c r="E589" s="74"/>
      <c r="F589" s="59">
        <v>30</v>
      </c>
      <c r="G589" s="75">
        <v>1</v>
      </c>
      <c r="H589" s="75">
        <f>SUMIFS(VENTAS[Cantidad],VENTAS[Código del producto Vendido],STOCK[[#This Row],[Code]])</f>
        <v>0</v>
      </c>
      <c r="I589" s="75">
        <f>STOCK[[#This Row],[Entradas]]-STOCK[[#This Row],[Salidas]]</f>
        <v>1</v>
      </c>
      <c r="J589" s="59">
        <f>STOCK[[#This Row],[Precio Final]]*10%</f>
        <v>3</v>
      </c>
      <c r="K589" s="62">
        <v>9</v>
      </c>
      <c r="L589" s="62">
        <v>1.8</v>
      </c>
      <c r="M589" s="62">
        <f>STOCK[[#This Row],[Costo Unitario (USD)]]+STOCK[[#This Row],[Costo Envío (USD)]]+STOCK[[#This Row],[Comisión 10%]]</f>
        <v>13.8</v>
      </c>
      <c r="N589" s="62">
        <f t="shared" si="27"/>
        <v>20.7</v>
      </c>
      <c r="O589" s="62">
        <f t="shared" si="25"/>
        <v>30</v>
      </c>
      <c r="P589" s="62">
        <f>STOCK[[#This Row],[Precio Final]]-STOCK[[#This Row],[Costo total]]</f>
        <v>16.2</v>
      </c>
      <c r="Q589" s="62">
        <f>STOCK[[#This Row],[Ganancia Unitaria]]*STOCK[[#This Row],[Salidas]]</f>
        <v>0</v>
      </c>
      <c r="R589" s="74"/>
      <c r="S589" s="74"/>
      <c r="T589" s="62"/>
      <c r="U589" s="62"/>
      <c r="V589" s="76"/>
    </row>
    <row r="590" customHeight="1" spans="1:22">
      <c r="A590" s="74" t="s">
        <v>17615</v>
      </c>
      <c r="B590" s="74" t="s">
        <v>16522</v>
      </c>
      <c r="C590" s="74" t="s">
        <v>17616</v>
      </c>
      <c r="D590" s="74" t="s">
        <v>16431</v>
      </c>
      <c r="E590" s="74"/>
      <c r="F590" s="59">
        <v>30</v>
      </c>
      <c r="G590" s="75">
        <v>1</v>
      </c>
      <c r="H590" s="75">
        <f>SUMIFS(VENTAS[Cantidad],VENTAS[Código del producto Vendido],STOCK[[#This Row],[Code]])</f>
        <v>1</v>
      </c>
      <c r="I590" s="75">
        <f>STOCK[[#This Row],[Entradas]]-STOCK[[#This Row],[Salidas]]</f>
        <v>0</v>
      </c>
      <c r="J590" s="59">
        <f>STOCK[[#This Row],[Precio Final]]*10%</f>
        <v>3</v>
      </c>
      <c r="K590" s="62">
        <v>9</v>
      </c>
      <c r="L590" s="62">
        <v>1.8</v>
      </c>
      <c r="M590" s="62">
        <f>STOCK[[#This Row],[Costo Unitario (USD)]]+STOCK[[#This Row],[Costo Envío (USD)]]+STOCK[[#This Row],[Comisión 10%]]</f>
        <v>13.8</v>
      </c>
      <c r="N590" s="62">
        <f t="shared" si="27"/>
        <v>20.7</v>
      </c>
      <c r="O590" s="62">
        <f t="shared" si="25"/>
        <v>30</v>
      </c>
      <c r="P590" s="62">
        <f>STOCK[[#This Row],[Precio Final]]-STOCK[[#This Row],[Costo total]]</f>
        <v>16.2</v>
      </c>
      <c r="Q590" s="62">
        <f>STOCK[[#This Row],[Ganancia Unitaria]]*STOCK[[#This Row],[Salidas]]</f>
        <v>16.2</v>
      </c>
      <c r="R590" s="74"/>
      <c r="S590" s="74"/>
      <c r="T590" s="62"/>
      <c r="U590" s="62"/>
      <c r="V590" s="76"/>
    </row>
    <row r="591" customHeight="1" spans="1:22">
      <c r="A591" s="74" t="s">
        <v>17617</v>
      </c>
      <c r="B591" s="74" t="s">
        <v>16687</v>
      </c>
      <c r="C591" s="74" t="s">
        <v>17618</v>
      </c>
      <c r="D591" s="74" t="s">
        <v>17619</v>
      </c>
      <c r="E591" s="74"/>
      <c r="F591" s="59">
        <v>35</v>
      </c>
      <c r="G591" s="75">
        <v>1</v>
      </c>
      <c r="H591" s="75">
        <f>SUMIFS(VENTAS[Cantidad],VENTAS[Código del producto Vendido],STOCK[[#This Row],[Code]])</f>
        <v>0</v>
      </c>
      <c r="I591" s="75">
        <f>STOCK[[#This Row],[Entradas]]-STOCK[[#This Row],[Salidas]]</f>
        <v>1</v>
      </c>
      <c r="J591" s="59">
        <f>STOCK[[#This Row],[Precio Final]]*10%</f>
        <v>3.5</v>
      </c>
      <c r="K591" s="62">
        <v>9</v>
      </c>
      <c r="L591" s="62">
        <v>1.8</v>
      </c>
      <c r="M591" s="62">
        <f>STOCK[[#This Row],[Costo Unitario (USD)]]+STOCK[[#This Row],[Costo Envío (USD)]]+STOCK[[#This Row],[Comisión 10%]]</f>
        <v>14.3</v>
      </c>
      <c r="N591" s="62">
        <f t="shared" si="27"/>
        <v>21.45</v>
      </c>
      <c r="O591" s="62">
        <f t="shared" si="25"/>
        <v>35</v>
      </c>
      <c r="P591" s="62">
        <f>STOCK[[#This Row],[Precio Final]]-STOCK[[#This Row],[Costo total]]</f>
        <v>20.7</v>
      </c>
      <c r="Q591" s="62">
        <f>STOCK[[#This Row],[Ganancia Unitaria]]*STOCK[[#This Row],[Salidas]]</f>
        <v>0</v>
      </c>
      <c r="R591" s="74"/>
      <c r="S591" s="74"/>
      <c r="T591" s="62"/>
      <c r="U591" s="62"/>
      <c r="V591" s="76"/>
    </row>
    <row r="592" customHeight="1" spans="1:22">
      <c r="A592" s="74" t="s">
        <v>17620</v>
      </c>
      <c r="B592" s="74" t="s">
        <v>16498</v>
      </c>
      <c r="C592" s="74" t="s">
        <v>17365</v>
      </c>
      <c r="D592" s="74" t="s">
        <v>17369</v>
      </c>
      <c r="E592" s="74"/>
      <c r="F592" s="59">
        <v>35</v>
      </c>
      <c r="G592" s="75">
        <v>1</v>
      </c>
      <c r="H592" s="75">
        <f>SUMIFS(VENTAS[Cantidad],VENTAS[Código del producto Vendido],STOCK[[#This Row],[Code]])</f>
        <v>0</v>
      </c>
      <c r="I592" s="75">
        <f>STOCK[[#This Row],[Entradas]]-STOCK[[#This Row],[Salidas]]</f>
        <v>1</v>
      </c>
      <c r="J592" s="59">
        <f>STOCK[[#This Row],[Precio Final]]*10%</f>
        <v>0</v>
      </c>
      <c r="K592" s="62">
        <v>9</v>
      </c>
      <c r="L592" s="62"/>
      <c r="M592" s="62">
        <f>STOCK[[#This Row],[Costo Unitario (USD)]]+STOCK[[#This Row],[Costo Envío (USD)]]+STOCK[[#This Row],[Comisión 10%]]</f>
        <v>9</v>
      </c>
      <c r="N592" s="62">
        <f t="shared" si="27"/>
        <v>13.5</v>
      </c>
      <c r="O592" s="62"/>
      <c r="P592" s="62">
        <f>STOCK[[#This Row],[Precio Final]]-STOCK[[#This Row],[Costo total]]</f>
        <v>-9</v>
      </c>
      <c r="Q592" s="62">
        <f>STOCK[[#This Row],[Ganancia Unitaria]]*STOCK[[#This Row],[Salidas]]</f>
        <v>0</v>
      </c>
      <c r="R592" s="74"/>
      <c r="S592" s="74"/>
      <c r="T592" s="62"/>
      <c r="U592" s="62"/>
      <c r="V592" s="76"/>
    </row>
    <row r="593" customHeight="1" spans="1:22">
      <c r="A593" s="74" t="s">
        <v>17621</v>
      </c>
      <c r="B593" s="74" t="s">
        <v>16461</v>
      </c>
      <c r="C593" s="74" t="s">
        <v>17622</v>
      </c>
      <c r="D593" s="74" t="s">
        <v>16396</v>
      </c>
      <c r="E593" s="74"/>
      <c r="F593" s="59">
        <v>30</v>
      </c>
      <c r="G593" s="75">
        <v>1</v>
      </c>
      <c r="H593" s="75">
        <f>SUMIFS(VENTAS[Cantidad],VENTAS[Código del producto Vendido],STOCK[[#This Row],[Code]])</f>
        <v>0</v>
      </c>
      <c r="I593" s="75">
        <f>STOCK[[#This Row],[Entradas]]-STOCK[[#This Row],[Salidas]]</f>
        <v>1</v>
      </c>
      <c r="J593" s="59">
        <f>STOCK[[#This Row],[Precio Final]]*10%</f>
        <v>3</v>
      </c>
      <c r="K593" s="62">
        <v>9</v>
      </c>
      <c r="L593" s="62">
        <v>1.8</v>
      </c>
      <c r="M593" s="62">
        <f>STOCK[[#This Row],[Costo Unitario (USD)]]+STOCK[[#This Row],[Costo Envío (USD)]]+STOCK[[#This Row],[Comisión 10%]]</f>
        <v>13.8</v>
      </c>
      <c r="N593" s="62">
        <f t="shared" si="27"/>
        <v>20.7</v>
      </c>
      <c r="O593" s="62">
        <f>F593</f>
        <v>30</v>
      </c>
      <c r="P593" s="62">
        <f>STOCK[[#This Row],[Precio Final]]-STOCK[[#This Row],[Costo total]]</f>
        <v>16.2</v>
      </c>
      <c r="Q593" s="62">
        <f>STOCK[[#This Row],[Ganancia Unitaria]]*STOCK[[#This Row],[Salidas]]</f>
        <v>0</v>
      </c>
      <c r="R593" s="74"/>
      <c r="S593" s="74"/>
      <c r="T593" s="62"/>
      <c r="U593" s="62"/>
      <c r="V593" s="76"/>
    </row>
    <row r="594" customHeight="1" spans="1:22">
      <c r="A594" s="74" t="s">
        <v>17623</v>
      </c>
      <c r="B594" s="74" t="s">
        <v>16498</v>
      </c>
      <c r="C594" s="74" t="s">
        <v>17624</v>
      </c>
      <c r="D594" s="74" t="s">
        <v>17625</v>
      </c>
      <c r="E594" s="74"/>
      <c r="F594" s="59">
        <v>40</v>
      </c>
      <c r="G594" s="75">
        <v>2</v>
      </c>
      <c r="H594" s="75">
        <f>SUMIFS(VENTAS[Cantidad],VENTAS[Código del producto Vendido],STOCK[[#This Row],[Code]])</f>
        <v>2</v>
      </c>
      <c r="I594" s="75">
        <f>STOCK[[#This Row],[Entradas]]-STOCK[[#This Row],[Salidas]]</f>
        <v>0</v>
      </c>
      <c r="J594" s="59">
        <f>STOCK[[#This Row],[Precio Final]]*10%</f>
        <v>0</v>
      </c>
      <c r="K594" s="62">
        <v>9</v>
      </c>
      <c r="L594" s="62"/>
      <c r="M594" s="62">
        <f>STOCK[[#This Row],[Costo Unitario (USD)]]+STOCK[[#This Row],[Costo Envío (USD)]]+STOCK[[#This Row],[Comisión 10%]]</f>
        <v>9</v>
      </c>
      <c r="N594" s="62">
        <f t="shared" si="27"/>
        <v>13.5</v>
      </c>
      <c r="O594" s="62"/>
      <c r="P594" s="62">
        <f>STOCK[[#This Row],[Precio Final]]-STOCK[[#This Row],[Costo total]]</f>
        <v>-9</v>
      </c>
      <c r="Q594" s="62">
        <f>STOCK[[#This Row],[Ganancia Unitaria]]*STOCK[[#This Row],[Salidas]]</f>
        <v>-18</v>
      </c>
      <c r="R594" s="74"/>
      <c r="S594" s="74"/>
      <c r="T594" s="62"/>
      <c r="U594" s="62"/>
      <c r="V594" s="76"/>
    </row>
    <row r="595" customHeight="1" spans="1:22">
      <c r="A595" s="74" t="s">
        <v>17626</v>
      </c>
      <c r="B595" s="74" t="s">
        <v>16447</v>
      </c>
      <c r="C595" s="74" t="s">
        <v>17627</v>
      </c>
      <c r="D595" s="74" t="s">
        <v>17116</v>
      </c>
      <c r="E595" s="74"/>
      <c r="F595" s="59">
        <v>40</v>
      </c>
      <c r="G595" s="75">
        <v>1</v>
      </c>
      <c r="H595" s="75">
        <f>SUMIFS(VENTAS[Cantidad],VENTAS[Código del producto Vendido],STOCK[[#This Row],[Code]])</f>
        <v>0</v>
      </c>
      <c r="I595" s="75">
        <f>STOCK[[#This Row],[Entradas]]-STOCK[[#This Row],[Salidas]]</f>
        <v>1</v>
      </c>
      <c r="J595" s="59">
        <f>STOCK[[#This Row],[Precio Final]]*10%</f>
        <v>4</v>
      </c>
      <c r="K595" s="62">
        <v>9</v>
      </c>
      <c r="L595" s="62">
        <v>1.8</v>
      </c>
      <c r="M595" s="62">
        <f>STOCK[[#This Row],[Costo Unitario (USD)]]+STOCK[[#This Row],[Costo Envío (USD)]]+STOCK[[#This Row],[Comisión 10%]]</f>
        <v>14.8</v>
      </c>
      <c r="N595" s="62">
        <f t="shared" si="27"/>
        <v>22.2</v>
      </c>
      <c r="O595" s="62">
        <f>F595</f>
        <v>40</v>
      </c>
      <c r="P595" s="62">
        <f>STOCK[[#This Row],[Precio Final]]-STOCK[[#This Row],[Costo total]]</f>
        <v>25.2</v>
      </c>
      <c r="Q595" s="62">
        <f>STOCK[[#This Row],[Ganancia Unitaria]]*STOCK[[#This Row],[Salidas]]</f>
        <v>0</v>
      </c>
      <c r="R595" s="74"/>
      <c r="S595" s="74"/>
      <c r="T595" s="62"/>
      <c r="U595" s="62"/>
      <c r="V595" s="76"/>
    </row>
    <row r="596" customHeight="1" spans="1:22">
      <c r="A596" s="74" t="s">
        <v>17628</v>
      </c>
      <c r="B596" s="74" t="s">
        <v>16851</v>
      </c>
      <c r="C596" s="74" t="s">
        <v>17627</v>
      </c>
      <c r="D596" s="74" t="s">
        <v>17629</v>
      </c>
      <c r="E596" s="74"/>
      <c r="F596" s="59">
        <v>40</v>
      </c>
      <c r="G596" s="75">
        <v>1</v>
      </c>
      <c r="H596" s="75">
        <f>SUMIFS(VENTAS[Cantidad],VENTAS[Código del producto Vendido],STOCK[[#This Row],[Code]])</f>
        <v>0</v>
      </c>
      <c r="I596" s="75">
        <f>STOCK[[#This Row],[Entradas]]-STOCK[[#This Row],[Salidas]]</f>
        <v>1</v>
      </c>
      <c r="J596" s="59">
        <f>STOCK[[#This Row],[Precio Final]]*10%</f>
        <v>4</v>
      </c>
      <c r="K596" s="62">
        <v>9</v>
      </c>
      <c r="L596" s="62">
        <v>1.8</v>
      </c>
      <c r="M596" s="62">
        <f>STOCK[[#This Row],[Costo Unitario (USD)]]+STOCK[[#This Row],[Costo Envío (USD)]]+STOCK[[#This Row],[Comisión 10%]]</f>
        <v>14.8</v>
      </c>
      <c r="N596" s="62">
        <f t="shared" si="27"/>
        <v>22.2</v>
      </c>
      <c r="O596" s="62">
        <f>F596</f>
        <v>40</v>
      </c>
      <c r="P596" s="62">
        <f>STOCK[[#This Row],[Precio Final]]-STOCK[[#This Row],[Costo total]]</f>
        <v>25.2</v>
      </c>
      <c r="Q596" s="62">
        <f>STOCK[[#This Row],[Ganancia Unitaria]]*STOCK[[#This Row],[Salidas]]</f>
        <v>0</v>
      </c>
      <c r="R596" s="74"/>
      <c r="S596" s="74"/>
      <c r="T596" s="62"/>
      <c r="U596" s="62"/>
      <c r="V596" s="76"/>
    </row>
    <row r="597" customHeight="1" spans="1:22">
      <c r="A597" s="74" t="s">
        <v>17630</v>
      </c>
      <c r="B597" s="74" t="s">
        <v>16447</v>
      </c>
      <c r="C597" s="74" t="s">
        <v>17631</v>
      </c>
      <c r="D597" s="74" t="s">
        <v>17632</v>
      </c>
      <c r="E597" s="74"/>
      <c r="F597" s="59">
        <v>35</v>
      </c>
      <c r="G597" s="75">
        <v>3</v>
      </c>
      <c r="H597" s="75">
        <f>SUMIFS(VENTAS[Cantidad],VENTAS[Código del producto Vendido],STOCK[[#This Row],[Code]])</f>
        <v>2</v>
      </c>
      <c r="I597" s="75">
        <f>STOCK[[#This Row],[Entradas]]-STOCK[[#This Row],[Salidas]]</f>
        <v>1</v>
      </c>
      <c r="J597" s="59">
        <f>STOCK[[#This Row],[Precio Final]]*10%</f>
        <v>3.5</v>
      </c>
      <c r="K597" s="62">
        <v>9</v>
      </c>
      <c r="L597" s="62">
        <v>1.8</v>
      </c>
      <c r="M597" s="62">
        <f>STOCK[[#This Row],[Costo Unitario (USD)]]+STOCK[[#This Row],[Costo Envío (USD)]]+STOCK[[#This Row],[Comisión 10%]]</f>
        <v>14.3</v>
      </c>
      <c r="N597" s="62">
        <f t="shared" si="27"/>
        <v>21.45</v>
      </c>
      <c r="O597" s="62">
        <f>F597</f>
        <v>35</v>
      </c>
      <c r="P597" s="62">
        <f>STOCK[[#This Row],[Precio Final]]-STOCK[[#This Row],[Costo total]]</f>
        <v>20.7</v>
      </c>
      <c r="Q597" s="62">
        <f>STOCK[[#This Row],[Ganancia Unitaria]]*STOCK[[#This Row],[Salidas]]</f>
        <v>41.4</v>
      </c>
      <c r="R597" s="74"/>
      <c r="S597" s="74"/>
      <c r="T597" s="62"/>
      <c r="U597" s="62"/>
      <c r="V597" s="76"/>
    </row>
    <row r="598" customHeight="1" spans="1:22">
      <c r="A598" s="74" t="s">
        <v>17633</v>
      </c>
      <c r="B598" s="74" t="s">
        <v>16498</v>
      </c>
      <c r="C598" s="74" t="s">
        <v>17634</v>
      </c>
      <c r="D598" s="74" t="s">
        <v>16703</v>
      </c>
      <c r="E598" s="74"/>
      <c r="F598" s="59">
        <v>35</v>
      </c>
      <c r="G598" s="75">
        <v>1</v>
      </c>
      <c r="H598" s="75">
        <f>SUMIFS(VENTAS[Cantidad],VENTAS[Código del producto Vendido],STOCK[[#This Row],[Code]])</f>
        <v>1</v>
      </c>
      <c r="I598" s="75">
        <f>STOCK[[#This Row],[Entradas]]-STOCK[[#This Row],[Salidas]]</f>
        <v>0</v>
      </c>
      <c r="J598" s="59">
        <f>STOCK[[#This Row],[Precio Final]]*10%</f>
        <v>0</v>
      </c>
      <c r="K598" s="62">
        <v>9</v>
      </c>
      <c r="L598" s="62"/>
      <c r="M598" s="62">
        <f>STOCK[[#This Row],[Costo Unitario (USD)]]+STOCK[[#This Row],[Costo Envío (USD)]]+STOCK[[#This Row],[Comisión 10%]]</f>
        <v>9</v>
      </c>
      <c r="N598" s="62">
        <f t="shared" si="27"/>
        <v>13.5</v>
      </c>
      <c r="O598" s="62"/>
      <c r="P598" s="62">
        <f>STOCK[[#This Row],[Precio Final]]-STOCK[[#This Row],[Costo total]]</f>
        <v>-9</v>
      </c>
      <c r="Q598" s="62">
        <f>STOCK[[#This Row],[Ganancia Unitaria]]*STOCK[[#This Row],[Salidas]]</f>
        <v>-9</v>
      </c>
      <c r="R598" s="74"/>
      <c r="S598" s="74"/>
      <c r="T598" s="62"/>
      <c r="U598" s="62"/>
      <c r="V598" s="76"/>
    </row>
    <row r="599" customHeight="1" spans="1:22">
      <c r="A599" s="74" t="s">
        <v>17635</v>
      </c>
      <c r="B599" s="74" t="s">
        <v>16447</v>
      </c>
      <c r="C599" s="74" t="s">
        <v>17636</v>
      </c>
      <c r="D599" s="74" t="s">
        <v>17632</v>
      </c>
      <c r="E599" s="74"/>
      <c r="F599" s="59">
        <v>40</v>
      </c>
      <c r="G599" s="75">
        <v>1</v>
      </c>
      <c r="H599" s="75">
        <f>SUMIFS(VENTAS[Cantidad],VENTAS[Código del producto Vendido],STOCK[[#This Row],[Code]])</f>
        <v>0</v>
      </c>
      <c r="I599" s="75">
        <f>STOCK[[#This Row],[Entradas]]-STOCK[[#This Row],[Salidas]]</f>
        <v>1</v>
      </c>
      <c r="J599" s="59">
        <f>STOCK[[#This Row],[Precio Final]]*10%</f>
        <v>4</v>
      </c>
      <c r="K599" s="62">
        <v>9</v>
      </c>
      <c r="L599" s="62">
        <v>1.8</v>
      </c>
      <c r="M599" s="62">
        <f>STOCK[[#This Row],[Costo Unitario (USD)]]+STOCK[[#This Row],[Costo Envío (USD)]]+STOCK[[#This Row],[Comisión 10%]]</f>
        <v>14.8</v>
      </c>
      <c r="N599" s="62">
        <f t="shared" si="27"/>
        <v>22.2</v>
      </c>
      <c r="O599" s="62">
        <f t="shared" ref="O599:O660" si="28">F599</f>
        <v>40</v>
      </c>
      <c r="P599" s="62">
        <f>STOCK[[#This Row],[Precio Final]]-STOCK[[#This Row],[Costo total]]</f>
        <v>25.2</v>
      </c>
      <c r="Q599" s="62">
        <f>STOCK[[#This Row],[Ganancia Unitaria]]*STOCK[[#This Row],[Salidas]]</f>
        <v>0</v>
      </c>
      <c r="R599" s="74"/>
      <c r="S599" s="74"/>
      <c r="T599" s="62"/>
      <c r="U599" s="62"/>
      <c r="V599" s="76"/>
    </row>
    <row r="600" customHeight="1" spans="1:22">
      <c r="A600" s="74" t="s">
        <v>17637</v>
      </c>
      <c r="B600" s="74" t="s">
        <v>16447</v>
      </c>
      <c r="C600" s="74" t="s">
        <v>17638</v>
      </c>
      <c r="D600" s="74" t="s">
        <v>17116</v>
      </c>
      <c r="E600" s="74"/>
      <c r="F600" s="59">
        <v>35</v>
      </c>
      <c r="G600" s="75">
        <v>1</v>
      </c>
      <c r="H600" s="75">
        <f>SUMIFS(VENTAS[Cantidad],VENTAS[Código del producto Vendido],STOCK[[#This Row],[Code]])</f>
        <v>0</v>
      </c>
      <c r="I600" s="75">
        <f>STOCK[[#This Row],[Entradas]]-STOCK[[#This Row],[Salidas]]</f>
        <v>1</v>
      </c>
      <c r="J600" s="59">
        <f>STOCK[[#This Row],[Precio Final]]*10%</f>
        <v>3.5</v>
      </c>
      <c r="K600" s="62">
        <v>9</v>
      </c>
      <c r="L600" s="62">
        <v>1.8</v>
      </c>
      <c r="M600" s="62">
        <f>STOCK[[#This Row],[Costo Unitario (USD)]]+STOCK[[#This Row],[Costo Envío (USD)]]+STOCK[[#This Row],[Comisión 10%]]</f>
        <v>14.3</v>
      </c>
      <c r="N600" s="62">
        <f t="shared" si="27"/>
        <v>21.45</v>
      </c>
      <c r="O600" s="62">
        <f t="shared" si="28"/>
        <v>35</v>
      </c>
      <c r="P600" s="62">
        <f>STOCK[[#This Row],[Precio Final]]-STOCK[[#This Row],[Costo total]]</f>
        <v>20.7</v>
      </c>
      <c r="Q600" s="62">
        <f>STOCK[[#This Row],[Ganancia Unitaria]]*STOCK[[#This Row],[Salidas]]</f>
        <v>0</v>
      </c>
      <c r="R600" s="74"/>
      <c r="S600" s="74"/>
      <c r="T600" s="62"/>
      <c r="U600" s="62"/>
      <c r="V600" s="76"/>
    </row>
    <row r="601" customHeight="1" spans="1:22">
      <c r="A601" s="74" t="s">
        <v>17639</v>
      </c>
      <c r="B601" s="74" t="s">
        <v>16680</v>
      </c>
      <c r="C601" s="74" t="s">
        <v>17233</v>
      </c>
      <c r="D601" s="74" t="s">
        <v>17640</v>
      </c>
      <c r="E601" s="74"/>
      <c r="F601" s="59">
        <v>35</v>
      </c>
      <c r="G601" s="75">
        <v>3</v>
      </c>
      <c r="H601" s="75">
        <f>SUMIFS(VENTAS[Cantidad],VENTAS[Código del producto Vendido],STOCK[[#This Row],[Code]])</f>
        <v>1</v>
      </c>
      <c r="I601" s="75">
        <f>STOCK[[#This Row],[Entradas]]-STOCK[[#This Row],[Salidas]]</f>
        <v>2</v>
      </c>
      <c r="J601" s="59">
        <f>STOCK[[#This Row],[Precio Final]]*10%</f>
        <v>3.5</v>
      </c>
      <c r="K601" s="62">
        <v>9</v>
      </c>
      <c r="L601" s="62">
        <v>1.8</v>
      </c>
      <c r="M601" s="62">
        <f>STOCK[[#This Row],[Costo Unitario (USD)]]+STOCK[[#This Row],[Costo Envío (USD)]]+STOCK[[#This Row],[Comisión 10%]]</f>
        <v>14.3</v>
      </c>
      <c r="N601" s="62">
        <f t="shared" si="27"/>
        <v>21.45</v>
      </c>
      <c r="O601" s="62">
        <f t="shared" si="28"/>
        <v>35</v>
      </c>
      <c r="P601" s="62">
        <f>STOCK[[#This Row],[Precio Final]]-STOCK[[#This Row],[Costo total]]</f>
        <v>20.7</v>
      </c>
      <c r="Q601" s="62">
        <f>STOCK[[#This Row],[Ganancia Unitaria]]*STOCK[[#This Row],[Salidas]]</f>
        <v>20.7</v>
      </c>
      <c r="R601" s="74"/>
      <c r="S601" s="74"/>
      <c r="T601" s="62"/>
      <c r="U601" s="62"/>
      <c r="V601" s="76"/>
    </row>
    <row r="602" customHeight="1" spans="1:22">
      <c r="A602" s="74" t="s">
        <v>17641</v>
      </c>
      <c r="B602" s="74" t="s">
        <v>16680</v>
      </c>
      <c r="C602" s="74" t="s">
        <v>17642</v>
      </c>
      <c r="D602" s="74" t="s">
        <v>17643</v>
      </c>
      <c r="E602" s="74"/>
      <c r="F602" s="59">
        <v>35</v>
      </c>
      <c r="G602" s="75">
        <v>2</v>
      </c>
      <c r="H602" s="75">
        <f>SUMIFS(VENTAS[Cantidad],VENTAS[Código del producto Vendido],STOCK[[#This Row],[Code]])</f>
        <v>0</v>
      </c>
      <c r="I602" s="75">
        <f>STOCK[[#This Row],[Entradas]]-STOCK[[#This Row],[Salidas]]</f>
        <v>2</v>
      </c>
      <c r="J602" s="59">
        <f>STOCK[[#This Row],[Precio Final]]*10%</f>
        <v>3.5</v>
      </c>
      <c r="K602" s="62">
        <v>9</v>
      </c>
      <c r="L602" s="62">
        <v>1.8</v>
      </c>
      <c r="M602" s="62">
        <f>STOCK[[#This Row],[Costo Unitario (USD)]]+STOCK[[#This Row],[Costo Envío (USD)]]+STOCK[[#This Row],[Comisión 10%]]</f>
        <v>14.3</v>
      </c>
      <c r="N602" s="62">
        <f t="shared" si="27"/>
        <v>21.45</v>
      </c>
      <c r="O602" s="62">
        <f t="shared" si="28"/>
        <v>35</v>
      </c>
      <c r="P602" s="62">
        <f>STOCK[[#This Row],[Precio Final]]-STOCK[[#This Row],[Costo total]]</f>
        <v>20.7</v>
      </c>
      <c r="Q602" s="62">
        <f>STOCK[[#This Row],[Ganancia Unitaria]]*STOCK[[#This Row],[Salidas]]</f>
        <v>0</v>
      </c>
      <c r="R602" s="74"/>
      <c r="S602" s="74"/>
      <c r="T602" s="62"/>
      <c r="U602" s="62"/>
      <c r="V602" s="76"/>
    </row>
    <row r="603" customHeight="1" spans="1:22">
      <c r="A603" s="74" t="s">
        <v>17644</v>
      </c>
      <c r="B603" s="74" t="s">
        <v>16687</v>
      </c>
      <c r="C603" s="74" t="s">
        <v>17642</v>
      </c>
      <c r="D603" s="74" t="s">
        <v>17645</v>
      </c>
      <c r="E603" s="74"/>
      <c r="F603" s="59">
        <v>35</v>
      </c>
      <c r="G603" s="75">
        <v>1</v>
      </c>
      <c r="H603" s="75">
        <f>SUMIFS(VENTAS[Cantidad],VENTAS[Código del producto Vendido],STOCK[[#This Row],[Code]])</f>
        <v>0</v>
      </c>
      <c r="I603" s="75">
        <f>STOCK[[#This Row],[Entradas]]-STOCK[[#This Row],[Salidas]]</f>
        <v>1</v>
      </c>
      <c r="J603" s="59">
        <f>STOCK[[#This Row],[Precio Final]]*10%</f>
        <v>3.5</v>
      </c>
      <c r="K603" s="62">
        <v>9</v>
      </c>
      <c r="L603" s="62">
        <v>1.8</v>
      </c>
      <c r="M603" s="62">
        <f>STOCK[[#This Row],[Costo Unitario (USD)]]+STOCK[[#This Row],[Costo Envío (USD)]]+STOCK[[#This Row],[Comisión 10%]]</f>
        <v>14.3</v>
      </c>
      <c r="N603" s="62">
        <f t="shared" si="27"/>
        <v>21.45</v>
      </c>
      <c r="O603" s="62">
        <f t="shared" si="28"/>
        <v>35</v>
      </c>
      <c r="P603" s="62">
        <f>STOCK[[#This Row],[Precio Final]]-STOCK[[#This Row],[Costo total]]</f>
        <v>20.7</v>
      </c>
      <c r="Q603" s="62">
        <f>STOCK[[#This Row],[Ganancia Unitaria]]*STOCK[[#This Row],[Salidas]]</f>
        <v>0</v>
      </c>
      <c r="R603" s="74"/>
      <c r="S603" s="74"/>
      <c r="T603" s="62"/>
      <c r="U603" s="62"/>
      <c r="V603" s="76"/>
    </row>
    <row r="604" customHeight="1" spans="1:22">
      <c r="A604" s="74" t="s">
        <v>17646</v>
      </c>
      <c r="B604" s="74" t="s">
        <v>16687</v>
      </c>
      <c r="C604" s="74" t="s">
        <v>17024</v>
      </c>
      <c r="D604" s="74" t="s">
        <v>17647</v>
      </c>
      <c r="E604" s="74"/>
      <c r="F604" s="59">
        <v>30</v>
      </c>
      <c r="G604" s="75">
        <v>1</v>
      </c>
      <c r="H604" s="75">
        <f>SUMIFS(VENTAS[Cantidad],VENTAS[Código del producto Vendido],STOCK[[#This Row],[Code]])</f>
        <v>0</v>
      </c>
      <c r="I604" s="75">
        <f>STOCK[[#This Row],[Entradas]]-STOCK[[#This Row],[Salidas]]</f>
        <v>1</v>
      </c>
      <c r="J604" s="59">
        <f>STOCK[[#This Row],[Precio Final]]*10%</f>
        <v>3</v>
      </c>
      <c r="K604" s="62">
        <v>9</v>
      </c>
      <c r="L604" s="62">
        <v>1.8</v>
      </c>
      <c r="M604" s="62">
        <f>STOCK[[#This Row],[Costo Unitario (USD)]]+STOCK[[#This Row],[Costo Envío (USD)]]+STOCK[[#This Row],[Comisión 10%]]</f>
        <v>13.8</v>
      </c>
      <c r="N604" s="62">
        <f t="shared" si="27"/>
        <v>20.7</v>
      </c>
      <c r="O604" s="62">
        <f t="shared" si="28"/>
        <v>30</v>
      </c>
      <c r="P604" s="62">
        <f>STOCK[[#This Row],[Precio Final]]-STOCK[[#This Row],[Costo total]]</f>
        <v>16.2</v>
      </c>
      <c r="Q604" s="62">
        <f>STOCK[[#This Row],[Ganancia Unitaria]]*STOCK[[#This Row],[Salidas]]</f>
        <v>0</v>
      </c>
      <c r="R604" s="74"/>
      <c r="S604" s="74"/>
      <c r="T604" s="62"/>
      <c r="U604" s="62"/>
      <c r="V604" s="76"/>
    </row>
    <row r="605" customHeight="1" spans="1:22">
      <c r="A605" s="74" t="s">
        <v>17648</v>
      </c>
      <c r="B605" s="74" t="s">
        <v>16498</v>
      </c>
      <c r="C605" s="74" t="s">
        <v>17084</v>
      </c>
      <c r="D605" s="74" t="s">
        <v>16475</v>
      </c>
      <c r="E605" s="74"/>
      <c r="F605" s="59">
        <v>25</v>
      </c>
      <c r="G605" s="75">
        <v>1</v>
      </c>
      <c r="H605" s="75">
        <f>SUMIFS(VENTAS[Cantidad],VENTAS[Código del producto Vendido],STOCK[[#This Row],[Code]])</f>
        <v>0</v>
      </c>
      <c r="I605" s="75">
        <f>STOCK[[#This Row],[Entradas]]-STOCK[[#This Row],[Salidas]]</f>
        <v>1</v>
      </c>
      <c r="J605" s="59">
        <f>STOCK[[#This Row],[Precio Final]]*10%</f>
        <v>2.5</v>
      </c>
      <c r="K605" s="62">
        <v>9</v>
      </c>
      <c r="L605" s="62">
        <v>1.8</v>
      </c>
      <c r="M605" s="62">
        <f>STOCK[[#This Row],[Costo Unitario (USD)]]+STOCK[[#This Row],[Costo Envío (USD)]]+STOCK[[#This Row],[Comisión 10%]]</f>
        <v>13.3</v>
      </c>
      <c r="N605" s="62">
        <f t="shared" si="27"/>
        <v>19.95</v>
      </c>
      <c r="O605" s="62">
        <f t="shared" si="28"/>
        <v>25</v>
      </c>
      <c r="P605" s="62">
        <f>STOCK[[#This Row],[Precio Final]]-STOCK[[#This Row],[Costo total]]</f>
        <v>11.7</v>
      </c>
      <c r="Q605" s="62">
        <f>STOCK[[#This Row],[Ganancia Unitaria]]*STOCK[[#This Row],[Salidas]]</f>
        <v>0</v>
      </c>
      <c r="R605" s="74"/>
      <c r="S605" s="74"/>
      <c r="T605" s="62"/>
      <c r="U605" s="62"/>
      <c r="V605" s="76"/>
    </row>
    <row r="606" customHeight="1" spans="1:22">
      <c r="A606" s="74" t="s">
        <v>17649</v>
      </c>
      <c r="B606" s="74" t="s">
        <v>16447</v>
      </c>
      <c r="C606" s="74" t="s">
        <v>17650</v>
      </c>
      <c r="D606" s="74" t="s">
        <v>16404</v>
      </c>
      <c r="E606" s="74"/>
      <c r="F606" s="59">
        <v>18</v>
      </c>
      <c r="G606" s="75">
        <v>2</v>
      </c>
      <c r="H606" s="75">
        <f>SUMIFS(VENTAS[Cantidad],VENTAS[Código del producto Vendido],STOCK[[#This Row],[Code]])</f>
        <v>1</v>
      </c>
      <c r="I606" s="75">
        <f>STOCK[[#This Row],[Entradas]]-STOCK[[#This Row],[Salidas]]</f>
        <v>1</v>
      </c>
      <c r="J606" s="59">
        <f>STOCK[[#This Row],[Precio Final]]*10%</f>
        <v>1.8</v>
      </c>
      <c r="K606" s="62">
        <v>9</v>
      </c>
      <c r="L606" s="62">
        <v>1.8</v>
      </c>
      <c r="M606" s="62">
        <f>STOCK[[#This Row],[Costo Unitario (USD)]]+STOCK[[#This Row],[Costo Envío (USD)]]+STOCK[[#This Row],[Comisión 10%]]</f>
        <v>12.6</v>
      </c>
      <c r="N606" s="62">
        <f t="shared" si="27"/>
        <v>18.9</v>
      </c>
      <c r="O606" s="62">
        <f t="shared" si="28"/>
        <v>18</v>
      </c>
      <c r="P606" s="62">
        <f>STOCK[[#This Row],[Precio Final]]-STOCK[[#This Row],[Costo total]]</f>
        <v>5.4</v>
      </c>
      <c r="Q606" s="62">
        <f>STOCK[[#This Row],[Ganancia Unitaria]]*STOCK[[#This Row],[Salidas]]</f>
        <v>5.4</v>
      </c>
      <c r="R606" s="74"/>
      <c r="S606" s="74"/>
      <c r="T606" s="62"/>
      <c r="U606" s="62"/>
      <c r="V606" s="76"/>
    </row>
    <row r="607" customHeight="1" spans="1:22">
      <c r="A607" s="74" t="s">
        <v>17651</v>
      </c>
      <c r="B607" s="74" t="s">
        <v>16498</v>
      </c>
      <c r="C607" s="74" t="s">
        <v>16996</v>
      </c>
      <c r="D607" s="74" t="s">
        <v>16396</v>
      </c>
      <c r="E607" s="74"/>
      <c r="F607" s="59">
        <v>18</v>
      </c>
      <c r="G607" s="75">
        <v>1</v>
      </c>
      <c r="H607" s="75">
        <f>SUMIFS(VENTAS[Cantidad],VENTAS[Código del producto Vendido],STOCK[[#This Row],[Code]])</f>
        <v>0</v>
      </c>
      <c r="I607" s="75">
        <f>STOCK[[#This Row],[Entradas]]-STOCK[[#This Row],[Salidas]]</f>
        <v>1</v>
      </c>
      <c r="J607" s="59">
        <f>STOCK[[#This Row],[Precio Final]]*10%</f>
        <v>1.8</v>
      </c>
      <c r="K607" s="62">
        <v>9</v>
      </c>
      <c r="L607" s="62">
        <v>1.8</v>
      </c>
      <c r="M607" s="62">
        <f>STOCK[[#This Row],[Costo Unitario (USD)]]+STOCK[[#This Row],[Costo Envío (USD)]]+STOCK[[#This Row],[Comisión 10%]]</f>
        <v>12.6</v>
      </c>
      <c r="N607" s="62">
        <f t="shared" si="27"/>
        <v>18.9</v>
      </c>
      <c r="O607" s="62">
        <f t="shared" si="28"/>
        <v>18</v>
      </c>
      <c r="P607" s="62">
        <f>STOCK[[#This Row],[Precio Final]]-STOCK[[#This Row],[Costo total]]</f>
        <v>5.4</v>
      </c>
      <c r="Q607" s="62">
        <f>STOCK[[#This Row],[Ganancia Unitaria]]*STOCK[[#This Row],[Salidas]]</f>
        <v>0</v>
      </c>
      <c r="R607" s="74"/>
      <c r="S607" s="74"/>
      <c r="T607" s="62"/>
      <c r="U607" s="62"/>
      <c r="V607" s="76"/>
    </row>
    <row r="608" customHeight="1" spans="1:22">
      <c r="A608" s="74" t="s">
        <v>17652</v>
      </c>
      <c r="B608" s="74" t="s">
        <v>16447</v>
      </c>
      <c r="C608" s="74" t="s">
        <v>17653</v>
      </c>
      <c r="D608" s="74" t="s">
        <v>16408</v>
      </c>
      <c r="E608" s="74"/>
      <c r="F608" s="59">
        <v>20</v>
      </c>
      <c r="G608" s="75">
        <v>1</v>
      </c>
      <c r="H608" s="75">
        <f>SUMIFS(VENTAS[Cantidad],VENTAS[Código del producto Vendido],STOCK[[#This Row],[Code]])</f>
        <v>1</v>
      </c>
      <c r="I608" s="75">
        <f>STOCK[[#This Row],[Entradas]]-STOCK[[#This Row],[Salidas]]</f>
        <v>0</v>
      </c>
      <c r="J608" s="59">
        <f>STOCK[[#This Row],[Precio Final]]*10%</f>
        <v>2</v>
      </c>
      <c r="K608" s="62">
        <v>9</v>
      </c>
      <c r="L608" s="62">
        <v>1.8</v>
      </c>
      <c r="M608" s="62">
        <f>STOCK[[#This Row],[Costo Unitario (USD)]]+STOCK[[#This Row],[Costo Envío (USD)]]+STOCK[[#This Row],[Comisión 10%]]</f>
        <v>12.8</v>
      </c>
      <c r="N608" s="62">
        <f t="shared" si="27"/>
        <v>19.2</v>
      </c>
      <c r="O608" s="62">
        <f t="shared" si="28"/>
        <v>20</v>
      </c>
      <c r="P608" s="62">
        <f>STOCK[[#This Row],[Precio Final]]-STOCK[[#This Row],[Costo total]]</f>
        <v>7.2</v>
      </c>
      <c r="Q608" s="62">
        <f>STOCK[[#This Row],[Ganancia Unitaria]]*STOCK[[#This Row],[Salidas]]</f>
        <v>7.2</v>
      </c>
      <c r="R608" s="74"/>
      <c r="S608" s="74"/>
      <c r="T608" s="62"/>
      <c r="U608" s="62"/>
      <c r="V608" s="76">
        <v>18</v>
      </c>
    </row>
    <row r="609" customHeight="1" spans="1:22">
      <c r="A609" s="74" t="s">
        <v>17654</v>
      </c>
      <c r="B609" s="74" t="s">
        <v>16447</v>
      </c>
      <c r="C609" s="74" t="s">
        <v>17655</v>
      </c>
      <c r="D609" s="74" t="s">
        <v>16404</v>
      </c>
      <c r="E609" s="74"/>
      <c r="F609" s="59">
        <v>20</v>
      </c>
      <c r="G609" s="75">
        <v>3</v>
      </c>
      <c r="H609" s="75">
        <f>SUMIFS(VENTAS[Cantidad],VENTAS[Código del producto Vendido],STOCK[[#This Row],[Code]])</f>
        <v>0</v>
      </c>
      <c r="I609" s="75">
        <f>STOCK[[#This Row],[Entradas]]-STOCK[[#This Row],[Salidas]]</f>
        <v>3</v>
      </c>
      <c r="J609" s="59">
        <f>STOCK[[#This Row],[Precio Final]]*10%</f>
        <v>2</v>
      </c>
      <c r="K609" s="62">
        <v>9</v>
      </c>
      <c r="L609" s="62">
        <v>1.8</v>
      </c>
      <c r="M609" s="62">
        <f>STOCK[[#This Row],[Costo Unitario (USD)]]+STOCK[[#This Row],[Costo Envío (USD)]]+STOCK[[#This Row],[Comisión 10%]]</f>
        <v>12.8</v>
      </c>
      <c r="N609" s="62">
        <f t="shared" si="27"/>
        <v>19.2</v>
      </c>
      <c r="O609" s="62">
        <f t="shared" si="28"/>
        <v>20</v>
      </c>
      <c r="P609" s="62">
        <f>STOCK[[#This Row],[Precio Final]]-STOCK[[#This Row],[Costo total]]</f>
        <v>7.2</v>
      </c>
      <c r="Q609" s="62">
        <f>STOCK[[#This Row],[Ganancia Unitaria]]*STOCK[[#This Row],[Salidas]]</f>
        <v>0</v>
      </c>
      <c r="R609" s="74"/>
      <c r="S609" s="74"/>
      <c r="T609" s="62"/>
      <c r="U609" s="62"/>
      <c r="V609" s="76"/>
    </row>
    <row r="610" customHeight="1" spans="1:22">
      <c r="A610" s="74" t="s">
        <v>17656</v>
      </c>
      <c r="B610" s="74" t="s">
        <v>16498</v>
      </c>
      <c r="C610" s="74" t="s">
        <v>17655</v>
      </c>
      <c r="D610" s="74" t="s">
        <v>16396</v>
      </c>
      <c r="E610" s="74"/>
      <c r="F610" s="59">
        <v>20</v>
      </c>
      <c r="G610" s="75">
        <v>3</v>
      </c>
      <c r="H610" s="75">
        <f>SUMIFS(VENTAS[Cantidad],VENTAS[Código del producto Vendido],STOCK[[#This Row],[Code]])</f>
        <v>1</v>
      </c>
      <c r="I610" s="75">
        <v>2</v>
      </c>
      <c r="J610" s="59">
        <f>STOCK[[#This Row],[Precio Final]]*10%</f>
        <v>2</v>
      </c>
      <c r="K610" s="62">
        <v>9</v>
      </c>
      <c r="L610" s="62">
        <v>1.8</v>
      </c>
      <c r="M610" s="62">
        <f>STOCK[[#This Row],[Costo Unitario (USD)]]+STOCK[[#This Row],[Costo Envío (USD)]]+STOCK[[#This Row],[Comisión 10%]]</f>
        <v>12.8</v>
      </c>
      <c r="N610" s="62">
        <f t="shared" si="27"/>
        <v>19.2</v>
      </c>
      <c r="O610" s="62">
        <f t="shared" si="28"/>
        <v>20</v>
      </c>
      <c r="P610" s="62">
        <f>STOCK[[#This Row],[Precio Final]]-STOCK[[#This Row],[Costo total]]</f>
        <v>7.2</v>
      </c>
      <c r="Q610" s="62">
        <f>STOCK[[#This Row],[Ganancia Unitaria]]*STOCK[[#This Row],[Salidas]]</f>
        <v>7.2</v>
      </c>
      <c r="R610" s="74"/>
      <c r="S610" s="74"/>
      <c r="T610" s="62"/>
      <c r="U610" s="62"/>
      <c r="V610" s="76"/>
    </row>
    <row r="611" customHeight="1" spans="1:22">
      <c r="A611" s="74" t="s">
        <v>17657</v>
      </c>
      <c r="B611" s="74" t="s">
        <v>16498</v>
      </c>
      <c r="C611" s="74" t="s">
        <v>17655</v>
      </c>
      <c r="D611" s="74" t="s">
        <v>16475</v>
      </c>
      <c r="E611" s="74"/>
      <c r="F611" s="59">
        <v>20</v>
      </c>
      <c r="G611" s="75">
        <v>1</v>
      </c>
      <c r="H611" s="75">
        <f>SUMIFS(VENTAS[Cantidad],VENTAS[Código del producto Vendido],STOCK[[#This Row],[Code]])</f>
        <v>0</v>
      </c>
      <c r="I611" s="75">
        <f>STOCK[[#This Row],[Entradas]]-STOCK[[#This Row],[Salidas]]</f>
        <v>1</v>
      </c>
      <c r="J611" s="59">
        <f>STOCK[[#This Row],[Precio Final]]*10%</f>
        <v>2</v>
      </c>
      <c r="K611" s="62">
        <v>9</v>
      </c>
      <c r="L611" s="62">
        <v>1.8</v>
      </c>
      <c r="M611" s="62">
        <f>STOCK[[#This Row],[Costo Unitario (USD)]]+STOCK[[#This Row],[Costo Envío (USD)]]+STOCK[[#This Row],[Comisión 10%]]</f>
        <v>12.8</v>
      </c>
      <c r="N611" s="62">
        <f t="shared" si="27"/>
        <v>19.2</v>
      </c>
      <c r="O611" s="62">
        <f t="shared" si="28"/>
        <v>20</v>
      </c>
      <c r="P611" s="62">
        <f>STOCK[[#This Row],[Precio Final]]-STOCK[[#This Row],[Costo total]]</f>
        <v>7.2</v>
      </c>
      <c r="Q611" s="62">
        <f>STOCK[[#This Row],[Ganancia Unitaria]]*STOCK[[#This Row],[Salidas]]</f>
        <v>0</v>
      </c>
      <c r="R611" s="74"/>
      <c r="S611" s="74"/>
      <c r="T611" s="62"/>
      <c r="U611" s="62"/>
      <c r="V611" s="76"/>
    </row>
    <row r="612" customHeight="1" spans="1:22">
      <c r="A612" s="74" t="s">
        <v>17658</v>
      </c>
      <c r="B612" s="74" t="s">
        <v>16498</v>
      </c>
      <c r="C612" s="74" t="s">
        <v>17659</v>
      </c>
      <c r="D612" s="74" t="s">
        <v>16396</v>
      </c>
      <c r="E612" s="74"/>
      <c r="F612" s="59">
        <v>18</v>
      </c>
      <c r="G612" s="75">
        <v>2</v>
      </c>
      <c r="H612" s="75">
        <f>SUMIFS(VENTAS[Cantidad],VENTAS[Código del producto Vendido],STOCK[[#This Row],[Code]])</f>
        <v>2</v>
      </c>
      <c r="I612" s="75">
        <v>2</v>
      </c>
      <c r="J612" s="59">
        <f>STOCK[[#This Row],[Precio Final]]*10%</f>
        <v>1.8</v>
      </c>
      <c r="K612" s="62">
        <v>9</v>
      </c>
      <c r="L612" s="62">
        <v>1.8</v>
      </c>
      <c r="M612" s="62">
        <f>STOCK[[#This Row],[Costo Unitario (USD)]]+STOCK[[#This Row],[Costo Envío (USD)]]+STOCK[[#This Row],[Comisión 10%]]</f>
        <v>12.6</v>
      </c>
      <c r="N612" s="62">
        <f t="shared" si="27"/>
        <v>18.9</v>
      </c>
      <c r="O612" s="62">
        <f t="shared" si="28"/>
        <v>18</v>
      </c>
      <c r="P612" s="62">
        <f>STOCK[[#This Row],[Precio Final]]-STOCK[[#This Row],[Costo total]]</f>
        <v>5.4</v>
      </c>
      <c r="Q612" s="62">
        <f>STOCK[[#This Row],[Ganancia Unitaria]]*STOCK[[#This Row],[Salidas]]</f>
        <v>10.8</v>
      </c>
      <c r="R612" s="74"/>
      <c r="S612" s="74"/>
      <c r="T612" s="62"/>
      <c r="U612" s="62"/>
      <c r="V612" s="76"/>
    </row>
    <row r="613" customHeight="1" spans="1:22">
      <c r="A613" s="74" t="s">
        <v>17660</v>
      </c>
      <c r="B613" s="74" t="s">
        <v>16498</v>
      </c>
      <c r="C613" s="74" t="s">
        <v>17661</v>
      </c>
      <c r="D613" s="74" t="s">
        <v>16396</v>
      </c>
      <c r="E613" s="74"/>
      <c r="F613" s="59">
        <v>18</v>
      </c>
      <c r="G613" s="75">
        <v>1</v>
      </c>
      <c r="H613" s="75">
        <f>SUMIFS(VENTAS[Cantidad],VENTAS[Código del producto Vendido],STOCK[[#This Row],[Code]])</f>
        <v>1</v>
      </c>
      <c r="I613" s="75">
        <f>STOCK[[#This Row],[Entradas]]-STOCK[[#This Row],[Salidas]]</f>
        <v>0</v>
      </c>
      <c r="J613" s="59">
        <f>STOCK[[#This Row],[Precio Final]]*10%</f>
        <v>1.8</v>
      </c>
      <c r="K613" s="62">
        <v>9</v>
      </c>
      <c r="L613" s="62">
        <v>1.8</v>
      </c>
      <c r="M613" s="62">
        <f>STOCK[[#This Row],[Costo Unitario (USD)]]+STOCK[[#This Row],[Costo Envío (USD)]]+STOCK[[#This Row],[Comisión 10%]]</f>
        <v>12.6</v>
      </c>
      <c r="N613" s="62">
        <f t="shared" si="27"/>
        <v>18.9</v>
      </c>
      <c r="O613" s="62">
        <f t="shared" si="28"/>
        <v>18</v>
      </c>
      <c r="P613" s="62">
        <f>STOCK[[#This Row],[Precio Final]]-STOCK[[#This Row],[Costo total]]</f>
        <v>5.4</v>
      </c>
      <c r="Q613" s="62">
        <f>STOCK[[#This Row],[Ganancia Unitaria]]*STOCK[[#This Row],[Salidas]]</f>
        <v>5.4</v>
      </c>
      <c r="R613" s="74"/>
      <c r="S613" s="74"/>
      <c r="T613" s="62"/>
      <c r="U613" s="62"/>
      <c r="V613" s="76"/>
    </row>
    <row r="614" customHeight="1" spans="1:22">
      <c r="A614" s="74" t="s">
        <v>17662</v>
      </c>
      <c r="B614" s="74" t="s">
        <v>16498</v>
      </c>
      <c r="C614" s="74" t="s">
        <v>17663</v>
      </c>
      <c r="D614" s="74" t="s">
        <v>16396</v>
      </c>
      <c r="E614" s="74"/>
      <c r="F614" s="59">
        <v>20</v>
      </c>
      <c r="G614" s="75">
        <v>1</v>
      </c>
      <c r="H614" s="75">
        <f>SUMIFS(VENTAS[Cantidad],VENTAS[Código del producto Vendido],STOCK[[#This Row],[Code]])</f>
        <v>0</v>
      </c>
      <c r="I614" s="75">
        <f>STOCK[[#This Row],[Entradas]]-STOCK[[#This Row],[Salidas]]</f>
        <v>1</v>
      </c>
      <c r="J614" s="59">
        <f>STOCK[[#This Row],[Precio Final]]*10%</f>
        <v>2</v>
      </c>
      <c r="K614" s="62">
        <v>9</v>
      </c>
      <c r="L614" s="62">
        <v>1.8</v>
      </c>
      <c r="M614" s="62">
        <f>STOCK[[#This Row],[Costo Unitario (USD)]]+STOCK[[#This Row],[Costo Envío (USD)]]+STOCK[[#This Row],[Comisión 10%]]</f>
        <v>12.8</v>
      </c>
      <c r="N614" s="62">
        <f t="shared" si="27"/>
        <v>19.2</v>
      </c>
      <c r="O614" s="62">
        <f t="shared" si="28"/>
        <v>20</v>
      </c>
      <c r="P614" s="62">
        <f>STOCK[[#This Row],[Precio Final]]-STOCK[[#This Row],[Costo total]]</f>
        <v>7.2</v>
      </c>
      <c r="Q614" s="62">
        <f>STOCK[[#This Row],[Ganancia Unitaria]]*STOCK[[#This Row],[Salidas]]</f>
        <v>0</v>
      </c>
      <c r="R614" s="74"/>
      <c r="S614" s="74"/>
      <c r="T614" s="62"/>
      <c r="U614" s="62"/>
      <c r="V614" s="76"/>
    </row>
    <row r="615" customHeight="1" spans="1:22">
      <c r="A615" s="74" t="s">
        <v>17664</v>
      </c>
      <c r="B615" s="74" t="s">
        <v>16498</v>
      </c>
      <c r="C615" s="74" t="s">
        <v>17665</v>
      </c>
      <c r="D615" s="74" t="s">
        <v>16396</v>
      </c>
      <c r="E615" s="74"/>
      <c r="F615" s="59">
        <v>20</v>
      </c>
      <c r="G615" s="75">
        <v>4</v>
      </c>
      <c r="H615" s="75">
        <f>SUMIFS(VENTAS[Cantidad],VENTAS[Código del producto Vendido],STOCK[[#This Row],[Code]])</f>
        <v>2</v>
      </c>
      <c r="I615" s="75">
        <f>STOCK[[#This Row],[Entradas]]-STOCK[[#This Row],[Salidas]]</f>
        <v>2</v>
      </c>
      <c r="J615" s="59">
        <f>STOCK[[#This Row],[Precio Final]]*10%</f>
        <v>2</v>
      </c>
      <c r="K615" s="62">
        <v>9</v>
      </c>
      <c r="L615" s="62">
        <v>1.8</v>
      </c>
      <c r="M615" s="62">
        <f>STOCK[[#This Row],[Costo Unitario (USD)]]+STOCK[[#This Row],[Costo Envío (USD)]]+STOCK[[#This Row],[Comisión 10%]]</f>
        <v>12.8</v>
      </c>
      <c r="N615" s="62">
        <f t="shared" si="27"/>
        <v>19.2</v>
      </c>
      <c r="O615" s="62">
        <f t="shared" si="28"/>
        <v>20</v>
      </c>
      <c r="P615" s="62">
        <f>STOCK[[#This Row],[Precio Final]]-STOCK[[#This Row],[Costo total]]</f>
        <v>7.2</v>
      </c>
      <c r="Q615" s="62">
        <f>STOCK[[#This Row],[Ganancia Unitaria]]*STOCK[[#This Row],[Salidas]]</f>
        <v>14.4</v>
      </c>
      <c r="R615" s="74"/>
      <c r="S615" s="74"/>
      <c r="T615" s="62"/>
      <c r="U615" s="62"/>
      <c r="V615" s="76"/>
    </row>
    <row r="616" customHeight="1" spans="1:22">
      <c r="A616" s="74" t="s">
        <v>17666</v>
      </c>
      <c r="B616" s="74" t="s">
        <v>16447</v>
      </c>
      <c r="C616" s="74" t="s">
        <v>17665</v>
      </c>
      <c r="D616" s="74" t="s">
        <v>16404</v>
      </c>
      <c r="E616" s="74"/>
      <c r="F616" s="59">
        <v>20</v>
      </c>
      <c r="G616" s="75">
        <v>1</v>
      </c>
      <c r="H616" s="75">
        <f>SUMIFS(VENTAS[Cantidad],VENTAS[Código del producto Vendido],STOCK[[#This Row],[Code]])</f>
        <v>0</v>
      </c>
      <c r="I616" s="75">
        <f>STOCK[[#This Row],[Entradas]]-STOCK[[#This Row],[Salidas]]</f>
        <v>1</v>
      </c>
      <c r="J616" s="59">
        <f>STOCK[[#This Row],[Precio Final]]*10%</f>
        <v>2</v>
      </c>
      <c r="K616" s="62">
        <v>9</v>
      </c>
      <c r="L616" s="62">
        <v>1.8</v>
      </c>
      <c r="M616" s="62">
        <f>STOCK[[#This Row],[Costo Unitario (USD)]]+STOCK[[#This Row],[Costo Envío (USD)]]+STOCK[[#This Row],[Comisión 10%]]</f>
        <v>12.8</v>
      </c>
      <c r="N616" s="62">
        <f t="shared" si="27"/>
        <v>19.2</v>
      </c>
      <c r="O616" s="62">
        <f t="shared" si="28"/>
        <v>20</v>
      </c>
      <c r="P616" s="62">
        <f>STOCK[[#This Row],[Precio Final]]-STOCK[[#This Row],[Costo total]]</f>
        <v>7.2</v>
      </c>
      <c r="Q616" s="62">
        <f>STOCK[[#This Row],[Ganancia Unitaria]]*STOCK[[#This Row],[Salidas]]</f>
        <v>0</v>
      </c>
      <c r="R616" s="74"/>
      <c r="S616" s="74"/>
      <c r="T616" s="62"/>
      <c r="U616" s="62"/>
      <c r="V616" s="76"/>
    </row>
    <row r="617" customHeight="1" spans="1:22">
      <c r="A617" s="74" t="s">
        <v>17667</v>
      </c>
      <c r="B617" s="74" t="s">
        <v>16498</v>
      </c>
      <c r="C617" s="74" t="s">
        <v>17047</v>
      </c>
      <c r="D617" s="74" t="s">
        <v>16475</v>
      </c>
      <c r="E617" s="74"/>
      <c r="F617" s="59">
        <v>25</v>
      </c>
      <c r="G617" s="75">
        <v>1</v>
      </c>
      <c r="H617" s="75">
        <f>SUMIFS(VENTAS[Cantidad],VENTAS[Código del producto Vendido],STOCK[[#This Row],[Code]])</f>
        <v>0</v>
      </c>
      <c r="I617" s="75">
        <f>STOCK[[#This Row],[Entradas]]-STOCK[[#This Row],[Salidas]]</f>
        <v>1</v>
      </c>
      <c r="J617" s="59">
        <f>STOCK[[#This Row],[Precio Final]]*10%</f>
        <v>2.5</v>
      </c>
      <c r="K617" s="62">
        <v>9</v>
      </c>
      <c r="L617" s="62">
        <v>1.8</v>
      </c>
      <c r="M617" s="62">
        <f>STOCK[[#This Row],[Costo Unitario (USD)]]+STOCK[[#This Row],[Costo Envío (USD)]]+STOCK[[#This Row],[Comisión 10%]]</f>
        <v>13.3</v>
      </c>
      <c r="N617" s="62">
        <f t="shared" si="27"/>
        <v>19.95</v>
      </c>
      <c r="O617" s="62">
        <f t="shared" si="28"/>
        <v>25</v>
      </c>
      <c r="P617" s="62">
        <f>STOCK[[#This Row],[Precio Final]]-STOCK[[#This Row],[Costo total]]</f>
        <v>11.7</v>
      </c>
      <c r="Q617" s="62">
        <f>STOCK[[#This Row],[Ganancia Unitaria]]*STOCK[[#This Row],[Salidas]]</f>
        <v>0</v>
      </c>
      <c r="R617" s="74"/>
      <c r="S617" s="74"/>
      <c r="T617" s="62"/>
      <c r="U617" s="62"/>
      <c r="V617" s="76">
        <v>20</v>
      </c>
    </row>
    <row r="618" customHeight="1" spans="1:22">
      <c r="A618" s="74" t="s">
        <v>17668</v>
      </c>
      <c r="B618" s="74" t="s">
        <v>16498</v>
      </c>
      <c r="C618" s="74" t="s">
        <v>16964</v>
      </c>
      <c r="D618" s="74" t="s">
        <v>16396</v>
      </c>
      <c r="E618" s="74"/>
      <c r="F618" s="59">
        <v>18</v>
      </c>
      <c r="G618" s="75">
        <v>4</v>
      </c>
      <c r="H618" s="75">
        <f>SUMIFS(VENTAS[Cantidad],VENTAS[Código del producto Vendido],STOCK[[#This Row],[Code]])</f>
        <v>0</v>
      </c>
      <c r="I618" s="75">
        <f>STOCK[[#This Row],[Entradas]]-STOCK[[#This Row],[Salidas]]</f>
        <v>4</v>
      </c>
      <c r="J618" s="59">
        <f>STOCK[[#This Row],[Precio Final]]*10%</f>
        <v>1.8</v>
      </c>
      <c r="K618" s="62">
        <v>9</v>
      </c>
      <c r="L618" s="62">
        <v>1.8</v>
      </c>
      <c r="M618" s="62">
        <f>STOCK[[#This Row],[Costo Unitario (USD)]]+STOCK[[#This Row],[Costo Envío (USD)]]+STOCK[[#This Row],[Comisión 10%]]</f>
        <v>12.6</v>
      </c>
      <c r="N618" s="62">
        <f t="shared" si="27"/>
        <v>18.9</v>
      </c>
      <c r="O618" s="62">
        <f t="shared" si="28"/>
        <v>18</v>
      </c>
      <c r="P618" s="62">
        <f>STOCK[[#This Row],[Precio Final]]-STOCK[[#This Row],[Costo total]]</f>
        <v>5.4</v>
      </c>
      <c r="Q618" s="62">
        <f>STOCK[[#This Row],[Ganancia Unitaria]]*STOCK[[#This Row],[Salidas]]</f>
        <v>0</v>
      </c>
      <c r="R618" s="74"/>
      <c r="S618" s="74"/>
      <c r="T618" s="62"/>
      <c r="U618" s="62"/>
      <c r="V618" s="76">
        <v>15</v>
      </c>
    </row>
    <row r="619" customHeight="1" spans="1:22">
      <c r="A619" s="74" t="s">
        <v>17669</v>
      </c>
      <c r="B619" s="74" t="s">
        <v>16960</v>
      </c>
      <c r="C619" s="74" t="s">
        <v>16948</v>
      </c>
      <c r="D619" s="74" t="s">
        <v>16962</v>
      </c>
      <c r="E619" s="74"/>
      <c r="F619" s="59">
        <v>18</v>
      </c>
      <c r="G619" s="75">
        <v>3</v>
      </c>
      <c r="H619" s="75">
        <f>SUMIFS(VENTAS[Cantidad],VENTAS[Código del producto Vendido],STOCK[[#This Row],[Code]])</f>
        <v>0</v>
      </c>
      <c r="I619" s="75">
        <f>STOCK[[#This Row],[Entradas]]-STOCK[[#This Row],[Salidas]]</f>
        <v>3</v>
      </c>
      <c r="J619" s="59">
        <f>STOCK[[#This Row],[Precio Final]]*10%</f>
        <v>1.8</v>
      </c>
      <c r="K619" s="62">
        <v>9</v>
      </c>
      <c r="L619" s="62">
        <v>1.8</v>
      </c>
      <c r="M619" s="62">
        <f>STOCK[[#This Row],[Costo Unitario (USD)]]+STOCK[[#This Row],[Costo Envío (USD)]]+STOCK[[#This Row],[Comisión 10%]]</f>
        <v>12.6</v>
      </c>
      <c r="N619" s="62">
        <f t="shared" si="27"/>
        <v>18.9</v>
      </c>
      <c r="O619" s="62">
        <f t="shared" si="28"/>
        <v>18</v>
      </c>
      <c r="P619" s="62">
        <f>STOCK[[#This Row],[Precio Final]]-STOCK[[#This Row],[Costo total]]</f>
        <v>5.4</v>
      </c>
      <c r="Q619" s="62">
        <f>STOCK[[#This Row],[Ganancia Unitaria]]*STOCK[[#This Row],[Salidas]]</f>
        <v>0</v>
      </c>
      <c r="R619" s="74"/>
      <c r="S619" s="74"/>
      <c r="T619" s="62"/>
      <c r="U619" s="62"/>
      <c r="V619" s="76">
        <v>15</v>
      </c>
    </row>
    <row r="620" customHeight="1" spans="1:22">
      <c r="A620" s="74" t="s">
        <v>17670</v>
      </c>
      <c r="B620" s="74" t="s">
        <v>16498</v>
      </c>
      <c r="C620" s="74" t="s">
        <v>16966</v>
      </c>
      <c r="D620" s="74" t="s">
        <v>16475</v>
      </c>
      <c r="E620" s="74"/>
      <c r="F620" s="59">
        <v>18</v>
      </c>
      <c r="G620" s="75">
        <v>1</v>
      </c>
      <c r="H620" s="75">
        <f>SUMIFS(VENTAS[Cantidad],VENTAS[Código del producto Vendido],STOCK[[#This Row],[Code]])</f>
        <v>0</v>
      </c>
      <c r="I620" s="75">
        <f>STOCK[[#This Row],[Entradas]]-STOCK[[#This Row],[Salidas]]</f>
        <v>1</v>
      </c>
      <c r="J620" s="59">
        <f>STOCK[[#This Row],[Precio Final]]*10%</f>
        <v>1.8</v>
      </c>
      <c r="K620" s="62">
        <v>9</v>
      </c>
      <c r="L620" s="62">
        <v>1.8</v>
      </c>
      <c r="M620" s="62">
        <f>STOCK[[#This Row],[Costo Unitario (USD)]]+STOCK[[#This Row],[Costo Envío (USD)]]+STOCK[[#This Row],[Comisión 10%]]</f>
        <v>12.6</v>
      </c>
      <c r="N620" s="62">
        <f t="shared" ref="N620:N683" si="29">M620*1.5</f>
        <v>18.9</v>
      </c>
      <c r="O620" s="62">
        <f t="shared" si="28"/>
        <v>18</v>
      </c>
      <c r="P620" s="62">
        <f>STOCK[[#This Row],[Precio Final]]-STOCK[[#This Row],[Costo total]]</f>
        <v>5.4</v>
      </c>
      <c r="Q620" s="62">
        <f>STOCK[[#This Row],[Ganancia Unitaria]]*STOCK[[#This Row],[Salidas]]</f>
        <v>0</v>
      </c>
      <c r="R620" s="74"/>
      <c r="S620" s="74"/>
      <c r="T620" s="62"/>
      <c r="U620" s="62"/>
      <c r="V620" s="76"/>
    </row>
    <row r="621" customHeight="1" spans="1:22">
      <c r="A621" s="74" t="s">
        <v>17671</v>
      </c>
      <c r="B621" s="74" t="s">
        <v>16447</v>
      </c>
      <c r="C621" s="74" t="s">
        <v>16948</v>
      </c>
      <c r="D621" s="74" t="s">
        <v>16404</v>
      </c>
      <c r="E621" s="74"/>
      <c r="F621" s="59">
        <v>18</v>
      </c>
      <c r="G621" s="75">
        <v>1</v>
      </c>
      <c r="H621" s="75">
        <f>SUMIFS(VENTAS[Cantidad],VENTAS[Código del producto Vendido],STOCK[[#This Row],[Code]])</f>
        <v>0</v>
      </c>
      <c r="I621" s="75">
        <f>STOCK[[#This Row],[Entradas]]-STOCK[[#This Row],[Salidas]]</f>
        <v>1</v>
      </c>
      <c r="J621" s="59">
        <f>STOCK[[#This Row],[Precio Final]]*10%</f>
        <v>1.8</v>
      </c>
      <c r="K621" s="62">
        <v>9</v>
      </c>
      <c r="L621" s="62">
        <v>1.8</v>
      </c>
      <c r="M621" s="62">
        <f>STOCK[[#This Row],[Costo Unitario (USD)]]+STOCK[[#This Row],[Costo Envío (USD)]]+STOCK[[#This Row],[Comisión 10%]]</f>
        <v>12.6</v>
      </c>
      <c r="N621" s="62">
        <f t="shared" si="29"/>
        <v>18.9</v>
      </c>
      <c r="O621" s="62">
        <f t="shared" si="28"/>
        <v>18</v>
      </c>
      <c r="P621" s="62">
        <f>STOCK[[#This Row],[Precio Final]]-STOCK[[#This Row],[Costo total]]</f>
        <v>5.4</v>
      </c>
      <c r="Q621" s="62">
        <f>STOCK[[#This Row],[Ganancia Unitaria]]*STOCK[[#This Row],[Salidas]]</f>
        <v>0</v>
      </c>
      <c r="R621" s="74"/>
      <c r="S621" s="74"/>
      <c r="T621" s="62"/>
      <c r="U621" s="62"/>
      <c r="V621" s="76"/>
    </row>
    <row r="622" customHeight="1" spans="1:22">
      <c r="A622" s="74" t="s">
        <v>17672</v>
      </c>
      <c r="B622" s="74" t="s">
        <v>16447</v>
      </c>
      <c r="C622" s="74" t="s">
        <v>17673</v>
      </c>
      <c r="D622" s="74" t="s">
        <v>16404</v>
      </c>
      <c r="E622" s="74"/>
      <c r="F622" s="59">
        <v>18</v>
      </c>
      <c r="G622" s="75">
        <v>1</v>
      </c>
      <c r="H622" s="75">
        <f>SUMIFS(VENTAS[Cantidad],VENTAS[Código del producto Vendido],STOCK[[#This Row],[Code]])</f>
        <v>0</v>
      </c>
      <c r="I622" s="75">
        <f>STOCK[[#This Row],[Entradas]]-STOCK[[#This Row],[Salidas]]</f>
        <v>1</v>
      </c>
      <c r="J622" s="59">
        <f>STOCK[[#This Row],[Precio Final]]*10%</f>
        <v>1.8</v>
      </c>
      <c r="K622" s="62">
        <v>9</v>
      </c>
      <c r="L622" s="62">
        <v>1.8</v>
      </c>
      <c r="M622" s="62">
        <f>STOCK[[#This Row],[Costo Unitario (USD)]]+STOCK[[#This Row],[Costo Envío (USD)]]+STOCK[[#This Row],[Comisión 10%]]</f>
        <v>12.6</v>
      </c>
      <c r="N622" s="62">
        <f t="shared" si="29"/>
        <v>18.9</v>
      </c>
      <c r="O622" s="62">
        <f t="shared" si="28"/>
        <v>18</v>
      </c>
      <c r="P622" s="62">
        <f>STOCK[[#This Row],[Precio Final]]-STOCK[[#This Row],[Costo total]]</f>
        <v>5.4</v>
      </c>
      <c r="Q622" s="62">
        <f>STOCK[[#This Row],[Ganancia Unitaria]]*STOCK[[#This Row],[Salidas]]</f>
        <v>0</v>
      </c>
      <c r="R622" s="74"/>
      <c r="S622" s="74"/>
      <c r="T622" s="62"/>
      <c r="U622" s="62"/>
      <c r="V622" s="76">
        <v>15</v>
      </c>
    </row>
    <row r="623" customHeight="1" spans="1:22">
      <c r="A623" s="74" t="s">
        <v>17674</v>
      </c>
      <c r="B623" s="74" t="s">
        <v>16498</v>
      </c>
      <c r="C623" s="74" t="s">
        <v>17675</v>
      </c>
      <c r="D623" s="74" t="s">
        <v>16475</v>
      </c>
      <c r="E623" s="74"/>
      <c r="F623" s="59">
        <v>18</v>
      </c>
      <c r="G623" s="75">
        <v>1</v>
      </c>
      <c r="H623" s="75">
        <f>SUMIFS(VENTAS[Cantidad],VENTAS[Código del producto Vendido],STOCK[[#This Row],[Code]])</f>
        <v>0</v>
      </c>
      <c r="I623" s="75">
        <f>STOCK[[#This Row],[Entradas]]-STOCK[[#This Row],[Salidas]]</f>
        <v>1</v>
      </c>
      <c r="J623" s="59">
        <f>STOCK[[#This Row],[Precio Final]]*10%</f>
        <v>1.8</v>
      </c>
      <c r="K623" s="62">
        <v>9</v>
      </c>
      <c r="L623" s="62">
        <v>1.8</v>
      </c>
      <c r="M623" s="62">
        <f>STOCK[[#This Row],[Costo Unitario (USD)]]+STOCK[[#This Row],[Costo Envío (USD)]]+STOCK[[#This Row],[Comisión 10%]]</f>
        <v>12.6</v>
      </c>
      <c r="N623" s="62">
        <f t="shared" si="29"/>
        <v>18.9</v>
      </c>
      <c r="O623" s="62">
        <f t="shared" si="28"/>
        <v>18</v>
      </c>
      <c r="P623" s="62">
        <f>STOCK[[#This Row],[Precio Final]]-STOCK[[#This Row],[Costo total]]</f>
        <v>5.4</v>
      </c>
      <c r="Q623" s="62">
        <f>STOCK[[#This Row],[Ganancia Unitaria]]*STOCK[[#This Row],[Salidas]]</f>
        <v>0</v>
      </c>
      <c r="R623" s="74"/>
      <c r="S623" s="74"/>
      <c r="T623" s="62"/>
      <c r="U623" s="62"/>
      <c r="V623" s="76"/>
    </row>
    <row r="624" customHeight="1" spans="1:22">
      <c r="A624" s="74" t="s">
        <v>17676</v>
      </c>
      <c r="B624" s="74" t="s">
        <v>16498</v>
      </c>
      <c r="C624" s="74" t="s">
        <v>17675</v>
      </c>
      <c r="D624" s="74" t="s">
        <v>16396</v>
      </c>
      <c r="E624" s="74"/>
      <c r="F624" s="59">
        <v>18</v>
      </c>
      <c r="G624" s="75">
        <v>1</v>
      </c>
      <c r="H624" s="75">
        <f>SUMIFS(VENTAS[Cantidad],VENTAS[Código del producto Vendido],STOCK[[#This Row],[Code]])</f>
        <v>0</v>
      </c>
      <c r="I624" s="75">
        <f>STOCK[[#This Row],[Entradas]]-STOCK[[#This Row],[Salidas]]</f>
        <v>1</v>
      </c>
      <c r="J624" s="59">
        <f>STOCK[[#This Row],[Precio Final]]*10%</f>
        <v>1.8</v>
      </c>
      <c r="K624" s="62">
        <v>9</v>
      </c>
      <c r="L624" s="62">
        <v>1.8</v>
      </c>
      <c r="M624" s="62">
        <f>STOCK[[#This Row],[Costo Unitario (USD)]]+STOCK[[#This Row],[Costo Envío (USD)]]+STOCK[[#This Row],[Comisión 10%]]</f>
        <v>12.6</v>
      </c>
      <c r="N624" s="62">
        <f t="shared" si="29"/>
        <v>18.9</v>
      </c>
      <c r="O624" s="62">
        <f t="shared" si="28"/>
        <v>18</v>
      </c>
      <c r="P624" s="62">
        <f>STOCK[[#This Row],[Precio Final]]-STOCK[[#This Row],[Costo total]]</f>
        <v>5.4</v>
      </c>
      <c r="Q624" s="62">
        <f>STOCK[[#This Row],[Ganancia Unitaria]]*STOCK[[#This Row],[Salidas]]</f>
        <v>0</v>
      </c>
      <c r="R624" s="74"/>
      <c r="S624" s="74"/>
      <c r="T624" s="62"/>
      <c r="U624" s="62"/>
      <c r="V624" s="76"/>
    </row>
    <row r="625" customHeight="1" spans="1:22">
      <c r="A625" s="74" t="s">
        <v>17677</v>
      </c>
      <c r="B625" s="74" t="s">
        <v>16498</v>
      </c>
      <c r="C625" s="74" t="s">
        <v>16964</v>
      </c>
      <c r="D625" s="74" t="s">
        <v>16475</v>
      </c>
      <c r="E625" s="74"/>
      <c r="F625" s="59">
        <v>18</v>
      </c>
      <c r="G625" s="75">
        <v>2</v>
      </c>
      <c r="H625" s="75">
        <f>SUMIFS(VENTAS[Cantidad],VENTAS[Código del producto Vendido],STOCK[[#This Row],[Code]])</f>
        <v>0</v>
      </c>
      <c r="I625" s="75">
        <f>STOCK[[#This Row],[Entradas]]-STOCK[[#This Row],[Salidas]]</f>
        <v>2</v>
      </c>
      <c r="J625" s="59">
        <f>STOCK[[#This Row],[Precio Final]]*10%</f>
        <v>1.8</v>
      </c>
      <c r="K625" s="62">
        <v>9</v>
      </c>
      <c r="L625" s="62">
        <v>1.8</v>
      </c>
      <c r="M625" s="62">
        <f>STOCK[[#This Row],[Costo Unitario (USD)]]+STOCK[[#This Row],[Costo Envío (USD)]]+STOCK[[#This Row],[Comisión 10%]]</f>
        <v>12.6</v>
      </c>
      <c r="N625" s="62">
        <f t="shared" si="29"/>
        <v>18.9</v>
      </c>
      <c r="O625" s="62">
        <f t="shared" si="28"/>
        <v>18</v>
      </c>
      <c r="P625" s="62">
        <f>STOCK[[#This Row],[Precio Final]]-STOCK[[#This Row],[Costo total]]</f>
        <v>5.4</v>
      </c>
      <c r="Q625" s="62">
        <f>STOCK[[#This Row],[Ganancia Unitaria]]*STOCK[[#This Row],[Salidas]]</f>
        <v>0</v>
      </c>
      <c r="R625" s="74"/>
      <c r="S625" s="74"/>
      <c r="T625" s="62"/>
      <c r="U625" s="62"/>
      <c r="V625" s="76">
        <v>15</v>
      </c>
    </row>
    <row r="626" customHeight="1" spans="1:22">
      <c r="A626" s="74" t="s">
        <v>17678</v>
      </c>
      <c r="B626" s="74" t="s">
        <v>16960</v>
      </c>
      <c r="C626" s="74" t="s">
        <v>16964</v>
      </c>
      <c r="D626" s="74" t="s">
        <v>16962</v>
      </c>
      <c r="E626" s="74"/>
      <c r="F626" s="59">
        <v>18</v>
      </c>
      <c r="G626" s="75">
        <v>1</v>
      </c>
      <c r="H626" s="75">
        <f>SUMIFS(VENTAS[Cantidad],VENTAS[Código del producto Vendido],STOCK[[#This Row],[Code]])</f>
        <v>0</v>
      </c>
      <c r="I626" s="75">
        <f>STOCK[[#This Row],[Entradas]]-STOCK[[#This Row],[Salidas]]</f>
        <v>1</v>
      </c>
      <c r="J626" s="59">
        <f>STOCK[[#This Row],[Precio Final]]*10%</f>
        <v>1.8</v>
      </c>
      <c r="K626" s="62">
        <v>9</v>
      </c>
      <c r="L626" s="62">
        <v>1.8</v>
      </c>
      <c r="M626" s="62">
        <f>STOCK[[#This Row],[Costo Unitario (USD)]]+STOCK[[#This Row],[Costo Envío (USD)]]+STOCK[[#This Row],[Comisión 10%]]</f>
        <v>12.6</v>
      </c>
      <c r="N626" s="62">
        <f t="shared" si="29"/>
        <v>18.9</v>
      </c>
      <c r="O626" s="62">
        <f t="shared" si="28"/>
        <v>18</v>
      </c>
      <c r="P626" s="62">
        <f>STOCK[[#This Row],[Precio Final]]-STOCK[[#This Row],[Costo total]]</f>
        <v>5.4</v>
      </c>
      <c r="Q626" s="62">
        <f>STOCK[[#This Row],[Ganancia Unitaria]]*STOCK[[#This Row],[Salidas]]</f>
        <v>0</v>
      </c>
      <c r="R626" s="74"/>
      <c r="S626" s="74"/>
      <c r="T626" s="62"/>
      <c r="U626" s="62"/>
      <c r="V626" s="76">
        <v>15</v>
      </c>
    </row>
    <row r="627" customHeight="1" spans="1:22">
      <c r="A627" s="74" t="s">
        <v>17679</v>
      </c>
      <c r="B627" s="74" t="s">
        <v>16447</v>
      </c>
      <c r="C627" s="74" t="s">
        <v>17680</v>
      </c>
      <c r="D627" s="74" t="s">
        <v>16408</v>
      </c>
      <c r="E627" s="74"/>
      <c r="F627" s="59">
        <v>25</v>
      </c>
      <c r="G627" s="75">
        <v>1</v>
      </c>
      <c r="H627" s="75">
        <f>SUMIFS(VENTAS[Cantidad],VENTAS[Código del producto Vendido],STOCK[[#This Row],[Code]])</f>
        <v>0</v>
      </c>
      <c r="I627" s="75">
        <f>STOCK[[#This Row],[Entradas]]-STOCK[[#This Row],[Salidas]]</f>
        <v>1</v>
      </c>
      <c r="J627" s="59">
        <f>STOCK[[#This Row],[Precio Final]]*10%</f>
        <v>2.5</v>
      </c>
      <c r="K627" s="62">
        <v>9</v>
      </c>
      <c r="L627" s="62">
        <v>1.8</v>
      </c>
      <c r="M627" s="62">
        <f>STOCK[[#This Row],[Costo Unitario (USD)]]+STOCK[[#This Row],[Costo Envío (USD)]]+STOCK[[#This Row],[Comisión 10%]]</f>
        <v>13.3</v>
      </c>
      <c r="N627" s="62">
        <f t="shared" si="29"/>
        <v>19.95</v>
      </c>
      <c r="O627" s="62">
        <f t="shared" si="28"/>
        <v>25</v>
      </c>
      <c r="P627" s="62">
        <f>STOCK[[#This Row],[Precio Final]]-STOCK[[#This Row],[Costo total]]</f>
        <v>11.7</v>
      </c>
      <c r="Q627" s="62">
        <f>STOCK[[#This Row],[Ganancia Unitaria]]*STOCK[[#This Row],[Salidas]]</f>
        <v>0</v>
      </c>
      <c r="R627" s="74"/>
      <c r="S627" s="74"/>
      <c r="T627" s="62"/>
      <c r="U627" s="62"/>
      <c r="V627" s="76">
        <v>20</v>
      </c>
    </row>
    <row r="628" customHeight="1" spans="1:22">
      <c r="A628" s="74" t="s">
        <v>17681</v>
      </c>
      <c r="B628" s="74" t="s">
        <v>16498</v>
      </c>
      <c r="C628" s="74" t="s">
        <v>17682</v>
      </c>
      <c r="D628" s="74" t="s">
        <v>16396</v>
      </c>
      <c r="E628" s="74"/>
      <c r="F628" s="59">
        <v>18</v>
      </c>
      <c r="G628" s="75">
        <v>1</v>
      </c>
      <c r="H628" s="75">
        <f>SUMIFS(VENTAS[Cantidad],VENTAS[Código del producto Vendido],STOCK[[#This Row],[Code]])</f>
        <v>1</v>
      </c>
      <c r="I628" s="75">
        <f>STOCK[[#This Row],[Entradas]]-STOCK[[#This Row],[Salidas]]</f>
        <v>0</v>
      </c>
      <c r="J628" s="59">
        <f>STOCK[[#This Row],[Precio Final]]*10%</f>
        <v>1.8</v>
      </c>
      <c r="K628" s="62">
        <v>9</v>
      </c>
      <c r="L628" s="62">
        <v>1.8</v>
      </c>
      <c r="M628" s="62">
        <f>STOCK[[#This Row],[Costo Unitario (USD)]]+STOCK[[#This Row],[Costo Envío (USD)]]+STOCK[[#This Row],[Comisión 10%]]</f>
        <v>12.6</v>
      </c>
      <c r="N628" s="62">
        <f t="shared" si="29"/>
        <v>18.9</v>
      </c>
      <c r="O628" s="62">
        <f t="shared" si="28"/>
        <v>18</v>
      </c>
      <c r="P628" s="62">
        <f>STOCK[[#This Row],[Precio Final]]-STOCK[[#This Row],[Costo total]]</f>
        <v>5.4</v>
      </c>
      <c r="Q628" s="62">
        <f>STOCK[[#This Row],[Ganancia Unitaria]]*STOCK[[#This Row],[Salidas]]</f>
        <v>5.4</v>
      </c>
      <c r="R628" s="74"/>
      <c r="S628" s="74"/>
      <c r="T628" s="62"/>
      <c r="U628" s="62"/>
      <c r="V628" s="76"/>
    </row>
    <row r="629" customHeight="1" spans="1:22">
      <c r="A629" s="74" t="s">
        <v>17683</v>
      </c>
      <c r="B629" s="74" t="s">
        <v>16960</v>
      </c>
      <c r="C629" s="74" t="s">
        <v>17682</v>
      </c>
      <c r="D629" s="74" t="s">
        <v>16962</v>
      </c>
      <c r="E629" s="74"/>
      <c r="F629" s="59">
        <v>18</v>
      </c>
      <c r="G629" s="75">
        <v>2</v>
      </c>
      <c r="H629" s="75">
        <f>SUMIFS(VENTAS[Cantidad],VENTAS[Código del producto Vendido],STOCK[[#This Row],[Code]])</f>
        <v>2</v>
      </c>
      <c r="I629" s="75">
        <f>STOCK[[#This Row],[Entradas]]-STOCK[[#This Row],[Salidas]]</f>
        <v>0</v>
      </c>
      <c r="J629" s="59">
        <f>STOCK[[#This Row],[Precio Final]]*10%</f>
        <v>1.8</v>
      </c>
      <c r="K629" s="62">
        <v>9</v>
      </c>
      <c r="L629" s="62">
        <v>1.8</v>
      </c>
      <c r="M629" s="62">
        <f>STOCK[[#This Row],[Costo Unitario (USD)]]+STOCK[[#This Row],[Costo Envío (USD)]]+STOCK[[#This Row],[Comisión 10%]]</f>
        <v>12.6</v>
      </c>
      <c r="N629" s="62">
        <f t="shared" si="29"/>
        <v>18.9</v>
      </c>
      <c r="O629" s="62">
        <f t="shared" si="28"/>
        <v>18</v>
      </c>
      <c r="P629" s="62">
        <f>STOCK[[#This Row],[Precio Final]]-STOCK[[#This Row],[Costo total]]</f>
        <v>5.4</v>
      </c>
      <c r="Q629" s="62">
        <f>STOCK[[#This Row],[Ganancia Unitaria]]*STOCK[[#This Row],[Salidas]]</f>
        <v>10.8</v>
      </c>
      <c r="R629" s="74"/>
      <c r="S629" s="74"/>
      <c r="T629" s="62"/>
      <c r="U629" s="62"/>
      <c r="V629" s="76"/>
    </row>
    <row r="630" customHeight="1" spans="1:22">
      <c r="A630" s="74" t="s">
        <v>17684</v>
      </c>
      <c r="B630" s="74" t="s">
        <v>16447</v>
      </c>
      <c r="C630" s="74" t="s">
        <v>17680</v>
      </c>
      <c r="D630" s="74" t="s">
        <v>16404</v>
      </c>
      <c r="E630" s="74"/>
      <c r="F630" s="59">
        <v>25</v>
      </c>
      <c r="G630" s="75">
        <v>2</v>
      </c>
      <c r="H630" s="75">
        <f>SUMIFS(VENTAS[Cantidad],VENTAS[Código del producto Vendido],STOCK[[#This Row],[Code]])</f>
        <v>0</v>
      </c>
      <c r="I630" s="75">
        <v>2</v>
      </c>
      <c r="J630" s="59">
        <f>STOCK[[#This Row],[Precio Final]]*10%</f>
        <v>2.5</v>
      </c>
      <c r="K630" s="62">
        <v>9</v>
      </c>
      <c r="L630" s="62">
        <v>1.8</v>
      </c>
      <c r="M630" s="62">
        <f>STOCK[[#This Row],[Costo Unitario (USD)]]+STOCK[[#This Row],[Costo Envío (USD)]]+STOCK[[#This Row],[Comisión 10%]]</f>
        <v>13.3</v>
      </c>
      <c r="N630" s="62">
        <f t="shared" si="29"/>
        <v>19.95</v>
      </c>
      <c r="O630" s="62">
        <f t="shared" si="28"/>
        <v>25</v>
      </c>
      <c r="P630" s="62">
        <f>STOCK[[#This Row],[Precio Final]]-STOCK[[#This Row],[Costo total]]</f>
        <v>11.7</v>
      </c>
      <c r="Q630" s="62">
        <f>STOCK[[#This Row],[Ganancia Unitaria]]*STOCK[[#This Row],[Salidas]]</f>
        <v>0</v>
      </c>
      <c r="R630" s="74"/>
      <c r="S630" s="74"/>
      <c r="T630" s="62"/>
      <c r="U630" s="62"/>
      <c r="V630" s="76"/>
    </row>
    <row r="631" customHeight="1" spans="1:22">
      <c r="A631" s="74" t="s">
        <v>17685</v>
      </c>
      <c r="B631" s="74" t="s">
        <v>16498</v>
      </c>
      <c r="C631" s="74" t="s">
        <v>17686</v>
      </c>
      <c r="D631" s="74" t="s">
        <v>16396</v>
      </c>
      <c r="E631" s="74"/>
      <c r="F631" s="59">
        <v>20</v>
      </c>
      <c r="G631" s="75">
        <v>2</v>
      </c>
      <c r="H631" s="75">
        <f>SUMIFS(VENTAS[Cantidad],VENTAS[Código del producto Vendido],STOCK[[#This Row],[Code]])</f>
        <v>2</v>
      </c>
      <c r="I631" s="75">
        <f>STOCK[[#This Row],[Entradas]]-STOCK[[#This Row],[Salidas]]</f>
        <v>0</v>
      </c>
      <c r="J631" s="59">
        <f>STOCK[[#This Row],[Precio Final]]*10%</f>
        <v>2</v>
      </c>
      <c r="K631" s="62">
        <v>9</v>
      </c>
      <c r="L631" s="62">
        <v>1.8</v>
      </c>
      <c r="M631" s="62">
        <f>STOCK[[#This Row],[Costo Unitario (USD)]]+STOCK[[#This Row],[Costo Envío (USD)]]+STOCK[[#This Row],[Comisión 10%]]</f>
        <v>12.8</v>
      </c>
      <c r="N631" s="62">
        <f t="shared" si="29"/>
        <v>19.2</v>
      </c>
      <c r="O631" s="62">
        <f t="shared" si="28"/>
        <v>20</v>
      </c>
      <c r="P631" s="62">
        <f>STOCK[[#This Row],[Precio Final]]-STOCK[[#This Row],[Costo total]]</f>
        <v>7.2</v>
      </c>
      <c r="Q631" s="62">
        <f>STOCK[[#This Row],[Ganancia Unitaria]]*STOCK[[#This Row],[Salidas]]</f>
        <v>14.4</v>
      </c>
      <c r="R631" s="74"/>
      <c r="S631" s="74"/>
      <c r="T631" s="62"/>
      <c r="U631" s="62"/>
      <c r="V631" s="76"/>
    </row>
    <row r="632" customHeight="1" spans="1:22">
      <c r="A632" s="74" t="s">
        <v>17687</v>
      </c>
      <c r="B632" s="74" t="s">
        <v>16447</v>
      </c>
      <c r="C632" s="74" t="s">
        <v>17045</v>
      </c>
      <c r="D632" s="74" t="s">
        <v>16404</v>
      </c>
      <c r="E632" s="74"/>
      <c r="F632" s="59">
        <v>18</v>
      </c>
      <c r="G632" s="75">
        <v>1</v>
      </c>
      <c r="H632" s="75">
        <f>SUMIFS(VENTAS[Cantidad],VENTAS[Código del producto Vendido],STOCK[[#This Row],[Code]])</f>
        <v>0</v>
      </c>
      <c r="I632" s="75">
        <f>STOCK[[#This Row],[Entradas]]-STOCK[[#This Row],[Salidas]]</f>
        <v>1</v>
      </c>
      <c r="J632" s="59">
        <f>STOCK[[#This Row],[Precio Final]]*10%</f>
        <v>1.8</v>
      </c>
      <c r="K632" s="62">
        <v>9</v>
      </c>
      <c r="L632" s="62">
        <v>1.8</v>
      </c>
      <c r="M632" s="62">
        <f>STOCK[[#This Row],[Costo Unitario (USD)]]+STOCK[[#This Row],[Costo Envío (USD)]]+STOCK[[#This Row],[Comisión 10%]]</f>
        <v>12.6</v>
      </c>
      <c r="N632" s="62">
        <f t="shared" si="29"/>
        <v>18.9</v>
      </c>
      <c r="O632" s="62">
        <f t="shared" si="28"/>
        <v>18</v>
      </c>
      <c r="P632" s="62">
        <f>STOCK[[#This Row],[Precio Final]]-STOCK[[#This Row],[Costo total]]</f>
        <v>5.4</v>
      </c>
      <c r="Q632" s="62">
        <f>STOCK[[#This Row],[Ganancia Unitaria]]*STOCK[[#This Row],[Salidas]]</f>
        <v>0</v>
      </c>
      <c r="R632" s="74"/>
      <c r="S632" s="74"/>
      <c r="T632" s="62"/>
      <c r="U632" s="62"/>
      <c r="V632" s="76"/>
    </row>
    <row r="633" customHeight="1" spans="1:22">
      <c r="A633" s="74" t="s">
        <v>17688</v>
      </c>
      <c r="B633" s="74" t="s">
        <v>16447</v>
      </c>
      <c r="C633" s="74" t="s">
        <v>17689</v>
      </c>
      <c r="D633" s="74" t="s">
        <v>16404</v>
      </c>
      <c r="E633" s="74"/>
      <c r="F633" s="59">
        <v>20</v>
      </c>
      <c r="G633" s="75">
        <v>1</v>
      </c>
      <c r="H633" s="75">
        <f>SUMIFS(VENTAS[Cantidad],VENTAS[Código del producto Vendido],STOCK[[#This Row],[Code]])</f>
        <v>0</v>
      </c>
      <c r="I633" s="75">
        <f>STOCK[[#This Row],[Entradas]]-STOCK[[#This Row],[Salidas]]</f>
        <v>1</v>
      </c>
      <c r="J633" s="59">
        <f>STOCK[[#This Row],[Precio Final]]*10%</f>
        <v>2</v>
      </c>
      <c r="K633" s="62">
        <v>9</v>
      </c>
      <c r="L633" s="62">
        <v>1.8</v>
      </c>
      <c r="M633" s="62">
        <f>STOCK[[#This Row],[Costo Unitario (USD)]]+STOCK[[#This Row],[Costo Envío (USD)]]+STOCK[[#This Row],[Comisión 10%]]</f>
        <v>12.8</v>
      </c>
      <c r="N633" s="62">
        <f t="shared" si="29"/>
        <v>19.2</v>
      </c>
      <c r="O633" s="62">
        <f t="shared" si="28"/>
        <v>20</v>
      </c>
      <c r="P633" s="62">
        <f>STOCK[[#This Row],[Precio Final]]-STOCK[[#This Row],[Costo total]]</f>
        <v>7.2</v>
      </c>
      <c r="Q633" s="62">
        <f>STOCK[[#This Row],[Ganancia Unitaria]]*STOCK[[#This Row],[Salidas]]</f>
        <v>0</v>
      </c>
      <c r="R633" s="74"/>
      <c r="S633" s="74"/>
      <c r="T633" s="62"/>
      <c r="U633" s="62"/>
      <c r="V633" s="76">
        <v>18</v>
      </c>
    </row>
    <row r="634" customHeight="1" spans="1:22">
      <c r="A634" s="74" t="s">
        <v>17690</v>
      </c>
      <c r="B634" s="74" t="s">
        <v>16498</v>
      </c>
      <c r="C634" s="74" t="s">
        <v>17054</v>
      </c>
      <c r="D634" s="74" t="s">
        <v>16396</v>
      </c>
      <c r="E634" s="74"/>
      <c r="F634" s="59">
        <v>18</v>
      </c>
      <c r="G634" s="75">
        <v>1</v>
      </c>
      <c r="H634" s="75">
        <f>SUMIFS(VENTAS[Cantidad],VENTAS[Código del producto Vendido],STOCK[[#This Row],[Code]])</f>
        <v>1</v>
      </c>
      <c r="I634" s="75">
        <f>STOCK[[#This Row],[Entradas]]-STOCK[[#This Row],[Salidas]]</f>
        <v>0</v>
      </c>
      <c r="J634" s="59">
        <f>STOCK[[#This Row],[Precio Final]]*10%</f>
        <v>1.8</v>
      </c>
      <c r="K634" s="62">
        <v>9</v>
      </c>
      <c r="L634" s="62">
        <v>1.8</v>
      </c>
      <c r="M634" s="62">
        <f>STOCK[[#This Row],[Costo Unitario (USD)]]+STOCK[[#This Row],[Costo Envío (USD)]]+STOCK[[#This Row],[Comisión 10%]]</f>
        <v>12.6</v>
      </c>
      <c r="N634" s="62">
        <f t="shared" si="29"/>
        <v>18.9</v>
      </c>
      <c r="O634" s="62">
        <f t="shared" si="28"/>
        <v>18</v>
      </c>
      <c r="P634" s="62">
        <f>STOCK[[#This Row],[Precio Final]]-STOCK[[#This Row],[Costo total]]</f>
        <v>5.4</v>
      </c>
      <c r="Q634" s="62">
        <f>STOCK[[#This Row],[Ganancia Unitaria]]*STOCK[[#This Row],[Salidas]]</f>
        <v>5.4</v>
      </c>
      <c r="R634" s="74"/>
      <c r="S634" s="74"/>
      <c r="T634" s="62"/>
      <c r="U634" s="62"/>
      <c r="V634" s="76"/>
    </row>
    <row r="635" customHeight="1" spans="1:22">
      <c r="A635" s="74" t="s">
        <v>17691</v>
      </c>
      <c r="B635" s="74" t="s">
        <v>16447</v>
      </c>
      <c r="C635" s="74" t="s">
        <v>17692</v>
      </c>
      <c r="D635" s="74" t="s">
        <v>16404</v>
      </c>
      <c r="E635" s="74"/>
      <c r="F635" s="59">
        <v>30</v>
      </c>
      <c r="G635" s="75">
        <v>1</v>
      </c>
      <c r="H635" s="75">
        <f>SUMIFS(VENTAS[Cantidad],VENTAS[Código del producto Vendido],STOCK[[#This Row],[Code]])</f>
        <v>0</v>
      </c>
      <c r="I635" s="75">
        <f>STOCK[[#This Row],[Entradas]]-STOCK[[#This Row],[Salidas]]</f>
        <v>1</v>
      </c>
      <c r="J635" s="59">
        <f>STOCK[[#This Row],[Precio Final]]*10%</f>
        <v>3</v>
      </c>
      <c r="K635" s="62">
        <v>9</v>
      </c>
      <c r="L635" s="62">
        <v>1.8</v>
      </c>
      <c r="M635" s="62">
        <f>STOCK[[#This Row],[Costo Unitario (USD)]]+STOCK[[#This Row],[Costo Envío (USD)]]+STOCK[[#This Row],[Comisión 10%]]</f>
        <v>13.8</v>
      </c>
      <c r="N635" s="62">
        <f t="shared" si="29"/>
        <v>20.7</v>
      </c>
      <c r="O635" s="62">
        <f t="shared" si="28"/>
        <v>30</v>
      </c>
      <c r="P635" s="62">
        <f>STOCK[[#This Row],[Precio Final]]-STOCK[[#This Row],[Costo total]]</f>
        <v>16.2</v>
      </c>
      <c r="Q635" s="62">
        <f>STOCK[[#This Row],[Ganancia Unitaria]]*STOCK[[#This Row],[Salidas]]</f>
        <v>0</v>
      </c>
      <c r="R635" s="74"/>
      <c r="S635" s="74"/>
      <c r="T635" s="62"/>
      <c r="U635" s="62"/>
      <c r="V635" s="76"/>
    </row>
    <row r="636" customHeight="1" spans="1:22">
      <c r="A636" s="74" t="s">
        <v>17693</v>
      </c>
      <c r="B636" s="74" t="s">
        <v>16447</v>
      </c>
      <c r="C636" s="74" t="s">
        <v>17694</v>
      </c>
      <c r="D636" s="74" t="s">
        <v>16404</v>
      </c>
      <c r="E636" s="74"/>
      <c r="F636" s="59">
        <v>20</v>
      </c>
      <c r="G636" s="75">
        <v>2</v>
      </c>
      <c r="H636" s="75">
        <f>SUMIFS(VENTAS[Cantidad],VENTAS[Código del producto Vendido],STOCK[[#This Row],[Code]])</f>
        <v>2</v>
      </c>
      <c r="I636" s="75">
        <f>STOCK[[#This Row],[Entradas]]-STOCK[[#This Row],[Salidas]]</f>
        <v>0</v>
      </c>
      <c r="J636" s="59">
        <f>STOCK[[#This Row],[Precio Final]]*10%</f>
        <v>2</v>
      </c>
      <c r="K636" s="62">
        <v>9</v>
      </c>
      <c r="L636" s="62">
        <v>1.8</v>
      </c>
      <c r="M636" s="62">
        <f>STOCK[[#This Row],[Costo Unitario (USD)]]+STOCK[[#This Row],[Costo Envío (USD)]]+STOCK[[#This Row],[Comisión 10%]]</f>
        <v>12.8</v>
      </c>
      <c r="N636" s="62">
        <f t="shared" si="29"/>
        <v>19.2</v>
      </c>
      <c r="O636" s="62">
        <f t="shared" si="28"/>
        <v>20</v>
      </c>
      <c r="P636" s="62">
        <f>STOCK[[#This Row],[Precio Final]]-STOCK[[#This Row],[Costo total]]</f>
        <v>7.2</v>
      </c>
      <c r="Q636" s="62">
        <f>STOCK[[#This Row],[Ganancia Unitaria]]*STOCK[[#This Row],[Salidas]]</f>
        <v>14.4</v>
      </c>
      <c r="R636" s="74"/>
      <c r="S636" s="74"/>
      <c r="T636" s="62"/>
      <c r="U636" s="62"/>
      <c r="V636" s="76"/>
    </row>
    <row r="637" customHeight="1" spans="1:22">
      <c r="A637" s="74" t="s">
        <v>17695</v>
      </c>
      <c r="B637" s="74" t="s">
        <v>16960</v>
      </c>
      <c r="C637" s="74" t="s">
        <v>17694</v>
      </c>
      <c r="D637" s="74" t="s">
        <v>16583</v>
      </c>
      <c r="E637" s="74"/>
      <c r="F637" s="59">
        <v>20</v>
      </c>
      <c r="G637" s="75">
        <v>2</v>
      </c>
      <c r="H637" s="75">
        <f>SUMIFS(VENTAS[Cantidad],VENTAS[Código del producto Vendido],STOCK[[#This Row],[Code]])</f>
        <v>2</v>
      </c>
      <c r="I637" s="75">
        <f>STOCK[[#This Row],[Entradas]]-STOCK[[#This Row],[Salidas]]</f>
        <v>0</v>
      </c>
      <c r="J637" s="59">
        <f>STOCK[[#This Row],[Precio Final]]*10%</f>
        <v>2</v>
      </c>
      <c r="K637" s="62">
        <v>9</v>
      </c>
      <c r="L637" s="62">
        <v>1.8</v>
      </c>
      <c r="M637" s="62">
        <f>STOCK[[#This Row],[Costo Unitario (USD)]]+STOCK[[#This Row],[Costo Envío (USD)]]+STOCK[[#This Row],[Comisión 10%]]</f>
        <v>12.8</v>
      </c>
      <c r="N637" s="62">
        <f t="shared" si="29"/>
        <v>19.2</v>
      </c>
      <c r="O637" s="62">
        <f t="shared" si="28"/>
        <v>20</v>
      </c>
      <c r="P637" s="62">
        <f>STOCK[[#This Row],[Precio Final]]-STOCK[[#This Row],[Costo total]]</f>
        <v>7.2</v>
      </c>
      <c r="Q637" s="62">
        <f>STOCK[[#This Row],[Ganancia Unitaria]]*STOCK[[#This Row],[Salidas]]</f>
        <v>14.4</v>
      </c>
      <c r="R637" s="74"/>
      <c r="S637" s="74"/>
      <c r="T637" s="62"/>
      <c r="U637" s="62"/>
      <c r="V637" s="76"/>
    </row>
    <row r="638" customHeight="1" spans="1:22">
      <c r="A638" s="74" t="s">
        <v>17696</v>
      </c>
      <c r="B638" s="74" t="s">
        <v>17153</v>
      </c>
      <c r="C638" s="74" t="s">
        <v>17024</v>
      </c>
      <c r="D638" s="74" t="s">
        <v>17697</v>
      </c>
      <c r="E638" s="74"/>
      <c r="F638" s="59">
        <v>30</v>
      </c>
      <c r="G638" s="75">
        <v>3</v>
      </c>
      <c r="H638" s="75">
        <f>SUMIFS(VENTAS[Cantidad],VENTAS[Código del producto Vendido],STOCK[[#This Row],[Code]])</f>
        <v>0</v>
      </c>
      <c r="I638" s="75">
        <f>STOCK[[#This Row],[Entradas]]-STOCK[[#This Row],[Salidas]]</f>
        <v>3</v>
      </c>
      <c r="J638" s="59">
        <f>STOCK[[#This Row],[Precio Final]]*10%</f>
        <v>3</v>
      </c>
      <c r="K638" s="62">
        <v>9</v>
      </c>
      <c r="L638" s="62">
        <v>1.8</v>
      </c>
      <c r="M638" s="62">
        <f>STOCK[[#This Row],[Costo Unitario (USD)]]+STOCK[[#This Row],[Costo Envío (USD)]]+STOCK[[#This Row],[Comisión 10%]]</f>
        <v>13.8</v>
      </c>
      <c r="N638" s="62">
        <f t="shared" si="29"/>
        <v>20.7</v>
      </c>
      <c r="O638" s="62">
        <f t="shared" si="28"/>
        <v>30</v>
      </c>
      <c r="P638" s="62">
        <f>STOCK[[#This Row],[Precio Final]]-STOCK[[#This Row],[Costo total]]</f>
        <v>16.2</v>
      </c>
      <c r="Q638" s="62">
        <f>STOCK[[#This Row],[Ganancia Unitaria]]*STOCK[[#This Row],[Salidas]]</f>
        <v>0</v>
      </c>
      <c r="R638" s="74"/>
      <c r="S638" s="74"/>
      <c r="T638" s="62"/>
      <c r="U638" s="62"/>
      <c r="V638" s="76"/>
    </row>
    <row r="639" customHeight="1" spans="1:22">
      <c r="A639" s="74" t="s">
        <v>17698</v>
      </c>
      <c r="B639" s="74" t="s">
        <v>16680</v>
      </c>
      <c r="C639" s="74" t="s">
        <v>17699</v>
      </c>
      <c r="D639" s="74" t="s">
        <v>16973</v>
      </c>
      <c r="E639" s="74"/>
      <c r="F639" s="59">
        <v>30</v>
      </c>
      <c r="G639" s="75">
        <v>1</v>
      </c>
      <c r="H639" s="75">
        <f>SUMIFS(VENTAS[Cantidad],VENTAS[Código del producto Vendido],STOCK[[#This Row],[Code]])</f>
        <v>1</v>
      </c>
      <c r="I639" s="75">
        <f>STOCK[[#This Row],[Entradas]]-STOCK[[#This Row],[Salidas]]</f>
        <v>0</v>
      </c>
      <c r="J639" s="59">
        <f>STOCK[[#This Row],[Precio Final]]*10%</f>
        <v>3</v>
      </c>
      <c r="K639" s="62">
        <v>9</v>
      </c>
      <c r="L639" s="62">
        <v>1.8</v>
      </c>
      <c r="M639" s="62">
        <f>STOCK[[#This Row],[Costo Unitario (USD)]]+STOCK[[#This Row],[Costo Envío (USD)]]+STOCK[[#This Row],[Comisión 10%]]</f>
        <v>13.8</v>
      </c>
      <c r="N639" s="62">
        <f t="shared" si="29"/>
        <v>20.7</v>
      </c>
      <c r="O639" s="62">
        <f t="shared" si="28"/>
        <v>30</v>
      </c>
      <c r="P639" s="62">
        <f>STOCK[[#This Row],[Precio Final]]-STOCK[[#This Row],[Costo total]]</f>
        <v>16.2</v>
      </c>
      <c r="Q639" s="62">
        <f>STOCK[[#This Row],[Ganancia Unitaria]]*STOCK[[#This Row],[Salidas]]</f>
        <v>16.2</v>
      </c>
      <c r="R639" s="74"/>
      <c r="S639" s="74"/>
      <c r="T639" s="62"/>
      <c r="U639" s="62"/>
      <c r="V639" s="76"/>
    </row>
    <row r="640" customHeight="1" spans="1:22">
      <c r="A640" s="74" t="s">
        <v>17700</v>
      </c>
      <c r="B640" s="74" t="s">
        <v>16680</v>
      </c>
      <c r="C640" s="74" t="s">
        <v>17701</v>
      </c>
      <c r="D640" s="74" t="s">
        <v>16973</v>
      </c>
      <c r="E640" s="74"/>
      <c r="F640" s="59">
        <v>35</v>
      </c>
      <c r="G640" s="75">
        <v>2</v>
      </c>
      <c r="H640" s="75">
        <f>SUMIFS(VENTAS[Cantidad],VENTAS[Código del producto Vendido],STOCK[[#This Row],[Code]])</f>
        <v>0</v>
      </c>
      <c r="I640" s="75">
        <f>STOCK[[#This Row],[Entradas]]-STOCK[[#This Row],[Salidas]]</f>
        <v>2</v>
      </c>
      <c r="J640" s="59">
        <f>STOCK[[#This Row],[Precio Final]]*10%</f>
        <v>3.5</v>
      </c>
      <c r="K640" s="62">
        <v>9</v>
      </c>
      <c r="L640" s="62">
        <v>1.8</v>
      </c>
      <c r="M640" s="62">
        <f>STOCK[[#This Row],[Costo Unitario (USD)]]+STOCK[[#This Row],[Costo Envío (USD)]]+STOCK[[#This Row],[Comisión 10%]]</f>
        <v>14.3</v>
      </c>
      <c r="N640" s="62">
        <f t="shared" si="29"/>
        <v>21.45</v>
      </c>
      <c r="O640" s="62">
        <f t="shared" si="28"/>
        <v>35</v>
      </c>
      <c r="P640" s="62">
        <f>STOCK[[#This Row],[Precio Final]]-STOCK[[#This Row],[Costo total]]</f>
        <v>20.7</v>
      </c>
      <c r="Q640" s="62">
        <f>STOCK[[#This Row],[Ganancia Unitaria]]*STOCK[[#This Row],[Salidas]]</f>
        <v>0</v>
      </c>
      <c r="R640" s="74"/>
      <c r="S640" s="74"/>
      <c r="T640" s="62"/>
      <c r="U640" s="62"/>
      <c r="V640" s="76"/>
    </row>
    <row r="641" customHeight="1" spans="1:22">
      <c r="A641" s="74" t="s">
        <v>17702</v>
      </c>
      <c r="B641" s="74" t="s">
        <v>16522</v>
      </c>
      <c r="C641" s="74" t="s">
        <v>17703</v>
      </c>
      <c r="D641" s="74" t="s">
        <v>17234</v>
      </c>
      <c r="E641" s="74"/>
      <c r="F641" s="59">
        <v>30</v>
      </c>
      <c r="G641" s="75">
        <v>1</v>
      </c>
      <c r="H641" s="75">
        <f>SUMIFS(VENTAS[Cantidad],VENTAS[Código del producto Vendido],STOCK[[#This Row],[Code]])</f>
        <v>0</v>
      </c>
      <c r="I641" s="75">
        <f>STOCK[[#This Row],[Entradas]]-STOCK[[#This Row],[Salidas]]</f>
        <v>1</v>
      </c>
      <c r="J641" s="59">
        <f>STOCK[[#This Row],[Precio Final]]*10%</f>
        <v>3</v>
      </c>
      <c r="K641" s="62">
        <v>9</v>
      </c>
      <c r="L641" s="62">
        <v>1.8</v>
      </c>
      <c r="M641" s="62">
        <f>STOCK[[#This Row],[Costo Unitario (USD)]]+STOCK[[#This Row],[Costo Envío (USD)]]+STOCK[[#This Row],[Comisión 10%]]</f>
        <v>13.8</v>
      </c>
      <c r="N641" s="62">
        <f t="shared" si="29"/>
        <v>20.7</v>
      </c>
      <c r="O641" s="62">
        <f t="shared" si="28"/>
        <v>30</v>
      </c>
      <c r="P641" s="62">
        <f>STOCK[[#This Row],[Precio Final]]-STOCK[[#This Row],[Costo total]]</f>
        <v>16.2</v>
      </c>
      <c r="Q641" s="62">
        <f>STOCK[[#This Row],[Ganancia Unitaria]]*STOCK[[#This Row],[Salidas]]</f>
        <v>0</v>
      </c>
      <c r="R641" s="74"/>
      <c r="S641" s="74"/>
      <c r="T641" s="62"/>
      <c r="U641" s="62"/>
      <c r="V641" s="76"/>
    </row>
    <row r="642" customHeight="1" spans="1:22">
      <c r="A642" s="74" t="s">
        <v>17704</v>
      </c>
      <c r="B642" s="74" t="s">
        <v>16522</v>
      </c>
      <c r="C642" s="74" t="s">
        <v>17705</v>
      </c>
      <c r="D642" s="74" t="s">
        <v>17221</v>
      </c>
      <c r="E642" s="74"/>
      <c r="F642" s="59">
        <v>35</v>
      </c>
      <c r="G642" s="75">
        <v>1</v>
      </c>
      <c r="H642" s="75">
        <f>SUMIFS(VENTAS[Cantidad],VENTAS[Código del producto Vendido],STOCK[[#This Row],[Code]])</f>
        <v>0</v>
      </c>
      <c r="I642" s="75">
        <f>STOCK[[#This Row],[Entradas]]-STOCK[[#This Row],[Salidas]]</f>
        <v>1</v>
      </c>
      <c r="J642" s="59">
        <f>STOCK[[#This Row],[Precio Final]]*10%</f>
        <v>3.5</v>
      </c>
      <c r="K642" s="62">
        <v>9</v>
      </c>
      <c r="L642" s="62">
        <v>1.8</v>
      </c>
      <c r="M642" s="62">
        <f>STOCK[[#This Row],[Costo Unitario (USD)]]+STOCK[[#This Row],[Costo Envío (USD)]]+STOCK[[#This Row],[Comisión 10%]]</f>
        <v>14.3</v>
      </c>
      <c r="N642" s="62">
        <f t="shared" si="29"/>
        <v>21.45</v>
      </c>
      <c r="O642" s="62">
        <f t="shared" si="28"/>
        <v>35</v>
      </c>
      <c r="P642" s="62">
        <f>STOCK[[#This Row],[Precio Final]]-STOCK[[#This Row],[Costo total]]</f>
        <v>20.7</v>
      </c>
      <c r="Q642" s="62">
        <f>STOCK[[#This Row],[Ganancia Unitaria]]*STOCK[[#This Row],[Salidas]]</f>
        <v>0</v>
      </c>
      <c r="R642" s="74"/>
      <c r="S642" s="74"/>
      <c r="T642" s="62"/>
      <c r="U642" s="62"/>
      <c r="V642" s="76"/>
    </row>
    <row r="643" customHeight="1" spans="1:22">
      <c r="A643" s="74" t="s">
        <v>17706</v>
      </c>
      <c r="B643" s="74" t="s">
        <v>16498</v>
      </c>
      <c r="C643" s="74" t="s">
        <v>17707</v>
      </c>
      <c r="D643" s="74" t="s">
        <v>16475</v>
      </c>
      <c r="E643" s="74"/>
      <c r="F643" s="59">
        <v>45</v>
      </c>
      <c r="G643" s="75">
        <v>1</v>
      </c>
      <c r="H643" s="75">
        <f>SUMIFS(VENTAS[Cantidad],VENTAS[Código del producto Vendido],STOCK[[#This Row],[Code]])</f>
        <v>0</v>
      </c>
      <c r="I643" s="75">
        <f>STOCK[[#This Row],[Entradas]]-STOCK[[#This Row],[Salidas]]</f>
        <v>1</v>
      </c>
      <c r="J643" s="59">
        <f>STOCK[[#This Row],[Precio Final]]*10%</f>
        <v>4.5</v>
      </c>
      <c r="K643" s="62">
        <v>9</v>
      </c>
      <c r="L643" s="62">
        <v>1.8</v>
      </c>
      <c r="M643" s="62">
        <f>STOCK[[#This Row],[Costo Unitario (USD)]]+STOCK[[#This Row],[Costo Envío (USD)]]+STOCK[[#This Row],[Comisión 10%]]</f>
        <v>15.3</v>
      </c>
      <c r="N643" s="62">
        <f t="shared" si="29"/>
        <v>22.95</v>
      </c>
      <c r="O643" s="62">
        <f t="shared" si="28"/>
        <v>45</v>
      </c>
      <c r="P643" s="62">
        <f>STOCK[[#This Row],[Precio Final]]-STOCK[[#This Row],[Costo total]]</f>
        <v>29.7</v>
      </c>
      <c r="Q643" s="62">
        <f>STOCK[[#This Row],[Ganancia Unitaria]]*STOCK[[#This Row],[Salidas]]</f>
        <v>0</v>
      </c>
      <c r="R643" s="74"/>
      <c r="S643" s="74"/>
      <c r="T643" s="62"/>
      <c r="U643" s="62"/>
      <c r="V643" s="76"/>
    </row>
    <row r="644" customHeight="1" spans="1:22">
      <c r="A644" s="74" t="s">
        <v>17708</v>
      </c>
      <c r="B644" s="74" t="s">
        <v>16522</v>
      </c>
      <c r="C644" s="74" t="s">
        <v>17709</v>
      </c>
      <c r="D644" s="74" t="s">
        <v>16408</v>
      </c>
      <c r="E644" s="74"/>
      <c r="F644" s="59">
        <v>35</v>
      </c>
      <c r="G644" s="75">
        <v>1</v>
      </c>
      <c r="H644" s="75">
        <f>SUMIFS(VENTAS[Cantidad],VENTAS[Código del producto Vendido],STOCK[[#This Row],[Code]])</f>
        <v>1</v>
      </c>
      <c r="I644" s="75">
        <f>STOCK[[#This Row],[Entradas]]-STOCK[[#This Row],[Salidas]]</f>
        <v>0</v>
      </c>
      <c r="J644" s="59">
        <f>STOCK[[#This Row],[Precio Final]]*10%</f>
        <v>3.5</v>
      </c>
      <c r="K644" s="62">
        <v>9</v>
      </c>
      <c r="L644" s="62">
        <v>1.8</v>
      </c>
      <c r="M644" s="62">
        <f>STOCK[[#This Row],[Costo Unitario (USD)]]+STOCK[[#This Row],[Costo Envío (USD)]]+STOCK[[#This Row],[Comisión 10%]]</f>
        <v>14.3</v>
      </c>
      <c r="N644" s="62">
        <f t="shared" si="29"/>
        <v>21.45</v>
      </c>
      <c r="O644" s="62">
        <f t="shared" si="28"/>
        <v>35</v>
      </c>
      <c r="P644" s="62">
        <f>STOCK[[#This Row],[Precio Final]]-STOCK[[#This Row],[Costo total]]</f>
        <v>20.7</v>
      </c>
      <c r="Q644" s="62">
        <f>STOCK[[#This Row],[Ganancia Unitaria]]*STOCK[[#This Row],[Salidas]]</f>
        <v>20.7</v>
      </c>
      <c r="R644" s="74"/>
      <c r="S644" s="74"/>
      <c r="T644" s="62"/>
      <c r="U644" s="62"/>
      <c r="V644" s="76"/>
    </row>
    <row r="645" customHeight="1" spans="1:22">
      <c r="A645" s="74" t="s">
        <v>17710</v>
      </c>
      <c r="B645" s="74" t="s">
        <v>16687</v>
      </c>
      <c r="C645" s="74" t="s">
        <v>17024</v>
      </c>
      <c r="D645" s="74" t="s">
        <v>17711</v>
      </c>
      <c r="E645" s="74"/>
      <c r="F645" s="59">
        <v>35</v>
      </c>
      <c r="G645" s="75">
        <v>1</v>
      </c>
      <c r="H645" s="75">
        <f>SUMIFS(VENTAS[Cantidad],VENTAS[Código del producto Vendido],STOCK[[#This Row],[Code]])</f>
        <v>0</v>
      </c>
      <c r="I645" s="75">
        <f>STOCK[[#This Row],[Entradas]]-STOCK[[#This Row],[Salidas]]</f>
        <v>1</v>
      </c>
      <c r="J645" s="59">
        <f>STOCK[[#This Row],[Precio Final]]*10%</f>
        <v>3.5</v>
      </c>
      <c r="K645" s="62">
        <v>9</v>
      </c>
      <c r="L645" s="62">
        <v>1.8</v>
      </c>
      <c r="M645" s="62">
        <f>STOCK[[#This Row],[Costo Unitario (USD)]]+STOCK[[#This Row],[Costo Envío (USD)]]+STOCK[[#This Row],[Comisión 10%]]</f>
        <v>14.3</v>
      </c>
      <c r="N645" s="62">
        <f t="shared" si="29"/>
        <v>21.45</v>
      </c>
      <c r="O645" s="62">
        <f t="shared" si="28"/>
        <v>35</v>
      </c>
      <c r="P645" s="62">
        <f>STOCK[[#This Row],[Precio Final]]-STOCK[[#This Row],[Costo total]]</f>
        <v>20.7</v>
      </c>
      <c r="Q645" s="62">
        <f>STOCK[[#This Row],[Ganancia Unitaria]]*STOCK[[#This Row],[Salidas]]</f>
        <v>0</v>
      </c>
      <c r="R645" s="74"/>
      <c r="S645" s="74"/>
      <c r="T645" s="62"/>
      <c r="U645" s="62"/>
      <c r="V645" s="76"/>
    </row>
    <row r="646" customHeight="1" spans="1:22">
      <c r="A646" s="74" t="s">
        <v>17712</v>
      </c>
      <c r="B646" s="74" t="s">
        <v>16687</v>
      </c>
      <c r="C646" s="74" t="s">
        <v>17713</v>
      </c>
      <c r="D646" s="74" t="s">
        <v>17714</v>
      </c>
      <c r="E646" s="74"/>
      <c r="F646" s="59">
        <v>40</v>
      </c>
      <c r="G646" s="75">
        <v>1</v>
      </c>
      <c r="H646" s="75">
        <f>SUMIFS(VENTAS[Cantidad],VENTAS[Código del producto Vendido],STOCK[[#This Row],[Code]])</f>
        <v>1</v>
      </c>
      <c r="I646" s="75">
        <f>STOCK[[#This Row],[Entradas]]-STOCK[[#This Row],[Salidas]]</f>
        <v>0</v>
      </c>
      <c r="J646" s="59">
        <f>STOCK[[#This Row],[Precio Final]]*10%</f>
        <v>4</v>
      </c>
      <c r="K646" s="62">
        <v>9</v>
      </c>
      <c r="L646" s="62">
        <v>1.8</v>
      </c>
      <c r="M646" s="62">
        <f>STOCK[[#This Row],[Costo Unitario (USD)]]+STOCK[[#This Row],[Costo Envío (USD)]]+STOCK[[#This Row],[Comisión 10%]]</f>
        <v>14.8</v>
      </c>
      <c r="N646" s="62">
        <f t="shared" si="29"/>
        <v>22.2</v>
      </c>
      <c r="O646" s="62">
        <f t="shared" si="28"/>
        <v>40</v>
      </c>
      <c r="P646" s="62">
        <f>STOCK[[#This Row],[Precio Final]]-STOCK[[#This Row],[Costo total]]</f>
        <v>25.2</v>
      </c>
      <c r="Q646" s="62">
        <f>STOCK[[#This Row],[Ganancia Unitaria]]*STOCK[[#This Row],[Salidas]]</f>
        <v>25.2</v>
      </c>
      <c r="R646" s="74"/>
      <c r="S646" s="74"/>
      <c r="T646" s="62"/>
      <c r="U646" s="62"/>
      <c r="V646" s="76"/>
    </row>
    <row r="647" customHeight="1" spans="1:22">
      <c r="A647" s="74" t="s">
        <v>17715</v>
      </c>
      <c r="B647" s="74" t="s">
        <v>16680</v>
      </c>
      <c r="C647" s="74" t="s">
        <v>17716</v>
      </c>
      <c r="D647" s="74" t="s">
        <v>16973</v>
      </c>
      <c r="E647" s="74"/>
      <c r="F647" s="59">
        <v>40</v>
      </c>
      <c r="G647" s="75">
        <v>2</v>
      </c>
      <c r="H647" s="75">
        <f>SUMIFS(VENTAS[Cantidad],VENTAS[Código del producto Vendido],STOCK[[#This Row],[Code]])</f>
        <v>0</v>
      </c>
      <c r="I647" s="75">
        <f>STOCK[[#This Row],[Entradas]]-STOCK[[#This Row],[Salidas]]</f>
        <v>2</v>
      </c>
      <c r="J647" s="59">
        <f>STOCK[[#This Row],[Precio Final]]*10%</f>
        <v>4</v>
      </c>
      <c r="K647" s="62">
        <v>9</v>
      </c>
      <c r="L647" s="62">
        <v>1.8</v>
      </c>
      <c r="M647" s="62">
        <f>STOCK[[#This Row],[Costo Unitario (USD)]]+STOCK[[#This Row],[Costo Envío (USD)]]+STOCK[[#This Row],[Comisión 10%]]</f>
        <v>14.8</v>
      </c>
      <c r="N647" s="62">
        <f t="shared" si="29"/>
        <v>22.2</v>
      </c>
      <c r="O647" s="62">
        <f t="shared" si="28"/>
        <v>40</v>
      </c>
      <c r="P647" s="62">
        <f>STOCK[[#This Row],[Precio Final]]-STOCK[[#This Row],[Costo total]]</f>
        <v>25.2</v>
      </c>
      <c r="Q647" s="62">
        <f>STOCK[[#This Row],[Ganancia Unitaria]]*STOCK[[#This Row],[Salidas]]</f>
        <v>0</v>
      </c>
      <c r="R647" s="74"/>
      <c r="S647" s="74"/>
      <c r="T647" s="62"/>
      <c r="U647" s="62"/>
      <c r="V647" s="76"/>
    </row>
    <row r="648" customHeight="1" spans="1:22">
      <c r="A648" s="74" t="s">
        <v>17717</v>
      </c>
      <c r="B648" s="74" t="s">
        <v>16522</v>
      </c>
      <c r="C648" s="74" t="s">
        <v>17718</v>
      </c>
      <c r="D648" s="74" t="s">
        <v>17234</v>
      </c>
      <c r="E648" s="74"/>
      <c r="F648" s="59">
        <v>25</v>
      </c>
      <c r="G648" s="75">
        <v>1</v>
      </c>
      <c r="H648" s="75">
        <f>SUMIFS(VENTAS[Cantidad],VENTAS[Código del producto Vendido],STOCK[[#This Row],[Code]])</f>
        <v>0</v>
      </c>
      <c r="I648" s="75">
        <f>STOCK[[#This Row],[Entradas]]-STOCK[[#This Row],[Salidas]]</f>
        <v>1</v>
      </c>
      <c r="J648" s="59">
        <f>STOCK[[#This Row],[Precio Final]]*10%</f>
        <v>2.5</v>
      </c>
      <c r="K648" s="62">
        <v>9</v>
      </c>
      <c r="L648" s="62">
        <v>1.8</v>
      </c>
      <c r="M648" s="62">
        <f>STOCK[[#This Row],[Costo Unitario (USD)]]+STOCK[[#This Row],[Costo Envío (USD)]]+STOCK[[#This Row],[Comisión 10%]]</f>
        <v>13.3</v>
      </c>
      <c r="N648" s="62">
        <f t="shared" si="29"/>
        <v>19.95</v>
      </c>
      <c r="O648" s="62">
        <f t="shared" si="28"/>
        <v>25</v>
      </c>
      <c r="P648" s="62">
        <f>STOCK[[#This Row],[Precio Final]]-STOCK[[#This Row],[Costo total]]</f>
        <v>11.7</v>
      </c>
      <c r="Q648" s="62">
        <f>STOCK[[#This Row],[Ganancia Unitaria]]*STOCK[[#This Row],[Salidas]]</f>
        <v>0</v>
      </c>
      <c r="R648" s="74"/>
      <c r="S648" s="74"/>
      <c r="T648" s="62"/>
      <c r="U648" s="62"/>
      <c r="V648" s="76"/>
    </row>
    <row r="649" customHeight="1" spans="1:22">
      <c r="A649" s="74" t="s">
        <v>17719</v>
      </c>
      <c r="B649" s="74" t="s">
        <v>16680</v>
      </c>
      <c r="C649" s="74" t="s">
        <v>17720</v>
      </c>
      <c r="D649" s="74" t="s">
        <v>16928</v>
      </c>
      <c r="E649" s="74"/>
      <c r="F649" s="59">
        <v>25</v>
      </c>
      <c r="G649" s="75">
        <v>1</v>
      </c>
      <c r="H649" s="75">
        <f>SUMIFS(VENTAS[Cantidad],VENTAS[Código del producto Vendido],STOCK[[#This Row],[Code]])</f>
        <v>0</v>
      </c>
      <c r="I649" s="75">
        <f>STOCK[[#This Row],[Entradas]]-STOCK[[#This Row],[Salidas]]</f>
        <v>1</v>
      </c>
      <c r="J649" s="59">
        <f>STOCK[[#This Row],[Precio Final]]*10%</f>
        <v>2.5</v>
      </c>
      <c r="K649" s="62">
        <v>9</v>
      </c>
      <c r="L649" s="62">
        <v>1.8</v>
      </c>
      <c r="M649" s="62">
        <f>STOCK[[#This Row],[Costo Unitario (USD)]]+STOCK[[#This Row],[Costo Envío (USD)]]+STOCK[[#This Row],[Comisión 10%]]</f>
        <v>13.3</v>
      </c>
      <c r="N649" s="62">
        <f t="shared" si="29"/>
        <v>19.95</v>
      </c>
      <c r="O649" s="62">
        <f t="shared" si="28"/>
        <v>25</v>
      </c>
      <c r="P649" s="62">
        <f>STOCK[[#This Row],[Precio Final]]-STOCK[[#This Row],[Costo total]]</f>
        <v>11.7</v>
      </c>
      <c r="Q649" s="62">
        <f>STOCK[[#This Row],[Ganancia Unitaria]]*STOCK[[#This Row],[Salidas]]</f>
        <v>0</v>
      </c>
      <c r="R649" s="74"/>
      <c r="S649" s="74"/>
      <c r="T649" s="62"/>
      <c r="U649" s="62"/>
      <c r="V649" s="76"/>
    </row>
    <row r="650" customHeight="1" spans="1:22">
      <c r="A650" s="74" t="s">
        <v>17721</v>
      </c>
      <c r="B650" s="74" t="s">
        <v>16522</v>
      </c>
      <c r="C650" s="74" t="s">
        <v>17709</v>
      </c>
      <c r="D650" s="74" t="s">
        <v>16404</v>
      </c>
      <c r="E650" s="74"/>
      <c r="F650" s="59">
        <v>35</v>
      </c>
      <c r="G650" s="75">
        <v>1</v>
      </c>
      <c r="H650" s="75">
        <f>SUMIFS(VENTAS[Cantidad],VENTAS[Código del producto Vendido],STOCK[[#This Row],[Code]])</f>
        <v>0</v>
      </c>
      <c r="I650" s="75">
        <f>STOCK[[#This Row],[Entradas]]-STOCK[[#This Row],[Salidas]]</f>
        <v>1</v>
      </c>
      <c r="J650" s="59">
        <f>STOCK[[#This Row],[Precio Final]]*10%</f>
        <v>3.5</v>
      </c>
      <c r="K650" s="62">
        <v>9</v>
      </c>
      <c r="L650" s="62">
        <v>1.8</v>
      </c>
      <c r="M650" s="62">
        <f>STOCK[[#This Row],[Costo Unitario (USD)]]+STOCK[[#This Row],[Costo Envío (USD)]]+STOCK[[#This Row],[Comisión 10%]]</f>
        <v>14.3</v>
      </c>
      <c r="N650" s="62">
        <f t="shared" si="29"/>
        <v>21.45</v>
      </c>
      <c r="O650" s="62">
        <f t="shared" si="28"/>
        <v>35</v>
      </c>
      <c r="P650" s="62">
        <f>STOCK[[#This Row],[Precio Final]]-STOCK[[#This Row],[Costo total]]</f>
        <v>20.7</v>
      </c>
      <c r="Q650" s="62">
        <f>STOCK[[#This Row],[Ganancia Unitaria]]*STOCK[[#This Row],[Salidas]]</f>
        <v>0</v>
      </c>
      <c r="R650" s="74"/>
      <c r="S650" s="74"/>
      <c r="T650" s="62"/>
      <c r="U650" s="62"/>
      <c r="V650" s="76"/>
    </row>
    <row r="651" customHeight="1" spans="1:22">
      <c r="A651" s="74" t="s">
        <v>17722</v>
      </c>
      <c r="B651" s="74" t="s">
        <v>17153</v>
      </c>
      <c r="C651" s="74" t="s">
        <v>17723</v>
      </c>
      <c r="D651" s="74" t="s">
        <v>17724</v>
      </c>
      <c r="E651" s="74"/>
      <c r="F651" s="59">
        <v>35</v>
      </c>
      <c r="G651" s="75">
        <v>1</v>
      </c>
      <c r="H651" s="75">
        <f>SUMIFS(VENTAS[Cantidad],VENTAS[Código del producto Vendido],STOCK[[#This Row],[Code]])</f>
        <v>0</v>
      </c>
      <c r="I651" s="75">
        <f>STOCK[[#This Row],[Entradas]]-STOCK[[#This Row],[Salidas]]</f>
        <v>1</v>
      </c>
      <c r="J651" s="59">
        <f>STOCK[[#This Row],[Precio Final]]*10%</f>
        <v>3.5</v>
      </c>
      <c r="K651" s="62">
        <v>9</v>
      </c>
      <c r="L651" s="62">
        <v>1.8</v>
      </c>
      <c r="M651" s="62">
        <f>STOCK[[#This Row],[Costo Unitario (USD)]]+STOCK[[#This Row],[Costo Envío (USD)]]+STOCK[[#This Row],[Comisión 10%]]</f>
        <v>14.3</v>
      </c>
      <c r="N651" s="62">
        <f t="shared" si="29"/>
        <v>21.45</v>
      </c>
      <c r="O651" s="62">
        <f t="shared" si="28"/>
        <v>35</v>
      </c>
      <c r="P651" s="62">
        <f>STOCK[[#This Row],[Precio Final]]-STOCK[[#This Row],[Costo total]]</f>
        <v>20.7</v>
      </c>
      <c r="Q651" s="62">
        <f>STOCK[[#This Row],[Ganancia Unitaria]]*STOCK[[#This Row],[Salidas]]</f>
        <v>0</v>
      </c>
      <c r="R651" s="74"/>
      <c r="S651" s="74"/>
      <c r="T651" s="62"/>
      <c r="U651" s="62"/>
      <c r="V651" s="76"/>
    </row>
    <row r="652" customHeight="1" spans="1:22">
      <c r="A652" s="74" t="s">
        <v>17725</v>
      </c>
      <c r="B652" s="74" t="s">
        <v>16680</v>
      </c>
      <c r="C652" s="74" t="s">
        <v>17723</v>
      </c>
      <c r="D652" s="74" t="s">
        <v>16973</v>
      </c>
      <c r="E652" s="74"/>
      <c r="F652" s="59">
        <v>35</v>
      </c>
      <c r="G652" s="75">
        <v>1</v>
      </c>
      <c r="H652" s="75">
        <f>SUMIFS(VENTAS[Cantidad],VENTAS[Código del producto Vendido],STOCK[[#This Row],[Code]])</f>
        <v>1</v>
      </c>
      <c r="I652" s="75">
        <f>STOCK[[#This Row],[Entradas]]-STOCK[[#This Row],[Salidas]]</f>
        <v>0</v>
      </c>
      <c r="J652" s="59">
        <f>STOCK[[#This Row],[Precio Final]]*10%</f>
        <v>3.5</v>
      </c>
      <c r="K652" s="62">
        <v>9</v>
      </c>
      <c r="L652" s="62">
        <v>1.8</v>
      </c>
      <c r="M652" s="62">
        <f>STOCK[[#This Row],[Costo Unitario (USD)]]+STOCK[[#This Row],[Costo Envío (USD)]]+STOCK[[#This Row],[Comisión 10%]]</f>
        <v>14.3</v>
      </c>
      <c r="N652" s="62">
        <f t="shared" si="29"/>
        <v>21.45</v>
      </c>
      <c r="O652" s="62">
        <f t="shared" si="28"/>
        <v>35</v>
      </c>
      <c r="P652" s="62">
        <f>STOCK[[#This Row],[Precio Final]]-STOCK[[#This Row],[Costo total]]</f>
        <v>20.7</v>
      </c>
      <c r="Q652" s="62">
        <f>STOCK[[#This Row],[Ganancia Unitaria]]*STOCK[[#This Row],[Salidas]]</f>
        <v>20.7</v>
      </c>
      <c r="R652" s="74"/>
      <c r="S652" s="74"/>
      <c r="T652" s="62"/>
      <c r="U652" s="62"/>
      <c r="V652" s="76"/>
    </row>
    <row r="653" customHeight="1" spans="1:22">
      <c r="A653" s="74" t="s">
        <v>17726</v>
      </c>
      <c r="B653" s="74" t="s">
        <v>16522</v>
      </c>
      <c r="C653" s="74" t="s">
        <v>17727</v>
      </c>
      <c r="D653" s="74" t="s">
        <v>17221</v>
      </c>
      <c r="E653" s="74"/>
      <c r="F653" s="59">
        <v>40</v>
      </c>
      <c r="G653" s="75">
        <v>1</v>
      </c>
      <c r="H653" s="75">
        <f>SUMIFS(VENTAS[Cantidad],VENTAS[Código del producto Vendido],STOCK[[#This Row],[Code]])</f>
        <v>1</v>
      </c>
      <c r="I653" s="75">
        <f>STOCK[[#This Row],[Entradas]]-STOCK[[#This Row],[Salidas]]</f>
        <v>0</v>
      </c>
      <c r="J653" s="59">
        <f>STOCK[[#This Row],[Precio Final]]*10%</f>
        <v>4</v>
      </c>
      <c r="K653" s="62">
        <v>9</v>
      </c>
      <c r="L653" s="62">
        <v>1.8</v>
      </c>
      <c r="M653" s="62">
        <f>STOCK[[#This Row],[Costo Unitario (USD)]]+STOCK[[#This Row],[Costo Envío (USD)]]+STOCK[[#This Row],[Comisión 10%]]</f>
        <v>14.8</v>
      </c>
      <c r="N653" s="62">
        <f t="shared" si="29"/>
        <v>22.2</v>
      </c>
      <c r="O653" s="62">
        <f t="shared" si="28"/>
        <v>40</v>
      </c>
      <c r="P653" s="62">
        <f>STOCK[[#This Row],[Precio Final]]-STOCK[[#This Row],[Costo total]]</f>
        <v>25.2</v>
      </c>
      <c r="Q653" s="62">
        <f>STOCK[[#This Row],[Ganancia Unitaria]]*STOCK[[#This Row],[Salidas]]</f>
        <v>25.2</v>
      </c>
      <c r="R653" s="74"/>
      <c r="S653" s="74"/>
      <c r="T653" s="62"/>
      <c r="U653" s="62"/>
      <c r="V653" s="76"/>
    </row>
    <row r="654" customHeight="1" spans="1:22">
      <c r="A654" s="74" t="s">
        <v>17728</v>
      </c>
      <c r="B654" s="74" t="s">
        <v>16522</v>
      </c>
      <c r="C654" s="74" t="s">
        <v>17729</v>
      </c>
      <c r="D654" s="74" t="s">
        <v>16408</v>
      </c>
      <c r="E654" s="74"/>
      <c r="F654" s="59">
        <v>29</v>
      </c>
      <c r="G654" s="75">
        <v>1</v>
      </c>
      <c r="H654" s="75">
        <f>SUMIFS(VENTAS[Cantidad],VENTAS[Código del producto Vendido],STOCK[[#This Row],[Code]])</f>
        <v>0</v>
      </c>
      <c r="I654" s="75">
        <f>STOCK[[#This Row],[Entradas]]-STOCK[[#This Row],[Salidas]]</f>
        <v>1</v>
      </c>
      <c r="J654" s="59">
        <f>STOCK[[#This Row],[Precio Final]]*10%</f>
        <v>2.9</v>
      </c>
      <c r="K654" s="62">
        <v>9</v>
      </c>
      <c r="L654" s="62">
        <v>1.8</v>
      </c>
      <c r="M654" s="62">
        <f>STOCK[[#This Row],[Costo Unitario (USD)]]+STOCK[[#This Row],[Costo Envío (USD)]]+STOCK[[#This Row],[Comisión 10%]]</f>
        <v>13.7</v>
      </c>
      <c r="N654" s="62">
        <f t="shared" si="29"/>
        <v>20.55</v>
      </c>
      <c r="O654" s="62">
        <f t="shared" si="28"/>
        <v>29</v>
      </c>
      <c r="P654" s="62">
        <f>STOCK[[#This Row],[Precio Final]]-STOCK[[#This Row],[Costo total]]</f>
        <v>15.3</v>
      </c>
      <c r="Q654" s="62">
        <f>STOCK[[#This Row],[Ganancia Unitaria]]*STOCK[[#This Row],[Salidas]]</f>
        <v>0</v>
      </c>
      <c r="R654" s="74"/>
      <c r="S654" s="74"/>
      <c r="T654" s="62"/>
      <c r="U654" s="62"/>
      <c r="V654" s="76"/>
    </row>
    <row r="655" customHeight="1" spans="1:22">
      <c r="A655" s="74" t="s">
        <v>17730</v>
      </c>
      <c r="B655" s="74" t="s">
        <v>16680</v>
      </c>
      <c r="C655" s="74" t="s">
        <v>17731</v>
      </c>
      <c r="D655" s="74" t="s">
        <v>16973</v>
      </c>
      <c r="E655" s="74"/>
      <c r="F655" s="59">
        <v>30</v>
      </c>
      <c r="G655" s="75">
        <v>2</v>
      </c>
      <c r="H655" s="75">
        <f>SUMIFS(VENTAS[Cantidad],VENTAS[Código del producto Vendido],STOCK[[#This Row],[Code]])</f>
        <v>0</v>
      </c>
      <c r="I655" s="75">
        <f>STOCK[[#This Row],[Entradas]]-STOCK[[#This Row],[Salidas]]</f>
        <v>2</v>
      </c>
      <c r="J655" s="59">
        <f>STOCK[[#This Row],[Precio Final]]*10%</f>
        <v>3</v>
      </c>
      <c r="K655" s="62">
        <v>9</v>
      </c>
      <c r="L655" s="62">
        <v>1.8</v>
      </c>
      <c r="M655" s="62">
        <f>STOCK[[#This Row],[Costo Unitario (USD)]]+STOCK[[#This Row],[Costo Envío (USD)]]+STOCK[[#This Row],[Comisión 10%]]</f>
        <v>13.8</v>
      </c>
      <c r="N655" s="62">
        <f t="shared" si="29"/>
        <v>20.7</v>
      </c>
      <c r="O655" s="62">
        <f t="shared" si="28"/>
        <v>30</v>
      </c>
      <c r="P655" s="62">
        <f>STOCK[[#This Row],[Precio Final]]-STOCK[[#This Row],[Costo total]]</f>
        <v>16.2</v>
      </c>
      <c r="Q655" s="62">
        <f>STOCK[[#This Row],[Ganancia Unitaria]]*STOCK[[#This Row],[Salidas]]</f>
        <v>0</v>
      </c>
      <c r="R655" s="74"/>
      <c r="S655" s="74"/>
      <c r="T655" s="62"/>
      <c r="U655" s="62"/>
      <c r="V655" s="76"/>
    </row>
    <row r="656" customHeight="1" spans="1:22">
      <c r="A656" s="74" t="s">
        <v>17732</v>
      </c>
      <c r="B656" s="74" t="s">
        <v>16522</v>
      </c>
      <c r="C656" s="74" t="s">
        <v>17733</v>
      </c>
      <c r="D656" s="74" t="s">
        <v>16408</v>
      </c>
      <c r="E656" s="74"/>
      <c r="F656" s="59">
        <v>30</v>
      </c>
      <c r="G656" s="75">
        <v>2</v>
      </c>
      <c r="H656" s="75">
        <f>SUMIFS(VENTAS[Cantidad],VENTAS[Código del producto Vendido],STOCK[[#This Row],[Code]])</f>
        <v>1</v>
      </c>
      <c r="I656" s="75">
        <f>STOCK[[#This Row],[Entradas]]-STOCK[[#This Row],[Salidas]]</f>
        <v>1</v>
      </c>
      <c r="J656" s="59">
        <f>STOCK[[#This Row],[Precio Final]]*10%</f>
        <v>3</v>
      </c>
      <c r="K656" s="62">
        <v>9</v>
      </c>
      <c r="L656" s="62">
        <v>1.8</v>
      </c>
      <c r="M656" s="62">
        <f>STOCK[[#This Row],[Costo Unitario (USD)]]+STOCK[[#This Row],[Costo Envío (USD)]]+STOCK[[#This Row],[Comisión 10%]]</f>
        <v>13.8</v>
      </c>
      <c r="N656" s="62">
        <f t="shared" si="29"/>
        <v>20.7</v>
      </c>
      <c r="O656" s="62">
        <f t="shared" si="28"/>
        <v>30</v>
      </c>
      <c r="P656" s="62">
        <f>STOCK[[#This Row],[Precio Final]]-STOCK[[#This Row],[Costo total]]</f>
        <v>16.2</v>
      </c>
      <c r="Q656" s="62">
        <f>STOCK[[#This Row],[Ganancia Unitaria]]*STOCK[[#This Row],[Salidas]]</f>
        <v>16.2</v>
      </c>
      <c r="R656" s="74"/>
      <c r="S656" s="74"/>
      <c r="T656" s="62"/>
      <c r="U656" s="62"/>
      <c r="V656" s="76"/>
    </row>
    <row r="657" customHeight="1" spans="1:22">
      <c r="A657" s="74" t="s">
        <v>17734</v>
      </c>
      <c r="B657" s="74" t="s">
        <v>16687</v>
      </c>
      <c r="C657" s="74" t="s">
        <v>17733</v>
      </c>
      <c r="D657" s="74" t="s">
        <v>16583</v>
      </c>
      <c r="E657" s="74"/>
      <c r="F657" s="59">
        <v>30</v>
      </c>
      <c r="G657" s="75">
        <v>1</v>
      </c>
      <c r="H657" s="75">
        <f>SUMIFS(VENTAS[Cantidad],VENTAS[Código del producto Vendido],STOCK[[#This Row],[Code]])</f>
        <v>0</v>
      </c>
      <c r="I657" s="75"/>
      <c r="J657" s="59">
        <f>STOCK[[#This Row],[Precio Final]]*10%</f>
        <v>3</v>
      </c>
      <c r="K657" s="62">
        <v>9</v>
      </c>
      <c r="L657" s="62">
        <v>1.8</v>
      </c>
      <c r="M657" s="62">
        <f>STOCK[[#This Row],[Costo Unitario (USD)]]+STOCK[[#This Row],[Costo Envío (USD)]]+STOCK[[#This Row],[Comisión 10%]]</f>
        <v>13.8</v>
      </c>
      <c r="N657" s="62">
        <f t="shared" si="29"/>
        <v>20.7</v>
      </c>
      <c r="O657" s="62">
        <f t="shared" si="28"/>
        <v>30</v>
      </c>
      <c r="P657" s="62">
        <f>STOCK[[#This Row],[Precio Final]]-STOCK[[#This Row],[Costo total]]</f>
        <v>16.2</v>
      </c>
      <c r="Q657" s="62">
        <f>STOCK[[#This Row],[Ganancia Unitaria]]*STOCK[[#This Row],[Salidas]]</f>
        <v>0</v>
      </c>
      <c r="R657" s="74"/>
      <c r="S657" s="74"/>
      <c r="T657" s="62"/>
      <c r="U657" s="62"/>
      <c r="V657" s="76"/>
    </row>
    <row r="658" customHeight="1" spans="1:22">
      <c r="A658" s="74" t="s">
        <v>17735</v>
      </c>
      <c r="B658" s="74" t="s">
        <v>16522</v>
      </c>
      <c r="C658" s="74" t="s">
        <v>17233</v>
      </c>
      <c r="D658" s="74" t="s">
        <v>17488</v>
      </c>
      <c r="E658" s="74"/>
      <c r="F658" s="59">
        <v>35</v>
      </c>
      <c r="G658" s="75">
        <v>1</v>
      </c>
      <c r="H658" s="75">
        <f>SUMIFS(VENTAS[Cantidad],VENTAS[Código del producto Vendido],STOCK[[#This Row],[Code]])</f>
        <v>0</v>
      </c>
      <c r="I658" s="75">
        <f>STOCK[[#This Row],[Entradas]]-STOCK[[#This Row],[Salidas]]</f>
        <v>1</v>
      </c>
      <c r="J658" s="59">
        <f>STOCK[[#This Row],[Precio Final]]*10%</f>
        <v>3.5</v>
      </c>
      <c r="K658" s="62">
        <v>9</v>
      </c>
      <c r="L658" s="62">
        <v>0</v>
      </c>
      <c r="M658" s="62">
        <f>STOCK[[#This Row],[Costo Unitario (USD)]]+STOCK[[#This Row],[Costo Envío (USD)]]+STOCK[[#This Row],[Comisión 10%]]</f>
        <v>12.5</v>
      </c>
      <c r="N658" s="62">
        <f t="shared" si="29"/>
        <v>18.75</v>
      </c>
      <c r="O658" s="62">
        <f t="shared" si="28"/>
        <v>35</v>
      </c>
      <c r="P658" s="62">
        <f>STOCK[[#This Row],[Precio Final]]-STOCK[[#This Row],[Costo total]]</f>
        <v>22.5</v>
      </c>
      <c r="Q658" s="62">
        <f>STOCK[[#This Row],[Ganancia Unitaria]]*STOCK[[#This Row],[Salidas]]</f>
        <v>0</v>
      </c>
      <c r="R658" s="74"/>
      <c r="S658" s="74"/>
      <c r="T658" s="62"/>
      <c r="U658" s="62"/>
      <c r="V658" s="76"/>
    </row>
    <row r="659" customHeight="1" spans="1:22">
      <c r="A659" s="74" t="s">
        <v>17736</v>
      </c>
      <c r="B659" s="74" t="s">
        <v>16522</v>
      </c>
      <c r="C659" s="74" t="s">
        <v>17737</v>
      </c>
      <c r="D659" s="74" t="s">
        <v>16404</v>
      </c>
      <c r="E659" s="74"/>
      <c r="F659" s="59">
        <v>25</v>
      </c>
      <c r="G659" s="75">
        <v>2</v>
      </c>
      <c r="H659" s="75">
        <f>SUMIFS(VENTAS[Cantidad],VENTAS[Código del producto Vendido],STOCK[[#This Row],[Code]])</f>
        <v>2</v>
      </c>
      <c r="I659" s="75">
        <f>STOCK[[#This Row],[Entradas]]-STOCK[[#This Row],[Salidas]]</f>
        <v>0</v>
      </c>
      <c r="J659" s="59">
        <f>STOCK[[#This Row],[Precio Final]]*10%</f>
        <v>2.5</v>
      </c>
      <c r="K659" s="62">
        <v>9</v>
      </c>
      <c r="L659" s="62">
        <v>1.8</v>
      </c>
      <c r="M659" s="62">
        <f>STOCK[[#This Row],[Costo Unitario (USD)]]+STOCK[[#This Row],[Costo Envío (USD)]]+STOCK[[#This Row],[Comisión 10%]]</f>
        <v>13.3</v>
      </c>
      <c r="N659" s="62">
        <f t="shared" si="29"/>
        <v>19.95</v>
      </c>
      <c r="O659" s="62">
        <f t="shared" si="28"/>
        <v>25</v>
      </c>
      <c r="P659" s="62">
        <f>STOCK[[#This Row],[Precio Final]]-STOCK[[#This Row],[Costo total]]</f>
        <v>11.7</v>
      </c>
      <c r="Q659" s="62">
        <f>STOCK[[#This Row],[Ganancia Unitaria]]*STOCK[[#This Row],[Salidas]]</f>
        <v>23.4</v>
      </c>
      <c r="R659" s="74"/>
      <c r="S659" s="74"/>
      <c r="T659" s="62"/>
      <c r="U659" s="62"/>
      <c r="V659" s="76"/>
    </row>
    <row r="660" customHeight="1" spans="1:22">
      <c r="A660" s="74" t="s">
        <v>17738</v>
      </c>
      <c r="B660" s="74" t="s">
        <v>16541</v>
      </c>
      <c r="C660" s="74" t="s">
        <v>17739</v>
      </c>
      <c r="D660" s="74" t="s">
        <v>16396</v>
      </c>
      <c r="E660" s="74"/>
      <c r="F660" s="59">
        <v>25</v>
      </c>
      <c r="G660" s="75">
        <v>1</v>
      </c>
      <c r="H660" s="75">
        <f>SUMIFS(VENTAS[Cantidad],VENTAS[Código del producto Vendido],STOCK[[#This Row],[Code]])</f>
        <v>1</v>
      </c>
      <c r="I660" s="75">
        <f>STOCK[[#This Row],[Entradas]]-STOCK[[#This Row],[Salidas]]</f>
        <v>0</v>
      </c>
      <c r="J660" s="59">
        <f>STOCK[[#This Row],[Precio Final]]*10%</f>
        <v>2.5</v>
      </c>
      <c r="K660" s="62">
        <v>9</v>
      </c>
      <c r="L660" s="62">
        <v>1.8</v>
      </c>
      <c r="M660" s="62">
        <f>STOCK[[#This Row],[Costo Unitario (USD)]]+STOCK[[#This Row],[Costo Envío (USD)]]+STOCK[[#This Row],[Comisión 10%]]</f>
        <v>13.3</v>
      </c>
      <c r="N660" s="62">
        <f t="shared" si="29"/>
        <v>19.95</v>
      </c>
      <c r="O660" s="62">
        <f t="shared" si="28"/>
        <v>25</v>
      </c>
      <c r="P660" s="62">
        <f>STOCK[[#This Row],[Precio Final]]-STOCK[[#This Row],[Costo total]]</f>
        <v>11.7</v>
      </c>
      <c r="Q660" s="62">
        <f>STOCK[[#This Row],[Ganancia Unitaria]]*STOCK[[#This Row],[Salidas]]</f>
        <v>11.7</v>
      </c>
      <c r="R660" s="74"/>
      <c r="S660" s="74"/>
      <c r="T660" s="62"/>
      <c r="U660" s="62"/>
      <c r="V660" s="76"/>
    </row>
    <row r="661" customHeight="1" spans="1:22">
      <c r="A661" s="74" t="s">
        <v>17740</v>
      </c>
      <c r="B661" s="74" t="s">
        <v>16498</v>
      </c>
      <c r="C661" s="74"/>
      <c r="D661" s="74"/>
      <c r="E661" s="74"/>
      <c r="G661" s="75"/>
      <c r="H661" s="75">
        <f>SUMIFS(VENTAS[Cantidad],VENTAS[Código del producto Vendido],STOCK[[#This Row],[Code]])</f>
        <v>1</v>
      </c>
      <c r="I661" s="75"/>
      <c r="J661" s="59">
        <f>STOCK[[#This Row],[Precio Final]]*10%</f>
        <v>0</v>
      </c>
      <c r="K661" s="62">
        <v>9</v>
      </c>
      <c r="L661" s="62">
        <v>0</v>
      </c>
      <c r="M661" s="62">
        <f>STOCK[[#This Row],[Costo Unitario (USD)]]+STOCK[[#This Row],[Costo Envío (USD)]]+STOCK[[#This Row],[Comisión 10%]]</f>
        <v>9</v>
      </c>
      <c r="N661" s="62">
        <f t="shared" si="29"/>
        <v>13.5</v>
      </c>
      <c r="O661" s="62"/>
      <c r="P661" s="62">
        <f>STOCK[[#This Row],[Precio Final]]-STOCK[[#This Row],[Costo total]]</f>
        <v>-9</v>
      </c>
      <c r="Q661" s="62">
        <f>STOCK[[#This Row],[Ganancia Unitaria]]*STOCK[[#This Row],[Salidas]]</f>
        <v>-9</v>
      </c>
      <c r="R661" s="74"/>
      <c r="S661" s="74"/>
      <c r="T661" s="62"/>
      <c r="U661" s="62"/>
      <c r="V661" s="76"/>
    </row>
    <row r="662" customHeight="1" spans="1:22">
      <c r="A662" s="74" t="s">
        <v>17741</v>
      </c>
      <c r="B662" s="74" t="s">
        <v>16687</v>
      </c>
      <c r="C662" s="74" t="s">
        <v>17737</v>
      </c>
      <c r="D662" s="74" t="s">
        <v>16583</v>
      </c>
      <c r="E662" s="74"/>
      <c r="F662" s="59">
        <v>25</v>
      </c>
      <c r="G662" s="75">
        <v>1</v>
      </c>
      <c r="H662" s="75">
        <f>SUMIFS(VENTAS[Cantidad],VENTAS[Código del producto Vendido],STOCK[[#This Row],[Code]])</f>
        <v>0</v>
      </c>
      <c r="I662" s="75">
        <f>STOCK[[#This Row],[Entradas]]-STOCK[[#This Row],[Salidas]]</f>
        <v>1</v>
      </c>
      <c r="J662" s="59">
        <f>STOCK[[#This Row],[Precio Final]]*10%</f>
        <v>2.5</v>
      </c>
      <c r="K662" s="62">
        <v>9</v>
      </c>
      <c r="L662" s="62">
        <v>1.8</v>
      </c>
      <c r="M662" s="62">
        <f>STOCK[[#This Row],[Costo Unitario (USD)]]+STOCK[[#This Row],[Costo Envío (USD)]]+STOCK[[#This Row],[Comisión 10%]]</f>
        <v>13.3</v>
      </c>
      <c r="N662" s="62">
        <f t="shared" si="29"/>
        <v>19.95</v>
      </c>
      <c r="O662" s="62">
        <f t="shared" ref="O662:O668" si="30">F662</f>
        <v>25</v>
      </c>
      <c r="P662" s="62">
        <f>STOCK[[#This Row],[Precio Final]]-STOCK[[#This Row],[Costo total]]</f>
        <v>11.7</v>
      </c>
      <c r="Q662" s="62">
        <f>STOCK[[#This Row],[Ganancia Unitaria]]*STOCK[[#This Row],[Salidas]]</f>
        <v>0</v>
      </c>
      <c r="R662" s="74"/>
      <c r="S662" s="74"/>
      <c r="T662" s="62"/>
      <c r="U662" s="62"/>
      <c r="V662" s="76"/>
    </row>
    <row r="663" customHeight="1" spans="1:22">
      <c r="A663" s="74" t="s">
        <v>17742</v>
      </c>
      <c r="B663" s="74" t="s">
        <v>16687</v>
      </c>
      <c r="C663" s="74" t="s">
        <v>17743</v>
      </c>
      <c r="D663" s="74" t="s">
        <v>17744</v>
      </c>
      <c r="E663" s="74"/>
      <c r="F663" s="59">
        <v>35</v>
      </c>
      <c r="G663" s="75">
        <v>1</v>
      </c>
      <c r="H663" s="75">
        <f>SUMIFS(VENTAS[Cantidad],VENTAS[Código del producto Vendido],STOCK[[#This Row],[Code]])</f>
        <v>0</v>
      </c>
      <c r="I663" s="75">
        <f>STOCK[[#This Row],[Entradas]]-STOCK[[#This Row],[Salidas]]</f>
        <v>1</v>
      </c>
      <c r="J663" s="59">
        <f>STOCK[[#This Row],[Precio Final]]*10%</f>
        <v>3.5</v>
      </c>
      <c r="K663" s="62">
        <v>9</v>
      </c>
      <c r="L663" s="62">
        <v>1.8</v>
      </c>
      <c r="M663" s="62">
        <f>STOCK[[#This Row],[Costo Unitario (USD)]]+STOCK[[#This Row],[Costo Envío (USD)]]+STOCK[[#This Row],[Comisión 10%]]</f>
        <v>14.3</v>
      </c>
      <c r="N663" s="62">
        <f t="shared" si="29"/>
        <v>21.45</v>
      </c>
      <c r="O663" s="62">
        <f t="shared" si="30"/>
        <v>35</v>
      </c>
      <c r="P663" s="62">
        <f>STOCK[[#This Row],[Precio Final]]-STOCK[[#This Row],[Costo total]]</f>
        <v>20.7</v>
      </c>
      <c r="Q663" s="62">
        <f>STOCK[[#This Row],[Ganancia Unitaria]]*STOCK[[#This Row],[Salidas]]</f>
        <v>0</v>
      </c>
      <c r="R663" s="74"/>
      <c r="S663" s="74"/>
      <c r="T663" s="62"/>
      <c r="U663" s="62"/>
      <c r="V663" s="76"/>
    </row>
    <row r="664" customHeight="1" spans="1:22">
      <c r="A664" s="74" t="s">
        <v>17745</v>
      </c>
      <c r="B664" s="74" t="s">
        <v>16960</v>
      </c>
      <c r="C664" s="74" t="s">
        <v>17746</v>
      </c>
      <c r="D664" s="74" t="s">
        <v>16583</v>
      </c>
      <c r="E664" s="74"/>
      <c r="F664" s="59">
        <v>35</v>
      </c>
      <c r="G664" s="75">
        <v>1</v>
      </c>
      <c r="H664" s="75">
        <f>SUMIFS(VENTAS[Cantidad],VENTAS[Código del producto Vendido],STOCK[[#This Row],[Code]])</f>
        <v>0</v>
      </c>
      <c r="I664" s="75">
        <f>STOCK[[#This Row],[Entradas]]-STOCK[[#This Row],[Salidas]]</f>
        <v>1</v>
      </c>
      <c r="J664" s="59">
        <f>STOCK[[#This Row],[Precio Final]]*10%</f>
        <v>3.5</v>
      </c>
      <c r="K664" s="62">
        <v>9</v>
      </c>
      <c r="L664" s="62">
        <v>1.8</v>
      </c>
      <c r="M664" s="62">
        <f>STOCK[[#This Row],[Costo Unitario (USD)]]+STOCK[[#This Row],[Costo Envío (USD)]]+STOCK[[#This Row],[Comisión 10%]]</f>
        <v>14.3</v>
      </c>
      <c r="N664" s="62">
        <f t="shared" si="29"/>
        <v>21.45</v>
      </c>
      <c r="O664" s="62">
        <f t="shared" si="30"/>
        <v>35</v>
      </c>
      <c r="P664" s="62">
        <f>STOCK[[#This Row],[Precio Final]]-STOCK[[#This Row],[Costo total]]</f>
        <v>20.7</v>
      </c>
      <c r="Q664" s="62">
        <f>STOCK[[#This Row],[Ganancia Unitaria]]*STOCK[[#This Row],[Salidas]]</f>
        <v>0</v>
      </c>
      <c r="R664" s="74"/>
      <c r="S664" s="74"/>
      <c r="T664" s="62"/>
      <c r="U664" s="62"/>
      <c r="V664" s="76"/>
    </row>
    <row r="665" customHeight="1" spans="1:22">
      <c r="A665" s="74" t="s">
        <v>17747</v>
      </c>
      <c r="B665" s="74" t="s">
        <v>16541</v>
      </c>
      <c r="C665" s="74" t="s">
        <v>17611</v>
      </c>
      <c r="D665" s="74" t="s">
        <v>16475</v>
      </c>
      <c r="E665" s="74"/>
      <c r="F665" s="59">
        <v>35</v>
      </c>
      <c r="G665" s="75">
        <v>1</v>
      </c>
      <c r="H665" s="75">
        <f>SUMIFS(VENTAS[Cantidad],VENTAS[Código del producto Vendido],STOCK[[#This Row],[Code]])</f>
        <v>0</v>
      </c>
      <c r="I665" s="75">
        <f>STOCK[[#This Row],[Entradas]]-STOCK[[#This Row],[Salidas]]</f>
        <v>1</v>
      </c>
      <c r="J665" s="59">
        <f>STOCK[[#This Row],[Precio Final]]*10%</f>
        <v>3.5</v>
      </c>
      <c r="K665" s="62">
        <v>9</v>
      </c>
      <c r="L665" s="62">
        <v>1.8</v>
      </c>
      <c r="M665" s="62">
        <f>STOCK[[#This Row],[Costo Unitario (USD)]]+STOCK[[#This Row],[Costo Envío (USD)]]+STOCK[[#This Row],[Comisión 10%]]</f>
        <v>14.3</v>
      </c>
      <c r="N665" s="62">
        <f t="shared" si="29"/>
        <v>21.45</v>
      </c>
      <c r="O665" s="62">
        <f t="shared" si="30"/>
        <v>35</v>
      </c>
      <c r="P665" s="62">
        <f>STOCK[[#This Row],[Precio Final]]-STOCK[[#This Row],[Costo total]]</f>
        <v>20.7</v>
      </c>
      <c r="Q665" s="62">
        <f>STOCK[[#This Row],[Ganancia Unitaria]]*STOCK[[#This Row],[Salidas]]</f>
        <v>0</v>
      </c>
      <c r="R665" s="74"/>
      <c r="S665" s="74"/>
      <c r="T665" s="62"/>
      <c r="U665" s="62"/>
      <c r="V665" s="76"/>
    </row>
    <row r="666" customHeight="1" spans="1:22">
      <c r="A666" s="74" t="s">
        <v>17748</v>
      </c>
      <c r="B666" s="74" t="s">
        <v>16541</v>
      </c>
      <c r="C666" s="74" t="s">
        <v>17749</v>
      </c>
      <c r="D666" s="74" t="s">
        <v>16396</v>
      </c>
      <c r="E666" s="74"/>
      <c r="F666" s="59">
        <v>30</v>
      </c>
      <c r="G666" s="75">
        <v>1</v>
      </c>
      <c r="H666" s="75">
        <f>SUMIFS(VENTAS[Cantidad],VENTAS[Código del producto Vendido],STOCK[[#This Row],[Code]])</f>
        <v>1</v>
      </c>
      <c r="I666" s="75">
        <f>STOCK[[#This Row],[Entradas]]-STOCK[[#This Row],[Salidas]]</f>
        <v>0</v>
      </c>
      <c r="J666" s="59">
        <f>STOCK[[#This Row],[Precio Final]]*10%</f>
        <v>3</v>
      </c>
      <c r="K666" s="62">
        <v>9</v>
      </c>
      <c r="L666" s="62">
        <v>1.8</v>
      </c>
      <c r="M666" s="62">
        <f>STOCK[[#This Row],[Costo Unitario (USD)]]+STOCK[[#This Row],[Costo Envío (USD)]]+STOCK[[#This Row],[Comisión 10%]]</f>
        <v>13.8</v>
      </c>
      <c r="N666" s="62">
        <f t="shared" si="29"/>
        <v>20.7</v>
      </c>
      <c r="O666" s="62">
        <f t="shared" si="30"/>
        <v>30</v>
      </c>
      <c r="P666" s="62">
        <f>STOCK[[#This Row],[Precio Final]]-STOCK[[#This Row],[Costo total]]</f>
        <v>16.2</v>
      </c>
      <c r="Q666" s="62">
        <f>STOCK[[#This Row],[Ganancia Unitaria]]*STOCK[[#This Row],[Salidas]]</f>
        <v>16.2</v>
      </c>
      <c r="R666" s="74"/>
      <c r="S666" s="74"/>
      <c r="T666" s="62"/>
      <c r="U666" s="62"/>
      <c r="V666" s="76"/>
    </row>
    <row r="667" customHeight="1" spans="1:22">
      <c r="A667" s="74" t="s">
        <v>17750</v>
      </c>
      <c r="B667" s="74" t="s">
        <v>16522</v>
      </c>
      <c r="C667" s="74" t="s">
        <v>17751</v>
      </c>
      <c r="D667" s="74" t="s">
        <v>17221</v>
      </c>
      <c r="E667" s="74"/>
      <c r="F667" s="59">
        <v>35</v>
      </c>
      <c r="G667" s="75">
        <v>1</v>
      </c>
      <c r="H667" s="75">
        <f>SUMIFS(VENTAS[Cantidad],VENTAS[Código del producto Vendido],STOCK[[#This Row],[Code]])</f>
        <v>1</v>
      </c>
      <c r="I667" s="75">
        <f>STOCK[[#This Row],[Entradas]]-STOCK[[#This Row],[Salidas]]</f>
        <v>0</v>
      </c>
      <c r="J667" s="59">
        <f>STOCK[[#This Row],[Precio Final]]*10%</f>
        <v>3.5</v>
      </c>
      <c r="K667" s="62">
        <v>9</v>
      </c>
      <c r="L667" s="62">
        <v>1.8</v>
      </c>
      <c r="M667" s="62">
        <f>STOCK[[#This Row],[Costo Unitario (USD)]]+STOCK[[#This Row],[Costo Envío (USD)]]+STOCK[[#This Row],[Comisión 10%]]</f>
        <v>14.3</v>
      </c>
      <c r="N667" s="62">
        <f t="shared" si="29"/>
        <v>21.45</v>
      </c>
      <c r="O667" s="62">
        <f t="shared" si="30"/>
        <v>35</v>
      </c>
      <c r="P667" s="62">
        <f>STOCK[[#This Row],[Precio Final]]-STOCK[[#This Row],[Costo total]]</f>
        <v>20.7</v>
      </c>
      <c r="Q667" s="62">
        <f>STOCK[[#This Row],[Ganancia Unitaria]]*STOCK[[#This Row],[Salidas]]</f>
        <v>20.7</v>
      </c>
      <c r="R667" s="74"/>
      <c r="S667" s="74"/>
      <c r="T667" s="62"/>
      <c r="U667" s="62"/>
      <c r="V667" s="76"/>
    </row>
    <row r="668" customHeight="1" spans="1:22">
      <c r="A668" s="74" t="s">
        <v>17752</v>
      </c>
      <c r="B668" s="74" t="s">
        <v>16687</v>
      </c>
      <c r="C668" s="74" t="s">
        <v>17181</v>
      </c>
      <c r="D668" s="74" t="s">
        <v>17753</v>
      </c>
      <c r="E668" s="74"/>
      <c r="F668" s="59">
        <v>35</v>
      </c>
      <c r="G668" s="75">
        <v>1</v>
      </c>
      <c r="H668" s="75">
        <f>SUMIFS(VENTAS[Cantidad],VENTAS[Código del producto Vendido],STOCK[[#This Row],[Code]])</f>
        <v>0</v>
      </c>
      <c r="I668" s="75">
        <f>STOCK[[#This Row],[Entradas]]-STOCK[[#This Row],[Salidas]]</f>
        <v>1</v>
      </c>
      <c r="J668" s="59">
        <f>STOCK[[#This Row],[Precio Final]]*10%</f>
        <v>3.5</v>
      </c>
      <c r="K668" s="62">
        <v>9</v>
      </c>
      <c r="L668" s="62">
        <v>1.8</v>
      </c>
      <c r="M668" s="62">
        <f>STOCK[[#This Row],[Costo Unitario (USD)]]+STOCK[[#This Row],[Costo Envío (USD)]]+STOCK[[#This Row],[Comisión 10%]]</f>
        <v>14.3</v>
      </c>
      <c r="N668" s="62">
        <f t="shared" si="29"/>
        <v>21.45</v>
      </c>
      <c r="O668" s="62">
        <f t="shared" si="30"/>
        <v>35</v>
      </c>
      <c r="P668" s="62">
        <f>STOCK[[#This Row],[Precio Final]]-STOCK[[#This Row],[Costo total]]</f>
        <v>20.7</v>
      </c>
      <c r="Q668" s="62">
        <f>STOCK[[#This Row],[Ganancia Unitaria]]*STOCK[[#This Row],[Salidas]]</f>
        <v>0</v>
      </c>
      <c r="R668" s="74"/>
      <c r="S668" s="74"/>
      <c r="T668" s="62"/>
      <c r="U668" s="62"/>
      <c r="V668" s="76"/>
    </row>
    <row r="669" customHeight="1" spans="1:22">
      <c r="A669" s="74" t="s">
        <v>17754</v>
      </c>
      <c r="B669" s="74" t="s">
        <v>16498</v>
      </c>
      <c r="C669" s="74" t="s">
        <v>17638</v>
      </c>
      <c r="D669" s="74" t="s">
        <v>16693</v>
      </c>
      <c r="E669" s="74"/>
      <c r="F669" s="59">
        <v>35</v>
      </c>
      <c r="G669" s="75">
        <v>1</v>
      </c>
      <c r="H669" s="75">
        <f>SUMIFS(VENTAS[Cantidad],VENTAS[Código del producto Vendido],STOCK[[#This Row],[Code]])</f>
        <v>0</v>
      </c>
      <c r="I669" s="75">
        <f>STOCK[[#This Row],[Entradas]]-STOCK[[#This Row],[Salidas]]</f>
        <v>1</v>
      </c>
      <c r="J669" s="59">
        <f>STOCK[[#This Row],[Precio Final]]*10%</f>
        <v>0</v>
      </c>
      <c r="L669" s="62"/>
      <c r="M669" s="62">
        <f>STOCK[[#This Row],[Costo Unitario (USD)]]+STOCK[[#This Row],[Costo Envío (USD)]]+STOCK[[#This Row],[Comisión 10%]]</f>
        <v>0</v>
      </c>
      <c r="N669" s="62">
        <f t="shared" si="29"/>
        <v>0</v>
      </c>
      <c r="O669" s="62"/>
      <c r="P669" s="62">
        <f>STOCK[[#This Row],[Precio Final]]-STOCK[[#This Row],[Costo total]]</f>
        <v>0</v>
      </c>
      <c r="Q669" s="62">
        <f>STOCK[[#This Row],[Ganancia Unitaria]]*STOCK[[#This Row],[Salidas]]</f>
        <v>0</v>
      </c>
      <c r="R669" s="74"/>
      <c r="S669" s="74"/>
      <c r="T669" s="62"/>
      <c r="U669" s="62"/>
      <c r="V669" s="76"/>
    </row>
    <row r="670" customHeight="1" spans="1:22">
      <c r="A670" s="74" t="s">
        <v>17755</v>
      </c>
      <c r="B670" s="74" t="s">
        <v>16498</v>
      </c>
      <c r="C670" s="74" t="s">
        <v>17756</v>
      </c>
      <c r="D670" s="74" t="s">
        <v>16475</v>
      </c>
      <c r="E670" s="74"/>
      <c r="F670" s="59">
        <v>35</v>
      </c>
      <c r="G670" s="75">
        <v>1</v>
      </c>
      <c r="H670" s="75">
        <f>SUMIFS(VENTAS[Cantidad],VENTAS[Código del producto Vendido],STOCK[[#This Row],[Code]])</f>
        <v>0</v>
      </c>
      <c r="I670" s="75">
        <f>STOCK[[#This Row],[Entradas]]-STOCK[[#This Row],[Salidas]]</f>
        <v>1</v>
      </c>
      <c r="J670" s="59">
        <f>STOCK[[#This Row],[Precio Final]]*10%</f>
        <v>3.5</v>
      </c>
      <c r="K670" s="62">
        <v>9</v>
      </c>
      <c r="L670" s="62">
        <v>1.8</v>
      </c>
      <c r="M670" s="62">
        <f>STOCK[[#This Row],[Costo Unitario (USD)]]+STOCK[[#This Row],[Costo Envío (USD)]]+STOCK[[#This Row],[Comisión 10%]]</f>
        <v>14.3</v>
      </c>
      <c r="N670" s="62">
        <f t="shared" si="29"/>
        <v>21.45</v>
      </c>
      <c r="O670" s="62">
        <f t="shared" ref="O670:O733" si="31">F670</f>
        <v>35</v>
      </c>
      <c r="P670" s="62">
        <f>STOCK[[#This Row],[Precio Final]]-STOCK[[#This Row],[Costo total]]</f>
        <v>20.7</v>
      </c>
      <c r="Q670" s="62">
        <f>STOCK[[#This Row],[Ganancia Unitaria]]*STOCK[[#This Row],[Salidas]]</f>
        <v>0</v>
      </c>
      <c r="R670" s="74"/>
      <c r="S670" s="74"/>
      <c r="T670" s="62"/>
      <c r="U670" s="62"/>
      <c r="V670" s="76"/>
    </row>
    <row r="671" customHeight="1" spans="1:22">
      <c r="A671" s="74" t="s">
        <v>17757</v>
      </c>
      <c r="B671" s="74" t="s">
        <v>16498</v>
      </c>
      <c r="C671" s="74" t="s">
        <v>17758</v>
      </c>
      <c r="D671" s="74" t="s">
        <v>16475</v>
      </c>
      <c r="E671" s="74"/>
      <c r="F671" s="59">
        <v>35</v>
      </c>
      <c r="G671" s="75">
        <v>1</v>
      </c>
      <c r="H671" s="75">
        <f>SUMIFS(VENTAS[Cantidad],VENTAS[Código del producto Vendido],STOCK[[#This Row],[Code]])</f>
        <v>0</v>
      </c>
      <c r="I671" s="75">
        <f>STOCK[[#This Row],[Entradas]]-STOCK[[#This Row],[Salidas]]</f>
        <v>1</v>
      </c>
      <c r="J671" s="59">
        <f>STOCK[[#This Row],[Precio Final]]*10%</f>
        <v>3.5</v>
      </c>
      <c r="K671" s="62">
        <v>9</v>
      </c>
      <c r="L671" s="62">
        <v>1.8</v>
      </c>
      <c r="M671" s="62">
        <f>STOCK[[#This Row],[Costo Unitario (USD)]]+STOCK[[#This Row],[Costo Envío (USD)]]+STOCK[[#This Row],[Comisión 10%]]</f>
        <v>14.3</v>
      </c>
      <c r="N671" s="62">
        <f t="shared" si="29"/>
        <v>21.45</v>
      </c>
      <c r="O671" s="62">
        <f t="shared" si="31"/>
        <v>35</v>
      </c>
      <c r="P671" s="62">
        <f>STOCK[[#This Row],[Precio Final]]-STOCK[[#This Row],[Costo total]]</f>
        <v>20.7</v>
      </c>
      <c r="Q671" s="62">
        <f>STOCK[[#This Row],[Ganancia Unitaria]]*STOCK[[#This Row],[Salidas]]</f>
        <v>0</v>
      </c>
      <c r="R671" s="74"/>
      <c r="S671" s="74"/>
      <c r="T671" s="62"/>
      <c r="U671" s="62"/>
      <c r="V671" s="76"/>
    </row>
    <row r="672" customHeight="1" spans="1:22">
      <c r="A672" s="74" t="s">
        <v>17759</v>
      </c>
      <c r="B672" s="74" t="s">
        <v>16541</v>
      </c>
      <c r="C672" s="74" t="s">
        <v>17760</v>
      </c>
      <c r="D672" s="74" t="s">
        <v>16435</v>
      </c>
      <c r="E672" s="74"/>
      <c r="F672" s="59">
        <v>30</v>
      </c>
      <c r="G672" s="75">
        <v>1</v>
      </c>
      <c r="H672" s="75">
        <f>SUMIFS(VENTAS[Cantidad],VENTAS[Código del producto Vendido],STOCK[[#This Row],[Code]])</f>
        <v>1</v>
      </c>
      <c r="I672" s="75">
        <f>STOCK[[#This Row],[Entradas]]-STOCK[[#This Row],[Salidas]]</f>
        <v>0</v>
      </c>
      <c r="J672" s="59">
        <f>STOCK[[#This Row],[Precio Final]]*10%</f>
        <v>3</v>
      </c>
      <c r="K672" s="62">
        <v>9</v>
      </c>
      <c r="L672" s="62">
        <v>1.8</v>
      </c>
      <c r="M672" s="62">
        <f>STOCK[[#This Row],[Costo Unitario (USD)]]+STOCK[[#This Row],[Costo Envío (USD)]]+STOCK[[#This Row],[Comisión 10%]]</f>
        <v>13.8</v>
      </c>
      <c r="N672" s="62">
        <f t="shared" si="29"/>
        <v>20.7</v>
      </c>
      <c r="O672" s="62">
        <f t="shared" si="31"/>
        <v>30</v>
      </c>
      <c r="P672" s="62">
        <f>STOCK[[#This Row],[Precio Final]]-STOCK[[#This Row],[Costo total]]</f>
        <v>16.2</v>
      </c>
      <c r="Q672" s="62">
        <f>STOCK[[#This Row],[Ganancia Unitaria]]*STOCK[[#This Row],[Salidas]]</f>
        <v>16.2</v>
      </c>
      <c r="R672" s="74"/>
      <c r="S672" s="74"/>
      <c r="T672" s="62"/>
      <c r="U672" s="62"/>
      <c r="V672" s="76"/>
    </row>
    <row r="673" customHeight="1" spans="1:22">
      <c r="A673" s="74" t="s">
        <v>17761</v>
      </c>
      <c r="B673" s="74" t="s">
        <v>16960</v>
      </c>
      <c r="C673" s="74" t="s">
        <v>17762</v>
      </c>
      <c r="D673" s="74" t="s">
        <v>16583</v>
      </c>
      <c r="E673" s="74"/>
      <c r="F673" s="59">
        <v>40</v>
      </c>
      <c r="G673" s="75">
        <v>1</v>
      </c>
      <c r="H673" s="75">
        <f>SUMIFS(VENTAS[Cantidad],VENTAS[Código del producto Vendido],STOCK[[#This Row],[Code]])</f>
        <v>0</v>
      </c>
      <c r="I673" s="75">
        <f>STOCK[[#This Row],[Entradas]]-STOCK[[#This Row],[Salidas]]</f>
        <v>1</v>
      </c>
      <c r="J673" s="59">
        <f>STOCK[[#This Row],[Precio Final]]*10%</f>
        <v>4</v>
      </c>
      <c r="K673" s="62">
        <v>9</v>
      </c>
      <c r="L673" s="62">
        <v>1.8</v>
      </c>
      <c r="M673" s="62">
        <f>STOCK[[#This Row],[Costo Unitario (USD)]]+STOCK[[#This Row],[Costo Envío (USD)]]+STOCK[[#This Row],[Comisión 10%]]</f>
        <v>14.8</v>
      </c>
      <c r="N673" s="62">
        <f t="shared" si="29"/>
        <v>22.2</v>
      </c>
      <c r="O673" s="62">
        <f t="shared" si="31"/>
        <v>40</v>
      </c>
      <c r="P673" s="62">
        <f>STOCK[[#This Row],[Precio Final]]-STOCK[[#This Row],[Costo total]]</f>
        <v>25.2</v>
      </c>
      <c r="Q673" s="62">
        <f>STOCK[[#This Row],[Ganancia Unitaria]]*STOCK[[#This Row],[Salidas]]</f>
        <v>0</v>
      </c>
      <c r="R673" s="74"/>
      <c r="S673" s="74"/>
      <c r="T673" s="62"/>
      <c r="U673" s="62"/>
      <c r="V673" s="76"/>
    </row>
    <row r="674" customHeight="1" spans="1:22">
      <c r="A674" s="74" t="s">
        <v>17763</v>
      </c>
      <c r="B674" s="74" t="s">
        <v>16687</v>
      </c>
      <c r="C674" s="74" t="s">
        <v>17764</v>
      </c>
      <c r="D674" s="74" t="s">
        <v>16583</v>
      </c>
      <c r="E674" s="74"/>
      <c r="F674" s="59">
        <v>35</v>
      </c>
      <c r="G674" s="75">
        <v>1</v>
      </c>
      <c r="H674" s="75">
        <f>SUMIFS(VENTAS[Cantidad],VENTAS[Código del producto Vendido],STOCK[[#This Row],[Code]])</f>
        <v>0</v>
      </c>
      <c r="I674" s="75">
        <f>STOCK[[#This Row],[Entradas]]-STOCK[[#This Row],[Salidas]]</f>
        <v>1</v>
      </c>
      <c r="J674" s="59">
        <f>STOCK[[#This Row],[Precio Final]]*10%</f>
        <v>3.5</v>
      </c>
      <c r="K674" s="62">
        <v>9</v>
      </c>
      <c r="L674" s="62"/>
      <c r="M674" s="62">
        <f>STOCK[[#This Row],[Costo Unitario (USD)]]+STOCK[[#This Row],[Costo Envío (USD)]]+STOCK[[#This Row],[Comisión 10%]]</f>
        <v>12.5</v>
      </c>
      <c r="N674" s="62">
        <f t="shared" si="29"/>
        <v>18.75</v>
      </c>
      <c r="O674" s="62">
        <f t="shared" si="31"/>
        <v>35</v>
      </c>
      <c r="P674" s="62">
        <f>STOCK[[#This Row],[Precio Final]]-STOCK[[#This Row],[Costo total]]</f>
        <v>22.5</v>
      </c>
      <c r="Q674" s="62">
        <f>STOCK[[#This Row],[Ganancia Unitaria]]*STOCK[[#This Row],[Salidas]]</f>
        <v>0</v>
      </c>
      <c r="R674" s="74"/>
      <c r="S674" s="74"/>
      <c r="T674" s="62"/>
      <c r="U674" s="62"/>
      <c r="V674" s="76"/>
    </row>
    <row r="675" customHeight="1" spans="1:22">
      <c r="A675" s="74" t="s">
        <v>17765</v>
      </c>
      <c r="B675" s="74" t="s">
        <v>16522</v>
      </c>
      <c r="C675" s="74" t="s">
        <v>17733</v>
      </c>
      <c r="D675" s="74" t="s">
        <v>16404</v>
      </c>
      <c r="E675" s="74"/>
      <c r="F675" s="59">
        <v>30</v>
      </c>
      <c r="G675" s="75">
        <v>3</v>
      </c>
      <c r="H675" s="75">
        <f>SUMIFS(VENTAS[Cantidad],VENTAS[Código del producto Vendido],STOCK[[#This Row],[Code]])</f>
        <v>1</v>
      </c>
      <c r="I675" s="75">
        <f>STOCK[[#This Row],[Entradas]]-STOCK[[#This Row],[Salidas]]</f>
        <v>2</v>
      </c>
      <c r="J675" s="59">
        <f>STOCK[[#This Row],[Precio Final]]*10%</f>
        <v>3</v>
      </c>
      <c r="K675" s="62">
        <v>9</v>
      </c>
      <c r="L675" s="62">
        <v>1.8</v>
      </c>
      <c r="M675" s="62">
        <f>STOCK[[#This Row],[Costo Unitario (USD)]]+STOCK[[#This Row],[Costo Envío (USD)]]+STOCK[[#This Row],[Comisión 10%]]</f>
        <v>13.8</v>
      </c>
      <c r="N675" s="62">
        <f t="shared" si="29"/>
        <v>20.7</v>
      </c>
      <c r="O675" s="62">
        <f t="shared" si="31"/>
        <v>30</v>
      </c>
      <c r="P675" s="62">
        <f>STOCK[[#This Row],[Precio Final]]-STOCK[[#This Row],[Costo total]]</f>
        <v>16.2</v>
      </c>
      <c r="Q675" s="62">
        <f>STOCK[[#This Row],[Ganancia Unitaria]]*STOCK[[#This Row],[Salidas]]</f>
        <v>16.2</v>
      </c>
      <c r="R675" s="74"/>
      <c r="S675" s="74"/>
      <c r="T675" s="62"/>
      <c r="U675" s="62"/>
      <c r="V675" s="76"/>
    </row>
    <row r="676" customHeight="1" spans="1:22">
      <c r="A676" s="74" t="s">
        <v>17766</v>
      </c>
      <c r="B676" s="74" t="s">
        <v>16541</v>
      </c>
      <c r="C676" s="74" t="s">
        <v>17733</v>
      </c>
      <c r="D676" s="74" t="s">
        <v>16475</v>
      </c>
      <c r="E676" s="74"/>
      <c r="F676" s="59">
        <v>30</v>
      </c>
      <c r="G676" s="75">
        <v>2</v>
      </c>
      <c r="H676" s="75">
        <f>SUMIFS(VENTAS[Cantidad],VENTAS[Código del producto Vendido],STOCK[[#This Row],[Code]])</f>
        <v>0</v>
      </c>
      <c r="I676" s="75">
        <f>STOCK[[#This Row],[Entradas]]-STOCK[[#This Row],[Salidas]]</f>
        <v>2</v>
      </c>
      <c r="J676" s="59">
        <f>STOCK[[#This Row],[Precio Final]]*10%</f>
        <v>3</v>
      </c>
      <c r="K676" s="62">
        <v>9</v>
      </c>
      <c r="L676" s="62">
        <v>1.8</v>
      </c>
      <c r="M676" s="62">
        <f>STOCK[[#This Row],[Costo Unitario (USD)]]+STOCK[[#This Row],[Costo Envío (USD)]]+STOCK[[#This Row],[Comisión 10%]]</f>
        <v>13.8</v>
      </c>
      <c r="N676" s="62">
        <f t="shared" si="29"/>
        <v>20.7</v>
      </c>
      <c r="O676" s="62">
        <f t="shared" si="31"/>
        <v>30</v>
      </c>
      <c r="P676" s="62">
        <f>STOCK[[#This Row],[Precio Final]]-STOCK[[#This Row],[Costo total]]</f>
        <v>16.2</v>
      </c>
      <c r="Q676" s="62">
        <f>STOCK[[#This Row],[Ganancia Unitaria]]*STOCK[[#This Row],[Salidas]]</f>
        <v>0</v>
      </c>
      <c r="R676" s="74"/>
      <c r="S676" s="74"/>
      <c r="T676" s="62"/>
      <c r="U676" s="62"/>
      <c r="V676" s="76"/>
    </row>
    <row r="677" customHeight="1" spans="1:22">
      <c r="A677" s="74" t="s">
        <v>17767</v>
      </c>
      <c r="B677" s="74" t="s">
        <v>16541</v>
      </c>
      <c r="C677" s="74" t="s">
        <v>17768</v>
      </c>
      <c r="D677" s="74" t="s">
        <v>16928</v>
      </c>
      <c r="E677" s="74"/>
      <c r="F677" s="59">
        <v>35</v>
      </c>
      <c r="G677" s="75">
        <v>1</v>
      </c>
      <c r="H677" s="75">
        <f>SUMIFS(VENTAS[Cantidad],VENTAS[Código del producto Vendido],STOCK[[#This Row],[Code]])</f>
        <v>1</v>
      </c>
      <c r="I677" s="75">
        <f>STOCK[[#This Row],[Entradas]]-STOCK[[#This Row],[Salidas]]</f>
        <v>0</v>
      </c>
      <c r="J677" s="59">
        <f>STOCK[[#This Row],[Precio Final]]*10%</f>
        <v>3.5</v>
      </c>
      <c r="K677" s="62">
        <v>9</v>
      </c>
      <c r="L677" s="62">
        <v>1.8</v>
      </c>
      <c r="M677" s="62">
        <f>STOCK[[#This Row],[Costo Unitario (USD)]]+STOCK[[#This Row],[Costo Envío (USD)]]+STOCK[[#This Row],[Comisión 10%]]</f>
        <v>14.3</v>
      </c>
      <c r="N677" s="62">
        <f t="shared" si="29"/>
        <v>21.45</v>
      </c>
      <c r="O677" s="62">
        <f t="shared" si="31"/>
        <v>35</v>
      </c>
      <c r="P677" s="62">
        <f>STOCK[[#This Row],[Precio Final]]-STOCK[[#This Row],[Costo total]]</f>
        <v>20.7</v>
      </c>
      <c r="Q677" s="62">
        <f>STOCK[[#This Row],[Ganancia Unitaria]]*STOCK[[#This Row],[Salidas]]</f>
        <v>20.7</v>
      </c>
      <c r="R677" s="74"/>
      <c r="S677" s="74"/>
      <c r="T677" s="62"/>
      <c r="U677" s="62"/>
      <c r="V677" s="76"/>
    </row>
    <row r="678" customHeight="1" spans="1:22">
      <c r="A678" s="74" t="s">
        <v>17769</v>
      </c>
      <c r="B678" s="74" t="s">
        <v>16541</v>
      </c>
      <c r="C678" s="74" t="s">
        <v>17739</v>
      </c>
      <c r="D678" s="74" t="s">
        <v>16475</v>
      </c>
      <c r="E678" s="74"/>
      <c r="F678" s="59">
        <v>25</v>
      </c>
      <c r="G678" s="75">
        <v>1</v>
      </c>
      <c r="H678" s="75">
        <f>SUMIFS(VENTAS[Cantidad],VENTAS[Código del producto Vendido],STOCK[[#This Row],[Code]])</f>
        <v>1</v>
      </c>
      <c r="I678" s="75">
        <f>STOCK[[#This Row],[Entradas]]-STOCK[[#This Row],[Salidas]]</f>
        <v>0</v>
      </c>
      <c r="J678" s="59">
        <f>STOCK[[#This Row],[Precio Final]]*10%</f>
        <v>2.5</v>
      </c>
      <c r="K678" s="62">
        <v>9</v>
      </c>
      <c r="L678" s="62">
        <v>1.8</v>
      </c>
      <c r="M678" s="62">
        <f>STOCK[[#This Row],[Costo Unitario (USD)]]+STOCK[[#This Row],[Costo Envío (USD)]]+STOCK[[#This Row],[Comisión 10%]]</f>
        <v>13.3</v>
      </c>
      <c r="N678" s="62">
        <f t="shared" si="29"/>
        <v>19.95</v>
      </c>
      <c r="O678" s="62">
        <f t="shared" si="31"/>
        <v>25</v>
      </c>
      <c r="P678" s="62">
        <f>STOCK[[#This Row],[Precio Final]]-STOCK[[#This Row],[Costo total]]</f>
        <v>11.7</v>
      </c>
      <c r="Q678" s="62">
        <f>STOCK[[#This Row],[Ganancia Unitaria]]*STOCK[[#This Row],[Salidas]]</f>
        <v>11.7</v>
      </c>
      <c r="R678" s="74"/>
      <c r="S678" s="74"/>
      <c r="T678" s="62"/>
      <c r="U678" s="62"/>
      <c r="V678" s="76"/>
    </row>
    <row r="679" customHeight="1" spans="1:22">
      <c r="A679" s="74" t="s">
        <v>17770</v>
      </c>
      <c r="B679" s="74" t="s">
        <v>16680</v>
      </c>
      <c r="C679" s="74" t="s">
        <v>17768</v>
      </c>
      <c r="D679" s="74" t="s">
        <v>16973</v>
      </c>
      <c r="E679" s="74"/>
      <c r="F679" s="59">
        <v>35</v>
      </c>
      <c r="G679" s="75">
        <v>1</v>
      </c>
      <c r="H679" s="75">
        <f>SUMIFS(VENTAS[Cantidad],VENTAS[Código del producto Vendido],STOCK[[#This Row],[Code]])</f>
        <v>0</v>
      </c>
      <c r="I679" s="75">
        <f>STOCK[[#This Row],[Entradas]]-STOCK[[#This Row],[Salidas]]</f>
        <v>1</v>
      </c>
      <c r="J679" s="59">
        <f>STOCK[[#This Row],[Precio Final]]*10%</f>
        <v>3.5</v>
      </c>
      <c r="K679" s="62">
        <v>9</v>
      </c>
      <c r="L679" s="62">
        <v>1.8</v>
      </c>
      <c r="M679" s="62">
        <f>STOCK[[#This Row],[Costo Unitario (USD)]]+STOCK[[#This Row],[Costo Envío (USD)]]+STOCK[[#This Row],[Comisión 10%]]</f>
        <v>14.3</v>
      </c>
      <c r="N679" s="62">
        <f t="shared" si="29"/>
        <v>21.45</v>
      </c>
      <c r="O679" s="62">
        <f t="shared" si="31"/>
        <v>35</v>
      </c>
      <c r="P679" s="62">
        <f>STOCK[[#This Row],[Precio Final]]-STOCK[[#This Row],[Costo total]]</f>
        <v>20.7</v>
      </c>
      <c r="Q679" s="62">
        <f>STOCK[[#This Row],[Ganancia Unitaria]]*STOCK[[#This Row],[Salidas]]</f>
        <v>0</v>
      </c>
      <c r="R679" s="74"/>
      <c r="S679" s="74"/>
      <c r="T679" s="62"/>
      <c r="U679" s="62"/>
      <c r="V679" s="76"/>
    </row>
    <row r="680" customHeight="1" spans="1:22">
      <c r="A680" s="74" t="s">
        <v>17771</v>
      </c>
      <c r="B680" s="74" t="s">
        <v>16522</v>
      </c>
      <c r="C680" s="74" t="s">
        <v>17772</v>
      </c>
      <c r="D680" s="74" t="s">
        <v>17221</v>
      </c>
      <c r="E680" s="74"/>
      <c r="F680" s="59">
        <v>30</v>
      </c>
      <c r="G680" s="75">
        <v>1</v>
      </c>
      <c r="H680" s="75">
        <f>SUMIFS(VENTAS[Cantidad],VENTAS[Código del producto Vendido],STOCK[[#This Row],[Code]])</f>
        <v>0</v>
      </c>
      <c r="I680" s="75">
        <f>STOCK[[#This Row],[Entradas]]-STOCK[[#This Row],[Salidas]]</f>
        <v>1</v>
      </c>
      <c r="J680" s="59">
        <f>STOCK[[#This Row],[Precio Final]]*10%</f>
        <v>3</v>
      </c>
      <c r="K680" s="62">
        <v>9</v>
      </c>
      <c r="L680" s="62">
        <v>1.8</v>
      </c>
      <c r="M680" s="62">
        <f>STOCK[[#This Row],[Costo Unitario (USD)]]+STOCK[[#This Row],[Costo Envío (USD)]]+STOCK[[#This Row],[Comisión 10%]]</f>
        <v>13.8</v>
      </c>
      <c r="N680" s="62">
        <f t="shared" si="29"/>
        <v>20.7</v>
      </c>
      <c r="O680" s="62">
        <f t="shared" si="31"/>
        <v>30</v>
      </c>
      <c r="P680" s="62">
        <f>STOCK[[#This Row],[Precio Final]]-STOCK[[#This Row],[Costo total]]</f>
        <v>16.2</v>
      </c>
      <c r="Q680" s="62">
        <f>STOCK[[#This Row],[Ganancia Unitaria]]*STOCK[[#This Row],[Salidas]]</f>
        <v>0</v>
      </c>
      <c r="R680" s="74"/>
      <c r="S680" s="74"/>
      <c r="T680" s="62"/>
      <c r="U680" s="62"/>
      <c r="V680" s="76"/>
    </row>
    <row r="681" customHeight="1" spans="1:22">
      <c r="A681" s="74" t="s">
        <v>17773</v>
      </c>
      <c r="B681" s="74" t="s">
        <v>16522</v>
      </c>
      <c r="C681" s="74" t="s">
        <v>17774</v>
      </c>
      <c r="D681" s="74" t="s">
        <v>16404</v>
      </c>
      <c r="E681" s="74"/>
      <c r="F681" s="59">
        <v>30</v>
      </c>
      <c r="G681" s="75">
        <v>1</v>
      </c>
      <c r="H681" s="75">
        <f>SUMIFS(VENTAS[Cantidad],VENTAS[Código del producto Vendido],STOCK[[#This Row],[Code]])</f>
        <v>0</v>
      </c>
      <c r="I681" s="75">
        <f>STOCK[[#This Row],[Entradas]]-STOCK[[#This Row],[Salidas]]</f>
        <v>1</v>
      </c>
      <c r="J681" s="59">
        <f>STOCK[[#This Row],[Precio Final]]*10%</f>
        <v>3</v>
      </c>
      <c r="K681" s="62">
        <v>9</v>
      </c>
      <c r="L681" s="62">
        <v>1.8</v>
      </c>
      <c r="M681" s="62">
        <f>STOCK[[#This Row],[Costo Unitario (USD)]]+STOCK[[#This Row],[Costo Envío (USD)]]+STOCK[[#This Row],[Comisión 10%]]</f>
        <v>13.8</v>
      </c>
      <c r="N681" s="62">
        <f t="shared" si="29"/>
        <v>20.7</v>
      </c>
      <c r="O681" s="62">
        <f t="shared" si="31"/>
        <v>30</v>
      </c>
      <c r="P681" s="62">
        <f>STOCK[[#This Row],[Precio Final]]-STOCK[[#This Row],[Costo total]]</f>
        <v>16.2</v>
      </c>
      <c r="Q681" s="62">
        <f>STOCK[[#This Row],[Ganancia Unitaria]]*STOCK[[#This Row],[Salidas]]</f>
        <v>0</v>
      </c>
      <c r="R681" s="74"/>
      <c r="S681" s="74"/>
      <c r="T681" s="62"/>
      <c r="U681" s="62"/>
      <c r="V681" s="76"/>
    </row>
    <row r="682" customHeight="1" spans="1:22">
      <c r="A682" s="74" t="s">
        <v>17775</v>
      </c>
      <c r="B682" s="74" t="s">
        <v>16541</v>
      </c>
      <c r="C682" s="74" t="s">
        <v>17776</v>
      </c>
      <c r="D682" s="74" t="s">
        <v>16396</v>
      </c>
      <c r="E682" s="74"/>
      <c r="F682" s="59">
        <v>30</v>
      </c>
      <c r="G682" s="75">
        <v>1</v>
      </c>
      <c r="H682" s="75">
        <f>SUMIFS(VENTAS[Cantidad],VENTAS[Código del producto Vendido],STOCK[[#This Row],[Code]])</f>
        <v>1</v>
      </c>
      <c r="I682" s="75">
        <f>STOCK[[#This Row],[Entradas]]-STOCK[[#This Row],[Salidas]]</f>
        <v>0</v>
      </c>
      <c r="J682" s="59">
        <f>STOCK[[#This Row],[Precio Final]]*10%</f>
        <v>3</v>
      </c>
      <c r="K682" s="62">
        <v>9</v>
      </c>
      <c r="L682" s="62">
        <v>1.8</v>
      </c>
      <c r="M682" s="62">
        <f>STOCK[[#This Row],[Costo Unitario (USD)]]+STOCK[[#This Row],[Costo Envío (USD)]]+STOCK[[#This Row],[Comisión 10%]]</f>
        <v>13.8</v>
      </c>
      <c r="N682" s="62">
        <f t="shared" si="29"/>
        <v>20.7</v>
      </c>
      <c r="O682" s="62">
        <f t="shared" si="31"/>
        <v>30</v>
      </c>
      <c r="P682" s="62">
        <f>STOCK[[#This Row],[Precio Final]]-STOCK[[#This Row],[Costo total]]</f>
        <v>16.2</v>
      </c>
      <c r="Q682" s="62">
        <f>STOCK[[#This Row],[Ganancia Unitaria]]*STOCK[[#This Row],[Salidas]]</f>
        <v>16.2</v>
      </c>
      <c r="R682" s="74"/>
      <c r="S682" s="74"/>
      <c r="T682" s="62"/>
      <c r="U682" s="62"/>
      <c r="V682" s="76"/>
    </row>
    <row r="683" customHeight="1" spans="1:22">
      <c r="A683" s="74" t="s">
        <v>17777</v>
      </c>
      <c r="B683" s="74" t="s">
        <v>16755</v>
      </c>
      <c r="C683" s="74" t="s">
        <v>17778</v>
      </c>
      <c r="D683" s="74" t="s">
        <v>17779</v>
      </c>
      <c r="E683" s="74"/>
      <c r="F683" s="59">
        <v>38</v>
      </c>
      <c r="G683" s="75">
        <v>1</v>
      </c>
      <c r="H683" s="75">
        <f>SUMIFS(VENTAS[Cantidad],VENTAS[Código del producto Vendido],STOCK[[#This Row],[Code]])</f>
        <v>1</v>
      </c>
      <c r="I683" s="75">
        <f>STOCK[[#This Row],[Entradas]]-STOCK[[#This Row],[Salidas]]</f>
        <v>0</v>
      </c>
      <c r="J683" s="59">
        <f>STOCK[[#This Row],[Precio Final]]*10%</f>
        <v>3.8</v>
      </c>
      <c r="K683" s="62">
        <v>21.11</v>
      </c>
      <c r="L683" s="62">
        <v>1.8</v>
      </c>
      <c r="M683" s="62">
        <f>STOCK[[#This Row],[Costo Unitario (USD)]]+STOCK[[#This Row],[Costo Envío (USD)]]+STOCK[[#This Row],[Comisión 10%]]</f>
        <v>26.71</v>
      </c>
      <c r="N683" s="62">
        <f t="shared" si="29"/>
        <v>40.065</v>
      </c>
      <c r="O683" s="62">
        <f t="shared" si="31"/>
        <v>38</v>
      </c>
      <c r="P683" s="62">
        <f>STOCK[[#This Row],[Precio Final]]-STOCK[[#This Row],[Costo total]]</f>
        <v>11.29</v>
      </c>
      <c r="Q683" s="62">
        <f>STOCK[[#This Row],[Ganancia Unitaria]]*STOCK[[#This Row],[Salidas]]</f>
        <v>11.29</v>
      </c>
      <c r="R683" s="74"/>
      <c r="S683" s="74"/>
      <c r="T683" s="62"/>
      <c r="U683" s="62"/>
      <c r="V683" s="76"/>
    </row>
    <row r="684" customHeight="1" spans="1:22">
      <c r="A684" s="74" t="s">
        <v>17780</v>
      </c>
      <c r="B684" s="74" t="s">
        <v>16755</v>
      </c>
      <c r="C684" s="74" t="s">
        <v>17781</v>
      </c>
      <c r="D684" s="74" t="s">
        <v>17779</v>
      </c>
      <c r="E684" s="74"/>
      <c r="F684" s="59">
        <v>38</v>
      </c>
      <c r="G684" s="75">
        <v>2</v>
      </c>
      <c r="H684" s="75">
        <f>SUMIFS(VENTAS[Cantidad],VENTAS[Código del producto Vendido],STOCK[[#This Row],[Code]])</f>
        <v>2</v>
      </c>
      <c r="I684" s="75">
        <f>STOCK[[#This Row],[Entradas]]-STOCK[[#This Row],[Salidas]]</f>
        <v>0</v>
      </c>
      <c r="J684" s="59">
        <f>STOCK[[#This Row],[Precio Final]]*10%</f>
        <v>3.8</v>
      </c>
      <c r="K684" s="62">
        <v>21.11</v>
      </c>
      <c r="L684" s="62">
        <v>1.8</v>
      </c>
      <c r="M684" s="62">
        <f>STOCK[[#This Row],[Costo Unitario (USD)]]+STOCK[[#This Row],[Costo Envío (USD)]]+STOCK[[#This Row],[Comisión 10%]]</f>
        <v>26.71</v>
      </c>
      <c r="N684" s="62">
        <f t="shared" ref="N684:N747" si="32">M684*1.5</f>
        <v>40.065</v>
      </c>
      <c r="O684" s="62">
        <f t="shared" si="31"/>
        <v>38</v>
      </c>
      <c r="P684" s="62">
        <f>STOCK[[#This Row],[Precio Final]]-STOCK[[#This Row],[Costo total]]</f>
        <v>11.29</v>
      </c>
      <c r="Q684" s="62">
        <f>STOCK[[#This Row],[Ganancia Unitaria]]*STOCK[[#This Row],[Salidas]]</f>
        <v>22.58</v>
      </c>
      <c r="R684" s="74"/>
      <c r="S684" s="74"/>
      <c r="T684" s="62"/>
      <c r="U684" s="62"/>
      <c r="V684" s="76"/>
    </row>
    <row r="685" customHeight="1" spans="1:22">
      <c r="A685" s="74" t="s">
        <v>17782</v>
      </c>
      <c r="B685" s="74" t="s">
        <v>16755</v>
      </c>
      <c r="C685" s="74" t="s">
        <v>17783</v>
      </c>
      <c r="D685" s="74" t="s">
        <v>17784</v>
      </c>
      <c r="E685" s="74"/>
      <c r="F685" s="59">
        <v>22</v>
      </c>
      <c r="G685" s="75">
        <v>2</v>
      </c>
      <c r="H685" s="75">
        <f>SUMIFS(VENTAS[Cantidad],VENTAS[Código del producto Vendido],STOCK[[#This Row],[Code]])</f>
        <v>0</v>
      </c>
      <c r="I685" s="75">
        <f>STOCK[[#This Row],[Entradas]]-STOCK[[#This Row],[Salidas]]</f>
        <v>2</v>
      </c>
      <c r="J685" s="59">
        <f>STOCK[[#This Row],[Precio Final]]*10%</f>
        <v>2.2</v>
      </c>
      <c r="K685" s="62">
        <v>0</v>
      </c>
      <c r="L685" s="62">
        <v>1.8</v>
      </c>
      <c r="M685" s="62">
        <f>STOCK[[#This Row],[Costo Unitario (USD)]]+STOCK[[#This Row],[Costo Envío (USD)]]+STOCK[[#This Row],[Comisión 10%]]</f>
        <v>4</v>
      </c>
      <c r="N685" s="62">
        <f t="shared" si="32"/>
        <v>6</v>
      </c>
      <c r="O685" s="62">
        <f t="shared" si="31"/>
        <v>22</v>
      </c>
      <c r="P685" s="62">
        <f>STOCK[[#This Row],[Precio Final]]-STOCK[[#This Row],[Costo total]]</f>
        <v>18</v>
      </c>
      <c r="Q685" s="62">
        <f>STOCK[[#This Row],[Ganancia Unitaria]]*STOCK[[#This Row],[Salidas]]</f>
        <v>0</v>
      </c>
      <c r="R685" s="74"/>
      <c r="S685" s="74"/>
      <c r="T685" s="62"/>
      <c r="U685" s="62"/>
      <c r="V685" s="76"/>
    </row>
    <row r="686" customHeight="1" spans="1:22">
      <c r="A686" s="74" t="s">
        <v>17785</v>
      </c>
      <c r="B686" s="74" t="s">
        <v>16755</v>
      </c>
      <c r="C686" s="74" t="s">
        <v>17786</v>
      </c>
      <c r="D686" s="74" t="s">
        <v>17787</v>
      </c>
      <c r="E686" s="74"/>
      <c r="F686" s="59">
        <v>20</v>
      </c>
      <c r="G686" s="75">
        <v>1</v>
      </c>
      <c r="H686" s="75">
        <f>SUMIFS(VENTAS[Cantidad],VENTAS[Código del producto Vendido],STOCK[[#This Row],[Code]])</f>
        <v>0</v>
      </c>
      <c r="I686" s="75">
        <f>STOCK[[#This Row],[Entradas]]-STOCK[[#This Row],[Salidas]]</f>
        <v>1</v>
      </c>
      <c r="J686" s="59">
        <f>STOCK[[#This Row],[Precio Final]]*10%</f>
        <v>2</v>
      </c>
      <c r="K686" s="62">
        <v>7</v>
      </c>
      <c r="L686" s="62">
        <v>1.8</v>
      </c>
      <c r="M686" s="62">
        <f>STOCK[[#This Row],[Costo Unitario (USD)]]+STOCK[[#This Row],[Costo Envío (USD)]]+STOCK[[#This Row],[Comisión 10%]]</f>
        <v>10.8</v>
      </c>
      <c r="N686" s="62">
        <f t="shared" si="32"/>
        <v>16.2</v>
      </c>
      <c r="O686" s="62">
        <f t="shared" si="31"/>
        <v>20</v>
      </c>
      <c r="P686" s="62">
        <f>STOCK[[#This Row],[Precio Final]]-STOCK[[#This Row],[Costo total]]</f>
        <v>9.2</v>
      </c>
      <c r="Q686" s="62">
        <f>STOCK[[#This Row],[Ganancia Unitaria]]*STOCK[[#This Row],[Salidas]]</f>
        <v>0</v>
      </c>
      <c r="R686" s="74"/>
      <c r="S686" s="74"/>
      <c r="T686" s="62"/>
      <c r="U686" s="62"/>
      <c r="V686" s="76"/>
    </row>
    <row r="687" customHeight="1" spans="1:22">
      <c r="A687" s="74" t="s">
        <v>17788</v>
      </c>
      <c r="B687" s="74" t="s">
        <v>16755</v>
      </c>
      <c r="C687" s="74" t="s">
        <v>17789</v>
      </c>
      <c r="D687" s="74" t="s">
        <v>17787</v>
      </c>
      <c r="E687" s="74"/>
      <c r="F687" s="59">
        <v>22</v>
      </c>
      <c r="G687" s="75">
        <v>1</v>
      </c>
      <c r="H687" s="75">
        <f>SUMIFS(VENTAS[Cantidad],VENTAS[Código del producto Vendido],STOCK[[#This Row],[Code]])</f>
        <v>0</v>
      </c>
      <c r="I687" s="75">
        <f>STOCK[[#This Row],[Entradas]]-STOCK[[#This Row],[Salidas]]</f>
        <v>1</v>
      </c>
      <c r="J687" s="59">
        <f>STOCK[[#This Row],[Precio Final]]*10%</f>
        <v>2.2</v>
      </c>
      <c r="K687" s="62">
        <v>0</v>
      </c>
      <c r="L687" s="62">
        <v>1.8</v>
      </c>
      <c r="M687" s="62">
        <f>STOCK[[#This Row],[Costo Unitario (USD)]]+STOCK[[#This Row],[Costo Envío (USD)]]+STOCK[[#This Row],[Comisión 10%]]</f>
        <v>4</v>
      </c>
      <c r="N687" s="62">
        <f t="shared" si="32"/>
        <v>6</v>
      </c>
      <c r="O687" s="62">
        <f t="shared" si="31"/>
        <v>22</v>
      </c>
      <c r="P687" s="62">
        <f>STOCK[[#This Row],[Precio Final]]-STOCK[[#This Row],[Costo total]]</f>
        <v>18</v>
      </c>
      <c r="Q687" s="62">
        <f>STOCK[[#This Row],[Ganancia Unitaria]]*STOCK[[#This Row],[Salidas]]</f>
        <v>0</v>
      </c>
      <c r="R687" s="74" t="s">
        <v>17790</v>
      </c>
      <c r="S687" s="74"/>
      <c r="T687" s="62"/>
      <c r="U687" s="62"/>
      <c r="V687" s="76"/>
    </row>
    <row r="688" customHeight="1" spans="1:22">
      <c r="A688" s="74" t="s">
        <v>17791</v>
      </c>
      <c r="B688" s="74" t="s">
        <v>16612</v>
      </c>
      <c r="C688" s="74" t="s">
        <v>17792</v>
      </c>
      <c r="D688" s="74" t="s">
        <v>17793</v>
      </c>
      <c r="E688" s="74"/>
      <c r="F688" s="59">
        <v>45</v>
      </c>
      <c r="G688" s="75">
        <v>7</v>
      </c>
      <c r="H688" s="75">
        <f>SUMIFS(VENTAS[Cantidad],VENTAS[Código del producto Vendido],STOCK[[#This Row],[Code]])</f>
        <v>2</v>
      </c>
      <c r="I688" s="75">
        <f>STOCK[[#This Row],[Entradas]]-STOCK[[#This Row],[Salidas]]</f>
        <v>5</v>
      </c>
      <c r="J688" s="59">
        <f>STOCK[[#This Row],[Precio Final]]*10%</f>
        <v>4.5</v>
      </c>
      <c r="K688" s="62">
        <v>1</v>
      </c>
      <c r="L688" s="62">
        <v>15</v>
      </c>
      <c r="M688" s="62">
        <f>STOCK[[#This Row],[Costo Unitario (USD)]]+STOCK[[#This Row],[Costo Envío (USD)]]+STOCK[[#This Row],[Comisión 10%]]</f>
        <v>20.5</v>
      </c>
      <c r="N688" s="62">
        <f t="shared" si="32"/>
        <v>30.75</v>
      </c>
      <c r="O688" s="62">
        <f t="shared" si="31"/>
        <v>45</v>
      </c>
      <c r="P688" s="62">
        <f>STOCK[[#This Row],[Precio Final]]-STOCK[[#This Row],[Costo total]]</f>
        <v>24.5</v>
      </c>
      <c r="Q688" s="62">
        <f>STOCK[[#This Row],[Ganancia Unitaria]]*STOCK[[#This Row],[Salidas]]</f>
        <v>49</v>
      </c>
      <c r="R688" s="74"/>
      <c r="S688" s="74"/>
      <c r="T688" s="62"/>
      <c r="U688" s="62"/>
      <c r="V688" s="76">
        <v>40</v>
      </c>
    </row>
    <row r="689" customHeight="1" spans="1:22">
      <c r="A689" s="74" t="s">
        <v>17794</v>
      </c>
      <c r="B689" s="74" t="s">
        <v>16612</v>
      </c>
      <c r="C689" s="74" t="s">
        <v>17795</v>
      </c>
      <c r="D689" s="74" t="s">
        <v>17793</v>
      </c>
      <c r="E689" s="74"/>
      <c r="F689" s="59">
        <v>45</v>
      </c>
      <c r="G689" s="75">
        <v>7</v>
      </c>
      <c r="H689" s="75">
        <f>SUMIFS(VENTAS[Cantidad],VENTAS[Código del producto Vendido],STOCK[[#This Row],[Code]])</f>
        <v>7</v>
      </c>
      <c r="I689" s="75">
        <f>STOCK[[#This Row],[Entradas]]-STOCK[[#This Row],[Salidas]]</f>
        <v>0</v>
      </c>
      <c r="J689" s="59">
        <f>STOCK[[#This Row],[Precio Final]]*10%</f>
        <v>4.5</v>
      </c>
      <c r="K689" s="62">
        <v>11</v>
      </c>
      <c r="L689" s="62">
        <v>15</v>
      </c>
      <c r="M689" s="62">
        <f>STOCK[[#This Row],[Costo Unitario (USD)]]+STOCK[[#This Row],[Costo Envío (USD)]]+STOCK[[#This Row],[Comisión 10%]]</f>
        <v>30.5</v>
      </c>
      <c r="N689" s="62">
        <f t="shared" si="32"/>
        <v>45.75</v>
      </c>
      <c r="O689" s="62">
        <f t="shared" si="31"/>
        <v>45</v>
      </c>
      <c r="P689" s="62">
        <f>STOCK[[#This Row],[Precio Final]]-STOCK[[#This Row],[Costo total]]</f>
        <v>14.5</v>
      </c>
      <c r="Q689" s="62">
        <f>STOCK[[#This Row],[Ganancia Unitaria]]*STOCK[[#This Row],[Salidas]]</f>
        <v>101.5</v>
      </c>
      <c r="R689" s="74"/>
      <c r="S689" s="74"/>
      <c r="T689" s="62"/>
      <c r="U689" s="62"/>
      <c r="V689" s="76">
        <v>40</v>
      </c>
    </row>
    <row r="690" customHeight="1" spans="1:22">
      <c r="A690" s="74" t="s">
        <v>17796</v>
      </c>
      <c r="B690" s="74" t="s">
        <v>16612</v>
      </c>
      <c r="C690" s="74" t="s">
        <v>17797</v>
      </c>
      <c r="D690" s="74" t="s">
        <v>17793</v>
      </c>
      <c r="E690" s="74"/>
      <c r="F690" s="59">
        <v>25</v>
      </c>
      <c r="G690" s="75">
        <v>11</v>
      </c>
      <c r="H690" s="75">
        <f>SUMIFS(VENTAS[Cantidad],VENTAS[Código del producto Vendido],STOCK[[#This Row],[Code]])</f>
        <v>11</v>
      </c>
      <c r="I690" s="75">
        <f>STOCK[[#This Row],[Entradas]]-STOCK[[#This Row],[Salidas]]</f>
        <v>0</v>
      </c>
      <c r="J690" s="59">
        <f>STOCK[[#This Row],[Precio Final]]*10%</f>
        <v>2.5</v>
      </c>
      <c r="K690" s="62">
        <v>12</v>
      </c>
      <c r="L690" s="62"/>
      <c r="M690" s="62">
        <f>STOCK[[#This Row],[Costo Unitario (USD)]]+STOCK[[#This Row],[Costo Envío (USD)]]+STOCK[[#This Row],[Comisión 10%]]</f>
        <v>14.5</v>
      </c>
      <c r="N690" s="62">
        <f t="shared" si="32"/>
        <v>21.75</v>
      </c>
      <c r="O690" s="62">
        <f t="shared" si="31"/>
        <v>25</v>
      </c>
      <c r="P690" s="62">
        <f>STOCK[[#This Row],[Precio Final]]-STOCK[[#This Row],[Costo total]]</f>
        <v>10.5</v>
      </c>
      <c r="Q690" s="62">
        <f>STOCK[[#This Row],[Ganancia Unitaria]]*STOCK[[#This Row],[Salidas]]</f>
        <v>115.5</v>
      </c>
      <c r="R690" s="74"/>
      <c r="S690" s="74"/>
      <c r="T690" s="62"/>
      <c r="U690" s="62"/>
      <c r="V690" s="76"/>
    </row>
    <row r="691" customHeight="1" spans="1:22">
      <c r="A691" s="74" t="s">
        <v>17798</v>
      </c>
      <c r="B691" s="74" t="s">
        <v>17799</v>
      </c>
      <c r="C691" s="74" t="s">
        <v>17800</v>
      </c>
      <c r="D691" s="74" t="s">
        <v>16404</v>
      </c>
      <c r="E691" s="74"/>
      <c r="F691" s="59">
        <v>3</v>
      </c>
      <c r="G691" s="75">
        <v>2</v>
      </c>
      <c r="H691" s="75">
        <f>SUMIFS(VENTAS[Cantidad],VENTAS[Código del producto Vendido],STOCK[[#This Row],[Code]])</f>
        <v>1</v>
      </c>
      <c r="I691" s="75">
        <f>STOCK[[#This Row],[Entradas]]-STOCK[[#This Row],[Salidas]]</f>
        <v>1</v>
      </c>
      <c r="J691" s="59">
        <f>STOCK[[#This Row],[Precio Final]]*10%</f>
        <v>0.3</v>
      </c>
      <c r="K691" s="62">
        <v>0.95</v>
      </c>
      <c r="L691" s="62">
        <v>0.5</v>
      </c>
      <c r="M691" s="62">
        <f>STOCK[[#This Row],[Costo Unitario (USD)]]+STOCK[[#This Row],[Costo Envío (USD)]]+STOCK[[#This Row],[Comisión 10%]]</f>
        <v>1.75</v>
      </c>
      <c r="N691" s="62">
        <f t="shared" si="32"/>
        <v>2.625</v>
      </c>
      <c r="O691" s="62">
        <f t="shared" si="31"/>
        <v>3</v>
      </c>
      <c r="P691" s="62">
        <f>STOCK[[#This Row],[Precio Final]]-STOCK[[#This Row],[Costo total]]</f>
        <v>1.25</v>
      </c>
      <c r="Q691" s="62">
        <f>STOCK[[#This Row],[Ganancia Unitaria]]*STOCK[[#This Row],[Salidas]]</f>
        <v>1.25</v>
      </c>
      <c r="R691" s="74"/>
      <c r="S691" s="74"/>
      <c r="T691" s="62"/>
      <c r="U691" s="62"/>
      <c r="V691" s="76"/>
    </row>
    <row r="692" customHeight="1" spans="1:22">
      <c r="A692" s="74" t="s">
        <v>17801</v>
      </c>
      <c r="B692" s="74" t="s">
        <v>17802</v>
      </c>
      <c r="C692" s="74" t="s">
        <v>17800</v>
      </c>
      <c r="D692" s="74" t="s">
        <v>16396</v>
      </c>
      <c r="E692" s="74"/>
      <c r="F692" s="59">
        <v>3</v>
      </c>
      <c r="G692" s="75">
        <v>3</v>
      </c>
      <c r="H692" s="75">
        <f>SUMIFS(VENTAS[Cantidad],VENTAS[Código del producto Vendido],STOCK[[#This Row],[Code]])</f>
        <v>1</v>
      </c>
      <c r="I692" s="75">
        <f>STOCK[[#This Row],[Entradas]]-STOCK[[#This Row],[Salidas]]</f>
        <v>2</v>
      </c>
      <c r="J692" s="59">
        <f>STOCK[[#This Row],[Precio Final]]*10%</f>
        <v>0.3</v>
      </c>
      <c r="K692" s="62">
        <v>0.95</v>
      </c>
      <c r="L692" s="62">
        <v>0.5</v>
      </c>
      <c r="M692" s="62">
        <f>STOCK[[#This Row],[Costo Unitario (USD)]]+STOCK[[#This Row],[Costo Envío (USD)]]+STOCK[[#This Row],[Comisión 10%]]</f>
        <v>1.75</v>
      </c>
      <c r="N692" s="62">
        <f t="shared" si="32"/>
        <v>2.625</v>
      </c>
      <c r="O692" s="62">
        <f t="shared" si="31"/>
        <v>3</v>
      </c>
      <c r="P692" s="62">
        <f>STOCK[[#This Row],[Precio Final]]-STOCK[[#This Row],[Costo total]]</f>
        <v>1.25</v>
      </c>
      <c r="Q692" s="62">
        <f>STOCK[[#This Row],[Ganancia Unitaria]]*STOCK[[#This Row],[Salidas]]</f>
        <v>1.25</v>
      </c>
      <c r="R692" s="74"/>
      <c r="S692" s="74"/>
      <c r="T692" s="62"/>
      <c r="U692" s="62"/>
      <c r="V692" s="76"/>
    </row>
    <row r="693" customHeight="1" spans="1:22">
      <c r="A693" s="74" t="s">
        <v>17803</v>
      </c>
      <c r="B693" s="74" t="s">
        <v>17802</v>
      </c>
      <c r="C693" s="74" t="s">
        <v>17800</v>
      </c>
      <c r="D693" s="74" t="s">
        <v>16475</v>
      </c>
      <c r="E693" s="74"/>
      <c r="F693" s="59">
        <v>3</v>
      </c>
      <c r="G693" s="75">
        <v>3</v>
      </c>
      <c r="H693" s="75">
        <f>SUMIFS(VENTAS[Cantidad],VENTAS[Código del producto Vendido],STOCK[[#This Row],[Code]])</f>
        <v>1</v>
      </c>
      <c r="I693" s="75">
        <f>STOCK[[#This Row],[Entradas]]-STOCK[[#This Row],[Salidas]]</f>
        <v>2</v>
      </c>
      <c r="J693" s="59">
        <f>STOCK[[#This Row],[Precio Final]]*10%</f>
        <v>0.3</v>
      </c>
      <c r="K693" s="62">
        <v>0.95</v>
      </c>
      <c r="L693" s="62">
        <v>0.5</v>
      </c>
      <c r="M693" s="62">
        <f>STOCK[[#This Row],[Costo Unitario (USD)]]+STOCK[[#This Row],[Costo Envío (USD)]]+STOCK[[#This Row],[Comisión 10%]]</f>
        <v>1.75</v>
      </c>
      <c r="N693" s="62">
        <f t="shared" si="32"/>
        <v>2.625</v>
      </c>
      <c r="O693" s="62">
        <f t="shared" si="31"/>
        <v>3</v>
      </c>
      <c r="P693" s="62">
        <f>STOCK[[#This Row],[Precio Final]]-STOCK[[#This Row],[Costo total]]</f>
        <v>1.25</v>
      </c>
      <c r="Q693" s="62">
        <f>STOCK[[#This Row],[Ganancia Unitaria]]*STOCK[[#This Row],[Salidas]]</f>
        <v>1.25</v>
      </c>
      <c r="R693" s="74"/>
      <c r="S693" s="74"/>
      <c r="T693" s="62"/>
      <c r="U693" s="62"/>
      <c r="V693" s="76"/>
    </row>
    <row r="694" customHeight="1" spans="1:22">
      <c r="A694" s="74" t="s">
        <v>17804</v>
      </c>
      <c r="B694" s="74" t="s">
        <v>17805</v>
      </c>
      <c r="C694" s="74" t="s">
        <v>17800</v>
      </c>
      <c r="D694" s="74" t="s">
        <v>16583</v>
      </c>
      <c r="E694" s="74"/>
      <c r="F694" s="59">
        <v>3</v>
      </c>
      <c r="G694" s="75">
        <v>3</v>
      </c>
      <c r="H694" s="75">
        <f>SUMIFS(VENTAS[Cantidad],VENTAS[Código del producto Vendido],STOCK[[#This Row],[Code]])</f>
        <v>1</v>
      </c>
      <c r="I694" s="75">
        <f>STOCK[[#This Row],[Entradas]]-STOCK[[#This Row],[Salidas]]</f>
        <v>2</v>
      </c>
      <c r="J694" s="59">
        <f>STOCK[[#This Row],[Precio Final]]*10%</f>
        <v>0.3</v>
      </c>
      <c r="K694" s="62">
        <v>0.95</v>
      </c>
      <c r="L694" s="62">
        <v>0.5</v>
      </c>
      <c r="M694" s="62">
        <f>STOCK[[#This Row],[Costo Unitario (USD)]]+STOCK[[#This Row],[Costo Envío (USD)]]+STOCK[[#This Row],[Comisión 10%]]</f>
        <v>1.75</v>
      </c>
      <c r="N694" s="62">
        <f t="shared" si="32"/>
        <v>2.625</v>
      </c>
      <c r="O694" s="62">
        <f t="shared" si="31"/>
        <v>3</v>
      </c>
      <c r="P694" s="62">
        <f>STOCK[[#This Row],[Precio Final]]-STOCK[[#This Row],[Costo total]]</f>
        <v>1.25</v>
      </c>
      <c r="Q694" s="62">
        <f>STOCK[[#This Row],[Ganancia Unitaria]]*STOCK[[#This Row],[Salidas]]</f>
        <v>1.25</v>
      </c>
      <c r="R694" s="74"/>
      <c r="S694" s="74"/>
      <c r="T694" s="62"/>
      <c r="U694" s="62"/>
      <c r="V694" s="76"/>
    </row>
    <row r="695" customHeight="1" spans="1:22">
      <c r="A695" s="74" t="s">
        <v>17806</v>
      </c>
      <c r="B695" s="74" t="s">
        <v>17805</v>
      </c>
      <c r="C695" s="74" t="s">
        <v>17800</v>
      </c>
      <c r="D695" s="74" t="s">
        <v>16962</v>
      </c>
      <c r="E695" s="74"/>
      <c r="F695" s="59">
        <v>3</v>
      </c>
      <c r="G695" s="75">
        <v>3</v>
      </c>
      <c r="H695" s="75">
        <f>SUMIFS(VENTAS[Cantidad],VENTAS[Código del producto Vendido],STOCK[[#This Row],[Code]])</f>
        <v>0</v>
      </c>
      <c r="I695" s="75">
        <f>STOCK[[#This Row],[Entradas]]-STOCK[[#This Row],[Salidas]]</f>
        <v>3</v>
      </c>
      <c r="J695" s="59">
        <f>STOCK[[#This Row],[Precio Final]]*10%</f>
        <v>0.3</v>
      </c>
      <c r="K695" s="62">
        <v>0.95</v>
      </c>
      <c r="L695" s="62">
        <v>0.5</v>
      </c>
      <c r="M695" s="62">
        <f>STOCK[[#This Row],[Costo Unitario (USD)]]+STOCK[[#This Row],[Costo Envío (USD)]]+STOCK[[#This Row],[Comisión 10%]]</f>
        <v>1.75</v>
      </c>
      <c r="N695" s="62">
        <f t="shared" si="32"/>
        <v>2.625</v>
      </c>
      <c r="O695" s="62">
        <f t="shared" si="31"/>
        <v>3</v>
      </c>
      <c r="P695" s="62">
        <f>STOCK[[#This Row],[Precio Final]]-STOCK[[#This Row],[Costo total]]</f>
        <v>1.25</v>
      </c>
      <c r="Q695" s="62">
        <f>STOCK[[#This Row],[Ganancia Unitaria]]*STOCK[[#This Row],[Salidas]]</f>
        <v>0</v>
      </c>
      <c r="R695" s="74"/>
      <c r="S695" s="74"/>
      <c r="T695" s="62"/>
      <c r="U695" s="62"/>
      <c r="V695" s="76"/>
    </row>
    <row r="696" customHeight="1" spans="1:22">
      <c r="A696" s="74" t="s">
        <v>17807</v>
      </c>
      <c r="B696" s="74" t="s">
        <v>17799</v>
      </c>
      <c r="C696" s="74" t="s">
        <v>17808</v>
      </c>
      <c r="D696" s="74" t="s">
        <v>16404</v>
      </c>
      <c r="E696" s="74"/>
      <c r="F696" s="59">
        <v>3</v>
      </c>
      <c r="G696" s="75">
        <v>2</v>
      </c>
      <c r="H696" s="75">
        <f>SUMIFS(VENTAS[Cantidad],VENTAS[Código del producto Vendido],STOCK[[#This Row],[Code]])</f>
        <v>1</v>
      </c>
      <c r="I696" s="75">
        <f>STOCK[[#This Row],[Entradas]]-STOCK[[#This Row],[Salidas]]</f>
        <v>1</v>
      </c>
      <c r="J696" s="59">
        <f>STOCK[[#This Row],[Precio Final]]*10%</f>
        <v>0.3</v>
      </c>
      <c r="K696" s="62">
        <v>0.95</v>
      </c>
      <c r="L696" s="62">
        <v>0.5</v>
      </c>
      <c r="M696" s="62">
        <f>STOCK[[#This Row],[Costo Unitario (USD)]]+STOCK[[#This Row],[Costo Envío (USD)]]+STOCK[[#This Row],[Comisión 10%]]</f>
        <v>1.75</v>
      </c>
      <c r="N696" s="62">
        <f t="shared" si="32"/>
        <v>2.625</v>
      </c>
      <c r="O696" s="62">
        <f t="shared" si="31"/>
        <v>3</v>
      </c>
      <c r="P696" s="62">
        <f>STOCK[[#This Row],[Precio Final]]-STOCK[[#This Row],[Costo total]]</f>
        <v>1.25</v>
      </c>
      <c r="Q696" s="62">
        <f>STOCK[[#This Row],[Ganancia Unitaria]]*STOCK[[#This Row],[Salidas]]</f>
        <v>1.25</v>
      </c>
      <c r="R696" s="74"/>
      <c r="S696" s="74"/>
      <c r="T696" s="62"/>
      <c r="U696" s="62"/>
      <c r="V696" s="76"/>
    </row>
    <row r="697" customHeight="1" spans="1:22">
      <c r="A697" s="74" t="s">
        <v>17809</v>
      </c>
      <c r="B697" s="74" t="s">
        <v>17802</v>
      </c>
      <c r="C697" s="74" t="s">
        <v>17808</v>
      </c>
      <c r="D697" s="74" t="s">
        <v>16396</v>
      </c>
      <c r="E697" s="74"/>
      <c r="F697" s="59">
        <v>3</v>
      </c>
      <c r="G697" s="75">
        <v>3</v>
      </c>
      <c r="H697" s="75">
        <f>SUMIFS(VENTAS[Cantidad],VENTAS[Código del producto Vendido],STOCK[[#This Row],[Code]])</f>
        <v>0</v>
      </c>
      <c r="I697" s="75">
        <f>STOCK[[#This Row],[Entradas]]-STOCK[[#This Row],[Salidas]]</f>
        <v>3</v>
      </c>
      <c r="J697" s="59">
        <f>STOCK[[#This Row],[Precio Final]]*10%</f>
        <v>0.3</v>
      </c>
      <c r="K697" s="62">
        <v>0.95</v>
      </c>
      <c r="L697" s="62">
        <v>0.5</v>
      </c>
      <c r="M697" s="62">
        <f>STOCK[[#This Row],[Costo Unitario (USD)]]+STOCK[[#This Row],[Costo Envío (USD)]]+STOCK[[#This Row],[Comisión 10%]]</f>
        <v>1.75</v>
      </c>
      <c r="N697" s="62">
        <f t="shared" si="32"/>
        <v>2.625</v>
      </c>
      <c r="O697" s="62">
        <f t="shared" si="31"/>
        <v>3</v>
      </c>
      <c r="P697" s="62">
        <f>STOCK[[#This Row],[Precio Final]]-STOCK[[#This Row],[Costo total]]</f>
        <v>1.25</v>
      </c>
      <c r="Q697" s="62">
        <f>STOCK[[#This Row],[Ganancia Unitaria]]*STOCK[[#This Row],[Salidas]]</f>
        <v>0</v>
      </c>
      <c r="R697" s="74"/>
      <c r="S697" s="74"/>
      <c r="T697" s="62"/>
      <c r="U697" s="62"/>
      <c r="V697" s="76"/>
    </row>
    <row r="698" customHeight="1" spans="1:22">
      <c r="A698" s="74" t="s">
        <v>17810</v>
      </c>
      <c r="B698" s="74" t="s">
        <v>17802</v>
      </c>
      <c r="C698" s="74" t="s">
        <v>17808</v>
      </c>
      <c r="D698" s="74" t="s">
        <v>16475</v>
      </c>
      <c r="E698" s="74"/>
      <c r="F698" s="59">
        <v>3</v>
      </c>
      <c r="G698" s="75">
        <v>3</v>
      </c>
      <c r="H698" s="75">
        <f>SUMIFS(VENTAS[Cantidad],VENTAS[Código del producto Vendido],STOCK[[#This Row],[Code]])</f>
        <v>1</v>
      </c>
      <c r="I698" s="75">
        <f>STOCK[[#This Row],[Entradas]]-STOCK[[#This Row],[Salidas]]</f>
        <v>2</v>
      </c>
      <c r="J698" s="59">
        <f>STOCK[[#This Row],[Precio Final]]*10%</f>
        <v>0.3</v>
      </c>
      <c r="K698" s="62">
        <v>0.95</v>
      </c>
      <c r="L698" s="62">
        <v>0.5</v>
      </c>
      <c r="M698" s="62">
        <f>STOCK[[#This Row],[Costo Unitario (USD)]]+STOCK[[#This Row],[Costo Envío (USD)]]+STOCK[[#This Row],[Comisión 10%]]</f>
        <v>1.75</v>
      </c>
      <c r="N698" s="62">
        <f t="shared" si="32"/>
        <v>2.625</v>
      </c>
      <c r="O698" s="62">
        <f t="shared" si="31"/>
        <v>3</v>
      </c>
      <c r="P698" s="62">
        <f>STOCK[[#This Row],[Precio Final]]-STOCK[[#This Row],[Costo total]]</f>
        <v>1.25</v>
      </c>
      <c r="Q698" s="62">
        <f>STOCK[[#This Row],[Ganancia Unitaria]]*STOCK[[#This Row],[Salidas]]</f>
        <v>1.25</v>
      </c>
      <c r="R698" s="74"/>
      <c r="S698" s="74"/>
      <c r="T698" s="62"/>
      <c r="U698" s="62"/>
      <c r="V698" s="76"/>
    </row>
    <row r="699" customHeight="1" spans="1:22">
      <c r="A699" s="74" t="s">
        <v>17811</v>
      </c>
      <c r="B699" s="74" t="s">
        <v>17805</v>
      </c>
      <c r="C699" s="74" t="s">
        <v>17808</v>
      </c>
      <c r="D699" s="74" t="s">
        <v>16583</v>
      </c>
      <c r="E699" s="74"/>
      <c r="F699" s="59">
        <v>3</v>
      </c>
      <c r="G699" s="75">
        <v>3</v>
      </c>
      <c r="H699" s="75">
        <f>SUMIFS(VENTAS[Cantidad],VENTAS[Código del producto Vendido],STOCK[[#This Row],[Code]])</f>
        <v>1</v>
      </c>
      <c r="I699" s="75">
        <f>STOCK[[#This Row],[Entradas]]-STOCK[[#This Row],[Salidas]]</f>
        <v>2</v>
      </c>
      <c r="J699" s="59">
        <f>STOCK[[#This Row],[Precio Final]]*10%</f>
        <v>0.3</v>
      </c>
      <c r="K699" s="62">
        <v>0.95</v>
      </c>
      <c r="L699" s="62">
        <v>0.5</v>
      </c>
      <c r="M699" s="62">
        <f>STOCK[[#This Row],[Costo Unitario (USD)]]+STOCK[[#This Row],[Costo Envío (USD)]]+STOCK[[#This Row],[Comisión 10%]]</f>
        <v>1.75</v>
      </c>
      <c r="N699" s="62">
        <f t="shared" si="32"/>
        <v>2.625</v>
      </c>
      <c r="O699" s="62">
        <f t="shared" si="31"/>
        <v>3</v>
      </c>
      <c r="P699" s="62">
        <f>STOCK[[#This Row],[Precio Final]]-STOCK[[#This Row],[Costo total]]</f>
        <v>1.25</v>
      </c>
      <c r="Q699" s="62">
        <f>STOCK[[#This Row],[Ganancia Unitaria]]*STOCK[[#This Row],[Salidas]]</f>
        <v>1.25</v>
      </c>
      <c r="R699" s="74"/>
      <c r="S699" s="74"/>
      <c r="T699" s="62"/>
      <c r="U699" s="62"/>
      <c r="V699" s="76"/>
    </row>
    <row r="700" customHeight="1" spans="1:22">
      <c r="A700" s="74" t="s">
        <v>17812</v>
      </c>
      <c r="B700" s="74" t="s">
        <v>17805</v>
      </c>
      <c r="C700" s="74" t="s">
        <v>17808</v>
      </c>
      <c r="D700" s="74" t="s">
        <v>16962</v>
      </c>
      <c r="E700" s="74"/>
      <c r="F700" s="59">
        <v>3</v>
      </c>
      <c r="G700" s="75">
        <v>3</v>
      </c>
      <c r="H700" s="75">
        <f>SUMIFS(VENTAS[Cantidad],VENTAS[Código del producto Vendido],STOCK[[#This Row],[Code]])</f>
        <v>0</v>
      </c>
      <c r="I700" s="75">
        <f>STOCK[[#This Row],[Entradas]]-STOCK[[#This Row],[Salidas]]</f>
        <v>3</v>
      </c>
      <c r="J700" s="59">
        <f>STOCK[[#This Row],[Precio Final]]*10%</f>
        <v>0.3</v>
      </c>
      <c r="K700" s="62">
        <v>0.95</v>
      </c>
      <c r="L700" s="62">
        <v>0.5</v>
      </c>
      <c r="M700" s="62">
        <f>STOCK[[#This Row],[Costo Unitario (USD)]]+STOCK[[#This Row],[Costo Envío (USD)]]+STOCK[[#This Row],[Comisión 10%]]</f>
        <v>1.75</v>
      </c>
      <c r="N700" s="62">
        <f t="shared" si="32"/>
        <v>2.625</v>
      </c>
      <c r="O700" s="62">
        <f t="shared" si="31"/>
        <v>3</v>
      </c>
      <c r="P700" s="62">
        <f>STOCK[[#This Row],[Precio Final]]-STOCK[[#This Row],[Costo total]]</f>
        <v>1.25</v>
      </c>
      <c r="Q700" s="62">
        <f>STOCK[[#This Row],[Ganancia Unitaria]]*STOCK[[#This Row],[Salidas]]</f>
        <v>0</v>
      </c>
      <c r="R700" s="74"/>
      <c r="S700" s="74"/>
      <c r="T700" s="62"/>
      <c r="U700" s="62"/>
      <c r="V700" s="76"/>
    </row>
    <row r="701" customHeight="1" spans="1:22">
      <c r="A701" s="74" t="s">
        <v>17813</v>
      </c>
      <c r="B701" s="74" t="s">
        <v>17799</v>
      </c>
      <c r="C701" s="74" t="s">
        <v>17814</v>
      </c>
      <c r="D701" s="74" t="s">
        <v>16404</v>
      </c>
      <c r="E701" s="74"/>
      <c r="F701" s="59">
        <v>3</v>
      </c>
      <c r="G701" s="75">
        <v>2</v>
      </c>
      <c r="H701" s="75">
        <f>SUMIFS(VENTAS[Cantidad],VENTAS[Código del producto Vendido],STOCK[[#This Row],[Code]])</f>
        <v>1</v>
      </c>
      <c r="I701" s="75">
        <f>STOCK[[#This Row],[Entradas]]-STOCK[[#This Row],[Salidas]]</f>
        <v>1</v>
      </c>
      <c r="J701" s="59">
        <f>STOCK[[#This Row],[Precio Final]]*10%</f>
        <v>0.3</v>
      </c>
      <c r="K701" s="62">
        <v>0.95</v>
      </c>
      <c r="L701" s="62">
        <v>0.5</v>
      </c>
      <c r="M701" s="62">
        <f>STOCK[[#This Row],[Costo Unitario (USD)]]+STOCK[[#This Row],[Costo Envío (USD)]]+STOCK[[#This Row],[Comisión 10%]]</f>
        <v>1.75</v>
      </c>
      <c r="N701" s="62">
        <f t="shared" si="32"/>
        <v>2.625</v>
      </c>
      <c r="O701" s="62">
        <f t="shared" si="31"/>
        <v>3</v>
      </c>
      <c r="P701" s="62">
        <f>STOCK[[#This Row],[Precio Final]]-STOCK[[#This Row],[Costo total]]</f>
        <v>1.25</v>
      </c>
      <c r="Q701" s="62">
        <f>STOCK[[#This Row],[Ganancia Unitaria]]*STOCK[[#This Row],[Salidas]]</f>
        <v>1.25</v>
      </c>
      <c r="R701" s="74"/>
      <c r="S701" s="74"/>
      <c r="T701" s="62"/>
      <c r="U701" s="62"/>
      <c r="V701" s="76"/>
    </row>
    <row r="702" customHeight="1" spans="1:22">
      <c r="A702" s="74" t="s">
        <v>17815</v>
      </c>
      <c r="B702" s="74" t="s">
        <v>17802</v>
      </c>
      <c r="C702" s="74" t="s">
        <v>17814</v>
      </c>
      <c r="D702" s="74" t="s">
        <v>16396</v>
      </c>
      <c r="E702" s="74"/>
      <c r="F702" s="59">
        <v>3</v>
      </c>
      <c r="G702" s="75">
        <v>3</v>
      </c>
      <c r="H702" s="75">
        <f>SUMIFS(VENTAS[Cantidad],VENTAS[Código del producto Vendido],STOCK[[#This Row],[Code]])</f>
        <v>1</v>
      </c>
      <c r="I702" s="75">
        <f>STOCK[[#This Row],[Entradas]]-STOCK[[#This Row],[Salidas]]</f>
        <v>2</v>
      </c>
      <c r="J702" s="59">
        <f>STOCK[[#This Row],[Precio Final]]*10%</f>
        <v>0.3</v>
      </c>
      <c r="K702" s="62">
        <v>0.95</v>
      </c>
      <c r="L702" s="62">
        <v>0.5</v>
      </c>
      <c r="M702" s="62">
        <f>STOCK[[#This Row],[Costo Unitario (USD)]]+STOCK[[#This Row],[Costo Envío (USD)]]+STOCK[[#This Row],[Comisión 10%]]</f>
        <v>1.75</v>
      </c>
      <c r="N702" s="62">
        <f t="shared" si="32"/>
        <v>2.625</v>
      </c>
      <c r="O702" s="62">
        <f t="shared" si="31"/>
        <v>3</v>
      </c>
      <c r="P702" s="62">
        <f>STOCK[[#This Row],[Precio Final]]-STOCK[[#This Row],[Costo total]]</f>
        <v>1.25</v>
      </c>
      <c r="Q702" s="62">
        <f>STOCK[[#This Row],[Ganancia Unitaria]]*STOCK[[#This Row],[Salidas]]</f>
        <v>1.25</v>
      </c>
      <c r="R702" s="74"/>
      <c r="S702" s="74"/>
      <c r="T702" s="62"/>
      <c r="U702" s="62"/>
      <c r="V702" s="76"/>
    </row>
    <row r="703" customHeight="1" spans="1:22">
      <c r="A703" s="74" t="s">
        <v>17816</v>
      </c>
      <c r="B703" s="74" t="s">
        <v>17802</v>
      </c>
      <c r="C703" s="74" t="s">
        <v>17814</v>
      </c>
      <c r="D703" s="74" t="s">
        <v>16475</v>
      </c>
      <c r="E703" s="74"/>
      <c r="F703" s="59">
        <v>3</v>
      </c>
      <c r="G703" s="75">
        <v>3</v>
      </c>
      <c r="H703" s="75">
        <f>SUMIFS(VENTAS[Cantidad],VENTAS[Código del producto Vendido],STOCK[[#This Row],[Code]])</f>
        <v>0</v>
      </c>
      <c r="I703" s="75">
        <f>STOCK[[#This Row],[Entradas]]-STOCK[[#This Row],[Salidas]]</f>
        <v>3</v>
      </c>
      <c r="J703" s="59">
        <f>STOCK[[#This Row],[Precio Final]]*10%</f>
        <v>0.3</v>
      </c>
      <c r="K703" s="62">
        <v>0.95</v>
      </c>
      <c r="L703" s="62">
        <v>0.5</v>
      </c>
      <c r="M703" s="62">
        <f>STOCK[[#This Row],[Costo Unitario (USD)]]+STOCK[[#This Row],[Costo Envío (USD)]]+STOCK[[#This Row],[Comisión 10%]]</f>
        <v>1.75</v>
      </c>
      <c r="N703" s="62">
        <f t="shared" si="32"/>
        <v>2.625</v>
      </c>
      <c r="O703" s="62">
        <f t="shared" si="31"/>
        <v>3</v>
      </c>
      <c r="P703" s="62">
        <f>STOCK[[#This Row],[Precio Final]]-STOCK[[#This Row],[Costo total]]</f>
        <v>1.25</v>
      </c>
      <c r="Q703" s="62">
        <f>STOCK[[#This Row],[Ganancia Unitaria]]*STOCK[[#This Row],[Salidas]]</f>
        <v>0</v>
      </c>
      <c r="R703" s="74"/>
      <c r="S703" s="74"/>
      <c r="T703" s="62"/>
      <c r="U703" s="62"/>
      <c r="V703" s="76"/>
    </row>
    <row r="704" customHeight="1" spans="1:22">
      <c r="A704" s="74" t="s">
        <v>17817</v>
      </c>
      <c r="B704" s="74" t="s">
        <v>17805</v>
      </c>
      <c r="C704" s="74" t="s">
        <v>17814</v>
      </c>
      <c r="D704" s="74" t="s">
        <v>16583</v>
      </c>
      <c r="E704" s="74"/>
      <c r="F704" s="59">
        <v>3</v>
      </c>
      <c r="G704" s="75">
        <v>3</v>
      </c>
      <c r="H704" s="75">
        <f>SUMIFS(VENTAS[Cantidad],VENTAS[Código del producto Vendido],STOCK[[#This Row],[Code]])</f>
        <v>1</v>
      </c>
      <c r="I704" s="75">
        <f>STOCK[[#This Row],[Entradas]]-STOCK[[#This Row],[Salidas]]</f>
        <v>2</v>
      </c>
      <c r="J704" s="59">
        <f>STOCK[[#This Row],[Precio Final]]*10%</f>
        <v>0.3</v>
      </c>
      <c r="K704" s="62">
        <v>0.95</v>
      </c>
      <c r="L704" s="62">
        <v>0.5</v>
      </c>
      <c r="M704" s="62">
        <f>STOCK[[#This Row],[Costo Unitario (USD)]]+STOCK[[#This Row],[Costo Envío (USD)]]+STOCK[[#This Row],[Comisión 10%]]</f>
        <v>1.75</v>
      </c>
      <c r="N704" s="62">
        <f t="shared" si="32"/>
        <v>2.625</v>
      </c>
      <c r="O704" s="62">
        <f t="shared" si="31"/>
        <v>3</v>
      </c>
      <c r="P704" s="62">
        <f>STOCK[[#This Row],[Precio Final]]-STOCK[[#This Row],[Costo total]]</f>
        <v>1.25</v>
      </c>
      <c r="Q704" s="62">
        <f>STOCK[[#This Row],[Ganancia Unitaria]]*STOCK[[#This Row],[Salidas]]</f>
        <v>1.25</v>
      </c>
      <c r="R704" s="74"/>
      <c r="S704" s="74"/>
      <c r="T704" s="62"/>
      <c r="U704" s="62"/>
      <c r="V704" s="76"/>
    </row>
    <row r="705" customHeight="1" spans="1:22">
      <c r="A705" s="74" t="s">
        <v>17818</v>
      </c>
      <c r="B705" s="74" t="s">
        <v>17805</v>
      </c>
      <c r="C705" s="74" t="s">
        <v>17814</v>
      </c>
      <c r="D705" s="74" t="s">
        <v>16962</v>
      </c>
      <c r="E705" s="74"/>
      <c r="F705" s="59">
        <v>3</v>
      </c>
      <c r="G705" s="75">
        <v>3</v>
      </c>
      <c r="H705" s="75">
        <f>SUMIFS(VENTAS[Cantidad],VENTAS[Código del producto Vendido],STOCK[[#This Row],[Code]])</f>
        <v>0</v>
      </c>
      <c r="I705" s="75">
        <f>STOCK[[#This Row],[Entradas]]-STOCK[[#This Row],[Salidas]]</f>
        <v>3</v>
      </c>
      <c r="J705" s="59">
        <f>STOCK[[#This Row],[Precio Final]]*10%</f>
        <v>0.3</v>
      </c>
      <c r="K705" s="62">
        <v>0.95</v>
      </c>
      <c r="L705" s="62">
        <v>0.5</v>
      </c>
      <c r="M705" s="62">
        <f>STOCK[[#This Row],[Costo Unitario (USD)]]+STOCK[[#This Row],[Costo Envío (USD)]]+STOCK[[#This Row],[Comisión 10%]]</f>
        <v>1.75</v>
      </c>
      <c r="N705" s="62">
        <f t="shared" si="32"/>
        <v>2.625</v>
      </c>
      <c r="O705" s="62">
        <f t="shared" si="31"/>
        <v>3</v>
      </c>
      <c r="P705" s="62">
        <f>STOCK[[#This Row],[Precio Final]]-STOCK[[#This Row],[Costo total]]</f>
        <v>1.25</v>
      </c>
      <c r="Q705" s="62">
        <f>STOCK[[#This Row],[Ganancia Unitaria]]*STOCK[[#This Row],[Salidas]]</f>
        <v>0</v>
      </c>
      <c r="R705" s="74"/>
      <c r="S705" s="74"/>
      <c r="T705" s="62"/>
      <c r="U705" s="62"/>
      <c r="V705" s="76"/>
    </row>
    <row r="706" customHeight="1" spans="1:22">
      <c r="A706" s="74" t="s">
        <v>17819</v>
      </c>
      <c r="B706" s="74" t="s">
        <v>17799</v>
      </c>
      <c r="C706" s="74" t="s">
        <v>17820</v>
      </c>
      <c r="D706" s="74" t="s">
        <v>16404</v>
      </c>
      <c r="E706" s="74"/>
      <c r="F706" s="59">
        <v>3</v>
      </c>
      <c r="G706" s="75">
        <v>2</v>
      </c>
      <c r="H706" s="75">
        <f>SUMIFS(VENTAS[Cantidad],VENTAS[Código del producto Vendido],STOCK[[#This Row],[Code]])</f>
        <v>1</v>
      </c>
      <c r="I706" s="75">
        <f>STOCK[[#This Row],[Entradas]]-STOCK[[#This Row],[Salidas]]</f>
        <v>1</v>
      </c>
      <c r="J706" s="59">
        <f>STOCK[[#This Row],[Precio Final]]*10%</f>
        <v>0.3</v>
      </c>
      <c r="K706" s="62">
        <v>0.95</v>
      </c>
      <c r="L706" s="62">
        <v>0.5</v>
      </c>
      <c r="M706" s="62">
        <f>STOCK[[#This Row],[Costo Unitario (USD)]]+STOCK[[#This Row],[Costo Envío (USD)]]+STOCK[[#This Row],[Comisión 10%]]</f>
        <v>1.75</v>
      </c>
      <c r="N706" s="62">
        <f t="shared" si="32"/>
        <v>2.625</v>
      </c>
      <c r="O706" s="62">
        <f t="shared" si="31"/>
        <v>3</v>
      </c>
      <c r="P706" s="62">
        <f>STOCK[[#This Row],[Precio Final]]-STOCK[[#This Row],[Costo total]]</f>
        <v>1.25</v>
      </c>
      <c r="Q706" s="62">
        <f>STOCK[[#This Row],[Ganancia Unitaria]]*STOCK[[#This Row],[Salidas]]</f>
        <v>1.25</v>
      </c>
      <c r="R706" s="74"/>
      <c r="S706" s="74"/>
      <c r="T706" s="62"/>
      <c r="U706" s="62"/>
      <c r="V706" s="76"/>
    </row>
    <row r="707" customHeight="1" spans="1:22">
      <c r="A707" s="74" t="s">
        <v>17821</v>
      </c>
      <c r="B707" s="74" t="s">
        <v>17802</v>
      </c>
      <c r="C707" s="74" t="s">
        <v>17820</v>
      </c>
      <c r="D707" s="74" t="s">
        <v>16396</v>
      </c>
      <c r="E707" s="74"/>
      <c r="F707" s="59">
        <v>3</v>
      </c>
      <c r="G707" s="75">
        <v>3</v>
      </c>
      <c r="H707" s="75">
        <f>SUMIFS(VENTAS[Cantidad],VENTAS[Código del producto Vendido],STOCK[[#This Row],[Code]])</f>
        <v>0</v>
      </c>
      <c r="I707" s="75">
        <f>STOCK[[#This Row],[Entradas]]-STOCK[[#This Row],[Salidas]]</f>
        <v>3</v>
      </c>
      <c r="J707" s="59">
        <f>STOCK[[#This Row],[Precio Final]]*10%</f>
        <v>0.3</v>
      </c>
      <c r="K707" s="62">
        <v>0.95</v>
      </c>
      <c r="L707" s="62">
        <v>0.5</v>
      </c>
      <c r="M707" s="62">
        <f>STOCK[[#This Row],[Costo Unitario (USD)]]+STOCK[[#This Row],[Costo Envío (USD)]]+STOCK[[#This Row],[Comisión 10%]]</f>
        <v>1.75</v>
      </c>
      <c r="N707" s="62">
        <f t="shared" si="32"/>
        <v>2.625</v>
      </c>
      <c r="O707" s="62">
        <f t="shared" si="31"/>
        <v>3</v>
      </c>
      <c r="P707" s="62">
        <f>STOCK[[#This Row],[Precio Final]]-STOCK[[#This Row],[Costo total]]</f>
        <v>1.25</v>
      </c>
      <c r="Q707" s="62">
        <f>STOCK[[#This Row],[Ganancia Unitaria]]*STOCK[[#This Row],[Salidas]]</f>
        <v>0</v>
      </c>
      <c r="R707" s="74"/>
      <c r="S707" s="74"/>
      <c r="T707" s="62"/>
      <c r="U707" s="62"/>
      <c r="V707" s="76"/>
    </row>
    <row r="708" customHeight="1" spans="1:22">
      <c r="A708" s="74" t="s">
        <v>17822</v>
      </c>
      <c r="B708" s="74" t="s">
        <v>17802</v>
      </c>
      <c r="C708" s="74" t="s">
        <v>17820</v>
      </c>
      <c r="D708" s="74" t="s">
        <v>16475</v>
      </c>
      <c r="E708" s="74"/>
      <c r="F708" s="59">
        <v>3</v>
      </c>
      <c r="G708" s="75">
        <v>3</v>
      </c>
      <c r="H708" s="75">
        <f>SUMIFS(VENTAS[Cantidad],VENTAS[Código del producto Vendido],STOCK[[#This Row],[Code]])</f>
        <v>0</v>
      </c>
      <c r="I708" s="75">
        <f>STOCK[[#This Row],[Entradas]]-STOCK[[#This Row],[Salidas]]</f>
        <v>3</v>
      </c>
      <c r="J708" s="59">
        <f>STOCK[[#This Row],[Precio Final]]*10%</f>
        <v>0.3</v>
      </c>
      <c r="K708" s="62">
        <v>0.95</v>
      </c>
      <c r="L708" s="62">
        <v>0.5</v>
      </c>
      <c r="M708" s="62">
        <f>STOCK[[#This Row],[Costo Unitario (USD)]]+STOCK[[#This Row],[Costo Envío (USD)]]+STOCK[[#This Row],[Comisión 10%]]</f>
        <v>1.75</v>
      </c>
      <c r="N708" s="62">
        <f t="shared" si="32"/>
        <v>2.625</v>
      </c>
      <c r="O708" s="62">
        <f t="shared" si="31"/>
        <v>3</v>
      </c>
      <c r="P708" s="62">
        <f>STOCK[[#This Row],[Precio Final]]-STOCK[[#This Row],[Costo total]]</f>
        <v>1.25</v>
      </c>
      <c r="Q708" s="62">
        <f>STOCK[[#This Row],[Ganancia Unitaria]]*STOCK[[#This Row],[Salidas]]</f>
        <v>0</v>
      </c>
      <c r="R708" s="74"/>
      <c r="S708" s="74"/>
      <c r="T708" s="62"/>
      <c r="U708" s="62"/>
      <c r="V708" s="76"/>
    </row>
    <row r="709" customHeight="1" spans="1:22">
      <c r="A709" s="74" t="s">
        <v>17823</v>
      </c>
      <c r="B709" s="74" t="s">
        <v>17805</v>
      </c>
      <c r="C709" s="74" t="s">
        <v>17820</v>
      </c>
      <c r="D709" s="74" t="s">
        <v>16583</v>
      </c>
      <c r="E709" s="74"/>
      <c r="F709" s="59">
        <v>3</v>
      </c>
      <c r="G709" s="75">
        <v>3</v>
      </c>
      <c r="H709" s="75">
        <f>SUMIFS(VENTAS[Cantidad],VENTAS[Código del producto Vendido],STOCK[[#This Row],[Code]])</f>
        <v>1</v>
      </c>
      <c r="I709" s="75">
        <f>STOCK[[#This Row],[Entradas]]-STOCK[[#This Row],[Salidas]]</f>
        <v>2</v>
      </c>
      <c r="J709" s="59">
        <f>STOCK[[#This Row],[Precio Final]]*10%</f>
        <v>0.3</v>
      </c>
      <c r="K709" s="62">
        <v>0.95</v>
      </c>
      <c r="L709" s="62">
        <v>0.5</v>
      </c>
      <c r="M709" s="62">
        <f>STOCK[[#This Row],[Costo Unitario (USD)]]+STOCK[[#This Row],[Costo Envío (USD)]]+STOCK[[#This Row],[Comisión 10%]]</f>
        <v>1.75</v>
      </c>
      <c r="N709" s="62">
        <f t="shared" si="32"/>
        <v>2.625</v>
      </c>
      <c r="O709" s="62">
        <f t="shared" si="31"/>
        <v>3</v>
      </c>
      <c r="P709" s="62">
        <f>STOCK[[#This Row],[Precio Final]]-STOCK[[#This Row],[Costo total]]</f>
        <v>1.25</v>
      </c>
      <c r="Q709" s="62">
        <f>STOCK[[#This Row],[Ganancia Unitaria]]*STOCK[[#This Row],[Salidas]]</f>
        <v>1.25</v>
      </c>
      <c r="R709" s="74"/>
      <c r="S709" s="74"/>
      <c r="T709" s="62"/>
      <c r="U709" s="62"/>
      <c r="V709" s="76"/>
    </row>
    <row r="710" customHeight="1" spans="1:22">
      <c r="A710" s="74" t="s">
        <v>17824</v>
      </c>
      <c r="B710" s="74" t="s">
        <v>17805</v>
      </c>
      <c r="C710" s="74" t="s">
        <v>17820</v>
      </c>
      <c r="D710" s="74" t="s">
        <v>16962</v>
      </c>
      <c r="E710" s="74"/>
      <c r="F710" s="59">
        <v>3</v>
      </c>
      <c r="G710" s="75">
        <v>3</v>
      </c>
      <c r="H710" s="75">
        <f>SUMIFS(VENTAS[Cantidad],VENTAS[Código del producto Vendido],STOCK[[#This Row],[Code]])</f>
        <v>0</v>
      </c>
      <c r="I710" s="75">
        <f>STOCK[[#This Row],[Entradas]]-STOCK[[#This Row],[Salidas]]</f>
        <v>3</v>
      </c>
      <c r="J710" s="59">
        <f>STOCK[[#This Row],[Precio Final]]*10%</f>
        <v>0.3</v>
      </c>
      <c r="K710" s="62">
        <v>0.95</v>
      </c>
      <c r="L710" s="62">
        <v>0.5</v>
      </c>
      <c r="M710" s="62">
        <f>STOCK[[#This Row],[Costo Unitario (USD)]]+STOCK[[#This Row],[Costo Envío (USD)]]+STOCK[[#This Row],[Comisión 10%]]</f>
        <v>1.75</v>
      </c>
      <c r="N710" s="62">
        <f t="shared" si="32"/>
        <v>2.625</v>
      </c>
      <c r="O710" s="62">
        <f t="shared" si="31"/>
        <v>3</v>
      </c>
      <c r="P710" s="62">
        <f>STOCK[[#This Row],[Precio Final]]-STOCK[[#This Row],[Costo total]]</f>
        <v>1.25</v>
      </c>
      <c r="Q710" s="62">
        <f>STOCK[[#This Row],[Ganancia Unitaria]]*STOCK[[#This Row],[Salidas]]</f>
        <v>0</v>
      </c>
      <c r="R710" s="74"/>
      <c r="S710" s="74"/>
      <c r="T710" s="62"/>
      <c r="U710" s="62"/>
      <c r="V710" s="76"/>
    </row>
    <row r="711" customHeight="1" spans="1:22">
      <c r="A711" s="74" t="s">
        <v>17825</v>
      </c>
      <c r="B711" s="74" t="s">
        <v>17799</v>
      </c>
      <c r="C711" s="74" t="s">
        <v>17826</v>
      </c>
      <c r="D711" s="74" t="s">
        <v>16404</v>
      </c>
      <c r="E711" s="74"/>
      <c r="F711" s="59">
        <v>3</v>
      </c>
      <c r="G711" s="75">
        <v>2</v>
      </c>
      <c r="H711" s="75">
        <f>SUMIFS(VENTAS[Cantidad],VENTAS[Código del producto Vendido],STOCK[[#This Row],[Code]])</f>
        <v>1</v>
      </c>
      <c r="I711" s="75">
        <f>STOCK[[#This Row],[Entradas]]-STOCK[[#This Row],[Salidas]]</f>
        <v>1</v>
      </c>
      <c r="J711" s="59">
        <f>STOCK[[#This Row],[Precio Final]]*10%</f>
        <v>0.3</v>
      </c>
      <c r="K711" s="62">
        <v>0.95</v>
      </c>
      <c r="L711" s="62">
        <v>0.5</v>
      </c>
      <c r="M711" s="62">
        <f>STOCK[[#This Row],[Costo Unitario (USD)]]+STOCK[[#This Row],[Costo Envío (USD)]]+STOCK[[#This Row],[Comisión 10%]]</f>
        <v>1.75</v>
      </c>
      <c r="N711" s="62">
        <f t="shared" si="32"/>
        <v>2.625</v>
      </c>
      <c r="O711" s="62">
        <f t="shared" si="31"/>
        <v>3</v>
      </c>
      <c r="P711" s="62">
        <f>STOCK[[#This Row],[Precio Final]]-STOCK[[#This Row],[Costo total]]</f>
        <v>1.25</v>
      </c>
      <c r="Q711" s="62">
        <f>STOCK[[#This Row],[Ganancia Unitaria]]*STOCK[[#This Row],[Salidas]]</f>
        <v>1.25</v>
      </c>
      <c r="R711" s="74"/>
      <c r="S711" s="74"/>
      <c r="T711" s="62"/>
      <c r="U711" s="62"/>
      <c r="V711" s="76"/>
    </row>
    <row r="712" customHeight="1" spans="1:22">
      <c r="A712" s="74" t="s">
        <v>17827</v>
      </c>
      <c r="B712" s="74" t="s">
        <v>17802</v>
      </c>
      <c r="C712" s="74" t="s">
        <v>17826</v>
      </c>
      <c r="D712" s="74" t="s">
        <v>16396</v>
      </c>
      <c r="E712" s="74"/>
      <c r="F712" s="59">
        <v>3</v>
      </c>
      <c r="G712" s="75">
        <v>3</v>
      </c>
      <c r="H712" s="75">
        <f>SUMIFS(VENTAS[Cantidad],VENTAS[Código del producto Vendido],STOCK[[#This Row],[Code]])</f>
        <v>1</v>
      </c>
      <c r="I712" s="75">
        <f>STOCK[[#This Row],[Entradas]]-STOCK[[#This Row],[Salidas]]</f>
        <v>2</v>
      </c>
      <c r="J712" s="59">
        <f>STOCK[[#This Row],[Precio Final]]*10%</f>
        <v>0.3</v>
      </c>
      <c r="K712" s="62">
        <v>0.95</v>
      </c>
      <c r="L712" s="62">
        <v>0.5</v>
      </c>
      <c r="M712" s="62">
        <f>STOCK[[#This Row],[Costo Unitario (USD)]]+STOCK[[#This Row],[Costo Envío (USD)]]+STOCK[[#This Row],[Comisión 10%]]</f>
        <v>1.75</v>
      </c>
      <c r="N712" s="62">
        <f t="shared" si="32"/>
        <v>2.625</v>
      </c>
      <c r="O712" s="62">
        <f t="shared" si="31"/>
        <v>3</v>
      </c>
      <c r="P712" s="62">
        <f>STOCK[[#This Row],[Precio Final]]-STOCK[[#This Row],[Costo total]]</f>
        <v>1.25</v>
      </c>
      <c r="Q712" s="62">
        <f>STOCK[[#This Row],[Ganancia Unitaria]]*STOCK[[#This Row],[Salidas]]</f>
        <v>1.25</v>
      </c>
      <c r="R712" s="74"/>
      <c r="S712" s="74"/>
      <c r="T712" s="62"/>
      <c r="U712" s="62"/>
      <c r="V712" s="76"/>
    </row>
    <row r="713" customHeight="1" spans="1:22">
      <c r="A713" s="74" t="s">
        <v>17828</v>
      </c>
      <c r="B713" s="74" t="s">
        <v>17802</v>
      </c>
      <c r="C713" s="74" t="s">
        <v>17826</v>
      </c>
      <c r="D713" s="74" t="s">
        <v>16475</v>
      </c>
      <c r="E713" s="74"/>
      <c r="F713" s="59">
        <v>3</v>
      </c>
      <c r="G713" s="75">
        <v>3</v>
      </c>
      <c r="H713" s="75">
        <f>SUMIFS(VENTAS[Cantidad],VENTAS[Código del producto Vendido],STOCK[[#This Row],[Code]])</f>
        <v>0</v>
      </c>
      <c r="I713" s="75">
        <f>STOCK[[#This Row],[Entradas]]-STOCK[[#This Row],[Salidas]]</f>
        <v>3</v>
      </c>
      <c r="J713" s="59">
        <f>STOCK[[#This Row],[Precio Final]]*10%</f>
        <v>0.3</v>
      </c>
      <c r="K713" s="62">
        <v>0.95</v>
      </c>
      <c r="L713" s="62">
        <v>0.5</v>
      </c>
      <c r="M713" s="62">
        <f>STOCK[[#This Row],[Costo Unitario (USD)]]+STOCK[[#This Row],[Costo Envío (USD)]]+STOCK[[#This Row],[Comisión 10%]]</f>
        <v>1.75</v>
      </c>
      <c r="N713" s="62">
        <f t="shared" si="32"/>
        <v>2.625</v>
      </c>
      <c r="O713" s="62">
        <f t="shared" si="31"/>
        <v>3</v>
      </c>
      <c r="P713" s="62">
        <f>STOCK[[#This Row],[Precio Final]]-STOCK[[#This Row],[Costo total]]</f>
        <v>1.25</v>
      </c>
      <c r="Q713" s="62">
        <f>STOCK[[#This Row],[Ganancia Unitaria]]*STOCK[[#This Row],[Salidas]]</f>
        <v>0</v>
      </c>
      <c r="R713" s="74"/>
      <c r="S713" s="74"/>
      <c r="T713" s="62"/>
      <c r="U713" s="62"/>
      <c r="V713" s="76"/>
    </row>
    <row r="714" customHeight="1" spans="1:22">
      <c r="A714" s="74" t="s">
        <v>17829</v>
      </c>
      <c r="B714" s="74" t="s">
        <v>17805</v>
      </c>
      <c r="C714" s="74" t="s">
        <v>17826</v>
      </c>
      <c r="D714" s="74" t="s">
        <v>16583</v>
      </c>
      <c r="E714" s="74"/>
      <c r="F714" s="59">
        <v>3</v>
      </c>
      <c r="G714" s="75">
        <v>3</v>
      </c>
      <c r="H714" s="75">
        <f>SUMIFS(VENTAS[Cantidad],VENTAS[Código del producto Vendido],STOCK[[#This Row],[Code]])</f>
        <v>1</v>
      </c>
      <c r="I714" s="75">
        <f>STOCK[[#This Row],[Entradas]]-STOCK[[#This Row],[Salidas]]</f>
        <v>2</v>
      </c>
      <c r="J714" s="59">
        <f>STOCK[[#This Row],[Precio Final]]*10%</f>
        <v>0.3</v>
      </c>
      <c r="K714" s="62">
        <v>0.95</v>
      </c>
      <c r="L714" s="62">
        <v>0.5</v>
      </c>
      <c r="M714" s="62">
        <f>STOCK[[#This Row],[Costo Unitario (USD)]]+STOCK[[#This Row],[Costo Envío (USD)]]+STOCK[[#This Row],[Comisión 10%]]</f>
        <v>1.75</v>
      </c>
      <c r="N714" s="62">
        <f t="shared" si="32"/>
        <v>2.625</v>
      </c>
      <c r="O714" s="62">
        <f t="shared" si="31"/>
        <v>3</v>
      </c>
      <c r="P714" s="62">
        <f>STOCK[[#This Row],[Precio Final]]-STOCK[[#This Row],[Costo total]]</f>
        <v>1.25</v>
      </c>
      <c r="Q714" s="62">
        <f>STOCK[[#This Row],[Ganancia Unitaria]]*STOCK[[#This Row],[Salidas]]</f>
        <v>1.25</v>
      </c>
      <c r="R714" s="74"/>
      <c r="S714" s="74"/>
      <c r="T714" s="62"/>
      <c r="U714" s="62"/>
      <c r="V714" s="76"/>
    </row>
    <row r="715" customHeight="1" spans="1:22">
      <c r="A715" s="74" t="s">
        <v>17830</v>
      </c>
      <c r="B715" s="74" t="s">
        <v>17805</v>
      </c>
      <c r="C715" s="74" t="s">
        <v>17826</v>
      </c>
      <c r="D715" s="74" t="s">
        <v>16962</v>
      </c>
      <c r="E715" s="74"/>
      <c r="F715" s="59">
        <v>3</v>
      </c>
      <c r="G715" s="75">
        <v>3</v>
      </c>
      <c r="H715" s="75">
        <f>SUMIFS(VENTAS[Cantidad],VENTAS[Código del producto Vendido],STOCK[[#This Row],[Code]])</f>
        <v>0</v>
      </c>
      <c r="I715" s="75">
        <f>STOCK[[#This Row],[Entradas]]-STOCK[[#This Row],[Salidas]]</f>
        <v>3</v>
      </c>
      <c r="J715" s="59">
        <f>STOCK[[#This Row],[Precio Final]]*10%</f>
        <v>0.3</v>
      </c>
      <c r="K715" s="62">
        <v>0.95</v>
      </c>
      <c r="L715" s="62">
        <v>0.5</v>
      </c>
      <c r="M715" s="62">
        <f>STOCK[[#This Row],[Costo Unitario (USD)]]+STOCK[[#This Row],[Costo Envío (USD)]]+STOCK[[#This Row],[Comisión 10%]]</f>
        <v>1.75</v>
      </c>
      <c r="N715" s="62">
        <f t="shared" si="32"/>
        <v>2.625</v>
      </c>
      <c r="O715" s="62">
        <f t="shared" si="31"/>
        <v>3</v>
      </c>
      <c r="P715" s="62">
        <f>STOCK[[#This Row],[Precio Final]]-STOCK[[#This Row],[Costo total]]</f>
        <v>1.25</v>
      </c>
      <c r="Q715" s="62">
        <f>STOCK[[#This Row],[Ganancia Unitaria]]*STOCK[[#This Row],[Salidas]]</f>
        <v>0</v>
      </c>
      <c r="R715" s="74"/>
      <c r="S715" s="74"/>
      <c r="T715" s="62"/>
      <c r="U715" s="62"/>
      <c r="V715" s="76"/>
    </row>
    <row r="716" customHeight="1" spans="1:22">
      <c r="A716" s="74" t="s">
        <v>17831</v>
      </c>
      <c r="B716" s="74" t="s">
        <v>17799</v>
      </c>
      <c r="C716" s="74" t="s">
        <v>17832</v>
      </c>
      <c r="D716" s="74" t="s">
        <v>16404</v>
      </c>
      <c r="E716" s="74"/>
      <c r="F716" s="59">
        <v>3</v>
      </c>
      <c r="G716" s="75">
        <v>4</v>
      </c>
      <c r="H716" s="75">
        <f>SUMIFS(VENTAS[Cantidad],VENTAS[Código del producto Vendido],STOCK[[#This Row],[Code]])</f>
        <v>1</v>
      </c>
      <c r="I716" s="75">
        <f>STOCK[[#This Row],[Entradas]]-STOCK[[#This Row],[Salidas]]</f>
        <v>3</v>
      </c>
      <c r="J716" s="59">
        <f>STOCK[[#This Row],[Precio Final]]*10%</f>
        <v>0.3</v>
      </c>
      <c r="K716" s="62">
        <v>0.9</v>
      </c>
      <c r="L716" s="62">
        <v>0.5</v>
      </c>
      <c r="M716" s="62">
        <f>STOCK[[#This Row],[Costo Unitario (USD)]]+STOCK[[#This Row],[Costo Envío (USD)]]+STOCK[[#This Row],[Comisión 10%]]</f>
        <v>1.7</v>
      </c>
      <c r="N716" s="62">
        <f t="shared" si="32"/>
        <v>2.55</v>
      </c>
      <c r="O716" s="62">
        <f t="shared" si="31"/>
        <v>3</v>
      </c>
      <c r="P716" s="62">
        <f>STOCK[[#This Row],[Precio Final]]-STOCK[[#This Row],[Costo total]]</f>
        <v>1.3</v>
      </c>
      <c r="Q716" s="62">
        <f>STOCK[[#This Row],[Ganancia Unitaria]]*STOCK[[#This Row],[Salidas]]</f>
        <v>1.3</v>
      </c>
      <c r="R716" s="74"/>
      <c r="S716" s="74"/>
      <c r="T716" s="62"/>
      <c r="U716" s="62"/>
      <c r="V716" s="76"/>
    </row>
    <row r="717" customHeight="1" spans="1:22">
      <c r="A717" s="74" t="s">
        <v>17833</v>
      </c>
      <c r="B717" s="74" t="s">
        <v>17802</v>
      </c>
      <c r="C717" s="74" t="s">
        <v>17832</v>
      </c>
      <c r="D717" s="74" t="s">
        <v>16396</v>
      </c>
      <c r="E717" s="74"/>
      <c r="F717" s="59">
        <v>3</v>
      </c>
      <c r="G717" s="75">
        <v>4</v>
      </c>
      <c r="H717" s="75">
        <f>SUMIFS(VENTAS[Cantidad],VENTAS[Código del producto Vendido],STOCK[[#This Row],[Code]])</f>
        <v>1</v>
      </c>
      <c r="I717" s="75">
        <f>STOCK[[#This Row],[Entradas]]-STOCK[[#This Row],[Salidas]]</f>
        <v>3</v>
      </c>
      <c r="J717" s="59">
        <f>STOCK[[#This Row],[Precio Final]]*10%</f>
        <v>0.3</v>
      </c>
      <c r="K717" s="62">
        <v>0.9</v>
      </c>
      <c r="L717" s="62">
        <v>0.5</v>
      </c>
      <c r="M717" s="62">
        <f>STOCK[[#This Row],[Costo Unitario (USD)]]+STOCK[[#This Row],[Costo Envío (USD)]]+STOCK[[#This Row],[Comisión 10%]]</f>
        <v>1.7</v>
      </c>
      <c r="N717" s="62">
        <f t="shared" si="32"/>
        <v>2.55</v>
      </c>
      <c r="O717" s="62">
        <f t="shared" si="31"/>
        <v>3</v>
      </c>
      <c r="P717" s="62">
        <f>STOCK[[#This Row],[Precio Final]]-STOCK[[#This Row],[Costo total]]</f>
        <v>1.3</v>
      </c>
      <c r="Q717" s="62">
        <f>STOCK[[#This Row],[Ganancia Unitaria]]*STOCK[[#This Row],[Salidas]]</f>
        <v>1.3</v>
      </c>
      <c r="R717" s="74"/>
      <c r="S717" s="74"/>
      <c r="T717" s="62"/>
      <c r="U717" s="62"/>
      <c r="V717" s="76"/>
    </row>
    <row r="718" customHeight="1" spans="1:22">
      <c r="A718" s="74" t="s">
        <v>17834</v>
      </c>
      <c r="B718" s="74" t="s">
        <v>17802</v>
      </c>
      <c r="C718" s="74" t="s">
        <v>17832</v>
      </c>
      <c r="D718" s="74" t="s">
        <v>16475</v>
      </c>
      <c r="E718" s="74"/>
      <c r="F718" s="59">
        <v>3</v>
      </c>
      <c r="G718" s="75">
        <v>4</v>
      </c>
      <c r="H718" s="75">
        <f>SUMIFS(VENTAS[Cantidad],VENTAS[Código del producto Vendido],STOCK[[#This Row],[Code]])</f>
        <v>0</v>
      </c>
      <c r="I718" s="75">
        <f>STOCK[[#This Row],[Entradas]]-STOCK[[#This Row],[Salidas]]</f>
        <v>4</v>
      </c>
      <c r="J718" s="59">
        <f>STOCK[[#This Row],[Precio Final]]*10%</f>
        <v>0.3</v>
      </c>
      <c r="K718" s="62">
        <v>0.9</v>
      </c>
      <c r="L718" s="62">
        <v>0.5</v>
      </c>
      <c r="M718" s="62">
        <f>STOCK[[#This Row],[Costo Unitario (USD)]]+STOCK[[#This Row],[Costo Envío (USD)]]+STOCK[[#This Row],[Comisión 10%]]</f>
        <v>1.7</v>
      </c>
      <c r="N718" s="62">
        <f t="shared" si="32"/>
        <v>2.55</v>
      </c>
      <c r="O718" s="62">
        <f t="shared" si="31"/>
        <v>3</v>
      </c>
      <c r="P718" s="62">
        <f>STOCK[[#This Row],[Precio Final]]-STOCK[[#This Row],[Costo total]]</f>
        <v>1.3</v>
      </c>
      <c r="Q718" s="62">
        <f>STOCK[[#This Row],[Ganancia Unitaria]]*STOCK[[#This Row],[Salidas]]</f>
        <v>0</v>
      </c>
      <c r="R718" s="74"/>
      <c r="S718" s="74"/>
      <c r="T718" s="62"/>
      <c r="U718" s="62"/>
      <c r="V718" s="76"/>
    </row>
    <row r="719" customHeight="1" spans="1:22">
      <c r="A719" s="74" t="s">
        <v>17835</v>
      </c>
      <c r="B719" s="74" t="s">
        <v>17799</v>
      </c>
      <c r="C719" s="74" t="s">
        <v>17836</v>
      </c>
      <c r="D719" s="74" t="s">
        <v>16404</v>
      </c>
      <c r="E719" s="74"/>
      <c r="F719" s="59">
        <v>3</v>
      </c>
      <c r="G719" s="75">
        <v>4</v>
      </c>
      <c r="H719" s="75">
        <f>SUMIFS(VENTAS[Cantidad],VENTAS[Código del producto Vendido],STOCK[[#This Row],[Code]])</f>
        <v>0</v>
      </c>
      <c r="I719" s="75">
        <f>STOCK[[#This Row],[Entradas]]-STOCK[[#This Row],[Salidas]]</f>
        <v>4</v>
      </c>
      <c r="J719" s="59">
        <f>STOCK[[#This Row],[Precio Final]]*10%</f>
        <v>0.3</v>
      </c>
      <c r="K719" s="62">
        <v>0.9</v>
      </c>
      <c r="L719" s="62">
        <v>0.5</v>
      </c>
      <c r="M719" s="62">
        <f>STOCK[[#This Row],[Costo Unitario (USD)]]+STOCK[[#This Row],[Costo Envío (USD)]]+STOCK[[#This Row],[Comisión 10%]]</f>
        <v>1.7</v>
      </c>
      <c r="N719" s="62">
        <f t="shared" si="32"/>
        <v>2.55</v>
      </c>
      <c r="O719" s="62">
        <f t="shared" si="31"/>
        <v>3</v>
      </c>
      <c r="P719" s="62">
        <f>STOCK[[#This Row],[Precio Final]]-STOCK[[#This Row],[Costo total]]</f>
        <v>1.3</v>
      </c>
      <c r="Q719" s="62">
        <f>STOCK[[#This Row],[Ganancia Unitaria]]*STOCK[[#This Row],[Salidas]]</f>
        <v>0</v>
      </c>
      <c r="R719" s="74"/>
      <c r="S719" s="74"/>
      <c r="T719" s="62"/>
      <c r="U719" s="62"/>
      <c r="V719" s="76"/>
    </row>
    <row r="720" customHeight="1" spans="1:22">
      <c r="A720" s="74" t="s">
        <v>17837</v>
      </c>
      <c r="B720" s="74" t="s">
        <v>17802</v>
      </c>
      <c r="C720" s="74" t="s">
        <v>17836</v>
      </c>
      <c r="D720" s="74" t="s">
        <v>16396</v>
      </c>
      <c r="E720" s="74"/>
      <c r="F720" s="59">
        <v>3</v>
      </c>
      <c r="G720" s="75">
        <v>4</v>
      </c>
      <c r="H720" s="75">
        <f>SUMIFS(VENTAS[Cantidad],VENTAS[Código del producto Vendido],STOCK[[#This Row],[Code]])</f>
        <v>2</v>
      </c>
      <c r="I720" s="75">
        <f>STOCK[[#This Row],[Entradas]]-STOCK[[#This Row],[Salidas]]</f>
        <v>2</v>
      </c>
      <c r="J720" s="59">
        <f>STOCK[[#This Row],[Precio Final]]*10%</f>
        <v>0.3</v>
      </c>
      <c r="K720" s="62">
        <v>0.9</v>
      </c>
      <c r="L720" s="62">
        <v>0.5</v>
      </c>
      <c r="M720" s="62">
        <f>STOCK[[#This Row],[Costo Unitario (USD)]]+STOCK[[#This Row],[Costo Envío (USD)]]+STOCK[[#This Row],[Comisión 10%]]</f>
        <v>1.7</v>
      </c>
      <c r="N720" s="62">
        <f t="shared" si="32"/>
        <v>2.55</v>
      </c>
      <c r="O720" s="62">
        <f t="shared" si="31"/>
        <v>3</v>
      </c>
      <c r="P720" s="62">
        <f>STOCK[[#This Row],[Precio Final]]-STOCK[[#This Row],[Costo total]]</f>
        <v>1.3</v>
      </c>
      <c r="Q720" s="62">
        <f>STOCK[[#This Row],[Ganancia Unitaria]]*STOCK[[#This Row],[Salidas]]</f>
        <v>2.6</v>
      </c>
      <c r="R720" s="74"/>
      <c r="S720" s="74"/>
      <c r="T720" s="62"/>
      <c r="U720" s="62"/>
      <c r="V720" s="76"/>
    </row>
    <row r="721" customHeight="1" spans="1:22">
      <c r="A721" s="74" t="s">
        <v>17838</v>
      </c>
      <c r="B721" s="74" t="s">
        <v>17802</v>
      </c>
      <c r="C721" s="74" t="s">
        <v>17836</v>
      </c>
      <c r="D721" s="74" t="s">
        <v>16475</v>
      </c>
      <c r="E721" s="74"/>
      <c r="F721" s="59">
        <v>3</v>
      </c>
      <c r="G721" s="75">
        <v>3</v>
      </c>
      <c r="H721" s="75">
        <f>SUMIFS(VENTAS[Cantidad],VENTAS[Código del producto Vendido],STOCK[[#This Row],[Code]])</f>
        <v>1</v>
      </c>
      <c r="I721" s="75">
        <f>STOCK[[#This Row],[Entradas]]-STOCK[[#This Row],[Salidas]]</f>
        <v>2</v>
      </c>
      <c r="J721" s="59">
        <f>STOCK[[#This Row],[Precio Final]]*10%</f>
        <v>0.3</v>
      </c>
      <c r="K721" s="62">
        <v>0.9</v>
      </c>
      <c r="L721" s="62">
        <v>0.5</v>
      </c>
      <c r="M721" s="62">
        <f>STOCK[[#This Row],[Costo Unitario (USD)]]+STOCK[[#This Row],[Costo Envío (USD)]]+STOCK[[#This Row],[Comisión 10%]]</f>
        <v>1.7</v>
      </c>
      <c r="N721" s="62">
        <f t="shared" si="32"/>
        <v>2.55</v>
      </c>
      <c r="O721" s="62">
        <f t="shared" si="31"/>
        <v>3</v>
      </c>
      <c r="P721" s="62">
        <f>STOCK[[#This Row],[Precio Final]]-STOCK[[#This Row],[Costo total]]</f>
        <v>1.3</v>
      </c>
      <c r="Q721" s="62">
        <f>STOCK[[#This Row],[Ganancia Unitaria]]*STOCK[[#This Row],[Salidas]]</f>
        <v>1.3</v>
      </c>
      <c r="R721" s="74"/>
      <c r="S721" s="74"/>
      <c r="T721" s="62"/>
      <c r="U721" s="62"/>
      <c r="V721" s="76"/>
    </row>
    <row r="722" customHeight="1" spans="1:22">
      <c r="A722" s="74" t="s">
        <v>17839</v>
      </c>
      <c r="B722" s="74" t="s">
        <v>17799</v>
      </c>
      <c r="C722" s="74" t="s">
        <v>17840</v>
      </c>
      <c r="D722" s="74" t="s">
        <v>16404</v>
      </c>
      <c r="E722" s="74"/>
      <c r="F722" s="59">
        <v>3</v>
      </c>
      <c r="G722" s="75">
        <v>4</v>
      </c>
      <c r="H722" s="75">
        <f>SUMIFS(VENTAS[Cantidad],VENTAS[Código del producto Vendido],STOCK[[#This Row],[Code]])</f>
        <v>2</v>
      </c>
      <c r="I722" s="75">
        <f>STOCK[[#This Row],[Entradas]]-STOCK[[#This Row],[Salidas]]</f>
        <v>2</v>
      </c>
      <c r="J722" s="59">
        <f>STOCK[[#This Row],[Precio Final]]*10%</f>
        <v>0.3</v>
      </c>
      <c r="K722" s="62">
        <v>0.9</v>
      </c>
      <c r="L722" s="62">
        <v>0.5</v>
      </c>
      <c r="M722" s="62">
        <f>STOCK[[#This Row],[Costo Unitario (USD)]]+STOCK[[#This Row],[Costo Envío (USD)]]+STOCK[[#This Row],[Comisión 10%]]</f>
        <v>1.7</v>
      </c>
      <c r="N722" s="62">
        <f t="shared" si="32"/>
        <v>2.55</v>
      </c>
      <c r="O722" s="62">
        <f t="shared" si="31"/>
        <v>3</v>
      </c>
      <c r="P722" s="62">
        <f>STOCK[[#This Row],[Precio Final]]-STOCK[[#This Row],[Costo total]]</f>
        <v>1.3</v>
      </c>
      <c r="Q722" s="62">
        <f>STOCK[[#This Row],[Ganancia Unitaria]]*STOCK[[#This Row],[Salidas]]</f>
        <v>2.6</v>
      </c>
      <c r="R722" s="74"/>
      <c r="S722" s="74"/>
      <c r="T722" s="62"/>
      <c r="U722" s="62"/>
      <c r="V722" s="76"/>
    </row>
    <row r="723" customHeight="1" spans="1:22">
      <c r="A723" s="74" t="s">
        <v>17841</v>
      </c>
      <c r="B723" s="74" t="s">
        <v>17802</v>
      </c>
      <c r="C723" s="74" t="s">
        <v>17840</v>
      </c>
      <c r="D723" s="74" t="s">
        <v>16396</v>
      </c>
      <c r="E723" s="74"/>
      <c r="F723" s="59">
        <v>3</v>
      </c>
      <c r="G723" s="75">
        <v>4</v>
      </c>
      <c r="H723" s="75">
        <f>SUMIFS(VENTAS[Cantidad],VENTAS[Código del producto Vendido],STOCK[[#This Row],[Code]])</f>
        <v>2</v>
      </c>
      <c r="I723" s="75">
        <f>STOCK[[#This Row],[Entradas]]-STOCK[[#This Row],[Salidas]]</f>
        <v>2</v>
      </c>
      <c r="J723" s="59">
        <f>STOCK[[#This Row],[Precio Final]]*10%</f>
        <v>0.3</v>
      </c>
      <c r="K723" s="62">
        <v>0.9</v>
      </c>
      <c r="L723" s="62">
        <v>0.5</v>
      </c>
      <c r="M723" s="62">
        <f>STOCK[[#This Row],[Costo Unitario (USD)]]+STOCK[[#This Row],[Costo Envío (USD)]]+STOCK[[#This Row],[Comisión 10%]]</f>
        <v>1.7</v>
      </c>
      <c r="N723" s="62">
        <f t="shared" si="32"/>
        <v>2.55</v>
      </c>
      <c r="O723" s="62">
        <f t="shared" si="31"/>
        <v>3</v>
      </c>
      <c r="P723" s="62">
        <f>STOCK[[#This Row],[Precio Final]]-STOCK[[#This Row],[Costo total]]</f>
        <v>1.3</v>
      </c>
      <c r="Q723" s="62">
        <f>STOCK[[#This Row],[Ganancia Unitaria]]*STOCK[[#This Row],[Salidas]]</f>
        <v>2.6</v>
      </c>
      <c r="R723" s="74"/>
      <c r="S723" s="74"/>
      <c r="T723" s="62"/>
      <c r="U723" s="62"/>
      <c r="V723" s="76"/>
    </row>
    <row r="724" customHeight="1" spans="1:22">
      <c r="A724" s="74" t="s">
        <v>17842</v>
      </c>
      <c r="B724" s="74" t="s">
        <v>17802</v>
      </c>
      <c r="C724" s="74" t="s">
        <v>17840</v>
      </c>
      <c r="D724" s="74" t="s">
        <v>16475</v>
      </c>
      <c r="E724" s="74"/>
      <c r="F724" s="59">
        <v>3</v>
      </c>
      <c r="G724" s="75">
        <v>3</v>
      </c>
      <c r="H724" s="75">
        <f>SUMIFS(VENTAS[Cantidad],VENTAS[Código del producto Vendido],STOCK[[#This Row],[Code]])</f>
        <v>2</v>
      </c>
      <c r="I724" s="75">
        <f>STOCK[[#This Row],[Entradas]]-STOCK[[#This Row],[Salidas]]</f>
        <v>1</v>
      </c>
      <c r="J724" s="59">
        <f>STOCK[[#This Row],[Precio Final]]*10%</f>
        <v>0.3</v>
      </c>
      <c r="K724" s="62">
        <v>0.9</v>
      </c>
      <c r="L724" s="62">
        <v>0.5</v>
      </c>
      <c r="M724" s="62">
        <f>STOCK[[#This Row],[Costo Unitario (USD)]]+STOCK[[#This Row],[Costo Envío (USD)]]+STOCK[[#This Row],[Comisión 10%]]</f>
        <v>1.7</v>
      </c>
      <c r="N724" s="62">
        <f t="shared" si="32"/>
        <v>2.55</v>
      </c>
      <c r="O724" s="62">
        <f t="shared" si="31"/>
        <v>3</v>
      </c>
      <c r="P724" s="62">
        <f>STOCK[[#This Row],[Precio Final]]-STOCK[[#This Row],[Costo total]]</f>
        <v>1.3</v>
      </c>
      <c r="Q724" s="62">
        <f>STOCK[[#This Row],[Ganancia Unitaria]]*STOCK[[#This Row],[Salidas]]</f>
        <v>2.6</v>
      </c>
      <c r="R724" s="74"/>
      <c r="S724" s="74"/>
      <c r="T724" s="62"/>
      <c r="U724" s="62"/>
      <c r="V724" s="76"/>
    </row>
    <row r="725" customHeight="1" spans="1:22">
      <c r="A725" s="74" t="s">
        <v>17843</v>
      </c>
      <c r="B725" s="74" t="s">
        <v>17799</v>
      </c>
      <c r="C725" s="74" t="s">
        <v>17844</v>
      </c>
      <c r="D725" s="74" t="s">
        <v>16404</v>
      </c>
      <c r="E725" s="74"/>
      <c r="F725" s="59">
        <v>3</v>
      </c>
      <c r="G725" s="75">
        <v>4</v>
      </c>
      <c r="H725" s="75">
        <f>SUMIFS(VENTAS[Cantidad],VENTAS[Código del producto Vendido],STOCK[[#This Row],[Code]])</f>
        <v>0</v>
      </c>
      <c r="I725" s="75">
        <f>STOCK[[#This Row],[Entradas]]-STOCK[[#This Row],[Salidas]]</f>
        <v>4</v>
      </c>
      <c r="J725" s="59">
        <f>STOCK[[#This Row],[Precio Final]]*10%</f>
        <v>0.3</v>
      </c>
      <c r="K725" s="62">
        <v>0.9</v>
      </c>
      <c r="L725" s="62">
        <v>0.5</v>
      </c>
      <c r="M725" s="62">
        <f>STOCK[[#This Row],[Costo Unitario (USD)]]+STOCK[[#This Row],[Costo Envío (USD)]]+STOCK[[#This Row],[Comisión 10%]]</f>
        <v>1.7</v>
      </c>
      <c r="N725" s="62">
        <f t="shared" si="32"/>
        <v>2.55</v>
      </c>
      <c r="O725" s="62">
        <f t="shared" si="31"/>
        <v>3</v>
      </c>
      <c r="P725" s="62">
        <f>STOCK[[#This Row],[Precio Final]]-STOCK[[#This Row],[Costo total]]</f>
        <v>1.3</v>
      </c>
      <c r="Q725" s="62">
        <f>STOCK[[#This Row],[Ganancia Unitaria]]*STOCK[[#This Row],[Salidas]]</f>
        <v>0</v>
      </c>
      <c r="R725" s="74"/>
      <c r="S725" s="74"/>
      <c r="T725" s="62"/>
      <c r="U725" s="62"/>
      <c r="V725" s="76"/>
    </row>
    <row r="726" customHeight="1" spans="1:22">
      <c r="A726" s="74" t="s">
        <v>17845</v>
      </c>
      <c r="B726" s="74" t="s">
        <v>17802</v>
      </c>
      <c r="C726" s="74" t="s">
        <v>17844</v>
      </c>
      <c r="D726" s="74" t="s">
        <v>16396</v>
      </c>
      <c r="E726" s="74"/>
      <c r="F726" s="59">
        <v>3</v>
      </c>
      <c r="G726" s="75">
        <v>4</v>
      </c>
      <c r="H726" s="75">
        <f>SUMIFS(VENTAS[Cantidad],VENTAS[Código del producto Vendido],STOCK[[#This Row],[Code]])</f>
        <v>1</v>
      </c>
      <c r="I726" s="75">
        <f>STOCK[[#This Row],[Entradas]]-STOCK[[#This Row],[Salidas]]</f>
        <v>3</v>
      </c>
      <c r="J726" s="59">
        <f>STOCK[[#This Row],[Precio Final]]*10%</f>
        <v>0.3</v>
      </c>
      <c r="K726" s="62">
        <v>0.9</v>
      </c>
      <c r="L726" s="62">
        <v>0.5</v>
      </c>
      <c r="M726" s="62">
        <f>STOCK[[#This Row],[Costo Unitario (USD)]]+STOCK[[#This Row],[Costo Envío (USD)]]+STOCK[[#This Row],[Comisión 10%]]</f>
        <v>1.7</v>
      </c>
      <c r="N726" s="62">
        <f t="shared" si="32"/>
        <v>2.55</v>
      </c>
      <c r="O726" s="62">
        <f t="shared" si="31"/>
        <v>3</v>
      </c>
      <c r="P726" s="62">
        <f>STOCK[[#This Row],[Precio Final]]-STOCK[[#This Row],[Costo total]]</f>
        <v>1.3</v>
      </c>
      <c r="Q726" s="62">
        <f>STOCK[[#This Row],[Ganancia Unitaria]]*STOCK[[#This Row],[Salidas]]</f>
        <v>1.3</v>
      </c>
      <c r="R726" s="74"/>
      <c r="S726" s="74"/>
      <c r="T726" s="62"/>
      <c r="U726" s="62"/>
      <c r="V726" s="76"/>
    </row>
    <row r="727" customHeight="1" spans="1:22">
      <c r="A727" s="74" t="s">
        <v>17846</v>
      </c>
      <c r="B727" s="74" t="s">
        <v>17802</v>
      </c>
      <c r="C727" s="74" t="s">
        <v>17844</v>
      </c>
      <c r="D727" s="74" t="s">
        <v>16475</v>
      </c>
      <c r="E727" s="74"/>
      <c r="F727" s="59">
        <v>3</v>
      </c>
      <c r="G727" s="75">
        <v>4</v>
      </c>
      <c r="H727" s="75">
        <f>SUMIFS(VENTAS[Cantidad],VENTAS[Código del producto Vendido],STOCK[[#This Row],[Code]])</f>
        <v>0</v>
      </c>
      <c r="I727" s="75">
        <f>STOCK[[#This Row],[Entradas]]-STOCK[[#This Row],[Salidas]]</f>
        <v>4</v>
      </c>
      <c r="J727" s="59">
        <f>STOCK[[#This Row],[Precio Final]]*10%</f>
        <v>0.3</v>
      </c>
      <c r="K727" s="62">
        <v>0.9</v>
      </c>
      <c r="L727" s="62">
        <v>0.5</v>
      </c>
      <c r="M727" s="62">
        <f>STOCK[[#This Row],[Costo Unitario (USD)]]+STOCK[[#This Row],[Costo Envío (USD)]]+STOCK[[#This Row],[Comisión 10%]]</f>
        <v>1.7</v>
      </c>
      <c r="N727" s="62">
        <f t="shared" si="32"/>
        <v>2.55</v>
      </c>
      <c r="O727" s="62">
        <f t="shared" si="31"/>
        <v>3</v>
      </c>
      <c r="P727" s="62">
        <f>STOCK[[#This Row],[Precio Final]]-STOCK[[#This Row],[Costo total]]</f>
        <v>1.3</v>
      </c>
      <c r="Q727" s="62">
        <f>STOCK[[#This Row],[Ganancia Unitaria]]*STOCK[[#This Row],[Salidas]]</f>
        <v>0</v>
      </c>
      <c r="R727" s="74"/>
      <c r="S727" s="74"/>
      <c r="T727" s="62"/>
      <c r="U727" s="62"/>
      <c r="V727" s="76"/>
    </row>
    <row r="728" customHeight="1" spans="1:22">
      <c r="A728" s="74" t="s">
        <v>17847</v>
      </c>
      <c r="B728" s="74" t="s">
        <v>17799</v>
      </c>
      <c r="C728" s="74" t="s">
        <v>17848</v>
      </c>
      <c r="D728" s="74" t="s">
        <v>16404</v>
      </c>
      <c r="E728" s="74"/>
      <c r="F728" s="59">
        <v>3</v>
      </c>
      <c r="G728" s="75">
        <v>4</v>
      </c>
      <c r="H728" s="75">
        <f>SUMIFS(VENTAS[Cantidad],VENTAS[Código del producto Vendido],STOCK[[#This Row],[Code]])</f>
        <v>2</v>
      </c>
      <c r="I728" s="75">
        <f>STOCK[[#This Row],[Entradas]]-STOCK[[#This Row],[Salidas]]</f>
        <v>2</v>
      </c>
      <c r="J728" s="59">
        <f>STOCK[[#This Row],[Precio Final]]*10%</f>
        <v>0.3</v>
      </c>
      <c r="K728" s="62">
        <v>0.9</v>
      </c>
      <c r="L728" s="62">
        <v>0.5</v>
      </c>
      <c r="M728" s="62">
        <f>STOCK[[#This Row],[Costo Unitario (USD)]]+STOCK[[#This Row],[Costo Envío (USD)]]+STOCK[[#This Row],[Comisión 10%]]</f>
        <v>1.7</v>
      </c>
      <c r="N728" s="62">
        <f t="shared" si="32"/>
        <v>2.55</v>
      </c>
      <c r="O728" s="62">
        <f t="shared" si="31"/>
        <v>3</v>
      </c>
      <c r="P728" s="62">
        <f>STOCK[[#This Row],[Precio Final]]-STOCK[[#This Row],[Costo total]]</f>
        <v>1.3</v>
      </c>
      <c r="Q728" s="62">
        <f>STOCK[[#This Row],[Ganancia Unitaria]]*STOCK[[#This Row],[Salidas]]</f>
        <v>2.6</v>
      </c>
      <c r="R728" s="74"/>
      <c r="S728" s="74"/>
      <c r="T728" s="62"/>
      <c r="U728" s="62"/>
      <c r="V728" s="76"/>
    </row>
    <row r="729" customHeight="1" spans="1:22">
      <c r="A729" s="74" t="s">
        <v>17849</v>
      </c>
      <c r="B729" s="74" t="s">
        <v>17802</v>
      </c>
      <c r="C729" s="74" t="s">
        <v>17848</v>
      </c>
      <c r="D729" s="74" t="s">
        <v>16396</v>
      </c>
      <c r="E729" s="74"/>
      <c r="F729" s="59">
        <v>3</v>
      </c>
      <c r="G729" s="75">
        <v>4</v>
      </c>
      <c r="H729" s="75">
        <f>SUMIFS(VENTAS[Cantidad],VENTAS[Código del producto Vendido],STOCK[[#This Row],[Code]])</f>
        <v>3</v>
      </c>
      <c r="I729" s="75">
        <f>STOCK[[#This Row],[Entradas]]-STOCK[[#This Row],[Salidas]]</f>
        <v>1</v>
      </c>
      <c r="J729" s="59">
        <f>STOCK[[#This Row],[Precio Final]]*10%</f>
        <v>0.3</v>
      </c>
      <c r="K729" s="62">
        <v>0.9</v>
      </c>
      <c r="L729" s="62">
        <v>0.5</v>
      </c>
      <c r="M729" s="62">
        <f>STOCK[[#This Row],[Costo Unitario (USD)]]+STOCK[[#This Row],[Costo Envío (USD)]]+STOCK[[#This Row],[Comisión 10%]]</f>
        <v>1.7</v>
      </c>
      <c r="N729" s="62">
        <f t="shared" si="32"/>
        <v>2.55</v>
      </c>
      <c r="O729" s="62">
        <f t="shared" si="31"/>
        <v>3</v>
      </c>
      <c r="P729" s="62">
        <f>STOCK[[#This Row],[Precio Final]]-STOCK[[#This Row],[Costo total]]</f>
        <v>1.3</v>
      </c>
      <c r="Q729" s="62">
        <f>STOCK[[#This Row],[Ganancia Unitaria]]*STOCK[[#This Row],[Salidas]]</f>
        <v>3.9</v>
      </c>
      <c r="R729" s="74"/>
      <c r="S729" s="74"/>
      <c r="T729" s="62"/>
      <c r="U729" s="62"/>
      <c r="V729" s="76"/>
    </row>
    <row r="730" customHeight="1" spans="1:22">
      <c r="A730" s="74" t="s">
        <v>17850</v>
      </c>
      <c r="B730" s="74" t="s">
        <v>17802</v>
      </c>
      <c r="C730" s="74" t="s">
        <v>17848</v>
      </c>
      <c r="D730" s="74" t="s">
        <v>16475</v>
      </c>
      <c r="E730" s="74"/>
      <c r="F730" s="59">
        <v>3</v>
      </c>
      <c r="G730" s="75">
        <v>3</v>
      </c>
      <c r="H730" s="75">
        <f>SUMIFS(VENTAS[Cantidad],VENTAS[Código del producto Vendido],STOCK[[#This Row],[Code]])</f>
        <v>1</v>
      </c>
      <c r="I730" s="75">
        <f>STOCK[[#This Row],[Entradas]]-STOCK[[#This Row],[Salidas]]</f>
        <v>2</v>
      </c>
      <c r="J730" s="59">
        <f>STOCK[[#This Row],[Precio Final]]*10%</f>
        <v>0.3</v>
      </c>
      <c r="K730" s="62">
        <v>0.9</v>
      </c>
      <c r="L730" s="62">
        <v>0.5</v>
      </c>
      <c r="M730" s="62">
        <f>STOCK[[#This Row],[Costo Unitario (USD)]]+STOCK[[#This Row],[Costo Envío (USD)]]+STOCK[[#This Row],[Comisión 10%]]</f>
        <v>1.7</v>
      </c>
      <c r="N730" s="62">
        <f t="shared" si="32"/>
        <v>2.55</v>
      </c>
      <c r="O730" s="62">
        <f t="shared" si="31"/>
        <v>3</v>
      </c>
      <c r="P730" s="62">
        <f>STOCK[[#This Row],[Precio Final]]-STOCK[[#This Row],[Costo total]]</f>
        <v>1.3</v>
      </c>
      <c r="Q730" s="62">
        <f>STOCK[[#This Row],[Ganancia Unitaria]]*STOCK[[#This Row],[Salidas]]</f>
        <v>1.3</v>
      </c>
      <c r="R730" s="74"/>
      <c r="S730" s="74"/>
      <c r="T730" s="62"/>
      <c r="U730" s="62"/>
      <c r="V730" s="76"/>
    </row>
    <row r="731" customHeight="1" spans="1:22">
      <c r="A731" s="74" t="s">
        <v>17851</v>
      </c>
      <c r="B731" s="74" t="s">
        <v>17799</v>
      </c>
      <c r="C731" s="74" t="s">
        <v>17852</v>
      </c>
      <c r="D731" s="74" t="s">
        <v>16404</v>
      </c>
      <c r="E731" s="74"/>
      <c r="F731" s="59">
        <v>3</v>
      </c>
      <c r="G731" s="75">
        <v>2</v>
      </c>
      <c r="H731" s="75">
        <f>SUMIFS(VENTAS[Cantidad],VENTAS[Código del producto Vendido],STOCK[[#This Row],[Code]])</f>
        <v>0</v>
      </c>
      <c r="I731" s="75">
        <f>STOCK[[#This Row],[Entradas]]-STOCK[[#This Row],[Salidas]]</f>
        <v>2</v>
      </c>
      <c r="J731" s="59">
        <f>STOCK[[#This Row],[Precio Final]]*10%</f>
        <v>0.3</v>
      </c>
      <c r="K731" s="62">
        <v>1</v>
      </c>
      <c r="L731" s="62">
        <v>0.5</v>
      </c>
      <c r="M731" s="62">
        <f>STOCK[[#This Row],[Costo Unitario (USD)]]+STOCK[[#This Row],[Costo Envío (USD)]]+STOCK[[#This Row],[Comisión 10%]]</f>
        <v>1.8</v>
      </c>
      <c r="N731" s="62">
        <f t="shared" si="32"/>
        <v>2.7</v>
      </c>
      <c r="O731" s="62">
        <f t="shared" si="31"/>
        <v>3</v>
      </c>
      <c r="P731" s="62">
        <f>STOCK[[#This Row],[Precio Final]]-STOCK[[#This Row],[Costo total]]</f>
        <v>1.2</v>
      </c>
      <c r="Q731" s="62">
        <f>STOCK[[#This Row],[Ganancia Unitaria]]*STOCK[[#This Row],[Salidas]]</f>
        <v>0</v>
      </c>
      <c r="R731" s="74"/>
      <c r="S731" s="74"/>
      <c r="T731" s="62"/>
      <c r="U731" s="62"/>
      <c r="V731" s="76"/>
    </row>
    <row r="732" customHeight="1" spans="1:22">
      <c r="A732" s="74" t="s">
        <v>17853</v>
      </c>
      <c r="B732" s="74" t="s">
        <v>17802</v>
      </c>
      <c r="C732" s="74" t="s">
        <v>17852</v>
      </c>
      <c r="D732" s="74" t="s">
        <v>16396</v>
      </c>
      <c r="E732" s="74"/>
      <c r="F732" s="59">
        <v>3</v>
      </c>
      <c r="G732" s="75">
        <v>1</v>
      </c>
      <c r="H732" s="75">
        <f>SUMIFS(VENTAS[Cantidad],VENTAS[Código del producto Vendido],STOCK[[#This Row],[Code]])</f>
        <v>1</v>
      </c>
      <c r="I732" s="75">
        <f>STOCK[[#This Row],[Entradas]]-STOCK[[#This Row],[Salidas]]</f>
        <v>0</v>
      </c>
      <c r="J732" s="59">
        <f>STOCK[[#This Row],[Precio Final]]*10%</f>
        <v>0.3</v>
      </c>
      <c r="K732" s="62">
        <v>1</v>
      </c>
      <c r="L732" s="62">
        <v>0.5</v>
      </c>
      <c r="M732" s="62">
        <f>STOCK[[#This Row],[Costo Unitario (USD)]]+STOCK[[#This Row],[Costo Envío (USD)]]+STOCK[[#This Row],[Comisión 10%]]</f>
        <v>1.8</v>
      </c>
      <c r="N732" s="62">
        <f t="shared" si="32"/>
        <v>2.7</v>
      </c>
      <c r="O732" s="62">
        <f t="shared" si="31"/>
        <v>3</v>
      </c>
      <c r="P732" s="62">
        <f>STOCK[[#This Row],[Precio Final]]-STOCK[[#This Row],[Costo total]]</f>
        <v>1.2</v>
      </c>
      <c r="Q732" s="62">
        <f>STOCK[[#This Row],[Ganancia Unitaria]]*STOCK[[#This Row],[Salidas]]</f>
        <v>1.2</v>
      </c>
      <c r="R732" s="74"/>
      <c r="S732" s="74"/>
      <c r="T732" s="62"/>
      <c r="U732" s="62"/>
      <c r="V732" s="76"/>
    </row>
    <row r="733" customHeight="1" spans="1:22">
      <c r="A733" s="74" t="s">
        <v>17854</v>
      </c>
      <c r="B733" s="74" t="s">
        <v>17802</v>
      </c>
      <c r="C733" s="74" t="s">
        <v>17852</v>
      </c>
      <c r="D733" s="74" t="s">
        <v>16475</v>
      </c>
      <c r="E733" s="74"/>
      <c r="F733" s="59">
        <v>3</v>
      </c>
      <c r="G733" s="75">
        <v>3</v>
      </c>
      <c r="H733" s="75">
        <f>SUMIFS(VENTAS[Cantidad],VENTAS[Código del producto Vendido],STOCK[[#This Row],[Code]])</f>
        <v>0</v>
      </c>
      <c r="I733" s="75">
        <f>STOCK[[#This Row],[Entradas]]-STOCK[[#This Row],[Salidas]]</f>
        <v>3</v>
      </c>
      <c r="J733" s="59">
        <f>STOCK[[#This Row],[Precio Final]]*10%</f>
        <v>0.3</v>
      </c>
      <c r="K733" s="62">
        <v>1</v>
      </c>
      <c r="L733" s="62">
        <v>0.5</v>
      </c>
      <c r="M733" s="62">
        <f>STOCK[[#This Row],[Costo Unitario (USD)]]+STOCK[[#This Row],[Costo Envío (USD)]]+STOCK[[#This Row],[Comisión 10%]]</f>
        <v>1.8</v>
      </c>
      <c r="N733" s="62">
        <f t="shared" si="32"/>
        <v>2.7</v>
      </c>
      <c r="O733" s="62">
        <f t="shared" si="31"/>
        <v>3</v>
      </c>
      <c r="P733" s="62">
        <f>STOCK[[#This Row],[Precio Final]]-STOCK[[#This Row],[Costo total]]</f>
        <v>1.2</v>
      </c>
      <c r="Q733" s="62">
        <f>STOCK[[#This Row],[Ganancia Unitaria]]*STOCK[[#This Row],[Salidas]]</f>
        <v>0</v>
      </c>
      <c r="R733" s="74"/>
      <c r="S733" s="74"/>
      <c r="T733" s="62"/>
      <c r="U733" s="62"/>
      <c r="V733" s="76"/>
    </row>
    <row r="734" customHeight="1" spans="1:22">
      <c r="A734" s="74" t="s">
        <v>17855</v>
      </c>
      <c r="B734" s="74" t="s">
        <v>17805</v>
      </c>
      <c r="C734" s="74" t="s">
        <v>17852</v>
      </c>
      <c r="D734" s="74" t="s">
        <v>16583</v>
      </c>
      <c r="E734" s="74"/>
      <c r="F734" s="59">
        <v>3</v>
      </c>
      <c r="G734" s="75">
        <v>3</v>
      </c>
      <c r="H734" s="75">
        <f>SUMIFS(VENTAS[Cantidad],VENTAS[Código del producto Vendido],STOCK[[#This Row],[Code]])</f>
        <v>0</v>
      </c>
      <c r="I734" s="75">
        <f>STOCK[[#This Row],[Entradas]]-STOCK[[#This Row],[Salidas]]</f>
        <v>3</v>
      </c>
      <c r="J734" s="59">
        <f>STOCK[[#This Row],[Precio Final]]*10%</f>
        <v>0.3</v>
      </c>
      <c r="K734" s="62">
        <v>1</v>
      </c>
      <c r="L734" s="62">
        <v>0.5</v>
      </c>
      <c r="M734" s="62">
        <f>STOCK[[#This Row],[Costo Unitario (USD)]]+STOCK[[#This Row],[Costo Envío (USD)]]+STOCK[[#This Row],[Comisión 10%]]</f>
        <v>1.8</v>
      </c>
      <c r="N734" s="62">
        <f t="shared" si="32"/>
        <v>2.7</v>
      </c>
      <c r="O734" s="62">
        <f t="shared" ref="O734:O778" si="33">F734</f>
        <v>3</v>
      </c>
      <c r="P734" s="62">
        <f>STOCK[[#This Row],[Precio Final]]-STOCK[[#This Row],[Costo total]]</f>
        <v>1.2</v>
      </c>
      <c r="Q734" s="62">
        <f>STOCK[[#This Row],[Ganancia Unitaria]]*STOCK[[#This Row],[Salidas]]</f>
        <v>0</v>
      </c>
      <c r="R734" s="74"/>
      <c r="S734" s="74"/>
      <c r="T734" s="62"/>
      <c r="U734" s="62"/>
      <c r="V734" s="76"/>
    </row>
    <row r="735" customHeight="1" spans="1:22">
      <c r="A735" s="74" t="s">
        <v>17856</v>
      </c>
      <c r="B735" s="74" t="s">
        <v>17799</v>
      </c>
      <c r="C735" s="74" t="s">
        <v>17857</v>
      </c>
      <c r="D735" s="74" t="s">
        <v>16404</v>
      </c>
      <c r="E735" s="74"/>
      <c r="F735" s="59">
        <v>3</v>
      </c>
      <c r="G735" s="75">
        <v>2</v>
      </c>
      <c r="H735" s="75">
        <f>SUMIFS(VENTAS[Cantidad],VENTAS[Código del producto Vendido],STOCK[[#This Row],[Code]])</f>
        <v>0</v>
      </c>
      <c r="I735" s="75">
        <f>STOCK[[#This Row],[Entradas]]-STOCK[[#This Row],[Salidas]]</f>
        <v>2</v>
      </c>
      <c r="J735" s="59">
        <f>STOCK[[#This Row],[Precio Final]]*10%</f>
        <v>0.3</v>
      </c>
      <c r="K735" s="62">
        <v>1</v>
      </c>
      <c r="L735" s="62">
        <v>0.5</v>
      </c>
      <c r="M735" s="62">
        <f>STOCK[[#This Row],[Costo Unitario (USD)]]+STOCK[[#This Row],[Costo Envío (USD)]]+STOCK[[#This Row],[Comisión 10%]]</f>
        <v>1.8</v>
      </c>
      <c r="N735" s="62">
        <f t="shared" si="32"/>
        <v>2.7</v>
      </c>
      <c r="O735" s="62">
        <f t="shared" si="33"/>
        <v>3</v>
      </c>
      <c r="P735" s="62">
        <f>STOCK[[#This Row],[Precio Final]]-STOCK[[#This Row],[Costo total]]</f>
        <v>1.2</v>
      </c>
      <c r="Q735" s="62">
        <f>STOCK[[#This Row],[Ganancia Unitaria]]*STOCK[[#This Row],[Salidas]]</f>
        <v>0</v>
      </c>
      <c r="R735" s="74"/>
      <c r="S735" s="74"/>
      <c r="T735" s="62"/>
      <c r="U735" s="62"/>
      <c r="V735" s="76"/>
    </row>
    <row r="736" customHeight="1" spans="1:22">
      <c r="A736" s="74" t="s">
        <v>17858</v>
      </c>
      <c r="B736" s="74" t="s">
        <v>17802</v>
      </c>
      <c r="C736" s="74" t="s">
        <v>17857</v>
      </c>
      <c r="D736" s="74" t="s">
        <v>16396</v>
      </c>
      <c r="E736" s="74"/>
      <c r="F736" s="59">
        <v>3</v>
      </c>
      <c r="G736" s="75">
        <v>1</v>
      </c>
      <c r="H736" s="75">
        <f>SUMIFS(VENTAS[Cantidad],VENTAS[Código del producto Vendido],STOCK[[#This Row],[Code]])</f>
        <v>1</v>
      </c>
      <c r="I736" s="75">
        <f>STOCK[[#This Row],[Entradas]]-STOCK[[#This Row],[Salidas]]</f>
        <v>0</v>
      </c>
      <c r="J736" s="59">
        <f>STOCK[[#This Row],[Precio Final]]*10%</f>
        <v>0.3</v>
      </c>
      <c r="K736" s="62">
        <v>1</v>
      </c>
      <c r="L736" s="62">
        <v>0.5</v>
      </c>
      <c r="M736" s="62">
        <f>STOCK[[#This Row],[Costo Unitario (USD)]]+STOCK[[#This Row],[Costo Envío (USD)]]+STOCK[[#This Row],[Comisión 10%]]</f>
        <v>1.8</v>
      </c>
      <c r="N736" s="62">
        <f t="shared" si="32"/>
        <v>2.7</v>
      </c>
      <c r="O736" s="62">
        <f t="shared" si="33"/>
        <v>3</v>
      </c>
      <c r="P736" s="62">
        <f>STOCK[[#This Row],[Precio Final]]-STOCK[[#This Row],[Costo total]]</f>
        <v>1.2</v>
      </c>
      <c r="Q736" s="62">
        <f>STOCK[[#This Row],[Ganancia Unitaria]]*STOCK[[#This Row],[Salidas]]</f>
        <v>1.2</v>
      </c>
      <c r="R736" s="74"/>
      <c r="S736" s="74"/>
      <c r="T736" s="62"/>
      <c r="U736" s="62"/>
      <c r="V736" s="76"/>
    </row>
    <row r="737" customHeight="1" spans="1:22">
      <c r="A737" s="74" t="s">
        <v>17859</v>
      </c>
      <c r="B737" s="74" t="s">
        <v>17802</v>
      </c>
      <c r="C737" s="74" t="s">
        <v>17857</v>
      </c>
      <c r="D737" s="74" t="s">
        <v>16475</v>
      </c>
      <c r="E737" s="74"/>
      <c r="F737" s="59">
        <v>3</v>
      </c>
      <c r="G737" s="75">
        <v>3</v>
      </c>
      <c r="H737" s="75">
        <f>SUMIFS(VENTAS[Cantidad],VENTAS[Código del producto Vendido],STOCK[[#This Row],[Code]])</f>
        <v>0</v>
      </c>
      <c r="I737" s="75">
        <f>STOCK[[#This Row],[Entradas]]-STOCK[[#This Row],[Salidas]]</f>
        <v>3</v>
      </c>
      <c r="J737" s="59">
        <f>STOCK[[#This Row],[Precio Final]]*10%</f>
        <v>0.3</v>
      </c>
      <c r="K737" s="62">
        <v>1</v>
      </c>
      <c r="L737" s="62">
        <v>0.5</v>
      </c>
      <c r="M737" s="62">
        <f>STOCK[[#This Row],[Costo Unitario (USD)]]+STOCK[[#This Row],[Costo Envío (USD)]]+STOCK[[#This Row],[Comisión 10%]]</f>
        <v>1.8</v>
      </c>
      <c r="N737" s="62">
        <f t="shared" si="32"/>
        <v>2.7</v>
      </c>
      <c r="O737" s="62">
        <f t="shared" si="33"/>
        <v>3</v>
      </c>
      <c r="P737" s="62">
        <f>STOCK[[#This Row],[Precio Final]]-STOCK[[#This Row],[Costo total]]</f>
        <v>1.2</v>
      </c>
      <c r="Q737" s="62">
        <f>STOCK[[#This Row],[Ganancia Unitaria]]*STOCK[[#This Row],[Salidas]]</f>
        <v>0</v>
      </c>
      <c r="R737" s="74"/>
      <c r="S737" s="74"/>
      <c r="T737" s="62"/>
      <c r="U737" s="62"/>
      <c r="V737" s="76"/>
    </row>
    <row r="738" customHeight="1" spans="1:22">
      <c r="A738" s="74" t="s">
        <v>17860</v>
      </c>
      <c r="B738" s="74" t="s">
        <v>17805</v>
      </c>
      <c r="C738" s="74" t="s">
        <v>17857</v>
      </c>
      <c r="D738" s="74" t="s">
        <v>16583</v>
      </c>
      <c r="E738" s="74"/>
      <c r="F738" s="59">
        <v>3</v>
      </c>
      <c r="G738" s="75">
        <v>3</v>
      </c>
      <c r="H738" s="75">
        <f>SUMIFS(VENTAS[Cantidad],VENTAS[Código del producto Vendido],STOCK[[#This Row],[Code]])</f>
        <v>0</v>
      </c>
      <c r="I738" s="75">
        <f>STOCK[[#This Row],[Entradas]]-STOCK[[#This Row],[Salidas]]</f>
        <v>3</v>
      </c>
      <c r="J738" s="59">
        <f>STOCK[[#This Row],[Precio Final]]*10%</f>
        <v>0.3</v>
      </c>
      <c r="K738" s="62">
        <v>1</v>
      </c>
      <c r="L738" s="62">
        <v>0.5</v>
      </c>
      <c r="M738" s="62">
        <f>STOCK[[#This Row],[Costo Unitario (USD)]]+STOCK[[#This Row],[Costo Envío (USD)]]+STOCK[[#This Row],[Comisión 10%]]</f>
        <v>1.8</v>
      </c>
      <c r="N738" s="62">
        <f t="shared" si="32"/>
        <v>2.7</v>
      </c>
      <c r="O738" s="62">
        <f t="shared" si="33"/>
        <v>3</v>
      </c>
      <c r="P738" s="62">
        <f>STOCK[[#This Row],[Precio Final]]-STOCK[[#This Row],[Costo total]]</f>
        <v>1.2</v>
      </c>
      <c r="Q738" s="62">
        <f>STOCK[[#This Row],[Ganancia Unitaria]]*STOCK[[#This Row],[Salidas]]</f>
        <v>0</v>
      </c>
      <c r="R738" s="74"/>
      <c r="S738" s="74"/>
      <c r="T738" s="62"/>
      <c r="U738" s="62"/>
      <c r="V738" s="76"/>
    </row>
    <row r="739" customHeight="1" spans="1:22">
      <c r="A739" s="74" t="s">
        <v>17861</v>
      </c>
      <c r="B739" s="74" t="s">
        <v>17799</v>
      </c>
      <c r="C739" s="74" t="s">
        <v>17862</v>
      </c>
      <c r="D739" s="74" t="s">
        <v>16404</v>
      </c>
      <c r="E739" s="74"/>
      <c r="F739" s="59">
        <v>3</v>
      </c>
      <c r="G739" s="75">
        <v>2</v>
      </c>
      <c r="H739" s="75">
        <f>SUMIFS(VENTAS[Cantidad],VENTAS[Código del producto Vendido],STOCK[[#This Row],[Code]])</f>
        <v>0</v>
      </c>
      <c r="I739" s="75">
        <f>STOCK[[#This Row],[Entradas]]-STOCK[[#This Row],[Salidas]]</f>
        <v>2</v>
      </c>
      <c r="J739" s="59">
        <f>STOCK[[#This Row],[Precio Final]]*10%</f>
        <v>0.3</v>
      </c>
      <c r="K739" s="62">
        <v>1</v>
      </c>
      <c r="L739" s="62">
        <v>0.5</v>
      </c>
      <c r="M739" s="62">
        <f>STOCK[[#This Row],[Costo Unitario (USD)]]+STOCK[[#This Row],[Costo Envío (USD)]]+STOCK[[#This Row],[Comisión 10%]]</f>
        <v>1.8</v>
      </c>
      <c r="N739" s="62">
        <f t="shared" si="32"/>
        <v>2.7</v>
      </c>
      <c r="O739" s="62">
        <f t="shared" si="33"/>
        <v>3</v>
      </c>
      <c r="P739" s="62">
        <f>STOCK[[#This Row],[Precio Final]]-STOCK[[#This Row],[Costo total]]</f>
        <v>1.2</v>
      </c>
      <c r="Q739" s="62">
        <f>STOCK[[#This Row],[Ganancia Unitaria]]*STOCK[[#This Row],[Salidas]]</f>
        <v>0</v>
      </c>
      <c r="R739" s="74"/>
      <c r="S739" s="74"/>
      <c r="T739" s="62"/>
      <c r="U739" s="62"/>
      <c r="V739" s="76"/>
    </row>
    <row r="740" customHeight="1" spans="1:22">
      <c r="A740" s="74" t="s">
        <v>17863</v>
      </c>
      <c r="B740" s="74" t="s">
        <v>17802</v>
      </c>
      <c r="C740" s="74" t="s">
        <v>17862</v>
      </c>
      <c r="D740" s="74" t="s">
        <v>16396</v>
      </c>
      <c r="E740" s="74"/>
      <c r="F740" s="59">
        <v>3</v>
      </c>
      <c r="G740" s="75">
        <v>1</v>
      </c>
      <c r="H740" s="75">
        <f>SUMIFS(VENTAS[Cantidad],VENTAS[Código del producto Vendido],STOCK[[#This Row],[Code]])</f>
        <v>1</v>
      </c>
      <c r="I740" s="75">
        <f>STOCK[[#This Row],[Entradas]]-STOCK[[#This Row],[Salidas]]</f>
        <v>0</v>
      </c>
      <c r="J740" s="59">
        <f>STOCK[[#This Row],[Precio Final]]*10%</f>
        <v>0.3</v>
      </c>
      <c r="K740" s="62">
        <v>1</v>
      </c>
      <c r="L740" s="62">
        <v>0.5</v>
      </c>
      <c r="M740" s="62">
        <f>STOCK[[#This Row],[Costo Unitario (USD)]]+STOCK[[#This Row],[Costo Envío (USD)]]+STOCK[[#This Row],[Comisión 10%]]</f>
        <v>1.8</v>
      </c>
      <c r="N740" s="62">
        <f t="shared" si="32"/>
        <v>2.7</v>
      </c>
      <c r="O740" s="62">
        <f t="shared" si="33"/>
        <v>3</v>
      </c>
      <c r="P740" s="62">
        <f>STOCK[[#This Row],[Precio Final]]-STOCK[[#This Row],[Costo total]]</f>
        <v>1.2</v>
      </c>
      <c r="Q740" s="62">
        <f>STOCK[[#This Row],[Ganancia Unitaria]]*STOCK[[#This Row],[Salidas]]</f>
        <v>1.2</v>
      </c>
      <c r="R740" s="74"/>
      <c r="S740" s="74"/>
      <c r="T740" s="62"/>
      <c r="U740" s="62"/>
      <c r="V740" s="76"/>
    </row>
    <row r="741" customHeight="1" spans="1:22">
      <c r="A741" s="74" t="s">
        <v>17864</v>
      </c>
      <c r="B741" s="74" t="s">
        <v>17802</v>
      </c>
      <c r="C741" s="74" t="s">
        <v>17862</v>
      </c>
      <c r="D741" s="74" t="s">
        <v>16475</v>
      </c>
      <c r="E741" s="74"/>
      <c r="F741" s="59">
        <v>3</v>
      </c>
      <c r="G741" s="75">
        <v>3</v>
      </c>
      <c r="H741" s="75">
        <f>SUMIFS(VENTAS[Cantidad],VENTAS[Código del producto Vendido],STOCK[[#This Row],[Code]])</f>
        <v>0</v>
      </c>
      <c r="I741" s="75">
        <f>STOCK[[#This Row],[Entradas]]-STOCK[[#This Row],[Salidas]]</f>
        <v>3</v>
      </c>
      <c r="J741" s="59">
        <f>STOCK[[#This Row],[Precio Final]]*10%</f>
        <v>0.3</v>
      </c>
      <c r="K741" s="62">
        <v>1</v>
      </c>
      <c r="L741" s="62">
        <v>0.5</v>
      </c>
      <c r="M741" s="62">
        <f>STOCK[[#This Row],[Costo Unitario (USD)]]+STOCK[[#This Row],[Costo Envío (USD)]]+STOCK[[#This Row],[Comisión 10%]]</f>
        <v>1.8</v>
      </c>
      <c r="N741" s="62">
        <f t="shared" si="32"/>
        <v>2.7</v>
      </c>
      <c r="O741" s="62">
        <f t="shared" si="33"/>
        <v>3</v>
      </c>
      <c r="P741" s="62">
        <f>STOCK[[#This Row],[Precio Final]]-STOCK[[#This Row],[Costo total]]</f>
        <v>1.2</v>
      </c>
      <c r="Q741" s="62">
        <f>STOCK[[#This Row],[Ganancia Unitaria]]*STOCK[[#This Row],[Salidas]]</f>
        <v>0</v>
      </c>
      <c r="R741" s="74"/>
      <c r="S741" s="74"/>
      <c r="T741" s="62"/>
      <c r="U741" s="62"/>
      <c r="V741" s="76"/>
    </row>
    <row r="742" customHeight="1" spans="1:22">
      <c r="A742" s="74" t="s">
        <v>17865</v>
      </c>
      <c r="B742" s="74" t="s">
        <v>17805</v>
      </c>
      <c r="C742" s="74" t="s">
        <v>17862</v>
      </c>
      <c r="D742" s="74" t="s">
        <v>16583</v>
      </c>
      <c r="E742" s="74"/>
      <c r="F742" s="59">
        <v>3</v>
      </c>
      <c r="G742" s="75">
        <v>3</v>
      </c>
      <c r="H742" s="75">
        <f>SUMIFS(VENTAS[Cantidad],VENTAS[Código del producto Vendido],STOCK[[#This Row],[Code]])</f>
        <v>0</v>
      </c>
      <c r="I742" s="75">
        <f>STOCK[[#This Row],[Entradas]]-STOCK[[#This Row],[Salidas]]</f>
        <v>3</v>
      </c>
      <c r="J742" s="59">
        <f>STOCK[[#This Row],[Precio Final]]*10%</f>
        <v>0.3</v>
      </c>
      <c r="K742" s="62">
        <v>1</v>
      </c>
      <c r="L742" s="62">
        <v>0.5</v>
      </c>
      <c r="M742" s="62">
        <f>STOCK[[#This Row],[Costo Unitario (USD)]]+STOCK[[#This Row],[Costo Envío (USD)]]+STOCK[[#This Row],[Comisión 10%]]</f>
        <v>1.8</v>
      </c>
      <c r="N742" s="62">
        <f t="shared" si="32"/>
        <v>2.7</v>
      </c>
      <c r="O742" s="62">
        <f t="shared" si="33"/>
        <v>3</v>
      </c>
      <c r="P742" s="62">
        <f>STOCK[[#This Row],[Precio Final]]-STOCK[[#This Row],[Costo total]]</f>
        <v>1.2</v>
      </c>
      <c r="Q742" s="62">
        <f>STOCK[[#This Row],[Ganancia Unitaria]]*STOCK[[#This Row],[Salidas]]</f>
        <v>0</v>
      </c>
      <c r="R742" s="74"/>
      <c r="S742" s="74"/>
      <c r="T742" s="62"/>
      <c r="U742" s="62"/>
      <c r="V742" s="76"/>
    </row>
    <row r="743" customHeight="1" spans="1:22">
      <c r="A743" s="74" t="s">
        <v>17866</v>
      </c>
      <c r="B743" s="74" t="s">
        <v>17799</v>
      </c>
      <c r="C743" s="74" t="s">
        <v>17867</v>
      </c>
      <c r="D743" s="74" t="s">
        <v>16404</v>
      </c>
      <c r="E743" s="74"/>
      <c r="F743" s="59">
        <v>3</v>
      </c>
      <c r="G743" s="75">
        <v>2</v>
      </c>
      <c r="H743" s="75">
        <f>SUMIFS(VENTAS[Cantidad],VENTAS[Código del producto Vendido],STOCK[[#This Row],[Code]])</f>
        <v>1</v>
      </c>
      <c r="I743" s="75">
        <f>STOCK[[#This Row],[Entradas]]-STOCK[[#This Row],[Salidas]]</f>
        <v>1</v>
      </c>
      <c r="J743" s="59">
        <f>STOCK[[#This Row],[Precio Final]]*10%</f>
        <v>0.3</v>
      </c>
      <c r="K743" s="62">
        <v>1</v>
      </c>
      <c r="L743" s="62">
        <v>0.5</v>
      </c>
      <c r="M743" s="62">
        <f>STOCK[[#This Row],[Costo Unitario (USD)]]+STOCK[[#This Row],[Costo Envío (USD)]]+STOCK[[#This Row],[Comisión 10%]]</f>
        <v>1.8</v>
      </c>
      <c r="N743" s="62">
        <f t="shared" si="32"/>
        <v>2.7</v>
      </c>
      <c r="O743" s="62">
        <f t="shared" si="33"/>
        <v>3</v>
      </c>
      <c r="P743" s="62">
        <f>STOCK[[#This Row],[Precio Final]]-STOCK[[#This Row],[Costo total]]</f>
        <v>1.2</v>
      </c>
      <c r="Q743" s="62">
        <f>STOCK[[#This Row],[Ganancia Unitaria]]*STOCK[[#This Row],[Salidas]]</f>
        <v>1.2</v>
      </c>
      <c r="R743" s="74"/>
      <c r="S743" s="74"/>
      <c r="T743" s="62"/>
      <c r="U743" s="62"/>
      <c r="V743" s="76"/>
    </row>
    <row r="744" customHeight="1" spans="1:22">
      <c r="A744" s="74" t="s">
        <v>17868</v>
      </c>
      <c r="B744" s="74" t="s">
        <v>17802</v>
      </c>
      <c r="C744" s="74" t="s">
        <v>17867</v>
      </c>
      <c r="D744" s="74" t="s">
        <v>16396</v>
      </c>
      <c r="E744" s="74"/>
      <c r="F744" s="59">
        <v>3</v>
      </c>
      <c r="G744" s="75">
        <v>1</v>
      </c>
      <c r="H744" s="75">
        <f>SUMIFS(VENTAS[Cantidad],VENTAS[Código del producto Vendido],STOCK[[#This Row],[Code]])</f>
        <v>1</v>
      </c>
      <c r="I744" s="75">
        <f>STOCK[[#This Row],[Entradas]]-STOCK[[#This Row],[Salidas]]</f>
        <v>0</v>
      </c>
      <c r="J744" s="59">
        <f>STOCK[[#This Row],[Precio Final]]*10%</f>
        <v>0.3</v>
      </c>
      <c r="K744" s="62">
        <v>1</v>
      </c>
      <c r="L744" s="62">
        <v>0.5</v>
      </c>
      <c r="M744" s="62">
        <f>STOCK[[#This Row],[Costo Unitario (USD)]]+STOCK[[#This Row],[Costo Envío (USD)]]+STOCK[[#This Row],[Comisión 10%]]</f>
        <v>1.8</v>
      </c>
      <c r="N744" s="62">
        <f t="shared" si="32"/>
        <v>2.7</v>
      </c>
      <c r="O744" s="62">
        <f t="shared" si="33"/>
        <v>3</v>
      </c>
      <c r="P744" s="62">
        <f>STOCK[[#This Row],[Precio Final]]-STOCK[[#This Row],[Costo total]]</f>
        <v>1.2</v>
      </c>
      <c r="Q744" s="62">
        <f>STOCK[[#This Row],[Ganancia Unitaria]]*STOCK[[#This Row],[Salidas]]</f>
        <v>1.2</v>
      </c>
      <c r="R744" s="74"/>
      <c r="S744" s="74"/>
      <c r="T744" s="62"/>
      <c r="U744" s="62"/>
      <c r="V744" s="76"/>
    </row>
    <row r="745" customHeight="1" spans="1:22">
      <c r="A745" s="74" t="s">
        <v>17869</v>
      </c>
      <c r="B745" s="74" t="s">
        <v>17802</v>
      </c>
      <c r="C745" s="74" t="s">
        <v>17867</v>
      </c>
      <c r="D745" s="74" t="s">
        <v>16475</v>
      </c>
      <c r="E745" s="74"/>
      <c r="F745" s="59">
        <v>3</v>
      </c>
      <c r="G745" s="75">
        <v>3</v>
      </c>
      <c r="H745" s="75">
        <f>SUMIFS(VENTAS[Cantidad],VENTAS[Código del producto Vendido],STOCK[[#This Row],[Code]])</f>
        <v>0</v>
      </c>
      <c r="I745" s="75">
        <f>STOCK[[#This Row],[Entradas]]-STOCK[[#This Row],[Salidas]]</f>
        <v>3</v>
      </c>
      <c r="J745" s="59">
        <f>STOCK[[#This Row],[Precio Final]]*10%</f>
        <v>0.3</v>
      </c>
      <c r="K745" s="62">
        <v>1</v>
      </c>
      <c r="L745" s="62">
        <v>0.5</v>
      </c>
      <c r="M745" s="62">
        <f>STOCK[[#This Row],[Costo Unitario (USD)]]+STOCK[[#This Row],[Costo Envío (USD)]]+STOCK[[#This Row],[Comisión 10%]]</f>
        <v>1.8</v>
      </c>
      <c r="N745" s="62">
        <f t="shared" si="32"/>
        <v>2.7</v>
      </c>
      <c r="O745" s="62">
        <f t="shared" si="33"/>
        <v>3</v>
      </c>
      <c r="P745" s="62">
        <f>STOCK[[#This Row],[Precio Final]]-STOCK[[#This Row],[Costo total]]</f>
        <v>1.2</v>
      </c>
      <c r="Q745" s="62">
        <f>STOCK[[#This Row],[Ganancia Unitaria]]*STOCK[[#This Row],[Salidas]]</f>
        <v>0</v>
      </c>
      <c r="R745" s="74"/>
      <c r="S745" s="74"/>
      <c r="T745" s="62"/>
      <c r="U745" s="62"/>
      <c r="V745" s="76"/>
    </row>
    <row r="746" customHeight="1" spans="1:22">
      <c r="A746" s="74" t="s">
        <v>17870</v>
      </c>
      <c r="B746" s="74" t="s">
        <v>17805</v>
      </c>
      <c r="C746" s="74" t="s">
        <v>17867</v>
      </c>
      <c r="D746" s="74" t="s">
        <v>16583</v>
      </c>
      <c r="E746" s="74"/>
      <c r="F746" s="59">
        <v>3</v>
      </c>
      <c r="G746" s="75">
        <v>3</v>
      </c>
      <c r="H746" s="75">
        <f>SUMIFS(VENTAS[Cantidad],VENTAS[Código del producto Vendido],STOCK[[#This Row],[Code]])</f>
        <v>0</v>
      </c>
      <c r="I746" s="75">
        <f>STOCK[[#This Row],[Entradas]]-STOCK[[#This Row],[Salidas]]</f>
        <v>3</v>
      </c>
      <c r="J746" s="59">
        <f>STOCK[[#This Row],[Precio Final]]*10%</f>
        <v>0.3</v>
      </c>
      <c r="K746" s="62">
        <v>1</v>
      </c>
      <c r="L746" s="62">
        <v>0.5</v>
      </c>
      <c r="M746" s="62">
        <f>STOCK[[#This Row],[Costo Unitario (USD)]]+STOCK[[#This Row],[Costo Envío (USD)]]+STOCK[[#This Row],[Comisión 10%]]</f>
        <v>1.8</v>
      </c>
      <c r="N746" s="62">
        <f t="shared" si="32"/>
        <v>2.7</v>
      </c>
      <c r="O746" s="62">
        <f t="shared" si="33"/>
        <v>3</v>
      </c>
      <c r="P746" s="62">
        <f>STOCK[[#This Row],[Precio Final]]-STOCK[[#This Row],[Costo total]]</f>
        <v>1.2</v>
      </c>
      <c r="Q746" s="62">
        <f>STOCK[[#This Row],[Ganancia Unitaria]]*STOCK[[#This Row],[Salidas]]</f>
        <v>0</v>
      </c>
      <c r="R746" s="74"/>
      <c r="S746" s="74"/>
      <c r="T746" s="62"/>
      <c r="U746" s="62"/>
      <c r="V746" s="76"/>
    </row>
    <row r="747" customHeight="1" spans="1:22">
      <c r="A747" s="74" t="s">
        <v>17871</v>
      </c>
      <c r="B747" s="74" t="s">
        <v>17799</v>
      </c>
      <c r="C747" s="74" t="s">
        <v>17872</v>
      </c>
      <c r="D747" s="74" t="s">
        <v>16404</v>
      </c>
      <c r="E747" s="74"/>
      <c r="F747" s="59">
        <v>3</v>
      </c>
      <c r="G747" s="75">
        <v>3</v>
      </c>
      <c r="H747" s="75">
        <f>SUMIFS(VENTAS[Cantidad],VENTAS[Código del producto Vendido],STOCK[[#This Row],[Code]])</f>
        <v>0</v>
      </c>
      <c r="I747" s="75">
        <f>STOCK[[#This Row],[Entradas]]-STOCK[[#This Row],[Salidas]]</f>
        <v>3</v>
      </c>
      <c r="J747" s="59">
        <f>STOCK[[#This Row],[Precio Final]]*10%</f>
        <v>0.3</v>
      </c>
      <c r="K747" s="62">
        <v>1</v>
      </c>
      <c r="L747" s="62">
        <v>0.5</v>
      </c>
      <c r="M747" s="62">
        <f>STOCK[[#This Row],[Costo Unitario (USD)]]+STOCK[[#This Row],[Costo Envío (USD)]]+STOCK[[#This Row],[Comisión 10%]]</f>
        <v>1.8</v>
      </c>
      <c r="N747" s="62">
        <f t="shared" si="32"/>
        <v>2.7</v>
      </c>
      <c r="O747" s="62">
        <f t="shared" si="33"/>
        <v>3</v>
      </c>
      <c r="P747" s="62">
        <f>STOCK[[#This Row],[Precio Final]]-STOCK[[#This Row],[Costo total]]</f>
        <v>1.2</v>
      </c>
      <c r="Q747" s="62">
        <f>STOCK[[#This Row],[Ganancia Unitaria]]*STOCK[[#This Row],[Salidas]]</f>
        <v>0</v>
      </c>
      <c r="R747" s="74"/>
      <c r="S747" s="74"/>
      <c r="T747" s="62"/>
      <c r="U747" s="62"/>
      <c r="V747" s="76"/>
    </row>
    <row r="748" customHeight="1" spans="1:22">
      <c r="A748" s="74" t="s">
        <v>17873</v>
      </c>
      <c r="B748" s="74" t="s">
        <v>17802</v>
      </c>
      <c r="C748" s="74" t="s">
        <v>17872</v>
      </c>
      <c r="D748" s="74" t="s">
        <v>16396</v>
      </c>
      <c r="E748" s="74"/>
      <c r="F748" s="59">
        <v>3</v>
      </c>
      <c r="G748" s="75">
        <v>2</v>
      </c>
      <c r="H748" s="75">
        <f>SUMIFS(VENTAS[Cantidad],VENTAS[Código del producto Vendido],STOCK[[#This Row],[Code]])</f>
        <v>1</v>
      </c>
      <c r="I748" s="75">
        <f>STOCK[[#This Row],[Entradas]]-STOCK[[#This Row],[Salidas]]</f>
        <v>1</v>
      </c>
      <c r="J748" s="59">
        <f>STOCK[[#This Row],[Precio Final]]*10%</f>
        <v>0.3</v>
      </c>
      <c r="K748" s="62">
        <v>1</v>
      </c>
      <c r="L748" s="62">
        <v>0.5</v>
      </c>
      <c r="M748" s="62">
        <f>STOCK[[#This Row],[Costo Unitario (USD)]]+STOCK[[#This Row],[Costo Envío (USD)]]+STOCK[[#This Row],[Comisión 10%]]</f>
        <v>1.8</v>
      </c>
      <c r="N748" s="62">
        <f t="shared" ref="N748:N811" si="34">M748*1.5</f>
        <v>2.7</v>
      </c>
      <c r="O748" s="62">
        <f t="shared" si="33"/>
        <v>3</v>
      </c>
      <c r="P748" s="62">
        <f>STOCK[[#This Row],[Precio Final]]-STOCK[[#This Row],[Costo total]]</f>
        <v>1.2</v>
      </c>
      <c r="Q748" s="62">
        <f>STOCK[[#This Row],[Ganancia Unitaria]]*STOCK[[#This Row],[Salidas]]</f>
        <v>1.2</v>
      </c>
      <c r="R748" s="74"/>
      <c r="S748" s="74"/>
      <c r="T748" s="62"/>
      <c r="U748" s="62"/>
      <c r="V748" s="76"/>
    </row>
    <row r="749" customHeight="1" spans="1:22">
      <c r="A749" s="74" t="s">
        <v>17874</v>
      </c>
      <c r="B749" s="74" t="s">
        <v>17802</v>
      </c>
      <c r="C749" s="74" t="s">
        <v>17872</v>
      </c>
      <c r="D749" s="74" t="s">
        <v>16475</v>
      </c>
      <c r="E749" s="74"/>
      <c r="F749" s="59">
        <v>3</v>
      </c>
      <c r="G749" s="75">
        <v>3</v>
      </c>
      <c r="H749" s="75">
        <f>SUMIFS(VENTAS[Cantidad],VENTAS[Código del producto Vendido],STOCK[[#This Row],[Code]])</f>
        <v>0</v>
      </c>
      <c r="I749" s="75">
        <f>STOCK[[#This Row],[Entradas]]-STOCK[[#This Row],[Salidas]]</f>
        <v>3</v>
      </c>
      <c r="J749" s="59">
        <f>STOCK[[#This Row],[Precio Final]]*10%</f>
        <v>0.3</v>
      </c>
      <c r="K749" s="62">
        <v>1</v>
      </c>
      <c r="L749" s="62">
        <v>0.5</v>
      </c>
      <c r="M749" s="62">
        <f>STOCK[[#This Row],[Costo Unitario (USD)]]+STOCK[[#This Row],[Costo Envío (USD)]]+STOCK[[#This Row],[Comisión 10%]]</f>
        <v>1.8</v>
      </c>
      <c r="N749" s="62">
        <f t="shared" si="34"/>
        <v>2.7</v>
      </c>
      <c r="O749" s="62">
        <f t="shared" si="33"/>
        <v>3</v>
      </c>
      <c r="P749" s="62">
        <f>STOCK[[#This Row],[Precio Final]]-STOCK[[#This Row],[Costo total]]</f>
        <v>1.2</v>
      </c>
      <c r="Q749" s="62">
        <f>STOCK[[#This Row],[Ganancia Unitaria]]*STOCK[[#This Row],[Salidas]]</f>
        <v>0</v>
      </c>
      <c r="R749" s="74"/>
      <c r="S749" s="74"/>
      <c r="T749" s="62"/>
      <c r="U749" s="62"/>
      <c r="V749" s="76"/>
    </row>
    <row r="750" customHeight="1" spans="1:22">
      <c r="A750" s="74" t="s">
        <v>17875</v>
      </c>
      <c r="B750" s="74" t="s">
        <v>17805</v>
      </c>
      <c r="C750" s="74" t="s">
        <v>17872</v>
      </c>
      <c r="D750" s="74" t="s">
        <v>16583</v>
      </c>
      <c r="E750" s="74"/>
      <c r="F750" s="59">
        <v>3</v>
      </c>
      <c r="G750" s="75">
        <v>3</v>
      </c>
      <c r="H750" s="75">
        <f>SUMIFS(VENTAS[Cantidad],VENTAS[Código del producto Vendido],STOCK[[#This Row],[Code]])</f>
        <v>0</v>
      </c>
      <c r="I750" s="75">
        <f>STOCK[[#This Row],[Entradas]]-STOCK[[#This Row],[Salidas]]</f>
        <v>3</v>
      </c>
      <c r="J750" s="59">
        <f>STOCK[[#This Row],[Precio Final]]*10%</f>
        <v>0.3</v>
      </c>
      <c r="K750" s="62">
        <v>1</v>
      </c>
      <c r="L750" s="62">
        <v>0.5</v>
      </c>
      <c r="M750" s="62">
        <f>STOCK[[#This Row],[Costo Unitario (USD)]]+STOCK[[#This Row],[Costo Envío (USD)]]+STOCK[[#This Row],[Comisión 10%]]</f>
        <v>1.8</v>
      </c>
      <c r="N750" s="62">
        <f t="shared" si="34"/>
        <v>2.7</v>
      </c>
      <c r="O750" s="62">
        <f t="shared" si="33"/>
        <v>3</v>
      </c>
      <c r="P750" s="62">
        <f>STOCK[[#This Row],[Precio Final]]-STOCK[[#This Row],[Costo total]]</f>
        <v>1.2</v>
      </c>
      <c r="Q750" s="62">
        <f>STOCK[[#This Row],[Ganancia Unitaria]]*STOCK[[#This Row],[Salidas]]</f>
        <v>0</v>
      </c>
      <c r="R750" s="74"/>
      <c r="S750" s="74"/>
      <c r="T750" s="62"/>
      <c r="U750" s="62"/>
      <c r="V750" s="76"/>
    </row>
    <row r="751" customHeight="1" spans="1:22">
      <c r="A751" s="74" t="s">
        <v>17876</v>
      </c>
      <c r="B751" s="74" t="s">
        <v>16511</v>
      </c>
      <c r="C751" s="74" t="s">
        <v>17877</v>
      </c>
      <c r="D751" s="74" t="s">
        <v>16404</v>
      </c>
      <c r="E751" s="74"/>
      <c r="F751" s="59">
        <v>25</v>
      </c>
      <c r="G751" s="75">
        <v>1</v>
      </c>
      <c r="H751" s="75">
        <f>SUMIFS(VENTAS[Cantidad],VENTAS[Código del producto Vendido],STOCK[[#This Row],[Code]])</f>
        <v>0</v>
      </c>
      <c r="I751" s="75">
        <f>STOCK[[#This Row],[Entradas]]-STOCK[[#This Row],[Salidas]]</f>
        <v>1</v>
      </c>
      <c r="J751" s="59">
        <f>STOCK[[#This Row],[Precio Final]]*10%</f>
        <v>2.5</v>
      </c>
      <c r="K751" s="62">
        <v>12</v>
      </c>
      <c r="L751" s="62">
        <v>0</v>
      </c>
      <c r="M751" s="62">
        <f>STOCK[[#This Row],[Costo Unitario (USD)]]+STOCK[[#This Row],[Costo Envío (USD)]]+STOCK[[#This Row],[Comisión 10%]]</f>
        <v>14.5</v>
      </c>
      <c r="N751" s="62">
        <f t="shared" si="34"/>
        <v>21.75</v>
      </c>
      <c r="O751" s="62">
        <f t="shared" si="33"/>
        <v>25</v>
      </c>
      <c r="P751" s="62">
        <f>STOCK[[#This Row],[Precio Final]]-STOCK[[#This Row],[Costo total]]</f>
        <v>10.5</v>
      </c>
      <c r="Q751" s="62">
        <f>STOCK[[#This Row],[Ganancia Unitaria]]*STOCK[[#This Row],[Salidas]]</f>
        <v>0</v>
      </c>
      <c r="R751" s="74"/>
      <c r="S751" s="74"/>
      <c r="T751" s="62"/>
      <c r="U751" s="62"/>
      <c r="V751" s="76"/>
    </row>
    <row r="752" customHeight="1" spans="1:22">
      <c r="A752" s="74" t="s">
        <v>17878</v>
      </c>
      <c r="B752" s="74" t="s">
        <v>16461</v>
      </c>
      <c r="C752" s="74" t="s">
        <v>17877</v>
      </c>
      <c r="D752" s="74" t="s">
        <v>16396</v>
      </c>
      <c r="E752" s="74"/>
      <c r="F752" s="59">
        <v>25</v>
      </c>
      <c r="G752" s="75">
        <v>1</v>
      </c>
      <c r="H752" s="75">
        <f>SUMIFS(VENTAS[Cantidad],VENTAS[Código del producto Vendido],STOCK[[#This Row],[Code]])</f>
        <v>1</v>
      </c>
      <c r="I752" s="75">
        <f>STOCK[[#This Row],[Entradas]]-STOCK[[#This Row],[Salidas]]</f>
        <v>0</v>
      </c>
      <c r="J752" s="59">
        <f>STOCK[[#This Row],[Precio Final]]*10%</f>
        <v>2.5</v>
      </c>
      <c r="K752" s="62">
        <v>12</v>
      </c>
      <c r="L752" s="62">
        <v>0</v>
      </c>
      <c r="M752" s="62">
        <f>STOCK[[#This Row],[Costo Unitario (USD)]]+STOCK[[#This Row],[Costo Envío (USD)]]+STOCK[[#This Row],[Comisión 10%]]</f>
        <v>14.5</v>
      </c>
      <c r="N752" s="62">
        <f t="shared" si="34"/>
        <v>21.75</v>
      </c>
      <c r="O752" s="62">
        <f t="shared" si="33"/>
        <v>25</v>
      </c>
      <c r="P752" s="62">
        <f>STOCK[[#This Row],[Precio Final]]-STOCK[[#This Row],[Costo total]]</f>
        <v>10.5</v>
      </c>
      <c r="Q752" s="62">
        <f>STOCK[[#This Row],[Ganancia Unitaria]]*STOCK[[#This Row],[Salidas]]</f>
        <v>10.5</v>
      </c>
      <c r="R752" s="74"/>
      <c r="S752" s="74"/>
      <c r="T752" s="62"/>
      <c r="U752" s="62"/>
      <c r="V752" s="76"/>
    </row>
    <row r="753" customHeight="1" spans="1:22">
      <c r="A753" s="74" t="s">
        <v>17879</v>
      </c>
      <c r="B753" s="74" t="s">
        <v>16511</v>
      </c>
      <c r="C753" s="74" t="s">
        <v>17880</v>
      </c>
      <c r="D753" s="74" t="s">
        <v>17881</v>
      </c>
      <c r="E753" s="74"/>
      <c r="F753" s="59">
        <v>25</v>
      </c>
      <c r="G753" s="75">
        <v>1</v>
      </c>
      <c r="H753" s="75">
        <f>SUMIFS(VENTAS[Cantidad],VENTAS[Código del producto Vendido],STOCK[[#This Row],[Code]])</f>
        <v>0</v>
      </c>
      <c r="I753" s="75">
        <f>STOCK[[#This Row],[Entradas]]-STOCK[[#This Row],[Salidas]]</f>
        <v>1</v>
      </c>
      <c r="J753" s="59">
        <f>STOCK[[#This Row],[Precio Final]]*10%</f>
        <v>2.5</v>
      </c>
      <c r="K753" s="62">
        <v>12</v>
      </c>
      <c r="L753" s="62">
        <v>0</v>
      </c>
      <c r="M753" s="62">
        <f>STOCK[[#This Row],[Costo Unitario (USD)]]+STOCK[[#This Row],[Costo Envío (USD)]]+STOCK[[#This Row],[Comisión 10%]]</f>
        <v>14.5</v>
      </c>
      <c r="N753" s="62">
        <f t="shared" si="34"/>
        <v>21.75</v>
      </c>
      <c r="O753" s="62">
        <f t="shared" si="33"/>
        <v>25</v>
      </c>
      <c r="P753" s="62">
        <f>STOCK[[#This Row],[Precio Final]]-STOCK[[#This Row],[Costo total]]</f>
        <v>10.5</v>
      </c>
      <c r="Q753" s="62">
        <f>STOCK[[#This Row],[Ganancia Unitaria]]*STOCK[[#This Row],[Salidas]]</f>
        <v>0</v>
      </c>
      <c r="R753" s="74"/>
      <c r="S753" s="74"/>
      <c r="T753" s="62"/>
      <c r="U753" s="62"/>
      <c r="V753" s="76"/>
    </row>
    <row r="754" customHeight="1" spans="1:22">
      <c r="A754" s="74" t="s">
        <v>17882</v>
      </c>
      <c r="B754" s="74" t="s">
        <v>16511</v>
      </c>
      <c r="C754" s="74" t="s">
        <v>17883</v>
      </c>
      <c r="D754" s="74" t="s">
        <v>16404</v>
      </c>
      <c r="E754" s="74"/>
      <c r="F754" s="59">
        <v>25</v>
      </c>
      <c r="G754" s="75">
        <v>1</v>
      </c>
      <c r="H754" s="75">
        <f>SUMIFS(VENTAS[Cantidad],VENTAS[Código del producto Vendido],STOCK[[#This Row],[Code]])</f>
        <v>1</v>
      </c>
      <c r="I754" s="75">
        <f>STOCK[[#This Row],[Entradas]]-STOCK[[#This Row],[Salidas]]</f>
        <v>0</v>
      </c>
      <c r="J754" s="59">
        <f>STOCK[[#This Row],[Precio Final]]*10%</f>
        <v>2.5</v>
      </c>
      <c r="K754" s="62">
        <v>12</v>
      </c>
      <c r="L754" s="62">
        <v>0</v>
      </c>
      <c r="M754" s="62">
        <f>STOCK[[#This Row],[Costo Unitario (USD)]]+STOCK[[#This Row],[Costo Envío (USD)]]+STOCK[[#This Row],[Comisión 10%]]</f>
        <v>14.5</v>
      </c>
      <c r="N754" s="62">
        <f t="shared" si="34"/>
        <v>21.75</v>
      </c>
      <c r="O754" s="62">
        <f t="shared" si="33"/>
        <v>25</v>
      </c>
      <c r="P754" s="62">
        <f>STOCK[[#This Row],[Precio Final]]-STOCK[[#This Row],[Costo total]]</f>
        <v>10.5</v>
      </c>
      <c r="Q754" s="62">
        <f>STOCK[[#This Row],[Ganancia Unitaria]]*STOCK[[#This Row],[Salidas]]</f>
        <v>10.5</v>
      </c>
      <c r="R754" s="74"/>
      <c r="S754" s="74"/>
      <c r="T754" s="62"/>
      <c r="U754" s="62"/>
      <c r="V754" s="76"/>
    </row>
    <row r="755" customHeight="1" spans="1:22">
      <c r="A755" s="74" t="s">
        <v>17884</v>
      </c>
      <c r="B755" s="74" t="s">
        <v>16461</v>
      </c>
      <c r="C755" s="74" t="s">
        <v>17329</v>
      </c>
      <c r="D755" s="74" t="s">
        <v>16396</v>
      </c>
      <c r="E755" s="74"/>
      <c r="F755" s="59">
        <v>25</v>
      </c>
      <c r="G755" s="75">
        <v>1</v>
      </c>
      <c r="H755" s="75">
        <f>SUMIFS(VENTAS[Cantidad],VENTAS[Código del producto Vendido],STOCK[[#This Row],[Code]])</f>
        <v>0</v>
      </c>
      <c r="I755" s="75">
        <f>STOCK[[#This Row],[Entradas]]-STOCK[[#This Row],[Salidas]]</f>
        <v>1</v>
      </c>
      <c r="J755" s="59">
        <f>STOCK[[#This Row],[Precio Final]]*10%</f>
        <v>2.5</v>
      </c>
      <c r="K755" s="62">
        <v>12</v>
      </c>
      <c r="L755" s="62">
        <v>0</v>
      </c>
      <c r="M755" s="62">
        <f>STOCK[[#This Row],[Costo Unitario (USD)]]+STOCK[[#This Row],[Costo Envío (USD)]]+STOCK[[#This Row],[Comisión 10%]]</f>
        <v>14.5</v>
      </c>
      <c r="N755" s="62">
        <f t="shared" si="34"/>
        <v>21.75</v>
      </c>
      <c r="O755" s="62">
        <f t="shared" si="33"/>
        <v>25</v>
      </c>
      <c r="P755" s="62">
        <f>STOCK[[#This Row],[Precio Final]]-STOCK[[#This Row],[Costo total]]</f>
        <v>10.5</v>
      </c>
      <c r="Q755" s="62">
        <f>STOCK[[#This Row],[Ganancia Unitaria]]*STOCK[[#This Row],[Salidas]]</f>
        <v>0</v>
      </c>
      <c r="R755" s="74"/>
      <c r="S755" s="74"/>
      <c r="T755" s="62"/>
      <c r="U755" s="62"/>
      <c r="V755" s="76"/>
    </row>
    <row r="756" customHeight="1" spans="1:22">
      <c r="A756" s="74" t="s">
        <v>17885</v>
      </c>
      <c r="B756" s="74" t="s">
        <v>16511</v>
      </c>
      <c r="C756" s="74" t="s">
        <v>17886</v>
      </c>
      <c r="D756" s="74" t="s">
        <v>16404</v>
      </c>
      <c r="E756" s="74"/>
      <c r="F756" s="59">
        <v>25</v>
      </c>
      <c r="G756" s="75">
        <v>8</v>
      </c>
      <c r="H756" s="75">
        <f>SUMIFS(VENTAS[Cantidad],VENTAS[Código del producto Vendido],STOCK[[#This Row],[Code]])</f>
        <v>5</v>
      </c>
      <c r="I756" s="75">
        <v>4</v>
      </c>
      <c r="J756" s="59">
        <f>STOCK[[#This Row],[Precio Final]]*10%</f>
        <v>2.5</v>
      </c>
      <c r="K756" s="62">
        <v>12</v>
      </c>
      <c r="L756" s="62">
        <v>0</v>
      </c>
      <c r="M756" s="62">
        <f>STOCK[[#This Row],[Costo Unitario (USD)]]+STOCK[[#This Row],[Costo Envío (USD)]]+STOCK[[#This Row],[Comisión 10%]]</f>
        <v>14.5</v>
      </c>
      <c r="N756" s="62">
        <f t="shared" si="34"/>
        <v>21.75</v>
      </c>
      <c r="O756" s="62">
        <f t="shared" si="33"/>
        <v>25</v>
      </c>
      <c r="P756" s="62">
        <f>STOCK[[#This Row],[Precio Final]]-STOCK[[#This Row],[Costo total]]</f>
        <v>10.5</v>
      </c>
      <c r="Q756" s="62">
        <f>STOCK[[#This Row],[Ganancia Unitaria]]*STOCK[[#This Row],[Salidas]]</f>
        <v>52.5</v>
      </c>
      <c r="R756" s="74"/>
      <c r="S756" s="74"/>
      <c r="T756" s="62"/>
      <c r="U756" s="62"/>
      <c r="V756" s="76"/>
    </row>
    <row r="757" customHeight="1" spans="1:22">
      <c r="A757" s="74" t="s">
        <v>17887</v>
      </c>
      <c r="B757" s="74" t="s">
        <v>16461</v>
      </c>
      <c r="C757" s="74" t="s">
        <v>17888</v>
      </c>
      <c r="D757" s="74" t="s">
        <v>16475</v>
      </c>
      <c r="E757" s="74"/>
      <c r="F757" s="59">
        <v>25</v>
      </c>
      <c r="G757" s="75">
        <v>2</v>
      </c>
      <c r="H757" s="75">
        <f>SUMIFS(VENTAS[Cantidad],VENTAS[Código del producto Vendido],STOCK[[#This Row],[Code]])</f>
        <v>0</v>
      </c>
      <c r="I757" s="75">
        <f>STOCK[[#This Row],[Entradas]]-STOCK[[#This Row],[Salidas]]</f>
        <v>2</v>
      </c>
      <c r="J757" s="59">
        <f>STOCK[[#This Row],[Precio Final]]*10%</f>
        <v>2.5</v>
      </c>
      <c r="K757" s="62">
        <v>12</v>
      </c>
      <c r="L757" s="62">
        <v>0</v>
      </c>
      <c r="M757" s="62">
        <f>STOCK[[#This Row],[Costo Unitario (USD)]]+STOCK[[#This Row],[Costo Envío (USD)]]+STOCK[[#This Row],[Comisión 10%]]</f>
        <v>14.5</v>
      </c>
      <c r="N757" s="62">
        <f t="shared" si="34"/>
        <v>21.75</v>
      </c>
      <c r="O757" s="62">
        <f t="shared" si="33"/>
        <v>25</v>
      </c>
      <c r="P757" s="62">
        <f>STOCK[[#This Row],[Precio Final]]-STOCK[[#This Row],[Costo total]]</f>
        <v>10.5</v>
      </c>
      <c r="Q757" s="62">
        <f>STOCK[[#This Row],[Ganancia Unitaria]]*STOCK[[#This Row],[Salidas]]</f>
        <v>0</v>
      </c>
      <c r="R757" s="74"/>
      <c r="S757" s="74"/>
      <c r="T757" s="62"/>
      <c r="U757" s="62"/>
      <c r="V757" s="76"/>
    </row>
    <row r="758" customHeight="1" spans="1:22">
      <c r="A758" s="74" t="s">
        <v>17889</v>
      </c>
      <c r="B758" s="74" t="s">
        <v>16511</v>
      </c>
      <c r="C758" s="74" t="s">
        <v>17890</v>
      </c>
      <c r="D758" s="74" t="s">
        <v>16404</v>
      </c>
      <c r="E758" s="74"/>
      <c r="F758" s="59">
        <v>25</v>
      </c>
      <c r="G758" s="75">
        <v>2</v>
      </c>
      <c r="H758" s="75">
        <f>SUMIFS(VENTAS[Cantidad],VENTAS[Código del producto Vendido],STOCK[[#This Row],[Code]])</f>
        <v>0</v>
      </c>
      <c r="I758" s="75">
        <f>STOCK[[#This Row],[Entradas]]-STOCK[[#This Row],[Salidas]]</f>
        <v>2</v>
      </c>
      <c r="J758" s="59">
        <f>STOCK[[#This Row],[Precio Final]]*10%</f>
        <v>2.5</v>
      </c>
      <c r="K758" s="62">
        <v>12</v>
      </c>
      <c r="L758" s="62">
        <v>0</v>
      </c>
      <c r="M758" s="62">
        <f>STOCK[[#This Row],[Costo Unitario (USD)]]+STOCK[[#This Row],[Costo Envío (USD)]]+STOCK[[#This Row],[Comisión 10%]]</f>
        <v>14.5</v>
      </c>
      <c r="N758" s="62">
        <f t="shared" si="34"/>
        <v>21.75</v>
      </c>
      <c r="O758" s="62">
        <f t="shared" si="33"/>
        <v>25</v>
      </c>
      <c r="P758" s="62">
        <f>STOCK[[#This Row],[Precio Final]]-STOCK[[#This Row],[Costo total]]</f>
        <v>10.5</v>
      </c>
      <c r="Q758" s="62">
        <f>STOCK[[#This Row],[Ganancia Unitaria]]*STOCK[[#This Row],[Salidas]]</f>
        <v>0</v>
      </c>
      <c r="R758" s="74"/>
      <c r="S758" s="74"/>
      <c r="T758" s="62"/>
      <c r="U758" s="62"/>
      <c r="V758" s="76"/>
    </row>
    <row r="759" customHeight="1" spans="1:22">
      <c r="A759" s="74" t="s">
        <v>17891</v>
      </c>
      <c r="B759" s="74" t="s">
        <v>16461</v>
      </c>
      <c r="C759" s="74" t="s">
        <v>17892</v>
      </c>
      <c r="D759" s="74" t="s">
        <v>16475</v>
      </c>
      <c r="E759" s="74"/>
      <c r="F759" s="59">
        <v>25</v>
      </c>
      <c r="G759" s="75">
        <v>2</v>
      </c>
      <c r="H759" s="75">
        <f>SUMIFS(VENTAS[Cantidad],VENTAS[Código del producto Vendido],STOCK[[#This Row],[Code]])</f>
        <v>1</v>
      </c>
      <c r="I759" s="75">
        <f>STOCK[[#This Row],[Entradas]]-STOCK[[#This Row],[Salidas]]</f>
        <v>1</v>
      </c>
      <c r="J759" s="59">
        <f>STOCK[[#This Row],[Precio Final]]*10%</f>
        <v>2.5</v>
      </c>
      <c r="K759" s="62">
        <v>12</v>
      </c>
      <c r="L759" s="62">
        <v>0</v>
      </c>
      <c r="M759" s="62">
        <f>STOCK[[#This Row],[Costo Unitario (USD)]]+STOCK[[#This Row],[Costo Envío (USD)]]+STOCK[[#This Row],[Comisión 10%]]</f>
        <v>14.5</v>
      </c>
      <c r="N759" s="62">
        <f t="shared" si="34"/>
        <v>21.75</v>
      </c>
      <c r="O759" s="62">
        <f t="shared" si="33"/>
        <v>25</v>
      </c>
      <c r="P759" s="62">
        <f>STOCK[[#This Row],[Precio Final]]-STOCK[[#This Row],[Costo total]]</f>
        <v>10.5</v>
      </c>
      <c r="Q759" s="62">
        <f>STOCK[[#This Row],[Ganancia Unitaria]]*STOCK[[#This Row],[Salidas]]</f>
        <v>10.5</v>
      </c>
      <c r="R759" s="74"/>
      <c r="S759" s="74"/>
      <c r="T759" s="62"/>
      <c r="U759" s="62"/>
      <c r="V759" s="76"/>
    </row>
    <row r="760" customHeight="1" spans="1:22">
      <c r="A760" s="74" t="s">
        <v>17893</v>
      </c>
      <c r="B760" s="74" t="s">
        <v>16511</v>
      </c>
      <c r="C760" s="74" t="s">
        <v>17894</v>
      </c>
      <c r="D760" s="74" t="s">
        <v>16408</v>
      </c>
      <c r="E760" s="74"/>
      <c r="F760" s="59">
        <v>25</v>
      </c>
      <c r="G760" s="75">
        <v>1</v>
      </c>
      <c r="H760" s="75">
        <f>SUMIFS(VENTAS[Cantidad],VENTAS[Código del producto Vendido],STOCK[[#This Row],[Code]])</f>
        <v>1</v>
      </c>
      <c r="I760" s="75">
        <f>STOCK[[#This Row],[Entradas]]-STOCK[[#This Row],[Salidas]]</f>
        <v>0</v>
      </c>
      <c r="J760" s="59">
        <f>STOCK[[#This Row],[Precio Final]]*10%</f>
        <v>2.5</v>
      </c>
      <c r="K760" s="62">
        <v>12</v>
      </c>
      <c r="L760" s="62">
        <v>0</v>
      </c>
      <c r="M760" s="62">
        <f>STOCK[[#This Row],[Costo Unitario (USD)]]+STOCK[[#This Row],[Costo Envío (USD)]]+STOCK[[#This Row],[Comisión 10%]]</f>
        <v>14.5</v>
      </c>
      <c r="N760" s="62">
        <f t="shared" si="34"/>
        <v>21.75</v>
      </c>
      <c r="O760" s="62">
        <f t="shared" si="33"/>
        <v>25</v>
      </c>
      <c r="P760" s="62">
        <f>STOCK[[#This Row],[Precio Final]]-STOCK[[#This Row],[Costo total]]</f>
        <v>10.5</v>
      </c>
      <c r="Q760" s="62">
        <f>STOCK[[#This Row],[Ganancia Unitaria]]*STOCK[[#This Row],[Salidas]]</f>
        <v>10.5</v>
      </c>
      <c r="R760" s="74"/>
      <c r="S760" s="74"/>
      <c r="T760" s="62"/>
      <c r="U760" s="62"/>
      <c r="V760" s="76"/>
    </row>
    <row r="761" customHeight="1" spans="1:22">
      <c r="A761" s="74" t="s">
        <v>17895</v>
      </c>
      <c r="B761" s="74" t="s">
        <v>16461</v>
      </c>
      <c r="C761" s="74" t="s">
        <v>17896</v>
      </c>
      <c r="D761" s="74" t="s">
        <v>16475</v>
      </c>
      <c r="E761" s="74"/>
      <c r="F761" s="59">
        <v>20</v>
      </c>
      <c r="G761" s="75">
        <v>2</v>
      </c>
      <c r="H761" s="75">
        <f>SUMIFS(VENTAS[Cantidad],VENTAS[Código del producto Vendido],STOCK[[#This Row],[Code]])</f>
        <v>0</v>
      </c>
      <c r="I761" s="75">
        <f>STOCK[[#This Row],[Entradas]]-STOCK[[#This Row],[Salidas]]</f>
        <v>2</v>
      </c>
      <c r="J761" s="59">
        <f>STOCK[[#This Row],[Precio Final]]*10%</f>
        <v>2</v>
      </c>
      <c r="K761" s="62">
        <v>12</v>
      </c>
      <c r="L761" s="62">
        <v>0</v>
      </c>
      <c r="M761" s="62">
        <f>STOCK[[#This Row],[Costo Unitario (USD)]]+STOCK[[#This Row],[Costo Envío (USD)]]+STOCK[[#This Row],[Comisión 10%]]</f>
        <v>14</v>
      </c>
      <c r="N761" s="62">
        <f t="shared" si="34"/>
        <v>21</v>
      </c>
      <c r="O761" s="62">
        <f t="shared" si="33"/>
        <v>20</v>
      </c>
      <c r="P761" s="62">
        <f>STOCK[[#This Row],[Precio Final]]-STOCK[[#This Row],[Costo total]]</f>
        <v>6</v>
      </c>
      <c r="Q761" s="62">
        <f>STOCK[[#This Row],[Ganancia Unitaria]]*STOCK[[#This Row],[Salidas]]</f>
        <v>0</v>
      </c>
      <c r="R761" s="74"/>
      <c r="S761" s="74"/>
      <c r="T761" s="62"/>
      <c r="U761" s="62"/>
      <c r="V761" s="76"/>
    </row>
    <row r="762" customHeight="1" spans="1:22">
      <c r="A762" s="74" t="s">
        <v>17897</v>
      </c>
      <c r="B762" s="74" t="s">
        <v>16461</v>
      </c>
      <c r="C762" s="74" t="s">
        <v>17896</v>
      </c>
      <c r="D762" s="74" t="s">
        <v>16396</v>
      </c>
      <c r="E762" s="74"/>
      <c r="F762" s="59">
        <v>20</v>
      </c>
      <c r="G762" s="75">
        <v>1</v>
      </c>
      <c r="H762" s="75">
        <f>SUMIFS(VENTAS[Cantidad],VENTAS[Código del producto Vendido],STOCK[[#This Row],[Code]])</f>
        <v>0</v>
      </c>
      <c r="I762" s="75">
        <f>STOCK[[#This Row],[Entradas]]-STOCK[[#This Row],[Salidas]]</f>
        <v>1</v>
      </c>
      <c r="J762" s="59">
        <f>STOCK[[#This Row],[Precio Final]]*10%</f>
        <v>2</v>
      </c>
      <c r="K762" s="62">
        <v>12</v>
      </c>
      <c r="L762" s="62">
        <v>0</v>
      </c>
      <c r="M762" s="62">
        <f>STOCK[[#This Row],[Costo Unitario (USD)]]+STOCK[[#This Row],[Costo Envío (USD)]]+STOCK[[#This Row],[Comisión 10%]]</f>
        <v>14</v>
      </c>
      <c r="N762" s="62">
        <f t="shared" si="34"/>
        <v>21</v>
      </c>
      <c r="O762" s="62">
        <f t="shared" si="33"/>
        <v>20</v>
      </c>
      <c r="P762" s="62">
        <f>STOCK[[#This Row],[Precio Final]]-STOCK[[#This Row],[Costo total]]</f>
        <v>6</v>
      </c>
      <c r="Q762" s="62">
        <f>STOCK[[#This Row],[Ganancia Unitaria]]*STOCK[[#This Row],[Salidas]]</f>
        <v>0</v>
      </c>
      <c r="R762" s="74"/>
      <c r="S762" s="74"/>
      <c r="T762" s="62"/>
      <c r="U762" s="62"/>
      <c r="V762" s="76"/>
    </row>
    <row r="763" customHeight="1" spans="1:22">
      <c r="A763" s="74" t="s">
        <v>17898</v>
      </c>
      <c r="B763" s="74" t="s">
        <v>16934</v>
      </c>
      <c r="C763" s="74" t="s">
        <v>17899</v>
      </c>
      <c r="D763" s="74" t="s">
        <v>16583</v>
      </c>
      <c r="E763" s="74"/>
      <c r="F763" s="59">
        <v>15</v>
      </c>
      <c r="G763" s="75">
        <v>2</v>
      </c>
      <c r="H763" s="75">
        <f>SUMIFS(VENTAS[Cantidad],VENTAS[Código del producto Vendido],STOCK[[#This Row],[Code]])</f>
        <v>0</v>
      </c>
      <c r="I763" s="75">
        <f>STOCK[[#This Row],[Entradas]]-STOCK[[#This Row],[Salidas]]</f>
        <v>2</v>
      </c>
      <c r="J763" s="59">
        <f>STOCK[[#This Row],[Precio Final]]*10%</f>
        <v>1.5</v>
      </c>
      <c r="K763" s="62">
        <v>12</v>
      </c>
      <c r="L763" s="62">
        <v>0</v>
      </c>
      <c r="M763" s="62">
        <f>STOCK[[#This Row],[Costo Unitario (USD)]]+STOCK[[#This Row],[Costo Envío (USD)]]+STOCK[[#This Row],[Comisión 10%]]</f>
        <v>13.5</v>
      </c>
      <c r="N763" s="62">
        <f t="shared" si="34"/>
        <v>20.25</v>
      </c>
      <c r="O763" s="62">
        <f t="shared" si="33"/>
        <v>15</v>
      </c>
      <c r="P763" s="62">
        <f>STOCK[[#This Row],[Precio Final]]-STOCK[[#This Row],[Costo total]]</f>
        <v>1.5</v>
      </c>
      <c r="Q763" s="62">
        <f>STOCK[[#This Row],[Ganancia Unitaria]]*STOCK[[#This Row],[Salidas]]</f>
        <v>0</v>
      </c>
      <c r="R763" s="74"/>
      <c r="S763" s="74"/>
      <c r="T763" s="62"/>
      <c r="U763" s="62"/>
      <c r="V763" s="76"/>
    </row>
    <row r="764" customHeight="1" spans="1:22">
      <c r="A764" s="74" t="s">
        <v>17900</v>
      </c>
      <c r="B764" s="74" t="s">
        <v>16461</v>
      </c>
      <c r="C764" s="74" t="s">
        <v>17228</v>
      </c>
      <c r="D764" s="74" t="s">
        <v>16396</v>
      </c>
      <c r="E764" s="74"/>
      <c r="F764" s="59">
        <v>15</v>
      </c>
      <c r="G764" s="75">
        <v>2</v>
      </c>
      <c r="H764" s="75">
        <f>SUMIFS(VENTAS[Cantidad],VENTAS[Código del producto Vendido],STOCK[[#This Row],[Code]])</f>
        <v>1</v>
      </c>
      <c r="I764" s="75">
        <f>STOCK[[#This Row],[Entradas]]-STOCK[[#This Row],[Salidas]]</f>
        <v>1</v>
      </c>
      <c r="J764" s="59">
        <f>STOCK[[#This Row],[Precio Final]]*10%</f>
        <v>1.5</v>
      </c>
      <c r="K764" s="62">
        <v>12</v>
      </c>
      <c r="L764" s="62">
        <v>0</v>
      </c>
      <c r="M764" s="62">
        <f>STOCK[[#This Row],[Costo Unitario (USD)]]+STOCK[[#This Row],[Costo Envío (USD)]]+STOCK[[#This Row],[Comisión 10%]]</f>
        <v>13.5</v>
      </c>
      <c r="N764" s="62">
        <f t="shared" si="34"/>
        <v>20.25</v>
      </c>
      <c r="O764" s="62">
        <f t="shared" si="33"/>
        <v>15</v>
      </c>
      <c r="P764" s="62">
        <f>STOCK[[#This Row],[Precio Final]]-STOCK[[#This Row],[Costo total]]</f>
        <v>1.5</v>
      </c>
      <c r="Q764" s="62">
        <f>STOCK[[#This Row],[Ganancia Unitaria]]*STOCK[[#This Row],[Salidas]]</f>
        <v>1.5</v>
      </c>
      <c r="R764" s="74"/>
      <c r="S764" s="74"/>
      <c r="T764" s="62"/>
      <c r="U764" s="62"/>
      <c r="V764" s="76"/>
    </row>
    <row r="765" customHeight="1" spans="1:22">
      <c r="A765" s="74" t="s">
        <v>17901</v>
      </c>
      <c r="B765" s="74" t="s">
        <v>16511</v>
      </c>
      <c r="C765" s="74" t="s">
        <v>17902</v>
      </c>
      <c r="D765" s="74" t="s">
        <v>16404</v>
      </c>
      <c r="E765" s="74"/>
      <c r="F765" s="59">
        <v>15</v>
      </c>
      <c r="G765" s="75">
        <v>1</v>
      </c>
      <c r="H765" s="75">
        <f>SUMIFS(VENTAS[Cantidad],VENTAS[Código del producto Vendido],STOCK[[#This Row],[Code]])</f>
        <v>0</v>
      </c>
      <c r="I765" s="75">
        <f>STOCK[[#This Row],[Entradas]]-STOCK[[#This Row],[Salidas]]</f>
        <v>1</v>
      </c>
      <c r="J765" s="59">
        <f>STOCK[[#This Row],[Precio Final]]*10%</f>
        <v>1.5</v>
      </c>
      <c r="K765" s="62">
        <v>12</v>
      </c>
      <c r="L765" s="62">
        <v>0</v>
      </c>
      <c r="M765" s="62">
        <f>STOCK[[#This Row],[Costo Unitario (USD)]]+STOCK[[#This Row],[Costo Envío (USD)]]+STOCK[[#This Row],[Comisión 10%]]</f>
        <v>13.5</v>
      </c>
      <c r="N765" s="62">
        <f t="shared" si="34"/>
        <v>20.25</v>
      </c>
      <c r="O765" s="62">
        <f t="shared" si="33"/>
        <v>15</v>
      </c>
      <c r="P765" s="62">
        <f>STOCK[[#This Row],[Precio Final]]-STOCK[[#This Row],[Costo total]]</f>
        <v>1.5</v>
      </c>
      <c r="Q765" s="62">
        <f>STOCK[[#This Row],[Ganancia Unitaria]]*STOCK[[#This Row],[Salidas]]</f>
        <v>0</v>
      </c>
      <c r="R765" s="74"/>
      <c r="S765" s="74"/>
      <c r="T765" s="62"/>
      <c r="U765" s="62"/>
      <c r="V765" s="76"/>
    </row>
    <row r="766" customHeight="1" spans="1:22">
      <c r="A766" s="74" t="s">
        <v>17903</v>
      </c>
      <c r="B766" s="74" t="s">
        <v>16511</v>
      </c>
      <c r="C766" s="74" t="s">
        <v>17899</v>
      </c>
      <c r="D766" s="74" t="s">
        <v>16404</v>
      </c>
      <c r="E766" s="74"/>
      <c r="F766" s="59">
        <v>15</v>
      </c>
      <c r="G766" s="75">
        <v>1</v>
      </c>
      <c r="H766" s="75">
        <f>SUMIFS(VENTAS[Cantidad],VENTAS[Código del producto Vendido],STOCK[[#This Row],[Code]])</f>
        <v>0</v>
      </c>
      <c r="I766" s="75">
        <f>STOCK[[#This Row],[Entradas]]-STOCK[[#This Row],[Salidas]]</f>
        <v>1</v>
      </c>
      <c r="J766" s="59">
        <f>STOCK[[#This Row],[Precio Final]]*10%</f>
        <v>1.5</v>
      </c>
      <c r="K766" s="62">
        <v>12</v>
      </c>
      <c r="L766" s="62">
        <v>0</v>
      </c>
      <c r="M766" s="62">
        <f>STOCK[[#This Row],[Costo Unitario (USD)]]+STOCK[[#This Row],[Costo Envío (USD)]]+STOCK[[#This Row],[Comisión 10%]]</f>
        <v>13.5</v>
      </c>
      <c r="N766" s="62">
        <f t="shared" si="34"/>
        <v>20.25</v>
      </c>
      <c r="O766" s="62">
        <f t="shared" si="33"/>
        <v>15</v>
      </c>
      <c r="P766" s="62">
        <f>STOCK[[#This Row],[Precio Final]]-STOCK[[#This Row],[Costo total]]</f>
        <v>1.5</v>
      </c>
      <c r="Q766" s="62">
        <f>STOCK[[#This Row],[Ganancia Unitaria]]*STOCK[[#This Row],[Salidas]]</f>
        <v>0</v>
      </c>
      <c r="R766" s="74"/>
      <c r="S766" s="74"/>
      <c r="T766" s="62"/>
      <c r="U766" s="62"/>
      <c r="V766" s="76"/>
    </row>
    <row r="767" customHeight="1" spans="1:22">
      <c r="A767" s="74" t="s">
        <v>17904</v>
      </c>
      <c r="B767" s="74" t="s">
        <v>16461</v>
      </c>
      <c r="C767" s="74" t="s">
        <v>17902</v>
      </c>
      <c r="D767" s="74" t="s">
        <v>16396</v>
      </c>
      <c r="E767" s="74"/>
      <c r="F767" s="59">
        <v>15</v>
      </c>
      <c r="G767" s="75">
        <v>1</v>
      </c>
      <c r="H767" s="75">
        <f>SUMIFS(VENTAS[Cantidad],VENTAS[Código del producto Vendido],STOCK[[#This Row],[Code]])</f>
        <v>1</v>
      </c>
      <c r="I767" s="75">
        <f>STOCK[[#This Row],[Entradas]]-STOCK[[#This Row],[Salidas]]</f>
        <v>0</v>
      </c>
      <c r="J767" s="59">
        <f>STOCK[[#This Row],[Precio Final]]*10%</f>
        <v>1.5</v>
      </c>
      <c r="K767" s="62">
        <v>12</v>
      </c>
      <c r="L767" s="62">
        <v>0</v>
      </c>
      <c r="M767" s="62">
        <f>STOCK[[#This Row],[Costo Unitario (USD)]]+STOCK[[#This Row],[Costo Envío (USD)]]+STOCK[[#This Row],[Comisión 10%]]</f>
        <v>13.5</v>
      </c>
      <c r="N767" s="62">
        <f t="shared" si="34"/>
        <v>20.25</v>
      </c>
      <c r="O767" s="62">
        <f t="shared" si="33"/>
        <v>15</v>
      </c>
      <c r="P767" s="62">
        <f>STOCK[[#This Row],[Precio Final]]-STOCK[[#This Row],[Costo total]]</f>
        <v>1.5</v>
      </c>
      <c r="Q767" s="62">
        <f>STOCK[[#This Row],[Ganancia Unitaria]]*STOCK[[#This Row],[Salidas]]</f>
        <v>1.5</v>
      </c>
      <c r="R767" s="74"/>
      <c r="S767" s="74"/>
      <c r="T767" s="62"/>
      <c r="U767" s="62"/>
      <c r="V767" s="76"/>
    </row>
    <row r="768" customHeight="1" spans="1:22">
      <c r="A768" s="74" t="s">
        <v>17905</v>
      </c>
      <c r="B768" s="74" t="s">
        <v>16511</v>
      </c>
      <c r="C768" s="74" t="s">
        <v>17906</v>
      </c>
      <c r="D768" s="74" t="s">
        <v>16408</v>
      </c>
      <c r="E768" s="74"/>
      <c r="F768" s="59">
        <v>15</v>
      </c>
      <c r="G768" s="75">
        <v>1</v>
      </c>
      <c r="H768" s="75">
        <f>SUMIFS(VENTAS[Cantidad],VENTAS[Código del producto Vendido],STOCK[[#This Row],[Code]])</f>
        <v>0</v>
      </c>
      <c r="I768" s="75">
        <f>STOCK[[#This Row],[Entradas]]-STOCK[[#This Row],[Salidas]]</f>
        <v>1</v>
      </c>
      <c r="J768" s="59">
        <f>STOCK[[#This Row],[Precio Final]]*10%</f>
        <v>1.5</v>
      </c>
      <c r="K768" s="62">
        <v>12</v>
      </c>
      <c r="L768" s="62">
        <v>0</v>
      </c>
      <c r="M768" s="62">
        <f>STOCK[[#This Row],[Costo Unitario (USD)]]+STOCK[[#This Row],[Costo Envío (USD)]]+STOCK[[#This Row],[Comisión 10%]]</f>
        <v>13.5</v>
      </c>
      <c r="N768" s="62">
        <f t="shared" si="34"/>
        <v>20.25</v>
      </c>
      <c r="O768" s="62">
        <f t="shared" si="33"/>
        <v>15</v>
      </c>
      <c r="P768" s="62">
        <f>STOCK[[#This Row],[Precio Final]]-STOCK[[#This Row],[Costo total]]</f>
        <v>1.5</v>
      </c>
      <c r="Q768" s="62">
        <f>STOCK[[#This Row],[Ganancia Unitaria]]*STOCK[[#This Row],[Salidas]]</f>
        <v>0</v>
      </c>
      <c r="R768" s="74"/>
      <c r="S768" s="74"/>
      <c r="T768" s="62"/>
      <c r="U768" s="62"/>
      <c r="V768" s="76"/>
    </row>
    <row r="769" customHeight="1" spans="1:22">
      <c r="A769" s="74" t="s">
        <v>17907</v>
      </c>
      <c r="B769" s="74" t="s">
        <v>16461</v>
      </c>
      <c r="C769" s="74" t="s">
        <v>17906</v>
      </c>
      <c r="D769" s="74" t="s">
        <v>16396</v>
      </c>
      <c r="E769" s="74"/>
      <c r="F769" s="59">
        <v>15</v>
      </c>
      <c r="G769" s="75">
        <v>4</v>
      </c>
      <c r="H769" s="75">
        <f>SUMIFS(VENTAS[Cantidad],VENTAS[Código del producto Vendido],STOCK[[#This Row],[Code]])</f>
        <v>2</v>
      </c>
      <c r="I769" s="75">
        <f>STOCK[[#This Row],[Entradas]]-STOCK[[#This Row],[Salidas]]</f>
        <v>2</v>
      </c>
      <c r="J769" s="59">
        <f>STOCK[[#This Row],[Precio Final]]*10%</f>
        <v>1.5</v>
      </c>
      <c r="K769" s="62">
        <v>12</v>
      </c>
      <c r="L769" s="62">
        <v>0</v>
      </c>
      <c r="M769" s="62">
        <f>STOCK[[#This Row],[Costo Unitario (USD)]]+STOCK[[#This Row],[Costo Envío (USD)]]+STOCK[[#This Row],[Comisión 10%]]</f>
        <v>13.5</v>
      </c>
      <c r="N769" s="62">
        <f t="shared" si="34"/>
        <v>20.25</v>
      </c>
      <c r="O769" s="62">
        <f t="shared" si="33"/>
        <v>15</v>
      </c>
      <c r="P769" s="62">
        <f>STOCK[[#This Row],[Precio Final]]-STOCK[[#This Row],[Costo total]]</f>
        <v>1.5</v>
      </c>
      <c r="Q769" s="62">
        <f>STOCK[[#This Row],[Ganancia Unitaria]]*STOCK[[#This Row],[Salidas]]</f>
        <v>3</v>
      </c>
      <c r="R769" s="74"/>
      <c r="S769" s="74"/>
      <c r="T769" s="62"/>
      <c r="U769" s="62"/>
      <c r="V769" s="76"/>
    </row>
    <row r="770" customHeight="1" spans="1:22">
      <c r="A770" s="74" t="s">
        <v>17908</v>
      </c>
      <c r="B770" s="74" t="s">
        <v>16934</v>
      </c>
      <c r="C770" s="74" t="s">
        <v>17906</v>
      </c>
      <c r="D770" s="74" t="s">
        <v>16962</v>
      </c>
      <c r="E770" s="74"/>
      <c r="F770" s="59">
        <v>15</v>
      </c>
      <c r="G770" s="75">
        <v>1</v>
      </c>
      <c r="H770" s="75">
        <f>SUMIFS(VENTAS[Cantidad],VENTAS[Código del producto Vendido],STOCK[[#This Row],[Code]])</f>
        <v>0</v>
      </c>
      <c r="I770" s="75">
        <f>STOCK[[#This Row],[Entradas]]-STOCK[[#This Row],[Salidas]]</f>
        <v>1</v>
      </c>
      <c r="J770" s="59">
        <f>STOCK[[#This Row],[Precio Final]]*10%</f>
        <v>1.5</v>
      </c>
      <c r="K770" s="62">
        <v>12</v>
      </c>
      <c r="L770" s="62">
        <v>0</v>
      </c>
      <c r="M770" s="62">
        <f>STOCK[[#This Row],[Costo Unitario (USD)]]+STOCK[[#This Row],[Costo Envío (USD)]]+STOCK[[#This Row],[Comisión 10%]]</f>
        <v>13.5</v>
      </c>
      <c r="N770" s="62">
        <f t="shared" si="34"/>
        <v>20.25</v>
      </c>
      <c r="O770" s="62">
        <f t="shared" si="33"/>
        <v>15</v>
      </c>
      <c r="P770" s="62">
        <f>STOCK[[#This Row],[Precio Final]]-STOCK[[#This Row],[Costo total]]</f>
        <v>1.5</v>
      </c>
      <c r="Q770" s="62">
        <f>STOCK[[#This Row],[Ganancia Unitaria]]*STOCK[[#This Row],[Salidas]]</f>
        <v>0</v>
      </c>
      <c r="R770" s="74"/>
      <c r="S770" s="74"/>
      <c r="T770" s="62"/>
      <c r="U770" s="62"/>
      <c r="V770" s="76"/>
    </row>
    <row r="771" customHeight="1" spans="1:22">
      <c r="A771" s="74" t="s">
        <v>17909</v>
      </c>
      <c r="B771" s="74" t="s">
        <v>16511</v>
      </c>
      <c r="C771" s="74" t="s">
        <v>17329</v>
      </c>
      <c r="D771" s="74" t="s">
        <v>16404</v>
      </c>
      <c r="E771" s="74"/>
      <c r="F771" s="59">
        <v>25</v>
      </c>
      <c r="G771" s="75">
        <v>3</v>
      </c>
      <c r="H771" s="75">
        <f>SUMIFS(VENTAS[Cantidad],VENTAS[Código del producto Vendido],STOCK[[#This Row],[Code]])</f>
        <v>1</v>
      </c>
      <c r="I771" s="75">
        <f>STOCK[[#This Row],[Entradas]]-STOCK[[#This Row],[Salidas]]</f>
        <v>2</v>
      </c>
      <c r="J771" s="59">
        <f>STOCK[[#This Row],[Precio Final]]*10%</f>
        <v>2.5</v>
      </c>
      <c r="K771" s="62">
        <v>12</v>
      </c>
      <c r="L771" s="62">
        <v>0</v>
      </c>
      <c r="M771" s="62">
        <f>STOCK[[#This Row],[Costo Unitario (USD)]]+STOCK[[#This Row],[Costo Envío (USD)]]+STOCK[[#This Row],[Comisión 10%]]</f>
        <v>14.5</v>
      </c>
      <c r="N771" s="62">
        <f t="shared" si="34"/>
        <v>21.75</v>
      </c>
      <c r="O771" s="62">
        <f t="shared" si="33"/>
        <v>25</v>
      </c>
      <c r="P771" s="62">
        <f>STOCK[[#This Row],[Precio Final]]-STOCK[[#This Row],[Costo total]]</f>
        <v>10.5</v>
      </c>
      <c r="Q771" s="62">
        <f>STOCK[[#This Row],[Ganancia Unitaria]]*STOCK[[#This Row],[Salidas]]</f>
        <v>10.5</v>
      </c>
      <c r="R771" s="74"/>
      <c r="S771" s="74"/>
      <c r="T771" s="62"/>
      <c r="U771" s="62"/>
      <c r="V771" s="76"/>
    </row>
    <row r="772" customHeight="1" spans="1:22">
      <c r="A772" s="74" t="s">
        <v>17910</v>
      </c>
      <c r="B772" s="74" t="s">
        <v>16934</v>
      </c>
      <c r="C772" s="74" t="s">
        <v>17906</v>
      </c>
      <c r="D772" s="74" t="s">
        <v>16583</v>
      </c>
      <c r="E772" s="74"/>
      <c r="F772" s="59">
        <v>15</v>
      </c>
      <c r="G772" s="75">
        <v>1</v>
      </c>
      <c r="H772" s="75">
        <f>SUMIFS(VENTAS[Cantidad],VENTAS[Código del producto Vendido],STOCK[[#This Row],[Code]])</f>
        <v>0</v>
      </c>
      <c r="I772" s="75">
        <f>STOCK[[#This Row],[Entradas]]-STOCK[[#This Row],[Salidas]]</f>
        <v>1</v>
      </c>
      <c r="J772" s="59">
        <f>STOCK[[#This Row],[Precio Final]]*10%</f>
        <v>1.5</v>
      </c>
      <c r="K772" s="62">
        <v>12</v>
      </c>
      <c r="L772" s="62">
        <v>0</v>
      </c>
      <c r="M772" s="62">
        <f>STOCK[[#This Row],[Costo Unitario (USD)]]+STOCK[[#This Row],[Costo Envío (USD)]]+STOCK[[#This Row],[Comisión 10%]]</f>
        <v>13.5</v>
      </c>
      <c r="N772" s="62">
        <f t="shared" si="34"/>
        <v>20.25</v>
      </c>
      <c r="O772" s="62">
        <f t="shared" si="33"/>
        <v>15</v>
      </c>
      <c r="P772" s="62">
        <f>STOCK[[#This Row],[Precio Final]]-STOCK[[#This Row],[Costo total]]</f>
        <v>1.5</v>
      </c>
      <c r="Q772" s="62">
        <f>STOCK[[#This Row],[Ganancia Unitaria]]*STOCK[[#This Row],[Salidas]]</f>
        <v>0</v>
      </c>
      <c r="R772" s="74"/>
      <c r="S772" s="74"/>
      <c r="T772" s="62"/>
      <c r="U772" s="62"/>
      <c r="V772" s="76"/>
    </row>
    <row r="773" customHeight="1" spans="1:22">
      <c r="A773" s="74" t="s">
        <v>17911</v>
      </c>
      <c r="B773" s="74" t="s">
        <v>16461</v>
      </c>
      <c r="C773" s="74" t="s">
        <v>17105</v>
      </c>
      <c r="D773" s="74" t="s">
        <v>16396</v>
      </c>
      <c r="E773" s="74"/>
      <c r="F773" s="59">
        <v>15</v>
      </c>
      <c r="G773" s="75">
        <v>1</v>
      </c>
      <c r="H773" s="75">
        <f>SUMIFS(VENTAS[Cantidad],VENTAS[Código del producto Vendido],STOCK[[#This Row],[Code]])</f>
        <v>0</v>
      </c>
      <c r="I773" s="75">
        <f>STOCK[[#This Row],[Entradas]]-STOCK[[#This Row],[Salidas]]</f>
        <v>1</v>
      </c>
      <c r="J773" s="59">
        <f>STOCK[[#This Row],[Precio Final]]*10%</f>
        <v>1.5</v>
      </c>
      <c r="K773" s="62">
        <v>12</v>
      </c>
      <c r="L773" s="62">
        <v>0</v>
      </c>
      <c r="M773" s="62">
        <f>STOCK[[#This Row],[Costo Unitario (USD)]]+STOCK[[#This Row],[Costo Envío (USD)]]+STOCK[[#This Row],[Comisión 10%]]</f>
        <v>13.5</v>
      </c>
      <c r="N773" s="62">
        <f t="shared" si="34"/>
        <v>20.25</v>
      </c>
      <c r="O773" s="62">
        <f t="shared" si="33"/>
        <v>15</v>
      </c>
      <c r="P773" s="62">
        <f>STOCK[[#This Row],[Precio Final]]-STOCK[[#This Row],[Costo total]]</f>
        <v>1.5</v>
      </c>
      <c r="Q773" s="62">
        <f>STOCK[[#This Row],[Ganancia Unitaria]]*STOCK[[#This Row],[Salidas]]</f>
        <v>0</v>
      </c>
      <c r="R773" s="74"/>
      <c r="S773" s="74"/>
      <c r="T773" s="62"/>
      <c r="U773" s="62"/>
      <c r="V773" s="76"/>
    </row>
    <row r="774" customHeight="1" spans="1:22">
      <c r="A774" s="74" t="s">
        <v>17912</v>
      </c>
      <c r="B774" s="74" t="s">
        <v>16461</v>
      </c>
      <c r="C774" s="74" t="s">
        <v>17913</v>
      </c>
      <c r="D774" s="74" t="s">
        <v>16396</v>
      </c>
      <c r="E774" s="74"/>
      <c r="F774" s="59">
        <v>15</v>
      </c>
      <c r="G774" s="75">
        <v>2</v>
      </c>
      <c r="H774" s="75">
        <f>SUMIFS(VENTAS[Cantidad],VENTAS[Código del producto Vendido],STOCK[[#This Row],[Code]])</f>
        <v>0</v>
      </c>
      <c r="I774" s="75">
        <f>STOCK[[#This Row],[Entradas]]-STOCK[[#This Row],[Salidas]]</f>
        <v>2</v>
      </c>
      <c r="J774" s="59">
        <f>STOCK[[#This Row],[Precio Final]]*10%</f>
        <v>1.5</v>
      </c>
      <c r="K774" s="62">
        <v>12</v>
      </c>
      <c r="L774" s="62">
        <v>0</v>
      </c>
      <c r="M774" s="62">
        <f>STOCK[[#This Row],[Costo Unitario (USD)]]+STOCK[[#This Row],[Costo Envío (USD)]]+STOCK[[#This Row],[Comisión 10%]]</f>
        <v>13.5</v>
      </c>
      <c r="N774" s="62">
        <f t="shared" si="34"/>
        <v>20.25</v>
      </c>
      <c r="O774" s="62">
        <f t="shared" si="33"/>
        <v>15</v>
      </c>
      <c r="P774" s="62">
        <f>STOCK[[#This Row],[Precio Final]]-STOCK[[#This Row],[Costo total]]</f>
        <v>1.5</v>
      </c>
      <c r="Q774" s="62">
        <f>STOCK[[#This Row],[Ganancia Unitaria]]*STOCK[[#This Row],[Salidas]]</f>
        <v>0</v>
      </c>
      <c r="R774" s="74"/>
      <c r="S774" s="74"/>
      <c r="T774" s="62"/>
      <c r="U774" s="62"/>
      <c r="V774" s="76"/>
    </row>
    <row r="775" customHeight="1" spans="1:22">
      <c r="A775" s="74" t="s">
        <v>17914</v>
      </c>
      <c r="B775" s="74" t="s">
        <v>16461</v>
      </c>
      <c r="C775" s="74" t="s">
        <v>17915</v>
      </c>
      <c r="D775" s="74" t="s">
        <v>16396</v>
      </c>
      <c r="E775" s="74"/>
      <c r="F775" s="59">
        <v>15</v>
      </c>
      <c r="G775" s="75">
        <v>1</v>
      </c>
      <c r="H775" s="75">
        <f>SUMIFS(VENTAS[Cantidad],VENTAS[Código del producto Vendido],STOCK[[#This Row],[Code]])</f>
        <v>1</v>
      </c>
      <c r="I775" s="75">
        <f>STOCK[[#This Row],[Entradas]]-STOCK[[#This Row],[Salidas]]</f>
        <v>0</v>
      </c>
      <c r="J775" s="59">
        <f>STOCK[[#This Row],[Precio Final]]*10%</f>
        <v>1.5</v>
      </c>
      <c r="K775" s="62">
        <v>12</v>
      </c>
      <c r="L775" s="62">
        <v>0</v>
      </c>
      <c r="M775" s="62">
        <f>STOCK[[#This Row],[Costo Unitario (USD)]]+STOCK[[#This Row],[Costo Envío (USD)]]+STOCK[[#This Row],[Comisión 10%]]</f>
        <v>13.5</v>
      </c>
      <c r="N775" s="62">
        <f t="shared" si="34"/>
        <v>20.25</v>
      </c>
      <c r="O775" s="62">
        <f t="shared" si="33"/>
        <v>15</v>
      </c>
      <c r="P775" s="62">
        <f>STOCK[[#This Row],[Precio Final]]-STOCK[[#This Row],[Costo total]]</f>
        <v>1.5</v>
      </c>
      <c r="Q775" s="62">
        <f>STOCK[[#This Row],[Ganancia Unitaria]]*STOCK[[#This Row],[Salidas]]</f>
        <v>1.5</v>
      </c>
      <c r="R775" s="74"/>
      <c r="S775" s="74"/>
      <c r="T775" s="62"/>
      <c r="U775" s="62"/>
      <c r="V775" s="76"/>
    </row>
    <row r="776" customHeight="1" spans="1:22">
      <c r="A776" s="74" t="s">
        <v>17916</v>
      </c>
      <c r="B776" s="74" t="s">
        <v>17503</v>
      </c>
      <c r="C776" s="74" t="s">
        <v>17538</v>
      </c>
      <c r="D776" s="74" t="s">
        <v>17563</v>
      </c>
      <c r="E776" s="74"/>
      <c r="F776" s="59">
        <v>30</v>
      </c>
      <c r="G776" s="75">
        <v>3</v>
      </c>
      <c r="H776" s="75">
        <f>SUMIFS(VENTAS[Cantidad],VENTAS[Código del producto Vendido],STOCK[[#This Row],[Code]])</f>
        <v>0</v>
      </c>
      <c r="I776" s="75">
        <f>STOCK[[#This Row],[Entradas]]-STOCK[[#This Row],[Salidas]]</f>
        <v>3</v>
      </c>
      <c r="J776" s="59">
        <f>STOCK[[#This Row],[Precio Final]]*10%</f>
        <v>3</v>
      </c>
      <c r="K776" s="62">
        <v>12</v>
      </c>
      <c r="L776" s="62">
        <v>0</v>
      </c>
      <c r="M776" s="62">
        <f>STOCK[[#This Row],[Costo Unitario (USD)]]+STOCK[[#This Row],[Costo Envío (USD)]]+STOCK[[#This Row],[Comisión 10%]]</f>
        <v>15</v>
      </c>
      <c r="N776" s="62">
        <f t="shared" si="34"/>
        <v>22.5</v>
      </c>
      <c r="O776" s="62">
        <f t="shared" si="33"/>
        <v>30</v>
      </c>
      <c r="P776" s="62">
        <f>STOCK[[#This Row],[Precio Final]]-STOCK[[#This Row],[Costo total]]</f>
        <v>15</v>
      </c>
      <c r="Q776" s="62">
        <f>STOCK[[#This Row],[Ganancia Unitaria]]*STOCK[[#This Row],[Salidas]]</f>
        <v>0</v>
      </c>
      <c r="R776" s="74"/>
      <c r="S776" s="74"/>
      <c r="T776" s="62"/>
      <c r="U776" s="62"/>
      <c r="V776" s="76"/>
    </row>
    <row r="777" customHeight="1" spans="1:22">
      <c r="A777" s="74" t="s">
        <v>17917</v>
      </c>
      <c r="B777" s="74" t="s">
        <v>16498</v>
      </c>
      <c r="C777" s="74" t="s">
        <v>17918</v>
      </c>
      <c r="D777" s="74" t="s">
        <v>17919</v>
      </c>
      <c r="E777" s="74"/>
      <c r="F777" s="59">
        <v>40</v>
      </c>
      <c r="G777" s="75">
        <v>2</v>
      </c>
      <c r="H777" s="75">
        <f>SUMIFS(VENTAS[Cantidad],VENTAS[Código del producto Vendido],STOCK[[#This Row],[Code]])</f>
        <v>2</v>
      </c>
      <c r="I777" s="75">
        <f>STOCK[[#This Row],[Entradas]]-STOCK[[#This Row],[Salidas]]</f>
        <v>0</v>
      </c>
      <c r="J777" s="59">
        <f>STOCK[[#This Row],[Precio Final]]*10%</f>
        <v>4</v>
      </c>
      <c r="K777" s="62">
        <v>12</v>
      </c>
      <c r="L777" s="62">
        <v>0</v>
      </c>
      <c r="M777" s="62">
        <f>STOCK[[#This Row],[Costo Unitario (USD)]]+STOCK[[#This Row],[Costo Envío (USD)]]+STOCK[[#This Row],[Comisión 10%]]</f>
        <v>16</v>
      </c>
      <c r="N777" s="62">
        <f t="shared" si="34"/>
        <v>24</v>
      </c>
      <c r="O777" s="62">
        <f t="shared" si="33"/>
        <v>40</v>
      </c>
      <c r="P777" s="62">
        <f>STOCK[[#This Row],[Precio Final]]-STOCK[[#This Row],[Costo total]]</f>
        <v>24</v>
      </c>
      <c r="Q777" s="62">
        <f>STOCK[[#This Row],[Ganancia Unitaria]]*STOCK[[#This Row],[Salidas]]</f>
        <v>48</v>
      </c>
      <c r="R777" s="74"/>
      <c r="S777" s="74"/>
      <c r="T777" s="62"/>
      <c r="U777" s="62"/>
      <c r="V777" s="76"/>
    </row>
    <row r="778" customHeight="1" spans="1:22">
      <c r="A778" s="74" t="s">
        <v>17920</v>
      </c>
      <c r="B778" s="74" t="s">
        <v>16498</v>
      </c>
      <c r="C778" s="74" t="s">
        <v>17921</v>
      </c>
      <c r="D778" s="74" t="s">
        <v>16475</v>
      </c>
      <c r="E778" s="74"/>
      <c r="F778" s="59">
        <v>30</v>
      </c>
      <c r="G778" s="75">
        <v>1</v>
      </c>
      <c r="H778" s="75">
        <f>SUMIFS(VENTAS[Cantidad],VENTAS[Código del producto Vendido],STOCK[[#This Row],[Code]])</f>
        <v>0</v>
      </c>
      <c r="I778" s="75">
        <f>STOCK[[#This Row],[Entradas]]-STOCK[[#This Row],[Salidas]]</f>
        <v>1</v>
      </c>
      <c r="J778" s="59">
        <f>STOCK[[#This Row],[Precio Final]]*10%</f>
        <v>3</v>
      </c>
      <c r="K778" s="62">
        <v>12</v>
      </c>
      <c r="L778" s="62">
        <v>0</v>
      </c>
      <c r="M778" s="62">
        <f>STOCK[[#This Row],[Costo Unitario (USD)]]+STOCK[[#This Row],[Costo Envío (USD)]]+STOCK[[#This Row],[Comisión 10%]]</f>
        <v>15</v>
      </c>
      <c r="N778" s="62">
        <f t="shared" si="34"/>
        <v>22.5</v>
      </c>
      <c r="O778" s="62">
        <f t="shared" si="33"/>
        <v>30</v>
      </c>
      <c r="P778" s="62">
        <f>STOCK[[#This Row],[Precio Final]]-STOCK[[#This Row],[Costo total]]</f>
        <v>15</v>
      </c>
      <c r="Q778" s="62">
        <f>STOCK[[#This Row],[Ganancia Unitaria]]*STOCK[[#This Row],[Salidas]]</f>
        <v>0</v>
      </c>
      <c r="R778" s="74"/>
      <c r="S778" s="74"/>
      <c r="T778" s="62"/>
      <c r="U778" s="62"/>
      <c r="V778" s="76"/>
    </row>
    <row r="779" customHeight="1" spans="1:22">
      <c r="A779" s="74" t="s">
        <v>17922</v>
      </c>
      <c r="B779" s="74" t="s">
        <v>16498</v>
      </c>
      <c r="C779" s="74"/>
      <c r="D779" s="74" t="s">
        <v>16396</v>
      </c>
      <c r="E779" s="74"/>
      <c r="G779" s="75">
        <v>1</v>
      </c>
      <c r="H779" s="75">
        <f>SUMIFS(VENTAS[Cantidad],VENTAS[Código del producto Vendido],STOCK[[#This Row],[Code]])</f>
        <v>1</v>
      </c>
      <c r="I779" s="75">
        <f>STOCK[[#This Row],[Entradas]]-STOCK[[#This Row],[Salidas]]</f>
        <v>0</v>
      </c>
      <c r="J779" s="59">
        <f>STOCK[[#This Row],[Precio Final]]*10%</f>
        <v>0</v>
      </c>
      <c r="K779" s="62">
        <v>12</v>
      </c>
      <c r="L779" s="62">
        <v>0</v>
      </c>
      <c r="M779" s="62">
        <f>STOCK[[#This Row],[Costo Unitario (USD)]]+STOCK[[#This Row],[Costo Envío (USD)]]+STOCK[[#This Row],[Comisión 10%]]</f>
        <v>12</v>
      </c>
      <c r="N779" s="62">
        <f t="shared" si="34"/>
        <v>18</v>
      </c>
      <c r="O779" s="62"/>
      <c r="P779" s="62">
        <f>STOCK[[#This Row],[Precio Final]]-STOCK[[#This Row],[Costo total]]</f>
        <v>-12</v>
      </c>
      <c r="Q779" s="62">
        <f>STOCK[[#This Row],[Ganancia Unitaria]]*STOCK[[#This Row],[Salidas]]</f>
        <v>-12</v>
      </c>
      <c r="R779" s="74"/>
      <c r="S779" s="74"/>
      <c r="T779" s="62"/>
      <c r="U779" s="62"/>
      <c r="V779" s="76"/>
    </row>
    <row r="780" customHeight="1" spans="1:22">
      <c r="A780" s="74" t="s">
        <v>17923</v>
      </c>
      <c r="B780" s="74" t="s">
        <v>16447</v>
      </c>
      <c r="C780" s="74" t="s">
        <v>17924</v>
      </c>
      <c r="D780" s="74" t="s">
        <v>16404</v>
      </c>
      <c r="E780" s="74"/>
      <c r="F780" s="59">
        <v>30</v>
      </c>
      <c r="G780" s="75">
        <v>1</v>
      </c>
      <c r="H780" s="75">
        <f>SUMIFS(VENTAS[Cantidad],VENTAS[Código del producto Vendido],STOCK[[#This Row],[Code]])</f>
        <v>1</v>
      </c>
      <c r="I780" s="75">
        <f>STOCK[[#This Row],[Entradas]]-STOCK[[#This Row],[Salidas]]</f>
        <v>0</v>
      </c>
      <c r="J780" s="59">
        <f>STOCK[[#This Row],[Precio Final]]*10%</f>
        <v>3</v>
      </c>
      <c r="K780" s="62">
        <v>12</v>
      </c>
      <c r="L780" s="62">
        <v>0</v>
      </c>
      <c r="M780" s="62">
        <f>STOCK[[#This Row],[Costo Unitario (USD)]]+STOCK[[#This Row],[Costo Envío (USD)]]+STOCK[[#This Row],[Comisión 10%]]</f>
        <v>15</v>
      </c>
      <c r="N780" s="62">
        <f t="shared" si="34"/>
        <v>22.5</v>
      </c>
      <c r="O780" s="62">
        <f>F780</f>
        <v>30</v>
      </c>
      <c r="P780" s="62">
        <f>STOCK[[#This Row],[Precio Final]]-STOCK[[#This Row],[Costo total]]</f>
        <v>15</v>
      </c>
      <c r="Q780" s="62">
        <f>STOCK[[#This Row],[Ganancia Unitaria]]*STOCK[[#This Row],[Salidas]]</f>
        <v>15</v>
      </c>
      <c r="R780" s="74"/>
      <c r="S780" s="74"/>
      <c r="T780" s="62"/>
      <c r="U780" s="62"/>
      <c r="V780" s="76"/>
    </row>
    <row r="781" customHeight="1" spans="1:22">
      <c r="A781" s="74" t="s">
        <v>17925</v>
      </c>
      <c r="B781" s="74" t="s">
        <v>16960</v>
      </c>
      <c r="C781" s="74" t="s">
        <v>17926</v>
      </c>
      <c r="D781" s="74" t="s">
        <v>16583</v>
      </c>
      <c r="E781" s="74"/>
      <c r="F781" s="59">
        <v>35</v>
      </c>
      <c r="G781" s="75">
        <v>1</v>
      </c>
      <c r="H781" s="75">
        <f>SUMIFS(VENTAS[Cantidad],VENTAS[Código del producto Vendido],STOCK[[#This Row],[Code]])</f>
        <v>1</v>
      </c>
      <c r="I781" s="75">
        <f>STOCK[[#This Row],[Entradas]]-STOCK[[#This Row],[Salidas]]</f>
        <v>0</v>
      </c>
      <c r="J781" s="59">
        <f>STOCK[[#This Row],[Precio Final]]*10%</f>
        <v>3.5</v>
      </c>
      <c r="K781" s="62">
        <v>12</v>
      </c>
      <c r="L781" s="62">
        <v>0</v>
      </c>
      <c r="M781" s="62">
        <f>STOCK[[#This Row],[Costo Unitario (USD)]]+STOCK[[#This Row],[Costo Envío (USD)]]+STOCK[[#This Row],[Comisión 10%]]</f>
        <v>15.5</v>
      </c>
      <c r="N781" s="62">
        <f t="shared" si="34"/>
        <v>23.25</v>
      </c>
      <c r="O781" s="62">
        <f>F781</f>
        <v>35</v>
      </c>
      <c r="P781" s="62">
        <f>STOCK[[#This Row],[Precio Final]]-STOCK[[#This Row],[Costo total]]</f>
        <v>19.5</v>
      </c>
      <c r="Q781" s="62">
        <f>STOCK[[#This Row],[Ganancia Unitaria]]*STOCK[[#This Row],[Salidas]]</f>
        <v>19.5</v>
      </c>
      <c r="R781" s="74"/>
      <c r="S781" s="74"/>
      <c r="T781" s="62"/>
      <c r="U781" s="62"/>
      <c r="V781" s="76"/>
    </row>
    <row r="782" customHeight="1" spans="1:22">
      <c r="A782" s="74" t="s">
        <v>17927</v>
      </c>
      <c r="B782" s="74" t="s">
        <v>16522</v>
      </c>
      <c r="C782" s="74" t="s">
        <v>17928</v>
      </c>
      <c r="D782" s="74" t="s">
        <v>16404</v>
      </c>
      <c r="E782" s="74"/>
      <c r="F782" s="59">
        <v>30</v>
      </c>
      <c r="G782" s="75">
        <v>2</v>
      </c>
      <c r="H782" s="75">
        <f>SUMIFS(VENTAS[Cantidad],VENTAS[Código del producto Vendido],STOCK[[#This Row],[Code]])</f>
        <v>1</v>
      </c>
      <c r="I782" s="75">
        <f>STOCK[[#This Row],[Entradas]]-STOCK[[#This Row],[Salidas]]</f>
        <v>1</v>
      </c>
      <c r="J782" s="59">
        <f>STOCK[[#This Row],[Precio Final]]*10%</f>
        <v>3</v>
      </c>
      <c r="K782" s="62">
        <v>12</v>
      </c>
      <c r="L782" s="62">
        <v>0</v>
      </c>
      <c r="M782" s="62">
        <f>STOCK[[#This Row],[Costo Unitario (USD)]]+STOCK[[#This Row],[Costo Envío (USD)]]+STOCK[[#This Row],[Comisión 10%]]</f>
        <v>15</v>
      </c>
      <c r="N782" s="62">
        <f t="shared" si="34"/>
        <v>22.5</v>
      </c>
      <c r="O782" s="62">
        <f>F782</f>
        <v>30</v>
      </c>
      <c r="P782" s="62">
        <f>STOCK[[#This Row],[Precio Final]]-STOCK[[#This Row],[Costo total]]</f>
        <v>15</v>
      </c>
      <c r="Q782" s="62">
        <f>STOCK[[#This Row],[Ganancia Unitaria]]*STOCK[[#This Row],[Salidas]]</f>
        <v>15</v>
      </c>
      <c r="R782" s="74"/>
      <c r="S782" s="74"/>
      <c r="T782" s="62"/>
      <c r="U782" s="62"/>
      <c r="V782" s="76"/>
    </row>
    <row r="783" customHeight="1" spans="1:22">
      <c r="A783" s="74" t="s">
        <v>17929</v>
      </c>
      <c r="B783" s="74" t="s">
        <v>16541</v>
      </c>
      <c r="C783" s="74" t="s">
        <v>17928</v>
      </c>
      <c r="D783" s="74" t="s">
        <v>16396</v>
      </c>
      <c r="E783" s="74"/>
      <c r="F783" s="59">
        <v>30</v>
      </c>
      <c r="G783" s="75">
        <v>1</v>
      </c>
      <c r="H783" s="75">
        <f>SUMIFS(VENTAS[Cantidad],VENTAS[Código del producto Vendido],STOCK[[#This Row],[Code]])</f>
        <v>0</v>
      </c>
      <c r="I783" s="75">
        <f>STOCK[[#This Row],[Entradas]]-STOCK[[#This Row],[Salidas]]</f>
        <v>1</v>
      </c>
      <c r="J783" s="59">
        <f>STOCK[[#This Row],[Precio Final]]*10%</f>
        <v>3</v>
      </c>
      <c r="K783" s="62">
        <v>12</v>
      </c>
      <c r="L783" s="62">
        <v>0</v>
      </c>
      <c r="M783" s="62">
        <f>STOCK[[#This Row],[Costo Unitario (USD)]]+STOCK[[#This Row],[Costo Envío (USD)]]+STOCK[[#This Row],[Comisión 10%]]</f>
        <v>15</v>
      </c>
      <c r="N783" s="62">
        <f t="shared" si="34"/>
        <v>22.5</v>
      </c>
      <c r="O783" s="62">
        <f>F783</f>
        <v>30</v>
      </c>
      <c r="P783" s="62">
        <f>STOCK[[#This Row],[Precio Final]]-STOCK[[#This Row],[Costo total]]</f>
        <v>15</v>
      </c>
      <c r="Q783" s="62">
        <f>STOCK[[#This Row],[Ganancia Unitaria]]*STOCK[[#This Row],[Salidas]]</f>
        <v>0</v>
      </c>
      <c r="R783" s="74"/>
      <c r="S783" s="74"/>
      <c r="T783" s="62"/>
      <c r="U783" s="62"/>
      <c r="V783" s="76"/>
    </row>
    <row r="784" customHeight="1" spans="1:22">
      <c r="A784" s="74" t="s">
        <v>17930</v>
      </c>
      <c r="B784" s="74" t="s">
        <v>16608</v>
      </c>
      <c r="C784" s="74" t="s">
        <v>17931</v>
      </c>
      <c r="D784" s="74" t="s">
        <v>16404</v>
      </c>
      <c r="E784" s="74"/>
      <c r="F784" s="59">
        <v>30</v>
      </c>
      <c r="G784" s="75">
        <v>1</v>
      </c>
      <c r="H784" s="75">
        <f>SUMIFS(VENTAS[Cantidad],VENTAS[Código del producto Vendido],STOCK[[#This Row],[Code]])</f>
        <v>1</v>
      </c>
      <c r="I784" s="75">
        <f>STOCK[[#This Row],[Entradas]]-STOCK[[#This Row],[Salidas]]</f>
        <v>0</v>
      </c>
      <c r="J784" s="59">
        <f>STOCK[[#This Row],[Precio Final]]*10%</f>
        <v>3</v>
      </c>
      <c r="K784" s="62">
        <v>12</v>
      </c>
      <c r="L784" s="62">
        <v>0</v>
      </c>
      <c r="M784" s="62">
        <f>STOCK[[#This Row],[Costo Unitario (USD)]]+STOCK[[#This Row],[Costo Envío (USD)]]+STOCK[[#This Row],[Comisión 10%]]</f>
        <v>15</v>
      </c>
      <c r="N784" s="62">
        <f t="shared" si="34"/>
        <v>22.5</v>
      </c>
      <c r="O784" s="62">
        <f t="shared" ref="O784:O802" si="35">F784</f>
        <v>30</v>
      </c>
      <c r="P784" s="62">
        <f>STOCK[[#This Row],[Precio Final]]-STOCK[[#This Row],[Costo total]]</f>
        <v>15</v>
      </c>
      <c r="Q784" s="62">
        <f>STOCK[[#This Row],[Ganancia Unitaria]]*STOCK[[#This Row],[Salidas]]</f>
        <v>15</v>
      </c>
      <c r="R784" s="74"/>
      <c r="S784" s="74"/>
      <c r="T784" s="62"/>
      <c r="U784" s="62"/>
      <c r="V784" s="76"/>
    </row>
    <row r="785" customHeight="1" spans="1:22">
      <c r="A785" s="74" t="s">
        <v>17932</v>
      </c>
      <c r="B785" s="74" t="s">
        <v>16608</v>
      </c>
      <c r="C785" s="74" t="s">
        <v>17933</v>
      </c>
      <c r="D785" s="74" t="s">
        <v>16404</v>
      </c>
      <c r="E785" s="74"/>
      <c r="F785" s="59">
        <v>30</v>
      </c>
      <c r="G785" s="75">
        <v>1</v>
      </c>
      <c r="H785" s="75">
        <f>SUMIFS(VENTAS[Cantidad],VENTAS[Código del producto Vendido],STOCK[[#This Row],[Code]])</f>
        <v>1</v>
      </c>
      <c r="I785" s="75">
        <f>STOCK[[#This Row],[Entradas]]-STOCK[[#This Row],[Salidas]]</f>
        <v>0</v>
      </c>
      <c r="J785" s="59">
        <f>STOCK[[#This Row],[Precio Final]]*10%</f>
        <v>3</v>
      </c>
      <c r="K785" s="62">
        <v>12</v>
      </c>
      <c r="L785" s="62">
        <v>0</v>
      </c>
      <c r="M785" s="62">
        <f>STOCK[[#This Row],[Costo Unitario (USD)]]+STOCK[[#This Row],[Costo Envío (USD)]]+STOCK[[#This Row],[Comisión 10%]]</f>
        <v>15</v>
      </c>
      <c r="N785" s="62">
        <f t="shared" si="34"/>
        <v>22.5</v>
      </c>
      <c r="O785" s="62">
        <f t="shared" si="35"/>
        <v>30</v>
      </c>
      <c r="P785" s="62">
        <f>STOCK[[#This Row],[Precio Final]]-STOCK[[#This Row],[Costo total]]</f>
        <v>15</v>
      </c>
      <c r="Q785" s="62">
        <f>STOCK[[#This Row],[Ganancia Unitaria]]*STOCK[[#This Row],[Salidas]]</f>
        <v>15</v>
      </c>
      <c r="R785" s="74"/>
      <c r="S785" s="74"/>
      <c r="T785" s="62"/>
      <c r="U785" s="62"/>
      <c r="V785" s="76"/>
    </row>
    <row r="786" customHeight="1" spans="1:22">
      <c r="A786" s="74" t="s">
        <v>17934</v>
      </c>
      <c r="B786" s="74" t="s">
        <v>16447</v>
      </c>
      <c r="C786" s="74" t="s">
        <v>17935</v>
      </c>
      <c r="D786" s="74" t="s">
        <v>16404</v>
      </c>
      <c r="E786" s="74"/>
      <c r="F786" s="59">
        <v>30</v>
      </c>
      <c r="G786" s="75">
        <v>3</v>
      </c>
      <c r="H786" s="75">
        <f>SUMIFS(VENTAS[Cantidad],VENTAS[Código del producto Vendido],STOCK[[#This Row],[Code]])</f>
        <v>1</v>
      </c>
      <c r="I786" s="75">
        <f>STOCK[[#This Row],[Entradas]]-STOCK[[#This Row],[Salidas]]</f>
        <v>2</v>
      </c>
      <c r="J786" s="59">
        <f>STOCK[[#This Row],[Precio Final]]*10%</f>
        <v>3</v>
      </c>
      <c r="K786" s="62">
        <v>12</v>
      </c>
      <c r="L786" s="62">
        <v>0</v>
      </c>
      <c r="M786" s="62">
        <f>STOCK[[#This Row],[Costo Unitario (USD)]]+STOCK[[#This Row],[Costo Envío (USD)]]+STOCK[[#This Row],[Comisión 10%]]</f>
        <v>15</v>
      </c>
      <c r="N786" s="62">
        <f t="shared" si="34"/>
        <v>22.5</v>
      </c>
      <c r="O786" s="62">
        <f t="shared" si="35"/>
        <v>30</v>
      </c>
      <c r="P786" s="62">
        <f>STOCK[[#This Row],[Precio Final]]-STOCK[[#This Row],[Costo total]]</f>
        <v>15</v>
      </c>
      <c r="Q786" s="62">
        <f>STOCK[[#This Row],[Ganancia Unitaria]]*STOCK[[#This Row],[Salidas]]</f>
        <v>15</v>
      </c>
      <c r="R786" s="74"/>
      <c r="S786" s="74"/>
      <c r="T786" s="62"/>
      <c r="U786" s="62"/>
      <c r="V786" s="76"/>
    </row>
    <row r="787" customHeight="1" spans="1:22">
      <c r="A787" s="74" t="s">
        <v>17936</v>
      </c>
      <c r="B787" s="74" t="s">
        <v>16960</v>
      </c>
      <c r="C787" s="74" t="s">
        <v>17022</v>
      </c>
      <c r="D787" s="74" t="s">
        <v>16962</v>
      </c>
      <c r="E787" s="74"/>
      <c r="F787" s="59">
        <v>20</v>
      </c>
      <c r="G787" s="75">
        <v>2</v>
      </c>
      <c r="H787" s="75">
        <f>SUMIFS(VENTAS[Cantidad],VENTAS[Código del producto Vendido],STOCK[[#This Row],[Code]])</f>
        <v>1</v>
      </c>
      <c r="I787" s="75">
        <f>STOCK[[#This Row],[Entradas]]-STOCK[[#This Row],[Salidas]]</f>
        <v>1</v>
      </c>
      <c r="J787" s="59">
        <f>STOCK[[#This Row],[Precio Final]]*10%</f>
        <v>2</v>
      </c>
      <c r="K787" s="62">
        <v>12</v>
      </c>
      <c r="L787" s="62">
        <v>0</v>
      </c>
      <c r="M787" s="62">
        <f>STOCK[[#This Row],[Costo Unitario (USD)]]+STOCK[[#This Row],[Costo Envío (USD)]]+STOCK[[#This Row],[Comisión 10%]]</f>
        <v>14</v>
      </c>
      <c r="N787" s="62">
        <f t="shared" si="34"/>
        <v>21</v>
      </c>
      <c r="O787" s="62">
        <f t="shared" si="35"/>
        <v>20</v>
      </c>
      <c r="P787" s="62">
        <f>STOCK[[#This Row],[Precio Final]]-STOCK[[#This Row],[Costo total]]</f>
        <v>6</v>
      </c>
      <c r="Q787" s="62">
        <f>STOCK[[#This Row],[Ganancia Unitaria]]*STOCK[[#This Row],[Salidas]]</f>
        <v>6</v>
      </c>
      <c r="R787" s="74"/>
      <c r="S787" s="74"/>
      <c r="T787" s="62"/>
      <c r="U787" s="62"/>
      <c r="V787" s="76"/>
    </row>
    <row r="788" customHeight="1" spans="1:22">
      <c r="A788" s="74" t="s">
        <v>17937</v>
      </c>
      <c r="B788" s="74" t="s">
        <v>16960</v>
      </c>
      <c r="C788" s="74" t="s">
        <v>17938</v>
      </c>
      <c r="D788" s="74" t="s">
        <v>16583</v>
      </c>
      <c r="E788" s="74"/>
      <c r="F788" s="59">
        <v>20</v>
      </c>
      <c r="G788" s="75">
        <v>2</v>
      </c>
      <c r="H788" s="75">
        <f>SUMIFS(VENTAS[Cantidad],VENTAS[Código del producto Vendido],STOCK[[#This Row],[Code]])</f>
        <v>1</v>
      </c>
      <c r="I788" s="75">
        <f>STOCK[[#This Row],[Entradas]]-STOCK[[#This Row],[Salidas]]</f>
        <v>1</v>
      </c>
      <c r="J788" s="59">
        <f>STOCK[[#This Row],[Precio Final]]*10%</f>
        <v>2</v>
      </c>
      <c r="K788" s="62">
        <v>12</v>
      </c>
      <c r="L788" s="62">
        <v>0</v>
      </c>
      <c r="M788" s="62">
        <f>STOCK[[#This Row],[Costo Unitario (USD)]]+STOCK[[#This Row],[Costo Envío (USD)]]+STOCK[[#This Row],[Comisión 10%]]</f>
        <v>14</v>
      </c>
      <c r="N788" s="62">
        <f t="shared" si="34"/>
        <v>21</v>
      </c>
      <c r="O788" s="62">
        <f t="shared" si="35"/>
        <v>20</v>
      </c>
      <c r="P788" s="62">
        <f>STOCK[[#This Row],[Precio Final]]-STOCK[[#This Row],[Costo total]]</f>
        <v>6</v>
      </c>
      <c r="Q788" s="62">
        <f>STOCK[[#This Row],[Ganancia Unitaria]]*STOCK[[#This Row],[Salidas]]</f>
        <v>6</v>
      </c>
      <c r="R788" s="74"/>
      <c r="S788" s="74"/>
      <c r="T788" s="62"/>
      <c r="U788" s="62"/>
      <c r="V788" s="76"/>
    </row>
    <row r="789" customHeight="1" spans="1:22">
      <c r="A789" s="74" t="s">
        <v>17939</v>
      </c>
      <c r="B789" s="74" t="s">
        <v>16447</v>
      </c>
      <c r="C789" s="74" t="s">
        <v>17938</v>
      </c>
      <c r="D789" s="74" t="s">
        <v>16404</v>
      </c>
      <c r="E789" s="74"/>
      <c r="F789" s="59">
        <v>20</v>
      </c>
      <c r="G789" s="75">
        <v>1</v>
      </c>
      <c r="H789" s="75">
        <f>SUMIFS(VENTAS[Cantidad],VENTAS[Código del producto Vendido],STOCK[[#This Row],[Code]])</f>
        <v>0</v>
      </c>
      <c r="I789" s="75">
        <f>STOCK[[#This Row],[Entradas]]-STOCK[[#This Row],[Salidas]]</f>
        <v>1</v>
      </c>
      <c r="J789" s="59">
        <f>STOCK[[#This Row],[Precio Final]]*10%</f>
        <v>2</v>
      </c>
      <c r="K789" s="62">
        <v>12</v>
      </c>
      <c r="L789" s="62">
        <v>0</v>
      </c>
      <c r="M789" s="62">
        <f>STOCK[[#This Row],[Costo Unitario (USD)]]+STOCK[[#This Row],[Costo Envío (USD)]]+STOCK[[#This Row],[Comisión 10%]]</f>
        <v>14</v>
      </c>
      <c r="N789" s="62">
        <f t="shared" si="34"/>
        <v>21</v>
      </c>
      <c r="O789" s="62">
        <f t="shared" si="35"/>
        <v>20</v>
      </c>
      <c r="P789" s="62">
        <f>STOCK[[#This Row],[Precio Final]]-STOCK[[#This Row],[Costo total]]</f>
        <v>6</v>
      </c>
      <c r="Q789" s="62">
        <f>STOCK[[#This Row],[Ganancia Unitaria]]*STOCK[[#This Row],[Salidas]]</f>
        <v>0</v>
      </c>
      <c r="R789" s="74"/>
      <c r="S789" s="74"/>
      <c r="T789" s="62"/>
      <c r="U789" s="62"/>
      <c r="V789" s="76"/>
    </row>
    <row r="790" customHeight="1" spans="1:22">
      <c r="A790" s="74" t="s">
        <v>17940</v>
      </c>
      <c r="B790" s="74" t="s">
        <v>16498</v>
      </c>
      <c r="C790" s="74" t="s">
        <v>17935</v>
      </c>
      <c r="D790" s="74" t="s">
        <v>16396</v>
      </c>
      <c r="E790" s="74"/>
      <c r="F790" s="59">
        <v>30</v>
      </c>
      <c r="G790" s="75">
        <v>1</v>
      </c>
      <c r="H790" s="75">
        <f>SUMIFS(VENTAS[Cantidad],VENTAS[Código del producto Vendido],STOCK[[#This Row],[Code]])</f>
        <v>0</v>
      </c>
      <c r="I790" s="75">
        <f>STOCK[[#This Row],[Entradas]]-STOCK[[#This Row],[Salidas]]</f>
        <v>1</v>
      </c>
      <c r="J790" s="59">
        <f>STOCK[[#This Row],[Precio Final]]*10%</f>
        <v>3</v>
      </c>
      <c r="K790" s="62">
        <v>12</v>
      </c>
      <c r="L790" s="62">
        <v>0</v>
      </c>
      <c r="M790" s="62">
        <f>STOCK[[#This Row],[Costo Unitario (USD)]]+STOCK[[#This Row],[Costo Envío (USD)]]+STOCK[[#This Row],[Comisión 10%]]</f>
        <v>15</v>
      </c>
      <c r="N790" s="62">
        <f t="shared" si="34"/>
        <v>22.5</v>
      </c>
      <c r="O790" s="62">
        <f t="shared" si="35"/>
        <v>30</v>
      </c>
      <c r="P790" s="62">
        <f>STOCK[[#This Row],[Precio Final]]-STOCK[[#This Row],[Costo total]]</f>
        <v>15</v>
      </c>
      <c r="Q790" s="62">
        <f>STOCK[[#This Row],[Ganancia Unitaria]]*STOCK[[#This Row],[Salidas]]</f>
        <v>0</v>
      </c>
      <c r="R790" s="74"/>
      <c r="S790" s="74"/>
      <c r="T790" s="62"/>
      <c r="U790" s="62"/>
      <c r="V790" s="76"/>
    </row>
    <row r="791" customHeight="1" spans="1:22">
      <c r="A791" s="74" t="s">
        <v>17941</v>
      </c>
      <c r="B791" s="74" t="s">
        <v>16498</v>
      </c>
      <c r="C791" s="74" t="s">
        <v>17942</v>
      </c>
      <c r="D791" s="74" t="s">
        <v>16396</v>
      </c>
      <c r="E791" s="74"/>
      <c r="F791" s="59">
        <v>25</v>
      </c>
      <c r="G791" s="75">
        <v>1</v>
      </c>
      <c r="H791" s="75">
        <f>SUMIFS(VENTAS[Cantidad],VENTAS[Código del producto Vendido],STOCK[[#This Row],[Code]])</f>
        <v>0</v>
      </c>
      <c r="I791" s="75">
        <f>STOCK[[#This Row],[Entradas]]-STOCK[[#This Row],[Salidas]]</f>
        <v>1</v>
      </c>
      <c r="J791" s="59">
        <f>STOCK[[#This Row],[Precio Final]]*10%</f>
        <v>2.5</v>
      </c>
      <c r="K791" s="62">
        <v>12</v>
      </c>
      <c r="L791" s="62">
        <v>0</v>
      </c>
      <c r="M791" s="62">
        <f>STOCK[[#This Row],[Costo Unitario (USD)]]+STOCK[[#This Row],[Costo Envío (USD)]]+STOCK[[#This Row],[Comisión 10%]]</f>
        <v>14.5</v>
      </c>
      <c r="N791" s="62">
        <f t="shared" si="34"/>
        <v>21.75</v>
      </c>
      <c r="O791" s="62">
        <f t="shared" si="35"/>
        <v>25</v>
      </c>
      <c r="P791" s="62">
        <f>STOCK[[#This Row],[Precio Final]]-STOCK[[#This Row],[Costo total]]</f>
        <v>10.5</v>
      </c>
      <c r="Q791" s="62">
        <f>STOCK[[#This Row],[Ganancia Unitaria]]*STOCK[[#This Row],[Salidas]]</f>
        <v>0</v>
      </c>
      <c r="R791" s="74"/>
      <c r="S791" s="74"/>
      <c r="T791" s="62"/>
      <c r="U791" s="62"/>
      <c r="V791" s="76"/>
    </row>
    <row r="792" customHeight="1" spans="1:22">
      <c r="A792" s="74" t="s">
        <v>17943</v>
      </c>
      <c r="B792" s="74" t="s">
        <v>16498</v>
      </c>
      <c r="C792" s="74" t="s">
        <v>17944</v>
      </c>
      <c r="D792" s="74" t="s">
        <v>16475</v>
      </c>
      <c r="E792" s="74"/>
      <c r="F792" s="59">
        <v>20</v>
      </c>
      <c r="G792" s="75">
        <v>1</v>
      </c>
      <c r="H792" s="75">
        <f>SUMIFS(VENTAS[Cantidad],VENTAS[Código del producto Vendido],STOCK[[#This Row],[Code]])</f>
        <v>1</v>
      </c>
      <c r="I792" s="75">
        <f>STOCK[[#This Row],[Entradas]]-STOCK[[#This Row],[Salidas]]</f>
        <v>0</v>
      </c>
      <c r="J792" s="59">
        <f>STOCK[[#This Row],[Precio Final]]*10%</f>
        <v>2</v>
      </c>
      <c r="K792" s="62">
        <v>12</v>
      </c>
      <c r="L792" s="62">
        <v>0</v>
      </c>
      <c r="M792" s="62">
        <f>STOCK[[#This Row],[Costo Unitario (USD)]]+STOCK[[#This Row],[Costo Envío (USD)]]+STOCK[[#This Row],[Comisión 10%]]</f>
        <v>14</v>
      </c>
      <c r="N792" s="62">
        <f t="shared" si="34"/>
        <v>21</v>
      </c>
      <c r="O792" s="62">
        <f t="shared" si="35"/>
        <v>20</v>
      </c>
      <c r="P792" s="62">
        <f>STOCK[[#This Row],[Precio Final]]-STOCK[[#This Row],[Costo total]]</f>
        <v>6</v>
      </c>
      <c r="Q792" s="62">
        <f>STOCK[[#This Row],[Ganancia Unitaria]]*STOCK[[#This Row],[Salidas]]</f>
        <v>6</v>
      </c>
      <c r="R792" s="74"/>
      <c r="S792" s="74"/>
      <c r="T792" s="62"/>
      <c r="U792" s="62"/>
      <c r="V792" s="76"/>
    </row>
    <row r="793" customHeight="1" spans="1:22">
      <c r="A793" s="74" t="s">
        <v>17945</v>
      </c>
      <c r="B793" s="74" t="s">
        <v>16498</v>
      </c>
      <c r="C793" s="74" t="s">
        <v>17944</v>
      </c>
      <c r="D793" s="74" t="s">
        <v>16396</v>
      </c>
      <c r="E793" s="74"/>
      <c r="F793" s="59">
        <v>20</v>
      </c>
      <c r="G793" s="75">
        <v>1</v>
      </c>
      <c r="H793" s="75">
        <f>SUMIFS(VENTAS[Cantidad],VENTAS[Código del producto Vendido],STOCK[[#This Row],[Code]])</f>
        <v>1</v>
      </c>
      <c r="I793" s="75">
        <f>STOCK[[#This Row],[Entradas]]-STOCK[[#This Row],[Salidas]]</f>
        <v>0</v>
      </c>
      <c r="J793" s="59">
        <f>STOCK[[#This Row],[Precio Final]]*10%</f>
        <v>2</v>
      </c>
      <c r="K793" s="62">
        <v>12</v>
      </c>
      <c r="L793" s="62">
        <v>0</v>
      </c>
      <c r="M793" s="62">
        <f>STOCK[[#This Row],[Costo Unitario (USD)]]+STOCK[[#This Row],[Costo Envío (USD)]]+STOCK[[#This Row],[Comisión 10%]]</f>
        <v>14</v>
      </c>
      <c r="N793" s="62">
        <f t="shared" si="34"/>
        <v>21</v>
      </c>
      <c r="O793" s="62">
        <f t="shared" si="35"/>
        <v>20</v>
      </c>
      <c r="P793" s="62">
        <f>STOCK[[#This Row],[Precio Final]]-STOCK[[#This Row],[Costo total]]</f>
        <v>6</v>
      </c>
      <c r="Q793" s="62">
        <f>STOCK[[#This Row],[Ganancia Unitaria]]*STOCK[[#This Row],[Salidas]]</f>
        <v>6</v>
      </c>
      <c r="R793" s="74"/>
      <c r="S793" s="74"/>
      <c r="T793" s="62"/>
      <c r="U793" s="62"/>
      <c r="V793" s="76"/>
    </row>
    <row r="794" customHeight="1" spans="1:22">
      <c r="A794" s="74" t="s">
        <v>17946</v>
      </c>
      <c r="B794" s="74" t="s">
        <v>16447</v>
      </c>
      <c r="C794" s="74" t="s">
        <v>17944</v>
      </c>
      <c r="D794" s="74" t="s">
        <v>16404</v>
      </c>
      <c r="E794" s="74"/>
      <c r="F794" s="59">
        <v>20</v>
      </c>
      <c r="G794" s="75">
        <v>1</v>
      </c>
      <c r="H794" s="75">
        <f>SUMIFS(VENTAS[Cantidad],VENTAS[Código del producto Vendido],STOCK[[#This Row],[Code]])</f>
        <v>1</v>
      </c>
      <c r="I794" s="75">
        <f>STOCK[[#This Row],[Entradas]]-STOCK[[#This Row],[Salidas]]</f>
        <v>0</v>
      </c>
      <c r="J794" s="59">
        <f>STOCK[[#This Row],[Precio Final]]*10%</f>
        <v>2</v>
      </c>
      <c r="K794" s="62">
        <v>12</v>
      </c>
      <c r="L794" s="62">
        <v>0</v>
      </c>
      <c r="M794" s="62">
        <f>STOCK[[#This Row],[Costo Unitario (USD)]]+STOCK[[#This Row],[Costo Envío (USD)]]+STOCK[[#This Row],[Comisión 10%]]</f>
        <v>14</v>
      </c>
      <c r="N794" s="62">
        <f t="shared" si="34"/>
        <v>21</v>
      </c>
      <c r="O794" s="62">
        <f t="shared" si="35"/>
        <v>20</v>
      </c>
      <c r="P794" s="62">
        <f>STOCK[[#This Row],[Precio Final]]-STOCK[[#This Row],[Costo total]]</f>
        <v>6</v>
      </c>
      <c r="Q794" s="62">
        <f>STOCK[[#This Row],[Ganancia Unitaria]]*STOCK[[#This Row],[Salidas]]</f>
        <v>6</v>
      </c>
      <c r="R794" s="74"/>
      <c r="S794" s="74"/>
      <c r="T794" s="62"/>
      <c r="U794" s="62"/>
      <c r="V794" s="76"/>
    </row>
    <row r="795" customHeight="1" spans="1:22">
      <c r="A795" s="74" t="s">
        <v>17947</v>
      </c>
      <c r="B795" s="74" t="s">
        <v>16498</v>
      </c>
      <c r="C795" s="74" t="s">
        <v>17948</v>
      </c>
      <c r="D795" s="74" t="s">
        <v>16404</v>
      </c>
      <c r="E795" s="74"/>
      <c r="F795" s="59">
        <v>28</v>
      </c>
      <c r="G795" s="75">
        <v>1</v>
      </c>
      <c r="H795" s="75">
        <f>SUMIFS(VENTAS[Cantidad],VENTAS[Código del producto Vendido],STOCK[[#This Row],[Code]])</f>
        <v>1</v>
      </c>
      <c r="I795" s="75">
        <f>STOCK[[#This Row],[Entradas]]-STOCK[[#This Row],[Salidas]]</f>
        <v>0</v>
      </c>
      <c r="J795" s="59">
        <f>STOCK[[#This Row],[Precio Final]]*10%</f>
        <v>2.8</v>
      </c>
      <c r="K795" s="62">
        <v>12</v>
      </c>
      <c r="L795" s="62">
        <v>0</v>
      </c>
      <c r="M795" s="62">
        <f>STOCK[[#This Row],[Costo Unitario (USD)]]+STOCK[[#This Row],[Costo Envío (USD)]]+STOCK[[#This Row],[Comisión 10%]]</f>
        <v>14.8</v>
      </c>
      <c r="N795" s="62">
        <f t="shared" si="34"/>
        <v>22.2</v>
      </c>
      <c r="O795" s="62">
        <f t="shared" si="35"/>
        <v>28</v>
      </c>
      <c r="P795" s="62">
        <f>STOCK[[#This Row],[Precio Final]]-STOCK[[#This Row],[Costo total]]</f>
        <v>13.2</v>
      </c>
      <c r="Q795" s="62">
        <f>STOCK[[#This Row],[Ganancia Unitaria]]*STOCK[[#This Row],[Salidas]]</f>
        <v>13.2</v>
      </c>
      <c r="R795" s="74"/>
      <c r="S795" s="74"/>
      <c r="T795" s="62"/>
      <c r="U795" s="62"/>
      <c r="V795" s="76"/>
    </row>
    <row r="796" customHeight="1" spans="1:22">
      <c r="A796" s="74" t="s">
        <v>17949</v>
      </c>
      <c r="B796" s="74" t="s">
        <v>16498</v>
      </c>
      <c r="C796" s="74" t="s">
        <v>17948</v>
      </c>
      <c r="D796" s="74" t="s">
        <v>16475</v>
      </c>
      <c r="E796" s="74"/>
      <c r="F796" s="59">
        <v>28</v>
      </c>
      <c r="G796" s="75">
        <v>2</v>
      </c>
      <c r="H796" s="75">
        <f>SUMIFS(VENTAS[Cantidad],VENTAS[Código del producto Vendido],STOCK[[#This Row],[Code]])</f>
        <v>2</v>
      </c>
      <c r="I796" s="75">
        <f>STOCK[[#This Row],[Entradas]]-STOCK[[#This Row],[Salidas]]</f>
        <v>0</v>
      </c>
      <c r="J796" s="59">
        <f>STOCK[[#This Row],[Precio Final]]*10%</f>
        <v>2.8</v>
      </c>
      <c r="K796" s="62">
        <v>12</v>
      </c>
      <c r="L796" s="62">
        <v>0</v>
      </c>
      <c r="M796" s="62">
        <f>STOCK[[#This Row],[Costo Unitario (USD)]]+STOCK[[#This Row],[Costo Envío (USD)]]+STOCK[[#This Row],[Comisión 10%]]</f>
        <v>14.8</v>
      </c>
      <c r="N796" s="62">
        <f t="shared" si="34"/>
        <v>22.2</v>
      </c>
      <c r="O796" s="62">
        <f t="shared" si="35"/>
        <v>28</v>
      </c>
      <c r="P796" s="62">
        <f>STOCK[[#This Row],[Precio Final]]-STOCK[[#This Row],[Costo total]]</f>
        <v>13.2</v>
      </c>
      <c r="Q796" s="62">
        <f>STOCK[[#This Row],[Ganancia Unitaria]]*STOCK[[#This Row],[Salidas]]</f>
        <v>26.4</v>
      </c>
      <c r="R796" s="74"/>
      <c r="S796" s="74"/>
      <c r="T796" s="62"/>
      <c r="U796" s="62"/>
      <c r="V796" s="76"/>
    </row>
    <row r="797" customHeight="1" spans="1:22">
      <c r="A797" s="74" t="s">
        <v>17950</v>
      </c>
      <c r="B797" s="74" t="s">
        <v>16960</v>
      </c>
      <c r="C797" s="74" t="s">
        <v>17951</v>
      </c>
      <c r="D797" s="74" t="s">
        <v>16583</v>
      </c>
      <c r="E797" s="74"/>
      <c r="F797" s="59">
        <v>28</v>
      </c>
      <c r="G797" s="75">
        <v>1</v>
      </c>
      <c r="H797" s="75">
        <f>SUMIFS(VENTAS[Cantidad],VENTAS[Código del producto Vendido],STOCK[[#This Row],[Code]])</f>
        <v>0</v>
      </c>
      <c r="I797" s="75">
        <f>STOCK[[#This Row],[Entradas]]-STOCK[[#This Row],[Salidas]]</f>
        <v>1</v>
      </c>
      <c r="J797" s="59">
        <f>STOCK[[#This Row],[Precio Final]]*10%</f>
        <v>2.8</v>
      </c>
      <c r="K797" s="62">
        <v>12</v>
      </c>
      <c r="L797" s="62">
        <v>0</v>
      </c>
      <c r="M797" s="62">
        <f>STOCK[[#This Row],[Costo Unitario (USD)]]+STOCK[[#This Row],[Costo Envío (USD)]]+STOCK[[#This Row],[Comisión 10%]]</f>
        <v>14.8</v>
      </c>
      <c r="N797" s="62">
        <f t="shared" si="34"/>
        <v>22.2</v>
      </c>
      <c r="O797" s="62">
        <f t="shared" si="35"/>
        <v>28</v>
      </c>
      <c r="P797" s="62">
        <f>STOCK[[#This Row],[Precio Final]]-STOCK[[#This Row],[Costo total]]</f>
        <v>13.2</v>
      </c>
      <c r="Q797" s="62">
        <f>STOCK[[#This Row],[Ganancia Unitaria]]*STOCK[[#This Row],[Salidas]]</f>
        <v>0</v>
      </c>
      <c r="R797" s="74"/>
      <c r="S797" s="74"/>
      <c r="T797" s="62"/>
      <c r="U797" s="62"/>
      <c r="V797" s="76"/>
    </row>
    <row r="798" customHeight="1" spans="1:22">
      <c r="A798" s="74" t="s">
        <v>17952</v>
      </c>
      <c r="B798" s="74" t="s">
        <v>16960</v>
      </c>
      <c r="C798" s="74" t="s">
        <v>17953</v>
      </c>
      <c r="D798" s="74" t="s">
        <v>16962</v>
      </c>
      <c r="E798" s="74"/>
      <c r="F798" s="59">
        <v>20</v>
      </c>
      <c r="G798" s="75">
        <v>1</v>
      </c>
      <c r="H798" s="75">
        <f>SUMIFS(VENTAS[Cantidad],VENTAS[Código del producto Vendido],STOCK[[#This Row],[Code]])</f>
        <v>0</v>
      </c>
      <c r="I798" s="75">
        <f>STOCK[[#This Row],[Entradas]]-STOCK[[#This Row],[Salidas]]</f>
        <v>1</v>
      </c>
      <c r="J798" s="59">
        <f>STOCK[[#This Row],[Precio Final]]*10%</f>
        <v>2</v>
      </c>
      <c r="K798" s="62">
        <v>12</v>
      </c>
      <c r="L798" s="62">
        <v>0</v>
      </c>
      <c r="M798" s="62">
        <f>STOCK[[#This Row],[Costo Unitario (USD)]]+STOCK[[#This Row],[Costo Envío (USD)]]+STOCK[[#This Row],[Comisión 10%]]</f>
        <v>14</v>
      </c>
      <c r="N798" s="62">
        <f t="shared" si="34"/>
        <v>21</v>
      </c>
      <c r="O798" s="62">
        <f t="shared" si="35"/>
        <v>20</v>
      </c>
      <c r="P798" s="62">
        <f>STOCK[[#This Row],[Precio Final]]-STOCK[[#This Row],[Costo total]]</f>
        <v>6</v>
      </c>
      <c r="Q798" s="62">
        <f>STOCK[[#This Row],[Ganancia Unitaria]]*STOCK[[#This Row],[Salidas]]</f>
        <v>0</v>
      </c>
      <c r="R798" s="74"/>
      <c r="S798" s="74"/>
      <c r="T798" s="62"/>
      <c r="U798" s="62"/>
      <c r="V798" s="76"/>
    </row>
    <row r="799" customHeight="1" spans="1:22">
      <c r="A799" s="74" t="s">
        <v>17954</v>
      </c>
      <c r="B799" s="74" t="s">
        <v>16498</v>
      </c>
      <c r="C799" s="74" t="s">
        <v>17955</v>
      </c>
      <c r="D799" s="74" t="s">
        <v>16475</v>
      </c>
      <c r="E799" s="74"/>
      <c r="F799" s="59">
        <v>20</v>
      </c>
      <c r="G799" s="75">
        <v>0</v>
      </c>
      <c r="H799" s="75">
        <f>SUMIFS(VENTAS[Cantidad],VENTAS[Código del producto Vendido],STOCK[[#This Row],[Code]])</f>
        <v>0</v>
      </c>
      <c r="I799" s="75">
        <f>STOCK[[#This Row],[Entradas]]-STOCK[[#This Row],[Salidas]]</f>
        <v>0</v>
      </c>
      <c r="J799" s="59">
        <f>STOCK[[#This Row],[Precio Final]]*10%</f>
        <v>2</v>
      </c>
      <c r="K799" s="62">
        <v>12</v>
      </c>
      <c r="L799" s="62">
        <v>0</v>
      </c>
      <c r="M799" s="62">
        <f>STOCK[[#This Row],[Costo Unitario (USD)]]+STOCK[[#This Row],[Costo Envío (USD)]]+STOCK[[#This Row],[Comisión 10%]]</f>
        <v>14</v>
      </c>
      <c r="N799" s="62">
        <f t="shared" si="34"/>
        <v>21</v>
      </c>
      <c r="O799" s="62">
        <f t="shared" si="35"/>
        <v>20</v>
      </c>
      <c r="P799" s="62">
        <f>STOCK[[#This Row],[Precio Final]]-STOCK[[#This Row],[Costo total]]</f>
        <v>6</v>
      </c>
      <c r="Q799" s="62">
        <f>STOCK[[#This Row],[Ganancia Unitaria]]*STOCK[[#This Row],[Salidas]]</f>
        <v>0</v>
      </c>
      <c r="R799" s="74"/>
      <c r="S799" s="74"/>
      <c r="T799" s="62"/>
      <c r="U799" s="62"/>
      <c r="V799" s="76"/>
    </row>
    <row r="800" customHeight="1" spans="1:22">
      <c r="A800" s="74" t="s">
        <v>17956</v>
      </c>
      <c r="B800" s="74" t="s">
        <v>16541</v>
      </c>
      <c r="C800" s="74" t="s">
        <v>17957</v>
      </c>
      <c r="D800" s="74" t="s">
        <v>16973</v>
      </c>
      <c r="E800" s="74"/>
      <c r="F800" s="59">
        <v>35</v>
      </c>
      <c r="G800" s="75">
        <v>1</v>
      </c>
      <c r="H800" s="75">
        <f>SUMIFS(VENTAS[Cantidad],VENTAS[Código del producto Vendido],STOCK[[#This Row],[Code]])</f>
        <v>1</v>
      </c>
      <c r="I800" s="75">
        <f>STOCK[[#This Row],[Entradas]]-STOCK[[#This Row],[Salidas]]</f>
        <v>0</v>
      </c>
      <c r="J800" s="59">
        <f>STOCK[[#This Row],[Precio Final]]*10%</f>
        <v>3.5</v>
      </c>
      <c r="K800" s="62">
        <v>12</v>
      </c>
      <c r="L800" s="62">
        <v>0</v>
      </c>
      <c r="M800" s="62">
        <f>STOCK[[#This Row],[Costo Unitario (USD)]]+STOCK[[#This Row],[Costo Envío (USD)]]+STOCK[[#This Row],[Comisión 10%]]</f>
        <v>15.5</v>
      </c>
      <c r="N800" s="62">
        <f t="shared" si="34"/>
        <v>23.25</v>
      </c>
      <c r="O800" s="62">
        <f t="shared" si="35"/>
        <v>35</v>
      </c>
      <c r="P800" s="62">
        <f>STOCK[[#This Row],[Precio Final]]-STOCK[[#This Row],[Costo total]]</f>
        <v>19.5</v>
      </c>
      <c r="Q800" s="62">
        <f>STOCK[[#This Row],[Ganancia Unitaria]]*STOCK[[#This Row],[Salidas]]</f>
        <v>19.5</v>
      </c>
      <c r="R800" s="74"/>
      <c r="S800" s="74"/>
      <c r="T800" s="62"/>
      <c r="U800" s="62"/>
      <c r="V800" s="76"/>
    </row>
    <row r="801" customHeight="1" spans="1:22">
      <c r="A801" s="74" t="s">
        <v>17958</v>
      </c>
      <c r="B801" s="74" t="s">
        <v>16687</v>
      </c>
      <c r="C801" s="74" t="s">
        <v>17957</v>
      </c>
      <c r="D801" s="74" t="s">
        <v>17959</v>
      </c>
      <c r="E801" s="74"/>
      <c r="F801" s="59">
        <v>35</v>
      </c>
      <c r="G801" s="75">
        <v>1</v>
      </c>
      <c r="H801" s="75">
        <f>SUMIFS(VENTAS[Cantidad],VENTAS[Código del producto Vendido],STOCK[[#This Row],[Code]])</f>
        <v>0</v>
      </c>
      <c r="I801" s="75">
        <f>STOCK[[#This Row],[Entradas]]-STOCK[[#This Row],[Salidas]]</f>
        <v>1</v>
      </c>
      <c r="J801" s="59">
        <f>STOCK[[#This Row],[Precio Final]]*10%</f>
        <v>3.5</v>
      </c>
      <c r="K801" s="62">
        <v>12</v>
      </c>
      <c r="L801" s="62">
        <v>0</v>
      </c>
      <c r="M801" s="62">
        <f>STOCK[[#This Row],[Costo Unitario (USD)]]+STOCK[[#This Row],[Costo Envío (USD)]]+STOCK[[#This Row],[Comisión 10%]]</f>
        <v>15.5</v>
      </c>
      <c r="N801" s="62">
        <f t="shared" si="34"/>
        <v>23.25</v>
      </c>
      <c r="O801" s="62">
        <f t="shared" si="35"/>
        <v>35</v>
      </c>
      <c r="P801" s="62">
        <f>STOCK[[#This Row],[Precio Final]]-STOCK[[#This Row],[Costo total]]</f>
        <v>19.5</v>
      </c>
      <c r="Q801" s="62">
        <f>STOCK[[#This Row],[Ganancia Unitaria]]*STOCK[[#This Row],[Salidas]]</f>
        <v>0</v>
      </c>
      <c r="R801" s="74"/>
      <c r="S801" s="74"/>
      <c r="T801" s="62"/>
      <c r="U801" s="62"/>
      <c r="V801" s="76"/>
    </row>
    <row r="802" customHeight="1" spans="1:22">
      <c r="A802" s="74" t="s">
        <v>17960</v>
      </c>
      <c r="B802" s="74" t="s">
        <v>16680</v>
      </c>
      <c r="C802" s="74" t="s">
        <v>17961</v>
      </c>
      <c r="D802" s="74" t="s">
        <v>16973</v>
      </c>
      <c r="E802" s="74"/>
      <c r="F802" s="59">
        <v>30</v>
      </c>
      <c r="G802" s="75">
        <v>1</v>
      </c>
      <c r="H802" s="75">
        <f>SUMIFS(VENTAS[Cantidad],VENTAS[Código del producto Vendido],STOCK[[#This Row],[Code]])</f>
        <v>0</v>
      </c>
      <c r="I802" s="75">
        <f>STOCK[[#This Row],[Entradas]]-STOCK[[#This Row],[Salidas]]</f>
        <v>1</v>
      </c>
      <c r="J802" s="59">
        <f>STOCK[[#This Row],[Precio Final]]*10%</f>
        <v>3</v>
      </c>
      <c r="K802" s="62">
        <v>12</v>
      </c>
      <c r="L802" s="62">
        <v>0</v>
      </c>
      <c r="M802" s="62">
        <f>STOCK[[#This Row],[Costo Unitario (USD)]]+STOCK[[#This Row],[Costo Envío (USD)]]+STOCK[[#This Row],[Comisión 10%]]</f>
        <v>15</v>
      </c>
      <c r="N802" s="62">
        <f t="shared" si="34"/>
        <v>22.5</v>
      </c>
      <c r="O802" s="62">
        <f t="shared" si="35"/>
        <v>30</v>
      </c>
      <c r="P802" s="62">
        <f>STOCK[[#This Row],[Precio Final]]-STOCK[[#This Row],[Costo total]]</f>
        <v>15</v>
      </c>
      <c r="Q802" s="62">
        <f>STOCK[[#This Row],[Ganancia Unitaria]]*STOCK[[#This Row],[Salidas]]</f>
        <v>0</v>
      </c>
      <c r="R802" s="74"/>
      <c r="S802" s="74"/>
      <c r="T802" s="62"/>
      <c r="U802" s="62"/>
      <c r="V802" s="76"/>
    </row>
    <row r="803" customHeight="1" spans="1:22">
      <c r="A803" s="74" t="s">
        <v>17962</v>
      </c>
      <c r="B803" s="74" t="s">
        <v>16541</v>
      </c>
      <c r="C803" s="74" t="s">
        <v>17963</v>
      </c>
      <c r="D803" s="74" t="s">
        <v>17964</v>
      </c>
      <c r="E803" s="74"/>
      <c r="F803" s="59">
        <v>35</v>
      </c>
      <c r="G803" s="75">
        <v>1</v>
      </c>
      <c r="H803" s="75">
        <f>SUMIFS(VENTAS[Cantidad],VENTAS[Código del producto Vendido],STOCK[[#This Row],[Code]])</f>
        <v>0</v>
      </c>
      <c r="I803" s="75">
        <f>STOCK[[#This Row],[Entradas]]-STOCK[[#This Row],[Salidas]]</f>
        <v>1</v>
      </c>
      <c r="J803" s="59" t="e">
        <f>STOCK[[#This Row],[Precio Final]]*10%</f>
        <v>#VALUE!</v>
      </c>
      <c r="K803" s="62">
        <v>12</v>
      </c>
      <c r="L803" s="62">
        <v>0</v>
      </c>
      <c r="M803" s="62" t="e">
        <f>STOCK[[#This Row],[Costo Unitario (USD)]]+STOCK[[#This Row],[Costo Envío (USD)]]+STOCK[[#This Row],[Comisión 10%]]</f>
        <v>#VALUE!</v>
      </c>
      <c r="N803" s="62" t="e">
        <f t="shared" si="34"/>
        <v>#VALUE!</v>
      </c>
      <c r="O803" s="62" t="s">
        <v>17965</v>
      </c>
      <c r="P803" s="62" t="e">
        <f>STOCK[[#This Row],[Precio Final]]-STOCK[[#This Row],[Costo total]]</f>
        <v>#VALUE!</v>
      </c>
      <c r="Q803" s="62" t="e">
        <f>STOCK[[#This Row],[Ganancia Unitaria]]*STOCK[[#This Row],[Salidas]]</f>
        <v>#VALUE!</v>
      </c>
      <c r="R803" s="74"/>
      <c r="S803" s="74"/>
      <c r="T803" s="62"/>
      <c r="U803" s="62"/>
      <c r="V803" s="76"/>
    </row>
    <row r="804" customHeight="1" spans="1:22">
      <c r="A804" s="74" t="s">
        <v>17966</v>
      </c>
      <c r="B804" s="74" t="s">
        <v>16522</v>
      </c>
      <c r="C804" s="74" t="s">
        <v>17967</v>
      </c>
      <c r="D804" s="74" t="s">
        <v>17234</v>
      </c>
      <c r="E804" s="74"/>
      <c r="F804" s="59">
        <v>35</v>
      </c>
      <c r="G804" s="75">
        <v>1</v>
      </c>
      <c r="H804" s="75">
        <f>SUMIFS(VENTAS[Cantidad],VENTAS[Código del producto Vendido],STOCK[[#This Row],[Code]])</f>
        <v>0</v>
      </c>
      <c r="I804" s="75">
        <f>STOCK[[#This Row],[Entradas]]-STOCK[[#This Row],[Salidas]]</f>
        <v>1</v>
      </c>
      <c r="J804" s="59">
        <f>STOCK[[#This Row],[Precio Final]]*10%</f>
        <v>3.5</v>
      </c>
      <c r="K804" s="62">
        <v>12</v>
      </c>
      <c r="L804" s="62">
        <v>0</v>
      </c>
      <c r="M804" s="62">
        <f>STOCK[[#This Row],[Costo Unitario (USD)]]+STOCK[[#This Row],[Costo Envío (USD)]]+STOCK[[#This Row],[Comisión 10%]]</f>
        <v>15.5</v>
      </c>
      <c r="N804" s="62">
        <f t="shared" si="34"/>
        <v>23.25</v>
      </c>
      <c r="O804" s="62">
        <f>F804</f>
        <v>35</v>
      </c>
      <c r="P804" s="62">
        <f>STOCK[[#This Row],[Precio Final]]-STOCK[[#This Row],[Costo total]]</f>
        <v>19.5</v>
      </c>
      <c r="Q804" s="62">
        <f>STOCK[[#This Row],[Ganancia Unitaria]]*STOCK[[#This Row],[Salidas]]</f>
        <v>0</v>
      </c>
      <c r="R804" s="74"/>
      <c r="S804" s="74"/>
      <c r="T804" s="62"/>
      <c r="U804" s="62"/>
      <c r="V804" s="76"/>
    </row>
    <row r="805" customHeight="1" spans="1:22">
      <c r="A805" s="74" t="s">
        <v>17968</v>
      </c>
      <c r="B805" s="74" t="s">
        <v>16522</v>
      </c>
      <c r="C805" s="74" t="s">
        <v>17969</v>
      </c>
      <c r="D805" s="74" t="s">
        <v>17495</v>
      </c>
      <c r="E805" s="74"/>
      <c r="F805" s="59">
        <v>35</v>
      </c>
      <c r="G805" s="75">
        <v>1</v>
      </c>
      <c r="H805" s="75">
        <f>SUMIFS(VENTAS[Cantidad],VENTAS[Código del producto Vendido],STOCK[[#This Row],[Code]])</f>
        <v>0</v>
      </c>
      <c r="I805" s="75">
        <f>STOCK[[#This Row],[Entradas]]-STOCK[[#This Row],[Salidas]]</f>
        <v>1</v>
      </c>
      <c r="J805" s="59">
        <f>STOCK[[#This Row],[Precio Final]]*10%</f>
        <v>3.5</v>
      </c>
      <c r="K805" s="62">
        <v>12</v>
      </c>
      <c r="L805" s="62">
        <v>0</v>
      </c>
      <c r="M805" s="62">
        <f>STOCK[[#This Row],[Costo Unitario (USD)]]+STOCK[[#This Row],[Costo Envío (USD)]]+STOCK[[#This Row],[Comisión 10%]]</f>
        <v>15.5</v>
      </c>
      <c r="N805" s="62">
        <f t="shared" si="34"/>
        <v>23.25</v>
      </c>
      <c r="O805" s="62">
        <f>F805</f>
        <v>35</v>
      </c>
      <c r="P805" s="62">
        <f>STOCK[[#This Row],[Precio Final]]-STOCK[[#This Row],[Costo total]]</f>
        <v>19.5</v>
      </c>
      <c r="Q805" s="62">
        <f>STOCK[[#This Row],[Ganancia Unitaria]]*STOCK[[#This Row],[Salidas]]</f>
        <v>0</v>
      </c>
      <c r="R805" s="74"/>
      <c r="S805" s="74"/>
      <c r="T805" s="62"/>
      <c r="U805" s="62"/>
      <c r="V805" s="76"/>
    </row>
    <row r="806" customHeight="1" spans="1:22">
      <c r="A806" s="74" t="s">
        <v>17970</v>
      </c>
      <c r="B806" s="74" t="s">
        <v>17153</v>
      </c>
      <c r="C806" s="74" t="s">
        <v>17971</v>
      </c>
      <c r="D806" s="74" t="s">
        <v>17563</v>
      </c>
      <c r="E806" s="74"/>
      <c r="F806" s="59">
        <v>35</v>
      </c>
      <c r="G806" s="75">
        <v>1</v>
      </c>
      <c r="H806" s="75">
        <f>SUMIFS(VENTAS[Cantidad],VENTAS[Código del producto Vendido],STOCK[[#This Row],[Code]])</f>
        <v>1</v>
      </c>
      <c r="I806" s="75">
        <f>STOCK[[#This Row],[Entradas]]-STOCK[[#This Row],[Salidas]]</f>
        <v>0</v>
      </c>
      <c r="J806" s="59">
        <f>STOCK[[#This Row],[Precio Final]]*10%</f>
        <v>3.5</v>
      </c>
      <c r="K806" s="62">
        <v>12</v>
      </c>
      <c r="L806" s="62">
        <v>0</v>
      </c>
      <c r="M806" s="62">
        <f>STOCK[[#This Row],[Costo Unitario (USD)]]+STOCK[[#This Row],[Costo Envío (USD)]]+STOCK[[#This Row],[Comisión 10%]]</f>
        <v>15.5</v>
      </c>
      <c r="N806" s="62">
        <f t="shared" si="34"/>
        <v>23.25</v>
      </c>
      <c r="O806" s="62">
        <f t="shared" ref="O806:O823" si="36">F806</f>
        <v>35</v>
      </c>
      <c r="P806" s="62">
        <f>STOCK[[#This Row],[Precio Final]]-STOCK[[#This Row],[Costo total]]</f>
        <v>19.5</v>
      </c>
      <c r="Q806" s="62">
        <f>STOCK[[#This Row],[Ganancia Unitaria]]*STOCK[[#This Row],[Salidas]]</f>
        <v>19.5</v>
      </c>
      <c r="R806" s="74"/>
      <c r="S806" s="74"/>
      <c r="T806" s="62"/>
      <c r="U806" s="62"/>
      <c r="V806" s="76"/>
    </row>
    <row r="807" customHeight="1" spans="1:22">
      <c r="A807" s="74" t="s">
        <v>17972</v>
      </c>
      <c r="B807" s="74" t="s">
        <v>16522</v>
      </c>
      <c r="C807" s="74" t="s">
        <v>17973</v>
      </c>
      <c r="D807" s="74" t="s">
        <v>17488</v>
      </c>
      <c r="E807" s="74"/>
      <c r="F807" s="59">
        <v>35</v>
      </c>
      <c r="G807" s="75">
        <v>1</v>
      </c>
      <c r="H807" s="75">
        <f>SUMIFS(VENTAS[Cantidad],VENTAS[Código del producto Vendido],STOCK[[#This Row],[Code]])</f>
        <v>0</v>
      </c>
      <c r="I807" s="75">
        <f>STOCK[[#This Row],[Entradas]]-STOCK[[#This Row],[Salidas]]</f>
        <v>1</v>
      </c>
      <c r="J807" s="59">
        <f>STOCK[[#This Row],[Precio Final]]*10%</f>
        <v>3.5</v>
      </c>
      <c r="K807" s="62">
        <v>12</v>
      </c>
      <c r="L807" s="62">
        <v>0</v>
      </c>
      <c r="M807" s="62">
        <f>STOCK[[#This Row],[Costo Unitario (USD)]]+STOCK[[#This Row],[Costo Envío (USD)]]+STOCK[[#This Row],[Comisión 10%]]</f>
        <v>15.5</v>
      </c>
      <c r="N807" s="62">
        <f t="shared" si="34"/>
        <v>23.25</v>
      </c>
      <c r="O807" s="62">
        <f t="shared" si="36"/>
        <v>35</v>
      </c>
      <c r="P807" s="62">
        <f>STOCK[[#This Row],[Precio Final]]-STOCK[[#This Row],[Costo total]]</f>
        <v>19.5</v>
      </c>
      <c r="Q807" s="62">
        <f>STOCK[[#This Row],[Ganancia Unitaria]]*STOCK[[#This Row],[Salidas]]</f>
        <v>0</v>
      </c>
      <c r="R807" s="74"/>
      <c r="S807" s="74"/>
      <c r="T807" s="62"/>
      <c r="U807" s="62"/>
      <c r="V807" s="76"/>
    </row>
    <row r="808" customHeight="1" spans="1:22">
      <c r="A808" s="74" t="s">
        <v>17974</v>
      </c>
      <c r="B808" s="74" t="s">
        <v>16522</v>
      </c>
      <c r="C808" s="74" t="s">
        <v>17975</v>
      </c>
      <c r="D808" s="74" t="s">
        <v>17234</v>
      </c>
      <c r="E808" s="74"/>
      <c r="F808" s="59">
        <v>35</v>
      </c>
      <c r="G808" s="75">
        <v>1</v>
      </c>
      <c r="H808" s="75">
        <f>SUMIFS(VENTAS[Cantidad],VENTAS[Código del producto Vendido],STOCK[[#This Row],[Code]])</f>
        <v>0</v>
      </c>
      <c r="I808" s="75">
        <f>STOCK[[#This Row],[Entradas]]-STOCK[[#This Row],[Salidas]]</f>
        <v>1</v>
      </c>
      <c r="J808" s="59">
        <f>STOCK[[#This Row],[Precio Final]]*10%</f>
        <v>3.5</v>
      </c>
      <c r="K808" s="62">
        <v>12</v>
      </c>
      <c r="L808" s="62">
        <v>0</v>
      </c>
      <c r="M808" s="62">
        <f>STOCK[[#This Row],[Costo Unitario (USD)]]+STOCK[[#This Row],[Costo Envío (USD)]]+STOCK[[#This Row],[Comisión 10%]]</f>
        <v>15.5</v>
      </c>
      <c r="N808" s="62">
        <f t="shared" si="34"/>
        <v>23.25</v>
      </c>
      <c r="O808" s="62">
        <f t="shared" si="36"/>
        <v>35</v>
      </c>
      <c r="P808" s="62">
        <f>STOCK[[#This Row],[Precio Final]]-STOCK[[#This Row],[Costo total]]</f>
        <v>19.5</v>
      </c>
      <c r="Q808" s="62">
        <f>STOCK[[#This Row],[Ganancia Unitaria]]*STOCK[[#This Row],[Salidas]]</f>
        <v>0</v>
      </c>
      <c r="R808" s="74"/>
      <c r="S808" s="74"/>
      <c r="T808" s="62"/>
      <c r="U808" s="62"/>
      <c r="V808" s="76"/>
    </row>
    <row r="809" customHeight="1" spans="1:22">
      <c r="A809" s="74" t="s">
        <v>17976</v>
      </c>
      <c r="B809" s="74" t="s">
        <v>16522</v>
      </c>
      <c r="C809" s="74" t="s">
        <v>17977</v>
      </c>
      <c r="D809" s="74" t="s">
        <v>17234</v>
      </c>
      <c r="E809" s="74"/>
      <c r="F809" s="59">
        <v>35</v>
      </c>
      <c r="G809" s="75">
        <v>1</v>
      </c>
      <c r="H809" s="75">
        <f>SUMIFS(VENTAS[Cantidad],VENTAS[Código del producto Vendido],STOCK[[#This Row],[Code]])</f>
        <v>0</v>
      </c>
      <c r="I809" s="75">
        <f>STOCK[[#This Row],[Entradas]]-STOCK[[#This Row],[Salidas]]</f>
        <v>1</v>
      </c>
      <c r="J809" s="59">
        <f>STOCK[[#This Row],[Precio Final]]*10%</f>
        <v>3.5</v>
      </c>
      <c r="K809" s="62">
        <v>12</v>
      </c>
      <c r="L809" s="62">
        <v>0</v>
      </c>
      <c r="M809" s="62">
        <f>STOCK[[#This Row],[Costo Unitario (USD)]]+STOCK[[#This Row],[Costo Envío (USD)]]+STOCK[[#This Row],[Comisión 10%]]</f>
        <v>15.5</v>
      </c>
      <c r="N809" s="62">
        <f t="shared" si="34"/>
        <v>23.25</v>
      </c>
      <c r="O809" s="62">
        <f t="shared" si="36"/>
        <v>35</v>
      </c>
      <c r="P809" s="62">
        <f>STOCK[[#This Row],[Precio Final]]-STOCK[[#This Row],[Costo total]]</f>
        <v>19.5</v>
      </c>
      <c r="Q809" s="62">
        <f>STOCK[[#This Row],[Ganancia Unitaria]]*STOCK[[#This Row],[Salidas]]</f>
        <v>0</v>
      </c>
      <c r="R809" s="74"/>
      <c r="S809" s="74"/>
      <c r="T809" s="62"/>
      <c r="U809" s="62"/>
      <c r="V809" s="76"/>
    </row>
    <row r="810" customHeight="1" spans="1:22">
      <c r="A810" s="74" t="s">
        <v>17978</v>
      </c>
      <c r="B810" s="74" t="s">
        <v>16522</v>
      </c>
      <c r="C810" s="74" t="s">
        <v>17979</v>
      </c>
      <c r="D810" s="74" t="s">
        <v>17234</v>
      </c>
      <c r="E810" s="74"/>
      <c r="F810" s="59">
        <v>35</v>
      </c>
      <c r="G810" s="75">
        <v>1</v>
      </c>
      <c r="H810" s="75">
        <f>SUMIFS(VENTAS[Cantidad],VENTAS[Código del producto Vendido],STOCK[[#This Row],[Code]])</f>
        <v>1</v>
      </c>
      <c r="I810" s="75">
        <f>STOCK[[#This Row],[Entradas]]-STOCK[[#This Row],[Salidas]]</f>
        <v>0</v>
      </c>
      <c r="J810" s="59">
        <f>STOCK[[#This Row],[Precio Final]]*10%</f>
        <v>3.5</v>
      </c>
      <c r="K810" s="62">
        <v>12</v>
      </c>
      <c r="L810" s="62">
        <v>0</v>
      </c>
      <c r="M810" s="62">
        <f>STOCK[[#This Row],[Costo Unitario (USD)]]+STOCK[[#This Row],[Costo Envío (USD)]]+STOCK[[#This Row],[Comisión 10%]]</f>
        <v>15.5</v>
      </c>
      <c r="N810" s="62">
        <f t="shared" si="34"/>
        <v>23.25</v>
      </c>
      <c r="O810" s="62">
        <f t="shared" si="36"/>
        <v>35</v>
      </c>
      <c r="P810" s="62">
        <f>STOCK[[#This Row],[Precio Final]]-STOCK[[#This Row],[Costo total]]</f>
        <v>19.5</v>
      </c>
      <c r="Q810" s="62">
        <f>STOCK[[#This Row],[Ganancia Unitaria]]*STOCK[[#This Row],[Salidas]]</f>
        <v>19.5</v>
      </c>
      <c r="R810" s="74"/>
      <c r="S810" s="74"/>
      <c r="T810" s="62"/>
      <c r="U810" s="62"/>
      <c r="V810" s="76"/>
    </row>
    <row r="811" customHeight="1" spans="1:22">
      <c r="A811" s="74" t="s">
        <v>17980</v>
      </c>
      <c r="B811" s="74" t="s">
        <v>16461</v>
      </c>
      <c r="C811" s="74" t="s">
        <v>17981</v>
      </c>
      <c r="D811" s="74" t="s">
        <v>16396</v>
      </c>
      <c r="E811" s="74"/>
      <c r="F811" s="59">
        <v>15</v>
      </c>
      <c r="G811" s="75">
        <v>1</v>
      </c>
      <c r="H811" s="75">
        <f>SUMIFS(VENTAS[Cantidad],VENTAS[Código del producto Vendido],STOCK[[#This Row],[Code]])</f>
        <v>0</v>
      </c>
      <c r="I811" s="75">
        <f>STOCK[[#This Row],[Entradas]]-STOCK[[#This Row],[Salidas]]</f>
        <v>1</v>
      </c>
      <c r="J811" s="59">
        <f>STOCK[[#This Row],[Precio Final]]*10%</f>
        <v>1.5</v>
      </c>
      <c r="K811" s="62">
        <v>12</v>
      </c>
      <c r="L811" s="62">
        <v>0</v>
      </c>
      <c r="M811" s="62">
        <f>STOCK[[#This Row],[Costo Unitario (USD)]]+STOCK[[#This Row],[Costo Envío (USD)]]+STOCK[[#This Row],[Comisión 10%]]</f>
        <v>13.5</v>
      </c>
      <c r="N811" s="62">
        <f t="shared" si="34"/>
        <v>20.25</v>
      </c>
      <c r="O811" s="62">
        <f t="shared" si="36"/>
        <v>15</v>
      </c>
      <c r="P811" s="62">
        <f>STOCK[[#This Row],[Precio Final]]-STOCK[[#This Row],[Costo total]]</f>
        <v>1.5</v>
      </c>
      <c r="Q811" s="62">
        <f>STOCK[[#This Row],[Ganancia Unitaria]]*STOCK[[#This Row],[Salidas]]</f>
        <v>0</v>
      </c>
      <c r="R811" s="74"/>
      <c r="S811" s="74"/>
      <c r="T811" s="62"/>
      <c r="U811" s="62"/>
      <c r="V811" s="76"/>
    </row>
    <row r="812" customHeight="1" spans="1:22">
      <c r="A812" s="74" t="s">
        <v>17982</v>
      </c>
      <c r="B812" s="74" t="s">
        <v>16934</v>
      </c>
      <c r="C812" s="74" t="s">
        <v>17983</v>
      </c>
      <c r="D812" s="74" t="s">
        <v>16583</v>
      </c>
      <c r="E812" s="74"/>
      <c r="F812" s="59">
        <v>18</v>
      </c>
      <c r="G812" s="75">
        <v>2</v>
      </c>
      <c r="H812" s="75">
        <f>SUMIFS(VENTAS[Cantidad],VENTAS[Código del producto Vendido],STOCK[[#This Row],[Code]])</f>
        <v>2</v>
      </c>
      <c r="I812" s="75">
        <f>STOCK[[#This Row],[Entradas]]-STOCK[[#This Row],[Salidas]]</f>
        <v>0</v>
      </c>
      <c r="J812" s="59">
        <f>STOCK[[#This Row],[Precio Final]]*10%</f>
        <v>1.8</v>
      </c>
      <c r="K812" s="62">
        <v>12</v>
      </c>
      <c r="L812" s="62">
        <v>0</v>
      </c>
      <c r="M812" s="62">
        <f>STOCK[[#This Row],[Costo Unitario (USD)]]+STOCK[[#This Row],[Costo Envío (USD)]]+STOCK[[#This Row],[Comisión 10%]]</f>
        <v>13.8</v>
      </c>
      <c r="N812" s="62">
        <f t="shared" ref="N812:N822" si="37">M812*1.5</f>
        <v>20.7</v>
      </c>
      <c r="O812" s="62">
        <f t="shared" si="36"/>
        <v>18</v>
      </c>
      <c r="P812" s="62">
        <f>STOCK[[#This Row],[Precio Final]]-STOCK[[#This Row],[Costo total]]</f>
        <v>4.2</v>
      </c>
      <c r="Q812" s="62">
        <f>STOCK[[#This Row],[Ganancia Unitaria]]*STOCK[[#This Row],[Salidas]]</f>
        <v>8.4</v>
      </c>
      <c r="R812" s="74"/>
      <c r="S812" s="74"/>
      <c r="T812" s="62"/>
      <c r="U812" s="62"/>
      <c r="V812" s="76"/>
    </row>
    <row r="813" customHeight="1" spans="1:22">
      <c r="A813" s="74" t="s">
        <v>17984</v>
      </c>
      <c r="B813" s="74" t="s">
        <v>16461</v>
      </c>
      <c r="C813" s="74" t="s">
        <v>17902</v>
      </c>
      <c r="D813" s="74" t="s">
        <v>16475</v>
      </c>
      <c r="E813" s="74"/>
      <c r="F813" s="59">
        <v>15</v>
      </c>
      <c r="G813" s="75">
        <v>2</v>
      </c>
      <c r="H813" s="75">
        <f>SUMIFS(VENTAS[Cantidad],VENTAS[Código del producto Vendido],STOCK[[#This Row],[Code]])</f>
        <v>1</v>
      </c>
      <c r="I813" s="75">
        <v>1</v>
      </c>
      <c r="J813" s="59">
        <f>STOCK[[#This Row],[Precio Final]]*10%</f>
        <v>1.5</v>
      </c>
      <c r="K813" s="62">
        <v>12</v>
      </c>
      <c r="L813" s="62">
        <v>0</v>
      </c>
      <c r="M813" s="62">
        <f>STOCK[[#This Row],[Costo Unitario (USD)]]+STOCK[[#This Row],[Costo Envío (USD)]]+STOCK[[#This Row],[Comisión 10%]]</f>
        <v>13.5</v>
      </c>
      <c r="N813" s="62">
        <f t="shared" si="37"/>
        <v>20.25</v>
      </c>
      <c r="O813" s="62">
        <f t="shared" si="36"/>
        <v>15</v>
      </c>
      <c r="P813" s="62">
        <f>STOCK[[#This Row],[Precio Final]]-STOCK[[#This Row],[Costo total]]</f>
        <v>1.5</v>
      </c>
      <c r="Q813" s="62">
        <f>STOCK[[#This Row],[Ganancia Unitaria]]*STOCK[[#This Row],[Salidas]]</f>
        <v>1.5</v>
      </c>
      <c r="R813" s="74"/>
      <c r="S813" s="74"/>
      <c r="T813" s="62"/>
      <c r="U813" s="62"/>
      <c r="V813" s="76"/>
    </row>
    <row r="814" customHeight="1" spans="1:22">
      <c r="A814" s="74" t="s">
        <v>17985</v>
      </c>
      <c r="B814" s="74" t="s">
        <v>16461</v>
      </c>
      <c r="C814" s="74" t="s">
        <v>17986</v>
      </c>
      <c r="D814" s="74" t="s">
        <v>16408</v>
      </c>
      <c r="E814" s="74"/>
      <c r="F814" s="59">
        <v>15</v>
      </c>
      <c r="G814" s="75">
        <v>1</v>
      </c>
      <c r="H814" s="75">
        <f>SUMIFS(VENTAS[Cantidad],VENTAS[Código del producto Vendido],STOCK[[#This Row],[Code]])</f>
        <v>0</v>
      </c>
      <c r="I814" s="75">
        <f>STOCK[[#This Row],[Entradas]]-STOCK[[#This Row],[Salidas]]</f>
        <v>1</v>
      </c>
      <c r="J814" s="59">
        <f>STOCK[[#This Row],[Precio Final]]*10%</f>
        <v>1.5</v>
      </c>
      <c r="K814" s="62">
        <v>12</v>
      </c>
      <c r="L814" s="62">
        <v>0</v>
      </c>
      <c r="M814" s="62">
        <f>STOCK[[#This Row],[Costo Unitario (USD)]]+STOCK[[#This Row],[Costo Envío (USD)]]+STOCK[[#This Row],[Comisión 10%]]</f>
        <v>13.5</v>
      </c>
      <c r="N814" s="62">
        <f t="shared" si="37"/>
        <v>20.25</v>
      </c>
      <c r="O814" s="62">
        <f t="shared" si="36"/>
        <v>15</v>
      </c>
      <c r="P814" s="62">
        <f>STOCK[[#This Row],[Precio Final]]-STOCK[[#This Row],[Costo total]]</f>
        <v>1.5</v>
      </c>
      <c r="Q814" s="62">
        <f>STOCK[[#This Row],[Ganancia Unitaria]]*STOCK[[#This Row],[Salidas]]</f>
        <v>0</v>
      </c>
      <c r="R814" s="74"/>
      <c r="S814" s="74"/>
      <c r="T814" s="62"/>
      <c r="U814" s="62"/>
      <c r="V814" s="76"/>
    </row>
    <row r="815" customHeight="1" spans="1:22">
      <c r="A815" s="74" t="s">
        <v>17987</v>
      </c>
      <c r="B815" s="74" t="s">
        <v>16461</v>
      </c>
      <c r="C815" s="74" t="s">
        <v>17902</v>
      </c>
      <c r="D815" s="74" t="s">
        <v>16408</v>
      </c>
      <c r="E815" s="74"/>
      <c r="F815" s="59">
        <v>15</v>
      </c>
      <c r="G815" s="75">
        <v>1</v>
      </c>
      <c r="H815" s="75">
        <f>SUMIFS(VENTAS[Cantidad],VENTAS[Código del producto Vendido],STOCK[[#This Row],[Code]])</f>
        <v>0</v>
      </c>
      <c r="I815" s="75">
        <f>STOCK[[#This Row],[Entradas]]-STOCK[[#This Row],[Salidas]]</f>
        <v>1</v>
      </c>
      <c r="J815" s="59">
        <f>STOCK[[#This Row],[Precio Final]]*10%</f>
        <v>1.5</v>
      </c>
      <c r="K815" s="62">
        <v>12</v>
      </c>
      <c r="L815" s="62">
        <v>0</v>
      </c>
      <c r="M815" s="62">
        <f>STOCK[[#This Row],[Costo Unitario (USD)]]+STOCK[[#This Row],[Costo Envío (USD)]]+STOCK[[#This Row],[Comisión 10%]]</f>
        <v>13.5</v>
      </c>
      <c r="N815" s="62">
        <f t="shared" si="37"/>
        <v>20.25</v>
      </c>
      <c r="O815" s="62">
        <f t="shared" si="36"/>
        <v>15</v>
      </c>
      <c r="P815" s="62">
        <f>STOCK[[#This Row],[Precio Final]]-STOCK[[#This Row],[Costo total]]</f>
        <v>1.5</v>
      </c>
      <c r="Q815" s="62">
        <f>STOCK[[#This Row],[Ganancia Unitaria]]*STOCK[[#This Row],[Salidas]]</f>
        <v>0</v>
      </c>
      <c r="R815" s="74"/>
      <c r="S815" s="74"/>
      <c r="T815" s="62"/>
      <c r="U815" s="62"/>
      <c r="V815" s="76"/>
    </row>
    <row r="816" customHeight="1" spans="1:22">
      <c r="A816" s="74" t="s">
        <v>17988</v>
      </c>
      <c r="B816" s="74" t="s">
        <v>16461</v>
      </c>
      <c r="C816" s="74" t="s">
        <v>17989</v>
      </c>
      <c r="D816" s="74" t="s">
        <v>16404</v>
      </c>
      <c r="E816" s="74"/>
      <c r="F816" s="59">
        <v>20</v>
      </c>
      <c r="G816" s="75">
        <v>1</v>
      </c>
      <c r="H816" s="75">
        <f>SUMIFS(VENTAS[Cantidad],VENTAS[Código del producto Vendido],STOCK[[#This Row],[Code]])</f>
        <v>0</v>
      </c>
      <c r="I816" s="75">
        <f>STOCK[[#This Row],[Entradas]]-STOCK[[#This Row],[Salidas]]</f>
        <v>1</v>
      </c>
      <c r="J816" s="59">
        <f>STOCK[[#This Row],[Precio Final]]*10%</f>
        <v>2</v>
      </c>
      <c r="K816" s="62">
        <v>12</v>
      </c>
      <c r="L816" s="62">
        <v>0</v>
      </c>
      <c r="M816" s="62">
        <f>STOCK[[#This Row],[Costo Unitario (USD)]]+STOCK[[#This Row],[Costo Envío (USD)]]+STOCK[[#This Row],[Comisión 10%]]</f>
        <v>14</v>
      </c>
      <c r="N816" s="62">
        <f t="shared" si="37"/>
        <v>21</v>
      </c>
      <c r="O816" s="62">
        <f t="shared" si="36"/>
        <v>20</v>
      </c>
      <c r="P816" s="62">
        <f>STOCK[[#This Row],[Precio Final]]-STOCK[[#This Row],[Costo total]]</f>
        <v>6</v>
      </c>
      <c r="Q816" s="62">
        <f>STOCK[[#This Row],[Ganancia Unitaria]]*STOCK[[#This Row],[Salidas]]</f>
        <v>0</v>
      </c>
      <c r="R816" s="74"/>
      <c r="S816" s="74"/>
      <c r="T816" s="62"/>
      <c r="U816" s="62"/>
      <c r="V816" s="76"/>
    </row>
    <row r="817" customHeight="1" spans="1:22">
      <c r="A817" s="74" t="s">
        <v>17990</v>
      </c>
      <c r="B817" s="74" t="s">
        <v>16461</v>
      </c>
      <c r="C817" s="74" t="s">
        <v>17989</v>
      </c>
      <c r="D817" s="74" t="s">
        <v>16408</v>
      </c>
      <c r="E817" s="74"/>
      <c r="F817" s="59">
        <v>20</v>
      </c>
      <c r="G817" s="75">
        <v>1</v>
      </c>
      <c r="H817" s="75">
        <f>SUMIFS(VENTAS[Cantidad],VENTAS[Código del producto Vendido],STOCK[[#This Row],[Code]])</f>
        <v>0</v>
      </c>
      <c r="I817" s="75">
        <f>STOCK[[#This Row],[Entradas]]-STOCK[[#This Row],[Salidas]]</f>
        <v>1</v>
      </c>
      <c r="J817" s="59">
        <f>STOCK[[#This Row],[Precio Final]]*10%</f>
        <v>2</v>
      </c>
      <c r="K817" s="62">
        <v>12</v>
      </c>
      <c r="L817" s="62">
        <v>0</v>
      </c>
      <c r="M817" s="62">
        <f>STOCK[[#This Row],[Costo Unitario (USD)]]+STOCK[[#This Row],[Costo Envío (USD)]]+STOCK[[#This Row],[Comisión 10%]]</f>
        <v>14</v>
      </c>
      <c r="N817" s="62">
        <f t="shared" si="37"/>
        <v>21</v>
      </c>
      <c r="O817" s="62">
        <f t="shared" si="36"/>
        <v>20</v>
      </c>
      <c r="P817" s="62">
        <f>STOCK[[#This Row],[Precio Final]]-STOCK[[#This Row],[Costo total]]</f>
        <v>6</v>
      </c>
      <c r="Q817" s="62">
        <f>STOCK[[#This Row],[Ganancia Unitaria]]*STOCK[[#This Row],[Salidas]]</f>
        <v>0</v>
      </c>
      <c r="R817" s="74"/>
      <c r="S817" s="74"/>
      <c r="T817" s="62"/>
      <c r="U817" s="62"/>
      <c r="V817" s="76"/>
    </row>
    <row r="818" customHeight="1" spans="1:22">
      <c r="A818" s="74" t="s">
        <v>17991</v>
      </c>
      <c r="B818" s="74" t="s">
        <v>16461</v>
      </c>
      <c r="C818" s="74" t="s">
        <v>17992</v>
      </c>
      <c r="D818" s="74" t="s">
        <v>16404</v>
      </c>
      <c r="E818" s="74"/>
      <c r="F818" s="59">
        <v>12</v>
      </c>
      <c r="G818" s="75">
        <v>1</v>
      </c>
      <c r="H818" s="75">
        <f>SUMIFS(VENTAS[Cantidad],VENTAS[Código del producto Vendido],STOCK[[#This Row],[Code]])</f>
        <v>1</v>
      </c>
      <c r="I818" s="75">
        <f>STOCK[[#This Row],[Entradas]]-STOCK[[#This Row],[Salidas]]</f>
        <v>0</v>
      </c>
      <c r="J818" s="59">
        <f>STOCK[[#This Row],[Precio Final]]*10%</f>
        <v>1.2</v>
      </c>
      <c r="K818" s="62">
        <v>12</v>
      </c>
      <c r="L818" s="62">
        <v>0</v>
      </c>
      <c r="M818" s="62">
        <f>STOCK[[#This Row],[Costo Unitario (USD)]]+STOCK[[#This Row],[Costo Envío (USD)]]+STOCK[[#This Row],[Comisión 10%]]</f>
        <v>13.2</v>
      </c>
      <c r="N818" s="62">
        <f t="shared" si="37"/>
        <v>19.8</v>
      </c>
      <c r="O818" s="62">
        <f t="shared" si="36"/>
        <v>12</v>
      </c>
      <c r="P818" s="62">
        <f>STOCK[[#This Row],[Precio Final]]-STOCK[[#This Row],[Costo total]]</f>
        <v>-1.2</v>
      </c>
      <c r="Q818" s="62">
        <f>STOCK[[#This Row],[Ganancia Unitaria]]*STOCK[[#This Row],[Salidas]]</f>
        <v>-1.2</v>
      </c>
      <c r="R818" s="74"/>
      <c r="S818" s="74"/>
      <c r="T818" s="62"/>
      <c r="U818" s="62"/>
      <c r="V818" s="76"/>
    </row>
    <row r="819" customHeight="1" spans="1:22">
      <c r="A819" s="74" t="s">
        <v>17993</v>
      </c>
      <c r="B819" s="74" t="s">
        <v>16461</v>
      </c>
      <c r="C819" s="74" t="s">
        <v>17994</v>
      </c>
      <c r="D819" s="74" t="s">
        <v>16408</v>
      </c>
      <c r="E819" s="74"/>
      <c r="F819" s="59">
        <v>25</v>
      </c>
      <c r="G819" s="75">
        <v>1</v>
      </c>
      <c r="H819" s="75">
        <f>SUMIFS(VENTAS[Cantidad],VENTAS[Código del producto Vendido],STOCK[[#This Row],[Code]])</f>
        <v>1</v>
      </c>
      <c r="I819" s="75">
        <f>STOCK[[#This Row],[Entradas]]-STOCK[[#This Row],[Salidas]]</f>
        <v>0</v>
      </c>
      <c r="J819" s="59">
        <f>STOCK[[#This Row],[Precio Final]]*10%</f>
        <v>2.5</v>
      </c>
      <c r="K819" s="62">
        <v>12</v>
      </c>
      <c r="L819" s="62">
        <v>0</v>
      </c>
      <c r="M819" s="62">
        <f>STOCK[[#This Row],[Costo Unitario (USD)]]+STOCK[[#This Row],[Costo Envío (USD)]]+STOCK[[#This Row],[Comisión 10%]]</f>
        <v>14.5</v>
      </c>
      <c r="N819" s="62">
        <f t="shared" si="37"/>
        <v>21.75</v>
      </c>
      <c r="O819" s="62">
        <f t="shared" si="36"/>
        <v>25</v>
      </c>
      <c r="P819" s="62">
        <f>STOCK[[#This Row],[Precio Final]]-STOCK[[#This Row],[Costo total]]</f>
        <v>10.5</v>
      </c>
      <c r="Q819" s="62">
        <f>STOCK[[#This Row],[Ganancia Unitaria]]*STOCK[[#This Row],[Salidas]]</f>
        <v>10.5</v>
      </c>
      <c r="R819" s="74"/>
      <c r="S819" s="74"/>
      <c r="T819" s="62"/>
      <c r="U819" s="62"/>
      <c r="V819" s="76"/>
    </row>
    <row r="820" customHeight="1" spans="1:22">
      <c r="A820" s="74" t="s">
        <v>17995</v>
      </c>
      <c r="B820" s="74" t="s">
        <v>16461</v>
      </c>
      <c r="C820" s="74" t="s">
        <v>17994</v>
      </c>
      <c r="D820" s="74" t="s">
        <v>16475</v>
      </c>
      <c r="E820" s="74"/>
      <c r="F820" s="59">
        <v>25</v>
      </c>
      <c r="G820" s="75">
        <v>1</v>
      </c>
      <c r="H820" s="75">
        <f>SUMIFS(VENTAS[Cantidad],VENTAS[Código del producto Vendido],STOCK[[#This Row],[Code]])</f>
        <v>1</v>
      </c>
      <c r="I820" s="75">
        <f>STOCK[[#This Row],[Entradas]]-STOCK[[#This Row],[Salidas]]</f>
        <v>0</v>
      </c>
      <c r="J820" s="59">
        <f>STOCK[[#This Row],[Precio Final]]*10%</f>
        <v>2.5</v>
      </c>
      <c r="K820" s="62">
        <v>12</v>
      </c>
      <c r="L820" s="62">
        <v>0</v>
      </c>
      <c r="M820" s="62">
        <f>STOCK[[#This Row],[Costo Unitario (USD)]]+STOCK[[#This Row],[Costo Envío (USD)]]+STOCK[[#This Row],[Comisión 10%]]</f>
        <v>14.5</v>
      </c>
      <c r="N820" s="62">
        <f t="shared" si="37"/>
        <v>21.75</v>
      </c>
      <c r="O820" s="62">
        <f t="shared" si="36"/>
        <v>25</v>
      </c>
      <c r="P820" s="62">
        <f>STOCK[[#This Row],[Precio Final]]-STOCK[[#This Row],[Costo total]]</f>
        <v>10.5</v>
      </c>
      <c r="Q820" s="62">
        <f>STOCK[[#This Row],[Ganancia Unitaria]]*STOCK[[#This Row],[Salidas]]</f>
        <v>10.5</v>
      </c>
      <c r="R820" s="74"/>
      <c r="S820" s="74"/>
      <c r="T820" s="62"/>
      <c r="U820" s="62"/>
      <c r="V820" s="76"/>
    </row>
    <row r="821" customHeight="1" spans="1:22">
      <c r="A821" s="74" t="s">
        <v>17996</v>
      </c>
      <c r="B821" s="74" t="s">
        <v>16461</v>
      </c>
      <c r="C821" s="74" t="s">
        <v>17997</v>
      </c>
      <c r="D821" s="74" t="s">
        <v>16396</v>
      </c>
      <c r="E821" s="74"/>
      <c r="F821" s="59">
        <v>30</v>
      </c>
      <c r="G821" s="75">
        <v>1</v>
      </c>
      <c r="H821" s="75">
        <f>SUMIFS(VENTAS[Cantidad],VENTAS[Código del producto Vendido],STOCK[[#This Row],[Code]])</f>
        <v>1</v>
      </c>
      <c r="I821" s="75">
        <f>STOCK[[#This Row],[Entradas]]-STOCK[[#This Row],[Salidas]]</f>
        <v>0</v>
      </c>
      <c r="J821" s="59">
        <f>STOCK[[#This Row],[Precio Final]]*10%</f>
        <v>3</v>
      </c>
      <c r="K821" s="62">
        <v>12</v>
      </c>
      <c r="L821" s="62">
        <v>0</v>
      </c>
      <c r="M821" s="62">
        <f>STOCK[[#This Row],[Costo Unitario (USD)]]+STOCK[[#This Row],[Costo Envío (USD)]]+STOCK[[#This Row],[Comisión 10%]]</f>
        <v>15</v>
      </c>
      <c r="N821" s="62">
        <f t="shared" si="37"/>
        <v>22.5</v>
      </c>
      <c r="O821" s="62">
        <f t="shared" si="36"/>
        <v>30</v>
      </c>
      <c r="P821" s="62">
        <f>STOCK[[#This Row],[Precio Final]]-STOCK[[#This Row],[Costo total]]</f>
        <v>15</v>
      </c>
      <c r="Q821" s="62">
        <f>STOCK[[#This Row],[Ganancia Unitaria]]*STOCK[[#This Row],[Salidas]]</f>
        <v>15</v>
      </c>
      <c r="R821" s="74"/>
      <c r="S821" s="74"/>
      <c r="T821" s="62"/>
      <c r="U821" s="62"/>
      <c r="V821" s="76"/>
    </row>
    <row r="822" customHeight="1" spans="1:22">
      <c r="A822" s="74" t="s">
        <v>17998</v>
      </c>
      <c r="B822" s="74" t="s">
        <v>16629</v>
      </c>
      <c r="C822" s="74" t="s">
        <v>17999</v>
      </c>
      <c r="D822" s="74" t="s">
        <v>16396</v>
      </c>
      <c r="E822" s="74"/>
      <c r="F822" s="59">
        <v>30</v>
      </c>
      <c r="G822" s="75">
        <v>1</v>
      </c>
      <c r="H822" s="75">
        <f>SUMIFS(VENTAS[Cantidad],VENTAS[Código del producto Vendido],STOCK[[#This Row],[Code]])</f>
        <v>1</v>
      </c>
      <c r="I822" s="75">
        <f>STOCK[[#This Row],[Entradas]]-STOCK[[#This Row],[Salidas]]</f>
        <v>0</v>
      </c>
      <c r="J822" s="59">
        <f>STOCK[[#This Row],[Precio Final]]*10%</f>
        <v>3</v>
      </c>
      <c r="K822" s="62">
        <v>12</v>
      </c>
      <c r="L822" s="62">
        <v>0</v>
      </c>
      <c r="M822" s="62">
        <f>STOCK[[#This Row],[Costo Unitario (USD)]]+STOCK[[#This Row],[Costo Envío (USD)]]+STOCK[[#This Row],[Comisión 10%]]</f>
        <v>15</v>
      </c>
      <c r="N822" s="62">
        <f t="shared" si="37"/>
        <v>22.5</v>
      </c>
      <c r="O822" s="62">
        <f t="shared" si="36"/>
        <v>30</v>
      </c>
      <c r="P822" s="62">
        <f>STOCK[[#This Row],[Precio Final]]-STOCK[[#This Row],[Costo total]]</f>
        <v>15</v>
      </c>
      <c r="Q822" s="62">
        <f>STOCK[[#This Row],[Ganancia Unitaria]]*STOCK[[#This Row],[Salidas]]</f>
        <v>15</v>
      </c>
      <c r="R822" s="74"/>
      <c r="S822" s="74"/>
      <c r="T822" s="62"/>
      <c r="U822" s="62"/>
      <c r="V822" s="76"/>
    </row>
    <row r="823" customHeight="1" spans="1:22">
      <c r="A823" s="74" t="s">
        <v>18000</v>
      </c>
      <c r="B823" s="74" t="s">
        <v>16461</v>
      </c>
      <c r="C823" s="74" t="s">
        <v>18001</v>
      </c>
      <c r="D823" s="74" t="s">
        <v>16396</v>
      </c>
      <c r="E823" s="74"/>
      <c r="F823" s="59">
        <v>18</v>
      </c>
      <c r="G823" s="75">
        <v>1</v>
      </c>
      <c r="H823" s="75">
        <f>SUMIFS(VENTAS[Cantidad],VENTAS[Código del producto Vendido],STOCK[[#This Row],[Code]])</f>
        <v>0</v>
      </c>
      <c r="I823" s="75">
        <f>STOCK[[#This Row],[Entradas]]-STOCK[[#This Row],[Salidas]]</f>
        <v>1</v>
      </c>
      <c r="J823" s="59">
        <f>STOCK[[#This Row],[Precio Final]]*10%</f>
        <v>1.8</v>
      </c>
      <c r="K823" s="62">
        <v>12</v>
      </c>
      <c r="L823" s="62">
        <v>0</v>
      </c>
      <c r="M823" s="62">
        <f>STOCK[[#This Row],[Costo Unitario (USD)]]+STOCK[[#This Row],[Costo Envío (USD)]]+STOCK[[#This Row],[Comisión 10%]]</f>
        <v>13.8</v>
      </c>
      <c r="N823" s="62">
        <f t="shared" ref="N823:N877" si="38">M823*1.5</f>
        <v>20.7</v>
      </c>
      <c r="O823" s="62">
        <f t="shared" si="36"/>
        <v>18</v>
      </c>
      <c r="P823" s="62">
        <f>STOCK[[#This Row],[Precio Final]]-STOCK[[#This Row],[Costo total]]</f>
        <v>4.2</v>
      </c>
      <c r="Q823" s="62">
        <f>STOCK[[#This Row],[Ganancia Unitaria]]*STOCK[[#This Row],[Salidas]]</f>
        <v>0</v>
      </c>
      <c r="R823" s="74"/>
      <c r="S823" s="74"/>
      <c r="T823" s="62"/>
      <c r="U823" s="62"/>
      <c r="V823" s="76"/>
    </row>
    <row r="824" customHeight="1" spans="1:22">
      <c r="A824" s="74" t="s">
        <v>18002</v>
      </c>
      <c r="B824" s="74" t="s">
        <v>16461</v>
      </c>
      <c r="C824" s="74"/>
      <c r="D824" s="74" t="s">
        <v>16404</v>
      </c>
      <c r="E824" s="74"/>
      <c r="G824" s="75"/>
      <c r="H824" s="75">
        <f>SUMIFS(VENTAS[Cantidad],VENTAS[Código del producto Vendido],STOCK[[#This Row],[Code]])</f>
        <v>0</v>
      </c>
      <c r="I824" s="75"/>
      <c r="J824" s="59">
        <f>STOCK[[#This Row],[Precio Final]]*10%</f>
        <v>0</v>
      </c>
      <c r="K824" s="62">
        <v>12</v>
      </c>
      <c r="L824" s="62">
        <v>0</v>
      </c>
      <c r="M824" s="62">
        <f>STOCK[[#This Row],[Costo Unitario (USD)]]+STOCK[[#This Row],[Costo Envío (USD)]]+STOCK[[#This Row],[Comisión 10%]]</f>
        <v>12</v>
      </c>
      <c r="N824" s="62">
        <f t="shared" si="38"/>
        <v>18</v>
      </c>
      <c r="O824" s="62"/>
      <c r="P824" s="62">
        <f>STOCK[[#This Row],[Precio Final]]-STOCK[[#This Row],[Costo total]]</f>
        <v>-12</v>
      </c>
      <c r="Q824" s="62">
        <f>STOCK[[#This Row],[Ganancia Unitaria]]*STOCK[[#This Row],[Salidas]]</f>
        <v>0</v>
      </c>
      <c r="R824" s="74"/>
      <c r="S824" s="74"/>
      <c r="T824" s="62"/>
      <c r="U824" s="62"/>
      <c r="V824" s="76"/>
    </row>
    <row r="825" customHeight="1" spans="1:22">
      <c r="A825" s="74" t="s">
        <v>18003</v>
      </c>
      <c r="B825" s="74" t="s">
        <v>16461</v>
      </c>
      <c r="C825" s="74" t="s">
        <v>18004</v>
      </c>
      <c r="D825" s="74" t="s">
        <v>16396</v>
      </c>
      <c r="E825" s="74"/>
      <c r="F825" s="59">
        <v>15</v>
      </c>
      <c r="G825" s="75">
        <v>2</v>
      </c>
      <c r="H825" s="75">
        <f>SUMIFS(VENTAS[Cantidad],VENTAS[Código del producto Vendido],STOCK[[#This Row],[Code]])</f>
        <v>0</v>
      </c>
      <c r="I825" s="75">
        <f>STOCK[[#This Row],[Entradas]]-STOCK[[#This Row],[Salidas]]</f>
        <v>2</v>
      </c>
      <c r="J825" s="59">
        <f>STOCK[[#This Row],[Precio Final]]*10%</f>
        <v>1.5</v>
      </c>
      <c r="K825" s="62">
        <v>12</v>
      </c>
      <c r="L825" s="62">
        <v>0</v>
      </c>
      <c r="M825" s="62">
        <f>STOCK[[#This Row],[Costo Unitario (USD)]]+STOCK[[#This Row],[Costo Envío (USD)]]+STOCK[[#This Row],[Comisión 10%]]</f>
        <v>13.5</v>
      </c>
      <c r="N825" s="62">
        <f t="shared" si="38"/>
        <v>20.25</v>
      </c>
      <c r="O825" s="62">
        <f t="shared" ref="O825:O857" si="39">F825</f>
        <v>15</v>
      </c>
      <c r="P825" s="62">
        <f>STOCK[[#This Row],[Precio Final]]-STOCK[[#This Row],[Costo total]]</f>
        <v>1.5</v>
      </c>
      <c r="Q825" s="62">
        <f>STOCK[[#This Row],[Ganancia Unitaria]]*STOCK[[#This Row],[Salidas]]</f>
        <v>0</v>
      </c>
      <c r="R825" s="74"/>
      <c r="S825" s="74"/>
      <c r="T825" s="62"/>
      <c r="U825" s="62"/>
      <c r="V825" s="76"/>
    </row>
    <row r="826" customHeight="1" spans="1:22">
      <c r="A826" s="74" t="s">
        <v>18005</v>
      </c>
      <c r="B826" s="74" t="s">
        <v>16461</v>
      </c>
      <c r="C826" s="74" t="s">
        <v>18006</v>
      </c>
      <c r="D826" s="74" t="s">
        <v>16396</v>
      </c>
      <c r="E826" s="74"/>
      <c r="F826" s="59">
        <v>18</v>
      </c>
      <c r="G826" s="75">
        <v>4</v>
      </c>
      <c r="H826" s="75">
        <f>SUMIFS(VENTAS[Cantidad],VENTAS[Código del producto Vendido],STOCK[[#This Row],[Code]])</f>
        <v>2</v>
      </c>
      <c r="I826" s="75">
        <f>STOCK[[#This Row],[Entradas]]-STOCK[[#This Row],[Salidas]]</f>
        <v>2</v>
      </c>
      <c r="J826" s="59">
        <f>STOCK[[#This Row],[Precio Final]]*10%</f>
        <v>1.8</v>
      </c>
      <c r="K826" s="62">
        <v>12</v>
      </c>
      <c r="L826" s="62">
        <v>0</v>
      </c>
      <c r="M826" s="62">
        <f>STOCK[[#This Row],[Costo Unitario (USD)]]+STOCK[[#This Row],[Costo Envío (USD)]]+STOCK[[#This Row],[Comisión 10%]]</f>
        <v>13.8</v>
      </c>
      <c r="N826" s="62">
        <f t="shared" si="38"/>
        <v>20.7</v>
      </c>
      <c r="O826" s="62">
        <f t="shared" si="39"/>
        <v>18</v>
      </c>
      <c r="P826" s="62">
        <f>STOCK[[#This Row],[Precio Final]]-STOCK[[#This Row],[Costo total]]</f>
        <v>4.2</v>
      </c>
      <c r="Q826" s="62">
        <f>STOCK[[#This Row],[Ganancia Unitaria]]*STOCK[[#This Row],[Salidas]]</f>
        <v>8.4</v>
      </c>
      <c r="R826" s="74"/>
      <c r="S826" s="74"/>
      <c r="T826" s="62"/>
      <c r="U826" s="62"/>
      <c r="V826" s="76"/>
    </row>
    <row r="827" customHeight="1" spans="1:22">
      <c r="A827" s="74" t="s">
        <v>18007</v>
      </c>
      <c r="B827" s="74" t="s">
        <v>16461</v>
      </c>
      <c r="C827" s="74" t="s">
        <v>18008</v>
      </c>
      <c r="D827" s="74" t="s">
        <v>16404</v>
      </c>
      <c r="E827" s="74"/>
      <c r="F827" s="59">
        <v>15</v>
      </c>
      <c r="G827" s="75">
        <v>1</v>
      </c>
      <c r="H827" s="75">
        <f>SUMIFS(VENTAS[Cantidad],VENTAS[Código del producto Vendido],STOCK[[#This Row],[Code]])</f>
        <v>1</v>
      </c>
      <c r="I827" s="75">
        <f>STOCK[[#This Row],[Entradas]]-STOCK[[#This Row],[Salidas]]</f>
        <v>0</v>
      </c>
      <c r="J827" s="59">
        <f>STOCK[[#This Row],[Precio Final]]*10%</f>
        <v>1.5</v>
      </c>
      <c r="K827" s="62">
        <v>12</v>
      </c>
      <c r="L827" s="62">
        <v>0</v>
      </c>
      <c r="M827" s="62">
        <f>STOCK[[#This Row],[Costo Unitario (USD)]]+STOCK[[#This Row],[Costo Envío (USD)]]+STOCK[[#This Row],[Comisión 10%]]</f>
        <v>13.5</v>
      </c>
      <c r="N827" s="62">
        <f t="shared" si="38"/>
        <v>20.25</v>
      </c>
      <c r="O827" s="62">
        <f t="shared" si="39"/>
        <v>15</v>
      </c>
      <c r="P827" s="62">
        <f>STOCK[[#This Row],[Precio Final]]-STOCK[[#This Row],[Costo total]]</f>
        <v>1.5</v>
      </c>
      <c r="Q827" s="62">
        <f>STOCK[[#This Row],[Ganancia Unitaria]]*STOCK[[#This Row],[Salidas]]</f>
        <v>1.5</v>
      </c>
      <c r="R827" s="74"/>
      <c r="S827" s="74"/>
      <c r="T827" s="62"/>
      <c r="U827" s="62"/>
      <c r="V827" s="76"/>
    </row>
    <row r="828" customHeight="1" spans="1:22">
      <c r="A828" s="74" t="s">
        <v>18009</v>
      </c>
      <c r="B828" s="74" t="s">
        <v>16461</v>
      </c>
      <c r="C828" s="74" t="s">
        <v>18010</v>
      </c>
      <c r="D828" s="74" t="s">
        <v>16475</v>
      </c>
      <c r="E828" s="74"/>
      <c r="F828" s="59">
        <v>18</v>
      </c>
      <c r="G828" s="75">
        <v>1</v>
      </c>
      <c r="H828" s="75">
        <f>SUMIFS(VENTAS[Cantidad],VENTAS[Código del producto Vendido],STOCK[[#This Row],[Code]])</f>
        <v>0</v>
      </c>
      <c r="I828" s="75">
        <f>STOCK[[#This Row],[Entradas]]-STOCK[[#This Row],[Salidas]]</f>
        <v>1</v>
      </c>
      <c r="J828" s="59">
        <f>STOCK[[#This Row],[Precio Final]]*10%</f>
        <v>1.8</v>
      </c>
      <c r="K828" s="62">
        <v>12</v>
      </c>
      <c r="L828" s="62">
        <v>0</v>
      </c>
      <c r="M828" s="62">
        <f>STOCK[[#This Row],[Costo Unitario (USD)]]+STOCK[[#This Row],[Costo Envío (USD)]]+STOCK[[#This Row],[Comisión 10%]]</f>
        <v>13.8</v>
      </c>
      <c r="N828" s="62">
        <f t="shared" si="38"/>
        <v>20.7</v>
      </c>
      <c r="O828" s="62">
        <f t="shared" si="39"/>
        <v>18</v>
      </c>
      <c r="P828" s="62">
        <f>STOCK[[#This Row],[Precio Final]]-STOCK[[#This Row],[Costo total]]</f>
        <v>4.2</v>
      </c>
      <c r="Q828" s="62">
        <f>STOCK[[#This Row],[Ganancia Unitaria]]*STOCK[[#This Row],[Salidas]]</f>
        <v>0</v>
      </c>
      <c r="R828" s="74"/>
      <c r="S828" s="74"/>
      <c r="T828" s="62"/>
      <c r="U828" s="62"/>
      <c r="V828" s="76"/>
    </row>
    <row r="829" customHeight="1" spans="1:22">
      <c r="A829" s="74" t="s">
        <v>18011</v>
      </c>
      <c r="B829" s="74" t="s">
        <v>16541</v>
      </c>
      <c r="C829" s="74" t="s">
        <v>18012</v>
      </c>
      <c r="D829" s="74" t="s">
        <v>16396</v>
      </c>
      <c r="E829" s="74"/>
      <c r="F829" s="59">
        <v>35</v>
      </c>
      <c r="G829" s="75">
        <v>1</v>
      </c>
      <c r="H829" s="75">
        <f>SUMIFS(VENTAS[Cantidad],VENTAS[Código del producto Vendido],STOCK[[#This Row],[Code]])</f>
        <v>0</v>
      </c>
      <c r="I829" s="75">
        <f>STOCK[[#This Row],[Entradas]]-STOCK[[#This Row],[Salidas]]</f>
        <v>1</v>
      </c>
      <c r="J829" s="59">
        <f>STOCK[[#This Row],[Precio Final]]*10%</f>
        <v>3.5</v>
      </c>
      <c r="K829" s="62">
        <v>12</v>
      </c>
      <c r="L829" s="62">
        <v>0</v>
      </c>
      <c r="M829" s="62">
        <f>STOCK[[#This Row],[Costo Unitario (USD)]]+STOCK[[#This Row],[Costo Envío (USD)]]+STOCK[[#This Row],[Comisión 10%]]</f>
        <v>15.5</v>
      </c>
      <c r="N829" s="62">
        <f t="shared" si="38"/>
        <v>23.25</v>
      </c>
      <c r="O829" s="62">
        <f t="shared" si="39"/>
        <v>35</v>
      </c>
      <c r="P829" s="62">
        <f>STOCK[[#This Row],[Precio Final]]-STOCK[[#This Row],[Costo total]]</f>
        <v>19.5</v>
      </c>
      <c r="Q829" s="62">
        <f>STOCK[[#This Row],[Ganancia Unitaria]]*STOCK[[#This Row],[Salidas]]</f>
        <v>0</v>
      </c>
      <c r="R829" s="74"/>
      <c r="S829" s="74"/>
      <c r="T829" s="62"/>
      <c r="U829" s="62"/>
      <c r="V829" s="76"/>
    </row>
    <row r="830" customHeight="1" spans="1:22">
      <c r="A830" s="74" t="s">
        <v>18013</v>
      </c>
      <c r="B830" s="74" t="s">
        <v>16541</v>
      </c>
      <c r="C830" s="74" t="s">
        <v>18014</v>
      </c>
      <c r="D830" s="74" t="s">
        <v>16396</v>
      </c>
      <c r="E830" s="74"/>
      <c r="F830" s="59">
        <v>35</v>
      </c>
      <c r="G830" s="75">
        <v>1</v>
      </c>
      <c r="H830" s="75">
        <f>SUMIFS(VENTAS[Cantidad],VENTAS[Código del producto Vendido],STOCK[[#This Row],[Code]])</f>
        <v>1</v>
      </c>
      <c r="I830" s="75">
        <f>STOCK[[#This Row],[Entradas]]-STOCK[[#This Row],[Salidas]]</f>
        <v>0</v>
      </c>
      <c r="J830" s="59">
        <f>STOCK[[#This Row],[Precio Final]]*10%</f>
        <v>3.5</v>
      </c>
      <c r="K830" s="62">
        <v>12</v>
      </c>
      <c r="L830" s="62">
        <v>0</v>
      </c>
      <c r="M830" s="62">
        <f>STOCK[[#This Row],[Costo Unitario (USD)]]+STOCK[[#This Row],[Costo Envío (USD)]]+STOCK[[#This Row],[Comisión 10%]]</f>
        <v>15.5</v>
      </c>
      <c r="N830" s="62">
        <f t="shared" si="38"/>
        <v>23.25</v>
      </c>
      <c r="O830" s="62">
        <f t="shared" si="39"/>
        <v>35</v>
      </c>
      <c r="P830" s="62">
        <f>STOCK[[#This Row],[Precio Final]]-STOCK[[#This Row],[Costo total]]</f>
        <v>19.5</v>
      </c>
      <c r="Q830" s="62">
        <f>STOCK[[#This Row],[Ganancia Unitaria]]*STOCK[[#This Row],[Salidas]]</f>
        <v>19.5</v>
      </c>
      <c r="R830" s="74"/>
      <c r="S830" s="74"/>
      <c r="T830" s="62"/>
      <c r="U830" s="62"/>
      <c r="V830" s="76"/>
    </row>
    <row r="831" customHeight="1" spans="1:22">
      <c r="A831" s="74" t="s">
        <v>18015</v>
      </c>
      <c r="B831" s="74" t="s">
        <v>16687</v>
      </c>
      <c r="C831" s="74" t="s">
        <v>18016</v>
      </c>
      <c r="D831" s="74" t="s">
        <v>16583</v>
      </c>
      <c r="E831" s="74"/>
      <c r="F831" s="59">
        <v>35</v>
      </c>
      <c r="G831" s="75">
        <v>1</v>
      </c>
      <c r="H831" s="75">
        <f>SUMIFS(VENTAS[Cantidad],VENTAS[Código del producto Vendido],STOCK[[#This Row],[Code]])</f>
        <v>1</v>
      </c>
      <c r="I831" s="75">
        <f>STOCK[[#This Row],[Entradas]]-STOCK[[#This Row],[Salidas]]</f>
        <v>0</v>
      </c>
      <c r="J831" s="59">
        <f>STOCK[[#This Row],[Precio Final]]*10%</f>
        <v>3.5</v>
      </c>
      <c r="K831" s="62">
        <v>12</v>
      </c>
      <c r="L831" s="62">
        <v>0</v>
      </c>
      <c r="M831" s="62">
        <f>STOCK[[#This Row],[Costo Unitario (USD)]]+STOCK[[#This Row],[Costo Envío (USD)]]+STOCK[[#This Row],[Comisión 10%]]</f>
        <v>15.5</v>
      </c>
      <c r="N831" s="62">
        <f t="shared" si="38"/>
        <v>23.25</v>
      </c>
      <c r="O831" s="62">
        <f t="shared" si="39"/>
        <v>35</v>
      </c>
      <c r="P831" s="62">
        <f>STOCK[[#This Row],[Precio Final]]-STOCK[[#This Row],[Costo total]]</f>
        <v>19.5</v>
      </c>
      <c r="Q831" s="62">
        <f>STOCK[[#This Row],[Ganancia Unitaria]]*STOCK[[#This Row],[Salidas]]</f>
        <v>19.5</v>
      </c>
      <c r="R831" s="74"/>
      <c r="S831" s="74"/>
      <c r="T831" s="62"/>
      <c r="U831" s="62"/>
      <c r="V831" s="76"/>
    </row>
    <row r="832" customHeight="1" spans="1:22">
      <c r="A832" s="74" t="s">
        <v>18017</v>
      </c>
      <c r="B832" s="74" t="s">
        <v>16687</v>
      </c>
      <c r="C832" s="74" t="s">
        <v>18018</v>
      </c>
      <c r="D832" s="74" t="s">
        <v>16914</v>
      </c>
      <c r="E832" s="74"/>
      <c r="F832" s="59">
        <v>35</v>
      </c>
      <c r="G832" s="75">
        <v>1</v>
      </c>
      <c r="H832" s="75">
        <f>SUMIFS(VENTAS[Cantidad],VENTAS[Código del producto Vendido],STOCK[[#This Row],[Code]])</f>
        <v>0</v>
      </c>
      <c r="I832" s="75">
        <f>STOCK[[#This Row],[Entradas]]-STOCK[[#This Row],[Salidas]]</f>
        <v>1</v>
      </c>
      <c r="J832" s="59">
        <f>STOCK[[#This Row],[Precio Final]]*10%</f>
        <v>3.5</v>
      </c>
      <c r="K832" s="62">
        <v>12</v>
      </c>
      <c r="L832" s="62">
        <v>0</v>
      </c>
      <c r="M832" s="62">
        <f>STOCK[[#This Row],[Costo Unitario (USD)]]+STOCK[[#This Row],[Costo Envío (USD)]]+STOCK[[#This Row],[Comisión 10%]]</f>
        <v>15.5</v>
      </c>
      <c r="N832" s="62">
        <f t="shared" si="38"/>
        <v>23.25</v>
      </c>
      <c r="O832" s="62">
        <f t="shared" si="39"/>
        <v>35</v>
      </c>
      <c r="P832" s="62">
        <f>STOCK[[#This Row],[Precio Final]]-STOCK[[#This Row],[Costo total]]</f>
        <v>19.5</v>
      </c>
      <c r="Q832" s="62">
        <f>STOCK[[#This Row],[Ganancia Unitaria]]*STOCK[[#This Row],[Salidas]]</f>
        <v>0</v>
      </c>
      <c r="R832" s="74"/>
      <c r="S832" s="74"/>
      <c r="T832" s="62"/>
      <c r="U832" s="62"/>
      <c r="V832" s="76"/>
    </row>
    <row r="833" customHeight="1" spans="1:22">
      <c r="A833" s="74" t="s">
        <v>18019</v>
      </c>
      <c r="B833" s="74" t="s">
        <v>16934</v>
      </c>
      <c r="C833" s="74" t="s">
        <v>18020</v>
      </c>
      <c r="D833" s="74" t="s">
        <v>16583</v>
      </c>
      <c r="E833" s="74"/>
      <c r="F833" s="59">
        <v>15</v>
      </c>
      <c r="G833" s="75">
        <v>2</v>
      </c>
      <c r="H833" s="75">
        <f>SUMIFS(VENTAS[Cantidad],VENTAS[Código del producto Vendido],STOCK[[#This Row],[Code]])</f>
        <v>0</v>
      </c>
      <c r="I833" s="75">
        <v>1</v>
      </c>
      <c r="J833" s="59">
        <f>STOCK[[#This Row],[Precio Final]]*10%</f>
        <v>1.5</v>
      </c>
      <c r="K833" s="62">
        <v>12</v>
      </c>
      <c r="L833" s="62">
        <v>0</v>
      </c>
      <c r="M833" s="62">
        <f>STOCK[[#This Row],[Costo Unitario (USD)]]+STOCK[[#This Row],[Costo Envío (USD)]]+STOCK[[#This Row],[Comisión 10%]]</f>
        <v>13.5</v>
      </c>
      <c r="N833" s="62">
        <f t="shared" si="38"/>
        <v>20.25</v>
      </c>
      <c r="O833" s="62">
        <f t="shared" si="39"/>
        <v>15</v>
      </c>
      <c r="P833" s="62">
        <f>STOCK[[#This Row],[Precio Final]]-STOCK[[#This Row],[Costo total]]</f>
        <v>1.5</v>
      </c>
      <c r="Q833" s="62">
        <f>STOCK[[#This Row],[Ganancia Unitaria]]*STOCK[[#This Row],[Salidas]]</f>
        <v>0</v>
      </c>
      <c r="R833" s="74"/>
      <c r="S833" s="74"/>
      <c r="T833" s="62"/>
      <c r="U833" s="62"/>
      <c r="V833" s="76"/>
    </row>
    <row r="834" customHeight="1" spans="1:22">
      <c r="A834" s="74" t="s">
        <v>18021</v>
      </c>
      <c r="B834" s="74" t="s">
        <v>16461</v>
      </c>
      <c r="C834" s="74" t="s">
        <v>18022</v>
      </c>
      <c r="D834" s="74" t="s">
        <v>16408</v>
      </c>
      <c r="E834" s="74"/>
      <c r="F834" s="59">
        <v>15</v>
      </c>
      <c r="G834" s="75">
        <v>1</v>
      </c>
      <c r="H834" s="75">
        <f>SUMIFS(VENTAS[Cantidad],VENTAS[Código del producto Vendido],STOCK[[#This Row],[Code]])</f>
        <v>1</v>
      </c>
      <c r="I834" s="75">
        <f>STOCK[[#This Row],[Entradas]]-STOCK[[#This Row],[Salidas]]</f>
        <v>0</v>
      </c>
      <c r="J834" s="59">
        <f>STOCK[[#This Row],[Precio Final]]*10%</f>
        <v>1.5</v>
      </c>
      <c r="K834" s="62">
        <v>12</v>
      </c>
      <c r="L834" s="62">
        <v>0</v>
      </c>
      <c r="M834" s="62">
        <f>STOCK[[#This Row],[Costo Unitario (USD)]]+STOCK[[#This Row],[Costo Envío (USD)]]+STOCK[[#This Row],[Comisión 10%]]</f>
        <v>13.5</v>
      </c>
      <c r="N834" s="62">
        <f t="shared" si="38"/>
        <v>20.25</v>
      </c>
      <c r="O834" s="62">
        <f t="shared" si="39"/>
        <v>15</v>
      </c>
      <c r="P834" s="62">
        <f>STOCK[[#This Row],[Precio Final]]-STOCK[[#This Row],[Costo total]]</f>
        <v>1.5</v>
      </c>
      <c r="Q834" s="62">
        <f>STOCK[[#This Row],[Ganancia Unitaria]]*STOCK[[#This Row],[Salidas]]</f>
        <v>1.5</v>
      </c>
      <c r="R834" s="74"/>
      <c r="S834" s="74"/>
      <c r="T834" s="62"/>
      <c r="U834" s="62"/>
      <c r="V834" s="76"/>
    </row>
    <row r="835" customHeight="1" spans="1:22">
      <c r="A835" s="74" t="s">
        <v>18023</v>
      </c>
      <c r="B835" s="74" t="s">
        <v>16461</v>
      </c>
      <c r="C835" s="74" t="s">
        <v>18022</v>
      </c>
      <c r="D835" s="74" t="s">
        <v>16396</v>
      </c>
      <c r="E835" s="74"/>
      <c r="F835" s="59">
        <v>15</v>
      </c>
      <c r="G835" s="75">
        <v>1</v>
      </c>
      <c r="H835" s="75">
        <f>SUMIFS(VENTAS[Cantidad],VENTAS[Código del producto Vendido],STOCK[[#This Row],[Code]])</f>
        <v>0</v>
      </c>
      <c r="I835" s="75">
        <f>STOCK[[#This Row],[Entradas]]-STOCK[[#This Row],[Salidas]]</f>
        <v>1</v>
      </c>
      <c r="J835" s="59">
        <f>STOCK[[#This Row],[Precio Final]]*10%</f>
        <v>1.5</v>
      </c>
      <c r="K835" s="62">
        <v>12</v>
      </c>
      <c r="L835" s="62">
        <v>0</v>
      </c>
      <c r="M835" s="62">
        <f>STOCK[[#This Row],[Costo Unitario (USD)]]+STOCK[[#This Row],[Costo Envío (USD)]]+STOCK[[#This Row],[Comisión 10%]]</f>
        <v>13.5</v>
      </c>
      <c r="N835" s="62">
        <f t="shared" si="38"/>
        <v>20.25</v>
      </c>
      <c r="O835" s="62">
        <f t="shared" si="39"/>
        <v>15</v>
      </c>
      <c r="P835" s="62">
        <f>STOCK[[#This Row],[Precio Final]]-STOCK[[#This Row],[Costo total]]</f>
        <v>1.5</v>
      </c>
      <c r="Q835" s="62">
        <f>STOCK[[#This Row],[Ganancia Unitaria]]*STOCK[[#This Row],[Salidas]]</f>
        <v>0</v>
      </c>
      <c r="R835" s="74"/>
      <c r="S835" s="74"/>
      <c r="T835" s="62"/>
      <c r="U835" s="62"/>
      <c r="V835" s="76"/>
    </row>
    <row r="836" customHeight="1" spans="1:22">
      <c r="A836" s="74" t="s">
        <v>18024</v>
      </c>
      <c r="B836" s="74" t="s">
        <v>16461</v>
      </c>
      <c r="C836" s="74" t="s">
        <v>18025</v>
      </c>
      <c r="D836" s="74" t="s">
        <v>16396</v>
      </c>
      <c r="E836" s="74"/>
      <c r="F836" s="59">
        <v>18</v>
      </c>
      <c r="G836" s="75">
        <v>2</v>
      </c>
      <c r="H836" s="75">
        <f>SUMIFS(VENTAS[Cantidad],VENTAS[Código del producto Vendido],STOCK[[#This Row],[Code]])</f>
        <v>1</v>
      </c>
      <c r="I836" s="75">
        <f>STOCK[[#This Row],[Entradas]]-STOCK[[#This Row],[Salidas]]</f>
        <v>1</v>
      </c>
      <c r="J836" s="59">
        <f>STOCK[[#This Row],[Precio Final]]*10%</f>
        <v>1.8</v>
      </c>
      <c r="K836" s="62">
        <v>12</v>
      </c>
      <c r="L836" s="62">
        <v>0</v>
      </c>
      <c r="M836" s="62">
        <f>STOCK[[#This Row],[Costo Unitario (USD)]]+STOCK[[#This Row],[Costo Envío (USD)]]+STOCK[[#This Row],[Comisión 10%]]</f>
        <v>13.8</v>
      </c>
      <c r="N836" s="62">
        <f t="shared" si="38"/>
        <v>20.7</v>
      </c>
      <c r="O836" s="62">
        <f t="shared" si="39"/>
        <v>18</v>
      </c>
      <c r="P836" s="62">
        <f>STOCK[[#This Row],[Precio Final]]-STOCK[[#This Row],[Costo total]]</f>
        <v>4.2</v>
      </c>
      <c r="Q836" s="62">
        <f>STOCK[[#This Row],[Ganancia Unitaria]]*STOCK[[#This Row],[Salidas]]</f>
        <v>4.2</v>
      </c>
      <c r="R836" s="74"/>
      <c r="S836" s="74"/>
      <c r="T836" s="62"/>
      <c r="U836" s="62"/>
      <c r="V836" s="76"/>
    </row>
    <row r="837" customHeight="1" spans="1:22">
      <c r="A837" s="74" t="s">
        <v>18026</v>
      </c>
      <c r="B837" s="74" t="s">
        <v>16934</v>
      </c>
      <c r="C837" s="74" t="s">
        <v>18027</v>
      </c>
      <c r="D837" s="74" t="s">
        <v>16583</v>
      </c>
      <c r="E837" s="74"/>
      <c r="F837" s="59">
        <v>15</v>
      </c>
      <c r="G837" s="75">
        <v>1</v>
      </c>
      <c r="H837" s="75">
        <f>SUMIFS(VENTAS[Cantidad],VENTAS[Código del producto Vendido],STOCK[[#This Row],[Code]])</f>
        <v>1</v>
      </c>
      <c r="I837" s="75">
        <f>STOCK[[#This Row],[Entradas]]-STOCK[[#This Row],[Salidas]]</f>
        <v>0</v>
      </c>
      <c r="J837" s="59">
        <f>STOCK[[#This Row],[Precio Final]]*10%</f>
        <v>1.5</v>
      </c>
      <c r="K837" s="62">
        <v>12</v>
      </c>
      <c r="L837" s="62">
        <v>0</v>
      </c>
      <c r="M837" s="62">
        <f>STOCK[[#This Row],[Costo Unitario (USD)]]+STOCK[[#This Row],[Costo Envío (USD)]]+STOCK[[#This Row],[Comisión 10%]]</f>
        <v>13.5</v>
      </c>
      <c r="N837" s="62">
        <f t="shared" si="38"/>
        <v>20.25</v>
      </c>
      <c r="O837" s="62">
        <f t="shared" si="39"/>
        <v>15</v>
      </c>
      <c r="P837" s="62">
        <f>STOCK[[#This Row],[Precio Final]]-STOCK[[#This Row],[Costo total]]</f>
        <v>1.5</v>
      </c>
      <c r="Q837" s="62">
        <f>STOCK[[#This Row],[Ganancia Unitaria]]*STOCK[[#This Row],[Salidas]]</f>
        <v>1.5</v>
      </c>
      <c r="R837" s="74"/>
      <c r="S837" s="74"/>
      <c r="T837" s="62"/>
      <c r="U837" s="62"/>
      <c r="V837" s="76"/>
    </row>
    <row r="838" customHeight="1" spans="1:22">
      <c r="A838" s="74" t="s">
        <v>18028</v>
      </c>
      <c r="B838" s="74" t="s">
        <v>16461</v>
      </c>
      <c r="C838" s="74" t="s">
        <v>18029</v>
      </c>
      <c r="D838" s="74" t="s">
        <v>16396</v>
      </c>
      <c r="E838" s="74"/>
      <c r="F838" s="59">
        <v>18</v>
      </c>
      <c r="G838" s="75">
        <v>2</v>
      </c>
      <c r="H838" s="75">
        <f>SUMIFS(VENTAS[Cantidad],VENTAS[Código del producto Vendido],STOCK[[#This Row],[Code]])</f>
        <v>0</v>
      </c>
      <c r="I838" s="75">
        <f>STOCK[[#This Row],[Entradas]]-STOCK[[#This Row],[Salidas]]</f>
        <v>2</v>
      </c>
      <c r="J838" s="59">
        <f>STOCK[[#This Row],[Precio Final]]*10%</f>
        <v>1.8</v>
      </c>
      <c r="K838" s="62">
        <v>12</v>
      </c>
      <c r="L838" s="62">
        <v>0</v>
      </c>
      <c r="M838" s="62">
        <f>STOCK[[#This Row],[Costo Unitario (USD)]]+STOCK[[#This Row],[Costo Envío (USD)]]+STOCK[[#This Row],[Comisión 10%]]</f>
        <v>13.8</v>
      </c>
      <c r="N838" s="62">
        <f t="shared" si="38"/>
        <v>20.7</v>
      </c>
      <c r="O838" s="62">
        <f t="shared" si="39"/>
        <v>18</v>
      </c>
      <c r="P838" s="62">
        <f>STOCK[[#This Row],[Precio Final]]-STOCK[[#This Row],[Costo total]]</f>
        <v>4.2</v>
      </c>
      <c r="Q838" s="62">
        <f>STOCK[[#This Row],[Ganancia Unitaria]]*STOCK[[#This Row],[Salidas]]</f>
        <v>0</v>
      </c>
      <c r="R838" s="74"/>
      <c r="S838" s="74"/>
      <c r="T838" s="62"/>
      <c r="U838" s="62"/>
      <c r="V838" s="76"/>
    </row>
    <row r="839" customHeight="1" spans="1:22">
      <c r="A839" s="74" t="s">
        <v>18030</v>
      </c>
      <c r="B839" s="74" t="s">
        <v>16461</v>
      </c>
      <c r="C839" s="74" t="s">
        <v>18031</v>
      </c>
      <c r="D839" s="74" t="s">
        <v>16404</v>
      </c>
      <c r="E839" s="74"/>
      <c r="F839" s="59">
        <v>15</v>
      </c>
      <c r="G839" s="75">
        <v>1</v>
      </c>
      <c r="H839" s="75">
        <f>SUMIFS(VENTAS[Cantidad],VENTAS[Código del producto Vendido],STOCK[[#This Row],[Code]])</f>
        <v>1</v>
      </c>
      <c r="I839" s="75">
        <f>STOCK[[#This Row],[Entradas]]-STOCK[[#This Row],[Salidas]]</f>
        <v>0</v>
      </c>
      <c r="J839" s="59">
        <f>STOCK[[#This Row],[Precio Final]]*10%</f>
        <v>1.5</v>
      </c>
      <c r="K839" s="62">
        <v>12</v>
      </c>
      <c r="L839" s="62">
        <v>0</v>
      </c>
      <c r="M839" s="62">
        <f>STOCK[[#This Row],[Costo Unitario (USD)]]+STOCK[[#This Row],[Costo Envío (USD)]]+STOCK[[#This Row],[Comisión 10%]]</f>
        <v>13.5</v>
      </c>
      <c r="N839" s="62">
        <f t="shared" si="38"/>
        <v>20.25</v>
      </c>
      <c r="O839" s="62">
        <f t="shared" si="39"/>
        <v>15</v>
      </c>
      <c r="P839" s="62">
        <f>STOCK[[#This Row],[Precio Final]]-STOCK[[#This Row],[Costo total]]</f>
        <v>1.5</v>
      </c>
      <c r="Q839" s="62">
        <f>STOCK[[#This Row],[Ganancia Unitaria]]*STOCK[[#This Row],[Salidas]]</f>
        <v>1.5</v>
      </c>
      <c r="R839" s="74"/>
      <c r="S839" s="74"/>
      <c r="T839" s="62"/>
      <c r="U839" s="62"/>
      <c r="V839" s="76"/>
    </row>
    <row r="840" customHeight="1" spans="1:22">
      <c r="A840" s="74" t="s">
        <v>18032</v>
      </c>
      <c r="B840" s="74" t="s">
        <v>16461</v>
      </c>
      <c r="C840" s="74" t="s">
        <v>17992</v>
      </c>
      <c r="D840" s="74" t="s">
        <v>16475</v>
      </c>
      <c r="E840" s="74"/>
      <c r="F840" s="59">
        <v>15</v>
      </c>
      <c r="G840" s="75">
        <v>1</v>
      </c>
      <c r="H840" s="75">
        <f>SUMIFS(VENTAS[Cantidad],VENTAS[Código del producto Vendido],STOCK[[#This Row],[Code]])</f>
        <v>0</v>
      </c>
      <c r="I840" s="75">
        <f>STOCK[[#This Row],[Entradas]]-STOCK[[#This Row],[Salidas]]</f>
        <v>1</v>
      </c>
      <c r="J840" s="59">
        <f>STOCK[[#This Row],[Precio Final]]*10%</f>
        <v>1.5</v>
      </c>
      <c r="K840" s="62">
        <v>12</v>
      </c>
      <c r="L840" s="62">
        <v>0</v>
      </c>
      <c r="M840" s="62">
        <f>STOCK[[#This Row],[Costo Unitario (USD)]]+STOCK[[#This Row],[Costo Envío (USD)]]+STOCK[[#This Row],[Comisión 10%]]</f>
        <v>13.5</v>
      </c>
      <c r="N840" s="62">
        <f t="shared" si="38"/>
        <v>20.25</v>
      </c>
      <c r="O840" s="62">
        <f t="shared" si="39"/>
        <v>15</v>
      </c>
      <c r="P840" s="62">
        <f>STOCK[[#This Row],[Precio Final]]-STOCK[[#This Row],[Costo total]]</f>
        <v>1.5</v>
      </c>
      <c r="Q840" s="62">
        <f>STOCK[[#This Row],[Ganancia Unitaria]]*STOCK[[#This Row],[Salidas]]</f>
        <v>0</v>
      </c>
      <c r="R840" s="74"/>
      <c r="S840" s="74"/>
      <c r="T840" s="62"/>
      <c r="U840" s="62"/>
      <c r="V840" s="76"/>
    </row>
    <row r="841" customHeight="1" spans="1:22">
      <c r="A841" s="74" t="s">
        <v>18033</v>
      </c>
      <c r="B841" s="74" t="s">
        <v>16461</v>
      </c>
      <c r="C841" s="74" t="s">
        <v>18034</v>
      </c>
      <c r="D841" s="74" t="s">
        <v>16396</v>
      </c>
      <c r="E841" s="74"/>
      <c r="F841" s="59">
        <v>18</v>
      </c>
      <c r="G841" s="75">
        <v>2</v>
      </c>
      <c r="H841" s="75">
        <f>SUMIFS(VENTAS[Cantidad],VENTAS[Código del producto Vendido],STOCK[[#This Row],[Code]])</f>
        <v>0</v>
      </c>
      <c r="I841" s="75">
        <f>STOCK[[#This Row],[Entradas]]-STOCK[[#This Row],[Salidas]]</f>
        <v>2</v>
      </c>
      <c r="J841" s="59">
        <f>STOCK[[#This Row],[Precio Final]]*10%</f>
        <v>1.8</v>
      </c>
      <c r="K841" s="62">
        <v>12</v>
      </c>
      <c r="L841" s="62">
        <v>0</v>
      </c>
      <c r="M841" s="62">
        <f>STOCK[[#This Row],[Costo Unitario (USD)]]+STOCK[[#This Row],[Costo Envío (USD)]]+STOCK[[#This Row],[Comisión 10%]]</f>
        <v>13.8</v>
      </c>
      <c r="N841" s="62">
        <f t="shared" si="38"/>
        <v>20.7</v>
      </c>
      <c r="O841" s="62">
        <f t="shared" si="39"/>
        <v>18</v>
      </c>
      <c r="P841" s="62">
        <f>STOCK[[#This Row],[Precio Final]]-STOCK[[#This Row],[Costo total]]</f>
        <v>4.2</v>
      </c>
      <c r="Q841" s="62">
        <f>STOCK[[#This Row],[Ganancia Unitaria]]*STOCK[[#This Row],[Salidas]]</f>
        <v>0</v>
      </c>
      <c r="R841" s="74"/>
      <c r="S841" s="74"/>
      <c r="T841" s="62"/>
      <c r="U841" s="62"/>
      <c r="V841" s="76"/>
    </row>
    <row r="842" customHeight="1" spans="1:22">
      <c r="A842" s="74" t="s">
        <v>18035</v>
      </c>
      <c r="B842" s="74" t="s">
        <v>16461</v>
      </c>
      <c r="C842" s="74" t="s">
        <v>18034</v>
      </c>
      <c r="D842" s="74" t="s">
        <v>16404</v>
      </c>
      <c r="E842" s="74"/>
      <c r="F842" s="59">
        <v>18</v>
      </c>
      <c r="G842" s="75">
        <v>1</v>
      </c>
      <c r="H842" s="75">
        <f>SUMIFS(VENTAS[Cantidad],VENTAS[Código del producto Vendido],STOCK[[#This Row],[Code]])</f>
        <v>0</v>
      </c>
      <c r="I842" s="75">
        <f>STOCK[[#This Row],[Entradas]]-STOCK[[#This Row],[Salidas]]</f>
        <v>1</v>
      </c>
      <c r="J842" s="59">
        <f>STOCK[[#This Row],[Precio Final]]*10%</f>
        <v>1.8</v>
      </c>
      <c r="K842" s="62">
        <v>12</v>
      </c>
      <c r="L842" s="62">
        <v>0</v>
      </c>
      <c r="M842" s="62">
        <f>STOCK[[#This Row],[Costo Unitario (USD)]]+STOCK[[#This Row],[Costo Envío (USD)]]+STOCK[[#This Row],[Comisión 10%]]</f>
        <v>13.8</v>
      </c>
      <c r="N842" s="62">
        <f t="shared" si="38"/>
        <v>20.7</v>
      </c>
      <c r="O842" s="62">
        <f t="shared" si="39"/>
        <v>18</v>
      </c>
      <c r="P842" s="62">
        <f>STOCK[[#This Row],[Precio Final]]-STOCK[[#This Row],[Costo total]]</f>
        <v>4.2</v>
      </c>
      <c r="Q842" s="62">
        <f>STOCK[[#This Row],[Ganancia Unitaria]]*STOCK[[#This Row],[Salidas]]</f>
        <v>0</v>
      </c>
      <c r="R842" s="74"/>
      <c r="S842" s="74"/>
      <c r="T842" s="62"/>
      <c r="U842" s="62"/>
      <c r="V842" s="76"/>
    </row>
    <row r="843" customHeight="1" spans="1:22">
      <c r="A843" s="74" t="s">
        <v>18036</v>
      </c>
      <c r="B843" s="74" t="s">
        <v>16461</v>
      </c>
      <c r="C843" s="74" t="s">
        <v>18037</v>
      </c>
      <c r="D843" s="74" t="s">
        <v>16396</v>
      </c>
      <c r="E843" s="74"/>
      <c r="F843" s="59">
        <v>15</v>
      </c>
      <c r="G843" s="75">
        <v>1</v>
      </c>
      <c r="H843" s="75">
        <f>SUMIFS(VENTAS[Cantidad],VENTAS[Código del producto Vendido],STOCK[[#This Row],[Code]])</f>
        <v>0</v>
      </c>
      <c r="I843" s="75">
        <f>STOCK[[#This Row],[Entradas]]-STOCK[[#This Row],[Salidas]]</f>
        <v>1</v>
      </c>
      <c r="J843" s="59">
        <f>STOCK[[#This Row],[Precio Final]]*10%</f>
        <v>1.5</v>
      </c>
      <c r="K843" s="62">
        <v>12</v>
      </c>
      <c r="L843" s="62">
        <v>0</v>
      </c>
      <c r="M843" s="62">
        <f>STOCK[[#This Row],[Costo Unitario (USD)]]+STOCK[[#This Row],[Costo Envío (USD)]]+STOCK[[#This Row],[Comisión 10%]]</f>
        <v>13.5</v>
      </c>
      <c r="N843" s="62">
        <f t="shared" si="38"/>
        <v>20.25</v>
      </c>
      <c r="O843" s="62">
        <f t="shared" si="39"/>
        <v>15</v>
      </c>
      <c r="P843" s="62">
        <f>STOCK[[#This Row],[Precio Final]]-STOCK[[#This Row],[Costo total]]</f>
        <v>1.5</v>
      </c>
      <c r="Q843" s="62">
        <f>STOCK[[#This Row],[Ganancia Unitaria]]*STOCK[[#This Row],[Salidas]]</f>
        <v>0</v>
      </c>
      <c r="R843" s="74"/>
      <c r="S843" s="74"/>
      <c r="T843" s="62"/>
      <c r="U843" s="62"/>
      <c r="V843" s="76"/>
    </row>
    <row r="844" customHeight="1" spans="1:22">
      <c r="A844" s="74" t="s">
        <v>18038</v>
      </c>
      <c r="B844" s="74" t="s">
        <v>16461</v>
      </c>
      <c r="C844" s="74" t="s">
        <v>18039</v>
      </c>
      <c r="D844" s="74" t="s">
        <v>16404</v>
      </c>
      <c r="E844" s="74"/>
      <c r="F844" s="59">
        <v>22</v>
      </c>
      <c r="G844" s="75">
        <v>1</v>
      </c>
      <c r="H844" s="75">
        <f>SUMIFS(VENTAS[Cantidad],VENTAS[Código del producto Vendido],STOCK[[#This Row],[Code]])</f>
        <v>0</v>
      </c>
      <c r="I844" s="75">
        <f>STOCK[[#This Row],[Entradas]]-STOCK[[#This Row],[Salidas]]</f>
        <v>1</v>
      </c>
      <c r="J844" s="59">
        <f>STOCK[[#This Row],[Precio Final]]*10%</f>
        <v>2.2</v>
      </c>
      <c r="K844" s="62">
        <v>12</v>
      </c>
      <c r="L844" s="62">
        <v>0</v>
      </c>
      <c r="M844" s="62">
        <f>STOCK[[#This Row],[Costo Unitario (USD)]]+STOCK[[#This Row],[Costo Envío (USD)]]+STOCK[[#This Row],[Comisión 10%]]</f>
        <v>14.2</v>
      </c>
      <c r="N844" s="62">
        <f t="shared" si="38"/>
        <v>21.3</v>
      </c>
      <c r="O844" s="62">
        <f t="shared" si="39"/>
        <v>22</v>
      </c>
      <c r="P844" s="62">
        <f>STOCK[[#This Row],[Precio Final]]-STOCK[[#This Row],[Costo total]]</f>
        <v>7.8</v>
      </c>
      <c r="Q844" s="62">
        <f>STOCK[[#This Row],[Ganancia Unitaria]]*STOCK[[#This Row],[Salidas]]</f>
        <v>0</v>
      </c>
      <c r="R844" s="74"/>
      <c r="S844" s="74"/>
      <c r="T844" s="62"/>
      <c r="U844" s="62"/>
      <c r="V844" s="76"/>
    </row>
    <row r="845" customHeight="1" spans="1:22">
      <c r="A845" s="74" t="s">
        <v>18040</v>
      </c>
      <c r="B845" s="74" t="s">
        <v>16461</v>
      </c>
      <c r="C845" s="74" t="s">
        <v>18041</v>
      </c>
      <c r="D845" s="74" t="s">
        <v>16396</v>
      </c>
      <c r="E845" s="74"/>
      <c r="F845" s="59">
        <v>15</v>
      </c>
      <c r="G845" s="75">
        <v>1</v>
      </c>
      <c r="H845" s="75">
        <f>SUMIFS(VENTAS[Cantidad],VENTAS[Código del producto Vendido],STOCK[[#This Row],[Code]])</f>
        <v>1</v>
      </c>
      <c r="I845" s="75">
        <f>STOCK[[#This Row],[Entradas]]-STOCK[[#This Row],[Salidas]]</f>
        <v>0</v>
      </c>
      <c r="J845" s="59">
        <f>STOCK[[#This Row],[Precio Final]]*10%</f>
        <v>1.5</v>
      </c>
      <c r="K845" s="62">
        <v>12</v>
      </c>
      <c r="L845" s="62">
        <v>0</v>
      </c>
      <c r="M845" s="62">
        <f>STOCK[[#This Row],[Costo Unitario (USD)]]+STOCK[[#This Row],[Costo Envío (USD)]]+STOCK[[#This Row],[Comisión 10%]]</f>
        <v>13.5</v>
      </c>
      <c r="N845" s="62">
        <f t="shared" si="38"/>
        <v>20.25</v>
      </c>
      <c r="O845" s="62">
        <f t="shared" si="39"/>
        <v>15</v>
      </c>
      <c r="P845" s="62">
        <f>STOCK[[#This Row],[Precio Final]]-STOCK[[#This Row],[Costo total]]</f>
        <v>1.5</v>
      </c>
      <c r="Q845" s="62">
        <f>STOCK[[#This Row],[Ganancia Unitaria]]*STOCK[[#This Row],[Salidas]]</f>
        <v>1.5</v>
      </c>
      <c r="R845" s="74"/>
      <c r="S845" s="74"/>
      <c r="T845" s="62"/>
      <c r="U845" s="62"/>
      <c r="V845" s="76"/>
    </row>
    <row r="846" customHeight="1" spans="1:22">
      <c r="A846" s="74" t="s">
        <v>18042</v>
      </c>
      <c r="B846" s="74" t="s">
        <v>16461</v>
      </c>
      <c r="C846" s="74" t="s">
        <v>18043</v>
      </c>
      <c r="D846" s="74" t="s">
        <v>16396</v>
      </c>
      <c r="E846" s="74"/>
      <c r="F846" s="59">
        <v>20</v>
      </c>
      <c r="G846" s="75">
        <v>1</v>
      </c>
      <c r="H846" s="75">
        <f>SUMIFS(VENTAS[Cantidad],VENTAS[Código del producto Vendido],STOCK[[#This Row],[Code]])</f>
        <v>0</v>
      </c>
      <c r="I846" s="75">
        <f>STOCK[[#This Row],[Entradas]]-STOCK[[#This Row],[Salidas]]</f>
        <v>1</v>
      </c>
      <c r="J846" s="59">
        <f>STOCK[[#This Row],[Precio Final]]*10%</f>
        <v>2</v>
      </c>
      <c r="K846" s="62">
        <v>12</v>
      </c>
      <c r="L846" s="62">
        <v>0</v>
      </c>
      <c r="M846" s="62">
        <f>STOCK[[#This Row],[Costo Unitario (USD)]]+STOCK[[#This Row],[Costo Envío (USD)]]+STOCK[[#This Row],[Comisión 10%]]</f>
        <v>14</v>
      </c>
      <c r="N846" s="62">
        <f t="shared" si="38"/>
        <v>21</v>
      </c>
      <c r="O846" s="62">
        <f t="shared" si="39"/>
        <v>20</v>
      </c>
      <c r="P846" s="62">
        <f>STOCK[[#This Row],[Precio Final]]-STOCK[[#This Row],[Costo total]]</f>
        <v>6</v>
      </c>
      <c r="Q846" s="62">
        <f>STOCK[[#This Row],[Ganancia Unitaria]]*STOCK[[#This Row],[Salidas]]</f>
        <v>0</v>
      </c>
      <c r="R846" s="74"/>
      <c r="S846" s="74"/>
      <c r="T846" s="62"/>
      <c r="U846" s="62"/>
      <c r="V846" s="76"/>
    </row>
    <row r="847" customHeight="1" spans="1:22">
      <c r="A847" s="74" t="s">
        <v>18044</v>
      </c>
      <c r="B847" s="74" t="s">
        <v>16461</v>
      </c>
      <c r="C847" s="74" t="s">
        <v>18039</v>
      </c>
      <c r="D847" s="74" t="s">
        <v>16396</v>
      </c>
      <c r="E847" s="74"/>
      <c r="F847" s="59">
        <v>22</v>
      </c>
      <c r="G847" s="75">
        <v>2</v>
      </c>
      <c r="H847" s="75">
        <f>SUMIFS(VENTAS[Cantidad],VENTAS[Código del producto Vendido],STOCK[[#This Row],[Code]])</f>
        <v>0</v>
      </c>
      <c r="I847" s="75">
        <f>STOCK[[#This Row],[Entradas]]-STOCK[[#This Row],[Salidas]]</f>
        <v>2</v>
      </c>
      <c r="J847" s="59">
        <f>STOCK[[#This Row],[Precio Final]]*10%</f>
        <v>2.2</v>
      </c>
      <c r="K847" s="62">
        <v>12</v>
      </c>
      <c r="L847" s="62">
        <v>0</v>
      </c>
      <c r="M847" s="62">
        <f>STOCK[[#This Row],[Costo Unitario (USD)]]+STOCK[[#This Row],[Costo Envío (USD)]]+STOCK[[#This Row],[Comisión 10%]]</f>
        <v>14.2</v>
      </c>
      <c r="N847" s="62">
        <f t="shared" si="38"/>
        <v>21.3</v>
      </c>
      <c r="O847" s="62">
        <f t="shared" si="39"/>
        <v>22</v>
      </c>
      <c r="P847" s="62">
        <f>STOCK[[#This Row],[Precio Final]]-STOCK[[#This Row],[Costo total]]</f>
        <v>7.8</v>
      </c>
      <c r="Q847" s="62">
        <f>STOCK[[#This Row],[Ganancia Unitaria]]*STOCK[[#This Row],[Salidas]]</f>
        <v>0</v>
      </c>
      <c r="R847" s="74"/>
      <c r="S847" s="74"/>
      <c r="T847" s="62"/>
      <c r="U847" s="62"/>
      <c r="V847" s="76"/>
    </row>
    <row r="848" customHeight="1" spans="1:22">
      <c r="A848" s="74" t="s">
        <v>18045</v>
      </c>
      <c r="B848" s="74" t="s">
        <v>16934</v>
      </c>
      <c r="C848" s="74" t="s">
        <v>18046</v>
      </c>
      <c r="D848" s="74" t="s">
        <v>16583</v>
      </c>
      <c r="E848" s="74"/>
      <c r="F848" s="59">
        <v>20</v>
      </c>
      <c r="G848" s="75">
        <v>1</v>
      </c>
      <c r="H848" s="75">
        <f>SUMIFS(VENTAS[Cantidad],VENTAS[Código del producto Vendido],STOCK[[#This Row],[Code]])</f>
        <v>0</v>
      </c>
      <c r="I848" s="75">
        <f>STOCK[[#This Row],[Entradas]]-STOCK[[#This Row],[Salidas]]</f>
        <v>1</v>
      </c>
      <c r="J848" s="59">
        <f>STOCK[[#This Row],[Precio Final]]*10%</f>
        <v>2</v>
      </c>
      <c r="K848" s="62">
        <v>12</v>
      </c>
      <c r="L848" s="62">
        <v>0</v>
      </c>
      <c r="M848" s="62">
        <f>STOCK[[#This Row],[Costo Unitario (USD)]]+STOCK[[#This Row],[Costo Envío (USD)]]+STOCK[[#This Row],[Comisión 10%]]</f>
        <v>14</v>
      </c>
      <c r="N848" s="62">
        <f t="shared" si="38"/>
        <v>21</v>
      </c>
      <c r="O848" s="62">
        <f t="shared" si="39"/>
        <v>20</v>
      </c>
      <c r="P848" s="62">
        <f>STOCK[[#This Row],[Precio Final]]-STOCK[[#This Row],[Costo total]]</f>
        <v>6</v>
      </c>
      <c r="Q848" s="62">
        <f>STOCK[[#This Row],[Ganancia Unitaria]]*STOCK[[#This Row],[Salidas]]</f>
        <v>0</v>
      </c>
      <c r="R848" s="74"/>
      <c r="S848" s="74"/>
      <c r="T848" s="62"/>
      <c r="U848" s="62"/>
      <c r="V848" s="76"/>
    </row>
    <row r="849" customHeight="1" spans="1:22">
      <c r="A849" s="74" t="s">
        <v>18047</v>
      </c>
      <c r="B849" s="74" t="s">
        <v>16461</v>
      </c>
      <c r="C849" s="74" t="s">
        <v>18048</v>
      </c>
      <c r="D849" s="74" t="s">
        <v>16396</v>
      </c>
      <c r="E849" s="74"/>
      <c r="F849" s="59">
        <v>18</v>
      </c>
      <c r="G849" s="75">
        <v>3</v>
      </c>
      <c r="H849" s="75">
        <f>SUMIFS(VENTAS[Cantidad],VENTAS[Código del producto Vendido],STOCK[[#This Row],[Code]])</f>
        <v>0</v>
      </c>
      <c r="I849" s="75">
        <f>STOCK[[#This Row],[Entradas]]-STOCK[[#This Row],[Salidas]]</f>
        <v>3</v>
      </c>
      <c r="J849" s="59">
        <f>STOCK[[#This Row],[Precio Final]]*10%</f>
        <v>1.8</v>
      </c>
      <c r="K849" s="62">
        <v>12</v>
      </c>
      <c r="L849" s="62">
        <v>0</v>
      </c>
      <c r="M849" s="62">
        <f>STOCK[[#This Row],[Costo Unitario (USD)]]+STOCK[[#This Row],[Costo Envío (USD)]]+STOCK[[#This Row],[Comisión 10%]]</f>
        <v>13.8</v>
      </c>
      <c r="N849" s="62">
        <f t="shared" si="38"/>
        <v>20.7</v>
      </c>
      <c r="O849" s="62">
        <f t="shared" si="39"/>
        <v>18</v>
      </c>
      <c r="P849" s="62">
        <f>STOCK[[#This Row],[Precio Final]]-STOCK[[#This Row],[Costo total]]</f>
        <v>4.2</v>
      </c>
      <c r="Q849" s="62">
        <f>STOCK[[#This Row],[Ganancia Unitaria]]*STOCK[[#This Row],[Salidas]]</f>
        <v>0</v>
      </c>
      <c r="R849" s="74"/>
      <c r="S849" s="74"/>
      <c r="T849" s="62"/>
      <c r="U849" s="62"/>
      <c r="V849" s="76"/>
    </row>
    <row r="850" customHeight="1" spans="1:22">
      <c r="A850" s="74" t="s">
        <v>18049</v>
      </c>
      <c r="B850" s="74" t="s">
        <v>16461</v>
      </c>
      <c r="C850" s="74" t="s">
        <v>18050</v>
      </c>
      <c r="D850" s="74" t="s">
        <v>16475</v>
      </c>
      <c r="E850" s="74"/>
      <c r="F850" s="59">
        <v>25</v>
      </c>
      <c r="G850" s="75">
        <v>1</v>
      </c>
      <c r="H850" s="75">
        <f>SUMIFS(VENTAS[Cantidad],VENTAS[Código del producto Vendido],STOCK[[#This Row],[Code]])</f>
        <v>0</v>
      </c>
      <c r="I850" s="75">
        <f>STOCK[[#This Row],[Entradas]]-STOCK[[#This Row],[Salidas]]</f>
        <v>1</v>
      </c>
      <c r="J850" s="59">
        <f>STOCK[[#This Row],[Precio Final]]*10%</f>
        <v>2.5</v>
      </c>
      <c r="K850" s="62">
        <v>12</v>
      </c>
      <c r="L850" s="62">
        <v>0</v>
      </c>
      <c r="M850" s="62">
        <f>STOCK[[#This Row],[Costo Unitario (USD)]]+STOCK[[#This Row],[Costo Envío (USD)]]+STOCK[[#This Row],[Comisión 10%]]</f>
        <v>14.5</v>
      </c>
      <c r="N850" s="62">
        <f t="shared" si="38"/>
        <v>21.75</v>
      </c>
      <c r="O850" s="62">
        <f t="shared" si="39"/>
        <v>25</v>
      </c>
      <c r="P850" s="62">
        <f>STOCK[[#This Row],[Precio Final]]-STOCK[[#This Row],[Costo total]]</f>
        <v>10.5</v>
      </c>
      <c r="Q850" s="62">
        <f>STOCK[[#This Row],[Ganancia Unitaria]]*STOCK[[#This Row],[Salidas]]</f>
        <v>0</v>
      </c>
      <c r="R850" s="74"/>
      <c r="S850" s="74"/>
      <c r="T850" s="62"/>
      <c r="U850" s="62"/>
      <c r="V850" s="76"/>
    </row>
    <row r="851" customHeight="1" spans="1:22">
      <c r="A851" s="74" t="s">
        <v>18051</v>
      </c>
      <c r="B851" s="74" t="s">
        <v>16461</v>
      </c>
      <c r="C851" s="74" t="s">
        <v>18052</v>
      </c>
      <c r="D851" s="74" t="s">
        <v>16404</v>
      </c>
      <c r="E851" s="74"/>
      <c r="F851" s="59">
        <v>18</v>
      </c>
      <c r="G851" s="75">
        <v>3</v>
      </c>
      <c r="H851" s="75">
        <f>SUMIFS(VENTAS[Cantidad],VENTAS[Código del producto Vendido],STOCK[[#This Row],[Code]])</f>
        <v>3</v>
      </c>
      <c r="I851" s="75">
        <f>STOCK[[#This Row],[Entradas]]-STOCK[[#This Row],[Salidas]]</f>
        <v>0</v>
      </c>
      <c r="J851" s="59">
        <f>STOCK[[#This Row],[Precio Final]]*10%</f>
        <v>1.8</v>
      </c>
      <c r="K851" s="62">
        <v>12</v>
      </c>
      <c r="L851" s="62">
        <v>0</v>
      </c>
      <c r="M851" s="62">
        <f>STOCK[[#This Row],[Costo Unitario (USD)]]+STOCK[[#This Row],[Costo Envío (USD)]]+STOCK[[#This Row],[Comisión 10%]]</f>
        <v>13.8</v>
      </c>
      <c r="N851" s="62">
        <f t="shared" si="38"/>
        <v>20.7</v>
      </c>
      <c r="O851" s="62">
        <f t="shared" si="39"/>
        <v>18</v>
      </c>
      <c r="P851" s="62">
        <f>STOCK[[#This Row],[Precio Final]]-STOCK[[#This Row],[Costo total]]</f>
        <v>4.2</v>
      </c>
      <c r="Q851" s="62">
        <f>STOCK[[#This Row],[Ganancia Unitaria]]*STOCK[[#This Row],[Salidas]]</f>
        <v>12.6</v>
      </c>
      <c r="R851" s="74"/>
      <c r="S851" s="74"/>
      <c r="T851" s="62"/>
      <c r="U851" s="62"/>
      <c r="V851" s="76"/>
    </row>
    <row r="852" customHeight="1" spans="1:22">
      <c r="A852" s="74" t="s">
        <v>18053</v>
      </c>
      <c r="B852" s="74" t="s">
        <v>16461</v>
      </c>
      <c r="C852" s="74" t="s">
        <v>18054</v>
      </c>
      <c r="D852" s="74" t="s">
        <v>16475</v>
      </c>
      <c r="E852" s="74"/>
      <c r="F852" s="59">
        <v>18</v>
      </c>
      <c r="G852" s="75">
        <v>1</v>
      </c>
      <c r="H852" s="75">
        <f>SUMIFS(VENTAS[Cantidad],VENTAS[Código del producto Vendido],STOCK[[#This Row],[Code]])</f>
        <v>1</v>
      </c>
      <c r="I852" s="75">
        <f>STOCK[[#This Row],[Entradas]]-STOCK[[#This Row],[Salidas]]</f>
        <v>0</v>
      </c>
      <c r="J852" s="59">
        <f>STOCK[[#This Row],[Precio Final]]*10%</f>
        <v>1.8</v>
      </c>
      <c r="K852" s="62">
        <v>12</v>
      </c>
      <c r="L852" s="62">
        <v>0</v>
      </c>
      <c r="M852" s="62">
        <f>STOCK[[#This Row],[Costo Unitario (USD)]]+STOCK[[#This Row],[Costo Envío (USD)]]+STOCK[[#This Row],[Comisión 10%]]</f>
        <v>13.8</v>
      </c>
      <c r="N852" s="62">
        <f t="shared" si="38"/>
        <v>20.7</v>
      </c>
      <c r="O852" s="62">
        <f t="shared" si="39"/>
        <v>18</v>
      </c>
      <c r="P852" s="62">
        <f>STOCK[[#This Row],[Precio Final]]-STOCK[[#This Row],[Costo total]]</f>
        <v>4.2</v>
      </c>
      <c r="Q852" s="62">
        <f>STOCK[[#This Row],[Ganancia Unitaria]]*STOCK[[#This Row],[Salidas]]</f>
        <v>4.2</v>
      </c>
      <c r="R852" s="74"/>
      <c r="S852" s="74"/>
      <c r="T852" s="62"/>
      <c r="U852" s="62"/>
      <c r="V852" s="76"/>
    </row>
    <row r="853" customHeight="1" spans="1:22">
      <c r="A853" s="74" t="s">
        <v>18055</v>
      </c>
      <c r="B853" s="74" t="s">
        <v>16461</v>
      </c>
      <c r="C853" s="74" t="s">
        <v>18056</v>
      </c>
      <c r="D853" s="74" t="s">
        <v>16404</v>
      </c>
      <c r="E853" s="74"/>
      <c r="F853" s="59">
        <v>18</v>
      </c>
      <c r="G853" s="75">
        <v>2</v>
      </c>
      <c r="H853" s="75">
        <f>SUMIFS(VENTAS[Cantidad],VENTAS[Código del producto Vendido],STOCK[[#This Row],[Code]])</f>
        <v>1</v>
      </c>
      <c r="I853" s="75">
        <f>STOCK[[#This Row],[Entradas]]-STOCK[[#This Row],[Salidas]]</f>
        <v>1</v>
      </c>
      <c r="J853" s="59">
        <f>STOCK[[#This Row],[Precio Final]]*10%</f>
        <v>1.8</v>
      </c>
      <c r="K853" s="62">
        <v>12</v>
      </c>
      <c r="L853" s="62">
        <v>0</v>
      </c>
      <c r="M853" s="62">
        <f>STOCK[[#This Row],[Costo Unitario (USD)]]+STOCK[[#This Row],[Costo Envío (USD)]]+STOCK[[#This Row],[Comisión 10%]]</f>
        <v>13.8</v>
      </c>
      <c r="N853" s="62">
        <f t="shared" si="38"/>
        <v>20.7</v>
      </c>
      <c r="O853" s="62">
        <f t="shared" si="39"/>
        <v>18</v>
      </c>
      <c r="P853" s="62">
        <f>STOCK[[#This Row],[Precio Final]]-STOCK[[#This Row],[Costo total]]</f>
        <v>4.2</v>
      </c>
      <c r="Q853" s="62">
        <f>STOCK[[#This Row],[Ganancia Unitaria]]*STOCK[[#This Row],[Salidas]]</f>
        <v>4.2</v>
      </c>
      <c r="R853" s="74"/>
      <c r="S853" s="74"/>
      <c r="T853" s="62"/>
      <c r="U853" s="62"/>
      <c r="V853" s="76"/>
    </row>
    <row r="854" customHeight="1" spans="1:22">
      <c r="A854" s="74" t="s">
        <v>18057</v>
      </c>
      <c r="B854" s="74" t="s">
        <v>16461</v>
      </c>
      <c r="C854" s="74" t="s">
        <v>18058</v>
      </c>
      <c r="D854" s="74" t="s">
        <v>16404</v>
      </c>
      <c r="E854" s="74"/>
      <c r="F854" s="59">
        <v>20</v>
      </c>
      <c r="G854" s="75">
        <v>1</v>
      </c>
      <c r="H854" s="75">
        <f>SUMIFS(VENTAS[Cantidad],VENTAS[Código del producto Vendido],STOCK[[#This Row],[Code]])</f>
        <v>0</v>
      </c>
      <c r="I854" s="75">
        <f>STOCK[[#This Row],[Entradas]]-STOCK[[#This Row],[Salidas]]</f>
        <v>1</v>
      </c>
      <c r="J854" s="59">
        <f>STOCK[[#This Row],[Precio Final]]*10%</f>
        <v>2</v>
      </c>
      <c r="K854" s="62">
        <v>12</v>
      </c>
      <c r="L854" s="62">
        <v>0</v>
      </c>
      <c r="M854" s="62">
        <f>STOCK[[#This Row],[Costo Unitario (USD)]]+STOCK[[#This Row],[Costo Envío (USD)]]+STOCK[[#This Row],[Comisión 10%]]</f>
        <v>14</v>
      </c>
      <c r="N854" s="62">
        <f t="shared" si="38"/>
        <v>21</v>
      </c>
      <c r="O854" s="62">
        <f t="shared" si="39"/>
        <v>20</v>
      </c>
      <c r="P854" s="62">
        <f>STOCK[[#This Row],[Precio Final]]-STOCK[[#This Row],[Costo total]]</f>
        <v>6</v>
      </c>
      <c r="Q854" s="62">
        <f>STOCK[[#This Row],[Ganancia Unitaria]]*STOCK[[#This Row],[Salidas]]</f>
        <v>0</v>
      </c>
      <c r="R854" s="74"/>
      <c r="S854" s="74"/>
      <c r="T854" s="62"/>
      <c r="U854" s="62"/>
      <c r="V854" s="76"/>
    </row>
    <row r="855" customHeight="1" spans="1:22">
      <c r="A855" s="74" t="s">
        <v>18059</v>
      </c>
      <c r="B855" s="74" t="s">
        <v>16934</v>
      </c>
      <c r="C855" s="74" t="s">
        <v>18060</v>
      </c>
      <c r="D855" s="74" t="s">
        <v>16583</v>
      </c>
      <c r="E855" s="74"/>
      <c r="F855" s="59">
        <v>18</v>
      </c>
      <c r="G855" s="75">
        <v>1</v>
      </c>
      <c r="H855" s="75">
        <f>SUMIFS(VENTAS[Cantidad],VENTAS[Código del producto Vendido],STOCK[[#This Row],[Code]])</f>
        <v>1</v>
      </c>
      <c r="I855" s="75">
        <f>STOCK[[#This Row],[Entradas]]-STOCK[[#This Row],[Salidas]]</f>
        <v>0</v>
      </c>
      <c r="J855" s="59">
        <f>STOCK[[#This Row],[Precio Final]]*10%</f>
        <v>1.8</v>
      </c>
      <c r="K855" s="62">
        <v>12</v>
      </c>
      <c r="L855" s="62">
        <v>0</v>
      </c>
      <c r="M855" s="62">
        <f>STOCK[[#This Row],[Costo Unitario (USD)]]+STOCK[[#This Row],[Costo Envío (USD)]]+STOCK[[#This Row],[Comisión 10%]]</f>
        <v>13.8</v>
      </c>
      <c r="N855" s="62">
        <f t="shared" si="38"/>
        <v>20.7</v>
      </c>
      <c r="O855" s="62">
        <f t="shared" si="39"/>
        <v>18</v>
      </c>
      <c r="P855" s="62">
        <f>STOCK[[#This Row],[Precio Final]]-STOCK[[#This Row],[Costo total]]</f>
        <v>4.2</v>
      </c>
      <c r="Q855" s="62">
        <f>STOCK[[#This Row],[Ganancia Unitaria]]*STOCK[[#This Row],[Salidas]]</f>
        <v>4.2</v>
      </c>
      <c r="R855" s="74"/>
      <c r="S855" s="74"/>
      <c r="T855" s="62"/>
      <c r="U855" s="62"/>
      <c r="V855" s="76"/>
    </row>
    <row r="856" customHeight="1" spans="1:22">
      <c r="A856" s="74" t="s">
        <v>18061</v>
      </c>
      <c r="B856" s="74" t="s">
        <v>16461</v>
      </c>
      <c r="C856" s="74" t="s">
        <v>18062</v>
      </c>
      <c r="D856" s="74" t="s">
        <v>16404</v>
      </c>
      <c r="E856" s="74"/>
      <c r="F856" s="59">
        <v>25</v>
      </c>
      <c r="G856" s="75">
        <v>1</v>
      </c>
      <c r="H856" s="75">
        <f>SUMIFS(VENTAS[Cantidad],VENTAS[Código del producto Vendido],STOCK[[#This Row],[Code]])</f>
        <v>1</v>
      </c>
      <c r="I856" s="75">
        <f>STOCK[[#This Row],[Entradas]]-STOCK[[#This Row],[Salidas]]</f>
        <v>0</v>
      </c>
      <c r="J856" s="59">
        <f>STOCK[[#This Row],[Precio Final]]*10%</f>
        <v>2.5</v>
      </c>
      <c r="K856" s="62">
        <v>12</v>
      </c>
      <c r="L856" s="62">
        <v>0</v>
      </c>
      <c r="M856" s="62">
        <f>STOCK[[#This Row],[Costo Unitario (USD)]]+STOCK[[#This Row],[Costo Envío (USD)]]+STOCK[[#This Row],[Comisión 10%]]</f>
        <v>14.5</v>
      </c>
      <c r="N856" s="62">
        <f t="shared" si="38"/>
        <v>21.75</v>
      </c>
      <c r="O856" s="62">
        <f t="shared" si="39"/>
        <v>25</v>
      </c>
      <c r="P856" s="62">
        <f>STOCK[[#This Row],[Precio Final]]-STOCK[[#This Row],[Costo total]]</f>
        <v>10.5</v>
      </c>
      <c r="Q856" s="62">
        <f>STOCK[[#This Row],[Ganancia Unitaria]]*STOCK[[#This Row],[Salidas]]</f>
        <v>10.5</v>
      </c>
      <c r="R856" s="74"/>
      <c r="S856" s="74"/>
      <c r="T856" s="62"/>
      <c r="U856" s="62"/>
      <c r="V856" s="76"/>
    </row>
    <row r="857" customHeight="1" spans="1:22">
      <c r="A857" s="74" t="s">
        <v>18063</v>
      </c>
      <c r="B857" s="74" t="s">
        <v>16461</v>
      </c>
      <c r="C857" s="74" t="s">
        <v>18064</v>
      </c>
      <c r="D857" s="74" t="s">
        <v>16408</v>
      </c>
      <c r="E857" s="74"/>
      <c r="F857" s="59">
        <v>25</v>
      </c>
      <c r="G857" s="75">
        <v>1</v>
      </c>
      <c r="H857" s="75">
        <f>SUMIFS(VENTAS[Cantidad],VENTAS[Código del producto Vendido],STOCK[[#This Row],[Code]])</f>
        <v>1</v>
      </c>
      <c r="I857" s="75">
        <f>STOCK[[#This Row],[Entradas]]-STOCK[[#This Row],[Salidas]]</f>
        <v>0</v>
      </c>
      <c r="J857" s="59">
        <f>STOCK[[#This Row],[Precio Final]]*10%</f>
        <v>2.5</v>
      </c>
      <c r="K857" s="62">
        <v>12</v>
      </c>
      <c r="L857" s="62">
        <v>0</v>
      </c>
      <c r="M857" s="62">
        <f>STOCK[[#This Row],[Costo Unitario (USD)]]+STOCK[[#This Row],[Costo Envío (USD)]]+STOCK[[#This Row],[Comisión 10%]]</f>
        <v>14.5</v>
      </c>
      <c r="N857" s="62">
        <f t="shared" si="38"/>
        <v>21.75</v>
      </c>
      <c r="O857" s="62">
        <f t="shared" si="39"/>
        <v>25</v>
      </c>
      <c r="P857" s="62">
        <f>STOCK[[#This Row],[Precio Final]]-STOCK[[#This Row],[Costo total]]</f>
        <v>10.5</v>
      </c>
      <c r="Q857" s="62">
        <f>STOCK[[#This Row],[Ganancia Unitaria]]*STOCK[[#This Row],[Salidas]]</f>
        <v>10.5</v>
      </c>
      <c r="R857" s="74"/>
      <c r="S857" s="74"/>
      <c r="T857" s="62"/>
      <c r="U857" s="62"/>
      <c r="V857" s="76"/>
    </row>
    <row r="858" customHeight="1" spans="1:22">
      <c r="A858" s="74" t="s">
        <v>18065</v>
      </c>
      <c r="B858" s="74" t="s">
        <v>16461</v>
      </c>
      <c r="C858" s="74" t="s">
        <v>18050</v>
      </c>
      <c r="D858" s="74" t="s">
        <v>16408</v>
      </c>
      <c r="E858" s="74"/>
      <c r="F858" s="59">
        <v>25</v>
      </c>
      <c r="G858" s="75">
        <v>1</v>
      </c>
      <c r="H858" s="75">
        <f>SUMIFS(VENTAS[Cantidad],VENTAS[Código del producto Vendido],STOCK[[#This Row],[Code]])</f>
        <v>0</v>
      </c>
      <c r="I858" s="75">
        <f>STOCK[[#This Row],[Entradas]]-STOCK[[#This Row],[Salidas]]</f>
        <v>1</v>
      </c>
      <c r="J858" s="59">
        <f>STOCK[[#This Row],[Precio Final]]*10%</f>
        <v>2.5</v>
      </c>
      <c r="K858" s="62">
        <v>12</v>
      </c>
      <c r="L858" s="62">
        <v>0</v>
      </c>
      <c r="M858" s="62">
        <f>STOCK[[#This Row],[Costo Unitario (USD)]]+STOCK[[#This Row],[Costo Envío (USD)]]+STOCK[[#This Row],[Comisión 10%]]</f>
        <v>14.5</v>
      </c>
      <c r="N858" s="62">
        <f t="shared" si="38"/>
        <v>21.75</v>
      </c>
      <c r="O858" s="62">
        <f t="shared" ref="O858:O884" si="40">F858</f>
        <v>25</v>
      </c>
      <c r="P858" s="62">
        <f>STOCK[[#This Row],[Precio Final]]-STOCK[[#This Row],[Costo total]]</f>
        <v>10.5</v>
      </c>
      <c r="Q858" s="62">
        <f>STOCK[[#This Row],[Ganancia Unitaria]]*STOCK[[#This Row],[Salidas]]</f>
        <v>0</v>
      </c>
      <c r="R858" s="74"/>
      <c r="S858" s="74"/>
      <c r="T858" s="62"/>
      <c r="U858" s="62"/>
      <c r="V858" s="76"/>
    </row>
    <row r="859" customHeight="1" spans="1:22">
      <c r="A859" s="74" t="s">
        <v>18066</v>
      </c>
      <c r="B859" s="74" t="s">
        <v>16541</v>
      </c>
      <c r="C859" s="74" t="s">
        <v>18067</v>
      </c>
      <c r="D859" s="74" t="s">
        <v>16475</v>
      </c>
      <c r="E859" s="74"/>
      <c r="F859" s="59">
        <v>30</v>
      </c>
      <c r="G859" s="75">
        <v>1</v>
      </c>
      <c r="H859" s="75">
        <f>SUMIFS(VENTAS[Cantidad],VENTAS[Código del producto Vendido],STOCK[[#This Row],[Code]])</f>
        <v>0</v>
      </c>
      <c r="I859" s="75">
        <f>STOCK[[#This Row],[Entradas]]-STOCK[[#This Row],[Salidas]]</f>
        <v>1</v>
      </c>
      <c r="J859" s="59">
        <f>STOCK[[#This Row],[Precio Final]]*10%</f>
        <v>3</v>
      </c>
      <c r="K859" s="62">
        <v>12</v>
      </c>
      <c r="L859" s="62">
        <v>0</v>
      </c>
      <c r="M859" s="62">
        <f>STOCK[[#This Row],[Costo Unitario (USD)]]+STOCK[[#This Row],[Costo Envío (USD)]]+STOCK[[#This Row],[Comisión 10%]]</f>
        <v>15</v>
      </c>
      <c r="N859" s="62">
        <f t="shared" si="38"/>
        <v>22.5</v>
      </c>
      <c r="O859" s="62">
        <f t="shared" si="40"/>
        <v>30</v>
      </c>
      <c r="P859" s="62">
        <f>STOCK[[#This Row],[Precio Final]]-STOCK[[#This Row],[Costo total]]</f>
        <v>15</v>
      </c>
      <c r="Q859" s="62">
        <f>STOCK[[#This Row],[Ganancia Unitaria]]*STOCK[[#This Row],[Salidas]]</f>
        <v>0</v>
      </c>
      <c r="R859" s="74"/>
      <c r="S859" s="74"/>
      <c r="T859" s="62"/>
      <c r="U859" s="62"/>
      <c r="V859" s="76"/>
    </row>
    <row r="860" customHeight="1" spans="1:22">
      <c r="A860" s="74" t="s">
        <v>18068</v>
      </c>
      <c r="B860" s="74" t="s">
        <v>16687</v>
      </c>
      <c r="C860" s="74" t="s">
        <v>18069</v>
      </c>
      <c r="D860" s="74" t="s">
        <v>16583</v>
      </c>
      <c r="E860" s="74"/>
      <c r="F860" s="59">
        <v>30</v>
      </c>
      <c r="G860" s="75">
        <v>1</v>
      </c>
      <c r="H860" s="75">
        <f>SUMIFS(VENTAS[Cantidad],VENTAS[Código del producto Vendido],STOCK[[#This Row],[Code]])</f>
        <v>1</v>
      </c>
      <c r="I860" s="75">
        <f>STOCK[[#This Row],[Entradas]]-STOCK[[#This Row],[Salidas]]</f>
        <v>0</v>
      </c>
      <c r="J860" s="59">
        <f>STOCK[[#This Row],[Precio Final]]*10%</f>
        <v>3</v>
      </c>
      <c r="K860" s="62">
        <v>12</v>
      </c>
      <c r="L860" s="62">
        <v>0</v>
      </c>
      <c r="M860" s="62">
        <f>STOCK[[#This Row],[Costo Unitario (USD)]]+STOCK[[#This Row],[Costo Envío (USD)]]+STOCK[[#This Row],[Comisión 10%]]</f>
        <v>15</v>
      </c>
      <c r="N860" s="62">
        <f t="shared" si="38"/>
        <v>22.5</v>
      </c>
      <c r="O860" s="62">
        <f t="shared" si="40"/>
        <v>30</v>
      </c>
      <c r="P860" s="62">
        <f>STOCK[[#This Row],[Precio Final]]-STOCK[[#This Row],[Costo total]]</f>
        <v>15</v>
      </c>
      <c r="Q860" s="62">
        <f>STOCK[[#This Row],[Ganancia Unitaria]]*STOCK[[#This Row],[Salidas]]</f>
        <v>15</v>
      </c>
      <c r="R860" s="74"/>
      <c r="S860" s="74"/>
      <c r="T860" s="62"/>
      <c r="U860" s="62"/>
      <c r="V860" s="76"/>
    </row>
    <row r="861" customHeight="1" spans="1:22">
      <c r="A861" s="74" t="s">
        <v>18070</v>
      </c>
      <c r="B861" s="74" t="s">
        <v>16541</v>
      </c>
      <c r="C861" s="74" t="s">
        <v>18069</v>
      </c>
      <c r="D861" s="74" t="s">
        <v>16404</v>
      </c>
      <c r="E861" s="74"/>
      <c r="F861" s="59">
        <v>30</v>
      </c>
      <c r="G861" s="75">
        <v>1</v>
      </c>
      <c r="H861" s="75">
        <f>SUMIFS(VENTAS[Cantidad],VENTAS[Código del producto Vendido],STOCK[[#This Row],[Code]])</f>
        <v>0</v>
      </c>
      <c r="I861" s="75">
        <f>STOCK[[#This Row],[Entradas]]-STOCK[[#This Row],[Salidas]]</f>
        <v>1</v>
      </c>
      <c r="J861" s="59">
        <f>STOCK[[#This Row],[Precio Final]]*10%</f>
        <v>3</v>
      </c>
      <c r="K861" s="62">
        <v>12</v>
      </c>
      <c r="L861" s="62">
        <v>0</v>
      </c>
      <c r="M861" s="62">
        <f>STOCK[[#This Row],[Costo Unitario (USD)]]+STOCK[[#This Row],[Costo Envío (USD)]]+STOCK[[#This Row],[Comisión 10%]]</f>
        <v>15</v>
      </c>
      <c r="N861" s="62">
        <f t="shared" si="38"/>
        <v>22.5</v>
      </c>
      <c r="O861" s="62">
        <f t="shared" si="40"/>
        <v>30</v>
      </c>
      <c r="P861" s="62">
        <f>STOCK[[#This Row],[Precio Final]]-STOCK[[#This Row],[Costo total]]</f>
        <v>15</v>
      </c>
      <c r="Q861" s="62">
        <f>STOCK[[#This Row],[Ganancia Unitaria]]*STOCK[[#This Row],[Salidas]]</f>
        <v>0</v>
      </c>
      <c r="R861" s="74"/>
      <c r="S861" s="74"/>
      <c r="T861" s="62"/>
      <c r="U861" s="62"/>
      <c r="V861" s="76"/>
    </row>
    <row r="862" customHeight="1" spans="1:22">
      <c r="A862" s="74" t="s">
        <v>18071</v>
      </c>
      <c r="B862" s="74" t="s">
        <v>16461</v>
      </c>
      <c r="C862" s="74" t="s">
        <v>18058</v>
      </c>
      <c r="D862" s="74" t="s">
        <v>16396</v>
      </c>
      <c r="E862" s="74"/>
      <c r="F862" s="59">
        <v>20</v>
      </c>
      <c r="G862" s="75">
        <v>1</v>
      </c>
      <c r="H862" s="75">
        <f>SUMIFS(VENTAS[Cantidad],VENTAS[Código del producto Vendido],STOCK[[#This Row],[Code]])</f>
        <v>0</v>
      </c>
      <c r="I862" s="75">
        <f>STOCK[[#This Row],[Entradas]]-STOCK[[#This Row],[Salidas]]</f>
        <v>1</v>
      </c>
      <c r="J862" s="59">
        <f>STOCK[[#This Row],[Precio Final]]*10%</f>
        <v>2</v>
      </c>
      <c r="K862" s="62">
        <v>12</v>
      </c>
      <c r="L862" s="62">
        <v>0</v>
      </c>
      <c r="M862" s="62">
        <f>STOCK[[#This Row],[Costo Unitario (USD)]]+STOCK[[#This Row],[Costo Envío (USD)]]+STOCK[[#This Row],[Comisión 10%]]</f>
        <v>14</v>
      </c>
      <c r="N862" s="62">
        <f t="shared" si="38"/>
        <v>21</v>
      </c>
      <c r="O862" s="62">
        <f t="shared" si="40"/>
        <v>20</v>
      </c>
      <c r="P862" s="62">
        <f>STOCK[[#This Row],[Precio Final]]-STOCK[[#This Row],[Costo total]]</f>
        <v>6</v>
      </c>
      <c r="Q862" s="62">
        <f>STOCK[[#This Row],[Ganancia Unitaria]]*STOCK[[#This Row],[Salidas]]</f>
        <v>0</v>
      </c>
      <c r="R862" s="74"/>
      <c r="S862" s="74"/>
      <c r="T862" s="62"/>
      <c r="U862" s="62"/>
      <c r="V862" s="76"/>
    </row>
    <row r="863" customHeight="1" spans="1:22">
      <c r="A863" s="74" t="s">
        <v>18072</v>
      </c>
      <c r="B863" s="74" t="s">
        <v>16612</v>
      </c>
      <c r="C863" s="74" t="s">
        <v>18073</v>
      </c>
      <c r="D863" s="74" t="s">
        <v>17793</v>
      </c>
      <c r="E863" s="74"/>
      <c r="F863" s="59">
        <v>45</v>
      </c>
      <c r="G863" s="75">
        <v>2</v>
      </c>
      <c r="H863" s="75">
        <f>SUMIFS(VENTAS[Cantidad],VENTAS[Código del producto Vendido],STOCK[[#This Row],[Code]])</f>
        <v>2</v>
      </c>
      <c r="I863" s="75">
        <f>STOCK[[#This Row],[Entradas]]-STOCK[[#This Row],[Salidas]]</f>
        <v>0</v>
      </c>
      <c r="J863" s="59">
        <f>STOCK[[#This Row],[Precio Final]]*10%</f>
        <v>4.5</v>
      </c>
      <c r="K863" s="62">
        <v>15</v>
      </c>
      <c r="L863" s="62">
        <v>15</v>
      </c>
      <c r="M863" s="62">
        <f>STOCK[[#This Row],[Costo Unitario (USD)]]+STOCK[[#This Row],[Costo Envío (USD)]]+STOCK[[#This Row],[Comisión 10%]]</f>
        <v>34.5</v>
      </c>
      <c r="N863" s="62">
        <f t="shared" si="38"/>
        <v>51.75</v>
      </c>
      <c r="O863" s="62">
        <f t="shared" si="40"/>
        <v>45</v>
      </c>
      <c r="P863" s="62">
        <f>STOCK[[#This Row],[Precio Final]]-STOCK[[#This Row],[Costo total]]</f>
        <v>10.5</v>
      </c>
      <c r="Q863" s="62">
        <f>STOCK[[#This Row],[Ganancia Unitaria]]*STOCK[[#This Row],[Salidas]]</f>
        <v>21</v>
      </c>
      <c r="R863" s="74"/>
      <c r="S863" s="74"/>
      <c r="T863" s="62"/>
      <c r="U863" s="62"/>
      <c r="V863" s="76">
        <v>40</v>
      </c>
    </row>
    <row r="864" customHeight="1" spans="1:22">
      <c r="A864" s="74" t="s">
        <v>18074</v>
      </c>
      <c r="B864" s="74" t="s">
        <v>16612</v>
      </c>
      <c r="C864" s="74" t="s">
        <v>18075</v>
      </c>
      <c r="D864" s="74" t="s">
        <v>17793</v>
      </c>
      <c r="E864" s="74"/>
      <c r="F864" s="59">
        <v>45</v>
      </c>
      <c r="G864" s="75">
        <v>4</v>
      </c>
      <c r="H864" s="75">
        <f>SUMIFS(VENTAS[Cantidad],VENTAS[Código del producto Vendido],STOCK[[#This Row],[Code]])</f>
        <v>1</v>
      </c>
      <c r="I864" s="75">
        <f>STOCK[[#This Row],[Entradas]]-STOCK[[#This Row],[Salidas]]</f>
        <v>3</v>
      </c>
      <c r="J864" s="59">
        <f>STOCK[[#This Row],[Precio Final]]*10%</f>
        <v>4.5</v>
      </c>
      <c r="K864" s="62">
        <v>15</v>
      </c>
      <c r="L864" s="62">
        <v>15</v>
      </c>
      <c r="M864" s="62">
        <f>STOCK[[#This Row],[Costo Unitario (USD)]]+STOCK[[#This Row],[Costo Envío (USD)]]+STOCK[[#This Row],[Comisión 10%]]</f>
        <v>34.5</v>
      </c>
      <c r="N864" s="62">
        <f t="shared" si="38"/>
        <v>51.75</v>
      </c>
      <c r="O864" s="62">
        <f t="shared" si="40"/>
        <v>45</v>
      </c>
      <c r="P864" s="62">
        <f>STOCK[[#This Row],[Precio Final]]-STOCK[[#This Row],[Costo total]]</f>
        <v>10.5</v>
      </c>
      <c r="Q864" s="62">
        <f>STOCK[[#This Row],[Ganancia Unitaria]]*STOCK[[#This Row],[Salidas]]</f>
        <v>10.5</v>
      </c>
      <c r="R864" s="74"/>
      <c r="S864" s="74"/>
      <c r="T864" s="62"/>
      <c r="U864" s="62"/>
      <c r="V864" s="76">
        <v>40</v>
      </c>
    </row>
    <row r="865" customHeight="1" spans="1:22">
      <c r="A865" s="74" t="s">
        <v>18076</v>
      </c>
      <c r="B865" s="74" t="s">
        <v>18077</v>
      </c>
      <c r="C865" s="74" t="s">
        <v>18078</v>
      </c>
      <c r="D865" s="74" t="s">
        <v>16404</v>
      </c>
      <c r="E865" s="74">
        <v>8</v>
      </c>
      <c r="F865" s="59">
        <v>6.975</v>
      </c>
      <c r="G865" s="75">
        <v>2</v>
      </c>
      <c r="H865" s="75">
        <f>SUMIFS(VENTAS[Cantidad],VENTAS[Código del producto Vendido],STOCK[[#This Row],[Code]])</f>
        <v>0</v>
      </c>
      <c r="I865" s="75">
        <f>STOCK[[#This Row],[Entradas]]-STOCK[[#This Row],[Salidas]]</f>
        <v>2</v>
      </c>
      <c r="J865" s="59">
        <f>STOCK[[#This Row],[Precio Final]]*10%</f>
        <v>0.6975</v>
      </c>
      <c r="K865" s="62">
        <v>6.975</v>
      </c>
      <c r="L865" s="62">
        <v>3.35</v>
      </c>
      <c r="M865" s="62">
        <f>STOCK[[#This Row],[Costo Unitario (USD)]]+STOCK[[#This Row],[Costo Envío (USD)]]+STOCK[[#This Row],[Comisión 10%]]</f>
        <v>11.0225</v>
      </c>
      <c r="N865" s="62">
        <f t="shared" si="38"/>
        <v>16.53375</v>
      </c>
      <c r="O865" s="62">
        <f t="shared" si="40"/>
        <v>6.975</v>
      </c>
      <c r="P865" s="62">
        <f>STOCK[[#This Row],[Precio Final]]-STOCK[[#This Row],[Costo total]]</f>
        <v>-4.0475</v>
      </c>
      <c r="Q865" s="62">
        <f>STOCK[[#This Row],[Ganancia Unitaria]]*STOCK[[#This Row],[Salidas]]</f>
        <v>0</v>
      </c>
      <c r="R865" s="74"/>
      <c r="S865" s="74"/>
      <c r="T865" s="62"/>
      <c r="U865" s="62"/>
      <c r="V865" s="76"/>
    </row>
    <row r="866" customHeight="1" spans="1:22">
      <c r="A866" s="74" t="s">
        <v>18079</v>
      </c>
      <c r="B866" s="74" t="s">
        <v>18077</v>
      </c>
      <c r="C866" s="74" t="s">
        <v>18080</v>
      </c>
      <c r="D866" s="74" t="s">
        <v>16404</v>
      </c>
      <c r="E866" s="74">
        <v>8</v>
      </c>
      <c r="F866" s="59">
        <v>6.975</v>
      </c>
      <c r="G866" s="75">
        <v>4</v>
      </c>
      <c r="H866" s="75">
        <f>SUMIFS(VENTAS[Cantidad],VENTAS[Código del producto Vendido],STOCK[[#This Row],[Code]])</f>
        <v>0</v>
      </c>
      <c r="I866" s="75">
        <f>STOCK[[#This Row],[Entradas]]-STOCK[[#This Row],[Salidas]]</f>
        <v>4</v>
      </c>
      <c r="J866" s="59">
        <f>STOCK[[#This Row],[Precio Final]]*10%</f>
        <v>0.6975</v>
      </c>
      <c r="K866" s="62">
        <v>6.975</v>
      </c>
      <c r="L866" s="62">
        <v>0</v>
      </c>
      <c r="M866" s="62">
        <f>STOCK[[#This Row],[Costo Unitario (USD)]]+STOCK[[#This Row],[Costo Envío (USD)]]+STOCK[[#This Row],[Comisión 10%]]</f>
        <v>7.6725</v>
      </c>
      <c r="N866" s="62">
        <f t="shared" si="38"/>
        <v>11.50875</v>
      </c>
      <c r="O866" s="62">
        <f t="shared" si="40"/>
        <v>6.975</v>
      </c>
      <c r="P866" s="62">
        <f>STOCK[[#This Row],[Precio Final]]-STOCK[[#This Row],[Costo total]]</f>
        <v>-0.6975</v>
      </c>
      <c r="Q866" s="62">
        <f>STOCK[[#This Row],[Ganancia Unitaria]]*STOCK[[#This Row],[Salidas]]</f>
        <v>0</v>
      </c>
      <c r="R866" s="74"/>
      <c r="S866" s="74"/>
      <c r="T866" s="62"/>
      <c r="U866" s="62"/>
      <c r="V866" s="76"/>
    </row>
    <row r="867" customHeight="1" spans="1:22">
      <c r="A867" s="74" t="s">
        <v>18081</v>
      </c>
      <c r="B867" s="74" t="s">
        <v>18077</v>
      </c>
      <c r="C867" s="74" t="s">
        <v>18080</v>
      </c>
      <c r="D867" s="74" t="s">
        <v>16396</v>
      </c>
      <c r="E867" s="74">
        <v>8</v>
      </c>
      <c r="F867" s="59">
        <v>6.975</v>
      </c>
      <c r="G867" s="75">
        <v>4</v>
      </c>
      <c r="H867" s="75">
        <f>SUMIFS(VENTAS[Cantidad],VENTAS[Código del producto Vendido],STOCK[[#This Row],[Code]])</f>
        <v>2</v>
      </c>
      <c r="I867" s="75">
        <f>STOCK[[#This Row],[Entradas]]-STOCK[[#This Row],[Salidas]]</f>
        <v>2</v>
      </c>
      <c r="J867" s="59">
        <f>STOCK[[#This Row],[Precio Final]]*10%</f>
        <v>0.6975</v>
      </c>
      <c r="K867" s="62">
        <v>6.975</v>
      </c>
      <c r="L867" s="62">
        <v>0</v>
      </c>
      <c r="M867" s="62">
        <f>STOCK[[#This Row],[Costo Unitario (USD)]]+STOCK[[#This Row],[Costo Envío (USD)]]+STOCK[[#This Row],[Comisión 10%]]</f>
        <v>7.6725</v>
      </c>
      <c r="N867" s="62">
        <f t="shared" si="38"/>
        <v>11.50875</v>
      </c>
      <c r="O867" s="62">
        <f t="shared" si="40"/>
        <v>6.975</v>
      </c>
      <c r="P867" s="62">
        <f>STOCK[[#This Row],[Precio Final]]-STOCK[[#This Row],[Costo total]]</f>
        <v>-0.6975</v>
      </c>
      <c r="Q867" s="62">
        <f>STOCK[[#This Row],[Ganancia Unitaria]]*STOCK[[#This Row],[Salidas]]</f>
        <v>-1.395</v>
      </c>
      <c r="R867" s="74"/>
      <c r="S867" s="74"/>
      <c r="T867" s="62"/>
      <c r="U867" s="62"/>
      <c r="V867" s="76"/>
    </row>
    <row r="868" customHeight="1" spans="1:22">
      <c r="A868" s="74" t="s">
        <v>18082</v>
      </c>
      <c r="B868" s="74" t="s">
        <v>18083</v>
      </c>
      <c r="C868" s="74" t="s">
        <v>18084</v>
      </c>
      <c r="D868" s="74" t="s">
        <v>16583</v>
      </c>
      <c r="E868" s="74">
        <v>28</v>
      </c>
      <c r="F868" s="59">
        <v>30.6984375</v>
      </c>
      <c r="G868" s="75">
        <v>2</v>
      </c>
      <c r="H868" s="75">
        <f>SUMIFS(VENTAS[Cantidad],VENTAS[Código del producto Vendido],STOCK[[#This Row],[Code]])</f>
        <v>1</v>
      </c>
      <c r="I868" s="75">
        <f>STOCK[[#This Row],[Entradas]]-STOCK[[#This Row],[Salidas]]</f>
        <v>1</v>
      </c>
      <c r="J868" s="59">
        <f>STOCK[[#This Row],[Precio Final]]*10%</f>
        <v>3.06984375</v>
      </c>
      <c r="K868" s="62">
        <v>3</v>
      </c>
      <c r="L868" s="62">
        <v>0</v>
      </c>
      <c r="M868" s="62">
        <f>STOCK[[#This Row],[Costo Unitario (USD)]]+STOCK[[#This Row],[Costo Envío (USD)]]+STOCK[[#This Row],[Comisión 10%]]</f>
        <v>6.06984375</v>
      </c>
      <c r="N868" s="62">
        <f t="shared" si="38"/>
        <v>9.104765625</v>
      </c>
      <c r="O868" s="62">
        <f t="shared" si="40"/>
        <v>30.6984375</v>
      </c>
      <c r="P868" s="62">
        <f>STOCK[[#This Row],[Precio Final]]-STOCK[[#This Row],[Costo total]]</f>
        <v>24.62859375</v>
      </c>
      <c r="Q868" s="62">
        <f>STOCK[[#This Row],[Ganancia Unitaria]]*STOCK[[#This Row],[Salidas]]</f>
        <v>24.62859375</v>
      </c>
      <c r="R868" s="74"/>
      <c r="S868" s="74"/>
      <c r="T868" s="62"/>
      <c r="U868" s="62"/>
      <c r="V868" s="76"/>
    </row>
    <row r="869" customHeight="1" spans="1:22">
      <c r="A869" s="74" t="s">
        <v>18085</v>
      </c>
      <c r="B869" s="74" t="s">
        <v>16687</v>
      </c>
      <c r="C869" s="74" t="s">
        <v>18086</v>
      </c>
      <c r="D869" s="74" t="s">
        <v>16583</v>
      </c>
      <c r="E869" s="74"/>
      <c r="F869" s="59">
        <v>30</v>
      </c>
      <c r="G869" s="75">
        <v>1</v>
      </c>
      <c r="H869" s="75">
        <f>SUMIFS(VENTAS[Cantidad],VENTAS[Código del producto Vendido],STOCK[[#This Row],[Code]])</f>
        <v>1</v>
      </c>
      <c r="I869" s="75">
        <f>STOCK[[#This Row],[Entradas]]-STOCK[[#This Row],[Salidas]]</f>
        <v>0</v>
      </c>
      <c r="J869" s="59">
        <f>STOCK[[#This Row],[Precio Final]]*10%</f>
        <v>3</v>
      </c>
      <c r="K869" s="62">
        <v>12</v>
      </c>
      <c r="L869" s="62">
        <v>0</v>
      </c>
      <c r="M869" s="62">
        <f>STOCK[[#This Row],[Costo Unitario (USD)]]+STOCK[[#This Row],[Costo Envío (USD)]]+STOCK[[#This Row],[Comisión 10%]]</f>
        <v>15</v>
      </c>
      <c r="N869" s="62">
        <f t="shared" si="38"/>
        <v>22.5</v>
      </c>
      <c r="O869" s="62">
        <f t="shared" si="40"/>
        <v>30</v>
      </c>
      <c r="P869" s="62">
        <f>STOCK[[#This Row],[Precio Final]]-STOCK[[#This Row],[Costo total]]</f>
        <v>15</v>
      </c>
      <c r="Q869" s="62">
        <f>STOCK[[#This Row],[Ganancia Unitaria]]*STOCK[[#This Row],[Salidas]]</f>
        <v>15</v>
      </c>
      <c r="R869" s="74"/>
      <c r="S869" s="74"/>
      <c r="T869" s="62"/>
      <c r="U869" s="62"/>
      <c r="V869" s="76"/>
    </row>
    <row r="870" customHeight="1" spans="1:22">
      <c r="A870" s="74" t="s">
        <v>18087</v>
      </c>
      <c r="B870" s="74" t="s">
        <v>16447</v>
      </c>
      <c r="C870" s="74" t="s">
        <v>18088</v>
      </c>
      <c r="D870" s="74" t="s">
        <v>18089</v>
      </c>
      <c r="E870" s="74"/>
      <c r="F870" s="59">
        <v>30</v>
      </c>
      <c r="G870" s="75">
        <v>1</v>
      </c>
      <c r="H870" s="75">
        <f>SUMIFS(VENTAS[Cantidad],VENTAS[Código del producto Vendido],STOCK[[#This Row],[Code]])</f>
        <v>1</v>
      </c>
      <c r="I870" s="75">
        <f>STOCK[[#This Row],[Entradas]]-STOCK[[#This Row],[Salidas]]</f>
        <v>0</v>
      </c>
      <c r="J870" s="59">
        <f>STOCK[[#This Row],[Precio Final]]*10%</f>
        <v>3</v>
      </c>
      <c r="K870" s="62">
        <v>12</v>
      </c>
      <c r="L870" s="62">
        <v>0</v>
      </c>
      <c r="M870" s="62">
        <f>STOCK[[#This Row],[Costo Unitario (USD)]]+STOCK[[#This Row],[Costo Envío (USD)]]+STOCK[[#This Row],[Comisión 10%]]</f>
        <v>15</v>
      </c>
      <c r="N870" s="62">
        <f t="shared" si="38"/>
        <v>22.5</v>
      </c>
      <c r="O870" s="62">
        <f t="shared" si="40"/>
        <v>30</v>
      </c>
      <c r="P870" s="62">
        <f>STOCK[[#This Row],[Precio Final]]-STOCK[[#This Row],[Costo total]]</f>
        <v>15</v>
      </c>
      <c r="Q870" s="62">
        <f>STOCK[[#This Row],[Ganancia Unitaria]]*STOCK[[#This Row],[Salidas]]</f>
        <v>15</v>
      </c>
      <c r="R870" s="74"/>
      <c r="S870" s="74"/>
      <c r="T870" s="62"/>
      <c r="U870" s="62"/>
      <c r="V870" s="76"/>
    </row>
    <row r="871" customHeight="1" spans="1:22">
      <c r="A871" s="74" t="s">
        <v>18090</v>
      </c>
      <c r="B871" s="74" t="s">
        <v>16541</v>
      </c>
      <c r="C871" s="74" t="s">
        <v>17963</v>
      </c>
      <c r="D871" s="74" t="s">
        <v>16973</v>
      </c>
      <c r="E871" s="74"/>
      <c r="F871" s="59">
        <v>30</v>
      </c>
      <c r="G871" s="75">
        <v>1</v>
      </c>
      <c r="H871" s="75">
        <f>SUMIFS(VENTAS[Cantidad],VENTAS[Código del producto Vendido],STOCK[[#This Row],[Code]])</f>
        <v>0</v>
      </c>
      <c r="I871" s="75">
        <f>STOCK[[#This Row],[Entradas]]-STOCK[[#This Row],[Salidas]]</f>
        <v>1</v>
      </c>
      <c r="J871" s="59">
        <f>STOCK[[#This Row],[Precio Final]]*10%</f>
        <v>3</v>
      </c>
      <c r="K871" s="62">
        <v>12</v>
      </c>
      <c r="L871" s="62">
        <v>0</v>
      </c>
      <c r="M871" s="62">
        <f>STOCK[[#This Row],[Costo Unitario (USD)]]+STOCK[[#This Row],[Costo Envío (USD)]]+STOCK[[#This Row],[Comisión 10%]]</f>
        <v>15</v>
      </c>
      <c r="N871" s="62">
        <f t="shared" si="38"/>
        <v>22.5</v>
      </c>
      <c r="O871" s="62">
        <f t="shared" si="40"/>
        <v>30</v>
      </c>
      <c r="P871" s="62">
        <f>STOCK[[#This Row],[Precio Final]]-STOCK[[#This Row],[Costo total]]</f>
        <v>15</v>
      </c>
      <c r="Q871" s="62">
        <f>STOCK[[#This Row],[Ganancia Unitaria]]*STOCK[[#This Row],[Salidas]]</f>
        <v>0</v>
      </c>
      <c r="R871" s="74"/>
      <c r="S871" s="74"/>
      <c r="T871" s="62"/>
      <c r="U871" s="62"/>
      <c r="V871" s="76"/>
    </row>
    <row r="872" customHeight="1" spans="1:22">
      <c r="A872" s="74" t="s">
        <v>18091</v>
      </c>
      <c r="B872" s="74" t="s">
        <v>16498</v>
      </c>
      <c r="C872" s="74" t="s">
        <v>18092</v>
      </c>
      <c r="D872" s="74" t="s">
        <v>16396</v>
      </c>
      <c r="E872" s="74"/>
      <c r="F872" s="59">
        <v>20</v>
      </c>
      <c r="G872" s="75">
        <v>2</v>
      </c>
      <c r="H872" s="75">
        <f>SUMIFS(VENTAS[Cantidad],VENTAS[Código del producto Vendido],STOCK[[#This Row],[Code]])</f>
        <v>0</v>
      </c>
      <c r="I872" s="75">
        <f>STOCK[[#This Row],[Entradas]]-STOCK[[#This Row],[Salidas]]</f>
        <v>2</v>
      </c>
      <c r="J872" s="59">
        <f>STOCK[[#This Row],[Precio Final]]*10%</f>
        <v>2</v>
      </c>
      <c r="K872" s="62">
        <v>12</v>
      </c>
      <c r="L872" s="62">
        <v>0</v>
      </c>
      <c r="M872" s="62">
        <f>STOCK[[#This Row],[Costo Unitario (USD)]]+STOCK[[#This Row],[Costo Envío (USD)]]+STOCK[[#This Row],[Comisión 10%]]</f>
        <v>14</v>
      </c>
      <c r="N872" s="62">
        <f t="shared" si="38"/>
        <v>21</v>
      </c>
      <c r="O872" s="62">
        <f t="shared" si="40"/>
        <v>20</v>
      </c>
      <c r="P872" s="62">
        <f>STOCK[[#This Row],[Precio Final]]-STOCK[[#This Row],[Costo total]]</f>
        <v>6</v>
      </c>
      <c r="Q872" s="62">
        <f>STOCK[[#This Row],[Ganancia Unitaria]]*STOCK[[#This Row],[Salidas]]</f>
        <v>0</v>
      </c>
      <c r="R872" s="74"/>
      <c r="S872" s="74"/>
      <c r="T872" s="62"/>
      <c r="U872" s="62"/>
      <c r="V872" s="76"/>
    </row>
    <row r="873" customHeight="1" spans="1:22">
      <c r="A873" s="74" t="s">
        <v>18093</v>
      </c>
      <c r="B873" s="74" t="s">
        <v>16541</v>
      </c>
      <c r="C873" s="74" t="s">
        <v>18094</v>
      </c>
      <c r="D873" s="74" t="s">
        <v>16475</v>
      </c>
      <c r="E873" s="74"/>
      <c r="F873" s="59">
        <v>30</v>
      </c>
      <c r="G873" s="75">
        <v>2</v>
      </c>
      <c r="H873" s="75">
        <f>SUMIFS(VENTAS[Cantidad],VENTAS[Código del producto Vendido],STOCK[[#This Row],[Code]])</f>
        <v>0</v>
      </c>
      <c r="I873" s="75">
        <f>STOCK[[#This Row],[Entradas]]-STOCK[[#This Row],[Salidas]]</f>
        <v>2</v>
      </c>
      <c r="J873" s="59">
        <f>STOCK[[#This Row],[Precio Final]]*10%</f>
        <v>3</v>
      </c>
      <c r="K873" s="62">
        <v>12</v>
      </c>
      <c r="L873" s="62">
        <v>0</v>
      </c>
      <c r="M873" s="62">
        <f>STOCK[[#This Row],[Costo Unitario (USD)]]+STOCK[[#This Row],[Costo Envío (USD)]]+STOCK[[#This Row],[Comisión 10%]]</f>
        <v>15</v>
      </c>
      <c r="N873" s="62">
        <f t="shared" si="38"/>
        <v>22.5</v>
      </c>
      <c r="O873" s="62">
        <f t="shared" si="40"/>
        <v>30</v>
      </c>
      <c r="P873" s="62">
        <f>STOCK[[#This Row],[Precio Final]]-STOCK[[#This Row],[Costo total]]</f>
        <v>15</v>
      </c>
      <c r="Q873" s="62">
        <f>STOCK[[#This Row],[Ganancia Unitaria]]*STOCK[[#This Row],[Salidas]]</f>
        <v>0</v>
      </c>
      <c r="R873" s="74"/>
      <c r="S873" s="74"/>
      <c r="T873" s="62"/>
      <c r="U873" s="62"/>
      <c r="V873" s="76"/>
    </row>
    <row r="874" customHeight="1" spans="1:22">
      <c r="A874" s="74" t="s">
        <v>18095</v>
      </c>
      <c r="B874" s="74" t="s">
        <v>16680</v>
      </c>
      <c r="C874" s="74" t="s">
        <v>18096</v>
      </c>
      <c r="D874" s="74" t="s">
        <v>16973</v>
      </c>
      <c r="E874" s="74"/>
      <c r="F874" s="59">
        <v>40</v>
      </c>
      <c r="G874" s="75">
        <v>3</v>
      </c>
      <c r="H874" s="75">
        <f>SUMIFS(VENTAS[Cantidad],VENTAS[Código del producto Vendido],STOCK[[#This Row],[Code]])</f>
        <v>1</v>
      </c>
      <c r="I874" s="75">
        <f>STOCK[[#This Row],[Entradas]]-STOCK[[#This Row],[Salidas]]</f>
        <v>2</v>
      </c>
      <c r="J874" s="59">
        <f>STOCK[[#This Row],[Precio Final]]*10%</f>
        <v>4</v>
      </c>
      <c r="K874" s="62">
        <v>12</v>
      </c>
      <c r="L874" s="62">
        <v>0</v>
      </c>
      <c r="M874" s="62">
        <f>STOCK[[#This Row],[Costo Unitario (USD)]]+STOCK[[#This Row],[Costo Envío (USD)]]+STOCK[[#This Row],[Comisión 10%]]</f>
        <v>16</v>
      </c>
      <c r="N874" s="62">
        <f t="shared" si="38"/>
        <v>24</v>
      </c>
      <c r="O874" s="62">
        <f t="shared" si="40"/>
        <v>40</v>
      </c>
      <c r="P874" s="62">
        <f>STOCK[[#This Row],[Precio Final]]-STOCK[[#This Row],[Costo total]]</f>
        <v>24</v>
      </c>
      <c r="Q874" s="62">
        <f>STOCK[[#This Row],[Ganancia Unitaria]]*STOCK[[#This Row],[Salidas]]</f>
        <v>24</v>
      </c>
      <c r="R874" s="74"/>
      <c r="S874" s="74"/>
      <c r="T874" s="62"/>
      <c r="U874" s="62"/>
      <c r="V874" s="76"/>
    </row>
    <row r="875" customHeight="1" spans="1:22">
      <c r="A875" s="74" t="s">
        <v>18097</v>
      </c>
      <c r="B875" s="74" t="s">
        <v>16687</v>
      </c>
      <c r="C875" s="74" t="s">
        <v>17957</v>
      </c>
      <c r="D875" s="74" t="s">
        <v>16914</v>
      </c>
      <c r="E875" s="74"/>
      <c r="F875" s="59">
        <v>35</v>
      </c>
      <c r="G875" s="75">
        <v>1</v>
      </c>
      <c r="H875" s="75">
        <f>SUMIFS(VENTAS[Cantidad],VENTAS[Código del producto Vendido],STOCK[[#This Row],[Code]])</f>
        <v>0</v>
      </c>
      <c r="I875" s="75">
        <f>STOCK[[#This Row],[Entradas]]-STOCK[[#This Row],[Salidas]]</f>
        <v>1</v>
      </c>
      <c r="J875" s="59">
        <f>STOCK[[#This Row],[Precio Final]]*10%</f>
        <v>3.5</v>
      </c>
      <c r="K875" s="62">
        <v>12</v>
      </c>
      <c r="L875" s="62">
        <v>0</v>
      </c>
      <c r="M875" s="62">
        <f>STOCK[[#This Row],[Costo Unitario (USD)]]+STOCK[[#This Row],[Costo Envío (USD)]]+STOCK[[#This Row],[Comisión 10%]]</f>
        <v>15.5</v>
      </c>
      <c r="N875" s="62">
        <f t="shared" si="38"/>
        <v>23.25</v>
      </c>
      <c r="O875" s="62">
        <f t="shared" si="40"/>
        <v>35</v>
      </c>
      <c r="P875" s="62">
        <f>STOCK[[#This Row],[Precio Final]]-STOCK[[#This Row],[Costo total]]</f>
        <v>19.5</v>
      </c>
      <c r="Q875" s="62">
        <f>STOCK[[#This Row],[Ganancia Unitaria]]*STOCK[[#This Row],[Salidas]]</f>
        <v>0</v>
      </c>
      <c r="R875" s="74"/>
      <c r="S875" s="74"/>
      <c r="T875" s="62"/>
      <c r="U875" s="62"/>
      <c r="V875" s="76"/>
    </row>
    <row r="876" customHeight="1" spans="1:22">
      <c r="A876" s="74" t="s">
        <v>18098</v>
      </c>
      <c r="B876" s="74" t="s">
        <v>16541</v>
      </c>
      <c r="C876" s="74" t="s">
        <v>18099</v>
      </c>
      <c r="D876" s="74" t="s">
        <v>16431</v>
      </c>
      <c r="E876" s="74"/>
      <c r="F876" s="59">
        <v>30</v>
      </c>
      <c r="G876" s="75">
        <v>1</v>
      </c>
      <c r="H876" s="75">
        <f>SUMIFS(VENTAS[Cantidad],VENTAS[Código del producto Vendido],STOCK[[#This Row],[Code]])</f>
        <v>0</v>
      </c>
      <c r="I876" s="75">
        <f>STOCK[[#This Row],[Entradas]]-STOCK[[#This Row],[Salidas]]</f>
        <v>1</v>
      </c>
      <c r="J876" s="59">
        <f>STOCK[[#This Row],[Precio Final]]*10%</f>
        <v>3</v>
      </c>
      <c r="K876" s="62">
        <v>12</v>
      </c>
      <c r="L876" s="62">
        <v>0</v>
      </c>
      <c r="M876" s="62">
        <f>STOCK[[#This Row],[Costo Unitario (USD)]]+STOCK[[#This Row],[Costo Envío (USD)]]+STOCK[[#This Row],[Comisión 10%]]</f>
        <v>15</v>
      </c>
      <c r="N876" s="62">
        <f t="shared" si="38"/>
        <v>22.5</v>
      </c>
      <c r="O876" s="62">
        <f t="shared" si="40"/>
        <v>30</v>
      </c>
      <c r="P876" s="62">
        <f>STOCK[[#This Row],[Precio Final]]-STOCK[[#This Row],[Costo total]]</f>
        <v>15</v>
      </c>
      <c r="Q876" s="62">
        <f>STOCK[[#This Row],[Ganancia Unitaria]]*STOCK[[#This Row],[Salidas]]</f>
        <v>0</v>
      </c>
      <c r="R876" s="74"/>
      <c r="S876" s="74"/>
      <c r="T876" s="62"/>
      <c r="U876" s="62"/>
      <c r="V876" s="76"/>
    </row>
    <row r="877" customHeight="1" spans="1:22">
      <c r="A877" s="74" t="s">
        <v>18100</v>
      </c>
      <c r="B877" s="74" t="s">
        <v>16687</v>
      </c>
      <c r="C877" s="74" t="s">
        <v>18101</v>
      </c>
      <c r="D877" s="74" t="s">
        <v>16914</v>
      </c>
      <c r="E877" s="74"/>
      <c r="F877" s="59">
        <v>35</v>
      </c>
      <c r="G877" s="75">
        <v>1</v>
      </c>
      <c r="H877" s="75">
        <f>SUMIFS(VENTAS[Cantidad],VENTAS[Código del producto Vendido],STOCK[[#This Row],[Code]])</f>
        <v>0</v>
      </c>
      <c r="I877" s="75">
        <f>STOCK[[#This Row],[Entradas]]-STOCK[[#This Row],[Salidas]]</f>
        <v>1</v>
      </c>
      <c r="J877" s="59">
        <f>STOCK[[#This Row],[Precio Final]]*10%</f>
        <v>3.5</v>
      </c>
      <c r="K877" s="62">
        <v>12</v>
      </c>
      <c r="L877" s="62">
        <v>0</v>
      </c>
      <c r="M877" s="62">
        <f>STOCK[[#This Row],[Costo Unitario (USD)]]+STOCK[[#This Row],[Costo Envío (USD)]]+STOCK[[#This Row],[Comisión 10%]]</f>
        <v>15.5</v>
      </c>
      <c r="N877" s="62">
        <f t="shared" si="38"/>
        <v>23.25</v>
      </c>
      <c r="O877" s="62">
        <f t="shared" si="40"/>
        <v>35</v>
      </c>
      <c r="P877" s="62">
        <f>STOCK[[#This Row],[Precio Final]]-STOCK[[#This Row],[Costo total]]</f>
        <v>19.5</v>
      </c>
      <c r="Q877" s="62">
        <f>STOCK[[#This Row],[Ganancia Unitaria]]*STOCK[[#This Row],[Salidas]]</f>
        <v>0</v>
      </c>
      <c r="R877" s="74"/>
      <c r="S877" s="74"/>
      <c r="T877" s="62"/>
      <c r="U877" s="62"/>
      <c r="V877" s="76"/>
    </row>
    <row r="878" customHeight="1" spans="1:22">
      <c r="A878" s="74" t="s">
        <v>18102</v>
      </c>
      <c r="B878" s="74" t="s">
        <v>16522</v>
      </c>
      <c r="C878" s="74" t="s">
        <v>18103</v>
      </c>
      <c r="D878" s="74" t="s">
        <v>17221</v>
      </c>
      <c r="E878" s="74"/>
      <c r="F878" s="59">
        <v>35</v>
      </c>
      <c r="G878" s="75">
        <v>1</v>
      </c>
      <c r="H878" s="75">
        <f>SUMIFS(VENTAS[Cantidad],VENTAS[Código del producto Vendido],STOCK[[#This Row],[Code]])</f>
        <v>0</v>
      </c>
      <c r="I878" s="75">
        <f>STOCK[[#This Row],[Entradas]]-STOCK[[#This Row],[Salidas]]</f>
        <v>1</v>
      </c>
      <c r="J878" s="59">
        <f>STOCK[[#This Row],[Precio Final]]*10%</f>
        <v>3.5</v>
      </c>
      <c r="K878" s="62">
        <v>12</v>
      </c>
      <c r="L878" s="62">
        <v>0</v>
      </c>
      <c r="M878" s="62">
        <f>STOCK[[#This Row],[Costo Unitario (USD)]]+STOCK[[#This Row],[Costo Envío (USD)]]+STOCK[[#This Row],[Comisión 10%]]</f>
        <v>15.5</v>
      </c>
      <c r="N878" s="62">
        <f t="shared" ref="N878:N919" si="41">M878*1.5</f>
        <v>23.25</v>
      </c>
      <c r="O878" s="62">
        <f t="shared" si="40"/>
        <v>35</v>
      </c>
      <c r="P878" s="62">
        <f>STOCK[[#This Row],[Precio Final]]-STOCK[[#This Row],[Costo total]]</f>
        <v>19.5</v>
      </c>
      <c r="Q878" s="62">
        <f>STOCK[[#This Row],[Ganancia Unitaria]]*STOCK[[#This Row],[Salidas]]</f>
        <v>0</v>
      </c>
      <c r="R878" s="74"/>
      <c r="S878" s="74"/>
      <c r="T878" s="62"/>
      <c r="U878" s="62"/>
      <c r="V878" s="76"/>
    </row>
    <row r="879" customHeight="1" spans="1:22">
      <c r="A879" s="74" t="s">
        <v>18104</v>
      </c>
      <c r="B879" s="74" t="s">
        <v>16498</v>
      </c>
      <c r="C879" s="74" t="s">
        <v>18105</v>
      </c>
      <c r="D879" s="74" t="s">
        <v>17372</v>
      </c>
      <c r="E879" s="74"/>
      <c r="F879" s="59">
        <v>45</v>
      </c>
      <c r="G879" s="75">
        <v>1</v>
      </c>
      <c r="H879" s="75">
        <f>SUMIFS(VENTAS[Cantidad],VENTAS[Código del producto Vendido],STOCK[[#This Row],[Code]])</f>
        <v>1</v>
      </c>
      <c r="I879" s="75">
        <f>STOCK[[#This Row],[Entradas]]-STOCK[[#This Row],[Salidas]]</f>
        <v>0</v>
      </c>
      <c r="J879" s="59">
        <f>STOCK[[#This Row],[Precio Final]]*10%</f>
        <v>4.5</v>
      </c>
      <c r="K879" s="62">
        <v>12</v>
      </c>
      <c r="L879" s="62">
        <v>0</v>
      </c>
      <c r="M879" s="62">
        <f>STOCK[[#This Row],[Costo Unitario (USD)]]+STOCK[[#This Row],[Costo Envío (USD)]]+STOCK[[#This Row],[Comisión 10%]]</f>
        <v>16.5</v>
      </c>
      <c r="N879" s="62">
        <f t="shared" si="41"/>
        <v>24.75</v>
      </c>
      <c r="O879" s="62">
        <f t="shared" si="40"/>
        <v>45</v>
      </c>
      <c r="P879" s="62">
        <f>STOCK[[#This Row],[Precio Final]]-STOCK[[#This Row],[Costo total]]</f>
        <v>28.5</v>
      </c>
      <c r="Q879" s="62">
        <f>STOCK[[#This Row],[Ganancia Unitaria]]*STOCK[[#This Row],[Salidas]]</f>
        <v>28.5</v>
      </c>
      <c r="R879" s="74"/>
      <c r="S879" s="74"/>
      <c r="T879" s="62"/>
      <c r="U879" s="62"/>
      <c r="V879" s="76"/>
    </row>
    <row r="880" customHeight="1" spans="1:22">
      <c r="A880" s="74" t="s">
        <v>18106</v>
      </c>
      <c r="B880" s="74" t="s">
        <v>16522</v>
      </c>
      <c r="C880" s="74" t="s">
        <v>17963</v>
      </c>
      <c r="D880" s="74" t="s">
        <v>17221</v>
      </c>
      <c r="E880" s="74"/>
      <c r="F880" s="59">
        <v>30</v>
      </c>
      <c r="G880" s="75">
        <v>1</v>
      </c>
      <c r="H880" s="75">
        <f>SUMIFS(VENTAS[Cantidad],VENTAS[Código del producto Vendido],STOCK[[#This Row],[Code]])</f>
        <v>0</v>
      </c>
      <c r="I880" s="75">
        <f>STOCK[[#This Row],[Entradas]]-STOCK[[#This Row],[Salidas]]</f>
        <v>1</v>
      </c>
      <c r="J880" s="59">
        <f>STOCK[[#This Row],[Precio Final]]*10%</f>
        <v>3</v>
      </c>
      <c r="K880" s="62">
        <v>12</v>
      </c>
      <c r="L880" s="62">
        <v>0</v>
      </c>
      <c r="M880" s="62">
        <f>STOCK[[#This Row],[Costo Unitario (USD)]]+STOCK[[#This Row],[Costo Envío (USD)]]+STOCK[[#This Row],[Comisión 10%]]</f>
        <v>15</v>
      </c>
      <c r="N880" s="62">
        <f t="shared" si="41"/>
        <v>22.5</v>
      </c>
      <c r="O880" s="62">
        <f t="shared" si="40"/>
        <v>30</v>
      </c>
      <c r="P880" s="62">
        <f>STOCK[[#This Row],[Precio Final]]-STOCK[[#This Row],[Costo total]]</f>
        <v>15</v>
      </c>
      <c r="Q880" s="62">
        <f>STOCK[[#This Row],[Ganancia Unitaria]]*STOCK[[#This Row],[Salidas]]</f>
        <v>0</v>
      </c>
      <c r="R880" s="74"/>
      <c r="S880" s="74"/>
      <c r="T880" s="62"/>
      <c r="U880" s="62"/>
      <c r="V880" s="76"/>
    </row>
    <row r="881" customHeight="1" spans="1:22">
      <c r="A881" s="74" t="s">
        <v>18107</v>
      </c>
      <c r="B881" s="74" t="s">
        <v>16522</v>
      </c>
      <c r="C881" s="74" t="s">
        <v>18108</v>
      </c>
      <c r="D881" s="74" t="s">
        <v>17221</v>
      </c>
      <c r="E881" s="74"/>
      <c r="F881" s="59">
        <v>25</v>
      </c>
      <c r="G881" s="75">
        <v>1</v>
      </c>
      <c r="H881" s="75">
        <f>SUMIFS(VENTAS[Cantidad],VENTAS[Código del producto Vendido],STOCK[[#This Row],[Code]])</f>
        <v>0</v>
      </c>
      <c r="I881" s="75">
        <f>STOCK[[#This Row],[Entradas]]-STOCK[[#This Row],[Salidas]]</f>
        <v>1</v>
      </c>
      <c r="J881" s="59">
        <f>STOCK[[#This Row],[Precio Final]]*10%</f>
        <v>2.5</v>
      </c>
      <c r="K881" s="62">
        <v>12</v>
      </c>
      <c r="L881" s="62">
        <v>0</v>
      </c>
      <c r="M881" s="62">
        <f>STOCK[[#This Row],[Costo Unitario (USD)]]+STOCK[[#This Row],[Costo Envío (USD)]]+STOCK[[#This Row],[Comisión 10%]]</f>
        <v>14.5</v>
      </c>
      <c r="N881" s="62">
        <f t="shared" si="41"/>
        <v>21.75</v>
      </c>
      <c r="O881" s="62">
        <f t="shared" si="40"/>
        <v>25</v>
      </c>
      <c r="P881" s="62">
        <f>STOCK[[#This Row],[Precio Final]]-STOCK[[#This Row],[Costo total]]</f>
        <v>10.5</v>
      </c>
      <c r="Q881" s="62">
        <f>STOCK[[#This Row],[Ganancia Unitaria]]*STOCK[[#This Row],[Salidas]]</f>
        <v>0</v>
      </c>
      <c r="R881" s="74"/>
      <c r="S881" s="74"/>
      <c r="T881" s="62"/>
      <c r="U881" s="62"/>
      <c r="V881" s="76"/>
    </row>
    <row r="882" customHeight="1" spans="1:22">
      <c r="A882" s="74" t="s">
        <v>18109</v>
      </c>
      <c r="B882" s="74" t="s">
        <v>16498</v>
      </c>
      <c r="C882" s="74" t="s">
        <v>18110</v>
      </c>
      <c r="D882" s="74" t="s">
        <v>16404</v>
      </c>
      <c r="E882" s="74"/>
      <c r="F882" s="59">
        <v>25</v>
      </c>
      <c r="G882" s="75">
        <v>1</v>
      </c>
      <c r="H882" s="75">
        <f>SUMIFS(VENTAS[Cantidad],VENTAS[Código del producto Vendido],STOCK[[#This Row],[Code]])</f>
        <v>1</v>
      </c>
      <c r="I882" s="75">
        <f>STOCK[[#This Row],[Entradas]]-STOCK[[#This Row],[Salidas]]</f>
        <v>0</v>
      </c>
      <c r="J882" s="59">
        <f>STOCK[[#This Row],[Precio Final]]*10%</f>
        <v>2.5</v>
      </c>
      <c r="K882" s="62">
        <v>12</v>
      </c>
      <c r="L882" s="62">
        <v>0</v>
      </c>
      <c r="M882" s="62">
        <f>STOCK[[#This Row],[Costo Unitario (USD)]]+STOCK[[#This Row],[Costo Envío (USD)]]+STOCK[[#This Row],[Comisión 10%]]</f>
        <v>14.5</v>
      </c>
      <c r="N882" s="62">
        <f t="shared" si="41"/>
        <v>21.75</v>
      </c>
      <c r="O882" s="62">
        <f t="shared" si="40"/>
        <v>25</v>
      </c>
      <c r="P882" s="62">
        <f>STOCK[[#This Row],[Precio Final]]-STOCK[[#This Row],[Costo total]]</f>
        <v>10.5</v>
      </c>
      <c r="Q882" s="62">
        <f>STOCK[[#This Row],[Ganancia Unitaria]]*STOCK[[#This Row],[Salidas]]</f>
        <v>10.5</v>
      </c>
      <c r="R882" s="74"/>
      <c r="S882" s="74"/>
      <c r="T882" s="62"/>
      <c r="U882" s="62"/>
      <c r="V882" s="76"/>
    </row>
    <row r="883" customHeight="1" spans="1:22">
      <c r="A883" s="74" t="s">
        <v>18111</v>
      </c>
      <c r="B883" s="74" t="s">
        <v>16498</v>
      </c>
      <c r="C883" s="74" t="s">
        <v>18110</v>
      </c>
      <c r="D883" s="74" t="s">
        <v>16396</v>
      </c>
      <c r="E883" s="74"/>
      <c r="F883" s="59">
        <v>25</v>
      </c>
      <c r="G883" s="75">
        <v>2</v>
      </c>
      <c r="H883" s="75">
        <f>SUMIFS(VENTAS[Cantidad],VENTAS[Código del producto Vendido],STOCK[[#This Row],[Code]])</f>
        <v>2</v>
      </c>
      <c r="I883" s="75">
        <f>STOCK[[#This Row],[Entradas]]-STOCK[[#This Row],[Salidas]]</f>
        <v>0</v>
      </c>
      <c r="J883" s="59">
        <f>STOCK[[#This Row],[Precio Final]]*10%</f>
        <v>2.5</v>
      </c>
      <c r="K883" s="62">
        <v>12</v>
      </c>
      <c r="L883" s="62">
        <v>0</v>
      </c>
      <c r="M883" s="62">
        <f>STOCK[[#This Row],[Costo Unitario (USD)]]+STOCK[[#This Row],[Costo Envío (USD)]]+STOCK[[#This Row],[Comisión 10%]]</f>
        <v>14.5</v>
      </c>
      <c r="N883" s="62">
        <f t="shared" si="41"/>
        <v>21.75</v>
      </c>
      <c r="O883" s="62">
        <f t="shared" si="40"/>
        <v>25</v>
      </c>
      <c r="P883" s="62">
        <f>STOCK[[#This Row],[Precio Final]]-STOCK[[#This Row],[Costo total]]</f>
        <v>10.5</v>
      </c>
      <c r="Q883" s="62">
        <f>STOCK[[#This Row],[Ganancia Unitaria]]*STOCK[[#This Row],[Salidas]]</f>
        <v>21</v>
      </c>
      <c r="R883" s="74"/>
      <c r="S883" s="74"/>
      <c r="T883" s="62"/>
      <c r="U883" s="62"/>
      <c r="V883" s="76"/>
    </row>
    <row r="884" customHeight="1" spans="1:22">
      <c r="A884" s="74" t="s">
        <v>18112</v>
      </c>
      <c r="B884" s="74" t="s">
        <v>16498</v>
      </c>
      <c r="C884" s="74" t="s">
        <v>18113</v>
      </c>
      <c r="D884" s="74" t="s">
        <v>16475</v>
      </c>
      <c r="E884" s="74"/>
      <c r="F884" s="59">
        <v>30</v>
      </c>
      <c r="G884" s="75">
        <v>1</v>
      </c>
      <c r="H884" s="75">
        <f>SUMIFS(VENTAS[Cantidad],VENTAS[Código del producto Vendido],STOCK[[#This Row],[Code]])</f>
        <v>1</v>
      </c>
      <c r="I884" s="75">
        <f>STOCK[[#This Row],[Entradas]]-STOCK[[#This Row],[Salidas]]</f>
        <v>0</v>
      </c>
      <c r="J884" s="59">
        <f>STOCK[[#This Row],[Precio Final]]*10%</f>
        <v>3</v>
      </c>
      <c r="K884" s="62">
        <v>12</v>
      </c>
      <c r="L884" s="62">
        <v>0</v>
      </c>
      <c r="M884" s="62">
        <f>STOCK[[#This Row],[Costo Unitario (USD)]]+STOCK[[#This Row],[Costo Envío (USD)]]+STOCK[[#This Row],[Comisión 10%]]</f>
        <v>15</v>
      </c>
      <c r="N884" s="62">
        <f t="shared" si="41"/>
        <v>22.5</v>
      </c>
      <c r="O884" s="62">
        <f t="shared" si="40"/>
        <v>30</v>
      </c>
      <c r="P884" s="62">
        <f>STOCK[[#This Row],[Precio Final]]-STOCK[[#This Row],[Costo total]]</f>
        <v>15</v>
      </c>
      <c r="Q884" s="62">
        <f>STOCK[[#This Row],[Ganancia Unitaria]]*STOCK[[#This Row],[Salidas]]</f>
        <v>15</v>
      </c>
      <c r="R884" s="74"/>
      <c r="S884" s="74"/>
      <c r="T884" s="62"/>
      <c r="U884" s="62"/>
      <c r="V884" s="76"/>
    </row>
    <row r="885" customHeight="1" spans="1:22">
      <c r="A885" s="74" t="s">
        <v>18114</v>
      </c>
      <c r="B885" s="74" t="s">
        <v>16498</v>
      </c>
      <c r="C885" s="74" t="s">
        <v>18115</v>
      </c>
      <c r="D885" s="74" t="s">
        <v>16396</v>
      </c>
      <c r="E885" s="74"/>
      <c r="F885" s="59">
        <v>18</v>
      </c>
      <c r="G885" s="75">
        <v>2</v>
      </c>
      <c r="H885" s="75">
        <f>SUMIFS(VENTAS[Cantidad],VENTAS[Código del producto Vendido],STOCK[[#This Row],[Code]])</f>
        <v>2</v>
      </c>
      <c r="I885" s="75">
        <f>STOCK[[#This Row],[Entradas]]-STOCK[[#This Row],[Salidas]]</f>
        <v>0</v>
      </c>
      <c r="J885" s="59">
        <f>STOCK[[#This Row],[Precio Final]]*10%</f>
        <v>1.8</v>
      </c>
      <c r="K885" s="62">
        <v>12</v>
      </c>
      <c r="L885" s="62">
        <v>0</v>
      </c>
      <c r="M885" s="62">
        <f>STOCK[[#This Row],[Costo Unitario (USD)]]+STOCK[[#This Row],[Costo Envío (USD)]]+STOCK[[#This Row],[Comisión 10%]]</f>
        <v>13.8</v>
      </c>
      <c r="N885" s="62">
        <f t="shared" si="41"/>
        <v>20.7</v>
      </c>
      <c r="O885" s="62">
        <f t="shared" ref="O885:O908" si="42">F885</f>
        <v>18</v>
      </c>
      <c r="P885" s="62">
        <f>STOCK[[#This Row],[Precio Final]]-STOCK[[#This Row],[Costo total]]</f>
        <v>4.2</v>
      </c>
      <c r="Q885" s="62">
        <f>STOCK[[#This Row],[Ganancia Unitaria]]*STOCK[[#This Row],[Salidas]]</f>
        <v>8.4</v>
      </c>
      <c r="R885" s="74"/>
      <c r="S885" s="74"/>
      <c r="T885" s="62"/>
      <c r="U885" s="62"/>
      <c r="V885" s="76"/>
    </row>
    <row r="886" customHeight="1" spans="1:22">
      <c r="A886" s="74" t="s">
        <v>18116</v>
      </c>
      <c r="B886" s="74" t="s">
        <v>16498</v>
      </c>
      <c r="C886" s="74" t="s">
        <v>18117</v>
      </c>
      <c r="D886" s="74" t="s">
        <v>16396</v>
      </c>
      <c r="E886" s="74"/>
      <c r="F886" s="59">
        <v>18</v>
      </c>
      <c r="G886" s="75">
        <v>3</v>
      </c>
      <c r="H886" s="75">
        <f>SUMIFS(VENTAS[Cantidad],VENTAS[Código del producto Vendido],STOCK[[#This Row],[Code]])</f>
        <v>2</v>
      </c>
      <c r="I886" s="75">
        <f>STOCK[[#This Row],[Entradas]]-STOCK[[#This Row],[Salidas]]</f>
        <v>1</v>
      </c>
      <c r="J886" s="59">
        <f>STOCK[[#This Row],[Precio Final]]*10%</f>
        <v>1.8</v>
      </c>
      <c r="K886" s="62">
        <v>12</v>
      </c>
      <c r="L886" s="62">
        <v>0</v>
      </c>
      <c r="M886" s="62">
        <f>STOCK[[#This Row],[Costo Unitario (USD)]]+STOCK[[#This Row],[Costo Envío (USD)]]+STOCK[[#This Row],[Comisión 10%]]</f>
        <v>13.8</v>
      </c>
      <c r="N886" s="62">
        <f t="shared" si="41"/>
        <v>20.7</v>
      </c>
      <c r="O886" s="62">
        <f t="shared" si="42"/>
        <v>18</v>
      </c>
      <c r="P886" s="62">
        <f>STOCK[[#This Row],[Precio Final]]-STOCK[[#This Row],[Costo total]]</f>
        <v>4.2</v>
      </c>
      <c r="Q886" s="62">
        <f>STOCK[[#This Row],[Ganancia Unitaria]]*STOCK[[#This Row],[Salidas]]</f>
        <v>8.4</v>
      </c>
      <c r="R886" s="74"/>
      <c r="S886" s="74"/>
      <c r="T886" s="62"/>
      <c r="U886" s="62"/>
      <c r="V886" s="76"/>
    </row>
    <row r="887" customHeight="1" spans="1:22">
      <c r="A887" s="74" t="s">
        <v>18118</v>
      </c>
      <c r="B887" s="74" t="s">
        <v>16498</v>
      </c>
      <c r="C887" s="74" t="s">
        <v>17682</v>
      </c>
      <c r="D887" s="74" t="s">
        <v>16396</v>
      </c>
      <c r="E887" s="74"/>
      <c r="F887" s="59">
        <v>18</v>
      </c>
      <c r="G887" s="75">
        <v>2</v>
      </c>
      <c r="H887" s="75">
        <f>SUMIFS(VENTAS[Cantidad],VENTAS[Código del producto Vendido],STOCK[[#This Row],[Code]])</f>
        <v>1</v>
      </c>
      <c r="I887" s="75">
        <f>STOCK[[#This Row],[Entradas]]-STOCK[[#This Row],[Salidas]]</f>
        <v>1</v>
      </c>
      <c r="J887" s="59">
        <f>STOCK[[#This Row],[Precio Final]]*10%</f>
        <v>1.8</v>
      </c>
      <c r="K887" s="62">
        <v>12</v>
      </c>
      <c r="L887" s="62">
        <v>0</v>
      </c>
      <c r="M887" s="62">
        <f>STOCK[[#This Row],[Costo Unitario (USD)]]+STOCK[[#This Row],[Costo Envío (USD)]]+STOCK[[#This Row],[Comisión 10%]]</f>
        <v>13.8</v>
      </c>
      <c r="N887" s="62">
        <f t="shared" si="41"/>
        <v>20.7</v>
      </c>
      <c r="O887" s="62">
        <f t="shared" si="42"/>
        <v>18</v>
      </c>
      <c r="P887" s="62">
        <f>STOCK[[#This Row],[Precio Final]]-STOCK[[#This Row],[Costo total]]</f>
        <v>4.2</v>
      </c>
      <c r="Q887" s="62">
        <f>STOCK[[#This Row],[Ganancia Unitaria]]*STOCK[[#This Row],[Salidas]]</f>
        <v>4.2</v>
      </c>
      <c r="R887" s="74"/>
      <c r="S887" s="74"/>
      <c r="T887" s="62"/>
      <c r="U887" s="62"/>
      <c r="V887" s="76"/>
    </row>
    <row r="888" customHeight="1" spans="1:22">
      <c r="A888" s="74" t="s">
        <v>18119</v>
      </c>
      <c r="B888" s="74" t="s">
        <v>16498</v>
      </c>
      <c r="C888" s="74" t="s">
        <v>17682</v>
      </c>
      <c r="D888" s="74" t="s">
        <v>16404</v>
      </c>
      <c r="E888" s="74"/>
      <c r="F888" s="59">
        <v>18</v>
      </c>
      <c r="G888" s="75">
        <v>3</v>
      </c>
      <c r="H888" s="75">
        <f>SUMIFS(VENTAS[Cantidad],VENTAS[Código del producto Vendido],STOCK[[#This Row],[Code]])</f>
        <v>3</v>
      </c>
      <c r="I888" s="75">
        <f>STOCK[[#This Row],[Entradas]]-STOCK[[#This Row],[Salidas]]</f>
        <v>0</v>
      </c>
      <c r="J888" s="59">
        <f>STOCK[[#This Row],[Precio Final]]*10%</f>
        <v>1.8</v>
      </c>
      <c r="K888" s="62">
        <v>12</v>
      </c>
      <c r="L888" s="62">
        <v>0</v>
      </c>
      <c r="M888" s="62">
        <f>STOCK[[#This Row],[Costo Unitario (USD)]]+STOCK[[#This Row],[Costo Envío (USD)]]+STOCK[[#This Row],[Comisión 10%]]</f>
        <v>13.8</v>
      </c>
      <c r="N888" s="62">
        <f t="shared" si="41"/>
        <v>20.7</v>
      </c>
      <c r="O888" s="62">
        <f t="shared" si="42"/>
        <v>18</v>
      </c>
      <c r="P888" s="62">
        <f>STOCK[[#This Row],[Precio Final]]-STOCK[[#This Row],[Costo total]]</f>
        <v>4.2</v>
      </c>
      <c r="Q888" s="62">
        <f>STOCK[[#This Row],[Ganancia Unitaria]]*STOCK[[#This Row],[Salidas]]</f>
        <v>12.6</v>
      </c>
      <c r="R888" s="74"/>
      <c r="S888" s="74"/>
      <c r="T888" s="62"/>
      <c r="U888" s="62"/>
      <c r="V888" s="76"/>
    </row>
    <row r="889" customHeight="1" spans="1:22">
      <c r="A889" s="74" t="s">
        <v>18120</v>
      </c>
      <c r="B889" s="74" t="s">
        <v>16498</v>
      </c>
      <c r="C889" s="74" t="s">
        <v>18121</v>
      </c>
      <c r="D889" s="74" t="s">
        <v>16404</v>
      </c>
      <c r="E889" s="74"/>
      <c r="F889" s="59">
        <v>18</v>
      </c>
      <c r="G889" s="75">
        <v>1</v>
      </c>
      <c r="H889" s="75">
        <f>SUMIFS(VENTAS[Cantidad],VENTAS[Código del producto Vendido],STOCK[[#This Row],[Code]])</f>
        <v>0</v>
      </c>
      <c r="I889" s="75">
        <f>STOCK[[#This Row],[Entradas]]-STOCK[[#This Row],[Salidas]]</f>
        <v>1</v>
      </c>
      <c r="J889" s="59">
        <f>STOCK[[#This Row],[Precio Final]]*10%</f>
        <v>1.8</v>
      </c>
      <c r="K889" s="62">
        <v>12</v>
      </c>
      <c r="L889" s="62">
        <v>0</v>
      </c>
      <c r="M889" s="62">
        <f>STOCK[[#This Row],[Costo Unitario (USD)]]+STOCK[[#This Row],[Costo Envío (USD)]]+STOCK[[#This Row],[Comisión 10%]]</f>
        <v>13.8</v>
      </c>
      <c r="N889" s="62">
        <f t="shared" si="41"/>
        <v>20.7</v>
      </c>
      <c r="O889" s="62">
        <f t="shared" si="42"/>
        <v>18</v>
      </c>
      <c r="P889" s="62">
        <f>STOCK[[#This Row],[Precio Final]]-STOCK[[#This Row],[Costo total]]</f>
        <v>4.2</v>
      </c>
      <c r="Q889" s="62">
        <f>STOCK[[#This Row],[Ganancia Unitaria]]*STOCK[[#This Row],[Salidas]]</f>
        <v>0</v>
      </c>
      <c r="R889" s="74"/>
      <c r="S889" s="74"/>
      <c r="T889" s="62"/>
      <c r="U889" s="62"/>
      <c r="V889" s="76"/>
    </row>
    <row r="890" customHeight="1" spans="1:22">
      <c r="A890" s="74" t="s">
        <v>18122</v>
      </c>
      <c r="B890" s="74" t="s">
        <v>16498</v>
      </c>
      <c r="C890" s="74" t="s">
        <v>18123</v>
      </c>
      <c r="D890" s="74" t="s">
        <v>16475</v>
      </c>
      <c r="E890" s="74"/>
      <c r="F890" s="59">
        <v>25</v>
      </c>
      <c r="G890" s="75">
        <v>1</v>
      </c>
      <c r="H890" s="75">
        <f>SUMIFS(VENTAS[Cantidad],VENTAS[Código del producto Vendido],STOCK[[#This Row],[Code]])</f>
        <v>1</v>
      </c>
      <c r="I890" s="75">
        <f>STOCK[[#This Row],[Entradas]]-STOCK[[#This Row],[Salidas]]</f>
        <v>0</v>
      </c>
      <c r="J890" s="59">
        <f>STOCK[[#This Row],[Precio Final]]*10%</f>
        <v>2.5</v>
      </c>
      <c r="K890" s="62">
        <v>12</v>
      </c>
      <c r="L890" s="62">
        <v>0</v>
      </c>
      <c r="M890" s="62">
        <f>STOCK[[#This Row],[Costo Unitario (USD)]]+STOCK[[#This Row],[Costo Envío (USD)]]+STOCK[[#This Row],[Comisión 10%]]</f>
        <v>14.5</v>
      </c>
      <c r="N890" s="62">
        <f t="shared" si="41"/>
        <v>21.75</v>
      </c>
      <c r="O890" s="62">
        <f t="shared" si="42"/>
        <v>25</v>
      </c>
      <c r="P890" s="62">
        <f>STOCK[[#This Row],[Precio Final]]-STOCK[[#This Row],[Costo total]]</f>
        <v>10.5</v>
      </c>
      <c r="Q890" s="62">
        <f>STOCK[[#This Row],[Ganancia Unitaria]]*STOCK[[#This Row],[Salidas]]</f>
        <v>10.5</v>
      </c>
      <c r="R890" s="74"/>
      <c r="S890" s="74"/>
      <c r="T890" s="62"/>
      <c r="U890" s="62"/>
      <c r="V890" s="76"/>
    </row>
    <row r="891" customHeight="1" spans="1:22">
      <c r="A891" s="74" t="s">
        <v>18124</v>
      </c>
      <c r="B891" s="74" t="s">
        <v>16498</v>
      </c>
      <c r="C891" s="74" t="s">
        <v>18125</v>
      </c>
      <c r="D891" s="74" t="s">
        <v>16396</v>
      </c>
      <c r="E891" s="74"/>
      <c r="F891" s="59">
        <v>25</v>
      </c>
      <c r="G891" s="75">
        <v>1</v>
      </c>
      <c r="H891" s="75">
        <f>SUMIFS(VENTAS[Cantidad],VENTAS[Código del producto Vendido],STOCK[[#This Row],[Code]])</f>
        <v>1</v>
      </c>
      <c r="I891" s="75">
        <f>STOCK[[#This Row],[Entradas]]-STOCK[[#This Row],[Salidas]]</f>
        <v>0</v>
      </c>
      <c r="J891" s="59">
        <f>STOCK[[#This Row],[Precio Final]]*10%</f>
        <v>2.5</v>
      </c>
      <c r="K891" s="62">
        <v>12</v>
      </c>
      <c r="L891" s="62">
        <v>0</v>
      </c>
      <c r="M891" s="62">
        <f>STOCK[[#This Row],[Costo Unitario (USD)]]+STOCK[[#This Row],[Costo Envío (USD)]]+STOCK[[#This Row],[Comisión 10%]]</f>
        <v>14.5</v>
      </c>
      <c r="N891" s="62">
        <f t="shared" si="41"/>
        <v>21.75</v>
      </c>
      <c r="O891" s="62">
        <f t="shared" si="42"/>
        <v>25</v>
      </c>
      <c r="P891" s="62">
        <f>STOCK[[#This Row],[Precio Final]]-STOCK[[#This Row],[Costo total]]</f>
        <v>10.5</v>
      </c>
      <c r="Q891" s="62">
        <f>STOCK[[#This Row],[Ganancia Unitaria]]*STOCK[[#This Row],[Salidas]]</f>
        <v>10.5</v>
      </c>
      <c r="R891" s="74"/>
      <c r="S891" s="74"/>
      <c r="T891" s="62"/>
      <c r="U891" s="62"/>
      <c r="V891" s="76"/>
    </row>
    <row r="892" customHeight="1" spans="1:22">
      <c r="A892" s="74" t="s">
        <v>18126</v>
      </c>
      <c r="B892" s="74" t="s">
        <v>16498</v>
      </c>
      <c r="C892" s="74" t="s">
        <v>18127</v>
      </c>
      <c r="D892" s="74" t="s">
        <v>16396</v>
      </c>
      <c r="E892" s="74"/>
      <c r="F892" s="59">
        <v>25</v>
      </c>
      <c r="G892" s="75">
        <v>1</v>
      </c>
      <c r="H892" s="75">
        <f>SUMIFS(VENTAS[Cantidad],VENTAS[Código del producto Vendido],STOCK[[#This Row],[Code]])</f>
        <v>1</v>
      </c>
      <c r="I892" s="75">
        <f>STOCK[[#This Row],[Entradas]]-STOCK[[#This Row],[Salidas]]</f>
        <v>0</v>
      </c>
      <c r="J892" s="59">
        <f>STOCK[[#This Row],[Precio Final]]*10%</f>
        <v>2.5</v>
      </c>
      <c r="K892" s="62">
        <v>12</v>
      </c>
      <c r="L892" s="62">
        <v>0</v>
      </c>
      <c r="M892" s="62">
        <f>STOCK[[#This Row],[Costo Unitario (USD)]]+STOCK[[#This Row],[Costo Envío (USD)]]+STOCK[[#This Row],[Comisión 10%]]</f>
        <v>14.5</v>
      </c>
      <c r="N892" s="62">
        <f t="shared" si="41"/>
        <v>21.75</v>
      </c>
      <c r="O892" s="62">
        <f t="shared" si="42"/>
        <v>25</v>
      </c>
      <c r="P892" s="62">
        <f>STOCK[[#This Row],[Precio Final]]-STOCK[[#This Row],[Costo total]]</f>
        <v>10.5</v>
      </c>
      <c r="Q892" s="62">
        <f>STOCK[[#This Row],[Ganancia Unitaria]]*STOCK[[#This Row],[Salidas]]</f>
        <v>10.5</v>
      </c>
      <c r="R892" s="74"/>
      <c r="S892" s="74"/>
      <c r="T892" s="62"/>
      <c r="U892" s="62"/>
      <c r="V892" s="76"/>
    </row>
    <row r="893" customHeight="1" spans="1:22">
      <c r="A893" s="74" t="s">
        <v>18128</v>
      </c>
      <c r="B893" s="74" t="s">
        <v>16498</v>
      </c>
      <c r="C893" s="74" t="s">
        <v>18129</v>
      </c>
      <c r="D893" s="74" t="s">
        <v>16404</v>
      </c>
      <c r="E893" s="74"/>
      <c r="F893" s="59">
        <v>30</v>
      </c>
      <c r="G893" s="75">
        <v>1</v>
      </c>
      <c r="H893" s="75">
        <f>SUMIFS(VENTAS[Cantidad],VENTAS[Código del producto Vendido],STOCK[[#This Row],[Code]])</f>
        <v>1</v>
      </c>
      <c r="I893" s="75">
        <f>STOCK[[#This Row],[Entradas]]-STOCK[[#This Row],[Salidas]]</f>
        <v>0</v>
      </c>
      <c r="J893" s="59">
        <f>STOCK[[#This Row],[Precio Final]]*10%</f>
        <v>3</v>
      </c>
      <c r="K893" s="62">
        <v>12</v>
      </c>
      <c r="L893" s="62">
        <v>0</v>
      </c>
      <c r="M893" s="62">
        <f>STOCK[[#This Row],[Costo Unitario (USD)]]+STOCK[[#This Row],[Costo Envío (USD)]]+STOCK[[#This Row],[Comisión 10%]]</f>
        <v>15</v>
      </c>
      <c r="N893" s="62">
        <f t="shared" si="41"/>
        <v>22.5</v>
      </c>
      <c r="O893" s="62">
        <f t="shared" si="42"/>
        <v>30</v>
      </c>
      <c r="P893" s="62">
        <f>STOCK[[#This Row],[Precio Final]]-STOCK[[#This Row],[Costo total]]</f>
        <v>15</v>
      </c>
      <c r="Q893" s="62">
        <f>STOCK[[#This Row],[Ganancia Unitaria]]*STOCK[[#This Row],[Salidas]]</f>
        <v>15</v>
      </c>
      <c r="R893" s="74"/>
      <c r="S893" s="74"/>
      <c r="T893" s="62"/>
      <c r="U893" s="62"/>
      <c r="V893" s="76"/>
    </row>
    <row r="894" customHeight="1" spans="1:22">
      <c r="A894" s="74" t="s">
        <v>18130</v>
      </c>
      <c r="B894" s="74" t="s">
        <v>16498</v>
      </c>
      <c r="C894" s="74" t="s">
        <v>18131</v>
      </c>
      <c r="D894" s="74" t="s">
        <v>16404</v>
      </c>
      <c r="E894" s="74"/>
      <c r="F894" s="59">
        <v>30</v>
      </c>
      <c r="G894" s="75">
        <v>1</v>
      </c>
      <c r="H894" s="75">
        <f>SUMIFS(VENTAS[Cantidad],VENTAS[Código del producto Vendido],STOCK[[#This Row],[Code]])</f>
        <v>1</v>
      </c>
      <c r="I894" s="75">
        <f>STOCK[[#This Row],[Entradas]]-STOCK[[#This Row],[Salidas]]</f>
        <v>0</v>
      </c>
      <c r="J894" s="59">
        <f>STOCK[[#This Row],[Precio Final]]*10%</f>
        <v>3</v>
      </c>
      <c r="K894" s="62">
        <v>12</v>
      </c>
      <c r="L894" s="62">
        <v>0</v>
      </c>
      <c r="M894" s="62">
        <f>STOCK[[#This Row],[Costo Unitario (USD)]]+STOCK[[#This Row],[Costo Envío (USD)]]+STOCK[[#This Row],[Comisión 10%]]</f>
        <v>15</v>
      </c>
      <c r="N894" s="62">
        <f t="shared" si="41"/>
        <v>22.5</v>
      </c>
      <c r="O894" s="62">
        <f t="shared" si="42"/>
        <v>30</v>
      </c>
      <c r="P894" s="62">
        <f>STOCK[[#This Row],[Precio Final]]-STOCK[[#This Row],[Costo total]]</f>
        <v>15</v>
      </c>
      <c r="Q894" s="62">
        <f>STOCK[[#This Row],[Ganancia Unitaria]]*STOCK[[#This Row],[Salidas]]</f>
        <v>15</v>
      </c>
      <c r="R894" s="74"/>
      <c r="S894" s="74"/>
      <c r="T894" s="62"/>
      <c r="U894" s="62"/>
      <c r="V894" s="76"/>
    </row>
    <row r="895" customHeight="1" spans="1:22">
      <c r="A895" s="74" t="s">
        <v>18132</v>
      </c>
      <c r="B895" s="74" t="s">
        <v>16498</v>
      </c>
      <c r="C895" s="74" t="s">
        <v>18133</v>
      </c>
      <c r="D895" s="74" t="s">
        <v>16404</v>
      </c>
      <c r="E895" s="74"/>
      <c r="F895" s="59">
        <v>25</v>
      </c>
      <c r="G895" s="75">
        <v>1</v>
      </c>
      <c r="H895" s="75">
        <f>SUMIFS(VENTAS[Cantidad],VENTAS[Código del producto Vendido],STOCK[[#This Row],[Code]])</f>
        <v>1</v>
      </c>
      <c r="I895" s="75">
        <f>STOCK[[#This Row],[Entradas]]-STOCK[[#This Row],[Salidas]]</f>
        <v>0</v>
      </c>
      <c r="J895" s="59">
        <f>STOCK[[#This Row],[Precio Final]]*10%</f>
        <v>2.5</v>
      </c>
      <c r="K895" s="62">
        <v>12</v>
      </c>
      <c r="L895" s="62">
        <v>0</v>
      </c>
      <c r="M895" s="62">
        <f>STOCK[[#This Row],[Costo Unitario (USD)]]+STOCK[[#This Row],[Costo Envío (USD)]]+STOCK[[#This Row],[Comisión 10%]]</f>
        <v>14.5</v>
      </c>
      <c r="N895" s="62">
        <f t="shared" si="41"/>
        <v>21.75</v>
      </c>
      <c r="O895" s="62">
        <f t="shared" si="42"/>
        <v>25</v>
      </c>
      <c r="P895" s="62">
        <f>STOCK[[#This Row],[Precio Final]]-STOCK[[#This Row],[Costo total]]</f>
        <v>10.5</v>
      </c>
      <c r="Q895" s="62">
        <f>STOCK[[#This Row],[Ganancia Unitaria]]*STOCK[[#This Row],[Salidas]]</f>
        <v>10.5</v>
      </c>
      <c r="R895" s="74"/>
      <c r="S895" s="74"/>
      <c r="T895" s="62"/>
      <c r="U895" s="62"/>
      <c r="V895" s="76"/>
    </row>
    <row r="896" customHeight="1" spans="1:22">
      <c r="A896" s="74" t="s">
        <v>18134</v>
      </c>
      <c r="B896" s="74" t="s">
        <v>16498</v>
      </c>
      <c r="C896" s="74" t="s">
        <v>18135</v>
      </c>
      <c r="D896" s="74" t="s">
        <v>16396</v>
      </c>
      <c r="E896" s="74"/>
      <c r="F896" s="59">
        <v>30</v>
      </c>
      <c r="G896" s="75">
        <v>2</v>
      </c>
      <c r="H896" s="75">
        <f>SUMIFS(VENTAS[Cantidad],VENTAS[Código del producto Vendido],STOCK[[#This Row],[Code]])</f>
        <v>2</v>
      </c>
      <c r="I896" s="75">
        <f>STOCK[[#This Row],[Entradas]]-STOCK[[#This Row],[Salidas]]</f>
        <v>0</v>
      </c>
      <c r="J896" s="59">
        <f>STOCK[[#This Row],[Precio Final]]*10%</f>
        <v>3</v>
      </c>
      <c r="K896" s="62">
        <v>12</v>
      </c>
      <c r="L896" s="62">
        <v>0</v>
      </c>
      <c r="M896" s="62">
        <f>STOCK[[#This Row],[Costo Unitario (USD)]]+STOCK[[#This Row],[Costo Envío (USD)]]+STOCK[[#This Row],[Comisión 10%]]</f>
        <v>15</v>
      </c>
      <c r="N896" s="62">
        <f t="shared" si="41"/>
        <v>22.5</v>
      </c>
      <c r="O896" s="62">
        <f t="shared" si="42"/>
        <v>30</v>
      </c>
      <c r="P896" s="62">
        <f>STOCK[[#This Row],[Precio Final]]-STOCK[[#This Row],[Costo total]]</f>
        <v>15</v>
      </c>
      <c r="Q896" s="62">
        <f>STOCK[[#This Row],[Ganancia Unitaria]]*STOCK[[#This Row],[Salidas]]</f>
        <v>30</v>
      </c>
      <c r="R896" s="74"/>
      <c r="S896" s="74"/>
      <c r="T896" s="62"/>
      <c r="U896" s="62"/>
      <c r="V896" s="76"/>
    </row>
    <row r="897" customHeight="1" spans="1:22">
      <c r="A897" s="74" t="s">
        <v>18136</v>
      </c>
      <c r="B897" s="74" t="s">
        <v>16498</v>
      </c>
      <c r="C897" s="74" t="s">
        <v>18137</v>
      </c>
      <c r="D897" s="74" t="s">
        <v>16475</v>
      </c>
      <c r="E897" s="74"/>
      <c r="F897" s="59">
        <v>30</v>
      </c>
      <c r="G897" s="75">
        <v>1</v>
      </c>
      <c r="H897" s="75">
        <f>SUMIFS(VENTAS[Cantidad],VENTAS[Código del producto Vendido],STOCK[[#This Row],[Code]])</f>
        <v>1</v>
      </c>
      <c r="I897" s="75">
        <f>STOCK[[#This Row],[Entradas]]-STOCK[[#This Row],[Salidas]]</f>
        <v>0</v>
      </c>
      <c r="J897" s="59">
        <f>STOCK[[#This Row],[Precio Final]]*10%</f>
        <v>3</v>
      </c>
      <c r="K897" s="62">
        <v>12</v>
      </c>
      <c r="L897" s="62">
        <v>0</v>
      </c>
      <c r="M897" s="62">
        <f>STOCK[[#This Row],[Costo Unitario (USD)]]+STOCK[[#This Row],[Costo Envío (USD)]]+STOCK[[#This Row],[Comisión 10%]]</f>
        <v>15</v>
      </c>
      <c r="N897" s="62">
        <f t="shared" si="41"/>
        <v>22.5</v>
      </c>
      <c r="O897" s="62">
        <f t="shared" si="42"/>
        <v>30</v>
      </c>
      <c r="P897" s="62">
        <f>STOCK[[#This Row],[Precio Final]]-STOCK[[#This Row],[Costo total]]</f>
        <v>15</v>
      </c>
      <c r="Q897" s="62">
        <f>STOCK[[#This Row],[Ganancia Unitaria]]*STOCK[[#This Row],[Salidas]]</f>
        <v>15</v>
      </c>
      <c r="R897" s="74"/>
      <c r="S897" s="74"/>
      <c r="T897" s="62"/>
      <c r="U897" s="62"/>
      <c r="V897" s="76"/>
    </row>
    <row r="898" customHeight="1" spans="1:22">
      <c r="A898" s="74" t="s">
        <v>18138</v>
      </c>
      <c r="B898" s="74" t="s">
        <v>16498</v>
      </c>
      <c r="C898" s="74" t="s">
        <v>18139</v>
      </c>
      <c r="D898" s="74" t="s">
        <v>16404</v>
      </c>
      <c r="E898" s="74"/>
      <c r="F898" s="59">
        <v>20</v>
      </c>
      <c r="G898" s="75">
        <v>2</v>
      </c>
      <c r="H898" s="75">
        <f>SUMIFS(VENTAS[Cantidad],VENTAS[Código del producto Vendido],STOCK[[#This Row],[Code]])</f>
        <v>0</v>
      </c>
      <c r="I898" s="75">
        <f>STOCK[[#This Row],[Entradas]]-STOCK[[#This Row],[Salidas]]</f>
        <v>2</v>
      </c>
      <c r="J898" s="59">
        <f>STOCK[[#This Row],[Precio Final]]*10%</f>
        <v>2</v>
      </c>
      <c r="K898" s="62">
        <v>12</v>
      </c>
      <c r="L898" s="62">
        <v>0</v>
      </c>
      <c r="M898" s="62">
        <f>STOCK[[#This Row],[Costo Unitario (USD)]]+STOCK[[#This Row],[Costo Envío (USD)]]+STOCK[[#This Row],[Comisión 10%]]</f>
        <v>14</v>
      </c>
      <c r="N898" s="62">
        <f t="shared" si="41"/>
        <v>21</v>
      </c>
      <c r="O898" s="62">
        <f t="shared" si="42"/>
        <v>20</v>
      </c>
      <c r="P898" s="62">
        <f>STOCK[[#This Row],[Precio Final]]-STOCK[[#This Row],[Costo total]]</f>
        <v>6</v>
      </c>
      <c r="Q898" s="62">
        <f>STOCK[[#This Row],[Ganancia Unitaria]]*STOCK[[#This Row],[Salidas]]</f>
        <v>0</v>
      </c>
      <c r="R898" s="74"/>
      <c r="S898" s="74"/>
      <c r="T898" s="62"/>
      <c r="U898" s="62"/>
      <c r="V898" s="76"/>
    </row>
    <row r="899" customHeight="1" spans="1:22">
      <c r="A899" s="74" t="s">
        <v>18140</v>
      </c>
      <c r="B899" s="74" t="s">
        <v>16498</v>
      </c>
      <c r="C899" s="74" t="s">
        <v>18141</v>
      </c>
      <c r="D899" s="74" t="s">
        <v>16404</v>
      </c>
      <c r="E899" s="74"/>
      <c r="F899" s="59">
        <v>25</v>
      </c>
      <c r="G899" s="75">
        <v>1</v>
      </c>
      <c r="H899" s="75">
        <f>SUMIFS(VENTAS[Cantidad],VENTAS[Código del producto Vendido],STOCK[[#This Row],[Code]])</f>
        <v>0</v>
      </c>
      <c r="I899" s="75">
        <f>STOCK[[#This Row],[Entradas]]-STOCK[[#This Row],[Salidas]]</f>
        <v>1</v>
      </c>
      <c r="J899" s="59">
        <f>STOCK[[#This Row],[Precio Final]]*10%</f>
        <v>2.5</v>
      </c>
      <c r="K899" s="62">
        <v>12</v>
      </c>
      <c r="L899" s="62">
        <v>0</v>
      </c>
      <c r="M899" s="62">
        <f>STOCK[[#This Row],[Costo Unitario (USD)]]+STOCK[[#This Row],[Costo Envío (USD)]]+STOCK[[#This Row],[Comisión 10%]]</f>
        <v>14.5</v>
      </c>
      <c r="N899" s="62">
        <f t="shared" si="41"/>
        <v>21.75</v>
      </c>
      <c r="O899" s="62">
        <f t="shared" si="42"/>
        <v>25</v>
      </c>
      <c r="P899" s="62">
        <f>STOCK[[#This Row],[Precio Final]]-STOCK[[#This Row],[Costo total]]</f>
        <v>10.5</v>
      </c>
      <c r="Q899" s="62">
        <f>STOCK[[#This Row],[Ganancia Unitaria]]*STOCK[[#This Row],[Salidas]]</f>
        <v>0</v>
      </c>
      <c r="R899" s="74"/>
      <c r="S899" s="74"/>
      <c r="T899" s="62"/>
      <c r="U899" s="62"/>
      <c r="V899" s="76"/>
    </row>
    <row r="900" customHeight="1" spans="1:22">
      <c r="A900" s="74" t="s">
        <v>18142</v>
      </c>
      <c r="B900" s="74" t="s">
        <v>16498</v>
      </c>
      <c r="C900" s="74" t="s">
        <v>18143</v>
      </c>
      <c r="D900" s="74" t="s">
        <v>16404</v>
      </c>
      <c r="E900" s="74"/>
      <c r="F900" s="59">
        <v>30</v>
      </c>
      <c r="G900" s="75">
        <v>1</v>
      </c>
      <c r="H900" s="75">
        <f>SUMIFS(VENTAS[Cantidad],VENTAS[Código del producto Vendido],STOCK[[#This Row],[Code]])</f>
        <v>1</v>
      </c>
      <c r="I900" s="75">
        <f>STOCK[[#This Row],[Entradas]]-STOCK[[#This Row],[Salidas]]</f>
        <v>0</v>
      </c>
      <c r="J900" s="59">
        <f>STOCK[[#This Row],[Precio Final]]*10%</f>
        <v>3</v>
      </c>
      <c r="K900" s="62">
        <v>12</v>
      </c>
      <c r="L900" s="62">
        <v>0</v>
      </c>
      <c r="M900" s="62">
        <f>STOCK[[#This Row],[Costo Unitario (USD)]]+STOCK[[#This Row],[Costo Envío (USD)]]+STOCK[[#This Row],[Comisión 10%]]</f>
        <v>15</v>
      </c>
      <c r="N900" s="62">
        <f t="shared" si="41"/>
        <v>22.5</v>
      </c>
      <c r="O900" s="62">
        <f t="shared" si="42"/>
        <v>30</v>
      </c>
      <c r="P900" s="62">
        <f>STOCK[[#This Row],[Precio Final]]-STOCK[[#This Row],[Costo total]]</f>
        <v>15</v>
      </c>
      <c r="Q900" s="62">
        <f>STOCK[[#This Row],[Ganancia Unitaria]]*STOCK[[#This Row],[Salidas]]</f>
        <v>15</v>
      </c>
      <c r="R900" s="74"/>
      <c r="S900" s="74"/>
      <c r="T900" s="62"/>
      <c r="U900" s="62"/>
      <c r="V900" s="76"/>
    </row>
    <row r="901" customHeight="1" spans="1:22">
      <c r="A901" s="74" t="s">
        <v>18144</v>
      </c>
      <c r="B901" s="74" t="s">
        <v>16498</v>
      </c>
      <c r="C901" s="74" t="s">
        <v>18145</v>
      </c>
      <c r="D901" s="74" t="s">
        <v>16396</v>
      </c>
      <c r="E901" s="74"/>
      <c r="F901" s="59">
        <v>35</v>
      </c>
      <c r="G901" s="75">
        <v>2</v>
      </c>
      <c r="H901" s="75">
        <f>SUMIFS(VENTAS[Cantidad],VENTAS[Código del producto Vendido],STOCK[[#This Row],[Code]])</f>
        <v>2</v>
      </c>
      <c r="I901" s="75">
        <f>STOCK[[#This Row],[Entradas]]-STOCK[[#This Row],[Salidas]]</f>
        <v>0</v>
      </c>
      <c r="J901" s="59">
        <f>STOCK[[#This Row],[Precio Final]]*10%</f>
        <v>3.5</v>
      </c>
      <c r="K901" s="62">
        <v>12</v>
      </c>
      <c r="L901" s="62">
        <v>0</v>
      </c>
      <c r="M901" s="62">
        <f>STOCK[[#This Row],[Costo Unitario (USD)]]+STOCK[[#This Row],[Costo Envío (USD)]]+STOCK[[#This Row],[Comisión 10%]]</f>
        <v>15.5</v>
      </c>
      <c r="N901" s="62">
        <f t="shared" si="41"/>
        <v>23.25</v>
      </c>
      <c r="O901" s="62">
        <f t="shared" si="42"/>
        <v>35</v>
      </c>
      <c r="P901" s="62">
        <f>STOCK[[#This Row],[Precio Final]]-STOCK[[#This Row],[Costo total]]</f>
        <v>19.5</v>
      </c>
      <c r="Q901" s="62">
        <f>STOCK[[#This Row],[Ganancia Unitaria]]*STOCK[[#This Row],[Salidas]]</f>
        <v>39</v>
      </c>
      <c r="R901" s="74"/>
      <c r="S901" s="74"/>
      <c r="T901" s="62"/>
      <c r="U901" s="62"/>
      <c r="V901" s="76"/>
    </row>
    <row r="902" customHeight="1" spans="1:22">
      <c r="A902" s="74" t="s">
        <v>18146</v>
      </c>
      <c r="B902" s="74" t="s">
        <v>16960</v>
      </c>
      <c r="C902" s="74" t="s">
        <v>18145</v>
      </c>
      <c r="D902" s="74" t="s">
        <v>16583</v>
      </c>
      <c r="E902" s="74"/>
      <c r="F902" s="59">
        <v>35</v>
      </c>
      <c r="G902" s="75">
        <v>1</v>
      </c>
      <c r="H902" s="75">
        <f>SUMIFS(VENTAS[Cantidad],VENTAS[Código del producto Vendido],STOCK[[#This Row],[Code]])</f>
        <v>1</v>
      </c>
      <c r="I902" s="75">
        <f>STOCK[[#This Row],[Entradas]]-STOCK[[#This Row],[Salidas]]</f>
        <v>0</v>
      </c>
      <c r="J902" s="59">
        <f>STOCK[[#This Row],[Precio Final]]*10%</f>
        <v>3.5</v>
      </c>
      <c r="K902" s="62">
        <v>12</v>
      </c>
      <c r="L902" s="62">
        <v>0</v>
      </c>
      <c r="M902" s="62">
        <f>STOCK[[#This Row],[Costo Unitario (USD)]]+STOCK[[#This Row],[Costo Envío (USD)]]+STOCK[[#This Row],[Comisión 10%]]</f>
        <v>15.5</v>
      </c>
      <c r="N902" s="62">
        <f t="shared" si="41"/>
        <v>23.25</v>
      </c>
      <c r="O902" s="62">
        <f t="shared" si="42"/>
        <v>35</v>
      </c>
      <c r="P902" s="62">
        <f>STOCK[[#This Row],[Precio Final]]-STOCK[[#This Row],[Costo total]]</f>
        <v>19.5</v>
      </c>
      <c r="Q902" s="62">
        <f>STOCK[[#This Row],[Ganancia Unitaria]]*STOCK[[#This Row],[Salidas]]</f>
        <v>19.5</v>
      </c>
      <c r="R902" s="74"/>
      <c r="S902" s="74"/>
      <c r="T902" s="62"/>
      <c r="U902" s="62"/>
      <c r="V902" s="76"/>
    </row>
    <row r="903" customHeight="1" spans="1:22">
      <c r="A903" s="74" t="s">
        <v>18147</v>
      </c>
      <c r="B903" s="74" t="s">
        <v>16498</v>
      </c>
      <c r="C903" s="74" t="s">
        <v>18145</v>
      </c>
      <c r="D903" s="74" t="s">
        <v>16404</v>
      </c>
      <c r="E903" s="74"/>
      <c r="F903" s="59">
        <v>35</v>
      </c>
      <c r="G903" s="75">
        <v>2</v>
      </c>
      <c r="H903" s="75">
        <f>SUMIFS(VENTAS[Cantidad],VENTAS[Código del producto Vendido],STOCK[[#This Row],[Code]])</f>
        <v>1</v>
      </c>
      <c r="I903" s="75">
        <f>STOCK[[#This Row],[Entradas]]-STOCK[[#This Row],[Salidas]]</f>
        <v>1</v>
      </c>
      <c r="J903" s="59">
        <f>STOCK[[#This Row],[Precio Final]]*10%</f>
        <v>3.5</v>
      </c>
      <c r="K903" s="62">
        <v>12</v>
      </c>
      <c r="L903" s="62">
        <v>0</v>
      </c>
      <c r="M903" s="62">
        <f>STOCK[[#This Row],[Costo Unitario (USD)]]+STOCK[[#This Row],[Costo Envío (USD)]]+STOCK[[#This Row],[Comisión 10%]]</f>
        <v>15.5</v>
      </c>
      <c r="N903" s="62">
        <f t="shared" si="41"/>
        <v>23.25</v>
      </c>
      <c r="O903" s="62">
        <f t="shared" si="42"/>
        <v>35</v>
      </c>
      <c r="P903" s="62">
        <f>STOCK[[#This Row],[Precio Final]]-STOCK[[#This Row],[Costo total]]</f>
        <v>19.5</v>
      </c>
      <c r="Q903" s="62">
        <f>STOCK[[#This Row],[Ganancia Unitaria]]*STOCK[[#This Row],[Salidas]]</f>
        <v>19.5</v>
      </c>
      <c r="R903" s="74"/>
      <c r="S903" s="74"/>
      <c r="T903" s="62"/>
      <c r="U903" s="62"/>
      <c r="V903" s="76"/>
    </row>
    <row r="904" customHeight="1" spans="1:22">
      <c r="A904" s="74" t="s">
        <v>18148</v>
      </c>
      <c r="B904" s="74" t="s">
        <v>16960</v>
      </c>
      <c r="C904" s="74" t="s">
        <v>18149</v>
      </c>
      <c r="D904" s="74" t="s">
        <v>16962</v>
      </c>
      <c r="E904" s="74"/>
      <c r="F904" s="59">
        <v>20</v>
      </c>
      <c r="G904" s="75">
        <v>1</v>
      </c>
      <c r="H904" s="75">
        <f>SUMIFS(VENTAS[Cantidad],VENTAS[Código del producto Vendido],STOCK[[#This Row],[Code]])</f>
        <v>0</v>
      </c>
      <c r="I904" s="75">
        <f>STOCK[[#This Row],[Entradas]]-STOCK[[#This Row],[Salidas]]</f>
        <v>1</v>
      </c>
      <c r="J904" s="59">
        <f>STOCK[[#This Row],[Precio Final]]*10%</f>
        <v>2</v>
      </c>
      <c r="K904" s="62">
        <v>12</v>
      </c>
      <c r="L904" s="62">
        <v>0</v>
      </c>
      <c r="M904" s="62">
        <f>STOCK[[#This Row],[Costo Unitario (USD)]]+STOCK[[#This Row],[Costo Envío (USD)]]+STOCK[[#This Row],[Comisión 10%]]</f>
        <v>14</v>
      </c>
      <c r="N904" s="62">
        <f t="shared" si="41"/>
        <v>21</v>
      </c>
      <c r="O904" s="62">
        <f t="shared" si="42"/>
        <v>20</v>
      </c>
      <c r="P904" s="62">
        <f>STOCK[[#This Row],[Precio Final]]-STOCK[[#This Row],[Costo total]]</f>
        <v>6</v>
      </c>
      <c r="Q904" s="62">
        <f>STOCK[[#This Row],[Ganancia Unitaria]]*STOCK[[#This Row],[Salidas]]</f>
        <v>0</v>
      </c>
      <c r="R904" s="74"/>
      <c r="S904" s="74"/>
      <c r="T904" s="62"/>
      <c r="U904" s="62"/>
      <c r="V904" s="76"/>
    </row>
    <row r="905" customHeight="1" spans="1:22">
      <c r="A905" s="74" t="s">
        <v>18150</v>
      </c>
      <c r="B905" s="74" t="s">
        <v>16498</v>
      </c>
      <c r="C905" s="74" t="s">
        <v>17682</v>
      </c>
      <c r="D905" s="74" t="s">
        <v>16475</v>
      </c>
      <c r="E905" s="74"/>
      <c r="F905" s="59">
        <v>18</v>
      </c>
      <c r="G905" s="75">
        <v>2</v>
      </c>
      <c r="H905" s="75">
        <f>SUMIFS(VENTAS[Cantidad],VENTAS[Código del producto Vendido],STOCK[[#This Row],[Code]])</f>
        <v>2</v>
      </c>
      <c r="I905" s="75">
        <f>STOCK[[#This Row],[Entradas]]-STOCK[[#This Row],[Salidas]]</f>
        <v>0</v>
      </c>
      <c r="J905" s="59">
        <f>STOCK[[#This Row],[Precio Final]]*10%</f>
        <v>1.8</v>
      </c>
      <c r="K905" s="62">
        <v>12</v>
      </c>
      <c r="L905" s="62">
        <v>0</v>
      </c>
      <c r="M905" s="62">
        <f>STOCK[[#This Row],[Costo Unitario (USD)]]+STOCK[[#This Row],[Costo Envío (USD)]]+STOCK[[#This Row],[Comisión 10%]]</f>
        <v>13.8</v>
      </c>
      <c r="N905" s="62">
        <f t="shared" si="41"/>
        <v>20.7</v>
      </c>
      <c r="O905" s="62">
        <f t="shared" si="42"/>
        <v>18</v>
      </c>
      <c r="P905" s="62">
        <f>STOCK[[#This Row],[Precio Final]]-STOCK[[#This Row],[Costo total]]</f>
        <v>4.2</v>
      </c>
      <c r="Q905" s="62">
        <f>STOCK[[#This Row],[Ganancia Unitaria]]*STOCK[[#This Row],[Salidas]]</f>
        <v>8.4</v>
      </c>
      <c r="R905" s="74"/>
      <c r="S905" s="74"/>
      <c r="T905" s="62"/>
      <c r="U905" s="62"/>
      <c r="V905" s="76"/>
    </row>
    <row r="906" customHeight="1" spans="1:22">
      <c r="A906" s="74" t="s">
        <v>18151</v>
      </c>
      <c r="B906" s="74" t="s">
        <v>16461</v>
      </c>
      <c r="C906" s="74" t="s">
        <v>18152</v>
      </c>
      <c r="D906" s="74" t="s">
        <v>16404</v>
      </c>
      <c r="E906" s="74"/>
      <c r="F906" s="59">
        <v>18</v>
      </c>
      <c r="G906" s="75">
        <v>1</v>
      </c>
      <c r="H906" s="75">
        <f>SUMIFS(VENTAS[Cantidad],VENTAS[Código del producto Vendido],STOCK[[#This Row],[Code]])</f>
        <v>1</v>
      </c>
      <c r="I906" s="75">
        <f>STOCK[[#This Row],[Entradas]]-STOCK[[#This Row],[Salidas]]</f>
        <v>0</v>
      </c>
      <c r="J906" s="59">
        <f>STOCK[[#This Row],[Precio Final]]*10%</f>
        <v>1.8</v>
      </c>
      <c r="K906" s="62">
        <v>12</v>
      </c>
      <c r="L906" s="62">
        <v>0</v>
      </c>
      <c r="M906" s="62">
        <f>STOCK[[#This Row],[Costo Unitario (USD)]]+STOCK[[#This Row],[Costo Envío (USD)]]+STOCK[[#This Row],[Comisión 10%]]</f>
        <v>13.8</v>
      </c>
      <c r="N906" s="62">
        <f t="shared" si="41"/>
        <v>20.7</v>
      </c>
      <c r="O906" s="62">
        <f t="shared" si="42"/>
        <v>18</v>
      </c>
      <c r="P906" s="62">
        <f>STOCK[[#This Row],[Precio Final]]-STOCK[[#This Row],[Costo total]]</f>
        <v>4.2</v>
      </c>
      <c r="Q906" s="62">
        <f>STOCK[[#This Row],[Ganancia Unitaria]]*STOCK[[#This Row],[Salidas]]</f>
        <v>4.2</v>
      </c>
      <c r="R906" s="74"/>
      <c r="S906" s="74"/>
      <c r="T906" s="62"/>
      <c r="U906" s="62"/>
      <c r="V906" s="76"/>
    </row>
    <row r="907" customHeight="1" spans="1:22">
      <c r="A907" s="74" t="s">
        <v>18153</v>
      </c>
      <c r="B907" s="74" t="s">
        <v>16461</v>
      </c>
      <c r="C907" s="74" t="s">
        <v>18154</v>
      </c>
      <c r="D907" s="74" t="s">
        <v>16404</v>
      </c>
      <c r="E907" s="74"/>
      <c r="F907" s="59">
        <v>35</v>
      </c>
      <c r="G907" s="75">
        <v>1</v>
      </c>
      <c r="H907" s="75">
        <f>SUMIFS(VENTAS[Cantidad],VENTAS[Código del producto Vendido],STOCK[[#This Row],[Code]])</f>
        <v>1</v>
      </c>
      <c r="I907" s="75">
        <f>STOCK[[#This Row],[Entradas]]-STOCK[[#This Row],[Salidas]]</f>
        <v>0</v>
      </c>
      <c r="J907" s="59">
        <f>STOCK[[#This Row],[Precio Final]]*10%</f>
        <v>3.5</v>
      </c>
      <c r="K907" s="62">
        <v>12</v>
      </c>
      <c r="L907" s="62">
        <v>0</v>
      </c>
      <c r="M907" s="62">
        <f>STOCK[[#This Row],[Costo Unitario (USD)]]+STOCK[[#This Row],[Costo Envío (USD)]]+STOCK[[#This Row],[Comisión 10%]]</f>
        <v>15.5</v>
      </c>
      <c r="N907" s="62">
        <f t="shared" si="41"/>
        <v>23.25</v>
      </c>
      <c r="O907" s="62">
        <f t="shared" si="42"/>
        <v>35</v>
      </c>
      <c r="P907" s="62">
        <f>STOCK[[#This Row],[Precio Final]]-STOCK[[#This Row],[Costo total]]</f>
        <v>19.5</v>
      </c>
      <c r="Q907" s="62">
        <f>STOCK[[#This Row],[Ganancia Unitaria]]*STOCK[[#This Row],[Salidas]]</f>
        <v>19.5</v>
      </c>
      <c r="R907" s="74"/>
      <c r="S907" s="74"/>
      <c r="T907" s="62"/>
      <c r="U907" s="62"/>
      <c r="V907" s="76"/>
    </row>
    <row r="908" customHeight="1" spans="1:22">
      <c r="A908" s="74" t="s">
        <v>18155</v>
      </c>
      <c r="B908" s="74" t="s">
        <v>16461</v>
      </c>
      <c r="C908" s="74" t="s">
        <v>18156</v>
      </c>
      <c r="D908" s="74" t="s">
        <v>16404</v>
      </c>
      <c r="E908" s="74"/>
      <c r="F908" s="59">
        <v>30</v>
      </c>
      <c r="G908" s="75">
        <v>1</v>
      </c>
      <c r="H908" s="75">
        <f>SUMIFS(VENTAS[Cantidad],VENTAS[Código del producto Vendido],STOCK[[#This Row],[Code]])</f>
        <v>1</v>
      </c>
      <c r="I908" s="75">
        <f>STOCK[[#This Row],[Entradas]]-STOCK[[#This Row],[Salidas]]</f>
        <v>0</v>
      </c>
      <c r="J908" s="59">
        <f>STOCK[[#This Row],[Precio Final]]*10%</f>
        <v>3</v>
      </c>
      <c r="K908" s="62">
        <v>12</v>
      </c>
      <c r="L908" s="62">
        <v>0</v>
      </c>
      <c r="M908" s="62">
        <f>STOCK[[#This Row],[Costo Unitario (USD)]]+STOCK[[#This Row],[Costo Envío (USD)]]+STOCK[[#This Row],[Comisión 10%]]</f>
        <v>15</v>
      </c>
      <c r="N908" s="62">
        <f t="shared" si="41"/>
        <v>22.5</v>
      </c>
      <c r="O908" s="62">
        <f t="shared" si="42"/>
        <v>30</v>
      </c>
      <c r="P908" s="62">
        <f>STOCK[[#This Row],[Precio Final]]-STOCK[[#This Row],[Costo total]]</f>
        <v>15</v>
      </c>
      <c r="Q908" s="62">
        <f>STOCK[[#This Row],[Ganancia Unitaria]]*STOCK[[#This Row],[Salidas]]</f>
        <v>15</v>
      </c>
      <c r="R908" s="74"/>
      <c r="S908" s="74"/>
      <c r="T908" s="62"/>
      <c r="U908" s="62"/>
      <c r="V908" s="76"/>
    </row>
    <row r="909" customHeight="1" spans="1:22">
      <c r="A909" s="74" t="s">
        <v>18157</v>
      </c>
      <c r="B909" s="74" t="s">
        <v>16461</v>
      </c>
      <c r="C909" s="74" t="s">
        <v>18158</v>
      </c>
      <c r="D909" s="74" t="s">
        <v>16404</v>
      </c>
      <c r="E909" s="74"/>
      <c r="F909" s="59">
        <v>18</v>
      </c>
      <c r="G909" s="75">
        <v>1</v>
      </c>
      <c r="H909" s="75">
        <f>SUMIFS(VENTAS[Cantidad],VENTAS[Código del producto Vendido],STOCK[[#This Row],[Code]])</f>
        <v>0</v>
      </c>
      <c r="I909" s="75">
        <f>STOCK[[#This Row],[Entradas]]-STOCK[[#This Row],[Salidas]]</f>
        <v>1</v>
      </c>
      <c r="J909" s="59">
        <f>STOCK[[#This Row],[Precio Final]]*10%</f>
        <v>1.8</v>
      </c>
      <c r="K909" s="62">
        <v>12</v>
      </c>
      <c r="L909" s="62">
        <v>0</v>
      </c>
      <c r="M909" s="62">
        <f>STOCK[[#This Row],[Costo Unitario (USD)]]+STOCK[[#This Row],[Costo Envío (USD)]]+STOCK[[#This Row],[Comisión 10%]]</f>
        <v>13.8</v>
      </c>
      <c r="N909" s="62">
        <f t="shared" si="41"/>
        <v>20.7</v>
      </c>
      <c r="O909" s="62">
        <f t="shared" ref="O909:O929" si="43">F909</f>
        <v>18</v>
      </c>
      <c r="P909" s="62">
        <f>STOCK[[#This Row],[Precio Final]]-STOCK[[#This Row],[Costo total]]</f>
        <v>4.2</v>
      </c>
      <c r="Q909" s="62">
        <f>STOCK[[#This Row],[Ganancia Unitaria]]*STOCK[[#This Row],[Salidas]]</f>
        <v>0</v>
      </c>
      <c r="R909" s="74"/>
      <c r="S909" s="74"/>
      <c r="T909" s="62"/>
      <c r="U909" s="62"/>
      <c r="V909" s="76"/>
    </row>
    <row r="910" customHeight="1" spans="1:22">
      <c r="A910" s="74" t="s">
        <v>18159</v>
      </c>
      <c r="B910" s="74" t="s">
        <v>16934</v>
      </c>
      <c r="C910" s="74" t="s">
        <v>18160</v>
      </c>
      <c r="D910" s="74" t="s">
        <v>16583</v>
      </c>
      <c r="E910" s="74"/>
      <c r="F910" s="59">
        <v>15</v>
      </c>
      <c r="G910" s="75">
        <v>1</v>
      </c>
      <c r="H910" s="75">
        <f>SUMIFS(VENTAS[Cantidad],VENTAS[Código del producto Vendido],STOCK[[#This Row],[Code]])</f>
        <v>1</v>
      </c>
      <c r="I910" s="75">
        <f>STOCK[[#This Row],[Entradas]]-STOCK[[#This Row],[Salidas]]</f>
        <v>0</v>
      </c>
      <c r="J910" s="59">
        <f>STOCK[[#This Row],[Precio Final]]*10%</f>
        <v>1.5</v>
      </c>
      <c r="K910" s="62">
        <v>12</v>
      </c>
      <c r="L910" s="62">
        <v>0</v>
      </c>
      <c r="M910" s="62">
        <f>STOCK[[#This Row],[Costo Unitario (USD)]]+STOCK[[#This Row],[Costo Envío (USD)]]+STOCK[[#This Row],[Comisión 10%]]</f>
        <v>13.5</v>
      </c>
      <c r="N910" s="62">
        <f t="shared" si="41"/>
        <v>20.25</v>
      </c>
      <c r="O910" s="62">
        <f t="shared" si="43"/>
        <v>15</v>
      </c>
      <c r="P910" s="62">
        <f>STOCK[[#This Row],[Precio Final]]-STOCK[[#This Row],[Costo total]]</f>
        <v>1.5</v>
      </c>
      <c r="Q910" s="62">
        <f>STOCK[[#This Row],[Ganancia Unitaria]]*STOCK[[#This Row],[Salidas]]</f>
        <v>1.5</v>
      </c>
      <c r="R910" s="74"/>
      <c r="S910" s="74"/>
      <c r="T910" s="62"/>
      <c r="U910" s="62"/>
      <c r="V910" s="76"/>
    </row>
    <row r="911" customHeight="1" spans="1:22">
      <c r="A911" s="74" t="s">
        <v>18161</v>
      </c>
      <c r="B911" s="74" t="s">
        <v>16461</v>
      </c>
      <c r="C911" s="74" t="s">
        <v>18162</v>
      </c>
      <c r="D911" s="74" t="s">
        <v>16396</v>
      </c>
      <c r="E911" s="74"/>
      <c r="F911" s="59">
        <v>15</v>
      </c>
      <c r="G911" s="75">
        <v>1</v>
      </c>
      <c r="H911" s="75">
        <f>SUMIFS(VENTAS[Cantidad],VENTAS[Código del producto Vendido],STOCK[[#This Row],[Code]])</f>
        <v>0</v>
      </c>
      <c r="I911" s="75">
        <f>STOCK[[#This Row],[Entradas]]-STOCK[[#This Row],[Salidas]]</f>
        <v>1</v>
      </c>
      <c r="J911" s="59">
        <f>STOCK[[#This Row],[Precio Final]]*10%</f>
        <v>1.5</v>
      </c>
      <c r="K911" s="62">
        <v>12</v>
      </c>
      <c r="L911" s="62">
        <v>0</v>
      </c>
      <c r="M911" s="62">
        <f>STOCK[[#This Row],[Costo Unitario (USD)]]+STOCK[[#This Row],[Costo Envío (USD)]]+STOCK[[#This Row],[Comisión 10%]]</f>
        <v>13.5</v>
      </c>
      <c r="N911" s="62">
        <f t="shared" si="41"/>
        <v>20.25</v>
      </c>
      <c r="O911" s="62">
        <f t="shared" si="43"/>
        <v>15</v>
      </c>
      <c r="P911" s="62">
        <f>STOCK[[#This Row],[Precio Final]]-STOCK[[#This Row],[Costo total]]</f>
        <v>1.5</v>
      </c>
      <c r="Q911" s="62">
        <f>STOCK[[#This Row],[Ganancia Unitaria]]*STOCK[[#This Row],[Salidas]]</f>
        <v>0</v>
      </c>
      <c r="R911" s="74"/>
      <c r="S911" s="74"/>
      <c r="T911" s="62"/>
      <c r="U911" s="62"/>
      <c r="V911" s="76"/>
    </row>
    <row r="912" customHeight="1" spans="1:22">
      <c r="A912" s="74" t="s">
        <v>18163</v>
      </c>
      <c r="B912" s="74" t="s">
        <v>16934</v>
      </c>
      <c r="C912" s="74" t="s">
        <v>18164</v>
      </c>
      <c r="D912" s="74" t="s">
        <v>16962</v>
      </c>
      <c r="E912" s="74"/>
      <c r="F912" s="59">
        <v>15</v>
      </c>
      <c r="G912" s="75">
        <v>1</v>
      </c>
      <c r="H912" s="75">
        <f>SUMIFS(VENTAS[Cantidad],VENTAS[Código del producto Vendido],STOCK[[#This Row],[Code]])</f>
        <v>0</v>
      </c>
      <c r="I912" s="75">
        <f>STOCK[[#This Row],[Entradas]]-STOCK[[#This Row],[Salidas]]</f>
        <v>1</v>
      </c>
      <c r="J912" s="59">
        <f>STOCK[[#This Row],[Precio Final]]*10%</f>
        <v>1.5</v>
      </c>
      <c r="K912" s="62">
        <v>12</v>
      </c>
      <c r="L912" s="62">
        <v>0</v>
      </c>
      <c r="M912" s="62">
        <f>STOCK[[#This Row],[Costo Unitario (USD)]]+STOCK[[#This Row],[Costo Envío (USD)]]+STOCK[[#This Row],[Comisión 10%]]</f>
        <v>13.5</v>
      </c>
      <c r="N912" s="62">
        <f t="shared" si="41"/>
        <v>20.25</v>
      </c>
      <c r="O912" s="62">
        <f t="shared" si="43"/>
        <v>15</v>
      </c>
      <c r="P912" s="62">
        <f>STOCK[[#This Row],[Precio Final]]-STOCK[[#This Row],[Costo total]]</f>
        <v>1.5</v>
      </c>
      <c r="Q912" s="62">
        <f>STOCK[[#This Row],[Ganancia Unitaria]]*STOCK[[#This Row],[Salidas]]</f>
        <v>0</v>
      </c>
      <c r="R912" s="74"/>
      <c r="S912" s="74"/>
      <c r="T912" s="62"/>
      <c r="U912" s="62"/>
      <c r="V912" s="76"/>
    </row>
    <row r="913" customHeight="1" spans="1:22">
      <c r="A913" s="74" t="s">
        <v>18165</v>
      </c>
      <c r="B913" s="74" t="s">
        <v>16461</v>
      </c>
      <c r="C913" s="74" t="s">
        <v>17890</v>
      </c>
      <c r="D913" s="74" t="s">
        <v>16408</v>
      </c>
      <c r="E913" s="74"/>
      <c r="F913" s="59">
        <v>25</v>
      </c>
      <c r="G913" s="75">
        <v>1</v>
      </c>
      <c r="H913" s="75">
        <f>SUMIFS(VENTAS[Cantidad],VENTAS[Código del producto Vendido],STOCK[[#This Row],[Code]])</f>
        <v>1</v>
      </c>
      <c r="I913" s="75">
        <f>STOCK[[#This Row],[Entradas]]-STOCK[[#This Row],[Salidas]]</f>
        <v>0</v>
      </c>
      <c r="J913" s="59">
        <f>STOCK[[#This Row],[Precio Final]]*10%</f>
        <v>2.5</v>
      </c>
      <c r="K913" s="62">
        <v>12</v>
      </c>
      <c r="L913" s="62">
        <v>0</v>
      </c>
      <c r="M913" s="62">
        <f>STOCK[[#This Row],[Costo Unitario (USD)]]+STOCK[[#This Row],[Costo Envío (USD)]]+STOCK[[#This Row],[Comisión 10%]]</f>
        <v>14.5</v>
      </c>
      <c r="N913" s="62">
        <f t="shared" si="41"/>
        <v>21.75</v>
      </c>
      <c r="O913" s="62">
        <f t="shared" si="43"/>
        <v>25</v>
      </c>
      <c r="P913" s="62">
        <f>STOCK[[#This Row],[Precio Final]]-STOCK[[#This Row],[Costo total]]</f>
        <v>10.5</v>
      </c>
      <c r="Q913" s="62">
        <f>STOCK[[#This Row],[Ganancia Unitaria]]*STOCK[[#This Row],[Salidas]]</f>
        <v>10.5</v>
      </c>
      <c r="R913" s="74"/>
      <c r="S913" s="74"/>
      <c r="T913" s="62"/>
      <c r="U913" s="62"/>
      <c r="V913" s="76"/>
    </row>
    <row r="914" customHeight="1" spans="1:22">
      <c r="A914" s="74" t="s">
        <v>18166</v>
      </c>
      <c r="B914" s="74" t="s">
        <v>16461</v>
      </c>
      <c r="C914" s="74" t="s">
        <v>18167</v>
      </c>
      <c r="D914" s="74" t="s">
        <v>16396</v>
      </c>
      <c r="E914" s="74"/>
      <c r="F914" s="59">
        <v>18</v>
      </c>
      <c r="G914" s="75">
        <v>1</v>
      </c>
      <c r="H914" s="75">
        <f>SUMIFS(VENTAS[Cantidad],VENTAS[Código del producto Vendido],STOCK[[#This Row],[Code]])</f>
        <v>1</v>
      </c>
      <c r="I914" s="75">
        <f>STOCK[[#This Row],[Entradas]]-STOCK[[#This Row],[Salidas]]</f>
        <v>0</v>
      </c>
      <c r="J914" s="59">
        <f>STOCK[[#This Row],[Precio Final]]*10%</f>
        <v>1.8</v>
      </c>
      <c r="K914" s="62">
        <v>12</v>
      </c>
      <c r="L914" s="62">
        <v>0</v>
      </c>
      <c r="M914" s="62">
        <f>STOCK[[#This Row],[Costo Unitario (USD)]]+STOCK[[#This Row],[Costo Envío (USD)]]+STOCK[[#This Row],[Comisión 10%]]</f>
        <v>13.8</v>
      </c>
      <c r="N914" s="62">
        <f t="shared" si="41"/>
        <v>20.7</v>
      </c>
      <c r="O914" s="62">
        <f t="shared" si="43"/>
        <v>18</v>
      </c>
      <c r="P914" s="62">
        <f>STOCK[[#This Row],[Precio Final]]-STOCK[[#This Row],[Costo total]]</f>
        <v>4.2</v>
      </c>
      <c r="Q914" s="62">
        <f>STOCK[[#This Row],[Ganancia Unitaria]]*STOCK[[#This Row],[Salidas]]</f>
        <v>4.2</v>
      </c>
      <c r="R914" s="74"/>
      <c r="S914" s="74"/>
      <c r="T914" s="62"/>
      <c r="U914" s="62"/>
      <c r="V914" s="76"/>
    </row>
    <row r="915" customHeight="1" spans="1:22">
      <c r="A915" s="74" t="s">
        <v>18168</v>
      </c>
      <c r="B915" s="74" t="s">
        <v>16541</v>
      </c>
      <c r="C915" s="74" t="s">
        <v>18169</v>
      </c>
      <c r="D915" s="74" t="s">
        <v>16475</v>
      </c>
      <c r="E915" s="74"/>
      <c r="F915" s="59">
        <v>30</v>
      </c>
      <c r="G915" s="75">
        <v>1</v>
      </c>
      <c r="H915" s="75">
        <f>SUMIFS(VENTAS[Cantidad],VENTAS[Código del producto Vendido],STOCK[[#This Row],[Code]])</f>
        <v>1</v>
      </c>
      <c r="I915" s="75">
        <f>STOCK[[#This Row],[Entradas]]-STOCK[[#This Row],[Salidas]]</f>
        <v>0</v>
      </c>
      <c r="J915" s="59">
        <f>STOCK[[#This Row],[Precio Final]]*10%</f>
        <v>3</v>
      </c>
      <c r="K915" s="62">
        <v>12</v>
      </c>
      <c r="L915" s="62">
        <v>0</v>
      </c>
      <c r="M915" s="62">
        <f>STOCK[[#This Row],[Costo Unitario (USD)]]+STOCK[[#This Row],[Costo Envío (USD)]]+STOCK[[#This Row],[Comisión 10%]]</f>
        <v>15</v>
      </c>
      <c r="N915" s="62">
        <f t="shared" si="41"/>
        <v>22.5</v>
      </c>
      <c r="O915" s="62">
        <f t="shared" si="43"/>
        <v>30</v>
      </c>
      <c r="P915" s="62">
        <f>STOCK[[#This Row],[Precio Final]]-STOCK[[#This Row],[Costo total]]</f>
        <v>15</v>
      </c>
      <c r="Q915" s="62">
        <f>STOCK[[#This Row],[Ganancia Unitaria]]*STOCK[[#This Row],[Salidas]]</f>
        <v>15</v>
      </c>
      <c r="R915" s="74"/>
      <c r="S915" s="74"/>
      <c r="T915" s="62"/>
      <c r="U915" s="62"/>
      <c r="V915" s="76"/>
    </row>
    <row r="916" customHeight="1" spans="1:22">
      <c r="A916" s="74" t="s">
        <v>18170</v>
      </c>
      <c r="B916" s="74" t="s">
        <v>16541</v>
      </c>
      <c r="C916" s="74" t="s">
        <v>18171</v>
      </c>
      <c r="D916" s="74" t="s">
        <v>16396</v>
      </c>
      <c r="E916" s="74"/>
      <c r="F916" s="59">
        <v>25</v>
      </c>
      <c r="G916" s="75">
        <v>1</v>
      </c>
      <c r="H916" s="75">
        <f>SUMIFS(VENTAS[Cantidad],VENTAS[Código del producto Vendido],STOCK[[#This Row],[Code]])</f>
        <v>1</v>
      </c>
      <c r="I916" s="75">
        <f>STOCK[[#This Row],[Entradas]]-STOCK[[#This Row],[Salidas]]</f>
        <v>0</v>
      </c>
      <c r="J916" s="59">
        <f>STOCK[[#This Row],[Precio Final]]*10%</f>
        <v>2.5</v>
      </c>
      <c r="K916" s="62">
        <v>12</v>
      </c>
      <c r="L916" s="62">
        <v>0</v>
      </c>
      <c r="M916" s="62">
        <f>STOCK[[#This Row],[Costo Unitario (USD)]]+STOCK[[#This Row],[Costo Envío (USD)]]+STOCK[[#This Row],[Comisión 10%]]</f>
        <v>14.5</v>
      </c>
      <c r="N916" s="62">
        <f t="shared" si="41"/>
        <v>21.75</v>
      </c>
      <c r="O916" s="62">
        <f t="shared" si="43"/>
        <v>25</v>
      </c>
      <c r="P916" s="62">
        <f>STOCK[[#This Row],[Precio Final]]-STOCK[[#This Row],[Costo total]]</f>
        <v>10.5</v>
      </c>
      <c r="Q916" s="62">
        <f>STOCK[[#This Row],[Ganancia Unitaria]]*STOCK[[#This Row],[Salidas]]</f>
        <v>10.5</v>
      </c>
      <c r="R916" s="74"/>
      <c r="S916" s="74"/>
      <c r="T916" s="62"/>
      <c r="U916" s="62"/>
      <c r="V916" s="76"/>
    </row>
    <row r="917" customHeight="1" spans="1:22">
      <c r="A917" s="74" t="s">
        <v>18172</v>
      </c>
      <c r="B917" s="74" t="s">
        <v>16498</v>
      </c>
      <c r="C917" s="74" t="s">
        <v>18173</v>
      </c>
      <c r="D917" s="74" t="s">
        <v>16396</v>
      </c>
      <c r="E917" s="74"/>
      <c r="F917" s="59">
        <v>30</v>
      </c>
      <c r="G917" s="75">
        <v>2</v>
      </c>
      <c r="H917" s="75">
        <f>SUMIFS(VENTAS[Cantidad],VENTAS[Código del producto Vendido],STOCK[[#This Row],[Code]])</f>
        <v>2</v>
      </c>
      <c r="I917" s="75">
        <f>STOCK[[#This Row],[Entradas]]-STOCK[[#This Row],[Salidas]]</f>
        <v>0</v>
      </c>
      <c r="J917" s="59">
        <f>STOCK[[#This Row],[Precio Final]]*10%</f>
        <v>3</v>
      </c>
      <c r="K917" s="62">
        <v>12</v>
      </c>
      <c r="L917" s="62">
        <v>0</v>
      </c>
      <c r="M917" s="62">
        <f>STOCK[[#This Row],[Costo Unitario (USD)]]+STOCK[[#This Row],[Costo Envío (USD)]]+STOCK[[#This Row],[Comisión 10%]]</f>
        <v>15</v>
      </c>
      <c r="N917" s="62">
        <f t="shared" si="41"/>
        <v>22.5</v>
      </c>
      <c r="O917" s="62">
        <f t="shared" si="43"/>
        <v>30</v>
      </c>
      <c r="P917" s="62">
        <f>STOCK[[#This Row],[Precio Final]]-STOCK[[#This Row],[Costo total]]</f>
        <v>15</v>
      </c>
      <c r="Q917" s="62">
        <f>STOCK[[#This Row],[Ganancia Unitaria]]*STOCK[[#This Row],[Salidas]]</f>
        <v>30</v>
      </c>
      <c r="R917" s="74"/>
      <c r="S917" s="74"/>
      <c r="T917" s="62"/>
      <c r="U917" s="62"/>
      <c r="V917" s="76"/>
    </row>
    <row r="918" customHeight="1" spans="1:22">
      <c r="A918" s="74" t="s">
        <v>18174</v>
      </c>
      <c r="B918" s="74" t="s">
        <v>16960</v>
      </c>
      <c r="C918" s="74" t="s">
        <v>18113</v>
      </c>
      <c r="D918" s="74" t="s">
        <v>16583</v>
      </c>
      <c r="E918" s="74"/>
      <c r="F918" s="59">
        <v>30</v>
      </c>
      <c r="G918" s="75">
        <v>1</v>
      </c>
      <c r="H918" s="75">
        <f>SUMIFS(VENTAS[Cantidad],VENTAS[Código del producto Vendido],STOCK[[#This Row],[Code]])</f>
        <v>1</v>
      </c>
      <c r="I918" s="75">
        <f>STOCK[[#This Row],[Entradas]]-STOCK[[#This Row],[Salidas]]</f>
        <v>0</v>
      </c>
      <c r="J918" s="59">
        <f>STOCK[[#This Row],[Precio Final]]*10%</f>
        <v>3</v>
      </c>
      <c r="K918" s="62">
        <v>12</v>
      </c>
      <c r="L918" s="62">
        <v>0</v>
      </c>
      <c r="M918" s="62">
        <f>STOCK[[#This Row],[Costo Unitario (USD)]]+STOCK[[#This Row],[Costo Envío (USD)]]+STOCK[[#This Row],[Comisión 10%]]</f>
        <v>15</v>
      </c>
      <c r="N918" s="62">
        <f t="shared" si="41"/>
        <v>22.5</v>
      </c>
      <c r="O918" s="62">
        <f t="shared" si="43"/>
        <v>30</v>
      </c>
      <c r="P918" s="62">
        <f>STOCK[[#This Row],[Precio Final]]-STOCK[[#This Row],[Costo total]]</f>
        <v>15</v>
      </c>
      <c r="Q918" s="62">
        <f>STOCK[[#This Row],[Ganancia Unitaria]]*STOCK[[#This Row],[Salidas]]</f>
        <v>15</v>
      </c>
      <c r="R918" s="74"/>
      <c r="S918" s="74"/>
      <c r="T918" s="62"/>
      <c r="U918" s="62"/>
      <c r="V918" s="76"/>
    </row>
    <row r="919" customHeight="1" spans="1:22">
      <c r="A919" s="74" t="s">
        <v>18175</v>
      </c>
      <c r="B919" s="74" t="s">
        <v>16960</v>
      </c>
      <c r="C919" s="74" t="s">
        <v>18176</v>
      </c>
      <c r="D919" s="74" t="s">
        <v>16583</v>
      </c>
      <c r="E919" s="74"/>
      <c r="F919" s="59">
        <v>35</v>
      </c>
      <c r="G919" s="75">
        <v>1</v>
      </c>
      <c r="H919" s="75">
        <f>SUMIFS(VENTAS[Cantidad],VENTAS[Código del producto Vendido],STOCK[[#This Row],[Code]])</f>
        <v>1</v>
      </c>
      <c r="I919" s="75">
        <f>STOCK[[#This Row],[Entradas]]-STOCK[[#This Row],[Salidas]]</f>
        <v>0</v>
      </c>
      <c r="J919" s="59">
        <f>STOCK[[#This Row],[Precio Final]]*10%</f>
        <v>3.5</v>
      </c>
      <c r="K919" s="62">
        <v>12</v>
      </c>
      <c r="L919" s="62">
        <v>0</v>
      </c>
      <c r="M919" s="62">
        <f>STOCK[[#This Row],[Costo Unitario (USD)]]+STOCK[[#This Row],[Costo Envío (USD)]]+STOCK[[#This Row],[Comisión 10%]]</f>
        <v>15.5</v>
      </c>
      <c r="N919" s="62">
        <f t="shared" si="41"/>
        <v>23.25</v>
      </c>
      <c r="O919" s="62">
        <f t="shared" si="43"/>
        <v>35</v>
      </c>
      <c r="P919" s="62">
        <f>STOCK[[#This Row],[Precio Final]]-STOCK[[#This Row],[Costo total]]</f>
        <v>19.5</v>
      </c>
      <c r="Q919" s="62">
        <f>STOCK[[#This Row],[Ganancia Unitaria]]*STOCK[[#This Row],[Salidas]]</f>
        <v>19.5</v>
      </c>
      <c r="R919" s="74"/>
      <c r="S919" s="74"/>
      <c r="T919" s="62"/>
      <c r="U919" s="62"/>
      <c r="V919" s="76"/>
    </row>
    <row r="920" customHeight="1" spans="1:22">
      <c r="A920" s="74" t="s">
        <v>18177</v>
      </c>
      <c r="B920" s="74" t="s">
        <v>16498</v>
      </c>
      <c r="C920" s="74" t="s">
        <v>18178</v>
      </c>
      <c r="D920" s="74" t="s">
        <v>16404</v>
      </c>
      <c r="E920" s="74"/>
      <c r="F920" s="59">
        <v>35</v>
      </c>
      <c r="G920" s="75">
        <v>1</v>
      </c>
      <c r="H920" s="75">
        <f>SUMIFS(VENTAS[Cantidad],VENTAS[Código del producto Vendido],STOCK[[#This Row],[Code]])</f>
        <v>1</v>
      </c>
      <c r="I920" s="75">
        <f>STOCK[[#This Row],[Entradas]]-STOCK[[#This Row],[Salidas]]</f>
        <v>0</v>
      </c>
      <c r="J920" s="59">
        <f>STOCK[[#This Row],[Precio Final]]*10%</f>
        <v>3.5</v>
      </c>
      <c r="K920" s="62">
        <v>12</v>
      </c>
      <c r="L920" s="62">
        <v>0</v>
      </c>
      <c r="M920" s="62">
        <f>STOCK[[#This Row],[Costo Unitario (USD)]]+STOCK[[#This Row],[Costo Envío (USD)]]+STOCK[[#This Row],[Comisión 10%]]</f>
        <v>15.5</v>
      </c>
      <c r="N920" s="62">
        <f t="shared" ref="N920:N983" si="44">M920*1.5</f>
        <v>23.25</v>
      </c>
      <c r="O920" s="62">
        <f t="shared" si="43"/>
        <v>35</v>
      </c>
      <c r="P920" s="62">
        <f>STOCK[[#This Row],[Precio Final]]-STOCK[[#This Row],[Costo total]]</f>
        <v>19.5</v>
      </c>
      <c r="Q920" s="62">
        <f>STOCK[[#This Row],[Ganancia Unitaria]]*STOCK[[#This Row],[Salidas]]</f>
        <v>19.5</v>
      </c>
      <c r="R920" s="74"/>
      <c r="S920" s="74"/>
      <c r="T920" s="62"/>
      <c r="U920" s="62"/>
      <c r="V920" s="76"/>
    </row>
    <row r="921" customHeight="1" spans="1:22">
      <c r="A921" s="74" t="s">
        <v>18179</v>
      </c>
      <c r="B921" s="74" t="s">
        <v>16498</v>
      </c>
      <c r="C921" s="74" t="s">
        <v>18180</v>
      </c>
      <c r="D921" s="74" t="s">
        <v>16396</v>
      </c>
      <c r="E921" s="74"/>
      <c r="F921" s="59">
        <v>20</v>
      </c>
      <c r="G921" s="75">
        <v>1</v>
      </c>
      <c r="H921" s="75">
        <f>SUMIFS(VENTAS[Cantidad],VENTAS[Código del producto Vendido],STOCK[[#This Row],[Code]])</f>
        <v>1</v>
      </c>
      <c r="I921" s="75">
        <f>STOCK[[#This Row],[Entradas]]-STOCK[[#This Row],[Salidas]]</f>
        <v>0</v>
      </c>
      <c r="J921" s="59">
        <f>STOCK[[#This Row],[Precio Final]]*10%</f>
        <v>2</v>
      </c>
      <c r="K921" s="62">
        <v>12</v>
      </c>
      <c r="L921" s="62">
        <v>0</v>
      </c>
      <c r="M921" s="62">
        <f>STOCK[[#This Row],[Costo Unitario (USD)]]+STOCK[[#This Row],[Costo Envío (USD)]]+STOCK[[#This Row],[Comisión 10%]]</f>
        <v>14</v>
      </c>
      <c r="N921" s="62">
        <f t="shared" si="44"/>
        <v>21</v>
      </c>
      <c r="O921" s="62">
        <f t="shared" si="43"/>
        <v>20</v>
      </c>
      <c r="P921" s="62">
        <f>STOCK[[#This Row],[Precio Final]]-STOCK[[#This Row],[Costo total]]</f>
        <v>6</v>
      </c>
      <c r="Q921" s="62">
        <f>STOCK[[#This Row],[Ganancia Unitaria]]*STOCK[[#This Row],[Salidas]]</f>
        <v>6</v>
      </c>
      <c r="R921" s="74"/>
      <c r="S921" s="74"/>
      <c r="T921" s="62"/>
      <c r="U921" s="62"/>
      <c r="V921" s="76"/>
    </row>
    <row r="922" customHeight="1" spans="1:22">
      <c r="A922" s="74" t="s">
        <v>18181</v>
      </c>
      <c r="B922" s="74" t="s">
        <v>16960</v>
      </c>
      <c r="C922" s="74" t="s">
        <v>17680</v>
      </c>
      <c r="D922" s="74" t="s">
        <v>16583</v>
      </c>
      <c r="E922" s="74"/>
      <c r="F922" s="59">
        <v>20</v>
      </c>
      <c r="G922" s="75">
        <v>1</v>
      </c>
      <c r="H922" s="75">
        <f>SUMIFS(VENTAS[Cantidad],VENTAS[Código del producto Vendido],STOCK[[#This Row],[Code]])</f>
        <v>0</v>
      </c>
      <c r="I922" s="75">
        <f>STOCK[[#This Row],[Entradas]]-STOCK[[#This Row],[Salidas]]</f>
        <v>1</v>
      </c>
      <c r="J922" s="59">
        <f>STOCK[[#This Row],[Precio Final]]*10%</f>
        <v>2</v>
      </c>
      <c r="K922" s="62">
        <v>12</v>
      </c>
      <c r="L922" s="62">
        <v>0</v>
      </c>
      <c r="M922" s="62">
        <f>STOCK[[#This Row],[Costo Unitario (USD)]]+STOCK[[#This Row],[Costo Envío (USD)]]+STOCK[[#This Row],[Comisión 10%]]</f>
        <v>14</v>
      </c>
      <c r="N922" s="62">
        <f t="shared" si="44"/>
        <v>21</v>
      </c>
      <c r="O922" s="62">
        <f t="shared" si="43"/>
        <v>20</v>
      </c>
      <c r="P922" s="62">
        <f>STOCK[[#This Row],[Precio Final]]-STOCK[[#This Row],[Costo total]]</f>
        <v>6</v>
      </c>
      <c r="Q922" s="62">
        <f>STOCK[[#This Row],[Ganancia Unitaria]]*STOCK[[#This Row],[Salidas]]</f>
        <v>0</v>
      </c>
      <c r="R922" s="74"/>
      <c r="S922" s="74"/>
      <c r="T922" s="62"/>
      <c r="U922" s="62"/>
      <c r="V922" s="76">
        <v>20</v>
      </c>
    </row>
    <row r="923" customHeight="1" spans="1:22">
      <c r="A923" s="74" t="s">
        <v>18182</v>
      </c>
      <c r="B923" s="74" t="s">
        <v>16498</v>
      </c>
      <c r="C923" s="74" t="s">
        <v>18183</v>
      </c>
      <c r="D923" s="74" t="s">
        <v>16408</v>
      </c>
      <c r="E923" s="74"/>
      <c r="F923" s="59">
        <v>25</v>
      </c>
      <c r="G923" s="75">
        <v>1</v>
      </c>
      <c r="H923" s="75">
        <f>SUMIFS(VENTAS[Cantidad],VENTAS[Código del producto Vendido],STOCK[[#This Row],[Code]])</f>
        <v>0</v>
      </c>
      <c r="I923" s="75">
        <f>STOCK[[#This Row],[Entradas]]-STOCK[[#This Row],[Salidas]]</f>
        <v>1</v>
      </c>
      <c r="J923" s="59">
        <f>STOCK[[#This Row],[Precio Final]]*10%</f>
        <v>2.5</v>
      </c>
      <c r="K923" s="62">
        <v>12</v>
      </c>
      <c r="L923" s="62">
        <v>0</v>
      </c>
      <c r="M923" s="62">
        <f>STOCK[[#This Row],[Costo Unitario (USD)]]+STOCK[[#This Row],[Costo Envío (USD)]]+STOCK[[#This Row],[Comisión 10%]]</f>
        <v>14.5</v>
      </c>
      <c r="N923" s="62">
        <f t="shared" si="44"/>
        <v>21.75</v>
      </c>
      <c r="O923" s="62">
        <f t="shared" si="43"/>
        <v>25</v>
      </c>
      <c r="P923" s="62">
        <f>STOCK[[#This Row],[Precio Final]]-STOCK[[#This Row],[Costo total]]</f>
        <v>10.5</v>
      </c>
      <c r="Q923" s="62">
        <f>STOCK[[#This Row],[Ganancia Unitaria]]*STOCK[[#This Row],[Salidas]]</f>
        <v>0</v>
      </c>
      <c r="R923" s="74"/>
      <c r="S923" s="74"/>
      <c r="T923" s="62"/>
      <c r="U923" s="62"/>
      <c r="V923" s="76"/>
    </row>
    <row r="924" customHeight="1" spans="1:22">
      <c r="A924" s="74" t="s">
        <v>18184</v>
      </c>
      <c r="B924" s="74" t="s">
        <v>16498</v>
      </c>
      <c r="C924" s="74" t="s">
        <v>18141</v>
      </c>
      <c r="D924" s="74" t="s">
        <v>16396</v>
      </c>
      <c r="E924" s="74"/>
      <c r="F924" s="59">
        <v>25</v>
      </c>
      <c r="G924" s="75">
        <v>1</v>
      </c>
      <c r="H924" s="75">
        <f>SUMIFS(VENTAS[Cantidad],VENTAS[Código del producto Vendido],STOCK[[#This Row],[Code]])</f>
        <v>1</v>
      </c>
      <c r="I924" s="75">
        <f>STOCK[[#This Row],[Entradas]]-STOCK[[#This Row],[Salidas]]</f>
        <v>0</v>
      </c>
      <c r="J924" s="59">
        <f>STOCK[[#This Row],[Precio Final]]*10%</f>
        <v>2.5</v>
      </c>
      <c r="K924" s="62">
        <v>12</v>
      </c>
      <c r="L924" s="62">
        <v>0</v>
      </c>
      <c r="M924" s="62">
        <f>STOCK[[#This Row],[Costo Unitario (USD)]]+STOCK[[#This Row],[Costo Envío (USD)]]+STOCK[[#This Row],[Comisión 10%]]</f>
        <v>14.5</v>
      </c>
      <c r="N924" s="62">
        <f t="shared" si="44"/>
        <v>21.75</v>
      </c>
      <c r="O924" s="62">
        <f t="shared" si="43"/>
        <v>25</v>
      </c>
      <c r="P924" s="62">
        <f>STOCK[[#This Row],[Precio Final]]-STOCK[[#This Row],[Costo total]]</f>
        <v>10.5</v>
      </c>
      <c r="Q924" s="62">
        <f>STOCK[[#This Row],[Ganancia Unitaria]]*STOCK[[#This Row],[Salidas]]</f>
        <v>10.5</v>
      </c>
      <c r="R924" s="74"/>
      <c r="S924" s="74"/>
      <c r="T924" s="62"/>
      <c r="U924" s="62"/>
      <c r="V924" s="76"/>
    </row>
    <row r="925" customHeight="1" spans="1:22">
      <c r="A925" s="74" t="s">
        <v>18185</v>
      </c>
      <c r="B925" s="74" t="s">
        <v>16498</v>
      </c>
      <c r="C925" s="74" t="s">
        <v>18186</v>
      </c>
      <c r="D925" s="74" t="s">
        <v>16475</v>
      </c>
      <c r="E925" s="74"/>
      <c r="F925" s="59">
        <v>35</v>
      </c>
      <c r="G925" s="75">
        <v>2</v>
      </c>
      <c r="H925" s="75">
        <f>SUMIFS(VENTAS[Cantidad],VENTAS[Código del producto Vendido],STOCK[[#This Row],[Code]])</f>
        <v>0</v>
      </c>
      <c r="I925" s="75">
        <f>STOCK[[#This Row],[Entradas]]-STOCK[[#This Row],[Salidas]]</f>
        <v>2</v>
      </c>
      <c r="J925" s="59">
        <f>STOCK[[#This Row],[Precio Final]]*10%</f>
        <v>3.5</v>
      </c>
      <c r="K925" s="62">
        <v>12</v>
      </c>
      <c r="L925" s="62">
        <v>0</v>
      </c>
      <c r="M925" s="62">
        <f>STOCK[[#This Row],[Costo Unitario (USD)]]+STOCK[[#This Row],[Costo Envío (USD)]]+STOCK[[#This Row],[Comisión 10%]]</f>
        <v>15.5</v>
      </c>
      <c r="N925" s="62">
        <f t="shared" si="44"/>
        <v>23.25</v>
      </c>
      <c r="O925" s="62">
        <f t="shared" si="43"/>
        <v>35</v>
      </c>
      <c r="P925" s="62">
        <f>STOCK[[#This Row],[Precio Final]]-STOCK[[#This Row],[Costo total]]</f>
        <v>19.5</v>
      </c>
      <c r="Q925" s="62">
        <f>STOCK[[#This Row],[Ganancia Unitaria]]*STOCK[[#This Row],[Salidas]]</f>
        <v>0</v>
      </c>
      <c r="R925" s="74"/>
      <c r="S925" s="74"/>
      <c r="T925" s="62"/>
      <c r="U925" s="62"/>
      <c r="V925" s="76"/>
    </row>
    <row r="926" customHeight="1" spans="1:22">
      <c r="A926" s="74" t="s">
        <v>18187</v>
      </c>
      <c r="B926" s="74" t="s">
        <v>16498</v>
      </c>
      <c r="C926" s="74" t="s">
        <v>18188</v>
      </c>
      <c r="D926" s="74" t="s">
        <v>16475</v>
      </c>
      <c r="E926" s="74"/>
      <c r="F926" s="59">
        <v>30</v>
      </c>
      <c r="G926" s="75">
        <v>1</v>
      </c>
      <c r="H926" s="75">
        <f>SUMIFS(VENTAS[Cantidad],VENTAS[Código del producto Vendido],STOCK[[#This Row],[Code]])</f>
        <v>1</v>
      </c>
      <c r="I926" s="75">
        <f>STOCK[[#This Row],[Entradas]]-STOCK[[#This Row],[Salidas]]</f>
        <v>0</v>
      </c>
      <c r="J926" s="59">
        <f>STOCK[[#This Row],[Precio Final]]*10%</f>
        <v>3</v>
      </c>
      <c r="K926" s="62">
        <v>12</v>
      </c>
      <c r="L926" s="62">
        <v>0</v>
      </c>
      <c r="M926" s="62">
        <f>STOCK[[#This Row],[Costo Unitario (USD)]]+STOCK[[#This Row],[Costo Envío (USD)]]+STOCK[[#This Row],[Comisión 10%]]</f>
        <v>15</v>
      </c>
      <c r="N926" s="62">
        <f t="shared" si="44"/>
        <v>22.5</v>
      </c>
      <c r="O926" s="62">
        <f t="shared" si="43"/>
        <v>30</v>
      </c>
      <c r="P926" s="62">
        <f>STOCK[[#This Row],[Precio Final]]-STOCK[[#This Row],[Costo total]]</f>
        <v>15</v>
      </c>
      <c r="Q926" s="62">
        <f>STOCK[[#This Row],[Ganancia Unitaria]]*STOCK[[#This Row],[Salidas]]</f>
        <v>15</v>
      </c>
      <c r="R926" s="74"/>
      <c r="S926" s="74"/>
      <c r="T926" s="62"/>
      <c r="U926" s="62"/>
      <c r="V926" s="76"/>
    </row>
    <row r="927" customHeight="1" spans="1:22">
      <c r="A927" s="74" t="s">
        <v>18189</v>
      </c>
      <c r="B927" s="74" t="s">
        <v>16498</v>
      </c>
      <c r="C927" s="74" t="s">
        <v>18190</v>
      </c>
      <c r="D927" s="74" t="s">
        <v>16475</v>
      </c>
      <c r="E927" s="74"/>
      <c r="F927" s="59">
        <v>35</v>
      </c>
      <c r="G927" s="75">
        <v>1</v>
      </c>
      <c r="H927" s="75">
        <f>SUMIFS(VENTAS[Cantidad],VENTAS[Código del producto Vendido],STOCK[[#This Row],[Code]])</f>
        <v>1</v>
      </c>
      <c r="I927" s="75">
        <f>STOCK[[#This Row],[Entradas]]-STOCK[[#This Row],[Salidas]]</f>
        <v>0</v>
      </c>
      <c r="J927" s="59">
        <f>STOCK[[#This Row],[Precio Final]]*10%</f>
        <v>3.5</v>
      </c>
      <c r="K927" s="62">
        <v>12</v>
      </c>
      <c r="L927" s="62">
        <v>0</v>
      </c>
      <c r="M927" s="62">
        <f>STOCK[[#This Row],[Costo Unitario (USD)]]+STOCK[[#This Row],[Costo Envío (USD)]]+STOCK[[#This Row],[Comisión 10%]]</f>
        <v>15.5</v>
      </c>
      <c r="N927" s="62">
        <f t="shared" si="44"/>
        <v>23.25</v>
      </c>
      <c r="O927" s="62">
        <f t="shared" si="43"/>
        <v>35</v>
      </c>
      <c r="P927" s="62">
        <f>STOCK[[#This Row],[Precio Final]]-STOCK[[#This Row],[Costo total]]</f>
        <v>19.5</v>
      </c>
      <c r="Q927" s="62">
        <f>STOCK[[#This Row],[Ganancia Unitaria]]*STOCK[[#This Row],[Salidas]]</f>
        <v>19.5</v>
      </c>
      <c r="R927" s="74"/>
      <c r="S927" s="74"/>
      <c r="T927" s="62"/>
      <c r="U927" s="62"/>
      <c r="V927" s="76"/>
    </row>
    <row r="928" customHeight="1" spans="1:22">
      <c r="A928" s="74" t="s">
        <v>18191</v>
      </c>
      <c r="B928" s="74" t="s">
        <v>16498</v>
      </c>
      <c r="C928" s="74" t="s">
        <v>18192</v>
      </c>
      <c r="D928" s="74" t="s">
        <v>16404</v>
      </c>
      <c r="E928" s="74"/>
      <c r="F928" s="59">
        <v>30</v>
      </c>
      <c r="G928" s="75">
        <v>1</v>
      </c>
      <c r="H928" s="75">
        <f>SUMIFS(VENTAS[Cantidad],VENTAS[Código del producto Vendido],STOCK[[#This Row],[Code]])</f>
        <v>1</v>
      </c>
      <c r="I928" s="75">
        <f>STOCK[[#This Row],[Entradas]]-STOCK[[#This Row],[Salidas]]</f>
        <v>0</v>
      </c>
      <c r="J928" s="59">
        <f>STOCK[[#This Row],[Precio Final]]*10%</f>
        <v>3</v>
      </c>
      <c r="K928" s="62">
        <v>12</v>
      </c>
      <c r="L928" s="62">
        <v>0</v>
      </c>
      <c r="M928" s="62">
        <f>STOCK[[#This Row],[Costo Unitario (USD)]]+STOCK[[#This Row],[Costo Envío (USD)]]+STOCK[[#This Row],[Comisión 10%]]</f>
        <v>15</v>
      </c>
      <c r="N928" s="62">
        <f t="shared" si="44"/>
        <v>22.5</v>
      </c>
      <c r="O928" s="62">
        <f t="shared" si="43"/>
        <v>30</v>
      </c>
      <c r="P928" s="62">
        <f>STOCK[[#This Row],[Precio Final]]-STOCK[[#This Row],[Costo total]]</f>
        <v>15</v>
      </c>
      <c r="Q928" s="62">
        <f>STOCK[[#This Row],[Ganancia Unitaria]]*STOCK[[#This Row],[Salidas]]</f>
        <v>15</v>
      </c>
      <c r="R928" s="74"/>
      <c r="S928" s="74"/>
      <c r="T928" s="62"/>
      <c r="U928" s="62"/>
      <c r="V928" s="76"/>
    </row>
    <row r="929" customHeight="1" spans="1:22">
      <c r="A929" s="74" t="s">
        <v>18193</v>
      </c>
      <c r="B929" s="74" t="s">
        <v>16498</v>
      </c>
      <c r="C929" s="74" t="s">
        <v>18194</v>
      </c>
      <c r="D929" s="74" t="s">
        <v>16396</v>
      </c>
      <c r="E929" s="74"/>
      <c r="F929" s="59">
        <v>20</v>
      </c>
      <c r="G929" s="75">
        <v>3</v>
      </c>
      <c r="H929" s="75">
        <f>SUMIFS(VENTAS[Cantidad],VENTAS[Código del producto Vendido],STOCK[[#This Row],[Code]])</f>
        <v>3</v>
      </c>
      <c r="I929" s="75">
        <f>STOCK[[#This Row],[Entradas]]-STOCK[[#This Row],[Salidas]]</f>
        <v>0</v>
      </c>
      <c r="J929" s="59">
        <f>STOCK[[#This Row],[Precio Final]]*10%</f>
        <v>2</v>
      </c>
      <c r="K929" s="62">
        <v>12</v>
      </c>
      <c r="L929" s="62">
        <v>0</v>
      </c>
      <c r="M929" s="62">
        <f>STOCK[[#This Row],[Costo Unitario (USD)]]+STOCK[[#This Row],[Costo Envío (USD)]]+STOCK[[#This Row],[Comisión 10%]]</f>
        <v>14</v>
      </c>
      <c r="N929" s="62">
        <f t="shared" si="44"/>
        <v>21</v>
      </c>
      <c r="O929" s="62">
        <f t="shared" si="43"/>
        <v>20</v>
      </c>
      <c r="P929" s="62">
        <f>STOCK[[#This Row],[Precio Final]]-STOCK[[#This Row],[Costo total]]</f>
        <v>6</v>
      </c>
      <c r="Q929" s="62">
        <f>STOCK[[#This Row],[Ganancia Unitaria]]*STOCK[[#This Row],[Salidas]]</f>
        <v>18</v>
      </c>
      <c r="R929" s="74"/>
      <c r="S929" s="74"/>
      <c r="T929" s="62"/>
      <c r="U929" s="62"/>
      <c r="V929" s="76"/>
    </row>
    <row r="930" customHeight="1" spans="1:22">
      <c r="A930" s="74" t="s">
        <v>18195</v>
      </c>
      <c r="B930" s="74" t="s">
        <v>16498</v>
      </c>
      <c r="C930" s="74"/>
      <c r="D930" s="74" t="s">
        <v>16404</v>
      </c>
      <c r="E930" s="74"/>
      <c r="G930" s="75">
        <v>1</v>
      </c>
      <c r="H930" s="75">
        <f>SUMIFS(VENTAS[Cantidad],VENTAS[Código del producto Vendido],STOCK[[#This Row],[Code]])</f>
        <v>1</v>
      </c>
      <c r="I930" s="75"/>
      <c r="J930" s="59">
        <f>STOCK[[#This Row],[Precio Final]]*10%</f>
        <v>0</v>
      </c>
      <c r="K930" s="62">
        <v>12</v>
      </c>
      <c r="L930" s="62">
        <v>0</v>
      </c>
      <c r="M930" s="62">
        <f>STOCK[[#This Row],[Costo Unitario (USD)]]+STOCK[[#This Row],[Costo Envío (USD)]]+STOCK[[#This Row],[Comisión 10%]]</f>
        <v>12</v>
      </c>
      <c r="N930" s="62">
        <f t="shared" si="44"/>
        <v>18</v>
      </c>
      <c r="O930" s="62"/>
      <c r="P930" s="62">
        <f>STOCK[[#This Row],[Precio Final]]-STOCK[[#This Row],[Costo total]]</f>
        <v>-12</v>
      </c>
      <c r="Q930" s="62">
        <f>STOCK[[#This Row],[Ganancia Unitaria]]*STOCK[[#This Row],[Salidas]]</f>
        <v>-12</v>
      </c>
      <c r="R930" s="74"/>
      <c r="S930" s="74"/>
      <c r="T930" s="62"/>
      <c r="U930" s="62"/>
      <c r="V930" s="76"/>
    </row>
    <row r="931" customHeight="1" spans="1:22">
      <c r="A931" s="74" t="s">
        <v>18196</v>
      </c>
      <c r="B931" s="74" t="s">
        <v>16498</v>
      </c>
      <c r="C931" s="74" t="s">
        <v>18197</v>
      </c>
      <c r="D931" s="74" t="s">
        <v>16475</v>
      </c>
      <c r="E931" s="74"/>
      <c r="F931" s="59">
        <v>18</v>
      </c>
      <c r="G931" s="75">
        <v>1</v>
      </c>
      <c r="H931" s="75">
        <f>SUMIFS(VENTAS[Cantidad],VENTAS[Código del producto Vendido],STOCK[[#This Row],[Code]])</f>
        <v>0</v>
      </c>
      <c r="I931" s="75">
        <f>STOCK[[#This Row],[Entradas]]-STOCK[[#This Row],[Salidas]]</f>
        <v>1</v>
      </c>
      <c r="J931" s="59">
        <f>STOCK[[#This Row],[Precio Final]]*10%</f>
        <v>1.8</v>
      </c>
      <c r="K931" s="62">
        <v>12</v>
      </c>
      <c r="L931" s="62">
        <v>0</v>
      </c>
      <c r="M931" s="62">
        <f>STOCK[[#This Row],[Costo Unitario (USD)]]+STOCK[[#This Row],[Costo Envío (USD)]]+STOCK[[#This Row],[Comisión 10%]]</f>
        <v>13.8</v>
      </c>
      <c r="N931" s="62">
        <f t="shared" si="44"/>
        <v>20.7</v>
      </c>
      <c r="O931" s="62">
        <f t="shared" ref="O931:O994" si="45">F931</f>
        <v>18</v>
      </c>
      <c r="P931" s="62">
        <f>STOCK[[#This Row],[Precio Final]]-STOCK[[#This Row],[Costo total]]</f>
        <v>4.2</v>
      </c>
      <c r="Q931" s="62">
        <f>STOCK[[#This Row],[Ganancia Unitaria]]*STOCK[[#This Row],[Salidas]]</f>
        <v>0</v>
      </c>
      <c r="R931" s="74"/>
      <c r="S931" s="74"/>
      <c r="T931" s="62"/>
      <c r="U931" s="62"/>
      <c r="V931" s="76"/>
    </row>
    <row r="932" customHeight="1" spans="1:22">
      <c r="A932" s="74" t="s">
        <v>18198</v>
      </c>
      <c r="B932" s="74" t="s">
        <v>16498</v>
      </c>
      <c r="C932" s="74" t="s">
        <v>17054</v>
      </c>
      <c r="D932" s="74" t="s">
        <v>16404</v>
      </c>
      <c r="E932" s="74"/>
      <c r="F932" s="59">
        <v>18</v>
      </c>
      <c r="G932" s="75">
        <v>2</v>
      </c>
      <c r="H932" s="75">
        <f>SUMIFS(VENTAS[Cantidad],VENTAS[Código del producto Vendido],STOCK[[#This Row],[Code]])</f>
        <v>2</v>
      </c>
      <c r="I932" s="75">
        <f>STOCK[[#This Row],[Entradas]]-STOCK[[#This Row],[Salidas]]</f>
        <v>0</v>
      </c>
      <c r="J932" s="59">
        <f>STOCK[[#This Row],[Precio Final]]*10%</f>
        <v>1.8</v>
      </c>
      <c r="K932" s="62">
        <v>12</v>
      </c>
      <c r="L932" s="62">
        <v>0</v>
      </c>
      <c r="M932" s="62">
        <f>STOCK[[#This Row],[Costo Unitario (USD)]]+STOCK[[#This Row],[Costo Envío (USD)]]+STOCK[[#This Row],[Comisión 10%]]</f>
        <v>13.8</v>
      </c>
      <c r="N932" s="62">
        <f t="shared" si="44"/>
        <v>20.7</v>
      </c>
      <c r="O932" s="62">
        <f t="shared" si="45"/>
        <v>18</v>
      </c>
      <c r="P932" s="62">
        <f>STOCK[[#This Row],[Precio Final]]-STOCK[[#This Row],[Costo total]]</f>
        <v>4.2</v>
      </c>
      <c r="Q932" s="62">
        <f>STOCK[[#This Row],[Ganancia Unitaria]]*STOCK[[#This Row],[Salidas]]</f>
        <v>8.4</v>
      </c>
      <c r="R932" s="74"/>
      <c r="S932" s="74"/>
      <c r="T932" s="62"/>
      <c r="U932" s="62"/>
      <c r="V932" s="76"/>
    </row>
    <row r="933" customHeight="1" spans="1:22">
      <c r="A933" s="74" t="s">
        <v>18199</v>
      </c>
      <c r="B933" s="74" t="s">
        <v>16498</v>
      </c>
      <c r="C933" s="74" t="s">
        <v>17054</v>
      </c>
      <c r="D933" s="74" t="s">
        <v>16408</v>
      </c>
      <c r="E933" s="74"/>
      <c r="F933" s="59">
        <v>18</v>
      </c>
      <c r="G933" s="75">
        <v>1</v>
      </c>
      <c r="H933" s="75">
        <f>SUMIFS(VENTAS[Cantidad],VENTAS[Código del producto Vendido],STOCK[[#This Row],[Code]])</f>
        <v>0</v>
      </c>
      <c r="I933" s="75">
        <f>STOCK[[#This Row],[Entradas]]-STOCK[[#This Row],[Salidas]]</f>
        <v>1</v>
      </c>
      <c r="J933" s="59">
        <f>STOCK[[#This Row],[Precio Final]]*10%</f>
        <v>1.8</v>
      </c>
      <c r="K933" s="62">
        <v>12</v>
      </c>
      <c r="L933" s="62">
        <v>0</v>
      </c>
      <c r="M933" s="62">
        <f>STOCK[[#This Row],[Costo Unitario (USD)]]+STOCK[[#This Row],[Costo Envío (USD)]]+STOCK[[#This Row],[Comisión 10%]]</f>
        <v>13.8</v>
      </c>
      <c r="N933" s="62">
        <f t="shared" si="44"/>
        <v>20.7</v>
      </c>
      <c r="O933" s="62">
        <f t="shared" si="45"/>
        <v>18</v>
      </c>
      <c r="P933" s="62">
        <f>STOCK[[#This Row],[Precio Final]]-STOCK[[#This Row],[Costo total]]</f>
        <v>4.2</v>
      </c>
      <c r="Q933" s="62">
        <f>STOCK[[#This Row],[Ganancia Unitaria]]*STOCK[[#This Row],[Salidas]]</f>
        <v>0</v>
      </c>
      <c r="R933" s="74"/>
      <c r="S933" s="74"/>
      <c r="T933" s="62"/>
      <c r="U933" s="62"/>
      <c r="V933" s="76"/>
    </row>
    <row r="934" customHeight="1" spans="1:22">
      <c r="A934" s="74" t="s">
        <v>18200</v>
      </c>
      <c r="B934" s="74" t="s">
        <v>16960</v>
      </c>
      <c r="C934" s="74" t="s">
        <v>18201</v>
      </c>
      <c r="D934" s="74" t="s">
        <v>16962</v>
      </c>
      <c r="E934" s="74"/>
      <c r="F934" s="59">
        <v>18</v>
      </c>
      <c r="G934" s="75">
        <v>1</v>
      </c>
      <c r="H934" s="75">
        <f>SUMIFS(VENTAS[Cantidad],VENTAS[Código del producto Vendido],STOCK[[#This Row],[Code]])</f>
        <v>1</v>
      </c>
      <c r="I934" s="75">
        <f>STOCK[[#This Row],[Entradas]]-STOCK[[#This Row],[Salidas]]</f>
        <v>0</v>
      </c>
      <c r="J934" s="59">
        <f>STOCK[[#This Row],[Precio Final]]*10%</f>
        <v>1.8</v>
      </c>
      <c r="K934" s="62">
        <v>12</v>
      </c>
      <c r="L934" s="62">
        <v>0</v>
      </c>
      <c r="M934" s="62">
        <f>STOCK[[#This Row],[Costo Unitario (USD)]]+STOCK[[#This Row],[Costo Envío (USD)]]+STOCK[[#This Row],[Comisión 10%]]</f>
        <v>13.8</v>
      </c>
      <c r="N934" s="62">
        <f t="shared" si="44"/>
        <v>20.7</v>
      </c>
      <c r="O934" s="62">
        <f t="shared" si="45"/>
        <v>18</v>
      </c>
      <c r="P934" s="62">
        <f>STOCK[[#This Row],[Precio Final]]-STOCK[[#This Row],[Costo total]]</f>
        <v>4.2</v>
      </c>
      <c r="Q934" s="62">
        <f>STOCK[[#This Row],[Ganancia Unitaria]]*STOCK[[#This Row],[Salidas]]</f>
        <v>4.2</v>
      </c>
      <c r="R934" s="74"/>
      <c r="S934" s="74"/>
      <c r="T934" s="62"/>
      <c r="U934" s="62"/>
      <c r="V934" s="76"/>
    </row>
    <row r="935" customHeight="1" spans="1:22">
      <c r="A935" s="74" t="s">
        <v>18202</v>
      </c>
      <c r="B935" s="74" t="s">
        <v>16498</v>
      </c>
      <c r="C935" s="74" t="s">
        <v>17045</v>
      </c>
      <c r="D935" s="74" t="s">
        <v>16396</v>
      </c>
      <c r="E935" s="74"/>
      <c r="F935" s="59">
        <v>18</v>
      </c>
      <c r="G935" s="75">
        <v>2</v>
      </c>
      <c r="H935" s="75">
        <f>SUMIFS(VENTAS[Cantidad],VENTAS[Código del producto Vendido],STOCK[[#This Row],[Code]])</f>
        <v>0</v>
      </c>
      <c r="I935" s="75">
        <f>STOCK[[#This Row],[Entradas]]-STOCK[[#This Row],[Salidas]]</f>
        <v>2</v>
      </c>
      <c r="J935" s="59">
        <f>STOCK[[#This Row],[Precio Final]]*10%</f>
        <v>1.8</v>
      </c>
      <c r="K935" s="62">
        <v>12</v>
      </c>
      <c r="L935" s="62">
        <v>0</v>
      </c>
      <c r="M935" s="62">
        <f>STOCK[[#This Row],[Costo Unitario (USD)]]+STOCK[[#This Row],[Costo Envío (USD)]]+STOCK[[#This Row],[Comisión 10%]]</f>
        <v>13.8</v>
      </c>
      <c r="N935" s="62">
        <f t="shared" si="44"/>
        <v>20.7</v>
      </c>
      <c r="O935" s="62">
        <f t="shared" si="45"/>
        <v>18</v>
      </c>
      <c r="P935" s="62">
        <f>STOCK[[#This Row],[Precio Final]]-STOCK[[#This Row],[Costo total]]</f>
        <v>4.2</v>
      </c>
      <c r="Q935" s="62">
        <f>STOCK[[#This Row],[Ganancia Unitaria]]*STOCK[[#This Row],[Salidas]]</f>
        <v>0</v>
      </c>
      <c r="R935" s="74"/>
      <c r="S935" s="74"/>
      <c r="T935" s="62"/>
      <c r="U935" s="62"/>
      <c r="V935" s="76"/>
    </row>
    <row r="936" customHeight="1" spans="1:22">
      <c r="A936" s="74" t="s">
        <v>18203</v>
      </c>
      <c r="B936" s="74" t="s">
        <v>16498</v>
      </c>
      <c r="C936" s="74" t="s">
        <v>18204</v>
      </c>
      <c r="D936" s="74" t="s">
        <v>16404</v>
      </c>
      <c r="E936" s="74"/>
      <c r="F936" s="59">
        <v>18</v>
      </c>
      <c r="G936" s="75">
        <v>1</v>
      </c>
      <c r="H936" s="75">
        <f>SUMIFS(VENTAS[Cantidad],VENTAS[Código del producto Vendido],STOCK[[#This Row],[Code]])</f>
        <v>0</v>
      </c>
      <c r="I936" s="75">
        <f>STOCK[[#This Row],[Entradas]]-STOCK[[#This Row],[Salidas]]</f>
        <v>1</v>
      </c>
      <c r="J936" s="59">
        <f>STOCK[[#This Row],[Precio Final]]*10%</f>
        <v>1.8</v>
      </c>
      <c r="K936" s="62">
        <v>12</v>
      </c>
      <c r="L936" s="62">
        <v>0</v>
      </c>
      <c r="M936" s="62">
        <f>STOCK[[#This Row],[Costo Unitario (USD)]]+STOCK[[#This Row],[Costo Envío (USD)]]+STOCK[[#This Row],[Comisión 10%]]</f>
        <v>13.8</v>
      </c>
      <c r="N936" s="62">
        <f t="shared" si="44"/>
        <v>20.7</v>
      </c>
      <c r="O936" s="62">
        <f t="shared" si="45"/>
        <v>18</v>
      </c>
      <c r="P936" s="62">
        <f>STOCK[[#This Row],[Precio Final]]-STOCK[[#This Row],[Costo total]]</f>
        <v>4.2</v>
      </c>
      <c r="Q936" s="62">
        <f>STOCK[[#This Row],[Ganancia Unitaria]]*STOCK[[#This Row],[Salidas]]</f>
        <v>0</v>
      </c>
      <c r="R936" s="74"/>
      <c r="S936" s="74"/>
      <c r="T936" s="62"/>
      <c r="U936" s="62"/>
      <c r="V936" s="76"/>
    </row>
    <row r="937" customHeight="1" spans="1:22">
      <c r="A937" s="74" t="s">
        <v>18205</v>
      </c>
      <c r="B937" s="74" t="s">
        <v>16498</v>
      </c>
      <c r="C937" s="74" t="s">
        <v>18204</v>
      </c>
      <c r="D937" s="74" t="s">
        <v>16396</v>
      </c>
      <c r="E937" s="74"/>
      <c r="F937" s="59">
        <v>18</v>
      </c>
      <c r="G937" s="75">
        <v>1</v>
      </c>
      <c r="H937" s="75">
        <f>SUMIFS(VENTAS[Cantidad],VENTAS[Código del producto Vendido],STOCK[[#This Row],[Code]])</f>
        <v>0</v>
      </c>
      <c r="I937" s="75">
        <f>STOCK[[#This Row],[Entradas]]-STOCK[[#This Row],[Salidas]]</f>
        <v>1</v>
      </c>
      <c r="J937" s="59">
        <f>STOCK[[#This Row],[Precio Final]]*10%</f>
        <v>1.8</v>
      </c>
      <c r="K937" s="62">
        <v>12</v>
      </c>
      <c r="L937" s="62">
        <v>0</v>
      </c>
      <c r="M937" s="62">
        <f>STOCK[[#This Row],[Costo Unitario (USD)]]+STOCK[[#This Row],[Costo Envío (USD)]]+STOCK[[#This Row],[Comisión 10%]]</f>
        <v>13.8</v>
      </c>
      <c r="N937" s="62">
        <f t="shared" si="44"/>
        <v>20.7</v>
      </c>
      <c r="O937" s="62">
        <f t="shared" si="45"/>
        <v>18</v>
      </c>
      <c r="P937" s="62">
        <f>STOCK[[#This Row],[Precio Final]]-STOCK[[#This Row],[Costo total]]</f>
        <v>4.2</v>
      </c>
      <c r="Q937" s="62">
        <f>STOCK[[#This Row],[Ganancia Unitaria]]*STOCK[[#This Row],[Salidas]]</f>
        <v>0</v>
      </c>
      <c r="R937" s="74"/>
      <c r="S937" s="74"/>
      <c r="T937" s="62"/>
      <c r="U937" s="62"/>
      <c r="V937" s="76"/>
    </row>
    <row r="938" customHeight="1" spans="1:22">
      <c r="A938" s="74" t="s">
        <v>18206</v>
      </c>
      <c r="B938" s="74" t="s">
        <v>16498</v>
      </c>
      <c r="C938" s="74" t="s">
        <v>18207</v>
      </c>
      <c r="D938" s="74" t="s">
        <v>16396</v>
      </c>
      <c r="E938" s="74"/>
      <c r="F938" s="59">
        <v>18</v>
      </c>
      <c r="G938" s="75">
        <v>1</v>
      </c>
      <c r="H938" s="75">
        <f>SUMIFS(VENTAS[Cantidad],VENTAS[Código del producto Vendido],STOCK[[#This Row],[Code]])</f>
        <v>1</v>
      </c>
      <c r="I938" s="75">
        <f>STOCK[[#This Row],[Entradas]]-STOCK[[#This Row],[Salidas]]</f>
        <v>0</v>
      </c>
      <c r="J938" s="59">
        <f>STOCK[[#This Row],[Precio Final]]*10%</f>
        <v>1.8</v>
      </c>
      <c r="K938" s="62">
        <v>12</v>
      </c>
      <c r="L938" s="62">
        <v>0</v>
      </c>
      <c r="M938" s="62">
        <f>STOCK[[#This Row],[Costo Unitario (USD)]]+STOCK[[#This Row],[Costo Envío (USD)]]+STOCK[[#This Row],[Comisión 10%]]</f>
        <v>13.8</v>
      </c>
      <c r="N938" s="62">
        <f t="shared" si="44"/>
        <v>20.7</v>
      </c>
      <c r="O938" s="62">
        <f t="shared" si="45"/>
        <v>18</v>
      </c>
      <c r="P938" s="62">
        <f>STOCK[[#This Row],[Precio Final]]-STOCK[[#This Row],[Costo total]]</f>
        <v>4.2</v>
      </c>
      <c r="Q938" s="62">
        <f>STOCK[[#This Row],[Ganancia Unitaria]]*STOCK[[#This Row],[Salidas]]</f>
        <v>4.2</v>
      </c>
      <c r="R938" s="74"/>
      <c r="S938" s="74"/>
      <c r="T938" s="62"/>
      <c r="U938" s="62"/>
      <c r="V938" s="76"/>
    </row>
    <row r="939" customHeight="1" spans="1:22">
      <c r="A939" s="74" t="s">
        <v>18208</v>
      </c>
      <c r="B939" s="74" t="s">
        <v>16498</v>
      </c>
      <c r="C939" s="74" t="s">
        <v>18209</v>
      </c>
      <c r="D939" s="74" t="s">
        <v>16404</v>
      </c>
      <c r="E939" s="74"/>
      <c r="F939" s="59">
        <v>20</v>
      </c>
      <c r="G939" s="75">
        <v>1</v>
      </c>
      <c r="H939" s="75">
        <f>SUMIFS(VENTAS[Cantidad],VENTAS[Código del producto Vendido],STOCK[[#This Row],[Code]])</f>
        <v>0</v>
      </c>
      <c r="I939" s="75">
        <f>STOCK[[#This Row],[Entradas]]-STOCK[[#This Row],[Salidas]]</f>
        <v>1</v>
      </c>
      <c r="J939" s="59">
        <f>STOCK[[#This Row],[Precio Final]]*10%</f>
        <v>2</v>
      </c>
      <c r="K939" s="62">
        <v>12</v>
      </c>
      <c r="L939" s="62">
        <v>0</v>
      </c>
      <c r="M939" s="62">
        <f>STOCK[[#This Row],[Costo Unitario (USD)]]+STOCK[[#This Row],[Costo Envío (USD)]]+STOCK[[#This Row],[Comisión 10%]]</f>
        <v>14</v>
      </c>
      <c r="N939" s="62">
        <f t="shared" si="44"/>
        <v>21</v>
      </c>
      <c r="O939" s="62">
        <f t="shared" si="45"/>
        <v>20</v>
      </c>
      <c r="P939" s="62">
        <f>STOCK[[#This Row],[Precio Final]]-STOCK[[#This Row],[Costo total]]</f>
        <v>6</v>
      </c>
      <c r="Q939" s="62">
        <f>STOCK[[#This Row],[Ganancia Unitaria]]*STOCK[[#This Row],[Salidas]]</f>
        <v>0</v>
      </c>
      <c r="R939" s="74"/>
      <c r="S939" s="74"/>
      <c r="T939" s="62"/>
      <c r="U939" s="62"/>
      <c r="V939" s="76"/>
    </row>
    <row r="940" customHeight="1" spans="1:22">
      <c r="A940" s="74" t="s">
        <v>18210</v>
      </c>
      <c r="B940" s="74" t="s">
        <v>16498</v>
      </c>
      <c r="C940" s="74" t="s">
        <v>18211</v>
      </c>
      <c r="D940" s="74" t="s">
        <v>16404</v>
      </c>
      <c r="E940" s="74"/>
      <c r="F940" s="59">
        <v>20</v>
      </c>
      <c r="G940" s="75">
        <v>1</v>
      </c>
      <c r="H940" s="75">
        <f>SUMIFS(VENTAS[Cantidad],VENTAS[Código del producto Vendido],STOCK[[#This Row],[Code]])</f>
        <v>0</v>
      </c>
      <c r="I940" s="75">
        <f>STOCK[[#This Row],[Entradas]]-STOCK[[#This Row],[Salidas]]</f>
        <v>1</v>
      </c>
      <c r="J940" s="59">
        <f>STOCK[[#This Row],[Precio Final]]*10%</f>
        <v>2</v>
      </c>
      <c r="K940" s="62">
        <v>12</v>
      </c>
      <c r="L940" s="62">
        <v>0</v>
      </c>
      <c r="M940" s="62">
        <f>STOCK[[#This Row],[Costo Unitario (USD)]]+STOCK[[#This Row],[Costo Envío (USD)]]+STOCK[[#This Row],[Comisión 10%]]</f>
        <v>14</v>
      </c>
      <c r="N940" s="62">
        <f t="shared" si="44"/>
        <v>21</v>
      </c>
      <c r="O940" s="62">
        <f t="shared" si="45"/>
        <v>20</v>
      </c>
      <c r="P940" s="62">
        <f>STOCK[[#This Row],[Precio Final]]-STOCK[[#This Row],[Costo total]]</f>
        <v>6</v>
      </c>
      <c r="Q940" s="62">
        <f>STOCK[[#This Row],[Ganancia Unitaria]]*STOCK[[#This Row],[Salidas]]</f>
        <v>0</v>
      </c>
      <c r="R940" s="74"/>
      <c r="S940" s="74"/>
      <c r="T940" s="62"/>
      <c r="U940" s="62"/>
      <c r="V940" s="76"/>
    </row>
    <row r="941" customHeight="1" spans="1:22">
      <c r="A941" s="74" t="s">
        <v>18212</v>
      </c>
      <c r="B941" s="74" t="s">
        <v>16498</v>
      </c>
      <c r="C941" s="74" t="s">
        <v>18211</v>
      </c>
      <c r="D941" s="74" t="s">
        <v>16475</v>
      </c>
      <c r="E941" s="74"/>
      <c r="F941" s="59">
        <v>20</v>
      </c>
      <c r="G941" s="75">
        <v>2</v>
      </c>
      <c r="H941" s="75">
        <f>SUMIFS(VENTAS[Cantidad],VENTAS[Código del producto Vendido],STOCK[[#This Row],[Code]])</f>
        <v>2</v>
      </c>
      <c r="I941" s="75">
        <f>STOCK[[#This Row],[Entradas]]-STOCK[[#This Row],[Salidas]]</f>
        <v>0</v>
      </c>
      <c r="J941" s="59">
        <f>STOCK[[#This Row],[Precio Final]]*10%</f>
        <v>2</v>
      </c>
      <c r="K941" s="62">
        <v>12</v>
      </c>
      <c r="L941" s="62">
        <v>0</v>
      </c>
      <c r="M941" s="62">
        <f>STOCK[[#This Row],[Costo Unitario (USD)]]+STOCK[[#This Row],[Costo Envío (USD)]]+STOCK[[#This Row],[Comisión 10%]]</f>
        <v>14</v>
      </c>
      <c r="N941" s="62">
        <f t="shared" si="44"/>
        <v>21</v>
      </c>
      <c r="O941" s="62">
        <f t="shared" si="45"/>
        <v>20</v>
      </c>
      <c r="P941" s="62">
        <f>STOCK[[#This Row],[Precio Final]]-STOCK[[#This Row],[Costo total]]</f>
        <v>6</v>
      </c>
      <c r="Q941" s="62">
        <f>STOCK[[#This Row],[Ganancia Unitaria]]*STOCK[[#This Row],[Salidas]]</f>
        <v>12</v>
      </c>
      <c r="R941" s="74"/>
      <c r="S941" s="74"/>
      <c r="T941" s="62"/>
      <c r="U941" s="62"/>
      <c r="V941" s="76"/>
    </row>
    <row r="942" customHeight="1" spans="1:22">
      <c r="A942" s="74" t="s">
        <v>18213</v>
      </c>
      <c r="B942" s="74" t="s">
        <v>16498</v>
      </c>
      <c r="C942" s="74" t="s">
        <v>16940</v>
      </c>
      <c r="D942" s="74" t="s">
        <v>16475</v>
      </c>
      <c r="E942" s="74"/>
      <c r="F942" s="59">
        <v>15</v>
      </c>
      <c r="G942" s="75">
        <v>1</v>
      </c>
      <c r="H942" s="75">
        <f>SUMIFS(VENTAS[Cantidad],VENTAS[Código del producto Vendido],STOCK[[#This Row],[Code]])</f>
        <v>0</v>
      </c>
      <c r="I942" s="75">
        <f>STOCK[[#This Row],[Entradas]]-STOCK[[#This Row],[Salidas]]</f>
        <v>1</v>
      </c>
      <c r="J942" s="59">
        <f>STOCK[[#This Row],[Precio Final]]*10%</f>
        <v>1.5</v>
      </c>
      <c r="K942" s="62">
        <v>12</v>
      </c>
      <c r="L942" s="62">
        <v>0</v>
      </c>
      <c r="M942" s="62">
        <f>STOCK[[#This Row],[Costo Unitario (USD)]]+STOCK[[#This Row],[Costo Envío (USD)]]+STOCK[[#This Row],[Comisión 10%]]</f>
        <v>13.5</v>
      </c>
      <c r="N942" s="62">
        <f t="shared" si="44"/>
        <v>20.25</v>
      </c>
      <c r="O942" s="62">
        <f t="shared" si="45"/>
        <v>15</v>
      </c>
      <c r="P942" s="62">
        <f>STOCK[[#This Row],[Precio Final]]-STOCK[[#This Row],[Costo total]]</f>
        <v>1.5</v>
      </c>
      <c r="Q942" s="62">
        <f>STOCK[[#This Row],[Ganancia Unitaria]]*STOCK[[#This Row],[Salidas]]</f>
        <v>0</v>
      </c>
      <c r="R942" s="74"/>
      <c r="S942" s="74"/>
      <c r="T942" s="62"/>
      <c r="U942" s="62"/>
      <c r="V942" s="76"/>
    </row>
    <row r="943" customHeight="1" spans="1:22">
      <c r="A943" s="74" t="s">
        <v>18214</v>
      </c>
      <c r="B943" s="74" t="s">
        <v>16498</v>
      </c>
      <c r="C943" s="74" t="s">
        <v>18215</v>
      </c>
      <c r="D943" s="74" t="s">
        <v>16408</v>
      </c>
      <c r="E943" s="74"/>
      <c r="F943" s="59">
        <v>20</v>
      </c>
      <c r="G943" s="75">
        <v>1</v>
      </c>
      <c r="H943" s="75">
        <f>SUMIFS(VENTAS[Cantidad],VENTAS[Código del producto Vendido],STOCK[[#This Row],[Code]])</f>
        <v>0</v>
      </c>
      <c r="I943" s="75">
        <f>STOCK[[#This Row],[Entradas]]-STOCK[[#This Row],[Salidas]]</f>
        <v>1</v>
      </c>
      <c r="J943" s="59">
        <f>STOCK[[#This Row],[Precio Final]]*10%</f>
        <v>2</v>
      </c>
      <c r="K943" s="62">
        <v>12</v>
      </c>
      <c r="L943" s="62">
        <v>0</v>
      </c>
      <c r="M943" s="62">
        <f>STOCK[[#This Row],[Costo Unitario (USD)]]+STOCK[[#This Row],[Costo Envío (USD)]]+STOCK[[#This Row],[Comisión 10%]]</f>
        <v>14</v>
      </c>
      <c r="N943" s="62">
        <f t="shared" si="44"/>
        <v>21</v>
      </c>
      <c r="O943" s="62">
        <f t="shared" si="45"/>
        <v>20</v>
      </c>
      <c r="P943" s="62">
        <f>STOCK[[#This Row],[Precio Final]]-STOCK[[#This Row],[Costo total]]</f>
        <v>6</v>
      </c>
      <c r="Q943" s="62">
        <f>STOCK[[#This Row],[Ganancia Unitaria]]*STOCK[[#This Row],[Salidas]]</f>
        <v>0</v>
      </c>
      <c r="R943" s="74"/>
      <c r="S943" s="74"/>
      <c r="T943" s="62"/>
      <c r="U943" s="62"/>
      <c r="V943" s="76"/>
    </row>
    <row r="944" customHeight="1" spans="1:22">
      <c r="A944" s="74" t="s">
        <v>18216</v>
      </c>
      <c r="B944" s="74" t="s">
        <v>16498</v>
      </c>
      <c r="C944" s="74" t="s">
        <v>18215</v>
      </c>
      <c r="D944" s="74" t="s">
        <v>16404</v>
      </c>
      <c r="E944" s="74"/>
      <c r="F944" s="59">
        <v>20</v>
      </c>
      <c r="G944" s="75">
        <v>2</v>
      </c>
      <c r="H944" s="75">
        <f>SUMIFS(VENTAS[Cantidad],VENTAS[Código del producto Vendido],STOCK[[#This Row],[Code]])</f>
        <v>2</v>
      </c>
      <c r="I944" s="75">
        <f>STOCK[[#This Row],[Entradas]]-STOCK[[#This Row],[Salidas]]</f>
        <v>0</v>
      </c>
      <c r="J944" s="59">
        <f>STOCK[[#This Row],[Precio Final]]*10%</f>
        <v>2</v>
      </c>
      <c r="K944" s="62">
        <v>12</v>
      </c>
      <c r="L944" s="62">
        <v>0</v>
      </c>
      <c r="M944" s="62">
        <f>STOCK[[#This Row],[Costo Unitario (USD)]]+STOCK[[#This Row],[Costo Envío (USD)]]+STOCK[[#This Row],[Comisión 10%]]</f>
        <v>14</v>
      </c>
      <c r="N944" s="62">
        <f t="shared" si="44"/>
        <v>21</v>
      </c>
      <c r="O944" s="62">
        <f t="shared" si="45"/>
        <v>20</v>
      </c>
      <c r="P944" s="62">
        <f>STOCK[[#This Row],[Precio Final]]-STOCK[[#This Row],[Costo total]]</f>
        <v>6</v>
      </c>
      <c r="Q944" s="62">
        <f>STOCK[[#This Row],[Ganancia Unitaria]]*STOCK[[#This Row],[Salidas]]</f>
        <v>12</v>
      </c>
      <c r="R944" s="74"/>
      <c r="S944" s="74"/>
      <c r="T944" s="62"/>
      <c r="U944" s="62"/>
      <c r="V944" s="76"/>
    </row>
    <row r="945" customHeight="1" spans="1:22">
      <c r="A945" s="74" t="s">
        <v>18217</v>
      </c>
      <c r="B945" s="74" t="s">
        <v>16498</v>
      </c>
      <c r="C945" s="74" t="s">
        <v>18218</v>
      </c>
      <c r="D945" s="74" t="s">
        <v>16408</v>
      </c>
      <c r="E945" s="74"/>
      <c r="F945" s="59">
        <v>18</v>
      </c>
      <c r="G945" s="75">
        <v>1</v>
      </c>
      <c r="H945" s="75">
        <f>SUMIFS(VENTAS[Cantidad],VENTAS[Código del producto Vendido],STOCK[[#This Row],[Code]])</f>
        <v>0</v>
      </c>
      <c r="I945" s="75">
        <f>STOCK[[#This Row],[Entradas]]-STOCK[[#This Row],[Salidas]]</f>
        <v>1</v>
      </c>
      <c r="J945" s="59">
        <f>STOCK[[#This Row],[Precio Final]]*10%</f>
        <v>1.8</v>
      </c>
      <c r="K945" s="62">
        <v>12</v>
      </c>
      <c r="L945" s="62">
        <v>0</v>
      </c>
      <c r="M945" s="62">
        <f>STOCK[[#This Row],[Costo Unitario (USD)]]+STOCK[[#This Row],[Costo Envío (USD)]]+STOCK[[#This Row],[Comisión 10%]]</f>
        <v>13.8</v>
      </c>
      <c r="N945" s="62">
        <f t="shared" si="44"/>
        <v>20.7</v>
      </c>
      <c r="O945" s="62">
        <f t="shared" si="45"/>
        <v>18</v>
      </c>
      <c r="P945" s="62">
        <f>STOCK[[#This Row],[Precio Final]]-STOCK[[#This Row],[Costo total]]</f>
        <v>4.2</v>
      </c>
      <c r="Q945" s="62">
        <f>STOCK[[#This Row],[Ganancia Unitaria]]*STOCK[[#This Row],[Salidas]]</f>
        <v>0</v>
      </c>
      <c r="R945" s="74"/>
      <c r="S945" s="74"/>
      <c r="T945" s="62"/>
      <c r="U945" s="62"/>
      <c r="V945" s="76"/>
    </row>
    <row r="946" customHeight="1" spans="1:22">
      <c r="A946" s="74" t="s">
        <v>18219</v>
      </c>
      <c r="B946" s="74" t="s">
        <v>16498</v>
      </c>
      <c r="C946" s="74" t="s">
        <v>18220</v>
      </c>
      <c r="D946" s="74" t="s">
        <v>16396</v>
      </c>
      <c r="E946" s="74"/>
      <c r="F946" s="59">
        <v>18</v>
      </c>
      <c r="G946" s="75">
        <v>1</v>
      </c>
      <c r="H946" s="75">
        <f>SUMIFS(VENTAS[Cantidad],VENTAS[Código del producto Vendido],STOCK[[#This Row],[Code]])</f>
        <v>0</v>
      </c>
      <c r="I946" s="75">
        <f>STOCK[[#This Row],[Entradas]]-STOCK[[#This Row],[Salidas]]</f>
        <v>1</v>
      </c>
      <c r="J946" s="59">
        <f>STOCK[[#This Row],[Precio Final]]*10%</f>
        <v>1.8</v>
      </c>
      <c r="K946" s="62">
        <v>12</v>
      </c>
      <c r="L946" s="62">
        <v>0</v>
      </c>
      <c r="M946" s="62">
        <f>STOCK[[#This Row],[Costo Unitario (USD)]]+STOCK[[#This Row],[Costo Envío (USD)]]+STOCK[[#This Row],[Comisión 10%]]</f>
        <v>13.8</v>
      </c>
      <c r="N946" s="62">
        <f t="shared" si="44"/>
        <v>20.7</v>
      </c>
      <c r="O946" s="62">
        <f t="shared" si="45"/>
        <v>18</v>
      </c>
      <c r="P946" s="62">
        <f>STOCK[[#This Row],[Precio Final]]-STOCK[[#This Row],[Costo total]]</f>
        <v>4.2</v>
      </c>
      <c r="Q946" s="62">
        <f>STOCK[[#This Row],[Ganancia Unitaria]]*STOCK[[#This Row],[Salidas]]</f>
        <v>0</v>
      </c>
      <c r="R946" s="74"/>
      <c r="S946" s="74"/>
      <c r="T946" s="62"/>
      <c r="U946" s="62"/>
      <c r="V946" s="76"/>
    </row>
    <row r="947" customHeight="1" spans="1:22">
      <c r="A947" s="74" t="s">
        <v>18221</v>
      </c>
      <c r="B947" s="74" t="s">
        <v>16498</v>
      </c>
      <c r="C947" s="74" t="s">
        <v>18222</v>
      </c>
      <c r="D947" s="74" t="s">
        <v>16404</v>
      </c>
      <c r="E947" s="74"/>
      <c r="F947" s="59">
        <v>20</v>
      </c>
      <c r="G947" s="75">
        <v>1</v>
      </c>
      <c r="H947" s="75">
        <f>SUMIFS(VENTAS[Cantidad],VENTAS[Código del producto Vendido],STOCK[[#This Row],[Code]])</f>
        <v>0</v>
      </c>
      <c r="I947" s="75">
        <f>STOCK[[#This Row],[Entradas]]-STOCK[[#This Row],[Salidas]]</f>
        <v>1</v>
      </c>
      <c r="J947" s="59">
        <f>STOCK[[#This Row],[Precio Final]]*10%</f>
        <v>2</v>
      </c>
      <c r="K947" s="62">
        <v>12</v>
      </c>
      <c r="L947" s="62">
        <v>0</v>
      </c>
      <c r="M947" s="62">
        <f>STOCK[[#This Row],[Costo Unitario (USD)]]+STOCK[[#This Row],[Costo Envío (USD)]]+STOCK[[#This Row],[Comisión 10%]]</f>
        <v>14</v>
      </c>
      <c r="N947" s="62">
        <f t="shared" si="44"/>
        <v>21</v>
      </c>
      <c r="O947" s="62">
        <f t="shared" si="45"/>
        <v>20</v>
      </c>
      <c r="P947" s="62">
        <f>STOCK[[#This Row],[Precio Final]]-STOCK[[#This Row],[Costo total]]</f>
        <v>6</v>
      </c>
      <c r="Q947" s="62">
        <f>STOCK[[#This Row],[Ganancia Unitaria]]*STOCK[[#This Row],[Salidas]]</f>
        <v>0</v>
      </c>
      <c r="R947" s="74"/>
      <c r="S947" s="74"/>
      <c r="T947" s="62"/>
      <c r="U947" s="62"/>
      <c r="V947" s="76"/>
    </row>
    <row r="948" customHeight="1" spans="1:22">
      <c r="A948" s="74" t="s">
        <v>18223</v>
      </c>
      <c r="B948" s="74" t="s">
        <v>16960</v>
      </c>
      <c r="C948" s="74" t="s">
        <v>18224</v>
      </c>
      <c r="D948" s="74" t="s">
        <v>16583</v>
      </c>
      <c r="E948" s="74"/>
      <c r="F948" s="59">
        <v>20</v>
      </c>
      <c r="G948" s="75">
        <v>2</v>
      </c>
      <c r="H948" s="75">
        <f>SUMIFS(VENTAS[Cantidad],VENTAS[Código del producto Vendido],STOCK[[#This Row],[Code]])</f>
        <v>1</v>
      </c>
      <c r="I948" s="75">
        <f>STOCK[[#This Row],[Entradas]]-STOCK[[#This Row],[Salidas]]</f>
        <v>1</v>
      </c>
      <c r="J948" s="59">
        <f>STOCK[[#This Row],[Precio Final]]*10%</f>
        <v>2</v>
      </c>
      <c r="K948" s="62">
        <v>12</v>
      </c>
      <c r="L948" s="62">
        <v>0</v>
      </c>
      <c r="M948" s="62">
        <f>STOCK[[#This Row],[Costo Unitario (USD)]]+STOCK[[#This Row],[Costo Envío (USD)]]+STOCK[[#This Row],[Comisión 10%]]</f>
        <v>14</v>
      </c>
      <c r="N948" s="62">
        <f t="shared" si="44"/>
        <v>21</v>
      </c>
      <c r="O948" s="62">
        <f t="shared" si="45"/>
        <v>20</v>
      </c>
      <c r="P948" s="62">
        <f>STOCK[[#This Row],[Precio Final]]-STOCK[[#This Row],[Costo total]]</f>
        <v>6</v>
      </c>
      <c r="Q948" s="62">
        <f>STOCK[[#This Row],[Ganancia Unitaria]]*STOCK[[#This Row],[Salidas]]</f>
        <v>6</v>
      </c>
      <c r="R948" s="74"/>
      <c r="S948" s="74"/>
      <c r="T948" s="62"/>
      <c r="U948" s="62"/>
      <c r="V948" s="76"/>
    </row>
    <row r="949" customHeight="1" spans="1:22">
      <c r="A949" s="74" t="s">
        <v>18225</v>
      </c>
      <c r="B949" s="74" t="s">
        <v>16498</v>
      </c>
      <c r="C949" s="74" t="s">
        <v>18224</v>
      </c>
      <c r="D949" s="74" t="s">
        <v>16475</v>
      </c>
      <c r="E949" s="74"/>
      <c r="F949" s="59">
        <v>20</v>
      </c>
      <c r="G949" s="75">
        <v>3</v>
      </c>
      <c r="H949" s="75">
        <f>SUMIFS(VENTAS[Cantidad],VENTAS[Código del producto Vendido],STOCK[[#This Row],[Code]])</f>
        <v>2</v>
      </c>
      <c r="I949" s="75">
        <v>2</v>
      </c>
      <c r="J949" s="59">
        <f>STOCK[[#This Row],[Precio Final]]*10%</f>
        <v>2</v>
      </c>
      <c r="K949" s="62">
        <v>12</v>
      </c>
      <c r="L949" s="62">
        <v>0</v>
      </c>
      <c r="M949" s="62">
        <f>STOCK[[#This Row],[Costo Unitario (USD)]]+STOCK[[#This Row],[Costo Envío (USD)]]+STOCK[[#This Row],[Comisión 10%]]</f>
        <v>14</v>
      </c>
      <c r="N949" s="62">
        <f t="shared" si="44"/>
        <v>21</v>
      </c>
      <c r="O949" s="62">
        <f t="shared" si="45"/>
        <v>20</v>
      </c>
      <c r="P949" s="62">
        <f>STOCK[[#This Row],[Precio Final]]-STOCK[[#This Row],[Costo total]]</f>
        <v>6</v>
      </c>
      <c r="Q949" s="62">
        <f>STOCK[[#This Row],[Ganancia Unitaria]]*STOCK[[#This Row],[Salidas]]</f>
        <v>12</v>
      </c>
      <c r="R949" s="74"/>
      <c r="S949" s="74"/>
      <c r="T949" s="62"/>
      <c r="U949" s="62"/>
      <c r="V949" s="76"/>
    </row>
    <row r="950" customHeight="1" spans="1:22">
      <c r="A950" s="74" t="s">
        <v>18226</v>
      </c>
      <c r="B950" s="74" t="s">
        <v>16498</v>
      </c>
      <c r="C950" s="74" t="s">
        <v>18227</v>
      </c>
      <c r="D950" s="74" t="s">
        <v>16404</v>
      </c>
      <c r="E950" s="74"/>
      <c r="F950" s="59">
        <v>18</v>
      </c>
      <c r="G950" s="75">
        <v>1</v>
      </c>
      <c r="H950" s="75">
        <f>SUMIFS(VENTAS[Cantidad],VENTAS[Código del producto Vendido],STOCK[[#This Row],[Code]])</f>
        <v>0</v>
      </c>
      <c r="I950" s="75">
        <f>STOCK[[#This Row],[Entradas]]-STOCK[[#This Row],[Salidas]]</f>
        <v>1</v>
      </c>
      <c r="J950" s="59">
        <f>STOCK[[#This Row],[Precio Final]]*10%</f>
        <v>1.8</v>
      </c>
      <c r="K950" s="62">
        <v>12</v>
      </c>
      <c r="L950" s="62">
        <v>0</v>
      </c>
      <c r="M950" s="62">
        <f>STOCK[[#This Row],[Costo Unitario (USD)]]+STOCK[[#This Row],[Costo Envío (USD)]]+STOCK[[#This Row],[Comisión 10%]]</f>
        <v>13.8</v>
      </c>
      <c r="N950" s="62">
        <f t="shared" si="44"/>
        <v>20.7</v>
      </c>
      <c r="O950" s="62">
        <f t="shared" si="45"/>
        <v>18</v>
      </c>
      <c r="P950" s="62">
        <f>STOCK[[#This Row],[Precio Final]]-STOCK[[#This Row],[Costo total]]</f>
        <v>4.2</v>
      </c>
      <c r="Q950" s="62">
        <f>STOCK[[#This Row],[Ganancia Unitaria]]*STOCK[[#This Row],[Salidas]]</f>
        <v>0</v>
      </c>
      <c r="R950" s="74"/>
      <c r="S950" s="74"/>
      <c r="T950" s="62"/>
      <c r="U950" s="62"/>
      <c r="V950" s="76"/>
    </row>
    <row r="951" customHeight="1" spans="1:22">
      <c r="A951" s="74" t="s">
        <v>18228</v>
      </c>
      <c r="B951" s="74" t="s">
        <v>16960</v>
      </c>
      <c r="C951" s="74" t="s">
        <v>18229</v>
      </c>
      <c r="D951" s="74" t="s">
        <v>16583</v>
      </c>
      <c r="E951" s="74"/>
      <c r="F951" s="59">
        <v>20</v>
      </c>
      <c r="G951" s="75">
        <v>1</v>
      </c>
      <c r="H951" s="75">
        <f>SUMIFS(VENTAS[Cantidad],VENTAS[Código del producto Vendido],STOCK[[#This Row],[Code]])</f>
        <v>1</v>
      </c>
      <c r="I951" s="75">
        <f>STOCK[[#This Row],[Entradas]]-STOCK[[#This Row],[Salidas]]</f>
        <v>0</v>
      </c>
      <c r="J951" s="59">
        <f>STOCK[[#This Row],[Precio Final]]*10%</f>
        <v>2</v>
      </c>
      <c r="K951" s="62">
        <v>12</v>
      </c>
      <c r="L951" s="62">
        <v>0</v>
      </c>
      <c r="M951" s="62">
        <f>STOCK[[#This Row],[Costo Unitario (USD)]]+STOCK[[#This Row],[Costo Envío (USD)]]+STOCK[[#This Row],[Comisión 10%]]</f>
        <v>14</v>
      </c>
      <c r="N951" s="62">
        <f t="shared" si="44"/>
        <v>21</v>
      </c>
      <c r="O951" s="62">
        <f t="shared" si="45"/>
        <v>20</v>
      </c>
      <c r="P951" s="62">
        <f>STOCK[[#This Row],[Precio Final]]-STOCK[[#This Row],[Costo total]]</f>
        <v>6</v>
      </c>
      <c r="Q951" s="62">
        <f>STOCK[[#This Row],[Ganancia Unitaria]]*STOCK[[#This Row],[Salidas]]</f>
        <v>6</v>
      </c>
      <c r="R951" s="74"/>
      <c r="S951" s="74"/>
      <c r="T951" s="62"/>
      <c r="U951" s="62"/>
      <c r="V951" s="76"/>
    </row>
    <row r="952" customHeight="1" spans="1:22">
      <c r="A952" s="74" t="s">
        <v>18230</v>
      </c>
      <c r="B952" s="74" t="s">
        <v>16498</v>
      </c>
      <c r="C952" s="74" t="s">
        <v>18229</v>
      </c>
      <c r="D952" s="74" t="s">
        <v>16408</v>
      </c>
      <c r="E952" s="74"/>
      <c r="F952" s="59">
        <v>20</v>
      </c>
      <c r="G952" s="75">
        <v>1</v>
      </c>
      <c r="H952" s="75">
        <f>SUMIFS(VENTAS[Cantidad],VENTAS[Código del producto Vendido],STOCK[[#This Row],[Code]])</f>
        <v>1</v>
      </c>
      <c r="I952" s="75">
        <f>STOCK[[#This Row],[Entradas]]-STOCK[[#This Row],[Salidas]]</f>
        <v>0</v>
      </c>
      <c r="J952" s="59">
        <f>STOCK[[#This Row],[Precio Final]]*10%</f>
        <v>2</v>
      </c>
      <c r="K952" s="62">
        <v>12</v>
      </c>
      <c r="L952" s="62">
        <v>0</v>
      </c>
      <c r="M952" s="62">
        <f>STOCK[[#This Row],[Costo Unitario (USD)]]+STOCK[[#This Row],[Costo Envío (USD)]]+STOCK[[#This Row],[Comisión 10%]]</f>
        <v>14</v>
      </c>
      <c r="N952" s="62">
        <f t="shared" si="44"/>
        <v>21</v>
      </c>
      <c r="O952" s="62">
        <f t="shared" si="45"/>
        <v>20</v>
      </c>
      <c r="P952" s="62">
        <f>STOCK[[#This Row],[Precio Final]]-STOCK[[#This Row],[Costo total]]</f>
        <v>6</v>
      </c>
      <c r="Q952" s="62">
        <f>STOCK[[#This Row],[Ganancia Unitaria]]*STOCK[[#This Row],[Salidas]]</f>
        <v>6</v>
      </c>
      <c r="R952" s="74"/>
      <c r="S952" s="74"/>
      <c r="T952" s="62"/>
      <c r="U952" s="62"/>
      <c r="V952" s="76"/>
    </row>
    <row r="953" customHeight="1" spans="1:22">
      <c r="A953" s="74" t="s">
        <v>18231</v>
      </c>
      <c r="B953" s="74" t="s">
        <v>16498</v>
      </c>
      <c r="C953" s="74" t="s">
        <v>18232</v>
      </c>
      <c r="D953" s="74" t="s">
        <v>18233</v>
      </c>
      <c r="E953" s="74"/>
      <c r="F953" s="59">
        <v>30</v>
      </c>
      <c r="G953" s="75">
        <v>3</v>
      </c>
      <c r="H953" s="75">
        <f>SUMIFS(VENTAS[Cantidad],VENTAS[Código del producto Vendido],STOCK[[#This Row],[Code]])</f>
        <v>2</v>
      </c>
      <c r="I953" s="75">
        <f>STOCK[[#This Row],[Entradas]]-STOCK[[#This Row],[Salidas]]</f>
        <v>1</v>
      </c>
      <c r="J953" s="59">
        <f>STOCK[[#This Row],[Precio Final]]*10%</f>
        <v>3</v>
      </c>
      <c r="K953" s="62">
        <v>12</v>
      </c>
      <c r="L953" s="62">
        <v>0</v>
      </c>
      <c r="M953" s="62">
        <f>STOCK[[#This Row],[Costo Unitario (USD)]]+STOCK[[#This Row],[Costo Envío (USD)]]+STOCK[[#This Row],[Comisión 10%]]</f>
        <v>15</v>
      </c>
      <c r="N953" s="62">
        <f t="shared" si="44"/>
        <v>22.5</v>
      </c>
      <c r="O953" s="62">
        <f t="shared" si="45"/>
        <v>30</v>
      </c>
      <c r="P953" s="62">
        <f>STOCK[[#This Row],[Precio Final]]-STOCK[[#This Row],[Costo total]]</f>
        <v>15</v>
      </c>
      <c r="Q953" s="62">
        <f>STOCK[[#This Row],[Ganancia Unitaria]]*STOCK[[#This Row],[Salidas]]</f>
        <v>30</v>
      </c>
      <c r="R953" s="74"/>
      <c r="S953" s="74"/>
      <c r="T953" s="62"/>
      <c r="U953" s="62"/>
      <c r="V953" s="76"/>
    </row>
    <row r="954" customHeight="1" spans="1:22">
      <c r="A954" s="74" t="s">
        <v>18234</v>
      </c>
      <c r="B954" s="74" t="s">
        <v>16498</v>
      </c>
      <c r="C954" s="74" t="s">
        <v>18235</v>
      </c>
      <c r="D954" s="74" t="s">
        <v>18236</v>
      </c>
      <c r="E954" s="74"/>
      <c r="F954" s="59">
        <v>40</v>
      </c>
      <c r="G954" s="75">
        <v>1</v>
      </c>
      <c r="H954" s="75">
        <f>SUMIFS(VENTAS[Cantidad],VENTAS[Código del producto Vendido],STOCK[[#This Row],[Code]])</f>
        <v>1</v>
      </c>
      <c r="I954" s="75">
        <f>STOCK[[#This Row],[Entradas]]-STOCK[[#This Row],[Salidas]]</f>
        <v>0</v>
      </c>
      <c r="J954" s="59">
        <f>STOCK[[#This Row],[Precio Final]]*10%</f>
        <v>4</v>
      </c>
      <c r="K954" s="62">
        <v>12</v>
      </c>
      <c r="L954" s="62">
        <v>0</v>
      </c>
      <c r="M954" s="62">
        <f>STOCK[[#This Row],[Costo Unitario (USD)]]+STOCK[[#This Row],[Costo Envío (USD)]]+STOCK[[#This Row],[Comisión 10%]]</f>
        <v>16</v>
      </c>
      <c r="N954" s="62">
        <f t="shared" si="44"/>
        <v>24</v>
      </c>
      <c r="O954" s="62">
        <f t="shared" si="45"/>
        <v>40</v>
      </c>
      <c r="P954" s="62">
        <f>STOCK[[#This Row],[Precio Final]]-STOCK[[#This Row],[Costo total]]</f>
        <v>24</v>
      </c>
      <c r="Q954" s="62">
        <f>STOCK[[#This Row],[Ganancia Unitaria]]*STOCK[[#This Row],[Salidas]]</f>
        <v>24</v>
      </c>
      <c r="R954" s="74"/>
      <c r="S954" s="74"/>
      <c r="T954" s="62"/>
      <c r="U954" s="62"/>
      <c r="V954" s="76"/>
    </row>
    <row r="955" customHeight="1" spans="1:22">
      <c r="A955" s="74" t="s">
        <v>18237</v>
      </c>
      <c r="B955" s="74" t="s">
        <v>16498</v>
      </c>
      <c r="C955" s="74" t="s">
        <v>18238</v>
      </c>
      <c r="D955" s="74" t="s">
        <v>18233</v>
      </c>
      <c r="E955" s="74"/>
      <c r="F955" s="59">
        <v>30</v>
      </c>
      <c r="G955" s="75">
        <v>2</v>
      </c>
      <c r="H955" s="75">
        <f>SUMIFS(VENTAS[Cantidad],VENTAS[Código del producto Vendido],STOCK[[#This Row],[Code]])</f>
        <v>1</v>
      </c>
      <c r="I955" s="75">
        <f>STOCK[[#This Row],[Entradas]]-STOCK[[#This Row],[Salidas]]</f>
        <v>1</v>
      </c>
      <c r="J955" s="59">
        <f>STOCK[[#This Row],[Precio Final]]*10%</f>
        <v>3</v>
      </c>
      <c r="K955" s="62">
        <v>12</v>
      </c>
      <c r="L955" s="62">
        <v>0</v>
      </c>
      <c r="M955" s="62">
        <f>STOCK[[#This Row],[Costo Unitario (USD)]]+STOCK[[#This Row],[Costo Envío (USD)]]+STOCK[[#This Row],[Comisión 10%]]</f>
        <v>15</v>
      </c>
      <c r="N955" s="62">
        <f t="shared" si="44"/>
        <v>22.5</v>
      </c>
      <c r="O955" s="62">
        <f t="shared" si="45"/>
        <v>30</v>
      </c>
      <c r="P955" s="62">
        <f>STOCK[[#This Row],[Precio Final]]-STOCK[[#This Row],[Costo total]]</f>
        <v>15</v>
      </c>
      <c r="Q955" s="62">
        <f>STOCK[[#This Row],[Ganancia Unitaria]]*STOCK[[#This Row],[Salidas]]</f>
        <v>15</v>
      </c>
      <c r="R955" s="74"/>
      <c r="S955" s="74"/>
      <c r="T955" s="62"/>
      <c r="U955" s="62"/>
      <c r="V955" s="76"/>
    </row>
    <row r="956" customHeight="1" spans="1:22">
      <c r="A956" s="74" t="s">
        <v>18239</v>
      </c>
      <c r="B956" s="74" t="s">
        <v>16498</v>
      </c>
      <c r="C956" s="74" t="s">
        <v>18240</v>
      </c>
      <c r="D956" s="74" t="s">
        <v>18241</v>
      </c>
      <c r="E956" s="74"/>
      <c r="F956" s="59">
        <v>35</v>
      </c>
      <c r="G956" s="75">
        <v>1</v>
      </c>
      <c r="H956" s="75">
        <f>SUMIFS(VENTAS[Cantidad],VENTAS[Código del producto Vendido],STOCK[[#This Row],[Code]])</f>
        <v>0</v>
      </c>
      <c r="I956" s="75">
        <f>STOCK[[#This Row],[Entradas]]-STOCK[[#This Row],[Salidas]]</f>
        <v>1</v>
      </c>
      <c r="J956" s="59">
        <f>STOCK[[#This Row],[Precio Final]]*10%</f>
        <v>3.5</v>
      </c>
      <c r="K956" s="62">
        <v>12</v>
      </c>
      <c r="L956" s="62">
        <v>0</v>
      </c>
      <c r="M956" s="62">
        <f>STOCK[[#This Row],[Costo Unitario (USD)]]+STOCK[[#This Row],[Costo Envío (USD)]]+STOCK[[#This Row],[Comisión 10%]]</f>
        <v>15.5</v>
      </c>
      <c r="N956" s="62">
        <f t="shared" si="44"/>
        <v>23.25</v>
      </c>
      <c r="O956" s="62">
        <f t="shared" si="45"/>
        <v>35</v>
      </c>
      <c r="P956" s="62">
        <f>STOCK[[#This Row],[Precio Final]]-STOCK[[#This Row],[Costo total]]</f>
        <v>19.5</v>
      </c>
      <c r="Q956" s="62">
        <f>STOCK[[#This Row],[Ganancia Unitaria]]*STOCK[[#This Row],[Salidas]]</f>
        <v>0</v>
      </c>
      <c r="R956" s="74"/>
      <c r="S956" s="74"/>
      <c r="T956" s="62"/>
      <c r="U956" s="62"/>
      <c r="V956" s="76"/>
    </row>
    <row r="957" customHeight="1" spans="1:22">
      <c r="A957" s="74" t="s">
        <v>18242</v>
      </c>
      <c r="B957" s="74" t="s">
        <v>16498</v>
      </c>
      <c r="C957" s="74" t="s">
        <v>18243</v>
      </c>
      <c r="D957" s="74" t="s">
        <v>16396</v>
      </c>
      <c r="E957" s="74"/>
      <c r="F957" s="59">
        <v>40</v>
      </c>
      <c r="G957" s="75">
        <v>1</v>
      </c>
      <c r="H957" s="75">
        <f>SUMIFS(VENTAS[Cantidad],VENTAS[Código del producto Vendido],STOCK[[#This Row],[Code]])</f>
        <v>1</v>
      </c>
      <c r="I957" s="75">
        <f>STOCK[[#This Row],[Entradas]]-STOCK[[#This Row],[Salidas]]</f>
        <v>0</v>
      </c>
      <c r="J957" s="59">
        <f>STOCK[[#This Row],[Precio Final]]*10%</f>
        <v>4</v>
      </c>
      <c r="K957" s="62">
        <v>12</v>
      </c>
      <c r="L957" s="62">
        <v>0</v>
      </c>
      <c r="M957" s="62">
        <f>STOCK[[#This Row],[Costo Unitario (USD)]]+STOCK[[#This Row],[Costo Envío (USD)]]+STOCK[[#This Row],[Comisión 10%]]</f>
        <v>16</v>
      </c>
      <c r="N957" s="62">
        <f t="shared" si="44"/>
        <v>24</v>
      </c>
      <c r="O957" s="62">
        <f t="shared" si="45"/>
        <v>40</v>
      </c>
      <c r="P957" s="62">
        <f>STOCK[[#This Row],[Precio Final]]-STOCK[[#This Row],[Costo total]]</f>
        <v>24</v>
      </c>
      <c r="Q957" s="62">
        <f>STOCK[[#This Row],[Ganancia Unitaria]]*STOCK[[#This Row],[Salidas]]</f>
        <v>24</v>
      </c>
      <c r="R957" s="74"/>
      <c r="S957" s="74"/>
      <c r="T957" s="62"/>
      <c r="U957" s="62"/>
      <c r="V957" s="76"/>
    </row>
    <row r="958" customHeight="1" spans="1:22">
      <c r="A958" s="74" t="s">
        <v>18244</v>
      </c>
      <c r="B958" s="74" t="s">
        <v>16498</v>
      </c>
      <c r="C958" s="74" t="s">
        <v>18245</v>
      </c>
      <c r="D958" s="74" t="s">
        <v>16404</v>
      </c>
      <c r="E958" s="74"/>
      <c r="F958" s="59">
        <v>40</v>
      </c>
      <c r="G958" s="75">
        <v>1</v>
      </c>
      <c r="H958" s="75">
        <f>SUMIFS(VENTAS[Cantidad],VENTAS[Código del producto Vendido],STOCK[[#This Row],[Code]])</f>
        <v>1</v>
      </c>
      <c r="I958" s="75">
        <f>STOCK[[#This Row],[Entradas]]-STOCK[[#This Row],[Salidas]]</f>
        <v>0</v>
      </c>
      <c r="J958" s="59">
        <f>STOCK[[#This Row],[Precio Final]]*10%</f>
        <v>4</v>
      </c>
      <c r="K958" s="62">
        <v>12</v>
      </c>
      <c r="L958" s="62">
        <v>0</v>
      </c>
      <c r="M958" s="62">
        <f>STOCK[[#This Row],[Costo Unitario (USD)]]+STOCK[[#This Row],[Costo Envío (USD)]]+STOCK[[#This Row],[Comisión 10%]]</f>
        <v>16</v>
      </c>
      <c r="N958" s="62">
        <f t="shared" si="44"/>
        <v>24</v>
      </c>
      <c r="O958" s="62">
        <f t="shared" si="45"/>
        <v>40</v>
      </c>
      <c r="P958" s="62">
        <f>STOCK[[#This Row],[Precio Final]]-STOCK[[#This Row],[Costo total]]</f>
        <v>24</v>
      </c>
      <c r="Q958" s="62">
        <f>STOCK[[#This Row],[Ganancia Unitaria]]*STOCK[[#This Row],[Salidas]]</f>
        <v>24</v>
      </c>
      <c r="R958" s="74"/>
      <c r="S958" s="74"/>
      <c r="T958" s="62"/>
      <c r="U958" s="62"/>
      <c r="V958" s="76"/>
    </row>
    <row r="959" customHeight="1" spans="1:22">
      <c r="A959" s="74" t="s">
        <v>18246</v>
      </c>
      <c r="B959" s="74" t="s">
        <v>18247</v>
      </c>
      <c r="C959" s="74" t="s">
        <v>18248</v>
      </c>
      <c r="D959" s="74" t="s">
        <v>18249</v>
      </c>
      <c r="E959" s="74"/>
      <c r="F959" s="59">
        <v>15</v>
      </c>
      <c r="G959" s="75">
        <v>1</v>
      </c>
      <c r="H959" s="75">
        <f>SUMIFS(VENTAS[Cantidad],VENTAS[Código del producto Vendido],STOCK[[#This Row],[Code]])</f>
        <v>0</v>
      </c>
      <c r="I959" s="75">
        <f>STOCK[[#This Row],[Entradas]]-STOCK[[#This Row],[Salidas]]</f>
        <v>1</v>
      </c>
      <c r="J959" s="59">
        <f>STOCK[[#This Row],[Precio Final]]*10%</f>
        <v>1.5</v>
      </c>
      <c r="K959" s="62">
        <v>12</v>
      </c>
      <c r="L959" s="62">
        <v>0</v>
      </c>
      <c r="M959" s="62">
        <f>STOCK[[#This Row],[Costo Unitario (USD)]]+STOCK[[#This Row],[Costo Envío (USD)]]+STOCK[[#This Row],[Comisión 10%]]</f>
        <v>13.5</v>
      </c>
      <c r="N959" s="62">
        <f t="shared" si="44"/>
        <v>20.25</v>
      </c>
      <c r="O959" s="62">
        <f t="shared" si="45"/>
        <v>15</v>
      </c>
      <c r="P959" s="62">
        <f>STOCK[[#This Row],[Precio Final]]-STOCK[[#This Row],[Costo total]]</f>
        <v>1.5</v>
      </c>
      <c r="Q959" s="62">
        <f>STOCK[[#This Row],[Ganancia Unitaria]]*STOCK[[#This Row],[Salidas]]</f>
        <v>0</v>
      </c>
      <c r="R959" s="74"/>
      <c r="S959" s="74"/>
      <c r="T959" s="62"/>
      <c r="U959" s="62"/>
      <c r="V959" s="76"/>
    </row>
    <row r="960" customHeight="1" spans="1:22">
      <c r="A960" s="74" t="s">
        <v>18250</v>
      </c>
      <c r="B960" s="74" t="s">
        <v>18247</v>
      </c>
      <c r="C960" s="74" t="s">
        <v>18251</v>
      </c>
      <c r="D960" s="74" t="s">
        <v>18249</v>
      </c>
      <c r="E960" s="74"/>
      <c r="F960" s="59">
        <v>15</v>
      </c>
      <c r="G960" s="75">
        <v>1</v>
      </c>
      <c r="H960" s="75">
        <f>SUMIFS(VENTAS[Cantidad],VENTAS[Código del producto Vendido],STOCK[[#This Row],[Code]])</f>
        <v>0</v>
      </c>
      <c r="I960" s="75">
        <f>STOCK[[#This Row],[Entradas]]-STOCK[[#This Row],[Salidas]]</f>
        <v>1</v>
      </c>
      <c r="J960" s="59">
        <f>STOCK[[#This Row],[Precio Final]]*10%</f>
        <v>1.5</v>
      </c>
      <c r="K960" s="62">
        <v>12</v>
      </c>
      <c r="L960" s="62">
        <v>0</v>
      </c>
      <c r="M960" s="62">
        <f>STOCK[[#This Row],[Costo Unitario (USD)]]+STOCK[[#This Row],[Costo Envío (USD)]]+STOCK[[#This Row],[Comisión 10%]]</f>
        <v>13.5</v>
      </c>
      <c r="N960" s="62">
        <f t="shared" si="44"/>
        <v>20.25</v>
      </c>
      <c r="O960" s="62">
        <f t="shared" si="45"/>
        <v>15</v>
      </c>
      <c r="P960" s="62">
        <f>STOCK[[#This Row],[Precio Final]]-STOCK[[#This Row],[Costo total]]</f>
        <v>1.5</v>
      </c>
      <c r="Q960" s="62">
        <f>STOCK[[#This Row],[Ganancia Unitaria]]*STOCK[[#This Row],[Salidas]]</f>
        <v>0</v>
      </c>
      <c r="R960" s="74"/>
      <c r="S960" s="74"/>
      <c r="T960" s="62"/>
      <c r="U960" s="62"/>
      <c r="V960" s="76"/>
    </row>
    <row r="961" customHeight="1" spans="1:22">
      <c r="A961" s="74" t="s">
        <v>18252</v>
      </c>
      <c r="B961" s="74" t="s">
        <v>18247</v>
      </c>
      <c r="C961" s="74" t="s">
        <v>18253</v>
      </c>
      <c r="D961" s="74" t="s">
        <v>18254</v>
      </c>
      <c r="E961" s="74"/>
      <c r="F961" s="59">
        <v>20</v>
      </c>
      <c r="G961" s="75">
        <v>1</v>
      </c>
      <c r="H961" s="75">
        <f>SUMIFS(VENTAS[Cantidad],VENTAS[Código del producto Vendido],STOCK[[#This Row],[Code]])</f>
        <v>0</v>
      </c>
      <c r="I961" s="75">
        <f>STOCK[[#This Row],[Entradas]]-STOCK[[#This Row],[Salidas]]</f>
        <v>1</v>
      </c>
      <c r="J961" s="59">
        <f>STOCK[[#This Row],[Precio Final]]*10%</f>
        <v>2</v>
      </c>
      <c r="K961" s="62">
        <v>12</v>
      </c>
      <c r="L961" s="62">
        <v>0</v>
      </c>
      <c r="M961" s="62">
        <f>STOCK[[#This Row],[Costo Unitario (USD)]]+STOCK[[#This Row],[Costo Envío (USD)]]+STOCK[[#This Row],[Comisión 10%]]</f>
        <v>14</v>
      </c>
      <c r="N961" s="62">
        <f t="shared" si="44"/>
        <v>21</v>
      </c>
      <c r="O961" s="62">
        <f t="shared" si="45"/>
        <v>20</v>
      </c>
      <c r="P961" s="62">
        <f>STOCK[[#This Row],[Precio Final]]-STOCK[[#This Row],[Costo total]]</f>
        <v>6</v>
      </c>
      <c r="Q961" s="62">
        <f>STOCK[[#This Row],[Ganancia Unitaria]]*STOCK[[#This Row],[Salidas]]</f>
        <v>0</v>
      </c>
      <c r="R961" s="74"/>
      <c r="S961" s="74"/>
      <c r="T961" s="62"/>
      <c r="U961" s="62"/>
      <c r="V961" s="76"/>
    </row>
    <row r="962" customHeight="1" spans="1:22">
      <c r="A962" s="74" t="s">
        <v>18255</v>
      </c>
      <c r="B962" s="74" t="s">
        <v>18247</v>
      </c>
      <c r="C962" s="74" t="s">
        <v>18256</v>
      </c>
      <c r="D962" s="74" t="s">
        <v>18257</v>
      </c>
      <c r="E962" s="74"/>
      <c r="F962" s="59">
        <v>20</v>
      </c>
      <c r="G962" s="75">
        <v>1</v>
      </c>
      <c r="H962" s="75">
        <f>SUMIFS(VENTAS[Cantidad],VENTAS[Código del producto Vendido],STOCK[[#This Row],[Code]])</f>
        <v>1</v>
      </c>
      <c r="I962" s="75">
        <f>STOCK[[#This Row],[Entradas]]-STOCK[[#This Row],[Salidas]]</f>
        <v>0</v>
      </c>
      <c r="J962" s="59">
        <f>STOCK[[#This Row],[Precio Final]]*10%</f>
        <v>2</v>
      </c>
      <c r="K962" s="62">
        <v>12</v>
      </c>
      <c r="L962" s="62">
        <v>0</v>
      </c>
      <c r="M962" s="62">
        <f>STOCK[[#This Row],[Costo Unitario (USD)]]+STOCK[[#This Row],[Costo Envío (USD)]]+STOCK[[#This Row],[Comisión 10%]]</f>
        <v>14</v>
      </c>
      <c r="N962" s="62">
        <f t="shared" si="44"/>
        <v>21</v>
      </c>
      <c r="O962" s="62">
        <f t="shared" si="45"/>
        <v>20</v>
      </c>
      <c r="P962" s="62">
        <f>STOCK[[#This Row],[Precio Final]]-STOCK[[#This Row],[Costo total]]</f>
        <v>6</v>
      </c>
      <c r="Q962" s="62">
        <f>STOCK[[#This Row],[Ganancia Unitaria]]*STOCK[[#This Row],[Salidas]]</f>
        <v>6</v>
      </c>
      <c r="R962" s="74"/>
      <c r="S962" s="74"/>
      <c r="T962" s="62"/>
      <c r="U962" s="62"/>
      <c r="V962" s="76"/>
    </row>
    <row r="963" customHeight="1" spans="1:22">
      <c r="A963" s="74" t="s">
        <v>18258</v>
      </c>
      <c r="B963" s="74" t="s">
        <v>16461</v>
      </c>
      <c r="C963" s="74" t="s">
        <v>17894</v>
      </c>
      <c r="D963" s="74" t="s">
        <v>16475</v>
      </c>
      <c r="E963" s="74"/>
      <c r="F963" s="59">
        <v>25</v>
      </c>
      <c r="G963" s="75">
        <v>1</v>
      </c>
      <c r="H963" s="75">
        <f>SUMIFS(VENTAS[Cantidad],VENTAS[Código del producto Vendido],STOCK[[#This Row],[Code]])</f>
        <v>1</v>
      </c>
      <c r="I963" s="75">
        <f>STOCK[[#This Row],[Entradas]]-STOCK[[#This Row],[Salidas]]</f>
        <v>0</v>
      </c>
      <c r="J963" s="59">
        <f>STOCK[[#This Row],[Precio Final]]*10%</f>
        <v>2.5</v>
      </c>
      <c r="K963" s="62">
        <v>12</v>
      </c>
      <c r="L963" s="62">
        <v>0</v>
      </c>
      <c r="M963" s="62">
        <f>STOCK[[#This Row],[Costo Unitario (USD)]]+STOCK[[#This Row],[Costo Envío (USD)]]+STOCK[[#This Row],[Comisión 10%]]</f>
        <v>14.5</v>
      </c>
      <c r="N963" s="62">
        <f t="shared" si="44"/>
        <v>21.75</v>
      </c>
      <c r="O963" s="62">
        <f t="shared" si="45"/>
        <v>25</v>
      </c>
      <c r="P963" s="62">
        <f>STOCK[[#This Row],[Precio Final]]-STOCK[[#This Row],[Costo total]]</f>
        <v>10.5</v>
      </c>
      <c r="Q963" s="62">
        <f>STOCK[[#This Row],[Ganancia Unitaria]]*STOCK[[#This Row],[Salidas]]</f>
        <v>10.5</v>
      </c>
      <c r="R963" s="74"/>
      <c r="S963" s="74"/>
      <c r="T963" s="62"/>
      <c r="U963" s="62"/>
      <c r="V963" s="76"/>
    </row>
    <row r="964" customHeight="1" spans="1:22">
      <c r="A964" s="74" t="s">
        <v>18259</v>
      </c>
      <c r="B964" s="74" t="s">
        <v>18247</v>
      </c>
      <c r="C964" s="74" t="s">
        <v>18260</v>
      </c>
      <c r="D964" s="74" t="s">
        <v>18257</v>
      </c>
      <c r="E964" s="74"/>
      <c r="F964" s="59">
        <v>15</v>
      </c>
      <c r="G964" s="75">
        <v>1</v>
      </c>
      <c r="H964" s="75">
        <f>SUMIFS(VENTAS[Cantidad],VENTAS[Código del producto Vendido],STOCK[[#This Row],[Code]])</f>
        <v>1</v>
      </c>
      <c r="I964" s="75">
        <f>STOCK[[#This Row],[Entradas]]-STOCK[[#This Row],[Salidas]]</f>
        <v>0</v>
      </c>
      <c r="J964" s="59">
        <f>STOCK[[#This Row],[Precio Final]]*10%</f>
        <v>1.5</v>
      </c>
      <c r="K964" s="62">
        <v>12</v>
      </c>
      <c r="L964" s="62">
        <v>0</v>
      </c>
      <c r="M964" s="62">
        <f>STOCK[[#This Row],[Costo Unitario (USD)]]+STOCK[[#This Row],[Costo Envío (USD)]]+STOCK[[#This Row],[Comisión 10%]]</f>
        <v>13.5</v>
      </c>
      <c r="N964" s="62">
        <f t="shared" si="44"/>
        <v>20.25</v>
      </c>
      <c r="O964" s="62">
        <f t="shared" si="45"/>
        <v>15</v>
      </c>
      <c r="P964" s="62">
        <f>STOCK[[#This Row],[Precio Final]]-STOCK[[#This Row],[Costo total]]</f>
        <v>1.5</v>
      </c>
      <c r="Q964" s="62">
        <f>STOCK[[#This Row],[Ganancia Unitaria]]*STOCK[[#This Row],[Salidas]]</f>
        <v>1.5</v>
      </c>
      <c r="R964" s="74"/>
      <c r="S964" s="74"/>
      <c r="T964" s="62"/>
      <c r="U964" s="62"/>
      <c r="V964" s="76"/>
    </row>
    <row r="965" customHeight="1" spans="1:22">
      <c r="A965" s="74" t="s">
        <v>18261</v>
      </c>
      <c r="B965" s="74" t="s">
        <v>16461</v>
      </c>
      <c r="C965" s="74" t="s">
        <v>18262</v>
      </c>
      <c r="D965" s="74" t="s">
        <v>16396</v>
      </c>
      <c r="E965" s="74"/>
      <c r="F965" s="59">
        <v>20</v>
      </c>
      <c r="G965" s="75">
        <v>1</v>
      </c>
      <c r="H965" s="75">
        <f>SUMIFS(VENTAS[Cantidad],VENTAS[Código del producto Vendido],STOCK[[#This Row],[Code]])</f>
        <v>0</v>
      </c>
      <c r="I965" s="75">
        <f>STOCK[[#This Row],[Entradas]]-STOCK[[#This Row],[Salidas]]</f>
        <v>1</v>
      </c>
      <c r="J965" s="59">
        <f>STOCK[[#This Row],[Precio Final]]*10%</f>
        <v>2</v>
      </c>
      <c r="K965" s="62">
        <v>12</v>
      </c>
      <c r="L965" s="62">
        <v>0</v>
      </c>
      <c r="M965" s="62">
        <f>STOCK[[#This Row],[Costo Unitario (USD)]]+STOCK[[#This Row],[Costo Envío (USD)]]+STOCK[[#This Row],[Comisión 10%]]</f>
        <v>14</v>
      </c>
      <c r="N965" s="62">
        <f t="shared" si="44"/>
        <v>21</v>
      </c>
      <c r="O965" s="62">
        <f t="shared" si="45"/>
        <v>20</v>
      </c>
      <c r="P965" s="62">
        <f>STOCK[[#This Row],[Precio Final]]-STOCK[[#This Row],[Costo total]]</f>
        <v>6</v>
      </c>
      <c r="Q965" s="62">
        <f>STOCK[[#This Row],[Ganancia Unitaria]]*STOCK[[#This Row],[Salidas]]</f>
        <v>0</v>
      </c>
      <c r="R965" s="74"/>
      <c r="S965" s="74"/>
      <c r="T965" s="62"/>
      <c r="U965" s="62"/>
      <c r="V965" s="76"/>
    </row>
    <row r="966" customHeight="1" spans="1:22">
      <c r="A966" s="74" t="s">
        <v>18263</v>
      </c>
      <c r="B966" s="74" t="s">
        <v>18264</v>
      </c>
      <c r="C966" s="74" t="s">
        <v>18265</v>
      </c>
      <c r="D966" s="74" t="s">
        <v>18266</v>
      </c>
      <c r="E966" s="74"/>
      <c r="F966" s="59">
        <v>10</v>
      </c>
      <c r="G966" s="75">
        <v>1</v>
      </c>
      <c r="H966" s="75">
        <f>SUMIFS(VENTAS[Cantidad],VENTAS[Código del producto Vendido],STOCK[[#This Row],[Code]])</f>
        <v>0</v>
      </c>
      <c r="I966" s="75">
        <f>STOCK[[#This Row],[Entradas]]-STOCK[[#This Row],[Salidas]]</f>
        <v>1</v>
      </c>
      <c r="J966" s="59">
        <f>STOCK[[#This Row],[Precio Final]]*10%</f>
        <v>1</v>
      </c>
      <c r="K966" s="62">
        <v>12</v>
      </c>
      <c r="L966" s="62">
        <v>0</v>
      </c>
      <c r="M966" s="62">
        <f>STOCK[[#This Row],[Costo Unitario (USD)]]+STOCK[[#This Row],[Costo Envío (USD)]]+STOCK[[#This Row],[Comisión 10%]]</f>
        <v>13</v>
      </c>
      <c r="N966" s="62">
        <f t="shared" si="44"/>
        <v>19.5</v>
      </c>
      <c r="O966" s="62">
        <f t="shared" si="45"/>
        <v>10</v>
      </c>
      <c r="P966" s="62">
        <f>STOCK[[#This Row],[Precio Final]]-STOCK[[#This Row],[Costo total]]</f>
        <v>-3</v>
      </c>
      <c r="Q966" s="62">
        <f>STOCK[[#This Row],[Ganancia Unitaria]]*STOCK[[#This Row],[Salidas]]</f>
        <v>0</v>
      </c>
      <c r="R966" s="74"/>
      <c r="S966" s="74"/>
      <c r="T966" s="62"/>
      <c r="U966" s="62"/>
      <c r="V966" s="76"/>
    </row>
    <row r="967" customHeight="1" spans="1:22">
      <c r="A967" s="74" t="s">
        <v>18267</v>
      </c>
      <c r="B967" s="74" t="s">
        <v>16498</v>
      </c>
      <c r="C967" s="74" t="s">
        <v>18268</v>
      </c>
      <c r="D967" s="74" t="s">
        <v>16404</v>
      </c>
      <c r="E967" s="74"/>
      <c r="F967" s="59">
        <v>25</v>
      </c>
      <c r="G967" s="75">
        <v>1</v>
      </c>
      <c r="H967" s="75">
        <f>SUMIFS(VENTAS[Cantidad],VENTAS[Código del producto Vendido],STOCK[[#This Row],[Code]])</f>
        <v>0</v>
      </c>
      <c r="I967" s="75">
        <f>STOCK[[#This Row],[Entradas]]-STOCK[[#This Row],[Salidas]]</f>
        <v>1</v>
      </c>
      <c r="J967" s="59">
        <f>STOCK[[#This Row],[Precio Final]]*10%</f>
        <v>2.5</v>
      </c>
      <c r="K967" s="62">
        <v>12</v>
      </c>
      <c r="L967" s="62">
        <v>0</v>
      </c>
      <c r="M967" s="62">
        <f>STOCK[[#This Row],[Costo Unitario (USD)]]+STOCK[[#This Row],[Costo Envío (USD)]]+STOCK[[#This Row],[Comisión 10%]]</f>
        <v>14.5</v>
      </c>
      <c r="N967" s="62">
        <f t="shared" si="44"/>
        <v>21.75</v>
      </c>
      <c r="O967" s="62">
        <f t="shared" si="45"/>
        <v>25</v>
      </c>
      <c r="P967" s="62">
        <f>STOCK[[#This Row],[Precio Final]]-STOCK[[#This Row],[Costo total]]</f>
        <v>10.5</v>
      </c>
      <c r="Q967" s="62">
        <f>STOCK[[#This Row],[Ganancia Unitaria]]*STOCK[[#This Row],[Salidas]]</f>
        <v>0</v>
      </c>
      <c r="R967" s="74"/>
      <c r="S967" s="74"/>
      <c r="T967" s="62"/>
      <c r="U967" s="62"/>
      <c r="V967" s="76"/>
    </row>
    <row r="968" customHeight="1" spans="1:22">
      <c r="A968" s="74" t="s">
        <v>18269</v>
      </c>
      <c r="B968" s="74" t="s">
        <v>16498</v>
      </c>
      <c r="C968" s="74" t="s">
        <v>18268</v>
      </c>
      <c r="D968" s="74" t="s">
        <v>16396</v>
      </c>
      <c r="E968" s="74"/>
      <c r="F968" s="59">
        <v>25</v>
      </c>
      <c r="G968" s="75">
        <v>1</v>
      </c>
      <c r="H968" s="75">
        <f>SUMIFS(VENTAS[Cantidad],VENTAS[Código del producto Vendido],STOCK[[#This Row],[Code]])</f>
        <v>0</v>
      </c>
      <c r="I968" s="75">
        <f>STOCK[[#This Row],[Entradas]]-STOCK[[#This Row],[Salidas]]</f>
        <v>1</v>
      </c>
      <c r="J968" s="59">
        <f>STOCK[[#This Row],[Precio Final]]*10%</f>
        <v>2.5</v>
      </c>
      <c r="K968" s="62">
        <v>12</v>
      </c>
      <c r="L968" s="62">
        <v>0</v>
      </c>
      <c r="M968" s="62">
        <f>STOCK[[#This Row],[Costo Unitario (USD)]]+STOCK[[#This Row],[Costo Envío (USD)]]+STOCK[[#This Row],[Comisión 10%]]</f>
        <v>14.5</v>
      </c>
      <c r="N968" s="62">
        <f t="shared" si="44"/>
        <v>21.75</v>
      </c>
      <c r="O968" s="62">
        <f t="shared" si="45"/>
        <v>25</v>
      </c>
      <c r="P968" s="62">
        <f>STOCK[[#This Row],[Precio Final]]-STOCK[[#This Row],[Costo total]]</f>
        <v>10.5</v>
      </c>
      <c r="Q968" s="62">
        <f>STOCK[[#This Row],[Ganancia Unitaria]]*STOCK[[#This Row],[Salidas]]</f>
        <v>0</v>
      </c>
      <c r="R968" s="74"/>
      <c r="S968" s="74"/>
      <c r="T968" s="62"/>
      <c r="U968" s="62"/>
      <c r="V968" s="76"/>
    </row>
    <row r="969" customHeight="1" spans="1:22">
      <c r="A969" s="74" t="s">
        <v>18270</v>
      </c>
      <c r="B969" s="74" t="s">
        <v>16498</v>
      </c>
      <c r="C969" s="74" t="s">
        <v>18271</v>
      </c>
      <c r="D969" s="74" t="s">
        <v>16404</v>
      </c>
      <c r="E969" s="74"/>
      <c r="F969" s="59">
        <v>25</v>
      </c>
      <c r="G969" s="75">
        <v>1</v>
      </c>
      <c r="H969" s="75">
        <f>SUMIFS(VENTAS[Cantidad],VENTAS[Código del producto Vendido],STOCK[[#This Row],[Code]])</f>
        <v>1</v>
      </c>
      <c r="I969" s="75">
        <f>STOCK[[#This Row],[Entradas]]-STOCK[[#This Row],[Salidas]]</f>
        <v>0</v>
      </c>
      <c r="J969" s="59">
        <f>STOCK[[#This Row],[Precio Final]]*10%</f>
        <v>2.5</v>
      </c>
      <c r="K969" s="62">
        <v>12</v>
      </c>
      <c r="L969" s="62">
        <v>0</v>
      </c>
      <c r="M969" s="62">
        <f>STOCK[[#This Row],[Costo Unitario (USD)]]+STOCK[[#This Row],[Costo Envío (USD)]]+STOCK[[#This Row],[Comisión 10%]]</f>
        <v>14.5</v>
      </c>
      <c r="N969" s="62">
        <f t="shared" si="44"/>
        <v>21.75</v>
      </c>
      <c r="O969" s="62">
        <f t="shared" si="45"/>
        <v>25</v>
      </c>
      <c r="P969" s="62">
        <f>STOCK[[#This Row],[Precio Final]]-STOCK[[#This Row],[Costo total]]</f>
        <v>10.5</v>
      </c>
      <c r="Q969" s="62">
        <f>STOCK[[#This Row],[Ganancia Unitaria]]*STOCK[[#This Row],[Salidas]]</f>
        <v>10.5</v>
      </c>
      <c r="R969" s="74"/>
      <c r="S969" s="74"/>
      <c r="T969" s="62"/>
      <c r="U969" s="62"/>
      <c r="V969" s="76"/>
    </row>
    <row r="970" customHeight="1" spans="1:22">
      <c r="A970" s="74" t="s">
        <v>18272</v>
      </c>
      <c r="B970" s="74" t="s">
        <v>16498</v>
      </c>
      <c r="C970" s="74" t="s">
        <v>18273</v>
      </c>
      <c r="D970" s="74" t="s">
        <v>16404</v>
      </c>
      <c r="E970" s="74"/>
      <c r="F970" s="59">
        <v>25</v>
      </c>
      <c r="G970" s="75">
        <v>1</v>
      </c>
      <c r="H970" s="75">
        <f>SUMIFS(VENTAS[Cantidad],VENTAS[Código del producto Vendido],STOCK[[#This Row],[Code]])</f>
        <v>0</v>
      </c>
      <c r="I970" s="75">
        <f>STOCK[[#This Row],[Entradas]]-STOCK[[#This Row],[Salidas]]</f>
        <v>1</v>
      </c>
      <c r="J970" s="59">
        <f>STOCK[[#This Row],[Precio Final]]*10%</f>
        <v>2.5</v>
      </c>
      <c r="K970" s="62">
        <v>12</v>
      </c>
      <c r="L970" s="62">
        <v>0</v>
      </c>
      <c r="M970" s="62">
        <f>STOCK[[#This Row],[Costo Unitario (USD)]]+STOCK[[#This Row],[Costo Envío (USD)]]+STOCK[[#This Row],[Comisión 10%]]</f>
        <v>14.5</v>
      </c>
      <c r="N970" s="62">
        <f t="shared" si="44"/>
        <v>21.75</v>
      </c>
      <c r="O970" s="62">
        <f t="shared" si="45"/>
        <v>25</v>
      </c>
      <c r="P970" s="62">
        <f>STOCK[[#This Row],[Precio Final]]-STOCK[[#This Row],[Costo total]]</f>
        <v>10.5</v>
      </c>
      <c r="Q970" s="62">
        <f>STOCK[[#This Row],[Ganancia Unitaria]]*STOCK[[#This Row],[Salidas]]</f>
        <v>0</v>
      </c>
      <c r="R970" s="74"/>
      <c r="S970" s="74"/>
      <c r="T970" s="62"/>
      <c r="U970" s="62"/>
      <c r="V970" s="76"/>
    </row>
    <row r="971" customHeight="1" spans="1:22">
      <c r="A971" s="74" t="s">
        <v>18274</v>
      </c>
      <c r="B971" s="74" t="s">
        <v>16498</v>
      </c>
      <c r="C971" s="74" t="s">
        <v>18275</v>
      </c>
      <c r="D971" s="74" t="s">
        <v>16408</v>
      </c>
      <c r="E971" s="74"/>
      <c r="F971" s="59">
        <v>30</v>
      </c>
      <c r="G971" s="75">
        <v>1</v>
      </c>
      <c r="H971" s="75">
        <f>SUMIFS(VENTAS[Cantidad],VENTAS[Código del producto Vendido],STOCK[[#This Row],[Code]])</f>
        <v>0</v>
      </c>
      <c r="I971" s="75">
        <f>STOCK[[#This Row],[Entradas]]-STOCK[[#This Row],[Salidas]]</f>
        <v>1</v>
      </c>
      <c r="J971" s="59">
        <f>STOCK[[#This Row],[Precio Final]]*10%</f>
        <v>3</v>
      </c>
      <c r="K971" s="62">
        <v>12</v>
      </c>
      <c r="L971" s="62">
        <v>0</v>
      </c>
      <c r="M971" s="62">
        <f>STOCK[[#This Row],[Costo Unitario (USD)]]+STOCK[[#This Row],[Costo Envío (USD)]]+STOCK[[#This Row],[Comisión 10%]]</f>
        <v>15</v>
      </c>
      <c r="N971" s="62">
        <f t="shared" si="44"/>
        <v>22.5</v>
      </c>
      <c r="O971" s="62">
        <f t="shared" si="45"/>
        <v>30</v>
      </c>
      <c r="P971" s="62">
        <f>STOCK[[#This Row],[Precio Final]]-STOCK[[#This Row],[Costo total]]</f>
        <v>15</v>
      </c>
      <c r="Q971" s="62">
        <f>STOCK[[#This Row],[Ganancia Unitaria]]*STOCK[[#This Row],[Salidas]]</f>
        <v>0</v>
      </c>
      <c r="R971" s="74"/>
      <c r="S971" s="74"/>
      <c r="T971" s="62"/>
      <c r="U971" s="62"/>
      <c r="V971" s="76"/>
    </row>
    <row r="972" customHeight="1" spans="1:22">
      <c r="A972" s="74" t="s">
        <v>18276</v>
      </c>
      <c r="B972" s="74" t="s">
        <v>16498</v>
      </c>
      <c r="C972" s="74" t="s">
        <v>18277</v>
      </c>
      <c r="D972" s="74" t="s">
        <v>16475</v>
      </c>
      <c r="E972" s="74"/>
      <c r="F972" s="59">
        <v>35</v>
      </c>
      <c r="G972" s="75">
        <v>1</v>
      </c>
      <c r="H972" s="75">
        <f>SUMIFS(VENTAS[Cantidad],VENTAS[Código del producto Vendido],STOCK[[#This Row],[Code]])</f>
        <v>1</v>
      </c>
      <c r="I972" s="75">
        <f>STOCK[[#This Row],[Entradas]]-STOCK[[#This Row],[Salidas]]</f>
        <v>0</v>
      </c>
      <c r="J972" s="59">
        <f>STOCK[[#This Row],[Precio Final]]*10%</f>
        <v>3.5</v>
      </c>
      <c r="K972" s="62">
        <v>12</v>
      </c>
      <c r="L972" s="62">
        <v>0</v>
      </c>
      <c r="M972" s="62">
        <f>STOCK[[#This Row],[Costo Unitario (USD)]]+STOCK[[#This Row],[Costo Envío (USD)]]+STOCK[[#This Row],[Comisión 10%]]</f>
        <v>15.5</v>
      </c>
      <c r="N972" s="62">
        <f t="shared" si="44"/>
        <v>23.25</v>
      </c>
      <c r="O972" s="62">
        <f t="shared" si="45"/>
        <v>35</v>
      </c>
      <c r="P972" s="62">
        <f>STOCK[[#This Row],[Precio Final]]-STOCK[[#This Row],[Costo total]]</f>
        <v>19.5</v>
      </c>
      <c r="Q972" s="62">
        <f>STOCK[[#This Row],[Ganancia Unitaria]]*STOCK[[#This Row],[Salidas]]</f>
        <v>19.5</v>
      </c>
      <c r="R972" s="74"/>
      <c r="S972" s="74"/>
      <c r="T972" s="62"/>
      <c r="U972" s="62"/>
      <c r="V972" s="76"/>
    </row>
    <row r="973" customHeight="1" spans="1:22">
      <c r="A973" s="74" t="s">
        <v>18278</v>
      </c>
      <c r="B973" s="74" t="s">
        <v>16498</v>
      </c>
      <c r="C973" s="74" t="s">
        <v>18279</v>
      </c>
      <c r="D973" s="74" t="s">
        <v>16408</v>
      </c>
      <c r="E973" s="74"/>
      <c r="F973" s="59">
        <v>25</v>
      </c>
      <c r="G973" s="75">
        <v>1</v>
      </c>
      <c r="H973" s="75">
        <f>SUMIFS(VENTAS[Cantidad],VENTAS[Código del producto Vendido],STOCK[[#This Row],[Code]])</f>
        <v>0</v>
      </c>
      <c r="I973" s="75">
        <f>STOCK[[#This Row],[Entradas]]-STOCK[[#This Row],[Salidas]]</f>
        <v>1</v>
      </c>
      <c r="J973" s="59">
        <f>STOCK[[#This Row],[Precio Final]]*10%</f>
        <v>2.5</v>
      </c>
      <c r="K973" s="62">
        <v>12</v>
      </c>
      <c r="L973" s="62">
        <v>0</v>
      </c>
      <c r="M973" s="62">
        <f>STOCK[[#This Row],[Costo Unitario (USD)]]+STOCK[[#This Row],[Costo Envío (USD)]]+STOCK[[#This Row],[Comisión 10%]]</f>
        <v>14.5</v>
      </c>
      <c r="N973" s="62">
        <f t="shared" si="44"/>
        <v>21.75</v>
      </c>
      <c r="O973" s="62">
        <f t="shared" si="45"/>
        <v>25</v>
      </c>
      <c r="P973" s="62">
        <f>STOCK[[#This Row],[Precio Final]]-STOCK[[#This Row],[Costo total]]</f>
        <v>10.5</v>
      </c>
      <c r="Q973" s="62">
        <f>STOCK[[#This Row],[Ganancia Unitaria]]*STOCK[[#This Row],[Salidas]]</f>
        <v>0</v>
      </c>
      <c r="R973" s="74"/>
      <c r="S973" s="74"/>
      <c r="T973" s="62"/>
      <c r="U973" s="62"/>
      <c r="V973" s="76"/>
    </row>
    <row r="974" customHeight="1" spans="1:22">
      <c r="A974" s="74" t="s">
        <v>18280</v>
      </c>
      <c r="B974" s="74" t="s">
        <v>16498</v>
      </c>
      <c r="C974" s="74" t="s">
        <v>18281</v>
      </c>
      <c r="D974" s="74" t="s">
        <v>16475</v>
      </c>
      <c r="E974" s="74"/>
      <c r="F974" s="59">
        <v>18</v>
      </c>
      <c r="G974" s="75">
        <v>2</v>
      </c>
      <c r="H974" s="75">
        <f>SUMIFS(VENTAS[Cantidad],VENTAS[Código del producto Vendido],STOCK[[#This Row],[Code]])</f>
        <v>2</v>
      </c>
      <c r="I974" s="75">
        <f>STOCK[[#This Row],[Entradas]]-STOCK[[#This Row],[Salidas]]</f>
        <v>0</v>
      </c>
      <c r="J974" s="59">
        <f>STOCK[[#This Row],[Precio Final]]*10%</f>
        <v>1.8</v>
      </c>
      <c r="K974" s="62">
        <v>12</v>
      </c>
      <c r="L974" s="62">
        <v>0</v>
      </c>
      <c r="M974" s="62">
        <f>STOCK[[#This Row],[Costo Unitario (USD)]]+STOCK[[#This Row],[Costo Envío (USD)]]+STOCK[[#This Row],[Comisión 10%]]</f>
        <v>13.8</v>
      </c>
      <c r="N974" s="62">
        <f t="shared" si="44"/>
        <v>20.7</v>
      </c>
      <c r="O974" s="62">
        <f t="shared" si="45"/>
        <v>18</v>
      </c>
      <c r="P974" s="62">
        <f>STOCK[[#This Row],[Precio Final]]-STOCK[[#This Row],[Costo total]]</f>
        <v>4.2</v>
      </c>
      <c r="Q974" s="62">
        <f>STOCK[[#This Row],[Ganancia Unitaria]]*STOCK[[#This Row],[Salidas]]</f>
        <v>8.4</v>
      </c>
      <c r="R974" s="74"/>
      <c r="S974" s="74"/>
      <c r="T974" s="62"/>
      <c r="U974" s="62"/>
      <c r="V974" s="76"/>
    </row>
    <row r="975" customHeight="1" spans="1:22">
      <c r="A975" s="74" t="s">
        <v>18282</v>
      </c>
      <c r="B975" s="74" t="s">
        <v>16498</v>
      </c>
      <c r="C975" s="74" t="s">
        <v>18283</v>
      </c>
      <c r="D975" s="74" t="s">
        <v>16475</v>
      </c>
      <c r="E975" s="74"/>
      <c r="F975" s="59">
        <v>22</v>
      </c>
      <c r="G975" s="75">
        <v>2</v>
      </c>
      <c r="H975" s="75">
        <f>SUMIFS(VENTAS[Cantidad],VENTAS[Código del producto Vendido],STOCK[[#This Row],[Code]])</f>
        <v>2</v>
      </c>
      <c r="I975" s="75">
        <f>STOCK[[#This Row],[Entradas]]-STOCK[[#This Row],[Salidas]]</f>
        <v>0</v>
      </c>
      <c r="J975" s="59">
        <f>STOCK[[#This Row],[Precio Final]]*10%</f>
        <v>2.2</v>
      </c>
      <c r="K975" s="62">
        <v>12</v>
      </c>
      <c r="L975" s="62">
        <v>0</v>
      </c>
      <c r="M975" s="62">
        <f>STOCK[[#This Row],[Costo Unitario (USD)]]+STOCK[[#This Row],[Costo Envío (USD)]]+STOCK[[#This Row],[Comisión 10%]]</f>
        <v>14.2</v>
      </c>
      <c r="N975" s="62">
        <f t="shared" si="44"/>
        <v>21.3</v>
      </c>
      <c r="O975" s="62">
        <f t="shared" si="45"/>
        <v>22</v>
      </c>
      <c r="P975" s="62">
        <f>STOCK[[#This Row],[Precio Final]]-STOCK[[#This Row],[Costo total]]</f>
        <v>7.8</v>
      </c>
      <c r="Q975" s="62">
        <f>STOCK[[#This Row],[Ganancia Unitaria]]*STOCK[[#This Row],[Salidas]]</f>
        <v>15.6</v>
      </c>
      <c r="R975" s="74"/>
      <c r="S975" s="74"/>
      <c r="T975" s="62"/>
      <c r="U975" s="62"/>
      <c r="V975" s="76"/>
    </row>
    <row r="976" customHeight="1" spans="1:22">
      <c r="A976" s="74" t="s">
        <v>18284</v>
      </c>
      <c r="B976" s="74" t="s">
        <v>16498</v>
      </c>
      <c r="C976" s="74" t="s">
        <v>18285</v>
      </c>
      <c r="D976" s="74" t="s">
        <v>16396</v>
      </c>
      <c r="E976" s="74"/>
      <c r="F976" s="59">
        <v>22</v>
      </c>
      <c r="G976" s="75">
        <v>2</v>
      </c>
      <c r="H976" s="75">
        <f>SUMIFS(VENTAS[Cantidad],VENTAS[Código del producto Vendido],STOCK[[#This Row],[Code]])</f>
        <v>1</v>
      </c>
      <c r="I976" s="75">
        <f>STOCK[[#This Row],[Entradas]]-STOCK[[#This Row],[Salidas]]</f>
        <v>1</v>
      </c>
      <c r="J976" s="59">
        <f>STOCK[[#This Row],[Precio Final]]*10%</f>
        <v>2.2</v>
      </c>
      <c r="K976" s="62">
        <v>12</v>
      </c>
      <c r="L976" s="62">
        <v>0</v>
      </c>
      <c r="M976" s="62">
        <f>STOCK[[#This Row],[Costo Unitario (USD)]]+STOCK[[#This Row],[Costo Envío (USD)]]+STOCK[[#This Row],[Comisión 10%]]</f>
        <v>14.2</v>
      </c>
      <c r="N976" s="62">
        <f t="shared" si="44"/>
        <v>21.3</v>
      </c>
      <c r="O976" s="62">
        <f t="shared" si="45"/>
        <v>22</v>
      </c>
      <c r="P976" s="62">
        <f>STOCK[[#This Row],[Precio Final]]-STOCK[[#This Row],[Costo total]]</f>
        <v>7.8</v>
      </c>
      <c r="Q976" s="62">
        <f>STOCK[[#This Row],[Ganancia Unitaria]]*STOCK[[#This Row],[Salidas]]</f>
        <v>7.8</v>
      </c>
      <c r="R976" s="74"/>
      <c r="S976" s="74"/>
      <c r="T976" s="62"/>
      <c r="U976" s="62"/>
      <c r="V976" s="76"/>
    </row>
    <row r="977" customHeight="1" spans="1:22">
      <c r="A977" s="74" t="s">
        <v>18286</v>
      </c>
      <c r="B977" s="74" t="s">
        <v>16498</v>
      </c>
      <c r="C977" s="74" t="s">
        <v>18215</v>
      </c>
      <c r="D977" s="74" t="s">
        <v>16396</v>
      </c>
      <c r="E977" s="74"/>
      <c r="F977" s="59">
        <v>20</v>
      </c>
      <c r="G977" s="75">
        <v>2</v>
      </c>
      <c r="H977" s="75">
        <f>SUMIFS(VENTAS[Cantidad],VENTAS[Código del producto Vendido],STOCK[[#This Row],[Code]])</f>
        <v>1</v>
      </c>
      <c r="I977" s="75">
        <v>2</v>
      </c>
      <c r="J977" s="59">
        <f>STOCK[[#This Row],[Precio Final]]*10%</f>
        <v>2</v>
      </c>
      <c r="K977" s="62">
        <v>12</v>
      </c>
      <c r="L977" s="62">
        <v>0</v>
      </c>
      <c r="M977" s="62">
        <f>STOCK[[#This Row],[Costo Unitario (USD)]]+STOCK[[#This Row],[Costo Envío (USD)]]+STOCK[[#This Row],[Comisión 10%]]</f>
        <v>14</v>
      </c>
      <c r="N977" s="62">
        <f t="shared" si="44"/>
        <v>21</v>
      </c>
      <c r="O977" s="62">
        <f t="shared" si="45"/>
        <v>20</v>
      </c>
      <c r="P977" s="62">
        <f>STOCK[[#This Row],[Precio Final]]-STOCK[[#This Row],[Costo total]]</f>
        <v>6</v>
      </c>
      <c r="Q977" s="62">
        <f>STOCK[[#This Row],[Ganancia Unitaria]]*STOCK[[#This Row],[Salidas]]</f>
        <v>6</v>
      </c>
      <c r="R977" s="74"/>
      <c r="S977" s="74"/>
      <c r="T977" s="62"/>
      <c r="U977" s="62"/>
      <c r="V977" s="76"/>
    </row>
    <row r="978" customHeight="1" spans="1:22">
      <c r="A978" s="74" t="s">
        <v>18287</v>
      </c>
      <c r="B978" s="74" t="s">
        <v>16498</v>
      </c>
      <c r="C978" s="74" t="s">
        <v>18209</v>
      </c>
      <c r="D978" s="74" t="s">
        <v>16396</v>
      </c>
      <c r="E978" s="74"/>
      <c r="F978" s="59">
        <v>20</v>
      </c>
      <c r="G978" s="75">
        <v>3</v>
      </c>
      <c r="H978" s="75">
        <f>SUMIFS(VENTAS[Cantidad],VENTAS[Código del producto Vendido],STOCK[[#This Row],[Code]])</f>
        <v>3</v>
      </c>
      <c r="I978" s="75">
        <f>STOCK[[#This Row],[Entradas]]-STOCK[[#This Row],[Salidas]]</f>
        <v>0</v>
      </c>
      <c r="J978" s="59">
        <f>STOCK[[#This Row],[Precio Final]]*10%</f>
        <v>2</v>
      </c>
      <c r="K978" s="62">
        <v>12</v>
      </c>
      <c r="L978" s="62">
        <v>0</v>
      </c>
      <c r="M978" s="62">
        <f>STOCK[[#This Row],[Costo Unitario (USD)]]+STOCK[[#This Row],[Costo Envío (USD)]]+STOCK[[#This Row],[Comisión 10%]]</f>
        <v>14</v>
      </c>
      <c r="N978" s="62">
        <f t="shared" si="44"/>
        <v>21</v>
      </c>
      <c r="O978" s="62">
        <f t="shared" si="45"/>
        <v>20</v>
      </c>
      <c r="P978" s="62">
        <f>STOCK[[#This Row],[Precio Final]]-STOCK[[#This Row],[Costo total]]</f>
        <v>6</v>
      </c>
      <c r="Q978" s="62">
        <f>STOCK[[#This Row],[Ganancia Unitaria]]*STOCK[[#This Row],[Salidas]]</f>
        <v>18</v>
      </c>
      <c r="R978" s="74"/>
      <c r="S978" s="74"/>
      <c r="T978" s="62"/>
      <c r="U978" s="62"/>
      <c r="V978" s="76"/>
    </row>
    <row r="979" customHeight="1" spans="1:22">
      <c r="A979" s="74" t="s">
        <v>18288</v>
      </c>
      <c r="B979" s="74" t="s">
        <v>16498</v>
      </c>
      <c r="C979" s="74" t="s">
        <v>18289</v>
      </c>
      <c r="D979" s="74" t="s">
        <v>16404</v>
      </c>
      <c r="E979" s="74"/>
      <c r="F979" s="59">
        <v>30</v>
      </c>
      <c r="G979" s="75">
        <v>1</v>
      </c>
      <c r="H979" s="75">
        <f>SUMIFS(VENTAS[Cantidad],VENTAS[Código del producto Vendido],STOCK[[#This Row],[Code]])</f>
        <v>0</v>
      </c>
      <c r="I979" s="75">
        <f>STOCK[[#This Row],[Entradas]]-STOCK[[#This Row],[Salidas]]</f>
        <v>1</v>
      </c>
      <c r="J979" s="59">
        <f>STOCK[[#This Row],[Precio Final]]*10%</f>
        <v>3</v>
      </c>
      <c r="K979" s="62">
        <v>12</v>
      </c>
      <c r="L979" s="62">
        <v>0</v>
      </c>
      <c r="M979" s="62">
        <f>STOCK[[#This Row],[Costo Unitario (USD)]]+STOCK[[#This Row],[Costo Envío (USD)]]+STOCK[[#This Row],[Comisión 10%]]</f>
        <v>15</v>
      </c>
      <c r="N979" s="62">
        <f t="shared" si="44"/>
        <v>22.5</v>
      </c>
      <c r="O979" s="62">
        <f t="shared" si="45"/>
        <v>30</v>
      </c>
      <c r="P979" s="62">
        <f>STOCK[[#This Row],[Precio Final]]-STOCK[[#This Row],[Costo total]]</f>
        <v>15</v>
      </c>
      <c r="Q979" s="62">
        <f>STOCK[[#This Row],[Ganancia Unitaria]]*STOCK[[#This Row],[Salidas]]</f>
        <v>0</v>
      </c>
      <c r="R979" s="74"/>
      <c r="S979" s="74"/>
      <c r="T979" s="62"/>
      <c r="U979" s="62"/>
      <c r="V979" s="76"/>
    </row>
    <row r="980" customHeight="1" spans="1:22">
      <c r="A980" s="74" t="s">
        <v>18290</v>
      </c>
      <c r="B980" s="74" t="s">
        <v>16498</v>
      </c>
      <c r="C980" s="74" t="s">
        <v>18291</v>
      </c>
      <c r="D980" s="74" t="s">
        <v>16396</v>
      </c>
      <c r="E980" s="74"/>
      <c r="F980" s="59">
        <v>25</v>
      </c>
      <c r="G980" s="75">
        <v>1</v>
      </c>
      <c r="H980" s="75">
        <f>SUMIFS(VENTAS[Cantidad],VENTAS[Código del producto Vendido],STOCK[[#This Row],[Code]])</f>
        <v>0</v>
      </c>
      <c r="I980" s="75">
        <f>STOCK[[#This Row],[Entradas]]-STOCK[[#This Row],[Salidas]]</f>
        <v>1</v>
      </c>
      <c r="J980" s="59">
        <f>STOCK[[#This Row],[Precio Final]]*10%</f>
        <v>2.5</v>
      </c>
      <c r="K980" s="62">
        <v>12</v>
      </c>
      <c r="L980" s="62">
        <v>0</v>
      </c>
      <c r="M980" s="62">
        <f>STOCK[[#This Row],[Costo Unitario (USD)]]+STOCK[[#This Row],[Costo Envío (USD)]]+STOCK[[#This Row],[Comisión 10%]]</f>
        <v>14.5</v>
      </c>
      <c r="N980" s="62">
        <f t="shared" si="44"/>
        <v>21.75</v>
      </c>
      <c r="O980" s="62">
        <f t="shared" si="45"/>
        <v>25</v>
      </c>
      <c r="P980" s="62">
        <f>STOCK[[#This Row],[Precio Final]]-STOCK[[#This Row],[Costo total]]</f>
        <v>10.5</v>
      </c>
      <c r="Q980" s="62">
        <f>STOCK[[#This Row],[Ganancia Unitaria]]*STOCK[[#This Row],[Salidas]]</f>
        <v>0</v>
      </c>
      <c r="R980" s="74"/>
      <c r="S980" s="74"/>
      <c r="T980" s="62"/>
      <c r="U980" s="62"/>
      <c r="V980" s="76"/>
    </row>
    <row r="981" customHeight="1" spans="1:22">
      <c r="A981" s="74" t="s">
        <v>18292</v>
      </c>
      <c r="B981" s="74" t="s">
        <v>16498</v>
      </c>
      <c r="C981" s="74" t="s">
        <v>18293</v>
      </c>
      <c r="D981" s="74" t="s">
        <v>18294</v>
      </c>
      <c r="E981" s="74"/>
      <c r="F981" s="59">
        <v>35</v>
      </c>
      <c r="G981" s="75">
        <v>1</v>
      </c>
      <c r="H981" s="75">
        <f>SUMIFS(VENTAS[Cantidad],VENTAS[Código del producto Vendido],STOCK[[#This Row],[Code]])</f>
        <v>1</v>
      </c>
      <c r="I981" s="75">
        <f>STOCK[[#This Row],[Entradas]]-STOCK[[#This Row],[Salidas]]</f>
        <v>0</v>
      </c>
      <c r="J981" s="59">
        <f>STOCK[[#This Row],[Precio Final]]*10%</f>
        <v>3.5</v>
      </c>
      <c r="K981" s="62">
        <v>12</v>
      </c>
      <c r="L981" s="62">
        <v>0</v>
      </c>
      <c r="M981" s="62">
        <f>STOCK[[#This Row],[Costo Unitario (USD)]]+STOCK[[#This Row],[Costo Envío (USD)]]+STOCK[[#This Row],[Comisión 10%]]</f>
        <v>15.5</v>
      </c>
      <c r="N981" s="62">
        <f t="shared" si="44"/>
        <v>23.25</v>
      </c>
      <c r="O981" s="62">
        <f t="shared" si="45"/>
        <v>35</v>
      </c>
      <c r="P981" s="62">
        <f>STOCK[[#This Row],[Precio Final]]-STOCK[[#This Row],[Costo total]]</f>
        <v>19.5</v>
      </c>
      <c r="Q981" s="62">
        <f>STOCK[[#This Row],[Ganancia Unitaria]]*STOCK[[#This Row],[Salidas]]</f>
        <v>19.5</v>
      </c>
      <c r="R981" s="74"/>
      <c r="S981" s="74"/>
      <c r="T981" s="62"/>
      <c r="U981" s="62"/>
      <c r="V981" s="76"/>
    </row>
    <row r="982" customHeight="1" spans="1:22">
      <c r="A982" s="74" t="s">
        <v>18295</v>
      </c>
      <c r="B982" s="74" t="s">
        <v>16498</v>
      </c>
      <c r="C982" s="74" t="s">
        <v>18296</v>
      </c>
      <c r="D982" s="74" t="s">
        <v>18297</v>
      </c>
      <c r="E982" s="74"/>
      <c r="F982" s="59">
        <v>35</v>
      </c>
      <c r="G982" s="75">
        <v>1</v>
      </c>
      <c r="H982" s="75">
        <f>SUMIFS(VENTAS[Cantidad],VENTAS[Código del producto Vendido],STOCK[[#This Row],[Code]])</f>
        <v>1</v>
      </c>
      <c r="I982" s="75">
        <f>STOCK[[#This Row],[Entradas]]-STOCK[[#This Row],[Salidas]]</f>
        <v>0</v>
      </c>
      <c r="J982" s="59">
        <f>STOCK[[#This Row],[Precio Final]]*10%</f>
        <v>3.5</v>
      </c>
      <c r="K982" s="62">
        <v>12</v>
      </c>
      <c r="L982" s="62">
        <v>0</v>
      </c>
      <c r="M982" s="62">
        <f>STOCK[[#This Row],[Costo Unitario (USD)]]+STOCK[[#This Row],[Costo Envío (USD)]]+STOCK[[#This Row],[Comisión 10%]]</f>
        <v>15.5</v>
      </c>
      <c r="N982" s="62">
        <f t="shared" si="44"/>
        <v>23.25</v>
      </c>
      <c r="O982" s="62">
        <f t="shared" si="45"/>
        <v>35</v>
      </c>
      <c r="P982" s="62">
        <f>STOCK[[#This Row],[Precio Final]]-STOCK[[#This Row],[Costo total]]</f>
        <v>19.5</v>
      </c>
      <c r="Q982" s="62">
        <f>STOCK[[#This Row],[Ganancia Unitaria]]*STOCK[[#This Row],[Salidas]]</f>
        <v>19.5</v>
      </c>
      <c r="R982" s="74"/>
      <c r="S982" s="74"/>
      <c r="T982" s="62"/>
      <c r="U982" s="62"/>
      <c r="V982" s="76"/>
    </row>
    <row r="983" customHeight="1" spans="1:22">
      <c r="A983" s="74" t="s">
        <v>18298</v>
      </c>
      <c r="B983" s="74" t="s">
        <v>16541</v>
      </c>
      <c r="C983" s="74" t="s">
        <v>18299</v>
      </c>
      <c r="D983" s="74" t="s">
        <v>16408</v>
      </c>
      <c r="E983" s="74"/>
      <c r="F983" s="59">
        <v>30</v>
      </c>
      <c r="G983" s="75">
        <v>2</v>
      </c>
      <c r="H983" s="75">
        <f>SUMIFS(VENTAS[Cantidad],VENTAS[Código del producto Vendido],STOCK[[#This Row],[Code]])</f>
        <v>0</v>
      </c>
      <c r="I983" s="75">
        <f>STOCK[[#This Row],[Entradas]]-STOCK[[#This Row],[Salidas]]</f>
        <v>2</v>
      </c>
      <c r="J983" s="59">
        <f>STOCK[[#This Row],[Precio Final]]*10%</f>
        <v>3</v>
      </c>
      <c r="K983" s="62">
        <v>12</v>
      </c>
      <c r="L983" s="62">
        <v>0</v>
      </c>
      <c r="M983" s="62">
        <f>STOCK[[#This Row],[Costo Unitario (USD)]]+STOCK[[#This Row],[Costo Envío (USD)]]+STOCK[[#This Row],[Comisión 10%]]</f>
        <v>15</v>
      </c>
      <c r="N983" s="62">
        <f t="shared" si="44"/>
        <v>22.5</v>
      </c>
      <c r="O983" s="62">
        <f t="shared" si="45"/>
        <v>30</v>
      </c>
      <c r="P983" s="62">
        <f>STOCK[[#This Row],[Precio Final]]-STOCK[[#This Row],[Costo total]]</f>
        <v>15</v>
      </c>
      <c r="Q983" s="62">
        <f>STOCK[[#This Row],[Ganancia Unitaria]]*STOCK[[#This Row],[Salidas]]</f>
        <v>0</v>
      </c>
      <c r="R983" s="74"/>
      <c r="S983" s="74"/>
      <c r="T983" s="62"/>
      <c r="U983" s="62"/>
      <c r="V983" s="76"/>
    </row>
    <row r="984" customHeight="1" spans="1:22">
      <c r="A984" s="74" t="s">
        <v>18300</v>
      </c>
      <c r="B984" s="74" t="s">
        <v>16461</v>
      </c>
      <c r="C984" s="74" t="s">
        <v>18301</v>
      </c>
      <c r="D984" s="74" t="s">
        <v>16396</v>
      </c>
      <c r="E984" s="74"/>
      <c r="F984" s="59">
        <v>18</v>
      </c>
      <c r="G984" s="75">
        <v>2</v>
      </c>
      <c r="H984" s="75">
        <f>SUMIFS(VENTAS[Cantidad],VENTAS[Código del producto Vendido],STOCK[[#This Row],[Code]])</f>
        <v>0</v>
      </c>
      <c r="I984" s="75">
        <f>STOCK[[#This Row],[Entradas]]-STOCK[[#This Row],[Salidas]]</f>
        <v>2</v>
      </c>
      <c r="J984" s="59">
        <f>STOCK[[#This Row],[Precio Final]]*10%</f>
        <v>1.8</v>
      </c>
      <c r="K984" s="62">
        <v>12</v>
      </c>
      <c r="L984" s="62">
        <v>0</v>
      </c>
      <c r="M984" s="62">
        <f>STOCK[[#This Row],[Costo Unitario (USD)]]+STOCK[[#This Row],[Costo Envío (USD)]]+STOCK[[#This Row],[Comisión 10%]]</f>
        <v>13.8</v>
      </c>
      <c r="N984" s="62">
        <f t="shared" ref="N984:N996" si="46">M984*1.5</f>
        <v>20.7</v>
      </c>
      <c r="O984" s="62">
        <f t="shared" si="45"/>
        <v>18</v>
      </c>
      <c r="P984" s="62">
        <f>STOCK[[#This Row],[Precio Final]]-STOCK[[#This Row],[Costo total]]</f>
        <v>4.2</v>
      </c>
      <c r="Q984" s="62">
        <f>STOCK[[#This Row],[Ganancia Unitaria]]*STOCK[[#This Row],[Salidas]]</f>
        <v>0</v>
      </c>
      <c r="R984" s="74"/>
      <c r="S984" s="74"/>
      <c r="T984" s="62"/>
      <c r="U984" s="62"/>
      <c r="V984" s="76"/>
    </row>
    <row r="985" customHeight="1" spans="1:22">
      <c r="A985" s="74" t="s">
        <v>18302</v>
      </c>
      <c r="B985" s="74" t="s">
        <v>16461</v>
      </c>
      <c r="C985" s="74" t="s">
        <v>18303</v>
      </c>
      <c r="D985" s="74" t="s">
        <v>16396</v>
      </c>
      <c r="E985" s="74"/>
      <c r="F985" s="59">
        <v>18</v>
      </c>
      <c r="G985" s="75">
        <v>1</v>
      </c>
      <c r="H985" s="75">
        <f>SUMIFS(VENTAS[Cantidad],VENTAS[Código del producto Vendido],STOCK[[#This Row],[Code]])</f>
        <v>0</v>
      </c>
      <c r="I985" s="75">
        <f>STOCK[[#This Row],[Entradas]]-STOCK[[#This Row],[Salidas]]</f>
        <v>1</v>
      </c>
      <c r="J985" s="59">
        <f>STOCK[[#This Row],[Precio Final]]*10%</f>
        <v>1.8</v>
      </c>
      <c r="K985" s="62">
        <v>12</v>
      </c>
      <c r="L985" s="62">
        <v>0</v>
      </c>
      <c r="M985" s="62">
        <f>STOCK[[#This Row],[Costo Unitario (USD)]]+STOCK[[#This Row],[Costo Envío (USD)]]+STOCK[[#This Row],[Comisión 10%]]</f>
        <v>13.8</v>
      </c>
      <c r="N985" s="62">
        <f t="shared" si="46"/>
        <v>20.7</v>
      </c>
      <c r="O985" s="62">
        <f t="shared" si="45"/>
        <v>18</v>
      </c>
      <c r="P985" s="62">
        <f>STOCK[[#This Row],[Precio Final]]-STOCK[[#This Row],[Costo total]]</f>
        <v>4.2</v>
      </c>
      <c r="Q985" s="62">
        <f>STOCK[[#This Row],[Ganancia Unitaria]]*STOCK[[#This Row],[Salidas]]</f>
        <v>0</v>
      </c>
      <c r="R985" s="74"/>
      <c r="S985" s="74"/>
      <c r="T985" s="62"/>
      <c r="U985" s="62"/>
      <c r="V985" s="76"/>
    </row>
    <row r="986" customHeight="1" spans="1:22">
      <c r="A986" s="74" t="s">
        <v>18304</v>
      </c>
      <c r="B986" s="74" t="s">
        <v>16461</v>
      </c>
      <c r="C986" s="74" t="s">
        <v>18305</v>
      </c>
      <c r="D986" s="74" t="s">
        <v>16475</v>
      </c>
      <c r="E986" s="74"/>
      <c r="F986" s="59">
        <v>18</v>
      </c>
      <c r="G986" s="75">
        <v>1</v>
      </c>
      <c r="H986" s="75">
        <f>SUMIFS(VENTAS[Cantidad],VENTAS[Código del producto Vendido],STOCK[[#This Row],[Code]])</f>
        <v>1</v>
      </c>
      <c r="I986" s="75">
        <f>STOCK[[#This Row],[Entradas]]-STOCK[[#This Row],[Salidas]]</f>
        <v>0</v>
      </c>
      <c r="J986" s="59">
        <f>STOCK[[#This Row],[Precio Final]]*10%</f>
        <v>1.8</v>
      </c>
      <c r="K986" s="62">
        <v>12</v>
      </c>
      <c r="L986" s="62">
        <v>0</v>
      </c>
      <c r="M986" s="62">
        <f>STOCK[[#This Row],[Costo Unitario (USD)]]+STOCK[[#This Row],[Costo Envío (USD)]]+STOCK[[#This Row],[Comisión 10%]]</f>
        <v>13.8</v>
      </c>
      <c r="N986" s="62">
        <f t="shared" si="46"/>
        <v>20.7</v>
      </c>
      <c r="O986" s="62">
        <f t="shared" si="45"/>
        <v>18</v>
      </c>
      <c r="P986" s="62">
        <f>STOCK[[#This Row],[Precio Final]]-STOCK[[#This Row],[Costo total]]</f>
        <v>4.2</v>
      </c>
      <c r="Q986" s="62">
        <f>STOCK[[#This Row],[Ganancia Unitaria]]*STOCK[[#This Row],[Salidas]]</f>
        <v>4.2</v>
      </c>
      <c r="R986" s="74"/>
      <c r="S986" s="74"/>
      <c r="T986" s="62"/>
      <c r="U986" s="62"/>
      <c r="V986" s="76"/>
    </row>
    <row r="987" customHeight="1" spans="1:22">
      <c r="A987" s="74" t="s">
        <v>18306</v>
      </c>
      <c r="B987" s="74" t="s">
        <v>16461</v>
      </c>
      <c r="C987" s="74" t="s">
        <v>18307</v>
      </c>
      <c r="D987" s="74" t="s">
        <v>16396</v>
      </c>
      <c r="E987" s="74"/>
      <c r="F987" s="59">
        <v>18</v>
      </c>
      <c r="G987" s="75">
        <v>1</v>
      </c>
      <c r="H987" s="75">
        <f>SUMIFS(VENTAS[Cantidad],VENTAS[Código del producto Vendido],STOCK[[#This Row],[Code]])</f>
        <v>0</v>
      </c>
      <c r="I987" s="75">
        <f>STOCK[[#This Row],[Entradas]]-STOCK[[#This Row],[Salidas]]</f>
        <v>1</v>
      </c>
      <c r="J987" s="59">
        <f>STOCK[[#This Row],[Precio Final]]*10%</f>
        <v>1.8</v>
      </c>
      <c r="K987" s="62">
        <v>12</v>
      </c>
      <c r="L987" s="62">
        <v>0</v>
      </c>
      <c r="M987" s="62">
        <f>STOCK[[#This Row],[Costo Unitario (USD)]]+STOCK[[#This Row],[Costo Envío (USD)]]+STOCK[[#This Row],[Comisión 10%]]</f>
        <v>13.8</v>
      </c>
      <c r="N987" s="62">
        <f t="shared" si="46"/>
        <v>20.7</v>
      </c>
      <c r="O987" s="62">
        <f t="shared" si="45"/>
        <v>18</v>
      </c>
      <c r="P987" s="62">
        <f>STOCK[[#This Row],[Precio Final]]-STOCK[[#This Row],[Costo total]]</f>
        <v>4.2</v>
      </c>
      <c r="Q987" s="62">
        <f>STOCK[[#This Row],[Ganancia Unitaria]]*STOCK[[#This Row],[Salidas]]</f>
        <v>0</v>
      </c>
      <c r="R987" s="74"/>
      <c r="S987" s="74"/>
      <c r="T987" s="62"/>
      <c r="U987" s="62"/>
      <c r="V987" s="76"/>
    </row>
    <row r="988" customHeight="1" spans="1:22">
      <c r="A988" s="74" t="s">
        <v>18308</v>
      </c>
      <c r="B988" s="74" t="s">
        <v>16934</v>
      </c>
      <c r="C988" s="74" t="s">
        <v>18309</v>
      </c>
      <c r="D988" s="74" t="s">
        <v>16583</v>
      </c>
      <c r="E988" s="74"/>
      <c r="F988" s="59">
        <v>20</v>
      </c>
      <c r="G988" s="75">
        <v>1</v>
      </c>
      <c r="H988" s="75">
        <f>SUMIFS(VENTAS[Cantidad],VENTAS[Código del producto Vendido],STOCK[[#This Row],[Code]])</f>
        <v>0</v>
      </c>
      <c r="I988" s="75">
        <f>STOCK[[#This Row],[Entradas]]-STOCK[[#This Row],[Salidas]]</f>
        <v>1</v>
      </c>
      <c r="J988" s="59">
        <f>STOCK[[#This Row],[Precio Final]]*10%</f>
        <v>2</v>
      </c>
      <c r="K988" s="62">
        <v>12</v>
      </c>
      <c r="L988" s="62">
        <v>0</v>
      </c>
      <c r="M988" s="62">
        <f>STOCK[[#This Row],[Costo Unitario (USD)]]+STOCK[[#This Row],[Costo Envío (USD)]]+STOCK[[#This Row],[Comisión 10%]]</f>
        <v>14</v>
      </c>
      <c r="N988" s="62">
        <f t="shared" si="46"/>
        <v>21</v>
      </c>
      <c r="O988" s="62">
        <f t="shared" si="45"/>
        <v>20</v>
      </c>
      <c r="P988" s="62">
        <f>STOCK[[#This Row],[Precio Final]]-STOCK[[#This Row],[Costo total]]</f>
        <v>6</v>
      </c>
      <c r="Q988" s="62">
        <f>STOCK[[#This Row],[Ganancia Unitaria]]*STOCK[[#This Row],[Salidas]]</f>
        <v>0</v>
      </c>
      <c r="R988" s="74"/>
      <c r="S988" s="74"/>
      <c r="T988" s="62"/>
      <c r="U988" s="62"/>
      <c r="V988" s="76"/>
    </row>
    <row r="989" customHeight="1" spans="1:22">
      <c r="A989" s="74" t="s">
        <v>18310</v>
      </c>
      <c r="B989" s="74" t="s">
        <v>16461</v>
      </c>
      <c r="C989" s="74" t="s">
        <v>18311</v>
      </c>
      <c r="D989" s="74" t="s">
        <v>16475</v>
      </c>
      <c r="E989" s="74"/>
      <c r="F989" s="59">
        <v>18</v>
      </c>
      <c r="G989" s="75">
        <v>1</v>
      </c>
      <c r="H989" s="75">
        <f>SUMIFS(VENTAS[Cantidad],VENTAS[Código del producto Vendido],STOCK[[#This Row],[Code]])</f>
        <v>0</v>
      </c>
      <c r="I989" s="75">
        <f>STOCK[[#This Row],[Entradas]]-STOCK[[#This Row],[Salidas]]</f>
        <v>1</v>
      </c>
      <c r="J989" s="59">
        <f>STOCK[[#This Row],[Precio Final]]*10%</f>
        <v>1.8</v>
      </c>
      <c r="K989" s="62">
        <v>12</v>
      </c>
      <c r="L989" s="62">
        <v>0</v>
      </c>
      <c r="M989" s="62">
        <f>STOCK[[#This Row],[Costo Unitario (USD)]]+STOCK[[#This Row],[Costo Envío (USD)]]+STOCK[[#This Row],[Comisión 10%]]</f>
        <v>13.8</v>
      </c>
      <c r="N989" s="62">
        <f t="shared" si="46"/>
        <v>20.7</v>
      </c>
      <c r="O989" s="62">
        <f t="shared" si="45"/>
        <v>18</v>
      </c>
      <c r="P989" s="62">
        <f>STOCK[[#This Row],[Precio Final]]-STOCK[[#This Row],[Costo total]]</f>
        <v>4.2</v>
      </c>
      <c r="Q989" s="62">
        <f>STOCK[[#This Row],[Ganancia Unitaria]]*STOCK[[#This Row],[Salidas]]</f>
        <v>0</v>
      </c>
      <c r="R989" s="74"/>
      <c r="S989" s="74"/>
      <c r="T989" s="62"/>
      <c r="U989" s="62"/>
      <c r="V989" s="76"/>
    </row>
    <row r="990" customHeight="1" spans="1:22">
      <c r="A990" s="74" t="s">
        <v>18312</v>
      </c>
      <c r="B990" s="74" t="s">
        <v>16461</v>
      </c>
      <c r="C990" s="74" t="s">
        <v>18313</v>
      </c>
      <c r="D990" s="74" t="s">
        <v>16396</v>
      </c>
      <c r="E990" s="74"/>
      <c r="F990" s="59">
        <v>18</v>
      </c>
      <c r="G990" s="75">
        <v>1</v>
      </c>
      <c r="H990" s="75">
        <f>SUMIFS(VENTAS[Cantidad],VENTAS[Código del producto Vendido],STOCK[[#This Row],[Code]])</f>
        <v>0</v>
      </c>
      <c r="I990" s="75">
        <f>STOCK[[#This Row],[Entradas]]-STOCK[[#This Row],[Salidas]]</f>
        <v>1</v>
      </c>
      <c r="J990" s="59">
        <f>STOCK[[#This Row],[Precio Final]]*10%</f>
        <v>1.8</v>
      </c>
      <c r="K990" s="62">
        <v>12</v>
      </c>
      <c r="L990" s="62">
        <v>0</v>
      </c>
      <c r="M990" s="62">
        <f>STOCK[[#This Row],[Costo Unitario (USD)]]+STOCK[[#This Row],[Costo Envío (USD)]]+STOCK[[#This Row],[Comisión 10%]]</f>
        <v>13.8</v>
      </c>
      <c r="N990" s="62">
        <f t="shared" si="46"/>
        <v>20.7</v>
      </c>
      <c r="O990" s="62">
        <f t="shared" si="45"/>
        <v>18</v>
      </c>
      <c r="P990" s="62">
        <f>STOCK[[#This Row],[Precio Final]]-STOCK[[#This Row],[Costo total]]</f>
        <v>4.2</v>
      </c>
      <c r="Q990" s="62">
        <f>STOCK[[#This Row],[Ganancia Unitaria]]*STOCK[[#This Row],[Salidas]]</f>
        <v>0</v>
      </c>
      <c r="R990" s="74"/>
      <c r="S990" s="74"/>
      <c r="T990" s="62"/>
      <c r="U990" s="62"/>
      <c r="V990" s="76"/>
    </row>
    <row r="991" customHeight="1" spans="1:22">
      <c r="A991" s="74" t="s">
        <v>18314</v>
      </c>
      <c r="B991" s="74" t="s">
        <v>16461</v>
      </c>
      <c r="C991" s="74" t="s">
        <v>18315</v>
      </c>
      <c r="D991" s="74" t="s">
        <v>16475</v>
      </c>
      <c r="E991" s="74"/>
      <c r="F991" s="59">
        <v>40</v>
      </c>
      <c r="G991" s="75">
        <v>1</v>
      </c>
      <c r="H991" s="75">
        <f>SUMIFS(VENTAS[Cantidad],VENTAS[Código del producto Vendido],STOCK[[#This Row],[Code]])</f>
        <v>1</v>
      </c>
      <c r="I991" s="75">
        <f>STOCK[[#This Row],[Entradas]]-STOCK[[#This Row],[Salidas]]</f>
        <v>0</v>
      </c>
      <c r="J991" s="59">
        <f>STOCK[[#This Row],[Precio Final]]*10%</f>
        <v>4</v>
      </c>
      <c r="K991" s="62">
        <v>12</v>
      </c>
      <c r="L991" s="62">
        <v>0</v>
      </c>
      <c r="M991" s="62">
        <f>STOCK[[#This Row],[Costo Unitario (USD)]]+STOCK[[#This Row],[Costo Envío (USD)]]+STOCK[[#This Row],[Comisión 10%]]</f>
        <v>16</v>
      </c>
      <c r="N991" s="62">
        <f t="shared" si="46"/>
        <v>24</v>
      </c>
      <c r="O991" s="62">
        <f t="shared" si="45"/>
        <v>40</v>
      </c>
      <c r="P991" s="62">
        <f>STOCK[[#This Row],[Precio Final]]-STOCK[[#This Row],[Costo total]]</f>
        <v>24</v>
      </c>
      <c r="Q991" s="62">
        <f>STOCK[[#This Row],[Ganancia Unitaria]]*STOCK[[#This Row],[Salidas]]</f>
        <v>24</v>
      </c>
      <c r="R991" s="74"/>
      <c r="S991" s="74"/>
      <c r="T991" s="62"/>
      <c r="U991" s="62"/>
      <c r="V991" s="76"/>
    </row>
    <row r="992" customHeight="1" spans="1:22">
      <c r="A992" s="74" t="s">
        <v>18316</v>
      </c>
      <c r="B992" s="74" t="s">
        <v>16461</v>
      </c>
      <c r="C992" s="74" t="s">
        <v>18317</v>
      </c>
      <c r="D992" s="74" t="s">
        <v>16475</v>
      </c>
      <c r="E992" s="74"/>
      <c r="F992" s="59">
        <v>18</v>
      </c>
      <c r="G992" s="75">
        <v>1</v>
      </c>
      <c r="H992" s="75">
        <f>SUMIFS(VENTAS[Cantidad],VENTAS[Código del producto Vendido],STOCK[[#This Row],[Code]])</f>
        <v>1</v>
      </c>
      <c r="I992" s="75">
        <f>STOCK[[#This Row],[Entradas]]-STOCK[[#This Row],[Salidas]]</f>
        <v>0</v>
      </c>
      <c r="J992" s="59">
        <f>STOCK[[#This Row],[Precio Final]]*10%</f>
        <v>1.8</v>
      </c>
      <c r="K992" s="62">
        <v>12</v>
      </c>
      <c r="L992" s="62">
        <v>0</v>
      </c>
      <c r="M992" s="62">
        <f>STOCK[[#This Row],[Costo Unitario (USD)]]+STOCK[[#This Row],[Costo Envío (USD)]]+STOCK[[#This Row],[Comisión 10%]]</f>
        <v>13.8</v>
      </c>
      <c r="N992" s="62">
        <f t="shared" si="46"/>
        <v>20.7</v>
      </c>
      <c r="O992" s="62">
        <f t="shared" si="45"/>
        <v>18</v>
      </c>
      <c r="P992" s="62">
        <f>STOCK[[#This Row],[Precio Final]]-STOCK[[#This Row],[Costo total]]</f>
        <v>4.2</v>
      </c>
      <c r="Q992" s="62">
        <f>STOCK[[#This Row],[Ganancia Unitaria]]*STOCK[[#This Row],[Salidas]]</f>
        <v>4.2</v>
      </c>
      <c r="R992" s="74"/>
      <c r="S992" s="74"/>
      <c r="T992" s="62"/>
      <c r="U992" s="62"/>
      <c r="V992" s="76"/>
    </row>
    <row r="993" customHeight="1" spans="1:22">
      <c r="A993" s="74" t="s">
        <v>18318</v>
      </c>
      <c r="B993" s="74" t="s">
        <v>16461</v>
      </c>
      <c r="C993" s="74" t="s">
        <v>18319</v>
      </c>
      <c r="D993" s="74" t="s">
        <v>16583</v>
      </c>
      <c r="E993" s="74"/>
      <c r="F993" s="59">
        <v>15</v>
      </c>
      <c r="G993" s="75">
        <v>1</v>
      </c>
      <c r="H993" s="75">
        <f>SUMIFS(VENTAS[Cantidad],VENTAS[Código del producto Vendido],STOCK[[#This Row],[Code]])</f>
        <v>0</v>
      </c>
      <c r="I993" s="75">
        <f>STOCK[[#This Row],[Entradas]]-STOCK[[#This Row],[Salidas]]</f>
        <v>1</v>
      </c>
      <c r="J993" s="59">
        <f>STOCK[[#This Row],[Precio Final]]*10%</f>
        <v>1.5</v>
      </c>
      <c r="K993" s="62">
        <v>12</v>
      </c>
      <c r="L993" s="62">
        <v>0</v>
      </c>
      <c r="M993" s="62">
        <f>STOCK[[#This Row],[Costo Unitario (USD)]]+STOCK[[#This Row],[Costo Envío (USD)]]+STOCK[[#This Row],[Comisión 10%]]</f>
        <v>13.5</v>
      </c>
      <c r="N993" s="62">
        <f t="shared" si="46"/>
        <v>20.25</v>
      </c>
      <c r="O993" s="62">
        <f t="shared" si="45"/>
        <v>15</v>
      </c>
      <c r="P993" s="62">
        <f>STOCK[[#This Row],[Precio Final]]-STOCK[[#This Row],[Costo total]]</f>
        <v>1.5</v>
      </c>
      <c r="Q993" s="62">
        <f>STOCK[[#This Row],[Ganancia Unitaria]]*STOCK[[#This Row],[Salidas]]</f>
        <v>0</v>
      </c>
      <c r="R993" s="74"/>
      <c r="S993" s="74"/>
      <c r="T993" s="62"/>
      <c r="U993" s="62"/>
      <c r="V993" s="76"/>
    </row>
    <row r="994" customHeight="1" spans="1:22">
      <c r="A994" s="74" t="s">
        <v>18320</v>
      </c>
      <c r="B994" s="74" t="s">
        <v>16461</v>
      </c>
      <c r="C994" s="74" t="s">
        <v>18321</v>
      </c>
      <c r="D994" s="74" t="s">
        <v>16583</v>
      </c>
      <c r="E994" s="74"/>
      <c r="F994" s="59">
        <v>25</v>
      </c>
      <c r="G994" s="75">
        <v>3</v>
      </c>
      <c r="H994" s="75">
        <f>SUMIFS(VENTAS[Cantidad],VENTAS[Código del producto Vendido],STOCK[[#This Row],[Code]])</f>
        <v>1</v>
      </c>
      <c r="I994" s="75">
        <f>STOCK[[#This Row],[Entradas]]-STOCK[[#This Row],[Salidas]]</f>
        <v>2</v>
      </c>
      <c r="J994" s="59">
        <f>STOCK[[#This Row],[Precio Final]]*10%</f>
        <v>2.5</v>
      </c>
      <c r="K994" s="62">
        <v>12</v>
      </c>
      <c r="L994" s="62">
        <v>0</v>
      </c>
      <c r="M994" s="62">
        <f>STOCK[[#This Row],[Costo Unitario (USD)]]+STOCK[[#This Row],[Costo Envío (USD)]]+STOCK[[#This Row],[Comisión 10%]]</f>
        <v>14.5</v>
      </c>
      <c r="N994" s="62">
        <f t="shared" si="46"/>
        <v>21.75</v>
      </c>
      <c r="O994" s="62">
        <f t="shared" si="45"/>
        <v>25</v>
      </c>
      <c r="P994" s="62">
        <f>STOCK[[#This Row],[Precio Final]]-STOCK[[#This Row],[Costo total]]</f>
        <v>10.5</v>
      </c>
      <c r="Q994" s="62">
        <f>STOCK[[#This Row],[Ganancia Unitaria]]*STOCK[[#This Row],[Salidas]]</f>
        <v>10.5</v>
      </c>
      <c r="R994" s="74"/>
      <c r="S994" s="74"/>
      <c r="T994" s="62"/>
      <c r="U994" s="62"/>
      <c r="V994" s="76"/>
    </row>
    <row r="995" customHeight="1" spans="1:22">
      <c r="A995" s="74" t="s">
        <v>18322</v>
      </c>
      <c r="B995" s="74" t="s">
        <v>16461</v>
      </c>
      <c r="C995" s="74" t="s">
        <v>18321</v>
      </c>
      <c r="D995" s="74" t="s">
        <v>16396</v>
      </c>
      <c r="E995" s="74"/>
      <c r="F995" s="59">
        <v>25</v>
      </c>
      <c r="G995" s="75">
        <v>1</v>
      </c>
      <c r="H995" s="75">
        <f>SUMIFS(VENTAS[Cantidad],VENTAS[Código del producto Vendido],STOCK[[#This Row],[Code]])</f>
        <v>1</v>
      </c>
      <c r="I995" s="75">
        <f>STOCK[[#This Row],[Entradas]]-STOCK[[#This Row],[Salidas]]</f>
        <v>0</v>
      </c>
      <c r="J995" s="59">
        <f>STOCK[[#This Row],[Precio Final]]*10%</f>
        <v>2.5</v>
      </c>
      <c r="K995" s="62">
        <v>12</v>
      </c>
      <c r="L995" s="62">
        <v>0</v>
      </c>
      <c r="M995" s="62">
        <f>STOCK[[#This Row],[Costo Unitario (USD)]]+STOCK[[#This Row],[Costo Envío (USD)]]+STOCK[[#This Row],[Comisión 10%]]</f>
        <v>14.5</v>
      </c>
      <c r="N995" s="62">
        <f t="shared" si="46"/>
        <v>21.75</v>
      </c>
      <c r="O995" s="62">
        <f>F995</f>
        <v>25</v>
      </c>
      <c r="P995" s="62">
        <f>STOCK[[#This Row],[Precio Final]]-STOCK[[#This Row],[Costo total]]</f>
        <v>10.5</v>
      </c>
      <c r="Q995" s="62">
        <f>STOCK[[#This Row],[Ganancia Unitaria]]*STOCK[[#This Row],[Salidas]]</f>
        <v>10.5</v>
      </c>
      <c r="R995" s="74"/>
      <c r="S995" s="74"/>
      <c r="T995" s="62"/>
      <c r="U995" s="62"/>
      <c r="V995" s="76"/>
    </row>
    <row r="996" customHeight="1" spans="1:22">
      <c r="A996" s="74" t="s">
        <v>18323</v>
      </c>
      <c r="B996" s="74" t="s">
        <v>16461</v>
      </c>
      <c r="C996" s="74" t="s">
        <v>18324</v>
      </c>
      <c r="D996" s="74" t="s">
        <v>16404</v>
      </c>
      <c r="E996" s="74"/>
      <c r="F996" s="59">
        <v>35</v>
      </c>
      <c r="G996" s="75">
        <v>1</v>
      </c>
      <c r="H996" s="75">
        <f>SUMIFS(VENTAS[Cantidad],VENTAS[Código del producto Vendido],STOCK[[#This Row],[Code]])</f>
        <v>0</v>
      </c>
      <c r="I996" s="75">
        <f>STOCK[[#This Row],[Entradas]]-STOCK[[#This Row],[Salidas]]</f>
        <v>1</v>
      </c>
      <c r="J996" s="59">
        <f>STOCK[[#This Row],[Precio Final]]*10%</f>
        <v>3.5</v>
      </c>
      <c r="K996" s="62">
        <v>12</v>
      </c>
      <c r="L996" s="62">
        <v>0</v>
      </c>
      <c r="M996" s="62">
        <f>STOCK[[#This Row],[Costo Unitario (USD)]]+STOCK[[#This Row],[Costo Envío (USD)]]+STOCK[[#This Row],[Comisión 10%]]</f>
        <v>15.5</v>
      </c>
      <c r="N996" s="62">
        <f t="shared" si="46"/>
        <v>23.25</v>
      </c>
      <c r="O996" s="62">
        <f>F996</f>
        <v>35</v>
      </c>
      <c r="P996" s="62">
        <f>STOCK[[#This Row],[Precio Final]]-STOCK[[#This Row],[Costo total]]</f>
        <v>19.5</v>
      </c>
      <c r="Q996" s="62">
        <f>STOCK[[#This Row],[Ganancia Unitaria]]*STOCK[[#This Row],[Salidas]]</f>
        <v>0</v>
      </c>
      <c r="R996" s="74"/>
      <c r="S996" s="74"/>
      <c r="T996" s="62"/>
      <c r="U996" s="62"/>
      <c r="V996" s="76"/>
    </row>
    <row r="997" customHeight="1" spans="1:22">
      <c r="A997" s="74" t="s">
        <v>18325</v>
      </c>
      <c r="B997" s="74" t="s">
        <v>16863</v>
      </c>
      <c r="C997" s="74" t="s">
        <v>18326</v>
      </c>
      <c r="D997" s="74" t="s">
        <v>16583</v>
      </c>
      <c r="E997" s="74"/>
      <c r="F997" s="59">
        <v>25</v>
      </c>
      <c r="G997" s="75">
        <v>1</v>
      </c>
      <c r="H997" s="75">
        <f>SUMIFS(VENTAS[Cantidad],VENTAS[Código del producto Vendido],STOCK[[#This Row],[Code]])</f>
        <v>1</v>
      </c>
      <c r="I997" s="75">
        <f>STOCK[[#This Row],[Entradas]]-STOCK[[#This Row],[Salidas]]</f>
        <v>0</v>
      </c>
      <c r="J997" s="59">
        <f>STOCK[[#This Row],[Precio Final]]*10%</f>
        <v>2.5</v>
      </c>
      <c r="K997" s="62">
        <v>12</v>
      </c>
      <c r="L997" s="62">
        <v>0</v>
      </c>
      <c r="M997" s="62">
        <f>STOCK[[#This Row],[Costo Unitario (USD)]]+STOCK[[#This Row],[Costo Envío (USD)]]+STOCK[[#This Row],[Comisión 10%]]</f>
        <v>14.5</v>
      </c>
      <c r="N997" s="62">
        <f t="shared" ref="N997:N1040" si="47">M997*1.5</f>
        <v>21.75</v>
      </c>
      <c r="O997" s="62">
        <f t="shared" ref="O997:O1042" si="48">F997</f>
        <v>25</v>
      </c>
      <c r="P997" s="62">
        <f>STOCK[[#This Row],[Precio Final]]-STOCK[[#This Row],[Costo total]]</f>
        <v>10.5</v>
      </c>
      <c r="Q997" s="62">
        <f>STOCK[[#This Row],[Ganancia Unitaria]]*STOCK[[#This Row],[Salidas]]</f>
        <v>10.5</v>
      </c>
      <c r="R997" s="74"/>
      <c r="S997" s="74"/>
      <c r="T997" s="62"/>
      <c r="U997" s="62"/>
      <c r="V997" s="76"/>
    </row>
    <row r="998" customHeight="1" spans="1:22">
      <c r="A998" s="74" t="s">
        <v>18327</v>
      </c>
      <c r="B998" s="74" t="s">
        <v>16461</v>
      </c>
      <c r="C998" s="74" t="s">
        <v>18328</v>
      </c>
      <c r="D998" s="74" t="s">
        <v>16475</v>
      </c>
      <c r="E998" s="74"/>
      <c r="F998" s="59">
        <v>15</v>
      </c>
      <c r="G998" s="75">
        <v>1</v>
      </c>
      <c r="H998" s="75">
        <f>SUMIFS(VENTAS[Cantidad],VENTAS[Código del producto Vendido],STOCK[[#This Row],[Code]])</f>
        <v>0</v>
      </c>
      <c r="I998" s="75">
        <f>STOCK[[#This Row],[Entradas]]-STOCK[[#This Row],[Salidas]]</f>
        <v>1</v>
      </c>
      <c r="J998" s="59">
        <f>STOCK[[#This Row],[Precio Final]]*10%</f>
        <v>1.5</v>
      </c>
      <c r="K998" s="62">
        <v>12</v>
      </c>
      <c r="L998" s="62">
        <v>0</v>
      </c>
      <c r="M998" s="62">
        <f>STOCK[[#This Row],[Costo Unitario (USD)]]+STOCK[[#This Row],[Costo Envío (USD)]]+STOCK[[#This Row],[Comisión 10%]]</f>
        <v>13.5</v>
      </c>
      <c r="N998" s="62">
        <f t="shared" si="47"/>
        <v>20.25</v>
      </c>
      <c r="O998" s="62">
        <f t="shared" si="48"/>
        <v>15</v>
      </c>
      <c r="P998" s="62">
        <f>STOCK[[#This Row],[Precio Final]]-STOCK[[#This Row],[Costo total]]</f>
        <v>1.5</v>
      </c>
      <c r="Q998" s="62">
        <f>STOCK[[#This Row],[Ganancia Unitaria]]*STOCK[[#This Row],[Salidas]]</f>
        <v>0</v>
      </c>
      <c r="R998" s="74"/>
      <c r="S998" s="74"/>
      <c r="T998" s="62"/>
      <c r="U998" s="62"/>
      <c r="V998" s="76"/>
    </row>
    <row r="999" customHeight="1" spans="1:22">
      <c r="A999" s="74" t="s">
        <v>18329</v>
      </c>
      <c r="B999" s="74" t="s">
        <v>16461</v>
      </c>
      <c r="C999" s="74" t="s">
        <v>18330</v>
      </c>
      <c r="D999" s="74" t="s">
        <v>16475</v>
      </c>
      <c r="E999" s="74"/>
      <c r="F999" s="59">
        <v>18</v>
      </c>
      <c r="G999" s="75">
        <v>2</v>
      </c>
      <c r="H999" s="75">
        <f>SUMIFS(VENTAS[Cantidad],VENTAS[Código del producto Vendido],STOCK[[#This Row],[Code]])</f>
        <v>0</v>
      </c>
      <c r="I999" s="75">
        <f>STOCK[[#This Row],[Entradas]]-STOCK[[#This Row],[Salidas]]</f>
        <v>2</v>
      </c>
      <c r="J999" s="59">
        <f>STOCK[[#This Row],[Precio Final]]*10%</f>
        <v>1.8</v>
      </c>
      <c r="K999" s="62">
        <v>12</v>
      </c>
      <c r="L999" s="62">
        <v>0</v>
      </c>
      <c r="M999" s="62">
        <f>STOCK[[#This Row],[Costo Unitario (USD)]]+STOCK[[#This Row],[Costo Envío (USD)]]+STOCK[[#This Row],[Comisión 10%]]</f>
        <v>13.8</v>
      </c>
      <c r="N999" s="62">
        <f t="shared" si="47"/>
        <v>20.7</v>
      </c>
      <c r="O999" s="62">
        <f t="shared" si="48"/>
        <v>18</v>
      </c>
      <c r="P999" s="62">
        <f>STOCK[[#This Row],[Precio Final]]-STOCK[[#This Row],[Costo total]]</f>
        <v>4.2</v>
      </c>
      <c r="Q999" s="62">
        <f>STOCK[[#This Row],[Ganancia Unitaria]]*STOCK[[#This Row],[Salidas]]</f>
        <v>0</v>
      </c>
      <c r="R999" s="74"/>
      <c r="S999" s="74"/>
      <c r="T999" s="62"/>
      <c r="U999" s="62"/>
      <c r="V999" s="76"/>
    </row>
    <row r="1000" customHeight="1" spans="1:22">
      <c r="A1000" s="74" t="s">
        <v>18331</v>
      </c>
      <c r="B1000" s="74" t="s">
        <v>16461</v>
      </c>
      <c r="C1000" s="74" t="s">
        <v>18330</v>
      </c>
      <c r="D1000" s="74" t="s">
        <v>16404</v>
      </c>
      <c r="E1000" s="74"/>
      <c r="F1000" s="59">
        <v>18</v>
      </c>
      <c r="G1000" s="75">
        <v>1</v>
      </c>
      <c r="H1000" s="75">
        <f>SUMIFS(VENTAS[Cantidad],VENTAS[Código del producto Vendido],STOCK[[#This Row],[Code]])</f>
        <v>0</v>
      </c>
      <c r="I1000" s="75">
        <f>STOCK[[#This Row],[Entradas]]-STOCK[[#This Row],[Salidas]]</f>
        <v>1</v>
      </c>
      <c r="J1000" s="59">
        <f>STOCK[[#This Row],[Precio Final]]*10%</f>
        <v>1.8</v>
      </c>
      <c r="K1000" s="62">
        <v>12</v>
      </c>
      <c r="L1000" s="62">
        <v>0</v>
      </c>
      <c r="M1000" s="62">
        <f>STOCK[[#This Row],[Costo Unitario (USD)]]+STOCK[[#This Row],[Costo Envío (USD)]]+STOCK[[#This Row],[Comisión 10%]]</f>
        <v>13.8</v>
      </c>
      <c r="N1000" s="62">
        <f t="shared" si="47"/>
        <v>20.7</v>
      </c>
      <c r="O1000" s="62">
        <f t="shared" si="48"/>
        <v>18</v>
      </c>
      <c r="P1000" s="62">
        <f>STOCK[[#This Row],[Precio Final]]-STOCK[[#This Row],[Costo total]]</f>
        <v>4.2</v>
      </c>
      <c r="Q1000" s="62">
        <f>STOCK[[#This Row],[Ganancia Unitaria]]*STOCK[[#This Row],[Salidas]]</f>
        <v>0</v>
      </c>
      <c r="R1000" s="74"/>
      <c r="S1000" s="74"/>
      <c r="T1000" s="62"/>
      <c r="U1000" s="62"/>
      <c r="V1000" s="76"/>
    </row>
    <row r="1001" customHeight="1" spans="1:22">
      <c r="A1001" s="74" t="s">
        <v>18332</v>
      </c>
      <c r="B1001" s="74" t="s">
        <v>16461</v>
      </c>
      <c r="C1001" s="74" t="s">
        <v>17066</v>
      </c>
      <c r="D1001" s="74" t="s">
        <v>16404</v>
      </c>
      <c r="E1001" s="74"/>
      <c r="F1001" s="59">
        <v>15</v>
      </c>
      <c r="G1001" s="75">
        <v>2</v>
      </c>
      <c r="H1001" s="75">
        <f>SUMIFS(VENTAS[Cantidad],VENTAS[Código del producto Vendido],STOCK[[#This Row],[Code]])</f>
        <v>0</v>
      </c>
      <c r="I1001" s="75">
        <v>1</v>
      </c>
      <c r="J1001" s="59">
        <f>STOCK[[#This Row],[Precio Final]]*10%</f>
        <v>1.5</v>
      </c>
      <c r="K1001" s="62">
        <v>12</v>
      </c>
      <c r="L1001" s="62">
        <v>0</v>
      </c>
      <c r="M1001" s="62">
        <f>STOCK[[#This Row],[Costo Unitario (USD)]]+STOCK[[#This Row],[Costo Envío (USD)]]+STOCK[[#This Row],[Comisión 10%]]</f>
        <v>13.5</v>
      </c>
      <c r="N1001" s="62">
        <f t="shared" si="47"/>
        <v>20.25</v>
      </c>
      <c r="O1001" s="62">
        <f t="shared" si="48"/>
        <v>15</v>
      </c>
      <c r="P1001" s="62">
        <f>STOCK[[#This Row],[Precio Final]]-STOCK[[#This Row],[Costo total]]</f>
        <v>1.5</v>
      </c>
      <c r="Q1001" s="62">
        <f>STOCK[[#This Row],[Ganancia Unitaria]]*STOCK[[#This Row],[Salidas]]</f>
        <v>0</v>
      </c>
      <c r="R1001" s="74"/>
      <c r="S1001" s="74"/>
      <c r="T1001" s="62"/>
      <c r="U1001" s="62"/>
      <c r="V1001" s="76"/>
    </row>
    <row r="1002" customHeight="1" spans="1:22">
      <c r="A1002" s="74" t="s">
        <v>18333</v>
      </c>
      <c r="B1002" s="74" t="s">
        <v>16461</v>
      </c>
      <c r="C1002" s="74" t="s">
        <v>18311</v>
      </c>
      <c r="D1002" s="74" t="s">
        <v>16396</v>
      </c>
      <c r="E1002" s="74"/>
      <c r="F1002" s="59">
        <v>18</v>
      </c>
      <c r="G1002" s="75">
        <v>2</v>
      </c>
      <c r="H1002" s="75">
        <f>SUMIFS(VENTAS[Cantidad],VENTAS[Código del producto Vendido],STOCK[[#This Row],[Code]])</f>
        <v>0</v>
      </c>
      <c r="I1002" s="75">
        <f>STOCK[[#This Row],[Entradas]]-STOCK[[#This Row],[Salidas]]</f>
        <v>2</v>
      </c>
      <c r="J1002" s="59">
        <f>STOCK[[#This Row],[Precio Final]]*10%</f>
        <v>1.8</v>
      </c>
      <c r="K1002" s="62">
        <v>12</v>
      </c>
      <c r="L1002" s="62">
        <v>0</v>
      </c>
      <c r="M1002" s="62">
        <f>STOCK[[#This Row],[Costo Unitario (USD)]]+STOCK[[#This Row],[Costo Envío (USD)]]+STOCK[[#This Row],[Comisión 10%]]</f>
        <v>13.8</v>
      </c>
      <c r="N1002" s="62">
        <f t="shared" si="47"/>
        <v>20.7</v>
      </c>
      <c r="O1002" s="62">
        <f t="shared" si="48"/>
        <v>18</v>
      </c>
      <c r="P1002" s="62">
        <f>STOCK[[#This Row],[Precio Final]]-STOCK[[#This Row],[Costo total]]</f>
        <v>4.2</v>
      </c>
      <c r="Q1002" s="62">
        <f>STOCK[[#This Row],[Ganancia Unitaria]]*STOCK[[#This Row],[Salidas]]</f>
        <v>0</v>
      </c>
      <c r="R1002" s="74"/>
      <c r="S1002" s="74"/>
      <c r="T1002" s="62"/>
      <c r="U1002" s="62"/>
      <c r="V1002" s="76"/>
    </row>
    <row r="1003" customHeight="1" spans="1:22">
      <c r="A1003" s="74" t="s">
        <v>18334</v>
      </c>
      <c r="B1003" s="74" t="s">
        <v>16461</v>
      </c>
      <c r="C1003" s="74" t="s">
        <v>18335</v>
      </c>
      <c r="D1003" s="74" t="s">
        <v>16408</v>
      </c>
      <c r="E1003" s="74"/>
      <c r="F1003" s="59">
        <v>18</v>
      </c>
      <c r="G1003" s="75">
        <v>1</v>
      </c>
      <c r="H1003" s="75">
        <f>SUMIFS(VENTAS[Cantidad],VENTAS[Código del producto Vendido],STOCK[[#This Row],[Code]])</f>
        <v>0</v>
      </c>
      <c r="I1003" s="75">
        <f>STOCK[[#This Row],[Entradas]]-STOCK[[#This Row],[Salidas]]</f>
        <v>1</v>
      </c>
      <c r="J1003" s="59">
        <f>STOCK[[#This Row],[Precio Final]]*10%</f>
        <v>1.8</v>
      </c>
      <c r="K1003" s="62">
        <v>12</v>
      </c>
      <c r="L1003" s="62">
        <v>0</v>
      </c>
      <c r="M1003" s="62">
        <f>STOCK[[#This Row],[Costo Unitario (USD)]]+STOCK[[#This Row],[Costo Envío (USD)]]+STOCK[[#This Row],[Comisión 10%]]</f>
        <v>13.8</v>
      </c>
      <c r="N1003" s="62">
        <f t="shared" si="47"/>
        <v>20.7</v>
      </c>
      <c r="O1003" s="62">
        <f t="shared" si="48"/>
        <v>18</v>
      </c>
      <c r="P1003" s="62">
        <f>STOCK[[#This Row],[Precio Final]]-STOCK[[#This Row],[Costo total]]</f>
        <v>4.2</v>
      </c>
      <c r="Q1003" s="62">
        <f>STOCK[[#This Row],[Ganancia Unitaria]]*STOCK[[#This Row],[Salidas]]</f>
        <v>0</v>
      </c>
      <c r="R1003" s="74"/>
      <c r="S1003" s="74"/>
      <c r="T1003" s="62"/>
      <c r="U1003" s="62"/>
      <c r="V1003" s="76"/>
    </row>
    <row r="1004" customHeight="1" spans="1:22">
      <c r="A1004" s="74" t="s">
        <v>18336</v>
      </c>
      <c r="B1004" s="74" t="s">
        <v>16461</v>
      </c>
      <c r="C1004" s="74" t="s">
        <v>18337</v>
      </c>
      <c r="D1004" s="74" t="s">
        <v>16404</v>
      </c>
      <c r="E1004" s="74"/>
      <c r="F1004" s="59">
        <v>18</v>
      </c>
      <c r="G1004" s="75">
        <v>1</v>
      </c>
      <c r="H1004" s="75">
        <f>SUMIFS(VENTAS[Cantidad],VENTAS[Código del producto Vendido],STOCK[[#This Row],[Code]])</f>
        <v>0</v>
      </c>
      <c r="I1004" s="75">
        <f>STOCK[[#This Row],[Entradas]]-STOCK[[#This Row],[Salidas]]</f>
        <v>1</v>
      </c>
      <c r="J1004" s="59">
        <f>STOCK[[#This Row],[Precio Final]]*10%</f>
        <v>1.8</v>
      </c>
      <c r="K1004" s="62">
        <v>12</v>
      </c>
      <c r="L1004" s="62">
        <v>0</v>
      </c>
      <c r="M1004" s="62">
        <f>STOCK[[#This Row],[Costo Unitario (USD)]]+STOCK[[#This Row],[Costo Envío (USD)]]+STOCK[[#This Row],[Comisión 10%]]</f>
        <v>13.8</v>
      </c>
      <c r="N1004" s="62">
        <f t="shared" si="47"/>
        <v>20.7</v>
      </c>
      <c r="O1004" s="62">
        <f t="shared" si="48"/>
        <v>18</v>
      </c>
      <c r="P1004" s="62">
        <f>STOCK[[#This Row],[Precio Final]]-STOCK[[#This Row],[Costo total]]</f>
        <v>4.2</v>
      </c>
      <c r="Q1004" s="62">
        <f>STOCK[[#This Row],[Ganancia Unitaria]]*STOCK[[#This Row],[Salidas]]</f>
        <v>0</v>
      </c>
      <c r="R1004" s="74"/>
      <c r="S1004" s="74"/>
      <c r="T1004" s="62"/>
      <c r="U1004" s="62"/>
      <c r="V1004" s="76"/>
    </row>
    <row r="1005" customHeight="1" spans="1:22">
      <c r="A1005" s="74" t="s">
        <v>18338</v>
      </c>
      <c r="B1005" s="74" t="s">
        <v>16461</v>
      </c>
      <c r="C1005" s="74" t="s">
        <v>18339</v>
      </c>
      <c r="D1005" s="74" t="s">
        <v>16396</v>
      </c>
      <c r="E1005" s="74"/>
      <c r="F1005" s="59">
        <v>18</v>
      </c>
      <c r="G1005" s="75">
        <v>1</v>
      </c>
      <c r="H1005" s="75">
        <f>SUMIFS(VENTAS[Cantidad],VENTAS[Código del producto Vendido],STOCK[[#This Row],[Code]])</f>
        <v>0</v>
      </c>
      <c r="I1005" s="75">
        <f>STOCK[[#This Row],[Entradas]]-STOCK[[#This Row],[Salidas]]</f>
        <v>1</v>
      </c>
      <c r="J1005" s="59">
        <f>STOCK[[#This Row],[Precio Final]]*10%</f>
        <v>1.8</v>
      </c>
      <c r="K1005" s="62">
        <v>12</v>
      </c>
      <c r="L1005" s="62">
        <v>0</v>
      </c>
      <c r="M1005" s="62">
        <f>STOCK[[#This Row],[Costo Unitario (USD)]]+STOCK[[#This Row],[Costo Envío (USD)]]+STOCK[[#This Row],[Comisión 10%]]</f>
        <v>13.8</v>
      </c>
      <c r="N1005" s="62">
        <f t="shared" si="47"/>
        <v>20.7</v>
      </c>
      <c r="O1005" s="62">
        <f t="shared" si="48"/>
        <v>18</v>
      </c>
      <c r="P1005" s="62">
        <f>STOCK[[#This Row],[Precio Final]]-STOCK[[#This Row],[Costo total]]</f>
        <v>4.2</v>
      </c>
      <c r="Q1005" s="62">
        <f>STOCK[[#This Row],[Ganancia Unitaria]]*STOCK[[#This Row],[Salidas]]</f>
        <v>0</v>
      </c>
      <c r="R1005" s="74"/>
      <c r="S1005" s="74"/>
      <c r="T1005" s="62"/>
      <c r="U1005" s="62"/>
      <c r="V1005" s="76"/>
    </row>
    <row r="1006" customHeight="1" spans="1:22">
      <c r="A1006" s="74" t="s">
        <v>18340</v>
      </c>
      <c r="B1006" s="74" t="s">
        <v>16461</v>
      </c>
      <c r="C1006" s="74" t="s">
        <v>18341</v>
      </c>
      <c r="D1006" s="74" t="s">
        <v>16404</v>
      </c>
      <c r="E1006" s="74"/>
      <c r="F1006" s="59">
        <v>18</v>
      </c>
      <c r="G1006" s="75">
        <v>1</v>
      </c>
      <c r="H1006" s="75">
        <f>SUMIFS(VENTAS[Cantidad],VENTAS[Código del producto Vendido],STOCK[[#This Row],[Code]])</f>
        <v>0</v>
      </c>
      <c r="I1006" s="75">
        <f>STOCK[[#This Row],[Entradas]]-STOCK[[#This Row],[Salidas]]</f>
        <v>1</v>
      </c>
      <c r="J1006" s="59">
        <f>STOCK[[#This Row],[Precio Final]]*10%</f>
        <v>1.8</v>
      </c>
      <c r="K1006" s="62">
        <v>12</v>
      </c>
      <c r="L1006" s="62">
        <v>0</v>
      </c>
      <c r="M1006" s="62">
        <f>STOCK[[#This Row],[Costo Unitario (USD)]]+STOCK[[#This Row],[Costo Envío (USD)]]+STOCK[[#This Row],[Comisión 10%]]</f>
        <v>13.8</v>
      </c>
      <c r="N1006" s="62">
        <f t="shared" si="47"/>
        <v>20.7</v>
      </c>
      <c r="O1006" s="62">
        <f t="shared" si="48"/>
        <v>18</v>
      </c>
      <c r="P1006" s="62">
        <f>STOCK[[#This Row],[Precio Final]]-STOCK[[#This Row],[Costo total]]</f>
        <v>4.2</v>
      </c>
      <c r="Q1006" s="62">
        <f>STOCK[[#This Row],[Ganancia Unitaria]]*STOCK[[#This Row],[Salidas]]</f>
        <v>0</v>
      </c>
      <c r="R1006" s="74"/>
      <c r="S1006" s="74"/>
      <c r="T1006" s="62"/>
      <c r="U1006" s="62"/>
      <c r="V1006" s="76"/>
    </row>
    <row r="1007" customHeight="1" spans="1:22">
      <c r="A1007" s="74" t="s">
        <v>18342</v>
      </c>
      <c r="B1007" s="74" t="s">
        <v>16461</v>
      </c>
      <c r="C1007" s="74" t="s">
        <v>18343</v>
      </c>
      <c r="D1007" s="74" t="s">
        <v>16408</v>
      </c>
      <c r="E1007" s="74"/>
      <c r="F1007" s="59">
        <v>18</v>
      </c>
      <c r="G1007" s="75">
        <v>1</v>
      </c>
      <c r="H1007" s="75">
        <f>SUMIFS(VENTAS[Cantidad],VENTAS[Código del producto Vendido],STOCK[[#This Row],[Code]])</f>
        <v>1</v>
      </c>
      <c r="I1007" s="75">
        <f>STOCK[[#This Row],[Entradas]]-STOCK[[#This Row],[Salidas]]</f>
        <v>0</v>
      </c>
      <c r="J1007" s="59">
        <f>STOCK[[#This Row],[Precio Final]]*10%</f>
        <v>1.8</v>
      </c>
      <c r="K1007" s="62">
        <v>12</v>
      </c>
      <c r="L1007" s="62">
        <v>0</v>
      </c>
      <c r="M1007" s="62">
        <f>STOCK[[#This Row],[Costo Unitario (USD)]]+STOCK[[#This Row],[Costo Envío (USD)]]+STOCK[[#This Row],[Comisión 10%]]</f>
        <v>13.8</v>
      </c>
      <c r="N1007" s="62">
        <f t="shared" si="47"/>
        <v>20.7</v>
      </c>
      <c r="O1007" s="62">
        <f t="shared" si="48"/>
        <v>18</v>
      </c>
      <c r="P1007" s="62">
        <f>STOCK[[#This Row],[Precio Final]]-STOCK[[#This Row],[Costo total]]</f>
        <v>4.2</v>
      </c>
      <c r="Q1007" s="62">
        <f>STOCK[[#This Row],[Ganancia Unitaria]]*STOCK[[#This Row],[Salidas]]</f>
        <v>4.2</v>
      </c>
      <c r="R1007" s="74"/>
      <c r="S1007" s="74"/>
      <c r="T1007" s="62"/>
      <c r="U1007" s="62"/>
      <c r="V1007" s="76"/>
    </row>
    <row r="1008" customHeight="1" spans="1:22">
      <c r="A1008" s="74" t="s">
        <v>18344</v>
      </c>
      <c r="B1008" s="74" t="s">
        <v>16461</v>
      </c>
      <c r="C1008" s="74" t="s">
        <v>18345</v>
      </c>
      <c r="D1008" s="74" t="s">
        <v>16408</v>
      </c>
      <c r="E1008" s="74"/>
      <c r="F1008" s="59">
        <v>18</v>
      </c>
      <c r="G1008" s="75">
        <v>1</v>
      </c>
      <c r="H1008" s="75">
        <f>SUMIFS(VENTAS[Cantidad],VENTAS[Código del producto Vendido],STOCK[[#This Row],[Code]])</f>
        <v>1</v>
      </c>
      <c r="I1008" s="75">
        <f>STOCK[[#This Row],[Entradas]]-STOCK[[#This Row],[Salidas]]</f>
        <v>0</v>
      </c>
      <c r="J1008" s="59">
        <f>STOCK[[#This Row],[Precio Final]]*10%</f>
        <v>1.8</v>
      </c>
      <c r="K1008" s="62">
        <v>12</v>
      </c>
      <c r="L1008" s="62">
        <v>0</v>
      </c>
      <c r="M1008" s="62">
        <f>STOCK[[#This Row],[Costo Unitario (USD)]]+STOCK[[#This Row],[Costo Envío (USD)]]+STOCK[[#This Row],[Comisión 10%]]</f>
        <v>13.8</v>
      </c>
      <c r="N1008" s="62">
        <f t="shared" si="47"/>
        <v>20.7</v>
      </c>
      <c r="O1008" s="62">
        <f t="shared" si="48"/>
        <v>18</v>
      </c>
      <c r="P1008" s="62">
        <f>STOCK[[#This Row],[Precio Final]]-STOCK[[#This Row],[Costo total]]</f>
        <v>4.2</v>
      </c>
      <c r="Q1008" s="62">
        <f>STOCK[[#This Row],[Ganancia Unitaria]]*STOCK[[#This Row],[Salidas]]</f>
        <v>4.2</v>
      </c>
      <c r="R1008" s="74"/>
      <c r="S1008" s="74"/>
      <c r="T1008" s="62"/>
      <c r="U1008" s="62"/>
      <c r="V1008" s="76"/>
    </row>
    <row r="1009" customHeight="1" spans="1:22">
      <c r="A1009" s="74" t="s">
        <v>18346</v>
      </c>
      <c r="B1009" s="74" t="s">
        <v>16461</v>
      </c>
      <c r="C1009" s="74" t="s">
        <v>18347</v>
      </c>
      <c r="D1009" s="74" t="s">
        <v>16404</v>
      </c>
      <c r="E1009" s="74"/>
      <c r="F1009" s="59">
        <v>15</v>
      </c>
      <c r="G1009" s="75">
        <v>1</v>
      </c>
      <c r="H1009" s="75">
        <f>SUMIFS(VENTAS[Cantidad],VENTAS[Código del producto Vendido],STOCK[[#This Row],[Code]])</f>
        <v>0</v>
      </c>
      <c r="I1009" s="75">
        <f>STOCK[[#This Row],[Entradas]]-STOCK[[#This Row],[Salidas]]</f>
        <v>1</v>
      </c>
      <c r="J1009" s="59">
        <f>STOCK[[#This Row],[Precio Final]]*10%</f>
        <v>1.5</v>
      </c>
      <c r="K1009" s="62">
        <v>12</v>
      </c>
      <c r="L1009" s="62">
        <v>0</v>
      </c>
      <c r="M1009" s="62">
        <f>STOCK[[#This Row],[Costo Unitario (USD)]]+STOCK[[#This Row],[Costo Envío (USD)]]+STOCK[[#This Row],[Comisión 10%]]</f>
        <v>13.5</v>
      </c>
      <c r="N1009" s="62">
        <f t="shared" si="47"/>
        <v>20.25</v>
      </c>
      <c r="O1009" s="62">
        <f t="shared" si="48"/>
        <v>15</v>
      </c>
      <c r="P1009" s="62">
        <f>STOCK[[#This Row],[Precio Final]]-STOCK[[#This Row],[Costo total]]</f>
        <v>1.5</v>
      </c>
      <c r="Q1009" s="62">
        <f>STOCK[[#This Row],[Ganancia Unitaria]]*STOCK[[#This Row],[Salidas]]</f>
        <v>0</v>
      </c>
      <c r="R1009" s="74"/>
      <c r="S1009" s="74"/>
      <c r="T1009" s="62"/>
      <c r="U1009" s="62"/>
      <c r="V1009" s="76"/>
    </row>
    <row r="1010" customHeight="1" spans="1:22">
      <c r="A1010" s="74" t="s">
        <v>18348</v>
      </c>
      <c r="B1010" s="74" t="s">
        <v>16461</v>
      </c>
      <c r="C1010" s="74" t="s">
        <v>18347</v>
      </c>
      <c r="D1010" s="74" t="s">
        <v>16396</v>
      </c>
      <c r="E1010" s="74"/>
      <c r="F1010" s="59">
        <v>15</v>
      </c>
      <c r="G1010" s="75">
        <v>1</v>
      </c>
      <c r="H1010" s="75">
        <f>SUMIFS(VENTAS[Cantidad],VENTAS[Código del producto Vendido],STOCK[[#This Row],[Code]])</f>
        <v>1</v>
      </c>
      <c r="I1010" s="75">
        <f>STOCK[[#This Row],[Entradas]]-STOCK[[#This Row],[Salidas]]</f>
        <v>0</v>
      </c>
      <c r="J1010" s="59">
        <f>STOCK[[#This Row],[Precio Final]]*10%</f>
        <v>1.5</v>
      </c>
      <c r="K1010" s="62">
        <v>12</v>
      </c>
      <c r="L1010" s="62">
        <v>0</v>
      </c>
      <c r="M1010" s="62">
        <f>STOCK[[#This Row],[Costo Unitario (USD)]]+STOCK[[#This Row],[Costo Envío (USD)]]+STOCK[[#This Row],[Comisión 10%]]</f>
        <v>13.5</v>
      </c>
      <c r="N1010" s="62">
        <f t="shared" si="47"/>
        <v>20.25</v>
      </c>
      <c r="O1010" s="62">
        <f t="shared" si="48"/>
        <v>15</v>
      </c>
      <c r="P1010" s="62">
        <f>STOCK[[#This Row],[Precio Final]]-STOCK[[#This Row],[Costo total]]</f>
        <v>1.5</v>
      </c>
      <c r="Q1010" s="62">
        <f>STOCK[[#This Row],[Ganancia Unitaria]]*STOCK[[#This Row],[Salidas]]</f>
        <v>1.5</v>
      </c>
      <c r="R1010" s="74"/>
      <c r="S1010" s="74"/>
      <c r="T1010" s="62"/>
      <c r="U1010" s="62"/>
      <c r="V1010" s="76"/>
    </row>
    <row r="1011" customHeight="1" spans="1:22">
      <c r="A1011" s="74" t="s">
        <v>18349</v>
      </c>
      <c r="B1011" s="74" t="s">
        <v>16461</v>
      </c>
      <c r="C1011" s="74" t="s">
        <v>18350</v>
      </c>
      <c r="D1011" s="74" t="s">
        <v>18351</v>
      </c>
      <c r="E1011" s="74"/>
      <c r="F1011" s="59">
        <v>20</v>
      </c>
      <c r="G1011" s="75">
        <v>1</v>
      </c>
      <c r="H1011" s="75">
        <f>SUMIFS(VENTAS[Cantidad],VENTAS[Código del producto Vendido],STOCK[[#This Row],[Code]])</f>
        <v>1</v>
      </c>
      <c r="I1011" s="75">
        <f>STOCK[[#This Row],[Entradas]]-STOCK[[#This Row],[Salidas]]</f>
        <v>0</v>
      </c>
      <c r="J1011" s="59">
        <f>STOCK[[#This Row],[Precio Final]]*10%</f>
        <v>2</v>
      </c>
      <c r="K1011" s="62">
        <v>12</v>
      </c>
      <c r="L1011" s="62">
        <v>0</v>
      </c>
      <c r="M1011" s="62">
        <f>STOCK[[#This Row],[Costo Unitario (USD)]]+STOCK[[#This Row],[Costo Envío (USD)]]+STOCK[[#This Row],[Comisión 10%]]</f>
        <v>14</v>
      </c>
      <c r="N1011" s="62">
        <f t="shared" si="47"/>
        <v>21</v>
      </c>
      <c r="O1011" s="62">
        <f t="shared" si="48"/>
        <v>20</v>
      </c>
      <c r="P1011" s="62">
        <f>STOCK[[#This Row],[Precio Final]]-STOCK[[#This Row],[Costo total]]</f>
        <v>6</v>
      </c>
      <c r="Q1011" s="62">
        <f>STOCK[[#This Row],[Ganancia Unitaria]]*STOCK[[#This Row],[Salidas]]</f>
        <v>6</v>
      </c>
      <c r="R1011" s="74"/>
      <c r="S1011" s="74"/>
      <c r="T1011" s="62"/>
      <c r="U1011" s="62"/>
      <c r="V1011" s="76"/>
    </row>
    <row r="1012" customHeight="1" spans="1:22">
      <c r="A1012" s="74" t="s">
        <v>18352</v>
      </c>
      <c r="B1012" s="74" t="s">
        <v>16461</v>
      </c>
      <c r="C1012" s="74" t="s">
        <v>18353</v>
      </c>
      <c r="D1012" s="74" t="s">
        <v>16583</v>
      </c>
      <c r="E1012" s="74"/>
      <c r="F1012" s="59">
        <v>15</v>
      </c>
      <c r="G1012" s="75">
        <v>1</v>
      </c>
      <c r="H1012" s="75">
        <f>SUMIFS(VENTAS[Cantidad],VENTAS[Código del producto Vendido],STOCK[[#This Row],[Code]])</f>
        <v>0</v>
      </c>
      <c r="I1012" s="75">
        <f>STOCK[[#This Row],[Entradas]]-STOCK[[#This Row],[Salidas]]</f>
        <v>1</v>
      </c>
      <c r="J1012" s="59">
        <f>STOCK[[#This Row],[Precio Final]]*10%</f>
        <v>1.5</v>
      </c>
      <c r="K1012" s="62">
        <v>12</v>
      </c>
      <c r="L1012" s="62">
        <v>0</v>
      </c>
      <c r="M1012" s="62">
        <f>STOCK[[#This Row],[Costo Unitario (USD)]]+STOCK[[#This Row],[Costo Envío (USD)]]+STOCK[[#This Row],[Comisión 10%]]</f>
        <v>13.5</v>
      </c>
      <c r="N1012" s="62">
        <f t="shared" si="47"/>
        <v>20.25</v>
      </c>
      <c r="O1012" s="62">
        <f t="shared" si="48"/>
        <v>15</v>
      </c>
      <c r="P1012" s="62">
        <f>STOCK[[#This Row],[Precio Final]]-STOCK[[#This Row],[Costo total]]</f>
        <v>1.5</v>
      </c>
      <c r="Q1012" s="62">
        <f>STOCK[[#This Row],[Ganancia Unitaria]]*STOCK[[#This Row],[Salidas]]</f>
        <v>0</v>
      </c>
      <c r="R1012" s="74"/>
      <c r="S1012" s="74"/>
      <c r="T1012" s="62"/>
      <c r="U1012" s="62"/>
      <c r="V1012" s="76"/>
    </row>
    <row r="1013" customHeight="1" spans="1:22">
      <c r="A1013" s="74" t="s">
        <v>18354</v>
      </c>
      <c r="B1013" s="74" t="s">
        <v>16498</v>
      </c>
      <c r="C1013" s="74" t="s">
        <v>18355</v>
      </c>
      <c r="D1013" s="74" t="s">
        <v>16396</v>
      </c>
      <c r="E1013" s="74"/>
      <c r="F1013" s="59">
        <v>18</v>
      </c>
      <c r="G1013" s="75">
        <v>1</v>
      </c>
      <c r="H1013" s="75">
        <f>SUMIFS(VENTAS[Cantidad],VENTAS[Código del producto Vendido],STOCK[[#This Row],[Code]])</f>
        <v>1</v>
      </c>
      <c r="I1013" s="75">
        <f>STOCK[[#This Row],[Entradas]]-STOCK[[#This Row],[Salidas]]</f>
        <v>0</v>
      </c>
      <c r="J1013" s="59">
        <f>STOCK[[#This Row],[Precio Final]]*10%</f>
        <v>1.8</v>
      </c>
      <c r="K1013" s="62">
        <v>12</v>
      </c>
      <c r="L1013" s="62">
        <v>0</v>
      </c>
      <c r="M1013" s="62">
        <f>STOCK[[#This Row],[Costo Unitario (USD)]]+STOCK[[#This Row],[Costo Envío (USD)]]+STOCK[[#This Row],[Comisión 10%]]</f>
        <v>13.8</v>
      </c>
      <c r="N1013" s="62">
        <f t="shared" si="47"/>
        <v>20.7</v>
      </c>
      <c r="O1013" s="62">
        <f t="shared" si="48"/>
        <v>18</v>
      </c>
      <c r="P1013" s="62">
        <f>STOCK[[#This Row],[Precio Final]]-STOCK[[#This Row],[Costo total]]</f>
        <v>4.2</v>
      </c>
      <c r="Q1013" s="62">
        <f>STOCK[[#This Row],[Ganancia Unitaria]]*STOCK[[#This Row],[Salidas]]</f>
        <v>4.2</v>
      </c>
      <c r="R1013" s="74"/>
      <c r="S1013" s="74"/>
      <c r="T1013" s="62"/>
      <c r="U1013" s="62"/>
      <c r="V1013" s="76"/>
    </row>
    <row r="1014" customHeight="1" spans="1:22">
      <c r="A1014" s="74" t="s">
        <v>18356</v>
      </c>
      <c r="B1014" s="74" t="s">
        <v>16498</v>
      </c>
      <c r="C1014" s="74" t="s">
        <v>18357</v>
      </c>
      <c r="D1014" s="74" t="s">
        <v>16962</v>
      </c>
      <c r="E1014" s="74"/>
      <c r="F1014" s="59">
        <v>18</v>
      </c>
      <c r="G1014" s="75">
        <v>1</v>
      </c>
      <c r="H1014" s="75">
        <f>SUMIFS(VENTAS[Cantidad],VENTAS[Código del producto Vendido],STOCK[[#This Row],[Code]])</f>
        <v>1</v>
      </c>
      <c r="I1014" s="75">
        <f>STOCK[[#This Row],[Entradas]]-STOCK[[#This Row],[Salidas]]</f>
        <v>0</v>
      </c>
      <c r="J1014" s="59">
        <f>STOCK[[#This Row],[Precio Final]]*10%</f>
        <v>1.8</v>
      </c>
      <c r="K1014" s="62">
        <v>12</v>
      </c>
      <c r="L1014" s="62">
        <v>0</v>
      </c>
      <c r="M1014" s="62">
        <f>STOCK[[#This Row],[Costo Unitario (USD)]]+STOCK[[#This Row],[Costo Envío (USD)]]+STOCK[[#This Row],[Comisión 10%]]</f>
        <v>13.8</v>
      </c>
      <c r="N1014" s="62">
        <f t="shared" si="47"/>
        <v>20.7</v>
      </c>
      <c r="O1014" s="62">
        <f t="shared" si="48"/>
        <v>18</v>
      </c>
      <c r="P1014" s="62">
        <f>STOCK[[#This Row],[Precio Final]]-STOCK[[#This Row],[Costo total]]</f>
        <v>4.2</v>
      </c>
      <c r="Q1014" s="62">
        <f>STOCK[[#This Row],[Ganancia Unitaria]]*STOCK[[#This Row],[Salidas]]</f>
        <v>4.2</v>
      </c>
      <c r="R1014" s="74"/>
      <c r="S1014" s="74"/>
      <c r="T1014" s="62"/>
      <c r="U1014" s="62"/>
      <c r="V1014" s="76"/>
    </row>
    <row r="1015" customHeight="1" spans="1:22">
      <c r="A1015" s="74" t="s">
        <v>18358</v>
      </c>
      <c r="B1015" s="74" t="s">
        <v>16480</v>
      </c>
      <c r="C1015" s="74" t="s">
        <v>18359</v>
      </c>
      <c r="D1015" s="74" t="s">
        <v>16456</v>
      </c>
      <c r="E1015" s="74"/>
      <c r="F1015" s="59">
        <v>35</v>
      </c>
      <c r="G1015" s="75">
        <v>1</v>
      </c>
      <c r="H1015" s="75">
        <f>SUMIFS(VENTAS[Cantidad],VENTAS[Código del producto Vendido],STOCK[[#This Row],[Code]])</f>
        <v>0</v>
      </c>
      <c r="I1015" s="75">
        <f>STOCK[[#This Row],[Entradas]]-STOCK[[#This Row],[Salidas]]</f>
        <v>1</v>
      </c>
      <c r="J1015" s="59">
        <f>STOCK[[#This Row],[Precio Final]]*10%</f>
        <v>3.5</v>
      </c>
      <c r="K1015" s="62">
        <v>12</v>
      </c>
      <c r="L1015" s="62">
        <v>0</v>
      </c>
      <c r="M1015" s="62">
        <f>STOCK[[#This Row],[Costo Unitario (USD)]]+STOCK[[#This Row],[Costo Envío (USD)]]+STOCK[[#This Row],[Comisión 10%]]</f>
        <v>15.5</v>
      </c>
      <c r="N1015" s="62">
        <f t="shared" si="47"/>
        <v>23.25</v>
      </c>
      <c r="O1015" s="62">
        <f t="shared" si="48"/>
        <v>35</v>
      </c>
      <c r="P1015" s="62">
        <f>STOCK[[#This Row],[Precio Final]]-STOCK[[#This Row],[Costo total]]</f>
        <v>19.5</v>
      </c>
      <c r="Q1015" s="62">
        <f>STOCK[[#This Row],[Ganancia Unitaria]]*STOCK[[#This Row],[Salidas]]</f>
        <v>0</v>
      </c>
      <c r="R1015" s="74"/>
      <c r="S1015" s="74"/>
      <c r="T1015" s="62"/>
      <c r="U1015" s="62"/>
      <c r="V1015" s="76"/>
    </row>
    <row r="1016" customHeight="1" spans="1:22">
      <c r="A1016" s="74" t="s">
        <v>18360</v>
      </c>
      <c r="B1016" s="74" t="s">
        <v>16498</v>
      </c>
      <c r="C1016" s="74" t="s">
        <v>18361</v>
      </c>
      <c r="D1016" s="74" t="s">
        <v>16404</v>
      </c>
      <c r="E1016" s="74"/>
      <c r="F1016" s="59">
        <v>18</v>
      </c>
      <c r="G1016" s="75">
        <v>1</v>
      </c>
      <c r="H1016" s="75">
        <f>SUMIFS(VENTAS[Cantidad],VENTAS[Código del producto Vendido],STOCK[[#This Row],[Code]])</f>
        <v>0</v>
      </c>
      <c r="I1016" s="75">
        <f>STOCK[[#This Row],[Entradas]]-STOCK[[#This Row],[Salidas]]</f>
        <v>1</v>
      </c>
      <c r="J1016" s="59">
        <f>STOCK[[#This Row],[Precio Final]]*10%</f>
        <v>1.8</v>
      </c>
      <c r="K1016" s="62">
        <v>12</v>
      </c>
      <c r="L1016" s="62">
        <v>0</v>
      </c>
      <c r="M1016" s="62">
        <f>STOCK[[#This Row],[Costo Unitario (USD)]]+STOCK[[#This Row],[Costo Envío (USD)]]+STOCK[[#This Row],[Comisión 10%]]</f>
        <v>13.8</v>
      </c>
      <c r="N1016" s="62">
        <f t="shared" si="47"/>
        <v>20.7</v>
      </c>
      <c r="O1016" s="62">
        <f t="shared" si="48"/>
        <v>18</v>
      </c>
      <c r="P1016" s="62">
        <f>STOCK[[#This Row],[Precio Final]]-STOCK[[#This Row],[Costo total]]</f>
        <v>4.2</v>
      </c>
      <c r="Q1016" s="62">
        <f>STOCK[[#This Row],[Ganancia Unitaria]]*STOCK[[#This Row],[Salidas]]</f>
        <v>0</v>
      </c>
      <c r="R1016" s="74"/>
      <c r="S1016" s="74"/>
      <c r="T1016" s="62"/>
      <c r="U1016" s="62"/>
      <c r="V1016" s="76"/>
    </row>
    <row r="1017" customHeight="1" spans="1:22">
      <c r="A1017" s="74" t="s">
        <v>18362</v>
      </c>
      <c r="B1017" s="74" t="s">
        <v>16498</v>
      </c>
      <c r="C1017" s="74" t="s">
        <v>18363</v>
      </c>
      <c r="D1017" s="74" t="s">
        <v>16404</v>
      </c>
      <c r="E1017" s="74"/>
      <c r="F1017" s="59">
        <v>22</v>
      </c>
      <c r="G1017" s="75">
        <v>1</v>
      </c>
      <c r="H1017" s="75">
        <f>SUMIFS(VENTAS[Cantidad],VENTAS[Código del producto Vendido],STOCK[[#This Row],[Code]])</f>
        <v>0</v>
      </c>
      <c r="I1017" s="75">
        <f>STOCK[[#This Row],[Entradas]]-STOCK[[#This Row],[Salidas]]</f>
        <v>1</v>
      </c>
      <c r="J1017" s="59">
        <f>STOCK[[#This Row],[Precio Final]]*10%</f>
        <v>2.2</v>
      </c>
      <c r="K1017" s="62">
        <v>12</v>
      </c>
      <c r="L1017" s="62">
        <v>0</v>
      </c>
      <c r="M1017" s="62">
        <f>STOCK[[#This Row],[Costo Unitario (USD)]]+STOCK[[#This Row],[Costo Envío (USD)]]+STOCK[[#This Row],[Comisión 10%]]</f>
        <v>14.2</v>
      </c>
      <c r="N1017" s="62">
        <f t="shared" si="47"/>
        <v>21.3</v>
      </c>
      <c r="O1017" s="62">
        <f t="shared" si="48"/>
        <v>22</v>
      </c>
      <c r="P1017" s="62">
        <f>STOCK[[#This Row],[Precio Final]]-STOCK[[#This Row],[Costo total]]</f>
        <v>7.8</v>
      </c>
      <c r="Q1017" s="62">
        <f>STOCK[[#This Row],[Ganancia Unitaria]]*STOCK[[#This Row],[Salidas]]</f>
        <v>0</v>
      </c>
      <c r="R1017" s="74"/>
      <c r="S1017" s="74"/>
      <c r="T1017" s="62"/>
      <c r="U1017" s="62"/>
      <c r="V1017" s="76"/>
    </row>
    <row r="1018" customHeight="1" spans="1:22">
      <c r="A1018" s="74" t="s">
        <v>18364</v>
      </c>
      <c r="B1018" s="74" t="s">
        <v>16498</v>
      </c>
      <c r="C1018" s="74" t="s">
        <v>18291</v>
      </c>
      <c r="D1018" s="74" t="s">
        <v>16404</v>
      </c>
      <c r="E1018" s="74"/>
      <c r="F1018" s="59">
        <v>25</v>
      </c>
      <c r="G1018" s="75">
        <v>1</v>
      </c>
      <c r="H1018" s="75">
        <f>SUMIFS(VENTAS[Cantidad],VENTAS[Código del producto Vendido],STOCK[[#This Row],[Code]])</f>
        <v>1</v>
      </c>
      <c r="I1018" s="75">
        <f>STOCK[[#This Row],[Entradas]]-STOCK[[#This Row],[Salidas]]</f>
        <v>0</v>
      </c>
      <c r="J1018" s="59">
        <f>STOCK[[#This Row],[Precio Final]]*10%</f>
        <v>2.5</v>
      </c>
      <c r="K1018" s="62">
        <v>12</v>
      </c>
      <c r="L1018" s="62">
        <v>0</v>
      </c>
      <c r="M1018" s="62">
        <f>STOCK[[#This Row],[Costo Unitario (USD)]]+STOCK[[#This Row],[Costo Envío (USD)]]+STOCK[[#This Row],[Comisión 10%]]</f>
        <v>14.5</v>
      </c>
      <c r="N1018" s="62">
        <f t="shared" si="47"/>
        <v>21.75</v>
      </c>
      <c r="O1018" s="62">
        <f t="shared" si="48"/>
        <v>25</v>
      </c>
      <c r="P1018" s="62">
        <f>STOCK[[#This Row],[Precio Final]]-STOCK[[#This Row],[Costo total]]</f>
        <v>10.5</v>
      </c>
      <c r="Q1018" s="62">
        <f>STOCK[[#This Row],[Ganancia Unitaria]]*STOCK[[#This Row],[Salidas]]</f>
        <v>10.5</v>
      </c>
      <c r="R1018" s="74"/>
      <c r="S1018" s="74"/>
      <c r="T1018" s="62"/>
      <c r="U1018" s="62"/>
      <c r="V1018" s="76"/>
    </row>
    <row r="1019" customHeight="1" spans="1:22">
      <c r="A1019" s="74" t="s">
        <v>18365</v>
      </c>
      <c r="B1019" s="74" t="s">
        <v>16498</v>
      </c>
      <c r="C1019" s="74" t="s">
        <v>18366</v>
      </c>
      <c r="D1019" s="74" t="s">
        <v>16396</v>
      </c>
      <c r="E1019" s="74"/>
      <c r="F1019" s="59">
        <v>18</v>
      </c>
      <c r="G1019" s="75">
        <v>1</v>
      </c>
      <c r="H1019" s="75">
        <f>SUMIFS(VENTAS[Cantidad],VENTAS[Código del producto Vendido],STOCK[[#This Row],[Code]])</f>
        <v>1</v>
      </c>
      <c r="I1019" s="75">
        <f>STOCK[[#This Row],[Entradas]]-STOCK[[#This Row],[Salidas]]</f>
        <v>0</v>
      </c>
      <c r="J1019" s="59">
        <f>STOCK[[#This Row],[Precio Final]]*10%</f>
        <v>1.8</v>
      </c>
      <c r="K1019" s="62">
        <v>12</v>
      </c>
      <c r="L1019" s="62">
        <v>0</v>
      </c>
      <c r="M1019" s="62">
        <f>STOCK[[#This Row],[Costo Unitario (USD)]]+STOCK[[#This Row],[Costo Envío (USD)]]+STOCK[[#This Row],[Comisión 10%]]</f>
        <v>13.8</v>
      </c>
      <c r="N1019" s="62">
        <f t="shared" si="47"/>
        <v>20.7</v>
      </c>
      <c r="O1019" s="62">
        <f t="shared" si="48"/>
        <v>18</v>
      </c>
      <c r="P1019" s="62">
        <f>STOCK[[#This Row],[Precio Final]]-STOCK[[#This Row],[Costo total]]</f>
        <v>4.2</v>
      </c>
      <c r="Q1019" s="62">
        <f>STOCK[[#This Row],[Ganancia Unitaria]]*STOCK[[#This Row],[Salidas]]</f>
        <v>4.2</v>
      </c>
      <c r="R1019" s="74"/>
      <c r="S1019" s="74"/>
      <c r="T1019" s="62"/>
      <c r="U1019" s="62"/>
      <c r="V1019" s="76"/>
    </row>
    <row r="1020" customHeight="1" spans="1:22">
      <c r="A1020" s="74" t="s">
        <v>18367</v>
      </c>
      <c r="B1020" s="74" t="s">
        <v>16498</v>
      </c>
      <c r="C1020" s="74" t="s">
        <v>18368</v>
      </c>
      <c r="D1020" s="74" t="s">
        <v>16404</v>
      </c>
      <c r="E1020" s="74"/>
      <c r="F1020" s="59">
        <v>25</v>
      </c>
      <c r="G1020" s="75">
        <v>1</v>
      </c>
      <c r="H1020" s="75">
        <f>SUMIFS(VENTAS[Cantidad],VENTAS[Código del producto Vendido],STOCK[[#This Row],[Code]])</f>
        <v>1</v>
      </c>
      <c r="I1020" s="75">
        <f>STOCK[[#This Row],[Entradas]]-STOCK[[#This Row],[Salidas]]</f>
        <v>0</v>
      </c>
      <c r="J1020" s="59">
        <f>STOCK[[#This Row],[Precio Final]]*10%</f>
        <v>2.5</v>
      </c>
      <c r="K1020" s="62">
        <v>12</v>
      </c>
      <c r="L1020" s="62">
        <v>0</v>
      </c>
      <c r="M1020" s="62">
        <f>STOCK[[#This Row],[Costo Unitario (USD)]]+STOCK[[#This Row],[Costo Envío (USD)]]+STOCK[[#This Row],[Comisión 10%]]</f>
        <v>14.5</v>
      </c>
      <c r="N1020" s="62">
        <f t="shared" si="47"/>
        <v>21.75</v>
      </c>
      <c r="O1020" s="62">
        <f t="shared" si="48"/>
        <v>25</v>
      </c>
      <c r="P1020" s="62">
        <f>STOCK[[#This Row],[Precio Final]]-STOCK[[#This Row],[Costo total]]</f>
        <v>10.5</v>
      </c>
      <c r="Q1020" s="62">
        <f>STOCK[[#This Row],[Ganancia Unitaria]]*STOCK[[#This Row],[Salidas]]</f>
        <v>10.5</v>
      </c>
      <c r="R1020" s="74"/>
      <c r="S1020" s="74"/>
      <c r="T1020" s="62"/>
      <c r="U1020" s="62"/>
      <c r="V1020" s="76"/>
    </row>
    <row r="1021" customHeight="1" spans="1:22">
      <c r="A1021" s="74" t="s">
        <v>18369</v>
      </c>
      <c r="B1021" s="74" t="s">
        <v>16498</v>
      </c>
      <c r="C1021" s="74" t="s">
        <v>18370</v>
      </c>
      <c r="D1021" s="74" t="s">
        <v>16515</v>
      </c>
      <c r="E1021" s="74"/>
      <c r="F1021" s="59">
        <v>30</v>
      </c>
      <c r="G1021" s="75">
        <v>1</v>
      </c>
      <c r="H1021" s="75">
        <f>SUMIFS(VENTAS[Cantidad],VENTAS[Código del producto Vendido],STOCK[[#This Row],[Code]])</f>
        <v>0</v>
      </c>
      <c r="I1021" s="75">
        <f>STOCK[[#This Row],[Entradas]]-STOCK[[#This Row],[Salidas]]</f>
        <v>1</v>
      </c>
      <c r="J1021" s="59">
        <f>STOCK[[#This Row],[Precio Final]]*10%</f>
        <v>3</v>
      </c>
      <c r="K1021" s="62">
        <v>12</v>
      </c>
      <c r="L1021" s="62">
        <v>0</v>
      </c>
      <c r="M1021" s="62">
        <f>STOCK[[#This Row],[Costo Unitario (USD)]]+STOCK[[#This Row],[Costo Envío (USD)]]+STOCK[[#This Row],[Comisión 10%]]</f>
        <v>15</v>
      </c>
      <c r="N1021" s="62">
        <f t="shared" si="47"/>
        <v>22.5</v>
      </c>
      <c r="O1021" s="62">
        <f t="shared" si="48"/>
        <v>30</v>
      </c>
      <c r="P1021" s="62">
        <f>STOCK[[#This Row],[Precio Final]]-STOCK[[#This Row],[Costo total]]</f>
        <v>15</v>
      </c>
      <c r="Q1021" s="62">
        <f>STOCK[[#This Row],[Ganancia Unitaria]]*STOCK[[#This Row],[Salidas]]</f>
        <v>0</v>
      </c>
      <c r="R1021" s="74"/>
      <c r="S1021" s="74"/>
      <c r="T1021" s="62"/>
      <c r="U1021" s="62"/>
      <c r="V1021" s="76"/>
    </row>
    <row r="1022" customHeight="1" spans="1:22">
      <c r="A1022" s="74" t="s">
        <v>18371</v>
      </c>
      <c r="B1022" s="74" t="s">
        <v>16461</v>
      </c>
      <c r="C1022" s="74" t="s">
        <v>18372</v>
      </c>
      <c r="D1022" s="74" t="s">
        <v>16583</v>
      </c>
      <c r="E1022" s="74"/>
      <c r="F1022" s="59">
        <v>30</v>
      </c>
      <c r="G1022" s="75">
        <v>1</v>
      </c>
      <c r="H1022" s="75">
        <f>SUMIFS(VENTAS[Cantidad],VENTAS[Código del producto Vendido],STOCK[[#This Row],[Code]])</f>
        <v>0</v>
      </c>
      <c r="I1022" s="75">
        <f>STOCK[[#This Row],[Entradas]]-STOCK[[#This Row],[Salidas]]</f>
        <v>1</v>
      </c>
      <c r="J1022" s="59">
        <f>STOCK[[#This Row],[Precio Final]]*10%</f>
        <v>3</v>
      </c>
      <c r="K1022" s="62">
        <v>12</v>
      </c>
      <c r="L1022" s="62">
        <v>0</v>
      </c>
      <c r="M1022" s="62">
        <f>STOCK[[#This Row],[Costo Unitario (USD)]]+STOCK[[#This Row],[Costo Envío (USD)]]+STOCK[[#This Row],[Comisión 10%]]</f>
        <v>15</v>
      </c>
      <c r="N1022" s="62">
        <f t="shared" si="47"/>
        <v>22.5</v>
      </c>
      <c r="O1022" s="62">
        <f t="shared" si="48"/>
        <v>30</v>
      </c>
      <c r="P1022" s="62">
        <f>STOCK[[#This Row],[Precio Final]]-STOCK[[#This Row],[Costo total]]</f>
        <v>15</v>
      </c>
      <c r="Q1022" s="62">
        <f>STOCK[[#This Row],[Ganancia Unitaria]]*STOCK[[#This Row],[Salidas]]</f>
        <v>0</v>
      </c>
      <c r="R1022" s="74"/>
      <c r="S1022" s="74"/>
      <c r="T1022" s="62"/>
      <c r="U1022" s="62"/>
      <c r="V1022" s="76"/>
    </row>
    <row r="1023" customHeight="1" spans="1:22">
      <c r="A1023" s="74" t="s">
        <v>18373</v>
      </c>
      <c r="B1023" s="74" t="s">
        <v>16498</v>
      </c>
      <c r="C1023" s="74" t="s">
        <v>17100</v>
      </c>
      <c r="D1023" s="74" t="s">
        <v>16475</v>
      </c>
      <c r="E1023" s="74"/>
      <c r="F1023" s="59">
        <v>25</v>
      </c>
      <c r="G1023" s="75">
        <v>1</v>
      </c>
      <c r="H1023" s="75">
        <f>SUMIFS(VENTAS[Cantidad],VENTAS[Código del producto Vendido],STOCK[[#This Row],[Code]])</f>
        <v>1</v>
      </c>
      <c r="I1023" s="75">
        <f>STOCK[[#This Row],[Entradas]]-STOCK[[#This Row],[Salidas]]</f>
        <v>0</v>
      </c>
      <c r="J1023" s="59">
        <f>STOCK[[#This Row],[Precio Final]]*10%</f>
        <v>2.5</v>
      </c>
      <c r="K1023" s="62">
        <v>12</v>
      </c>
      <c r="L1023" s="62">
        <v>0</v>
      </c>
      <c r="M1023" s="62">
        <f>STOCK[[#This Row],[Costo Unitario (USD)]]+STOCK[[#This Row],[Costo Envío (USD)]]+STOCK[[#This Row],[Comisión 10%]]</f>
        <v>14.5</v>
      </c>
      <c r="N1023" s="62">
        <f t="shared" si="47"/>
        <v>21.75</v>
      </c>
      <c r="O1023" s="62">
        <f t="shared" si="48"/>
        <v>25</v>
      </c>
      <c r="P1023" s="62">
        <f>STOCK[[#This Row],[Precio Final]]-STOCK[[#This Row],[Costo total]]</f>
        <v>10.5</v>
      </c>
      <c r="Q1023" s="62">
        <f>STOCK[[#This Row],[Ganancia Unitaria]]*STOCK[[#This Row],[Salidas]]</f>
        <v>10.5</v>
      </c>
      <c r="R1023" s="74"/>
      <c r="S1023" s="74"/>
      <c r="T1023" s="62"/>
      <c r="U1023" s="62"/>
      <c r="V1023" s="76"/>
    </row>
    <row r="1024" customHeight="1" spans="1:22">
      <c r="A1024" s="74" t="s">
        <v>18374</v>
      </c>
      <c r="B1024" s="74" t="s">
        <v>16498</v>
      </c>
      <c r="C1024" s="74" t="s">
        <v>18375</v>
      </c>
      <c r="D1024" s="74" t="s">
        <v>16396</v>
      </c>
      <c r="E1024" s="74"/>
      <c r="F1024" s="59">
        <v>30</v>
      </c>
      <c r="G1024" s="75">
        <v>1</v>
      </c>
      <c r="H1024" s="75">
        <f>SUMIFS(VENTAS[Cantidad],VENTAS[Código del producto Vendido],STOCK[[#This Row],[Code]])</f>
        <v>0</v>
      </c>
      <c r="I1024" s="75">
        <f>STOCK[[#This Row],[Entradas]]-STOCK[[#This Row],[Salidas]]</f>
        <v>1</v>
      </c>
      <c r="J1024" s="59">
        <f>STOCK[[#This Row],[Precio Final]]*10%</f>
        <v>3</v>
      </c>
      <c r="K1024" s="62">
        <v>12</v>
      </c>
      <c r="L1024" s="62">
        <v>0</v>
      </c>
      <c r="M1024" s="62">
        <f>STOCK[[#This Row],[Costo Unitario (USD)]]+STOCK[[#This Row],[Costo Envío (USD)]]+STOCK[[#This Row],[Comisión 10%]]</f>
        <v>15</v>
      </c>
      <c r="N1024" s="62">
        <f t="shared" si="47"/>
        <v>22.5</v>
      </c>
      <c r="O1024" s="62">
        <f t="shared" si="48"/>
        <v>30</v>
      </c>
      <c r="P1024" s="62">
        <f>STOCK[[#This Row],[Precio Final]]-STOCK[[#This Row],[Costo total]]</f>
        <v>15</v>
      </c>
      <c r="Q1024" s="62">
        <f>STOCK[[#This Row],[Ganancia Unitaria]]*STOCK[[#This Row],[Salidas]]</f>
        <v>0</v>
      </c>
      <c r="R1024" s="74"/>
      <c r="S1024" s="74"/>
      <c r="T1024" s="62"/>
      <c r="U1024" s="62"/>
      <c r="V1024" s="76"/>
    </row>
    <row r="1025" customHeight="1" spans="1:22">
      <c r="A1025" s="74" t="s">
        <v>18376</v>
      </c>
      <c r="B1025" s="74" t="s">
        <v>16498</v>
      </c>
      <c r="C1025" s="74" t="s">
        <v>18377</v>
      </c>
      <c r="D1025" s="74" t="s">
        <v>16396</v>
      </c>
      <c r="E1025" s="74"/>
      <c r="F1025" s="59">
        <v>25</v>
      </c>
      <c r="G1025" s="75">
        <v>1</v>
      </c>
      <c r="H1025" s="75">
        <f>SUMIFS(VENTAS[Cantidad],VENTAS[Código del producto Vendido],STOCK[[#This Row],[Code]])</f>
        <v>1</v>
      </c>
      <c r="I1025" s="75">
        <f>STOCK[[#This Row],[Entradas]]-STOCK[[#This Row],[Salidas]]</f>
        <v>0</v>
      </c>
      <c r="J1025" s="59">
        <f>STOCK[[#This Row],[Precio Final]]*10%</f>
        <v>2.5</v>
      </c>
      <c r="K1025" s="62">
        <v>12</v>
      </c>
      <c r="L1025" s="62">
        <v>0</v>
      </c>
      <c r="M1025" s="62">
        <f>STOCK[[#This Row],[Costo Unitario (USD)]]+STOCK[[#This Row],[Costo Envío (USD)]]+STOCK[[#This Row],[Comisión 10%]]</f>
        <v>14.5</v>
      </c>
      <c r="N1025" s="62">
        <f t="shared" si="47"/>
        <v>21.75</v>
      </c>
      <c r="O1025" s="62">
        <f t="shared" si="48"/>
        <v>25</v>
      </c>
      <c r="P1025" s="62">
        <f>STOCK[[#This Row],[Precio Final]]-STOCK[[#This Row],[Costo total]]</f>
        <v>10.5</v>
      </c>
      <c r="Q1025" s="62">
        <f>STOCK[[#This Row],[Ganancia Unitaria]]*STOCK[[#This Row],[Salidas]]</f>
        <v>10.5</v>
      </c>
      <c r="R1025" s="74"/>
      <c r="S1025" s="74"/>
      <c r="T1025" s="62"/>
      <c r="U1025" s="62"/>
      <c r="V1025" s="76"/>
    </row>
    <row r="1026" customHeight="1" spans="1:22">
      <c r="A1026" s="74" t="s">
        <v>18378</v>
      </c>
      <c r="B1026" s="74" t="s">
        <v>16498</v>
      </c>
      <c r="C1026" s="74" t="s">
        <v>18379</v>
      </c>
      <c r="D1026" s="74" t="s">
        <v>16475</v>
      </c>
      <c r="E1026" s="74"/>
      <c r="F1026" s="59">
        <v>25</v>
      </c>
      <c r="G1026" s="75">
        <v>3</v>
      </c>
      <c r="H1026" s="75">
        <f>SUMIFS(VENTAS[Cantidad],VENTAS[Código del producto Vendido],STOCK[[#This Row],[Code]])</f>
        <v>3</v>
      </c>
      <c r="I1026" s="75">
        <f>STOCK[[#This Row],[Entradas]]-STOCK[[#This Row],[Salidas]]</f>
        <v>0</v>
      </c>
      <c r="J1026" s="59">
        <f>STOCK[[#This Row],[Precio Final]]*10%</f>
        <v>2.5</v>
      </c>
      <c r="K1026" s="62">
        <v>12</v>
      </c>
      <c r="L1026" s="62">
        <v>0</v>
      </c>
      <c r="M1026" s="62">
        <f>STOCK[[#This Row],[Costo Unitario (USD)]]+STOCK[[#This Row],[Costo Envío (USD)]]+STOCK[[#This Row],[Comisión 10%]]</f>
        <v>14.5</v>
      </c>
      <c r="N1026" s="62">
        <f t="shared" si="47"/>
        <v>21.75</v>
      </c>
      <c r="O1026" s="62">
        <f t="shared" si="48"/>
        <v>25</v>
      </c>
      <c r="P1026" s="62">
        <f>STOCK[[#This Row],[Precio Final]]-STOCK[[#This Row],[Costo total]]</f>
        <v>10.5</v>
      </c>
      <c r="Q1026" s="62">
        <f>STOCK[[#This Row],[Ganancia Unitaria]]*STOCK[[#This Row],[Salidas]]</f>
        <v>31.5</v>
      </c>
      <c r="R1026" s="74"/>
      <c r="S1026" s="74"/>
      <c r="T1026" s="62"/>
      <c r="U1026" s="62"/>
      <c r="V1026" s="76"/>
    </row>
    <row r="1027" customHeight="1" spans="1:22">
      <c r="A1027" s="74" t="s">
        <v>18380</v>
      </c>
      <c r="B1027" s="74" t="s">
        <v>16498</v>
      </c>
      <c r="C1027" s="74" t="s">
        <v>18381</v>
      </c>
      <c r="D1027" s="74" t="s">
        <v>16396</v>
      </c>
      <c r="E1027" s="74"/>
      <c r="F1027" s="59">
        <v>25</v>
      </c>
      <c r="G1027" s="75">
        <v>2</v>
      </c>
      <c r="H1027" s="75">
        <f>SUMIFS(VENTAS[Cantidad],VENTAS[Código del producto Vendido],STOCK[[#This Row],[Code]])</f>
        <v>1</v>
      </c>
      <c r="I1027" s="75">
        <f>STOCK[[#This Row],[Entradas]]-STOCK[[#This Row],[Salidas]]</f>
        <v>1</v>
      </c>
      <c r="J1027" s="59">
        <f>STOCK[[#This Row],[Precio Final]]*10%</f>
        <v>2.5</v>
      </c>
      <c r="K1027" s="62">
        <v>12</v>
      </c>
      <c r="L1027" s="62">
        <v>0</v>
      </c>
      <c r="M1027" s="62">
        <f>STOCK[[#This Row],[Costo Unitario (USD)]]+STOCK[[#This Row],[Costo Envío (USD)]]+STOCK[[#This Row],[Comisión 10%]]</f>
        <v>14.5</v>
      </c>
      <c r="N1027" s="62">
        <f t="shared" si="47"/>
        <v>21.75</v>
      </c>
      <c r="O1027" s="62">
        <f t="shared" si="48"/>
        <v>25</v>
      </c>
      <c r="P1027" s="62">
        <f>STOCK[[#This Row],[Precio Final]]-STOCK[[#This Row],[Costo total]]</f>
        <v>10.5</v>
      </c>
      <c r="Q1027" s="62">
        <f>STOCK[[#This Row],[Ganancia Unitaria]]*STOCK[[#This Row],[Salidas]]</f>
        <v>10.5</v>
      </c>
      <c r="R1027" s="74"/>
      <c r="S1027" s="74"/>
      <c r="T1027" s="62"/>
      <c r="U1027" s="62"/>
      <c r="V1027" s="76"/>
    </row>
    <row r="1028" customHeight="1" spans="1:22">
      <c r="A1028" s="74" t="s">
        <v>18382</v>
      </c>
      <c r="B1028" s="74" t="s">
        <v>16498</v>
      </c>
      <c r="C1028" s="74" t="s">
        <v>18383</v>
      </c>
      <c r="D1028" s="74" t="s">
        <v>16583</v>
      </c>
      <c r="E1028" s="74"/>
      <c r="F1028" s="59">
        <v>25</v>
      </c>
      <c r="G1028" s="75">
        <v>2</v>
      </c>
      <c r="H1028" s="75">
        <f>SUMIFS(VENTAS[Cantidad],VENTAS[Código del producto Vendido],STOCK[[#This Row],[Code]])</f>
        <v>1</v>
      </c>
      <c r="I1028" s="75">
        <f>STOCK[[#This Row],[Entradas]]-STOCK[[#This Row],[Salidas]]</f>
        <v>1</v>
      </c>
      <c r="J1028" s="59">
        <f>STOCK[[#This Row],[Precio Final]]*10%</f>
        <v>2.5</v>
      </c>
      <c r="K1028" s="62">
        <v>12</v>
      </c>
      <c r="L1028" s="62">
        <v>0</v>
      </c>
      <c r="M1028" s="62">
        <f>STOCK[[#This Row],[Costo Unitario (USD)]]+STOCK[[#This Row],[Costo Envío (USD)]]+STOCK[[#This Row],[Comisión 10%]]</f>
        <v>14.5</v>
      </c>
      <c r="N1028" s="62">
        <f t="shared" si="47"/>
        <v>21.75</v>
      </c>
      <c r="O1028" s="62">
        <f t="shared" si="48"/>
        <v>25</v>
      </c>
      <c r="P1028" s="62">
        <f>STOCK[[#This Row],[Precio Final]]-STOCK[[#This Row],[Costo total]]</f>
        <v>10.5</v>
      </c>
      <c r="Q1028" s="62">
        <f>STOCK[[#This Row],[Ganancia Unitaria]]*STOCK[[#This Row],[Salidas]]</f>
        <v>10.5</v>
      </c>
      <c r="R1028" s="74"/>
      <c r="S1028" s="74"/>
      <c r="T1028" s="62"/>
      <c r="U1028" s="62"/>
      <c r="V1028" s="76"/>
    </row>
    <row r="1029" customHeight="1" spans="1:22">
      <c r="A1029" s="74" t="s">
        <v>18384</v>
      </c>
      <c r="B1029" s="74" t="s">
        <v>16498</v>
      </c>
      <c r="C1029" s="74" t="s">
        <v>18383</v>
      </c>
      <c r="D1029" s="74" t="s">
        <v>16404</v>
      </c>
      <c r="E1029" s="74"/>
      <c r="F1029" s="59">
        <v>25</v>
      </c>
      <c r="G1029" s="75">
        <v>1</v>
      </c>
      <c r="H1029" s="75">
        <f>SUMIFS(VENTAS[Cantidad],VENTAS[Código del producto Vendido],STOCK[[#This Row],[Code]])</f>
        <v>1</v>
      </c>
      <c r="I1029" s="75">
        <f>STOCK[[#This Row],[Entradas]]-STOCK[[#This Row],[Salidas]]</f>
        <v>0</v>
      </c>
      <c r="J1029" s="59">
        <f>STOCK[[#This Row],[Precio Final]]*10%</f>
        <v>2.5</v>
      </c>
      <c r="K1029" s="62">
        <v>12</v>
      </c>
      <c r="L1029" s="62">
        <v>0</v>
      </c>
      <c r="M1029" s="62">
        <f>STOCK[[#This Row],[Costo Unitario (USD)]]+STOCK[[#This Row],[Costo Envío (USD)]]+STOCK[[#This Row],[Comisión 10%]]</f>
        <v>14.5</v>
      </c>
      <c r="N1029" s="62">
        <f t="shared" si="47"/>
        <v>21.75</v>
      </c>
      <c r="O1029" s="62">
        <f t="shared" si="48"/>
        <v>25</v>
      </c>
      <c r="P1029" s="62">
        <f>STOCK[[#This Row],[Precio Final]]-STOCK[[#This Row],[Costo total]]</f>
        <v>10.5</v>
      </c>
      <c r="Q1029" s="62">
        <f>STOCK[[#This Row],[Ganancia Unitaria]]*STOCK[[#This Row],[Salidas]]</f>
        <v>10.5</v>
      </c>
      <c r="R1029" s="74"/>
      <c r="S1029" s="74"/>
      <c r="T1029" s="62"/>
      <c r="U1029" s="62"/>
      <c r="V1029" s="76"/>
    </row>
    <row r="1030" customHeight="1" spans="1:22">
      <c r="A1030" s="74" t="s">
        <v>18385</v>
      </c>
      <c r="B1030" s="74" t="s">
        <v>16498</v>
      </c>
      <c r="C1030" s="74" t="s">
        <v>18386</v>
      </c>
      <c r="D1030" s="74" t="s">
        <v>16404</v>
      </c>
      <c r="E1030" s="74"/>
      <c r="F1030" s="59">
        <v>25</v>
      </c>
      <c r="G1030" s="75">
        <v>2</v>
      </c>
      <c r="H1030" s="75">
        <f>SUMIFS(VENTAS[Cantidad],VENTAS[Código del producto Vendido],STOCK[[#This Row],[Code]])</f>
        <v>2</v>
      </c>
      <c r="I1030" s="75">
        <f>STOCK[[#This Row],[Entradas]]-STOCK[[#This Row],[Salidas]]</f>
        <v>0</v>
      </c>
      <c r="J1030" s="59">
        <f>STOCK[[#This Row],[Precio Final]]*10%</f>
        <v>2.5</v>
      </c>
      <c r="K1030" s="62">
        <v>12</v>
      </c>
      <c r="L1030" s="62">
        <v>0</v>
      </c>
      <c r="M1030" s="62">
        <f>STOCK[[#This Row],[Costo Unitario (USD)]]+STOCK[[#This Row],[Costo Envío (USD)]]+STOCK[[#This Row],[Comisión 10%]]</f>
        <v>14.5</v>
      </c>
      <c r="N1030" s="62">
        <f t="shared" si="47"/>
        <v>21.75</v>
      </c>
      <c r="O1030" s="62">
        <f t="shared" si="48"/>
        <v>25</v>
      </c>
      <c r="P1030" s="62">
        <f>STOCK[[#This Row],[Precio Final]]-STOCK[[#This Row],[Costo total]]</f>
        <v>10.5</v>
      </c>
      <c r="Q1030" s="62">
        <f>STOCK[[#This Row],[Ganancia Unitaria]]*STOCK[[#This Row],[Salidas]]</f>
        <v>21</v>
      </c>
      <c r="R1030" s="74"/>
      <c r="S1030" s="74"/>
      <c r="T1030" s="62"/>
      <c r="U1030" s="62"/>
      <c r="V1030" s="76"/>
    </row>
    <row r="1031" customHeight="1" spans="1:22">
      <c r="A1031" s="74" t="s">
        <v>18387</v>
      </c>
      <c r="B1031" s="74" t="s">
        <v>16498</v>
      </c>
      <c r="C1031" s="74" t="s">
        <v>18388</v>
      </c>
      <c r="D1031" s="74" t="s">
        <v>16404</v>
      </c>
      <c r="E1031" s="74"/>
      <c r="F1031" s="59">
        <v>25</v>
      </c>
      <c r="G1031" s="75">
        <v>2</v>
      </c>
      <c r="H1031" s="75">
        <f>SUMIFS(VENTAS[Cantidad],VENTAS[Código del producto Vendido],STOCK[[#This Row],[Code]])</f>
        <v>2</v>
      </c>
      <c r="I1031" s="75">
        <f>STOCK[[#This Row],[Entradas]]-STOCK[[#This Row],[Salidas]]</f>
        <v>0</v>
      </c>
      <c r="J1031" s="59">
        <f>STOCK[[#This Row],[Precio Final]]*10%</f>
        <v>2.5</v>
      </c>
      <c r="K1031" s="62">
        <v>12</v>
      </c>
      <c r="L1031" s="62">
        <v>0</v>
      </c>
      <c r="M1031" s="62">
        <f>STOCK[[#This Row],[Costo Unitario (USD)]]+STOCK[[#This Row],[Costo Envío (USD)]]+STOCK[[#This Row],[Comisión 10%]]</f>
        <v>14.5</v>
      </c>
      <c r="N1031" s="62">
        <f t="shared" si="47"/>
        <v>21.75</v>
      </c>
      <c r="O1031" s="62">
        <f t="shared" si="48"/>
        <v>25</v>
      </c>
      <c r="P1031" s="62">
        <f>STOCK[[#This Row],[Precio Final]]-STOCK[[#This Row],[Costo total]]</f>
        <v>10.5</v>
      </c>
      <c r="Q1031" s="62">
        <f>STOCK[[#This Row],[Ganancia Unitaria]]*STOCK[[#This Row],[Salidas]]</f>
        <v>21</v>
      </c>
      <c r="R1031" s="74"/>
      <c r="S1031" s="74"/>
      <c r="T1031" s="62"/>
      <c r="U1031" s="62"/>
      <c r="V1031" s="76"/>
    </row>
    <row r="1032" customHeight="1" spans="1:22">
      <c r="A1032" s="74" t="s">
        <v>18389</v>
      </c>
      <c r="B1032" s="74" t="s">
        <v>16461</v>
      </c>
      <c r="C1032" s="74" t="s">
        <v>18390</v>
      </c>
      <c r="D1032" s="74" t="s">
        <v>16475</v>
      </c>
      <c r="E1032" s="74"/>
      <c r="F1032" s="59">
        <v>20</v>
      </c>
      <c r="G1032" s="75">
        <v>2</v>
      </c>
      <c r="H1032" s="75">
        <f>SUMIFS(VENTAS[Cantidad],VENTAS[Código del producto Vendido],STOCK[[#This Row],[Code]])</f>
        <v>0</v>
      </c>
      <c r="I1032" s="75">
        <f>STOCK[[#This Row],[Entradas]]-STOCK[[#This Row],[Salidas]]</f>
        <v>2</v>
      </c>
      <c r="J1032" s="59">
        <f>STOCK[[#This Row],[Precio Final]]*10%</f>
        <v>2</v>
      </c>
      <c r="K1032" s="62">
        <v>12</v>
      </c>
      <c r="L1032" s="62">
        <v>0</v>
      </c>
      <c r="M1032" s="62">
        <f>STOCK[[#This Row],[Costo Unitario (USD)]]+STOCK[[#This Row],[Costo Envío (USD)]]+STOCK[[#This Row],[Comisión 10%]]</f>
        <v>14</v>
      </c>
      <c r="N1032" s="62">
        <f t="shared" si="47"/>
        <v>21</v>
      </c>
      <c r="O1032" s="62">
        <f t="shared" si="48"/>
        <v>20</v>
      </c>
      <c r="P1032" s="62">
        <f>STOCK[[#This Row],[Precio Final]]-STOCK[[#This Row],[Costo total]]</f>
        <v>6</v>
      </c>
      <c r="Q1032" s="62">
        <f>STOCK[[#This Row],[Ganancia Unitaria]]*STOCK[[#This Row],[Salidas]]</f>
        <v>0</v>
      </c>
      <c r="R1032" s="74"/>
      <c r="S1032" s="74"/>
      <c r="T1032" s="62"/>
      <c r="U1032" s="62"/>
      <c r="V1032" s="76"/>
    </row>
    <row r="1033" customHeight="1" spans="1:22">
      <c r="A1033" s="74" t="s">
        <v>18391</v>
      </c>
      <c r="B1033" s="74" t="s">
        <v>16522</v>
      </c>
      <c r="C1033" s="74" t="s">
        <v>18392</v>
      </c>
      <c r="D1033" s="74" t="s">
        <v>17234</v>
      </c>
      <c r="E1033" s="74"/>
      <c r="F1033" s="59">
        <v>18</v>
      </c>
      <c r="G1033" s="75">
        <v>1</v>
      </c>
      <c r="H1033" s="75">
        <f>SUMIFS(VENTAS[Cantidad],VENTAS[Código del producto Vendido],STOCK[[#This Row],[Code]])</f>
        <v>0</v>
      </c>
      <c r="I1033" s="75">
        <f>STOCK[[#This Row],[Entradas]]-STOCK[[#This Row],[Salidas]]</f>
        <v>1</v>
      </c>
      <c r="J1033" s="59">
        <f>STOCK[[#This Row],[Precio Final]]*10%</f>
        <v>1.8</v>
      </c>
      <c r="K1033" s="62">
        <v>12</v>
      </c>
      <c r="L1033" s="62">
        <v>0</v>
      </c>
      <c r="M1033" s="62">
        <f>STOCK[[#This Row],[Costo Unitario (USD)]]+STOCK[[#This Row],[Costo Envío (USD)]]+STOCK[[#This Row],[Comisión 10%]]</f>
        <v>13.8</v>
      </c>
      <c r="N1033" s="62">
        <f t="shared" si="47"/>
        <v>20.7</v>
      </c>
      <c r="O1033" s="62">
        <f t="shared" si="48"/>
        <v>18</v>
      </c>
      <c r="P1033" s="62">
        <f>STOCK[[#This Row],[Precio Final]]-STOCK[[#This Row],[Costo total]]</f>
        <v>4.2</v>
      </c>
      <c r="Q1033" s="62">
        <f>STOCK[[#This Row],[Ganancia Unitaria]]*STOCK[[#This Row],[Salidas]]</f>
        <v>0</v>
      </c>
      <c r="R1033" s="74"/>
      <c r="S1033" s="74"/>
      <c r="T1033" s="62"/>
      <c r="U1033" s="62"/>
      <c r="V1033" s="76"/>
    </row>
    <row r="1034" customHeight="1" spans="1:22">
      <c r="A1034" s="74" t="s">
        <v>18393</v>
      </c>
      <c r="B1034" s="74" t="s">
        <v>16461</v>
      </c>
      <c r="C1034" s="74" t="s">
        <v>18394</v>
      </c>
      <c r="D1034" s="74" t="s">
        <v>16475</v>
      </c>
      <c r="E1034" s="74"/>
      <c r="F1034" s="59">
        <v>15</v>
      </c>
      <c r="G1034" s="75">
        <v>1</v>
      </c>
      <c r="H1034" s="75">
        <f>SUMIFS(VENTAS[Cantidad],VENTAS[Código del producto Vendido],STOCK[[#This Row],[Code]])</f>
        <v>0</v>
      </c>
      <c r="I1034" s="75">
        <f>STOCK[[#This Row],[Entradas]]-STOCK[[#This Row],[Salidas]]</f>
        <v>1</v>
      </c>
      <c r="J1034" s="59">
        <f>STOCK[[#This Row],[Precio Final]]*10%</f>
        <v>1.5</v>
      </c>
      <c r="K1034" s="62">
        <v>12</v>
      </c>
      <c r="L1034" s="62">
        <v>0</v>
      </c>
      <c r="M1034" s="62">
        <f>STOCK[[#This Row],[Costo Unitario (USD)]]+STOCK[[#This Row],[Costo Envío (USD)]]+STOCK[[#This Row],[Comisión 10%]]</f>
        <v>13.5</v>
      </c>
      <c r="N1034" s="62">
        <f t="shared" si="47"/>
        <v>20.25</v>
      </c>
      <c r="O1034" s="62">
        <f t="shared" si="48"/>
        <v>15</v>
      </c>
      <c r="P1034" s="62">
        <f>STOCK[[#This Row],[Precio Final]]-STOCK[[#This Row],[Costo total]]</f>
        <v>1.5</v>
      </c>
      <c r="Q1034" s="62">
        <f>STOCK[[#This Row],[Ganancia Unitaria]]*STOCK[[#This Row],[Salidas]]</f>
        <v>0</v>
      </c>
      <c r="R1034" s="74"/>
      <c r="S1034" s="74"/>
      <c r="T1034" s="62"/>
      <c r="U1034" s="62"/>
      <c r="V1034" s="76"/>
    </row>
    <row r="1035" customHeight="1" spans="1:22">
      <c r="A1035" s="74" t="s">
        <v>18395</v>
      </c>
      <c r="B1035" s="74" t="s">
        <v>16522</v>
      </c>
      <c r="C1035" s="74" t="s">
        <v>18396</v>
      </c>
      <c r="D1035" s="74" t="s">
        <v>17234</v>
      </c>
      <c r="E1035" s="74"/>
      <c r="F1035" s="59">
        <v>30</v>
      </c>
      <c r="G1035" s="75">
        <v>1</v>
      </c>
      <c r="H1035" s="75">
        <f>SUMIFS(VENTAS[Cantidad],VENTAS[Código del producto Vendido],STOCK[[#This Row],[Code]])</f>
        <v>1</v>
      </c>
      <c r="I1035" s="75">
        <f>STOCK[[#This Row],[Entradas]]-STOCK[[#This Row],[Salidas]]</f>
        <v>0</v>
      </c>
      <c r="J1035" s="59">
        <f>STOCK[[#This Row],[Precio Final]]*10%</f>
        <v>3</v>
      </c>
      <c r="K1035" s="62">
        <v>12</v>
      </c>
      <c r="L1035" s="62">
        <v>0</v>
      </c>
      <c r="M1035" s="62">
        <f>STOCK[[#This Row],[Costo Unitario (USD)]]+STOCK[[#This Row],[Costo Envío (USD)]]+STOCK[[#This Row],[Comisión 10%]]</f>
        <v>15</v>
      </c>
      <c r="N1035" s="62">
        <f t="shared" si="47"/>
        <v>22.5</v>
      </c>
      <c r="O1035" s="62">
        <f t="shared" si="48"/>
        <v>30</v>
      </c>
      <c r="P1035" s="62">
        <f>STOCK[[#This Row],[Precio Final]]-STOCK[[#This Row],[Costo total]]</f>
        <v>15</v>
      </c>
      <c r="Q1035" s="62">
        <f>STOCK[[#This Row],[Ganancia Unitaria]]*STOCK[[#This Row],[Salidas]]</f>
        <v>15</v>
      </c>
      <c r="R1035" s="74"/>
      <c r="S1035" s="74"/>
      <c r="T1035" s="62"/>
      <c r="U1035" s="62"/>
      <c r="V1035" s="76"/>
    </row>
    <row r="1036" customHeight="1" spans="1:22">
      <c r="A1036" s="74" t="s">
        <v>18397</v>
      </c>
      <c r="B1036" s="74" t="s">
        <v>16461</v>
      </c>
      <c r="C1036" s="74" t="s">
        <v>18398</v>
      </c>
      <c r="D1036" s="74" t="s">
        <v>16396</v>
      </c>
      <c r="E1036" s="74"/>
      <c r="F1036" s="59">
        <v>20</v>
      </c>
      <c r="G1036" s="75">
        <v>1</v>
      </c>
      <c r="H1036" s="75">
        <f>SUMIFS(VENTAS[Cantidad],VENTAS[Código del producto Vendido],STOCK[[#This Row],[Code]])</f>
        <v>0</v>
      </c>
      <c r="I1036" s="75">
        <f>STOCK[[#This Row],[Entradas]]-STOCK[[#This Row],[Salidas]]</f>
        <v>1</v>
      </c>
      <c r="J1036" s="59">
        <f>STOCK[[#This Row],[Precio Final]]*10%</f>
        <v>2</v>
      </c>
      <c r="K1036" s="62">
        <v>12</v>
      </c>
      <c r="L1036" s="62">
        <v>0</v>
      </c>
      <c r="M1036" s="62">
        <f>STOCK[[#This Row],[Costo Unitario (USD)]]+STOCK[[#This Row],[Costo Envío (USD)]]+STOCK[[#This Row],[Comisión 10%]]</f>
        <v>14</v>
      </c>
      <c r="N1036" s="62">
        <f t="shared" si="47"/>
        <v>21</v>
      </c>
      <c r="O1036" s="62">
        <f t="shared" si="48"/>
        <v>20</v>
      </c>
      <c r="P1036" s="62">
        <f>STOCK[[#This Row],[Precio Final]]-STOCK[[#This Row],[Costo total]]</f>
        <v>6</v>
      </c>
      <c r="Q1036" s="62">
        <f>STOCK[[#This Row],[Ganancia Unitaria]]*STOCK[[#This Row],[Salidas]]</f>
        <v>0</v>
      </c>
      <c r="R1036" s="74"/>
      <c r="S1036" s="74"/>
      <c r="T1036" s="62"/>
      <c r="U1036" s="62"/>
      <c r="V1036" s="76"/>
    </row>
    <row r="1037" customHeight="1" spans="1:22">
      <c r="A1037" s="74" t="s">
        <v>18399</v>
      </c>
      <c r="B1037" s="74" t="s">
        <v>16461</v>
      </c>
      <c r="C1037" s="74" t="s">
        <v>18400</v>
      </c>
      <c r="D1037" s="74" t="s">
        <v>16404</v>
      </c>
      <c r="E1037" s="74"/>
      <c r="F1037" s="59">
        <v>20</v>
      </c>
      <c r="G1037" s="75">
        <v>1</v>
      </c>
      <c r="H1037" s="75">
        <f>SUMIFS(VENTAS[Cantidad],VENTAS[Código del producto Vendido],STOCK[[#This Row],[Code]])</f>
        <v>0</v>
      </c>
      <c r="I1037" s="75">
        <f>STOCK[[#This Row],[Entradas]]-STOCK[[#This Row],[Salidas]]</f>
        <v>1</v>
      </c>
      <c r="J1037" s="59">
        <f>STOCK[[#This Row],[Precio Final]]*10%</f>
        <v>2</v>
      </c>
      <c r="K1037" s="62">
        <v>12</v>
      </c>
      <c r="L1037" s="62">
        <v>0</v>
      </c>
      <c r="M1037" s="62">
        <f>STOCK[[#This Row],[Costo Unitario (USD)]]+STOCK[[#This Row],[Costo Envío (USD)]]+STOCK[[#This Row],[Comisión 10%]]</f>
        <v>14</v>
      </c>
      <c r="N1037" s="62">
        <f t="shared" si="47"/>
        <v>21</v>
      </c>
      <c r="O1037" s="62">
        <f t="shared" si="48"/>
        <v>20</v>
      </c>
      <c r="P1037" s="62">
        <f>STOCK[[#This Row],[Precio Final]]-STOCK[[#This Row],[Costo total]]</f>
        <v>6</v>
      </c>
      <c r="Q1037" s="62">
        <f>STOCK[[#This Row],[Ganancia Unitaria]]*STOCK[[#This Row],[Salidas]]</f>
        <v>0</v>
      </c>
      <c r="R1037" s="74"/>
      <c r="S1037" s="74"/>
      <c r="T1037" s="62"/>
      <c r="U1037" s="62"/>
      <c r="V1037" s="76"/>
    </row>
    <row r="1038" customHeight="1" spans="1:22">
      <c r="A1038" s="74" t="s">
        <v>18401</v>
      </c>
      <c r="B1038" s="74" t="s">
        <v>16461</v>
      </c>
      <c r="C1038" s="74" t="s">
        <v>18402</v>
      </c>
      <c r="D1038" s="74" t="s">
        <v>16396</v>
      </c>
      <c r="E1038" s="74"/>
      <c r="F1038" s="59">
        <v>20</v>
      </c>
      <c r="G1038" s="75">
        <v>1</v>
      </c>
      <c r="H1038" s="75">
        <f>SUMIFS(VENTAS[Cantidad],VENTAS[Código del producto Vendido],STOCK[[#This Row],[Code]])</f>
        <v>0</v>
      </c>
      <c r="I1038" s="75">
        <f>STOCK[[#This Row],[Entradas]]-STOCK[[#This Row],[Salidas]]</f>
        <v>1</v>
      </c>
      <c r="J1038" s="59">
        <f>STOCK[[#This Row],[Precio Final]]*10%</f>
        <v>2</v>
      </c>
      <c r="K1038" s="62">
        <v>12</v>
      </c>
      <c r="L1038" s="62">
        <v>0</v>
      </c>
      <c r="M1038" s="62">
        <f>STOCK[[#This Row],[Costo Unitario (USD)]]+STOCK[[#This Row],[Costo Envío (USD)]]+STOCK[[#This Row],[Comisión 10%]]</f>
        <v>14</v>
      </c>
      <c r="N1038" s="62">
        <f t="shared" si="47"/>
        <v>21</v>
      </c>
      <c r="O1038" s="62">
        <f t="shared" si="48"/>
        <v>20</v>
      </c>
      <c r="P1038" s="62">
        <f>STOCK[[#This Row],[Precio Final]]-STOCK[[#This Row],[Costo total]]</f>
        <v>6</v>
      </c>
      <c r="Q1038" s="62">
        <f>STOCK[[#This Row],[Ganancia Unitaria]]*STOCK[[#This Row],[Salidas]]</f>
        <v>0</v>
      </c>
      <c r="R1038" s="74"/>
      <c r="S1038" s="74"/>
      <c r="T1038" s="62"/>
      <c r="U1038" s="62"/>
      <c r="V1038" s="76"/>
    </row>
    <row r="1039" customHeight="1" spans="1:22">
      <c r="A1039" s="74" t="s">
        <v>18403</v>
      </c>
      <c r="B1039" s="74" t="s">
        <v>16461</v>
      </c>
      <c r="C1039" s="74" t="s">
        <v>18404</v>
      </c>
      <c r="D1039" s="74" t="s">
        <v>16408</v>
      </c>
      <c r="E1039" s="74"/>
      <c r="F1039" s="59">
        <v>20</v>
      </c>
      <c r="G1039" s="75">
        <v>1</v>
      </c>
      <c r="H1039" s="75">
        <f>SUMIFS(VENTAS[Cantidad],VENTAS[Código del producto Vendido],STOCK[[#This Row],[Code]])</f>
        <v>0</v>
      </c>
      <c r="I1039" s="75">
        <f>STOCK[[#This Row],[Entradas]]-STOCK[[#This Row],[Salidas]]</f>
        <v>1</v>
      </c>
      <c r="J1039" s="59">
        <f>STOCK[[#This Row],[Precio Final]]*10%</f>
        <v>2</v>
      </c>
      <c r="K1039" s="62">
        <v>12</v>
      </c>
      <c r="L1039" s="62">
        <v>0</v>
      </c>
      <c r="M1039" s="62">
        <f>STOCK[[#This Row],[Costo Unitario (USD)]]+STOCK[[#This Row],[Costo Envío (USD)]]+STOCK[[#This Row],[Comisión 10%]]</f>
        <v>14</v>
      </c>
      <c r="N1039" s="62">
        <f t="shared" si="47"/>
        <v>21</v>
      </c>
      <c r="O1039" s="62">
        <f t="shared" si="48"/>
        <v>20</v>
      </c>
      <c r="P1039" s="62">
        <f>STOCK[[#This Row],[Precio Final]]-STOCK[[#This Row],[Costo total]]</f>
        <v>6</v>
      </c>
      <c r="Q1039" s="62">
        <f>STOCK[[#This Row],[Ganancia Unitaria]]*STOCK[[#This Row],[Salidas]]</f>
        <v>0</v>
      </c>
      <c r="R1039" s="74"/>
      <c r="S1039" s="74"/>
      <c r="T1039" s="62"/>
      <c r="U1039" s="62"/>
      <c r="V1039" s="76"/>
    </row>
    <row r="1040" customHeight="1" spans="1:22">
      <c r="A1040" s="74" t="s">
        <v>18405</v>
      </c>
      <c r="B1040" s="74" t="s">
        <v>16461</v>
      </c>
      <c r="C1040" s="74" t="s">
        <v>18406</v>
      </c>
      <c r="D1040" s="74" t="s">
        <v>16396</v>
      </c>
      <c r="E1040" s="74"/>
      <c r="F1040" s="59">
        <v>18</v>
      </c>
      <c r="G1040" s="75">
        <v>1</v>
      </c>
      <c r="H1040" s="75">
        <f>SUMIFS(VENTAS[Cantidad],VENTAS[Código del producto Vendido],STOCK[[#This Row],[Code]])</f>
        <v>0</v>
      </c>
      <c r="I1040" s="75">
        <f>STOCK[[#This Row],[Entradas]]-STOCK[[#This Row],[Salidas]]</f>
        <v>1</v>
      </c>
      <c r="J1040" s="59">
        <f>STOCK[[#This Row],[Precio Final]]*10%</f>
        <v>1.8</v>
      </c>
      <c r="K1040" s="62">
        <v>12</v>
      </c>
      <c r="L1040" s="62">
        <v>0</v>
      </c>
      <c r="M1040" s="62">
        <f>STOCK[[#This Row],[Costo Unitario (USD)]]+STOCK[[#This Row],[Costo Envío (USD)]]+STOCK[[#This Row],[Comisión 10%]]</f>
        <v>13.8</v>
      </c>
      <c r="N1040" s="62">
        <f t="shared" si="47"/>
        <v>20.7</v>
      </c>
      <c r="O1040" s="62">
        <f t="shared" si="48"/>
        <v>18</v>
      </c>
      <c r="P1040" s="62">
        <f>STOCK[[#This Row],[Precio Final]]-STOCK[[#This Row],[Costo total]]</f>
        <v>4.2</v>
      </c>
      <c r="Q1040" s="62">
        <f>STOCK[[#This Row],[Ganancia Unitaria]]*STOCK[[#This Row],[Salidas]]</f>
        <v>0</v>
      </c>
      <c r="R1040" s="74"/>
      <c r="S1040" s="74"/>
      <c r="T1040" s="62"/>
      <c r="U1040" s="62"/>
      <c r="V1040" s="76"/>
    </row>
    <row r="1041" customHeight="1" spans="1:22">
      <c r="A1041" s="74" t="s">
        <v>18407</v>
      </c>
      <c r="B1041" s="74" t="s">
        <v>16461</v>
      </c>
      <c r="C1041" s="74" t="s">
        <v>18408</v>
      </c>
      <c r="D1041" s="74" t="s">
        <v>16404</v>
      </c>
      <c r="E1041" s="74"/>
      <c r="F1041" s="59">
        <v>15</v>
      </c>
      <c r="G1041" s="75">
        <v>1</v>
      </c>
      <c r="H1041" s="75">
        <f>SUMIFS(VENTAS[Cantidad],VENTAS[Código del producto Vendido],STOCK[[#This Row],[Code]])</f>
        <v>1</v>
      </c>
      <c r="I1041" s="75">
        <f>STOCK[[#This Row],[Entradas]]-STOCK[[#This Row],[Salidas]]</f>
        <v>0</v>
      </c>
      <c r="J1041" s="59">
        <f>STOCK[[#This Row],[Precio Final]]*10%</f>
        <v>1.5</v>
      </c>
      <c r="K1041" s="62">
        <v>12</v>
      </c>
      <c r="L1041" s="62">
        <v>0</v>
      </c>
      <c r="M1041" s="62">
        <f>STOCK[[#This Row],[Costo Unitario (USD)]]+STOCK[[#This Row],[Costo Envío (USD)]]+STOCK[[#This Row],[Comisión 10%]]</f>
        <v>13.5</v>
      </c>
      <c r="N1041" s="62">
        <f t="shared" ref="N1041:N1095" si="49">M1041*1.5</f>
        <v>20.25</v>
      </c>
      <c r="O1041" s="62">
        <f t="shared" si="48"/>
        <v>15</v>
      </c>
      <c r="P1041" s="62">
        <f>STOCK[[#This Row],[Precio Final]]-STOCK[[#This Row],[Costo total]]</f>
        <v>1.5</v>
      </c>
      <c r="Q1041" s="62">
        <f>STOCK[[#This Row],[Ganancia Unitaria]]*STOCK[[#This Row],[Salidas]]</f>
        <v>1.5</v>
      </c>
      <c r="R1041" s="74"/>
      <c r="S1041" s="74"/>
      <c r="T1041" s="62"/>
      <c r="U1041" s="62"/>
      <c r="V1041" s="76"/>
    </row>
    <row r="1042" customHeight="1" spans="1:22">
      <c r="A1042" s="74" t="s">
        <v>18409</v>
      </c>
      <c r="B1042" s="74" t="s">
        <v>16541</v>
      </c>
      <c r="C1042" s="74" t="s">
        <v>18410</v>
      </c>
      <c r="D1042" s="74" t="s">
        <v>16408</v>
      </c>
      <c r="E1042" s="74"/>
      <c r="F1042" s="59">
        <v>20</v>
      </c>
      <c r="G1042" s="75">
        <v>1</v>
      </c>
      <c r="H1042" s="75">
        <f>SUMIFS(VENTAS[Cantidad],VENTAS[Código del producto Vendido],STOCK[[#This Row],[Code]])</f>
        <v>1</v>
      </c>
      <c r="I1042" s="75">
        <f>STOCK[[#This Row],[Entradas]]-STOCK[[#This Row],[Salidas]]</f>
        <v>0</v>
      </c>
      <c r="J1042" s="59">
        <f>STOCK[[#This Row],[Precio Final]]*10%</f>
        <v>2</v>
      </c>
      <c r="K1042" s="62">
        <v>12</v>
      </c>
      <c r="L1042" s="62">
        <v>0</v>
      </c>
      <c r="M1042" s="62">
        <f>STOCK[[#This Row],[Costo Unitario (USD)]]+STOCK[[#This Row],[Costo Envío (USD)]]+STOCK[[#This Row],[Comisión 10%]]</f>
        <v>14</v>
      </c>
      <c r="N1042" s="62">
        <f t="shared" si="49"/>
        <v>21</v>
      </c>
      <c r="O1042" s="62">
        <f t="shared" si="48"/>
        <v>20</v>
      </c>
      <c r="P1042" s="62">
        <f>STOCK[[#This Row],[Precio Final]]-STOCK[[#This Row],[Costo total]]</f>
        <v>6</v>
      </c>
      <c r="Q1042" s="62">
        <f>STOCK[[#This Row],[Ganancia Unitaria]]*STOCK[[#This Row],[Salidas]]</f>
        <v>6</v>
      </c>
      <c r="R1042" s="74"/>
      <c r="S1042" s="74"/>
      <c r="T1042" s="62"/>
      <c r="U1042" s="62"/>
      <c r="V1042" s="76"/>
    </row>
    <row r="1043" customHeight="1" spans="1:22">
      <c r="A1043" s="74" t="s">
        <v>18411</v>
      </c>
      <c r="B1043" s="74" t="s">
        <v>16461</v>
      </c>
      <c r="C1043" s="74" t="s">
        <v>18412</v>
      </c>
      <c r="D1043" s="74" t="s">
        <v>16396</v>
      </c>
      <c r="E1043" s="74"/>
      <c r="F1043" s="59">
        <v>18</v>
      </c>
      <c r="G1043" s="75">
        <v>1</v>
      </c>
      <c r="H1043" s="75">
        <f>SUMIFS(VENTAS[Cantidad],VENTAS[Código del producto Vendido],STOCK[[#This Row],[Code]])</f>
        <v>1</v>
      </c>
      <c r="I1043" s="75">
        <f>STOCK[[#This Row],[Entradas]]-STOCK[[#This Row],[Salidas]]</f>
        <v>0</v>
      </c>
      <c r="J1043" s="59">
        <f>STOCK[[#This Row],[Precio Final]]*10%</f>
        <v>1.8</v>
      </c>
      <c r="K1043" s="62">
        <v>12</v>
      </c>
      <c r="L1043" s="62">
        <v>0</v>
      </c>
      <c r="M1043" s="62">
        <f>STOCK[[#This Row],[Costo Unitario (USD)]]+STOCK[[#This Row],[Costo Envío (USD)]]+STOCK[[#This Row],[Comisión 10%]]</f>
        <v>13.8</v>
      </c>
      <c r="N1043" s="62">
        <f t="shared" si="49"/>
        <v>20.7</v>
      </c>
      <c r="O1043" s="62">
        <f t="shared" ref="O1043:O1106" si="50">F1043</f>
        <v>18</v>
      </c>
      <c r="P1043" s="62">
        <f>STOCK[[#This Row],[Precio Final]]-STOCK[[#This Row],[Costo total]]</f>
        <v>4.2</v>
      </c>
      <c r="Q1043" s="62">
        <f>STOCK[[#This Row],[Ganancia Unitaria]]*STOCK[[#This Row],[Salidas]]</f>
        <v>4.2</v>
      </c>
      <c r="R1043" s="74"/>
      <c r="S1043" s="74"/>
      <c r="T1043" s="62"/>
      <c r="U1043" s="62"/>
      <c r="V1043" s="76"/>
    </row>
    <row r="1044" customHeight="1" spans="1:22">
      <c r="A1044" s="74" t="s">
        <v>18413</v>
      </c>
      <c r="B1044" s="74" t="s">
        <v>16461</v>
      </c>
      <c r="C1044" s="74" t="s">
        <v>18414</v>
      </c>
      <c r="D1044" s="74" t="s">
        <v>16475</v>
      </c>
      <c r="E1044" s="74"/>
      <c r="F1044" s="59">
        <v>18</v>
      </c>
      <c r="G1044" s="75">
        <v>1</v>
      </c>
      <c r="H1044" s="75">
        <f>SUMIFS(VENTAS[Cantidad],VENTAS[Código del producto Vendido],STOCK[[#This Row],[Code]])</f>
        <v>1</v>
      </c>
      <c r="I1044" s="75">
        <f>STOCK[[#This Row],[Entradas]]-STOCK[[#This Row],[Salidas]]</f>
        <v>0</v>
      </c>
      <c r="J1044" s="59">
        <f>STOCK[[#This Row],[Precio Final]]*10%</f>
        <v>1.8</v>
      </c>
      <c r="K1044" s="62">
        <v>12</v>
      </c>
      <c r="L1044" s="62">
        <v>0</v>
      </c>
      <c r="M1044" s="62">
        <f>STOCK[[#This Row],[Costo Unitario (USD)]]+STOCK[[#This Row],[Costo Envío (USD)]]+STOCK[[#This Row],[Comisión 10%]]</f>
        <v>13.8</v>
      </c>
      <c r="N1044" s="62">
        <f t="shared" si="49"/>
        <v>20.7</v>
      </c>
      <c r="O1044" s="62">
        <f t="shared" si="50"/>
        <v>18</v>
      </c>
      <c r="P1044" s="62">
        <f>STOCK[[#This Row],[Precio Final]]-STOCK[[#This Row],[Costo total]]</f>
        <v>4.2</v>
      </c>
      <c r="Q1044" s="62">
        <f>STOCK[[#This Row],[Ganancia Unitaria]]*STOCK[[#This Row],[Salidas]]</f>
        <v>4.2</v>
      </c>
      <c r="R1044" s="74"/>
      <c r="S1044" s="74"/>
      <c r="T1044" s="62"/>
      <c r="U1044" s="62"/>
      <c r="V1044" s="76"/>
    </row>
    <row r="1045" customHeight="1" spans="1:22">
      <c r="A1045" s="74" t="s">
        <v>18415</v>
      </c>
      <c r="B1045" s="74" t="s">
        <v>16461</v>
      </c>
      <c r="C1045" s="74" t="s">
        <v>18416</v>
      </c>
      <c r="D1045" s="74" t="s">
        <v>16475</v>
      </c>
      <c r="E1045" s="74"/>
      <c r="F1045" s="59">
        <v>18</v>
      </c>
      <c r="G1045" s="75">
        <v>1</v>
      </c>
      <c r="H1045" s="75">
        <f>SUMIFS(VENTAS[Cantidad],VENTAS[Código del producto Vendido],STOCK[[#This Row],[Code]])</f>
        <v>1</v>
      </c>
      <c r="I1045" s="75">
        <f>STOCK[[#This Row],[Entradas]]-STOCK[[#This Row],[Salidas]]</f>
        <v>0</v>
      </c>
      <c r="J1045" s="59">
        <f>STOCK[[#This Row],[Precio Final]]*10%</f>
        <v>1.8</v>
      </c>
      <c r="K1045" s="62">
        <v>12</v>
      </c>
      <c r="L1045" s="62">
        <v>0</v>
      </c>
      <c r="M1045" s="62">
        <f>STOCK[[#This Row],[Costo Unitario (USD)]]+STOCK[[#This Row],[Costo Envío (USD)]]+STOCK[[#This Row],[Comisión 10%]]</f>
        <v>13.8</v>
      </c>
      <c r="N1045" s="62">
        <f t="shared" si="49"/>
        <v>20.7</v>
      </c>
      <c r="O1045" s="62">
        <f t="shared" si="50"/>
        <v>18</v>
      </c>
      <c r="P1045" s="62">
        <f>STOCK[[#This Row],[Precio Final]]-STOCK[[#This Row],[Costo total]]</f>
        <v>4.2</v>
      </c>
      <c r="Q1045" s="62">
        <f>STOCK[[#This Row],[Ganancia Unitaria]]*STOCK[[#This Row],[Salidas]]</f>
        <v>4.2</v>
      </c>
      <c r="R1045" s="74"/>
      <c r="S1045" s="74"/>
      <c r="T1045" s="62"/>
      <c r="U1045" s="62"/>
      <c r="V1045" s="76"/>
    </row>
    <row r="1046" customHeight="1" spans="1:22">
      <c r="A1046" s="74" t="s">
        <v>18417</v>
      </c>
      <c r="B1046" s="74" t="s">
        <v>16461</v>
      </c>
      <c r="C1046" s="74" t="s">
        <v>18418</v>
      </c>
      <c r="D1046" s="74" t="s">
        <v>16583</v>
      </c>
      <c r="E1046" s="74"/>
      <c r="F1046" s="59">
        <v>18</v>
      </c>
      <c r="G1046" s="75">
        <v>1</v>
      </c>
      <c r="H1046" s="75">
        <f>SUMIFS(VENTAS[Cantidad],VENTAS[Código del producto Vendido],STOCK[[#This Row],[Code]])</f>
        <v>0</v>
      </c>
      <c r="I1046" s="75">
        <f>STOCK[[#This Row],[Entradas]]-STOCK[[#This Row],[Salidas]]</f>
        <v>1</v>
      </c>
      <c r="J1046" s="59">
        <f>STOCK[[#This Row],[Precio Final]]*10%</f>
        <v>1.8</v>
      </c>
      <c r="K1046" s="62">
        <v>12</v>
      </c>
      <c r="L1046" s="62">
        <v>0</v>
      </c>
      <c r="M1046" s="62">
        <f>STOCK[[#This Row],[Costo Unitario (USD)]]+STOCK[[#This Row],[Costo Envío (USD)]]+STOCK[[#This Row],[Comisión 10%]]</f>
        <v>13.8</v>
      </c>
      <c r="N1046" s="62">
        <f t="shared" si="49"/>
        <v>20.7</v>
      </c>
      <c r="O1046" s="62">
        <f t="shared" si="50"/>
        <v>18</v>
      </c>
      <c r="P1046" s="62">
        <f>STOCK[[#This Row],[Precio Final]]-STOCK[[#This Row],[Costo total]]</f>
        <v>4.2</v>
      </c>
      <c r="Q1046" s="62">
        <f>STOCK[[#This Row],[Ganancia Unitaria]]*STOCK[[#This Row],[Salidas]]</f>
        <v>0</v>
      </c>
      <c r="R1046" s="74"/>
      <c r="S1046" s="74"/>
      <c r="T1046" s="62"/>
      <c r="U1046" s="62"/>
      <c r="V1046" s="76"/>
    </row>
    <row r="1047" customHeight="1" spans="1:22">
      <c r="A1047" s="74" t="s">
        <v>18419</v>
      </c>
      <c r="B1047" s="74" t="s">
        <v>16461</v>
      </c>
      <c r="C1047" s="74" t="s">
        <v>18420</v>
      </c>
      <c r="D1047" s="74" t="s">
        <v>16396</v>
      </c>
      <c r="E1047" s="74"/>
      <c r="F1047" s="59">
        <v>18</v>
      </c>
      <c r="G1047" s="75">
        <v>1</v>
      </c>
      <c r="H1047" s="75">
        <f>SUMIFS(VENTAS[Cantidad],VENTAS[Código del producto Vendido],STOCK[[#This Row],[Code]])</f>
        <v>1</v>
      </c>
      <c r="I1047" s="75">
        <f>STOCK[[#This Row],[Entradas]]-STOCK[[#This Row],[Salidas]]</f>
        <v>0</v>
      </c>
      <c r="J1047" s="59">
        <f>STOCK[[#This Row],[Precio Final]]*10%</f>
        <v>1.8</v>
      </c>
      <c r="K1047" s="62">
        <v>12</v>
      </c>
      <c r="L1047" s="62">
        <v>0</v>
      </c>
      <c r="M1047" s="62">
        <f>STOCK[[#This Row],[Costo Unitario (USD)]]+STOCK[[#This Row],[Costo Envío (USD)]]+STOCK[[#This Row],[Comisión 10%]]</f>
        <v>13.8</v>
      </c>
      <c r="N1047" s="62">
        <f t="shared" si="49"/>
        <v>20.7</v>
      </c>
      <c r="O1047" s="62">
        <f t="shared" si="50"/>
        <v>18</v>
      </c>
      <c r="P1047" s="62">
        <f>STOCK[[#This Row],[Precio Final]]-STOCK[[#This Row],[Costo total]]</f>
        <v>4.2</v>
      </c>
      <c r="Q1047" s="62">
        <f>STOCK[[#This Row],[Ganancia Unitaria]]*STOCK[[#This Row],[Salidas]]</f>
        <v>4.2</v>
      </c>
      <c r="R1047" s="74"/>
      <c r="S1047" s="74"/>
      <c r="T1047" s="62"/>
      <c r="U1047" s="62"/>
      <c r="V1047" s="76"/>
    </row>
    <row r="1048" customHeight="1" spans="1:22">
      <c r="A1048" s="74" t="s">
        <v>18421</v>
      </c>
      <c r="B1048" s="74" t="s">
        <v>17153</v>
      </c>
      <c r="C1048" s="74" t="s">
        <v>18422</v>
      </c>
      <c r="D1048" s="74" t="s">
        <v>17505</v>
      </c>
      <c r="E1048" s="74"/>
      <c r="F1048" s="59">
        <v>35</v>
      </c>
      <c r="G1048" s="75">
        <v>1</v>
      </c>
      <c r="H1048" s="75">
        <f>SUMIFS(VENTAS[Cantidad],VENTAS[Código del producto Vendido],STOCK[[#This Row],[Code]])</f>
        <v>1</v>
      </c>
      <c r="I1048" s="75">
        <f>STOCK[[#This Row],[Entradas]]-STOCK[[#This Row],[Salidas]]</f>
        <v>0</v>
      </c>
      <c r="J1048" s="59">
        <f>STOCK[[#This Row],[Precio Final]]*10%</f>
        <v>3.5</v>
      </c>
      <c r="K1048" s="62">
        <v>12</v>
      </c>
      <c r="L1048" s="62">
        <v>0</v>
      </c>
      <c r="M1048" s="62">
        <f>STOCK[[#This Row],[Costo Unitario (USD)]]+STOCK[[#This Row],[Costo Envío (USD)]]+STOCK[[#This Row],[Comisión 10%]]</f>
        <v>15.5</v>
      </c>
      <c r="N1048" s="62">
        <f t="shared" si="49"/>
        <v>23.25</v>
      </c>
      <c r="O1048" s="62">
        <f t="shared" si="50"/>
        <v>35</v>
      </c>
      <c r="P1048" s="62">
        <f>STOCK[[#This Row],[Precio Final]]-STOCK[[#This Row],[Costo total]]</f>
        <v>19.5</v>
      </c>
      <c r="Q1048" s="62">
        <f>STOCK[[#This Row],[Ganancia Unitaria]]*STOCK[[#This Row],[Salidas]]</f>
        <v>19.5</v>
      </c>
      <c r="R1048" s="74"/>
      <c r="S1048" s="74"/>
      <c r="T1048" s="62"/>
      <c r="U1048" s="62"/>
      <c r="V1048" s="76"/>
    </row>
    <row r="1049" customHeight="1" spans="1:22">
      <c r="A1049" s="74" t="s">
        <v>18423</v>
      </c>
      <c r="B1049" s="74" t="s">
        <v>16541</v>
      </c>
      <c r="C1049" s="74" t="s">
        <v>18424</v>
      </c>
      <c r="D1049" s="74" t="s">
        <v>16404</v>
      </c>
      <c r="E1049" s="74"/>
      <c r="F1049" s="59">
        <v>25</v>
      </c>
      <c r="G1049" s="75">
        <v>2</v>
      </c>
      <c r="H1049" s="75">
        <f>SUMIFS(VENTAS[Cantidad],VENTAS[Código del producto Vendido],STOCK[[#This Row],[Code]])</f>
        <v>1</v>
      </c>
      <c r="I1049" s="75">
        <f>STOCK[[#This Row],[Entradas]]-STOCK[[#This Row],[Salidas]]</f>
        <v>1</v>
      </c>
      <c r="J1049" s="59">
        <f>STOCK[[#This Row],[Precio Final]]*10%</f>
        <v>2.5</v>
      </c>
      <c r="K1049" s="62">
        <v>12</v>
      </c>
      <c r="L1049" s="62">
        <v>0</v>
      </c>
      <c r="M1049" s="62">
        <f>STOCK[[#This Row],[Costo Unitario (USD)]]+STOCK[[#This Row],[Costo Envío (USD)]]+STOCK[[#This Row],[Comisión 10%]]</f>
        <v>14.5</v>
      </c>
      <c r="N1049" s="62">
        <f t="shared" si="49"/>
        <v>21.75</v>
      </c>
      <c r="O1049" s="62">
        <f t="shared" si="50"/>
        <v>25</v>
      </c>
      <c r="P1049" s="62">
        <f>STOCK[[#This Row],[Precio Final]]-STOCK[[#This Row],[Costo total]]</f>
        <v>10.5</v>
      </c>
      <c r="Q1049" s="62">
        <f>STOCK[[#This Row],[Ganancia Unitaria]]*STOCK[[#This Row],[Salidas]]</f>
        <v>10.5</v>
      </c>
      <c r="R1049" s="74"/>
      <c r="S1049" s="74"/>
      <c r="T1049" s="62"/>
      <c r="U1049" s="62"/>
      <c r="V1049" s="76"/>
    </row>
    <row r="1050" customHeight="1" spans="1:22">
      <c r="A1050" s="74" t="s">
        <v>18425</v>
      </c>
      <c r="B1050" s="74" t="s">
        <v>16541</v>
      </c>
      <c r="C1050" s="74" t="s">
        <v>18426</v>
      </c>
      <c r="D1050" s="74" t="s">
        <v>16396</v>
      </c>
      <c r="E1050" s="74"/>
      <c r="F1050" s="59">
        <v>25</v>
      </c>
      <c r="G1050" s="75">
        <v>1</v>
      </c>
      <c r="H1050" s="75">
        <f>SUMIFS(VENTAS[Cantidad],VENTAS[Código del producto Vendido],STOCK[[#This Row],[Code]])</f>
        <v>1</v>
      </c>
      <c r="I1050" s="75">
        <f>STOCK[[#This Row],[Entradas]]-STOCK[[#This Row],[Salidas]]</f>
        <v>0</v>
      </c>
      <c r="J1050" s="59">
        <f>STOCK[[#This Row],[Precio Final]]*10%</f>
        <v>2.5</v>
      </c>
      <c r="K1050" s="62">
        <v>12</v>
      </c>
      <c r="L1050" s="62">
        <v>0</v>
      </c>
      <c r="M1050" s="62">
        <f>STOCK[[#This Row],[Costo Unitario (USD)]]+STOCK[[#This Row],[Costo Envío (USD)]]+STOCK[[#This Row],[Comisión 10%]]</f>
        <v>14.5</v>
      </c>
      <c r="N1050" s="62">
        <f t="shared" si="49"/>
        <v>21.75</v>
      </c>
      <c r="O1050" s="62">
        <f t="shared" si="50"/>
        <v>25</v>
      </c>
      <c r="P1050" s="62">
        <f>STOCK[[#This Row],[Precio Final]]-STOCK[[#This Row],[Costo total]]</f>
        <v>10.5</v>
      </c>
      <c r="Q1050" s="62">
        <f>STOCK[[#This Row],[Ganancia Unitaria]]*STOCK[[#This Row],[Salidas]]</f>
        <v>10.5</v>
      </c>
      <c r="R1050" s="74"/>
      <c r="S1050" s="74"/>
      <c r="T1050" s="62"/>
      <c r="U1050" s="62"/>
      <c r="V1050" s="76"/>
    </row>
    <row r="1051" customHeight="1" spans="1:22">
      <c r="A1051" s="74" t="s">
        <v>18427</v>
      </c>
      <c r="B1051" s="74" t="s">
        <v>16541</v>
      </c>
      <c r="C1051" s="74" t="s">
        <v>18428</v>
      </c>
      <c r="D1051" s="74" t="s">
        <v>16583</v>
      </c>
      <c r="E1051" s="74"/>
      <c r="F1051" s="59">
        <v>30</v>
      </c>
      <c r="G1051" s="75">
        <v>1</v>
      </c>
      <c r="H1051" s="75">
        <f>SUMIFS(VENTAS[Cantidad],VENTAS[Código del producto Vendido],STOCK[[#This Row],[Code]])</f>
        <v>0</v>
      </c>
      <c r="I1051" s="75">
        <f>STOCK[[#This Row],[Entradas]]-STOCK[[#This Row],[Salidas]]</f>
        <v>1</v>
      </c>
      <c r="J1051" s="59">
        <f>STOCK[[#This Row],[Precio Final]]*10%</f>
        <v>3</v>
      </c>
      <c r="K1051" s="62">
        <v>12</v>
      </c>
      <c r="L1051" s="62">
        <v>0</v>
      </c>
      <c r="M1051" s="62">
        <f>STOCK[[#This Row],[Costo Unitario (USD)]]+STOCK[[#This Row],[Costo Envío (USD)]]+STOCK[[#This Row],[Comisión 10%]]</f>
        <v>15</v>
      </c>
      <c r="N1051" s="62">
        <f t="shared" si="49"/>
        <v>22.5</v>
      </c>
      <c r="O1051" s="62">
        <f t="shared" si="50"/>
        <v>30</v>
      </c>
      <c r="P1051" s="62">
        <f>STOCK[[#This Row],[Precio Final]]-STOCK[[#This Row],[Costo total]]</f>
        <v>15</v>
      </c>
      <c r="Q1051" s="62">
        <f>STOCK[[#This Row],[Ganancia Unitaria]]*STOCK[[#This Row],[Salidas]]</f>
        <v>0</v>
      </c>
      <c r="R1051" s="74"/>
      <c r="S1051" s="74"/>
      <c r="T1051" s="62"/>
      <c r="U1051" s="62"/>
      <c r="V1051" s="76"/>
    </row>
    <row r="1052" customHeight="1" spans="1:22">
      <c r="A1052" s="74" t="s">
        <v>18429</v>
      </c>
      <c r="B1052" s="74" t="s">
        <v>16680</v>
      </c>
      <c r="C1052" s="74" t="s">
        <v>18430</v>
      </c>
      <c r="D1052" s="74" t="s">
        <v>16928</v>
      </c>
      <c r="E1052" s="74"/>
      <c r="F1052" s="59">
        <v>35</v>
      </c>
      <c r="G1052" s="75">
        <v>1</v>
      </c>
      <c r="H1052" s="75">
        <f>SUMIFS(VENTAS[Cantidad],VENTAS[Código del producto Vendido],STOCK[[#This Row],[Code]])</f>
        <v>0</v>
      </c>
      <c r="I1052" s="75">
        <f>STOCK[[#This Row],[Entradas]]-STOCK[[#This Row],[Salidas]]</f>
        <v>1</v>
      </c>
      <c r="J1052" s="59">
        <f>STOCK[[#This Row],[Precio Final]]*10%</f>
        <v>3.5</v>
      </c>
      <c r="K1052" s="62">
        <v>12</v>
      </c>
      <c r="L1052" s="62">
        <v>0</v>
      </c>
      <c r="M1052" s="62">
        <f>STOCK[[#This Row],[Costo Unitario (USD)]]+STOCK[[#This Row],[Costo Envío (USD)]]+STOCK[[#This Row],[Comisión 10%]]</f>
        <v>15.5</v>
      </c>
      <c r="N1052" s="62">
        <f t="shared" si="49"/>
        <v>23.25</v>
      </c>
      <c r="O1052" s="62">
        <f t="shared" si="50"/>
        <v>35</v>
      </c>
      <c r="P1052" s="62">
        <f>STOCK[[#This Row],[Precio Final]]-STOCK[[#This Row],[Costo total]]</f>
        <v>19.5</v>
      </c>
      <c r="Q1052" s="62">
        <f>STOCK[[#This Row],[Ganancia Unitaria]]*STOCK[[#This Row],[Salidas]]</f>
        <v>0</v>
      </c>
      <c r="R1052" s="74"/>
      <c r="S1052" s="74"/>
      <c r="T1052" s="62"/>
      <c r="U1052" s="62"/>
      <c r="V1052" s="76"/>
    </row>
    <row r="1053" customHeight="1" spans="1:22">
      <c r="A1053" s="74" t="s">
        <v>18431</v>
      </c>
      <c r="B1053" s="74" t="s">
        <v>16541</v>
      </c>
      <c r="C1053" s="74" t="s">
        <v>18432</v>
      </c>
      <c r="D1053" s="74" t="s">
        <v>16396</v>
      </c>
      <c r="E1053" s="74"/>
      <c r="F1053" s="59">
        <v>30</v>
      </c>
      <c r="G1053" s="75">
        <v>1</v>
      </c>
      <c r="H1053" s="75">
        <f>SUMIFS(VENTAS[Cantidad],VENTAS[Código del producto Vendido],STOCK[[#This Row],[Code]])</f>
        <v>1</v>
      </c>
      <c r="I1053" s="75">
        <f>STOCK[[#This Row],[Entradas]]-STOCK[[#This Row],[Salidas]]</f>
        <v>0</v>
      </c>
      <c r="J1053" s="59">
        <f>STOCK[[#This Row],[Precio Final]]*10%</f>
        <v>3</v>
      </c>
      <c r="K1053" s="62">
        <v>12</v>
      </c>
      <c r="L1053" s="62">
        <v>0</v>
      </c>
      <c r="M1053" s="62">
        <f>STOCK[[#This Row],[Costo Unitario (USD)]]+STOCK[[#This Row],[Costo Envío (USD)]]+STOCK[[#This Row],[Comisión 10%]]</f>
        <v>15</v>
      </c>
      <c r="N1053" s="62">
        <f t="shared" si="49"/>
        <v>22.5</v>
      </c>
      <c r="O1053" s="62">
        <f t="shared" si="50"/>
        <v>30</v>
      </c>
      <c r="P1053" s="62">
        <f>STOCK[[#This Row],[Precio Final]]-STOCK[[#This Row],[Costo total]]</f>
        <v>15</v>
      </c>
      <c r="Q1053" s="62">
        <f>STOCK[[#This Row],[Ganancia Unitaria]]*STOCK[[#This Row],[Salidas]]</f>
        <v>15</v>
      </c>
      <c r="R1053" s="74"/>
      <c r="S1053" s="74"/>
      <c r="T1053" s="62"/>
      <c r="U1053" s="62"/>
      <c r="V1053" s="76"/>
    </row>
    <row r="1054" customHeight="1" spans="1:22">
      <c r="A1054" s="74" t="s">
        <v>18433</v>
      </c>
      <c r="B1054" s="74" t="s">
        <v>16522</v>
      </c>
      <c r="C1054" s="74" t="s">
        <v>18434</v>
      </c>
      <c r="D1054" s="74" t="s">
        <v>17234</v>
      </c>
      <c r="E1054" s="74"/>
      <c r="F1054" s="59">
        <v>40</v>
      </c>
      <c r="G1054" s="75">
        <v>1</v>
      </c>
      <c r="H1054" s="75">
        <f>SUMIFS(VENTAS[Cantidad],VENTAS[Código del producto Vendido],STOCK[[#This Row],[Code]])</f>
        <v>1</v>
      </c>
      <c r="I1054" s="75">
        <f>STOCK[[#This Row],[Entradas]]-STOCK[[#This Row],[Salidas]]</f>
        <v>0</v>
      </c>
      <c r="J1054" s="59">
        <f>STOCK[[#This Row],[Precio Final]]*10%</f>
        <v>4</v>
      </c>
      <c r="K1054" s="62">
        <v>12</v>
      </c>
      <c r="L1054" s="62">
        <v>0</v>
      </c>
      <c r="M1054" s="62">
        <f>STOCK[[#This Row],[Costo Unitario (USD)]]+STOCK[[#This Row],[Costo Envío (USD)]]+STOCK[[#This Row],[Comisión 10%]]</f>
        <v>16</v>
      </c>
      <c r="N1054" s="62">
        <f t="shared" si="49"/>
        <v>24</v>
      </c>
      <c r="O1054" s="62">
        <f t="shared" si="50"/>
        <v>40</v>
      </c>
      <c r="P1054" s="62">
        <f>STOCK[[#This Row],[Precio Final]]-STOCK[[#This Row],[Costo total]]</f>
        <v>24</v>
      </c>
      <c r="Q1054" s="62">
        <f>STOCK[[#This Row],[Ganancia Unitaria]]*STOCK[[#This Row],[Salidas]]</f>
        <v>24</v>
      </c>
      <c r="R1054" s="74"/>
      <c r="S1054" s="74"/>
      <c r="T1054" s="62"/>
      <c r="U1054" s="62"/>
      <c r="V1054" s="76"/>
    </row>
    <row r="1055" customHeight="1" spans="1:22">
      <c r="A1055" s="74" t="s">
        <v>18435</v>
      </c>
      <c r="B1055" s="74" t="s">
        <v>16680</v>
      </c>
      <c r="C1055" s="74" t="s">
        <v>18436</v>
      </c>
      <c r="D1055" s="74" t="s">
        <v>16973</v>
      </c>
      <c r="E1055" s="74"/>
      <c r="F1055" s="59">
        <v>40</v>
      </c>
      <c r="G1055" s="75">
        <v>1</v>
      </c>
      <c r="H1055" s="75">
        <f>SUMIFS(VENTAS[Cantidad],VENTAS[Código del producto Vendido],STOCK[[#This Row],[Code]])</f>
        <v>1</v>
      </c>
      <c r="I1055" s="75">
        <f>STOCK[[#This Row],[Entradas]]-STOCK[[#This Row],[Salidas]]</f>
        <v>0</v>
      </c>
      <c r="J1055" s="59">
        <f>STOCK[[#This Row],[Precio Final]]*10%</f>
        <v>4</v>
      </c>
      <c r="K1055" s="62">
        <v>12</v>
      </c>
      <c r="L1055" s="62">
        <v>0</v>
      </c>
      <c r="M1055" s="62">
        <f>STOCK[[#This Row],[Costo Unitario (USD)]]+STOCK[[#This Row],[Costo Envío (USD)]]+STOCK[[#This Row],[Comisión 10%]]</f>
        <v>16</v>
      </c>
      <c r="N1055" s="62">
        <f t="shared" si="49"/>
        <v>24</v>
      </c>
      <c r="O1055" s="62">
        <f t="shared" si="50"/>
        <v>40</v>
      </c>
      <c r="P1055" s="62">
        <f>STOCK[[#This Row],[Precio Final]]-STOCK[[#This Row],[Costo total]]</f>
        <v>24</v>
      </c>
      <c r="Q1055" s="62">
        <f>STOCK[[#This Row],[Ganancia Unitaria]]*STOCK[[#This Row],[Salidas]]</f>
        <v>24</v>
      </c>
      <c r="R1055" s="74"/>
      <c r="S1055" s="74"/>
      <c r="T1055" s="62"/>
      <c r="U1055" s="62"/>
      <c r="V1055" s="76"/>
    </row>
    <row r="1056" customHeight="1" spans="1:22">
      <c r="A1056" s="74" t="s">
        <v>18437</v>
      </c>
      <c r="B1056" s="74" t="s">
        <v>16522</v>
      </c>
      <c r="C1056" s="74" t="s">
        <v>18438</v>
      </c>
      <c r="D1056" s="74" t="s">
        <v>17488</v>
      </c>
      <c r="E1056" s="74"/>
      <c r="F1056" s="59">
        <v>35</v>
      </c>
      <c r="G1056" s="75">
        <v>1</v>
      </c>
      <c r="H1056" s="75">
        <f>SUMIFS(VENTAS[Cantidad],VENTAS[Código del producto Vendido],STOCK[[#This Row],[Code]])</f>
        <v>0</v>
      </c>
      <c r="I1056" s="75">
        <f>STOCK[[#This Row],[Entradas]]-STOCK[[#This Row],[Salidas]]</f>
        <v>1</v>
      </c>
      <c r="J1056" s="59">
        <f>STOCK[[#This Row],[Precio Final]]*10%</f>
        <v>3.5</v>
      </c>
      <c r="K1056" s="62">
        <v>12</v>
      </c>
      <c r="L1056" s="62">
        <v>0</v>
      </c>
      <c r="M1056" s="62">
        <f>STOCK[[#This Row],[Costo Unitario (USD)]]+STOCK[[#This Row],[Costo Envío (USD)]]+STOCK[[#This Row],[Comisión 10%]]</f>
        <v>15.5</v>
      </c>
      <c r="N1056" s="62">
        <f t="shared" si="49"/>
        <v>23.25</v>
      </c>
      <c r="O1056" s="62">
        <f t="shared" si="50"/>
        <v>35</v>
      </c>
      <c r="P1056" s="62">
        <f>STOCK[[#This Row],[Precio Final]]-STOCK[[#This Row],[Costo total]]</f>
        <v>19.5</v>
      </c>
      <c r="Q1056" s="62">
        <f>STOCK[[#This Row],[Ganancia Unitaria]]*STOCK[[#This Row],[Salidas]]</f>
        <v>0</v>
      </c>
      <c r="R1056" s="74"/>
      <c r="S1056" s="74"/>
      <c r="T1056" s="62"/>
      <c r="U1056" s="62"/>
      <c r="V1056" s="76"/>
    </row>
    <row r="1057" customHeight="1" spans="1:22">
      <c r="A1057" s="74" t="s">
        <v>18439</v>
      </c>
      <c r="B1057" s="74" t="s">
        <v>16541</v>
      </c>
      <c r="C1057" s="74" t="s">
        <v>18440</v>
      </c>
      <c r="D1057" s="74" t="s">
        <v>16404</v>
      </c>
      <c r="E1057" s="74"/>
      <c r="F1057" s="59">
        <v>30</v>
      </c>
      <c r="G1057" s="75">
        <v>1</v>
      </c>
      <c r="H1057" s="75">
        <f>SUMIFS(VENTAS[Cantidad],VENTAS[Código del producto Vendido],STOCK[[#This Row],[Code]])</f>
        <v>1</v>
      </c>
      <c r="I1057" s="75">
        <f>STOCK[[#This Row],[Entradas]]-STOCK[[#This Row],[Salidas]]</f>
        <v>0</v>
      </c>
      <c r="J1057" s="59">
        <f>STOCK[[#This Row],[Precio Final]]*10%</f>
        <v>3</v>
      </c>
      <c r="K1057" s="62">
        <v>12</v>
      </c>
      <c r="L1057" s="62">
        <v>0</v>
      </c>
      <c r="M1057" s="62">
        <f>STOCK[[#This Row],[Costo Unitario (USD)]]+STOCK[[#This Row],[Costo Envío (USD)]]+STOCK[[#This Row],[Comisión 10%]]</f>
        <v>15</v>
      </c>
      <c r="N1057" s="62">
        <f t="shared" si="49"/>
        <v>22.5</v>
      </c>
      <c r="O1057" s="62">
        <f t="shared" si="50"/>
        <v>30</v>
      </c>
      <c r="P1057" s="62">
        <f>STOCK[[#This Row],[Precio Final]]-STOCK[[#This Row],[Costo total]]</f>
        <v>15</v>
      </c>
      <c r="Q1057" s="62">
        <f>STOCK[[#This Row],[Ganancia Unitaria]]*STOCK[[#This Row],[Salidas]]</f>
        <v>15</v>
      </c>
      <c r="R1057" s="74"/>
      <c r="S1057" s="74"/>
      <c r="T1057" s="62"/>
      <c r="U1057" s="62"/>
      <c r="V1057" s="76"/>
    </row>
    <row r="1058" customHeight="1" spans="1:22">
      <c r="A1058" s="74" t="s">
        <v>18441</v>
      </c>
      <c r="B1058" s="74" t="s">
        <v>16541</v>
      </c>
      <c r="C1058" s="74" t="s">
        <v>18442</v>
      </c>
      <c r="D1058" s="74" t="s">
        <v>16431</v>
      </c>
      <c r="E1058" s="74"/>
      <c r="F1058" s="59">
        <v>30</v>
      </c>
      <c r="G1058" s="75">
        <v>1</v>
      </c>
      <c r="H1058" s="75">
        <f>SUMIFS(VENTAS[Cantidad],VENTAS[Código del producto Vendido],STOCK[[#This Row],[Code]])</f>
        <v>1</v>
      </c>
      <c r="I1058" s="75">
        <f>STOCK[[#This Row],[Entradas]]-STOCK[[#This Row],[Salidas]]</f>
        <v>0</v>
      </c>
      <c r="J1058" s="59">
        <f>STOCK[[#This Row],[Precio Final]]*10%</f>
        <v>3</v>
      </c>
      <c r="K1058" s="62">
        <v>12</v>
      </c>
      <c r="L1058" s="62">
        <v>0</v>
      </c>
      <c r="M1058" s="62">
        <f>STOCK[[#This Row],[Costo Unitario (USD)]]+STOCK[[#This Row],[Costo Envío (USD)]]+STOCK[[#This Row],[Comisión 10%]]</f>
        <v>15</v>
      </c>
      <c r="N1058" s="62">
        <f t="shared" si="49"/>
        <v>22.5</v>
      </c>
      <c r="O1058" s="62">
        <f t="shared" si="50"/>
        <v>30</v>
      </c>
      <c r="P1058" s="62">
        <f>STOCK[[#This Row],[Precio Final]]-STOCK[[#This Row],[Costo total]]</f>
        <v>15</v>
      </c>
      <c r="Q1058" s="62">
        <f>STOCK[[#This Row],[Ganancia Unitaria]]*STOCK[[#This Row],[Salidas]]</f>
        <v>15</v>
      </c>
      <c r="R1058" s="74"/>
      <c r="S1058" s="74"/>
      <c r="T1058" s="62"/>
      <c r="U1058" s="62"/>
      <c r="V1058" s="76"/>
    </row>
    <row r="1059" customHeight="1" spans="1:22">
      <c r="A1059" s="74" t="s">
        <v>18443</v>
      </c>
      <c r="B1059" s="74" t="s">
        <v>16541</v>
      </c>
      <c r="C1059" s="74" t="s">
        <v>18442</v>
      </c>
      <c r="D1059" s="74" t="s">
        <v>16408</v>
      </c>
      <c r="E1059" s="74"/>
      <c r="F1059" s="59">
        <v>30</v>
      </c>
      <c r="G1059" s="75">
        <v>1</v>
      </c>
      <c r="H1059" s="75">
        <f>SUMIFS(VENTAS[Cantidad],VENTAS[Código del producto Vendido],STOCK[[#This Row],[Code]])</f>
        <v>1</v>
      </c>
      <c r="I1059" s="75">
        <f>STOCK[[#This Row],[Entradas]]-STOCK[[#This Row],[Salidas]]</f>
        <v>0</v>
      </c>
      <c r="J1059" s="59">
        <f>STOCK[[#This Row],[Precio Final]]*10%</f>
        <v>3</v>
      </c>
      <c r="K1059" s="62">
        <v>12</v>
      </c>
      <c r="L1059" s="62">
        <v>0</v>
      </c>
      <c r="M1059" s="62">
        <f>STOCK[[#This Row],[Costo Unitario (USD)]]+STOCK[[#This Row],[Costo Envío (USD)]]+STOCK[[#This Row],[Comisión 10%]]</f>
        <v>15</v>
      </c>
      <c r="N1059" s="62">
        <f t="shared" si="49"/>
        <v>22.5</v>
      </c>
      <c r="O1059" s="62">
        <f t="shared" si="50"/>
        <v>30</v>
      </c>
      <c r="P1059" s="62">
        <f>STOCK[[#This Row],[Precio Final]]-STOCK[[#This Row],[Costo total]]</f>
        <v>15</v>
      </c>
      <c r="Q1059" s="62">
        <f>STOCK[[#This Row],[Ganancia Unitaria]]*STOCK[[#This Row],[Salidas]]</f>
        <v>15</v>
      </c>
      <c r="R1059" s="74"/>
      <c r="S1059" s="74"/>
      <c r="T1059" s="62"/>
      <c r="U1059" s="62"/>
      <c r="V1059" s="76"/>
    </row>
    <row r="1060" customHeight="1" spans="1:22">
      <c r="A1060" s="74" t="s">
        <v>18444</v>
      </c>
      <c r="B1060" s="74" t="s">
        <v>16541</v>
      </c>
      <c r="C1060" s="74" t="s">
        <v>18445</v>
      </c>
      <c r="D1060" s="74" t="s">
        <v>16475</v>
      </c>
      <c r="E1060" s="74"/>
      <c r="F1060" s="59">
        <v>30</v>
      </c>
      <c r="G1060" s="75">
        <v>3</v>
      </c>
      <c r="H1060" s="75">
        <f>SUMIFS(VENTAS[Cantidad],VENTAS[Código del producto Vendido],STOCK[[#This Row],[Code]])</f>
        <v>0</v>
      </c>
      <c r="I1060" s="75">
        <f>STOCK[[#This Row],[Entradas]]-STOCK[[#This Row],[Salidas]]</f>
        <v>3</v>
      </c>
      <c r="J1060" s="59">
        <f>STOCK[[#This Row],[Precio Final]]*10%</f>
        <v>3</v>
      </c>
      <c r="K1060" s="62">
        <v>12</v>
      </c>
      <c r="L1060" s="62">
        <v>0</v>
      </c>
      <c r="M1060" s="62">
        <f>STOCK[[#This Row],[Costo Unitario (USD)]]+STOCK[[#This Row],[Costo Envío (USD)]]+STOCK[[#This Row],[Comisión 10%]]</f>
        <v>15</v>
      </c>
      <c r="N1060" s="62">
        <f t="shared" si="49"/>
        <v>22.5</v>
      </c>
      <c r="O1060" s="62">
        <f t="shared" si="50"/>
        <v>30</v>
      </c>
      <c r="P1060" s="62">
        <f>STOCK[[#This Row],[Precio Final]]-STOCK[[#This Row],[Costo total]]</f>
        <v>15</v>
      </c>
      <c r="Q1060" s="62">
        <f>STOCK[[#This Row],[Ganancia Unitaria]]*STOCK[[#This Row],[Salidas]]</f>
        <v>0</v>
      </c>
      <c r="R1060" s="74"/>
      <c r="S1060" s="74"/>
      <c r="T1060" s="62"/>
      <c r="U1060" s="62"/>
      <c r="V1060" s="76"/>
    </row>
    <row r="1061" customHeight="1" spans="1:22">
      <c r="A1061" s="74" t="s">
        <v>18446</v>
      </c>
      <c r="B1061" s="74" t="s">
        <v>16498</v>
      </c>
      <c r="C1061" s="74" t="s">
        <v>18447</v>
      </c>
      <c r="D1061" s="74" t="s">
        <v>16408</v>
      </c>
      <c r="E1061" s="74"/>
      <c r="F1061" s="59">
        <v>30</v>
      </c>
      <c r="G1061" s="75">
        <v>1</v>
      </c>
      <c r="H1061" s="75">
        <f>SUMIFS(VENTAS[Cantidad],VENTAS[Código del producto Vendido],STOCK[[#This Row],[Code]])</f>
        <v>1</v>
      </c>
      <c r="I1061" s="75">
        <f>STOCK[[#This Row],[Entradas]]-STOCK[[#This Row],[Salidas]]</f>
        <v>0</v>
      </c>
      <c r="J1061" s="59">
        <f>STOCK[[#This Row],[Precio Final]]*10%</f>
        <v>3</v>
      </c>
      <c r="K1061" s="62">
        <v>12</v>
      </c>
      <c r="L1061" s="62">
        <v>0</v>
      </c>
      <c r="M1061" s="62">
        <f>STOCK[[#This Row],[Costo Unitario (USD)]]+STOCK[[#This Row],[Costo Envío (USD)]]+STOCK[[#This Row],[Comisión 10%]]</f>
        <v>15</v>
      </c>
      <c r="N1061" s="62">
        <f t="shared" si="49"/>
        <v>22.5</v>
      </c>
      <c r="O1061" s="62">
        <f t="shared" si="50"/>
        <v>30</v>
      </c>
      <c r="P1061" s="62">
        <f>STOCK[[#This Row],[Precio Final]]-STOCK[[#This Row],[Costo total]]</f>
        <v>15</v>
      </c>
      <c r="Q1061" s="62">
        <f>STOCK[[#This Row],[Ganancia Unitaria]]*STOCK[[#This Row],[Salidas]]</f>
        <v>15</v>
      </c>
      <c r="R1061" s="74"/>
      <c r="S1061" s="74"/>
      <c r="T1061" s="62"/>
      <c r="U1061" s="62"/>
      <c r="V1061" s="76"/>
    </row>
    <row r="1062" customHeight="1" spans="1:22">
      <c r="A1062" s="74" t="s">
        <v>18448</v>
      </c>
      <c r="B1062" s="74" t="s">
        <v>16541</v>
      </c>
      <c r="C1062" s="74" t="s">
        <v>18449</v>
      </c>
      <c r="D1062" s="74" t="s">
        <v>16404</v>
      </c>
      <c r="E1062" s="74"/>
      <c r="F1062" s="59">
        <v>25</v>
      </c>
      <c r="G1062" s="75">
        <v>1</v>
      </c>
      <c r="H1062" s="75">
        <f>SUMIFS(VENTAS[Cantidad],VENTAS[Código del producto Vendido],STOCK[[#This Row],[Code]])</f>
        <v>1</v>
      </c>
      <c r="I1062" s="75">
        <f>STOCK[[#This Row],[Entradas]]-STOCK[[#This Row],[Salidas]]</f>
        <v>0</v>
      </c>
      <c r="J1062" s="59">
        <f>STOCK[[#This Row],[Precio Final]]*10%</f>
        <v>2.5</v>
      </c>
      <c r="K1062" s="62">
        <v>12</v>
      </c>
      <c r="L1062" s="62">
        <v>0</v>
      </c>
      <c r="M1062" s="62">
        <f>STOCK[[#This Row],[Costo Unitario (USD)]]+STOCK[[#This Row],[Costo Envío (USD)]]+STOCK[[#This Row],[Comisión 10%]]</f>
        <v>14.5</v>
      </c>
      <c r="N1062" s="62">
        <f t="shared" si="49"/>
        <v>21.75</v>
      </c>
      <c r="O1062" s="62">
        <f t="shared" si="50"/>
        <v>25</v>
      </c>
      <c r="P1062" s="62">
        <f>STOCK[[#This Row],[Precio Final]]-STOCK[[#This Row],[Costo total]]</f>
        <v>10.5</v>
      </c>
      <c r="Q1062" s="62">
        <f>STOCK[[#This Row],[Ganancia Unitaria]]*STOCK[[#This Row],[Salidas]]</f>
        <v>10.5</v>
      </c>
      <c r="R1062" s="74"/>
      <c r="S1062" s="74"/>
      <c r="T1062" s="62"/>
      <c r="U1062" s="62"/>
      <c r="V1062" s="76"/>
    </row>
    <row r="1063" customHeight="1" spans="1:22">
      <c r="A1063" s="74" t="s">
        <v>18450</v>
      </c>
      <c r="B1063" s="74" t="s">
        <v>16687</v>
      </c>
      <c r="C1063" s="74" t="s">
        <v>18451</v>
      </c>
      <c r="D1063" s="74" t="s">
        <v>16914</v>
      </c>
      <c r="E1063" s="74"/>
      <c r="F1063" s="59">
        <v>35</v>
      </c>
      <c r="G1063" s="75">
        <v>2</v>
      </c>
      <c r="H1063" s="75">
        <f>SUMIFS(VENTAS[Cantidad],VENTAS[Código del producto Vendido],STOCK[[#This Row],[Code]])</f>
        <v>1</v>
      </c>
      <c r="I1063" s="75">
        <f>STOCK[[#This Row],[Entradas]]-STOCK[[#This Row],[Salidas]]</f>
        <v>1</v>
      </c>
      <c r="J1063" s="59">
        <f>STOCK[[#This Row],[Precio Final]]*10%</f>
        <v>3.5</v>
      </c>
      <c r="K1063" s="62">
        <v>12</v>
      </c>
      <c r="L1063" s="62">
        <v>0</v>
      </c>
      <c r="M1063" s="62">
        <f>STOCK[[#This Row],[Costo Unitario (USD)]]+STOCK[[#This Row],[Costo Envío (USD)]]+STOCK[[#This Row],[Comisión 10%]]</f>
        <v>15.5</v>
      </c>
      <c r="N1063" s="62">
        <f t="shared" si="49"/>
        <v>23.25</v>
      </c>
      <c r="O1063" s="62">
        <f t="shared" si="50"/>
        <v>35</v>
      </c>
      <c r="P1063" s="62">
        <f>STOCK[[#This Row],[Precio Final]]-STOCK[[#This Row],[Costo total]]</f>
        <v>19.5</v>
      </c>
      <c r="Q1063" s="62">
        <f>STOCK[[#This Row],[Ganancia Unitaria]]*STOCK[[#This Row],[Salidas]]</f>
        <v>19.5</v>
      </c>
      <c r="R1063" s="74"/>
      <c r="S1063" s="74"/>
      <c r="T1063" s="62"/>
      <c r="U1063" s="62"/>
      <c r="V1063" s="76"/>
    </row>
    <row r="1064" customHeight="1" spans="1:22">
      <c r="A1064" s="74" t="s">
        <v>18452</v>
      </c>
      <c r="B1064" s="74" t="s">
        <v>16522</v>
      </c>
      <c r="C1064" s="74" t="s">
        <v>18453</v>
      </c>
      <c r="D1064" s="74" t="s">
        <v>17488</v>
      </c>
      <c r="E1064" s="74"/>
      <c r="F1064" s="59">
        <v>35</v>
      </c>
      <c r="G1064" s="75">
        <v>1</v>
      </c>
      <c r="H1064" s="75">
        <f>SUMIFS(VENTAS[Cantidad],VENTAS[Código del producto Vendido],STOCK[[#This Row],[Code]])</f>
        <v>1</v>
      </c>
      <c r="I1064" s="75">
        <f>STOCK[[#This Row],[Entradas]]-STOCK[[#This Row],[Salidas]]</f>
        <v>0</v>
      </c>
      <c r="J1064" s="59">
        <f>STOCK[[#This Row],[Precio Final]]*10%</f>
        <v>3.5</v>
      </c>
      <c r="K1064" s="62">
        <v>12</v>
      </c>
      <c r="L1064" s="62">
        <v>0</v>
      </c>
      <c r="M1064" s="62">
        <f>STOCK[[#This Row],[Costo Unitario (USD)]]+STOCK[[#This Row],[Costo Envío (USD)]]+STOCK[[#This Row],[Comisión 10%]]</f>
        <v>15.5</v>
      </c>
      <c r="N1064" s="62">
        <f t="shared" si="49"/>
        <v>23.25</v>
      </c>
      <c r="O1064" s="62">
        <f t="shared" si="50"/>
        <v>35</v>
      </c>
      <c r="P1064" s="62">
        <f>STOCK[[#This Row],[Precio Final]]-STOCK[[#This Row],[Costo total]]</f>
        <v>19.5</v>
      </c>
      <c r="Q1064" s="62">
        <f>STOCK[[#This Row],[Ganancia Unitaria]]*STOCK[[#This Row],[Salidas]]</f>
        <v>19.5</v>
      </c>
      <c r="R1064" s="74"/>
      <c r="S1064" s="74"/>
      <c r="T1064" s="62"/>
      <c r="U1064" s="62"/>
      <c r="V1064" s="76"/>
    </row>
    <row r="1065" customHeight="1" spans="1:22">
      <c r="A1065" s="74" t="s">
        <v>18454</v>
      </c>
      <c r="B1065" s="74" t="s">
        <v>16541</v>
      </c>
      <c r="C1065" s="74" t="s">
        <v>18455</v>
      </c>
      <c r="D1065" s="74" t="s">
        <v>16404</v>
      </c>
      <c r="E1065" s="74"/>
      <c r="F1065" s="59">
        <v>30</v>
      </c>
      <c r="G1065" s="75">
        <v>1</v>
      </c>
      <c r="H1065" s="75">
        <f>SUMIFS(VENTAS[Cantidad],VENTAS[Código del producto Vendido],STOCK[[#This Row],[Code]])</f>
        <v>1</v>
      </c>
      <c r="I1065" s="75">
        <f>STOCK[[#This Row],[Entradas]]-STOCK[[#This Row],[Salidas]]</f>
        <v>0</v>
      </c>
      <c r="J1065" s="59">
        <f>STOCK[[#This Row],[Precio Final]]*10%</f>
        <v>3</v>
      </c>
      <c r="K1065" s="62">
        <v>12</v>
      </c>
      <c r="L1065" s="62">
        <v>0</v>
      </c>
      <c r="M1065" s="62">
        <f>STOCK[[#This Row],[Costo Unitario (USD)]]+STOCK[[#This Row],[Costo Envío (USD)]]+STOCK[[#This Row],[Comisión 10%]]</f>
        <v>15</v>
      </c>
      <c r="N1065" s="62">
        <f t="shared" si="49"/>
        <v>22.5</v>
      </c>
      <c r="O1065" s="62">
        <f t="shared" si="50"/>
        <v>30</v>
      </c>
      <c r="P1065" s="62">
        <f>STOCK[[#This Row],[Precio Final]]-STOCK[[#This Row],[Costo total]]</f>
        <v>15</v>
      </c>
      <c r="Q1065" s="62">
        <f>STOCK[[#This Row],[Ganancia Unitaria]]*STOCK[[#This Row],[Salidas]]</f>
        <v>15</v>
      </c>
      <c r="R1065" s="74"/>
      <c r="S1065" s="74"/>
      <c r="T1065" s="62"/>
      <c r="U1065" s="62"/>
      <c r="V1065" s="76"/>
    </row>
    <row r="1066" customHeight="1" spans="1:22">
      <c r="A1066" s="74" t="s">
        <v>18456</v>
      </c>
      <c r="B1066" s="74" t="s">
        <v>16680</v>
      </c>
      <c r="C1066" s="74" t="s">
        <v>18457</v>
      </c>
      <c r="D1066" s="74" t="s">
        <v>16973</v>
      </c>
      <c r="E1066" s="74"/>
      <c r="F1066" s="59">
        <v>40</v>
      </c>
      <c r="G1066" s="75">
        <v>1</v>
      </c>
      <c r="H1066" s="75">
        <f>SUMIFS(VENTAS[Cantidad],VENTAS[Código del producto Vendido],STOCK[[#This Row],[Code]])</f>
        <v>1</v>
      </c>
      <c r="I1066" s="75">
        <f>STOCK[[#This Row],[Entradas]]-STOCK[[#This Row],[Salidas]]</f>
        <v>0</v>
      </c>
      <c r="J1066" s="59">
        <f>STOCK[[#This Row],[Precio Final]]*10%</f>
        <v>4</v>
      </c>
      <c r="K1066" s="62">
        <v>12</v>
      </c>
      <c r="L1066" s="62">
        <v>0</v>
      </c>
      <c r="M1066" s="62">
        <f>STOCK[[#This Row],[Costo Unitario (USD)]]+STOCK[[#This Row],[Costo Envío (USD)]]+STOCK[[#This Row],[Comisión 10%]]</f>
        <v>16</v>
      </c>
      <c r="N1066" s="62">
        <f t="shared" si="49"/>
        <v>24</v>
      </c>
      <c r="O1066" s="62">
        <f t="shared" si="50"/>
        <v>40</v>
      </c>
      <c r="P1066" s="62">
        <f>STOCK[[#This Row],[Precio Final]]-STOCK[[#This Row],[Costo total]]</f>
        <v>24</v>
      </c>
      <c r="Q1066" s="62">
        <f>STOCK[[#This Row],[Ganancia Unitaria]]*STOCK[[#This Row],[Salidas]]</f>
        <v>24</v>
      </c>
      <c r="R1066" s="74"/>
      <c r="S1066" s="74"/>
      <c r="T1066" s="62"/>
      <c r="U1066" s="62"/>
      <c r="V1066" s="76"/>
    </row>
    <row r="1067" customHeight="1" spans="1:22">
      <c r="A1067" s="74" t="s">
        <v>18458</v>
      </c>
      <c r="B1067" s="74" t="s">
        <v>16522</v>
      </c>
      <c r="C1067" s="74" t="s">
        <v>18459</v>
      </c>
      <c r="D1067" s="74" t="s">
        <v>17488</v>
      </c>
      <c r="E1067" s="74"/>
      <c r="F1067" s="59">
        <v>40</v>
      </c>
      <c r="G1067" s="75">
        <v>1</v>
      </c>
      <c r="H1067" s="75">
        <f>SUMIFS(VENTAS[Cantidad],VENTAS[Código del producto Vendido],STOCK[[#This Row],[Code]])</f>
        <v>0</v>
      </c>
      <c r="I1067" s="75">
        <f>STOCK[[#This Row],[Entradas]]-STOCK[[#This Row],[Salidas]]</f>
        <v>1</v>
      </c>
      <c r="J1067" s="59">
        <f>STOCK[[#This Row],[Precio Final]]*10%</f>
        <v>4</v>
      </c>
      <c r="K1067" s="62">
        <v>12</v>
      </c>
      <c r="L1067" s="62">
        <v>0</v>
      </c>
      <c r="M1067" s="62">
        <f>STOCK[[#This Row],[Costo Unitario (USD)]]+STOCK[[#This Row],[Costo Envío (USD)]]+STOCK[[#This Row],[Comisión 10%]]</f>
        <v>16</v>
      </c>
      <c r="N1067" s="62">
        <f t="shared" si="49"/>
        <v>24</v>
      </c>
      <c r="O1067" s="62">
        <f t="shared" si="50"/>
        <v>40</v>
      </c>
      <c r="P1067" s="62">
        <f>STOCK[[#This Row],[Precio Final]]-STOCK[[#This Row],[Costo total]]</f>
        <v>24</v>
      </c>
      <c r="Q1067" s="62">
        <f>STOCK[[#This Row],[Ganancia Unitaria]]*STOCK[[#This Row],[Salidas]]</f>
        <v>0</v>
      </c>
      <c r="R1067" s="74"/>
      <c r="S1067" s="74"/>
      <c r="T1067" s="62"/>
      <c r="U1067" s="62"/>
      <c r="V1067" s="76"/>
    </row>
    <row r="1068" customHeight="1" spans="1:22">
      <c r="A1068" s="74" t="s">
        <v>18460</v>
      </c>
      <c r="B1068" s="74" t="s">
        <v>17153</v>
      </c>
      <c r="C1068" s="74" t="s">
        <v>18461</v>
      </c>
      <c r="D1068" s="74" t="s">
        <v>17505</v>
      </c>
      <c r="E1068" s="74"/>
      <c r="F1068" s="59">
        <v>40</v>
      </c>
      <c r="G1068" s="75">
        <v>2</v>
      </c>
      <c r="H1068" s="75">
        <f>SUMIFS(VENTAS[Cantidad],VENTAS[Código del producto Vendido],STOCK[[#This Row],[Code]])</f>
        <v>2</v>
      </c>
      <c r="I1068" s="75">
        <f>STOCK[[#This Row],[Entradas]]-STOCK[[#This Row],[Salidas]]</f>
        <v>0</v>
      </c>
      <c r="J1068" s="59">
        <f>STOCK[[#This Row],[Precio Final]]*10%</f>
        <v>4</v>
      </c>
      <c r="K1068" s="62">
        <v>12</v>
      </c>
      <c r="L1068" s="62">
        <v>0</v>
      </c>
      <c r="M1068" s="62">
        <f>STOCK[[#This Row],[Costo Unitario (USD)]]+STOCK[[#This Row],[Costo Envío (USD)]]+STOCK[[#This Row],[Comisión 10%]]</f>
        <v>16</v>
      </c>
      <c r="N1068" s="62">
        <f t="shared" si="49"/>
        <v>24</v>
      </c>
      <c r="O1068" s="62">
        <f t="shared" si="50"/>
        <v>40</v>
      </c>
      <c r="P1068" s="62">
        <f>STOCK[[#This Row],[Precio Final]]-STOCK[[#This Row],[Costo total]]</f>
        <v>24</v>
      </c>
      <c r="Q1068" s="62">
        <f>STOCK[[#This Row],[Ganancia Unitaria]]*STOCK[[#This Row],[Salidas]]</f>
        <v>48</v>
      </c>
      <c r="R1068" s="74"/>
      <c r="S1068" s="74"/>
      <c r="T1068" s="62"/>
      <c r="U1068" s="62"/>
      <c r="V1068" s="76"/>
    </row>
    <row r="1069" customHeight="1" spans="1:22">
      <c r="A1069" s="74" t="s">
        <v>18462</v>
      </c>
      <c r="B1069" s="74" t="s">
        <v>16541</v>
      </c>
      <c r="C1069" s="74" t="s">
        <v>18463</v>
      </c>
      <c r="D1069" s="74" t="s">
        <v>16408</v>
      </c>
      <c r="E1069" s="74"/>
      <c r="F1069" s="59">
        <v>30</v>
      </c>
      <c r="G1069" s="75">
        <v>1</v>
      </c>
      <c r="H1069" s="75">
        <f>SUMIFS(VENTAS[Cantidad],VENTAS[Código del producto Vendido],STOCK[[#This Row],[Code]])</f>
        <v>0</v>
      </c>
      <c r="I1069" s="75">
        <f>STOCK[[#This Row],[Entradas]]-STOCK[[#This Row],[Salidas]]</f>
        <v>1</v>
      </c>
      <c r="J1069" s="59">
        <f>STOCK[[#This Row],[Precio Final]]*10%</f>
        <v>3</v>
      </c>
      <c r="K1069" s="62">
        <v>12</v>
      </c>
      <c r="L1069" s="62">
        <v>0</v>
      </c>
      <c r="M1069" s="62">
        <f>STOCK[[#This Row],[Costo Unitario (USD)]]+STOCK[[#This Row],[Costo Envío (USD)]]+STOCK[[#This Row],[Comisión 10%]]</f>
        <v>15</v>
      </c>
      <c r="N1069" s="62">
        <f t="shared" si="49"/>
        <v>22.5</v>
      </c>
      <c r="O1069" s="62">
        <f t="shared" si="50"/>
        <v>30</v>
      </c>
      <c r="P1069" s="62">
        <f>STOCK[[#This Row],[Precio Final]]-STOCK[[#This Row],[Costo total]]</f>
        <v>15</v>
      </c>
      <c r="Q1069" s="62">
        <f>STOCK[[#This Row],[Ganancia Unitaria]]*STOCK[[#This Row],[Salidas]]</f>
        <v>0</v>
      </c>
      <c r="R1069" s="74"/>
      <c r="S1069" s="74"/>
      <c r="T1069" s="62"/>
      <c r="U1069" s="62"/>
      <c r="V1069" s="76"/>
    </row>
    <row r="1070" customHeight="1" spans="1:22">
      <c r="A1070" s="74" t="s">
        <v>18464</v>
      </c>
      <c r="B1070" s="74" t="s">
        <v>16461</v>
      </c>
      <c r="C1070" s="74" t="s">
        <v>18465</v>
      </c>
      <c r="D1070" s="74" t="s">
        <v>16583</v>
      </c>
      <c r="E1070" s="74"/>
      <c r="F1070" s="59">
        <v>25</v>
      </c>
      <c r="G1070" s="75">
        <v>1</v>
      </c>
      <c r="H1070" s="75">
        <f>SUMIFS(VENTAS[Cantidad],VENTAS[Código del producto Vendido],STOCK[[#This Row],[Code]])</f>
        <v>1</v>
      </c>
      <c r="I1070" s="75">
        <f>STOCK[[#This Row],[Entradas]]-STOCK[[#This Row],[Salidas]]</f>
        <v>0</v>
      </c>
      <c r="J1070" s="59">
        <f>STOCK[[#This Row],[Precio Final]]*10%</f>
        <v>2.5</v>
      </c>
      <c r="K1070" s="62">
        <v>12</v>
      </c>
      <c r="L1070" s="62">
        <v>0</v>
      </c>
      <c r="M1070" s="62">
        <f>STOCK[[#This Row],[Costo Unitario (USD)]]+STOCK[[#This Row],[Costo Envío (USD)]]+STOCK[[#This Row],[Comisión 10%]]</f>
        <v>14.5</v>
      </c>
      <c r="N1070" s="62">
        <f t="shared" si="49"/>
        <v>21.75</v>
      </c>
      <c r="O1070" s="62">
        <f t="shared" si="50"/>
        <v>25</v>
      </c>
      <c r="P1070" s="62">
        <f>STOCK[[#This Row],[Precio Final]]-STOCK[[#This Row],[Costo total]]</f>
        <v>10.5</v>
      </c>
      <c r="Q1070" s="62">
        <f>STOCK[[#This Row],[Ganancia Unitaria]]*STOCK[[#This Row],[Salidas]]</f>
        <v>10.5</v>
      </c>
      <c r="R1070" s="74"/>
      <c r="S1070" s="74"/>
      <c r="T1070" s="62"/>
      <c r="U1070" s="62"/>
      <c r="V1070" s="76"/>
    </row>
    <row r="1071" customHeight="1" spans="1:22">
      <c r="A1071" s="74" t="s">
        <v>18466</v>
      </c>
      <c r="B1071" s="74" t="s">
        <v>16863</v>
      </c>
      <c r="C1071" s="74" t="s">
        <v>18467</v>
      </c>
      <c r="D1071" s="74" t="s">
        <v>16583</v>
      </c>
      <c r="E1071" s="74"/>
      <c r="F1071" s="59">
        <v>35</v>
      </c>
      <c r="G1071" s="75">
        <v>1</v>
      </c>
      <c r="H1071" s="75">
        <f>SUMIFS(VENTAS[Cantidad],VENTAS[Código del producto Vendido],STOCK[[#This Row],[Code]])</f>
        <v>0</v>
      </c>
      <c r="I1071" s="75">
        <f>STOCK[[#This Row],[Entradas]]-STOCK[[#This Row],[Salidas]]</f>
        <v>1</v>
      </c>
      <c r="J1071" s="59">
        <f>STOCK[[#This Row],[Precio Final]]*10%</f>
        <v>3.5</v>
      </c>
      <c r="K1071" s="62">
        <v>12</v>
      </c>
      <c r="L1071" s="62">
        <v>0</v>
      </c>
      <c r="M1071" s="62">
        <f>STOCK[[#This Row],[Costo Unitario (USD)]]+STOCK[[#This Row],[Costo Envío (USD)]]+STOCK[[#This Row],[Comisión 10%]]</f>
        <v>15.5</v>
      </c>
      <c r="N1071" s="62">
        <f t="shared" si="49"/>
        <v>23.25</v>
      </c>
      <c r="O1071" s="62">
        <f t="shared" si="50"/>
        <v>35</v>
      </c>
      <c r="P1071" s="62">
        <f>STOCK[[#This Row],[Precio Final]]-STOCK[[#This Row],[Costo total]]</f>
        <v>19.5</v>
      </c>
      <c r="Q1071" s="62">
        <f>STOCK[[#This Row],[Ganancia Unitaria]]*STOCK[[#This Row],[Salidas]]</f>
        <v>0</v>
      </c>
      <c r="R1071" s="74"/>
      <c r="S1071" s="74"/>
      <c r="T1071" s="62"/>
      <c r="U1071" s="62"/>
      <c r="V1071" s="76"/>
    </row>
    <row r="1072" customHeight="1" spans="1:22">
      <c r="A1072" s="74" t="s">
        <v>18468</v>
      </c>
      <c r="B1072" s="74" t="s">
        <v>16863</v>
      </c>
      <c r="C1072" s="74" t="s">
        <v>18469</v>
      </c>
      <c r="D1072" s="74" t="s">
        <v>16408</v>
      </c>
      <c r="E1072" s="74"/>
      <c r="F1072" s="59">
        <v>25</v>
      </c>
      <c r="G1072" s="75">
        <v>1</v>
      </c>
      <c r="H1072" s="75">
        <f>SUMIFS(VENTAS[Cantidad],VENTAS[Código del producto Vendido],STOCK[[#This Row],[Code]])</f>
        <v>0</v>
      </c>
      <c r="I1072" s="75">
        <f>STOCK[[#This Row],[Entradas]]-STOCK[[#This Row],[Salidas]]</f>
        <v>1</v>
      </c>
      <c r="J1072" s="59">
        <f>STOCK[[#This Row],[Precio Final]]*10%</f>
        <v>2.5</v>
      </c>
      <c r="K1072" s="62">
        <v>12</v>
      </c>
      <c r="L1072" s="62">
        <v>0</v>
      </c>
      <c r="M1072" s="62">
        <f>STOCK[[#This Row],[Costo Unitario (USD)]]+STOCK[[#This Row],[Costo Envío (USD)]]+STOCK[[#This Row],[Comisión 10%]]</f>
        <v>14.5</v>
      </c>
      <c r="N1072" s="62">
        <f t="shared" si="49"/>
        <v>21.75</v>
      </c>
      <c r="O1072" s="62">
        <f t="shared" si="50"/>
        <v>25</v>
      </c>
      <c r="P1072" s="62">
        <f>STOCK[[#This Row],[Precio Final]]-STOCK[[#This Row],[Costo total]]</f>
        <v>10.5</v>
      </c>
      <c r="Q1072" s="62">
        <f>STOCK[[#This Row],[Ganancia Unitaria]]*STOCK[[#This Row],[Salidas]]</f>
        <v>0</v>
      </c>
      <c r="R1072" s="74"/>
      <c r="S1072" s="74"/>
      <c r="T1072" s="62"/>
      <c r="U1072" s="62"/>
      <c r="V1072" s="76"/>
    </row>
    <row r="1073" customHeight="1" spans="1:22">
      <c r="A1073" s="74" t="s">
        <v>18470</v>
      </c>
      <c r="B1073" s="74" t="s">
        <v>16863</v>
      </c>
      <c r="C1073" s="74" t="s">
        <v>18471</v>
      </c>
      <c r="D1073" s="74" t="s">
        <v>16408</v>
      </c>
      <c r="E1073" s="74"/>
      <c r="F1073" s="59">
        <v>30</v>
      </c>
      <c r="G1073" s="75">
        <v>1</v>
      </c>
      <c r="H1073" s="75">
        <f>SUMIFS(VENTAS[Cantidad],VENTAS[Código del producto Vendido],STOCK[[#This Row],[Code]])</f>
        <v>0</v>
      </c>
      <c r="I1073" s="75">
        <f>STOCK[[#This Row],[Entradas]]-STOCK[[#This Row],[Salidas]]</f>
        <v>1</v>
      </c>
      <c r="J1073" s="59">
        <f>STOCK[[#This Row],[Precio Final]]*10%</f>
        <v>3</v>
      </c>
      <c r="K1073" s="62">
        <v>12</v>
      </c>
      <c r="L1073" s="62">
        <v>0</v>
      </c>
      <c r="M1073" s="62">
        <f>STOCK[[#This Row],[Costo Unitario (USD)]]+STOCK[[#This Row],[Costo Envío (USD)]]+STOCK[[#This Row],[Comisión 10%]]</f>
        <v>15</v>
      </c>
      <c r="N1073" s="62">
        <f t="shared" si="49"/>
        <v>22.5</v>
      </c>
      <c r="O1073" s="62">
        <f t="shared" si="50"/>
        <v>30</v>
      </c>
      <c r="P1073" s="62">
        <f>STOCK[[#This Row],[Precio Final]]-STOCK[[#This Row],[Costo total]]</f>
        <v>15</v>
      </c>
      <c r="Q1073" s="62">
        <f>STOCK[[#This Row],[Ganancia Unitaria]]*STOCK[[#This Row],[Salidas]]</f>
        <v>0</v>
      </c>
      <c r="R1073" s="74"/>
      <c r="S1073" s="74"/>
      <c r="T1073" s="62"/>
      <c r="U1073" s="62"/>
      <c r="V1073" s="76"/>
    </row>
    <row r="1074" customHeight="1" spans="1:22">
      <c r="A1074" s="74" t="s">
        <v>18472</v>
      </c>
      <c r="B1074" s="74" t="s">
        <v>16863</v>
      </c>
      <c r="C1074" s="74" t="s">
        <v>18473</v>
      </c>
      <c r="D1074" s="74" t="s">
        <v>16404</v>
      </c>
      <c r="E1074" s="74"/>
      <c r="F1074" s="59">
        <v>35</v>
      </c>
      <c r="G1074" s="75">
        <v>2</v>
      </c>
      <c r="H1074" s="75">
        <f>SUMIFS(VENTAS[Cantidad],VENTAS[Código del producto Vendido],STOCK[[#This Row],[Code]])</f>
        <v>1</v>
      </c>
      <c r="I1074" s="75">
        <f>STOCK[[#This Row],[Entradas]]-STOCK[[#This Row],[Salidas]]</f>
        <v>1</v>
      </c>
      <c r="J1074" s="59">
        <f>STOCK[[#This Row],[Precio Final]]*10%</f>
        <v>3.5</v>
      </c>
      <c r="K1074" s="62">
        <v>12</v>
      </c>
      <c r="L1074" s="62">
        <v>0</v>
      </c>
      <c r="M1074" s="62">
        <f>STOCK[[#This Row],[Costo Unitario (USD)]]+STOCK[[#This Row],[Costo Envío (USD)]]+STOCK[[#This Row],[Comisión 10%]]</f>
        <v>15.5</v>
      </c>
      <c r="N1074" s="62">
        <f t="shared" si="49"/>
        <v>23.25</v>
      </c>
      <c r="O1074" s="62">
        <f t="shared" si="50"/>
        <v>35</v>
      </c>
      <c r="P1074" s="62">
        <f>STOCK[[#This Row],[Precio Final]]-STOCK[[#This Row],[Costo total]]</f>
        <v>19.5</v>
      </c>
      <c r="Q1074" s="62">
        <f>STOCK[[#This Row],[Ganancia Unitaria]]*STOCK[[#This Row],[Salidas]]</f>
        <v>19.5</v>
      </c>
      <c r="R1074" s="74"/>
      <c r="S1074" s="74"/>
      <c r="T1074" s="62"/>
      <c r="U1074" s="62"/>
      <c r="V1074" s="76"/>
    </row>
    <row r="1075" customHeight="1" spans="1:22">
      <c r="A1075" s="74" t="s">
        <v>18474</v>
      </c>
      <c r="B1075" s="74" t="s">
        <v>16680</v>
      </c>
      <c r="C1075" s="74" t="s">
        <v>18475</v>
      </c>
      <c r="D1075" s="74" t="s">
        <v>16928</v>
      </c>
      <c r="E1075" s="74"/>
      <c r="F1075" s="59">
        <v>25</v>
      </c>
      <c r="G1075" s="75">
        <v>1</v>
      </c>
      <c r="H1075" s="75">
        <f>SUMIFS(VENTAS[Cantidad],VENTAS[Código del producto Vendido],STOCK[[#This Row],[Code]])</f>
        <v>0</v>
      </c>
      <c r="I1075" s="75">
        <f>STOCK[[#This Row],[Entradas]]-STOCK[[#This Row],[Salidas]]</f>
        <v>1</v>
      </c>
      <c r="J1075" s="59">
        <f>STOCK[[#This Row],[Precio Final]]*10%</f>
        <v>2.5</v>
      </c>
      <c r="K1075" s="62">
        <v>12</v>
      </c>
      <c r="L1075" s="62">
        <v>0</v>
      </c>
      <c r="M1075" s="62">
        <f>STOCK[[#This Row],[Costo Unitario (USD)]]+STOCK[[#This Row],[Costo Envío (USD)]]+STOCK[[#This Row],[Comisión 10%]]</f>
        <v>14.5</v>
      </c>
      <c r="N1075" s="62">
        <f t="shared" si="49"/>
        <v>21.75</v>
      </c>
      <c r="O1075" s="62">
        <f t="shared" si="50"/>
        <v>25</v>
      </c>
      <c r="P1075" s="62">
        <f>STOCK[[#This Row],[Precio Final]]-STOCK[[#This Row],[Costo total]]</f>
        <v>10.5</v>
      </c>
      <c r="Q1075" s="62">
        <f>STOCK[[#This Row],[Ganancia Unitaria]]*STOCK[[#This Row],[Salidas]]</f>
        <v>0</v>
      </c>
      <c r="R1075" s="74"/>
      <c r="S1075" s="74"/>
      <c r="T1075" s="62"/>
      <c r="U1075" s="62"/>
      <c r="V1075" s="76"/>
    </row>
    <row r="1076" customHeight="1" spans="1:22">
      <c r="A1076" s="74" t="s">
        <v>18476</v>
      </c>
      <c r="B1076" s="74" t="s">
        <v>16541</v>
      </c>
      <c r="C1076" s="74" t="s">
        <v>18477</v>
      </c>
      <c r="D1076" s="74" t="s">
        <v>16973</v>
      </c>
      <c r="E1076" s="74"/>
      <c r="F1076" s="59">
        <v>25</v>
      </c>
      <c r="G1076" s="75">
        <v>1</v>
      </c>
      <c r="H1076" s="75">
        <f>SUMIFS(VENTAS[Cantidad],VENTAS[Código del producto Vendido],STOCK[[#This Row],[Code]])</f>
        <v>1</v>
      </c>
      <c r="I1076" s="75">
        <f>STOCK[[#This Row],[Entradas]]-STOCK[[#This Row],[Salidas]]</f>
        <v>0</v>
      </c>
      <c r="J1076" s="59">
        <f>STOCK[[#This Row],[Precio Final]]*10%</f>
        <v>2.5</v>
      </c>
      <c r="K1076" s="62">
        <v>12</v>
      </c>
      <c r="L1076" s="62">
        <v>0</v>
      </c>
      <c r="M1076" s="62">
        <f>STOCK[[#This Row],[Costo Unitario (USD)]]+STOCK[[#This Row],[Costo Envío (USD)]]+STOCK[[#This Row],[Comisión 10%]]</f>
        <v>14.5</v>
      </c>
      <c r="N1076" s="62">
        <f t="shared" si="49"/>
        <v>21.75</v>
      </c>
      <c r="O1076" s="62">
        <f t="shared" si="50"/>
        <v>25</v>
      </c>
      <c r="P1076" s="62">
        <f>STOCK[[#This Row],[Precio Final]]-STOCK[[#This Row],[Costo total]]</f>
        <v>10.5</v>
      </c>
      <c r="Q1076" s="62">
        <f>STOCK[[#This Row],[Ganancia Unitaria]]*STOCK[[#This Row],[Salidas]]</f>
        <v>10.5</v>
      </c>
      <c r="R1076" s="74"/>
      <c r="S1076" s="74"/>
      <c r="T1076" s="62"/>
      <c r="U1076" s="62"/>
      <c r="V1076" s="76"/>
    </row>
    <row r="1077" customHeight="1" spans="1:22">
      <c r="A1077" s="74" t="s">
        <v>18478</v>
      </c>
      <c r="B1077" s="74" t="s">
        <v>16680</v>
      </c>
      <c r="C1077" s="74" t="s">
        <v>18479</v>
      </c>
      <c r="D1077" s="74" t="s">
        <v>16973</v>
      </c>
      <c r="E1077" s="74"/>
      <c r="F1077" s="59">
        <v>25</v>
      </c>
      <c r="G1077" s="75">
        <v>3</v>
      </c>
      <c r="H1077" s="75">
        <f>SUMIFS(VENTAS[Cantidad],VENTAS[Código del producto Vendido],STOCK[[#This Row],[Code]])</f>
        <v>3</v>
      </c>
      <c r="I1077" s="75">
        <f>STOCK[[#This Row],[Entradas]]-STOCK[[#This Row],[Salidas]]</f>
        <v>0</v>
      </c>
      <c r="J1077" s="59">
        <f>STOCK[[#This Row],[Precio Final]]*10%</f>
        <v>2.5</v>
      </c>
      <c r="K1077" s="62">
        <v>12</v>
      </c>
      <c r="L1077" s="62">
        <v>0</v>
      </c>
      <c r="M1077" s="62">
        <f>STOCK[[#This Row],[Costo Unitario (USD)]]+STOCK[[#This Row],[Costo Envío (USD)]]+STOCK[[#This Row],[Comisión 10%]]</f>
        <v>14.5</v>
      </c>
      <c r="N1077" s="62">
        <f t="shared" si="49"/>
        <v>21.75</v>
      </c>
      <c r="O1077" s="62">
        <f t="shared" si="50"/>
        <v>25</v>
      </c>
      <c r="P1077" s="62">
        <f>STOCK[[#This Row],[Precio Final]]-STOCK[[#This Row],[Costo total]]</f>
        <v>10.5</v>
      </c>
      <c r="Q1077" s="62">
        <f>STOCK[[#This Row],[Ganancia Unitaria]]*STOCK[[#This Row],[Salidas]]</f>
        <v>31.5</v>
      </c>
      <c r="R1077" s="74"/>
      <c r="S1077" s="74"/>
      <c r="T1077" s="62"/>
      <c r="U1077" s="62"/>
      <c r="V1077" s="76"/>
    </row>
    <row r="1078" customHeight="1" spans="1:22">
      <c r="A1078" s="74" t="s">
        <v>18480</v>
      </c>
      <c r="B1078" s="74" t="s">
        <v>16541</v>
      </c>
      <c r="C1078" s="74" t="s">
        <v>18481</v>
      </c>
      <c r="D1078" s="74" t="s">
        <v>18482</v>
      </c>
      <c r="E1078" s="74"/>
      <c r="F1078" s="59">
        <v>25</v>
      </c>
      <c r="G1078" s="75">
        <v>1</v>
      </c>
      <c r="H1078" s="75">
        <f>SUMIFS(VENTAS[Cantidad],VENTAS[Código del producto Vendido],STOCK[[#This Row],[Code]])</f>
        <v>1</v>
      </c>
      <c r="I1078" s="75">
        <f>STOCK[[#This Row],[Entradas]]-STOCK[[#This Row],[Salidas]]</f>
        <v>0</v>
      </c>
      <c r="J1078" s="59">
        <f>STOCK[[#This Row],[Precio Final]]*10%</f>
        <v>2.5</v>
      </c>
      <c r="K1078" s="62">
        <v>12</v>
      </c>
      <c r="L1078" s="62">
        <v>0</v>
      </c>
      <c r="M1078" s="62">
        <f>STOCK[[#This Row],[Costo Unitario (USD)]]+STOCK[[#This Row],[Costo Envío (USD)]]+STOCK[[#This Row],[Comisión 10%]]</f>
        <v>14.5</v>
      </c>
      <c r="N1078" s="62">
        <f t="shared" si="49"/>
        <v>21.75</v>
      </c>
      <c r="O1078" s="62">
        <f t="shared" si="50"/>
        <v>25</v>
      </c>
      <c r="P1078" s="62">
        <f>STOCK[[#This Row],[Precio Final]]-STOCK[[#This Row],[Costo total]]</f>
        <v>10.5</v>
      </c>
      <c r="Q1078" s="62">
        <f>STOCK[[#This Row],[Ganancia Unitaria]]*STOCK[[#This Row],[Salidas]]</f>
        <v>10.5</v>
      </c>
      <c r="R1078" s="74"/>
      <c r="S1078" s="74"/>
      <c r="T1078" s="62"/>
      <c r="U1078" s="62"/>
      <c r="V1078" s="76"/>
    </row>
    <row r="1079" customHeight="1" spans="1:22">
      <c r="A1079" s="74" t="s">
        <v>18483</v>
      </c>
      <c r="B1079" s="74" t="s">
        <v>16680</v>
      </c>
      <c r="C1079" s="74" t="s">
        <v>18484</v>
      </c>
      <c r="D1079" s="74" t="s">
        <v>16928</v>
      </c>
      <c r="E1079" s="74"/>
      <c r="F1079" s="59">
        <v>25</v>
      </c>
      <c r="G1079" s="75">
        <v>1</v>
      </c>
      <c r="H1079" s="75">
        <f>SUMIFS(VENTAS[Cantidad],VENTAS[Código del producto Vendido],STOCK[[#This Row],[Code]])</f>
        <v>1</v>
      </c>
      <c r="I1079" s="75">
        <f>STOCK[[#This Row],[Entradas]]-STOCK[[#This Row],[Salidas]]</f>
        <v>0</v>
      </c>
      <c r="J1079" s="59">
        <f>STOCK[[#This Row],[Precio Final]]*10%</f>
        <v>2.5</v>
      </c>
      <c r="K1079" s="62">
        <v>12</v>
      </c>
      <c r="L1079" s="62">
        <v>0</v>
      </c>
      <c r="M1079" s="62">
        <f>STOCK[[#This Row],[Costo Unitario (USD)]]+STOCK[[#This Row],[Costo Envío (USD)]]+STOCK[[#This Row],[Comisión 10%]]</f>
        <v>14.5</v>
      </c>
      <c r="N1079" s="62">
        <f t="shared" si="49"/>
        <v>21.75</v>
      </c>
      <c r="O1079" s="62">
        <f t="shared" si="50"/>
        <v>25</v>
      </c>
      <c r="P1079" s="62">
        <f>STOCK[[#This Row],[Precio Final]]-STOCK[[#This Row],[Costo total]]</f>
        <v>10.5</v>
      </c>
      <c r="Q1079" s="62">
        <f>STOCK[[#This Row],[Ganancia Unitaria]]*STOCK[[#This Row],[Salidas]]</f>
        <v>10.5</v>
      </c>
      <c r="R1079" s="74"/>
      <c r="S1079" s="74"/>
      <c r="T1079" s="62"/>
      <c r="U1079" s="62"/>
      <c r="V1079" s="76"/>
    </row>
    <row r="1080" customHeight="1" spans="1:22">
      <c r="A1080" s="74" t="s">
        <v>18485</v>
      </c>
      <c r="B1080" s="74" t="s">
        <v>16680</v>
      </c>
      <c r="C1080" s="74" t="s">
        <v>18486</v>
      </c>
      <c r="D1080" s="74" t="s">
        <v>16928</v>
      </c>
      <c r="E1080" s="74"/>
      <c r="F1080" s="59">
        <v>25</v>
      </c>
      <c r="G1080" s="75">
        <v>2</v>
      </c>
      <c r="H1080" s="75">
        <f>SUMIFS(VENTAS[Cantidad],VENTAS[Código del producto Vendido],STOCK[[#This Row],[Code]])</f>
        <v>2</v>
      </c>
      <c r="I1080" s="75">
        <f>STOCK[[#This Row],[Entradas]]-STOCK[[#This Row],[Salidas]]</f>
        <v>0</v>
      </c>
      <c r="J1080" s="59">
        <f>STOCK[[#This Row],[Precio Final]]*10%</f>
        <v>2.5</v>
      </c>
      <c r="K1080" s="62">
        <v>12</v>
      </c>
      <c r="L1080" s="62">
        <v>0</v>
      </c>
      <c r="M1080" s="62">
        <f>STOCK[[#This Row],[Costo Unitario (USD)]]+STOCK[[#This Row],[Costo Envío (USD)]]+STOCK[[#This Row],[Comisión 10%]]</f>
        <v>14.5</v>
      </c>
      <c r="N1080" s="62">
        <f t="shared" si="49"/>
        <v>21.75</v>
      </c>
      <c r="O1080" s="62">
        <f t="shared" si="50"/>
        <v>25</v>
      </c>
      <c r="P1080" s="62">
        <f>STOCK[[#This Row],[Precio Final]]-STOCK[[#This Row],[Costo total]]</f>
        <v>10.5</v>
      </c>
      <c r="Q1080" s="62">
        <f>STOCK[[#This Row],[Ganancia Unitaria]]*STOCK[[#This Row],[Salidas]]</f>
        <v>21</v>
      </c>
      <c r="R1080" s="74"/>
      <c r="S1080" s="74"/>
      <c r="T1080" s="62"/>
      <c r="U1080" s="62"/>
      <c r="V1080" s="76"/>
    </row>
    <row r="1081" customHeight="1" spans="1:22">
      <c r="A1081" s="74" t="s">
        <v>18487</v>
      </c>
      <c r="B1081" s="74" t="s">
        <v>16680</v>
      </c>
      <c r="C1081" s="74" t="s">
        <v>18488</v>
      </c>
      <c r="D1081" s="74" t="s">
        <v>16973</v>
      </c>
      <c r="E1081" s="74"/>
      <c r="F1081" s="59">
        <v>25</v>
      </c>
      <c r="G1081" s="75">
        <v>1</v>
      </c>
      <c r="H1081" s="75">
        <f>SUMIFS(VENTAS[Cantidad],VENTAS[Código del producto Vendido],STOCK[[#This Row],[Code]])</f>
        <v>0</v>
      </c>
      <c r="I1081" s="75">
        <f>STOCK[[#This Row],[Entradas]]-STOCK[[#This Row],[Salidas]]</f>
        <v>1</v>
      </c>
      <c r="J1081" s="59">
        <f>STOCK[[#This Row],[Precio Final]]*10%</f>
        <v>2.5</v>
      </c>
      <c r="K1081" s="62">
        <v>12</v>
      </c>
      <c r="L1081" s="62">
        <v>0</v>
      </c>
      <c r="M1081" s="62">
        <f>STOCK[[#This Row],[Costo Unitario (USD)]]+STOCK[[#This Row],[Costo Envío (USD)]]+STOCK[[#This Row],[Comisión 10%]]</f>
        <v>14.5</v>
      </c>
      <c r="N1081" s="62">
        <f t="shared" si="49"/>
        <v>21.75</v>
      </c>
      <c r="O1081" s="62">
        <f t="shared" si="50"/>
        <v>25</v>
      </c>
      <c r="P1081" s="62">
        <f>STOCK[[#This Row],[Precio Final]]-STOCK[[#This Row],[Costo total]]</f>
        <v>10.5</v>
      </c>
      <c r="Q1081" s="62">
        <f>STOCK[[#This Row],[Ganancia Unitaria]]*STOCK[[#This Row],[Salidas]]</f>
        <v>0</v>
      </c>
      <c r="R1081" s="74"/>
      <c r="S1081" s="74"/>
      <c r="T1081" s="62"/>
      <c r="U1081" s="62"/>
      <c r="V1081" s="76"/>
    </row>
    <row r="1082" customHeight="1" spans="1:22">
      <c r="A1082" s="74" t="s">
        <v>18489</v>
      </c>
      <c r="B1082" s="74" t="s">
        <v>16541</v>
      </c>
      <c r="C1082" s="74" t="s">
        <v>18490</v>
      </c>
      <c r="D1082" s="74" t="s">
        <v>16396</v>
      </c>
      <c r="E1082" s="74"/>
      <c r="F1082" s="59">
        <v>25</v>
      </c>
      <c r="G1082" s="75">
        <v>1</v>
      </c>
      <c r="H1082" s="75">
        <f>SUMIFS(VENTAS[Cantidad],VENTAS[Código del producto Vendido],STOCK[[#This Row],[Code]])</f>
        <v>1</v>
      </c>
      <c r="I1082" s="75">
        <f>STOCK[[#This Row],[Entradas]]-STOCK[[#This Row],[Salidas]]</f>
        <v>0</v>
      </c>
      <c r="J1082" s="59">
        <f>STOCK[[#This Row],[Precio Final]]*10%</f>
        <v>2.5</v>
      </c>
      <c r="K1082" s="62">
        <v>12</v>
      </c>
      <c r="L1082" s="62">
        <v>0</v>
      </c>
      <c r="M1082" s="62">
        <f>STOCK[[#This Row],[Costo Unitario (USD)]]+STOCK[[#This Row],[Costo Envío (USD)]]+STOCK[[#This Row],[Comisión 10%]]</f>
        <v>14.5</v>
      </c>
      <c r="N1082" s="62">
        <f t="shared" si="49"/>
        <v>21.75</v>
      </c>
      <c r="O1082" s="62">
        <f t="shared" si="50"/>
        <v>25</v>
      </c>
      <c r="P1082" s="62">
        <f>STOCK[[#This Row],[Precio Final]]-STOCK[[#This Row],[Costo total]]</f>
        <v>10.5</v>
      </c>
      <c r="Q1082" s="62">
        <f>STOCK[[#This Row],[Ganancia Unitaria]]*STOCK[[#This Row],[Salidas]]</f>
        <v>10.5</v>
      </c>
      <c r="R1082" s="74"/>
      <c r="S1082" s="74"/>
      <c r="T1082" s="62"/>
      <c r="U1082" s="62"/>
      <c r="V1082" s="76"/>
    </row>
    <row r="1083" customHeight="1" spans="1:22">
      <c r="A1083" s="74" t="s">
        <v>18491</v>
      </c>
      <c r="B1083" s="74" t="s">
        <v>16863</v>
      </c>
      <c r="C1083" s="74" t="s">
        <v>18492</v>
      </c>
      <c r="D1083" s="74" t="s">
        <v>16408</v>
      </c>
      <c r="E1083" s="74"/>
      <c r="F1083" s="59">
        <v>35</v>
      </c>
      <c r="G1083" s="75">
        <v>1</v>
      </c>
      <c r="H1083" s="75">
        <f>SUMIFS(VENTAS[Cantidad],VENTAS[Código del producto Vendido],STOCK[[#This Row],[Code]])</f>
        <v>1</v>
      </c>
      <c r="I1083" s="75">
        <f>STOCK[[#This Row],[Entradas]]-STOCK[[#This Row],[Salidas]]</f>
        <v>0</v>
      </c>
      <c r="J1083" s="59">
        <f>STOCK[[#This Row],[Precio Final]]*10%</f>
        <v>3.5</v>
      </c>
      <c r="K1083" s="62">
        <v>12</v>
      </c>
      <c r="L1083" s="62">
        <v>0</v>
      </c>
      <c r="M1083" s="62">
        <f>STOCK[[#This Row],[Costo Unitario (USD)]]+STOCK[[#This Row],[Costo Envío (USD)]]+STOCK[[#This Row],[Comisión 10%]]</f>
        <v>15.5</v>
      </c>
      <c r="N1083" s="62">
        <f t="shared" si="49"/>
        <v>23.25</v>
      </c>
      <c r="O1083" s="62">
        <f t="shared" si="50"/>
        <v>35</v>
      </c>
      <c r="P1083" s="62">
        <f>STOCK[[#This Row],[Precio Final]]-STOCK[[#This Row],[Costo total]]</f>
        <v>19.5</v>
      </c>
      <c r="Q1083" s="62">
        <f>STOCK[[#This Row],[Ganancia Unitaria]]*STOCK[[#This Row],[Salidas]]</f>
        <v>19.5</v>
      </c>
      <c r="R1083" s="74"/>
      <c r="S1083" s="74"/>
      <c r="T1083" s="62"/>
      <c r="U1083" s="62"/>
      <c r="V1083" s="76"/>
    </row>
    <row r="1084" customHeight="1" spans="1:22">
      <c r="A1084" s="74" t="s">
        <v>18493</v>
      </c>
      <c r="B1084" s="74" t="s">
        <v>16461</v>
      </c>
      <c r="C1084" s="74" t="s">
        <v>18494</v>
      </c>
      <c r="D1084" s="74" t="s">
        <v>16408</v>
      </c>
      <c r="E1084" s="74"/>
      <c r="F1084" s="59">
        <v>25</v>
      </c>
      <c r="G1084" s="75">
        <v>1</v>
      </c>
      <c r="H1084" s="75">
        <f>SUMIFS(VENTAS[Cantidad],VENTAS[Código del producto Vendido],STOCK[[#This Row],[Code]])</f>
        <v>1</v>
      </c>
      <c r="I1084" s="75">
        <f>STOCK[[#This Row],[Entradas]]-STOCK[[#This Row],[Salidas]]</f>
        <v>0</v>
      </c>
      <c r="J1084" s="59">
        <f>STOCK[[#This Row],[Precio Final]]*10%</f>
        <v>2.5</v>
      </c>
      <c r="K1084" s="62">
        <v>12</v>
      </c>
      <c r="L1084" s="62">
        <v>0</v>
      </c>
      <c r="M1084" s="62">
        <f>STOCK[[#This Row],[Costo Unitario (USD)]]+STOCK[[#This Row],[Costo Envío (USD)]]+STOCK[[#This Row],[Comisión 10%]]</f>
        <v>14.5</v>
      </c>
      <c r="N1084" s="62">
        <f t="shared" si="49"/>
        <v>21.75</v>
      </c>
      <c r="O1084" s="62">
        <f t="shared" si="50"/>
        <v>25</v>
      </c>
      <c r="P1084" s="62">
        <f>STOCK[[#This Row],[Precio Final]]-STOCK[[#This Row],[Costo total]]</f>
        <v>10.5</v>
      </c>
      <c r="Q1084" s="62">
        <f>STOCK[[#This Row],[Ganancia Unitaria]]*STOCK[[#This Row],[Salidas]]</f>
        <v>10.5</v>
      </c>
      <c r="R1084" s="74"/>
      <c r="S1084" s="74"/>
      <c r="T1084" s="62"/>
      <c r="U1084" s="62"/>
      <c r="V1084" s="76"/>
    </row>
    <row r="1085" customHeight="1" spans="1:22">
      <c r="A1085" s="74" t="s">
        <v>18495</v>
      </c>
      <c r="B1085" s="74" t="s">
        <v>16863</v>
      </c>
      <c r="C1085" s="74" t="s">
        <v>18496</v>
      </c>
      <c r="D1085" s="74" t="s">
        <v>16404</v>
      </c>
      <c r="E1085" s="74"/>
      <c r="F1085" s="59">
        <v>30</v>
      </c>
      <c r="G1085" s="75">
        <v>1</v>
      </c>
      <c r="H1085" s="75">
        <f>SUMIFS(VENTAS[Cantidad],VENTAS[Código del producto Vendido],STOCK[[#This Row],[Code]])</f>
        <v>1</v>
      </c>
      <c r="I1085" s="75">
        <f>STOCK[[#This Row],[Entradas]]-STOCK[[#This Row],[Salidas]]</f>
        <v>0</v>
      </c>
      <c r="J1085" s="59">
        <f>STOCK[[#This Row],[Precio Final]]*10%</f>
        <v>3</v>
      </c>
      <c r="K1085" s="62">
        <v>12</v>
      </c>
      <c r="L1085" s="62">
        <v>0</v>
      </c>
      <c r="M1085" s="62">
        <f>STOCK[[#This Row],[Costo Unitario (USD)]]+STOCK[[#This Row],[Costo Envío (USD)]]+STOCK[[#This Row],[Comisión 10%]]</f>
        <v>15</v>
      </c>
      <c r="N1085" s="62">
        <f t="shared" si="49"/>
        <v>22.5</v>
      </c>
      <c r="O1085" s="62">
        <f t="shared" si="50"/>
        <v>30</v>
      </c>
      <c r="P1085" s="62">
        <f>STOCK[[#This Row],[Precio Final]]-STOCK[[#This Row],[Costo total]]</f>
        <v>15</v>
      </c>
      <c r="Q1085" s="62">
        <f>STOCK[[#This Row],[Ganancia Unitaria]]*STOCK[[#This Row],[Salidas]]</f>
        <v>15</v>
      </c>
      <c r="R1085" s="74"/>
      <c r="S1085" s="74"/>
      <c r="T1085" s="62"/>
      <c r="U1085" s="62"/>
      <c r="V1085" s="76"/>
    </row>
    <row r="1086" customHeight="1" spans="1:22">
      <c r="A1086" s="74" t="s">
        <v>18497</v>
      </c>
      <c r="B1086" s="74" t="s">
        <v>16461</v>
      </c>
      <c r="C1086" s="74" t="s">
        <v>18494</v>
      </c>
      <c r="D1086" s="74" t="s">
        <v>16404</v>
      </c>
      <c r="E1086" s="74"/>
      <c r="F1086" s="59">
        <v>25</v>
      </c>
      <c r="G1086" s="75">
        <v>1</v>
      </c>
      <c r="H1086" s="75">
        <f>SUMIFS(VENTAS[Cantidad],VENTAS[Código del producto Vendido],STOCK[[#This Row],[Code]])</f>
        <v>0</v>
      </c>
      <c r="I1086" s="75">
        <f>STOCK[[#This Row],[Entradas]]-STOCK[[#This Row],[Salidas]]</f>
        <v>1</v>
      </c>
      <c r="J1086" s="59">
        <f>STOCK[[#This Row],[Precio Final]]*10%</f>
        <v>2.5</v>
      </c>
      <c r="K1086" s="62">
        <v>12</v>
      </c>
      <c r="L1086" s="62">
        <v>0</v>
      </c>
      <c r="M1086" s="62">
        <f>STOCK[[#This Row],[Costo Unitario (USD)]]+STOCK[[#This Row],[Costo Envío (USD)]]+STOCK[[#This Row],[Comisión 10%]]</f>
        <v>14.5</v>
      </c>
      <c r="N1086" s="62">
        <f t="shared" si="49"/>
        <v>21.75</v>
      </c>
      <c r="O1086" s="62">
        <f t="shared" si="50"/>
        <v>25</v>
      </c>
      <c r="P1086" s="62">
        <f>STOCK[[#This Row],[Precio Final]]-STOCK[[#This Row],[Costo total]]</f>
        <v>10.5</v>
      </c>
      <c r="Q1086" s="62">
        <f>STOCK[[#This Row],[Ganancia Unitaria]]*STOCK[[#This Row],[Salidas]]</f>
        <v>0</v>
      </c>
      <c r="R1086" s="74"/>
      <c r="S1086" s="74"/>
      <c r="T1086" s="62"/>
      <c r="U1086" s="62"/>
      <c r="V1086" s="76"/>
    </row>
    <row r="1087" customHeight="1" spans="1:22">
      <c r="A1087" s="74" t="s">
        <v>18498</v>
      </c>
      <c r="B1087" s="74" t="s">
        <v>16863</v>
      </c>
      <c r="C1087" s="74" t="s">
        <v>18499</v>
      </c>
      <c r="D1087" s="74" t="s">
        <v>16404</v>
      </c>
      <c r="E1087" s="74"/>
      <c r="F1087" s="59">
        <v>25</v>
      </c>
      <c r="G1087" s="75">
        <v>1</v>
      </c>
      <c r="H1087" s="75">
        <f>SUMIFS(VENTAS[Cantidad],VENTAS[Código del producto Vendido],STOCK[[#This Row],[Code]])</f>
        <v>0</v>
      </c>
      <c r="I1087" s="75">
        <f>STOCK[[#This Row],[Entradas]]-STOCK[[#This Row],[Salidas]]</f>
        <v>1</v>
      </c>
      <c r="J1087" s="59">
        <f>STOCK[[#This Row],[Precio Final]]*10%</f>
        <v>2.5</v>
      </c>
      <c r="K1087" s="62">
        <v>12</v>
      </c>
      <c r="L1087" s="62">
        <v>0</v>
      </c>
      <c r="M1087" s="62">
        <f>STOCK[[#This Row],[Costo Unitario (USD)]]+STOCK[[#This Row],[Costo Envío (USD)]]+STOCK[[#This Row],[Comisión 10%]]</f>
        <v>14.5</v>
      </c>
      <c r="N1087" s="62">
        <f t="shared" si="49"/>
        <v>21.75</v>
      </c>
      <c r="O1087" s="62">
        <f t="shared" si="50"/>
        <v>25</v>
      </c>
      <c r="P1087" s="62">
        <f>STOCK[[#This Row],[Precio Final]]-STOCK[[#This Row],[Costo total]]</f>
        <v>10.5</v>
      </c>
      <c r="Q1087" s="62">
        <f>STOCK[[#This Row],[Ganancia Unitaria]]*STOCK[[#This Row],[Salidas]]</f>
        <v>0</v>
      </c>
      <c r="R1087" s="74"/>
      <c r="S1087" s="74"/>
      <c r="T1087" s="62"/>
      <c r="U1087" s="62"/>
      <c r="V1087" s="76"/>
    </row>
    <row r="1088" customHeight="1" spans="1:22">
      <c r="A1088" s="74" t="s">
        <v>18500</v>
      </c>
      <c r="B1088" s="74" t="s">
        <v>16461</v>
      </c>
      <c r="C1088" s="74" t="s">
        <v>18501</v>
      </c>
      <c r="D1088" s="74" t="s">
        <v>16583</v>
      </c>
      <c r="E1088" s="74"/>
      <c r="F1088" s="59">
        <v>25</v>
      </c>
      <c r="G1088" s="75">
        <v>1</v>
      </c>
      <c r="H1088" s="75">
        <f>SUMIFS(VENTAS[Cantidad],VENTAS[Código del producto Vendido],STOCK[[#This Row],[Code]])</f>
        <v>1</v>
      </c>
      <c r="I1088" s="75">
        <f>STOCK[[#This Row],[Entradas]]-STOCK[[#This Row],[Salidas]]</f>
        <v>0</v>
      </c>
      <c r="J1088" s="59">
        <f>STOCK[[#This Row],[Precio Final]]*10%</f>
        <v>2.5</v>
      </c>
      <c r="K1088" s="62">
        <v>12</v>
      </c>
      <c r="L1088" s="62">
        <v>0</v>
      </c>
      <c r="M1088" s="62">
        <f>STOCK[[#This Row],[Costo Unitario (USD)]]+STOCK[[#This Row],[Costo Envío (USD)]]+STOCK[[#This Row],[Comisión 10%]]</f>
        <v>14.5</v>
      </c>
      <c r="N1088" s="62">
        <f t="shared" si="49"/>
        <v>21.75</v>
      </c>
      <c r="O1088" s="62">
        <f t="shared" si="50"/>
        <v>25</v>
      </c>
      <c r="P1088" s="62">
        <f>STOCK[[#This Row],[Precio Final]]-STOCK[[#This Row],[Costo total]]</f>
        <v>10.5</v>
      </c>
      <c r="Q1088" s="62">
        <f>STOCK[[#This Row],[Ganancia Unitaria]]*STOCK[[#This Row],[Salidas]]</f>
        <v>10.5</v>
      </c>
      <c r="R1088" s="74"/>
      <c r="S1088" s="74"/>
      <c r="T1088" s="62"/>
      <c r="U1088" s="62"/>
      <c r="V1088" s="76"/>
    </row>
    <row r="1089" customHeight="1" spans="1:22">
      <c r="A1089" s="74" t="s">
        <v>18502</v>
      </c>
      <c r="B1089" s="74" t="s">
        <v>16461</v>
      </c>
      <c r="C1089" s="74" t="s">
        <v>18503</v>
      </c>
      <c r="D1089" s="74" t="s">
        <v>16404</v>
      </c>
      <c r="E1089" s="74"/>
      <c r="F1089" s="59">
        <v>25</v>
      </c>
      <c r="G1089" s="75">
        <v>1</v>
      </c>
      <c r="H1089" s="75">
        <f>SUMIFS(VENTAS[Cantidad],VENTAS[Código del producto Vendido],STOCK[[#This Row],[Code]])</f>
        <v>1</v>
      </c>
      <c r="I1089" s="75">
        <f>STOCK[[#This Row],[Entradas]]-STOCK[[#This Row],[Salidas]]</f>
        <v>0</v>
      </c>
      <c r="J1089" s="59">
        <f>STOCK[[#This Row],[Precio Final]]*10%</f>
        <v>2.5</v>
      </c>
      <c r="K1089" s="62">
        <v>12</v>
      </c>
      <c r="L1089" s="62">
        <v>0</v>
      </c>
      <c r="M1089" s="62">
        <f>STOCK[[#This Row],[Costo Unitario (USD)]]+STOCK[[#This Row],[Costo Envío (USD)]]+STOCK[[#This Row],[Comisión 10%]]</f>
        <v>14.5</v>
      </c>
      <c r="N1089" s="62">
        <f t="shared" si="49"/>
        <v>21.75</v>
      </c>
      <c r="O1089" s="62">
        <f t="shared" si="50"/>
        <v>25</v>
      </c>
      <c r="P1089" s="62">
        <f>STOCK[[#This Row],[Precio Final]]-STOCK[[#This Row],[Costo total]]</f>
        <v>10.5</v>
      </c>
      <c r="Q1089" s="62">
        <f>STOCK[[#This Row],[Ganancia Unitaria]]*STOCK[[#This Row],[Salidas]]</f>
        <v>10.5</v>
      </c>
      <c r="R1089" s="74"/>
      <c r="S1089" s="74"/>
      <c r="T1089" s="62"/>
      <c r="U1089" s="62"/>
      <c r="V1089" s="76"/>
    </row>
    <row r="1090" customHeight="1" spans="1:22">
      <c r="A1090" s="74" t="s">
        <v>18504</v>
      </c>
      <c r="B1090" s="74" t="s">
        <v>16461</v>
      </c>
      <c r="C1090" s="74" t="s">
        <v>18503</v>
      </c>
      <c r="D1090" s="74" t="s">
        <v>16408</v>
      </c>
      <c r="E1090" s="74"/>
      <c r="F1090" s="59">
        <v>25</v>
      </c>
      <c r="G1090" s="75">
        <v>1</v>
      </c>
      <c r="H1090" s="75">
        <f>SUMIFS(VENTAS[Cantidad],VENTAS[Código del producto Vendido],STOCK[[#This Row],[Code]])</f>
        <v>1</v>
      </c>
      <c r="I1090" s="75">
        <f>STOCK[[#This Row],[Entradas]]-STOCK[[#This Row],[Salidas]]</f>
        <v>0</v>
      </c>
      <c r="J1090" s="59">
        <f>STOCK[[#This Row],[Precio Final]]*10%</f>
        <v>2.5</v>
      </c>
      <c r="K1090" s="62">
        <v>12</v>
      </c>
      <c r="L1090" s="62">
        <v>0</v>
      </c>
      <c r="M1090" s="62">
        <f>STOCK[[#This Row],[Costo Unitario (USD)]]+STOCK[[#This Row],[Costo Envío (USD)]]+STOCK[[#This Row],[Comisión 10%]]</f>
        <v>14.5</v>
      </c>
      <c r="N1090" s="62">
        <f t="shared" si="49"/>
        <v>21.75</v>
      </c>
      <c r="O1090" s="62">
        <f t="shared" si="50"/>
        <v>25</v>
      </c>
      <c r="P1090" s="62">
        <f>STOCK[[#This Row],[Precio Final]]-STOCK[[#This Row],[Costo total]]</f>
        <v>10.5</v>
      </c>
      <c r="Q1090" s="62">
        <f>STOCK[[#This Row],[Ganancia Unitaria]]*STOCK[[#This Row],[Salidas]]</f>
        <v>10.5</v>
      </c>
      <c r="R1090" s="74"/>
      <c r="S1090" s="74"/>
      <c r="T1090" s="62"/>
      <c r="U1090" s="62"/>
      <c r="V1090" s="76"/>
    </row>
    <row r="1091" customHeight="1" spans="1:22">
      <c r="A1091" s="74" t="s">
        <v>18505</v>
      </c>
      <c r="B1091" s="74" t="s">
        <v>16461</v>
      </c>
      <c r="C1091" s="74" t="s">
        <v>18506</v>
      </c>
      <c r="D1091" s="74" t="s">
        <v>16404</v>
      </c>
      <c r="E1091" s="74"/>
      <c r="F1091" s="59">
        <v>18</v>
      </c>
      <c r="G1091" s="75">
        <v>1</v>
      </c>
      <c r="H1091" s="75">
        <f>SUMIFS(VENTAS[Cantidad],VENTAS[Código del producto Vendido],STOCK[[#This Row],[Code]])</f>
        <v>0</v>
      </c>
      <c r="I1091" s="75">
        <f>STOCK[[#This Row],[Entradas]]-STOCK[[#This Row],[Salidas]]</f>
        <v>1</v>
      </c>
      <c r="J1091" s="59">
        <f>STOCK[[#This Row],[Precio Final]]*10%</f>
        <v>1.8</v>
      </c>
      <c r="K1091" s="62">
        <v>12</v>
      </c>
      <c r="L1091" s="62">
        <v>0</v>
      </c>
      <c r="M1091" s="62">
        <f>STOCK[[#This Row],[Costo Unitario (USD)]]+STOCK[[#This Row],[Costo Envío (USD)]]+STOCK[[#This Row],[Comisión 10%]]</f>
        <v>13.8</v>
      </c>
      <c r="N1091" s="62">
        <f t="shared" si="49"/>
        <v>20.7</v>
      </c>
      <c r="O1091" s="62">
        <f t="shared" si="50"/>
        <v>18</v>
      </c>
      <c r="P1091" s="62">
        <f>STOCK[[#This Row],[Precio Final]]-STOCK[[#This Row],[Costo total]]</f>
        <v>4.2</v>
      </c>
      <c r="Q1091" s="62">
        <f>STOCK[[#This Row],[Ganancia Unitaria]]*STOCK[[#This Row],[Salidas]]</f>
        <v>0</v>
      </c>
      <c r="R1091" s="74"/>
      <c r="S1091" s="74"/>
      <c r="T1091" s="62"/>
      <c r="U1091" s="62"/>
      <c r="V1091" s="76"/>
    </row>
    <row r="1092" customHeight="1" spans="1:22">
      <c r="A1092" s="74" t="s">
        <v>18507</v>
      </c>
      <c r="B1092" s="74" t="s">
        <v>16461</v>
      </c>
      <c r="C1092" s="74" t="s">
        <v>18508</v>
      </c>
      <c r="D1092" s="74" t="s">
        <v>16404</v>
      </c>
      <c r="E1092" s="74"/>
      <c r="F1092" s="59">
        <v>18</v>
      </c>
      <c r="G1092" s="75">
        <v>1</v>
      </c>
      <c r="H1092" s="75">
        <f>SUMIFS(VENTAS[Cantidad],VENTAS[Código del producto Vendido],STOCK[[#This Row],[Code]])</f>
        <v>1</v>
      </c>
      <c r="I1092" s="75">
        <f>STOCK[[#This Row],[Entradas]]-STOCK[[#This Row],[Salidas]]</f>
        <v>0</v>
      </c>
      <c r="J1092" s="59">
        <f>STOCK[[#This Row],[Precio Final]]*10%</f>
        <v>1.8</v>
      </c>
      <c r="K1092" s="62">
        <v>12</v>
      </c>
      <c r="L1092" s="62">
        <v>0</v>
      </c>
      <c r="M1092" s="62">
        <f>STOCK[[#This Row],[Costo Unitario (USD)]]+STOCK[[#This Row],[Costo Envío (USD)]]+STOCK[[#This Row],[Comisión 10%]]</f>
        <v>13.8</v>
      </c>
      <c r="N1092" s="62">
        <f t="shared" si="49"/>
        <v>20.7</v>
      </c>
      <c r="O1092" s="62">
        <f t="shared" si="50"/>
        <v>18</v>
      </c>
      <c r="P1092" s="62">
        <f>STOCK[[#This Row],[Precio Final]]-STOCK[[#This Row],[Costo total]]</f>
        <v>4.2</v>
      </c>
      <c r="Q1092" s="62">
        <f>STOCK[[#This Row],[Ganancia Unitaria]]*STOCK[[#This Row],[Salidas]]</f>
        <v>4.2</v>
      </c>
      <c r="R1092" s="74"/>
      <c r="S1092" s="74"/>
      <c r="T1092" s="62"/>
      <c r="U1092" s="62"/>
      <c r="V1092" s="76"/>
    </row>
    <row r="1093" customHeight="1" spans="1:22">
      <c r="A1093" s="74" t="s">
        <v>18509</v>
      </c>
      <c r="B1093" s="74" t="s">
        <v>16461</v>
      </c>
      <c r="C1093" s="74" t="s">
        <v>18510</v>
      </c>
      <c r="D1093" s="74" t="s">
        <v>16408</v>
      </c>
      <c r="E1093" s="74"/>
      <c r="F1093" s="59">
        <v>25</v>
      </c>
      <c r="G1093" s="75">
        <v>1</v>
      </c>
      <c r="H1093" s="75">
        <f>SUMIFS(VENTAS[Cantidad],VENTAS[Código del producto Vendido],STOCK[[#This Row],[Code]])</f>
        <v>1</v>
      </c>
      <c r="I1093" s="75">
        <f>STOCK[[#This Row],[Entradas]]-STOCK[[#This Row],[Salidas]]</f>
        <v>0</v>
      </c>
      <c r="J1093" s="59">
        <f>STOCK[[#This Row],[Precio Final]]*10%</f>
        <v>2.5</v>
      </c>
      <c r="K1093" s="62">
        <v>12</v>
      </c>
      <c r="L1093" s="62">
        <v>0</v>
      </c>
      <c r="M1093" s="62">
        <f>STOCK[[#This Row],[Costo Unitario (USD)]]+STOCK[[#This Row],[Costo Envío (USD)]]+STOCK[[#This Row],[Comisión 10%]]</f>
        <v>14.5</v>
      </c>
      <c r="N1093" s="62">
        <f t="shared" si="49"/>
        <v>21.75</v>
      </c>
      <c r="O1093" s="62">
        <f t="shared" si="50"/>
        <v>25</v>
      </c>
      <c r="P1093" s="62">
        <f>STOCK[[#This Row],[Precio Final]]-STOCK[[#This Row],[Costo total]]</f>
        <v>10.5</v>
      </c>
      <c r="Q1093" s="62">
        <f>STOCK[[#This Row],[Ganancia Unitaria]]*STOCK[[#This Row],[Salidas]]</f>
        <v>10.5</v>
      </c>
      <c r="R1093" s="74"/>
      <c r="S1093" s="74"/>
      <c r="T1093" s="62"/>
      <c r="U1093" s="62"/>
      <c r="V1093" s="76"/>
    </row>
    <row r="1094" customHeight="1" spans="1:22">
      <c r="A1094" s="74" t="s">
        <v>18511</v>
      </c>
      <c r="B1094" s="74" t="s">
        <v>16461</v>
      </c>
      <c r="C1094" s="74" t="s">
        <v>18510</v>
      </c>
      <c r="D1094" s="74" t="s">
        <v>16396</v>
      </c>
      <c r="E1094" s="74"/>
      <c r="F1094" s="59">
        <v>25</v>
      </c>
      <c r="G1094" s="75">
        <v>2</v>
      </c>
      <c r="H1094" s="75">
        <f>SUMIFS(VENTAS[Cantidad],VENTAS[Código del producto Vendido],STOCK[[#This Row],[Code]])</f>
        <v>2</v>
      </c>
      <c r="I1094" s="75">
        <f>STOCK[[#This Row],[Entradas]]-STOCK[[#This Row],[Salidas]]</f>
        <v>0</v>
      </c>
      <c r="J1094" s="59">
        <f>STOCK[[#This Row],[Precio Final]]*10%</f>
        <v>2.5</v>
      </c>
      <c r="K1094" s="62">
        <v>12</v>
      </c>
      <c r="L1094" s="62">
        <v>0</v>
      </c>
      <c r="M1094" s="62">
        <f>STOCK[[#This Row],[Costo Unitario (USD)]]+STOCK[[#This Row],[Costo Envío (USD)]]+STOCK[[#This Row],[Comisión 10%]]</f>
        <v>14.5</v>
      </c>
      <c r="N1094" s="62">
        <f t="shared" si="49"/>
        <v>21.75</v>
      </c>
      <c r="O1094" s="62">
        <f t="shared" si="50"/>
        <v>25</v>
      </c>
      <c r="P1094" s="62">
        <f>STOCK[[#This Row],[Precio Final]]-STOCK[[#This Row],[Costo total]]</f>
        <v>10.5</v>
      </c>
      <c r="Q1094" s="62">
        <f>STOCK[[#This Row],[Ganancia Unitaria]]*STOCK[[#This Row],[Salidas]]</f>
        <v>21</v>
      </c>
      <c r="R1094" s="74"/>
      <c r="S1094" s="74"/>
      <c r="T1094" s="62"/>
      <c r="U1094" s="62"/>
      <c r="V1094" s="76"/>
    </row>
    <row r="1095" customHeight="1" spans="1:22">
      <c r="A1095" s="74" t="s">
        <v>18512</v>
      </c>
      <c r="B1095" s="74" t="s">
        <v>16461</v>
      </c>
      <c r="C1095" s="74" t="s">
        <v>18513</v>
      </c>
      <c r="D1095" s="74" t="s">
        <v>16404</v>
      </c>
      <c r="E1095" s="74"/>
      <c r="F1095" s="59">
        <v>35</v>
      </c>
      <c r="G1095" s="75">
        <v>1</v>
      </c>
      <c r="H1095" s="75">
        <f>SUMIFS(VENTAS[Cantidad],VENTAS[Código del producto Vendido],STOCK[[#This Row],[Code]])</f>
        <v>1</v>
      </c>
      <c r="I1095" s="75">
        <f>STOCK[[#This Row],[Entradas]]-STOCK[[#This Row],[Salidas]]</f>
        <v>0</v>
      </c>
      <c r="J1095" s="59">
        <f>STOCK[[#This Row],[Precio Final]]*10%</f>
        <v>3.5</v>
      </c>
      <c r="K1095" s="62">
        <v>12</v>
      </c>
      <c r="L1095" s="62">
        <v>0</v>
      </c>
      <c r="M1095" s="62">
        <f>STOCK[[#This Row],[Costo Unitario (USD)]]+STOCK[[#This Row],[Costo Envío (USD)]]+STOCK[[#This Row],[Comisión 10%]]</f>
        <v>15.5</v>
      </c>
      <c r="N1095" s="62">
        <f t="shared" si="49"/>
        <v>23.25</v>
      </c>
      <c r="O1095" s="62">
        <f t="shared" si="50"/>
        <v>35</v>
      </c>
      <c r="P1095" s="62">
        <f>STOCK[[#This Row],[Precio Final]]-STOCK[[#This Row],[Costo total]]</f>
        <v>19.5</v>
      </c>
      <c r="Q1095" s="62">
        <f>STOCK[[#This Row],[Ganancia Unitaria]]*STOCK[[#This Row],[Salidas]]</f>
        <v>19.5</v>
      </c>
      <c r="R1095" s="74"/>
      <c r="S1095" s="74"/>
      <c r="T1095" s="62"/>
      <c r="U1095" s="62"/>
      <c r="V1095" s="76"/>
    </row>
    <row r="1096" customHeight="1" spans="1:22">
      <c r="A1096" s="74" t="s">
        <v>18514</v>
      </c>
      <c r="B1096" s="74" t="s">
        <v>16541</v>
      </c>
      <c r="C1096" s="74" t="s">
        <v>18515</v>
      </c>
      <c r="D1096" s="74" t="s">
        <v>16583</v>
      </c>
      <c r="E1096" s="74"/>
      <c r="F1096" s="59">
        <v>30</v>
      </c>
      <c r="G1096" s="75">
        <v>1</v>
      </c>
      <c r="H1096" s="75">
        <f>SUMIFS(VENTAS[Cantidad],VENTAS[Código del producto Vendido],STOCK[[#This Row],[Code]])</f>
        <v>1</v>
      </c>
      <c r="I1096" s="75">
        <f>STOCK[[#This Row],[Entradas]]-STOCK[[#This Row],[Salidas]]</f>
        <v>0</v>
      </c>
      <c r="J1096" s="59">
        <f>STOCK[[#This Row],[Precio Final]]*10%</f>
        <v>3</v>
      </c>
      <c r="K1096" s="62">
        <v>12</v>
      </c>
      <c r="L1096" s="62">
        <v>0</v>
      </c>
      <c r="M1096" s="62">
        <f>STOCK[[#This Row],[Costo Unitario (USD)]]+STOCK[[#This Row],[Costo Envío (USD)]]+STOCK[[#This Row],[Comisión 10%]]</f>
        <v>15</v>
      </c>
      <c r="N1096" s="62">
        <f t="shared" ref="N1096:N1115" si="51">M1096*1.5</f>
        <v>22.5</v>
      </c>
      <c r="O1096" s="62">
        <f t="shared" si="50"/>
        <v>30</v>
      </c>
      <c r="P1096" s="62">
        <f>STOCK[[#This Row],[Precio Final]]-STOCK[[#This Row],[Costo total]]</f>
        <v>15</v>
      </c>
      <c r="Q1096" s="62">
        <f>STOCK[[#This Row],[Ganancia Unitaria]]*STOCK[[#This Row],[Salidas]]</f>
        <v>15</v>
      </c>
      <c r="R1096" s="74"/>
      <c r="S1096" s="74"/>
      <c r="T1096" s="62"/>
      <c r="U1096" s="62"/>
      <c r="V1096" s="76"/>
    </row>
    <row r="1097" customHeight="1" spans="1:22">
      <c r="A1097" s="74" t="s">
        <v>18516</v>
      </c>
      <c r="B1097" s="74" t="s">
        <v>16541</v>
      </c>
      <c r="C1097" s="74" t="s">
        <v>18517</v>
      </c>
      <c r="D1097" s="74" t="s">
        <v>16475</v>
      </c>
      <c r="E1097" s="74"/>
      <c r="F1097" s="59">
        <v>30</v>
      </c>
      <c r="G1097" s="75">
        <v>1</v>
      </c>
      <c r="H1097" s="75">
        <f>SUMIFS(VENTAS[Cantidad],VENTAS[Código del producto Vendido],STOCK[[#This Row],[Code]])</f>
        <v>1</v>
      </c>
      <c r="I1097" s="75">
        <f>STOCK[[#This Row],[Entradas]]-STOCK[[#This Row],[Salidas]]</f>
        <v>0</v>
      </c>
      <c r="J1097" s="59">
        <f>STOCK[[#This Row],[Precio Final]]*10%</f>
        <v>3</v>
      </c>
      <c r="K1097" s="62">
        <v>12</v>
      </c>
      <c r="L1097" s="62">
        <v>0</v>
      </c>
      <c r="M1097" s="62">
        <f>STOCK[[#This Row],[Costo Unitario (USD)]]+STOCK[[#This Row],[Costo Envío (USD)]]+STOCK[[#This Row],[Comisión 10%]]</f>
        <v>15</v>
      </c>
      <c r="N1097" s="62">
        <f t="shared" si="51"/>
        <v>22.5</v>
      </c>
      <c r="O1097" s="62">
        <f t="shared" si="50"/>
        <v>30</v>
      </c>
      <c r="P1097" s="62">
        <f>STOCK[[#This Row],[Precio Final]]-STOCK[[#This Row],[Costo total]]</f>
        <v>15</v>
      </c>
      <c r="Q1097" s="62">
        <f>STOCK[[#This Row],[Ganancia Unitaria]]*STOCK[[#This Row],[Salidas]]</f>
        <v>15</v>
      </c>
      <c r="R1097" s="74"/>
      <c r="S1097" s="74"/>
      <c r="T1097" s="62"/>
      <c r="U1097" s="62"/>
      <c r="V1097" s="76"/>
    </row>
    <row r="1098" customHeight="1" spans="1:22">
      <c r="A1098" s="74" t="s">
        <v>18518</v>
      </c>
      <c r="B1098" s="74" t="s">
        <v>16461</v>
      </c>
      <c r="C1098" s="74" t="s">
        <v>18519</v>
      </c>
      <c r="D1098" s="74" t="s">
        <v>16583</v>
      </c>
      <c r="E1098" s="74"/>
      <c r="F1098" s="59">
        <v>18</v>
      </c>
      <c r="G1098" s="75">
        <v>1</v>
      </c>
      <c r="H1098" s="75">
        <f>SUMIFS(VENTAS[Cantidad],VENTAS[Código del producto Vendido],STOCK[[#This Row],[Code]])</f>
        <v>0</v>
      </c>
      <c r="I1098" s="75">
        <f>STOCK[[#This Row],[Entradas]]-STOCK[[#This Row],[Salidas]]</f>
        <v>1</v>
      </c>
      <c r="J1098" s="59">
        <f>STOCK[[#This Row],[Precio Final]]*10%</f>
        <v>1.8</v>
      </c>
      <c r="K1098" s="62">
        <v>12</v>
      </c>
      <c r="L1098" s="62">
        <v>0</v>
      </c>
      <c r="M1098" s="62">
        <f>STOCK[[#This Row],[Costo Unitario (USD)]]+STOCK[[#This Row],[Costo Envío (USD)]]+STOCK[[#This Row],[Comisión 10%]]</f>
        <v>13.8</v>
      </c>
      <c r="N1098" s="62">
        <f t="shared" si="51"/>
        <v>20.7</v>
      </c>
      <c r="O1098" s="62">
        <f t="shared" si="50"/>
        <v>18</v>
      </c>
      <c r="P1098" s="62">
        <f>STOCK[[#This Row],[Precio Final]]-STOCK[[#This Row],[Costo total]]</f>
        <v>4.2</v>
      </c>
      <c r="Q1098" s="62">
        <f>STOCK[[#This Row],[Ganancia Unitaria]]*STOCK[[#This Row],[Salidas]]</f>
        <v>0</v>
      </c>
      <c r="R1098" s="74"/>
      <c r="S1098" s="74"/>
      <c r="T1098" s="62"/>
      <c r="U1098" s="62"/>
      <c r="V1098" s="76"/>
    </row>
    <row r="1099" customHeight="1" spans="1:22">
      <c r="A1099" s="74" t="s">
        <v>18520</v>
      </c>
      <c r="B1099" s="74" t="s">
        <v>16461</v>
      </c>
      <c r="C1099" s="74" t="s">
        <v>18521</v>
      </c>
      <c r="D1099" s="74" t="s">
        <v>16583</v>
      </c>
      <c r="E1099" s="74"/>
      <c r="F1099" s="59">
        <v>18</v>
      </c>
      <c r="G1099" s="75">
        <v>1</v>
      </c>
      <c r="H1099" s="75">
        <f>SUMIFS(VENTAS[Cantidad],VENTAS[Código del producto Vendido],STOCK[[#This Row],[Code]])</f>
        <v>1</v>
      </c>
      <c r="I1099" s="75">
        <f>STOCK[[#This Row],[Entradas]]-STOCK[[#This Row],[Salidas]]</f>
        <v>0</v>
      </c>
      <c r="J1099" s="59">
        <f>STOCK[[#This Row],[Precio Final]]*10%</f>
        <v>1.8</v>
      </c>
      <c r="K1099" s="62">
        <v>12</v>
      </c>
      <c r="L1099" s="62">
        <v>0</v>
      </c>
      <c r="M1099" s="62">
        <f>STOCK[[#This Row],[Costo Unitario (USD)]]+STOCK[[#This Row],[Costo Envío (USD)]]+STOCK[[#This Row],[Comisión 10%]]</f>
        <v>13.8</v>
      </c>
      <c r="N1099" s="62">
        <f t="shared" si="51"/>
        <v>20.7</v>
      </c>
      <c r="O1099" s="62">
        <f t="shared" si="50"/>
        <v>18</v>
      </c>
      <c r="P1099" s="62">
        <f>STOCK[[#This Row],[Precio Final]]-STOCK[[#This Row],[Costo total]]</f>
        <v>4.2</v>
      </c>
      <c r="Q1099" s="62">
        <f>STOCK[[#This Row],[Ganancia Unitaria]]*STOCK[[#This Row],[Salidas]]</f>
        <v>4.2</v>
      </c>
      <c r="R1099" s="74"/>
      <c r="S1099" s="74"/>
      <c r="T1099" s="62"/>
      <c r="U1099" s="62"/>
      <c r="V1099" s="76"/>
    </row>
    <row r="1100" customHeight="1" spans="1:22">
      <c r="A1100" s="74" t="s">
        <v>18522</v>
      </c>
      <c r="B1100" s="74" t="s">
        <v>16461</v>
      </c>
      <c r="C1100" s="74" t="s">
        <v>18523</v>
      </c>
      <c r="D1100" s="74" t="s">
        <v>16583</v>
      </c>
      <c r="E1100" s="74"/>
      <c r="F1100" s="59">
        <v>15</v>
      </c>
      <c r="G1100" s="75">
        <v>1</v>
      </c>
      <c r="H1100" s="75">
        <f>SUMIFS(VENTAS[Cantidad],VENTAS[Código del producto Vendido],STOCK[[#This Row],[Code]])</f>
        <v>0</v>
      </c>
      <c r="I1100" s="75">
        <f>STOCK[[#This Row],[Entradas]]-STOCK[[#This Row],[Salidas]]</f>
        <v>1</v>
      </c>
      <c r="J1100" s="59">
        <f>STOCK[[#This Row],[Precio Final]]*10%</f>
        <v>1.5</v>
      </c>
      <c r="K1100" s="62">
        <v>12</v>
      </c>
      <c r="L1100" s="62">
        <v>0</v>
      </c>
      <c r="M1100" s="62">
        <f>STOCK[[#This Row],[Costo Unitario (USD)]]+STOCK[[#This Row],[Costo Envío (USD)]]+STOCK[[#This Row],[Comisión 10%]]</f>
        <v>13.5</v>
      </c>
      <c r="N1100" s="62">
        <f t="shared" si="51"/>
        <v>20.25</v>
      </c>
      <c r="O1100" s="62">
        <f t="shared" si="50"/>
        <v>15</v>
      </c>
      <c r="P1100" s="62">
        <f>STOCK[[#This Row],[Precio Final]]-STOCK[[#This Row],[Costo total]]</f>
        <v>1.5</v>
      </c>
      <c r="Q1100" s="62">
        <f>STOCK[[#This Row],[Ganancia Unitaria]]*STOCK[[#This Row],[Salidas]]</f>
        <v>0</v>
      </c>
      <c r="R1100" s="74"/>
      <c r="S1100" s="74"/>
      <c r="T1100" s="62"/>
      <c r="U1100" s="62"/>
      <c r="V1100" s="76"/>
    </row>
    <row r="1101" customHeight="1" spans="1:22">
      <c r="A1101" s="74" t="s">
        <v>18524</v>
      </c>
      <c r="B1101" s="74" t="s">
        <v>16461</v>
      </c>
      <c r="C1101" s="74" t="s">
        <v>18525</v>
      </c>
      <c r="D1101" s="74" t="s">
        <v>16583</v>
      </c>
      <c r="E1101" s="74"/>
      <c r="F1101" s="59">
        <v>18</v>
      </c>
      <c r="G1101" s="75">
        <v>1</v>
      </c>
      <c r="H1101" s="75">
        <f>SUMIFS(VENTAS[Cantidad],VENTAS[Código del producto Vendido],STOCK[[#This Row],[Code]])</f>
        <v>0</v>
      </c>
      <c r="I1101" s="75">
        <f>STOCK[[#This Row],[Entradas]]-STOCK[[#This Row],[Salidas]]</f>
        <v>1</v>
      </c>
      <c r="J1101" s="59">
        <f>STOCK[[#This Row],[Precio Final]]*10%</f>
        <v>1.8</v>
      </c>
      <c r="K1101" s="62">
        <v>12</v>
      </c>
      <c r="L1101" s="62">
        <v>0</v>
      </c>
      <c r="M1101" s="62">
        <f>STOCK[[#This Row],[Costo Unitario (USD)]]+STOCK[[#This Row],[Costo Envío (USD)]]+STOCK[[#This Row],[Comisión 10%]]</f>
        <v>13.8</v>
      </c>
      <c r="N1101" s="62">
        <f t="shared" si="51"/>
        <v>20.7</v>
      </c>
      <c r="O1101" s="62">
        <f t="shared" si="50"/>
        <v>18</v>
      </c>
      <c r="P1101" s="62">
        <f>STOCK[[#This Row],[Precio Final]]-STOCK[[#This Row],[Costo total]]</f>
        <v>4.2</v>
      </c>
      <c r="Q1101" s="62">
        <f>STOCK[[#This Row],[Ganancia Unitaria]]*STOCK[[#This Row],[Salidas]]</f>
        <v>0</v>
      </c>
      <c r="R1101" s="74"/>
      <c r="S1101" s="74"/>
      <c r="T1101" s="62"/>
      <c r="U1101" s="62"/>
      <c r="V1101" s="76"/>
    </row>
    <row r="1102" customHeight="1" spans="1:22">
      <c r="A1102" s="74" t="s">
        <v>18526</v>
      </c>
      <c r="B1102" s="74" t="s">
        <v>16687</v>
      </c>
      <c r="C1102" s="74" t="s">
        <v>18422</v>
      </c>
      <c r="D1102" s="74" t="s">
        <v>16914</v>
      </c>
      <c r="E1102" s="74"/>
      <c r="F1102" s="59">
        <v>35</v>
      </c>
      <c r="G1102" s="75">
        <v>1</v>
      </c>
      <c r="H1102" s="75">
        <f>SUMIFS(VENTAS[Cantidad],VENTAS[Código del producto Vendido],STOCK[[#This Row],[Code]])</f>
        <v>1</v>
      </c>
      <c r="I1102" s="75">
        <f>STOCK[[#This Row],[Entradas]]-STOCK[[#This Row],[Salidas]]</f>
        <v>0</v>
      </c>
      <c r="J1102" s="59">
        <f>STOCK[[#This Row],[Precio Final]]*10%</f>
        <v>3.5</v>
      </c>
      <c r="K1102" s="62">
        <v>12</v>
      </c>
      <c r="L1102" s="62">
        <v>0</v>
      </c>
      <c r="M1102" s="62">
        <f>STOCK[[#This Row],[Costo Unitario (USD)]]+STOCK[[#This Row],[Costo Envío (USD)]]+STOCK[[#This Row],[Comisión 10%]]</f>
        <v>15.5</v>
      </c>
      <c r="N1102" s="62">
        <f t="shared" si="51"/>
        <v>23.25</v>
      </c>
      <c r="O1102" s="62">
        <f t="shared" si="50"/>
        <v>35</v>
      </c>
      <c r="P1102" s="62">
        <f>STOCK[[#This Row],[Precio Final]]-STOCK[[#This Row],[Costo total]]</f>
        <v>19.5</v>
      </c>
      <c r="Q1102" s="62">
        <f>STOCK[[#This Row],[Ganancia Unitaria]]*STOCK[[#This Row],[Salidas]]</f>
        <v>19.5</v>
      </c>
      <c r="R1102" s="74"/>
      <c r="S1102" s="74"/>
      <c r="T1102" s="62"/>
      <c r="U1102" s="62"/>
      <c r="V1102" s="76"/>
    </row>
    <row r="1103" customHeight="1" spans="1:22">
      <c r="A1103" s="74" t="s">
        <v>18527</v>
      </c>
      <c r="B1103" s="74" t="s">
        <v>16461</v>
      </c>
      <c r="C1103" s="74" t="s">
        <v>18528</v>
      </c>
      <c r="D1103" s="74" t="s">
        <v>16475</v>
      </c>
      <c r="E1103" s="74"/>
      <c r="F1103" s="59">
        <v>20</v>
      </c>
      <c r="G1103" s="75">
        <v>1</v>
      </c>
      <c r="H1103" s="75">
        <f>SUMIFS(VENTAS[Cantidad],VENTAS[Código del producto Vendido],STOCK[[#This Row],[Code]])</f>
        <v>1</v>
      </c>
      <c r="I1103" s="75">
        <f>STOCK[[#This Row],[Entradas]]-STOCK[[#This Row],[Salidas]]</f>
        <v>0</v>
      </c>
      <c r="J1103" s="59">
        <f>STOCK[[#This Row],[Precio Final]]*10%</f>
        <v>2</v>
      </c>
      <c r="K1103" s="62">
        <v>12</v>
      </c>
      <c r="L1103" s="62">
        <v>0</v>
      </c>
      <c r="M1103" s="62">
        <f>STOCK[[#This Row],[Costo Unitario (USD)]]+STOCK[[#This Row],[Costo Envío (USD)]]+STOCK[[#This Row],[Comisión 10%]]</f>
        <v>14</v>
      </c>
      <c r="N1103" s="62">
        <f t="shared" si="51"/>
        <v>21</v>
      </c>
      <c r="O1103" s="62">
        <f t="shared" si="50"/>
        <v>20</v>
      </c>
      <c r="P1103" s="62">
        <f>STOCK[[#This Row],[Precio Final]]-STOCK[[#This Row],[Costo total]]</f>
        <v>6</v>
      </c>
      <c r="Q1103" s="62">
        <f>STOCK[[#This Row],[Ganancia Unitaria]]*STOCK[[#This Row],[Salidas]]</f>
        <v>6</v>
      </c>
      <c r="R1103" s="74"/>
      <c r="S1103" s="74"/>
      <c r="T1103" s="62"/>
      <c r="U1103" s="62"/>
      <c r="V1103" s="76"/>
    </row>
    <row r="1104" customHeight="1" spans="1:22">
      <c r="A1104" s="74" t="s">
        <v>18529</v>
      </c>
      <c r="B1104" s="74" t="s">
        <v>16461</v>
      </c>
      <c r="C1104" s="74" t="s">
        <v>18530</v>
      </c>
      <c r="D1104" s="74" t="s">
        <v>16475</v>
      </c>
      <c r="E1104" s="74"/>
      <c r="F1104" s="59">
        <v>25</v>
      </c>
      <c r="G1104" s="75">
        <v>1</v>
      </c>
      <c r="H1104" s="75">
        <f>SUMIFS(VENTAS[Cantidad],VENTAS[Código del producto Vendido],STOCK[[#This Row],[Code]])</f>
        <v>0</v>
      </c>
      <c r="I1104" s="75">
        <f>STOCK[[#This Row],[Entradas]]-STOCK[[#This Row],[Salidas]]</f>
        <v>1</v>
      </c>
      <c r="J1104" s="59">
        <f>STOCK[[#This Row],[Precio Final]]*10%</f>
        <v>2.5</v>
      </c>
      <c r="K1104" s="62">
        <v>12</v>
      </c>
      <c r="L1104" s="62">
        <v>0</v>
      </c>
      <c r="M1104" s="62">
        <f>STOCK[[#This Row],[Costo Unitario (USD)]]+STOCK[[#This Row],[Costo Envío (USD)]]+STOCK[[#This Row],[Comisión 10%]]</f>
        <v>14.5</v>
      </c>
      <c r="N1104" s="62">
        <f t="shared" si="51"/>
        <v>21.75</v>
      </c>
      <c r="O1104" s="62">
        <f t="shared" si="50"/>
        <v>25</v>
      </c>
      <c r="P1104" s="62">
        <f>STOCK[[#This Row],[Precio Final]]-STOCK[[#This Row],[Costo total]]</f>
        <v>10.5</v>
      </c>
      <c r="Q1104" s="62">
        <f>STOCK[[#This Row],[Ganancia Unitaria]]*STOCK[[#This Row],[Salidas]]</f>
        <v>0</v>
      </c>
      <c r="R1104" s="74"/>
      <c r="S1104" s="74"/>
      <c r="T1104" s="62"/>
      <c r="U1104" s="62"/>
      <c r="V1104" s="76"/>
    </row>
    <row r="1105" customHeight="1" spans="1:22">
      <c r="A1105" s="74" t="s">
        <v>18531</v>
      </c>
      <c r="B1105" s="74" t="s">
        <v>16461</v>
      </c>
      <c r="C1105" s="74" t="s">
        <v>18532</v>
      </c>
      <c r="D1105" s="74" t="s">
        <v>16475</v>
      </c>
      <c r="E1105" s="74"/>
      <c r="F1105" s="59">
        <v>30</v>
      </c>
      <c r="G1105" s="75">
        <v>1</v>
      </c>
      <c r="H1105" s="75">
        <f>SUMIFS(VENTAS[Cantidad],VENTAS[Código del producto Vendido],STOCK[[#This Row],[Code]])</f>
        <v>0</v>
      </c>
      <c r="I1105" s="75">
        <f>STOCK[[#This Row],[Entradas]]-STOCK[[#This Row],[Salidas]]</f>
        <v>1</v>
      </c>
      <c r="J1105" s="59">
        <f>STOCK[[#This Row],[Precio Final]]*10%</f>
        <v>3</v>
      </c>
      <c r="K1105" s="62">
        <v>12</v>
      </c>
      <c r="L1105" s="62">
        <v>0</v>
      </c>
      <c r="M1105" s="62">
        <f>STOCK[[#This Row],[Costo Unitario (USD)]]+STOCK[[#This Row],[Costo Envío (USD)]]+STOCK[[#This Row],[Comisión 10%]]</f>
        <v>15</v>
      </c>
      <c r="N1105" s="62">
        <f t="shared" si="51"/>
        <v>22.5</v>
      </c>
      <c r="O1105" s="62">
        <f t="shared" si="50"/>
        <v>30</v>
      </c>
      <c r="P1105" s="62">
        <f>STOCK[[#This Row],[Precio Final]]-STOCK[[#This Row],[Costo total]]</f>
        <v>15</v>
      </c>
      <c r="Q1105" s="62">
        <f>STOCK[[#This Row],[Ganancia Unitaria]]*STOCK[[#This Row],[Salidas]]</f>
        <v>0</v>
      </c>
      <c r="R1105" s="74"/>
      <c r="S1105" s="74"/>
      <c r="T1105" s="62"/>
      <c r="U1105" s="62"/>
      <c r="V1105" s="76"/>
    </row>
    <row r="1106" customHeight="1" spans="1:22">
      <c r="A1106" s="74" t="s">
        <v>18533</v>
      </c>
      <c r="B1106" s="74" t="s">
        <v>16461</v>
      </c>
      <c r="C1106" s="74" t="s">
        <v>18534</v>
      </c>
      <c r="D1106" s="74" t="s">
        <v>16396</v>
      </c>
      <c r="E1106" s="74"/>
      <c r="F1106" s="59">
        <v>25</v>
      </c>
      <c r="G1106" s="75">
        <v>1</v>
      </c>
      <c r="H1106" s="75">
        <f>SUMIFS(VENTAS[Cantidad],VENTAS[Código del producto Vendido],STOCK[[#This Row],[Code]])</f>
        <v>1</v>
      </c>
      <c r="I1106" s="75">
        <f>STOCK[[#This Row],[Entradas]]-STOCK[[#This Row],[Salidas]]</f>
        <v>0</v>
      </c>
      <c r="J1106" s="59">
        <f>STOCK[[#This Row],[Precio Final]]*10%</f>
        <v>2.5</v>
      </c>
      <c r="K1106" s="62">
        <v>12</v>
      </c>
      <c r="L1106" s="62">
        <v>0</v>
      </c>
      <c r="M1106" s="62">
        <f>STOCK[[#This Row],[Costo Unitario (USD)]]+STOCK[[#This Row],[Costo Envío (USD)]]+STOCK[[#This Row],[Comisión 10%]]</f>
        <v>14.5</v>
      </c>
      <c r="N1106" s="62">
        <f t="shared" si="51"/>
        <v>21.75</v>
      </c>
      <c r="O1106" s="62">
        <f t="shared" si="50"/>
        <v>25</v>
      </c>
      <c r="P1106" s="62">
        <f>STOCK[[#This Row],[Precio Final]]-STOCK[[#This Row],[Costo total]]</f>
        <v>10.5</v>
      </c>
      <c r="Q1106" s="62">
        <f>STOCK[[#This Row],[Ganancia Unitaria]]*STOCK[[#This Row],[Salidas]]</f>
        <v>10.5</v>
      </c>
      <c r="R1106" s="74"/>
      <c r="S1106" s="74"/>
      <c r="T1106" s="62"/>
      <c r="U1106" s="62"/>
      <c r="V1106" s="76"/>
    </row>
    <row r="1107" customHeight="1" spans="1:22">
      <c r="A1107" s="74" t="s">
        <v>18535</v>
      </c>
      <c r="B1107" s="74" t="s">
        <v>16461</v>
      </c>
      <c r="C1107" s="74" t="s">
        <v>18536</v>
      </c>
      <c r="D1107" s="74" t="s">
        <v>16408</v>
      </c>
      <c r="E1107" s="74"/>
      <c r="F1107" s="59">
        <v>25</v>
      </c>
      <c r="G1107" s="75">
        <v>1</v>
      </c>
      <c r="H1107" s="75">
        <f>SUMIFS(VENTAS[Cantidad],VENTAS[Código del producto Vendido],STOCK[[#This Row],[Code]])</f>
        <v>0</v>
      </c>
      <c r="I1107" s="75">
        <f>STOCK[[#This Row],[Entradas]]-STOCK[[#This Row],[Salidas]]</f>
        <v>1</v>
      </c>
      <c r="J1107" s="59">
        <f>STOCK[[#This Row],[Precio Final]]*10%</f>
        <v>2.5</v>
      </c>
      <c r="K1107" s="62">
        <v>12</v>
      </c>
      <c r="L1107" s="62">
        <v>0</v>
      </c>
      <c r="M1107" s="62">
        <f>STOCK[[#This Row],[Costo Unitario (USD)]]+STOCK[[#This Row],[Costo Envío (USD)]]+STOCK[[#This Row],[Comisión 10%]]</f>
        <v>14.5</v>
      </c>
      <c r="N1107" s="62">
        <f t="shared" si="51"/>
        <v>21.75</v>
      </c>
      <c r="O1107" s="62">
        <f t="shared" ref="O1107:O1115" si="52">F1107</f>
        <v>25</v>
      </c>
      <c r="P1107" s="62">
        <f>STOCK[[#This Row],[Precio Final]]-STOCK[[#This Row],[Costo total]]</f>
        <v>10.5</v>
      </c>
      <c r="Q1107" s="62">
        <f>STOCK[[#This Row],[Ganancia Unitaria]]*STOCK[[#This Row],[Salidas]]</f>
        <v>0</v>
      </c>
      <c r="R1107" s="74"/>
      <c r="S1107" s="74"/>
      <c r="T1107" s="62"/>
      <c r="U1107" s="62"/>
      <c r="V1107" s="76"/>
    </row>
    <row r="1108" customHeight="1" spans="1:22">
      <c r="A1108" s="74" t="s">
        <v>18537</v>
      </c>
      <c r="B1108" s="74" t="s">
        <v>16461</v>
      </c>
      <c r="C1108" s="74" t="s">
        <v>18538</v>
      </c>
      <c r="D1108" s="74" t="s">
        <v>16396</v>
      </c>
      <c r="E1108" s="74"/>
      <c r="F1108" s="59">
        <v>25</v>
      </c>
      <c r="G1108" s="75">
        <v>1</v>
      </c>
      <c r="H1108" s="75">
        <f>SUMIFS(VENTAS[Cantidad],VENTAS[Código del producto Vendido],STOCK[[#This Row],[Code]])</f>
        <v>0</v>
      </c>
      <c r="I1108" s="75">
        <v>0</v>
      </c>
      <c r="J1108" s="59">
        <f>STOCK[[#This Row],[Precio Final]]*10%</f>
        <v>2.5</v>
      </c>
      <c r="K1108" s="62">
        <v>12</v>
      </c>
      <c r="L1108" s="62">
        <v>0</v>
      </c>
      <c r="M1108" s="62">
        <f>STOCK[[#This Row],[Costo Unitario (USD)]]+STOCK[[#This Row],[Costo Envío (USD)]]+STOCK[[#This Row],[Comisión 10%]]</f>
        <v>14.5</v>
      </c>
      <c r="N1108" s="62">
        <f t="shared" si="51"/>
        <v>21.75</v>
      </c>
      <c r="O1108" s="62">
        <f t="shared" si="52"/>
        <v>25</v>
      </c>
      <c r="P1108" s="62">
        <f>STOCK[[#This Row],[Precio Final]]-STOCK[[#This Row],[Costo total]]</f>
        <v>10.5</v>
      </c>
      <c r="Q1108" s="62">
        <f>STOCK[[#This Row],[Ganancia Unitaria]]*STOCK[[#This Row],[Salidas]]</f>
        <v>0</v>
      </c>
      <c r="R1108" s="74"/>
      <c r="S1108" s="74"/>
      <c r="T1108" s="62"/>
      <c r="U1108" s="62"/>
      <c r="V1108" s="76"/>
    </row>
    <row r="1109" customHeight="1" spans="1:22">
      <c r="A1109" s="74" t="s">
        <v>18539</v>
      </c>
      <c r="B1109" s="74" t="s">
        <v>16461</v>
      </c>
      <c r="C1109" s="74" t="s">
        <v>18540</v>
      </c>
      <c r="D1109" s="74" t="s">
        <v>16404</v>
      </c>
      <c r="E1109" s="74"/>
      <c r="F1109" s="59">
        <v>35</v>
      </c>
      <c r="G1109" s="75">
        <v>1</v>
      </c>
      <c r="H1109" s="75">
        <f>SUMIFS(VENTAS[Cantidad],VENTAS[Código del producto Vendido],STOCK[[#This Row],[Code]])</f>
        <v>1</v>
      </c>
      <c r="I1109" s="75">
        <f>STOCK[[#This Row],[Entradas]]-STOCK[[#This Row],[Salidas]]</f>
        <v>0</v>
      </c>
      <c r="J1109" s="59">
        <f>STOCK[[#This Row],[Precio Final]]*10%</f>
        <v>3.5</v>
      </c>
      <c r="K1109" s="62">
        <v>12</v>
      </c>
      <c r="L1109" s="62">
        <v>0</v>
      </c>
      <c r="M1109" s="62">
        <f>STOCK[[#This Row],[Costo Unitario (USD)]]+STOCK[[#This Row],[Costo Envío (USD)]]+STOCK[[#This Row],[Comisión 10%]]</f>
        <v>15.5</v>
      </c>
      <c r="N1109" s="62">
        <f t="shared" si="51"/>
        <v>23.25</v>
      </c>
      <c r="O1109" s="62">
        <f t="shared" si="52"/>
        <v>35</v>
      </c>
      <c r="P1109" s="62">
        <f>STOCK[[#This Row],[Precio Final]]-STOCK[[#This Row],[Costo total]]</f>
        <v>19.5</v>
      </c>
      <c r="Q1109" s="62">
        <f>STOCK[[#This Row],[Ganancia Unitaria]]*STOCK[[#This Row],[Salidas]]</f>
        <v>19.5</v>
      </c>
      <c r="R1109" s="74"/>
      <c r="S1109" s="74"/>
      <c r="T1109" s="62"/>
      <c r="U1109" s="62"/>
      <c r="V1109" s="76"/>
    </row>
    <row r="1110" customHeight="1" spans="1:22">
      <c r="A1110" s="74" t="s">
        <v>18541</v>
      </c>
      <c r="B1110" s="74" t="s">
        <v>16541</v>
      </c>
      <c r="C1110" s="74" t="s">
        <v>18542</v>
      </c>
      <c r="D1110" s="74" t="s">
        <v>16396</v>
      </c>
      <c r="E1110" s="74"/>
      <c r="F1110" s="59">
        <v>35</v>
      </c>
      <c r="G1110" s="75">
        <v>1</v>
      </c>
      <c r="H1110" s="75">
        <f>SUMIFS(VENTAS[Cantidad],VENTAS[Código del producto Vendido],STOCK[[#This Row],[Code]])</f>
        <v>1</v>
      </c>
      <c r="I1110" s="75">
        <f>STOCK[[#This Row],[Entradas]]-STOCK[[#This Row],[Salidas]]</f>
        <v>0</v>
      </c>
      <c r="J1110" s="59">
        <f>STOCK[[#This Row],[Precio Final]]*10%</f>
        <v>3.5</v>
      </c>
      <c r="K1110" s="62">
        <v>12</v>
      </c>
      <c r="L1110" s="62">
        <v>0</v>
      </c>
      <c r="M1110" s="62">
        <f>STOCK[[#This Row],[Costo Unitario (USD)]]+STOCK[[#This Row],[Costo Envío (USD)]]+STOCK[[#This Row],[Comisión 10%]]</f>
        <v>15.5</v>
      </c>
      <c r="N1110" s="62">
        <f t="shared" si="51"/>
        <v>23.25</v>
      </c>
      <c r="O1110" s="62">
        <f t="shared" si="52"/>
        <v>35</v>
      </c>
      <c r="P1110" s="62">
        <f>STOCK[[#This Row],[Precio Final]]-STOCK[[#This Row],[Costo total]]</f>
        <v>19.5</v>
      </c>
      <c r="Q1110" s="62">
        <f>STOCK[[#This Row],[Ganancia Unitaria]]*STOCK[[#This Row],[Salidas]]</f>
        <v>19.5</v>
      </c>
      <c r="R1110" s="74"/>
      <c r="S1110" s="74"/>
      <c r="T1110" s="62"/>
      <c r="U1110" s="62"/>
      <c r="V1110" s="76"/>
    </row>
    <row r="1111" customHeight="1" spans="1:22">
      <c r="A1111" s="74" t="s">
        <v>18543</v>
      </c>
      <c r="B1111" s="74" t="s">
        <v>16863</v>
      </c>
      <c r="C1111" s="74" t="s">
        <v>18544</v>
      </c>
      <c r="D1111" s="74" t="s">
        <v>16396</v>
      </c>
      <c r="E1111" s="74"/>
      <c r="F1111" s="59">
        <v>25</v>
      </c>
      <c r="G1111" s="75">
        <v>1</v>
      </c>
      <c r="H1111" s="75">
        <f>SUMIFS(VENTAS[Cantidad],VENTAS[Código del producto Vendido],STOCK[[#This Row],[Code]])</f>
        <v>1</v>
      </c>
      <c r="I1111" s="75">
        <f>STOCK[[#This Row],[Entradas]]-STOCK[[#This Row],[Salidas]]</f>
        <v>0</v>
      </c>
      <c r="J1111" s="59">
        <f>STOCK[[#This Row],[Precio Final]]*10%</f>
        <v>2.5</v>
      </c>
      <c r="K1111" s="62">
        <v>12</v>
      </c>
      <c r="L1111" s="62">
        <v>0</v>
      </c>
      <c r="M1111" s="62">
        <f>STOCK[[#This Row],[Costo Unitario (USD)]]+STOCK[[#This Row],[Costo Envío (USD)]]+STOCK[[#This Row],[Comisión 10%]]</f>
        <v>14.5</v>
      </c>
      <c r="N1111" s="62">
        <f t="shared" si="51"/>
        <v>21.75</v>
      </c>
      <c r="O1111" s="62">
        <f t="shared" si="52"/>
        <v>25</v>
      </c>
      <c r="P1111" s="62">
        <f>STOCK[[#This Row],[Precio Final]]-STOCK[[#This Row],[Costo total]]</f>
        <v>10.5</v>
      </c>
      <c r="Q1111" s="62">
        <f>STOCK[[#This Row],[Ganancia Unitaria]]*STOCK[[#This Row],[Salidas]]</f>
        <v>10.5</v>
      </c>
      <c r="R1111" s="74"/>
      <c r="S1111" s="74"/>
      <c r="T1111" s="62"/>
      <c r="U1111" s="62"/>
      <c r="V1111" s="76"/>
    </row>
    <row r="1112" customHeight="1" spans="1:22">
      <c r="A1112" s="74" t="s">
        <v>18545</v>
      </c>
      <c r="B1112" s="74" t="s">
        <v>16461</v>
      </c>
      <c r="C1112" s="74" t="s">
        <v>18546</v>
      </c>
      <c r="D1112" s="74" t="s">
        <v>16475</v>
      </c>
      <c r="E1112" s="74"/>
      <c r="F1112" s="59">
        <v>30</v>
      </c>
      <c r="G1112" s="75">
        <v>1</v>
      </c>
      <c r="H1112" s="75">
        <f>SUMIFS(VENTAS[Cantidad],VENTAS[Código del producto Vendido],STOCK[[#This Row],[Code]])</f>
        <v>1</v>
      </c>
      <c r="I1112" s="75">
        <v>0</v>
      </c>
      <c r="J1112" s="59">
        <f>STOCK[[#This Row],[Precio Final]]*10%</f>
        <v>3</v>
      </c>
      <c r="K1112" s="62">
        <v>12</v>
      </c>
      <c r="L1112" s="62">
        <v>0</v>
      </c>
      <c r="M1112" s="62">
        <f>STOCK[[#This Row],[Costo Unitario (USD)]]+STOCK[[#This Row],[Costo Envío (USD)]]+STOCK[[#This Row],[Comisión 10%]]</f>
        <v>15</v>
      </c>
      <c r="N1112" s="62">
        <f t="shared" si="51"/>
        <v>22.5</v>
      </c>
      <c r="O1112" s="62">
        <f t="shared" si="52"/>
        <v>30</v>
      </c>
      <c r="P1112" s="62">
        <f>STOCK[[#This Row],[Precio Final]]-STOCK[[#This Row],[Costo total]]</f>
        <v>15</v>
      </c>
      <c r="Q1112" s="62">
        <f>STOCK[[#This Row],[Ganancia Unitaria]]*STOCK[[#This Row],[Salidas]]</f>
        <v>15</v>
      </c>
      <c r="R1112" s="74"/>
      <c r="S1112" s="74"/>
      <c r="T1112" s="62"/>
      <c r="U1112" s="62"/>
      <c r="V1112" s="76"/>
    </row>
    <row r="1113" customHeight="1" spans="1:22">
      <c r="A1113" s="74" t="s">
        <v>18547</v>
      </c>
      <c r="B1113" s="74" t="s">
        <v>16770</v>
      </c>
      <c r="C1113" s="74" t="s">
        <v>16768</v>
      </c>
      <c r="D1113" s="74" t="s">
        <v>16456</v>
      </c>
      <c r="E1113" s="74" t="s">
        <v>16694</v>
      </c>
      <c r="F1113" s="59">
        <v>45</v>
      </c>
      <c r="G1113" s="75">
        <v>2</v>
      </c>
      <c r="H1113" s="75">
        <f>SUMIFS(VENTAS[Cantidad],VENTAS[Código del producto Vendido],STOCK[[#This Row],[Code]])</f>
        <v>0</v>
      </c>
      <c r="I1113" s="75">
        <f>STOCK[[#This Row],[Entradas]]-STOCK[[#This Row],[Salidas]]</f>
        <v>2</v>
      </c>
      <c r="J1113" s="59">
        <f>STOCK[[#This Row],[Precio Final]]*10%</f>
        <v>4.5</v>
      </c>
      <c r="K1113" s="62">
        <v>18</v>
      </c>
      <c r="L1113" s="62">
        <v>1.65</v>
      </c>
      <c r="M1113" s="62">
        <f>STOCK[[#This Row],[Costo Unitario (USD)]]+STOCK[[#This Row],[Costo Envío (USD)]]+STOCK[[#This Row],[Comisión 10%]]</f>
        <v>24.15</v>
      </c>
      <c r="N1113" s="62">
        <f t="shared" si="51"/>
        <v>36.225</v>
      </c>
      <c r="O1113" s="62">
        <f t="shared" si="52"/>
        <v>45</v>
      </c>
      <c r="P1113" s="62">
        <f>STOCK[[#This Row],[Precio Final]]-STOCK[[#This Row],[Costo total]]</f>
        <v>20.85</v>
      </c>
      <c r="Q1113" s="62">
        <f>STOCK[[#This Row],[Ganancia Unitaria]]*STOCK[[#This Row],[Salidas]]</f>
        <v>0</v>
      </c>
      <c r="R1113" s="74"/>
      <c r="S1113" s="74"/>
      <c r="T1113" s="62">
        <f>STOCK[[#This Row],[Costo total]]*STOCK[[#This Row],[Entradas]]</f>
        <v>48.3</v>
      </c>
      <c r="U1113" s="62">
        <f>STOCK[[#This Row],[Stock Actual]]*STOCK[[#This Row],[Costo total]]</f>
        <v>48.3</v>
      </c>
      <c r="V1113" s="76"/>
    </row>
    <row r="1114" customHeight="1" spans="1:22">
      <c r="A1114" s="74" t="s">
        <v>18548</v>
      </c>
      <c r="B1114" s="74" t="s">
        <v>16541</v>
      </c>
      <c r="C1114" s="74" t="s">
        <v>18549</v>
      </c>
      <c r="D1114" s="74" t="s">
        <v>16396</v>
      </c>
      <c r="E1114" s="74"/>
      <c r="F1114" s="59">
        <v>20</v>
      </c>
      <c r="G1114" s="75">
        <v>2</v>
      </c>
      <c r="H1114" s="75">
        <f>SUMIFS(VENTAS[Cantidad],VENTAS[Código del producto Vendido],STOCK[[#This Row],[Code]])</f>
        <v>2</v>
      </c>
      <c r="I1114" s="75">
        <f>STOCK[[#This Row],[Entradas]]-STOCK[[#This Row],[Salidas]]</f>
        <v>0</v>
      </c>
      <c r="J1114" s="59">
        <f>STOCK[[#This Row],[Precio Final]]*10%</f>
        <v>2</v>
      </c>
      <c r="K1114" s="62">
        <v>12</v>
      </c>
      <c r="L1114" s="62">
        <v>0</v>
      </c>
      <c r="M1114" s="62">
        <f>STOCK[[#This Row],[Costo Unitario (USD)]]+STOCK[[#This Row],[Costo Envío (USD)]]+STOCK[[#This Row],[Comisión 10%]]</f>
        <v>14</v>
      </c>
      <c r="N1114" s="62">
        <f t="shared" si="51"/>
        <v>21</v>
      </c>
      <c r="O1114" s="62">
        <f t="shared" si="52"/>
        <v>20</v>
      </c>
      <c r="P1114" s="62">
        <f>STOCK[[#This Row],[Precio Final]]-STOCK[[#This Row],[Costo total]]</f>
        <v>6</v>
      </c>
      <c r="Q1114" s="62">
        <f>STOCK[[#This Row],[Ganancia Unitaria]]*STOCK[[#This Row],[Salidas]]</f>
        <v>12</v>
      </c>
      <c r="R1114" s="74"/>
      <c r="S1114" s="74"/>
      <c r="T1114" s="62"/>
      <c r="U1114" s="62"/>
      <c r="V1114" s="76"/>
    </row>
    <row r="1115" customHeight="1" spans="1:22">
      <c r="A1115" s="74" t="s">
        <v>18550</v>
      </c>
      <c r="B1115" s="74" t="s">
        <v>16541</v>
      </c>
      <c r="C1115" s="74" t="s">
        <v>18551</v>
      </c>
      <c r="D1115" s="74" t="s">
        <v>16992</v>
      </c>
      <c r="E1115" s="74"/>
      <c r="F1115" s="59">
        <v>40</v>
      </c>
      <c r="G1115" s="75">
        <v>1</v>
      </c>
      <c r="H1115" s="75">
        <f>SUMIFS(VENTAS[Cantidad],VENTAS[Código del producto Vendido],STOCK[[#This Row],[Code]])</f>
        <v>1</v>
      </c>
      <c r="I1115" s="75">
        <f>STOCK[[#This Row],[Entradas]]-STOCK[[#This Row],[Salidas]]</f>
        <v>0</v>
      </c>
      <c r="J1115" s="59">
        <f>STOCK[[#This Row],[Precio Final]]*10%</f>
        <v>4</v>
      </c>
      <c r="K1115" s="62">
        <v>12</v>
      </c>
      <c r="L1115" s="62">
        <v>0</v>
      </c>
      <c r="M1115" s="62">
        <f>STOCK[[#This Row],[Costo Unitario (USD)]]+STOCK[[#This Row],[Costo Envío (USD)]]+STOCK[[#This Row],[Comisión 10%]]</f>
        <v>16</v>
      </c>
      <c r="N1115" s="62">
        <f t="shared" si="51"/>
        <v>24</v>
      </c>
      <c r="O1115" s="62">
        <f t="shared" si="52"/>
        <v>40</v>
      </c>
      <c r="P1115" s="62">
        <f>STOCK[[#This Row],[Precio Final]]-STOCK[[#This Row],[Costo total]]</f>
        <v>24</v>
      </c>
      <c r="Q1115" s="62">
        <f>STOCK[[#This Row],[Ganancia Unitaria]]*STOCK[[#This Row],[Salidas]]</f>
        <v>24</v>
      </c>
      <c r="R1115" s="74"/>
      <c r="S1115" s="74"/>
      <c r="T1115" s="62"/>
      <c r="U1115" s="62"/>
      <c r="V1115" s="76"/>
    </row>
    <row r="1116" customHeight="1" spans="1:22">
      <c r="A1116" s="74" t="s">
        <v>18552</v>
      </c>
      <c r="B1116" s="74" t="s">
        <v>16461</v>
      </c>
      <c r="C1116" s="74" t="s">
        <v>18553</v>
      </c>
      <c r="D1116" s="74" t="s">
        <v>16431</v>
      </c>
      <c r="E1116" s="74"/>
      <c r="F1116" s="59">
        <v>20</v>
      </c>
      <c r="G1116" s="75">
        <v>1</v>
      </c>
      <c r="H1116" s="75">
        <f>SUMIFS(VENTAS[Cantidad],VENTAS[Código del producto Vendido],STOCK[[#This Row],[Code]])</f>
        <v>0</v>
      </c>
      <c r="I1116" s="75">
        <f>STOCK[[#This Row],[Entradas]]-STOCK[[#This Row],[Salidas]]</f>
        <v>1</v>
      </c>
      <c r="J1116" s="59">
        <f>STOCK[[#This Row],[Precio Final]]*10%</f>
        <v>2</v>
      </c>
      <c r="K1116" s="62">
        <v>12</v>
      </c>
      <c r="L1116" s="62">
        <v>0</v>
      </c>
      <c r="M1116" s="62">
        <f>STOCK[[#This Row],[Costo Unitario (USD)]]+STOCK[[#This Row],[Costo Envío (USD)]]+STOCK[[#This Row],[Comisión 10%]]</f>
        <v>14</v>
      </c>
      <c r="N1116" s="62">
        <f t="shared" ref="N1116:N1153" si="53">M1116*1.5</f>
        <v>21</v>
      </c>
      <c r="O1116" s="62">
        <f t="shared" ref="O1116:O1160" si="54">F1116</f>
        <v>20</v>
      </c>
      <c r="P1116" s="62">
        <f>STOCK[[#This Row],[Precio Final]]-STOCK[[#This Row],[Costo total]]</f>
        <v>6</v>
      </c>
      <c r="Q1116" s="62">
        <f>STOCK[[#This Row],[Ganancia Unitaria]]*STOCK[[#This Row],[Salidas]]</f>
        <v>0</v>
      </c>
      <c r="R1116" s="74"/>
      <c r="S1116" s="74"/>
      <c r="T1116" s="62"/>
      <c r="U1116" s="62"/>
      <c r="V1116" s="76"/>
    </row>
    <row r="1117" customHeight="1" spans="1:22">
      <c r="A1117" s="74" t="s">
        <v>18554</v>
      </c>
      <c r="B1117" s="74" t="s">
        <v>16629</v>
      </c>
      <c r="C1117" s="74" t="s">
        <v>18555</v>
      </c>
      <c r="D1117" s="74" t="s">
        <v>16475</v>
      </c>
      <c r="E1117" s="74"/>
      <c r="F1117" s="59">
        <v>35</v>
      </c>
      <c r="G1117" s="75">
        <v>2</v>
      </c>
      <c r="H1117" s="75">
        <f>SUMIFS(VENTAS[Cantidad],VENTAS[Código del producto Vendido],STOCK[[#This Row],[Code]])</f>
        <v>2</v>
      </c>
      <c r="I1117" s="75">
        <f>STOCK[[#This Row],[Entradas]]-STOCK[[#This Row],[Salidas]]</f>
        <v>0</v>
      </c>
      <c r="J1117" s="59">
        <f>STOCK[[#This Row],[Precio Final]]*10%</f>
        <v>3.5</v>
      </c>
      <c r="K1117" s="62">
        <v>12</v>
      </c>
      <c r="L1117" s="62">
        <v>0</v>
      </c>
      <c r="M1117" s="62">
        <f>STOCK[[#This Row],[Costo Unitario (USD)]]+STOCK[[#This Row],[Costo Envío (USD)]]+STOCK[[#This Row],[Comisión 10%]]</f>
        <v>15.5</v>
      </c>
      <c r="N1117" s="62">
        <f t="shared" si="53"/>
        <v>23.25</v>
      </c>
      <c r="O1117" s="62">
        <f t="shared" si="54"/>
        <v>35</v>
      </c>
      <c r="P1117" s="62">
        <f>STOCK[[#This Row],[Precio Final]]-STOCK[[#This Row],[Costo total]]</f>
        <v>19.5</v>
      </c>
      <c r="Q1117" s="62">
        <f>STOCK[[#This Row],[Ganancia Unitaria]]*STOCK[[#This Row],[Salidas]]</f>
        <v>39</v>
      </c>
      <c r="R1117" s="74"/>
      <c r="S1117" s="74"/>
      <c r="T1117" s="62"/>
      <c r="U1117" s="62"/>
      <c r="V1117" s="76"/>
    </row>
    <row r="1118" customHeight="1" spans="1:22">
      <c r="A1118" s="74" t="s">
        <v>18556</v>
      </c>
      <c r="B1118" s="74" t="s">
        <v>16461</v>
      </c>
      <c r="C1118" s="74" t="s">
        <v>18557</v>
      </c>
      <c r="D1118" s="74" t="s">
        <v>16408</v>
      </c>
      <c r="E1118" s="74"/>
      <c r="F1118" s="59">
        <v>25</v>
      </c>
      <c r="G1118" s="75">
        <v>1</v>
      </c>
      <c r="H1118" s="75">
        <f>SUMIFS(VENTAS[Cantidad],VENTAS[Código del producto Vendido],STOCK[[#This Row],[Code]])</f>
        <v>1</v>
      </c>
      <c r="I1118" s="75">
        <f>STOCK[[#This Row],[Entradas]]-STOCK[[#This Row],[Salidas]]</f>
        <v>0</v>
      </c>
      <c r="J1118" s="59">
        <f>STOCK[[#This Row],[Precio Final]]*10%</f>
        <v>2.5</v>
      </c>
      <c r="K1118" s="62">
        <v>12</v>
      </c>
      <c r="L1118" s="62">
        <v>0</v>
      </c>
      <c r="M1118" s="62">
        <f>STOCK[[#This Row],[Costo Unitario (USD)]]+STOCK[[#This Row],[Costo Envío (USD)]]+STOCK[[#This Row],[Comisión 10%]]</f>
        <v>14.5</v>
      </c>
      <c r="N1118" s="62">
        <f t="shared" si="53"/>
        <v>21.75</v>
      </c>
      <c r="O1118" s="62">
        <f t="shared" si="54"/>
        <v>25</v>
      </c>
      <c r="P1118" s="62">
        <f>STOCK[[#This Row],[Precio Final]]-STOCK[[#This Row],[Costo total]]</f>
        <v>10.5</v>
      </c>
      <c r="Q1118" s="62">
        <f>STOCK[[#This Row],[Ganancia Unitaria]]*STOCK[[#This Row],[Salidas]]</f>
        <v>10.5</v>
      </c>
      <c r="R1118" s="74"/>
      <c r="S1118" s="74"/>
      <c r="T1118" s="62"/>
      <c r="U1118" s="62"/>
      <c r="V1118" s="76"/>
    </row>
    <row r="1119" customHeight="1" spans="1:22">
      <c r="A1119" s="74" t="s">
        <v>18558</v>
      </c>
      <c r="B1119" s="74" t="s">
        <v>16461</v>
      </c>
      <c r="C1119" s="74" t="s">
        <v>18559</v>
      </c>
      <c r="D1119" s="74" t="s">
        <v>16404</v>
      </c>
      <c r="E1119" s="74"/>
      <c r="F1119" s="59">
        <v>25</v>
      </c>
      <c r="G1119" s="75">
        <v>1</v>
      </c>
      <c r="H1119" s="75">
        <f>SUMIFS(VENTAS[Cantidad],VENTAS[Código del producto Vendido],STOCK[[#This Row],[Code]])</f>
        <v>1</v>
      </c>
      <c r="I1119" s="75">
        <f>STOCK[[#This Row],[Entradas]]-STOCK[[#This Row],[Salidas]]</f>
        <v>0</v>
      </c>
      <c r="J1119" s="59">
        <f>STOCK[[#This Row],[Precio Final]]*10%</f>
        <v>2.5</v>
      </c>
      <c r="K1119" s="62">
        <v>12</v>
      </c>
      <c r="L1119" s="62">
        <v>0</v>
      </c>
      <c r="M1119" s="62">
        <f>STOCK[[#This Row],[Costo Unitario (USD)]]+STOCK[[#This Row],[Costo Envío (USD)]]+STOCK[[#This Row],[Comisión 10%]]</f>
        <v>14.5</v>
      </c>
      <c r="N1119" s="62">
        <f t="shared" si="53"/>
        <v>21.75</v>
      </c>
      <c r="O1119" s="62">
        <f t="shared" si="54"/>
        <v>25</v>
      </c>
      <c r="P1119" s="62">
        <f>STOCK[[#This Row],[Precio Final]]-STOCK[[#This Row],[Costo total]]</f>
        <v>10.5</v>
      </c>
      <c r="Q1119" s="62">
        <f>STOCK[[#This Row],[Ganancia Unitaria]]*STOCK[[#This Row],[Salidas]]</f>
        <v>10.5</v>
      </c>
      <c r="R1119" s="74"/>
      <c r="S1119" s="74"/>
      <c r="T1119" s="62"/>
      <c r="U1119" s="62"/>
      <c r="V1119" s="76"/>
    </row>
    <row r="1120" customHeight="1" spans="1:22">
      <c r="A1120" s="74" t="s">
        <v>18560</v>
      </c>
      <c r="B1120" s="74" t="s">
        <v>16461</v>
      </c>
      <c r="C1120" s="74" t="s">
        <v>18561</v>
      </c>
      <c r="D1120" s="74" t="s">
        <v>16396</v>
      </c>
      <c r="E1120" s="74"/>
      <c r="F1120" s="59">
        <v>18</v>
      </c>
      <c r="G1120" s="75">
        <v>1</v>
      </c>
      <c r="H1120" s="75">
        <f>SUMIFS(VENTAS[Cantidad],VENTAS[Código del producto Vendido],STOCK[[#This Row],[Code]])</f>
        <v>1</v>
      </c>
      <c r="I1120" s="75">
        <f>STOCK[[#This Row],[Entradas]]-STOCK[[#This Row],[Salidas]]</f>
        <v>0</v>
      </c>
      <c r="J1120" s="59">
        <f>STOCK[[#This Row],[Precio Final]]*10%</f>
        <v>1.8</v>
      </c>
      <c r="K1120" s="62">
        <v>12</v>
      </c>
      <c r="L1120" s="62">
        <v>0</v>
      </c>
      <c r="M1120" s="62">
        <f>STOCK[[#This Row],[Costo Unitario (USD)]]+STOCK[[#This Row],[Costo Envío (USD)]]+STOCK[[#This Row],[Comisión 10%]]</f>
        <v>13.8</v>
      </c>
      <c r="N1120" s="62">
        <f t="shared" si="53"/>
        <v>20.7</v>
      </c>
      <c r="O1120" s="62">
        <f t="shared" si="54"/>
        <v>18</v>
      </c>
      <c r="P1120" s="62">
        <f>STOCK[[#This Row],[Precio Final]]-STOCK[[#This Row],[Costo total]]</f>
        <v>4.2</v>
      </c>
      <c r="Q1120" s="62">
        <f>STOCK[[#This Row],[Ganancia Unitaria]]*STOCK[[#This Row],[Salidas]]</f>
        <v>4.2</v>
      </c>
      <c r="R1120" s="74"/>
      <c r="S1120" s="74"/>
      <c r="T1120" s="62"/>
      <c r="U1120" s="62"/>
      <c r="V1120" s="76"/>
    </row>
    <row r="1121" customHeight="1" spans="1:22">
      <c r="A1121" s="74" t="s">
        <v>18562</v>
      </c>
      <c r="B1121" s="74" t="s">
        <v>16461</v>
      </c>
      <c r="C1121" s="74" t="s">
        <v>18563</v>
      </c>
      <c r="D1121" s="74" t="s">
        <v>16396</v>
      </c>
      <c r="E1121" s="74"/>
      <c r="F1121" s="59">
        <v>25</v>
      </c>
      <c r="G1121" s="75">
        <v>1</v>
      </c>
      <c r="H1121" s="75">
        <f>SUMIFS(VENTAS[Cantidad],VENTAS[Código del producto Vendido],STOCK[[#This Row],[Code]])</f>
        <v>1</v>
      </c>
      <c r="I1121" s="75">
        <f>STOCK[[#This Row],[Entradas]]-STOCK[[#This Row],[Salidas]]</f>
        <v>0</v>
      </c>
      <c r="J1121" s="59">
        <f>STOCK[[#This Row],[Precio Final]]*10%</f>
        <v>2.5</v>
      </c>
      <c r="K1121" s="62">
        <v>12</v>
      </c>
      <c r="L1121" s="62">
        <v>0</v>
      </c>
      <c r="M1121" s="62">
        <f>STOCK[[#This Row],[Costo Unitario (USD)]]+STOCK[[#This Row],[Costo Envío (USD)]]+STOCK[[#This Row],[Comisión 10%]]</f>
        <v>14.5</v>
      </c>
      <c r="N1121" s="62">
        <f t="shared" si="53"/>
        <v>21.75</v>
      </c>
      <c r="O1121" s="62">
        <f t="shared" si="54"/>
        <v>25</v>
      </c>
      <c r="P1121" s="62">
        <f>STOCK[[#This Row],[Precio Final]]-STOCK[[#This Row],[Costo total]]</f>
        <v>10.5</v>
      </c>
      <c r="Q1121" s="62">
        <f>STOCK[[#This Row],[Ganancia Unitaria]]*STOCK[[#This Row],[Salidas]]</f>
        <v>10.5</v>
      </c>
      <c r="R1121" s="74"/>
      <c r="S1121" s="74"/>
      <c r="T1121" s="62"/>
      <c r="U1121" s="62"/>
      <c r="V1121" s="76"/>
    </row>
    <row r="1122" customHeight="1" spans="1:22">
      <c r="A1122" s="74" t="s">
        <v>18564</v>
      </c>
      <c r="B1122" s="74" t="s">
        <v>16461</v>
      </c>
      <c r="C1122" s="74" t="s">
        <v>18565</v>
      </c>
      <c r="D1122" s="74" t="s">
        <v>16408</v>
      </c>
      <c r="E1122" s="74"/>
      <c r="F1122" s="59">
        <v>30</v>
      </c>
      <c r="G1122" s="75">
        <v>1</v>
      </c>
      <c r="H1122" s="75">
        <f>SUMIFS(VENTAS[Cantidad],VENTAS[Código del producto Vendido],STOCK[[#This Row],[Code]])</f>
        <v>1</v>
      </c>
      <c r="I1122" s="75">
        <f>STOCK[[#This Row],[Entradas]]-STOCK[[#This Row],[Salidas]]</f>
        <v>0</v>
      </c>
      <c r="J1122" s="59">
        <f>STOCK[[#This Row],[Precio Final]]*10%</f>
        <v>3</v>
      </c>
      <c r="K1122" s="62">
        <v>12</v>
      </c>
      <c r="L1122" s="62">
        <v>0</v>
      </c>
      <c r="M1122" s="62">
        <f>STOCK[[#This Row],[Costo Unitario (USD)]]+STOCK[[#This Row],[Costo Envío (USD)]]+STOCK[[#This Row],[Comisión 10%]]</f>
        <v>15</v>
      </c>
      <c r="N1122" s="62">
        <f t="shared" si="53"/>
        <v>22.5</v>
      </c>
      <c r="O1122" s="62">
        <f t="shared" si="54"/>
        <v>30</v>
      </c>
      <c r="P1122" s="62">
        <f>STOCK[[#This Row],[Precio Final]]-STOCK[[#This Row],[Costo total]]</f>
        <v>15</v>
      </c>
      <c r="Q1122" s="62">
        <f>STOCK[[#This Row],[Ganancia Unitaria]]*STOCK[[#This Row],[Salidas]]</f>
        <v>15</v>
      </c>
      <c r="R1122" s="74"/>
      <c r="S1122" s="74"/>
      <c r="T1122" s="62"/>
      <c r="U1122" s="62"/>
      <c r="V1122" s="76"/>
    </row>
    <row r="1123" customHeight="1" spans="1:22">
      <c r="A1123" s="74" t="s">
        <v>18566</v>
      </c>
      <c r="B1123" s="74" t="s">
        <v>16522</v>
      </c>
      <c r="C1123" s="74" t="s">
        <v>18567</v>
      </c>
      <c r="D1123" s="74" t="s">
        <v>17488</v>
      </c>
      <c r="E1123" s="74"/>
      <c r="F1123" s="59">
        <v>25</v>
      </c>
      <c r="G1123" s="75">
        <v>1</v>
      </c>
      <c r="H1123" s="75">
        <f>SUMIFS(VENTAS[Cantidad],VENTAS[Código del producto Vendido],STOCK[[#This Row],[Code]])</f>
        <v>0</v>
      </c>
      <c r="I1123" s="75">
        <f>STOCK[[#This Row],[Entradas]]-STOCK[[#This Row],[Salidas]]</f>
        <v>1</v>
      </c>
      <c r="J1123" s="59">
        <f>STOCK[[#This Row],[Precio Final]]*10%</f>
        <v>2.5</v>
      </c>
      <c r="K1123" s="62">
        <v>12</v>
      </c>
      <c r="L1123" s="62">
        <v>0</v>
      </c>
      <c r="M1123" s="62">
        <f>STOCK[[#This Row],[Costo Unitario (USD)]]+STOCK[[#This Row],[Costo Envío (USD)]]+STOCK[[#This Row],[Comisión 10%]]</f>
        <v>14.5</v>
      </c>
      <c r="N1123" s="62">
        <f t="shared" si="53"/>
        <v>21.75</v>
      </c>
      <c r="O1123" s="62">
        <f t="shared" si="54"/>
        <v>25</v>
      </c>
      <c r="P1123" s="62">
        <f>STOCK[[#This Row],[Precio Final]]-STOCK[[#This Row],[Costo total]]</f>
        <v>10.5</v>
      </c>
      <c r="Q1123" s="62">
        <f>STOCK[[#This Row],[Ganancia Unitaria]]*STOCK[[#This Row],[Salidas]]</f>
        <v>0</v>
      </c>
      <c r="R1123" s="74"/>
      <c r="S1123" s="74"/>
      <c r="T1123" s="62"/>
      <c r="U1123" s="62"/>
      <c r="V1123" s="76"/>
    </row>
    <row r="1124" customHeight="1" spans="1:22">
      <c r="A1124" s="74" t="s">
        <v>18568</v>
      </c>
      <c r="B1124" s="74" t="s">
        <v>16863</v>
      </c>
      <c r="C1124" s="74" t="s">
        <v>18569</v>
      </c>
      <c r="D1124" s="74" t="s">
        <v>16962</v>
      </c>
      <c r="E1124" s="74"/>
      <c r="F1124" s="59">
        <v>30</v>
      </c>
      <c r="G1124" s="75">
        <v>2</v>
      </c>
      <c r="H1124" s="75">
        <f>SUMIFS(VENTAS[Cantidad],VENTAS[Código del producto Vendido],STOCK[[#This Row],[Code]])</f>
        <v>0</v>
      </c>
      <c r="I1124" s="75">
        <v>2</v>
      </c>
      <c r="J1124" s="59">
        <f>STOCK[[#This Row],[Precio Final]]*10%</f>
        <v>3</v>
      </c>
      <c r="K1124" s="62">
        <v>12</v>
      </c>
      <c r="L1124" s="62">
        <v>0</v>
      </c>
      <c r="M1124" s="62">
        <f>STOCK[[#This Row],[Costo Unitario (USD)]]+STOCK[[#This Row],[Costo Envío (USD)]]+STOCK[[#This Row],[Comisión 10%]]</f>
        <v>15</v>
      </c>
      <c r="N1124" s="62">
        <f t="shared" si="53"/>
        <v>22.5</v>
      </c>
      <c r="O1124" s="62">
        <f t="shared" si="54"/>
        <v>30</v>
      </c>
      <c r="P1124" s="62">
        <f>STOCK[[#This Row],[Precio Final]]-STOCK[[#This Row],[Costo total]]</f>
        <v>15</v>
      </c>
      <c r="Q1124" s="62">
        <f>STOCK[[#This Row],[Ganancia Unitaria]]*STOCK[[#This Row],[Salidas]]</f>
        <v>0</v>
      </c>
      <c r="R1124" s="74"/>
      <c r="S1124" s="74"/>
      <c r="T1124" s="62"/>
      <c r="U1124" s="62"/>
      <c r="V1124" s="76"/>
    </row>
    <row r="1125" customHeight="1" spans="1:22">
      <c r="A1125" s="74" t="s">
        <v>18570</v>
      </c>
      <c r="B1125" s="74" t="s">
        <v>16461</v>
      </c>
      <c r="C1125" s="74" t="s">
        <v>18571</v>
      </c>
      <c r="D1125" s="74" t="s">
        <v>16404</v>
      </c>
      <c r="E1125" s="74"/>
      <c r="F1125" s="59">
        <v>25</v>
      </c>
      <c r="G1125" s="75">
        <v>1</v>
      </c>
      <c r="H1125" s="75">
        <f>SUMIFS(VENTAS[Cantidad],VENTAS[Código del producto Vendido],STOCK[[#This Row],[Code]])</f>
        <v>0</v>
      </c>
      <c r="I1125" s="75">
        <f>STOCK[[#This Row],[Entradas]]-STOCK[[#This Row],[Salidas]]</f>
        <v>1</v>
      </c>
      <c r="J1125" s="59">
        <f>STOCK[[#This Row],[Precio Final]]*10%</f>
        <v>2.5</v>
      </c>
      <c r="K1125" s="62">
        <v>12</v>
      </c>
      <c r="L1125" s="62">
        <v>0</v>
      </c>
      <c r="M1125" s="62">
        <f>STOCK[[#This Row],[Costo Unitario (USD)]]+STOCK[[#This Row],[Costo Envío (USD)]]+STOCK[[#This Row],[Comisión 10%]]</f>
        <v>14.5</v>
      </c>
      <c r="N1125" s="62">
        <f t="shared" si="53"/>
        <v>21.75</v>
      </c>
      <c r="O1125" s="62">
        <f t="shared" si="54"/>
        <v>25</v>
      </c>
      <c r="P1125" s="62">
        <f>STOCK[[#This Row],[Precio Final]]-STOCK[[#This Row],[Costo total]]</f>
        <v>10.5</v>
      </c>
      <c r="Q1125" s="62">
        <f>STOCK[[#This Row],[Ganancia Unitaria]]*STOCK[[#This Row],[Salidas]]</f>
        <v>0</v>
      </c>
      <c r="R1125" s="74"/>
      <c r="S1125" s="74"/>
      <c r="T1125" s="62"/>
      <c r="U1125" s="62"/>
      <c r="V1125" s="76"/>
    </row>
    <row r="1126" customHeight="1" spans="1:22">
      <c r="A1126" s="74" t="s">
        <v>18572</v>
      </c>
      <c r="B1126" s="74" t="s">
        <v>16461</v>
      </c>
      <c r="C1126" s="74" t="s">
        <v>18573</v>
      </c>
      <c r="D1126" s="74" t="s">
        <v>16404</v>
      </c>
      <c r="E1126" s="74"/>
      <c r="F1126" s="59">
        <v>20</v>
      </c>
      <c r="G1126" s="75">
        <v>1</v>
      </c>
      <c r="H1126" s="75">
        <f>SUMIFS(VENTAS[Cantidad],VENTAS[Código del producto Vendido],STOCK[[#This Row],[Code]])</f>
        <v>1</v>
      </c>
      <c r="I1126" s="75">
        <f>STOCK[[#This Row],[Entradas]]-STOCK[[#This Row],[Salidas]]</f>
        <v>0</v>
      </c>
      <c r="J1126" s="59">
        <f>STOCK[[#This Row],[Precio Final]]*10%</f>
        <v>2</v>
      </c>
      <c r="K1126" s="62">
        <v>12</v>
      </c>
      <c r="L1126" s="62">
        <v>0</v>
      </c>
      <c r="M1126" s="62">
        <f>STOCK[[#This Row],[Costo Unitario (USD)]]+STOCK[[#This Row],[Costo Envío (USD)]]+STOCK[[#This Row],[Comisión 10%]]</f>
        <v>14</v>
      </c>
      <c r="N1126" s="62">
        <f t="shared" si="53"/>
        <v>21</v>
      </c>
      <c r="O1126" s="62">
        <f t="shared" si="54"/>
        <v>20</v>
      </c>
      <c r="P1126" s="62">
        <f>STOCK[[#This Row],[Precio Final]]-STOCK[[#This Row],[Costo total]]</f>
        <v>6</v>
      </c>
      <c r="Q1126" s="62">
        <f>STOCK[[#This Row],[Ganancia Unitaria]]*STOCK[[#This Row],[Salidas]]</f>
        <v>6</v>
      </c>
      <c r="R1126" s="74"/>
      <c r="S1126" s="74"/>
      <c r="T1126" s="62"/>
      <c r="U1126" s="62"/>
      <c r="V1126" s="76"/>
    </row>
    <row r="1127" customHeight="1" spans="1:22">
      <c r="A1127" s="74" t="s">
        <v>18574</v>
      </c>
      <c r="B1127" s="74" t="s">
        <v>16461</v>
      </c>
      <c r="C1127" s="74" t="s">
        <v>18575</v>
      </c>
      <c r="D1127" s="74" t="s">
        <v>16408</v>
      </c>
      <c r="E1127" s="74"/>
      <c r="F1127" s="59">
        <v>20</v>
      </c>
      <c r="G1127" s="75">
        <v>1</v>
      </c>
      <c r="H1127" s="75">
        <f>SUMIFS(VENTAS[Cantidad],VENTAS[Código del producto Vendido],STOCK[[#This Row],[Code]])</f>
        <v>1</v>
      </c>
      <c r="I1127" s="75">
        <f>STOCK[[#This Row],[Entradas]]-STOCK[[#This Row],[Salidas]]</f>
        <v>0</v>
      </c>
      <c r="J1127" s="59">
        <f>STOCK[[#This Row],[Precio Final]]*10%</f>
        <v>2</v>
      </c>
      <c r="K1127" s="62">
        <v>12</v>
      </c>
      <c r="L1127" s="62">
        <v>0</v>
      </c>
      <c r="M1127" s="62">
        <f>STOCK[[#This Row],[Costo Unitario (USD)]]+STOCK[[#This Row],[Costo Envío (USD)]]+STOCK[[#This Row],[Comisión 10%]]</f>
        <v>14</v>
      </c>
      <c r="N1127" s="62">
        <f t="shared" si="53"/>
        <v>21</v>
      </c>
      <c r="O1127" s="62">
        <f t="shared" si="54"/>
        <v>20</v>
      </c>
      <c r="P1127" s="62">
        <f>STOCK[[#This Row],[Precio Final]]-STOCK[[#This Row],[Costo total]]</f>
        <v>6</v>
      </c>
      <c r="Q1127" s="62">
        <f>STOCK[[#This Row],[Ganancia Unitaria]]*STOCK[[#This Row],[Salidas]]</f>
        <v>6</v>
      </c>
      <c r="R1127" s="74"/>
      <c r="S1127" s="74"/>
      <c r="T1127" s="62"/>
      <c r="U1127" s="62"/>
      <c r="V1127" s="76"/>
    </row>
    <row r="1128" customHeight="1" spans="1:22">
      <c r="A1128" s="74" t="s">
        <v>18576</v>
      </c>
      <c r="B1128" s="74" t="s">
        <v>16461</v>
      </c>
      <c r="C1128" s="74" t="s">
        <v>18577</v>
      </c>
      <c r="D1128" s="74" t="s">
        <v>18578</v>
      </c>
      <c r="E1128" s="74"/>
      <c r="F1128" s="59">
        <v>25</v>
      </c>
      <c r="G1128" s="75">
        <v>1</v>
      </c>
      <c r="H1128" s="75">
        <f>SUMIFS(VENTAS[Cantidad],VENTAS[Código del producto Vendido],STOCK[[#This Row],[Code]])</f>
        <v>1</v>
      </c>
      <c r="I1128" s="75">
        <f>STOCK[[#This Row],[Entradas]]-STOCK[[#This Row],[Salidas]]</f>
        <v>0</v>
      </c>
      <c r="J1128" s="59">
        <f>STOCK[[#This Row],[Precio Final]]*10%</f>
        <v>2.5</v>
      </c>
      <c r="K1128" s="62">
        <v>12</v>
      </c>
      <c r="L1128" s="62">
        <v>0</v>
      </c>
      <c r="M1128" s="62">
        <f>STOCK[[#This Row],[Costo Unitario (USD)]]+STOCK[[#This Row],[Costo Envío (USD)]]+STOCK[[#This Row],[Comisión 10%]]</f>
        <v>14.5</v>
      </c>
      <c r="N1128" s="62">
        <f t="shared" si="53"/>
        <v>21.75</v>
      </c>
      <c r="O1128" s="62">
        <f t="shared" si="54"/>
        <v>25</v>
      </c>
      <c r="P1128" s="62">
        <f>STOCK[[#This Row],[Precio Final]]-STOCK[[#This Row],[Costo total]]</f>
        <v>10.5</v>
      </c>
      <c r="Q1128" s="62">
        <f>STOCK[[#This Row],[Ganancia Unitaria]]*STOCK[[#This Row],[Salidas]]</f>
        <v>10.5</v>
      </c>
      <c r="R1128" s="74"/>
      <c r="S1128" s="74"/>
      <c r="T1128" s="62"/>
      <c r="U1128" s="62"/>
      <c r="V1128" s="76"/>
    </row>
    <row r="1129" customHeight="1" spans="1:22">
      <c r="A1129" s="74" t="s">
        <v>18579</v>
      </c>
      <c r="B1129" s="74" t="s">
        <v>16461</v>
      </c>
      <c r="C1129" s="74" t="s">
        <v>18580</v>
      </c>
      <c r="D1129" s="74" t="s">
        <v>16404</v>
      </c>
      <c r="E1129" s="74"/>
      <c r="F1129" s="59">
        <v>25</v>
      </c>
      <c r="G1129" s="75">
        <v>1</v>
      </c>
      <c r="H1129" s="75">
        <f>SUMIFS(VENTAS[Cantidad],VENTAS[Código del producto Vendido],STOCK[[#This Row],[Code]])</f>
        <v>0</v>
      </c>
      <c r="I1129" s="75">
        <f>STOCK[[#This Row],[Entradas]]-STOCK[[#This Row],[Salidas]]</f>
        <v>1</v>
      </c>
      <c r="J1129" s="59">
        <f>STOCK[[#This Row],[Precio Final]]*10%</f>
        <v>2.5</v>
      </c>
      <c r="K1129" s="62">
        <v>12</v>
      </c>
      <c r="L1129" s="62">
        <v>0</v>
      </c>
      <c r="M1129" s="62">
        <f>STOCK[[#This Row],[Costo Unitario (USD)]]+STOCK[[#This Row],[Costo Envío (USD)]]+STOCK[[#This Row],[Comisión 10%]]</f>
        <v>14.5</v>
      </c>
      <c r="N1129" s="62">
        <f t="shared" si="53"/>
        <v>21.75</v>
      </c>
      <c r="O1129" s="62">
        <f t="shared" si="54"/>
        <v>25</v>
      </c>
      <c r="P1129" s="62">
        <f>STOCK[[#This Row],[Precio Final]]-STOCK[[#This Row],[Costo total]]</f>
        <v>10.5</v>
      </c>
      <c r="Q1129" s="62">
        <f>STOCK[[#This Row],[Ganancia Unitaria]]*STOCK[[#This Row],[Salidas]]</f>
        <v>0</v>
      </c>
      <c r="R1129" s="74"/>
      <c r="S1129" s="74"/>
      <c r="T1129" s="62"/>
      <c r="U1129" s="62"/>
      <c r="V1129" s="76"/>
    </row>
    <row r="1130" customHeight="1" spans="1:22">
      <c r="A1130" s="74" t="s">
        <v>18581</v>
      </c>
      <c r="B1130" s="74" t="s">
        <v>16863</v>
      </c>
      <c r="C1130" s="74" t="s">
        <v>18582</v>
      </c>
      <c r="D1130" s="74" t="s">
        <v>16475</v>
      </c>
      <c r="E1130" s="74"/>
      <c r="F1130" s="59">
        <v>35</v>
      </c>
      <c r="G1130" s="75">
        <v>1</v>
      </c>
      <c r="H1130" s="75">
        <f>SUMIFS(VENTAS[Cantidad],VENTAS[Código del producto Vendido],STOCK[[#This Row],[Code]])</f>
        <v>0</v>
      </c>
      <c r="I1130" s="75">
        <f>STOCK[[#This Row],[Entradas]]-STOCK[[#This Row],[Salidas]]</f>
        <v>1</v>
      </c>
      <c r="J1130" s="59">
        <f>STOCK[[#This Row],[Precio Final]]*10%</f>
        <v>3.5</v>
      </c>
      <c r="K1130" s="62">
        <v>12</v>
      </c>
      <c r="L1130" s="62">
        <v>0</v>
      </c>
      <c r="M1130" s="62">
        <f>STOCK[[#This Row],[Costo Unitario (USD)]]+STOCK[[#This Row],[Costo Envío (USD)]]+STOCK[[#This Row],[Comisión 10%]]</f>
        <v>15.5</v>
      </c>
      <c r="N1130" s="62">
        <f t="shared" si="53"/>
        <v>23.25</v>
      </c>
      <c r="O1130" s="62">
        <f t="shared" si="54"/>
        <v>35</v>
      </c>
      <c r="P1130" s="62">
        <f>STOCK[[#This Row],[Precio Final]]-STOCK[[#This Row],[Costo total]]</f>
        <v>19.5</v>
      </c>
      <c r="Q1130" s="62">
        <f>STOCK[[#This Row],[Ganancia Unitaria]]*STOCK[[#This Row],[Salidas]]</f>
        <v>0</v>
      </c>
      <c r="R1130" s="74"/>
      <c r="S1130" s="74"/>
      <c r="T1130" s="62"/>
      <c r="U1130" s="62"/>
      <c r="V1130" s="76"/>
    </row>
    <row r="1131" customHeight="1" spans="1:22">
      <c r="A1131" s="74" t="s">
        <v>18583</v>
      </c>
      <c r="B1131" s="74" t="s">
        <v>16461</v>
      </c>
      <c r="C1131" s="74" t="s">
        <v>18584</v>
      </c>
      <c r="D1131" s="74" t="s">
        <v>16408</v>
      </c>
      <c r="E1131" s="74"/>
      <c r="F1131" s="59">
        <v>18</v>
      </c>
      <c r="G1131" s="75">
        <v>1</v>
      </c>
      <c r="H1131" s="75">
        <f>SUMIFS(VENTAS[Cantidad],VENTAS[Código del producto Vendido],STOCK[[#This Row],[Code]])</f>
        <v>1</v>
      </c>
      <c r="I1131" s="75">
        <f>STOCK[[#This Row],[Entradas]]-STOCK[[#This Row],[Salidas]]</f>
        <v>0</v>
      </c>
      <c r="J1131" s="59">
        <f>STOCK[[#This Row],[Precio Final]]*10%</f>
        <v>1.8</v>
      </c>
      <c r="K1131" s="62">
        <v>12</v>
      </c>
      <c r="L1131" s="62">
        <v>0</v>
      </c>
      <c r="M1131" s="62">
        <f>STOCK[[#This Row],[Costo Unitario (USD)]]+STOCK[[#This Row],[Costo Envío (USD)]]+STOCK[[#This Row],[Comisión 10%]]</f>
        <v>13.8</v>
      </c>
      <c r="N1131" s="62">
        <f t="shared" si="53"/>
        <v>20.7</v>
      </c>
      <c r="O1131" s="62">
        <f t="shared" si="54"/>
        <v>18</v>
      </c>
      <c r="P1131" s="62">
        <f>STOCK[[#This Row],[Precio Final]]-STOCK[[#This Row],[Costo total]]</f>
        <v>4.2</v>
      </c>
      <c r="Q1131" s="62">
        <f>STOCK[[#This Row],[Ganancia Unitaria]]*STOCK[[#This Row],[Salidas]]</f>
        <v>4.2</v>
      </c>
      <c r="R1131" s="74"/>
      <c r="S1131" s="74"/>
      <c r="T1131" s="62"/>
      <c r="U1131" s="62"/>
      <c r="V1131" s="76"/>
    </row>
    <row r="1132" customHeight="1" spans="1:22">
      <c r="A1132" s="74" t="s">
        <v>18585</v>
      </c>
      <c r="B1132" s="74" t="s">
        <v>16461</v>
      </c>
      <c r="C1132" s="74" t="s">
        <v>18586</v>
      </c>
      <c r="D1132" s="74" t="s">
        <v>16475</v>
      </c>
      <c r="E1132" s="74"/>
      <c r="F1132" s="59">
        <v>20</v>
      </c>
      <c r="G1132" s="75">
        <v>1</v>
      </c>
      <c r="H1132" s="75">
        <f>SUMIFS(VENTAS[Cantidad],VENTAS[Código del producto Vendido],STOCK[[#This Row],[Code]])</f>
        <v>1</v>
      </c>
      <c r="I1132" s="75">
        <f>STOCK[[#This Row],[Entradas]]-STOCK[[#This Row],[Salidas]]</f>
        <v>0</v>
      </c>
      <c r="J1132" s="59">
        <f>STOCK[[#This Row],[Precio Final]]*10%</f>
        <v>2</v>
      </c>
      <c r="K1132" s="62">
        <v>12</v>
      </c>
      <c r="L1132" s="62">
        <v>0</v>
      </c>
      <c r="M1132" s="62">
        <f>STOCK[[#This Row],[Costo Unitario (USD)]]+STOCK[[#This Row],[Costo Envío (USD)]]+STOCK[[#This Row],[Comisión 10%]]</f>
        <v>14</v>
      </c>
      <c r="N1132" s="62">
        <f t="shared" si="53"/>
        <v>21</v>
      </c>
      <c r="O1132" s="62">
        <f t="shared" si="54"/>
        <v>20</v>
      </c>
      <c r="P1132" s="62">
        <f>STOCK[[#This Row],[Precio Final]]-STOCK[[#This Row],[Costo total]]</f>
        <v>6</v>
      </c>
      <c r="Q1132" s="62">
        <f>STOCK[[#This Row],[Ganancia Unitaria]]*STOCK[[#This Row],[Salidas]]</f>
        <v>6</v>
      </c>
      <c r="R1132" s="74"/>
      <c r="S1132" s="74"/>
      <c r="T1132" s="62"/>
      <c r="U1132" s="62"/>
      <c r="V1132" s="76"/>
    </row>
    <row r="1133" customHeight="1" spans="1:22">
      <c r="A1133" s="74" t="s">
        <v>18587</v>
      </c>
      <c r="B1133" s="74" t="s">
        <v>16461</v>
      </c>
      <c r="C1133" s="74" t="s">
        <v>18588</v>
      </c>
      <c r="D1133" s="74" t="s">
        <v>16396</v>
      </c>
      <c r="E1133" s="74"/>
      <c r="F1133" s="59">
        <v>30</v>
      </c>
      <c r="G1133" s="75">
        <v>1</v>
      </c>
      <c r="H1133" s="75">
        <f>SUMIFS(VENTAS[Cantidad],VENTAS[Código del producto Vendido],STOCK[[#This Row],[Code]])</f>
        <v>0</v>
      </c>
      <c r="I1133" s="75">
        <f>STOCK[[#This Row],[Entradas]]-STOCK[[#This Row],[Salidas]]</f>
        <v>1</v>
      </c>
      <c r="J1133" s="59">
        <f>STOCK[[#This Row],[Precio Final]]*10%</f>
        <v>3</v>
      </c>
      <c r="K1133" s="62">
        <v>12</v>
      </c>
      <c r="L1133" s="62">
        <v>0</v>
      </c>
      <c r="M1133" s="62">
        <f>STOCK[[#This Row],[Costo Unitario (USD)]]+STOCK[[#This Row],[Costo Envío (USD)]]+STOCK[[#This Row],[Comisión 10%]]</f>
        <v>15</v>
      </c>
      <c r="N1133" s="62">
        <f t="shared" si="53"/>
        <v>22.5</v>
      </c>
      <c r="O1133" s="62">
        <f t="shared" si="54"/>
        <v>30</v>
      </c>
      <c r="P1133" s="62">
        <f>STOCK[[#This Row],[Precio Final]]-STOCK[[#This Row],[Costo total]]</f>
        <v>15</v>
      </c>
      <c r="Q1133" s="62">
        <f>STOCK[[#This Row],[Ganancia Unitaria]]*STOCK[[#This Row],[Salidas]]</f>
        <v>0</v>
      </c>
      <c r="R1133" s="74"/>
      <c r="S1133" s="74"/>
      <c r="T1133" s="62"/>
      <c r="U1133" s="62"/>
      <c r="V1133" s="76"/>
    </row>
    <row r="1134" customHeight="1" spans="1:22">
      <c r="A1134" s="74" t="s">
        <v>18589</v>
      </c>
      <c r="B1134" s="74" t="s">
        <v>16461</v>
      </c>
      <c r="C1134" s="74" t="s">
        <v>18590</v>
      </c>
      <c r="D1134" s="74" t="s">
        <v>16404</v>
      </c>
      <c r="E1134" s="74"/>
      <c r="F1134" s="59">
        <v>25</v>
      </c>
      <c r="G1134" s="75">
        <v>1</v>
      </c>
      <c r="H1134" s="75">
        <f>SUMIFS(VENTAS[Cantidad],VENTAS[Código del producto Vendido],STOCK[[#This Row],[Code]])</f>
        <v>0</v>
      </c>
      <c r="I1134" s="75">
        <f>STOCK[[#This Row],[Entradas]]-STOCK[[#This Row],[Salidas]]</f>
        <v>1</v>
      </c>
      <c r="J1134" s="59">
        <f>STOCK[[#This Row],[Precio Final]]*10%</f>
        <v>2.5</v>
      </c>
      <c r="K1134" s="62">
        <v>12</v>
      </c>
      <c r="L1134" s="62">
        <v>0</v>
      </c>
      <c r="M1134" s="62">
        <f>STOCK[[#This Row],[Costo Unitario (USD)]]+STOCK[[#This Row],[Costo Envío (USD)]]+STOCK[[#This Row],[Comisión 10%]]</f>
        <v>14.5</v>
      </c>
      <c r="N1134" s="62">
        <f t="shared" si="53"/>
        <v>21.75</v>
      </c>
      <c r="O1134" s="62">
        <f t="shared" si="54"/>
        <v>25</v>
      </c>
      <c r="P1134" s="62">
        <f>STOCK[[#This Row],[Precio Final]]-STOCK[[#This Row],[Costo total]]</f>
        <v>10.5</v>
      </c>
      <c r="Q1134" s="62">
        <f>STOCK[[#This Row],[Ganancia Unitaria]]*STOCK[[#This Row],[Salidas]]</f>
        <v>0</v>
      </c>
      <c r="R1134" s="74"/>
      <c r="S1134" s="74"/>
      <c r="T1134" s="62"/>
      <c r="U1134" s="62"/>
      <c r="V1134" s="76"/>
    </row>
    <row r="1135" customHeight="1" spans="1:22">
      <c r="A1135" s="74" t="s">
        <v>18591</v>
      </c>
      <c r="B1135" s="74" t="s">
        <v>16863</v>
      </c>
      <c r="C1135" s="74" t="s">
        <v>18592</v>
      </c>
      <c r="D1135" s="74" t="s">
        <v>16404</v>
      </c>
      <c r="E1135" s="74"/>
      <c r="F1135" s="59">
        <v>40</v>
      </c>
      <c r="G1135" s="75">
        <v>1</v>
      </c>
      <c r="H1135" s="75">
        <f>SUMIFS(VENTAS[Cantidad],VENTAS[Código del producto Vendido],STOCK[[#This Row],[Code]])</f>
        <v>1</v>
      </c>
      <c r="I1135" s="75">
        <f>STOCK[[#This Row],[Entradas]]-STOCK[[#This Row],[Salidas]]</f>
        <v>0</v>
      </c>
      <c r="J1135" s="59">
        <f>STOCK[[#This Row],[Precio Final]]*10%</f>
        <v>4</v>
      </c>
      <c r="K1135" s="62">
        <v>12</v>
      </c>
      <c r="L1135" s="62">
        <v>0</v>
      </c>
      <c r="M1135" s="62">
        <f>STOCK[[#This Row],[Costo Unitario (USD)]]+STOCK[[#This Row],[Costo Envío (USD)]]+STOCK[[#This Row],[Comisión 10%]]</f>
        <v>16</v>
      </c>
      <c r="N1135" s="62">
        <f t="shared" si="53"/>
        <v>24</v>
      </c>
      <c r="O1135" s="62">
        <f t="shared" si="54"/>
        <v>40</v>
      </c>
      <c r="P1135" s="62">
        <f>STOCK[[#This Row],[Precio Final]]-STOCK[[#This Row],[Costo total]]</f>
        <v>24</v>
      </c>
      <c r="Q1135" s="62">
        <f>STOCK[[#This Row],[Ganancia Unitaria]]*STOCK[[#This Row],[Salidas]]</f>
        <v>24</v>
      </c>
      <c r="R1135" s="74"/>
      <c r="S1135" s="74"/>
      <c r="T1135" s="62"/>
      <c r="U1135" s="62"/>
      <c r="V1135" s="76"/>
    </row>
    <row r="1136" customHeight="1" spans="1:22">
      <c r="A1136" s="74" t="s">
        <v>18593</v>
      </c>
      <c r="B1136" s="74" t="s">
        <v>16680</v>
      </c>
      <c r="C1136" s="74" t="s">
        <v>18594</v>
      </c>
      <c r="D1136" s="74" t="s">
        <v>16973</v>
      </c>
      <c r="E1136" s="74"/>
      <c r="F1136" s="59">
        <v>30</v>
      </c>
      <c r="G1136" s="75">
        <v>1</v>
      </c>
      <c r="H1136" s="75">
        <f>SUMIFS(VENTAS[Cantidad],VENTAS[Código del producto Vendido],STOCK[[#This Row],[Code]])</f>
        <v>1</v>
      </c>
      <c r="I1136" s="75">
        <f>STOCK[[#This Row],[Entradas]]-STOCK[[#This Row],[Salidas]]</f>
        <v>0</v>
      </c>
      <c r="J1136" s="59">
        <f>STOCK[[#This Row],[Precio Final]]*10%</f>
        <v>3</v>
      </c>
      <c r="K1136" s="62">
        <v>12</v>
      </c>
      <c r="L1136" s="62">
        <v>0</v>
      </c>
      <c r="M1136" s="62">
        <f>STOCK[[#This Row],[Costo Unitario (USD)]]+STOCK[[#This Row],[Costo Envío (USD)]]+STOCK[[#This Row],[Comisión 10%]]</f>
        <v>15</v>
      </c>
      <c r="N1136" s="62">
        <f t="shared" si="53"/>
        <v>22.5</v>
      </c>
      <c r="O1136" s="62">
        <f t="shared" si="54"/>
        <v>30</v>
      </c>
      <c r="P1136" s="62">
        <f>STOCK[[#This Row],[Precio Final]]-STOCK[[#This Row],[Costo total]]</f>
        <v>15</v>
      </c>
      <c r="Q1136" s="62">
        <f>STOCK[[#This Row],[Ganancia Unitaria]]*STOCK[[#This Row],[Salidas]]</f>
        <v>15</v>
      </c>
      <c r="R1136" s="74"/>
      <c r="S1136" s="74"/>
      <c r="T1136" s="62"/>
      <c r="U1136" s="62"/>
      <c r="V1136" s="76"/>
    </row>
    <row r="1137" customHeight="1" spans="1:22">
      <c r="A1137" s="74" t="s">
        <v>18595</v>
      </c>
      <c r="B1137" s="74" t="s">
        <v>16522</v>
      </c>
      <c r="C1137" s="74" t="s">
        <v>18596</v>
      </c>
      <c r="D1137" s="74" t="s">
        <v>17495</v>
      </c>
      <c r="E1137" s="74"/>
      <c r="F1137" s="59">
        <v>30</v>
      </c>
      <c r="G1137" s="75">
        <v>1</v>
      </c>
      <c r="H1137" s="75">
        <f>SUMIFS(VENTAS[Cantidad],VENTAS[Código del producto Vendido],STOCK[[#This Row],[Code]])</f>
        <v>1</v>
      </c>
      <c r="I1137" s="75">
        <f>STOCK[[#This Row],[Entradas]]-STOCK[[#This Row],[Salidas]]</f>
        <v>0</v>
      </c>
      <c r="J1137" s="59">
        <f>STOCK[[#This Row],[Precio Final]]*10%</f>
        <v>3</v>
      </c>
      <c r="K1137" s="62">
        <v>12</v>
      </c>
      <c r="L1137" s="62">
        <v>0</v>
      </c>
      <c r="M1137" s="62">
        <f>STOCK[[#This Row],[Costo Unitario (USD)]]+STOCK[[#This Row],[Costo Envío (USD)]]+STOCK[[#This Row],[Comisión 10%]]</f>
        <v>15</v>
      </c>
      <c r="N1137" s="62">
        <f t="shared" si="53"/>
        <v>22.5</v>
      </c>
      <c r="O1137" s="62">
        <f t="shared" si="54"/>
        <v>30</v>
      </c>
      <c r="P1137" s="62">
        <f>STOCK[[#This Row],[Precio Final]]-STOCK[[#This Row],[Costo total]]</f>
        <v>15</v>
      </c>
      <c r="Q1137" s="62">
        <f>STOCK[[#This Row],[Ganancia Unitaria]]*STOCK[[#This Row],[Salidas]]</f>
        <v>15</v>
      </c>
      <c r="R1137" s="74"/>
      <c r="S1137" s="74"/>
      <c r="T1137" s="62"/>
      <c r="U1137" s="62"/>
      <c r="V1137" s="76"/>
    </row>
    <row r="1138" customHeight="1" spans="1:22">
      <c r="A1138" s="74" t="s">
        <v>18597</v>
      </c>
      <c r="B1138" s="74" t="s">
        <v>16498</v>
      </c>
      <c r="C1138" s="74" t="s">
        <v>18598</v>
      </c>
      <c r="D1138" s="74" t="s">
        <v>18599</v>
      </c>
      <c r="E1138" s="74"/>
      <c r="F1138" s="59">
        <v>30</v>
      </c>
      <c r="G1138" s="75">
        <v>2</v>
      </c>
      <c r="H1138" s="75">
        <f>SUMIFS(VENTAS[Cantidad],VENTAS[Código del producto Vendido],STOCK[[#This Row],[Code]])</f>
        <v>2</v>
      </c>
      <c r="I1138" s="75">
        <f>STOCK[[#This Row],[Entradas]]-STOCK[[#This Row],[Salidas]]</f>
        <v>0</v>
      </c>
      <c r="J1138" s="59">
        <f>STOCK[[#This Row],[Precio Final]]*10%</f>
        <v>3</v>
      </c>
      <c r="K1138" s="62">
        <v>12</v>
      </c>
      <c r="L1138" s="62">
        <v>0</v>
      </c>
      <c r="M1138" s="62">
        <f>STOCK[[#This Row],[Costo Unitario (USD)]]+STOCK[[#This Row],[Costo Envío (USD)]]+STOCK[[#This Row],[Comisión 10%]]</f>
        <v>15</v>
      </c>
      <c r="N1138" s="62">
        <f t="shared" si="53"/>
        <v>22.5</v>
      </c>
      <c r="O1138" s="62">
        <f t="shared" si="54"/>
        <v>30</v>
      </c>
      <c r="P1138" s="62">
        <f>STOCK[[#This Row],[Precio Final]]-STOCK[[#This Row],[Costo total]]</f>
        <v>15</v>
      </c>
      <c r="Q1138" s="62">
        <f>STOCK[[#This Row],[Ganancia Unitaria]]*STOCK[[#This Row],[Salidas]]</f>
        <v>30</v>
      </c>
      <c r="R1138" s="74"/>
      <c r="S1138" s="74"/>
      <c r="T1138" s="62"/>
      <c r="U1138" s="62"/>
      <c r="V1138" s="76"/>
    </row>
    <row r="1139" customHeight="1" spans="1:22">
      <c r="A1139" s="74" t="s">
        <v>18600</v>
      </c>
      <c r="B1139" s="74" t="s">
        <v>16498</v>
      </c>
      <c r="C1139" s="74" t="s">
        <v>18601</v>
      </c>
      <c r="D1139" s="74" t="s">
        <v>16475</v>
      </c>
      <c r="E1139" s="74"/>
      <c r="F1139" s="59">
        <v>35</v>
      </c>
      <c r="G1139" s="75">
        <v>1</v>
      </c>
      <c r="H1139" s="75">
        <f>SUMIFS(VENTAS[Cantidad],VENTAS[Código del producto Vendido],STOCK[[#This Row],[Code]])</f>
        <v>0</v>
      </c>
      <c r="I1139" s="75">
        <f>STOCK[[#This Row],[Entradas]]-STOCK[[#This Row],[Salidas]]</f>
        <v>1</v>
      </c>
      <c r="J1139" s="59">
        <f>STOCK[[#This Row],[Precio Final]]*10%</f>
        <v>3.5</v>
      </c>
      <c r="K1139" s="62">
        <v>12</v>
      </c>
      <c r="L1139" s="62">
        <v>0</v>
      </c>
      <c r="M1139" s="62">
        <f>STOCK[[#This Row],[Costo Unitario (USD)]]+STOCK[[#This Row],[Costo Envío (USD)]]+STOCK[[#This Row],[Comisión 10%]]</f>
        <v>15.5</v>
      </c>
      <c r="N1139" s="62">
        <f t="shared" si="53"/>
        <v>23.25</v>
      </c>
      <c r="O1139" s="62">
        <f t="shared" si="54"/>
        <v>35</v>
      </c>
      <c r="P1139" s="62">
        <f>STOCK[[#This Row],[Precio Final]]-STOCK[[#This Row],[Costo total]]</f>
        <v>19.5</v>
      </c>
      <c r="Q1139" s="62">
        <f>STOCK[[#This Row],[Ganancia Unitaria]]*STOCK[[#This Row],[Salidas]]</f>
        <v>0</v>
      </c>
      <c r="R1139" s="74"/>
      <c r="S1139" s="74"/>
      <c r="T1139" s="62"/>
      <c r="U1139" s="62"/>
      <c r="V1139" s="76"/>
    </row>
    <row r="1140" customHeight="1" spans="1:22">
      <c r="A1140" s="74" t="s">
        <v>18602</v>
      </c>
      <c r="B1140" s="74" t="s">
        <v>16498</v>
      </c>
      <c r="C1140" s="74" t="s">
        <v>18603</v>
      </c>
      <c r="D1140" s="74" t="s">
        <v>16404</v>
      </c>
      <c r="E1140" s="74"/>
      <c r="F1140" s="59">
        <v>35</v>
      </c>
      <c r="G1140" s="75">
        <v>2</v>
      </c>
      <c r="H1140" s="75">
        <f>SUMIFS(VENTAS[Cantidad],VENTAS[Código del producto Vendido],STOCK[[#This Row],[Code]])</f>
        <v>1</v>
      </c>
      <c r="I1140" s="75">
        <f>STOCK[[#This Row],[Entradas]]-STOCK[[#This Row],[Salidas]]</f>
        <v>1</v>
      </c>
      <c r="J1140" s="59">
        <f>STOCK[[#This Row],[Precio Final]]*10%</f>
        <v>3.5</v>
      </c>
      <c r="K1140" s="62">
        <v>12</v>
      </c>
      <c r="L1140" s="62">
        <v>0</v>
      </c>
      <c r="M1140" s="62">
        <f>STOCK[[#This Row],[Costo Unitario (USD)]]+STOCK[[#This Row],[Costo Envío (USD)]]+STOCK[[#This Row],[Comisión 10%]]</f>
        <v>15.5</v>
      </c>
      <c r="N1140" s="62">
        <f t="shared" si="53"/>
        <v>23.25</v>
      </c>
      <c r="O1140" s="62">
        <f t="shared" si="54"/>
        <v>35</v>
      </c>
      <c r="P1140" s="62">
        <f>STOCK[[#This Row],[Precio Final]]-STOCK[[#This Row],[Costo total]]</f>
        <v>19.5</v>
      </c>
      <c r="Q1140" s="62">
        <f>STOCK[[#This Row],[Ganancia Unitaria]]*STOCK[[#This Row],[Salidas]]</f>
        <v>19.5</v>
      </c>
      <c r="R1140" s="74"/>
      <c r="S1140" s="74"/>
      <c r="T1140" s="62"/>
      <c r="U1140" s="62"/>
      <c r="V1140" s="76"/>
    </row>
    <row r="1141" customHeight="1" spans="1:22">
      <c r="A1141" s="74" t="s">
        <v>18604</v>
      </c>
      <c r="B1141" s="74" t="s">
        <v>16498</v>
      </c>
      <c r="C1141" s="74" t="s">
        <v>18605</v>
      </c>
      <c r="D1141" s="74" t="s">
        <v>16404</v>
      </c>
      <c r="E1141" s="74"/>
      <c r="F1141" s="59">
        <v>30</v>
      </c>
      <c r="G1141" s="75">
        <v>1</v>
      </c>
      <c r="H1141" s="75">
        <f>SUMIFS(VENTAS[Cantidad],VENTAS[Código del producto Vendido],STOCK[[#This Row],[Code]])</f>
        <v>1</v>
      </c>
      <c r="I1141" s="75">
        <f>STOCK[[#This Row],[Entradas]]-STOCK[[#This Row],[Salidas]]</f>
        <v>0</v>
      </c>
      <c r="J1141" s="59">
        <f>STOCK[[#This Row],[Precio Final]]*10%</f>
        <v>3</v>
      </c>
      <c r="K1141" s="62">
        <v>12</v>
      </c>
      <c r="L1141" s="62">
        <v>0</v>
      </c>
      <c r="M1141" s="62">
        <f>STOCK[[#This Row],[Costo Unitario (USD)]]+STOCK[[#This Row],[Costo Envío (USD)]]+STOCK[[#This Row],[Comisión 10%]]</f>
        <v>15</v>
      </c>
      <c r="N1141" s="62">
        <f t="shared" si="53"/>
        <v>22.5</v>
      </c>
      <c r="O1141" s="62">
        <f t="shared" si="54"/>
        <v>30</v>
      </c>
      <c r="P1141" s="62">
        <f>STOCK[[#This Row],[Precio Final]]-STOCK[[#This Row],[Costo total]]</f>
        <v>15</v>
      </c>
      <c r="Q1141" s="62">
        <f>STOCK[[#This Row],[Ganancia Unitaria]]*STOCK[[#This Row],[Salidas]]</f>
        <v>15</v>
      </c>
      <c r="R1141" s="74"/>
      <c r="S1141" s="74"/>
      <c r="T1141" s="62"/>
      <c r="U1141" s="62"/>
      <c r="V1141" s="76"/>
    </row>
    <row r="1142" customHeight="1" spans="1:22">
      <c r="A1142" s="74" t="s">
        <v>18606</v>
      </c>
      <c r="B1142" s="74" t="s">
        <v>16498</v>
      </c>
      <c r="C1142" s="74" t="s">
        <v>18607</v>
      </c>
      <c r="D1142" s="74" t="s">
        <v>16583</v>
      </c>
      <c r="E1142" s="74"/>
      <c r="F1142" s="59">
        <v>35</v>
      </c>
      <c r="G1142" s="75">
        <v>1</v>
      </c>
      <c r="H1142" s="75">
        <f>SUMIFS(VENTAS[Cantidad],VENTAS[Código del producto Vendido],STOCK[[#This Row],[Code]])</f>
        <v>1</v>
      </c>
      <c r="I1142" s="75">
        <f>STOCK[[#This Row],[Entradas]]-STOCK[[#This Row],[Salidas]]</f>
        <v>0</v>
      </c>
      <c r="J1142" s="59">
        <f>STOCK[[#This Row],[Precio Final]]*10%</f>
        <v>3.5</v>
      </c>
      <c r="K1142" s="62">
        <v>12</v>
      </c>
      <c r="L1142" s="62">
        <v>0</v>
      </c>
      <c r="M1142" s="62">
        <f>STOCK[[#This Row],[Costo Unitario (USD)]]+STOCK[[#This Row],[Costo Envío (USD)]]+STOCK[[#This Row],[Comisión 10%]]</f>
        <v>15.5</v>
      </c>
      <c r="N1142" s="62">
        <f t="shared" si="53"/>
        <v>23.25</v>
      </c>
      <c r="O1142" s="62">
        <f t="shared" si="54"/>
        <v>35</v>
      </c>
      <c r="P1142" s="62">
        <f>STOCK[[#This Row],[Precio Final]]-STOCK[[#This Row],[Costo total]]</f>
        <v>19.5</v>
      </c>
      <c r="Q1142" s="62">
        <f>STOCK[[#This Row],[Ganancia Unitaria]]*STOCK[[#This Row],[Salidas]]</f>
        <v>19.5</v>
      </c>
      <c r="R1142" s="74"/>
      <c r="S1142" s="74"/>
      <c r="T1142" s="62"/>
      <c r="U1142" s="62"/>
      <c r="V1142" s="76"/>
    </row>
    <row r="1143" customHeight="1" spans="1:22">
      <c r="A1143" s="74" t="s">
        <v>18608</v>
      </c>
      <c r="B1143" s="74" t="s">
        <v>16498</v>
      </c>
      <c r="C1143" s="74" t="s">
        <v>18609</v>
      </c>
      <c r="D1143" s="74" t="s">
        <v>16396</v>
      </c>
      <c r="E1143" s="74"/>
      <c r="F1143" s="59">
        <v>30</v>
      </c>
      <c r="G1143" s="75">
        <v>1</v>
      </c>
      <c r="H1143" s="75">
        <f>SUMIFS(VENTAS[Cantidad],VENTAS[Código del producto Vendido],STOCK[[#This Row],[Code]])</f>
        <v>1</v>
      </c>
      <c r="I1143" s="75">
        <f>STOCK[[#This Row],[Entradas]]-STOCK[[#This Row],[Salidas]]</f>
        <v>0</v>
      </c>
      <c r="J1143" s="59">
        <f>STOCK[[#This Row],[Precio Final]]*10%</f>
        <v>3</v>
      </c>
      <c r="K1143" s="62">
        <v>12</v>
      </c>
      <c r="L1143" s="62">
        <v>0</v>
      </c>
      <c r="M1143" s="62">
        <f>STOCK[[#This Row],[Costo Unitario (USD)]]+STOCK[[#This Row],[Costo Envío (USD)]]+STOCK[[#This Row],[Comisión 10%]]</f>
        <v>15</v>
      </c>
      <c r="N1143" s="62">
        <f t="shared" si="53"/>
        <v>22.5</v>
      </c>
      <c r="O1143" s="62">
        <f t="shared" si="54"/>
        <v>30</v>
      </c>
      <c r="P1143" s="62">
        <f>STOCK[[#This Row],[Precio Final]]-STOCK[[#This Row],[Costo total]]</f>
        <v>15</v>
      </c>
      <c r="Q1143" s="62">
        <f>STOCK[[#This Row],[Ganancia Unitaria]]*STOCK[[#This Row],[Salidas]]</f>
        <v>15</v>
      </c>
      <c r="R1143" s="74"/>
      <c r="S1143" s="74"/>
      <c r="T1143" s="62"/>
      <c r="U1143" s="62"/>
      <c r="V1143" s="76"/>
    </row>
    <row r="1144" customHeight="1" spans="1:22">
      <c r="A1144" s="74" t="s">
        <v>18610</v>
      </c>
      <c r="B1144" s="74" t="s">
        <v>16498</v>
      </c>
      <c r="C1144" s="74" t="s">
        <v>18611</v>
      </c>
      <c r="D1144" s="74" t="s">
        <v>16583</v>
      </c>
      <c r="E1144" s="74"/>
      <c r="F1144" s="59">
        <v>35</v>
      </c>
      <c r="G1144" s="75">
        <v>2</v>
      </c>
      <c r="H1144" s="75">
        <f>SUMIFS(VENTAS[Cantidad],VENTAS[Código del producto Vendido],STOCK[[#This Row],[Code]])</f>
        <v>1</v>
      </c>
      <c r="I1144" s="75">
        <f>STOCK[[#This Row],[Entradas]]-STOCK[[#This Row],[Salidas]]</f>
        <v>1</v>
      </c>
      <c r="J1144" s="59">
        <f>STOCK[[#This Row],[Precio Final]]*10%</f>
        <v>3.5</v>
      </c>
      <c r="K1144" s="62">
        <v>12</v>
      </c>
      <c r="L1144" s="62">
        <v>0</v>
      </c>
      <c r="M1144" s="62">
        <f>STOCK[[#This Row],[Costo Unitario (USD)]]+STOCK[[#This Row],[Costo Envío (USD)]]+STOCK[[#This Row],[Comisión 10%]]</f>
        <v>15.5</v>
      </c>
      <c r="N1144" s="62">
        <f t="shared" si="53"/>
        <v>23.25</v>
      </c>
      <c r="O1144" s="62">
        <f t="shared" si="54"/>
        <v>35</v>
      </c>
      <c r="P1144" s="62">
        <f>STOCK[[#This Row],[Precio Final]]-STOCK[[#This Row],[Costo total]]</f>
        <v>19.5</v>
      </c>
      <c r="Q1144" s="62">
        <f>STOCK[[#This Row],[Ganancia Unitaria]]*STOCK[[#This Row],[Salidas]]</f>
        <v>19.5</v>
      </c>
      <c r="R1144" s="74"/>
      <c r="S1144" s="74"/>
      <c r="T1144" s="62"/>
      <c r="U1144" s="62"/>
      <c r="V1144" s="76"/>
    </row>
    <row r="1145" customHeight="1" spans="1:22">
      <c r="A1145" s="74" t="s">
        <v>18612</v>
      </c>
      <c r="B1145" s="74" t="s">
        <v>16498</v>
      </c>
      <c r="C1145" s="74" t="s">
        <v>18613</v>
      </c>
      <c r="D1145" s="74" t="s">
        <v>16396</v>
      </c>
      <c r="E1145" s="74"/>
      <c r="F1145" s="59">
        <v>25</v>
      </c>
      <c r="G1145" s="75">
        <v>1</v>
      </c>
      <c r="H1145" s="75">
        <f>SUMIFS(VENTAS[Cantidad],VENTAS[Código del producto Vendido],STOCK[[#This Row],[Code]])</f>
        <v>0</v>
      </c>
      <c r="I1145" s="75">
        <f>STOCK[[#This Row],[Entradas]]-STOCK[[#This Row],[Salidas]]</f>
        <v>1</v>
      </c>
      <c r="J1145" s="59">
        <f>STOCK[[#This Row],[Precio Final]]*10%</f>
        <v>2.5</v>
      </c>
      <c r="K1145" s="62">
        <v>12</v>
      </c>
      <c r="L1145" s="62">
        <v>0</v>
      </c>
      <c r="M1145" s="62">
        <f>STOCK[[#This Row],[Costo Unitario (USD)]]+STOCK[[#This Row],[Costo Envío (USD)]]+STOCK[[#This Row],[Comisión 10%]]</f>
        <v>14.5</v>
      </c>
      <c r="N1145" s="62">
        <f t="shared" si="53"/>
        <v>21.75</v>
      </c>
      <c r="O1145" s="62">
        <f t="shared" si="54"/>
        <v>25</v>
      </c>
      <c r="P1145" s="62">
        <f>STOCK[[#This Row],[Precio Final]]-STOCK[[#This Row],[Costo total]]</f>
        <v>10.5</v>
      </c>
      <c r="Q1145" s="62">
        <f>STOCK[[#This Row],[Ganancia Unitaria]]*STOCK[[#This Row],[Salidas]]</f>
        <v>0</v>
      </c>
      <c r="R1145" s="74"/>
      <c r="S1145" s="74"/>
      <c r="T1145" s="62"/>
      <c r="U1145" s="62"/>
      <c r="V1145" s="76"/>
    </row>
    <row r="1146" customHeight="1" spans="1:22">
      <c r="A1146" s="74" t="s">
        <v>18614</v>
      </c>
      <c r="B1146" s="74" t="s">
        <v>16498</v>
      </c>
      <c r="C1146" s="74" t="s">
        <v>18615</v>
      </c>
      <c r="D1146" s="74" t="s">
        <v>18599</v>
      </c>
      <c r="E1146" s="74"/>
      <c r="F1146" s="59">
        <v>20</v>
      </c>
      <c r="G1146" s="75">
        <v>3</v>
      </c>
      <c r="H1146" s="75">
        <f>SUMIFS(VENTAS[Cantidad],VENTAS[Código del producto Vendido],STOCK[[#This Row],[Code]])</f>
        <v>3</v>
      </c>
      <c r="I1146" s="75">
        <f>STOCK[[#This Row],[Entradas]]-STOCK[[#This Row],[Salidas]]</f>
        <v>0</v>
      </c>
      <c r="J1146" s="59">
        <f>STOCK[[#This Row],[Precio Final]]*10%</f>
        <v>2</v>
      </c>
      <c r="K1146" s="62">
        <v>12</v>
      </c>
      <c r="L1146" s="62">
        <v>0</v>
      </c>
      <c r="M1146" s="62">
        <f>STOCK[[#This Row],[Costo Unitario (USD)]]+STOCK[[#This Row],[Costo Envío (USD)]]+STOCK[[#This Row],[Comisión 10%]]</f>
        <v>14</v>
      </c>
      <c r="N1146" s="62">
        <f t="shared" si="53"/>
        <v>21</v>
      </c>
      <c r="O1146" s="62">
        <f t="shared" si="54"/>
        <v>20</v>
      </c>
      <c r="P1146" s="62">
        <f>STOCK[[#This Row],[Precio Final]]-STOCK[[#This Row],[Costo total]]</f>
        <v>6</v>
      </c>
      <c r="Q1146" s="62">
        <f>STOCK[[#This Row],[Ganancia Unitaria]]*STOCK[[#This Row],[Salidas]]</f>
        <v>18</v>
      </c>
      <c r="R1146" s="74"/>
      <c r="S1146" s="74"/>
      <c r="T1146" s="62"/>
      <c r="U1146" s="62"/>
      <c r="V1146" s="76"/>
    </row>
    <row r="1147" customHeight="1" spans="1:22">
      <c r="A1147" s="74" t="s">
        <v>18616</v>
      </c>
      <c r="B1147" s="74" t="s">
        <v>16498</v>
      </c>
      <c r="C1147" s="74" t="s">
        <v>18617</v>
      </c>
      <c r="D1147" s="74" t="s">
        <v>16404</v>
      </c>
      <c r="E1147" s="74"/>
      <c r="F1147" s="59">
        <v>30</v>
      </c>
      <c r="G1147" s="75">
        <v>1</v>
      </c>
      <c r="H1147" s="75">
        <f>SUMIFS(VENTAS[Cantidad],VENTAS[Código del producto Vendido],STOCK[[#This Row],[Code]])</f>
        <v>1</v>
      </c>
      <c r="I1147" s="75">
        <f>STOCK[[#This Row],[Entradas]]-STOCK[[#This Row],[Salidas]]</f>
        <v>0</v>
      </c>
      <c r="J1147" s="59">
        <f>STOCK[[#This Row],[Precio Final]]*10%</f>
        <v>3</v>
      </c>
      <c r="K1147" s="62">
        <v>12</v>
      </c>
      <c r="L1147" s="62">
        <v>0</v>
      </c>
      <c r="M1147" s="62">
        <f>STOCK[[#This Row],[Costo Unitario (USD)]]+STOCK[[#This Row],[Costo Envío (USD)]]+STOCK[[#This Row],[Comisión 10%]]</f>
        <v>15</v>
      </c>
      <c r="N1147" s="62">
        <f t="shared" si="53"/>
        <v>22.5</v>
      </c>
      <c r="O1147" s="62">
        <f t="shared" si="54"/>
        <v>30</v>
      </c>
      <c r="P1147" s="62">
        <f>STOCK[[#This Row],[Precio Final]]-STOCK[[#This Row],[Costo total]]</f>
        <v>15</v>
      </c>
      <c r="Q1147" s="62">
        <f>STOCK[[#This Row],[Ganancia Unitaria]]*STOCK[[#This Row],[Salidas]]</f>
        <v>15</v>
      </c>
      <c r="R1147" s="74"/>
      <c r="S1147" s="74"/>
      <c r="T1147" s="62"/>
      <c r="U1147" s="62"/>
      <c r="V1147" s="76"/>
    </row>
    <row r="1148" customHeight="1" spans="1:22">
      <c r="A1148" s="74" t="s">
        <v>18618</v>
      </c>
      <c r="B1148" s="74" t="s">
        <v>16498</v>
      </c>
      <c r="C1148" s="74" t="s">
        <v>18619</v>
      </c>
      <c r="D1148" s="74" t="s">
        <v>16583</v>
      </c>
      <c r="E1148" s="74"/>
      <c r="F1148" s="59">
        <v>35</v>
      </c>
      <c r="G1148" s="75">
        <v>1</v>
      </c>
      <c r="H1148" s="75">
        <f>SUMIFS(VENTAS[Cantidad],VENTAS[Código del producto Vendido],STOCK[[#This Row],[Code]])</f>
        <v>1</v>
      </c>
      <c r="I1148" s="75">
        <f>STOCK[[#This Row],[Entradas]]-STOCK[[#This Row],[Salidas]]</f>
        <v>0</v>
      </c>
      <c r="J1148" s="59">
        <f>STOCK[[#This Row],[Precio Final]]*10%</f>
        <v>3.5</v>
      </c>
      <c r="K1148" s="62">
        <v>12</v>
      </c>
      <c r="L1148" s="62">
        <v>0</v>
      </c>
      <c r="M1148" s="62">
        <f>STOCK[[#This Row],[Costo Unitario (USD)]]+STOCK[[#This Row],[Costo Envío (USD)]]+STOCK[[#This Row],[Comisión 10%]]</f>
        <v>15.5</v>
      </c>
      <c r="N1148" s="62">
        <f t="shared" si="53"/>
        <v>23.25</v>
      </c>
      <c r="O1148" s="62">
        <f t="shared" si="54"/>
        <v>35</v>
      </c>
      <c r="P1148" s="62">
        <f>STOCK[[#This Row],[Precio Final]]-STOCK[[#This Row],[Costo total]]</f>
        <v>19.5</v>
      </c>
      <c r="Q1148" s="62">
        <f>STOCK[[#This Row],[Ganancia Unitaria]]*STOCK[[#This Row],[Salidas]]</f>
        <v>19.5</v>
      </c>
      <c r="R1148" s="74"/>
      <c r="S1148" s="74"/>
      <c r="T1148" s="62"/>
      <c r="U1148" s="62"/>
      <c r="V1148" s="76"/>
    </row>
    <row r="1149" customHeight="1" spans="1:22">
      <c r="A1149" s="74" t="s">
        <v>18620</v>
      </c>
      <c r="B1149" s="74" t="s">
        <v>17268</v>
      </c>
      <c r="C1149" s="74" t="s">
        <v>18621</v>
      </c>
      <c r="D1149" s="74" t="s">
        <v>16475</v>
      </c>
      <c r="E1149" s="74"/>
      <c r="F1149" s="59">
        <v>30</v>
      </c>
      <c r="G1149" s="75">
        <v>1</v>
      </c>
      <c r="H1149" s="75">
        <f>SUMIFS(VENTAS[Cantidad],VENTAS[Código del producto Vendido],STOCK[[#This Row],[Code]])</f>
        <v>4</v>
      </c>
      <c r="I1149" s="75">
        <v>1</v>
      </c>
      <c r="J1149" s="59">
        <f>STOCK[[#This Row],[Precio Final]]*10%</f>
        <v>3</v>
      </c>
      <c r="K1149" s="62">
        <v>9</v>
      </c>
      <c r="L1149" s="62">
        <v>5</v>
      </c>
      <c r="M1149" s="62">
        <f>STOCK[[#This Row],[Costo Unitario (USD)]]+STOCK[[#This Row],[Costo Envío (USD)]]+STOCK[[#This Row],[Comisión 10%]]</f>
        <v>17</v>
      </c>
      <c r="N1149" s="62">
        <f t="shared" si="53"/>
        <v>25.5</v>
      </c>
      <c r="O1149" s="62">
        <f t="shared" si="54"/>
        <v>30</v>
      </c>
      <c r="P1149" s="62">
        <f>STOCK[[#This Row],[Precio Final]]-STOCK[[#This Row],[Costo total]]</f>
        <v>13</v>
      </c>
      <c r="Q1149" s="62">
        <f>STOCK[[#This Row],[Ganancia Unitaria]]*STOCK[[#This Row],[Salidas]]</f>
        <v>52</v>
      </c>
      <c r="R1149" s="74"/>
      <c r="S1149" s="74"/>
      <c r="T1149" s="62"/>
      <c r="U1149" s="62"/>
      <c r="V1149" s="76"/>
    </row>
    <row r="1150" customHeight="1" spans="1:22">
      <c r="A1150" s="74" t="s">
        <v>18622</v>
      </c>
      <c r="B1150" s="74" t="s">
        <v>16498</v>
      </c>
      <c r="C1150" s="74" t="s">
        <v>18623</v>
      </c>
      <c r="D1150" s="74" t="s">
        <v>16396</v>
      </c>
      <c r="E1150" s="74"/>
      <c r="F1150" s="59">
        <v>18</v>
      </c>
      <c r="G1150" s="75">
        <v>1</v>
      </c>
      <c r="H1150" s="75">
        <f>SUMIFS(VENTAS[Cantidad],VENTAS[Código del producto Vendido],STOCK[[#This Row],[Code]])</f>
        <v>0</v>
      </c>
      <c r="I1150" s="75">
        <f>STOCK[[#This Row],[Entradas]]-STOCK[[#This Row],[Salidas]]</f>
        <v>1</v>
      </c>
      <c r="J1150" s="59">
        <f>STOCK[[#This Row],[Precio Final]]*10%</f>
        <v>1.8</v>
      </c>
      <c r="K1150" s="62">
        <v>12</v>
      </c>
      <c r="L1150" s="62">
        <v>0</v>
      </c>
      <c r="M1150" s="62">
        <f>STOCK[[#This Row],[Costo Unitario (USD)]]+STOCK[[#This Row],[Costo Envío (USD)]]+STOCK[[#This Row],[Comisión 10%]]</f>
        <v>13.8</v>
      </c>
      <c r="N1150" s="62">
        <f t="shared" si="53"/>
        <v>20.7</v>
      </c>
      <c r="O1150" s="62">
        <f t="shared" si="54"/>
        <v>18</v>
      </c>
      <c r="P1150" s="62">
        <f>STOCK[[#This Row],[Precio Final]]-STOCK[[#This Row],[Costo total]]</f>
        <v>4.2</v>
      </c>
      <c r="Q1150" s="62">
        <f>STOCK[[#This Row],[Ganancia Unitaria]]*STOCK[[#This Row],[Salidas]]</f>
        <v>0</v>
      </c>
      <c r="R1150" s="74"/>
      <c r="S1150" s="74"/>
      <c r="T1150" s="62"/>
      <c r="U1150" s="62"/>
      <c r="V1150" s="76"/>
    </row>
    <row r="1151" customHeight="1" spans="1:22">
      <c r="A1151" s="74" t="s">
        <v>18624</v>
      </c>
      <c r="B1151" s="74" t="s">
        <v>16461</v>
      </c>
      <c r="C1151" s="74" t="s">
        <v>18625</v>
      </c>
      <c r="D1151" s="74" t="s">
        <v>16475</v>
      </c>
      <c r="E1151" s="74"/>
      <c r="F1151" s="59">
        <v>18</v>
      </c>
      <c r="G1151" s="75">
        <v>3</v>
      </c>
      <c r="H1151" s="75">
        <f>SUMIFS(VENTAS[Cantidad],VENTAS[Código del producto Vendido],STOCK[[#This Row],[Code]])</f>
        <v>0</v>
      </c>
      <c r="I1151" s="75">
        <f>STOCK[[#This Row],[Entradas]]-STOCK[[#This Row],[Salidas]]</f>
        <v>3</v>
      </c>
      <c r="J1151" s="59">
        <f>STOCK[[#This Row],[Precio Final]]*10%</f>
        <v>1.8</v>
      </c>
      <c r="K1151" s="62">
        <v>12</v>
      </c>
      <c r="L1151" s="62">
        <v>0</v>
      </c>
      <c r="M1151" s="62">
        <f>STOCK[[#This Row],[Costo Unitario (USD)]]+STOCK[[#This Row],[Costo Envío (USD)]]+STOCK[[#This Row],[Comisión 10%]]</f>
        <v>13.8</v>
      </c>
      <c r="N1151" s="62">
        <f t="shared" si="53"/>
        <v>20.7</v>
      </c>
      <c r="O1151" s="62">
        <f t="shared" si="54"/>
        <v>18</v>
      </c>
      <c r="P1151" s="62">
        <f>STOCK[[#This Row],[Precio Final]]-STOCK[[#This Row],[Costo total]]</f>
        <v>4.2</v>
      </c>
      <c r="Q1151" s="62">
        <f>STOCK[[#This Row],[Ganancia Unitaria]]*STOCK[[#This Row],[Salidas]]</f>
        <v>0</v>
      </c>
      <c r="R1151" s="74"/>
      <c r="S1151" s="74"/>
      <c r="T1151" s="62"/>
      <c r="U1151" s="62"/>
      <c r="V1151" s="76"/>
    </row>
    <row r="1152" customHeight="1" spans="1:22">
      <c r="A1152" s="74" t="s">
        <v>18626</v>
      </c>
      <c r="B1152" s="74" t="s">
        <v>16461</v>
      </c>
      <c r="C1152" s="74" t="s">
        <v>18627</v>
      </c>
      <c r="D1152" s="74" t="s">
        <v>16583</v>
      </c>
      <c r="E1152" s="74"/>
      <c r="F1152" s="59">
        <v>18</v>
      </c>
      <c r="G1152" s="75">
        <v>1</v>
      </c>
      <c r="H1152" s="75">
        <f>SUMIFS(VENTAS[Cantidad],VENTAS[Código del producto Vendido],STOCK[[#This Row],[Code]])</f>
        <v>0</v>
      </c>
      <c r="I1152" s="75">
        <f>STOCK[[#This Row],[Entradas]]-STOCK[[#This Row],[Salidas]]</f>
        <v>1</v>
      </c>
      <c r="J1152" s="59">
        <f>STOCK[[#This Row],[Precio Final]]*10%</f>
        <v>1.8</v>
      </c>
      <c r="K1152" s="62">
        <v>12</v>
      </c>
      <c r="L1152" s="62">
        <v>0</v>
      </c>
      <c r="M1152" s="62">
        <f>STOCK[[#This Row],[Costo Unitario (USD)]]+STOCK[[#This Row],[Costo Envío (USD)]]+STOCK[[#This Row],[Comisión 10%]]</f>
        <v>13.8</v>
      </c>
      <c r="N1152" s="62">
        <f t="shared" si="53"/>
        <v>20.7</v>
      </c>
      <c r="O1152" s="62">
        <f t="shared" si="54"/>
        <v>18</v>
      </c>
      <c r="P1152" s="62">
        <f>STOCK[[#This Row],[Precio Final]]-STOCK[[#This Row],[Costo total]]</f>
        <v>4.2</v>
      </c>
      <c r="Q1152" s="62">
        <f>STOCK[[#This Row],[Ganancia Unitaria]]*STOCK[[#This Row],[Salidas]]</f>
        <v>0</v>
      </c>
      <c r="R1152" s="74"/>
      <c r="S1152" s="74"/>
      <c r="T1152" s="62"/>
      <c r="U1152" s="62"/>
      <c r="V1152" s="76"/>
    </row>
    <row r="1153" customHeight="1" spans="1:22">
      <c r="A1153" s="74" t="s">
        <v>18628</v>
      </c>
      <c r="B1153" s="74" t="s">
        <v>16461</v>
      </c>
      <c r="C1153" s="74" t="s">
        <v>18629</v>
      </c>
      <c r="D1153" s="74" t="s">
        <v>16475</v>
      </c>
      <c r="E1153" s="74"/>
      <c r="F1153" s="59">
        <v>15</v>
      </c>
      <c r="G1153" s="75">
        <v>1</v>
      </c>
      <c r="H1153" s="75">
        <f>SUMIFS(VENTAS[Cantidad],VENTAS[Código del producto Vendido],STOCK[[#This Row],[Code]])</f>
        <v>0</v>
      </c>
      <c r="I1153" s="75">
        <v>1</v>
      </c>
      <c r="J1153" s="59">
        <f>STOCK[[#This Row],[Precio Final]]*10%</f>
        <v>1.5</v>
      </c>
      <c r="K1153" s="62">
        <v>12</v>
      </c>
      <c r="L1153" s="62">
        <v>0</v>
      </c>
      <c r="M1153" s="62">
        <f>STOCK[[#This Row],[Costo Unitario (USD)]]+STOCK[[#This Row],[Costo Envío (USD)]]+STOCK[[#This Row],[Comisión 10%]]</f>
        <v>13.5</v>
      </c>
      <c r="N1153" s="62">
        <f t="shared" si="53"/>
        <v>20.25</v>
      </c>
      <c r="O1153" s="62">
        <f t="shared" si="54"/>
        <v>15</v>
      </c>
      <c r="P1153" s="62">
        <f>STOCK[[#This Row],[Precio Final]]-STOCK[[#This Row],[Costo total]]</f>
        <v>1.5</v>
      </c>
      <c r="Q1153" s="62">
        <f>STOCK[[#This Row],[Ganancia Unitaria]]*STOCK[[#This Row],[Salidas]]</f>
        <v>0</v>
      </c>
      <c r="R1153" s="74"/>
      <c r="S1153" s="74"/>
      <c r="T1153" s="62"/>
      <c r="U1153" s="62"/>
      <c r="V1153" s="76"/>
    </row>
    <row r="1154" customHeight="1" spans="1:22">
      <c r="A1154" s="74" t="s">
        <v>18630</v>
      </c>
      <c r="B1154" s="74" t="s">
        <v>16461</v>
      </c>
      <c r="C1154" s="74" t="s">
        <v>18631</v>
      </c>
      <c r="D1154" s="74" t="s">
        <v>16475</v>
      </c>
      <c r="E1154" s="74"/>
      <c r="F1154" s="59">
        <v>15</v>
      </c>
      <c r="G1154" s="75">
        <v>1</v>
      </c>
      <c r="H1154" s="75">
        <f>SUMIFS(VENTAS[Cantidad],VENTAS[Código del producto Vendido],STOCK[[#This Row],[Code]])</f>
        <v>0</v>
      </c>
      <c r="I1154" s="75">
        <v>1</v>
      </c>
      <c r="J1154" s="59">
        <f>STOCK[[#This Row],[Precio Final]]*10%</f>
        <v>1.5</v>
      </c>
      <c r="K1154" s="62">
        <v>12</v>
      </c>
      <c r="L1154" s="62">
        <v>0</v>
      </c>
      <c r="M1154" s="62">
        <f>STOCK[[#This Row],[Costo Unitario (USD)]]+STOCK[[#This Row],[Costo Envío (USD)]]+STOCK[[#This Row],[Comisión 10%]]</f>
        <v>13.5</v>
      </c>
      <c r="N1154" s="62">
        <f t="shared" ref="N1154:N1213" si="55">M1154*1.5</f>
        <v>20.25</v>
      </c>
      <c r="O1154" s="62">
        <f t="shared" si="54"/>
        <v>15</v>
      </c>
      <c r="P1154" s="62">
        <f>STOCK[[#This Row],[Precio Final]]-STOCK[[#This Row],[Costo total]]</f>
        <v>1.5</v>
      </c>
      <c r="Q1154" s="62">
        <f>STOCK[[#This Row],[Ganancia Unitaria]]*STOCK[[#This Row],[Salidas]]</f>
        <v>0</v>
      </c>
      <c r="R1154" s="74"/>
      <c r="S1154" s="74"/>
      <c r="T1154" s="62"/>
      <c r="U1154" s="62"/>
      <c r="V1154" s="76"/>
    </row>
    <row r="1155" customHeight="1" spans="1:22">
      <c r="A1155" s="74" t="s">
        <v>18632</v>
      </c>
      <c r="B1155" s="74" t="s">
        <v>16498</v>
      </c>
      <c r="C1155" s="74" t="s">
        <v>18633</v>
      </c>
      <c r="D1155" s="74" t="s">
        <v>16408</v>
      </c>
      <c r="E1155" s="74"/>
      <c r="F1155" s="59">
        <v>18</v>
      </c>
      <c r="G1155" s="75">
        <v>1</v>
      </c>
      <c r="H1155" s="75">
        <f>SUMIFS(VENTAS[Cantidad],VENTAS[Código del producto Vendido],STOCK[[#This Row],[Code]])</f>
        <v>0</v>
      </c>
      <c r="I1155" s="75">
        <f>STOCK[[#This Row],[Entradas]]-STOCK[[#This Row],[Salidas]]</f>
        <v>1</v>
      </c>
      <c r="J1155" s="59">
        <f>STOCK[[#This Row],[Precio Final]]*10%</f>
        <v>1.8</v>
      </c>
      <c r="K1155" s="62">
        <v>12</v>
      </c>
      <c r="L1155" s="62">
        <v>0</v>
      </c>
      <c r="M1155" s="62">
        <f>STOCK[[#This Row],[Costo Unitario (USD)]]+STOCK[[#This Row],[Costo Envío (USD)]]+STOCK[[#This Row],[Comisión 10%]]</f>
        <v>13.8</v>
      </c>
      <c r="N1155" s="62">
        <f t="shared" si="55"/>
        <v>20.7</v>
      </c>
      <c r="O1155" s="62">
        <f t="shared" si="54"/>
        <v>18</v>
      </c>
      <c r="P1155" s="62">
        <f>STOCK[[#This Row],[Precio Final]]-STOCK[[#This Row],[Costo total]]</f>
        <v>4.2</v>
      </c>
      <c r="Q1155" s="62">
        <f>STOCK[[#This Row],[Ganancia Unitaria]]*STOCK[[#This Row],[Salidas]]</f>
        <v>0</v>
      </c>
      <c r="R1155" s="74"/>
      <c r="S1155" s="74"/>
      <c r="T1155" s="62"/>
      <c r="U1155" s="62"/>
      <c r="V1155" s="76"/>
    </row>
    <row r="1156" customHeight="1" spans="1:22">
      <c r="A1156" s="74" t="s">
        <v>18634</v>
      </c>
      <c r="B1156" s="74" t="s">
        <v>16498</v>
      </c>
      <c r="C1156" s="74" t="s">
        <v>18635</v>
      </c>
      <c r="D1156" s="74" t="s">
        <v>16475</v>
      </c>
      <c r="E1156" s="74"/>
      <c r="F1156" s="59">
        <v>18</v>
      </c>
      <c r="G1156" s="75">
        <v>2</v>
      </c>
      <c r="H1156" s="75">
        <f>SUMIFS(VENTAS[Cantidad],VENTAS[Código del producto Vendido],STOCK[[#This Row],[Code]])</f>
        <v>2</v>
      </c>
      <c r="I1156" s="75">
        <f>STOCK[[#This Row],[Entradas]]-STOCK[[#This Row],[Salidas]]</f>
        <v>0</v>
      </c>
      <c r="J1156" s="59">
        <f>STOCK[[#This Row],[Precio Final]]*10%</f>
        <v>1.8</v>
      </c>
      <c r="K1156" s="62">
        <v>12</v>
      </c>
      <c r="L1156" s="62">
        <v>0</v>
      </c>
      <c r="M1156" s="62">
        <f>STOCK[[#This Row],[Costo Unitario (USD)]]+STOCK[[#This Row],[Costo Envío (USD)]]+STOCK[[#This Row],[Comisión 10%]]</f>
        <v>13.8</v>
      </c>
      <c r="N1156" s="62">
        <f t="shared" si="55"/>
        <v>20.7</v>
      </c>
      <c r="O1156" s="62">
        <f t="shared" si="54"/>
        <v>18</v>
      </c>
      <c r="P1156" s="62">
        <f>STOCK[[#This Row],[Precio Final]]-STOCK[[#This Row],[Costo total]]</f>
        <v>4.2</v>
      </c>
      <c r="Q1156" s="62">
        <f>STOCK[[#This Row],[Ganancia Unitaria]]*STOCK[[#This Row],[Salidas]]</f>
        <v>8.4</v>
      </c>
      <c r="R1156" s="74"/>
      <c r="S1156" s="74"/>
      <c r="T1156" s="62"/>
      <c r="U1156" s="62"/>
      <c r="V1156" s="76"/>
    </row>
    <row r="1157" customHeight="1" spans="1:22">
      <c r="A1157" s="74" t="s">
        <v>18636</v>
      </c>
      <c r="B1157" s="74" t="s">
        <v>16498</v>
      </c>
      <c r="C1157" s="74" t="s">
        <v>18637</v>
      </c>
      <c r="D1157" s="74" t="s">
        <v>16404</v>
      </c>
      <c r="E1157" s="74"/>
      <c r="F1157" s="59">
        <v>18</v>
      </c>
      <c r="G1157" s="75">
        <v>2</v>
      </c>
      <c r="H1157" s="75">
        <f>SUMIFS(VENTAS[Cantidad],VENTAS[Código del producto Vendido],STOCK[[#This Row],[Code]])</f>
        <v>2</v>
      </c>
      <c r="I1157" s="75">
        <f>STOCK[[#This Row],[Entradas]]-STOCK[[#This Row],[Salidas]]</f>
        <v>0</v>
      </c>
      <c r="J1157" s="59">
        <f>STOCK[[#This Row],[Precio Final]]*10%</f>
        <v>1.8</v>
      </c>
      <c r="K1157" s="62">
        <v>12</v>
      </c>
      <c r="L1157" s="62">
        <v>0</v>
      </c>
      <c r="M1157" s="62">
        <f>STOCK[[#This Row],[Costo Unitario (USD)]]+STOCK[[#This Row],[Costo Envío (USD)]]+STOCK[[#This Row],[Comisión 10%]]</f>
        <v>13.8</v>
      </c>
      <c r="N1157" s="62">
        <f t="shared" si="55"/>
        <v>20.7</v>
      </c>
      <c r="O1157" s="62">
        <f t="shared" si="54"/>
        <v>18</v>
      </c>
      <c r="P1157" s="62">
        <f>STOCK[[#This Row],[Precio Final]]-STOCK[[#This Row],[Costo total]]</f>
        <v>4.2</v>
      </c>
      <c r="Q1157" s="62">
        <f>STOCK[[#This Row],[Ganancia Unitaria]]*STOCK[[#This Row],[Salidas]]</f>
        <v>8.4</v>
      </c>
      <c r="R1157" s="74"/>
      <c r="S1157" s="74"/>
      <c r="T1157" s="62"/>
      <c r="U1157" s="62"/>
      <c r="V1157" s="76"/>
    </row>
    <row r="1158" customHeight="1" spans="1:22">
      <c r="A1158" s="74" t="s">
        <v>18638</v>
      </c>
      <c r="B1158" s="74" t="s">
        <v>16498</v>
      </c>
      <c r="C1158" s="74" t="s">
        <v>18639</v>
      </c>
      <c r="D1158" s="74" t="s">
        <v>16475</v>
      </c>
      <c r="E1158" s="74"/>
      <c r="F1158" s="59">
        <v>18</v>
      </c>
      <c r="G1158" s="75">
        <v>1</v>
      </c>
      <c r="H1158" s="75">
        <f>SUMIFS(VENTAS[Cantidad],VENTAS[Código del producto Vendido],STOCK[[#This Row],[Code]])</f>
        <v>3</v>
      </c>
      <c r="I1158" s="75">
        <v>1</v>
      </c>
      <c r="J1158" s="59">
        <f>STOCK[[#This Row],[Precio Final]]*10%</f>
        <v>1.8</v>
      </c>
      <c r="K1158" s="62">
        <v>12</v>
      </c>
      <c r="L1158" s="62">
        <v>0</v>
      </c>
      <c r="M1158" s="62">
        <f>STOCK[[#This Row],[Costo Unitario (USD)]]+STOCK[[#This Row],[Costo Envío (USD)]]+STOCK[[#This Row],[Comisión 10%]]</f>
        <v>13.8</v>
      </c>
      <c r="N1158" s="62">
        <f t="shared" si="55"/>
        <v>20.7</v>
      </c>
      <c r="O1158" s="62">
        <f t="shared" si="54"/>
        <v>18</v>
      </c>
      <c r="P1158" s="62">
        <f>STOCK[[#This Row],[Precio Final]]-STOCK[[#This Row],[Costo total]]</f>
        <v>4.2</v>
      </c>
      <c r="Q1158" s="62">
        <f>STOCK[[#This Row],[Ganancia Unitaria]]*STOCK[[#This Row],[Salidas]]</f>
        <v>12.6</v>
      </c>
      <c r="R1158" s="74"/>
      <c r="S1158" s="74"/>
      <c r="T1158" s="62"/>
      <c r="U1158" s="62"/>
      <c r="V1158" s="76"/>
    </row>
    <row r="1159" customHeight="1" spans="1:22">
      <c r="A1159" s="74" t="s">
        <v>18640</v>
      </c>
      <c r="B1159" s="74" t="s">
        <v>16498</v>
      </c>
      <c r="C1159" s="74" t="s">
        <v>18641</v>
      </c>
      <c r="D1159" s="74" t="s">
        <v>16475</v>
      </c>
      <c r="E1159" s="74"/>
      <c r="F1159" s="59">
        <v>20</v>
      </c>
      <c r="G1159" s="75">
        <v>1</v>
      </c>
      <c r="H1159" s="75">
        <f>SUMIFS(VENTAS[Cantidad],VENTAS[Código del producto Vendido],STOCK[[#This Row],[Code]])</f>
        <v>1</v>
      </c>
      <c r="I1159" s="75">
        <f>STOCK[[#This Row],[Entradas]]-STOCK[[#This Row],[Salidas]]</f>
        <v>0</v>
      </c>
      <c r="J1159" s="59">
        <f>STOCK[[#This Row],[Precio Final]]*10%</f>
        <v>2</v>
      </c>
      <c r="K1159" s="62">
        <v>12</v>
      </c>
      <c r="L1159" s="62">
        <v>0</v>
      </c>
      <c r="M1159" s="62">
        <f>STOCK[[#This Row],[Costo Unitario (USD)]]+STOCK[[#This Row],[Costo Envío (USD)]]+STOCK[[#This Row],[Comisión 10%]]</f>
        <v>14</v>
      </c>
      <c r="N1159" s="62">
        <f t="shared" si="55"/>
        <v>21</v>
      </c>
      <c r="O1159" s="62">
        <f t="shared" si="54"/>
        <v>20</v>
      </c>
      <c r="P1159" s="62">
        <f>STOCK[[#This Row],[Precio Final]]-STOCK[[#This Row],[Costo total]]</f>
        <v>6</v>
      </c>
      <c r="Q1159" s="62">
        <f>STOCK[[#This Row],[Ganancia Unitaria]]*STOCK[[#This Row],[Salidas]]</f>
        <v>6</v>
      </c>
      <c r="R1159" s="74"/>
      <c r="S1159" s="74"/>
      <c r="T1159" s="62"/>
      <c r="U1159" s="62"/>
      <c r="V1159" s="76"/>
    </row>
    <row r="1160" customHeight="1" spans="1:22">
      <c r="A1160" s="74" t="s">
        <v>18642</v>
      </c>
      <c r="B1160" s="74" t="s">
        <v>16498</v>
      </c>
      <c r="C1160" s="74" t="s">
        <v>18643</v>
      </c>
      <c r="D1160" s="74" t="s">
        <v>16396</v>
      </c>
      <c r="E1160" s="74"/>
      <c r="F1160" s="59">
        <v>18</v>
      </c>
      <c r="G1160" s="75">
        <v>2</v>
      </c>
      <c r="H1160" s="75">
        <f>SUMIFS(VENTAS[Cantidad],VENTAS[Código del producto Vendido],STOCK[[#This Row],[Code]])</f>
        <v>2</v>
      </c>
      <c r="I1160" s="75">
        <f>STOCK[[#This Row],[Entradas]]-STOCK[[#This Row],[Salidas]]</f>
        <v>0</v>
      </c>
      <c r="J1160" s="59">
        <f>STOCK[[#This Row],[Precio Final]]*10%</f>
        <v>1.8</v>
      </c>
      <c r="K1160" s="62">
        <v>12</v>
      </c>
      <c r="L1160" s="62">
        <v>0</v>
      </c>
      <c r="M1160" s="62">
        <f>STOCK[[#This Row],[Costo Unitario (USD)]]+STOCK[[#This Row],[Costo Envío (USD)]]+STOCK[[#This Row],[Comisión 10%]]</f>
        <v>13.8</v>
      </c>
      <c r="N1160" s="62">
        <f t="shared" si="55"/>
        <v>20.7</v>
      </c>
      <c r="O1160" s="62">
        <f t="shared" si="54"/>
        <v>18</v>
      </c>
      <c r="P1160" s="62">
        <f>STOCK[[#This Row],[Precio Final]]-STOCK[[#This Row],[Costo total]]</f>
        <v>4.2</v>
      </c>
      <c r="Q1160" s="62">
        <f>STOCK[[#This Row],[Ganancia Unitaria]]*STOCK[[#This Row],[Salidas]]</f>
        <v>8.4</v>
      </c>
      <c r="R1160" s="74"/>
      <c r="S1160" s="74"/>
      <c r="T1160" s="62"/>
      <c r="U1160" s="62"/>
      <c r="V1160" s="76"/>
    </row>
    <row r="1161" customHeight="1" spans="1:22">
      <c r="A1161" s="74" t="s">
        <v>18644</v>
      </c>
      <c r="B1161" s="74" t="s">
        <v>16498</v>
      </c>
      <c r="C1161" s="74" t="s">
        <v>18645</v>
      </c>
      <c r="D1161" s="74" t="s">
        <v>16583</v>
      </c>
      <c r="E1161" s="74"/>
      <c r="F1161" s="59">
        <v>20</v>
      </c>
      <c r="G1161" s="75">
        <v>2</v>
      </c>
      <c r="H1161" s="75">
        <f>SUMIFS(VENTAS[Cantidad],VENTAS[Código del producto Vendido],STOCK[[#This Row],[Code]])</f>
        <v>2</v>
      </c>
      <c r="I1161" s="75">
        <f>STOCK[[#This Row],[Entradas]]-STOCK[[#This Row],[Salidas]]</f>
        <v>0</v>
      </c>
      <c r="J1161" s="59">
        <f>STOCK[[#This Row],[Precio Final]]*10%</f>
        <v>2</v>
      </c>
      <c r="K1161" s="62">
        <v>12</v>
      </c>
      <c r="L1161" s="62">
        <v>0</v>
      </c>
      <c r="M1161" s="62">
        <f>STOCK[[#This Row],[Costo Unitario (USD)]]+STOCK[[#This Row],[Costo Envío (USD)]]+STOCK[[#This Row],[Comisión 10%]]</f>
        <v>14</v>
      </c>
      <c r="N1161" s="62">
        <f t="shared" si="55"/>
        <v>21</v>
      </c>
      <c r="O1161" s="62">
        <f t="shared" ref="O1161:O1220" si="56">F1161</f>
        <v>20</v>
      </c>
      <c r="P1161" s="62">
        <f>STOCK[[#This Row],[Precio Final]]-STOCK[[#This Row],[Costo total]]</f>
        <v>6</v>
      </c>
      <c r="Q1161" s="62">
        <f>STOCK[[#This Row],[Ganancia Unitaria]]*STOCK[[#This Row],[Salidas]]</f>
        <v>12</v>
      </c>
      <c r="R1161" s="74"/>
      <c r="S1161" s="74"/>
      <c r="T1161" s="62"/>
      <c r="U1161" s="62"/>
      <c r="V1161" s="76"/>
    </row>
    <row r="1162" customHeight="1" spans="1:22">
      <c r="A1162" s="74" t="s">
        <v>18646</v>
      </c>
      <c r="B1162" s="74" t="s">
        <v>16498</v>
      </c>
      <c r="C1162" s="74" t="s">
        <v>18647</v>
      </c>
      <c r="D1162" s="74" t="s">
        <v>16396</v>
      </c>
      <c r="E1162" s="74"/>
      <c r="F1162" s="59">
        <v>18</v>
      </c>
      <c r="G1162" s="75">
        <v>1</v>
      </c>
      <c r="H1162" s="75">
        <f>SUMIFS(VENTAS[Cantidad],VENTAS[Código del producto Vendido],STOCK[[#This Row],[Code]])</f>
        <v>1</v>
      </c>
      <c r="I1162" s="75">
        <f>STOCK[[#This Row],[Entradas]]-STOCK[[#This Row],[Salidas]]</f>
        <v>0</v>
      </c>
      <c r="J1162" s="59">
        <f>STOCK[[#This Row],[Precio Final]]*10%</f>
        <v>1.8</v>
      </c>
      <c r="K1162" s="62">
        <v>12</v>
      </c>
      <c r="L1162" s="62">
        <v>0</v>
      </c>
      <c r="M1162" s="62">
        <f>STOCK[[#This Row],[Costo Unitario (USD)]]+STOCK[[#This Row],[Costo Envío (USD)]]+STOCK[[#This Row],[Comisión 10%]]</f>
        <v>13.8</v>
      </c>
      <c r="N1162" s="62">
        <f t="shared" si="55"/>
        <v>20.7</v>
      </c>
      <c r="O1162" s="62">
        <f t="shared" si="56"/>
        <v>18</v>
      </c>
      <c r="P1162" s="62">
        <f>STOCK[[#This Row],[Precio Final]]-STOCK[[#This Row],[Costo total]]</f>
        <v>4.2</v>
      </c>
      <c r="Q1162" s="62">
        <f>STOCK[[#This Row],[Ganancia Unitaria]]*STOCK[[#This Row],[Salidas]]</f>
        <v>4.2</v>
      </c>
      <c r="R1162" s="74"/>
      <c r="S1162" s="74"/>
      <c r="T1162" s="62"/>
      <c r="U1162" s="62"/>
      <c r="V1162" s="76"/>
    </row>
    <row r="1163" customHeight="1" spans="1:22">
      <c r="A1163" s="74" t="s">
        <v>18648</v>
      </c>
      <c r="B1163" s="74" t="s">
        <v>16498</v>
      </c>
      <c r="C1163" s="74" t="s">
        <v>18649</v>
      </c>
      <c r="D1163" s="74" t="s">
        <v>16475</v>
      </c>
      <c r="E1163" s="74"/>
      <c r="F1163" s="59">
        <v>18</v>
      </c>
      <c r="G1163" s="75">
        <v>3</v>
      </c>
      <c r="H1163" s="75">
        <f>SUMIFS(VENTAS[Cantidad],VENTAS[Código del producto Vendido],STOCK[[#This Row],[Code]])</f>
        <v>3</v>
      </c>
      <c r="I1163" s="75">
        <f>STOCK[[#This Row],[Entradas]]-STOCK[[#This Row],[Salidas]]</f>
        <v>0</v>
      </c>
      <c r="J1163" s="59">
        <f>STOCK[[#This Row],[Precio Final]]*10%</f>
        <v>1.8</v>
      </c>
      <c r="K1163" s="62">
        <v>12</v>
      </c>
      <c r="L1163" s="62">
        <v>0</v>
      </c>
      <c r="M1163" s="62">
        <f>STOCK[[#This Row],[Costo Unitario (USD)]]+STOCK[[#This Row],[Costo Envío (USD)]]+STOCK[[#This Row],[Comisión 10%]]</f>
        <v>13.8</v>
      </c>
      <c r="N1163" s="62">
        <f t="shared" si="55"/>
        <v>20.7</v>
      </c>
      <c r="O1163" s="62">
        <f t="shared" si="56"/>
        <v>18</v>
      </c>
      <c r="P1163" s="62">
        <f>STOCK[[#This Row],[Precio Final]]-STOCK[[#This Row],[Costo total]]</f>
        <v>4.2</v>
      </c>
      <c r="Q1163" s="62">
        <f>STOCK[[#This Row],[Ganancia Unitaria]]*STOCK[[#This Row],[Salidas]]</f>
        <v>12.6</v>
      </c>
      <c r="R1163" s="74"/>
      <c r="S1163" s="74"/>
      <c r="T1163" s="62"/>
      <c r="U1163" s="62"/>
      <c r="V1163" s="76"/>
    </row>
    <row r="1164" customHeight="1" spans="1:22">
      <c r="A1164" s="74" t="s">
        <v>18650</v>
      </c>
      <c r="B1164" s="74" t="s">
        <v>16498</v>
      </c>
      <c r="C1164" s="74" t="s">
        <v>18649</v>
      </c>
      <c r="D1164" s="74" t="s">
        <v>16583</v>
      </c>
      <c r="E1164" s="74"/>
      <c r="F1164" s="59">
        <v>18</v>
      </c>
      <c r="G1164" s="75">
        <v>1</v>
      </c>
      <c r="H1164" s="75">
        <f>SUMIFS(VENTAS[Cantidad],VENTAS[Código del producto Vendido],STOCK[[#This Row],[Code]])</f>
        <v>0</v>
      </c>
      <c r="I1164" s="75">
        <f>STOCK[[#This Row],[Entradas]]-STOCK[[#This Row],[Salidas]]</f>
        <v>1</v>
      </c>
      <c r="J1164" s="59">
        <f>STOCK[[#This Row],[Precio Final]]*10%</f>
        <v>1.8</v>
      </c>
      <c r="K1164" s="62">
        <v>12</v>
      </c>
      <c r="L1164" s="62">
        <v>0</v>
      </c>
      <c r="M1164" s="62">
        <f>STOCK[[#This Row],[Costo Unitario (USD)]]+STOCK[[#This Row],[Costo Envío (USD)]]+STOCK[[#This Row],[Comisión 10%]]</f>
        <v>13.8</v>
      </c>
      <c r="N1164" s="62">
        <f t="shared" si="55"/>
        <v>20.7</v>
      </c>
      <c r="O1164" s="62">
        <f t="shared" si="56"/>
        <v>18</v>
      </c>
      <c r="P1164" s="62">
        <f>STOCK[[#This Row],[Precio Final]]-STOCK[[#This Row],[Costo total]]</f>
        <v>4.2</v>
      </c>
      <c r="Q1164" s="62">
        <f>STOCK[[#This Row],[Ganancia Unitaria]]*STOCK[[#This Row],[Salidas]]</f>
        <v>0</v>
      </c>
      <c r="R1164" s="74"/>
      <c r="S1164" s="74"/>
      <c r="T1164" s="62"/>
      <c r="U1164" s="62"/>
      <c r="V1164" s="76"/>
    </row>
    <row r="1165" customHeight="1" spans="1:22">
      <c r="A1165" s="74" t="s">
        <v>18651</v>
      </c>
      <c r="B1165" s="74" t="s">
        <v>16498</v>
      </c>
      <c r="C1165" s="74" t="s">
        <v>18641</v>
      </c>
      <c r="D1165" s="74" t="s">
        <v>16396</v>
      </c>
      <c r="E1165" s="74"/>
      <c r="F1165" s="59">
        <v>20</v>
      </c>
      <c r="G1165" s="75">
        <v>1</v>
      </c>
      <c r="H1165" s="75">
        <f>SUMIFS(VENTAS[Cantidad],VENTAS[Código del producto Vendido],STOCK[[#This Row],[Code]])</f>
        <v>1</v>
      </c>
      <c r="I1165" s="75">
        <v>1</v>
      </c>
      <c r="J1165" s="59">
        <f>STOCK[[#This Row],[Precio Final]]*10%</f>
        <v>2</v>
      </c>
      <c r="K1165" s="62">
        <v>12</v>
      </c>
      <c r="L1165" s="62">
        <v>0</v>
      </c>
      <c r="M1165" s="62">
        <f>STOCK[[#This Row],[Costo Unitario (USD)]]+STOCK[[#This Row],[Costo Envío (USD)]]+STOCK[[#This Row],[Comisión 10%]]</f>
        <v>14</v>
      </c>
      <c r="N1165" s="62">
        <f t="shared" si="55"/>
        <v>21</v>
      </c>
      <c r="O1165" s="62">
        <f t="shared" si="56"/>
        <v>20</v>
      </c>
      <c r="P1165" s="62">
        <f>STOCK[[#This Row],[Precio Final]]-STOCK[[#This Row],[Costo total]]</f>
        <v>6</v>
      </c>
      <c r="Q1165" s="62">
        <f>STOCK[[#This Row],[Ganancia Unitaria]]*STOCK[[#This Row],[Salidas]]</f>
        <v>6</v>
      </c>
      <c r="R1165" s="74"/>
      <c r="S1165" s="74"/>
      <c r="T1165" s="62"/>
      <c r="U1165" s="62"/>
      <c r="V1165" s="76"/>
    </row>
    <row r="1166" customHeight="1" spans="1:22">
      <c r="A1166" s="74" t="s">
        <v>18652</v>
      </c>
      <c r="B1166" s="74" t="s">
        <v>16498</v>
      </c>
      <c r="C1166" s="74" t="s">
        <v>18653</v>
      </c>
      <c r="D1166" s="74" t="s">
        <v>16396</v>
      </c>
      <c r="E1166" s="74"/>
      <c r="F1166" s="59">
        <v>22</v>
      </c>
      <c r="G1166" s="75">
        <v>1</v>
      </c>
      <c r="H1166" s="75">
        <f>SUMIFS(VENTAS[Cantidad],VENTAS[Código del producto Vendido],STOCK[[#This Row],[Code]])</f>
        <v>1</v>
      </c>
      <c r="I1166" s="75">
        <f>STOCK[[#This Row],[Entradas]]-STOCK[[#This Row],[Salidas]]</f>
        <v>0</v>
      </c>
      <c r="J1166" s="59">
        <f>STOCK[[#This Row],[Precio Final]]*10%</f>
        <v>2.2</v>
      </c>
      <c r="K1166" s="62">
        <v>12</v>
      </c>
      <c r="L1166" s="62">
        <v>0</v>
      </c>
      <c r="M1166" s="62">
        <f>STOCK[[#This Row],[Costo Unitario (USD)]]+STOCK[[#This Row],[Costo Envío (USD)]]+STOCK[[#This Row],[Comisión 10%]]</f>
        <v>14.2</v>
      </c>
      <c r="N1166" s="62">
        <f t="shared" si="55"/>
        <v>21.3</v>
      </c>
      <c r="O1166" s="62">
        <f t="shared" si="56"/>
        <v>22</v>
      </c>
      <c r="P1166" s="62">
        <f>STOCK[[#This Row],[Precio Final]]-STOCK[[#This Row],[Costo total]]</f>
        <v>7.8</v>
      </c>
      <c r="Q1166" s="62">
        <f>STOCK[[#This Row],[Ganancia Unitaria]]*STOCK[[#This Row],[Salidas]]</f>
        <v>7.8</v>
      </c>
      <c r="R1166" s="74"/>
      <c r="S1166" s="74"/>
      <c r="T1166" s="62"/>
      <c r="U1166" s="62"/>
      <c r="V1166" s="76"/>
    </row>
    <row r="1167" customHeight="1" spans="1:22">
      <c r="A1167" s="74" t="s">
        <v>18654</v>
      </c>
      <c r="B1167" s="74" t="s">
        <v>16461</v>
      </c>
      <c r="C1167" s="74" t="s">
        <v>18655</v>
      </c>
      <c r="D1167" s="74" t="s">
        <v>16475</v>
      </c>
      <c r="E1167" s="74"/>
      <c r="F1167" s="59">
        <v>20</v>
      </c>
      <c r="G1167" s="75">
        <v>1</v>
      </c>
      <c r="H1167" s="75">
        <f>SUMIFS(VENTAS[Cantidad],VENTAS[Código del producto Vendido],STOCK[[#This Row],[Code]])</f>
        <v>1</v>
      </c>
      <c r="I1167" s="75">
        <f>STOCK[[#This Row],[Entradas]]-STOCK[[#This Row],[Salidas]]</f>
        <v>0</v>
      </c>
      <c r="J1167" s="59">
        <f>STOCK[[#This Row],[Precio Final]]*10%</f>
        <v>2</v>
      </c>
      <c r="K1167" s="62">
        <v>12</v>
      </c>
      <c r="L1167" s="62">
        <v>0</v>
      </c>
      <c r="M1167" s="62">
        <f>STOCK[[#This Row],[Costo Unitario (USD)]]+STOCK[[#This Row],[Costo Envío (USD)]]+STOCK[[#This Row],[Comisión 10%]]</f>
        <v>14</v>
      </c>
      <c r="N1167" s="62">
        <f t="shared" si="55"/>
        <v>21</v>
      </c>
      <c r="O1167" s="62">
        <f t="shared" si="56"/>
        <v>20</v>
      </c>
      <c r="P1167" s="62">
        <f>STOCK[[#This Row],[Precio Final]]-STOCK[[#This Row],[Costo total]]</f>
        <v>6</v>
      </c>
      <c r="Q1167" s="62">
        <f>STOCK[[#This Row],[Ganancia Unitaria]]*STOCK[[#This Row],[Salidas]]</f>
        <v>6</v>
      </c>
      <c r="R1167" s="74"/>
      <c r="S1167" s="74"/>
      <c r="T1167" s="62"/>
      <c r="U1167" s="62"/>
      <c r="V1167" s="76"/>
    </row>
    <row r="1168" customHeight="1" spans="1:22">
      <c r="A1168" s="74" t="s">
        <v>18656</v>
      </c>
      <c r="B1168" s="74" t="s">
        <v>16498</v>
      </c>
      <c r="C1168" s="74" t="s">
        <v>18657</v>
      </c>
      <c r="D1168" s="74" t="s">
        <v>16475</v>
      </c>
      <c r="E1168" s="74"/>
      <c r="F1168" s="59">
        <v>20</v>
      </c>
      <c r="G1168" s="75">
        <v>1</v>
      </c>
      <c r="H1168" s="75">
        <f>SUMIFS(VENTAS[Cantidad],VENTAS[Código del producto Vendido],STOCK[[#This Row],[Code]])</f>
        <v>0</v>
      </c>
      <c r="I1168" s="75">
        <f>STOCK[[#This Row],[Entradas]]-STOCK[[#This Row],[Salidas]]</f>
        <v>1</v>
      </c>
      <c r="J1168" s="59">
        <f>STOCK[[#This Row],[Precio Final]]*10%</f>
        <v>2</v>
      </c>
      <c r="K1168" s="62">
        <v>12</v>
      </c>
      <c r="L1168" s="62">
        <v>0</v>
      </c>
      <c r="M1168" s="62">
        <f>STOCK[[#This Row],[Costo Unitario (USD)]]+STOCK[[#This Row],[Costo Envío (USD)]]+STOCK[[#This Row],[Comisión 10%]]</f>
        <v>14</v>
      </c>
      <c r="N1168" s="62">
        <f t="shared" si="55"/>
        <v>21</v>
      </c>
      <c r="O1168" s="62">
        <f t="shared" si="56"/>
        <v>20</v>
      </c>
      <c r="P1168" s="62">
        <f>STOCK[[#This Row],[Precio Final]]-STOCK[[#This Row],[Costo total]]</f>
        <v>6</v>
      </c>
      <c r="Q1168" s="62">
        <f>STOCK[[#This Row],[Ganancia Unitaria]]*STOCK[[#This Row],[Salidas]]</f>
        <v>0</v>
      </c>
      <c r="R1168" s="74"/>
      <c r="S1168" s="74"/>
      <c r="T1168" s="62"/>
      <c r="U1168" s="62"/>
      <c r="V1168" s="76"/>
    </row>
    <row r="1169" customHeight="1" spans="1:22">
      <c r="A1169" s="74" t="s">
        <v>18658</v>
      </c>
      <c r="B1169" s="74" t="s">
        <v>16498</v>
      </c>
      <c r="C1169" s="74" t="s">
        <v>18659</v>
      </c>
      <c r="D1169" s="74" t="s">
        <v>16583</v>
      </c>
      <c r="E1169" s="74"/>
      <c r="F1169" s="59">
        <v>18</v>
      </c>
      <c r="G1169" s="75">
        <v>1</v>
      </c>
      <c r="H1169" s="75">
        <f>SUMIFS(VENTAS[Cantidad],VENTAS[Código del producto Vendido],STOCK[[#This Row],[Code]])</f>
        <v>1</v>
      </c>
      <c r="I1169" s="75">
        <f>STOCK[[#This Row],[Entradas]]-STOCK[[#This Row],[Salidas]]</f>
        <v>0</v>
      </c>
      <c r="J1169" s="59">
        <f>STOCK[[#This Row],[Precio Final]]*10%</f>
        <v>1.8</v>
      </c>
      <c r="K1169" s="62">
        <v>12</v>
      </c>
      <c r="L1169" s="62">
        <v>0</v>
      </c>
      <c r="M1169" s="62">
        <f>STOCK[[#This Row],[Costo Unitario (USD)]]+STOCK[[#This Row],[Costo Envío (USD)]]+STOCK[[#This Row],[Comisión 10%]]</f>
        <v>13.8</v>
      </c>
      <c r="N1169" s="62">
        <f t="shared" si="55"/>
        <v>20.7</v>
      </c>
      <c r="O1169" s="62">
        <f t="shared" si="56"/>
        <v>18</v>
      </c>
      <c r="P1169" s="62">
        <f>STOCK[[#This Row],[Precio Final]]-STOCK[[#This Row],[Costo total]]</f>
        <v>4.2</v>
      </c>
      <c r="Q1169" s="62">
        <f>STOCK[[#This Row],[Ganancia Unitaria]]*STOCK[[#This Row],[Salidas]]</f>
        <v>4.2</v>
      </c>
      <c r="R1169" s="74"/>
      <c r="S1169" s="74"/>
      <c r="T1169" s="62"/>
      <c r="U1169" s="62"/>
      <c r="V1169" s="76"/>
    </row>
    <row r="1170" customHeight="1" spans="1:22">
      <c r="A1170" s="74" t="s">
        <v>18660</v>
      </c>
      <c r="B1170" s="74" t="s">
        <v>16498</v>
      </c>
      <c r="C1170" s="74" t="s">
        <v>18661</v>
      </c>
      <c r="D1170" s="74" t="s">
        <v>16396</v>
      </c>
      <c r="E1170" s="74"/>
      <c r="F1170" s="59">
        <v>20</v>
      </c>
      <c r="G1170" s="75">
        <v>1</v>
      </c>
      <c r="H1170" s="75">
        <f>SUMIFS(VENTAS[Cantidad],VENTAS[Código del producto Vendido],STOCK[[#This Row],[Code]])</f>
        <v>0</v>
      </c>
      <c r="I1170" s="75">
        <f>STOCK[[#This Row],[Entradas]]-STOCK[[#This Row],[Salidas]]</f>
        <v>1</v>
      </c>
      <c r="J1170" s="59">
        <f>STOCK[[#This Row],[Precio Final]]*10%</f>
        <v>2</v>
      </c>
      <c r="K1170" s="62">
        <v>12</v>
      </c>
      <c r="L1170" s="62">
        <v>0</v>
      </c>
      <c r="M1170" s="62">
        <f>STOCK[[#This Row],[Costo Unitario (USD)]]+STOCK[[#This Row],[Costo Envío (USD)]]+STOCK[[#This Row],[Comisión 10%]]</f>
        <v>14</v>
      </c>
      <c r="N1170" s="62">
        <f t="shared" si="55"/>
        <v>21</v>
      </c>
      <c r="O1170" s="62">
        <f t="shared" si="56"/>
        <v>20</v>
      </c>
      <c r="P1170" s="62">
        <f>STOCK[[#This Row],[Precio Final]]-STOCK[[#This Row],[Costo total]]</f>
        <v>6</v>
      </c>
      <c r="Q1170" s="62">
        <f>STOCK[[#This Row],[Ganancia Unitaria]]*STOCK[[#This Row],[Salidas]]</f>
        <v>0</v>
      </c>
      <c r="R1170" s="74"/>
      <c r="S1170" s="74"/>
      <c r="T1170" s="62"/>
      <c r="U1170" s="62"/>
      <c r="V1170" s="76"/>
    </row>
    <row r="1171" customHeight="1" spans="1:22">
      <c r="A1171" s="74" t="s">
        <v>18662</v>
      </c>
      <c r="B1171" s="74" t="s">
        <v>16498</v>
      </c>
      <c r="C1171" s="74" t="s">
        <v>18663</v>
      </c>
      <c r="D1171" s="74" t="s">
        <v>16404</v>
      </c>
      <c r="E1171" s="74"/>
      <c r="F1171" s="59">
        <v>18</v>
      </c>
      <c r="G1171" s="75">
        <v>1</v>
      </c>
      <c r="H1171" s="75">
        <f>SUMIFS(VENTAS[Cantidad],VENTAS[Código del producto Vendido],STOCK[[#This Row],[Code]])</f>
        <v>1</v>
      </c>
      <c r="I1171" s="75">
        <f>STOCK[[#This Row],[Entradas]]-STOCK[[#This Row],[Salidas]]</f>
        <v>0</v>
      </c>
      <c r="J1171" s="59">
        <f>STOCK[[#This Row],[Precio Final]]*10%</f>
        <v>1.8</v>
      </c>
      <c r="K1171" s="62">
        <v>12</v>
      </c>
      <c r="L1171" s="62">
        <v>0</v>
      </c>
      <c r="M1171" s="62">
        <f>STOCK[[#This Row],[Costo Unitario (USD)]]+STOCK[[#This Row],[Costo Envío (USD)]]+STOCK[[#This Row],[Comisión 10%]]</f>
        <v>13.8</v>
      </c>
      <c r="N1171" s="62">
        <f t="shared" si="55"/>
        <v>20.7</v>
      </c>
      <c r="O1171" s="62">
        <f t="shared" si="56"/>
        <v>18</v>
      </c>
      <c r="P1171" s="62">
        <f>STOCK[[#This Row],[Precio Final]]-STOCK[[#This Row],[Costo total]]</f>
        <v>4.2</v>
      </c>
      <c r="Q1171" s="62">
        <f>STOCK[[#This Row],[Ganancia Unitaria]]*STOCK[[#This Row],[Salidas]]</f>
        <v>4.2</v>
      </c>
      <c r="R1171" s="74"/>
      <c r="S1171" s="74"/>
      <c r="T1171" s="62"/>
      <c r="U1171" s="62"/>
      <c r="V1171" s="76"/>
    </row>
    <row r="1172" customHeight="1" spans="1:22">
      <c r="A1172" s="74" t="s">
        <v>18664</v>
      </c>
      <c r="B1172" s="74" t="s">
        <v>16498</v>
      </c>
      <c r="C1172" s="74" t="s">
        <v>18665</v>
      </c>
      <c r="D1172" s="74" t="s">
        <v>16404</v>
      </c>
      <c r="E1172" s="74"/>
      <c r="F1172" s="59">
        <v>22</v>
      </c>
      <c r="G1172" s="75">
        <v>1</v>
      </c>
      <c r="H1172" s="75">
        <f>SUMIFS(VENTAS[Cantidad],VENTAS[Código del producto Vendido],STOCK[[#This Row],[Code]])</f>
        <v>1</v>
      </c>
      <c r="I1172" s="75">
        <f>STOCK[[#This Row],[Entradas]]-STOCK[[#This Row],[Salidas]]</f>
        <v>0</v>
      </c>
      <c r="J1172" s="59">
        <f>STOCK[[#This Row],[Precio Final]]*10%</f>
        <v>2.2</v>
      </c>
      <c r="K1172" s="62">
        <v>12</v>
      </c>
      <c r="L1172" s="62">
        <v>0</v>
      </c>
      <c r="M1172" s="62">
        <f>STOCK[[#This Row],[Costo Unitario (USD)]]+STOCK[[#This Row],[Costo Envío (USD)]]+STOCK[[#This Row],[Comisión 10%]]</f>
        <v>14.2</v>
      </c>
      <c r="N1172" s="62">
        <f t="shared" si="55"/>
        <v>21.3</v>
      </c>
      <c r="O1172" s="62">
        <f t="shared" si="56"/>
        <v>22</v>
      </c>
      <c r="P1172" s="62">
        <f>STOCK[[#This Row],[Precio Final]]-STOCK[[#This Row],[Costo total]]</f>
        <v>7.8</v>
      </c>
      <c r="Q1172" s="62">
        <f>STOCK[[#This Row],[Ganancia Unitaria]]*STOCK[[#This Row],[Salidas]]</f>
        <v>7.8</v>
      </c>
      <c r="R1172" s="74"/>
      <c r="S1172" s="74"/>
      <c r="T1172" s="62"/>
      <c r="U1172" s="62"/>
      <c r="V1172" s="76"/>
    </row>
    <row r="1173" customHeight="1" spans="1:22">
      <c r="A1173" s="74" t="s">
        <v>18666</v>
      </c>
      <c r="B1173" s="74" t="s">
        <v>16498</v>
      </c>
      <c r="C1173" s="74" t="s">
        <v>18667</v>
      </c>
      <c r="D1173" s="74" t="s">
        <v>16404</v>
      </c>
      <c r="E1173" s="74"/>
      <c r="F1173" s="59">
        <v>15</v>
      </c>
      <c r="G1173" s="75">
        <v>1</v>
      </c>
      <c r="H1173" s="75">
        <f>SUMIFS(VENTAS[Cantidad],VENTAS[Código del producto Vendido],STOCK[[#This Row],[Code]])</f>
        <v>1</v>
      </c>
      <c r="I1173" s="75">
        <f>STOCK[[#This Row],[Entradas]]-STOCK[[#This Row],[Salidas]]</f>
        <v>0</v>
      </c>
      <c r="J1173" s="59">
        <f>STOCK[[#This Row],[Precio Final]]*10%</f>
        <v>1.5</v>
      </c>
      <c r="K1173" s="62">
        <v>12</v>
      </c>
      <c r="L1173" s="62">
        <v>0</v>
      </c>
      <c r="M1173" s="62">
        <f>STOCK[[#This Row],[Costo Unitario (USD)]]+STOCK[[#This Row],[Costo Envío (USD)]]+STOCK[[#This Row],[Comisión 10%]]</f>
        <v>13.5</v>
      </c>
      <c r="N1173" s="62">
        <f t="shared" si="55"/>
        <v>20.25</v>
      </c>
      <c r="O1173" s="62">
        <f t="shared" si="56"/>
        <v>15</v>
      </c>
      <c r="P1173" s="62">
        <f>STOCK[[#This Row],[Precio Final]]-STOCK[[#This Row],[Costo total]]</f>
        <v>1.5</v>
      </c>
      <c r="Q1173" s="62">
        <f>STOCK[[#This Row],[Ganancia Unitaria]]*STOCK[[#This Row],[Salidas]]</f>
        <v>1.5</v>
      </c>
      <c r="R1173" s="74"/>
      <c r="S1173" s="74"/>
      <c r="T1173" s="62"/>
      <c r="U1173" s="62"/>
      <c r="V1173" s="76"/>
    </row>
    <row r="1174" customHeight="1" spans="1:22">
      <c r="A1174" s="74" t="s">
        <v>18668</v>
      </c>
      <c r="B1174" s="74" t="s">
        <v>16498</v>
      </c>
      <c r="C1174" s="74" t="s">
        <v>18667</v>
      </c>
      <c r="D1174" s="74" t="s">
        <v>16396</v>
      </c>
      <c r="E1174" s="74"/>
      <c r="F1174" s="59">
        <v>15</v>
      </c>
      <c r="G1174" s="75">
        <v>1</v>
      </c>
      <c r="H1174" s="75">
        <f>SUMIFS(VENTAS[Cantidad],VENTAS[Código del producto Vendido],STOCK[[#This Row],[Code]])</f>
        <v>1</v>
      </c>
      <c r="I1174" s="75">
        <f>STOCK[[#This Row],[Entradas]]-STOCK[[#This Row],[Salidas]]</f>
        <v>0</v>
      </c>
      <c r="J1174" s="59">
        <f>STOCK[[#This Row],[Precio Final]]*10%</f>
        <v>1.5</v>
      </c>
      <c r="K1174" s="62">
        <v>12</v>
      </c>
      <c r="L1174" s="62">
        <v>0</v>
      </c>
      <c r="M1174" s="62">
        <f>STOCK[[#This Row],[Costo Unitario (USD)]]+STOCK[[#This Row],[Costo Envío (USD)]]+STOCK[[#This Row],[Comisión 10%]]</f>
        <v>13.5</v>
      </c>
      <c r="N1174" s="62">
        <f t="shared" si="55"/>
        <v>20.25</v>
      </c>
      <c r="O1174" s="62">
        <f t="shared" si="56"/>
        <v>15</v>
      </c>
      <c r="P1174" s="62">
        <f>STOCK[[#This Row],[Precio Final]]-STOCK[[#This Row],[Costo total]]</f>
        <v>1.5</v>
      </c>
      <c r="Q1174" s="62">
        <f>STOCK[[#This Row],[Ganancia Unitaria]]*STOCK[[#This Row],[Salidas]]</f>
        <v>1.5</v>
      </c>
      <c r="R1174" s="74"/>
      <c r="S1174" s="74"/>
      <c r="T1174" s="62"/>
      <c r="U1174" s="62"/>
      <c r="V1174" s="76"/>
    </row>
    <row r="1175" customHeight="1" spans="1:22">
      <c r="A1175" s="74" t="s">
        <v>18669</v>
      </c>
      <c r="B1175" s="74" t="s">
        <v>16498</v>
      </c>
      <c r="C1175" s="74" t="s">
        <v>18670</v>
      </c>
      <c r="D1175" s="74" t="s">
        <v>16396</v>
      </c>
      <c r="E1175" s="74"/>
      <c r="F1175" s="59">
        <v>15</v>
      </c>
      <c r="G1175" s="75">
        <v>1</v>
      </c>
      <c r="H1175" s="75">
        <f>SUMIFS(VENTAS[Cantidad],VENTAS[Código del producto Vendido],STOCK[[#This Row],[Code]])</f>
        <v>1</v>
      </c>
      <c r="I1175" s="75">
        <f>STOCK[[#This Row],[Entradas]]-STOCK[[#This Row],[Salidas]]</f>
        <v>0</v>
      </c>
      <c r="J1175" s="59">
        <f>STOCK[[#This Row],[Precio Final]]*10%</f>
        <v>1.5</v>
      </c>
      <c r="K1175" s="62">
        <v>12</v>
      </c>
      <c r="L1175" s="62">
        <v>0</v>
      </c>
      <c r="M1175" s="62">
        <f>STOCK[[#This Row],[Costo Unitario (USD)]]+STOCK[[#This Row],[Costo Envío (USD)]]+STOCK[[#This Row],[Comisión 10%]]</f>
        <v>13.5</v>
      </c>
      <c r="N1175" s="62">
        <f t="shared" si="55"/>
        <v>20.25</v>
      </c>
      <c r="O1175" s="62">
        <f t="shared" si="56"/>
        <v>15</v>
      </c>
      <c r="P1175" s="62">
        <f>STOCK[[#This Row],[Precio Final]]-STOCK[[#This Row],[Costo total]]</f>
        <v>1.5</v>
      </c>
      <c r="Q1175" s="62">
        <f>STOCK[[#This Row],[Ganancia Unitaria]]*STOCK[[#This Row],[Salidas]]</f>
        <v>1.5</v>
      </c>
      <c r="R1175" s="74"/>
      <c r="S1175" s="74"/>
      <c r="T1175" s="62"/>
      <c r="U1175" s="62"/>
      <c r="V1175" s="76"/>
    </row>
    <row r="1176" customHeight="1" spans="1:22">
      <c r="A1176" s="74" t="s">
        <v>18671</v>
      </c>
      <c r="B1176" s="74" t="s">
        <v>16541</v>
      </c>
      <c r="C1176" s="74" t="s">
        <v>18428</v>
      </c>
      <c r="D1176" s="74" t="s">
        <v>16475</v>
      </c>
      <c r="E1176" s="74"/>
      <c r="F1176" s="59">
        <v>30</v>
      </c>
      <c r="G1176" s="75">
        <v>1</v>
      </c>
      <c r="H1176" s="75">
        <f>SUMIFS(VENTAS[Cantidad],VENTAS[Código del producto Vendido],STOCK[[#This Row],[Code]])</f>
        <v>1</v>
      </c>
      <c r="I1176" s="75">
        <f>STOCK[[#This Row],[Entradas]]-STOCK[[#This Row],[Salidas]]</f>
        <v>0</v>
      </c>
      <c r="J1176" s="59">
        <f>STOCK[[#This Row],[Precio Final]]*10%</f>
        <v>3</v>
      </c>
      <c r="K1176" s="62">
        <v>12</v>
      </c>
      <c r="L1176" s="62">
        <v>0</v>
      </c>
      <c r="M1176" s="62">
        <f>STOCK[[#This Row],[Costo Unitario (USD)]]+STOCK[[#This Row],[Costo Envío (USD)]]+STOCK[[#This Row],[Comisión 10%]]</f>
        <v>15</v>
      </c>
      <c r="N1176" s="62">
        <f t="shared" si="55"/>
        <v>22.5</v>
      </c>
      <c r="O1176" s="62">
        <f t="shared" si="56"/>
        <v>30</v>
      </c>
      <c r="P1176" s="62">
        <f>STOCK[[#This Row],[Precio Final]]-STOCK[[#This Row],[Costo total]]</f>
        <v>15</v>
      </c>
      <c r="Q1176" s="62">
        <f>STOCK[[#This Row],[Ganancia Unitaria]]*STOCK[[#This Row],[Salidas]]</f>
        <v>15</v>
      </c>
      <c r="R1176" s="74"/>
      <c r="S1176" s="74"/>
      <c r="T1176" s="62"/>
      <c r="U1176" s="62"/>
      <c r="V1176" s="76"/>
    </row>
    <row r="1177" customHeight="1" spans="1:22">
      <c r="A1177" s="74" t="s">
        <v>18672</v>
      </c>
      <c r="B1177" s="74" t="s">
        <v>16522</v>
      </c>
      <c r="C1177" s="74" t="s">
        <v>18673</v>
      </c>
      <c r="D1177" s="74" t="s">
        <v>17488</v>
      </c>
      <c r="E1177" s="74"/>
      <c r="F1177" s="59">
        <v>25</v>
      </c>
      <c r="G1177" s="75">
        <v>1</v>
      </c>
      <c r="H1177" s="75">
        <f>SUMIFS(VENTAS[Cantidad],VENTAS[Código del producto Vendido],STOCK[[#This Row],[Code]])</f>
        <v>0</v>
      </c>
      <c r="I1177" s="75">
        <f>STOCK[[#This Row],[Entradas]]-STOCK[[#This Row],[Salidas]]</f>
        <v>1</v>
      </c>
      <c r="J1177" s="59">
        <f>STOCK[[#This Row],[Precio Final]]*10%</f>
        <v>2.5</v>
      </c>
      <c r="K1177" s="62">
        <v>12</v>
      </c>
      <c r="L1177" s="62">
        <v>0</v>
      </c>
      <c r="M1177" s="62">
        <f>STOCK[[#This Row],[Costo Unitario (USD)]]+STOCK[[#This Row],[Costo Envío (USD)]]+STOCK[[#This Row],[Comisión 10%]]</f>
        <v>14.5</v>
      </c>
      <c r="N1177" s="62">
        <f t="shared" si="55"/>
        <v>21.75</v>
      </c>
      <c r="O1177" s="62">
        <f t="shared" si="56"/>
        <v>25</v>
      </c>
      <c r="P1177" s="62">
        <f>STOCK[[#This Row],[Precio Final]]-STOCK[[#This Row],[Costo total]]</f>
        <v>10.5</v>
      </c>
      <c r="Q1177" s="62">
        <f>STOCK[[#This Row],[Ganancia Unitaria]]*STOCK[[#This Row],[Salidas]]</f>
        <v>0</v>
      </c>
      <c r="R1177" s="74"/>
      <c r="S1177" s="74"/>
      <c r="T1177" s="62"/>
      <c r="U1177" s="62"/>
      <c r="V1177" s="76"/>
    </row>
    <row r="1178" customHeight="1" spans="1:22">
      <c r="A1178" s="74" t="s">
        <v>18674</v>
      </c>
      <c r="B1178" s="74" t="s">
        <v>16498</v>
      </c>
      <c r="C1178" s="74" t="s">
        <v>18675</v>
      </c>
      <c r="D1178" s="74" t="s">
        <v>18676</v>
      </c>
      <c r="E1178" s="74"/>
      <c r="F1178" s="59">
        <v>30</v>
      </c>
      <c r="G1178" s="75">
        <v>1</v>
      </c>
      <c r="H1178" s="75">
        <f>SUMIFS(VENTAS[Cantidad],VENTAS[Código del producto Vendido],STOCK[[#This Row],[Code]])</f>
        <v>1</v>
      </c>
      <c r="I1178" s="75">
        <f>STOCK[[#This Row],[Entradas]]-STOCK[[#This Row],[Salidas]]</f>
        <v>0</v>
      </c>
      <c r="J1178" s="59">
        <f>STOCK[[#This Row],[Precio Final]]*10%</f>
        <v>3</v>
      </c>
      <c r="K1178" s="62">
        <v>12</v>
      </c>
      <c r="L1178" s="62">
        <v>0</v>
      </c>
      <c r="M1178" s="62">
        <f>STOCK[[#This Row],[Costo Unitario (USD)]]+STOCK[[#This Row],[Costo Envío (USD)]]+STOCK[[#This Row],[Comisión 10%]]</f>
        <v>15</v>
      </c>
      <c r="N1178" s="62">
        <f t="shared" si="55"/>
        <v>22.5</v>
      </c>
      <c r="O1178" s="62">
        <f t="shared" si="56"/>
        <v>30</v>
      </c>
      <c r="P1178" s="62">
        <f>STOCK[[#This Row],[Precio Final]]-STOCK[[#This Row],[Costo total]]</f>
        <v>15</v>
      </c>
      <c r="Q1178" s="62">
        <f>STOCK[[#This Row],[Ganancia Unitaria]]*STOCK[[#This Row],[Salidas]]</f>
        <v>15</v>
      </c>
      <c r="R1178" s="74"/>
      <c r="S1178" s="74"/>
      <c r="T1178" s="62"/>
      <c r="U1178" s="62"/>
      <c r="V1178" s="76"/>
    </row>
    <row r="1179" customHeight="1" spans="1:22">
      <c r="A1179" s="74" t="s">
        <v>18677</v>
      </c>
      <c r="B1179" s="74" t="s">
        <v>16687</v>
      </c>
      <c r="C1179" s="74" t="s">
        <v>18678</v>
      </c>
      <c r="D1179" s="74" t="s">
        <v>17959</v>
      </c>
      <c r="E1179" s="74"/>
      <c r="F1179" s="59">
        <v>30</v>
      </c>
      <c r="G1179" s="75">
        <v>1</v>
      </c>
      <c r="H1179" s="75">
        <f>SUMIFS(VENTAS[Cantidad],VENTAS[Código del producto Vendido],STOCK[[#This Row],[Code]])</f>
        <v>0</v>
      </c>
      <c r="I1179" s="75">
        <f>STOCK[[#This Row],[Entradas]]-STOCK[[#This Row],[Salidas]]</f>
        <v>1</v>
      </c>
      <c r="J1179" s="59">
        <f>STOCK[[#This Row],[Precio Final]]*10%</f>
        <v>3</v>
      </c>
      <c r="K1179" s="62">
        <v>12</v>
      </c>
      <c r="L1179" s="62">
        <v>0</v>
      </c>
      <c r="M1179" s="62">
        <f>STOCK[[#This Row],[Costo Unitario (USD)]]+STOCK[[#This Row],[Costo Envío (USD)]]+STOCK[[#This Row],[Comisión 10%]]</f>
        <v>15</v>
      </c>
      <c r="N1179" s="62">
        <f t="shared" si="55"/>
        <v>22.5</v>
      </c>
      <c r="O1179" s="62">
        <f t="shared" si="56"/>
        <v>30</v>
      </c>
      <c r="P1179" s="62">
        <f>STOCK[[#This Row],[Precio Final]]-STOCK[[#This Row],[Costo total]]</f>
        <v>15</v>
      </c>
      <c r="Q1179" s="62">
        <f>STOCK[[#This Row],[Ganancia Unitaria]]*STOCK[[#This Row],[Salidas]]</f>
        <v>0</v>
      </c>
      <c r="R1179" s="74"/>
      <c r="S1179" s="74"/>
      <c r="T1179" s="62"/>
      <c r="U1179" s="62"/>
      <c r="V1179" s="76"/>
    </row>
    <row r="1180" customHeight="1" spans="1:22">
      <c r="A1180" s="74" t="s">
        <v>18679</v>
      </c>
      <c r="B1180" s="74" t="s">
        <v>17153</v>
      </c>
      <c r="C1180" s="74" t="s">
        <v>18680</v>
      </c>
      <c r="D1180" s="74" t="s">
        <v>17563</v>
      </c>
      <c r="E1180" s="74"/>
      <c r="F1180" s="59">
        <v>35</v>
      </c>
      <c r="G1180" s="75">
        <v>1</v>
      </c>
      <c r="H1180" s="75">
        <f>SUMIFS(VENTAS[Cantidad],VENTAS[Código del producto Vendido],STOCK[[#This Row],[Code]])</f>
        <v>0</v>
      </c>
      <c r="I1180" s="75">
        <f>STOCK[[#This Row],[Entradas]]-STOCK[[#This Row],[Salidas]]</f>
        <v>1</v>
      </c>
      <c r="J1180" s="59">
        <f>STOCK[[#This Row],[Precio Final]]*10%</f>
        <v>3.5</v>
      </c>
      <c r="K1180" s="62">
        <v>12</v>
      </c>
      <c r="L1180" s="62">
        <v>0</v>
      </c>
      <c r="M1180" s="62">
        <f>STOCK[[#This Row],[Costo Unitario (USD)]]+STOCK[[#This Row],[Costo Envío (USD)]]+STOCK[[#This Row],[Comisión 10%]]</f>
        <v>15.5</v>
      </c>
      <c r="N1180" s="62">
        <f t="shared" si="55"/>
        <v>23.25</v>
      </c>
      <c r="O1180" s="62">
        <f t="shared" si="56"/>
        <v>35</v>
      </c>
      <c r="P1180" s="62">
        <f>STOCK[[#This Row],[Precio Final]]-STOCK[[#This Row],[Costo total]]</f>
        <v>19.5</v>
      </c>
      <c r="Q1180" s="62">
        <f>STOCK[[#This Row],[Ganancia Unitaria]]*STOCK[[#This Row],[Salidas]]</f>
        <v>0</v>
      </c>
      <c r="R1180" s="74"/>
      <c r="S1180" s="74"/>
      <c r="T1180" s="62"/>
      <c r="U1180" s="62"/>
      <c r="V1180" s="76"/>
    </row>
    <row r="1181" customHeight="1" spans="1:22">
      <c r="A1181" s="74" t="s">
        <v>18681</v>
      </c>
      <c r="B1181" s="74" t="s">
        <v>16687</v>
      </c>
      <c r="C1181" s="74" t="s">
        <v>18682</v>
      </c>
      <c r="D1181" s="74" t="s">
        <v>17563</v>
      </c>
      <c r="E1181" s="74"/>
      <c r="F1181" s="59">
        <v>35</v>
      </c>
      <c r="G1181" s="75">
        <v>1</v>
      </c>
      <c r="H1181" s="75">
        <f>SUMIFS(VENTAS[Cantidad],VENTAS[Código del producto Vendido],STOCK[[#This Row],[Code]])</f>
        <v>1</v>
      </c>
      <c r="I1181" s="75">
        <f>STOCK[[#This Row],[Entradas]]-STOCK[[#This Row],[Salidas]]</f>
        <v>0</v>
      </c>
      <c r="J1181" s="59">
        <f>STOCK[[#This Row],[Precio Final]]*10%</f>
        <v>3.5</v>
      </c>
      <c r="K1181" s="62">
        <v>12</v>
      </c>
      <c r="L1181" s="62">
        <v>0</v>
      </c>
      <c r="M1181" s="62">
        <f>STOCK[[#This Row],[Costo Unitario (USD)]]+STOCK[[#This Row],[Costo Envío (USD)]]+STOCK[[#This Row],[Comisión 10%]]</f>
        <v>15.5</v>
      </c>
      <c r="N1181" s="62">
        <f t="shared" si="55"/>
        <v>23.25</v>
      </c>
      <c r="O1181" s="62">
        <f t="shared" si="56"/>
        <v>35</v>
      </c>
      <c r="P1181" s="62">
        <f>STOCK[[#This Row],[Precio Final]]-STOCK[[#This Row],[Costo total]]</f>
        <v>19.5</v>
      </c>
      <c r="Q1181" s="62">
        <f>STOCK[[#This Row],[Ganancia Unitaria]]*STOCK[[#This Row],[Salidas]]</f>
        <v>19.5</v>
      </c>
      <c r="R1181" s="74"/>
      <c r="S1181" s="74"/>
      <c r="T1181" s="62"/>
      <c r="U1181" s="62"/>
      <c r="V1181" s="76"/>
    </row>
    <row r="1182" customHeight="1" spans="1:22">
      <c r="A1182" s="74" t="s">
        <v>18683</v>
      </c>
      <c r="B1182" s="74" t="s">
        <v>16687</v>
      </c>
      <c r="C1182" s="74" t="s">
        <v>18684</v>
      </c>
      <c r="D1182" s="74" t="s">
        <v>17563</v>
      </c>
      <c r="E1182" s="74"/>
      <c r="F1182" s="59">
        <v>35</v>
      </c>
      <c r="G1182" s="75">
        <v>1</v>
      </c>
      <c r="H1182" s="75">
        <f>SUMIFS(VENTAS[Cantidad],VENTAS[Código del producto Vendido],STOCK[[#This Row],[Code]])</f>
        <v>1</v>
      </c>
      <c r="I1182" s="75">
        <f>STOCK[[#This Row],[Entradas]]-STOCK[[#This Row],[Salidas]]</f>
        <v>0</v>
      </c>
      <c r="J1182" s="59">
        <f>STOCK[[#This Row],[Precio Final]]*10%</f>
        <v>3.5</v>
      </c>
      <c r="K1182" s="62">
        <v>12</v>
      </c>
      <c r="L1182" s="62">
        <v>0</v>
      </c>
      <c r="M1182" s="62">
        <f>STOCK[[#This Row],[Costo Unitario (USD)]]+STOCK[[#This Row],[Costo Envío (USD)]]+STOCK[[#This Row],[Comisión 10%]]</f>
        <v>15.5</v>
      </c>
      <c r="N1182" s="62">
        <f t="shared" si="55"/>
        <v>23.25</v>
      </c>
      <c r="O1182" s="62">
        <f t="shared" si="56"/>
        <v>35</v>
      </c>
      <c r="P1182" s="62">
        <f>STOCK[[#This Row],[Precio Final]]-STOCK[[#This Row],[Costo total]]</f>
        <v>19.5</v>
      </c>
      <c r="Q1182" s="62">
        <f>STOCK[[#This Row],[Ganancia Unitaria]]*STOCK[[#This Row],[Salidas]]</f>
        <v>19.5</v>
      </c>
      <c r="R1182" s="74"/>
      <c r="S1182" s="74"/>
      <c r="T1182" s="62"/>
      <c r="U1182" s="62"/>
      <c r="V1182" s="76"/>
    </row>
    <row r="1183" customHeight="1" spans="1:22">
      <c r="A1183" s="74" t="s">
        <v>18685</v>
      </c>
      <c r="B1183" s="74" t="s">
        <v>16522</v>
      </c>
      <c r="C1183" s="74" t="s">
        <v>18686</v>
      </c>
      <c r="D1183" s="74" t="s">
        <v>17234</v>
      </c>
      <c r="E1183" s="74"/>
      <c r="F1183" s="59">
        <v>35</v>
      </c>
      <c r="G1183" s="75">
        <v>1</v>
      </c>
      <c r="H1183" s="75">
        <f>SUMIFS(VENTAS[Cantidad],VENTAS[Código del producto Vendido],STOCK[[#This Row],[Code]])</f>
        <v>1</v>
      </c>
      <c r="I1183" s="75">
        <f>STOCK[[#This Row],[Entradas]]-STOCK[[#This Row],[Salidas]]</f>
        <v>0</v>
      </c>
      <c r="J1183" s="59">
        <f>STOCK[[#This Row],[Precio Final]]*10%</f>
        <v>3.5</v>
      </c>
      <c r="K1183" s="62">
        <v>12</v>
      </c>
      <c r="L1183" s="62">
        <v>0</v>
      </c>
      <c r="M1183" s="62">
        <f>STOCK[[#This Row],[Costo Unitario (USD)]]+STOCK[[#This Row],[Costo Envío (USD)]]+STOCK[[#This Row],[Comisión 10%]]</f>
        <v>15.5</v>
      </c>
      <c r="N1183" s="62">
        <f t="shared" si="55"/>
        <v>23.25</v>
      </c>
      <c r="O1183" s="62">
        <f t="shared" si="56"/>
        <v>35</v>
      </c>
      <c r="P1183" s="62">
        <f>STOCK[[#This Row],[Precio Final]]-STOCK[[#This Row],[Costo total]]</f>
        <v>19.5</v>
      </c>
      <c r="Q1183" s="62">
        <f>STOCK[[#This Row],[Ganancia Unitaria]]*STOCK[[#This Row],[Salidas]]</f>
        <v>19.5</v>
      </c>
      <c r="R1183" s="74"/>
      <c r="S1183" s="74"/>
      <c r="T1183" s="62"/>
      <c r="U1183" s="62"/>
      <c r="V1183" s="76"/>
    </row>
    <row r="1184" customHeight="1" spans="1:22">
      <c r="A1184" s="74" t="s">
        <v>18687</v>
      </c>
      <c r="B1184" s="74" t="s">
        <v>16680</v>
      </c>
      <c r="C1184" s="74" t="s">
        <v>18678</v>
      </c>
      <c r="D1184" s="74" t="s">
        <v>18482</v>
      </c>
      <c r="E1184" s="74"/>
      <c r="F1184" s="59">
        <v>30</v>
      </c>
      <c r="G1184" s="75">
        <v>2</v>
      </c>
      <c r="H1184" s="75">
        <f>SUMIFS(VENTAS[Cantidad],VENTAS[Código del producto Vendido],STOCK[[#This Row],[Code]])</f>
        <v>2</v>
      </c>
      <c r="I1184" s="75">
        <f>STOCK[[#This Row],[Entradas]]-STOCK[[#This Row],[Salidas]]</f>
        <v>0</v>
      </c>
      <c r="J1184" s="59">
        <f>STOCK[[#This Row],[Precio Final]]*10%</f>
        <v>3</v>
      </c>
      <c r="K1184" s="62">
        <v>12</v>
      </c>
      <c r="L1184" s="62">
        <v>0</v>
      </c>
      <c r="M1184" s="62">
        <f>STOCK[[#This Row],[Costo Unitario (USD)]]+STOCK[[#This Row],[Costo Envío (USD)]]+STOCK[[#This Row],[Comisión 10%]]</f>
        <v>15</v>
      </c>
      <c r="N1184" s="62">
        <f t="shared" si="55"/>
        <v>22.5</v>
      </c>
      <c r="O1184" s="62">
        <f t="shared" si="56"/>
        <v>30</v>
      </c>
      <c r="P1184" s="62">
        <f>STOCK[[#This Row],[Precio Final]]-STOCK[[#This Row],[Costo total]]</f>
        <v>15</v>
      </c>
      <c r="Q1184" s="62">
        <f>STOCK[[#This Row],[Ganancia Unitaria]]*STOCK[[#This Row],[Salidas]]</f>
        <v>30</v>
      </c>
      <c r="R1184" s="74"/>
      <c r="S1184" s="74"/>
      <c r="T1184" s="62"/>
      <c r="U1184" s="62"/>
      <c r="V1184" s="76"/>
    </row>
    <row r="1185" customHeight="1" spans="1:22">
      <c r="A1185" s="74" t="s">
        <v>18688</v>
      </c>
      <c r="B1185" s="74" t="s">
        <v>16522</v>
      </c>
      <c r="C1185" s="74" t="s">
        <v>18689</v>
      </c>
      <c r="D1185" s="74" t="s">
        <v>17234</v>
      </c>
      <c r="E1185" s="74"/>
      <c r="F1185" s="59">
        <v>40</v>
      </c>
      <c r="G1185" s="75">
        <v>1</v>
      </c>
      <c r="H1185" s="75">
        <f>SUMIFS(VENTAS[Cantidad],VENTAS[Código del producto Vendido],STOCK[[#This Row],[Code]])</f>
        <v>0</v>
      </c>
      <c r="I1185" s="75">
        <f>STOCK[[#This Row],[Entradas]]-STOCK[[#This Row],[Salidas]]</f>
        <v>1</v>
      </c>
      <c r="J1185" s="59">
        <f>STOCK[[#This Row],[Precio Final]]*10%</f>
        <v>4</v>
      </c>
      <c r="K1185" s="62">
        <v>12</v>
      </c>
      <c r="L1185" s="62">
        <v>0</v>
      </c>
      <c r="M1185" s="62">
        <f>STOCK[[#This Row],[Costo Unitario (USD)]]+STOCK[[#This Row],[Costo Envío (USD)]]+STOCK[[#This Row],[Comisión 10%]]</f>
        <v>16</v>
      </c>
      <c r="N1185" s="62">
        <f t="shared" si="55"/>
        <v>24</v>
      </c>
      <c r="O1185" s="62">
        <f t="shared" si="56"/>
        <v>40</v>
      </c>
      <c r="P1185" s="62">
        <f>STOCK[[#This Row],[Precio Final]]-STOCK[[#This Row],[Costo total]]</f>
        <v>24</v>
      </c>
      <c r="Q1185" s="62">
        <f>STOCK[[#This Row],[Ganancia Unitaria]]*STOCK[[#This Row],[Salidas]]</f>
        <v>0</v>
      </c>
      <c r="R1185" s="74"/>
      <c r="S1185" s="74"/>
      <c r="T1185" s="62"/>
      <c r="U1185" s="62"/>
      <c r="V1185" s="76"/>
    </row>
    <row r="1186" customHeight="1" spans="1:22">
      <c r="A1186" s="74" t="s">
        <v>18690</v>
      </c>
      <c r="B1186" s="74" t="s">
        <v>16461</v>
      </c>
      <c r="C1186" s="74" t="s">
        <v>18691</v>
      </c>
      <c r="D1186" s="74" t="s">
        <v>16475</v>
      </c>
      <c r="E1186" s="74"/>
      <c r="F1186" s="59">
        <v>18</v>
      </c>
      <c r="G1186" s="75">
        <v>1</v>
      </c>
      <c r="H1186" s="75">
        <f>SUMIFS(VENTAS[Cantidad],VENTAS[Código del producto Vendido],STOCK[[#This Row],[Code]])</f>
        <v>0</v>
      </c>
      <c r="I1186" s="75">
        <f>STOCK[[#This Row],[Entradas]]-STOCK[[#This Row],[Salidas]]</f>
        <v>1</v>
      </c>
      <c r="J1186" s="59">
        <f>STOCK[[#This Row],[Precio Final]]*10%</f>
        <v>1.8</v>
      </c>
      <c r="K1186" s="62">
        <v>12</v>
      </c>
      <c r="L1186" s="62">
        <v>0</v>
      </c>
      <c r="M1186" s="62">
        <f>STOCK[[#This Row],[Costo Unitario (USD)]]+STOCK[[#This Row],[Costo Envío (USD)]]+STOCK[[#This Row],[Comisión 10%]]</f>
        <v>13.8</v>
      </c>
      <c r="N1186" s="62">
        <f t="shared" si="55"/>
        <v>20.7</v>
      </c>
      <c r="O1186" s="62">
        <f t="shared" si="56"/>
        <v>18</v>
      </c>
      <c r="P1186" s="62">
        <f>STOCK[[#This Row],[Precio Final]]-STOCK[[#This Row],[Costo total]]</f>
        <v>4.2</v>
      </c>
      <c r="Q1186" s="62">
        <f>STOCK[[#This Row],[Ganancia Unitaria]]*STOCK[[#This Row],[Salidas]]</f>
        <v>0</v>
      </c>
      <c r="R1186" s="74"/>
      <c r="S1186" s="74"/>
      <c r="T1186" s="62"/>
      <c r="U1186" s="62"/>
      <c r="V1186" s="76"/>
    </row>
    <row r="1187" customHeight="1" spans="1:22">
      <c r="A1187" s="74" t="s">
        <v>18692</v>
      </c>
      <c r="B1187" s="74" t="s">
        <v>16461</v>
      </c>
      <c r="C1187" s="74" t="s">
        <v>18693</v>
      </c>
      <c r="D1187" s="74" t="s">
        <v>16475</v>
      </c>
      <c r="E1187" s="74"/>
      <c r="F1187" s="59">
        <v>18</v>
      </c>
      <c r="G1187" s="75">
        <v>1</v>
      </c>
      <c r="H1187" s="75">
        <f>SUMIFS(VENTAS[Cantidad],VENTAS[Código del producto Vendido],STOCK[[#This Row],[Code]])</f>
        <v>0</v>
      </c>
      <c r="I1187" s="75">
        <f>STOCK[[#This Row],[Entradas]]-STOCK[[#This Row],[Salidas]]</f>
        <v>1</v>
      </c>
      <c r="J1187" s="59">
        <f>STOCK[[#This Row],[Precio Final]]*10%</f>
        <v>1.8</v>
      </c>
      <c r="K1187" s="62">
        <v>12</v>
      </c>
      <c r="L1187" s="62">
        <v>0</v>
      </c>
      <c r="M1187" s="62">
        <f>STOCK[[#This Row],[Costo Unitario (USD)]]+STOCK[[#This Row],[Costo Envío (USD)]]+STOCK[[#This Row],[Comisión 10%]]</f>
        <v>13.8</v>
      </c>
      <c r="N1187" s="62">
        <f t="shared" si="55"/>
        <v>20.7</v>
      </c>
      <c r="O1187" s="62">
        <f t="shared" si="56"/>
        <v>18</v>
      </c>
      <c r="P1187" s="62">
        <f>STOCK[[#This Row],[Precio Final]]-STOCK[[#This Row],[Costo total]]</f>
        <v>4.2</v>
      </c>
      <c r="Q1187" s="62">
        <f>STOCK[[#This Row],[Ganancia Unitaria]]*STOCK[[#This Row],[Salidas]]</f>
        <v>0</v>
      </c>
      <c r="R1187" s="74"/>
      <c r="S1187" s="74"/>
      <c r="T1187" s="62"/>
      <c r="U1187" s="62"/>
      <c r="V1187" s="76"/>
    </row>
    <row r="1188" customHeight="1" spans="1:22">
      <c r="A1188" s="74" t="s">
        <v>18694</v>
      </c>
      <c r="B1188" s="74" t="s">
        <v>16461</v>
      </c>
      <c r="C1188" s="74" t="s">
        <v>18695</v>
      </c>
      <c r="D1188" s="74" t="s">
        <v>16475</v>
      </c>
      <c r="E1188" s="74"/>
      <c r="F1188" s="59">
        <v>15</v>
      </c>
      <c r="G1188" s="75">
        <v>2</v>
      </c>
      <c r="H1188" s="75">
        <f>SUMIFS(VENTAS[Cantidad],VENTAS[Código del producto Vendido],STOCK[[#This Row],[Code]])</f>
        <v>0</v>
      </c>
      <c r="I1188" s="75">
        <f>STOCK[[#This Row],[Entradas]]-STOCK[[#This Row],[Salidas]]</f>
        <v>2</v>
      </c>
      <c r="J1188" s="59">
        <f>STOCK[[#This Row],[Precio Final]]*10%</f>
        <v>1.5</v>
      </c>
      <c r="K1188" s="62">
        <v>12</v>
      </c>
      <c r="L1188" s="62">
        <v>0</v>
      </c>
      <c r="M1188" s="62">
        <f>STOCK[[#This Row],[Costo Unitario (USD)]]+STOCK[[#This Row],[Costo Envío (USD)]]+STOCK[[#This Row],[Comisión 10%]]</f>
        <v>13.5</v>
      </c>
      <c r="N1188" s="62">
        <f t="shared" si="55"/>
        <v>20.25</v>
      </c>
      <c r="O1188" s="62">
        <f t="shared" si="56"/>
        <v>15</v>
      </c>
      <c r="P1188" s="62">
        <f>STOCK[[#This Row],[Precio Final]]-STOCK[[#This Row],[Costo total]]</f>
        <v>1.5</v>
      </c>
      <c r="Q1188" s="62">
        <f>STOCK[[#This Row],[Ganancia Unitaria]]*STOCK[[#This Row],[Salidas]]</f>
        <v>0</v>
      </c>
      <c r="R1188" s="74"/>
      <c r="S1188" s="74"/>
      <c r="T1188" s="62"/>
      <c r="U1188" s="62"/>
      <c r="V1188" s="76"/>
    </row>
    <row r="1189" customHeight="1" spans="1:22">
      <c r="A1189" s="74" t="s">
        <v>18696</v>
      </c>
      <c r="B1189" s="74" t="s">
        <v>16770</v>
      </c>
      <c r="C1189" s="74" t="s">
        <v>18697</v>
      </c>
      <c r="D1189" s="74" t="s">
        <v>16456</v>
      </c>
      <c r="E1189" s="74"/>
      <c r="F1189" s="59">
        <v>35</v>
      </c>
      <c r="G1189" s="75">
        <v>1</v>
      </c>
      <c r="H1189" s="75">
        <f>SUMIFS(VENTAS[Cantidad],VENTAS[Código del producto Vendido],STOCK[[#This Row],[Code]])</f>
        <v>0</v>
      </c>
      <c r="I1189" s="75">
        <f>STOCK[[#This Row],[Entradas]]-STOCK[[#This Row],[Salidas]]</f>
        <v>1</v>
      </c>
      <c r="J1189" s="59">
        <f>STOCK[[#This Row],[Precio Final]]*10%</f>
        <v>3.5</v>
      </c>
      <c r="K1189" s="62">
        <v>8.75</v>
      </c>
      <c r="L1189" s="62">
        <v>2</v>
      </c>
      <c r="M1189" s="62">
        <f>STOCK[[#This Row],[Costo Unitario (USD)]]+STOCK[[#This Row],[Costo Envío (USD)]]+STOCK[[#This Row],[Comisión 10%]]</f>
        <v>14.25</v>
      </c>
      <c r="N1189" s="62">
        <f t="shared" si="55"/>
        <v>21.375</v>
      </c>
      <c r="O1189" s="62">
        <f t="shared" si="56"/>
        <v>35</v>
      </c>
      <c r="P1189" s="62">
        <f>STOCK[[#This Row],[Precio Final]]-STOCK[[#This Row],[Costo total]]</f>
        <v>20.75</v>
      </c>
      <c r="Q1189" s="62">
        <f>STOCK[[#This Row],[Ganancia Unitaria]]*STOCK[[#This Row],[Salidas]]</f>
        <v>0</v>
      </c>
      <c r="R1189" s="74"/>
      <c r="S1189" s="74"/>
      <c r="T1189" s="62"/>
      <c r="U1189" s="62"/>
      <c r="V1189" s="76"/>
    </row>
    <row r="1190" customHeight="1" spans="1:22">
      <c r="A1190" s="74" t="s">
        <v>18698</v>
      </c>
      <c r="B1190" s="74" t="s">
        <v>16863</v>
      </c>
      <c r="C1190" s="74" t="s">
        <v>18699</v>
      </c>
      <c r="D1190" s="74" t="s">
        <v>16475</v>
      </c>
      <c r="E1190" s="74"/>
      <c r="F1190" s="59">
        <v>35</v>
      </c>
      <c r="G1190" s="75">
        <v>1</v>
      </c>
      <c r="H1190" s="75">
        <f>SUMIFS(VENTAS[Cantidad],VENTAS[Código del producto Vendido],STOCK[[#This Row],[Code]])</f>
        <v>1</v>
      </c>
      <c r="I1190" s="75">
        <f>STOCK[[#This Row],[Entradas]]-STOCK[[#This Row],[Salidas]]</f>
        <v>0</v>
      </c>
      <c r="J1190" s="59">
        <f>STOCK[[#This Row],[Precio Final]]*10%</f>
        <v>3.5</v>
      </c>
      <c r="K1190" s="62">
        <v>12</v>
      </c>
      <c r="L1190" s="62">
        <v>0</v>
      </c>
      <c r="M1190" s="62">
        <f>STOCK[[#This Row],[Costo Unitario (USD)]]+STOCK[[#This Row],[Costo Envío (USD)]]+STOCK[[#This Row],[Comisión 10%]]</f>
        <v>15.5</v>
      </c>
      <c r="N1190" s="62">
        <f t="shared" si="55"/>
        <v>23.25</v>
      </c>
      <c r="O1190" s="62">
        <f t="shared" si="56"/>
        <v>35</v>
      </c>
      <c r="P1190" s="62">
        <f>STOCK[[#This Row],[Precio Final]]-STOCK[[#This Row],[Costo total]]</f>
        <v>19.5</v>
      </c>
      <c r="Q1190" s="62">
        <f>STOCK[[#This Row],[Ganancia Unitaria]]*STOCK[[#This Row],[Salidas]]</f>
        <v>19.5</v>
      </c>
      <c r="R1190" s="74"/>
      <c r="S1190" s="74"/>
      <c r="T1190" s="62"/>
      <c r="U1190" s="62"/>
      <c r="V1190" s="76"/>
    </row>
    <row r="1191" customHeight="1" spans="1:22">
      <c r="A1191" s="74" t="s">
        <v>18700</v>
      </c>
      <c r="B1191" s="74" t="s">
        <v>16863</v>
      </c>
      <c r="C1191" s="74" t="s">
        <v>18701</v>
      </c>
      <c r="D1191" s="74" t="s">
        <v>16583</v>
      </c>
      <c r="E1191" s="74"/>
      <c r="F1191" s="59">
        <v>30</v>
      </c>
      <c r="G1191" s="75">
        <v>1</v>
      </c>
      <c r="H1191" s="75">
        <f>SUMIFS(VENTAS[Cantidad],VENTAS[Código del producto Vendido],STOCK[[#This Row],[Code]])</f>
        <v>1</v>
      </c>
      <c r="I1191" s="75">
        <f>STOCK[[#This Row],[Entradas]]-STOCK[[#This Row],[Salidas]]</f>
        <v>0</v>
      </c>
      <c r="J1191" s="59">
        <f>STOCK[[#This Row],[Precio Final]]*10%</f>
        <v>3</v>
      </c>
      <c r="K1191" s="62">
        <v>12</v>
      </c>
      <c r="L1191" s="62">
        <v>0</v>
      </c>
      <c r="M1191" s="62">
        <f>STOCK[[#This Row],[Costo Unitario (USD)]]+STOCK[[#This Row],[Costo Envío (USD)]]+STOCK[[#This Row],[Comisión 10%]]</f>
        <v>15</v>
      </c>
      <c r="N1191" s="62">
        <f t="shared" si="55"/>
        <v>22.5</v>
      </c>
      <c r="O1191" s="62">
        <f t="shared" si="56"/>
        <v>30</v>
      </c>
      <c r="P1191" s="62">
        <f>STOCK[[#This Row],[Precio Final]]-STOCK[[#This Row],[Costo total]]</f>
        <v>15</v>
      </c>
      <c r="Q1191" s="62">
        <f>STOCK[[#This Row],[Ganancia Unitaria]]*STOCK[[#This Row],[Salidas]]</f>
        <v>15</v>
      </c>
      <c r="R1191" s="74"/>
      <c r="S1191" s="74"/>
      <c r="T1191" s="62"/>
      <c r="U1191" s="62"/>
      <c r="V1191" s="76"/>
    </row>
    <row r="1192" customHeight="1" spans="1:22">
      <c r="A1192" s="74" t="s">
        <v>18702</v>
      </c>
      <c r="B1192" s="74" t="s">
        <v>16863</v>
      </c>
      <c r="C1192" s="74" t="s">
        <v>18703</v>
      </c>
      <c r="D1192" s="74" t="s">
        <v>16583</v>
      </c>
      <c r="E1192" s="74"/>
      <c r="F1192" s="59">
        <v>35</v>
      </c>
      <c r="G1192" s="75">
        <v>1</v>
      </c>
      <c r="H1192" s="75">
        <f>SUMIFS(VENTAS[Cantidad],VENTAS[Código del producto Vendido],STOCK[[#This Row],[Code]])</f>
        <v>1</v>
      </c>
      <c r="I1192" s="75">
        <f>STOCK[[#This Row],[Entradas]]-STOCK[[#This Row],[Salidas]]</f>
        <v>0</v>
      </c>
      <c r="J1192" s="59">
        <f>STOCK[[#This Row],[Precio Final]]*10%</f>
        <v>3.5</v>
      </c>
      <c r="K1192" s="62">
        <v>12</v>
      </c>
      <c r="L1192" s="62">
        <v>0</v>
      </c>
      <c r="M1192" s="62">
        <f>STOCK[[#This Row],[Costo Unitario (USD)]]+STOCK[[#This Row],[Costo Envío (USD)]]+STOCK[[#This Row],[Comisión 10%]]</f>
        <v>15.5</v>
      </c>
      <c r="N1192" s="62">
        <f t="shared" si="55"/>
        <v>23.25</v>
      </c>
      <c r="O1192" s="62">
        <f t="shared" si="56"/>
        <v>35</v>
      </c>
      <c r="P1192" s="62">
        <f>STOCK[[#This Row],[Precio Final]]-STOCK[[#This Row],[Costo total]]</f>
        <v>19.5</v>
      </c>
      <c r="Q1192" s="62">
        <f>STOCK[[#This Row],[Ganancia Unitaria]]*STOCK[[#This Row],[Salidas]]</f>
        <v>19.5</v>
      </c>
      <c r="R1192" s="74"/>
      <c r="S1192" s="74"/>
      <c r="T1192" s="62"/>
      <c r="U1192" s="62"/>
      <c r="V1192" s="76"/>
    </row>
    <row r="1193" customHeight="1" spans="1:22">
      <c r="A1193" s="74" t="s">
        <v>18704</v>
      </c>
      <c r="B1193" s="74" t="s">
        <v>16863</v>
      </c>
      <c r="C1193" s="74" t="s">
        <v>18496</v>
      </c>
      <c r="D1193" s="74" t="s">
        <v>16583</v>
      </c>
      <c r="E1193" s="74"/>
      <c r="F1193" s="59">
        <v>30</v>
      </c>
      <c r="G1193" s="75">
        <v>1</v>
      </c>
      <c r="H1193" s="75">
        <f>SUMIFS(VENTAS[Cantidad],VENTAS[Código del producto Vendido],STOCK[[#This Row],[Code]])</f>
        <v>1</v>
      </c>
      <c r="I1193" s="75">
        <f>STOCK[[#This Row],[Entradas]]-STOCK[[#This Row],[Salidas]]</f>
        <v>0</v>
      </c>
      <c r="J1193" s="59">
        <f>STOCK[[#This Row],[Precio Final]]*10%</f>
        <v>3</v>
      </c>
      <c r="K1193" s="62">
        <v>12</v>
      </c>
      <c r="L1193" s="62">
        <v>0</v>
      </c>
      <c r="M1193" s="62">
        <f>STOCK[[#This Row],[Costo Unitario (USD)]]+STOCK[[#This Row],[Costo Envío (USD)]]+STOCK[[#This Row],[Comisión 10%]]</f>
        <v>15</v>
      </c>
      <c r="N1193" s="62">
        <f t="shared" si="55"/>
        <v>22.5</v>
      </c>
      <c r="O1193" s="62">
        <f t="shared" si="56"/>
        <v>30</v>
      </c>
      <c r="P1193" s="62">
        <f>STOCK[[#This Row],[Precio Final]]-STOCK[[#This Row],[Costo total]]</f>
        <v>15</v>
      </c>
      <c r="Q1193" s="62">
        <f>STOCK[[#This Row],[Ganancia Unitaria]]*STOCK[[#This Row],[Salidas]]</f>
        <v>15</v>
      </c>
      <c r="R1193" s="74"/>
      <c r="S1193" s="74"/>
      <c r="T1193" s="62"/>
      <c r="U1193" s="62"/>
      <c r="V1193" s="76"/>
    </row>
    <row r="1194" customHeight="1" spans="1:22">
      <c r="A1194" s="74" t="s">
        <v>18705</v>
      </c>
      <c r="B1194" s="74" t="s">
        <v>16461</v>
      </c>
      <c r="C1194" s="74" t="s">
        <v>18706</v>
      </c>
      <c r="D1194" s="74" t="s">
        <v>16475</v>
      </c>
      <c r="E1194" s="74"/>
      <c r="F1194" s="59">
        <v>25</v>
      </c>
      <c r="G1194" s="75">
        <v>1</v>
      </c>
      <c r="H1194" s="75">
        <f>SUMIFS(VENTAS[Cantidad],VENTAS[Código del producto Vendido],STOCK[[#This Row],[Code]])</f>
        <v>0</v>
      </c>
      <c r="I1194" s="75">
        <f>STOCK[[#This Row],[Entradas]]-STOCK[[#This Row],[Salidas]]</f>
        <v>1</v>
      </c>
      <c r="J1194" s="59">
        <f>STOCK[[#This Row],[Precio Final]]*10%</f>
        <v>2.5</v>
      </c>
      <c r="K1194" s="62">
        <v>12</v>
      </c>
      <c r="L1194" s="62">
        <v>0</v>
      </c>
      <c r="M1194" s="62">
        <f>STOCK[[#This Row],[Costo Unitario (USD)]]+STOCK[[#This Row],[Costo Envío (USD)]]+STOCK[[#This Row],[Comisión 10%]]</f>
        <v>14.5</v>
      </c>
      <c r="N1194" s="62">
        <f t="shared" si="55"/>
        <v>21.75</v>
      </c>
      <c r="O1194" s="62">
        <f t="shared" si="56"/>
        <v>25</v>
      </c>
      <c r="P1194" s="62">
        <f>STOCK[[#This Row],[Precio Final]]-STOCK[[#This Row],[Costo total]]</f>
        <v>10.5</v>
      </c>
      <c r="Q1194" s="62">
        <f>STOCK[[#This Row],[Ganancia Unitaria]]*STOCK[[#This Row],[Salidas]]</f>
        <v>0</v>
      </c>
      <c r="R1194" s="74"/>
      <c r="S1194" s="74"/>
      <c r="T1194" s="62"/>
      <c r="U1194" s="62"/>
      <c r="V1194" s="76"/>
    </row>
    <row r="1195" customHeight="1" spans="1:22">
      <c r="A1195" s="74" t="s">
        <v>18707</v>
      </c>
      <c r="B1195" s="74" t="s">
        <v>16461</v>
      </c>
      <c r="C1195" s="74" t="s">
        <v>18708</v>
      </c>
      <c r="D1195" s="74" t="s">
        <v>16404</v>
      </c>
      <c r="E1195" s="74"/>
      <c r="F1195" s="59">
        <v>25</v>
      </c>
      <c r="G1195" s="75">
        <v>1</v>
      </c>
      <c r="H1195" s="75">
        <f>SUMIFS(VENTAS[Cantidad],VENTAS[Código del producto Vendido],STOCK[[#This Row],[Code]])</f>
        <v>0</v>
      </c>
      <c r="I1195" s="75">
        <f>STOCK[[#This Row],[Entradas]]-STOCK[[#This Row],[Salidas]]</f>
        <v>1</v>
      </c>
      <c r="J1195" s="59">
        <f>STOCK[[#This Row],[Precio Final]]*10%</f>
        <v>2.5</v>
      </c>
      <c r="K1195" s="62">
        <v>12</v>
      </c>
      <c r="L1195" s="62">
        <v>0</v>
      </c>
      <c r="M1195" s="62">
        <f>STOCK[[#This Row],[Costo Unitario (USD)]]+STOCK[[#This Row],[Costo Envío (USD)]]+STOCK[[#This Row],[Comisión 10%]]</f>
        <v>14.5</v>
      </c>
      <c r="N1195" s="62">
        <f t="shared" si="55"/>
        <v>21.75</v>
      </c>
      <c r="O1195" s="62">
        <f t="shared" si="56"/>
        <v>25</v>
      </c>
      <c r="P1195" s="62">
        <f>STOCK[[#This Row],[Precio Final]]-STOCK[[#This Row],[Costo total]]</f>
        <v>10.5</v>
      </c>
      <c r="Q1195" s="62">
        <f>STOCK[[#This Row],[Ganancia Unitaria]]*STOCK[[#This Row],[Salidas]]</f>
        <v>0</v>
      </c>
      <c r="R1195" s="74"/>
      <c r="S1195" s="74"/>
      <c r="T1195" s="62"/>
      <c r="U1195" s="62"/>
      <c r="V1195" s="76"/>
    </row>
    <row r="1196" customHeight="1" spans="1:22">
      <c r="A1196" s="74" t="s">
        <v>18709</v>
      </c>
      <c r="B1196" s="74" t="s">
        <v>16461</v>
      </c>
      <c r="C1196" s="74" t="s">
        <v>18710</v>
      </c>
      <c r="D1196" s="74" t="s">
        <v>16583</v>
      </c>
      <c r="E1196" s="74"/>
      <c r="F1196" s="59">
        <v>20</v>
      </c>
      <c r="G1196" s="75">
        <v>1</v>
      </c>
      <c r="H1196" s="75">
        <f>SUMIFS(VENTAS[Cantidad],VENTAS[Código del producto Vendido],STOCK[[#This Row],[Code]])</f>
        <v>0</v>
      </c>
      <c r="I1196" s="75">
        <f>STOCK[[#This Row],[Entradas]]-STOCK[[#This Row],[Salidas]]</f>
        <v>1</v>
      </c>
      <c r="J1196" s="59">
        <f>STOCK[[#This Row],[Precio Final]]*10%</f>
        <v>2</v>
      </c>
      <c r="K1196" s="62">
        <v>12</v>
      </c>
      <c r="L1196" s="62">
        <v>0</v>
      </c>
      <c r="M1196" s="62">
        <f>STOCK[[#This Row],[Costo Unitario (USD)]]+STOCK[[#This Row],[Costo Envío (USD)]]+STOCK[[#This Row],[Comisión 10%]]</f>
        <v>14</v>
      </c>
      <c r="N1196" s="62">
        <f t="shared" si="55"/>
        <v>21</v>
      </c>
      <c r="O1196" s="62">
        <f t="shared" si="56"/>
        <v>20</v>
      </c>
      <c r="P1196" s="62">
        <f>STOCK[[#This Row],[Precio Final]]-STOCK[[#This Row],[Costo total]]</f>
        <v>6</v>
      </c>
      <c r="Q1196" s="62">
        <f>STOCK[[#This Row],[Ganancia Unitaria]]*STOCK[[#This Row],[Salidas]]</f>
        <v>0</v>
      </c>
      <c r="R1196" s="74"/>
      <c r="S1196" s="74"/>
      <c r="T1196" s="62"/>
      <c r="U1196" s="62"/>
      <c r="V1196" s="76"/>
    </row>
    <row r="1197" customHeight="1" spans="1:22">
      <c r="A1197" s="74" t="s">
        <v>18711</v>
      </c>
      <c r="B1197" s="74" t="s">
        <v>16461</v>
      </c>
      <c r="C1197" s="74" t="s">
        <v>18712</v>
      </c>
      <c r="D1197" s="74" t="s">
        <v>16396</v>
      </c>
      <c r="E1197" s="74"/>
      <c r="F1197" s="59">
        <v>15</v>
      </c>
      <c r="G1197" s="75">
        <v>1</v>
      </c>
      <c r="H1197" s="75">
        <f>SUMIFS(VENTAS[Cantidad],VENTAS[Código del producto Vendido],STOCK[[#This Row],[Code]])</f>
        <v>1</v>
      </c>
      <c r="I1197" s="75">
        <f>STOCK[[#This Row],[Entradas]]-STOCK[[#This Row],[Salidas]]</f>
        <v>0</v>
      </c>
      <c r="J1197" s="59">
        <f>STOCK[[#This Row],[Precio Final]]*10%</f>
        <v>1.5</v>
      </c>
      <c r="K1197" s="62">
        <v>12</v>
      </c>
      <c r="L1197" s="62">
        <v>0</v>
      </c>
      <c r="M1197" s="62">
        <f>STOCK[[#This Row],[Costo Unitario (USD)]]+STOCK[[#This Row],[Costo Envío (USD)]]+STOCK[[#This Row],[Comisión 10%]]</f>
        <v>13.5</v>
      </c>
      <c r="N1197" s="62">
        <f t="shared" si="55"/>
        <v>20.25</v>
      </c>
      <c r="O1197" s="62">
        <f t="shared" si="56"/>
        <v>15</v>
      </c>
      <c r="P1197" s="62">
        <f>STOCK[[#This Row],[Precio Final]]-STOCK[[#This Row],[Costo total]]</f>
        <v>1.5</v>
      </c>
      <c r="Q1197" s="62">
        <f>STOCK[[#This Row],[Ganancia Unitaria]]*STOCK[[#This Row],[Salidas]]</f>
        <v>1.5</v>
      </c>
      <c r="R1197" s="74"/>
      <c r="S1197" s="74"/>
      <c r="T1197" s="62"/>
      <c r="U1197" s="62"/>
      <c r="V1197" s="76"/>
    </row>
    <row r="1198" customHeight="1" spans="1:22">
      <c r="A1198" s="74" t="s">
        <v>18713</v>
      </c>
      <c r="B1198" s="74" t="s">
        <v>16461</v>
      </c>
      <c r="C1198" s="74" t="s">
        <v>18714</v>
      </c>
      <c r="D1198" s="74" t="s">
        <v>16404</v>
      </c>
      <c r="E1198" s="74"/>
      <c r="F1198" s="59">
        <v>15</v>
      </c>
      <c r="G1198" s="75">
        <v>1</v>
      </c>
      <c r="H1198" s="75">
        <f>SUMIFS(VENTAS[Cantidad],VENTAS[Código del producto Vendido],STOCK[[#This Row],[Code]])</f>
        <v>1</v>
      </c>
      <c r="I1198" s="75">
        <f>STOCK[[#This Row],[Entradas]]-STOCK[[#This Row],[Salidas]]</f>
        <v>0</v>
      </c>
      <c r="J1198" s="59">
        <f>STOCK[[#This Row],[Precio Final]]*10%</f>
        <v>1.5</v>
      </c>
      <c r="K1198" s="62">
        <v>12</v>
      </c>
      <c r="L1198" s="62">
        <v>0</v>
      </c>
      <c r="M1198" s="62">
        <f>STOCK[[#This Row],[Costo Unitario (USD)]]+STOCK[[#This Row],[Costo Envío (USD)]]+STOCK[[#This Row],[Comisión 10%]]</f>
        <v>13.5</v>
      </c>
      <c r="N1198" s="62">
        <f t="shared" si="55"/>
        <v>20.25</v>
      </c>
      <c r="O1198" s="62">
        <f t="shared" si="56"/>
        <v>15</v>
      </c>
      <c r="P1198" s="62">
        <f>STOCK[[#This Row],[Precio Final]]-STOCK[[#This Row],[Costo total]]</f>
        <v>1.5</v>
      </c>
      <c r="Q1198" s="62">
        <f>STOCK[[#This Row],[Ganancia Unitaria]]*STOCK[[#This Row],[Salidas]]</f>
        <v>1.5</v>
      </c>
      <c r="R1198" s="74"/>
      <c r="S1198" s="74"/>
      <c r="T1198" s="62"/>
      <c r="U1198" s="62"/>
      <c r="V1198" s="76"/>
    </row>
    <row r="1199" customHeight="1" spans="1:22">
      <c r="A1199" s="74" t="s">
        <v>18715</v>
      </c>
      <c r="B1199" s="74" t="s">
        <v>16461</v>
      </c>
      <c r="C1199" s="74" t="s">
        <v>18716</v>
      </c>
      <c r="D1199" s="74" t="s">
        <v>16404</v>
      </c>
      <c r="E1199" s="74"/>
      <c r="F1199" s="59">
        <v>15</v>
      </c>
      <c r="G1199" s="75">
        <v>1</v>
      </c>
      <c r="H1199" s="75">
        <f>SUMIFS(VENTAS[Cantidad],VENTAS[Código del producto Vendido],STOCK[[#This Row],[Code]])</f>
        <v>0</v>
      </c>
      <c r="I1199" s="75">
        <f>STOCK[[#This Row],[Entradas]]-STOCK[[#This Row],[Salidas]]</f>
        <v>1</v>
      </c>
      <c r="J1199" s="59">
        <f>STOCK[[#This Row],[Precio Final]]*10%</f>
        <v>1.5</v>
      </c>
      <c r="K1199" s="62">
        <v>12</v>
      </c>
      <c r="L1199" s="62">
        <v>0</v>
      </c>
      <c r="M1199" s="62">
        <f>STOCK[[#This Row],[Costo Unitario (USD)]]+STOCK[[#This Row],[Costo Envío (USD)]]+STOCK[[#This Row],[Comisión 10%]]</f>
        <v>13.5</v>
      </c>
      <c r="N1199" s="62">
        <f t="shared" si="55"/>
        <v>20.25</v>
      </c>
      <c r="O1199" s="62">
        <f t="shared" si="56"/>
        <v>15</v>
      </c>
      <c r="P1199" s="62">
        <f>STOCK[[#This Row],[Precio Final]]-STOCK[[#This Row],[Costo total]]</f>
        <v>1.5</v>
      </c>
      <c r="Q1199" s="62">
        <f>STOCK[[#This Row],[Ganancia Unitaria]]*STOCK[[#This Row],[Salidas]]</f>
        <v>0</v>
      </c>
      <c r="R1199" s="74"/>
      <c r="S1199" s="74"/>
      <c r="T1199" s="62"/>
      <c r="U1199" s="62"/>
      <c r="V1199" s="76"/>
    </row>
    <row r="1200" customHeight="1" spans="1:22">
      <c r="A1200" s="74" t="s">
        <v>18717</v>
      </c>
      <c r="B1200" s="74" t="s">
        <v>18247</v>
      </c>
      <c r="C1200" s="74" t="s">
        <v>18718</v>
      </c>
      <c r="D1200" s="74" t="s">
        <v>18257</v>
      </c>
      <c r="E1200" s="74"/>
      <c r="F1200" s="59">
        <v>15</v>
      </c>
      <c r="G1200" s="75">
        <v>1</v>
      </c>
      <c r="H1200" s="75">
        <f>SUMIFS(VENTAS[Cantidad],VENTAS[Código del producto Vendido],STOCK[[#This Row],[Code]])</f>
        <v>0</v>
      </c>
      <c r="I1200" s="75">
        <f>STOCK[[#This Row],[Entradas]]-STOCK[[#This Row],[Salidas]]</f>
        <v>1</v>
      </c>
      <c r="J1200" s="59">
        <f>STOCK[[#This Row],[Precio Final]]*10%</f>
        <v>1.5</v>
      </c>
      <c r="K1200" s="62">
        <v>12</v>
      </c>
      <c r="L1200" s="62">
        <v>0</v>
      </c>
      <c r="M1200" s="62">
        <f>STOCK[[#This Row],[Costo Unitario (USD)]]+STOCK[[#This Row],[Costo Envío (USD)]]+STOCK[[#This Row],[Comisión 10%]]</f>
        <v>13.5</v>
      </c>
      <c r="N1200" s="62">
        <f t="shared" si="55"/>
        <v>20.25</v>
      </c>
      <c r="O1200" s="62">
        <f t="shared" si="56"/>
        <v>15</v>
      </c>
      <c r="P1200" s="62">
        <f>STOCK[[#This Row],[Precio Final]]-STOCK[[#This Row],[Costo total]]</f>
        <v>1.5</v>
      </c>
      <c r="Q1200" s="62">
        <f>STOCK[[#This Row],[Ganancia Unitaria]]*STOCK[[#This Row],[Salidas]]</f>
        <v>0</v>
      </c>
      <c r="R1200" s="74"/>
      <c r="S1200" s="74"/>
      <c r="T1200" s="62"/>
      <c r="U1200" s="62"/>
      <c r="V1200" s="76"/>
    </row>
    <row r="1201" customHeight="1" spans="1:22">
      <c r="A1201" s="74" t="s">
        <v>18719</v>
      </c>
      <c r="B1201" s="74" t="s">
        <v>16687</v>
      </c>
      <c r="C1201" s="74" t="s">
        <v>18720</v>
      </c>
      <c r="D1201" s="74" t="s">
        <v>17563</v>
      </c>
      <c r="E1201" s="74"/>
      <c r="F1201" s="59">
        <v>25</v>
      </c>
      <c r="G1201" s="75">
        <v>1</v>
      </c>
      <c r="H1201" s="75">
        <f>SUMIFS(VENTAS[Cantidad],VENTAS[Código del producto Vendido],STOCK[[#This Row],[Code]])</f>
        <v>0</v>
      </c>
      <c r="I1201" s="75">
        <f>STOCK[[#This Row],[Entradas]]-STOCK[[#This Row],[Salidas]]</f>
        <v>1</v>
      </c>
      <c r="J1201" s="59">
        <f>STOCK[[#This Row],[Precio Final]]*10%</f>
        <v>2.5</v>
      </c>
      <c r="K1201" s="62">
        <v>12</v>
      </c>
      <c r="L1201" s="62">
        <v>0</v>
      </c>
      <c r="M1201" s="62">
        <f>STOCK[[#This Row],[Costo Unitario (USD)]]+STOCK[[#This Row],[Costo Envío (USD)]]+STOCK[[#This Row],[Comisión 10%]]</f>
        <v>14.5</v>
      </c>
      <c r="N1201" s="62">
        <f t="shared" si="55"/>
        <v>21.75</v>
      </c>
      <c r="O1201" s="62">
        <f t="shared" si="56"/>
        <v>25</v>
      </c>
      <c r="P1201" s="62">
        <f>STOCK[[#This Row],[Precio Final]]-STOCK[[#This Row],[Costo total]]</f>
        <v>10.5</v>
      </c>
      <c r="Q1201" s="62">
        <f>STOCK[[#This Row],[Ganancia Unitaria]]*STOCK[[#This Row],[Salidas]]</f>
        <v>0</v>
      </c>
      <c r="R1201" s="74"/>
      <c r="S1201" s="74"/>
      <c r="T1201" s="62"/>
      <c r="U1201" s="62"/>
      <c r="V1201" s="76"/>
    </row>
    <row r="1202" customHeight="1" spans="1:22">
      <c r="A1202" s="74" t="s">
        <v>18721</v>
      </c>
      <c r="B1202" s="74" t="s">
        <v>16687</v>
      </c>
      <c r="C1202" s="74" t="s">
        <v>18720</v>
      </c>
      <c r="D1202" s="74" t="s">
        <v>17505</v>
      </c>
      <c r="E1202" s="74"/>
      <c r="F1202" s="59">
        <v>25</v>
      </c>
      <c r="G1202" s="75">
        <v>2</v>
      </c>
      <c r="H1202" s="75">
        <f>SUMIFS(VENTAS[Cantidad],VENTAS[Código del producto Vendido],STOCK[[#This Row],[Code]])</f>
        <v>0</v>
      </c>
      <c r="I1202" s="75">
        <f>STOCK[[#This Row],[Entradas]]-STOCK[[#This Row],[Salidas]]</f>
        <v>2</v>
      </c>
      <c r="J1202" s="59">
        <f>STOCK[[#This Row],[Precio Final]]*10%</f>
        <v>2.5</v>
      </c>
      <c r="K1202" s="62">
        <v>12</v>
      </c>
      <c r="L1202" s="62">
        <v>0</v>
      </c>
      <c r="M1202" s="62">
        <f>STOCK[[#This Row],[Costo Unitario (USD)]]+STOCK[[#This Row],[Costo Envío (USD)]]+STOCK[[#This Row],[Comisión 10%]]</f>
        <v>14.5</v>
      </c>
      <c r="N1202" s="62">
        <f t="shared" si="55"/>
        <v>21.75</v>
      </c>
      <c r="O1202" s="62">
        <f t="shared" si="56"/>
        <v>25</v>
      </c>
      <c r="P1202" s="62">
        <f>STOCK[[#This Row],[Precio Final]]-STOCK[[#This Row],[Costo total]]</f>
        <v>10.5</v>
      </c>
      <c r="Q1202" s="62">
        <f>STOCK[[#This Row],[Ganancia Unitaria]]*STOCK[[#This Row],[Salidas]]</f>
        <v>0</v>
      </c>
      <c r="R1202" s="74"/>
      <c r="S1202" s="74"/>
      <c r="T1202" s="62"/>
      <c r="U1202" s="62"/>
      <c r="V1202" s="76"/>
    </row>
    <row r="1203" customHeight="1" spans="1:22">
      <c r="A1203" s="74" t="s">
        <v>18722</v>
      </c>
      <c r="B1203" s="74" t="s">
        <v>16680</v>
      </c>
      <c r="C1203" s="74" t="s">
        <v>18720</v>
      </c>
      <c r="D1203" s="74" t="s">
        <v>18482</v>
      </c>
      <c r="E1203" s="74"/>
      <c r="F1203" s="59">
        <v>25</v>
      </c>
      <c r="G1203" s="75">
        <v>1</v>
      </c>
      <c r="H1203" s="75">
        <f>SUMIFS(VENTAS[Cantidad],VENTAS[Código del producto Vendido],STOCK[[#This Row],[Code]])</f>
        <v>0</v>
      </c>
      <c r="I1203" s="75">
        <f>STOCK[[#This Row],[Entradas]]-STOCK[[#This Row],[Salidas]]</f>
        <v>1</v>
      </c>
      <c r="J1203" s="59">
        <f>STOCK[[#This Row],[Precio Final]]*10%</f>
        <v>2.5</v>
      </c>
      <c r="K1203" s="62">
        <v>12</v>
      </c>
      <c r="L1203" s="62">
        <v>0</v>
      </c>
      <c r="M1203" s="62">
        <f>STOCK[[#This Row],[Costo Unitario (USD)]]+STOCK[[#This Row],[Costo Envío (USD)]]+STOCK[[#This Row],[Comisión 10%]]</f>
        <v>14.5</v>
      </c>
      <c r="N1203" s="62">
        <f t="shared" si="55"/>
        <v>21.75</v>
      </c>
      <c r="O1203" s="62">
        <f t="shared" si="56"/>
        <v>25</v>
      </c>
      <c r="P1203" s="62">
        <f>STOCK[[#This Row],[Precio Final]]-STOCK[[#This Row],[Costo total]]</f>
        <v>10.5</v>
      </c>
      <c r="Q1203" s="62">
        <f>STOCK[[#This Row],[Ganancia Unitaria]]*STOCK[[#This Row],[Salidas]]</f>
        <v>0</v>
      </c>
      <c r="R1203" s="74"/>
      <c r="S1203" s="74"/>
      <c r="T1203" s="62"/>
      <c r="U1203" s="62"/>
      <c r="V1203" s="76"/>
    </row>
    <row r="1204" customHeight="1" spans="1:22">
      <c r="A1204" s="74" t="s">
        <v>18723</v>
      </c>
      <c r="B1204" s="74" t="s">
        <v>16522</v>
      </c>
      <c r="C1204" s="74" t="s">
        <v>18488</v>
      </c>
      <c r="D1204" s="74" t="s">
        <v>17234</v>
      </c>
      <c r="E1204" s="74"/>
      <c r="F1204" s="59">
        <v>25</v>
      </c>
      <c r="G1204" s="75">
        <v>1</v>
      </c>
      <c r="H1204" s="75">
        <f>SUMIFS(VENTAS[Cantidad],VENTAS[Código del producto Vendido],STOCK[[#This Row],[Code]])</f>
        <v>1</v>
      </c>
      <c r="I1204" s="75">
        <f>STOCK[[#This Row],[Entradas]]-STOCK[[#This Row],[Salidas]]</f>
        <v>0</v>
      </c>
      <c r="J1204" s="59">
        <f>STOCK[[#This Row],[Precio Final]]*10%</f>
        <v>2.5</v>
      </c>
      <c r="K1204" s="62">
        <v>12</v>
      </c>
      <c r="L1204" s="62">
        <v>0</v>
      </c>
      <c r="M1204" s="62">
        <f>STOCK[[#This Row],[Costo Unitario (USD)]]+STOCK[[#This Row],[Costo Envío (USD)]]+STOCK[[#This Row],[Comisión 10%]]</f>
        <v>14.5</v>
      </c>
      <c r="N1204" s="62">
        <f t="shared" si="55"/>
        <v>21.75</v>
      </c>
      <c r="O1204" s="62">
        <f t="shared" si="56"/>
        <v>25</v>
      </c>
      <c r="P1204" s="62">
        <f>STOCK[[#This Row],[Precio Final]]-STOCK[[#This Row],[Costo total]]</f>
        <v>10.5</v>
      </c>
      <c r="Q1204" s="62">
        <f>STOCK[[#This Row],[Ganancia Unitaria]]*STOCK[[#This Row],[Salidas]]</f>
        <v>10.5</v>
      </c>
      <c r="R1204" s="74"/>
      <c r="S1204" s="74"/>
      <c r="T1204" s="62"/>
      <c r="U1204" s="62"/>
      <c r="V1204" s="76"/>
    </row>
    <row r="1205" customHeight="1" spans="1:22">
      <c r="A1205" s="74" t="s">
        <v>18724</v>
      </c>
      <c r="B1205" s="74" t="s">
        <v>16522</v>
      </c>
      <c r="C1205" s="74" t="s">
        <v>18108</v>
      </c>
      <c r="D1205" s="74" t="s">
        <v>17234</v>
      </c>
      <c r="E1205" s="74"/>
      <c r="F1205" s="59">
        <v>25</v>
      </c>
      <c r="G1205" s="75">
        <v>1</v>
      </c>
      <c r="H1205" s="75">
        <f>SUMIFS(VENTAS[Cantidad],VENTAS[Código del producto Vendido],STOCK[[#This Row],[Code]])</f>
        <v>0</v>
      </c>
      <c r="I1205" s="75">
        <f>STOCK[[#This Row],[Entradas]]-STOCK[[#This Row],[Salidas]]</f>
        <v>1</v>
      </c>
      <c r="J1205" s="59">
        <f>STOCK[[#This Row],[Precio Final]]*10%</f>
        <v>2.5</v>
      </c>
      <c r="K1205" s="62">
        <v>12</v>
      </c>
      <c r="L1205" s="62">
        <v>0</v>
      </c>
      <c r="M1205" s="62">
        <f>STOCK[[#This Row],[Costo Unitario (USD)]]+STOCK[[#This Row],[Costo Envío (USD)]]+STOCK[[#This Row],[Comisión 10%]]</f>
        <v>14.5</v>
      </c>
      <c r="N1205" s="62">
        <f t="shared" si="55"/>
        <v>21.75</v>
      </c>
      <c r="O1205" s="62">
        <f t="shared" si="56"/>
        <v>25</v>
      </c>
      <c r="P1205" s="62">
        <f>STOCK[[#This Row],[Precio Final]]-STOCK[[#This Row],[Costo total]]</f>
        <v>10.5</v>
      </c>
      <c r="Q1205" s="62">
        <f>STOCK[[#This Row],[Ganancia Unitaria]]*STOCK[[#This Row],[Salidas]]</f>
        <v>0</v>
      </c>
      <c r="R1205" s="74"/>
      <c r="S1205" s="74"/>
      <c r="T1205" s="62"/>
      <c r="U1205" s="62"/>
      <c r="V1205" s="76"/>
    </row>
    <row r="1206" customHeight="1" spans="1:22">
      <c r="A1206" s="74" t="s">
        <v>18725</v>
      </c>
      <c r="B1206" s="74" t="s">
        <v>16541</v>
      </c>
      <c r="C1206" s="74" t="s">
        <v>18726</v>
      </c>
      <c r="D1206" s="74" t="s">
        <v>16396</v>
      </c>
      <c r="E1206" s="74"/>
      <c r="F1206" s="59">
        <v>25</v>
      </c>
      <c r="G1206" s="75">
        <v>3</v>
      </c>
      <c r="H1206" s="75">
        <f>SUMIFS(VENTAS[Cantidad],VENTAS[Código del producto Vendido],STOCK[[#This Row],[Code]])</f>
        <v>1</v>
      </c>
      <c r="I1206" s="75">
        <f>STOCK[[#This Row],[Entradas]]-STOCK[[#This Row],[Salidas]]</f>
        <v>2</v>
      </c>
      <c r="J1206" s="59">
        <f>STOCK[[#This Row],[Precio Final]]*10%</f>
        <v>2.5</v>
      </c>
      <c r="K1206" s="62">
        <v>12</v>
      </c>
      <c r="L1206" s="62">
        <v>0</v>
      </c>
      <c r="M1206" s="62">
        <f>STOCK[[#This Row],[Costo Unitario (USD)]]+STOCK[[#This Row],[Costo Envío (USD)]]+STOCK[[#This Row],[Comisión 10%]]</f>
        <v>14.5</v>
      </c>
      <c r="N1206" s="62">
        <f t="shared" si="55"/>
        <v>21.75</v>
      </c>
      <c r="O1206" s="62">
        <f t="shared" si="56"/>
        <v>25</v>
      </c>
      <c r="P1206" s="62">
        <f>STOCK[[#This Row],[Precio Final]]-STOCK[[#This Row],[Costo total]]</f>
        <v>10.5</v>
      </c>
      <c r="Q1206" s="62">
        <f>STOCK[[#This Row],[Ganancia Unitaria]]*STOCK[[#This Row],[Salidas]]</f>
        <v>10.5</v>
      </c>
      <c r="R1206" s="74"/>
      <c r="S1206" s="74"/>
      <c r="T1206" s="62"/>
      <c r="U1206" s="62"/>
      <c r="V1206" s="76"/>
    </row>
    <row r="1207" customHeight="1" spans="1:22">
      <c r="A1207" s="74" t="s">
        <v>18727</v>
      </c>
      <c r="B1207" s="74" t="s">
        <v>16541</v>
      </c>
      <c r="C1207" s="74" t="s">
        <v>18726</v>
      </c>
      <c r="D1207" s="74" t="s">
        <v>16408</v>
      </c>
      <c r="E1207" s="74"/>
      <c r="F1207" s="59">
        <v>25</v>
      </c>
      <c r="G1207" s="75">
        <v>2</v>
      </c>
      <c r="H1207" s="75">
        <f>SUMIFS(VENTAS[Cantidad],VENTAS[Código del producto Vendido],STOCK[[#This Row],[Code]])</f>
        <v>2</v>
      </c>
      <c r="I1207" s="75">
        <f>STOCK[[#This Row],[Entradas]]-STOCK[[#This Row],[Salidas]]</f>
        <v>0</v>
      </c>
      <c r="J1207" s="59">
        <f>STOCK[[#This Row],[Precio Final]]*10%</f>
        <v>2.5</v>
      </c>
      <c r="K1207" s="62">
        <v>12</v>
      </c>
      <c r="L1207" s="62">
        <v>0</v>
      </c>
      <c r="M1207" s="62">
        <f>STOCK[[#This Row],[Costo Unitario (USD)]]+STOCK[[#This Row],[Costo Envío (USD)]]+STOCK[[#This Row],[Comisión 10%]]</f>
        <v>14.5</v>
      </c>
      <c r="N1207" s="62">
        <f t="shared" si="55"/>
        <v>21.75</v>
      </c>
      <c r="O1207" s="62">
        <f t="shared" si="56"/>
        <v>25</v>
      </c>
      <c r="P1207" s="62">
        <f>STOCK[[#This Row],[Precio Final]]-STOCK[[#This Row],[Costo total]]</f>
        <v>10.5</v>
      </c>
      <c r="Q1207" s="62">
        <f>STOCK[[#This Row],[Ganancia Unitaria]]*STOCK[[#This Row],[Salidas]]</f>
        <v>21</v>
      </c>
      <c r="R1207" s="74"/>
      <c r="S1207" s="74"/>
      <c r="T1207" s="62"/>
      <c r="U1207" s="62"/>
      <c r="V1207" s="76"/>
    </row>
    <row r="1208" customHeight="1" spans="1:22">
      <c r="A1208" s="74" t="s">
        <v>18728</v>
      </c>
      <c r="B1208" s="74" t="s">
        <v>16522</v>
      </c>
      <c r="C1208" s="74" t="s">
        <v>18729</v>
      </c>
      <c r="D1208" s="74" t="s">
        <v>17234</v>
      </c>
      <c r="E1208" s="74"/>
      <c r="F1208" s="59">
        <v>40</v>
      </c>
      <c r="G1208" s="75">
        <v>1</v>
      </c>
      <c r="H1208" s="75">
        <f>SUMIFS(VENTAS[Cantidad],VENTAS[Código del producto Vendido],STOCK[[#This Row],[Code]])</f>
        <v>0</v>
      </c>
      <c r="I1208" s="75">
        <f>STOCK[[#This Row],[Entradas]]-STOCK[[#This Row],[Salidas]]</f>
        <v>1</v>
      </c>
      <c r="J1208" s="59">
        <f>STOCK[[#This Row],[Precio Final]]*10%</f>
        <v>4</v>
      </c>
      <c r="K1208" s="62">
        <v>12</v>
      </c>
      <c r="L1208" s="62">
        <v>0</v>
      </c>
      <c r="M1208" s="62">
        <f>STOCK[[#This Row],[Costo Unitario (USD)]]+STOCK[[#This Row],[Costo Envío (USD)]]+STOCK[[#This Row],[Comisión 10%]]</f>
        <v>16</v>
      </c>
      <c r="N1208" s="62">
        <f t="shared" si="55"/>
        <v>24</v>
      </c>
      <c r="O1208" s="62">
        <f t="shared" si="56"/>
        <v>40</v>
      </c>
      <c r="P1208" s="62">
        <f>STOCK[[#This Row],[Precio Final]]-STOCK[[#This Row],[Costo total]]</f>
        <v>24</v>
      </c>
      <c r="Q1208" s="62">
        <f>STOCK[[#This Row],[Ganancia Unitaria]]*STOCK[[#This Row],[Salidas]]</f>
        <v>0</v>
      </c>
      <c r="R1208" s="74"/>
      <c r="S1208" s="74"/>
      <c r="T1208" s="62"/>
      <c r="U1208" s="62"/>
      <c r="V1208" s="76"/>
    </row>
    <row r="1209" customHeight="1" spans="1:22">
      <c r="A1209" s="74" t="s">
        <v>18730</v>
      </c>
      <c r="B1209" s="74" t="s">
        <v>16498</v>
      </c>
      <c r="C1209" s="74" t="s">
        <v>18731</v>
      </c>
      <c r="D1209" s="74" t="s">
        <v>18297</v>
      </c>
      <c r="E1209" s="74"/>
      <c r="F1209" s="59">
        <v>30</v>
      </c>
      <c r="G1209" s="75">
        <v>1</v>
      </c>
      <c r="H1209" s="75">
        <f>SUMIFS(VENTAS[Cantidad],VENTAS[Código del producto Vendido],STOCK[[#This Row],[Code]])</f>
        <v>0</v>
      </c>
      <c r="I1209" s="75">
        <f>STOCK[[#This Row],[Entradas]]-STOCK[[#This Row],[Salidas]]</f>
        <v>1</v>
      </c>
      <c r="J1209" s="59">
        <f>STOCK[[#This Row],[Precio Final]]*10%</f>
        <v>3</v>
      </c>
      <c r="K1209" s="62">
        <v>12</v>
      </c>
      <c r="L1209" s="62">
        <v>0</v>
      </c>
      <c r="M1209" s="62">
        <f>STOCK[[#This Row],[Costo Unitario (USD)]]+STOCK[[#This Row],[Costo Envío (USD)]]+STOCK[[#This Row],[Comisión 10%]]</f>
        <v>15</v>
      </c>
      <c r="N1209" s="62">
        <f t="shared" si="55"/>
        <v>22.5</v>
      </c>
      <c r="O1209" s="62">
        <f t="shared" si="56"/>
        <v>30</v>
      </c>
      <c r="P1209" s="62">
        <f>STOCK[[#This Row],[Precio Final]]-STOCK[[#This Row],[Costo total]]</f>
        <v>15</v>
      </c>
      <c r="Q1209" s="62">
        <f>STOCK[[#This Row],[Ganancia Unitaria]]*STOCK[[#This Row],[Salidas]]</f>
        <v>0</v>
      </c>
      <c r="R1209" s="74"/>
      <c r="S1209" s="74"/>
      <c r="T1209" s="62"/>
      <c r="U1209" s="62"/>
      <c r="V1209" s="76"/>
    </row>
    <row r="1210" customHeight="1" spans="1:22">
      <c r="A1210" s="74" t="s">
        <v>18732</v>
      </c>
      <c r="B1210" s="74" t="s">
        <v>16498</v>
      </c>
      <c r="C1210" s="74" t="s">
        <v>18733</v>
      </c>
      <c r="D1210" s="74" t="s">
        <v>17919</v>
      </c>
      <c r="E1210" s="74"/>
      <c r="F1210" s="59">
        <v>35</v>
      </c>
      <c r="G1210" s="75">
        <v>1</v>
      </c>
      <c r="H1210" s="75">
        <f>SUMIFS(VENTAS[Cantidad],VENTAS[Código del producto Vendido],STOCK[[#This Row],[Code]])</f>
        <v>1</v>
      </c>
      <c r="I1210" s="75">
        <f>STOCK[[#This Row],[Entradas]]-STOCK[[#This Row],[Salidas]]</f>
        <v>0</v>
      </c>
      <c r="J1210" s="59">
        <f>STOCK[[#This Row],[Precio Final]]*10%</f>
        <v>3.5</v>
      </c>
      <c r="K1210" s="62">
        <v>12</v>
      </c>
      <c r="L1210" s="62">
        <v>0</v>
      </c>
      <c r="M1210" s="62">
        <f>STOCK[[#This Row],[Costo Unitario (USD)]]+STOCK[[#This Row],[Costo Envío (USD)]]+STOCK[[#This Row],[Comisión 10%]]</f>
        <v>15.5</v>
      </c>
      <c r="N1210" s="62">
        <f t="shared" si="55"/>
        <v>23.25</v>
      </c>
      <c r="O1210" s="62">
        <f t="shared" si="56"/>
        <v>35</v>
      </c>
      <c r="P1210" s="62">
        <f>STOCK[[#This Row],[Precio Final]]-STOCK[[#This Row],[Costo total]]</f>
        <v>19.5</v>
      </c>
      <c r="Q1210" s="62">
        <f>STOCK[[#This Row],[Ganancia Unitaria]]*STOCK[[#This Row],[Salidas]]</f>
        <v>19.5</v>
      </c>
      <c r="R1210" s="74"/>
      <c r="S1210" s="74"/>
      <c r="T1210" s="62"/>
      <c r="U1210" s="62"/>
      <c r="V1210" s="76"/>
    </row>
    <row r="1211" customHeight="1" spans="1:22">
      <c r="A1211" s="74" t="s">
        <v>18734</v>
      </c>
      <c r="B1211" s="74" t="s">
        <v>16498</v>
      </c>
      <c r="C1211" s="74" t="s">
        <v>18733</v>
      </c>
      <c r="D1211" s="74" t="s">
        <v>18735</v>
      </c>
      <c r="E1211" s="74"/>
      <c r="F1211" s="59">
        <v>35</v>
      </c>
      <c r="G1211" s="75">
        <v>1</v>
      </c>
      <c r="H1211" s="75">
        <f>SUMIFS(VENTAS[Cantidad],VENTAS[Código del producto Vendido],STOCK[[#This Row],[Code]])</f>
        <v>1</v>
      </c>
      <c r="I1211" s="75">
        <f>STOCK[[#This Row],[Entradas]]-STOCK[[#This Row],[Salidas]]</f>
        <v>0</v>
      </c>
      <c r="J1211" s="59">
        <f>STOCK[[#This Row],[Precio Final]]*10%</f>
        <v>3.5</v>
      </c>
      <c r="K1211" s="62">
        <v>12</v>
      </c>
      <c r="L1211" s="62">
        <v>0</v>
      </c>
      <c r="M1211" s="62">
        <f>STOCK[[#This Row],[Costo Unitario (USD)]]+STOCK[[#This Row],[Costo Envío (USD)]]+STOCK[[#This Row],[Comisión 10%]]</f>
        <v>15.5</v>
      </c>
      <c r="N1211" s="62">
        <f t="shared" si="55"/>
        <v>23.25</v>
      </c>
      <c r="O1211" s="62">
        <f t="shared" si="56"/>
        <v>35</v>
      </c>
      <c r="P1211" s="62">
        <f>STOCK[[#This Row],[Precio Final]]-STOCK[[#This Row],[Costo total]]</f>
        <v>19.5</v>
      </c>
      <c r="Q1211" s="62">
        <f>STOCK[[#This Row],[Ganancia Unitaria]]*STOCK[[#This Row],[Salidas]]</f>
        <v>19.5</v>
      </c>
      <c r="R1211" s="74"/>
      <c r="S1211" s="74"/>
      <c r="T1211" s="62"/>
      <c r="U1211" s="62"/>
      <c r="V1211" s="76"/>
    </row>
    <row r="1212" customHeight="1" spans="1:22">
      <c r="A1212" s="74" t="s">
        <v>18736</v>
      </c>
      <c r="B1212" s="74" t="s">
        <v>16498</v>
      </c>
      <c r="C1212" s="74" t="s">
        <v>18737</v>
      </c>
      <c r="D1212" s="74" t="s">
        <v>18236</v>
      </c>
      <c r="E1212" s="74"/>
      <c r="F1212" s="59">
        <v>30</v>
      </c>
      <c r="G1212" s="75">
        <v>1</v>
      </c>
      <c r="H1212" s="75">
        <f>SUMIFS(VENTAS[Cantidad],VENTAS[Código del producto Vendido],STOCK[[#This Row],[Code]])</f>
        <v>1</v>
      </c>
      <c r="I1212" s="75">
        <f>STOCK[[#This Row],[Entradas]]-STOCK[[#This Row],[Salidas]]</f>
        <v>0</v>
      </c>
      <c r="J1212" s="59">
        <f>STOCK[[#This Row],[Precio Final]]*10%</f>
        <v>3</v>
      </c>
      <c r="K1212" s="62">
        <v>12</v>
      </c>
      <c r="L1212" s="62">
        <v>0</v>
      </c>
      <c r="M1212" s="62">
        <f>STOCK[[#This Row],[Costo Unitario (USD)]]+STOCK[[#This Row],[Costo Envío (USD)]]+STOCK[[#This Row],[Comisión 10%]]</f>
        <v>15</v>
      </c>
      <c r="N1212" s="62">
        <f t="shared" si="55"/>
        <v>22.5</v>
      </c>
      <c r="O1212" s="62">
        <f t="shared" si="56"/>
        <v>30</v>
      </c>
      <c r="P1212" s="62">
        <f>STOCK[[#This Row],[Precio Final]]-STOCK[[#This Row],[Costo total]]</f>
        <v>15</v>
      </c>
      <c r="Q1212" s="62">
        <f>STOCK[[#This Row],[Ganancia Unitaria]]*STOCK[[#This Row],[Salidas]]</f>
        <v>15</v>
      </c>
      <c r="R1212" s="74"/>
      <c r="S1212" s="74"/>
      <c r="T1212" s="62"/>
      <c r="U1212" s="62"/>
      <c r="V1212" s="76"/>
    </row>
    <row r="1213" customHeight="1" spans="1:22">
      <c r="A1213" s="74" t="s">
        <v>18738</v>
      </c>
      <c r="B1213" s="74" t="s">
        <v>16498</v>
      </c>
      <c r="C1213" s="74" t="s">
        <v>18737</v>
      </c>
      <c r="D1213" s="74" t="s">
        <v>18676</v>
      </c>
      <c r="E1213" s="74"/>
      <c r="F1213" s="59">
        <v>30</v>
      </c>
      <c r="G1213" s="75">
        <v>1</v>
      </c>
      <c r="H1213" s="75">
        <f>SUMIFS(VENTAS[Cantidad],VENTAS[Código del producto Vendido],STOCK[[#This Row],[Code]])</f>
        <v>1</v>
      </c>
      <c r="I1213" s="75">
        <f>STOCK[[#This Row],[Entradas]]-STOCK[[#This Row],[Salidas]]</f>
        <v>0</v>
      </c>
      <c r="J1213" s="59">
        <f>STOCK[[#This Row],[Precio Final]]*10%</f>
        <v>3</v>
      </c>
      <c r="K1213" s="62">
        <v>12</v>
      </c>
      <c r="L1213" s="62">
        <v>0</v>
      </c>
      <c r="M1213" s="62">
        <f>STOCK[[#This Row],[Costo Unitario (USD)]]+STOCK[[#This Row],[Costo Envío (USD)]]+STOCK[[#This Row],[Comisión 10%]]</f>
        <v>15</v>
      </c>
      <c r="N1213" s="62">
        <f t="shared" si="55"/>
        <v>22.5</v>
      </c>
      <c r="O1213" s="62">
        <f t="shared" si="56"/>
        <v>30</v>
      </c>
      <c r="P1213" s="62">
        <f>STOCK[[#This Row],[Precio Final]]-STOCK[[#This Row],[Costo total]]</f>
        <v>15</v>
      </c>
      <c r="Q1213" s="62">
        <f>STOCK[[#This Row],[Ganancia Unitaria]]*STOCK[[#This Row],[Salidas]]</f>
        <v>15</v>
      </c>
      <c r="R1213" s="74"/>
      <c r="S1213" s="74"/>
      <c r="T1213" s="62"/>
      <c r="U1213" s="62"/>
      <c r="V1213" s="76"/>
    </row>
    <row r="1214" customHeight="1" spans="1:22">
      <c r="A1214" s="74" t="s">
        <v>18739</v>
      </c>
      <c r="B1214" s="74" t="s">
        <v>16498</v>
      </c>
      <c r="C1214" s="74" t="s">
        <v>18740</v>
      </c>
      <c r="D1214" s="74" t="s">
        <v>18676</v>
      </c>
      <c r="E1214" s="74"/>
      <c r="F1214" s="59">
        <v>35</v>
      </c>
      <c r="G1214" s="75">
        <v>1</v>
      </c>
      <c r="H1214" s="75">
        <f>SUMIFS(VENTAS[Cantidad],VENTAS[Código del producto Vendido],STOCK[[#This Row],[Code]])</f>
        <v>1</v>
      </c>
      <c r="I1214" s="75">
        <f>STOCK[[#This Row],[Entradas]]-STOCK[[#This Row],[Salidas]]</f>
        <v>0</v>
      </c>
      <c r="J1214" s="59">
        <f>STOCK[[#This Row],[Precio Final]]*10%</f>
        <v>3.5</v>
      </c>
      <c r="K1214" s="62">
        <v>12</v>
      </c>
      <c r="L1214" s="62">
        <v>0</v>
      </c>
      <c r="M1214" s="62">
        <f>STOCK[[#This Row],[Costo Unitario (USD)]]+STOCK[[#This Row],[Costo Envío (USD)]]+STOCK[[#This Row],[Comisión 10%]]</f>
        <v>15.5</v>
      </c>
      <c r="N1214" s="62">
        <f t="shared" ref="N1214:N1241" si="57">M1214*1.5</f>
        <v>23.25</v>
      </c>
      <c r="O1214" s="62">
        <f t="shared" si="56"/>
        <v>35</v>
      </c>
      <c r="P1214" s="62">
        <f>STOCK[[#This Row],[Precio Final]]-STOCK[[#This Row],[Costo total]]</f>
        <v>19.5</v>
      </c>
      <c r="Q1214" s="62">
        <f>STOCK[[#This Row],[Ganancia Unitaria]]*STOCK[[#This Row],[Salidas]]</f>
        <v>19.5</v>
      </c>
      <c r="R1214" s="74"/>
      <c r="S1214" s="74"/>
      <c r="T1214" s="62"/>
      <c r="U1214" s="62"/>
      <c r="V1214" s="76"/>
    </row>
    <row r="1215" customHeight="1" spans="1:22">
      <c r="A1215" s="74" t="s">
        <v>18741</v>
      </c>
      <c r="B1215" s="74" t="s">
        <v>16498</v>
      </c>
      <c r="C1215" s="74" t="s">
        <v>18742</v>
      </c>
      <c r="D1215" s="74" t="s">
        <v>16475</v>
      </c>
      <c r="E1215" s="74"/>
      <c r="F1215" s="59">
        <v>30</v>
      </c>
      <c r="G1215" s="75">
        <v>1</v>
      </c>
      <c r="H1215" s="75">
        <f>SUMIFS(VENTAS[Cantidad],VENTAS[Código del producto Vendido],STOCK[[#This Row],[Code]])</f>
        <v>1</v>
      </c>
      <c r="I1215" s="75">
        <f>STOCK[[#This Row],[Entradas]]-STOCK[[#This Row],[Salidas]]</f>
        <v>0</v>
      </c>
      <c r="J1215" s="59">
        <f>STOCK[[#This Row],[Precio Final]]*10%</f>
        <v>3</v>
      </c>
      <c r="K1215" s="62">
        <v>12</v>
      </c>
      <c r="L1215" s="62">
        <v>0</v>
      </c>
      <c r="M1215" s="62">
        <f>STOCK[[#This Row],[Costo Unitario (USD)]]+STOCK[[#This Row],[Costo Envío (USD)]]+STOCK[[#This Row],[Comisión 10%]]</f>
        <v>15</v>
      </c>
      <c r="N1215" s="62">
        <f t="shared" si="57"/>
        <v>22.5</v>
      </c>
      <c r="O1215" s="62">
        <f t="shared" si="56"/>
        <v>30</v>
      </c>
      <c r="P1215" s="62">
        <f>STOCK[[#This Row],[Precio Final]]-STOCK[[#This Row],[Costo total]]</f>
        <v>15</v>
      </c>
      <c r="Q1215" s="62">
        <f>STOCK[[#This Row],[Ganancia Unitaria]]*STOCK[[#This Row],[Salidas]]</f>
        <v>15</v>
      </c>
      <c r="R1215" s="74"/>
      <c r="S1215" s="74"/>
      <c r="T1215" s="62"/>
      <c r="U1215" s="62"/>
      <c r="V1215" s="76"/>
    </row>
    <row r="1216" customHeight="1" spans="1:22">
      <c r="A1216" s="74" t="s">
        <v>18743</v>
      </c>
      <c r="B1216" s="74" t="s">
        <v>16498</v>
      </c>
      <c r="C1216" s="74" t="s">
        <v>18744</v>
      </c>
      <c r="D1216" s="74" t="s">
        <v>16583</v>
      </c>
      <c r="E1216" s="74"/>
      <c r="F1216" s="59">
        <v>40</v>
      </c>
      <c r="G1216" s="75">
        <v>1</v>
      </c>
      <c r="H1216" s="75">
        <f>SUMIFS(VENTAS[Cantidad],VENTAS[Código del producto Vendido],STOCK[[#This Row],[Code]])</f>
        <v>0</v>
      </c>
      <c r="I1216" s="75">
        <f>STOCK[[#This Row],[Entradas]]-STOCK[[#This Row],[Salidas]]</f>
        <v>1</v>
      </c>
      <c r="J1216" s="59">
        <f>STOCK[[#This Row],[Precio Final]]*10%</f>
        <v>4</v>
      </c>
      <c r="K1216" s="62">
        <v>12</v>
      </c>
      <c r="L1216" s="62">
        <v>0</v>
      </c>
      <c r="M1216" s="62">
        <f>STOCK[[#This Row],[Costo Unitario (USD)]]+STOCK[[#This Row],[Costo Envío (USD)]]+STOCK[[#This Row],[Comisión 10%]]</f>
        <v>16</v>
      </c>
      <c r="N1216" s="62">
        <f t="shared" si="57"/>
        <v>24</v>
      </c>
      <c r="O1216" s="62">
        <f t="shared" si="56"/>
        <v>40</v>
      </c>
      <c r="P1216" s="62">
        <f>STOCK[[#This Row],[Precio Final]]-STOCK[[#This Row],[Costo total]]</f>
        <v>24</v>
      </c>
      <c r="Q1216" s="62">
        <f>STOCK[[#This Row],[Ganancia Unitaria]]*STOCK[[#This Row],[Salidas]]</f>
        <v>0</v>
      </c>
      <c r="R1216" s="74"/>
      <c r="S1216" s="74"/>
      <c r="T1216" s="62"/>
      <c r="U1216" s="62"/>
      <c r="V1216" s="76"/>
    </row>
    <row r="1217" customHeight="1" spans="1:22">
      <c r="A1217" s="74" t="s">
        <v>18745</v>
      </c>
      <c r="B1217" s="74" t="s">
        <v>16498</v>
      </c>
      <c r="C1217" s="74" t="s">
        <v>18746</v>
      </c>
      <c r="D1217" s="74" t="s">
        <v>18747</v>
      </c>
      <c r="E1217" s="74"/>
      <c r="F1217" s="59">
        <v>35</v>
      </c>
      <c r="G1217" s="75">
        <v>1</v>
      </c>
      <c r="H1217" s="75">
        <f>SUMIFS(VENTAS[Cantidad],VENTAS[Código del producto Vendido],STOCK[[#This Row],[Code]])</f>
        <v>1</v>
      </c>
      <c r="I1217" s="75">
        <f>STOCK[[#This Row],[Entradas]]-STOCK[[#This Row],[Salidas]]</f>
        <v>0</v>
      </c>
      <c r="J1217" s="59">
        <f>STOCK[[#This Row],[Precio Final]]*10%</f>
        <v>3.5</v>
      </c>
      <c r="K1217" s="62">
        <v>12</v>
      </c>
      <c r="L1217" s="62">
        <v>0</v>
      </c>
      <c r="M1217" s="62">
        <f>STOCK[[#This Row],[Costo Unitario (USD)]]+STOCK[[#This Row],[Costo Envío (USD)]]+STOCK[[#This Row],[Comisión 10%]]</f>
        <v>15.5</v>
      </c>
      <c r="N1217" s="62">
        <f t="shared" si="57"/>
        <v>23.25</v>
      </c>
      <c r="O1217" s="62">
        <f t="shared" si="56"/>
        <v>35</v>
      </c>
      <c r="P1217" s="62">
        <f>STOCK[[#This Row],[Precio Final]]-STOCK[[#This Row],[Costo total]]</f>
        <v>19.5</v>
      </c>
      <c r="Q1217" s="62">
        <f>STOCK[[#This Row],[Ganancia Unitaria]]*STOCK[[#This Row],[Salidas]]</f>
        <v>19.5</v>
      </c>
      <c r="R1217" s="74"/>
      <c r="S1217" s="74"/>
      <c r="T1217" s="62"/>
      <c r="U1217" s="62"/>
      <c r="V1217" s="76"/>
    </row>
    <row r="1218" customHeight="1" spans="1:22">
      <c r="A1218" s="74" t="s">
        <v>18748</v>
      </c>
      <c r="B1218" s="74" t="s">
        <v>16498</v>
      </c>
      <c r="C1218" s="74" t="s">
        <v>18746</v>
      </c>
      <c r="D1218" s="74" t="s">
        <v>18749</v>
      </c>
      <c r="E1218" s="74"/>
      <c r="F1218" s="59">
        <v>35</v>
      </c>
      <c r="G1218" s="75">
        <v>2</v>
      </c>
      <c r="H1218" s="75">
        <f>SUMIFS(VENTAS[Cantidad],VENTAS[Código del producto Vendido],STOCK[[#This Row],[Code]])</f>
        <v>2</v>
      </c>
      <c r="I1218" s="75">
        <f>STOCK[[#This Row],[Entradas]]-STOCK[[#This Row],[Salidas]]</f>
        <v>0</v>
      </c>
      <c r="J1218" s="59">
        <f>STOCK[[#This Row],[Precio Final]]*10%</f>
        <v>3.5</v>
      </c>
      <c r="K1218" s="62">
        <v>12</v>
      </c>
      <c r="L1218" s="62">
        <v>0</v>
      </c>
      <c r="M1218" s="62">
        <f>STOCK[[#This Row],[Costo Unitario (USD)]]+STOCK[[#This Row],[Costo Envío (USD)]]+STOCK[[#This Row],[Comisión 10%]]</f>
        <v>15.5</v>
      </c>
      <c r="N1218" s="62">
        <f t="shared" si="57"/>
        <v>23.25</v>
      </c>
      <c r="O1218" s="62">
        <f t="shared" si="56"/>
        <v>35</v>
      </c>
      <c r="P1218" s="62">
        <f>STOCK[[#This Row],[Precio Final]]-STOCK[[#This Row],[Costo total]]</f>
        <v>19.5</v>
      </c>
      <c r="Q1218" s="62">
        <f>STOCK[[#This Row],[Ganancia Unitaria]]*STOCK[[#This Row],[Salidas]]</f>
        <v>39</v>
      </c>
      <c r="R1218" s="74"/>
      <c r="S1218" s="74"/>
      <c r="T1218" s="62"/>
      <c r="U1218" s="62"/>
      <c r="V1218" s="76"/>
    </row>
    <row r="1219" customHeight="1" spans="1:22">
      <c r="A1219" s="74" t="s">
        <v>18750</v>
      </c>
      <c r="B1219" s="74" t="s">
        <v>16851</v>
      </c>
      <c r="C1219" s="74" t="s">
        <v>18751</v>
      </c>
      <c r="D1219" s="74" t="s">
        <v>16396</v>
      </c>
      <c r="E1219" s="74"/>
      <c r="F1219" s="59">
        <v>40</v>
      </c>
      <c r="G1219" s="75">
        <v>1</v>
      </c>
      <c r="H1219" s="75">
        <f>SUMIFS(VENTAS[Cantidad],VENTAS[Código del producto Vendido],STOCK[[#This Row],[Code]])</f>
        <v>1</v>
      </c>
      <c r="I1219" s="75">
        <f>STOCK[[#This Row],[Entradas]]-STOCK[[#This Row],[Salidas]]</f>
        <v>0</v>
      </c>
      <c r="J1219" s="59">
        <f>STOCK[[#This Row],[Precio Final]]*10%</f>
        <v>4</v>
      </c>
      <c r="K1219" s="62">
        <v>12</v>
      </c>
      <c r="L1219" s="62">
        <v>0</v>
      </c>
      <c r="M1219" s="62">
        <f>STOCK[[#This Row],[Costo Unitario (USD)]]+STOCK[[#This Row],[Costo Envío (USD)]]+STOCK[[#This Row],[Comisión 10%]]</f>
        <v>16</v>
      </c>
      <c r="N1219" s="62">
        <f t="shared" si="57"/>
        <v>24</v>
      </c>
      <c r="O1219" s="62">
        <f t="shared" si="56"/>
        <v>40</v>
      </c>
      <c r="P1219" s="62">
        <f>STOCK[[#This Row],[Precio Final]]-STOCK[[#This Row],[Costo total]]</f>
        <v>24</v>
      </c>
      <c r="Q1219" s="62">
        <f>STOCK[[#This Row],[Ganancia Unitaria]]*STOCK[[#This Row],[Salidas]]</f>
        <v>24</v>
      </c>
      <c r="R1219" s="74"/>
      <c r="S1219" s="74"/>
      <c r="T1219" s="62"/>
      <c r="U1219" s="62"/>
      <c r="V1219" s="76"/>
    </row>
    <row r="1220" customHeight="1" spans="1:22">
      <c r="A1220" s="74" t="s">
        <v>18752</v>
      </c>
      <c r="B1220" s="74" t="s">
        <v>16498</v>
      </c>
      <c r="C1220" s="74" t="s">
        <v>18753</v>
      </c>
      <c r="D1220" s="74" t="s">
        <v>17919</v>
      </c>
      <c r="E1220" s="74"/>
      <c r="F1220" s="59">
        <v>30</v>
      </c>
      <c r="G1220" s="75">
        <v>1</v>
      </c>
      <c r="H1220" s="75">
        <f>SUMIFS(VENTAS[Cantidad],VENTAS[Código del producto Vendido],STOCK[[#This Row],[Code]])</f>
        <v>1</v>
      </c>
      <c r="I1220" s="75">
        <f>STOCK[[#This Row],[Entradas]]-STOCK[[#This Row],[Salidas]]</f>
        <v>0</v>
      </c>
      <c r="J1220" s="59">
        <f>STOCK[[#This Row],[Precio Final]]*10%</f>
        <v>3</v>
      </c>
      <c r="K1220" s="62">
        <v>12</v>
      </c>
      <c r="L1220" s="62">
        <v>0</v>
      </c>
      <c r="M1220" s="62">
        <f>STOCK[[#This Row],[Costo Unitario (USD)]]+STOCK[[#This Row],[Costo Envío (USD)]]+STOCK[[#This Row],[Comisión 10%]]</f>
        <v>15</v>
      </c>
      <c r="N1220" s="62">
        <f t="shared" si="57"/>
        <v>22.5</v>
      </c>
      <c r="O1220" s="62">
        <f t="shared" si="56"/>
        <v>30</v>
      </c>
      <c r="P1220" s="62">
        <f>STOCK[[#This Row],[Precio Final]]-STOCK[[#This Row],[Costo total]]</f>
        <v>15</v>
      </c>
      <c r="Q1220" s="62">
        <f>STOCK[[#This Row],[Ganancia Unitaria]]*STOCK[[#This Row],[Salidas]]</f>
        <v>15</v>
      </c>
      <c r="R1220" s="74"/>
      <c r="S1220" s="74"/>
      <c r="T1220" s="62"/>
      <c r="U1220" s="62"/>
      <c r="V1220" s="76"/>
    </row>
    <row r="1221" customHeight="1" spans="1:22">
      <c r="A1221" s="74" t="s">
        <v>18754</v>
      </c>
      <c r="B1221" s="74" t="s">
        <v>16498</v>
      </c>
      <c r="C1221" s="74" t="s">
        <v>18755</v>
      </c>
      <c r="D1221" s="74" t="s">
        <v>18756</v>
      </c>
      <c r="E1221" s="74"/>
      <c r="F1221" s="59">
        <v>45</v>
      </c>
      <c r="G1221" s="75">
        <v>1</v>
      </c>
      <c r="H1221" s="75">
        <f>SUMIFS(VENTAS[Cantidad],VENTAS[Código del producto Vendido],STOCK[[#This Row],[Code]])</f>
        <v>1</v>
      </c>
      <c r="I1221" s="75">
        <f>STOCK[[#This Row],[Entradas]]-STOCK[[#This Row],[Salidas]]</f>
        <v>0</v>
      </c>
      <c r="J1221" s="59">
        <f>STOCK[[#This Row],[Precio Final]]*10%</f>
        <v>4.5</v>
      </c>
      <c r="K1221" s="62">
        <v>12</v>
      </c>
      <c r="L1221" s="62">
        <v>0</v>
      </c>
      <c r="M1221" s="62">
        <f>STOCK[[#This Row],[Costo Unitario (USD)]]+STOCK[[#This Row],[Costo Envío (USD)]]+STOCK[[#This Row],[Comisión 10%]]</f>
        <v>16.5</v>
      </c>
      <c r="N1221" s="62">
        <f t="shared" si="57"/>
        <v>24.75</v>
      </c>
      <c r="O1221" s="62">
        <f t="shared" ref="O1221:O1241" si="58">F1221</f>
        <v>45</v>
      </c>
      <c r="P1221" s="62">
        <f>STOCK[[#This Row],[Precio Final]]-STOCK[[#This Row],[Costo total]]</f>
        <v>28.5</v>
      </c>
      <c r="Q1221" s="62">
        <f>STOCK[[#This Row],[Ganancia Unitaria]]*STOCK[[#This Row],[Salidas]]</f>
        <v>28.5</v>
      </c>
      <c r="R1221" s="74"/>
      <c r="S1221" s="74"/>
      <c r="T1221" s="62"/>
      <c r="U1221" s="62"/>
      <c r="V1221" s="76"/>
    </row>
    <row r="1222" customHeight="1" spans="1:22">
      <c r="A1222" s="74" t="s">
        <v>18757</v>
      </c>
      <c r="B1222" s="74" t="s">
        <v>16541</v>
      </c>
      <c r="C1222" s="74" t="s">
        <v>18758</v>
      </c>
      <c r="D1222" s="74" t="s">
        <v>16396</v>
      </c>
      <c r="E1222" s="74"/>
      <c r="F1222" s="59">
        <v>30</v>
      </c>
      <c r="G1222" s="75">
        <v>1</v>
      </c>
      <c r="H1222" s="75">
        <f>SUMIFS(VENTAS[Cantidad],VENTAS[Código del producto Vendido],STOCK[[#This Row],[Code]])</f>
        <v>0</v>
      </c>
      <c r="I1222" s="75">
        <f>STOCK[[#This Row],[Entradas]]-STOCK[[#This Row],[Salidas]]</f>
        <v>1</v>
      </c>
      <c r="J1222" s="59">
        <f>STOCK[[#This Row],[Precio Final]]*10%</f>
        <v>3</v>
      </c>
      <c r="K1222" s="62">
        <v>12</v>
      </c>
      <c r="L1222" s="62">
        <v>0</v>
      </c>
      <c r="M1222" s="62">
        <f>STOCK[[#This Row],[Costo Unitario (USD)]]+STOCK[[#This Row],[Costo Envío (USD)]]+STOCK[[#This Row],[Comisión 10%]]</f>
        <v>15</v>
      </c>
      <c r="N1222" s="62">
        <f t="shared" si="57"/>
        <v>22.5</v>
      </c>
      <c r="O1222" s="62">
        <f t="shared" si="58"/>
        <v>30</v>
      </c>
      <c r="P1222" s="62">
        <f>STOCK[[#This Row],[Precio Final]]-STOCK[[#This Row],[Costo total]]</f>
        <v>15</v>
      </c>
      <c r="Q1222" s="62">
        <f>STOCK[[#This Row],[Ganancia Unitaria]]*STOCK[[#This Row],[Salidas]]</f>
        <v>0</v>
      </c>
      <c r="R1222" s="74"/>
      <c r="S1222" s="74"/>
      <c r="T1222" s="62"/>
      <c r="U1222" s="62"/>
      <c r="V1222" s="76"/>
    </row>
    <row r="1223" customHeight="1" spans="1:22">
      <c r="A1223" s="74" t="s">
        <v>18759</v>
      </c>
      <c r="B1223" s="74" t="s">
        <v>16498</v>
      </c>
      <c r="C1223" s="74" t="s">
        <v>18760</v>
      </c>
      <c r="D1223" s="74" t="s">
        <v>17919</v>
      </c>
      <c r="E1223" s="74"/>
      <c r="F1223" s="59">
        <v>45</v>
      </c>
      <c r="G1223" s="75">
        <v>1</v>
      </c>
      <c r="H1223" s="75">
        <f>SUMIFS(VENTAS[Cantidad],VENTAS[Código del producto Vendido],STOCK[[#This Row],[Code]])</f>
        <v>0</v>
      </c>
      <c r="I1223" s="75">
        <f>STOCK[[#This Row],[Entradas]]-STOCK[[#This Row],[Salidas]]</f>
        <v>1</v>
      </c>
      <c r="J1223" s="59">
        <f>STOCK[[#This Row],[Precio Final]]*10%</f>
        <v>4.5</v>
      </c>
      <c r="K1223" s="62">
        <v>12</v>
      </c>
      <c r="L1223" s="62">
        <v>0</v>
      </c>
      <c r="M1223" s="62">
        <f>STOCK[[#This Row],[Costo Unitario (USD)]]+STOCK[[#This Row],[Costo Envío (USD)]]+STOCK[[#This Row],[Comisión 10%]]</f>
        <v>16.5</v>
      </c>
      <c r="N1223" s="62">
        <f t="shared" si="57"/>
        <v>24.75</v>
      </c>
      <c r="O1223" s="62">
        <f t="shared" si="58"/>
        <v>45</v>
      </c>
      <c r="P1223" s="62">
        <f>STOCK[[#This Row],[Precio Final]]-STOCK[[#This Row],[Costo total]]</f>
        <v>28.5</v>
      </c>
      <c r="Q1223" s="62">
        <f>STOCK[[#This Row],[Ganancia Unitaria]]*STOCK[[#This Row],[Salidas]]</f>
        <v>0</v>
      </c>
      <c r="R1223" s="74"/>
      <c r="S1223" s="74"/>
      <c r="T1223" s="62"/>
      <c r="U1223" s="62"/>
      <c r="V1223" s="76"/>
    </row>
    <row r="1224" customHeight="1" spans="1:22">
      <c r="A1224" s="74" t="s">
        <v>18761</v>
      </c>
      <c r="B1224" s="74" t="s">
        <v>16498</v>
      </c>
      <c r="C1224" s="74" t="s">
        <v>18762</v>
      </c>
      <c r="D1224" s="74" t="s">
        <v>18236</v>
      </c>
      <c r="E1224" s="74"/>
      <c r="F1224" s="59">
        <v>40</v>
      </c>
      <c r="G1224" s="75">
        <v>1</v>
      </c>
      <c r="H1224" s="75">
        <f>SUMIFS(VENTAS[Cantidad],VENTAS[Código del producto Vendido],STOCK[[#This Row],[Code]])</f>
        <v>1</v>
      </c>
      <c r="I1224" s="75">
        <f>STOCK[[#This Row],[Entradas]]-STOCK[[#This Row],[Salidas]]</f>
        <v>0</v>
      </c>
      <c r="J1224" s="59">
        <f>STOCK[[#This Row],[Precio Final]]*10%</f>
        <v>4</v>
      </c>
      <c r="K1224" s="62">
        <v>12</v>
      </c>
      <c r="L1224" s="62">
        <v>0</v>
      </c>
      <c r="M1224" s="62">
        <f>STOCK[[#This Row],[Costo Unitario (USD)]]+STOCK[[#This Row],[Costo Envío (USD)]]+STOCK[[#This Row],[Comisión 10%]]</f>
        <v>16</v>
      </c>
      <c r="N1224" s="62">
        <f t="shared" si="57"/>
        <v>24</v>
      </c>
      <c r="O1224" s="62">
        <f t="shared" si="58"/>
        <v>40</v>
      </c>
      <c r="P1224" s="62">
        <f>STOCK[[#This Row],[Precio Final]]-STOCK[[#This Row],[Costo total]]</f>
        <v>24</v>
      </c>
      <c r="Q1224" s="62">
        <f>STOCK[[#This Row],[Ganancia Unitaria]]*STOCK[[#This Row],[Salidas]]</f>
        <v>24</v>
      </c>
      <c r="R1224" s="74"/>
      <c r="S1224" s="74"/>
      <c r="T1224" s="62"/>
      <c r="U1224" s="62"/>
      <c r="V1224" s="76"/>
    </row>
    <row r="1225" customHeight="1" spans="1:22">
      <c r="A1225" s="74" t="s">
        <v>18763</v>
      </c>
      <c r="B1225" s="74" t="s">
        <v>16498</v>
      </c>
      <c r="C1225" s="74" t="s">
        <v>18764</v>
      </c>
      <c r="D1225" s="74" t="s">
        <v>18735</v>
      </c>
      <c r="E1225" s="74"/>
      <c r="F1225" s="59">
        <v>40</v>
      </c>
      <c r="G1225" s="75">
        <v>1</v>
      </c>
      <c r="H1225" s="75">
        <f>SUMIFS(VENTAS[Cantidad],VENTAS[Código del producto Vendido],STOCK[[#This Row],[Code]])</f>
        <v>0</v>
      </c>
      <c r="I1225" s="75">
        <f>STOCK[[#This Row],[Entradas]]-STOCK[[#This Row],[Salidas]]</f>
        <v>1</v>
      </c>
      <c r="J1225" s="59">
        <f>STOCK[[#This Row],[Precio Final]]*10%</f>
        <v>4</v>
      </c>
      <c r="K1225" s="62">
        <v>12</v>
      </c>
      <c r="L1225" s="62">
        <v>0</v>
      </c>
      <c r="M1225" s="62">
        <f>STOCK[[#This Row],[Costo Unitario (USD)]]+STOCK[[#This Row],[Costo Envío (USD)]]+STOCK[[#This Row],[Comisión 10%]]</f>
        <v>16</v>
      </c>
      <c r="N1225" s="62">
        <f t="shared" si="57"/>
        <v>24</v>
      </c>
      <c r="O1225" s="62">
        <f t="shared" si="58"/>
        <v>40</v>
      </c>
      <c r="P1225" s="62">
        <f>STOCK[[#This Row],[Precio Final]]-STOCK[[#This Row],[Costo total]]</f>
        <v>24</v>
      </c>
      <c r="Q1225" s="62">
        <f>STOCK[[#This Row],[Ganancia Unitaria]]*STOCK[[#This Row],[Salidas]]</f>
        <v>0</v>
      </c>
      <c r="R1225" s="74"/>
      <c r="S1225" s="74"/>
      <c r="T1225" s="62"/>
      <c r="U1225" s="62"/>
      <c r="V1225" s="76"/>
    </row>
    <row r="1226" customHeight="1" spans="1:22">
      <c r="A1226" s="74" t="s">
        <v>18765</v>
      </c>
      <c r="B1226" s="74" t="s">
        <v>17268</v>
      </c>
      <c r="C1226" s="74" t="s">
        <v>18766</v>
      </c>
      <c r="D1226" s="74" t="s">
        <v>16408</v>
      </c>
      <c r="E1226" s="74"/>
      <c r="F1226" s="59">
        <v>30</v>
      </c>
      <c r="G1226" s="75">
        <v>5</v>
      </c>
      <c r="H1226" s="75">
        <f>SUMIFS(VENTAS[Cantidad],VENTAS[Código del producto Vendido],STOCK[[#This Row],[Code]])</f>
        <v>5</v>
      </c>
      <c r="I1226" s="75">
        <f>STOCK[[#This Row],[Entradas]]-STOCK[[#This Row],[Salidas]]</f>
        <v>0</v>
      </c>
      <c r="J1226" s="59">
        <f>STOCK[[#This Row],[Precio Final]]*10%</f>
        <v>3</v>
      </c>
      <c r="K1226" s="62">
        <v>10.73</v>
      </c>
      <c r="L1226" s="62">
        <v>2</v>
      </c>
      <c r="M1226" s="62">
        <f>STOCK[[#This Row],[Costo Unitario (USD)]]+STOCK[[#This Row],[Costo Envío (USD)]]+STOCK[[#This Row],[Comisión 10%]]</f>
        <v>15.73</v>
      </c>
      <c r="N1226" s="62">
        <f t="shared" si="57"/>
        <v>23.595</v>
      </c>
      <c r="O1226" s="62">
        <f t="shared" si="58"/>
        <v>30</v>
      </c>
      <c r="P1226" s="62">
        <f>STOCK[[#This Row],[Precio Final]]-STOCK[[#This Row],[Costo total]]</f>
        <v>14.27</v>
      </c>
      <c r="Q1226" s="62">
        <f>STOCK[[#This Row],[Ganancia Unitaria]]*STOCK[[#This Row],[Salidas]]</f>
        <v>71.35</v>
      </c>
      <c r="R1226" s="74"/>
      <c r="S1226" s="74"/>
      <c r="T1226" s="62"/>
      <c r="U1226" s="62"/>
      <c r="V1226" s="76"/>
    </row>
    <row r="1227" customHeight="1" spans="1:22">
      <c r="A1227" s="74" t="s">
        <v>18767</v>
      </c>
      <c r="B1227" s="74" t="s">
        <v>17268</v>
      </c>
      <c r="C1227" s="74" t="s">
        <v>18766</v>
      </c>
      <c r="D1227" s="74" t="s">
        <v>16404</v>
      </c>
      <c r="E1227" s="74"/>
      <c r="F1227" s="59">
        <v>30</v>
      </c>
      <c r="G1227" s="75">
        <v>5</v>
      </c>
      <c r="H1227" s="75">
        <f>SUMIFS(VENTAS[Cantidad],VENTAS[Código del producto Vendido],STOCK[[#This Row],[Code]])</f>
        <v>3</v>
      </c>
      <c r="I1227" s="75">
        <f>STOCK[[#This Row],[Entradas]]-STOCK[[#This Row],[Salidas]]</f>
        <v>2</v>
      </c>
      <c r="J1227" s="59">
        <f>STOCK[[#This Row],[Precio Final]]*10%</f>
        <v>3</v>
      </c>
      <c r="K1227" s="62">
        <v>10.73</v>
      </c>
      <c r="L1227" s="62">
        <v>2</v>
      </c>
      <c r="M1227" s="62">
        <f>STOCK[[#This Row],[Costo Unitario (USD)]]+STOCK[[#This Row],[Costo Envío (USD)]]+STOCK[[#This Row],[Comisión 10%]]</f>
        <v>15.73</v>
      </c>
      <c r="N1227" s="62">
        <f t="shared" si="57"/>
        <v>23.595</v>
      </c>
      <c r="O1227" s="62">
        <f t="shared" si="58"/>
        <v>30</v>
      </c>
      <c r="P1227" s="62">
        <f>STOCK[[#This Row],[Precio Final]]-STOCK[[#This Row],[Costo total]]</f>
        <v>14.27</v>
      </c>
      <c r="Q1227" s="62">
        <f>STOCK[[#This Row],[Ganancia Unitaria]]*STOCK[[#This Row],[Salidas]]</f>
        <v>42.81</v>
      </c>
      <c r="R1227" s="74"/>
      <c r="S1227" s="74"/>
      <c r="T1227" s="62"/>
      <c r="U1227" s="62"/>
      <c r="V1227" s="76"/>
    </row>
    <row r="1228" customHeight="1" spans="1:22">
      <c r="A1228" s="74" t="s">
        <v>18768</v>
      </c>
      <c r="B1228" s="74" t="s">
        <v>17268</v>
      </c>
      <c r="C1228" s="74" t="s">
        <v>18766</v>
      </c>
      <c r="D1228" s="74" t="s">
        <v>16396</v>
      </c>
      <c r="E1228" s="74"/>
      <c r="F1228" s="59">
        <v>30</v>
      </c>
      <c r="G1228" s="75">
        <v>5</v>
      </c>
      <c r="H1228" s="75">
        <f>SUMIFS(VENTAS[Cantidad],VENTAS[Código del producto Vendido],STOCK[[#This Row],[Code]])</f>
        <v>5</v>
      </c>
      <c r="I1228" s="75">
        <f>STOCK[[#This Row],[Entradas]]-STOCK[[#This Row],[Salidas]]</f>
        <v>0</v>
      </c>
      <c r="J1228" s="59">
        <f>STOCK[[#This Row],[Precio Final]]*10%</f>
        <v>3</v>
      </c>
      <c r="K1228" s="62">
        <v>10.73</v>
      </c>
      <c r="L1228" s="62">
        <v>2</v>
      </c>
      <c r="M1228" s="62">
        <f>STOCK[[#This Row],[Costo Unitario (USD)]]+STOCK[[#This Row],[Costo Envío (USD)]]+STOCK[[#This Row],[Comisión 10%]]</f>
        <v>15.73</v>
      </c>
      <c r="N1228" s="62">
        <f t="shared" si="57"/>
        <v>23.595</v>
      </c>
      <c r="O1228" s="62">
        <f t="shared" si="58"/>
        <v>30</v>
      </c>
      <c r="P1228" s="62">
        <f>STOCK[[#This Row],[Precio Final]]-STOCK[[#This Row],[Costo total]]</f>
        <v>14.27</v>
      </c>
      <c r="Q1228" s="62">
        <f>STOCK[[#This Row],[Ganancia Unitaria]]*STOCK[[#This Row],[Salidas]]</f>
        <v>71.35</v>
      </c>
      <c r="R1228" s="74"/>
      <c r="S1228" s="74"/>
      <c r="T1228" s="62"/>
      <c r="U1228" s="62"/>
      <c r="V1228" s="76"/>
    </row>
    <row r="1229" customHeight="1" spans="1:22">
      <c r="A1229" s="74" t="s">
        <v>18769</v>
      </c>
      <c r="B1229" s="74" t="s">
        <v>17268</v>
      </c>
      <c r="C1229" s="74" t="s">
        <v>18766</v>
      </c>
      <c r="D1229" s="74" t="s">
        <v>16475</v>
      </c>
      <c r="E1229" s="74"/>
      <c r="F1229" s="59">
        <v>30</v>
      </c>
      <c r="G1229" s="75">
        <v>5</v>
      </c>
      <c r="H1229" s="75">
        <f>SUMIFS(VENTAS[Cantidad],VENTAS[Código del producto Vendido],STOCK[[#This Row],[Code]])</f>
        <v>5</v>
      </c>
      <c r="I1229" s="75">
        <f>STOCK[[#This Row],[Entradas]]-STOCK[[#This Row],[Salidas]]</f>
        <v>0</v>
      </c>
      <c r="J1229" s="59">
        <f>STOCK[[#This Row],[Precio Final]]*10%</f>
        <v>3</v>
      </c>
      <c r="K1229" s="62">
        <v>10.73</v>
      </c>
      <c r="L1229" s="62">
        <v>2</v>
      </c>
      <c r="M1229" s="62">
        <f>STOCK[[#This Row],[Costo Unitario (USD)]]+STOCK[[#This Row],[Costo Envío (USD)]]+STOCK[[#This Row],[Comisión 10%]]</f>
        <v>15.73</v>
      </c>
      <c r="N1229" s="62">
        <f t="shared" si="57"/>
        <v>23.595</v>
      </c>
      <c r="O1229" s="62">
        <f t="shared" si="58"/>
        <v>30</v>
      </c>
      <c r="P1229" s="62">
        <f>STOCK[[#This Row],[Precio Final]]-STOCK[[#This Row],[Costo total]]</f>
        <v>14.27</v>
      </c>
      <c r="Q1229" s="62">
        <f>STOCK[[#This Row],[Ganancia Unitaria]]*STOCK[[#This Row],[Salidas]]</f>
        <v>71.35</v>
      </c>
      <c r="R1229" s="74"/>
      <c r="S1229" s="74"/>
      <c r="T1229" s="62"/>
      <c r="U1229" s="62"/>
      <c r="V1229" s="76"/>
    </row>
    <row r="1230" customHeight="1" spans="1:22">
      <c r="A1230" s="74" t="s">
        <v>18770</v>
      </c>
      <c r="B1230" s="74" t="s">
        <v>16612</v>
      </c>
      <c r="C1230" s="74" t="s">
        <v>18771</v>
      </c>
      <c r="D1230" s="74" t="s">
        <v>17793</v>
      </c>
      <c r="E1230" s="74"/>
      <c r="F1230" s="59">
        <v>30</v>
      </c>
      <c r="G1230" s="75">
        <v>12</v>
      </c>
      <c r="H1230" s="75">
        <f>SUMIFS(VENTAS[Cantidad],VENTAS[Código del producto Vendido],STOCK[[#This Row],[Code]])</f>
        <v>12</v>
      </c>
      <c r="I1230" s="75">
        <f>STOCK[[#This Row],[Entradas]]-STOCK[[#This Row],[Salidas]]</f>
        <v>0</v>
      </c>
      <c r="J1230" s="59">
        <f>STOCK[[#This Row],[Precio Final]]*10%</f>
        <v>3</v>
      </c>
      <c r="K1230" s="62">
        <v>13.44</v>
      </c>
      <c r="L1230" s="62">
        <v>2</v>
      </c>
      <c r="M1230" s="62">
        <f>STOCK[[#This Row],[Costo Unitario (USD)]]+STOCK[[#This Row],[Costo Envío (USD)]]+STOCK[[#This Row],[Comisión 10%]]</f>
        <v>18.44</v>
      </c>
      <c r="N1230" s="62">
        <f t="shared" si="57"/>
        <v>27.66</v>
      </c>
      <c r="O1230" s="62">
        <f t="shared" si="58"/>
        <v>30</v>
      </c>
      <c r="P1230" s="62">
        <f>STOCK[[#This Row],[Precio Final]]-STOCK[[#This Row],[Costo total]]</f>
        <v>11.56</v>
      </c>
      <c r="Q1230" s="62">
        <f>STOCK[[#This Row],[Ganancia Unitaria]]*STOCK[[#This Row],[Salidas]]</f>
        <v>138.72</v>
      </c>
      <c r="R1230" s="74"/>
      <c r="S1230" s="74"/>
      <c r="T1230" s="62"/>
      <c r="U1230" s="62"/>
      <c r="V1230" s="76"/>
    </row>
    <row r="1231" customHeight="1" spans="1:22">
      <c r="A1231" s="74" t="s">
        <v>18772</v>
      </c>
      <c r="B1231" s="74" t="s">
        <v>16629</v>
      </c>
      <c r="C1231" s="74" t="s">
        <v>18773</v>
      </c>
      <c r="D1231" s="74" t="s">
        <v>16404</v>
      </c>
      <c r="E1231" s="74"/>
      <c r="F1231" s="59">
        <v>30</v>
      </c>
      <c r="G1231" s="75">
        <v>3</v>
      </c>
      <c r="H1231" s="75">
        <f>SUMIFS(VENTAS[Cantidad],VENTAS[Código del producto Vendido],STOCK[[#This Row],[Code]])</f>
        <v>1</v>
      </c>
      <c r="I1231" s="75">
        <f>STOCK[[#This Row],[Entradas]]-STOCK[[#This Row],[Salidas]]</f>
        <v>2</v>
      </c>
      <c r="J1231" s="59">
        <f>STOCK[[#This Row],[Precio Final]]*10%</f>
        <v>3</v>
      </c>
      <c r="K1231" s="62">
        <v>10.84</v>
      </c>
      <c r="L1231" s="62">
        <v>2</v>
      </c>
      <c r="M1231" s="62">
        <f>STOCK[[#This Row],[Costo Unitario (USD)]]+STOCK[[#This Row],[Costo Envío (USD)]]+STOCK[[#This Row],[Comisión 10%]]</f>
        <v>15.84</v>
      </c>
      <c r="N1231" s="62">
        <f t="shared" si="57"/>
        <v>23.76</v>
      </c>
      <c r="O1231" s="62">
        <f t="shared" si="58"/>
        <v>30</v>
      </c>
      <c r="P1231" s="62">
        <f>STOCK[[#This Row],[Precio Final]]-STOCK[[#This Row],[Costo total]]</f>
        <v>14.16</v>
      </c>
      <c r="Q1231" s="62">
        <f>STOCK[[#This Row],[Ganancia Unitaria]]*STOCK[[#This Row],[Salidas]]</f>
        <v>14.16</v>
      </c>
      <c r="R1231" s="74"/>
      <c r="S1231" s="74"/>
      <c r="T1231" s="62"/>
      <c r="U1231" s="62"/>
      <c r="V1231" s="76"/>
    </row>
    <row r="1232" customHeight="1" spans="1:22">
      <c r="A1232" s="74" t="s">
        <v>18774</v>
      </c>
      <c r="B1232" s="74" t="s">
        <v>16656</v>
      </c>
      <c r="C1232" s="74" t="s">
        <v>18773</v>
      </c>
      <c r="D1232" s="74" t="s">
        <v>16396</v>
      </c>
      <c r="E1232" s="74"/>
      <c r="F1232" s="59">
        <v>30</v>
      </c>
      <c r="G1232" s="75">
        <v>3</v>
      </c>
      <c r="H1232" s="75">
        <f>SUMIFS(VENTAS[Cantidad],VENTAS[Código del producto Vendido],STOCK[[#This Row],[Code]])</f>
        <v>1</v>
      </c>
      <c r="I1232" s="75">
        <f>STOCK[[#This Row],[Entradas]]-STOCK[[#This Row],[Salidas]]</f>
        <v>2</v>
      </c>
      <c r="J1232" s="59">
        <f>STOCK[[#This Row],[Precio Final]]*10%</f>
        <v>3</v>
      </c>
      <c r="K1232" s="62">
        <v>10.84</v>
      </c>
      <c r="L1232" s="62">
        <v>2</v>
      </c>
      <c r="M1232" s="62">
        <f>STOCK[[#This Row],[Costo Unitario (USD)]]+STOCK[[#This Row],[Costo Envío (USD)]]+STOCK[[#This Row],[Comisión 10%]]</f>
        <v>15.84</v>
      </c>
      <c r="N1232" s="62">
        <f t="shared" si="57"/>
        <v>23.76</v>
      </c>
      <c r="O1232" s="62">
        <f t="shared" si="58"/>
        <v>30</v>
      </c>
      <c r="P1232" s="62">
        <f>STOCK[[#This Row],[Precio Final]]-STOCK[[#This Row],[Costo total]]</f>
        <v>14.16</v>
      </c>
      <c r="Q1232" s="62">
        <f>STOCK[[#This Row],[Ganancia Unitaria]]*STOCK[[#This Row],[Salidas]]</f>
        <v>14.16</v>
      </c>
      <c r="R1232" s="74"/>
      <c r="S1232" s="74"/>
      <c r="T1232" s="62"/>
      <c r="U1232" s="62"/>
      <c r="V1232" s="76"/>
    </row>
    <row r="1233" customHeight="1" spans="1:22">
      <c r="A1233" s="74" t="s">
        <v>18775</v>
      </c>
      <c r="B1233" s="74" t="s">
        <v>16629</v>
      </c>
      <c r="C1233" s="74" t="s">
        <v>18773</v>
      </c>
      <c r="D1233" s="74" t="s">
        <v>16475</v>
      </c>
      <c r="E1233" s="74"/>
      <c r="F1233" s="59">
        <v>30</v>
      </c>
      <c r="G1233" s="75">
        <v>3</v>
      </c>
      <c r="H1233" s="75">
        <f>SUMIFS(VENTAS[Cantidad],VENTAS[Código del producto Vendido],STOCK[[#This Row],[Code]])</f>
        <v>1</v>
      </c>
      <c r="I1233" s="75">
        <f>STOCK[[#This Row],[Entradas]]-STOCK[[#This Row],[Salidas]]</f>
        <v>2</v>
      </c>
      <c r="J1233" s="59">
        <f>STOCK[[#This Row],[Precio Final]]*10%</f>
        <v>3</v>
      </c>
      <c r="K1233" s="62">
        <v>10.84</v>
      </c>
      <c r="L1233" s="62">
        <v>2</v>
      </c>
      <c r="M1233" s="62">
        <f>STOCK[[#This Row],[Costo Unitario (USD)]]+STOCK[[#This Row],[Costo Envío (USD)]]+STOCK[[#This Row],[Comisión 10%]]</f>
        <v>15.84</v>
      </c>
      <c r="N1233" s="62">
        <f t="shared" si="57"/>
        <v>23.76</v>
      </c>
      <c r="O1233" s="62">
        <f t="shared" si="58"/>
        <v>30</v>
      </c>
      <c r="P1233" s="62">
        <f>STOCK[[#This Row],[Precio Final]]-STOCK[[#This Row],[Costo total]]</f>
        <v>14.16</v>
      </c>
      <c r="Q1233" s="62">
        <f>STOCK[[#This Row],[Ganancia Unitaria]]*STOCK[[#This Row],[Salidas]]</f>
        <v>14.16</v>
      </c>
      <c r="R1233" s="74"/>
      <c r="S1233" s="74"/>
      <c r="T1233" s="62"/>
      <c r="U1233" s="62"/>
      <c r="V1233" s="76"/>
    </row>
    <row r="1234" customHeight="1" spans="1:22">
      <c r="A1234" s="74" t="s">
        <v>18776</v>
      </c>
      <c r="B1234" s="74" t="s">
        <v>16629</v>
      </c>
      <c r="C1234" s="74" t="s">
        <v>18777</v>
      </c>
      <c r="D1234" s="74" t="s">
        <v>16404</v>
      </c>
      <c r="E1234" s="74"/>
      <c r="F1234" s="59">
        <v>30</v>
      </c>
      <c r="G1234" s="75">
        <v>3</v>
      </c>
      <c r="H1234" s="75">
        <f>SUMIFS(VENTAS[Cantidad],VENTAS[Código del producto Vendido],STOCK[[#This Row],[Code]])</f>
        <v>1</v>
      </c>
      <c r="I1234" s="75">
        <v>3</v>
      </c>
      <c r="J1234" s="59">
        <f>STOCK[[#This Row],[Precio Final]]*10%</f>
        <v>3</v>
      </c>
      <c r="K1234" s="62">
        <v>7.94</v>
      </c>
      <c r="L1234" s="62">
        <v>2</v>
      </c>
      <c r="M1234" s="62">
        <f>STOCK[[#This Row],[Costo Unitario (USD)]]+STOCK[[#This Row],[Costo Envío (USD)]]+STOCK[[#This Row],[Comisión 10%]]</f>
        <v>12.94</v>
      </c>
      <c r="N1234" s="62">
        <f t="shared" si="57"/>
        <v>19.41</v>
      </c>
      <c r="O1234" s="62">
        <f t="shared" si="58"/>
        <v>30</v>
      </c>
      <c r="P1234" s="62">
        <f>STOCK[[#This Row],[Precio Final]]-STOCK[[#This Row],[Costo total]]</f>
        <v>17.06</v>
      </c>
      <c r="Q1234" s="62">
        <f>STOCK[[#This Row],[Ganancia Unitaria]]*STOCK[[#This Row],[Salidas]]</f>
        <v>17.06</v>
      </c>
      <c r="R1234" s="74"/>
      <c r="S1234" s="74"/>
      <c r="T1234" s="62"/>
      <c r="U1234" s="62"/>
      <c r="V1234" s="76"/>
    </row>
    <row r="1235" customHeight="1" spans="1:22">
      <c r="A1235" s="74" t="s">
        <v>18778</v>
      </c>
      <c r="B1235" s="74" t="s">
        <v>16656</v>
      </c>
      <c r="C1235" s="74" t="s">
        <v>18777</v>
      </c>
      <c r="D1235" s="74" t="s">
        <v>16396</v>
      </c>
      <c r="E1235" s="74"/>
      <c r="F1235" s="59">
        <v>30</v>
      </c>
      <c r="G1235" s="75">
        <v>3</v>
      </c>
      <c r="H1235" s="75">
        <f>SUMIFS(VENTAS[Cantidad],VENTAS[Código del producto Vendido],STOCK[[#This Row],[Code]])</f>
        <v>2</v>
      </c>
      <c r="I1235" s="75">
        <v>2</v>
      </c>
      <c r="J1235" s="59">
        <f>STOCK[[#This Row],[Precio Final]]*10%</f>
        <v>3</v>
      </c>
      <c r="K1235" s="62">
        <v>7.94</v>
      </c>
      <c r="L1235" s="62">
        <v>2</v>
      </c>
      <c r="M1235" s="62">
        <f>STOCK[[#This Row],[Costo Unitario (USD)]]+STOCK[[#This Row],[Costo Envío (USD)]]+STOCK[[#This Row],[Comisión 10%]]</f>
        <v>12.94</v>
      </c>
      <c r="N1235" s="62">
        <f t="shared" si="57"/>
        <v>19.41</v>
      </c>
      <c r="O1235" s="62">
        <f t="shared" si="58"/>
        <v>30</v>
      </c>
      <c r="P1235" s="62">
        <f>STOCK[[#This Row],[Precio Final]]-STOCK[[#This Row],[Costo total]]</f>
        <v>17.06</v>
      </c>
      <c r="Q1235" s="62">
        <f>STOCK[[#This Row],[Ganancia Unitaria]]*STOCK[[#This Row],[Salidas]]</f>
        <v>34.12</v>
      </c>
      <c r="R1235" s="74"/>
      <c r="S1235" s="74"/>
      <c r="T1235" s="62"/>
      <c r="U1235" s="62"/>
      <c r="V1235" s="76"/>
    </row>
    <row r="1236" customHeight="1" spans="1:22">
      <c r="A1236" s="74" t="s">
        <v>18779</v>
      </c>
      <c r="B1236" s="74" t="s">
        <v>16629</v>
      </c>
      <c r="C1236" s="74" t="s">
        <v>18777</v>
      </c>
      <c r="D1236" s="74" t="s">
        <v>16475</v>
      </c>
      <c r="E1236" s="74"/>
      <c r="F1236" s="59">
        <v>30</v>
      </c>
      <c r="G1236" s="75">
        <v>3</v>
      </c>
      <c r="H1236" s="75">
        <f>SUMIFS(VENTAS[Cantidad],VENTAS[Código del producto Vendido],STOCK[[#This Row],[Code]])</f>
        <v>0</v>
      </c>
      <c r="I1236" s="75">
        <v>3</v>
      </c>
      <c r="J1236" s="59">
        <f>STOCK[[#This Row],[Precio Final]]*10%</f>
        <v>3</v>
      </c>
      <c r="K1236" s="62">
        <v>7.94</v>
      </c>
      <c r="L1236" s="62">
        <v>2</v>
      </c>
      <c r="M1236" s="62">
        <f>STOCK[[#This Row],[Costo Unitario (USD)]]+STOCK[[#This Row],[Costo Envío (USD)]]+STOCK[[#This Row],[Comisión 10%]]</f>
        <v>12.94</v>
      </c>
      <c r="N1236" s="62">
        <f t="shared" si="57"/>
        <v>19.41</v>
      </c>
      <c r="O1236" s="62">
        <f t="shared" si="58"/>
        <v>30</v>
      </c>
      <c r="P1236" s="62">
        <f>STOCK[[#This Row],[Precio Final]]-STOCK[[#This Row],[Costo total]]</f>
        <v>17.06</v>
      </c>
      <c r="Q1236" s="62">
        <f>STOCK[[#This Row],[Ganancia Unitaria]]*STOCK[[#This Row],[Salidas]]</f>
        <v>0</v>
      </c>
      <c r="R1236" s="74"/>
      <c r="S1236" s="74"/>
      <c r="T1236" s="62"/>
      <c r="U1236" s="62"/>
      <c r="V1236" s="76"/>
    </row>
    <row r="1237" customHeight="1" spans="1:22">
      <c r="A1237" s="74" t="s">
        <v>18780</v>
      </c>
      <c r="B1237" s="74" t="s">
        <v>18781</v>
      </c>
      <c r="C1237" s="74" t="s">
        <v>18782</v>
      </c>
      <c r="D1237" s="74" t="s">
        <v>16828</v>
      </c>
      <c r="E1237" s="74"/>
      <c r="F1237" s="59">
        <v>35</v>
      </c>
      <c r="G1237" s="75">
        <v>4</v>
      </c>
      <c r="H1237" s="75">
        <f>SUMIFS(VENTAS[Cantidad],VENTAS[Código del producto Vendido],STOCK[[#This Row],[Code]])</f>
        <v>4</v>
      </c>
      <c r="I1237" s="75">
        <f>STOCK[[#This Row],[Entradas]]-STOCK[[#This Row],[Salidas]]</f>
        <v>0</v>
      </c>
      <c r="J1237" s="59">
        <f>STOCK[[#This Row],[Precio Final]]*10%</f>
        <v>3.5</v>
      </c>
      <c r="K1237" s="62">
        <v>19.17</v>
      </c>
      <c r="L1237" s="62">
        <v>2</v>
      </c>
      <c r="M1237" s="62">
        <f>STOCK[[#This Row],[Costo Unitario (USD)]]+STOCK[[#This Row],[Costo Envío (USD)]]+STOCK[[#This Row],[Comisión 10%]]</f>
        <v>24.67</v>
      </c>
      <c r="N1237" s="62">
        <f t="shared" si="57"/>
        <v>37.005</v>
      </c>
      <c r="O1237" s="62">
        <f t="shared" si="58"/>
        <v>35</v>
      </c>
      <c r="P1237" s="62">
        <f>STOCK[[#This Row],[Precio Final]]-STOCK[[#This Row],[Costo total]]</f>
        <v>10.33</v>
      </c>
      <c r="Q1237" s="62">
        <f>STOCK[[#This Row],[Ganancia Unitaria]]*STOCK[[#This Row],[Salidas]]</f>
        <v>41.32</v>
      </c>
      <c r="R1237" s="74"/>
      <c r="S1237" s="74"/>
      <c r="T1237" s="62"/>
      <c r="U1237" s="62"/>
      <c r="V1237" s="76"/>
    </row>
    <row r="1238" customHeight="1" spans="1:22">
      <c r="A1238" s="74" t="s">
        <v>18783</v>
      </c>
      <c r="B1238" s="74" t="s">
        <v>18781</v>
      </c>
      <c r="C1238" s="74" t="s">
        <v>18784</v>
      </c>
      <c r="D1238" s="74" t="s">
        <v>16828</v>
      </c>
      <c r="E1238" s="74"/>
      <c r="F1238" s="59">
        <v>35</v>
      </c>
      <c r="G1238" s="75">
        <v>7</v>
      </c>
      <c r="H1238" s="75">
        <f>SUMIFS(VENTAS[Cantidad],VENTAS[Código del producto Vendido],STOCK[[#This Row],[Code]])</f>
        <v>7</v>
      </c>
      <c r="I1238" s="75">
        <f>STOCK[[#This Row],[Entradas]]-STOCK[[#This Row],[Salidas]]</f>
        <v>0</v>
      </c>
      <c r="J1238" s="59">
        <f>STOCK[[#This Row],[Precio Final]]*10%</f>
        <v>3.5</v>
      </c>
      <c r="K1238" s="62">
        <v>17.6</v>
      </c>
      <c r="L1238" s="62">
        <v>2</v>
      </c>
      <c r="M1238" s="62">
        <f>STOCK[[#This Row],[Costo Unitario (USD)]]+STOCK[[#This Row],[Costo Envío (USD)]]+STOCK[[#This Row],[Comisión 10%]]</f>
        <v>23.1</v>
      </c>
      <c r="N1238" s="62">
        <f t="shared" si="57"/>
        <v>34.65</v>
      </c>
      <c r="O1238" s="62">
        <f t="shared" si="58"/>
        <v>35</v>
      </c>
      <c r="P1238" s="62">
        <f>STOCK[[#This Row],[Precio Final]]-STOCK[[#This Row],[Costo total]]</f>
        <v>11.9</v>
      </c>
      <c r="Q1238" s="62">
        <f>STOCK[[#This Row],[Ganancia Unitaria]]*STOCK[[#This Row],[Salidas]]</f>
        <v>83.3</v>
      </c>
      <c r="R1238" s="74"/>
      <c r="S1238" s="74"/>
      <c r="T1238" s="62"/>
      <c r="U1238" s="62"/>
      <c r="V1238" s="76"/>
    </row>
    <row r="1239" customHeight="1" spans="1:22">
      <c r="A1239" s="74" t="s">
        <v>18785</v>
      </c>
      <c r="B1239" s="74" t="s">
        <v>18781</v>
      </c>
      <c r="C1239" s="74" t="s">
        <v>18786</v>
      </c>
      <c r="D1239" s="74" t="s">
        <v>16828</v>
      </c>
      <c r="E1239" s="74"/>
      <c r="F1239" s="59">
        <v>35</v>
      </c>
      <c r="G1239" s="75">
        <v>6</v>
      </c>
      <c r="H1239" s="75">
        <f>SUMIFS(VENTAS[Cantidad],VENTAS[Código del producto Vendido],STOCK[[#This Row],[Code]])</f>
        <v>4</v>
      </c>
      <c r="I1239" s="75">
        <f>STOCK[[#This Row],[Entradas]]-STOCK[[#This Row],[Salidas]]</f>
        <v>2</v>
      </c>
      <c r="J1239" s="59">
        <f>STOCK[[#This Row],[Precio Final]]*10%</f>
        <v>3.5</v>
      </c>
      <c r="K1239" s="62">
        <v>15.8</v>
      </c>
      <c r="L1239" s="62">
        <v>2</v>
      </c>
      <c r="M1239" s="62">
        <f>STOCK[[#This Row],[Costo Unitario (USD)]]+STOCK[[#This Row],[Costo Envío (USD)]]+STOCK[[#This Row],[Comisión 10%]]</f>
        <v>21.3</v>
      </c>
      <c r="N1239" s="62">
        <f t="shared" si="57"/>
        <v>31.95</v>
      </c>
      <c r="O1239" s="62">
        <f t="shared" si="58"/>
        <v>35</v>
      </c>
      <c r="P1239" s="62">
        <f>STOCK[[#This Row],[Precio Final]]-STOCK[[#This Row],[Costo total]]</f>
        <v>13.7</v>
      </c>
      <c r="Q1239" s="62">
        <f>STOCK[[#This Row],[Ganancia Unitaria]]*STOCK[[#This Row],[Salidas]]</f>
        <v>54.8</v>
      </c>
      <c r="R1239" s="74"/>
      <c r="S1239" s="74"/>
      <c r="T1239" s="62"/>
      <c r="U1239" s="62"/>
      <c r="V1239" s="76"/>
    </row>
    <row r="1240" customHeight="1" spans="1:22">
      <c r="A1240" s="74" t="s">
        <v>18787</v>
      </c>
      <c r="B1240" s="74" t="s">
        <v>18781</v>
      </c>
      <c r="C1240" s="74" t="s">
        <v>18788</v>
      </c>
      <c r="D1240" s="74" t="s">
        <v>16828</v>
      </c>
      <c r="E1240" s="74"/>
      <c r="F1240" s="59">
        <v>30</v>
      </c>
      <c r="G1240" s="75">
        <v>6</v>
      </c>
      <c r="H1240" s="75">
        <f>SUMIFS(VENTAS[Cantidad],VENTAS[Código del producto Vendido],STOCK[[#This Row],[Code]])</f>
        <v>4</v>
      </c>
      <c r="I1240" s="75">
        <f>STOCK[[#This Row],[Entradas]]-STOCK[[#This Row],[Salidas]]</f>
        <v>2</v>
      </c>
      <c r="J1240" s="59">
        <f>STOCK[[#This Row],[Precio Final]]*10%</f>
        <v>3</v>
      </c>
      <c r="K1240" s="62">
        <v>14.39</v>
      </c>
      <c r="L1240" s="62">
        <v>2</v>
      </c>
      <c r="M1240" s="62">
        <f>STOCK[[#This Row],[Costo Unitario (USD)]]+STOCK[[#This Row],[Costo Envío (USD)]]+STOCK[[#This Row],[Comisión 10%]]</f>
        <v>19.39</v>
      </c>
      <c r="N1240" s="62">
        <f t="shared" si="57"/>
        <v>29.085</v>
      </c>
      <c r="O1240" s="62">
        <f t="shared" si="58"/>
        <v>30</v>
      </c>
      <c r="P1240" s="62">
        <f>STOCK[[#This Row],[Precio Final]]-STOCK[[#This Row],[Costo total]]</f>
        <v>10.61</v>
      </c>
      <c r="Q1240" s="62">
        <f>STOCK[[#This Row],[Ganancia Unitaria]]*STOCK[[#This Row],[Salidas]]</f>
        <v>42.44</v>
      </c>
      <c r="R1240" s="74"/>
      <c r="S1240" s="74"/>
      <c r="T1240" s="62"/>
      <c r="U1240" s="62"/>
      <c r="V1240" s="76"/>
    </row>
    <row r="1241" customHeight="1" spans="1:22">
      <c r="A1241" s="74" t="s">
        <v>18789</v>
      </c>
      <c r="B1241" s="74" t="s">
        <v>18781</v>
      </c>
      <c r="C1241" s="74" t="s">
        <v>18790</v>
      </c>
      <c r="D1241" s="74" t="s">
        <v>16828</v>
      </c>
      <c r="E1241" s="74"/>
      <c r="F1241" s="59">
        <v>35</v>
      </c>
      <c r="G1241" s="75">
        <v>6</v>
      </c>
      <c r="H1241" s="75">
        <f>SUMIFS(VENTAS[Cantidad],VENTAS[Código del producto Vendido],STOCK[[#This Row],[Code]])</f>
        <v>6</v>
      </c>
      <c r="I1241" s="75">
        <f>STOCK[[#This Row],[Entradas]]-STOCK[[#This Row],[Salidas]]</f>
        <v>0</v>
      </c>
      <c r="J1241" s="59">
        <f>STOCK[[#This Row],[Precio Final]]*10%</f>
        <v>3.5</v>
      </c>
      <c r="K1241" s="62">
        <v>14.23</v>
      </c>
      <c r="L1241" s="62">
        <v>2</v>
      </c>
      <c r="M1241" s="62">
        <f>STOCK[[#This Row],[Costo Unitario (USD)]]+STOCK[[#This Row],[Costo Envío (USD)]]+STOCK[[#This Row],[Comisión 10%]]</f>
        <v>19.73</v>
      </c>
      <c r="N1241" s="62">
        <f t="shared" si="57"/>
        <v>29.595</v>
      </c>
      <c r="O1241" s="62">
        <f t="shared" si="58"/>
        <v>35</v>
      </c>
      <c r="P1241" s="62">
        <f>STOCK[[#This Row],[Precio Final]]-STOCK[[#This Row],[Costo total]]</f>
        <v>15.27</v>
      </c>
      <c r="Q1241" s="62">
        <f>STOCK[[#This Row],[Ganancia Unitaria]]*STOCK[[#This Row],[Salidas]]</f>
        <v>91.62</v>
      </c>
      <c r="R1241" s="74"/>
      <c r="S1241" s="74"/>
      <c r="T1241" s="62"/>
      <c r="U1241" s="62"/>
      <c r="V1241" s="76">
        <v>30</v>
      </c>
    </row>
    <row r="1242" customHeight="1" spans="1:22">
      <c r="A1242" s="74" t="s">
        <v>18791</v>
      </c>
      <c r="B1242" s="74" t="s">
        <v>16629</v>
      </c>
      <c r="C1242" s="74" t="s">
        <v>18792</v>
      </c>
      <c r="D1242" s="74" t="s">
        <v>16475</v>
      </c>
      <c r="E1242" s="74"/>
      <c r="F1242" s="59">
        <v>22</v>
      </c>
      <c r="G1242" s="75">
        <v>6</v>
      </c>
      <c r="H1242" s="75">
        <f>SUMIFS(VENTAS[Cantidad],VENTAS[Código del producto Vendido],STOCK[[#This Row],[Code]])</f>
        <v>1</v>
      </c>
      <c r="I1242" s="75">
        <f>STOCK[[#This Row],[Entradas]]-STOCK[[#This Row],[Salidas]]</f>
        <v>5</v>
      </c>
      <c r="J1242" s="59">
        <f>STOCK[[#This Row],[Precio Final]]*10%</f>
        <v>2.2</v>
      </c>
      <c r="K1242" s="62">
        <v>10.27</v>
      </c>
      <c r="L1242" s="62">
        <v>2</v>
      </c>
      <c r="M1242" s="62">
        <f>STOCK[[#This Row],[Costo Unitario (USD)]]+STOCK[[#This Row],[Costo Envío (USD)]]+STOCK[[#This Row],[Comisión 10%]]</f>
        <v>14.47</v>
      </c>
      <c r="N1242" s="62">
        <f t="shared" ref="N1242:N1276" si="59">M1242*1.5</f>
        <v>21.705</v>
      </c>
      <c r="O1242" s="62">
        <f t="shared" ref="O1242:O1305" si="60">F1242</f>
        <v>22</v>
      </c>
      <c r="P1242" s="62">
        <f>STOCK[[#This Row],[Precio Final]]-STOCK[[#This Row],[Costo total]]</f>
        <v>7.53</v>
      </c>
      <c r="Q1242" s="62">
        <f>STOCK[[#This Row],[Ganancia Unitaria]]*STOCK[[#This Row],[Salidas]]</f>
        <v>7.53</v>
      </c>
      <c r="R1242" s="74"/>
      <c r="S1242" s="74"/>
      <c r="T1242" s="62"/>
      <c r="U1242" s="62"/>
      <c r="V1242" s="76"/>
    </row>
    <row r="1243" customHeight="1" spans="1:22">
      <c r="A1243" s="74" t="s">
        <v>18793</v>
      </c>
      <c r="B1243" s="74" t="s">
        <v>16480</v>
      </c>
      <c r="C1243" s="74" t="s">
        <v>18794</v>
      </c>
      <c r="D1243" s="74" t="s">
        <v>18795</v>
      </c>
      <c r="E1243" s="74"/>
      <c r="F1243" s="59">
        <v>50</v>
      </c>
      <c r="G1243" s="75">
        <v>4</v>
      </c>
      <c r="H1243" s="75">
        <f>SUMIFS(VENTAS[Cantidad],VENTAS[Código del producto Vendido],STOCK[[#This Row],[Code]])</f>
        <v>4</v>
      </c>
      <c r="I1243" s="75">
        <f>STOCK[[#This Row],[Entradas]]-STOCK[[#This Row],[Salidas]]</f>
        <v>0</v>
      </c>
      <c r="J1243" s="59">
        <f>STOCK[[#This Row],[Precio Final]]*10%</f>
        <v>5</v>
      </c>
      <c r="K1243" s="62">
        <v>22.5</v>
      </c>
      <c r="L1243" s="62">
        <v>2</v>
      </c>
      <c r="M1243" s="62">
        <f>STOCK[[#This Row],[Costo Unitario (USD)]]+STOCK[[#This Row],[Costo Envío (USD)]]+STOCK[[#This Row],[Comisión 10%]]</f>
        <v>29.5</v>
      </c>
      <c r="N1243" s="62">
        <f t="shared" si="59"/>
        <v>44.25</v>
      </c>
      <c r="O1243" s="62">
        <f t="shared" si="60"/>
        <v>50</v>
      </c>
      <c r="P1243" s="62">
        <f>STOCK[[#This Row],[Precio Final]]-STOCK[[#This Row],[Costo total]]</f>
        <v>20.5</v>
      </c>
      <c r="Q1243" s="62">
        <f>STOCK[[#This Row],[Ganancia Unitaria]]*STOCK[[#This Row],[Salidas]]</f>
        <v>82</v>
      </c>
      <c r="R1243" s="74"/>
      <c r="S1243" s="74"/>
      <c r="T1243" s="62"/>
      <c r="U1243" s="62"/>
      <c r="V1243" s="76"/>
    </row>
    <row r="1244" customHeight="1" spans="1:22">
      <c r="A1244" s="74" t="s">
        <v>18796</v>
      </c>
      <c r="B1244" s="74" t="s">
        <v>16480</v>
      </c>
      <c r="C1244" s="74" t="s">
        <v>18794</v>
      </c>
      <c r="D1244" s="74" t="s">
        <v>18797</v>
      </c>
      <c r="E1244" s="74"/>
      <c r="F1244" s="59">
        <v>50</v>
      </c>
      <c r="G1244" s="75">
        <v>3</v>
      </c>
      <c r="H1244" s="75">
        <f>SUMIFS(VENTAS[Cantidad],VENTAS[Código del producto Vendido],STOCK[[#This Row],[Code]])</f>
        <v>3</v>
      </c>
      <c r="I1244" s="75">
        <f>STOCK[[#This Row],[Entradas]]-STOCK[[#This Row],[Salidas]]</f>
        <v>0</v>
      </c>
      <c r="J1244" s="59">
        <f>STOCK[[#This Row],[Precio Final]]*10%</f>
        <v>5</v>
      </c>
      <c r="K1244" s="62">
        <v>22.5</v>
      </c>
      <c r="L1244" s="62">
        <v>2</v>
      </c>
      <c r="M1244" s="62">
        <f>STOCK[[#This Row],[Costo Unitario (USD)]]+STOCK[[#This Row],[Costo Envío (USD)]]+STOCK[[#This Row],[Comisión 10%]]</f>
        <v>29.5</v>
      </c>
      <c r="N1244" s="62">
        <f t="shared" si="59"/>
        <v>44.25</v>
      </c>
      <c r="O1244" s="62">
        <f t="shared" si="60"/>
        <v>50</v>
      </c>
      <c r="P1244" s="62">
        <f>STOCK[[#This Row],[Precio Final]]-STOCK[[#This Row],[Costo total]]</f>
        <v>20.5</v>
      </c>
      <c r="Q1244" s="62">
        <f>STOCK[[#This Row],[Ganancia Unitaria]]*STOCK[[#This Row],[Salidas]]</f>
        <v>61.5</v>
      </c>
      <c r="R1244" s="74"/>
      <c r="S1244" s="74"/>
      <c r="T1244" s="62"/>
      <c r="U1244" s="62"/>
      <c r="V1244" s="76"/>
    </row>
    <row r="1245" customHeight="1" spans="1:22">
      <c r="A1245" s="74" t="s">
        <v>18798</v>
      </c>
      <c r="B1245" s="74" t="s">
        <v>16480</v>
      </c>
      <c r="C1245" s="74" t="s">
        <v>18794</v>
      </c>
      <c r="D1245" s="74" t="s">
        <v>18799</v>
      </c>
      <c r="E1245" s="74"/>
      <c r="F1245" s="59">
        <v>50</v>
      </c>
      <c r="G1245" s="75">
        <v>2</v>
      </c>
      <c r="H1245" s="75">
        <f>SUMIFS(VENTAS[Cantidad],VENTAS[Código del producto Vendido],STOCK[[#This Row],[Code]])</f>
        <v>2</v>
      </c>
      <c r="I1245" s="75">
        <f>STOCK[[#This Row],[Entradas]]-STOCK[[#This Row],[Salidas]]</f>
        <v>0</v>
      </c>
      <c r="J1245" s="59">
        <f>STOCK[[#This Row],[Precio Final]]*10%</f>
        <v>5</v>
      </c>
      <c r="K1245" s="62">
        <v>27.99</v>
      </c>
      <c r="L1245" s="62">
        <v>2</v>
      </c>
      <c r="M1245" s="62">
        <f>STOCK[[#This Row],[Costo Unitario (USD)]]+STOCK[[#This Row],[Costo Envío (USD)]]+STOCK[[#This Row],[Comisión 10%]]</f>
        <v>34.99</v>
      </c>
      <c r="N1245" s="62">
        <f t="shared" si="59"/>
        <v>52.485</v>
      </c>
      <c r="O1245" s="62">
        <f t="shared" si="60"/>
        <v>50</v>
      </c>
      <c r="P1245" s="62">
        <f>STOCK[[#This Row],[Precio Final]]-STOCK[[#This Row],[Costo total]]</f>
        <v>15.01</v>
      </c>
      <c r="Q1245" s="62">
        <f>STOCK[[#This Row],[Ganancia Unitaria]]*STOCK[[#This Row],[Salidas]]</f>
        <v>30.02</v>
      </c>
      <c r="R1245" s="74"/>
      <c r="S1245" s="74"/>
      <c r="T1245" s="62"/>
      <c r="U1245" s="62"/>
      <c r="V1245" s="76"/>
    </row>
    <row r="1246" customHeight="1" spans="1:22">
      <c r="A1246" s="74" t="s">
        <v>18800</v>
      </c>
      <c r="B1246" s="74" t="s">
        <v>16480</v>
      </c>
      <c r="C1246" s="74" t="s">
        <v>18794</v>
      </c>
      <c r="D1246" s="74" t="s">
        <v>18801</v>
      </c>
      <c r="E1246" s="74"/>
      <c r="F1246" s="59">
        <v>50</v>
      </c>
      <c r="G1246" s="75">
        <v>3</v>
      </c>
      <c r="H1246" s="75">
        <f>SUMIFS(VENTAS[Cantidad],VENTAS[Código del producto Vendido],STOCK[[#This Row],[Code]])</f>
        <v>3</v>
      </c>
      <c r="I1246" s="75">
        <f>STOCK[[#This Row],[Entradas]]-STOCK[[#This Row],[Salidas]]</f>
        <v>0</v>
      </c>
      <c r="J1246" s="59">
        <f>STOCK[[#This Row],[Precio Final]]*10%</f>
        <v>5</v>
      </c>
      <c r="K1246" s="62">
        <v>27.99</v>
      </c>
      <c r="L1246" s="62">
        <v>2</v>
      </c>
      <c r="M1246" s="62">
        <f>STOCK[[#This Row],[Costo Unitario (USD)]]+STOCK[[#This Row],[Costo Envío (USD)]]+STOCK[[#This Row],[Comisión 10%]]</f>
        <v>34.99</v>
      </c>
      <c r="N1246" s="62">
        <f t="shared" si="59"/>
        <v>52.485</v>
      </c>
      <c r="O1246" s="62">
        <f t="shared" si="60"/>
        <v>50</v>
      </c>
      <c r="P1246" s="62">
        <f>STOCK[[#This Row],[Precio Final]]-STOCK[[#This Row],[Costo total]]</f>
        <v>15.01</v>
      </c>
      <c r="Q1246" s="62">
        <f>STOCK[[#This Row],[Ganancia Unitaria]]*STOCK[[#This Row],[Salidas]]</f>
        <v>45.03</v>
      </c>
      <c r="R1246" s="74"/>
      <c r="S1246" s="74"/>
      <c r="T1246" s="62"/>
      <c r="U1246" s="62"/>
      <c r="V1246" s="76"/>
    </row>
    <row r="1247" customHeight="1" spans="1:22">
      <c r="A1247" s="74" t="s">
        <v>18802</v>
      </c>
      <c r="B1247" s="74" t="s">
        <v>16480</v>
      </c>
      <c r="C1247" s="74" t="s">
        <v>18803</v>
      </c>
      <c r="D1247" s="74" t="s">
        <v>18804</v>
      </c>
      <c r="E1247" s="74"/>
      <c r="F1247" s="59">
        <v>40</v>
      </c>
      <c r="G1247" s="75">
        <v>3</v>
      </c>
      <c r="H1247" s="75">
        <f>SUMIFS(VENTAS[Cantidad],VENTAS[Código del producto Vendido],STOCK[[#This Row],[Code]])</f>
        <v>3</v>
      </c>
      <c r="I1247" s="75">
        <f>STOCK[[#This Row],[Entradas]]-STOCK[[#This Row],[Salidas]]</f>
        <v>0</v>
      </c>
      <c r="J1247" s="59">
        <f>STOCK[[#This Row],[Precio Final]]*10%</f>
        <v>4</v>
      </c>
      <c r="K1247" s="62">
        <v>17.49</v>
      </c>
      <c r="L1247" s="62">
        <v>2</v>
      </c>
      <c r="M1247" s="62">
        <f>STOCK[[#This Row],[Costo Unitario (USD)]]+STOCK[[#This Row],[Costo Envío (USD)]]+STOCK[[#This Row],[Comisión 10%]]</f>
        <v>23.49</v>
      </c>
      <c r="N1247" s="62">
        <f t="shared" si="59"/>
        <v>35.235</v>
      </c>
      <c r="O1247" s="62">
        <f t="shared" si="60"/>
        <v>40</v>
      </c>
      <c r="P1247" s="62">
        <f>STOCK[[#This Row],[Precio Final]]-STOCK[[#This Row],[Costo total]]</f>
        <v>16.51</v>
      </c>
      <c r="Q1247" s="62">
        <f>STOCK[[#This Row],[Ganancia Unitaria]]*STOCK[[#This Row],[Salidas]]</f>
        <v>49.53</v>
      </c>
      <c r="R1247" s="74"/>
      <c r="S1247" s="74"/>
      <c r="T1247" s="62"/>
      <c r="U1247" s="62"/>
      <c r="V1247" s="76"/>
    </row>
    <row r="1248" customHeight="1" spans="1:22">
      <c r="A1248" s="74" t="s">
        <v>18805</v>
      </c>
      <c r="B1248" s="74" t="s">
        <v>16480</v>
      </c>
      <c r="C1248" s="74" t="s">
        <v>18806</v>
      </c>
      <c r="D1248" s="74" t="s">
        <v>18807</v>
      </c>
      <c r="E1248" s="74"/>
      <c r="F1248" s="59">
        <v>40</v>
      </c>
      <c r="G1248" s="75">
        <v>3</v>
      </c>
      <c r="H1248" s="75">
        <f>SUMIFS(VENTAS[Cantidad],VENTAS[Código del producto Vendido],STOCK[[#This Row],[Code]])</f>
        <v>2</v>
      </c>
      <c r="I1248" s="75">
        <f>STOCK[[#This Row],[Entradas]]-STOCK[[#This Row],[Salidas]]</f>
        <v>1</v>
      </c>
      <c r="J1248" s="59">
        <f>STOCK[[#This Row],[Precio Final]]*10%</f>
        <v>4</v>
      </c>
      <c r="K1248" s="62">
        <v>17.49</v>
      </c>
      <c r="L1248" s="62">
        <v>2</v>
      </c>
      <c r="M1248" s="62">
        <f>STOCK[[#This Row],[Costo Unitario (USD)]]+STOCK[[#This Row],[Costo Envío (USD)]]+STOCK[[#This Row],[Comisión 10%]]</f>
        <v>23.49</v>
      </c>
      <c r="N1248" s="62">
        <f t="shared" si="59"/>
        <v>35.235</v>
      </c>
      <c r="O1248" s="62">
        <f t="shared" si="60"/>
        <v>40</v>
      </c>
      <c r="P1248" s="62">
        <f>STOCK[[#This Row],[Precio Final]]-STOCK[[#This Row],[Costo total]]</f>
        <v>16.51</v>
      </c>
      <c r="Q1248" s="62">
        <f>STOCK[[#This Row],[Ganancia Unitaria]]*STOCK[[#This Row],[Salidas]]</f>
        <v>33.02</v>
      </c>
      <c r="R1248" s="74"/>
      <c r="S1248" s="74"/>
      <c r="T1248" s="62"/>
      <c r="U1248" s="62"/>
      <c r="V1248" s="76"/>
    </row>
    <row r="1249" customHeight="1" spans="1:22">
      <c r="A1249" s="74" t="s">
        <v>18808</v>
      </c>
      <c r="B1249" s="74" t="s">
        <v>16480</v>
      </c>
      <c r="C1249" s="74" t="s">
        <v>18806</v>
      </c>
      <c r="D1249" s="74" t="s">
        <v>18809</v>
      </c>
      <c r="E1249" s="74"/>
      <c r="F1249" s="59">
        <v>40</v>
      </c>
      <c r="G1249" s="75">
        <v>3</v>
      </c>
      <c r="H1249" s="75">
        <f>SUMIFS(VENTAS[Cantidad],VENTAS[Código del producto Vendido],STOCK[[#This Row],[Code]])</f>
        <v>2</v>
      </c>
      <c r="I1249" s="75">
        <f>STOCK[[#This Row],[Entradas]]-STOCK[[#This Row],[Salidas]]</f>
        <v>1</v>
      </c>
      <c r="J1249" s="59">
        <f>STOCK[[#This Row],[Precio Final]]*10%</f>
        <v>4</v>
      </c>
      <c r="K1249" s="62">
        <v>17.49</v>
      </c>
      <c r="L1249" s="62">
        <v>2</v>
      </c>
      <c r="M1249" s="62">
        <f>STOCK[[#This Row],[Costo Unitario (USD)]]+STOCK[[#This Row],[Costo Envío (USD)]]+STOCK[[#This Row],[Comisión 10%]]</f>
        <v>23.49</v>
      </c>
      <c r="N1249" s="62">
        <f t="shared" si="59"/>
        <v>35.235</v>
      </c>
      <c r="O1249" s="62">
        <f t="shared" si="60"/>
        <v>40</v>
      </c>
      <c r="P1249" s="62">
        <f>STOCK[[#This Row],[Precio Final]]-STOCK[[#This Row],[Costo total]]</f>
        <v>16.51</v>
      </c>
      <c r="Q1249" s="62">
        <f>STOCK[[#This Row],[Ganancia Unitaria]]*STOCK[[#This Row],[Salidas]]</f>
        <v>33.02</v>
      </c>
      <c r="R1249" s="74"/>
      <c r="S1249" s="74"/>
      <c r="T1249" s="62"/>
      <c r="U1249" s="62"/>
      <c r="V1249" s="76"/>
    </row>
    <row r="1250" customHeight="1" spans="1:22">
      <c r="A1250" s="74" t="s">
        <v>18810</v>
      </c>
      <c r="B1250" s="74" t="s">
        <v>16480</v>
      </c>
      <c r="C1250" s="74" t="s">
        <v>18806</v>
      </c>
      <c r="D1250" s="74" t="s">
        <v>18804</v>
      </c>
      <c r="E1250" s="74"/>
      <c r="F1250" s="59">
        <v>40</v>
      </c>
      <c r="G1250" s="75">
        <v>3</v>
      </c>
      <c r="H1250" s="75">
        <f>SUMIFS(VENTAS[Cantidad],VENTAS[Código del producto Vendido],STOCK[[#This Row],[Code]])</f>
        <v>3</v>
      </c>
      <c r="I1250" s="75">
        <f>STOCK[[#This Row],[Entradas]]-STOCK[[#This Row],[Salidas]]</f>
        <v>0</v>
      </c>
      <c r="J1250" s="59">
        <f>STOCK[[#This Row],[Precio Final]]*10%</f>
        <v>4</v>
      </c>
      <c r="K1250" s="62">
        <v>17.49</v>
      </c>
      <c r="L1250" s="62">
        <v>2</v>
      </c>
      <c r="M1250" s="62">
        <f>STOCK[[#This Row],[Costo Unitario (USD)]]+STOCK[[#This Row],[Costo Envío (USD)]]+STOCK[[#This Row],[Comisión 10%]]</f>
        <v>23.49</v>
      </c>
      <c r="N1250" s="62">
        <f t="shared" si="59"/>
        <v>35.235</v>
      </c>
      <c r="O1250" s="62">
        <f t="shared" si="60"/>
        <v>40</v>
      </c>
      <c r="P1250" s="62">
        <f>STOCK[[#This Row],[Precio Final]]-STOCK[[#This Row],[Costo total]]</f>
        <v>16.51</v>
      </c>
      <c r="Q1250" s="62">
        <f>STOCK[[#This Row],[Ganancia Unitaria]]*STOCK[[#This Row],[Salidas]]</f>
        <v>49.53</v>
      </c>
      <c r="R1250" s="74"/>
      <c r="S1250" s="74"/>
      <c r="T1250" s="62"/>
      <c r="U1250" s="62"/>
      <c r="V1250" s="76"/>
    </row>
    <row r="1251" customHeight="1" spans="1:22">
      <c r="A1251" s="74" t="s">
        <v>18811</v>
      </c>
      <c r="B1251" s="74" t="s">
        <v>16480</v>
      </c>
      <c r="C1251" s="74" t="s">
        <v>18812</v>
      </c>
      <c r="D1251" s="74" t="s">
        <v>18813</v>
      </c>
      <c r="E1251" s="74"/>
      <c r="F1251" s="59">
        <v>50</v>
      </c>
      <c r="G1251" s="75">
        <v>2</v>
      </c>
      <c r="H1251" s="75">
        <f>SUMIFS(VENTAS[Cantidad],VENTAS[Código del producto Vendido],STOCK[[#This Row],[Code]])</f>
        <v>0</v>
      </c>
      <c r="I1251" s="75">
        <f>STOCK[[#This Row],[Entradas]]-STOCK[[#This Row],[Salidas]]</f>
        <v>2</v>
      </c>
      <c r="J1251" s="59">
        <f>STOCK[[#This Row],[Precio Final]]*10%</f>
        <v>5</v>
      </c>
      <c r="K1251" s="62">
        <v>13.98</v>
      </c>
      <c r="L1251" s="62">
        <v>2</v>
      </c>
      <c r="M1251" s="62">
        <f>STOCK[[#This Row],[Costo Unitario (USD)]]+STOCK[[#This Row],[Costo Envío (USD)]]+STOCK[[#This Row],[Comisión 10%]]</f>
        <v>20.98</v>
      </c>
      <c r="N1251" s="62">
        <f t="shared" si="59"/>
        <v>31.47</v>
      </c>
      <c r="O1251" s="62">
        <f t="shared" si="60"/>
        <v>50</v>
      </c>
      <c r="P1251" s="62">
        <f>STOCK[[#This Row],[Precio Final]]-STOCK[[#This Row],[Costo total]]</f>
        <v>29.02</v>
      </c>
      <c r="Q1251" s="62">
        <f>STOCK[[#This Row],[Ganancia Unitaria]]*STOCK[[#This Row],[Salidas]]</f>
        <v>0</v>
      </c>
      <c r="R1251" s="74"/>
      <c r="S1251" s="74"/>
      <c r="T1251" s="62"/>
      <c r="U1251" s="62"/>
      <c r="V1251" s="76"/>
    </row>
    <row r="1252" customHeight="1" spans="1:22">
      <c r="A1252" s="74" t="s">
        <v>18814</v>
      </c>
      <c r="B1252" s="74" t="s">
        <v>16480</v>
      </c>
      <c r="C1252" s="74" t="s">
        <v>18812</v>
      </c>
      <c r="D1252" s="74" t="s">
        <v>18809</v>
      </c>
      <c r="E1252" s="74"/>
      <c r="F1252" s="59">
        <v>50</v>
      </c>
      <c r="G1252" s="75">
        <v>2</v>
      </c>
      <c r="H1252" s="75">
        <f>SUMIFS(VENTAS[Cantidad],VENTAS[Código del producto Vendido],STOCK[[#This Row],[Code]])</f>
        <v>1</v>
      </c>
      <c r="I1252" s="75">
        <f>STOCK[[#This Row],[Entradas]]-STOCK[[#This Row],[Salidas]]</f>
        <v>1</v>
      </c>
      <c r="J1252" s="59">
        <f>STOCK[[#This Row],[Precio Final]]*10%</f>
        <v>5</v>
      </c>
      <c r="K1252" s="62">
        <v>13.98</v>
      </c>
      <c r="L1252" s="62">
        <v>2</v>
      </c>
      <c r="M1252" s="62">
        <f>STOCK[[#This Row],[Costo Unitario (USD)]]+STOCK[[#This Row],[Costo Envío (USD)]]+STOCK[[#This Row],[Comisión 10%]]</f>
        <v>20.98</v>
      </c>
      <c r="N1252" s="62">
        <f t="shared" si="59"/>
        <v>31.47</v>
      </c>
      <c r="O1252" s="62">
        <f t="shared" si="60"/>
        <v>50</v>
      </c>
      <c r="P1252" s="62">
        <f>STOCK[[#This Row],[Precio Final]]-STOCK[[#This Row],[Costo total]]</f>
        <v>29.02</v>
      </c>
      <c r="Q1252" s="62">
        <f>STOCK[[#This Row],[Ganancia Unitaria]]*STOCK[[#This Row],[Salidas]]</f>
        <v>29.02</v>
      </c>
      <c r="R1252" s="74"/>
      <c r="S1252" s="74"/>
      <c r="T1252" s="62"/>
      <c r="U1252" s="62"/>
      <c r="V1252" s="76"/>
    </row>
    <row r="1253" customHeight="1" spans="1:22">
      <c r="A1253" s="74" t="s">
        <v>18815</v>
      </c>
      <c r="B1253" s="74" t="s">
        <v>16480</v>
      </c>
      <c r="C1253" s="74" t="s">
        <v>18816</v>
      </c>
      <c r="D1253" s="74" t="s">
        <v>18813</v>
      </c>
      <c r="E1253" s="74"/>
      <c r="F1253" s="59">
        <v>35</v>
      </c>
      <c r="G1253" s="75">
        <v>2</v>
      </c>
      <c r="H1253" s="75">
        <f>SUMIFS(VENTAS[Cantidad],VENTAS[Código del producto Vendido],STOCK[[#This Row],[Code]])</f>
        <v>0</v>
      </c>
      <c r="I1253" s="75">
        <f>STOCK[[#This Row],[Entradas]]-STOCK[[#This Row],[Salidas]]</f>
        <v>2</v>
      </c>
      <c r="J1253" s="59">
        <f>STOCK[[#This Row],[Precio Final]]*10%</f>
        <v>3.5</v>
      </c>
      <c r="K1253" s="62">
        <v>6.98</v>
      </c>
      <c r="L1253" s="62">
        <v>2</v>
      </c>
      <c r="M1253" s="62">
        <f>STOCK[[#This Row],[Costo Unitario (USD)]]+STOCK[[#This Row],[Costo Envío (USD)]]+STOCK[[#This Row],[Comisión 10%]]</f>
        <v>12.48</v>
      </c>
      <c r="N1253" s="62">
        <f t="shared" si="59"/>
        <v>18.72</v>
      </c>
      <c r="O1253" s="62">
        <f t="shared" si="60"/>
        <v>35</v>
      </c>
      <c r="P1253" s="62">
        <f>STOCK[[#This Row],[Precio Final]]-STOCK[[#This Row],[Costo total]]</f>
        <v>22.52</v>
      </c>
      <c r="Q1253" s="62">
        <f>STOCK[[#This Row],[Ganancia Unitaria]]*STOCK[[#This Row],[Salidas]]</f>
        <v>0</v>
      </c>
      <c r="R1253" s="74"/>
      <c r="S1253" s="74"/>
      <c r="T1253" s="62"/>
      <c r="U1253" s="62"/>
      <c r="V1253" s="76"/>
    </row>
    <row r="1254" customHeight="1" spans="1:22">
      <c r="A1254" s="74" t="s">
        <v>18817</v>
      </c>
      <c r="B1254" s="74" t="s">
        <v>16480</v>
      </c>
      <c r="C1254" s="74" t="s">
        <v>18816</v>
      </c>
      <c r="D1254" s="74" t="s">
        <v>18807</v>
      </c>
      <c r="E1254" s="74"/>
      <c r="F1254" s="59">
        <v>35</v>
      </c>
      <c r="G1254" s="75">
        <v>2</v>
      </c>
      <c r="H1254" s="75">
        <f>SUMIFS(VENTAS[Cantidad],VENTAS[Código del producto Vendido],STOCK[[#This Row],[Code]])</f>
        <v>0</v>
      </c>
      <c r="I1254" s="75">
        <f>STOCK[[#This Row],[Entradas]]-STOCK[[#This Row],[Salidas]]</f>
        <v>2</v>
      </c>
      <c r="J1254" s="59">
        <f>STOCK[[#This Row],[Precio Final]]*10%</f>
        <v>3.5</v>
      </c>
      <c r="K1254" s="62">
        <v>6.98</v>
      </c>
      <c r="L1254" s="62">
        <v>2</v>
      </c>
      <c r="M1254" s="62">
        <f>STOCK[[#This Row],[Costo Unitario (USD)]]+STOCK[[#This Row],[Costo Envío (USD)]]+STOCK[[#This Row],[Comisión 10%]]</f>
        <v>12.48</v>
      </c>
      <c r="N1254" s="62">
        <f t="shared" si="59"/>
        <v>18.72</v>
      </c>
      <c r="O1254" s="62">
        <f t="shared" si="60"/>
        <v>35</v>
      </c>
      <c r="P1254" s="62">
        <f>STOCK[[#This Row],[Precio Final]]-STOCK[[#This Row],[Costo total]]</f>
        <v>22.52</v>
      </c>
      <c r="Q1254" s="62">
        <f>STOCK[[#This Row],[Ganancia Unitaria]]*STOCK[[#This Row],[Salidas]]</f>
        <v>0</v>
      </c>
      <c r="R1254" s="74"/>
      <c r="S1254" s="74"/>
      <c r="T1254" s="62"/>
      <c r="U1254" s="62"/>
      <c r="V1254" s="76"/>
    </row>
    <row r="1255" customHeight="1" spans="1:22">
      <c r="A1255" s="74" t="s">
        <v>18818</v>
      </c>
      <c r="B1255" s="74" t="s">
        <v>16480</v>
      </c>
      <c r="C1255" s="74" t="s">
        <v>18816</v>
      </c>
      <c r="D1255" s="74" t="s">
        <v>18819</v>
      </c>
      <c r="E1255" s="74"/>
      <c r="F1255" s="59">
        <v>35</v>
      </c>
      <c r="G1255" s="75">
        <v>2</v>
      </c>
      <c r="H1255" s="75">
        <f>SUMIFS(VENTAS[Cantidad],VENTAS[Código del producto Vendido],STOCK[[#This Row],[Code]])</f>
        <v>2</v>
      </c>
      <c r="I1255" s="75">
        <f>STOCK[[#This Row],[Entradas]]-STOCK[[#This Row],[Salidas]]</f>
        <v>0</v>
      </c>
      <c r="J1255" s="59">
        <f>STOCK[[#This Row],[Precio Final]]*10%</f>
        <v>3.5</v>
      </c>
      <c r="K1255" s="62">
        <v>6.98</v>
      </c>
      <c r="L1255" s="62">
        <v>2</v>
      </c>
      <c r="M1255" s="62">
        <f>STOCK[[#This Row],[Costo Unitario (USD)]]+STOCK[[#This Row],[Costo Envío (USD)]]+STOCK[[#This Row],[Comisión 10%]]</f>
        <v>12.48</v>
      </c>
      <c r="N1255" s="62">
        <f t="shared" si="59"/>
        <v>18.72</v>
      </c>
      <c r="O1255" s="62">
        <f t="shared" si="60"/>
        <v>35</v>
      </c>
      <c r="P1255" s="62">
        <f>STOCK[[#This Row],[Precio Final]]-STOCK[[#This Row],[Costo total]]</f>
        <v>22.52</v>
      </c>
      <c r="Q1255" s="62">
        <f>STOCK[[#This Row],[Ganancia Unitaria]]*STOCK[[#This Row],[Salidas]]</f>
        <v>45.04</v>
      </c>
      <c r="R1255" s="74"/>
      <c r="S1255" s="74"/>
      <c r="T1255" s="62"/>
      <c r="U1255" s="62"/>
      <c r="V1255" s="76"/>
    </row>
    <row r="1256" customHeight="1" spans="1:22">
      <c r="A1256" s="74" t="s">
        <v>18820</v>
      </c>
      <c r="B1256" s="74" t="s">
        <v>16480</v>
      </c>
      <c r="C1256" s="74" t="s">
        <v>18821</v>
      </c>
      <c r="D1256" s="74" t="s">
        <v>18807</v>
      </c>
      <c r="E1256" s="74"/>
      <c r="F1256" s="59">
        <v>30</v>
      </c>
      <c r="G1256" s="75">
        <v>3</v>
      </c>
      <c r="H1256" s="75">
        <f>SUMIFS(VENTAS[Cantidad],VENTAS[Código del producto Vendido],STOCK[[#This Row],[Code]])</f>
        <v>2</v>
      </c>
      <c r="I1256" s="75">
        <f>STOCK[[#This Row],[Entradas]]-STOCK[[#This Row],[Salidas]]</f>
        <v>1</v>
      </c>
      <c r="J1256" s="59">
        <f>STOCK[[#This Row],[Precio Final]]*10%</f>
        <v>3</v>
      </c>
      <c r="K1256" s="62">
        <v>7.98</v>
      </c>
      <c r="L1256" s="62">
        <v>2</v>
      </c>
      <c r="M1256" s="62">
        <f>STOCK[[#This Row],[Costo Unitario (USD)]]+STOCK[[#This Row],[Costo Envío (USD)]]+STOCK[[#This Row],[Comisión 10%]]</f>
        <v>12.98</v>
      </c>
      <c r="N1256" s="62">
        <f t="shared" si="59"/>
        <v>19.47</v>
      </c>
      <c r="O1256" s="62">
        <f t="shared" si="60"/>
        <v>30</v>
      </c>
      <c r="P1256" s="62">
        <f>STOCK[[#This Row],[Precio Final]]-STOCK[[#This Row],[Costo total]]</f>
        <v>17.02</v>
      </c>
      <c r="Q1256" s="62">
        <f>STOCK[[#This Row],[Ganancia Unitaria]]*STOCK[[#This Row],[Salidas]]</f>
        <v>34.04</v>
      </c>
      <c r="R1256" s="74"/>
      <c r="S1256" s="74"/>
      <c r="T1256" s="62"/>
      <c r="U1256" s="62"/>
      <c r="V1256" s="76"/>
    </row>
    <row r="1257" customHeight="1" spans="1:22">
      <c r="A1257" s="74" t="s">
        <v>18822</v>
      </c>
      <c r="B1257" s="74" t="s">
        <v>16480</v>
      </c>
      <c r="C1257" s="74" t="s">
        <v>18821</v>
      </c>
      <c r="D1257" s="74" t="s">
        <v>18819</v>
      </c>
      <c r="E1257" s="74"/>
      <c r="F1257" s="59">
        <v>30</v>
      </c>
      <c r="G1257" s="75">
        <v>4</v>
      </c>
      <c r="H1257" s="75">
        <f>SUMIFS(VENTAS[Cantidad],VENTAS[Código del producto Vendido],STOCK[[#This Row],[Code]])</f>
        <v>4</v>
      </c>
      <c r="I1257" s="75">
        <f>STOCK[[#This Row],[Entradas]]-STOCK[[#This Row],[Salidas]]</f>
        <v>0</v>
      </c>
      <c r="J1257" s="59">
        <f>STOCK[[#This Row],[Precio Final]]*10%</f>
        <v>3</v>
      </c>
      <c r="K1257" s="62">
        <v>7.98</v>
      </c>
      <c r="L1257" s="62">
        <v>2</v>
      </c>
      <c r="M1257" s="62">
        <f>STOCK[[#This Row],[Costo Unitario (USD)]]+STOCK[[#This Row],[Costo Envío (USD)]]+STOCK[[#This Row],[Comisión 10%]]</f>
        <v>12.98</v>
      </c>
      <c r="N1257" s="62">
        <f t="shared" si="59"/>
        <v>19.47</v>
      </c>
      <c r="O1257" s="62">
        <f t="shared" si="60"/>
        <v>30</v>
      </c>
      <c r="P1257" s="62">
        <f>STOCK[[#This Row],[Precio Final]]-STOCK[[#This Row],[Costo total]]</f>
        <v>17.02</v>
      </c>
      <c r="Q1257" s="62">
        <f>STOCK[[#This Row],[Ganancia Unitaria]]*STOCK[[#This Row],[Salidas]]</f>
        <v>68.08</v>
      </c>
      <c r="R1257" s="74"/>
      <c r="S1257" s="74"/>
      <c r="T1257" s="62"/>
      <c r="U1257" s="62"/>
      <c r="V1257" s="76"/>
    </row>
    <row r="1258" customHeight="1" spans="1:22">
      <c r="A1258" s="74" t="s">
        <v>18823</v>
      </c>
      <c r="B1258" s="74" t="s">
        <v>16480</v>
      </c>
      <c r="C1258" s="74" t="s">
        <v>18824</v>
      </c>
      <c r="D1258" s="74" t="s">
        <v>18807</v>
      </c>
      <c r="E1258" s="74"/>
      <c r="F1258" s="59">
        <v>35</v>
      </c>
      <c r="G1258" s="75">
        <v>3</v>
      </c>
      <c r="H1258" s="75">
        <f>SUMIFS(VENTAS[Cantidad],VENTAS[Código del producto Vendido],STOCK[[#This Row],[Code]])</f>
        <v>0</v>
      </c>
      <c r="I1258" s="75">
        <f>STOCK[[#This Row],[Entradas]]-STOCK[[#This Row],[Salidas]]</f>
        <v>3</v>
      </c>
      <c r="J1258" s="59">
        <f>STOCK[[#This Row],[Precio Final]]*10%</f>
        <v>3.5</v>
      </c>
      <c r="K1258" s="62">
        <v>10.48</v>
      </c>
      <c r="L1258" s="62">
        <v>2</v>
      </c>
      <c r="M1258" s="62">
        <f>STOCK[[#This Row],[Costo Unitario (USD)]]+STOCK[[#This Row],[Costo Envío (USD)]]+STOCK[[#This Row],[Comisión 10%]]</f>
        <v>15.98</v>
      </c>
      <c r="N1258" s="62">
        <f t="shared" si="59"/>
        <v>23.97</v>
      </c>
      <c r="O1258" s="62">
        <f t="shared" si="60"/>
        <v>35</v>
      </c>
      <c r="P1258" s="62">
        <f>STOCK[[#This Row],[Precio Final]]-STOCK[[#This Row],[Costo total]]</f>
        <v>19.02</v>
      </c>
      <c r="Q1258" s="62">
        <f>STOCK[[#This Row],[Ganancia Unitaria]]*STOCK[[#This Row],[Salidas]]</f>
        <v>0</v>
      </c>
      <c r="R1258" s="74"/>
      <c r="S1258" s="74"/>
      <c r="T1258" s="62"/>
      <c r="U1258" s="62"/>
      <c r="V1258" s="76"/>
    </row>
    <row r="1259" customHeight="1" spans="1:22">
      <c r="A1259" s="74" t="s">
        <v>18825</v>
      </c>
      <c r="B1259" s="74" t="s">
        <v>16480</v>
      </c>
      <c r="C1259" s="74" t="s">
        <v>18824</v>
      </c>
      <c r="D1259" s="74" t="s">
        <v>18809</v>
      </c>
      <c r="E1259" s="74"/>
      <c r="F1259" s="59">
        <v>35</v>
      </c>
      <c r="G1259" s="75">
        <v>3</v>
      </c>
      <c r="H1259" s="75">
        <f>SUMIFS(VENTAS[Cantidad],VENTAS[Código del producto Vendido],STOCK[[#This Row],[Code]])</f>
        <v>0</v>
      </c>
      <c r="I1259" s="75">
        <f>STOCK[[#This Row],[Entradas]]-STOCK[[#This Row],[Salidas]]</f>
        <v>3</v>
      </c>
      <c r="J1259" s="59">
        <f>STOCK[[#This Row],[Precio Final]]*10%</f>
        <v>3.5</v>
      </c>
      <c r="K1259" s="62">
        <v>10.48</v>
      </c>
      <c r="L1259" s="62">
        <v>2</v>
      </c>
      <c r="M1259" s="62">
        <f>STOCK[[#This Row],[Costo Unitario (USD)]]+STOCK[[#This Row],[Costo Envío (USD)]]+STOCK[[#This Row],[Comisión 10%]]</f>
        <v>15.98</v>
      </c>
      <c r="N1259" s="62">
        <f t="shared" si="59"/>
        <v>23.97</v>
      </c>
      <c r="O1259" s="62">
        <f t="shared" si="60"/>
        <v>35</v>
      </c>
      <c r="P1259" s="62">
        <f>STOCK[[#This Row],[Precio Final]]-STOCK[[#This Row],[Costo total]]</f>
        <v>19.02</v>
      </c>
      <c r="Q1259" s="62">
        <f>STOCK[[#This Row],[Ganancia Unitaria]]*STOCK[[#This Row],[Salidas]]</f>
        <v>0</v>
      </c>
      <c r="R1259" s="74"/>
      <c r="S1259" s="74"/>
      <c r="T1259" s="62"/>
      <c r="U1259" s="62"/>
      <c r="V1259" s="76"/>
    </row>
    <row r="1260" customHeight="1" spans="1:22">
      <c r="A1260" s="74" t="s">
        <v>18826</v>
      </c>
      <c r="B1260" s="74" t="s">
        <v>16480</v>
      </c>
      <c r="C1260" s="74" t="s">
        <v>18824</v>
      </c>
      <c r="D1260" s="74" t="s">
        <v>18804</v>
      </c>
      <c r="E1260" s="74"/>
      <c r="F1260" s="59">
        <v>35</v>
      </c>
      <c r="G1260" s="75">
        <v>2</v>
      </c>
      <c r="H1260" s="75">
        <f>SUMIFS(VENTAS[Cantidad],VENTAS[Código del producto Vendido],STOCK[[#This Row],[Code]])</f>
        <v>0</v>
      </c>
      <c r="I1260" s="75">
        <f>STOCK[[#This Row],[Entradas]]-STOCK[[#This Row],[Salidas]]</f>
        <v>2</v>
      </c>
      <c r="J1260" s="59">
        <f>STOCK[[#This Row],[Precio Final]]*10%</f>
        <v>3.5</v>
      </c>
      <c r="K1260" s="62">
        <v>10.48</v>
      </c>
      <c r="L1260" s="62">
        <v>2</v>
      </c>
      <c r="M1260" s="62">
        <f>STOCK[[#This Row],[Costo Unitario (USD)]]+STOCK[[#This Row],[Costo Envío (USD)]]+STOCK[[#This Row],[Comisión 10%]]</f>
        <v>15.98</v>
      </c>
      <c r="N1260" s="62">
        <f t="shared" si="59"/>
        <v>23.97</v>
      </c>
      <c r="O1260" s="62">
        <f t="shared" si="60"/>
        <v>35</v>
      </c>
      <c r="P1260" s="62">
        <f>STOCK[[#This Row],[Precio Final]]-STOCK[[#This Row],[Costo total]]</f>
        <v>19.02</v>
      </c>
      <c r="Q1260" s="62">
        <f>STOCK[[#This Row],[Ganancia Unitaria]]*STOCK[[#This Row],[Salidas]]</f>
        <v>0</v>
      </c>
      <c r="R1260" s="74"/>
      <c r="S1260" s="74"/>
      <c r="T1260" s="62"/>
      <c r="U1260" s="62"/>
      <c r="V1260" s="76"/>
    </row>
    <row r="1261" customHeight="1" spans="1:22">
      <c r="A1261" s="74" t="s">
        <v>18827</v>
      </c>
      <c r="B1261" s="74" t="s">
        <v>16480</v>
      </c>
      <c r="C1261" s="74" t="s">
        <v>18828</v>
      </c>
      <c r="D1261" s="74" t="s">
        <v>18829</v>
      </c>
      <c r="E1261" s="74"/>
      <c r="F1261" s="59">
        <v>30</v>
      </c>
      <c r="G1261" s="75">
        <v>1</v>
      </c>
      <c r="H1261" s="75">
        <f>SUMIFS(VENTAS[Cantidad],VENTAS[Código del producto Vendido],STOCK[[#This Row],[Code]])</f>
        <v>0</v>
      </c>
      <c r="I1261" s="75">
        <f>STOCK[[#This Row],[Entradas]]-STOCK[[#This Row],[Salidas]]</f>
        <v>1</v>
      </c>
      <c r="J1261" s="59">
        <f>STOCK[[#This Row],[Precio Final]]*10%</f>
        <v>3</v>
      </c>
      <c r="K1261" s="62">
        <v>9.98</v>
      </c>
      <c r="L1261" s="62">
        <v>2</v>
      </c>
      <c r="M1261" s="62">
        <f>STOCK[[#This Row],[Costo Unitario (USD)]]+STOCK[[#This Row],[Costo Envío (USD)]]+STOCK[[#This Row],[Comisión 10%]]</f>
        <v>14.98</v>
      </c>
      <c r="N1261" s="62">
        <f t="shared" si="59"/>
        <v>22.47</v>
      </c>
      <c r="O1261" s="62">
        <f t="shared" si="60"/>
        <v>30</v>
      </c>
      <c r="P1261" s="62">
        <f>STOCK[[#This Row],[Precio Final]]-STOCK[[#This Row],[Costo total]]</f>
        <v>15.02</v>
      </c>
      <c r="Q1261" s="62">
        <f>STOCK[[#This Row],[Ganancia Unitaria]]*STOCK[[#This Row],[Salidas]]</f>
        <v>0</v>
      </c>
      <c r="R1261" s="74"/>
      <c r="S1261" s="74"/>
      <c r="T1261" s="62"/>
      <c r="U1261" s="62"/>
      <c r="V1261" s="76"/>
    </row>
    <row r="1262" customHeight="1" spans="1:22">
      <c r="A1262" s="74" t="s">
        <v>18830</v>
      </c>
      <c r="B1262" s="74" t="s">
        <v>16480</v>
      </c>
      <c r="C1262" s="74" t="s">
        <v>18828</v>
      </c>
      <c r="D1262" s="74" t="s">
        <v>18831</v>
      </c>
      <c r="E1262" s="74"/>
      <c r="F1262" s="59">
        <v>30</v>
      </c>
      <c r="G1262" s="75">
        <v>2</v>
      </c>
      <c r="H1262" s="75">
        <f>SUMIFS(VENTAS[Cantidad],VENTAS[Código del producto Vendido],STOCK[[#This Row],[Code]])</f>
        <v>0</v>
      </c>
      <c r="I1262" s="75">
        <f>STOCK[[#This Row],[Entradas]]-STOCK[[#This Row],[Salidas]]</f>
        <v>2</v>
      </c>
      <c r="J1262" s="59">
        <f>STOCK[[#This Row],[Precio Final]]*10%</f>
        <v>3</v>
      </c>
      <c r="K1262" s="62">
        <v>9.98</v>
      </c>
      <c r="L1262" s="62">
        <v>2</v>
      </c>
      <c r="M1262" s="62">
        <f>STOCK[[#This Row],[Costo Unitario (USD)]]+STOCK[[#This Row],[Costo Envío (USD)]]+STOCK[[#This Row],[Comisión 10%]]</f>
        <v>14.98</v>
      </c>
      <c r="N1262" s="62">
        <f t="shared" si="59"/>
        <v>22.47</v>
      </c>
      <c r="O1262" s="62">
        <f t="shared" si="60"/>
        <v>30</v>
      </c>
      <c r="P1262" s="62">
        <f>STOCK[[#This Row],[Precio Final]]-STOCK[[#This Row],[Costo total]]</f>
        <v>15.02</v>
      </c>
      <c r="Q1262" s="62">
        <f>STOCK[[#This Row],[Ganancia Unitaria]]*STOCK[[#This Row],[Salidas]]</f>
        <v>0</v>
      </c>
      <c r="R1262" s="74"/>
      <c r="S1262" s="74"/>
      <c r="T1262" s="62"/>
      <c r="U1262" s="62"/>
      <c r="V1262" s="76"/>
    </row>
    <row r="1263" customHeight="1" spans="1:22">
      <c r="A1263" s="74" t="s">
        <v>18832</v>
      </c>
      <c r="B1263" s="74" t="s">
        <v>16480</v>
      </c>
      <c r="C1263" s="74" t="s">
        <v>18828</v>
      </c>
      <c r="D1263" s="74" t="s">
        <v>18833</v>
      </c>
      <c r="E1263" s="74"/>
      <c r="F1263" s="59">
        <v>30</v>
      </c>
      <c r="G1263" s="75">
        <v>3</v>
      </c>
      <c r="H1263" s="75">
        <f>SUMIFS(VENTAS[Cantidad],VENTAS[Código del producto Vendido],STOCK[[#This Row],[Code]])</f>
        <v>1</v>
      </c>
      <c r="I1263" s="75">
        <f>STOCK[[#This Row],[Entradas]]-STOCK[[#This Row],[Salidas]]</f>
        <v>2</v>
      </c>
      <c r="J1263" s="59">
        <f>STOCK[[#This Row],[Precio Final]]*10%</f>
        <v>3</v>
      </c>
      <c r="K1263" s="62">
        <v>9.98</v>
      </c>
      <c r="L1263" s="62">
        <v>2</v>
      </c>
      <c r="M1263" s="62">
        <f>STOCK[[#This Row],[Costo Unitario (USD)]]+STOCK[[#This Row],[Costo Envío (USD)]]+STOCK[[#This Row],[Comisión 10%]]</f>
        <v>14.98</v>
      </c>
      <c r="N1263" s="62">
        <f t="shared" si="59"/>
        <v>22.47</v>
      </c>
      <c r="O1263" s="62">
        <f t="shared" si="60"/>
        <v>30</v>
      </c>
      <c r="P1263" s="62">
        <f>STOCK[[#This Row],[Precio Final]]-STOCK[[#This Row],[Costo total]]</f>
        <v>15.02</v>
      </c>
      <c r="Q1263" s="62">
        <f>STOCK[[#This Row],[Ganancia Unitaria]]*STOCK[[#This Row],[Salidas]]</f>
        <v>15.02</v>
      </c>
      <c r="R1263" s="74"/>
      <c r="S1263" s="74"/>
      <c r="T1263" s="62"/>
      <c r="U1263" s="62"/>
      <c r="V1263" s="76"/>
    </row>
    <row r="1264" customHeight="1" spans="1:22">
      <c r="A1264" s="74" t="s">
        <v>18834</v>
      </c>
      <c r="B1264" s="74" t="s">
        <v>16480</v>
      </c>
      <c r="C1264" s="74" t="s">
        <v>18828</v>
      </c>
      <c r="D1264" s="74" t="s">
        <v>18835</v>
      </c>
      <c r="E1264" s="74"/>
      <c r="F1264" s="59">
        <v>30</v>
      </c>
      <c r="G1264" s="75">
        <v>2</v>
      </c>
      <c r="H1264" s="75">
        <f>SUMIFS(VENTAS[Cantidad],VENTAS[Código del producto Vendido],STOCK[[#This Row],[Code]])</f>
        <v>1</v>
      </c>
      <c r="I1264" s="75">
        <f>STOCK[[#This Row],[Entradas]]-STOCK[[#This Row],[Salidas]]</f>
        <v>1</v>
      </c>
      <c r="J1264" s="59">
        <f>STOCK[[#This Row],[Precio Final]]*10%</f>
        <v>3</v>
      </c>
      <c r="K1264" s="62">
        <v>9.98</v>
      </c>
      <c r="L1264" s="62">
        <v>2</v>
      </c>
      <c r="M1264" s="62">
        <f>STOCK[[#This Row],[Costo Unitario (USD)]]+STOCK[[#This Row],[Costo Envío (USD)]]+STOCK[[#This Row],[Comisión 10%]]</f>
        <v>14.98</v>
      </c>
      <c r="N1264" s="62">
        <f t="shared" si="59"/>
        <v>22.47</v>
      </c>
      <c r="O1264" s="62">
        <f t="shared" si="60"/>
        <v>30</v>
      </c>
      <c r="P1264" s="62">
        <f>STOCK[[#This Row],[Precio Final]]-STOCK[[#This Row],[Costo total]]</f>
        <v>15.02</v>
      </c>
      <c r="Q1264" s="62">
        <f>STOCK[[#This Row],[Ganancia Unitaria]]*STOCK[[#This Row],[Salidas]]</f>
        <v>15.02</v>
      </c>
      <c r="R1264" s="74"/>
      <c r="S1264" s="74"/>
      <c r="T1264" s="62"/>
      <c r="U1264" s="62"/>
      <c r="V1264" s="76"/>
    </row>
    <row r="1265" customHeight="1" spans="1:22">
      <c r="A1265" s="74" t="s">
        <v>18836</v>
      </c>
      <c r="B1265" s="74" t="s">
        <v>16480</v>
      </c>
      <c r="C1265" s="74" t="s">
        <v>18837</v>
      </c>
      <c r="D1265" s="74" t="s">
        <v>18838</v>
      </c>
      <c r="E1265" s="74"/>
      <c r="F1265" s="59">
        <v>50</v>
      </c>
      <c r="G1265" s="75">
        <v>2</v>
      </c>
      <c r="H1265" s="75">
        <f>SUMIFS(VENTAS[Cantidad],VENTAS[Código del producto Vendido],STOCK[[#This Row],[Code]])</f>
        <v>0</v>
      </c>
      <c r="I1265" s="75">
        <f>STOCK[[#This Row],[Entradas]]-STOCK[[#This Row],[Salidas]]</f>
        <v>2</v>
      </c>
      <c r="J1265" s="59">
        <f>STOCK[[#This Row],[Precio Final]]*10%</f>
        <v>5</v>
      </c>
      <c r="K1265" s="62">
        <v>11.98</v>
      </c>
      <c r="L1265" s="62">
        <v>2</v>
      </c>
      <c r="M1265" s="62">
        <f>STOCK[[#This Row],[Costo Unitario (USD)]]+STOCK[[#This Row],[Costo Envío (USD)]]+STOCK[[#This Row],[Comisión 10%]]</f>
        <v>18.98</v>
      </c>
      <c r="N1265" s="62">
        <f t="shared" si="59"/>
        <v>28.47</v>
      </c>
      <c r="O1265" s="62">
        <f t="shared" si="60"/>
        <v>50</v>
      </c>
      <c r="P1265" s="62">
        <f>STOCK[[#This Row],[Precio Final]]-STOCK[[#This Row],[Costo total]]</f>
        <v>31.02</v>
      </c>
      <c r="Q1265" s="62">
        <f>STOCK[[#This Row],[Ganancia Unitaria]]*STOCK[[#This Row],[Salidas]]</f>
        <v>0</v>
      </c>
      <c r="R1265" s="74"/>
      <c r="S1265" s="74"/>
      <c r="T1265" s="62"/>
      <c r="U1265" s="62"/>
      <c r="V1265" s="76"/>
    </row>
    <row r="1266" customHeight="1" spans="1:22">
      <c r="A1266" s="74" t="s">
        <v>18839</v>
      </c>
      <c r="B1266" s="74" t="s">
        <v>16480</v>
      </c>
      <c r="C1266" s="74" t="s">
        <v>18840</v>
      </c>
      <c r="D1266" s="74" t="s">
        <v>18813</v>
      </c>
      <c r="E1266" s="74"/>
      <c r="F1266" s="59">
        <v>30</v>
      </c>
      <c r="G1266" s="75">
        <v>3</v>
      </c>
      <c r="H1266" s="75">
        <f>SUMIFS(VENTAS[Cantidad],VENTAS[Código del producto Vendido],STOCK[[#This Row],[Code]])</f>
        <v>3</v>
      </c>
      <c r="I1266" s="75">
        <f>STOCK[[#This Row],[Entradas]]-STOCK[[#This Row],[Salidas]]</f>
        <v>0</v>
      </c>
      <c r="J1266" s="59">
        <f>STOCK[[#This Row],[Precio Final]]*10%</f>
        <v>3</v>
      </c>
      <c r="K1266" s="62">
        <v>9.98</v>
      </c>
      <c r="L1266" s="62">
        <v>2</v>
      </c>
      <c r="M1266" s="62">
        <f>STOCK[[#This Row],[Costo Unitario (USD)]]+STOCK[[#This Row],[Costo Envío (USD)]]+STOCK[[#This Row],[Comisión 10%]]</f>
        <v>14.98</v>
      </c>
      <c r="N1266" s="62">
        <f t="shared" si="59"/>
        <v>22.47</v>
      </c>
      <c r="O1266" s="62">
        <f t="shared" si="60"/>
        <v>30</v>
      </c>
      <c r="P1266" s="62">
        <f>STOCK[[#This Row],[Precio Final]]-STOCK[[#This Row],[Costo total]]</f>
        <v>15.02</v>
      </c>
      <c r="Q1266" s="62">
        <f>STOCK[[#This Row],[Ganancia Unitaria]]*STOCK[[#This Row],[Salidas]]</f>
        <v>45.06</v>
      </c>
      <c r="R1266" s="74"/>
      <c r="S1266" s="74"/>
      <c r="T1266" s="62"/>
      <c r="U1266" s="62"/>
      <c r="V1266" s="76"/>
    </row>
    <row r="1267" customHeight="1" spans="1:22">
      <c r="A1267" s="74" t="s">
        <v>18841</v>
      </c>
      <c r="B1267" s="74" t="s">
        <v>16480</v>
      </c>
      <c r="C1267" s="74" t="s">
        <v>18840</v>
      </c>
      <c r="D1267" s="74" t="s">
        <v>18809</v>
      </c>
      <c r="E1267" s="74"/>
      <c r="F1267" s="59">
        <v>30</v>
      </c>
      <c r="G1267" s="75">
        <v>2</v>
      </c>
      <c r="H1267" s="75">
        <f>SUMIFS(VENTAS[Cantidad],VENTAS[Código del producto Vendido],STOCK[[#This Row],[Code]])</f>
        <v>1</v>
      </c>
      <c r="I1267" s="75">
        <f>STOCK[[#This Row],[Entradas]]-STOCK[[#This Row],[Salidas]]</f>
        <v>1</v>
      </c>
      <c r="J1267" s="59">
        <f>STOCK[[#This Row],[Precio Final]]*10%</f>
        <v>3</v>
      </c>
      <c r="K1267" s="62">
        <v>9.98</v>
      </c>
      <c r="L1267" s="62">
        <v>2</v>
      </c>
      <c r="M1267" s="62">
        <f>STOCK[[#This Row],[Costo Unitario (USD)]]+STOCK[[#This Row],[Costo Envío (USD)]]+STOCK[[#This Row],[Comisión 10%]]</f>
        <v>14.98</v>
      </c>
      <c r="N1267" s="62">
        <f t="shared" si="59"/>
        <v>22.47</v>
      </c>
      <c r="O1267" s="62">
        <f t="shared" si="60"/>
        <v>30</v>
      </c>
      <c r="P1267" s="62">
        <f>STOCK[[#This Row],[Precio Final]]-STOCK[[#This Row],[Costo total]]</f>
        <v>15.02</v>
      </c>
      <c r="Q1267" s="62">
        <f>STOCK[[#This Row],[Ganancia Unitaria]]*STOCK[[#This Row],[Salidas]]</f>
        <v>15.02</v>
      </c>
      <c r="R1267" s="74"/>
      <c r="S1267" s="74"/>
      <c r="T1267" s="62"/>
      <c r="U1267" s="62"/>
      <c r="V1267" s="76"/>
    </row>
    <row r="1268" customHeight="1" spans="1:22">
      <c r="A1268" s="74" t="s">
        <v>18842</v>
      </c>
      <c r="B1268" s="74" t="s">
        <v>16480</v>
      </c>
      <c r="C1268" s="74" t="s">
        <v>18843</v>
      </c>
      <c r="D1268" s="74" t="s">
        <v>18807</v>
      </c>
      <c r="E1268" s="74"/>
      <c r="F1268" s="59">
        <v>40</v>
      </c>
      <c r="G1268" s="75">
        <v>2</v>
      </c>
      <c r="H1268" s="75">
        <f>SUMIFS(VENTAS[Cantidad],VENTAS[Código del producto Vendido],STOCK[[#This Row],[Code]])</f>
        <v>2</v>
      </c>
      <c r="I1268" s="75">
        <f>STOCK[[#This Row],[Entradas]]-STOCK[[#This Row],[Salidas]]</f>
        <v>0</v>
      </c>
      <c r="J1268" s="59">
        <f>STOCK[[#This Row],[Precio Final]]*10%</f>
        <v>4</v>
      </c>
      <c r="K1268" s="62">
        <v>14.98</v>
      </c>
      <c r="L1268" s="62">
        <v>2</v>
      </c>
      <c r="M1268" s="62">
        <f>STOCK[[#This Row],[Costo Unitario (USD)]]+STOCK[[#This Row],[Costo Envío (USD)]]+STOCK[[#This Row],[Comisión 10%]]</f>
        <v>20.98</v>
      </c>
      <c r="N1268" s="62">
        <f t="shared" si="59"/>
        <v>31.47</v>
      </c>
      <c r="O1268" s="62">
        <f t="shared" si="60"/>
        <v>40</v>
      </c>
      <c r="P1268" s="62">
        <f>STOCK[[#This Row],[Precio Final]]-STOCK[[#This Row],[Costo total]]</f>
        <v>19.02</v>
      </c>
      <c r="Q1268" s="62">
        <f>STOCK[[#This Row],[Ganancia Unitaria]]*STOCK[[#This Row],[Salidas]]</f>
        <v>38.04</v>
      </c>
      <c r="R1268" s="74"/>
      <c r="S1268" s="74"/>
      <c r="T1268" s="62"/>
      <c r="U1268" s="62"/>
      <c r="V1268" s="76"/>
    </row>
    <row r="1269" customHeight="1" spans="1:22">
      <c r="A1269" s="74" t="s">
        <v>18844</v>
      </c>
      <c r="B1269" s="74" t="s">
        <v>16480</v>
      </c>
      <c r="C1269" s="74" t="s">
        <v>18843</v>
      </c>
      <c r="D1269" s="74" t="s">
        <v>18809</v>
      </c>
      <c r="E1269" s="74"/>
      <c r="F1269" s="59">
        <v>40</v>
      </c>
      <c r="G1269" s="75">
        <v>2</v>
      </c>
      <c r="H1269" s="75">
        <f>SUMIFS(VENTAS[Cantidad],VENTAS[Código del producto Vendido],STOCK[[#This Row],[Code]])</f>
        <v>1</v>
      </c>
      <c r="I1269" s="75">
        <f>STOCK[[#This Row],[Entradas]]-STOCK[[#This Row],[Salidas]]</f>
        <v>1</v>
      </c>
      <c r="J1269" s="59">
        <f>STOCK[[#This Row],[Precio Final]]*10%</f>
        <v>4</v>
      </c>
      <c r="K1269" s="62">
        <v>14.98</v>
      </c>
      <c r="L1269" s="62">
        <v>2</v>
      </c>
      <c r="M1269" s="62">
        <f>STOCK[[#This Row],[Costo Unitario (USD)]]+STOCK[[#This Row],[Costo Envío (USD)]]+STOCK[[#This Row],[Comisión 10%]]</f>
        <v>20.98</v>
      </c>
      <c r="N1269" s="62">
        <f t="shared" si="59"/>
        <v>31.47</v>
      </c>
      <c r="O1269" s="62">
        <f t="shared" si="60"/>
        <v>40</v>
      </c>
      <c r="P1269" s="62">
        <f>STOCK[[#This Row],[Precio Final]]-STOCK[[#This Row],[Costo total]]</f>
        <v>19.02</v>
      </c>
      <c r="Q1269" s="62">
        <f>STOCK[[#This Row],[Ganancia Unitaria]]*STOCK[[#This Row],[Salidas]]</f>
        <v>19.02</v>
      </c>
      <c r="R1269" s="74"/>
      <c r="S1269" s="74"/>
      <c r="T1269" s="62"/>
      <c r="U1269" s="62"/>
      <c r="V1269" s="76"/>
    </row>
    <row r="1270" customHeight="1" spans="1:22">
      <c r="A1270" s="74" t="s">
        <v>18845</v>
      </c>
      <c r="B1270" s="74" t="s">
        <v>16480</v>
      </c>
      <c r="C1270" s="74" t="s">
        <v>18843</v>
      </c>
      <c r="D1270" s="74" t="s">
        <v>18804</v>
      </c>
      <c r="E1270" s="74"/>
      <c r="F1270" s="59">
        <v>40</v>
      </c>
      <c r="G1270" s="75">
        <v>2</v>
      </c>
      <c r="H1270" s="75">
        <f>SUMIFS(VENTAS[Cantidad],VENTAS[Código del producto Vendido],STOCK[[#This Row],[Code]])</f>
        <v>1</v>
      </c>
      <c r="I1270" s="75">
        <f>STOCK[[#This Row],[Entradas]]-STOCK[[#This Row],[Salidas]]</f>
        <v>1</v>
      </c>
      <c r="J1270" s="59">
        <f>STOCK[[#This Row],[Precio Final]]*10%</f>
        <v>4</v>
      </c>
      <c r="K1270" s="62">
        <v>14.98</v>
      </c>
      <c r="L1270" s="62">
        <v>2</v>
      </c>
      <c r="M1270" s="62">
        <f>STOCK[[#This Row],[Costo Unitario (USD)]]+STOCK[[#This Row],[Costo Envío (USD)]]+STOCK[[#This Row],[Comisión 10%]]</f>
        <v>20.98</v>
      </c>
      <c r="N1270" s="62">
        <f t="shared" si="59"/>
        <v>31.47</v>
      </c>
      <c r="O1270" s="62">
        <f t="shared" si="60"/>
        <v>40</v>
      </c>
      <c r="P1270" s="62">
        <f>STOCK[[#This Row],[Precio Final]]-STOCK[[#This Row],[Costo total]]</f>
        <v>19.02</v>
      </c>
      <c r="Q1270" s="62">
        <f>STOCK[[#This Row],[Ganancia Unitaria]]*STOCK[[#This Row],[Salidas]]</f>
        <v>19.02</v>
      </c>
      <c r="R1270" s="74"/>
      <c r="S1270" s="74"/>
      <c r="T1270" s="62"/>
      <c r="U1270" s="62"/>
      <c r="V1270" s="76"/>
    </row>
    <row r="1271" customHeight="1" spans="1:22">
      <c r="A1271" s="74" t="s">
        <v>18846</v>
      </c>
      <c r="B1271" s="74" t="s">
        <v>16541</v>
      </c>
      <c r="C1271" s="74" t="s">
        <v>18847</v>
      </c>
      <c r="D1271" s="74" t="s">
        <v>16583</v>
      </c>
      <c r="E1271" s="74"/>
      <c r="F1271" s="59">
        <v>35</v>
      </c>
      <c r="G1271" s="75">
        <v>1</v>
      </c>
      <c r="H1271" s="75">
        <f>SUMIFS(VENTAS[Cantidad],VENTAS[Código del producto Vendido],STOCK[[#This Row],[Code]])</f>
        <v>0</v>
      </c>
      <c r="I1271" s="75">
        <f>STOCK[[#This Row],[Entradas]]-STOCK[[#This Row],[Salidas]]</f>
        <v>1</v>
      </c>
      <c r="J1271" s="59">
        <f>STOCK[[#This Row],[Precio Final]]*10%</f>
        <v>3.5</v>
      </c>
      <c r="K1271" s="62">
        <v>12</v>
      </c>
      <c r="L1271" s="62">
        <v>0</v>
      </c>
      <c r="M1271" s="62">
        <f>STOCK[[#This Row],[Costo Unitario (USD)]]+STOCK[[#This Row],[Costo Envío (USD)]]+STOCK[[#This Row],[Comisión 10%]]</f>
        <v>15.5</v>
      </c>
      <c r="N1271" s="62">
        <f t="shared" si="59"/>
        <v>23.25</v>
      </c>
      <c r="O1271" s="62">
        <f t="shared" si="60"/>
        <v>35</v>
      </c>
      <c r="P1271" s="62">
        <f>STOCK[[#This Row],[Precio Final]]-STOCK[[#This Row],[Costo total]]</f>
        <v>19.5</v>
      </c>
      <c r="Q1271" s="62">
        <f>STOCK[[#This Row],[Ganancia Unitaria]]*STOCK[[#This Row],[Salidas]]</f>
        <v>0</v>
      </c>
      <c r="R1271" s="74"/>
      <c r="S1271" s="74"/>
      <c r="T1271" s="62"/>
      <c r="U1271" s="62"/>
      <c r="V1271" s="76"/>
    </row>
    <row r="1272" customHeight="1" spans="1:22">
      <c r="A1272" s="74" t="s">
        <v>18848</v>
      </c>
      <c r="B1272" s="74" t="s">
        <v>17268</v>
      </c>
      <c r="C1272" s="74" t="s">
        <v>18849</v>
      </c>
      <c r="D1272" s="74" t="s">
        <v>16404</v>
      </c>
      <c r="E1272" s="74"/>
      <c r="F1272" s="59">
        <v>30</v>
      </c>
      <c r="G1272" s="75">
        <v>1</v>
      </c>
      <c r="H1272" s="75">
        <f>SUMIFS(VENTAS[Cantidad],VENTAS[Código del producto Vendido],STOCK[[#This Row],[Code]])</f>
        <v>1</v>
      </c>
      <c r="I1272" s="75">
        <f>STOCK[[#This Row],[Entradas]]-STOCK[[#This Row],[Salidas]]</f>
        <v>0</v>
      </c>
      <c r="J1272" s="59">
        <f>STOCK[[#This Row],[Precio Final]]*10%</f>
        <v>3</v>
      </c>
      <c r="K1272" s="62">
        <v>12</v>
      </c>
      <c r="L1272" s="62">
        <v>0</v>
      </c>
      <c r="M1272" s="62">
        <f>STOCK[[#This Row],[Costo Unitario (USD)]]+STOCK[[#This Row],[Costo Envío (USD)]]+STOCK[[#This Row],[Comisión 10%]]</f>
        <v>15</v>
      </c>
      <c r="N1272" s="62">
        <f t="shared" si="59"/>
        <v>22.5</v>
      </c>
      <c r="O1272" s="62">
        <f t="shared" si="60"/>
        <v>30</v>
      </c>
      <c r="P1272" s="62">
        <f>STOCK[[#This Row],[Precio Final]]-STOCK[[#This Row],[Costo total]]</f>
        <v>15</v>
      </c>
      <c r="Q1272" s="62">
        <f>STOCK[[#This Row],[Ganancia Unitaria]]*STOCK[[#This Row],[Salidas]]</f>
        <v>15</v>
      </c>
      <c r="R1272" s="74"/>
      <c r="S1272" s="74"/>
      <c r="T1272" s="62"/>
      <c r="U1272" s="62"/>
      <c r="V1272" s="76"/>
    </row>
    <row r="1273" customHeight="1" spans="1:22">
      <c r="A1273" s="74" t="s">
        <v>18850</v>
      </c>
      <c r="B1273" s="74" t="s">
        <v>16480</v>
      </c>
      <c r="C1273" s="74" t="s">
        <v>18851</v>
      </c>
      <c r="D1273" s="74" t="s">
        <v>18838</v>
      </c>
      <c r="E1273" s="74"/>
      <c r="F1273" s="59">
        <v>30</v>
      </c>
      <c r="G1273" s="75">
        <v>1</v>
      </c>
      <c r="H1273" s="75">
        <f>SUMIFS(VENTAS[Cantidad],VENTAS[Código del producto Vendido],STOCK[[#This Row],[Code]])</f>
        <v>1</v>
      </c>
      <c r="I1273" s="75">
        <f>STOCK[[#This Row],[Entradas]]-STOCK[[#This Row],[Salidas]]</f>
        <v>0</v>
      </c>
      <c r="J1273" s="59">
        <f>STOCK[[#This Row],[Precio Final]]*10%</f>
        <v>3</v>
      </c>
      <c r="K1273" s="62">
        <v>12</v>
      </c>
      <c r="L1273" s="62">
        <v>2</v>
      </c>
      <c r="M1273" s="62">
        <f>STOCK[[#This Row],[Costo Unitario (USD)]]+STOCK[[#This Row],[Costo Envío (USD)]]+STOCK[[#This Row],[Comisión 10%]]</f>
        <v>17</v>
      </c>
      <c r="N1273" s="62">
        <f t="shared" si="59"/>
        <v>25.5</v>
      </c>
      <c r="O1273" s="62">
        <f t="shared" si="60"/>
        <v>30</v>
      </c>
      <c r="P1273" s="62">
        <f>STOCK[[#This Row],[Precio Final]]-STOCK[[#This Row],[Costo total]]</f>
        <v>13</v>
      </c>
      <c r="Q1273" s="62">
        <f>STOCK[[#This Row],[Ganancia Unitaria]]*STOCK[[#This Row],[Salidas]]</f>
        <v>13</v>
      </c>
      <c r="R1273" s="74"/>
      <c r="S1273" s="74"/>
      <c r="T1273" s="62"/>
      <c r="U1273" s="62"/>
      <c r="V1273" s="76"/>
    </row>
    <row r="1274" customHeight="1" spans="1:22">
      <c r="A1274" s="74" t="s">
        <v>18852</v>
      </c>
      <c r="B1274" s="74" t="s">
        <v>16480</v>
      </c>
      <c r="C1274" s="74" t="s">
        <v>18853</v>
      </c>
      <c r="D1274" s="74" t="s">
        <v>18854</v>
      </c>
      <c r="E1274" s="74"/>
      <c r="F1274" s="59">
        <v>30</v>
      </c>
      <c r="G1274" s="75">
        <v>1</v>
      </c>
      <c r="H1274" s="75">
        <f>SUMIFS(VENTAS[Cantidad],VENTAS[Código del producto Vendido],STOCK[[#This Row],[Code]])</f>
        <v>1</v>
      </c>
      <c r="I1274" s="75">
        <f>STOCK[[#This Row],[Entradas]]-STOCK[[#This Row],[Salidas]]</f>
        <v>0</v>
      </c>
      <c r="J1274" s="59">
        <f>STOCK[[#This Row],[Precio Final]]*10%</f>
        <v>3</v>
      </c>
      <c r="K1274" s="62">
        <v>12</v>
      </c>
      <c r="L1274" s="62">
        <v>2</v>
      </c>
      <c r="M1274" s="62">
        <f>STOCK[[#This Row],[Costo Unitario (USD)]]+STOCK[[#This Row],[Costo Envío (USD)]]+STOCK[[#This Row],[Comisión 10%]]</f>
        <v>17</v>
      </c>
      <c r="N1274" s="62">
        <f t="shared" si="59"/>
        <v>25.5</v>
      </c>
      <c r="O1274" s="62">
        <f t="shared" si="60"/>
        <v>30</v>
      </c>
      <c r="P1274" s="62">
        <f>STOCK[[#This Row],[Precio Final]]-STOCK[[#This Row],[Costo total]]</f>
        <v>13</v>
      </c>
      <c r="Q1274" s="62">
        <f>STOCK[[#This Row],[Ganancia Unitaria]]*STOCK[[#This Row],[Salidas]]</f>
        <v>13</v>
      </c>
      <c r="R1274" s="74"/>
      <c r="S1274" s="74"/>
      <c r="T1274" s="62"/>
      <c r="U1274" s="62"/>
      <c r="V1274" s="76"/>
    </row>
    <row r="1275" customHeight="1" spans="1:22">
      <c r="A1275" s="74" t="s">
        <v>18855</v>
      </c>
      <c r="B1275" s="74" t="s">
        <v>16480</v>
      </c>
      <c r="C1275" s="74" t="s">
        <v>18856</v>
      </c>
      <c r="D1275" s="74" t="s">
        <v>18807</v>
      </c>
      <c r="E1275" s="74"/>
      <c r="F1275" s="59">
        <v>30</v>
      </c>
      <c r="G1275" s="75">
        <v>1</v>
      </c>
      <c r="H1275" s="75">
        <f>SUMIFS(VENTAS[Cantidad],VENTAS[Código del producto Vendido],STOCK[[#This Row],[Code]])</f>
        <v>0</v>
      </c>
      <c r="I1275" s="75">
        <f>STOCK[[#This Row],[Entradas]]-STOCK[[#This Row],[Salidas]]</f>
        <v>1</v>
      </c>
      <c r="J1275" s="59">
        <f>STOCK[[#This Row],[Precio Final]]*10%</f>
        <v>3</v>
      </c>
      <c r="K1275" s="62">
        <v>12</v>
      </c>
      <c r="L1275" s="62">
        <v>2</v>
      </c>
      <c r="M1275" s="62">
        <f>STOCK[[#This Row],[Costo Unitario (USD)]]+STOCK[[#This Row],[Costo Envío (USD)]]+STOCK[[#This Row],[Comisión 10%]]</f>
        <v>17</v>
      </c>
      <c r="N1275" s="62">
        <f t="shared" si="59"/>
        <v>25.5</v>
      </c>
      <c r="O1275" s="62">
        <f t="shared" si="60"/>
        <v>30</v>
      </c>
      <c r="P1275" s="62">
        <f>STOCK[[#This Row],[Precio Final]]-STOCK[[#This Row],[Costo total]]</f>
        <v>13</v>
      </c>
      <c r="Q1275" s="62">
        <f>STOCK[[#This Row],[Ganancia Unitaria]]*STOCK[[#This Row],[Salidas]]</f>
        <v>0</v>
      </c>
      <c r="R1275" s="74"/>
      <c r="S1275" s="74"/>
      <c r="T1275" s="62"/>
      <c r="U1275" s="62"/>
      <c r="V1275" s="76"/>
    </row>
    <row r="1276" customHeight="1" spans="1:22">
      <c r="A1276" s="74" t="s">
        <v>18857</v>
      </c>
      <c r="B1276" s="74" t="s">
        <v>16480</v>
      </c>
      <c r="C1276" s="74" t="s">
        <v>18858</v>
      </c>
      <c r="D1276" s="74" t="s">
        <v>18831</v>
      </c>
      <c r="E1276" s="74"/>
      <c r="F1276" s="59">
        <v>30</v>
      </c>
      <c r="G1276" s="75">
        <v>1</v>
      </c>
      <c r="H1276" s="75">
        <f>SUMIFS(VENTAS[Cantidad],VENTAS[Código del producto Vendido],STOCK[[#This Row],[Code]])</f>
        <v>1</v>
      </c>
      <c r="I1276" s="75">
        <f>STOCK[[#This Row],[Entradas]]-STOCK[[#This Row],[Salidas]]</f>
        <v>0</v>
      </c>
      <c r="J1276" s="59">
        <f>STOCK[[#This Row],[Precio Final]]*10%</f>
        <v>3</v>
      </c>
      <c r="K1276" s="62">
        <v>12</v>
      </c>
      <c r="L1276" s="62">
        <v>2</v>
      </c>
      <c r="M1276" s="62">
        <f>STOCK[[#This Row],[Costo Unitario (USD)]]+STOCK[[#This Row],[Costo Envío (USD)]]+STOCK[[#This Row],[Comisión 10%]]</f>
        <v>17</v>
      </c>
      <c r="N1276" s="62">
        <f t="shared" si="59"/>
        <v>25.5</v>
      </c>
      <c r="O1276" s="62">
        <f t="shared" si="60"/>
        <v>30</v>
      </c>
      <c r="P1276" s="62">
        <f>STOCK[[#This Row],[Precio Final]]-STOCK[[#This Row],[Costo total]]</f>
        <v>13</v>
      </c>
      <c r="Q1276" s="62">
        <f>STOCK[[#This Row],[Ganancia Unitaria]]*STOCK[[#This Row],[Salidas]]</f>
        <v>13</v>
      </c>
      <c r="R1276" s="74"/>
      <c r="S1276" s="74"/>
      <c r="T1276" s="62"/>
      <c r="U1276" s="62"/>
      <c r="V1276" s="76"/>
    </row>
    <row r="1277" customHeight="1" spans="1:22">
      <c r="A1277" s="74" t="s">
        <v>18859</v>
      </c>
      <c r="B1277" s="74" t="s">
        <v>16480</v>
      </c>
      <c r="C1277" s="74" t="s">
        <v>18860</v>
      </c>
      <c r="D1277" s="74" t="s">
        <v>18807</v>
      </c>
      <c r="E1277" s="74"/>
      <c r="F1277" s="59">
        <v>30</v>
      </c>
      <c r="G1277" s="75">
        <v>1</v>
      </c>
      <c r="H1277" s="75">
        <f>SUMIFS(VENTAS[Cantidad],VENTAS[Código del producto Vendido],STOCK[[#This Row],[Code]])</f>
        <v>0</v>
      </c>
      <c r="I1277" s="75">
        <f>STOCK[[#This Row],[Entradas]]-STOCK[[#This Row],[Salidas]]</f>
        <v>1</v>
      </c>
      <c r="J1277" s="59">
        <f>STOCK[[#This Row],[Precio Final]]*10%</f>
        <v>3</v>
      </c>
      <c r="K1277" s="62">
        <v>12</v>
      </c>
      <c r="L1277" s="62">
        <v>2</v>
      </c>
      <c r="M1277" s="62">
        <f>STOCK[[#This Row],[Costo Unitario (USD)]]+STOCK[[#This Row],[Costo Envío (USD)]]+STOCK[[#This Row],[Comisión 10%]]</f>
        <v>17</v>
      </c>
      <c r="N1277" s="62">
        <f t="shared" ref="N1277:N1339" si="61">M1277*1.5</f>
        <v>25.5</v>
      </c>
      <c r="O1277" s="62">
        <f t="shared" si="60"/>
        <v>30</v>
      </c>
      <c r="P1277" s="62">
        <f>STOCK[[#This Row],[Precio Final]]-STOCK[[#This Row],[Costo total]]</f>
        <v>13</v>
      </c>
      <c r="Q1277" s="62">
        <f>STOCK[[#This Row],[Ganancia Unitaria]]*STOCK[[#This Row],[Salidas]]</f>
        <v>0</v>
      </c>
      <c r="R1277" s="74"/>
      <c r="S1277" s="74"/>
      <c r="T1277" s="62"/>
      <c r="U1277" s="62"/>
      <c r="V1277" s="76"/>
    </row>
    <row r="1278" customHeight="1" spans="1:22">
      <c r="A1278" s="74" t="s">
        <v>18861</v>
      </c>
      <c r="B1278" s="74" t="s">
        <v>16480</v>
      </c>
      <c r="C1278" s="74" t="s">
        <v>18862</v>
      </c>
      <c r="D1278" s="74" t="s">
        <v>18863</v>
      </c>
      <c r="E1278" s="74"/>
      <c r="F1278" s="59">
        <v>30</v>
      </c>
      <c r="G1278" s="75">
        <v>1</v>
      </c>
      <c r="H1278" s="75">
        <f>SUMIFS(VENTAS[Cantidad],VENTAS[Código del producto Vendido],STOCK[[#This Row],[Code]])</f>
        <v>0</v>
      </c>
      <c r="I1278" s="75">
        <f>STOCK[[#This Row],[Entradas]]-STOCK[[#This Row],[Salidas]]</f>
        <v>1</v>
      </c>
      <c r="J1278" s="59">
        <f>STOCK[[#This Row],[Precio Final]]*10%</f>
        <v>3</v>
      </c>
      <c r="K1278" s="62">
        <v>12</v>
      </c>
      <c r="L1278" s="62">
        <v>2</v>
      </c>
      <c r="M1278" s="62">
        <f>STOCK[[#This Row],[Costo Unitario (USD)]]+STOCK[[#This Row],[Costo Envío (USD)]]+STOCK[[#This Row],[Comisión 10%]]</f>
        <v>17</v>
      </c>
      <c r="N1278" s="62">
        <f t="shared" si="61"/>
        <v>25.5</v>
      </c>
      <c r="O1278" s="62">
        <f t="shared" si="60"/>
        <v>30</v>
      </c>
      <c r="P1278" s="62">
        <f>STOCK[[#This Row],[Precio Final]]-STOCK[[#This Row],[Costo total]]</f>
        <v>13</v>
      </c>
      <c r="Q1278" s="62">
        <f>STOCK[[#This Row],[Ganancia Unitaria]]*STOCK[[#This Row],[Salidas]]</f>
        <v>0</v>
      </c>
      <c r="R1278" s="74"/>
      <c r="S1278" s="74"/>
      <c r="T1278" s="62"/>
      <c r="U1278" s="62"/>
      <c r="V1278" s="76"/>
    </row>
    <row r="1279" customHeight="1" spans="1:22">
      <c r="A1279" s="74" t="s">
        <v>18864</v>
      </c>
      <c r="B1279" s="74" t="s">
        <v>16480</v>
      </c>
      <c r="C1279" s="74" t="s">
        <v>18865</v>
      </c>
      <c r="D1279" s="74" t="s">
        <v>18863</v>
      </c>
      <c r="E1279" s="74"/>
      <c r="F1279" s="59">
        <v>30</v>
      </c>
      <c r="G1279" s="75">
        <v>1</v>
      </c>
      <c r="H1279" s="75">
        <f>SUMIFS(VENTAS[Cantidad],VENTAS[Código del producto Vendido],STOCK[[#This Row],[Code]])</f>
        <v>0</v>
      </c>
      <c r="I1279" s="75">
        <f>STOCK[[#This Row],[Entradas]]-STOCK[[#This Row],[Salidas]]</f>
        <v>1</v>
      </c>
      <c r="J1279" s="59">
        <f>STOCK[[#This Row],[Precio Final]]*10%</f>
        <v>3</v>
      </c>
      <c r="K1279" s="62">
        <v>12</v>
      </c>
      <c r="L1279" s="62">
        <v>2</v>
      </c>
      <c r="M1279" s="62">
        <f>STOCK[[#This Row],[Costo Unitario (USD)]]+STOCK[[#This Row],[Costo Envío (USD)]]+STOCK[[#This Row],[Comisión 10%]]</f>
        <v>17</v>
      </c>
      <c r="N1279" s="62">
        <f t="shared" si="61"/>
        <v>25.5</v>
      </c>
      <c r="O1279" s="62">
        <f t="shared" si="60"/>
        <v>30</v>
      </c>
      <c r="P1279" s="62">
        <f>STOCK[[#This Row],[Precio Final]]-STOCK[[#This Row],[Costo total]]</f>
        <v>13</v>
      </c>
      <c r="Q1279" s="62">
        <f>STOCK[[#This Row],[Ganancia Unitaria]]*STOCK[[#This Row],[Salidas]]</f>
        <v>0</v>
      </c>
      <c r="R1279" s="74"/>
      <c r="S1279" s="74"/>
      <c r="T1279" s="62"/>
      <c r="U1279" s="62"/>
      <c r="V1279" s="76"/>
    </row>
    <row r="1280" customHeight="1" spans="1:22">
      <c r="A1280" s="74" t="s">
        <v>18866</v>
      </c>
      <c r="B1280" s="74" t="s">
        <v>16480</v>
      </c>
      <c r="C1280" s="74" t="s">
        <v>18867</v>
      </c>
      <c r="D1280" s="74" t="s">
        <v>18807</v>
      </c>
      <c r="E1280" s="74"/>
      <c r="F1280" s="59">
        <v>30</v>
      </c>
      <c r="G1280" s="75">
        <v>1</v>
      </c>
      <c r="H1280" s="75">
        <f>SUMIFS(VENTAS[Cantidad],VENTAS[Código del producto Vendido],STOCK[[#This Row],[Code]])</f>
        <v>1</v>
      </c>
      <c r="I1280" s="75">
        <f>STOCK[[#This Row],[Entradas]]-STOCK[[#This Row],[Salidas]]</f>
        <v>0</v>
      </c>
      <c r="J1280" s="59">
        <f>STOCK[[#This Row],[Precio Final]]*10%</f>
        <v>3</v>
      </c>
      <c r="K1280" s="62">
        <v>12</v>
      </c>
      <c r="L1280" s="62">
        <v>2</v>
      </c>
      <c r="M1280" s="62">
        <f>STOCK[[#This Row],[Costo Unitario (USD)]]+STOCK[[#This Row],[Costo Envío (USD)]]+STOCK[[#This Row],[Comisión 10%]]</f>
        <v>17</v>
      </c>
      <c r="N1280" s="62">
        <f t="shared" si="61"/>
        <v>25.5</v>
      </c>
      <c r="O1280" s="62">
        <f t="shared" si="60"/>
        <v>30</v>
      </c>
      <c r="P1280" s="62">
        <f>STOCK[[#This Row],[Precio Final]]-STOCK[[#This Row],[Costo total]]</f>
        <v>13</v>
      </c>
      <c r="Q1280" s="62">
        <f>STOCK[[#This Row],[Ganancia Unitaria]]*STOCK[[#This Row],[Salidas]]</f>
        <v>13</v>
      </c>
      <c r="R1280" s="74"/>
      <c r="S1280" s="74"/>
      <c r="T1280" s="62"/>
      <c r="U1280" s="62"/>
      <c r="V1280" s="76"/>
    </row>
    <row r="1281" customHeight="1" spans="1:22">
      <c r="A1281" s="74" t="s">
        <v>18868</v>
      </c>
      <c r="B1281" s="74" t="s">
        <v>16480</v>
      </c>
      <c r="C1281" s="74" t="s">
        <v>18869</v>
      </c>
      <c r="D1281" s="74" t="s">
        <v>18807</v>
      </c>
      <c r="E1281" s="74"/>
      <c r="F1281" s="59">
        <v>30</v>
      </c>
      <c r="G1281" s="75">
        <v>1</v>
      </c>
      <c r="H1281" s="75">
        <f>SUMIFS(VENTAS[Cantidad],VENTAS[Código del producto Vendido],STOCK[[#This Row],[Code]])</f>
        <v>1</v>
      </c>
      <c r="I1281" s="75">
        <f>STOCK[[#This Row],[Entradas]]-STOCK[[#This Row],[Salidas]]</f>
        <v>0</v>
      </c>
      <c r="J1281" s="59">
        <f>STOCK[[#This Row],[Precio Final]]*10%</f>
        <v>3</v>
      </c>
      <c r="K1281" s="62">
        <v>12</v>
      </c>
      <c r="L1281" s="62">
        <v>2</v>
      </c>
      <c r="M1281" s="62">
        <f>STOCK[[#This Row],[Costo Unitario (USD)]]+STOCK[[#This Row],[Costo Envío (USD)]]+STOCK[[#This Row],[Comisión 10%]]</f>
        <v>17</v>
      </c>
      <c r="N1281" s="62">
        <f t="shared" si="61"/>
        <v>25.5</v>
      </c>
      <c r="O1281" s="62">
        <f t="shared" si="60"/>
        <v>30</v>
      </c>
      <c r="P1281" s="62">
        <f>STOCK[[#This Row],[Precio Final]]-STOCK[[#This Row],[Costo total]]</f>
        <v>13</v>
      </c>
      <c r="Q1281" s="62">
        <f>STOCK[[#This Row],[Ganancia Unitaria]]*STOCK[[#This Row],[Salidas]]</f>
        <v>13</v>
      </c>
      <c r="R1281" s="74"/>
      <c r="S1281" s="74"/>
      <c r="T1281" s="62"/>
      <c r="U1281" s="62"/>
      <c r="V1281" s="76"/>
    </row>
    <row r="1282" customHeight="1" spans="1:22">
      <c r="A1282" s="74" t="s">
        <v>18870</v>
      </c>
      <c r="B1282" s="74" t="s">
        <v>16480</v>
      </c>
      <c r="C1282" s="74" t="s">
        <v>18871</v>
      </c>
      <c r="D1282" s="74" t="s">
        <v>18807</v>
      </c>
      <c r="E1282" s="74"/>
      <c r="F1282" s="59">
        <v>30</v>
      </c>
      <c r="G1282" s="75">
        <v>1</v>
      </c>
      <c r="H1282" s="75">
        <f>SUMIFS(VENTAS[Cantidad],VENTAS[Código del producto Vendido],STOCK[[#This Row],[Code]])</f>
        <v>0</v>
      </c>
      <c r="I1282" s="75">
        <f>STOCK[[#This Row],[Entradas]]-STOCK[[#This Row],[Salidas]]</f>
        <v>1</v>
      </c>
      <c r="J1282" s="59">
        <f>STOCK[[#This Row],[Precio Final]]*10%</f>
        <v>3</v>
      </c>
      <c r="K1282" s="62">
        <v>12</v>
      </c>
      <c r="L1282" s="62">
        <v>2</v>
      </c>
      <c r="M1282" s="62">
        <f>STOCK[[#This Row],[Costo Unitario (USD)]]+STOCK[[#This Row],[Costo Envío (USD)]]+STOCK[[#This Row],[Comisión 10%]]</f>
        <v>17</v>
      </c>
      <c r="N1282" s="62">
        <f t="shared" si="61"/>
        <v>25.5</v>
      </c>
      <c r="O1282" s="62">
        <f t="shared" si="60"/>
        <v>30</v>
      </c>
      <c r="P1282" s="62">
        <f>STOCK[[#This Row],[Precio Final]]-STOCK[[#This Row],[Costo total]]</f>
        <v>13</v>
      </c>
      <c r="Q1282" s="62">
        <f>STOCK[[#This Row],[Ganancia Unitaria]]*STOCK[[#This Row],[Salidas]]</f>
        <v>0</v>
      </c>
      <c r="R1282" s="74"/>
      <c r="S1282" s="74"/>
      <c r="T1282" s="62"/>
      <c r="U1282" s="62"/>
      <c r="V1282" s="76"/>
    </row>
    <row r="1283" customHeight="1" spans="1:22">
      <c r="A1283" s="74" t="s">
        <v>18872</v>
      </c>
      <c r="B1283" s="74" t="s">
        <v>16480</v>
      </c>
      <c r="C1283" s="74" t="s">
        <v>18873</v>
      </c>
      <c r="D1283" s="74" t="s">
        <v>18874</v>
      </c>
      <c r="E1283" s="74"/>
      <c r="F1283" s="59">
        <v>35</v>
      </c>
      <c r="G1283" s="75">
        <v>1</v>
      </c>
      <c r="H1283" s="75">
        <f>SUMIFS(VENTAS[Cantidad],VENTAS[Código del producto Vendido],STOCK[[#This Row],[Code]])</f>
        <v>0</v>
      </c>
      <c r="I1283" s="75">
        <f>STOCK[[#This Row],[Entradas]]-STOCK[[#This Row],[Salidas]]</f>
        <v>1</v>
      </c>
      <c r="J1283" s="59">
        <f>STOCK[[#This Row],[Precio Final]]*10%</f>
        <v>3.5</v>
      </c>
      <c r="K1283" s="62">
        <v>12</v>
      </c>
      <c r="L1283" s="62">
        <v>2</v>
      </c>
      <c r="M1283" s="62">
        <f>STOCK[[#This Row],[Costo Unitario (USD)]]+STOCK[[#This Row],[Costo Envío (USD)]]+STOCK[[#This Row],[Comisión 10%]]</f>
        <v>17.5</v>
      </c>
      <c r="N1283" s="62">
        <f t="shared" si="61"/>
        <v>26.25</v>
      </c>
      <c r="O1283" s="62">
        <f t="shared" si="60"/>
        <v>35</v>
      </c>
      <c r="P1283" s="62">
        <f>STOCK[[#This Row],[Precio Final]]-STOCK[[#This Row],[Costo total]]</f>
        <v>17.5</v>
      </c>
      <c r="Q1283" s="62">
        <f>STOCK[[#This Row],[Ganancia Unitaria]]*STOCK[[#This Row],[Salidas]]</f>
        <v>0</v>
      </c>
      <c r="R1283" s="74"/>
      <c r="S1283" s="74"/>
      <c r="T1283" s="62"/>
      <c r="U1283" s="62"/>
      <c r="V1283" s="76"/>
    </row>
    <row r="1284" customHeight="1" spans="1:22">
      <c r="A1284" s="74" t="s">
        <v>18875</v>
      </c>
      <c r="B1284" s="74" t="s">
        <v>16480</v>
      </c>
      <c r="C1284" s="74" t="s">
        <v>18876</v>
      </c>
      <c r="D1284" s="74" t="s">
        <v>18877</v>
      </c>
      <c r="E1284" s="74"/>
      <c r="F1284" s="59">
        <v>40</v>
      </c>
      <c r="G1284" s="75">
        <v>1</v>
      </c>
      <c r="H1284" s="75">
        <f>SUMIFS(VENTAS[Cantidad],VENTAS[Código del producto Vendido],STOCK[[#This Row],[Code]])</f>
        <v>0</v>
      </c>
      <c r="I1284" s="75">
        <f>STOCK[[#This Row],[Entradas]]-STOCK[[#This Row],[Salidas]]</f>
        <v>1</v>
      </c>
      <c r="J1284" s="59">
        <f>STOCK[[#This Row],[Precio Final]]*10%</f>
        <v>4</v>
      </c>
      <c r="K1284" s="62">
        <v>12</v>
      </c>
      <c r="L1284" s="62">
        <v>2</v>
      </c>
      <c r="M1284" s="62">
        <f>STOCK[[#This Row],[Costo Unitario (USD)]]+STOCK[[#This Row],[Costo Envío (USD)]]+STOCK[[#This Row],[Comisión 10%]]</f>
        <v>18</v>
      </c>
      <c r="N1284" s="62">
        <f t="shared" si="61"/>
        <v>27</v>
      </c>
      <c r="O1284" s="62">
        <f t="shared" si="60"/>
        <v>40</v>
      </c>
      <c r="P1284" s="62">
        <f>STOCK[[#This Row],[Precio Final]]-STOCK[[#This Row],[Costo total]]</f>
        <v>22</v>
      </c>
      <c r="Q1284" s="62">
        <f>STOCK[[#This Row],[Ganancia Unitaria]]*STOCK[[#This Row],[Salidas]]</f>
        <v>0</v>
      </c>
      <c r="R1284" s="74"/>
      <c r="S1284" s="74"/>
      <c r="T1284" s="62"/>
      <c r="U1284" s="62"/>
      <c r="V1284" s="76"/>
    </row>
    <row r="1285" customHeight="1" spans="1:22">
      <c r="A1285" s="74" t="s">
        <v>18878</v>
      </c>
      <c r="B1285" s="74" t="s">
        <v>16480</v>
      </c>
      <c r="C1285" s="74" t="s">
        <v>18879</v>
      </c>
      <c r="D1285" s="74" t="s">
        <v>18874</v>
      </c>
      <c r="E1285" s="74"/>
      <c r="F1285" s="59">
        <v>40</v>
      </c>
      <c r="G1285" s="75">
        <v>1</v>
      </c>
      <c r="H1285" s="75">
        <f>SUMIFS(VENTAS[Cantidad],VENTAS[Código del producto Vendido],STOCK[[#This Row],[Code]])</f>
        <v>1</v>
      </c>
      <c r="I1285" s="75">
        <f>STOCK[[#This Row],[Entradas]]-STOCK[[#This Row],[Salidas]]</f>
        <v>0</v>
      </c>
      <c r="J1285" s="59">
        <f>STOCK[[#This Row],[Precio Final]]*10%</f>
        <v>4</v>
      </c>
      <c r="K1285" s="62">
        <v>12</v>
      </c>
      <c r="L1285" s="62">
        <v>2</v>
      </c>
      <c r="M1285" s="62">
        <f>STOCK[[#This Row],[Costo Unitario (USD)]]+STOCK[[#This Row],[Costo Envío (USD)]]+STOCK[[#This Row],[Comisión 10%]]</f>
        <v>18</v>
      </c>
      <c r="N1285" s="62">
        <f t="shared" si="61"/>
        <v>27</v>
      </c>
      <c r="O1285" s="62">
        <f t="shared" si="60"/>
        <v>40</v>
      </c>
      <c r="P1285" s="62">
        <f>STOCK[[#This Row],[Precio Final]]-STOCK[[#This Row],[Costo total]]</f>
        <v>22</v>
      </c>
      <c r="Q1285" s="62">
        <f>STOCK[[#This Row],[Ganancia Unitaria]]*STOCK[[#This Row],[Salidas]]</f>
        <v>22</v>
      </c>
      <c r="R1285" s="74"/>
      <c r="S1285" s="74"/>
      <c r="T1285" s="62"/>
      <c r="U1285" s="62"/>
      <c r="V1285" s="76"/>
    </row>
    <row r="1286" customHeight="1" spans="1:22">
      <c r="A1286" s="74" t="s">
        <v>18880</v>
      </c>
      <c r="B1286" s="74" t="s">
        <v>16480</v>
      </c>
      <c r="C1286" s="74" t="s">
        <v>18881</v>
      </c>
      <c r="D1286" s="74" t="s">
        <v>18833</v>
      </c>
      <c r="E1286" s="74"/>
      <c r="F1286" s="59">
        <v>35</v>
      </c>
      <c r="G1286" s="75">
        <v>1</v>
      </c>
      <c r="H1286" s="75">
        <f>SUMIFS(VENTAS[Cantidad],VENTAS[Código del producto Vendido],STOCK[[#This Row],[Code]])</f>
        <v>1</v>
      </c>
      <c r="I1286" s="75">
        <f>STOCK[[#This Row],[Entradas]]-STOCK[[#This Row],[Salidas]]</f>
        <v>0</v>
      </c>
      <c r="J1286" s="59">
        <f>STOCK[[#This Row],[Precio Final]]*10%</f>
        <v>3.5</v>
      </c>
      <c r="K1286" s="62">
        <v>12</v>
      </c>
      <c r="L1286" s="62">
        <v>2</v>
      </c>
      <c r="M1286" s="62">
        <f>STOCK[[#This Row],[Costo Unitario (USD)]]+STOCK[[#This Row],[Costo Envío (USD)]]+STOCK[[#This Row],[Comisión 10%]]</f>
        <v>17.5</v>
      </c>
      <c r="N1286" s="62">
        <f t="shared" si="61"/>
        <v>26.25</v>
      </c>
      <c r="O1286" s="62">
        <f t="shared" si="60"/>
        <v>35</v>
      </c>
      <c r="P1286" s="62">
        <f>STOCK[[#This Row],[Precio Final]]-STOCK[[#This Row],[Costo total]]</f>
        <v>17.5</v>
      </c>
      <c r="Q1286" s="62">
        <f>STOCK[[#This Row],[Ganancia Unitaria]]*STOCK[[#This Row],[Salidas]]</f>
        <v>17.5</v>
      </c>
      <c r="R1286" s="74"/>
      <c r="S1286" s="74"/>
      <c r="T1286" s="62"/>
      <c r="U1286" s="62"/>
      <c r="V1286" s="76"/>
    </row>
    <row r="1287" customHeight="1" spans="1:22">
      <c r="A1287" s="74" t="s">
        <v>18882</v>
      </c>
      <c r="B1287" s="74" t="s">
        <v>16480</v>
      </c>
      <c r="C1287" s="74" t="s">
        <v>18883</v>
      </c>
      <c r="D1287" s="74" t="s">
        <v>18807</v>
      </c>
      <c r="E1287" s="74"/>
      <c r="F1287" s="59">
        <v>35</v>
      </c>
      <c r="G1287" s="75">
        <v>1</v>
      </c>
      <c r="H1287" s="75">
        <f>SUMIFS(VENTAS[Cantidad],VENTAS[Código del producto Vendido],STOCK[[#This Row],[Code]])</f>
        <v>1</v>
      </c>
      <c r="I1287" s="75">
        <f>STOCK[[#This Row],[Entradas]]-STOCK[[#This Row],[Salidas]]</f>
        <v>0</v>
      </c>
      <c r="J1287" s="59">
        <f>STOCK[[#This Row],[Precio Final]]*10%</f>
        <v>3.5</v>
      </c>
      <c r="K1287" s="62">
        <v>12</v>
      </c>
      <c r="L1287" s="62">
        <v>2</v>
      </c>
      <c r="M1287" s="62">
        <f>STOCK[[#This Row],[Costo Unitario (USD)]]+STOCK[[#This Row],[Costo Envío (USD)]]+STOCK[[#This Row],[Comisión 10%]]</f>
        <v>17.5</v>
      </c>
      <c r="N1287" s="62">
        <f t="shared" si="61"/>
        <v>26.25</v>
      </c>
      <c r="O1287" s="62">
        <f t="shared" si="60"/>
        <v>35</v>
      </c>
      <c r="P1287" s="62">
        <f>STOCK[[#This Row],[Precio Final]]-STOCK[[#This Row],[Costo total]]</f>
        <v>17.5</v>
      </c>
      <c r="Q1287" s="62">
        <f>STOCK[[#This Row],[Ganancia Unitaria]]*STOCK[[#This Row],[Salidas]]</f>
        <v>17.5</v>
      </c>
      <c r="R1287" s="74"/>
      <c r="S1287" s="74"/>
      <c r="T1287" s="62"/>
      <c r="U1287" s="62"/>
      <c r="V1287" s="76"/>
    </row>
    <row r="1288" customHeight="1" spans="1:22">
      <c r="A1288" s="74" t="s">
        <v>18884</v>
      </c>
      <c r="B1288" s="74" t="s">
        <v>16480</v>
      </c>
      <c r="C1288" s="74" t="s">
        <v>18885</v>
      </c>
      <c r="D1288" s="74" t="s">
        <v>18807</v>
      </c>
      <c r="E1288" s="74"/>
      <c r="F1288" s="59">
        <v>30</v>
      </c>
      <c r="G1288" s="75">
        <v>1</v>
      </c>
      <c r="H1288" s="75">
        <f>SUMIFS(VENTAS[Cantidad],VENTAS[Código del producto Vendido],STOCK[[#This Row],[Code]])</f>
        <v>0</v>
      </c>
      <c r="I1288" s="75">
        <f>STOCK[[#This Row],[Entradas]]-STOCK[[#This Row],[Salidas]]</f>
        <v>1</v>
      </c>
      <c r="J1288" s="59">
        <f>STOCK[[#This Row],[Precio Final]]*10%</f>
        <v>3</v>
      </c>
      <c r="K1288" s="62">
        <v>12</v>
      </c>
      <c r="L1288" s="62">
        <v>2</v>
      </c>
      <c r="M1288" s="62">
        <f>STOCK[[#This Row],[Costo Unitario (USD)]]+STOCK[[#This Row],[Costo Envío (USD)]]+STOCK[[#This Row],[Comisión 10%]]</f>
        <v>17</v>
      </c>
      <c r="N1288" s="62">
        <f t="shared" si="61"/>
        <v>25.5</v>
      </c>
      <c r="O1288" s="62">
        <f t="shared" si="60"/>
        <v>30</v>
      </c>
      <c r="P1288" s="62">
        <f>STOCK[[#This Row],[Precio Final]]-STOCK[[#This Row],[Costo total]]</f>
        <v>13</v>
      </c>
      <c r="Q1288" s="62">
        <f>STOCK[[#This Row],[Ganancia Unitaria]]*STOCK[[#This Row],[Salidas]]</f>
        <v>0</v>
      </c>
      <c r="R1288" s="74"/>
      <c r="S1288" s="74"/>
      <c r="T1288" s="62"/>
      <c r="U1288" s="62"/>
      <c r="V1288" s="76"/>
    </row>
    <row r="1289" customHeight="1" spans="1:22">
      <c r="A1289" s="74" t="s">
        <v>18886</v>
      </c>
      <c r="B1289" s="74" t="s">
        <v>16461</v>
      </c>
      <c r="C1289" s="74" t="s">
        <v>18887</v>
      </c>
      <c r="D1289" s="74" t="s">
        <v>16396</v>
      </c>
      <c r="E1289" s="74"/>
      <c r="F1289" s="59">
        <v>18</v>
      </c>
      <c r="G1289" s="75">
        <v>1</v>
      </c>
      <c r="H1289" s="75">
        <f>SUMIFS(VENTAS[Cantidad],VENTAS[Código del producto Vendido],STOCK[[#This Row],[Code]])</f>
        <v>1</v>
      </c>
      <c r="I1289" s="75">
        <f>STOCK[[#This Row],[Entradas]]-STOCK[[#This Row],[Salidas]]</f>
        <v>0</v>
      </c>
      <c r="J1289" s="59">
        <f>STOCK[[#This Row],[Precio Final]]*10%</f>
        <v>1.8</v>
      </c>
      <c r="K1289" s="62">
        <v>12</v>
      </c>
      <c r="L1289" s="62">
        <v>0</v>
      </c>
      <c r="M1289" s="62">
        <f>STOCK[[#This Row],[Costo Unitario (USD)]]+STOCK[[#This Row],[Costo Envío (USD)]]+STOCK[[#This Row],[Comisión 10%]]</f>
        <v>13.8</v>
      </c>
      <c r="N1289" s="62">
        <f t="shared" si="61"/>
        <v>20.7</v>
      </c>
      <c r="O1289" s="62">
        <f t="shared" si="60"/>
        <v>18</v>
      </c>
      <c r="P1289" s="62">
        <f>STOCK[[#This Row],[Precio Final]]-STOCK[[#This Row],[Costo total]]</f>
        <v>4.2</v>
      </c>
      <c r="Q1289" s="62">
        <f>STOCK[[#This Row],[Ganancia Unitaria]]*STOCK[[#This Row],[Salidas]]</f>
        <v>4.2</v>
      </c>
      <c r="R1289" s="74"/>
      <c r="S1289" s="74"/>
      <c r="T1289" s="62"/>
      <c r="U1289" s="62"/>
      <c r="V1289" s="76"/>
    </row>
    <row r="1290" customHeight="1" spans="1:22">
      <c r="A1290" s="74" t="s">
        <v>18888</v>
      </c>
      <c r="B1290" s="74" t="s">
        <v>16461</v>
      </c>
      <c r="C1290" s="74" t="s">
        <v>18889</v>
      </c>
      <c r="D1290" s="74" t="s">
        <v>16408</v>
      </c>
      <c r="E1290" s="74"/>
      <c r="F1290" s="59">
        <v>15</v>
      </c>
      <c r="G1290" s="75">
        <v>1</v>
      </c>
      <c r="H1290" s="75">
        <f>SUMIFS(VENTAS[Cantidad],VENTAS[Código del producto Vendido],STOCK[[#This Row],[Code]])</f>
        <v>1</v>
      </c>
      <c r="I1290" s="75">
        <f>STOCK[[#This Row],[Entradas]]-STOCK[[#This Row],[Salidas]]</f>
        <v>0</v>
      </c>
      <c r="J1290" s="59">
        <f>STOCK[[#This Row],[Precio Final]]*10%</f>
        <v>1.5</v>
      </c>
      <c r="K1290" s="62">
        <v>12</v>
      </c>
      <c r="L1290" s="62">
        <v>0</v>
      </c>
      <c r="M1290" s="62">
        <f>STOCK[[#This Row],[Costo Unitario (USD)]]+STOCK[[#This Row],[Costo Envío (USD)]]+STOCK[[#This Row],[Comisión 10%]]</f>
        <v>13.5</v>
      </c>
      <c r="N1290" s="62">
        <f t="shared" si="61"/>
        <v>20.25</v>
      </c>
      <c r="O1290" s="62">
        <f t="shared" si="60"/>
        <v>15</v>
      </c>
      <c r="P1290" s="62">
        <f>STOCK[[#This Row],[Precio Final]]-STOCK[[#This Row],[Costo total]]</f>
        <v>1.5</v>
      </c>
      <c r="Q1290" s="62">
        <f>STOCK[[#This Row],[Ganancia Unitaria]]*STOCK[[#This Row],[Salidas]]</f>
        <v>1.5</v>
      </c>
      <c r="R1290" s="74"/>
      <c r="S1290" s="74"/>
      <c r="T1290" s="62"/>
      <c r="U1290" s="62"/>
      <c r="V1290" s="76"/>
    </row>
    <row r="1291" customHeight="1" spans="1:22">
      <c r="A1291" s="74" t="s">
        <v>18890</v>
      </c>
      <c r="B1291" s="74" t="s">
        <v>16461</v>
      </c>
      <c r="C1291" s="74" t="s">
        <v>18891</v>
      </c>
      <c r="D1291" s="74" t="s">
        <v>16408</v>
      </c>
      <c r="E1291" s="74"/>
      <c r="F1291" s="59">
        <v>18</v>
      </c>
      <c r="G1291" s="75">
        <v>1</v>
      </c>
      <c r="H1291" s="75">
        <f>SUMIFS(VENTAS[Cantidad],VENTAS[Código del producto Vendido],STOCK[[#This Row],[Code]])</f>
        <v>0</v>
      </c>
      <c r="I1291" s="75">
        <f>STOCK[[#This Row],[Entradas]]-STOCK[[#This Row],[Salidas]]</f>
        <v>1</v>
      </c>
      <c r="J1291" s="59">
        <f>STOCK[[#This Row],[Precio Final]]*10%</f>
        <v>1.8</v>
      </c>
      <c r="K1291" s="62">
        <v>12</v>
      </c>
      <c r="L1291" s="62">
        <v>0</v>
      </c>
      <c r="M1291" s="62">
        <f>STOCK[[#This Row],[Costo Unitario (USD)]]+STOCK[[#This Row],[Costo Envío (USD)]]+STOCK[[#This Row],[Comisión 10%]]</f>
        <v>13.8</v>
      </c>
      <c r="N1291" s="62">
        <f t="shared" si="61"/>
        <v>20.7</v>
      </c>
      <c r="O1291" s="62">
        <f t="shared" si="60"/>
        <v>18</v>
      </c>
      <c r="P1291" s="62">
        <f>STOCK[[#This Row],[Precio Final]]-STOCK[[#This Row],[Costo total]]</f>
        <v>4.2</v>
      </c>
      <c r="Q1291" s="62">
        <f>STOCK[[#This Row],[Ganancia Unitaria]]*STOCK[[#This Row],[Salidas]]</f>
        <v>0</v>
      </c>
      <c r="R1291" s="74"/>
      <c r="S1291" s="74"/>
      <c r="T1291" s="62"/>
      <c r="U1291" s="62"/>
      <c r="V1291" s="76"/>
    </row>
    <row r="1292" customHeight="1" spans="1:22">
      <c r="A1292" s="74" t="s">
        <v>18892</v>
      </c>
      <c r="B1292" s="74" t="s">
        <v>16461</v>
      </c>
      <c r="C1292" s="74" t="s">
        <v>18893</v>
      </c>
      <c r="D1292" s="74" t="s">
        <v>16404</v>
      </c>
      <c r="E1292" s="74"/>
      <c r="F1292" s="59">
        <v>18</v>
      </c>
      <c r="G1292" s="75">
        <v>1</v>
      </c>
      <c r="H1292" s="75">
        <f>SUMIFS(VENTAS[Cantidad],VENTAS[Código del producto Vendido],STOCK[[#This Row],[Code]])</f>
        <v>1</v>
      </c>
      <c r="I1292" s="75">
        <f>STOCK[[#This Row],[Entradas]]-STOCK[[#This Row],[Salidas]]</f>
        <v>0</v>
      </c>
      <c r="J1292" s="59">
        <f>STOCK[[#This Row],[Precio Final]]*10%</f>
        <v>1.8</v>
      </c>
      <c r="K1292" s="62">
        <v>12</v>
      </c>
      <c r="L1292" s="62">
        <v>0</v>
      </c>
      <c r="M1292" s="62">
        <f>STOCK[[#This Row],[Costo Unitario (USD)]]+STOCK[[#This Row],[Costo Envío (USD)]]+STOCK[[#This Row],[Comisión 10%]]</f>
        <v>13.8</v>
      </c>
      <c r="N1292" s="62">
        <f t="shared" si="61"/>
        <v>20.7</v>
      </c>
      <c r="O1292" s="62">
        <f t="shared" si="60"/>
        <v>18</v>
      </c>
      <c r="P1292" s="62">
        <f>STOCK[[#This Row],[Precio Final]]-STOCK[[#This Row],[Costo total]]</f>
        <v>4.2</v>
      </c>
      <c r="Q1292" s="62">
        <f>STOCK[[#This Row],[Ganancia Unitaria]]*STOCK[[#This Row],[Salidas]]</f>
        <v>4.2</v>
      </c>
      <c r="R1292" s="74"/>
      <c r="S1292" s="74"/>
      <c r="T1292" s="62"/>
      <c r="U1292" s="62"/>
      <c r="V1292" s="76"/>
    </row>
    <row r="1293" customHeight="1" spans="1:22">
      <c r="A1293" s="74" t="s">
        <v>18894</v>
      </c>
      <c r="B1293" s="74" t="s">
        <v>16461</v>
      </c>
      <c r="C1293" s="74" t="s">
        <v>18895</v>
      </c>
      <c r="D1293" s="74" t="s">
        <v>16475</v>
      </c>
      <c r="E1293" s="74"/>
      <c r="F1293" s="59">
        <v>15</v>
      </c>
      <c r="G1293" s="75">
        <v>1</v>
      </c>
      <c r="H1293" s="75">
        <f>SUMIFS(VENTAS[Cantidad],VENTAS[Código del producto Vendido],STOCK[[#This Row],[Code]])</f>
        <v>1</v>
      </c>
      <c r="I1293" s="75">
        <f>STOCK[[#This Row],[Entradas]]-STOCK[[#This Row],[Salidas]]</f>
        <v>0</v>
      </c>
      <c r="J1293" s="59">
        <f>STOCK[[#This Row],[Precio Final]]*10%</f>
        <v>1.5</v>
      </c>
      <c r="K1293" s="62">
        <v>12</v>
      </c>
      <c r="L1293" s="62">
        <v>0</v>
      </c>
      <c r="M1293" s="62">
        <f>STOCK[[#This Row],[Costo Unitario (USD)]]+STOCK[[#This Row],[Costo Envío (USD)]]+STOCK[[#This Row],[Comisión 10%]]</f>
        <v>13.5</v>
      </c>
      <c r="N1293" s="62">
        <f t="shared" si="61"/>
        <v>20.25</v>
      </c>
      <c r="O1293" s="62">
        <f t="shared" si="60"/>
        <v>15</v>
      </c>
      <c r="P1293" s="62">
        <f>STOCK[[#This Row],[Precio Final]]-STOCK[[#This Row],[Costo total]]</f>
        <v>1.5</v>
      </c>
      <c r="Q1293" s="62">
        <f>STOCK[[#This Row],[Ganancia Unitaria]]*STOCK[[#This Row],[Salidas]]</f>
        <v>1.5</v>
      </c>
      <c r="R1293" s="74"/>
      <c r="S1293" s="74"/>
      <c r="T1293" s="62"/>
      <c r="U1293" s="62"/>
      <c r="V1293" s="76"/>
    </row>
    <row r="1294" customHeight="1" spans="1:22">
      <c r="A1294" s="74" t="s">
        <v>18896</v>
      </c>
      <c r="B1294" s="74" t="s">
        <v>16461</v>
      </c>
      <c r="C1294" s="74" t="s">
        <v>18897</v>
      </c>
      <c r="D1294" s="74" t="s">
        <v>16408</v>
      </c>
      <c r="E1294" s="74"/>
      <c r="F1294" s="59">
        <v>18</v>
      </c>
      <c r="G1294" s="75">
        <v>1</v>
      </c>
      <c r="H1294" s="75">
        <f>SUMIFS(VENTAS[Cantidad],VENTAS[Código del producto Vendido],STOCK[[#This Row],[Code]])</f>
        <v>0</v>
      </c>
      <c r="I1294" s="75">
        <f>STOCK[[#This Row],[Entradas]]-STOCK[[#This Row],[Salidas]]</f>
        <v>1</v>
      </c>
      <c r="J1294" s="59">
        <f>STOCK[[#This Row],[Precio Final]]*10%</f>
        <v>1.8</v>
      </c>
      <c r="K1294" s="62">
        <v>12</v>
      </c>
      <c r="L1294" s="62">
        <v>0</v>
      </c>
      <c r="M1294" s="62">
        <f>STOCK[[#This Row],[Costo Unitario (USD)]]+STOCK[[#This Row],[Costo Envío (USD)]]+STOCK[[#This Row],[Comisión 10%]]</f>
        <v>13.8</v>
      </c>
      <c r="N1294" s="62">
        <f t="shared" si="61"/>
        <v>20.7</v>
      </c>
      <c r="O1294" s="62">
        <f t="shared" si="60"/>
        <v>18</v>
      </c>
      <c r="P1294" s="62">
        <f>STOCK[[#This Row],[Precio Final]]-STOCK[[#This Row],[Costo total]]</f>
        <v>4.2</v>
      </c>
      <c r="Q1294" s="62">
        <f>STOCK[[#This Row],[Ganancia Unitaria]]*STOCK[[#This Row],[Salidas]]</f>
        <v>0</v>
      </c>
      <c r="R1294" s="74"/>
      <c r="S1294" s="74"/>
      <c r="T1294" s="62"/>
      <c r="U1294" s="62"/>
      <c r="V1294" s="76"/>
    </row>
    <row r="1295" customHeight="1" spans="1:22">
      <c r="A1295" s="74" t="s">
        <v>18898</v>
      </c>
      <c r="B1295" s="74" t="s">
        <v>16870</v>
      </c>
      <c r="C1295" s="74" t="s">
        <v>18899</v>
      </c>
      <c r="D1295" s="74" t="s">
        <v>16396</v>
      </c>
      <c r="E1295" s="74"/>
      <c r="F1295" s="59">
        <v>18</v>
      </c>
      <c r="G1295" s="75">
        <v>1</v>
      </c>
      <c r="H1295" s="75">
        <f>SUMIFS(VENTAS[Cantidad],VENTAS[Código del producto Vendido],STOCK[[#This Row],[Code]])</f>
        <v>0</v>
      </c>
      <c r="I1295" s="75">
        <f>STOCK[[#This Row],[Entradas]]-STOCK[[#This Row],[Salidas]]</f>
        <v>1</v>
      </c>
      <c r="J1295" s="59">
        <f>STOCK[[#This Row],[Precio Final]]*10%</f>
        <v>1.8</v>
      </c>
      <c r="K1295" s="62">
        <v>12</v>
      </c>
      <c r="L1295" s="62">
        <v>0</v>
      </c>
      <c r="M1295" s="62">
        <f>STOCK[[#This Row],[Costo Unitario (USD)]]+STOCK[[#This Row],[Costo Envío (USD)]]+STOCK[[#This Row],[Comisión 10%]]</f>
        <v>13.8</v>
      </c>
      <c r="N1295" s="62">
        <f t="shared" si="61"/>
        <v>20.7</v>
      </c>
      <c r="O1295" s="62">
        <f t="shared" si="60"/>
        <v>18</v>
      </c>
      <c r="P1295" s="62">
        <f>STOCK[[#This Row],[Precio Final]]-STOCK[[#This Row],[Costo total]]</f>
        <v>4.2</v>
      </c>
      <c r="Q1295" s="62">
        <f>STOCK[[#This Row],[Ganancia Unitaria]]*STOCK[[#This Row],[Salidas]]</f>
        <v>0</v>
      </c>
      <c r="R1295" s="74"/>
      <c r="S1295" s="74"/>
      <c r="T1295" s="62"/>
      <c r="U1295" s="62"/>
      <c r="V1295" s="76"/>
    </row>
    <row r="1296" customHeight="1" spans="1:22">
      <c r="A1296" s="74" t="s">
        <v>18900</v>
      </c>
      <c r="B1296" s="74" t="s">
        <v>16461</v>
      </c>
      <c r="C1296" s="74" t="s">
        <v>18901</v>
      </c>
      <c r="D1296" s="74" t="s">
        <v>16404</v>
      </c>
      <c r="E1296" s="74"/>
      <c r="F1296" s="59">
        <v>15</v>
      </c>
      <c r="G1296" s="75">
        <v>1</v>
      </c>
      <c r="H1296" s="75">
        <f>SUMIFS(VENTAS[Cantidad],VENTAS[Código del producto Vendido],STOCK[[#This Row],[Code]])</f>
        <v>0</v>
      </c>
      <c r="I1296" s="75">
        <f>STOCK[[#This Row],[Entradas]]-STOCK[[#This Row],[Salidas]]</f>
        <v>1</v>
      </c>
      <c r="J1296" s="59">
        <f>STOCK[[#This Row],[Precio Final]]*10%</f>
        <v>1.5</v>
      </c>
      <c r="K1296" s="62">
        <v>12</v>
      </c>
      <c r="L1296" s="62">
        <v>0</v>
      </c>
      <c r="M1296" s="62">
        <f>STOCK[[#This Row],[Costo Unitario (USD)]]+STOCK[[#This Row],[Costo Envío (USD)]]+STOCK[[#This Row],[Comisión 10%]]</f>
        <v>13.5</v>
      </c>
      <c r="N1296" s="62">
        <f t="shared" si="61"/>
        <v>20.25</v>
      </c>
      <c r="O1296" s="62">
        <f t="shared" si="60"/>
        <v>15</v>
      </c>
      <c r="P1296" s="62">
        <f>STOCK[[#This Row],[Precio Final]]-STOCK[[#This Row],[Costo total]]</f>
        <v>1.5</v>
      </c>
      <c r="Q1296" s="62">
        <f>STOCK[[#This Row],[Ganancia Unitaria]]*STOCK[[#This Row],[Salidas]]</f>
        <v>0</v>
      </c>
      <c r="R1296" s="74"/>
      <c r="S1296" s="74"/>
      <c r="T1296" s="62"/>
      <c r="U1296" s="62"/>
      <c r="V1296" s="76"/>
    </row>
    <row r="1297" customHeight="1" spans="1:22">
      <c r="A1297" s="74" t="s">
        <v>18902</v>
      </c>
      <c r="B1297" s="74" t="s">
        <v>16870</v>
      </c>
      <c r="C1297" s="74" t="s">
        <v>18903</v>
      </c>
      <c r="D1297" s="74" t="s">
        <v>16396</v>
      </c>
      <c r="E1297" s="74"/>
      <c r="F1297" s="59">
        <v>18</v>
      </c>
      <c r="G1297" s="75">
        <v>1</v>
      </c>
      <c r="H1297" s="75">
        <f>SUMIFS(VENTAS[Cantidad],VENTAS[Código del producto Vendido],STOCK[[#This Row],[Code]])</f>
        <v>1</v>
      </c>
      <c r="I1297" s="75">
        <f>STOCK[[#This Row],[Entradas]]-STOCK[[#This Row],[Salidas]]</f>
        <v>0</v>
      </c>
      <c r="J1297" s="59">
        <f>STOCK[[#This Row],[Precio Final]]*10%</f>
        <v>1.8</v>
      </c>
      <c r="K1297" s="62">
        <v>12</v>
      </c>
      <c r="L1297" s="62">
        <v>0</v>
      </c>
      <c r="M1297" s="62">
        <f>STOCK[[#This Row],[Costo Unitario (USD)]]+STOCK[[#This Row],[Costo Envío (USD)]]+STOCK[[#This Row],[Comisión 10%]]</f>
        <v>13.8</v>
      </c>
      <c r="N1297" s="62">
        <f t="shared" si="61"/>
        <v>20.7</v>
      </c>
      <c r="O1297" s="62">
        <f t="shared" si="60"/>
        <v>18</v>
      </c>
      <c r="P1297" s="62">
        <f>STOCK[[#This Row],[Precio Final]]-STOCK[[#This Row],[Costo total]]</f>
        <v>4.2</v>
      </c>
      <c r="Q1297" s="62">
        <f>STOCK[[#This Row],[Ganancia Unitaria]]*STOCK[[#This Row],[Salidas]]</f>
        <v>4.2</v>
      </c>
      <c r="R1297" s="74"/>
      <c r="S1297" s="74"/>
      <c r="T1297" s="62"/>
      <c r="U1297" s="62"/>
      <c r="V1297" s="76"/>
    </row>
    <row r="1298" customHeight="1" spans="1:22">
      <c r="A1298" s="74" t="s">
        <v>18904</v>
      </c>
      <c r="B1298" s="74" t="s">
        <v>16461</v>
      </c>
      <c r="C1298" s="74" t="s">
        <v>18905</v>
      </c>
      <c r="D1298" s="74" t="s">
        <v>16404</v>
      </c>
      <c r="E1298" s="74"/>
      <c r="F1298" s="59">
        <v>15</v>
      </c>
      <c r="G1298" s="75">
        <v>1</v>
      </c>
      <c r="H1298" s="75">
        <f>SUMIFS(VENTAS[Cantidad],VENTAS[Código del producto Vendido],STOCK[[#This Row],[Code]])</f>
        <v>1</v>
      </c>
      <c r="I1298" s="75">
        <f>STOCK[[#This Row],[Entradas]]-STOCK[[#This Row],[Salidas]]</f>
        <v>0</v>
      </c>
      <c r="J1298" s="59">
        <f>STOCK[[#This Row],[Precio Final]]*10%</f>
        <v>1.5</v>
      </c>
      <c r="K1298" s="62">
        <v>12</v>
      </c>
      <c r="L1298" s="62">
        <v>0</v>
      </c>
      <c r="M1298" s="62">
        <f>STOCK[[#This Row],[Costo Unitario (USD)]]+STOCK[[#This Row],[Costo Envío (USD)]]+STOCK[[#This Row],[Comisión 10%]]</f>
        <v>13.5</v>
      </c>
      <c r="N1298" s="62">
        <f t="shared" si="61"/>
        <v>20.25</v>
      </c>
      <c r="O1298" s="62">
        <f t="shared" si="60"/>
        <v>15</v>
      </c>
      <c r="P1298" s="62">
        <f>STOCK[[#This Row],[Precio Final]]-STOCK[[#This Row],[Costo total]]</f>
        <v>1.5</v>
      </c>
      <c r="Q1298" s="62">
        <f>STOCK[[#This Row],[Ganancia Unitaria]]*STOCK[[#This Row],[Salidas]]</f>
        <v>1.5</v>
      </c>
      <c r="R1298" s="74"/>
      <c r="S1298" s="74"/>
      <c r="T1298" s="62"/>
      <c r="U1298" s="62"/>
      <c r="V1298" s="76"/>
    </row>
    <row r="1299" customHeight="1" spans="1:22">
      <c r="A1299" s="74" t="s">
        <v>18906</v>
      </c>
      <c r="B1299" s="74" t="s">
        <v>16461</v>
      </c>
      <c r="C1299" s="74" t="s">
        <v>18907</v>
      </c>
      <c r="D1299" s="74" t="s">
        <v>16475</v>
      </c>
      <c r="E1299" s="74"/>
      <c r="F1299" s="59">
        <v>18</v>
      </c>
      <c r="G1299" s="75">
        <v>1</v>
      </c>
      <c r="H1299" s="75">
        <f>SUMIFS(VENTAS[Cantidad],VENTAS[Código del producto Vendido],STOCK[[#This Row],[Code]])</f>
        <v>1</v>
      </c>
      <c r="I1299" s="75">
        <f>STOCK[[#This Row],[Entradas]]-STOCK[[#This Row],[Salidas]]</f>
        <v>0</v>
      </c>
      <c r="J1299" s="59">
        <f>STOCK[[#This Row],[Precio Final]]*10%</f>
        <v>1.8</v>
      </c>
      <c r="K1299" s="62">
        <v>12</v>
      </c>
      <c r="L1299" s="62">
        <v>0</v>
      </c>
      <c r="M1299" s="62">
        <f>STOCK[[#This Row],[Costo Unitario (USD)]]+STOCK[[#This Row],[Costo Envío (USD)]]+STOCK[[#This Row],[Comisión 10%]]</f>
        <v>13.8</v>
      </c>
      <c r="N1299" s="62">
        <f t="shared" si="61"/>
        <v>20.7</v>
      </c>
      <c r="O1299" s="62">
        <f t="shared" si="60"/>
        <v>18</v>
      </c>
      <c r="P1299" s="62">
        <f>STOCK[[#This Row],[Precio Final]]-STOCK[[#This Row],[Costo total]]</f>
        <v>4.2</v>
      </c>
      <c r="Q1299" s="62">
        <f>STOCK[[#This Row],[Ganancia Unitaria]]*STOCK[[#This Row],[Salidas]]</f>
        <v>4.2</v>
      </c>
      <c r="R1299" s="74"/>
      <c r="S1299" s="74"/>
      <c r="T1299" s="62"/>
      <c r="U1299" s="62"/>
      <c r="V1299" s="76"/>
    </row>
    <row r="1300" customHeight="1" spans="1:22">
      <c r="A1300" s="74" t="s">
        <v>18908</v>
      </c>
      <c r="B1300" s="74" t="s">
        <v>16461</v>
      </c>
      <c r="C1300" s="74" t="s">
        <v>18909</v>
      </c>
      <c r="D1300" s="74" t="s">
        <v>16475</v>
      </c>
      <c r="E1300" s="74"/>
      <c r="F1300" s="59">
        <v>18</v>
      </c>
      <c r="G1300" s="75">
        <v>1</v>
      </c>
      <c r="H1300" s="75">
        <f>SUMIFS(VENTAS[Cantidad],VENTAS[Código del producto Vendido],STOCK[[#This Row],[Code]])</f>
        <v>0</v>
      </c>
      <c r="I1300" s="75">
        <f>STOCK[[#This Row],[Entradas]]-STOCK[[#This Row],[Salidas]]</f>
        <v>1</v>
      </c>
      <c r="J1300" s="59">
        <f>STOCK[[#This Row],[Precio Final]]*10%</f>
        <v>1.8</v>
      </c>
      <c r="K1300" s="62">
        <v>12</v>
      </c>
      <c r="L1300" s="62">
        <v>0</v>
      </c>
      <c r="M1300" s="62">
        <f>STOCK[[#This Row],[Costo Unitario (USD)]]+STOCK[[#This Row],[Costo Envío (USD)]]+STOCK[[#This Row],[Comisión 10%]]</f>
        <v>13.8</v>
      </c>
      <c r="N1300" s="62">
        <f t="shared" si="61"/>
        <v>20.7</v>
      </c>
      <c r="O1300" s="62">
        <f t="shared" si="60"/>
        <v>18</v>
      </c>
      <c r="P1300" s="62">
        <f>STOCK[[#This Row],[Precio Final]]-STOCK[[#This Row],[Costo total]]</f>
        <v>4.2</v>
      </c>
      <c r="Q1300" s="62">
        <f>STOCK[[#This Row],[Ganancia Unitaria]]*STOCK[[#This Row],[Salidas]]</f>
        <v>0</v>
      </c>
      <c r="R1300" s="74"/>
      <c r="S1300" s="74"/>
      <c r="T1300" s="62"/>
      <c r="U1300" s="62"/>
      <c r="V1300" s="76"/>
    </row>
    <row r="1301" customHeight="1" spans="1:22">
      <c r="A1301" s="74" t="s">
        <v>18910</v>
      </c>
      <c r="B1301" s="74" t="s">
        <v>16461</v>
      </c>
      <c r="C1301" s="74" t="s">
        <v>18911</v>
      </c>
      <c r="D1301" s="74" t="s">
        <v>16408</v>
      </c>
      <c r="E1301" s="74"/>
      <c r="F1301" s="59">
        <v>20</v>
      </c>
      <c r="G1301" s="75">
        <v>1</v>
      </c>
      <c r="H1301" s="75">
        <f>SUMIFS(VENTAS[Cantidad],VENTAS[Código del producto Vendido],STOCK[[#This Row],[Code]])</f>
        <v>1</v>
      </c>
      <c r="I1301" s="75">
        <f>STOCK[[#This Row],[Entradas]]-STOCK[[#This Row],[Salidas]]</f>
        <v>0</v>
      </c>
      <c r="J1301" s="59">
        <f>STOCK[[#This Row],[Precio Final]]*10%</f>
        <v>2</v>
      </c>
      <c r="K1301" s="62">
        <v>12</v>
      </c>
      <c r="L1301" s="62">
        <v>0</v>
      </c>
      <c r="M1301" s="62">
        <f>STOCK[[#This Row],[Costo Unitario (USD)]]+STOCK[[#This Row],[Costo Envío (USD)]]+STOCK[[#This Row],[Comisión 10%]]</f>
        <v>14</v>
      </c>
      <c r="N1301" s="62">
        <f t="shared" si="61"/>
        <v>21</v>
      </c>
      <c r="O1301" s="62">
        <f t="shared" si="60"/>
        <v>20</v>
      </c>
      <c r="P1301" s="62">
        <f>STOCK[[#This Row],[Precio Final]]-STOCK[[#This Row],[Costo total]]</f>
        <v>6</v>
      </c>
      <c r="Q1301" s="62">
        <f>STOCK[[#This Row],[Ganancia Unitaria]]*STOCK[[#This Row],[Salidas]]</f>
        <v>6</v>
      </c>
      <c r="R1301" s="74"/>
      <c r="S1301" s="74"/>
      <c r="T1301" s="62"/>
      <c r="U1301" s="62"/>
      <c r="V1301" s="76"/>
    </row>
    <row r="1302" customHeight="1" spans="1:22">
      <c r="A1302" s="74" t="s">
        <v>18912</v>
      </c>
      <c r="B1302" s="74" t="s">
        <v>16461</v>
      </c>
      <c r="C1302" s="74" t="s">
        <v>18913</v>
      </c>
      <c r="D1302" s="74" t="s">
        <v>16475</v>
      </c>
      <c r="E1302" s="74"/>
      <c r="F1302" s="59">
        <v>20</v>
      </c>
      <c r="G1302" s="75">
        <v>1</v>
      </c>
      <c r="H1302" s="75">
        <f>SUMIFS(VENTAS[Cantidad],VENTAS[Código del producto Vendido],STOCK[[#This Row],[Code]])</f>
        <v>0</v>
      </c>
      <c r="I1302" s="75">
        <f>STOCK[[#This Row],[Entradas]]-STOCK[[#This Row],[Salidas]]</f>
        <v>1</v>
      </c>
      <c r="J1302" s="59">
        <f>STOCK[[#This Row],[Precio Final]]*10%</f>
        <v>2</v>
      </c>
      <c r="K1302" s="62">
        <v>12</v>
      </c>
      <c r="L1302" s="62">
        <v>0</v>
      </c>
      <c r="M1302" s="62">
        <f>STOCK[[#This Row],[Costo Unitario (USD)]]+STOCK[[#This Row],[Costo Envío (USD)]]+STOCK[[#This Row],[Comisión 10%]]</f>
        <v>14</v>
      </c>
      <c r="N1302" s="62">
        <f t="shared" si="61"/>
        <v>21</v>
      </c>
      <c r="O1302" s="62">
        <f t="shared" si="60"/>
        <v>20</v>
      </c>
      <c r="P1302" s="62">
        <f>STOCK[[#This Row],[Precio Final]]-STOCK[[#This Row],[Costo total]]</f>
        <v>6</v>
      </c>
      <c r="Q1302" s="62">
        <f>STOCK[[#This Row],[Ganancia Unitaria]]*STOCK[[#This Row],[Salidas]]</f>
        <v>0</v>
      </c>
      <c r="R1302" s="74"/>
      <c r="S1302" s="74"/>
      <c r="T1302" s="62"/>
      <c r="U1302" s="62"/>
      <c r="V1302" s="76"/>
    </row>
    <row r="1303" customHeight="1" spans="1:22">
      <c r="A1303" s="74" t="s">
        <v>18914</v>
      </c>
      <c r="B1303" s="74" t="s">
        <v>16461</v>
      </c>
      <c r="C1303" s="74" t="s">
        <v>18915</v>
      </c>
      <c r="D1303" s="74" t="s">
        <v>16475</v>
      </c>
      <c r="E1303" s="74"/>
      <c r="F1303" s="59">
        <v>20</v>
      </c>
      <c r="G1303" s="75">
        <v>1</v>
      </c>
      <c r="H1303" s="75">
        <f>SUMIFS(VENTAS[Cantidad],VENTAS[Código del producto Vendido],STOCK[[#This Row],[Code]])</f>
        <v>1</v>
      </c>
      <c r="I1303" s="75">
        <f>STOCK[[#This Row],[Entradas]]-STOCK[[#This Row],[Salidas]]</f>
        <v>0</v>
      </c>
      <c r="J1303" s="59">
        <f>STOCK[[#This Row],[Precio Final]]*10%</f>
        <v>2</v>
      </c>
      <c r="K1303" s="62">
        <v>12</v>
      </c>
      <c r="L1303" s="62">
        <v>0</v>
      </c>
      <c r="M1303" s="62">
        <f>STOCK[[#This Row],[Costo Unitario (USD)]]+STOCK[[#This Row],[Costo Envío (USD)]]+STOCK[[#This Row],[Comisión 10%]]</f>
        <v>14</v>
      </c>
      <c r="N1303" s="62">
        <f t="shared" si="61"/>
        <v>21</v>
      </c>
      <c r="O1303" s="62">
        <f t="shared" si="60"/>
        <v>20</v>
      </c>
      <c r="P1303" s="62">
        <f>STOCK[[#This Row],[Precio Final]]-STOCK[[#This Row],[Costo total]]</f>
        <v>6</v>
      </c>
      <c r="Q1303" s="62">
        <f>STOCK[[#This Row],[Ganancia Unitaria]]*STOCK[[#This Row],[Salidas]]</f>
        <v>6</v>
      </c>
      <c r="R1303" s="74"/>
      <c r="S1303" s="74"/>
      <c r="T1303" s="62"/>
      <c r="U1303" s="62"/>
      <c r="V1303" s="76"/>
    </row>
    <row r="1304" customHeight="1" spans="1:22">
      <c r="A1304" s="74" t="s">
        <v>18916</v>
      </c>
      <c r="B1304" s="74" t="s">
        <v>16480</v>
      </c>
      <c r="C1304" s="74" t="s">
        <v>18917</v>
      </c>
      <c r="D1304" s="74" t="s">
        <v>18819</v>
      </c>
      <c r="E1304" s="74"/>
      <c r="F1304" s="59">
        <v>35</v>
      </c>
      <c r="G1304" s="75">
        <v>1</v>
      </c>
      <c r="H1304" s="75">
        <f>SUMIFS(VENTAS[Cantidad],VENTAS[Código del producto Vendido],STOCK[[#This Row],[Code]])</f>
        <v>0</v>
      </c>
      <c r="I1304" s="75">
        <f>STOCK[[#This Row],[Entradas]]-STOCK[[#This Row],[Salidas]]</f>
        <v>1</v>
      </c>
      <c r="J1304" s="59">
        <f>STOCK[[#This Row],[Precio Final]]*10%</f>
        <v>3.5</v>
      </c>
      <c r="K1304" s="62">
        <v>12</v>
      </c>
      <c r="L1304" s="62">
        <v>0</v>
      </c>
      <c r="M1304" s="62">
        <f>STOCK[[#This Row],[Costo Unitario (USD)]]+STOCK[[#This Row],[Costo Envío (USD)]]+STOCK[[#This Row],[Comisión 10%]]</f>
        <v>15.5</v>
      </c>
      <c r="N1304" s="62">
        <f t="shared" si="61"/>
        <v>23.25</v>
      </c>
      <c r="O1304" s="62">
        <f t="shared" si="60"/>
        <v>35</v>
      </c>
      <c r="P1304" s="62">
        <f>STOCK[[#This Row],[Precio Final]]-STOCK[[#This Row],[Costo total]]</f>
        <v>19.5</v>
      </c>
      <c r="Q1304" s="62">
        <f>STOCK[[#This Row],[Ganancia Unitaria]]*STOCK[[#This Row],[Salidas]]</f>
        <v>0</v>
      </c>
      <c r="R1304" s="74"/>
      <c r="S1304" s="74"/>
      <c r="T1304" s="62"/>
      <c r="U1304" s="62"/>
      <c r="V1304" s="76"/>
    </row>
    <row r="1305" customHeight="1" spans="1:22">
      <c r="A1305" s="74" t="s">
        <v>18918</v>
      </c>
      <c r="B1305" s="74" t="s">
        <v>16461</v>
      </c>
      <c r="C1305" s="74" t="s">
        <v>18919</v>
      </c>
      <c r="D1305" s="74" t="s">
        <v>16936</v>
      </c>
      <c r="E1305" s="74"/>
      <c r="F1305" s="59">
        <v>15</v>
      </c>
      <c r="G1305" s="75">
        <v>1</v>
      </c>
      <c r="H1305" s="75">
        <f>SUMIFS(VENTAS[Cantidad],VENTAS[Código del producto Vendido],STOCK[[#This Row],[Code]])</f>
        <v>0</v>
      </c>
      <c r="I1305" s="75">
        <f>STOCK[[#This Row],[Entradas]]-STOCK[[#This Row],[Salidas]]</f>
        <v>1</v>
      </c>
      <c r="J1305" s="59">
        <f>STOCK[[#This Row],[Precio Final]]*10%</f>
        <v>1.5</v>
      </c>
      <c r="K1305" s="62">
        <v>12</v>
      </c>
      <c r="L1305" s="62">
        <v>0</v>
      </c>
      <c r="M1305" s="62">
        <f>STOCK[[#This Row],[Costo Unitario (USD)]]+STOCK[[#This Row],[Costo Envío (USD)]]+STOCK[[#This Row],[Comisión 10%]]</f>
        <v>13.5</v>
      </c>
      <c r="N1305" s="62">
        <f t="shared" si="61"/>
        <v>20.25</v>
      </c>
      <c r="O1305" s="62">
        <f t="shared" si="60"/>
        <v>15</v>
      </c>
      <c r="P1305" s="62">
        <f>STOCK[[#This Row],[Precio Final]]-STOCK[[#This Row],[Costo total]]</f>
        <v>1.5</v>
      </c>
      <c r="Q1305" s="62">
        <f>STOCK[[#This Row],[Ganancia Unitaria]]*STOCK[[#This Row],[Salidas]]</f>
        <v>0</v>
      </c>
      <c r="R1305" s="74"/>
      <c r="S1305" s="74"/>
      <c r="T1305" s="62"/>
      <c r="U1305" s="62"/>
      <c r="V1305" s="76"/>
    </row>
    <row r="1306" customHeight="1" spans="1:22">
      <c r="A1306" s="74" t="s">
        <v>18920</v>
      </c>
      <c r="B1306" s="74" t="s">
        <v>16498</v>
      </c>
      <c r="C1306" s="74" t="s">
        <v>18921</v>
      </c>
      <c r="D1306" s="74" t="s">
        <v>16408</v>
      </c>
      <c r="E1306" s="74"/>
      <c r="F1306" s="59">
        <v>15</v>
      </c>
      <c r="G1306" s="75">
        <v>1</v>
      </c>
      <c r="H1306" s="75">
        <f>SUMIFS(VENTAS[Cantidad],VENTAS[Código del producto Vendido],STOCK[[#This Row],[Code]])</f>
        <v>0</v>
      </c>
      <c r="I1306" s="75">
        <f>STOCK[[#This Row],[Entradas]]-STOCK[[#This Row],[Salidas]]</f>
        <v>1</v>
      </c>
      <c r="J1306" s="59">
        <f>STOCK[[#This Row],[Precio Final]]*10%</f>
        <v>1.5</v>
      </c>
      <c r="K1306" s="62">
        <v>12</v>
      </c>
      <c r="L1306" s="62">
        <v>0</v>
      </c>
      <c r="M1306" s="62">
        <f>STOCK[[#This Row],[Costo Unitario (USD)]]+STOCK[[#This Row],[Costo Envío (USD)]]+STOCK[[#This Row],[Comisión 10%]]</f>
        <v>13.5</v>
      </c>
      <c r="N1306" s="62">
        <f t="shared" si="61"/>
        <v>20.25</v>
      </c>
      <c r="O1306" s="62">
        <f t="shared" ref="O1306:O1312" si="62">F1306</f>
        <v>15</v>
      </c>
      <c r="P1306" s="62">
        <f>STOCK[[#This Row],[Precio Final]]-STOCK[[#This Row],[Costo total]]</f>
        <v>1.5</v>
      </c>
      <c r="Q1306" s="62">
        <f>STOCK[[#This Row],[Ganancia Unitaria]]*STOCK[[#This Row],[Salidas]]</f>
        <v>0</v>
      </c>
      <c r="R1306" s="74"/>
      <c r="S1306" s="74"/>
      <c r="T1306" s="62"/>
      <c r="U1306" s="62"/>
      <c r="V1306" s="76"/>
    </row>
    <row r="1307" customHeight="1" spans="1:22">
      <c r="A1307" s="74" t="s">
        <v>18922</v>
      </c>
      <c r="B1307" s="74" t="s">
        <v>16870</v>
      </c>
      <c r="C1307" s="74" t="s">
        <v>16856</v>
      </c>
      <c r="D1307" s="74" t="s">
        <v>16396</v>
      </c>
      <c r="E1307" s="74"/>
      <c r="F1307" s="59">
        <v>15</v>
      </c>
      <c r="G1307" s="75">
        <v>1</v>
      </c>
      <c r="H1307" s="75">
        <f>SUMIFS(VENTAS[Cantidad],VENTAS[Código del producto Vendido],STOCK[[#This Row],[Code]])</f>
        <v>1</v>
      </c>
      <c r="I1307" s="75">
        <f>STOCK[[#This Row],[Entradas]]-STOCK[[#This Row],[Salidas]]</f>
        <v>0</v>
      </c>
      <c r="J1307" s="59">
        <f>STOCK[[#This Row],[Precio Final]]*10%</f>
        <v>1.5</v>
      </c>
      <c r="K1307" s="62">
        <v>12</v>
      </c>
      <c r="L1307" s="62">
        <v>0</v>
      </c>
      <c r="M1307" s="62">
        <f>STOCK[[#This Row],[Costo Unitario (USD)]]+STOCK[[#This Row],[Costo Envío (USD)]]+STOCK[[#This Row],[Comisión 10%]]</f>
        <v>13.5</v>
      </c>
      <c r="N1307" s="62">
        <f t="shared" si="61"/>
        <v>20.25</v>
      </c>
      <c r="O1307" s="62">
        <f t="shared" si="62"/>
        <v>15</v>
      </c>
      <c r="P1307" s="62">
        <f>STOCK[[#This Row],[Precio Final]]-STOCK[[#This Row],[Costo total]]</f>
        <v>1.5</v>
      </c>
      <c r="Q1307" s="62">
        <f>STOCK[[#This Row],[Ganancia Unitaria]]*STOCK[[#This Row],[Salidas]]</f>
        <v>1.5</v>
      </c>
      <c r="R1307" s="74"/>
      <c r="S1307" s="74"/>
      <c r="T1307" s="62"/>
      <c r="U1307" s="62"/>
      <c r="V1307" s="76"/>
    </row>
    <row r="1308" customHeight="1" spans="1:22">
      <c r="A1308" s="74" t="s">
        <v>18923</v>
      </c>
      <c r="B1308" s="74" t="s">
        <v>16445</v>
      </c>
      <c r="C1308" s="74" t="s">
        <v>18924</v>
      </c>
      <c r="D1308" s="74" t="s">
        <v>16396</v>
      </c>
      <c r="E1308" s="74"/>
      <c r="F1308" s="59">
        <v>30</v>
      </c>
      <c r="G1308" s="75">
        <v>3</v>
      </c>
      <c r="H1308" s="75">
        <f>SUMIFS(VENTAS[Cantidad],VENTAS[Código del producto Vendido],STOCK[[#This Row],[Code]])</f>
        <v>3</v>
      </c>
      <c r="I1308" s="75">
        <f>STOCK[[#This Row],[Entradas]]-STOCK[[#This Row],[Salidas]]</f>
        <v>0</v>
      </c>
      <c r="J1308" s="59">
        <f>STOCK[[#This Row],[Precio Final]]*10%</f>
        <v>3</v>
      </c>
      <c r="K1308" s="62">
        <v>12</v>
      </c>
      <c r="L1308" s="62">
        <v>0</v>
      </c>
      <c r="M1308" s="62">
        <f>STOCK[[#This Row],[Costo Unitario (USD)]]+STOCK[[#This Row],[Costo Envío (USD)]]+STOCK[[#This Row],[Comisión 10%]]</f>
        <v>15</v>
      </c>
      <c r="N1308" s="62">
        <f t="shared" si="61"/>
        <v>22.5</v>
      </c>
      <c r="O1308" s="62">
        <f t="shared" si="62"/>
        <v>30</v>
      </c>
      <c r="P1308" s="62">
        <f>STOCK[[#This Row],[Precio Final]]-STOCK[[#This Row],[Costo total]]</f>
        <v>15</v>
      </c>
      <c r="Q1308" s="62">
        <f>STOCK[[#This Row],[Ganancia Unitaria]]*STOCK[[#This Row],[Salidas]]</f>
        <v>45</v>
      </c>
      <c r="R1308" s="74"/>
      <c r="S1308" s="74"/>
      <c r="T1308" s="62"/>
      <c r="U1308" s="62"/>
      <c r="V1308" s="76"/>
    </row>
    <row r="1309" customHeight="1" spans="1:22">
      <c r="A1309" s="74" t="s">
        <v>18925</v>
      </c>
      <c r="B1309" s="74" t="s">
        <v>16522</v>
      </c>
      <c r="C1309" s="74" t="s">
        <v>18926</v>
      </c>
      <c r="D1309" s="74" t="s">
        <v>17488</v>
      </c>
      <c r="E1309" s="74"/>
      <c r="F1309" s="59">
        <v>35</v>
      </c>
      <c r="G1309" s="75">
        <v>1</v>
      </c>
      <c r="H1309" s="75">
        <f>SUMIFS(VENTAS[Cantidad],VENTAS[Código del producto Vendido],STOCK[[#This Row],[Code]])</f>
        <v>1</v>
      </c>
      <c r="I1309" s="75">
        <f>STOCK[[#This Row],[Entradas]]-STOCK[[#This Row],[Salidas]]</f>
        <v>0</v>
      </c>
      <c r="J1309" s="59">
        <f>STOCK[[#This Row],[Precio Final]]*10%</f>
        <v>3.5</v>
      </c>
      <c r="K1309" s="62">
        <v>12</v>
      </c>
      <c r="L1309" s="62">
        <v>0</v>
      </c>
      <c r="M1309" s="62">
        <f>STOCK[[#This Row],[Costo Unitario (USD)]]+STOCK[[#This Row],[Costo Envío (USD)]]+STOCK[[#This Row],[Comisión 10%]]</f>
        <v>15.5</v>
      </c>
      <c r="N1309" s="62">
        <f t="shared" si="61"/>
        <v>23.25</v>
      </c>
      <c r="O1309" s="62">
        <f t="shared" si="62"/>
        <v>35</v>
      </c>
      <c r="P1309" s="62">
        <f>STOCK[[#This Row],[Precio Final]]-STOCK[[#This Row],[Costo total]]</f>
        <v>19.5</v>
      </c>
      <c r="Q1309" s="62">
        <f>STOCK[[#This Row],[Ganancia Unitaria]]*STOCK[[#This Row],[Salidas]]</f>
        <v>19.5</v>
      </c>
      <c r="R1309" s="74"/>
      <c r="S1309" s="74"/>
      <c r="T1309" s="62"/>
      <c r="U1309" s="62"/>
      <c r="V1309" s="76"/>
    </row>
    <row r="1310" customHeight="1" spans="1:22">
      <c r="A1310" s="74" t="s">
        <v>18927</v>
      </c>
      <c r="B1310" s="74" t="s">
        <v>16522</v>
      </c>
      <c r="C1310" s="74" t="s">
        <v>18928</v>
      </c>
      <c r="D1310" s="74" t="s">
        <v>17488</v>
      </c>
      <c r="E1310" s="74"/>
      <c r="F1310" s="59">
        <v>35</v>
      </c>
      <c r="G1310" s="75">
        <v>1</v>
      </c>
      <c r="H1310" s="75">
        <f>SUMIFS(VENTAS[Cantidad],VENTAS[Código del producto Vendido],STOCK[[#This Row],[Code]])</f>
        <v>0</v>
      </c>
      <c r="I1310" s="75">
        <f>STOCK[[#This Row],[Entradas]]-STOCK[[#This Row],[Salidas]]</f>
        <v>1</v>
      </c>
      <c r="J1310" s="59">
        <f>STOCK[[#This Row],[Precio Final]]*10%</f>
        <v>3.5</v>
      </c>
      <c r="K1310" s="62">
        <v>12</v>
      </c>
      <c r="L1310" s="62">
        <v>0</v>
      </c>
      <c r="M1310" s="62">
        <f>STOCK[[#This Row],[Costo Unitario (USD)]]+STOCK[[#This Row],[Costo Envío (USD)]]+STOCK[[#This Row],[Comisión 10%]]</f>
        <v>15.5</v>
      </c>
      <c r="N1310" s="62">
        <f t="shared" si="61"/>
        <v>23.25</v>
      </c>
      <c r="O1310" s="62">
        <f t="shared" si="62"/>
        <v>35</v>
      </c>
      <c r="P1310" s="62">
        <f>STOCK[[#This Row],[Precio Final]]-STOCK[[#This Row],[Costo total]]</f>
        <v>19.5</v>
      </c>
      <c r="Q1310" s="62">
        <f>STOCK[[#This Row],[Ganancia Unitaria]]*STOCK[[#This Row],[Salidas]]</f>
        <v>0</v>
      </c>
      <c r="R1310" s="74"/>
      <c r="S1310" s="74"/>
      <c r="T1310" s="62"/>
      <c r="U1310" s="62"/>
      <c r="V1310" s="76"/>
    </row>
    <row r="1311" customHeight="1" spans="1:22">
      <c r="A1311" s="74" t="s">
        <v>18929</v>
      </c>
      <c r="B1311" s="74" t="s">
        <v>16687</v>
      </c>
      <c r="C1311" s="74" t="s">
        <v>18930</v>
      </c>
      <c r="D1311" s="74" t="s">
        <v>17520</v>
      </c>
      <c r="E1311" s="74"/>
      <c r="F1311" s="59">
        <v>30</v>
      </c>
      <c r="G1311" s="75">
        <v>1</v>
      </c>
      <c r="H1311" s="75">
        <f>SUMIFS(VENTAS[Cantidad],VENTAS[Código del producto Vendido],STOCK[[#This Row],[Code]])</f>
        <v>1</v>
      </c>
      <c r="I1311" s="75">
        <f>STOCK[[#This Row],[Entradas]]-STOCK[[#This Row],[Salidas]]</f>
        <v>0</v>
      </c>
      <c r="J1311" s="59">
        <f>STOCK[[#This Row],[Precio Final]]*10%</f>
        <v>3</v>
      </c>
      <c r="K1311" s="62">
        <v>12</v>
      </c>
      <c r="L1311" s="62">
        <v>0</v>
      </c>
      <c r="M1311" s="62">
        <f>STOCK[[#This Row],[Costo Unitario (USD)]]+STOCK[[#This Row],[Costo Envío (USD)]]+STOCK[[#This Row],[Comisión 10%]]</f>
        <v>15</v>
      </c>
      <c r="N1311" s="62">
        <f t="shared" si="61"/>
        <v>22.5</v>
      </c>
      <c r="O1311" s="62">
        <f t="shared" si="62"/>
        <v>30</v>
      </c>
      <c r="P1311" s="62">
        <f>STOCK[[#This Row],[Precio Final]]-STOCK[[#This Row],[Costo total]]</f>
        <v>15</v>
      </c>
      <c r="Q1311" s="62">
        <f>STOCK[[#This Row],[Ganancia Unitaria]]*STOCK[[#This Row],[Salidas]]</f>
        <v>15</v>
      </c>
      <c r="R1311" s="74"/>
      <c r="S1311" s="74"/>
      <c r="T1311" s="62"/>
      <c r="U1311" s="62"/>
      <c r="V1311" s="76"/>
    </row>
    <row r="1312" customHeight="1" spans="1:22">
      <c r="A1312" s="74" t="s">
        <v>18931</v>
      </c>
      <c r="B1312" s="74" t="s">
        <v>16870</v>
      </c>
      <c r="C1312" s="74" t="s">
        <v>18932</v>
      </c>
      <c r="D1312" s="74" t="s">
        <v>16396</v>
      </c>
      <c r="E1312" s="74"/>
      <c r="F1312" s="59">
        <v>30</v>
      </c>
      <c r="G1312" s="75">
        <v>1</v>
      </c>
      <c r="H1312" s="75">
        <f>SUMIFS(VENTAS[Cantidad],VENTAS[Código del producto Vendido],STOCK[[#This Row],[Code]])</f>
        <v>1</v>
      </c>
      <c r="I1312" s="75">
        <f>STOCK[[#This Row],[Entradas]]-STOCK[[#This Row],[Salidas]]</f>
        <v>0</v>
      </c>
      <c r="J1312" s="59">
        <f>STOCK[[#This Row],[Precio Final]]*10%</f>
        <v>3</v>
      </c>
      <c r="K1312" s="62">
        <v>12</v>
      </c>
      <c r="L1312" s="62">
        <v>0</v>
      </c>
      <c r="M1312" s="62">
        <f>STOCK[[#This Row],[Costo Unitario (USD)]]+STOCK[[#This Row],[Costo Envío (USD)]]+STOCK[[#This Row],[Comisión 10%]]</f>
        <v>15</v>
      </c>
      <c r="N1312" s="62">
        <f t="shared" si="61"/>
        <v>22.5</v>
      </c>
      <c r="O1312" s="62">
        <f t="shared" si="62"/>
        <v>30</v>
      </c>
      <c r="P1312" s="62">
        <f>STOCK[[#This Row],[Precio Final]]-STOCK[[#This Row],[Costo total]]</f>
        <v>15</v>
      </c>
      <c r="Q1312" s="62">
        <f>STOCK[[#This Row],[Ganancia Unitaria]]*STOCK[[#This Row],[Salidas]]</f>
        <v>15</v>
      </c>
      <c r="R1312" s="74"/>
      <c r="S1312" s="74"/>
      <c r="T1312" s="62"/>
      <c r="U1312" s="62"/>
      <c r="V1312" s="76"/>
    </row>
    <row r="1313" customHeight="1" spans="1:22">
      <c r="A1313" s="74" t="s">
        <v>18933</v>
      </c>
      <c r="B1313" s="74" t="s">
        <v>16461</v>
      </c>
      <c r="C1313" s="74" t="s">
        <v>18934</v>
      </c>
      <c r="D1313" s="74" t="s">
        <v>16475</v>
      </c>
      <c r="E1313" s="74"/>
      <c r="F1313" s="59">
        <v>20</v>
      </c>
      <c r="G1313" s="75">
        <v>2</v>
      </c>
      <c r="H1313" s="75">
        <f>SUMIFS(VENTAS[Cantidad],VENTAS[Código del producto Vendido],STOCK[[#This Row],[Code]])</f>
        <v>1</v>
      </c>
      <c r="I1313" s="75">
        <f>STOCK[[#This Row],[Entradas]]-STOCK[[#This Row],[Salidas]]</f>
        <v>1</v>
      </c>
      <c r="J1313" s="59">
        <f>STOCK[[#This Row],[Precio Final]]*10%</f>
        <v>2</v>
      </c>
      <c r="K1313" s="62">
        <v>12</v>
      </c>
      <c r="L1313" s="62">
        <v>0</v>
      </c>
      <c r="M1313" s="62">
        <f>STOCK[[#This Row],[Costo Unitario (USD)]]+STOCK[[#This Row],[Costo Envío (USD)]]+STOCK[[#This Row],[Comisión 10%]]</f>
        <v>14</v>
      </c>
      <c r="N1313" s="62">
        <f t="shared" si="61"/>
        <v>21</v>
      </c>
      <c r="O1313" s="62">
        <f t="shared" ref="O1313:O1346" si="63">F1313</f>
        <v>20</v>
      </c>
      <c r="P1313" s="62">
        <f>STOCK[[#This Row],[Precio Final]]-STOCK[[#This Row],[Costo total]]</f>
        <v>6</v>
      </c>
      <c r="Q1313" s="62">
        <f>STOCK[[#This Row],[Ganancia Unitaria]]*STOCK[[#This Row],[Salidas]]</f>
        <v>6</v>
      </c>
      <c r="R1313" s="74"/>
      <c r="S1313" s="74"/>
      <c r="T1313" s="62"/>
      <c r="U1313" s="62"/>
      <c r="V1313" s="76"/>
    </row>
    <row r="1314" customHeight="1" spans="1:22">
      <c r="A1314" s="74" t="s">
        <v>18935</v>
      </c>
      <c r="B1314" s="74" t="s">
        <v>16461</v>
      </c>
      <c r="C1314" s="74" t="s">
        <v>18936</v>
      </c>
      <c r="D1314" s="74" t="s">
        <v>16475</v>
      </c>
      <c r="E1314" s="74"/>
      <c r="F1314" s="59">
        <v>20</v>
      </c>
      <c r="G1314" s="75">
        <v>1</v>
      </c>
      <c r="H1314" s="75">
        <f>SUMIFS(VENTAS[Cantidad],VENTAS[Código del producto Vendido],STOCK[[#This Row],[Code]])</f>
        <v>1</v>
      </c>
      <c r="I1314" s="75">
        <f>STOCK[[#This Row],[Entradas]]-STOCK[[#This Row],[Salidas]]</f>
        <v>0</v>
      </c>
      <c r="J1314" s="59">
        <f>STOCK[[#This Row],[Precio Final]]*10%</f>
        <v>2</v>
      </c>
      <c r="K1314" s="62">
        <v>12</v>
      </c>
      <c r="L1314" s="62">
        <v>0</v>
      </c>
      <c r="M1314" s="62">
        <f>STOCK[[#This Row],[Costo Unitario (USD)]]+STOCK[[#This Row],[Costo Envío (USD)]]+STOCK[[#This Row],[Comisión 10%]]</f>
        <v>14</v>
      </c>
      <c r="N1314" s="62">
        <f t="shared" si="61"/>
        <v>21</v>
      </c>
      <c r="O1314" s="62">
        <f t="shared" si="63"/>
        <v>20</v>
      </c>
      <c r="P1314" s="62">
        <f>STOCK[[#This Row],[Precio Final]]-STOCK[[#This Row],[Costo total]]</f>
        <v>6</v>
      </c>
      <c r="Q1314" s="62">
        <f>STOCK[[#This Row],[Ganancia Unitaria]]*STOCK[[#This Row],[Salidas]]</f>
        <v>6</v>
      </c>
      <c r="R1314" s="74"/>
      <c r="S1314" s="74"/>
      <c r="T1314" s="62"/>
      <c r="U1314" s="62"/>
      <c r="V1314" s="76"/>
    </row>
    <row r="1315" customHeight="1" spans="1:22">
      <c r="A1315" s="74" t="s">
        <v>18937</v>
      </c>
      <c r="B1315" s="74" t="s">
        <v>16870</v>
      </c>
      <c r="C1315" s="74" t="s">
        <v>18938</v>
      </c>
      <c r="D1315" s="74" t="s">
        <v>16396</v>
      </c>
      <c r="E1315" s="74"/>
      <c r="F1315" s="59">
        <v>20</v>
      </c>
      <c r="G1315" s="75">
        <v>1</v>
      </c>
      <c r="H1315" s="75">
        <f>SUMIFS(VENTAS[Cantidad],VENTAS[Código del producto Vendido],STOCK[[#This Row],[Code]])</f>
        <v>1</v>
      </c>
      <c r="I1315" s="75">
        <f>STOCK[[#This Row],[Entradas]]-STOCK[[#This Row],[Salidas]]</f>
        <v>0</v>
      </c>
      <c r="J1315" s="59">
        <f>STOCK[[#This Row],[Precio Final]]*10%</f>
        <v>2</v>
      </c>
      <c r="K1315" s="62">
        <v>12</v>
      </c>
      <c r="L1315" s="62">
        <v>0</v>
      </c>
      <c r="M1315" s="62">
        <f>STOCK[[#This Row],[Costo Unitario (USD)]]+STOCK[[#This Row],[Costo Envío (USD)]]+STOCK[[#This Row],[Comisión 10%]]</f>
        <v>14</v>
      </c>
      <c r="N1315" s="62">
        <f t="shared" si="61"/>
        <v>21</v>
      </c>
      <c r="O1315" s="62">
        <f t="shared" si="63"/>
        <v>20</v>
      </c>
      <c r="P1315" s="62">
        <f>STOCK[[#This Row],[Precio Final]]-STOCK[[#This Row],[Costo total]]</f>
        <v>6</v>
      </c>
      <c r="Q1315" s="62">
        <f>STOCK[[#This Row],[Ganancia Unitaria]]*STOCK[[#This Row],[Salidas]]</f>
        <v>6</v>
      </c>
      <c r="R1315" s="74"/>
      <c r="S1315" s="74"/>
      <c r="T1315" s="62"/>
      <c r="U1315" s="62"/>
      <c r="V1315" s="76"/>
    </row>
    <row r="1316" customHeight="1" spans="1:22">
      <c r="A1316" s="74" t="s">
        <v>18939</v>
      </c>
      <c r="B1316" s="74" t="s">
        <v>16851</v>
      </c>
      <c r="C1316" s="74" t="s">
        <v>18940</v>
      </c>
      <c r="D1316" s="74" t="s">
        <v>18941</v>
      </c>
      <c r="E1316" s="74"/>
      <c r="F1316" s="59">
        <v>35</v>
      </c>
      <c r="G1316" s="75">
        <v>1</v>
      </c>
      <c r="H1316" s="75">
        <f>SUMIFS(VENTAS[Cantidad],VENTAS[Código del producto Vendido],STOCK[[#This Row],[Code]])</f>
        <v>0</v>
      </c>
      <c r="I1316" s="75">
        <f>STOCK[[#This Row],[Entradas]]-STOCK[[#This Row],[Salidas]]</f>
        <v>1</v>
      </c>
      <c r="J1316" s="59">
        <f>STOCK[[#This Row],[Precio Final]]*10%</f>
        <v>3.5</v>
      </c>
      <c r="K1316" s="62">
        <v>12</v>
      </c>
      <c r="L1316" s="62">
        <v>0</v>
      </c>
      <c r="M1316" s="62">
        <f>STOCK[[#This Row],[Costo Unitario (USD)]]+STOCK[[#This Row],[Costo Envío (USD)]]+STOCK[[#This Row],[Comisión 10%]]</f>
        <v>15.5</v>
      </c>
      <c r="N1316" s="62">
        <f t="shared" si="61"/>
        <v>23.25</v>
      </c>
      <c r="O1316" s="62">
        <f t="shared" si="63"/>
        <v>35</v>
      </c>
      <c r="P1316" s="62">
        <f>STOCK[[#This Row],[Precio Final]]-STOCK[[#This Row],[Costo total]]</f>
        <v>19.5</v>
      </c>
      <c r="Q1316" s="62">
        <f>STOCK[[#This Row],[Ganancia Unitaria]]*STOCK[[#This Row],[Salidas]]</f>
        <v>0</v>
      </c>
      <c r="R1316" s="74"/>
      <c r="S1316" s="74"/>
      <c r="T1316" s="62"/>
      <c r="U1316" s="62"/>
      <c r="V1316" s="76"/>
    </row>
    <row r="1317" customHeight="1" spans="1:22">
      <c r="A1317" s="74" t="s">
        <v>18942</v>
      </c>
      <c r="B1317" s="74" t="s">
        <v>16541</v>
      </c>
      <c r="C1317" s="74" t="s">
        <v>18943</v>
      </c>
      <c r="D1317" s="74" t="s">
        <v>16408</v>
      </c>
      <c r="E1317" s="74"/>
      <c r="F1317" s="59">
        <v>35</v>
      </c>
      <c r="G1317" s="75">
        <v>1</v>
      </c>
      <c r="H1317" s="75">
        <f>SUMIFS(VENTAS[Cantidad],VENTAS[Código del producto Vendido],STOCK[[#This Row],[Code]])</f>
        <v>1</v>
      </c>
      <c r="I1317" s="75">
        <f>STOCK[[#This Row],[Entradas]]-STOCK[[#This Row],[Salidas]]</f>
        <v>0</v>
      </c>
      <c r="J1317" s="59">
        <f>STOCK[[#This Row],[Precio Final]]*10%</f>
        <v>3.5</v>
      </c>
      <c r="K1317" s="62">
        <v>12</v>
      </c>
      <c r="L1317" s="62">
        <v>0</v>
      </c>
      <c r="M1317" s="62">
        <f>STOCK[[#This Row],[Costo Unitario (USD)]]+STOCK[[#This Row],[Costo Envío (USD)]]+STOCK[[#This Row],[Comisión 10%]]</f>
        <v>15.5</v>
      </c>
      <c r="N1317" s="62">
        <f t="shared" si="61"/>
        <v>23.25</v>
      </c>
      <c r="O1317" s="62">
        <f t="shared" si="63"/>
        <v>35</v>
      </c>
      <c r="P1317" s="62">
        <f>STOCK[[#This Row],[Precio Final]]-STOCK[[#This Row],[Costo total]]</f>
        <v>19.5</v>
      </c>
      <c r="Q1317" s="62">
        <f>STOCK[[#This Row],[Ganancia Unitaria]]*STOCK[[#This Row],[Salidas]]</f>
        <v>19.5</v>
      </c>
      <c r="R1317" s="74"/>
      <c r="S1317" s="74"/>
      <c r="T1317" s="62"/>
      <c r="U1317" s="62"/>
      <c r="V1317" s="76"/>
    </row>
    <row r="1318" customHeight="1" spans="1:22">
      <c r="A1318" s="74" t="s">
        <v>18944</v>
      </c>
      <c r="B1318" s="74" t="s">
        <v>16870</v>
      </c>
      <c r="C1318" s="74" t="s">
        <v>18945</v>
      </c>
      <c r="D1318" s="74" t="s">
        <v>16396</v>
      </c>
      <c r="E1318" s="74"/>
      <c r="F1318" s="59">
        <v>25</v>
      </c>
      <c r="G1318" s="75">
        <v>2</v>
      </c>
      <c r="H1318" s="75">
        <f>SUMIFS(VENTAS[Cantidad],VENTAS[Código del producto Vendido],STOCK[[#This Row],[Code]])</f>
        <v>2</v>
      </c>
      <c r="I1318" s="75">
        <f>STOCK[[#This Row],[Entradas]]-STOCK[[#This Row],[Salidas]]</f>
        <v>0</v>
      </c>
      <c r="J1318" s="59">
        <f>STOCK[[#This Row],[Precio Final]]*10%</f>
        <v>2.5</v>
      </c>
      <c r="K1318" s="62">
        <v>12</v>
      </c>
      <c r="L1318" s="62">
        <v>0</v>
      </c>
      <c r="M1318" s="62">
        <f>STOCK[[#This Row],[Costo Unitario (USD)]]+STOCK[[#This Row],[Costo Envío (USD)]]+STOCK[[#This Row],[Comisión 10%]]</f>
        <v>14.5</v>
      </c>
      <c r="N1318" s="62">
        <f t="shared" si="61"/>
        <v>21.75</v>
      </c>
      <c r="O1318" s="62">
        <f t="shared" si="63"/>
        <v>25</v>
      </c>
      <c r="P1318" s="62">
        <f>STOCK[[#This Row],[Precio Final]]-STOCK[[#This Row],[Costo total]]</f>
        <v>10.5</v>
      </c>
      <c r="Q1318" s="62">
        <f>STOCK[[#This Row],[Ganancia Unitaria]]*STOCK[[#This Row],[Salidas]]</f>
        <v>21</v>
      </c>
      <c r="R1318" s="74"/>
      <c r="S1318" s="74"/>
      <c r="T1318" s="62"/>
      <c r="U1318" s="62"/>
      <c r="V1318" s="76"/>
    </row>
    <row r="1319" customHeight="1" spans="1:22">
      <c r="A1319" s="74" t="s">
        <v>18946</v>
      </c>
      <c r="B1319" s="74" t="s">
        <v>16870</v>
      </c>
      <c r="C1319" s="74" t="s">
        <v>18947</v>
      </c>
      <c r="D1319" s="74" t="s">
        <v>16396</v>
      </c>
      <c r="E1319" s="74"/>
      <c r="F1319" s="59">
        <v>25</v>
      </c>
      <c r="G1319" s="75">
        <v>1</v>
      </c>
      <c r="H1319" s="75">
        <f>SUMIFS(VENTAS[Cantidad],VENTAS[Código del producto Vendido],STOCK[[#This Row],[Code]])</f>
        <v>0</v>
      </c>
      <c r="I1319" s="75">
        <f>STOCK[[#This Row],[Entradas]]-STOCK[[#This Row],[Salidas]]</f>
        <v>1</v>
      </c>
      <c r="J1319" s="59">
        <f>STOCK[[#This Row],[Precio Final]]*10%</f>
        <v>2.5</v>
      </c>
      <c r="K1319" s="62">
        <v>12</v>
      </c>
      <c r="L1319" s="62">
        <v>0</v>
      </c>
      <c r="M1319" s="62">
        <f>STOCK[[#This Row],[Costo Unitario (USD)]]+STOCK[[#This Row],[Costo Envío (USD)]]+STOCK[[#This Row],[Comisión 10%]]</f>
        <v>14.5</v>
      </c>
      <c r="N1319" s="62">
        <f t="shared" si="61"/>
        <v>21.75</v>
      </c>
      <c r="O1319" s="62">
        <f t="shared" si="63"/>
        <v>25</v>
      </c>
      <c r="P1319" s="62">
        <f>STOCK[[#This Row],[Precio Final]]-STOCK[[#This Row],[Costo total]]</f>
        <v>10.5</v>
      </c>
      <c r="Q1319" s="62">
        <f>STOCK[[#This Row],[Ganancia Unitaria]]*STOCK[[#This Row],[Salidas]]</f>
        <v>0</v>
      </c>
      <c r="R1319" s="74"/>
      <c r="S1319" s="74"/>
      <c r="T1319" s="62"/>
      <c r="U1319" s="62"/>
      <c r="V1319" s="76"/>
    </row>
    <row r="1320" customHeight="1" spans="1:22">
      <c r="A1320" s="74" t="s">
        <v>18948</v>
      </c>
      <c r="B1320" s="74" t="s">
        <v>16870</v>
      </c>
      <c r="C1320" s="74" t="s">
        <v>18949</v>
      </c>
      <c r="D1320" s="74" t="s">
        <v>16396</v>
      </c>
      <c r="E1320" s="74"/>
      <c r="F1320" s="59">
        <v>25</v>
      </c>
      <c r="G1320" s="75">
        <v>1</v>
      </c>
      <c r="H1320" s="75">
        <f>SUMIFS(VENTAS[Cantidad],VENTAS[Código del producto Vendido],STOCK[[#This Row],[Code]])</f>
        <v>0</v>
      </c>
      <c r="I1320" s="75">
        <f>STOCK[[#This Row],[Entradas]]-STOCK[[#This Row],[Salidas]]</f>
        <v>1</v>
      </c>
      <c r="J1320" s="59">
        <f>STOCK[[#This Row],[Precio Final]]*10%</f>
        <v>2.5</v>
      </c>
      <c r="K1320" s="62">
        <v>12</v>
      </c>
      <c r="L1320" s="62">
        <v>0</v>
      </c>
      <c r="M1320" s="62">
        <f>STOCK[[#This Row],[Costo Unitario (USD)]]+STOCK[[#This Row],[Costo Envío (USD)]]+STOCK[[#This Row],[Comisión 10%]]</f>
        <v>14.5</v>
      </c>
      <c r="N1320" s="62">
        <f t="shared" si="61"/>
        <v>21.75</v>
      </c>
      <c r="O1320" s="62">
        <f t="shared" si="63"/>
        <v>25</v>
      </c>
      <c r="P1320" s="62">
        <f>STOCK[[#This Row],[Precio Final]]-STOCK[[#This Row],[Costo total]]</f>
        <v>10.5</v>
      </c>
      <c r="Q1320" s="62">
        <f>STOCK[[#This Row],[Ganancia Unitaria]]*STOCK[[#This Row],[Salidas]]</f>
        <v>0</v>
      </c>
      <c r="R1320" s="74"/>
      <c r="S1320" s="74"/>
      <c r="T1320" s="62"/>
      <c r="U1320" s="62"/>
      <c r="V1320" s="76"/>
    </row>
    <row r="1321" customHeight="1" spans="1:22">
      <c r="A1321" s="74" t="s">
        <v>18950</v>
      </c>
      <c r="B1321" s="74" t="s">
        <v>16870</v>
      </c>
      <c r="C1321" s="74" t="s">
        <v>18951</v>
      </c>
      <c r="D1321" s="74" t="s">
        <v>16396</v>
      </c>
      <c r="E1321" s="74"/>
      <c r="F1321" s="59">
        <v>25</v>
      </c>
      <c r="G1321" s="75">
        <v>1</v>
      </c>
      <c r="H1321" s="75">
        <f>SUMIFS(VENTAS[Cantidad],VENTAS[Código del producto Vendido],STOCK[[#This Row],[Code]])</f>
        <v>0</v>
      </c>
      <c r="I1321" s="75">
        <f>STOCK[[#This Row],[Entradas]]-STOCK[[#This Row],[Salidas]]</f>
        <v>1</v>
      </c>
      <c r="J1321" s="59">
        <f>STOCK[[#This Row],[Precio Final]]*10%</f>
        <v>2.5</v>
      </c>
      <c r="K1321" s="62">
        <v>12</v>
      </c>
      <c r="L1321" s="62">
        <v>0</v>
      </c>
      <c r="M1321" s="62">
        <f>STOCK[[#This Row],[Costo Unitario (USD)]]+STOCK[[#This Row],[Costo Envío (USD)]]+STOCK[[#This Row],[Comisión 10%]]</f>
        <v>14.5</v>
      </c>
      <c r="N1321" s="62">
        <f t="shared" si="61"/>
        <v>21.75</v>
      </c>
      <c r="O1321" s="62">
        <f t="shared" si="63"/>
        <v>25</v>
      </c>
      <c r="P1321" s="62">
        <f>STOCK[[#This Row],[Precio Final]]-STOCK[[#This Row],[Costo total]]</f>
        <v>10.5</v>
      </c>
      <c r="Q1321" s="62">
        <f>STOCK[[#This Row],[Ganancia Unitaria]]*STOCK[[#This Row],[Salidas]]</f>
        <v>0</v>
      </c>
      <c r="R1321" s="74"/>
      <c r="S1321" s="74"/>
      <c r="T1321" s="62"/>
      <c r="U1321" s="62"/>
      <c r="V1321" s="76"/>
    </row>
    <row r="1322" customHeight="1" spans="1:22">
      <c r="A1322" s="74" t="s">
        <v>18952</v>
      </c>
      <c r="B1322" s="74" t="s">
        <v>16870</v>
      </c>
      <c r="C1322" s="74" t="s">
        <v>18953</v>
      </c>
      <c r="D1322" s="74" t="s">
        <v>18954</v>
      </c>
      <c r="E1322" s="74"/>
      <c r="F1322" s="59">
        <v>25</v>
      </c>
      <c r="G1322" s="75">
        <v>1</v>
      </c>
      <c r="H1322" s="75">
        <f>SUMIFS(VENTAS[Cantidad],VENTAS[Código del producto Vendido],STOCK[[#This Row],[Code]])</f>
        <v>0</v>
      </c>
      <c r="I1322" s="75">
        <f>STOCK[[#This Row],[Entradas]]-STOCK[[#This Row],[Salidas]]</f>
        <v>1</v>
      </c>
      <c r="J1322" s="59">
        <f>STOCK[[#This Row],[Precio Final]]*10%</f>
        <v>2.5</v>
      </c>
      <c r="K1322" s="62">
        <v>12</v>
      </c>
      <c r="L1322" s="62">
        <v>0</v>
      </c>
      <c r="M1322" s="62">
        <f>STOCK[[#This Row],[Costo Unitario (USD)]]+STOCK[[#This Row],[Costo Envío (USD)]]+STOCK[[#This Row],[Comisión 10%]]</f>
        <v>14.5</v>
      </c>
      <c r="N1322" s="62">
        <f t="shared" si="61"/>
        <v>21.75</v>
      </c>
      <c r="O1322" s="62">
        <f t="shared" si="63"/>
        <v>25</v>
      </c>
      <c r="P1322" s="62">
        <f>STOCK[[#This Row],[Precio Final]]-STOCK[[#This Row],[Costo total]]</f>
        <v>10.5</v>
      </c>
      <c r="Q1322" s="62">
        <f>STOCK[[#This Row],[Ganancia Unitaria]]*STOCK[[#This Row],[Salidas]]</f>
        <v>0</v>
      </c>
      <c r="R1322" s="74"/>
      <c r="S1322" s="74"/>
      <c r="T1322" s="62"/>
      <c r="U1322" s="62"/>
      <c r="V1322" s="76"/>
    </row>
    <row r="1323" customHeight="1" spans="1:22">
      <c r="A1323" s="74" t="s">
        <v>18955</v>
      </c>
      <c r="B1323" s="74" t="s">
        <v>16461</v>
      </c>
      <c r="C1323" s="74" t="s">
        <v>18956</v>
      </c>
      <c r="D1323" s="74" t="s">
        <v>16404</v>
      </c>
      <c r="E1323" s="74"/>
      <c r="F1323" s="59">
        <v>25</v>
      </c>
      <c r="G1323" s="75">
        <v>1</v>
      </c>
      <c r="H1323" s="75">
        <f>SUMIFS(VENTAS[Cantidad],VENTAS[Código del producto Vendido],STOCK[[#This Row],[Code]])</f>
        <v>0</v>
      </c>
      <c r="I1323" s="75">
        <f>STOCK[[#This Row],[Entradas]]-STOCK[[#This Row],[Salidas]]</f>
        <v>1</v>
      </c>
      <c r="J1323" s="59">
        <f>STOCK[[#This Row],[Precio Final]]*10%</f>
        <v>2.5</v>
      </c>
      <c r="K1323" s="62">
        <v>12</v>
      </c>
      <c r="L1323" s="62">
        <v>0</v>
      </c>
      <c r="M1323" s="62">
        <f>STOCK[[#This Row],[Costo Unitario (USD)]]+STOCK[[#This Row],[Costo Envío (USD)]]+STOCK[[#This Row],[Comisión 10%]]</f>
        <v>14.5</v>
      </c>
      <c r="N1323" s="62">
        <f t="shared" si="61"/>
        <v>21.75</v>
      </c>
      <c r="O1323" s="62">
        <f t="shared" si="63"/>
        <v>25</v>
      </c>
      <c r="P1323" s="62">
        <f>STOCK[[#This Row],[Precio Final]]-STOCK[[#This Row],[Costo total]]</f>
        <v>10.5</v>
      </c>
      <c r="Q1323" s="62">
        <f>STOCK[[#This Row],[Ganancia Unitaria]]*STOCK[[#This Row],[Salidas]]</f>
        <v>0</v>
      </c>
      <c r="R1323" s="74"/>
      <c r="S1323" s="74"/>
      <c r="T1323" s="62"/>
      <c r="U1323" s="62"/>
      <c r="V1323" s="76"/>
    </row>
    <row r="1324" customHeight="1" spans="1:22">
      <c r="A1324" s="74" t="s">
        <v>18957</v>
      </c>
      <c r="B1324" s="74" t="s">
        <v>16498</v>
      </c>
      <c r="C1324" s="74" t="s">
        <v>18958</v>
      </c>
      <c r="D1324" s="74" t="s">
        <v>16408</v>
      </c>
      <c r="E1324" s="74"/>
      <c r="F1324" s="59">
        <v>18</v>
      </c>
      <c r="G1324" s="75">
        <v>1</v>
      </c>
      <c r="H1324" s="75">
        <f>SUMIFS(VENTAS[Cantidad],VENTAS[Código del producto Vendido],STOCK[[#This Row],[Code]])</f>
        <v>0</v>
      </c>
      <c r="I1324" s="75">
        <f>STOCK[[#This Row],[Entradas]]-STOCK[[#This Row],[Salidas]]</f>
        <v>1</v>
      </c>
      <c r="J1324" s="59">
        <f>STOCK[[#This Row],[Precio Final]]*10%</f>
        <v>1.8</v>
      </c>
      <c r="K1324" s="62">
        <v>12</v>
      </c>
      <c r="L1324" s="62">
        <v>0</v>
      </c>
      <c r="M1324" s="62">
        <f>STOCK[[#This Row],[Costo Unitario (USD)]]+STOCK[[#This Row],[Costo Envío (USD)]]+STOCK[[#This Row],[Comisión 10%]]</f>
        <v>13.8</v>
      </c>
      <c r="N1324" s="62">
        <f t="shared" si="61"/>
        <v>20.7</v>
      </c>
      <c r="O1324" s="62">
        <f t="shared" si="63"/>
        <v>18</v>
      </c>
      <c r="P1324" s="62">
        <f>STOCK[[#This Row],[Precio Final]]-STOCK[[#This Row],[Costo total]]</f>
        <v>4.2</v>
      </c>
      <c r="Q1324" s="62">
        <f>STOCK[[#This Row],[Ganancia Unitaria]]*STOCK[[#This Row],[Salidas]]</f>
        <v>0</v>
      </c>
      <c r="R1324" s="74"/>
      <c r="S1324" s="74"/>
      <c r="T1324" s="62"/>
      <c r="U1324" s="62"/>
      <c r="V1324" s="76"/>
    </row>
    <row r="1325" customHeight="1" spans="1:22">
      <c r="A1325" s="74" t="s">
        <v>18959</v>
      </c>
      <c r="B1325" s="74" t="s">
        <v>16863</v>
      </c>
      <c r="C1325" s="74" t="s">
        <v>18960</v>
      </c>
      <c r="D1325" s="74" t="s">
        <v>16408</v>
      </c>
      <c r="E1325" s="74"/>
      <c r="F1325" s="59">
        <v>25</v>
      </c>
      <c r="G1325" s="75">
        <v>1</v>
      </c>
      <c r="H1325" s="75">
        <f>SUMIFS(VENTAS[Cantidad],VENTAS[Código del producto Vendido],STOCK[[#This Row],[Code]])</f>
        <v>1</v>
      </c>
      <c r="I1325" s="75">
        <f>STOCK[[#This Row],[Entradas]]-STOCK[[#This Row],[Salidas]]</f>
        <v>0</v>
      </c>
      <c r="J1325" s="59">
        <f>STOCK[[#This Row],[Precio Final]]*10%</f>
        <v>2.5</v>
      </c>
      <c r="K1325" s="62">
        <v>12</v>
      </c>
      <c r="L1325" s="62">
        <v>0</v>
      </c>
      <c r="M1325" s="62">
        <f>STOCK[[#This Row],[Costo Unitario (USD)]]+STOCK[[#This Row],[Costo Envío (USD)]]+STOCK[[#This Row],[Comisión 10%]]</f>
        <v>14.5</v>
      </c>
      <c r="N1325" s="62">
        <f t="shared" si="61"/>
        <v>21.75</v>
      </c>
      <c r="O1325" s="62">
        <f t="shared" si="63"/>
        <v>25</v>
      </c>
      <c r="P1325" s="62">
        <f>STOCK[[#This Row],[Precio Final]]-STOCK[[#This Row],[Costo total]]</f>
        <v>10.5</v>
      </c>
      <c r="Q1325" s="62">
        <f>STOCK[[#This Row],[Ganancia Unitaria]]*STOCK[[#This Row],[Salidas]]</f>
        <v>10.5</v>
      </c>
      <c r="R1325" s="74"/>
      <c r="S1325" s="74"/>
      <c r="T1325" s="62"/>
      <c r="U1325" s="62"/>
      <c r="V1325" s="76"/>
    </row>
    <row r="1326" customHeight="1" spans="1:22">
      <c r="A1326" s="74" t="s">
        <v>18961</v>
      </c>
      <c r="B1326" s="74" t="s">
        <v>16863</v>
      </c>
      <c r="C1326" s="74" t="s">
        <v>18962</v>
      </c>
      <c r="D1326" s="74" t="s">
        <v>16404</v>
      </c>
      <c r="E1326" s="74"/>
      <c r="F1326" s="59">
        <v>25</v>
      </c>
      <c r="G1326" s="75">
        <v>1</v>
      </c>
      <c r="H1326" s="75">
        <f>SUMIFS(VENTAS[Cantidad],VENTAS[Código del producto Vendido],STOCK[[#This Row],[Code]])</f>
        <v>0</v>
      </c>
      <c r="I1326" s="75">
        <f>STOCK[[#This Row],[Entradas]]-STOCK[[#This Row],[Salidas]]</f>
        <v>1</v>
      </c>
      <c r="J1326" s="59">
        <f>STOCK[[#This Row],[Precio Final]]*10%</f>
        <v>2.5</v>
      </c>
      <c r="K1326" s="62">
        <v>12</v>
      </c>
      <c r="L1326" s="62">
        <v>0</v>
      </c>
      <c r="M1326" s="62">
        <f>STOCK[[#This Row],[Costo Unitario (USD)]]+STOCK[[#This Row],[Costo Envío (USD)]]+STOCK[[#This Row],[Comisión 10%]]</f>
        <v>14.5</v>
      </c>
      <c r="N1326" s="62">
        <f t="shared" si="61"/>
        <v>21.75</v>
      </c>
      <c r="O1326" s="62">
        <f t="shared" si="63"/>
        <v>25</v>
      </c>
      <c r="P1326" s="62">
        <f>STOCK[[#This Row],[Precio Final]]-STOCK[[#This Row],[Costo total]]</f>
        <v>10.5</v>
      </c>
      <c r="Q1326" s="62">
        <f>STOCK[[#This Row],[Ganancia Unitaria]]*STOCK[[#This Row],[Salidas]]</f>
        <v>0</v>
      </c>
      <c r="R1326" s="74"/>
      <c r="S1326" s="74"/>
      <c r="T1326" s="62"/>
      <c r="U1326" s="62"/>
      <c r="V1326" s="76"/>
    </row>
    <row r="1327" customHeight="1" spans="1:22">
      <c r="A1327" s="74" t="s">
        <v>18963</v>
      </c>
      <c r="B1327" s="74" t="s">
        <v>16511</v>
      </c>
      <c r="C1327" s="74" t="s">
        <v>18964</v>
      </c>
      <c r="D1327" s="74" t="s">
        <v>16404</v>
      </c>
      <c r="E1327" s="74"/>
      <c r="F1327" s="59">
        <v>20</v>
      </c>
      <c r="G1327" s="75">
        <v>1</v>
      </c>
      <c r="H1327" s="75">
        <f>SUMIFS(VENTAS[Cantidad],VENTAS[Código del producto Vendido],STOCK[[#This Row],[Code]])</f>
        <v>1</v>
      </c>
      <c r="I1327" s="75">
        <f>STOCK[[#This Row],[Entradas]]-STOCK[[#This Row],[Salidas]]</f>
        <v>0</v>
      </c>
      <c r="J1327" s="59">
        <f>STOCK[[#This Row],[Precio Final]]*10%</f>
        <v>2</v>
      </c>
      <c r="K1327" s="62">
        <v>12</v>
      </c>
      <c r="L1327" s="62">
        <v>0</v>
      </c>
      <c r="M1327" s="62">
        <f>STOCK[[#This Row],[Costo Unitario (USD)]]+STOCK[[#This Row],[Costo Envío (USD)]]+STOCK[[#This Row],[Comisión 10%]]</f>
        <v>14</v>
      </c>
      <c r="N1327" s="62">
        <f t="shared" si="61"/>
        <v>21</v>
      </c>
      <c r="O1327" s="62">
        <f t="shared" si="63"/>
        <v>20</v>
      </c>
      <c r="P1327" s="62">
        <f>STOCK[[#This Row],[Precio Final]]-STOCK[[#This Row],[Costo total]]</f>
        <v>6</v>
      </c>
      <c r="Q1327" s="62">
        <f>STOCK[[#This Row],[Ganancia Unitaria]]*STOCK[[#This Row],[Salidas]]</f>
        <v>6</v>
      </c>
      <c r="R1327" s="74"/>
      <c r="S1327" s="74"/>
      <c r="T1327" s="62"/>
      <c r="U1327" s="62"/>
      <c r="V1327" s="76"/>
    </row>
    <row r="1328" customHeight="1" spans="1:22">
      <c r="A1328" s="74" t="s">
        <v>18965</v>
      </c>
      <c r="B1328" s="74" t="s">
        <v>16870</v>
      </c>
      <c r="C1328" s="74" t="s">
        <v>18966</v>
      </c>
      <c r="D1328" s="74" t="s">
        <v>16396</v>
      </c>
      <c r="E1328" s="74"/>
      <c r="F1328" s="59">
        <v>18</v>
      </c>
      <c r="G1328" s="75">
        <v>2</v>
      </c>
      <c r="H1328" s="75">
        <f>SUMIFS(VENTAS[Cantidad],VENTAS[Código del producto Vendido],STOCK[[#This Row],[Code]])</f>
        <v>1</v>
      </c>
      <c r="I1328" s="75">
        <f>STOCK[[#This Row],[Entradas]]-STOCK[[#This Row],[Salidas]]</f>
        <v>1</v>
      </c>
      <c r="J1328" s="59">
        <f>STOCK[[#This Row],[Precio Final]]*10%</f>
        <v>1.8</v>
      </c>
      <c r="K1328" s="62">
        <v>12</v>
      </c>
      <c r="L1328" s="62">
        <v>0</v>
      </c>
      <c r="M1328" s="62">
        <f>STOCK[[#This Row],[Costo Unitario (USD)]]+STOCK[[#This Row],[Costo Envío (USD)]]+STOCK[[#This Row],[Comisión 10%]]</f>
        <v>13.8</v>
      </c>
      <c r="N1328" s="62">
        <f t="shared" si="61"/>
        <v>20.7</v>
      </c>
      <c r="O1328" s="62">
        <f t="shared" si="63"/>
        <v>18</v>
      </c>
      <c r="P1328" s="62">
        <f>STOCK[[#This Row],[Precio Final]]-STOCK[[#This Row],[Costo total]]</f>
        <v>4.2</v>
      </c>
      <c r="Q1328" s="62">
        <f>STOCK[[#This Row],[Ganancia Unitaria]]*STOCK[[#This Row],[Salidas]]</f>
        <v>4.2</v>
      </c>
      <c r="R1328" s="74"/>
      <c r="S1328" s="74"/>
      <c r="T1328" s="62"/>
      <c r="U1328" s="62"/>
      <c r="V1328" s="76"/>
    </row>
    <row r="1329" customHeight="1" spans="1:22">
      <c r="A1329" s="74" t="s">
        <v>18967</v>
      </c>
      <c r="B1329" s="74" t="s">
        <v>16511</v>
      </c>
      <c r="C1329" s="74" t="s">
        <v>18968</v>
      </c>
      <c r="D1329" s="74" t="s">
        <v>16404</v>
      </c>
      <c r="E1329" s="74"/>
      <c r="F1329" s="59">
        <v>25</v>
      </c>
      <c r="G1329" s="75">
        <v>1</v>
      </c>
      <c r="H1329" s="75">
        <f>SUMIFS(VENTAS[Cantidad],VENTAS[Código del producto Vendido],STOCK[[#This Row],[Code]])</f>
        <v>0</v>
      </c>
      <c r="I1329" s="75">
        <f>STOCK[[#This Row],[Entradas]]-STOCK[[#This Row],[Salidas]]</f>
        <v>1</v>
      </c>
      <c r="J1329" s="59">
        <f>STOCK[[#This Row],[Precio Final]]*10%</f>
        <v>2.5</v>
      </c>
      <c r="K1329" s="62">
        <v>12</v>
      </c>
      <c r="L1329" s="62">
        <v>0</v>
      </c>
      <c r="M1329" s="62">
        <f>STOCK[[#This Row],[Costo Unitario (USD)]]+STOCK[[#This Row],[Costo Envío (USD)]]+STOCK[[#This Row],[Comisión 10%]]</f>
        <v>14.5</v>
      </c>
      <c r="N1329" s="62">
        <f t="shared" si="61"/>
        <v>21.75</v>
      </c>
      <c r="O1329" s="62">
        <f t="shared" si="63"/>
        <v>25</v>
      </c>
      <c r="P1329" s="62">
        <f>STOCK[[#This Row],[Precio Final]]-STOCK[[#This Row],[Costo total]]</f>
        <v>10.5</v>
      </c>
      <c r="Q1329" s="62">
        <f>STOCK[[#This Row],[Ganancia Unitaria]]*STOCK[[#This Row],[Salidas]]</f>
        <v>0</v>
      </c>
      <c r="R1329" s="74"/>
      <c r="S1329" s="74"/>
      <c r="T1329" s="62"/>
      <c r="U1329" s="62"/>
      <c r="V1329" s="76"/>
    </row>
    <row r="1330" customHeight="1" spans="1:22">
      <c r="A1330" s="74" t="s">
        <v>18969</v>
      </c>
      <c r="B1330" s="74" t="s">
        <v>16461</v>
      </c>
      <c r="C1330" s="74" t="s">
        <v>18968</v>
      </c>
      <c r="D1330" s="74" t="s">
        <v>16475</v>
      </c>
      <c r="E1330" s="74"/>
      <c r="F1330" s="59">
        <v>25</v>
      </c>
      <c r="G1330" s="75">
        <v>1</v>
      </c>
      <c r="H1330" s="75">
        <f>SUMIFS(VENTAS[Cantidad],VENTAS[Código del producto Vendido],STOCK[[#This Row],[Code]])</f>
        <v>0</v>
      </c>
      <c r="I1330" s="75">
        <f>STOCK[[#This Row],[Entradas]]-STOCK[[#This Row],[Salidas]]</f>
        <v>1</v>
      </c>
      <c r="J1330" s="59">
        <f>STOCK[[#This Row],[Precio Final]]*10%</f>
        <v>2.5</v>
      </c>
      <c r="K1330" s="62">
        <v>12</v>
      </c>
      <c r="L1330" s="62">
        <v>0</v>
      </c>
      <c r="M1330" s="62">
        <f>STOCK[[#This Row],[Costo Unitario (USD)]]+STOCK[[#This Row],[Costo Envío (USD)]]+STOCK[[#This Row],[Comisión 10%]]</f>
        <v>14.5</v>
      </c>
      <c r="N1330" s="62">
        <f t="shared" si="61"/>
        <v>21.75</v>
      </c>
      <c r="O1330" s="62">
        <f t="shared" si="63"/>
        <v>25</v>
      </c>
      <c r="P1330" s="62">
        <f>STOCK[[#This Row],[Precio Final]]-STOCK[[#This Row],[Costo total]]</f>
        <v>10.5</v>
      </c>
      <c r="Q1330" s="62">
        <f>STOCK[[#This Row],[Ganancia Unitaria]]*STOCK[[#This Row],[Salidas]]</f>
        <v>0</v>
      </c>
      <c r="R1330" s="74"/>
      <c r="S1330" s="74"/>
      <c r="T1330" s="62"/>
      <c r="U1330" s="62"/>
      <c r="V1330" s="76"/>
    </row>
    <row r="1331" customHeight="1" spans="1:22">
      <c r="A1331" s="74" t="s">
        <v>18970</v>
      </c>
      <c r="B1331" s="74" t="s">
        <v>16870</v>
      </c>
      <c r="C1331" s="74" t="s">
        <v>18971</v>
      </c>
      <c r="D1331" s="74" t="s">
        <v>16396</v>
      </c>
      <c r="E1331" s="74"/>
      <c r="F1331" s="59">
        <v>25</v>
      </c>
      <c r="G1331" s="75">
        <v>1</v>
      </c>
      <c r="H1331" s="75">
        <f>SUMIFS(VENTAS[Cantidad],VENTAS[Código del producto Vendido],STOCK[[#This Row],[Code]])</f>
        <v>1</v>
      </c>
      <c r="I1331" s="75">
        <f>STOCK[[#This Row],[Entradas]]-STOCK[[#This Row],[Salidas]]</f>
        <v>0</v>
      </c>
      <c r="J1331" s="59">
        <f>STOCK[[#This Row],[Precio Final]]*10%</f>
        <v>2.5</v>
      </c>
      <c r="K1331" s="62">
        <v>12</v>
      </c>
      <c r="L1331" s="62">
        <v>0</v>
      </c>
      <c r="M1331" s="62">
        <f>STOCK[[#This Row],[Costo Unitario (USD)]]+STOCK[[#This Row],[Costo Envío (USD)]]+STOCK[[#This Row],[Comisión 10%]]</f>
        <v>14.5</v>
      </c>
      <c r="N1331" s="62">
        <f t="shared" si="61"/>
        <v>21.75</v>
      </c>
      <c r="O1331" s="62">
        <f t="shared" si="63"/>
        <v>25</v>
      </c>
      <c r="P1331" s="62">
        <f>STOCK[[#This Row],[Precio Final]]-STOCK[[#This Row],[Costo total]]</f>
        <v>10.5</v>
      </c>
      <c r="Q1331" s="62">
        <f>STOCK[[#This Row],[Ganancia Unitaria]]*STOCK[[#This Row],[Salidas]]</f>
        <v>10.5</v>
      </c>
      <c r="R1331" s="74"/>
      <c r="S1331" s="74"/>
      <c r="T1331" s="62"/>
      <c r="U1331" s="62"/>
      <c r="V1331" s="76"/>
    </row>
    <row r="1332" customHeight="1" spans="1:22">
      <c r="A1332" s="74" t="s">
        <v>18972</v>
      </c>
      <c r="B1332" s="74" t="s">
        <v>16870</v>
      </c>
      <c r="C1332" s="74" t="s">
        <v>18973</v>
      </c>
      <c r="D1332" s="74" t="s">
        <v>16396</v>
      </c>
      <c r="E1332" s="74"/>
      <c r="F1332" s="59">
        <v>25</v>
      </c>
      <c r="G1332" s="75">
        <v>1</v>
      </c>
      <c r="H1332" s="75">
        <f>SUMIFS(VENTAS[Cantidad],VENTAS[Código del producto Vendido],STOCK[[#This Row],[Code]])</f>
        <v>1</v>
      </c>
      <c r="I1332" s="75">
        <f>STOCK[[#This Row],[Entradas]]-STOCK[[#This Row],[Salidas]]</f>
        <v>0</v>
      </c>
      <c r="J1332" s="59">
        <f>STOCK[[#This Row],[Precio Final]]*10%</f>
        <v>2.5</v>
      </c>
      <c r="K1332" s="62">
        <v>12</v>
      </c>
      <c r="L1332" s="62">
        <v>0</v>
      </c>
      <c r="M1332" s="62">
        <f>STOCK[[#This Row],[Costo Unitario (USD)]]+STOCK[[#This Row],[Costo Envío (USD)]]+STOCK[[#This Row],[Comisión 10%]]</f>
        <v>14.5</v>
      </c>
      <c r="N1332" s="62">
        <f t="shared" si="61"/>
        <v>21.75</v>
      </c>
      <c r="O1332" s="62">
        <f t="shared" si="63"/>
        <v>25</v>
      </c>
      <c r="P1332" s="62">
        <f>STOCK[[#This Row],[Precio Final]]-STOCK[[#This Row],[Costo total]]</f>
        <v>10.5</v>
      </c>
      <c r="Q1332" s="62">
        <f>STOCK[[#This Row],[Ganancia Unitaria]]*STOCK[[#This Row],[Salidas]]</f>
        <v>10.5</v>
      </c>
      <c r="R1332" s="74"/>
      <c r="S1332" s="74"/>
      <c r="T1332" s="62"/>
      <c r="U1332" s="62"/>
      <c r="V1332" s="76"/>
    </row>
    <row r="1333" customHeight="1" spans="1:22">
      <c r="A1333" s="74" t="s">
        <v>18974</v>
      </c>
      <c r="B1333" s="74" t="s">
        <v>16511</v>
      </c>
      <c r="C1333" s="74" t="s">
        <v>18975</v>
      </c>
      <c r="D1333" s="74" t="s">
        <v>16408</v>
      </c>
      <c r="E1333" s="74"/>
      <c r="F1333" s="59">
        <v>50</v>
      </c>
      <c r="G1333" s="75">
        <v>1</v>
      </c>
      <c r="H1333" s="75">
        <f>SUMIFS(VENTAS[Cantidad],VENTAS[Código del producto Vendido],STOCK[[#This Row],[Code]])</f>
        <v>1</v>
      </c>
      <c r="I1333" s="75">
        <f>STOCK[[#This Row],[Entradas]]-STOCK[[#This Row],[Salidas]]</f>
        <v>0</v>
      </c>
      <c r="J1333" s="59">
        <f>STOCK[[#This Row],[Precio Final]]*10%</f>
        <v>5</v>
      </c>
      <c r="K1333" s="62">
        <v>12</v>
      </c>
      <c r="L1333" s="62">
        <v>0</v>
      </c>
      <c r="M1333" s="62">
        <f>STOCK[[#This Row],[Costo Unitario (USD)]]+STOCK[[#This Row],[Costo Envío (USD)]]+STOCK[[#This Row],[Comisión 10%]]</f>
        <v>17</v>
      </c>
      <c r="N1333" s="62">
        <f t="shared" si="61"/>
        <v>25.5</v>
      </c>
      <c r="O1333" s="62">
        <f t="shared" si="63"/>
        <v>50</v>
      </c>
      <c r="P1333" s="62">
        <f>STOCK[[#This Row],[Precio Final]]-STOCK[[#This Row],[Costo total]]</f>
        <v>33</v>
      </c>
      <c r="Q1333" s="62">
        <f>STOCK[[#This Row],[Ganancia Unitaria]]*STOCK[[#This Row],[Salidas]]</f>
        <v>33</v>
      </c>
      <c r="R1333" s="74"/>
      <c r="S1333" s="74"/>
      <c r="T1333" s="62"/>
      <c r="U1333" s="62"/>
      <c r="V1333" s="76"/>
    </row>
    <row r="1334" customHeight="1" spans="1:22">
      <c r="A1334" s="74" t="s">
        <v>18976</v>
      </c>
      <c r="B1334" s="74" t="s">
        <v>16511</v>
      </c>
      <c r="C1334" s="74" t="s">
        <v>18977</v>
      </c>
      <c r="D1334" s="74" t="s">
        <v>16404</v>
      </c>
      <c r="E1334" s="74"/>
      <c r="F1334" s="59">
        <v>30</v>
      </c>
      <c r="G1334" s="75">
        <v>1</v>
      </c>
      <c r="H1334" s="75">
        <f>SUMIFS(VENTAS[Cantidad],VENTAS[Código del producto Vendido],STOCK[[#This Row],[Code]])</f>
        <v>0</v>
      </c>
      <c r="I1334" s="75">
        <f>STOCK[[#This Row],[Entradas]]-STOCK[[#This Row],[Salidas]]</f>
        <v>1</v>
      </c>
      <c r="J1334" s="59">
        <f>STOCK[[#This Row],[Precio Final]]*10%</f>
        <v>3</v>
      </c>
      <c r="K1334" s="62">
        <v>12</v>
      </c>
      <c r="L1334" s="62">
        <v>0</v>
      </c>
      <c r="M1334" s="62">
        <f>STOCK[[#This Row],[Costo Unitario (USD)]]+STOCK[[#This Row],[Costo Envío (USD)]]+STOCK[[#This Row],[Comisión 10%]]</f>
        <v>15</v>
      </c>
      <c r="N1334" s="62">
        <f t="shared" si="61"/>
        <v>22.5</v>
      </c>
      <c r="O1334" s="62">
        <f t="shared" si="63"/>
        <v>30</v>
      </c>
      <c r="P1334" s="62">
        <f>STOCK[[#This Row],[Precio Final]]-STOCK[[#This Row],[Costo total]]</f>
        <v>15</v>
      </c>
      <c r="Q1334" s="62">
        <f>STOCK[[#This Row],[Ganancia Unitaria]]*STOCK[[#This Row],[Salidas]]</f>
        <v>0</v>
      </c>
      <c r="R1334" s="74"/>
      <c r="S1334" s="74"/>
      <c r="T1334" s="62"/>
      <c r="U1334" s="62"/>
      <c r="V1334" s="76"/>
    </row>
    <row r="1335" customHeight="1" spans="1:22">
      <c r="A1335" s="74" t="s">
        <v>18978</v>
      </c>
      <c r="B1335" s="74" t="s">
        <v>16511</v>
      </c>
      <c r="C1335" s="74" t="s">
        <v>18979</v>
      </c>
      <c r="D1335" s="74" t="s">
        <v>16408</v>
      </c>
      <c r="E1335" s="74"/>
      <c r="F1335" s="59">
        <v>30</v>
      </c>
      <c r="G1335" s="75">
        <v>1</v>
      </c>
      <c r="H1335" s="75">
        <f>SUMIFS(VENTAS[Cantidad],VENTAS[Código del producto Vendido],STOCK[[#This Row],[Code]])</f>
        <v>1</v>
      </c>
      <c r="I1335" s="75">
        <f>STOCK[[#This Row],[Entradas]]-STOCK[[#This Row],[Salidas]]</f>
        <v>0</v>
      </c>
      <c r="J1335" s="59">
        <f>STOCK[[#This Row],[Precio Final]]*10%</f>
        <v>3</v>
      </c>
      <c r="K1335" s="62">
        <v>12</v>
      </c>
      <c r="L1335" s="62">
        <v>0</v>
      </c>
      <c r="M1335" s="62">
        <f>STOCK[[#This Row],[Costo Unitario (USD)]]+STOCK[[#This Row],[Costo Envío (USD)]]+STOCK[[#This Row],[Comisión 10%]]</f>
        <v>15</v>
      </c>
      <c r="N1335" s="62">
        <f t="shared" si="61"/>
        <v>22.5</v>
      </c>
      <c r="O1335" s="62">
        <f t="shared" si="63"/>
        <v>30</v>
      </c>
      <c r="P1335" s="62">
        <f>STOCK[[#This Row],[Precio Final]]-STOCK[[#This Row],[Costo total]]</f>
        <v>15</v>
      </c>
      <c r="Q1335" s="62">
        <f>STOCK[[#This Row],[Ganancia Unitaria]]*STOCK[[#This Row],[Salidas]]</f>
        <v>15</v>
      </c>
      <c r="R1335" s="74"/>
      <c r="S1335" s="74"/>
      <c r="T1335" s="62"/>
      <c r="U1335" s="62"/>
      <c r="V1335" s="76"/>
    </row>
    <row r="1336" customHeight="1" spans="1:22">
      <c r="A1336" s="74" t="s">
        <v>18980</v>
      </c>
      <c r="B1336" s="74" t="s">
        <v>16511</v>
      </c>
      <c r="C1336" s="74" t="s">
        <v>18966</v>
      </c>
      <c r="D1336" s="74" t="s">
        <v>16408</v>
      </c>
      <c r="E1336" s="74"/>
      <c r="F1336" s="59">
        <v>18</v>
      </c>
      <c r="G1336" s="75">
        <v>2</v>
      </c>
      <c r="H1336" s="75">
        <f>SUMIFS(VENTAS[Cantidad],VENTAS[Código del producto Vendido],STOCK[[#This Row],[Code]])</f>
        <v>2</v>
      </c>
      <c r="I1336" s="75">
        <f>STOCK[[#This Row],[Entradas]]-STOCK[[#This Row],[Salidas]]</f>
        <v>0</v>
      </c>
      <c r="J1336" s="59">
        <f>STOCK[[#This Row],[Precio Final]]*10%</f>
        <v>1.8</v>
      </c>
      <c r="K1336" s="62">
        <v>12</v>
      </c>
      <c r="L1336" s="62">
        <v>0</v>
      </c>
      <c r="M1336" s="62">
        <f>STOCK[[#This Row],[Costo Unitario (USD)]]+STOCK[[#This Row],[Costo Envío (USD)]]+STOCK[[#This Row],[Comisión 10%]]</f>
        <v>13.8</v>
      </c>
      <c r="N1336" s="62">
        <f t="shared" si="61"/>
        <v>20.7</v>
      </c>
      <c r="O1336" s="62">
        <f t="shared" si="63"/>
        <v>18</v>
      </c>
      <c r="P1336" s="62">
        <f>STOCK[[#This Row],[Precio Final]]-STOCK[[#This Row],[Costo total]]</f>
        <v>4.2</v>
      </c>
      <c r="Q1336" s="62">
        <f>STOCK[[#This Row],[Ganancia Unitaria]]*STOCK[[#This Row],[Salidas]]</f>
        <v>8.4</v>
      </c>
      <c r="R1336" s="74"/>
      <c r="S1336" s="74"/>
      <c r="T1336" s="62"/>
      <c r="U1336" s="62"/>
      <c r="V1336" s="76"/>
    </row>
    <row r="1337" customHeight="1" spans="1:22">
      <c r="A1337" s="74" t="s">
        <v>18981</v>
      </c>
      <c r="B1337" s="74" t="s">
        <v>16870</v>
      </c>
      <c r="C1337" s="74" t="s">
        <v>18982</v>
      </c>
      <c r="D1337" s="74" t="s">
        <v>16396</v>
      </c>
      <c r="E1337" s="74"/>
      <c r="F1337" s="59">
        <v>18</v>
      </c>
      <c r="G1337" s="75">
        <v>3</v>
      </c>
      <c r="H1337" s="75">
        <f>SUMIFS(VENTAS[Cantidad],VENTAS[Código del producto Vendido],STOCK[[#This Row],[Code]])</f>
        <v>1</v>
      </c>
      <c r="I1337" s="75">
        <f>STOCK[[#This Row],[Entradas]]-STOCK[[#This Row],[Salidas]]</f>
        <v>2</v>
      </c>
      <c r="J1337" s="59">
        <f>STOCK[[#This Row],[Precio Final]]*10%</f>
        <v>1.8</v>
      </c>
      <c r="K1337" s="62">
        <v>12</v>
      </c>
      <c r="L1337" s="62">
        <v>0</v>
      </c>
      <c r="M1337" s="62">
        <f>STOCK[[#This Row],[Costo Unitario (USD)]]+STOCK[[#This Row],[Costo Envío (USD)]]+STOCK[[#This Row],[Comisión 10%]]</f>
        <v>13.8</v>
      </c>
      <c r="N1337" s="62">
        <f t="shared" si="61"/>
        <v>20.7</v>
      </c>
      <c r="O1337" s="62">
        <f t="shared" si="63"/>
        <v>18</v>
      </c>
      <c r="P1337" s="62">
        <f>STOCK[[#This Row],[Precio Final]]-STOCK[[#This Row],[Costo total]]</f>
        <v>4.2</v>
      </c>
      <c r="Q1337" s="62">
        <f>STOCK[[#This Row],[Ganancia Unitaria]]*STOCK[[#This Row],[Salidas]]</f>
        <v>4.2</v>
      </c>
      <c r="R1337" s="74"/>
      <c r="S1337" s="74"/>
      <c r="T1337" s="62"/>
      <c r="U1337" s="62"/>
      <c r="V1337" s="76"/>
    </row>
    <row r="1338" customHeight="1" spans="1:22">
      <c r="A1338" s="74" t="s">
        <v>18983</v>
      </c>
      <c r="B1338" s="74" t="s">
        <v>16511</v>
      </c>
      <c r="C1338" s="74" t="s">
        <v>18982</v>
      </c>
      <c r="D1338" s="74" t="s">
        <v>16408</v>
      </c>
      <c r="E1338" s="74"/>
      <c r="F1338" s="59">
        <v>18</v>
      </c>
      <c r="G1338" s="75">
        <v>1</v>
      </c>
      <c r="H1338" s="75">
        <f>SUMIFS(VENTAS[Cantidad],VENTAS[Código del producto Vendido],STOCK[[#This Row],[Code]])</f>
        <v>0</v>
      </c>
      <c r="I1338" s="75">
        <f>STOCK[[#This Row],[Entradas]]-STOCK[[#This Row],[Salidas]]</f>
        <v>1</v>
      </c>
      <c r="J1338" s="59">
        <f>STOCK[[#This Row],[Precio Final]]*10%</f>
        <v>1.8</v>
      </c>
      <c r="K1338" s="62">
        <v>12</v>
      </c>
      <c r="L1338" s="62">
        <v>0</v>
      </c>
      <c r="M1338" s="62">
        <f>STOCK[[#This Row],[Costo Unitario (USD)]]+STOCK[[#This Row],[Costo Envío (USD)]]+STOCK[[#This Row],[Comisión 10%]]</f>
        <v>13.8</v>
      </c>
      <c r="N1338" s="62">
        <f t="shared" si="61"/>
        <v>20.7</v>
      </c>
      <c r="O1338" s="62">
        <f t="shared" si="63"/>
        <v>18</v>
      </c>
      <c r="P1338" s="62">
        <f>STOCK[[#This Row],[Precio Final]]-STOCK[[#This Row],[Costo total]]</f>
        <v>4.2</v>
      </c>
      <c r="Q1338" s="62">
        <f>STOCK[[#This Row],[Ganancia Unitaria]]*STOCK[[#This Row],[Salidas]]</f>
        <v>0</v>
      </c>
      <c r="R1338" s="74"/>
      <c r="S1338" s="74"/>
      <c r="T1338" s="62"/>
      <c r="U1338" s="62"/>
      <c r="V1338" s="76"/>
    </row>
    <row r="1339" customHeight="1" spans="1:22">
      <c r="A1339" s="74" t="s">
        <v>18984</v>
      </c>
      <c r="B1339" s="74" t="s">
        <v>16461</v>
      </c>
      <c r="C1339" s="74" t="s">
        <v>18985</v>
      </c>
      <c r="D1339" s="74" t="s">
        <v>16583</v>
      </c>
      <c r="E1339" s="74"/>
      <c r="F1339" s="59">
        <v>18</v>
      </c>
      <c r="G1339" s="75">
        <v>1</v>
      </c>
      <c r="H1339" s="75">
        <f>SUMIFS(VENTAS[Cantidad],VENTAS[Código del producto Vendido],STOCK[[#This Row],[Code]])</f>
        <v>0</v>
      </c>
      <c r="I1339" s="75">
        <f>STOCK[[#This Row],[Entradas]]-STOCK[[#This Row],[Salidas]]</f>
        <v>1</v>
      </c>
      <c r="J1339" s="59">
        <f>STOCK[[#This Row],[Precio Final]]*10%</f>
        <v>1.8</v>
      </c>
      <c r="K1339" s="62">
        <v>12</v>
      </c>
      <c r="L1339" s="62">
        <v>0</v>
      </c>
      <c r="M1339" s="62">
        <f>STOCK[[#This Row],[Costo Unitario (USD)]]+STOCK[[#This Row],[Costo Envío (USD)]]+STOCK[[#This Row],[Comisión 10%]]</f>
        <v>13.8</v>
      </c>
      <c r="N1339" s="62">
        <f t="shared" si="61"/>
        <v>20.7</v>
      </c>
      <c r="O1339" s="62">
        <f t="shared" si="63"/>
        <v>18</v>
      </c>
      <c r="P1339" s="62">
        <f>STOCK[[#This Row],[Precio Final]]-STOCK[[#This Row],[Costo total]]</f>
        <v>4.2</v>
      </c>
      <c r="Q1339" s="62">
        <f>STOCK[[#This Row],[Ganancia Unitaria]]*STOCK[[#This Row],[Salidas]]</f>
        <v>0</v>
      </c>
      <c r="R1339" s="74"/>
      <c r="S1339" s="74"/>
      <c r="T1339" s="62"/>
      <c r="U1339" s="62"/>
      <c r="V1339" s="76"/>
    </row>
    <row r="1340" customHeight="1" spans="1:22">
      <c r="A1340" s="74" t="s">
        <v>18986</v>
      </c>
      <c r="B1340" s="74" t="s">
        <v>16461</v>
      </c>
      <c r="C1340" s="74" t="s">
        <v>18987</v>
      </c>
      <c r="D1340" s="74" t="s">
        <v>16475</v>
      </c>
      <c r="E1340" s="74"/>
      <c r="F1340" s="59">
        <v>18</v>
      </c>
      <c r="G1340" s="75">
        <v>1</v>
      </c>
      <c r="H1340" s="75">
        <f>SUMIFS(VENTAS[Cantidad],VENTAS[Código del producto Vendido],STOCK[[#This Row],[Code]])</f>
        <v>0</v>
      </c>
      <c r="I1340" s="75">
        <f>STOCK[[#This Row],[Entradas]]-STOCK[[#This Row],[Salidas]]</f>
        <v>1</v>
      </c>
      <c r="J1340" s="59">
        <f>STOCK[[#This Row],[Precio Final]]*10%</f>
        <v>1.8</v>
      </c>
      <c r="K1340" s="62">
        <v>12</v>
      </c>
      <c r="L1340" s="62">
        <v>0</v>
      </c>
      <c r="M1340" s="62">
        <f>STOCK[[#This Row],[Costo Unitario (USD)]]+STOCK[[#This Row],[Costo Envío (USD)]]+STOCK[[#This Row],[Comisión 10%]]</f>
        <v>13.8</v>
      </c>
      <c r="N1340" s="62">
        <f t="shared" ref="N1340:N1403" si="64">M1340*1.5</f>
        <v>20.7</v>
      </c>
      <c r="O1340" s="62">
        <f t="shared" si="63"/>
        <v>18</v>
      </c>
      <c r="P1340" s="62">
        <f>STOCK[[#This Row],[Precio Final]]-STOCK[[#This Row],[Costo total]]</f>
        <v>4.2</v>
      </c>
      <c r="Q1340" s="62">
        <f>STOCK[[#This Row],[Ganancia Unitaria]]*STOCK[[#This Row],[Salidas]]</f>
        <v>0</v>
      </c>
      <c r="R1340" s="74"/>
      <c r="S1340" s="74"/>
      <c r="T1340" s="62"/>
      <c r="U1340" s="62"/>
      <c r="V1340" s="76"/>
    </row>
    <row r="1341" customHeight="1" spans="1:22">
      <c r="A1341" s="74" t="s">
        <v>18988</v>
      </c>
      <c r="B1341" s="74" t="s">
        <v>16461</v>
      </c>
      <c r="C1341" s="74" t="s">
        <v>18989</v>
      </c>
      <c r="D1341" s="74" t="s">
        <v>16475</v>
      </c>
      <c r="E1341" s="74"/>
      <c r="F1341" s="59">
        <v>18</v>
      </c>
      <c r="G1341" s="75">
        <v>1</v>
      </c>
      <c r="H1341" s="75">
        <f>SUMIFS(VENTAS[Cantidad],VENTAS[Código del producto Vendido],STOCK[[#This Row],[Code]])</f>
        <v>1</v>
      </c>
      <c r="I1341" s="75">
        <f>STOCK[[#This Row],[Entradas]]-STOCK[[#This Row],[Salidas]]</f>
        <v>0</v>
      </c>
      <c r="J1341" s="59">
        <f>STOCK[[#This Row],[Precio Final]]*10%</f>
        <v>1.8</v>
      </c>
      <c r="K1341" s="62">
        <v>12</v>
      </c>
      <c r="L1341" s="62">
        <v>0</v>
      </c>
      <c r="M1341" s="62">
        <f>STOCK[[#This Row],[Costo Unitario (USD)]]+STOCK[[#This Row],[Costo Envío (USD)]]+STOCK[[#This Row],[Comisión 10%]]</f>
        <v>13.8</v>
      </c>
      <c r="N1341" s="62">
        <f t="shared" si="64"/>
        <v>20.7</v>
      </c>
      <c r="O1341" s="62">
        <f t="shared" si="63"/>
        <v>18</v>
      </c>
      <c r="P1341" s="62">
        <f>STOCK[[#This Row],[Precio Final]]-STOCK[[#This Row],[Costo total]]</f>
        <v>4.2</v>
      </c>
      <c r="Q1341" s="62">
        <f>STOCK[[#This Row],[Ganancia Unitaria]]*STOCK[[#This Row],[Salidas]]</f>
        <v>4.2</v>
      </c>
      <c r="R1341" s="74"/>
      <c r="S1341" s="74"/>
      <c r="T1341" s="62"/>
      <c r="U1341" s="62"/>
      <c r="V1341" s="76"/>
    </row>
    <row r="1342" customHeight="1" spans="1:22">
      <c r="A1342" s="74" t="s">
        <v>18990</v>
      </c>
      <c r="B1342" s="74" t="s">
        <v>16461</v>
      </c>
      <c r="C1342" s="74" t="s">
        <v>18991</v>
      </c>
      <c r="D1342" s="74" t="s">
        <v>16475</v>
      </c>
      <c r="E1342" s="74"/>
      <c r="F1342" s="59">
        <v>20</v>
      </c>
      <c r="G1342" s="75">
        <v>2</v>
      </c>
      <c r="H1342" s="75">
        <f>SUMIFS(VENTAS[Cantidad],VENTAS[Código del producto Vendido],STOCK[[#This Row],[Code]])</f>
        <v>1</v>
      </c>
      <c r="I1342" s="75">
        <f>STOCK[[#This Row],[Entradas]]-STOCK[[#This Row],[Salidas]]</f>
        <v>1</v>
      </c>
      <c r="J1342" s="59">
        <f>STOCK[[#This Row],[Precio Final]]*10%</f>
        <v>2</v>
      </c>
      <c r="K1342" s="62">
        <v>12</v>
      </c>
      <c r="L1342" s="62">
        <v>0</v>
      </c>
      <c r="M1342" s="62">
        <f>STOCK[[#This Row],[Costo Unitario (USD)]]+STOCK[[#This Row],[Costo Envío (USD)]]+STOCK[[#This Row],[Comisión 10%]]</f>
        <v>14</v>
      </c>
      <c r="N1342" s="62">
        <f t="shared" si="64"/>
        <v>21</v>
      </c>
      <c r="O1342" s="62">
        <f t="shared" si="63"/>
        <v>20</v>
      </c>
      <c r="P1342" s="62">
        <f>STOCK[[#This Row],[Precio Final]]-STOCK[[#This Row],[Costo total]]</f>
        <v>6</v>
      </c>
      <c r="Q1342" s="62">
        <f>STOCK[[#This Row],[Ganancia Unitaria]]*STOCK[[#This Row],[Salidas]]</f>
        <v>6</v>
      </c>
      <c r="R1342" s="74"/>
      <c r="S1342" s="74"/>
      <c r="T1342" s="62"/>
      <c r="U1342" s="62"/>
      <c r="V1342" s="76"/>
    </row>
    <row r="1343" customHeight="1" spans="1:22">
      <c r="A1343" s="74" t="s">
        <v>18992</v>
      </c>
      <c r="B1343" s="74" t="s">
        <v>16629</v>
      </c>
      <c r="C1343" s="74" t="s">
        <v>18993</v>
      </c>
      <c r="D1343" s="74" t="s">
        <v>16396</v>
      </c>
      <c r="E1343" s="74"/>
      <c r="F1343" s="59">
        <v>30</v>
      </c>
      <c r="G1343" s="75">
        <v>1</v>
      </c>
      <c r="H1343" s="75">
        <f>SUMIFS(VENTAS[Cantidad],VENTAS[Código del producto Vendido],STOCK[[#This Row],[Code]])</f>
        <v>1</v>
      </c>
      <c r="I1343" s="75">
        <f>STOCK[[#This Row],[Entradas]]-STOCK[[#This Row],[Salidas]]</f>
        <v>0</v>
      </c>
      <c r="J1343" s="59">
        <f>STOCK[[#This Row],[Precio Final]]*10%</f>
        <v>3</v>
      </c>
      <c r="K1343" s="62">
        <v>12</v>
      </c>
      <c r="L1343" s="62">
        <v>0</v>
      </c>
      <c r="M1343" s="62">
        <f>STOCK[[#This Row],[Costo Unitario (USD)]]+STOCK[[#This Row],[Costo Envío (USD)]]+STOCK[[#This Row],[Comisión 10%]]</f>
        <v>15</v>
      </c>
      <c r="N1343" s="62">
        <f t="shared" si="64"/>
        <v>22.5</v>
      </c>
      <c r="O1343" s="62">
        <f t="shared" si="63"/>
        <v>30</v>
      </c>
      <c r="P1343" s="62">
        <f>STOCK[[#This Row],[Precio Final]]-STOCK[[#This Row],[Costo total]]</f>
        <v>15</v>
      </c>
      <c r="Q1343" s="62">
        <f>STOCK[[#This Row],[Ganancia Unitaria]]*STOCK[[#This Row],[Salidas]]</f>
        <v>15</v>
      </c>
      <c r="R1343" s="74"/>
      <c r="S1343" s="74"/>
      <c r="T1343" s="62"/>
      <c r="U1343" s="62"/>
      <c r="V1343" s="76"/>
    </row>
    <row r="1344" customHeight="1" spans="1:22">
      <c r="A1344" s="74" t="s">
        <v>18994</v>
      </c>
      <c r="B1344" s="74" t="s">
        <v>16656</v>
      </c>
      <c r="C1344" s="74" t="s">
        <v>18995</v>
      </c>
      <c r="D1344" s="74" t="s">
        <v>16396</v>
      </c>
      <c r="E1344" s="74"/>
      <c r="F1344" s="59">
        <v>40</v>
      </c>
      <c r="G1344" s="75">
        <v>1</v>
      </c>
      <c r="H1344" s="75">
        <f>SUMIFS(VENTAS[Cantidad],VENTAS[Código del producto Vendido],STOCK[[#This Row],[Code]])</f>
        <v>1</v>
      </c>
      <c r="I1344" s="75">
        <f>STOCK[[#This Row],[Entradas]]-STOCK[[#This Row],[Salidas]]</f>
        <v>0</v>
      </c>
      <c r="J1344" s="59">
        <f>STOCK[[#This Row],[Precio Final]]*10%</f>
        <v>4</v>
      </c>
      <c r="K1344" s="62">
        <v>12</v>
      </c>
      <c r="L1344" s="62">
        <v>0</v>
      </c>
      <c r="M1344" s="62">
        <f>STOCK[[#This Row],[Costo Unitario (USD)]]+STOCK[[#This Row],[Costo Envío (USD)]]+STOCK[[#This Row],[Comisión 10%]]</f>
        <v>16</v>
      </c>
      <c r="N1344" s="62">
        <f t="shared" si="64"/>
        <v>24</v>
      </c>
      <c r="O1344" s="62">
        <f t="shared" si="63"/>
        <v>40</v>
      </c>
      <c r="P1344" s="62">
        <f>STOCK[[#This Row],[Precio Final]]-STOCK[[#This Row],[Costo total]]</f>
        <v>24</v>
      </c>
      <c r="Q1344" s="62">
        <f>STOCK[[#This Row],[Ganancia Unitaria]]*STOCK[[#This Row],[Salidas]]</f>
        <v>24</v>
      </c>
      <c r="R1344" s="74"/>
      <c r="S1344" s="74"/>
      <c r="T1344" s="62"/>
      <c r="U1344" s="62"/>
      <c r="V1344" s="76"/>
    </row>
    <row r="1345" customHeight="1" spans="1:22">
      <c r="A1345" s="74" t="s">
        <v>18996</v>
      </c>
      <c r="B1345" s="74" t="s">
        <v>16629</v>
      </c>
      <c r="C1345" s="74" t="s">
        <v>18997</v>
      </c>
      <c r="D1345" s="74" t="s">
        <v>16396</v>
      </c>
      <c r="E1345" s="74"/>
      <c r="F1345" s="59">
        <v>30</v>
      </c>
      <c r="G1345" s="75">
        <v>1</v>
      </c>
      <c r="H1345" s="75">
        <f>SUMIFS(VENTAS[Cantidad],VENTAS[Código del producto Vendido],STOCK[[#This Row],[Code]])</f>
        <v>0</v>
      </c>
      <c r="I1345" s="75">
        <f>STOCK[[#This Row],[Entradas]]-STOCK[[#This Row],[Salidas]]</f>
        <v>1</v>
      </c>
      <c r="J1345" s="59">
        <f>STOCK[[#This Row],[Precio Final]]*10%</f>
        <v>3</v>
      </c>
      <c r="K1345" s="62">
        <v>12</v>
      </c>
      <c r="L1345" s="62">
        <v>0</v>
      </c>
      <c r="M1345" s="62">
        <f>STOCK[[#This Row],[Costo Unitario (USD)]]+STOCK[[#This Row],[Costo Envío (USD)]]+STOCK[[#This Row],[Comisión 10%]]</f>
        <v>15</v>
      </c>
      <c r="N1345" s="62">
        <f t="shared" si="64"/>
        <v>22.5</v>
      </c>
      <c r="O1345" s="62">
        <f t="shared" si="63"/>
        <v>30</v>
      </c>
      <c r="P1345" s="62">
        <f>STOCK[[#This Row],[Precio Final]]-STOCK[[#This Row],[Costo total]]</f>
        <v>15</v>
      </c>
      <c r="Q1345" s="62">
        <f>STOCK[[#This Row],[Ganancia Unitaria]]*STOCK[[#This Row],[Salidas]]</f>
        <v>0</v>
      </c>
      <c r="R1345" s="74"/>
      <c r="S1345" s="74"/>
      <c r="T1345" s="62"/>
      <c r="U1345" s="62"/>
      <c r="V1345" s="76"/>
    </row>
    <row r="1346" customHeight="1" spans="1:22">
      <c r="A1346" s="74" t="s">
        <v>18998</v>
      </c>
      <c r="B1346" s="74" t="s">
        <v>16636</v>
      </c>
      <c r="C1346" s="74" t="s">
        <v>18999</v>
      </c>
      <c r="D1346" s="74" t="s">
        <v>16404</v>
      </c>
      <c r="E1346" s="74"/>
      <c r="F1346" s="59">
        <v>35</v>
      </c>
      <c r="G1346" s="75">
        <v>1</v>
      </c>
      <c r="H1346" s="75">
        <f>SUMIFS(VENTAS[Cantidad],VENTAS[Código del producto Vendido],STOCK[[#This Row],[Code]])</f>
        <v>0</v>
      </c>
      <c r="I1346" s="75">
        <f>STOCK[[#This Row],[Entradas]]-STOCK[[#This Row],[Salidas]]</f>
        <v>1</v>
      </c>
      <c r="J1346" s="59">
        <f>STOCK[[#This Row],[Precio Final]]*10%</f>
        <v>3.5</v>
      </c>
      <c r="K1346" s="62">
        <v>12</v>
      </c>
      <c r="L1346" s="62">
        <v>0</v>
      </c>
      <c r="M1346" s="62">
        <f>STOCK[[#This Row],[Costo Unitario (USD)]]+STOCK[[#This Row],[Costo Envío (USD)]]+STOCK[[#This Row],[Comisión 10%]]</f>
        <v>15.5</v>
      </c>
      <c r="N1346" s="62">
        <f t="shared" si="64"/>
        <v>23.25</v>
      </c>
      <c r="O1346" s="62">
        <f t="shared" si="63"/>
        <v>35</v>
      </c>
      <c r="P1346" s="62">
        <f>STOCK[[#This Row],[Precio Final]]-STOCK[[#This Row],[Costo total]]</f>
        <v>19.5</v>
      </c>
      <c r="Q1346" s="62">
        <f>STOCK[[#This Row],[Ganancia Unitaria]]*STOCK[[#This Row],[Salidas]]</f>
        <v>0</v>
      </c>
      <c r="R1346" s="74"/>
      <c r="S1346" s="74"/>
      <c r="T1346" s="62"/>
      <c r="U1346" s="62"/>
      <c r="V1346" s="76"/>
    </row>
    <row r="1347" customHeight="1" spans="1:22">
      <c r="A1347" s="74" t="s">
        <v>19000</v>
      </c>
      <c r="B1347" s="74" t="s">
        <v>19001</v>
      </c>
      <c r="C1347" s="74" t="s">
        <v>19002</v>
      </c>
      <c r="D1347" s="74" t="s">
        <v>16583</v>
      </c>
      <c r="E1347" s="74"/>
      <c r="F1347" s="59">
        <v>30</v>
      </c>
      <c r="G1347" s="75">
        <v>1</v>
      </c>
      <c r="H1347" s="75">
        <f>SUMIFS(VENTAS[Cantidad],VENTAS[Código del producto Vendido],STOCK[[#This Row],[Code]])</f>
        <v>1</v>
      </c>
      <c r="I1347" s="75">
        <f>STOCK[[#This Row],[Entradas]]-STOCK[[#This Row],[Salidas]]</f>
        <v>0</v>
      </c>
      <c r="J1347" s="59">
        <f>STOCK[[#This Row],[Precio Final]]*10%</f>
        <v>3</v>
      </c>
      <c r="K1347" s="62">
        <v>12</v>
      </c>
      <c r="L1347" s="62">
        <v>0</v>
      </c>
      <c r="M1347" s="62">
        <f>STOCK[[#This Row],[Costo Unitario (USD)]]+STOCK[[#This Row],[Costo Envío (USD)]]+STOCK[[#This Row],[Comisión 10%]]</f>
        <v>15</v>
      </c>
      <c r="N1347" s="62">
        <f t="shared" si="64"/>
        <v>22.5</v>
      </c>
      <c r="O1347" s="62">
        <f t="shared" ref="O1347:O1410" si="65">F1347</f>
        <v>30</v>
      </c>
      <c r="P1347" s="62">
        <f>STOCK[[#This Row],[Precio Final]]-STOCK[[#This Row],[Costo total]]</f>
        <v>15</v>
      </c>
      <c r="Q1347" s="62">
        <f>STOCK[[#This Row],[Ganancia Unitaria]]*STOCK[[#This Row],[Salidas]]</f>
        <v>15</v>
      </c>
      <c r="R1347" s="74"/>
      <c r="S1347" s="74"/>
      <c r="T1347" s="62"/>
      <c r="U1347" s="62"/>
      <c r="V1347" s="76"/>
    </row>
    <row r="1348" customHeight="1" spans="1:22">
      <c r="A1348" s="74" t="s">
        <v>19003</v>
      </c>
      <c r="B1348" s="74" t="s">
        <v>16870</v>
      </c>
      <c r="C1348" s="74" t="s">
        <v>19004</v>
      </c>
      <c r="D1348" s="74" t="s">
        <v>16396</v>
      </c>
      <c r="E1348" s="74"/>
      <c r="F1348" s="59">
        <v>18</v>
      </c>
      <c r="G1348" s="75">
        <v>1</v>
      </c>
      <c r="H1348" s="75">
        <f>SUMIFS(VENTAS[Cantidad],VENTAS[Código del producto Vendido],STOCK[[#This Row],[Code]])</f>
        <v>0</v>
      </c>
      <c r="I1348" s="75">
        <f>STOCK[[#This Row],[Entradas]]-STOCK[[#This Row],[Salidas]]</f>
        <v>1</v>
      </c>
      <c r="J1348" s="59">
        <f>STOCK[[#This Row],[Precio Final]]*10%</f>
        <v>1.8</v>
      </c>
      <c r="K1348" s="62">
        <v>12</v>
      </c>
      <c r="L1348" s="62">
        <v>0</v>
      </c>
      <c r="M1348" s="62">
        <f>STOCK[[#This Row],[Costo Unitario (USD)]]+STOCK[[#This Row],[Costo Envío (USD)]]+STOCK[[#This Row],[Comisión 10%]]</f>
        <v>13.8</v>
      </c>
      <c r="N1348" s="62">
        <f t="shared" si="64"/>
        <v>20.7</v>
      </c>
      <c r="O1348" s="62">
        <f t="shared" si="65"/>
        <v>18</v>
      </c>
      <c r="P1348" s="62">
        <f>STOCK[[#This Row],[Precio Final]]-STOCK[[#This Row],[Costo total]]</f>
        <v>4.2</v>
      </c>
      <c r="Q1348" s="62">
        <f>STOCK[[#This Row],[Ganancia Unitaria]]*STOCK[[#This Row],[Salidas]]</f>
        <v>0</v>
      </c>
      <c r="R1348" s="74"/>
      <c r="S1348" s="74"/>
      <c r="T1348" s="62"/>
      <c r="U1348" s="62"/>
      <c r="V1348" s="76"/>
    </row>
    <row r="1349" customHeight="1" spans="1:22">
      <c r="A1349" s="74" t="s">
        <v>19005</v>
      </c>
      <c r="B1349" s="74" t="s">
        <v>16870</v>
      </c>
      <c r="C1349" s="74" t="s">
        <v>19006</v>
      </c>
      <c r="D1349" s="74" t="s">
        <v>16396</v>
      </c>
      <c r="E1349" s="74"/>
      <c r="F1349" s="59">
        <v>15</v>
      </c>
      <c r="G1349" s="75">
        <v>1</v>
      </c>
      <c r="H1349" s="75">
        <f>SUMIFS(VENTAS[Cantidad],VENTAS[Código del producto Vendido],STOCK[[#This Row],[Code]])</f>
        <v>1</v>
      </c>
      <c r="I1349" s="75">
        <f>STOCK[[#This Row],[Entradas]]-STOCK[[#This Row],[Salidas]]</f>
        <v>0</v>
      </c>
      <c r="J1349" s="59">
        <f>STOCK[[#This Row],[Precio Final]]*10%</f>
        <v>1.5</v>
      </c>
      <c r="K1349" s="62">
        <v>12</v>
      </c>
      <c r="L1349" s="62">
        <v>0</v>
      </c>
      <c r="M1349" s="62">
        <f>STOCK[[#This Row],[Costo Unitario (USD)]]+STOCK[[#This Row],[Costo Envío (USD)]]+STOCK[[#This Row],[Comisión 10%]]</f>
        <v>13.5</v>
      </c>
      <c r="N1349" s="62">
        <f t="shared" si="64"/>
        <v>20.25</v>
      </c>
      <c r="O1349" s="62">
        <f t="shared" si="65"/>
        <v>15</v>
      </c>
      <c r="P1349" s="62">
        <f>STOCK[[#This Row],[Precio Final]]-STOCK[[#This Row],[Costo total]]</f>
        <v>1.5</v>
      </c>
      <c r="Q1349" s="62">
        <f>STOCK[[#This Row],[Ganancia Unitaria]]*STOCK[[#This Row],[Salidas]]</f>
        <v>1.5</v>
      </c>
      <c r="R1349" s="74"/>
      <c r="S1349" s="74"/>
      <c r="T1349" s="62"/>
      <c r="U1349" s="62"/>
      <c r="V1349" s="76"/>
    </row>
    <row r="1350" customHeight="1" spans="1:22">
      <c r="A1350" s="74" t="s">
        <v>19007</v>
      </c>
      <c r="B1350" s="74" t="s">
        <v>16870</v>
      </c>
      <c r="C1350" s="74" t="s">
        <v>19008</v>
      </c>
      <c r="D1350" s="74" t="s">
        <v>16396</v>
      </c>
      <c r="E1350" s="74"/>
      <c r="F1350" s="59">
        <v>18</v>
      </c>
      <c r="G1350" s="75">
        <v>1</v>
      </c>
      <c r="H1350" s="75">
        <f>SUMIFS(VENTAS[Cantidad],VENTAS[Código del producto Vendido],STOCK[[#This Row],[Code]])</f>
        <v>0</v>
      </c>
      <c r="I1350" s="75">
        <f>STOCK[[#This Row],[Entradas]]-STOCK[[#This Row],[Salidas]]</f>
        <v>1</v>
      </c>
      <c r="J1350" s="59">
        <f>STOCK[[#This Row],[Precio Final]]*10%</f>
        <v>1.8</v>
      </c>
      <c r="K1350" s="62">
        <v>12</v>
      </c>
      <c r="L1350" s="62">
        <v>0</v>
      </c>
      <c r="M1350" s="62">
        <f>STOCK[[#This Row],[Costo Unitario (USD)]]+STOCK[[#This Row],[Costo Envío (USD)]]+STOCK[[#This Row],[Comisión 10%]]</f>
        <v>13.8</v>
      </c>
      <c r="N1350" s="62">
        <f t="shared" si="64"/>
        <v>20.7</v>
      </c>
      <c r="O1350" s="62">
        <f t="shared" si="65"/>
        <v>18</v>
      </c>
      <c r="P1350" s="62">
        <f>STOCK[[#This Row],[Precio Final]]-STOCK[[#This Row],[Costo total]]</f>
        <v>4.2</v>
      </c>
      <c r="Q1350" s="62">
        <f>STOCK[[#This Row],[Ganancia Unitaria]]*STOCK[[#This Row],[Salidas]]</f>
        <v>0</v>
      </c>
      <c r="R1350" s="74"/>
      <c r="S1350" s="74"/>
      <c r="T1350" s="62"/>
      <c r="U1350" s="62"/>
      <c r="V1350" s="76"/>
    </row>
    <row r="1351" customHeight="1" spans="1:22">
      <c r="A1351" s="74" t="s">
        <v>19009</v>
      </c>
      <c r="B1351" s="74" t="s">
        <v>16870</v>
      </c>
      <c r="C1351" s="74" t="s">
        <v>19010</v>
      </c>
      <c r="D1351" s="74" t="s">
        <v>16396</v>
      </c>
      <c r="E1351" s="74"/>
      <c r="F1351" s="59">
        <v>15</v>
      </c>
      <c r="G1351" s="75">
        <v>1</v>
      </c>
      <c r="H1351" s="75">
        <f>SUMIFS(VENTAS[Cantidad],VENTAS[Código del producto Vendido],STOCK[[#This Row],[Code]])</f>
        <v>1</v>
      </c>
      <c r="I1351" s="75">
        <f>STOCK[[#This Row],[Entradas]]-STOCK[[#This Row],[Salidas]]</f>
        <v>0</v>
      </c>
      <c r="J1351" s="59">
        <f>STOCK[[#This Row],[Precio Final]]*10%</f>
        <v>1.5</v>
      </c>
      <c r="K1351" s="62">
        <v>12</v>
      </c>
      <c r="L1351" s="62">
        <v>0</v>
      </c>
      <c r="M1351" s="62">
        <f>STOCK[[#This Row],[Costo Unitario (USD)]]+STOCK[[#This Row],[Costo Envío (USD)]]+STOCK[[#This Row],[Comisión 10%]]</f>
        <v>13.5</v>
      </c>
      <c r="N1351" s="62">
        <f t="shared" si="64"/>
        <v>20.25</v>
      </c>
      <c r="O1351" s="62">
        <f t="shared" si="65"/>
        <v>15</v>
      </c>
      <c r="P1351" s="62">
        <f>STOCK[[#This Row],[Precio Final]]-STOCK[[#This Row],[Costo total]]</f>
        <v>1.5</v>
      </c>
      <c r="Q1351" s="62">
        <f>STOCK[[#This Row],[Ganancia Unitaria]]*STOCK[[#This Row],[Salidas]]</f>
        <v>1.5</v>
      </c>
      <c r="R1351" s="74"/>
      <c r="S1351" s="74"/>
      <c r="T1351" s="62"/>
      <c r="U1351" s="62"/>
      <c r="V1351" s="76"/>
    </row>
    <row r="1352" customHeight="1" spans="1:22">
      <c r="A1352" s="74" t="s">
        <v>19011</v>
      </c>
      <c r="B1352" s="74" t="s">
        <v>16870</v>
      </c>
      <c r="C1352" s="74" t="s">
        <v>19012</v>
      </c>
      <c r="D1352" s="74" t="s">
        <v>16396</v>
      </c>
      <c r="E1352" s="74"/>
      <c r="F1352" s="59">
        <v>18</v>
      </c>
      <c r="G1352" s="75">
        <v>1</v>
      </c>
      <c r="H1352" s="75">
        <f>SUMIFS(VENTAS[Cantidad],VENTAS[Código del producto Vendido],STOCK[[#This Row],[Code]])</f>
        <v>1</v>
      </c>
      <c r="I1352" s="75">
        <f>STOCK[[#This Row],[Entradas]]-STOCK[[#This Row],[Salidas]]</f>
        <v>0</v>
      </c>
      <c r="J1352" s="59">
        <f>STOCK[[#This Row],[Precio Final]]*10%</f>
        <v>1.8</v>
      </c>
      <c r="K1352" s="62">
        <v>12</v>
      </c>
      <c r="L1352" s="62">
        <v>0</v>
      </c>
      <c r="M1352" s="62">
        <f>STOCK[[#This Row],[Costo Unitario (USD)]]+STOCK[[#This Row],[Costo Envío (USD)]]+STOCK[[#This Row],[Comisión 10%]]</f>
        <v>13.8</v>
      </c>
      <c r="N1352" s="62">
        <f t="shared" si="64"/>
        <v>20.7</v>
      </c>
      <c r="O1352" s="62">
        <f t="shared" si="65"/>
        <v>18</v>
      </c>
      <c r="P1352" s="62">
        <f>STOCK[[#This Row],[Precio Final]]-STOCK[[#This Row],[Costo total]]</f>
        <v>4.2</v>
      </c>
      <c r="Q1352" s="62">
        <f>STOCK[[#This Row],[Ganancia Unitaria]]*STOCK[[#This Row],[Salidas]]</f>
        <v>4.2</v>
      </c>
      <c r="R1352" s="74"/>
      <c r="S1352" s="74"/>
      <c r="T1352" s="62"/>
      <c r="U1352" s="62"/>
      <c r="V1352" s="76"/>
    </row>
    <row r="1353" customHeight="1" spans="1:22">
      <c r="A1353" s="74" t="s">
        <v>19013</v>
      </c>
      <c r="B1353" s="74" t="s">
        <v>16445</v>
      </c>
      <c r="C1353" s="74" t="s">
        <v>19014</v>
      </c>
      <c r="D1353" s="74" t="s">
        <v>16396</v>
      </c>
      <c r="E1353" s="74"/>
      <c r="F1353" s="59">
        <v>35</v>
      </c>
      <c r="G1353" s="75">
        <v>1</v>
      </c>
      <c r="H1353" s="75">
        <f>SUMIFS(VENTAS[Cantidad],VENTAS[Código del producto Vendido],STOCK[[#This Row],[Code]])</f>
        <v>0</v>
      </c>
      <c r="I1353" s="75">
        <f>STOCK[[#This Row],[Entradas]]-STOCK[[#This Row],[Salidas]]</f>
        <v>1</v>
      </c>
      <c r="J1353" s="59">
        <f>STOCK[[#This Row],[Precio Final]]*10%</f>
        <v>3.5</v>
      </c>
      <c r="K1353" s="62">
        <v>12</v>
      </c>
      <c r="L1353" s="62">
        <v>0</v>
      </c>
      <c r="M1353" s="62">
        <f>STOCK[[#This Row],[Costo Unitario (USD)]]+STOCK[[#This Row],[Costo Envío (USD)]]+STOCK[[#This Row],[Comisión 10%]]</f>
        <v>15.5</v>
      </c>
      <c r="N1353" s="62">
        <f t="shared" si="64"/>
        <v>23.25</v>
      </c>
      <c r="O1353" s="62">
        <f t="shared" si="65"/>
        <v>35</v>
      </c>
      <c r="P1353" s="62">
        <f>STOCK[[#This Row],[Precio Final]]-STOCK[[#This Row],[Costo total]]</f>
        <v>19.5</v>
      </c>
      <c r="Q1353" s="62">
        <f>STOCK[[#This Row],[Ganancia Unitaria]]*STOCK[[#This Row],[Salidas]]</f>
        <v>0</v>
      </c>
      <c r="R1353" s="74"/>
      <c r="S1353" s="74"/>
      <c r="T1353" s="62"/>
      <c r="U1353" s="62"/>
      <c r="V1353" s="76"/>
    </row>
    <row r="1354" customHeight="1" spans="1:22">
      <c r="A1354" s="74" t="s">
        <v>19015</v>
      </c>
      <c r="B1354" s="74" t="s">
        <v>16442</v>
      </c>
      <c r="C1354" s="74" t="s">
        <v>19014</v>
      </c>
      <c r="D1354" s="74" t="s">
        <v>16404</v>
      </c>
      <c r="E1354" s="74"/>
      <c r="F1354" s="59">
        <v>35</v>
      </c>
      <c r="G1354" s="75">
        <v>1</v>
      </c>
      <c r="H1354" s="75">
        <f>SUMIFS(VENTAS[Cantidad],VENTAS[Código del producto Vendido],STOCK[[#This Row],[Code]])</f>
        <v>1</v>
      </c>
      <c r="I1354" s="75">
        <f>STOCK[[#This Row],[Entradas]]-STOCK[[#This Row],[Salidas]]</f>
        <v>0</v>
      </c>
      <c r="J1354" s="59">
        <f>STOCK[[#This Row],[Precio Final]]*10%</f>
        <v>3.5</v>
      </c>
      <c r="K1354" s="62">
        <v>12</v>
      </c>
      <c r="L1354" s="62">
        <v>0</v>
      </c>
      <c r="M1354" s="62">
        <f>STOCK[[#This Row],[Costo Unitario (USD)]]+STOCK[[#This Row],[Costo Envío (USD)]]+STOCK[[#This Row],[Comisión 10%]]</f>
        <v>15.5</v>
      </c>
      <c r="N1354" s="62">
        <f t="shared" si="64"/>
        <v>23.25</v>
      </c>
      <c r="O1354" s="62">
        <f t="shared" si="65"/>
        <v>35</v>
      </c>
      <c r="P1354" s="62">
        <f>STOCK[[#This Row],[Precio Final]]-STOCK[[#This Row],[Costo total]]</f>
        <v>19.5</v>
      </c>
      <c r="Q1354" s="62">
        <f>STOCK[[#This Row],[Ganancia Unitaria]]*STOCK[[#This Row],[Salidas]]</f>
        <v>19.5</v>
      </c>
      <c r="R1354" s="74"/>
      <c r="S1354" s="74"/>
      <c r="T1354" s="62"/>
      <c r="U1354" s="62"/>
      <c r="V1354" s="76"/>
    </row>
    <row r="1355" customHeight="1" spans="1:22">
      <c r="A1355" s="74" t="s">
        <v>19016</v>
      </c>
      <c r="B1355" s="74" t="s">
        <v>16511</v>
      </c>
      <c r="C1355" s="74" t="s">
        <v>16707</v>
      </c>
      <c r="D1355" s="74" t="s">
        <v>16408</v>
      </c>
      <c r="E1355" s="74"/>
      <c r="F1355" s="59">
        <v>18</v>
      </c>
      <c r="G1355" s="75">
        <v>1</v>
      </c>
      <c r="H1355" s="75">
        <f>SUMIFS(VENTAS[Cantidad],VENTAS[Código del producto Vendido],STOCK[[#This Row],[Code]])</f>
        <v>0</v>
      </c>
      <c r="I1355" s="75">
        <f>STOCK[[#This Row],[Entradas]]-STOCK[[#This Row],[Salidas]]</f>
        <v>1</v>
      </c>
      <c r="J1355" s="59">
        <f>STOCK[[#This Row],[Precio Final]]*10%</f>
        <v>1.8</v>
      </c>
      <c r="K1355" s="62">
        <v>12</v>
      </c>
      <c r="L1355" s="62">
        <v>0</v>
      </c>
      <c r="M1355" s="62">
        <f>STOCK[[#This Row],[Costo Unitario (USD)]]+STOCK[[#This Row],[Costo Envío (USD)]]+STOCK[[#This Row],[Comisión 10%]]</f>
        <v>13.8</v>
      </c>
      <c r="N1355" s="62">
        <f t="shared" si="64"/>
        <v>20.7</v>
      </c>
      <c r="O1355" s="62">
        <f t="shared" si="65"/>
        <v>18</v>
      </c>
      <c r="P1355" s="62">
        <f>STOCK[[#This Row],[Precio Final]]-STOCK[[#This Row],[Costo total]]</f>
        <v>4.2</v>
      </c>
      <c r="Q1355" s="62">
        <f>STOCK[[#This Row],[Ganancia Unitaria]]*STOCK[[#This Row],[Salidas]]</f>
        <v>0</v>
      </c>
      <c r="R1355" s="74"/>
      <c r="S1355" s="74"/>
      <c r="T1355" s="62"/>
      <c r="U1355" s="62"/>
      <c r="V1355" s="76"/>
    </row>
    <row r="1356" customHeight="1" spans="1:22">
      <c r="A1356" s="74" t="s">
        <v>19017</v>
      </c>
      <c r="B1356" s="74" t="s">
        <v>16511</v>
      </c>
      <c r="C1356" s="74" t="s">
        <v>19018</v>
      </c>
      <c r="D1356" s="74" t="s">
        <v>16408</v>
      </c>
      <c r="E1356" s="74"/>
      <c r="F1356" s="59">
        <v>20</v>
      </c>
      <c r="G1356" s="75">
        <v>1</v>
      </c>
      <c r="H1356" s="75">
        <f>SUMIFS(VENTAS[Cantidad],VENTAS[Código del producto Vendido],STOCK[[#This Row],[Code]])</f>
        <v>0</v>
      </c>
      <c r="I1356" s="75">
        <f>STOCK[[#This Row],[Entradas]]-STOCK[[#This Row],[Salidas]]</f>
        <v>1</v>
      </c>
      <c r="J1356" s="59">
        <f>STOCK[[#This Row],[Precio Final]]*10%</f>
        <v>2</v>
      </c>
      <c r="K1356" s="62">
        <v>12</v>
      </c>
      <c r="L1356" s="62">
        <v>0</v>
      </c>
      <c r="M1356" s="62">
        <f>STOCK[[#This Row],[Costo Unitario (USD)]]+STOCK[[#This Row],[Costo Envío (USD)]]+STOCK[[#This Row],[Comisión 10%]]</f>
        <v>14</v>
      </c>
      <c r="N1356" s="62">
        <f t="shared" si="64"/>
        <v>21</v>
      </c>
      <c r="O1356" s="62">
        <f t="shared" si="65"/>
        <v>20</v>
      </c>
      <c r="P1356" s="62">
        <f>STOCK[[#This Row],[Precio Final]]-STOCK[[#This Row],[Costo total]]</f>
        <v>6</v>
      </c>
      <c r="Q1356" s="62">
        <f>STOCK[[#This Row],[Ganancia Unitaria]]*STOCK[[#This Row],[Salidas]]</f>
        <v>0</v>
      </c>
      <c r="R1356" s="74"/>
      <c r="S1356" s="74"/>
      <c r="T1356" s="62"/>
      <c r="U1356" s="62"/>
      <c r="V1356" s="76"/>
    </row>
    <row r="1357" customHeight="1" spans="1:22">
      <c r="A1357" s="74" t="s">
        <v>19019</v>
      </c>
      <c r="B1357" s="74" t="s">
        <v>16511</v>
      </c>
      <c r="C1357" s="74" t="s">
        <v>19020</v>
      </c>
      <c r="D1357" s="74" t="s">
        <v>16404</v>
      </c>
      <c r="E1357" s="74"/>
      <c r="F1357" s="59">
        <v>20</v>
      </c>
      <c r="G1357" s="75">
        <v>1</v>
      </c>
      <c r="H1357" s="75">
        <f>SUMIFS(VENTAS[Cantidad],VENTAS[Código del producto Vendido],STOCK[[#This Row],[Code]])</f>
        <v>1</v>
      </c>
      <c r="I1357" s="75">
        <f>STOCK[[#This Row],[Entradas]]-STOCK[[#This Row],[Salidas]]</f>
        <v>0</v>
      </c>
      <c r="J1357" s="59">
        <f>STOCK[[#This Row],[Precio Final]]*10%</f>
        <v>2</v>
      </c>
      <c r="K1357" s="62">
        <v>12</v>
      </c>
      <c r="L1357" s="62">
        <v>0</v>
      </c>
      <c r="M1357" s="62">
        <f>STOCK[[#This Row],[Costo Unitario (USD)]]+STOCK[[#This Row],[Costo Envío (USD)]]+STOCK[[#This Row],[Comisión 10%]]</f>
        <v>14</v>
      </c>
      <c r="N1357" s="62">
        <f t="shared" si="64"/>
        <v>21</v>
      </c>
      <c r="O1357" s="62">
        <f t="shared" si="65"/>
        <v>20</v>
      </c>
      <c r="P1357" s="62">
        <f>STOCK[[#This Row],[Precio Final]]-STOCK[[#This Row],[Costo total]]</f>
        <v>6</v>
      </c>
      <c r="Q1357" s="62">
        <f>STOCK[[#This Row],[Ganancia Unitaria]]*STOCK[[#This Row],[Salidas]]</f>
        <v>6</v>
      </c>
      <c r="R1357" s="74"/>
      <c r="S1357" s="74"/>
      <c r="T1357" s="62"/>
      <c r="U1357" s="62"/>
      <c r="V1357" s="76"/>
    </row>
    <row r="1358" customHeight="1" spans="1:22">
      <c r="A1358" s="74" t="s">
        <v>19021</v>
      </c>
      <c r="B1358" s="74" t="s">
        <v>16511</v>
      </c>
      <c r="C1358" s="74" t="s">
        <v>19022</v>
      </c>
      <c r="D1358" s="74" t="s">
        <v>16431</v>
      </c>
      <c r="E1358" s="74"/>
      <c r="F1358" s="59">
        <v>20</v>
      </c>
      <c r="G1358" s="75">
        <v>1</v>
      </c>
      <c r="H1358" s="75">
        <f>SUMIFS(VENTAS[Cantidad],VENTAS[Código del producto Vendido],STOCK[[#This Row],[Code]])</f>
        <v>0</v>
      </c>
      <c r="I1358" s="75">
        <f>STOCK[[#This Row],[Entradas]]-STOCK[[#This Row],[Salidas]]</f>
        <v>1</v>
      </c>
      <c r="J1358" s="59">
        <f>STOCK[[#This Row],[Precio Final]]*10%</f>
        <v>2</v>
      </c>
      <c r="K1358" s="62">
        <v>12</v>
      </c>
      <c r="L1358" s="62">
        <v>0</v>
      </c>
      <c r="M1358" s="62">
        <f>STOCK[[#This Row],[Costo Unitario (USD)]]+STOCK[[#This Row],[Costo Envío (USD)]]+STOCK[[#This Row],[Comisión 10%]]</f>
        <v>14</v>
      </c>
      <c r="N1358" s="62">
        <f t="shared" si="64"/>
        <v>21</v>
      </c>
      <c r="O1358" s="62">
        <f t="shared" si="65"/>
        <v>20</v>
      </c>
      <c r="P1358" s="62">
        <f>STOCK[[#This Row],[Precio Final]]-STOCK[[#This Row],[Costo total]]</f>
        <v>6</v>
      </c>
      <c r="Q1358" s="62">
        <f>STOCK[[#This Row],[Ganancia Unitaria]]*STOCK[[#This Row],[Salidas]]</f>
        <v>0</v>
      </c>
      <c r="R1358" s="74"/>
      <c r="S1358" s="74"/>
      <c r="T1358" s="62"/>
      <c r="U1358" s="62"/>
      <c r="V1358" s="76"/>
    </row>
    <row r="1359" customHeight="1" spans="1:22">
      <c r="A1359" s="74" t="s">
        <v>19023</v>
      </c>
      <c r="B1359" s="74" t="s">
        <v>16461</v>
      </c>
      <c r="C1359" s="74" t="s">
        <v>19024</v>
      </c>
      <c r="D1359" s="74" t="s">
        <v>16583</v>
      </c>
      <c r="E1359" s="74"/>
      <c r="F1359" s="59">
        <v>30</v>
      </c>
      <c r="G1359" s="75">
        <v>1</v>
      </c>
      <c r="H1359" s="75">
        <f>SUMIFS(VENTAS[Cantidad],VENTAS[Código del producto Vendido],STOCK[[#This Row],[Code]])</f>
        <v>0</v>
      </c>
      <c r="I1359" s="75">
        <f>STOCK[[#This Row],[Entradas]]-STOCK[[#This Row],[Salidas]]</f>
        <v>1</v>
      </c>
      <c r="J1359" s="59">
        <f>STOCK[[#This Row],[Precio Final]]*10%</f>
        <v>3</v>
      </c>
      <c r="K1359" s="62">
        <v>12</v>
      </c>
      <c r="L1359" s="62">
        <v>0</v>
      </c>
      <c r="M1359" s="62">
        <f>STOCK[[#This Row],[Costo Unitario (USD)]]+STOCK[[#This Row],[Costo Envío (USD)]]+STOCK[[#This Row],[Comisión 10%]]</f>
        <v>15</v>
      </c>
      <c r="N1359" s="62">
        <f t="shared" si="64"/>
        <v>22.5</v>
      </c>
      <c r="O1359" s="62">
        <f t="shared" si="65"/>
        <v>30</v>
      </c>
      <c r="P1359" s="62">
        <f>STOCK[[#This Row],[Precio Final]]-STOCK[[#This Row],[Costo total]]</f>
        <v>15</v>
      </c>
      <c r="Q1359" s="62">
        <f>STOCK[[#This Row],[Ganancia Unitaria]]*STOCK[[#This Row],[Salidas]]</f>
        <v>0</v>
      </c>
      <c r="R1359" s="74"/>
      <c r="S1359" s="74"/>
      <c r="T1359" s="62"/>
      <c r="U1359" s="62"/>
      <c r="V1359" s="76"/>
    </row>
    <row r="1360" customHeight="1" spans="1:22">
      <c r="A1360" s="74" t="s">
        <v>19025</v>
      </c>
      <c r="B1360" s="74" t="s">
        <v>16442</v>
      </c>
      <c r="C1360" s="74" t="s">
        <v>19026</v>
      </c>
      <c r="D1360" s="74" t="s">
        <v>16408</v>
      </c>
      <c r="E1360" s="74"/>
      <c r="F1360" s="59">
        <v>30</v>
      </c>
      <c r="G1360" s="75">
        <v>1</v>
      </c>
      <c r="H1360" s="75">
        <f>SUMIFS(VENTAS[Cantidad],VENTAS[Código del producto Vendido],STOCK[[#This Row],[Code]])</f>
        <v>0</v>
      </c>
      <c r="I1360" s="75">
        <f>STOCK[[#This Row],[Entradas]]-STOCK[[#This Row],[Salidas]]</f>
        <v>1</v>
      </c>
      <c r="J1360" s="59">
        <f>STOCK[[#This Row],[Precio Final]]*10%</f>
        <v>3</v>
      </c>
      <c r="K1360" s="62">
        <v>12</v>
      </c>
      <c r="L1360" s="62">
        <v>0</v>
      </c>
      <c r="M1360" s="62">
        <f>STOCK[[#This Row],[Costo Unitario (USD)]]+STOCK[[#This Row],[Costo Envío (USD)]]+STOCK[[#This Row],[Comisión 10%]]</f>
        <v>15</v>
      </c>
      <c r="N1360" s="62">
        <f t="shared" si="64"/>
        <v>22.5</v>
      </c>
      <c r="O1360" s="62">
        <f t="shared" si="65"/>
        <v>30</v>
      </c>
      <c r="P1360" s="62">
        <f>STOCK[[#This Row],[Precio Final]]-STOCK[[#This Row],[Costo total]]</f>
        <v>15</v>
      </c>
      <c r="Q1360" s="62">
        <f>STOCK[[#This Row],[Ganancia Unitaria]]*STOCK[[#This Row],[Salidas]]</f>
        <v>0</v>
      </c>
      <c r="R1360" s="74"/>
      <c r="S1360" s="74"/>
      <c r="T1360" s="62"/>
      <c r="U1360" s="62"/>
      <c r="V1360" s="76"/>
    </row>
    <row r="1361" customHeight="1" spans="1:22">
      <c r="A1361" s="74" t="s">
        <v>19027</v>
      </c>
      <c r="B1361" s="74" t="s">
        <v>16442</v>
      </c>
      <c r="C1361" s="74" t="s">
        <v>19028</v>
      </c>
      <c r="D1361" s="74" t="s">
        <v>16404</v>
      </c>
      <c r="E1361" s="74"/>
      <c r="F1361" s="59">
        <v>28</v>
      </c>
      <c r="G1361" s="75">
        <v>1</v>
      </c>
      <c r="H1361" s="75">
        <f>SUMIFS(VENTAS[Cantidad],VENTAS[Código del producto Vendido],STOCK[[#This Row],[Code]])</f>
        <v>0</v>
      </c>
      <c r="I1361" s="75">
        <f>STOCK[[#This Row],[Entradas]]-STOCK[[#This Row],[Salidas]]</f>
        <v>1</v>
      </c>
      <c r="J1361" s="59">
        <f>STOCK[[#This Row],[Precio Final]]*10%</f>
        <v>2.8</v>
      </c>
      <c r="K1361" s="62">
        <v>12</v>
      </c>
      <c r="L1361" s="62">
        <v>0</v>
      </c>
      <c r="M1361" s="62">
        <f>STOCK[[#This Row],[Costo Unitario (USD)]]+STOCK[[#This Row],[Costo Envío (USD)]]+STOCK[[#This Row],[Comisión 10%]]</f>
        <v>14.8</v>
      </c>
      <c r="N1361" s="62">
        <f t="shared" si="64"/>
        <v>22.2</v>
      </c>
      <c r="O1361" s="62">
        <f t="shared" si="65"/>
        <v>28</v>
      </c>
      <c r="P1361" s="62">
        <f>STOCK[[#This Row],[Precio Final]]-STOCK[[#This Row],[Costo total]]</f>
        <v>13.2</v>
      </c>
      <c r="Q1361" s="62">
        <f>STOCK[[#This Row],[Ganancia Unitaria]]*STOCK[[#This Row],[Salidas]]</f>
        <v>0</v>
      </c>
      <c r="R1361" s="74"/>
      <c r="S1361" s="74"/>
      <c r="T1361" s="62"/>
      <c r="U1361" s="62"/>
      <c r="V1361" s="76"/>
    </row>
    <row r="1362" customHeight="1" spans="1:22">
      <c r="A1362" s="74" t="s">
        <v>19029</v>
      </c>
      <c r="B1362" s="74" t="s">
        <v>16442</v>
      </c>
      <c r="C1362" s="74" t="s">
        <v>19030</v>
      </c>
      <c r="D1362" s="74" t="s">
        <v>16408</v>
      </c>
      <c r="E1362" s="74"/>
      <c r="F1362" s="59">
        <v>30</v>
      </c>
      <c r="G1362" s="75">
        <v>1</v>
      </c>
      <c r="H1362" s="75">
        <f>SUMIFS(VENTAS[Cantidad],VENTAS[Código del producto Vendido],STOCK[[#This Row],[Code]])</f>
        <v>0</v>
      </c>
      <c r="I1362" s="75">
        <f>STOCK[[#This Row],[Entradas]]-STOCK[[#This Row],[Salidas]]</f>
        <v>1</v>
      </c>
      <c r="J1362" s="59">
        <f>STOCK[[#This Row],[Precio Final]]*10%</f>
        <v>3</v>
      </c>
      <c r="K1362" s="62">
        <v>12</v>
      </c>
      <c r="L1362" s="62">
        <v>0</v>
      </c>
      <c r="M1362" s="62">
        <f>STOCK[[#This Row],[Costo Unitario (USD)]]+STOCK[[#This Row],[Costo Envío (USD)]]+STOCK[[#This Row],[Comisión 10%]]</f>
        <v>15</v>
      </c>
      <c r="N1362" s="62">
        <f t="shared" si="64"/>
        <v>22.5</v>
      </c>
      <c r="O1362" s="62">
        <f t="shared" si="65"/>
        <v>30</v>
      </c>
      <c r="P1362" s="62">
        <f>STOCK[[#This Row],[Precio Final]]-STOCK[[#This Row],[Costo total]]</f>
        <v>15</v>
      </c>
      <c r="Q1362" s="62">
        <f>STOCK[[#This Row],[Ganancia Unitaria]]*STOCK[[#This Row],[Salidas]]</f>
        <v>0</v>
      </c>
      <c r="R1362" s="74"/>
      <c r="S1362" s="74"/>
      <c r="T1362" s="62"/>
      <c r="U1362" s="62"/>
      <c r="V1362" s="76"/>
    </row>
    <row r="1363" customHeight="1" spans="1:22">
      <c r="A1363" s="74" t="s">
        <v>19031</v>
      </c>
      <c r="B1363" s="74" t="s">
        <v>16445</v>
      </c>
      <c r="C1363" s="74" t="s">
        <v>19032</v>
      </c>
      <c r="D1363" s="74" t="s">
        <v>16396</v>
      </c>
      <c r="E1363" s="74"/>
      <c r="F1363" s="59">
        <v>35</v>
      </c>
      <c r="G1363" s="75">
        <v>1</v>
      </c>
      <c r="H1363" s="75">
        <f>SUMIFS(VENTAS[Cantidad],VENTAS[Código del producto Vendido],STOCK[[#This Row],[Code]])</f>
        <v>1</v>
      </c>
      <c r="I1363" s="75">
        <f>STOCK[[#This Row],[Entradas]]-STOCK[[#This Row],[Salidas]]</f>
        <v>0</v>
      </c>
      <c r="J1363" s="59">
        <f>STOCK[[#This Row],[Precio Final]]*10%</f>
        <v>3.5</v>
      </c>
      <c r="K1363" s="62">
        <v>12</v>
      </c>
      <c r="L1363" s="62">
        <v>0</v>
      </c>
      <c r="M1363" s="62">
        <f>STOCK[[#This Row],[Costo Unitario (USD)]]+STOCK[[#This Row],[Costo Envío (USD)]]+STOCK[[#This Row],[Comisión 10%]]</f>
        <v>15.5</v>
      </c>
      <c r="N1363" s="62">
        <f t="shared" si="64"/>
        <v>23.25</v>
      </c>
      <c r="O1363" s="62">
        <f t="shared" si="65"/>
        <v>35</v>
      </c>
      <c r="P1363" s="62">
        <f>STOCK[[#This Row],[Precio Final]]-STOCK[[#This Row],[Costo total]]</f>
        <v>19.5</v>
      </c>
      <c r="Q1363" s="62">
        <f>STOCK[[#This Row],[Ganancia Unitaria]]*STOCK[[#This Row],[Salidas]]</f>
        <v>19.5</v>
      </c>
      <c r="R1363" s="74"/>
      <c r="S1363" s="74"/>
      <c r="T1363" s="62"/>
      <c r="U1363" s="62"/>
      <c r="V1363" s="76"/>
    </row>
    <row r="1364" customHeight="1" spans="1:22">
      <c r="A1364" s="74" t="s">
        <v>19033</v>
      </c>
      <c r="B1364" s="74" t="s">
        <v>16863</v>
      </c>
      <c r="C1364" s="74" t="s">
        <v>19034</v>
      </c>
      <c r="D1364" s="74" t="s">
        <v>16583</v>
      </c>
      <c r="E1364" s="74"/>
      <c r="F1364" s="59">
        <v>40</v>
      </c>
      <c r="G1364" s="75">
        <v>1</v>
      </c>
      <c r="H1364" s="75">
        <f>SUMIFS(VENTAS[Cantidad],VENTAS[Código del producto Vendido],STOCK[[#This Row],[Code]])</f>
        <v>0</v>
      </c>
      <c r="I1364" s="75">
        <f>STOCK[[#This Row],[Entradas]]-STOCK[[#This Row],[Salidas]]</f>
        <v>1</v>
      </c>
      <c r="J1364" s="59">
        <f>STOCK[[#This Row],[Precio Final]]*10%</f>
        <v>4</v>
      </c>
      <c r="K1364" s="62">
        <v>12</v>
      </c>
      <c r="L1364" s="62">
        <v>0</v>
      </c>
      <c r="M1364" s="62">
        <f>STOCK[[#This Row],[Costo Unitario (USD)]]+STOCK[[#This Row],[Costo Envío (USD)]]+STOCK[[#This Row],[Comisión 10%]]</f>
        <v>16</v>
      </c>
      <c r="N1364" s="62">
        <f t="shared" si="64"/>
        <v>24</v>
      </c>
      <c r="O1364" s="62">
        <f t="shared" si="65"/>
        <v>40</v>
      </c>
      <c r="P1364" s="62">
        <f>STOCK[[#This Row],[Precio Final]]-STOCK[[#This Row],[Costo total]]</f>
        <v>24</v>
      </c>
      <c r="Q1364" s="62">
        <f>STOCK[[#This Row],[Ganancia Unitaria]]*STOCK[[#This Row],[Salidas]]</f>
        <v>0</v>
      </c>
      <c r="R1364" s="74"/>
      <c r="S1364" s="74"/>
      <c r="T1364" s="62"/>
      <c r="U1364" s="62"/>
      <c r="V1364" s="76"/>
    </row>
    <row r="1365" customHeight="1" spans="1:22">
      <c r="A1365" s="74" t="s">
        <v>19035</v>
      </c>
      <c r="B1365" s="74" t="s">
        <v>16863</v>
      </c>
      <c r="C1365" s="74" t="s">
        <v>19036</v>
      </c>
      <c r="D1365" s="74" t="s">
        <v>16475</v>
      </c>
      <c r="E1365" s="74"/>
      <c r="F1365" s="59">
        <v>30</v>
      </c>
      <c r="G1365" s="75">
        <v>1</v>
      </c>
      <c r="H1365" s="75">
        <f>SUMIFS(VENTAS[Cantidad],VENTAS[Código del producto Vendido],STOCK[[#This Row],[Code]])</f>
        <v>1</v>
      </c>
      <c r="I1365" s="75">
        <f>STOCK[[#This Row],[Entradas]]-STOCK[[#This Row],[Salidas]]</f>
        <v>0</v>
      </c>
      <c r="J1365" s="59">
        <f>STOCK[[#This Row],[Precio Final]]*10%</f>
        <v>3</v>
      </c>
      <c r="K1365" s="62">
        <v>12</v>
      </c>
      <c r="L1365" s="62">
        <v>0</v>
      </c>
      <c r="M1365" s="62">
        <f>STOCK[[#This Row],[Costo Unitario (USD)]]+STOCK[[#This Row],[Costo Envío (USD)]]+STOCK[[#This Row],[Comisión 10%]]</f>
        <v>15</v>
      </c>
      <c r="N1365" s="62">
        <f t="shared" si="64"/>
        <v>22.5</v>
      </c>
      <c r="O1365" s="62">
        <f t="shared" si="65"/>
        <v>30</v>
      </c>
      <c r="P1365" s="62">
        <f>STOCK[[#This Row],[Precio Final]]-STOCK[[#This Row],[Costo total]]</f>
        <v>15</v>
      </c>
      <c r="Q1365" s="62">
        <f>STOCK[[#This Row],[Ganancia Unitaria]]*STOCK[[#This Row],[Salidas]]</f>
        <v>15</v>
      </c>
      <c r="R1365" s="74"/>
      <c r="S1365" s="74"/>
      <c r="T1365" s="62"/>
      <c r="U1365" s="62"/>
      <c r="V1365" s="76"/>
    </row>
    <row r="1366" customHeight="1" spans="1:22">
      <c r="A1366" s="74" t="s">
        <v>19037</v>
      </c>
      <c r="B1366" s="74" t="s">
        <v>16442</v>
      </c>
      <c r="C1366" s="74" t="s">
        <v>19038</v>
      </c>
      <c r="D1366" s="74" t="s">
        <v>16404</v>
      </c>
      <c r="E1366" s="74"/>
      <c r="F1366" s="59">
        <v>30</v>
      </c>
      <c r="G1366" s="75">
        <v>1</v>
      </c>
      <c r="H1366" s="75">
        <f>SUMIFS(VENTAS[Cantidad],VENTAS[Código del producto Vendido],STOCK[[#This Row],[Code]])</f>
        <v>1</v>
      </c>
      <c r="I1366" s="75">
        <f>STOCK[[#This Row],[Entradas]]-STOCK[[#This Row],[Salidas]]</f>
        <v>0</v>
      </c>
      <c r="J1366" s="59">
        <f>STOCK[[#This Row],[Precio Final]]*10%</f>
        <v>3</v>
      </c>
      <c r="K1366" s="62">
        <v>12</v>
      </c>
      <c r="L1366" s="62">
        <v>0</v>
      </c>
      <c r="M1366" s="62">
        <f>STOCK[[#This Row],[Costo Unitario (USD)]]+STOCK[[#This Row],[Costo Envío (USD)]]+STOCK[[#This Row],[Comisión 10%]]</f>
        <v>15</v>
      </c>
      <c r="N1366" s="62">
        <f t="shared" si="64"/>
        <v>22.5</v>
      </c>
      <c r="O1366" s="62">
        <f t="shared" si="65"/>
        <v>30</v>
      </c>
      <c r="P1366" s="62">
        <f>STOCK[[#This Row],[Precio Final]]-STOCK[[#This Row],[Costo total]]</f>
        <v>15</v>
      </c>
      <c r="Q1366" s="62">
        <f>STOCK[[#This Row],[Ganancia Unitaria]]*STOCK[[#This Row],[Salidas]]</f>
        <v>15</v>
      </c>
      <c r="R1366" s="74"/>
      <c r="S1366" s="74"/>
      <c r="T1366" s="62"/>
      <c r="U1366" s="62"/>
      <c r="V1366" s="76"/>
    </row>
    <row r="1367" customHeight="1" spans="1:22">
      <c r="A1367" s="74" t="s">
        <v>19039</v>
      </c>
      <c r="B1367" s="74" t="s">
        <v>16511</v>
      </c>
      <c r="C1367" s="74" t="s">
        <v>19040</v>
      </c>
      <c r="D1367" s="74" t="s">
        <v>16404</v>
      </c>
      <c r="E1367" s="74"/>
      <c r="F1367" s="59">
        <v>18</v>
      </c>
      <c r="G1367" s="75">
        <v>1</v>
      </c>
      <c r="H1367" s="75">
        <f>SUMIFS(VENTAS[Cantidad],VENTAS[Código del producto Vendido],STOCK[[#This Row],[Code]])</f>
        <v>1</v>
      </c>
      <c r="I1367" s="75">
        <f>STOCK[[#This Row],[Entradas]]-STOCK[[#This Row],[Salidas]]</f>
        <v>0</v>
      </c>
      <c r="J1367" s="59">
        <f>STOCK[[#This Row],[Precio Final]]*10%</f>
        <v>1.8</v>
      </c>
      <c r="K1367" s="62">
        <v>12</v>
      </c>
      <c r="L1367" s="62">
        <v>0</v>
      </c>
      <c r="M1367" s="62">
        <f>STOCK[[#This Row],[Costo Unitario (USD)]]+STOCK[[#This Row],[Costo Envío (USD)]]+STOCK[[#This Row],[Comisión 10%]]</f>
        <v>13.8</v>
      </c>
      <c r="N1367" s="62">
        <f t="shared" si="64"/>
        <v>20.7</v>
      </c>
      <c r="O1367" s="62">
        <f t="shared" si="65"/>
        <v>18</v>
      </c>
      <c r="P1367" s="62">
        <f>STOCK[[#This Row],[Precio Final]]-STOCK[[#This Row],[Costo total]]</f>
        <v>4.2</v>
      </c>
      <c r="Q1367" s="62">
        <f>STOCK[[#This Row],[Ganancia Unitaria]]*STOCK[[#This Row],[Salidas]]</f>
        <v>4.2</v>
      </c>
      <c r="R1367" s="74"/>
      <c r="S1367" s="74"/>
      <c r="T1367" s="62"/>
      <c r="U1367" s="62"/>
      <c r="V1367" s="76"/>
    </row>
    <row r="1368" customHeight="1" spans="1:22">
      <c r="A1368" s="74" t="s">
        <v>19041</v>
      </c>
      <c r="B1368" s="74" t="s">
        <v>16511</v>
      </c>
      <c r="C1368" s="74" t="s">
        <v>19042</v>
      </c>
      <c r="D1368" s="74" t="s">
        <v>16404</v>
      </c>
      <c r="E1368" s="74"/>
      <c r="F1368" s="59">
        <v>20</v>
      </c>
      <c r="G1368" s="75">
        <v>1</v>
      </c>
      <c r="H1368" s="75">
        <f>SUMIFS(VENTAS[Cantidad],VENTAS[Código del producto Vendido],STOCK[[#This Row],[Code]])</f>
        <v>0</v>
      </c>
      <c r="I1368" s="75">
        <f>STOCK[[#This Row],[Entradas]]-STOCK[[#This Row],[Salidas]]</f>
        <v>1</v>
      </c>
      <c r="J1368" s="59">
        <f>STOCK[[#This Row],[Precio Final]]*10%</f>
        <v>2</v>
      </c>
      <c r="K1368" s="62">
        <v>12</v>
      </c>
      <c r="L1368" s="62">
        <v>0</v>
      </c>
      <c r="M1368" s="62">
        <f>STOCK[[#This Row],[Costo Unitario (USD)]]+STOCK[[#This Row],[Costo Envío (USD)]]+STOCK[[#This Row],[Comisión 10%]]</f>
        <v>14</v>
      </c>
      <c r="N1368" s="62">
        <f t="shared" si="64"/>
        <v>21</v>
      </c>
      <c r="O1368" s="62">
        <f t="shared" si="65"/>
        <v>20</v>
      </c>
      <c r="P1368" s="62">
        <f>STOCK[[#This Row],[Precio Final]]-STOCK[[#This Row],[Costo total]]</f>
        <v>6</v>
      </c>
      <c r="Q1368" s="62">
        <f>STOCK[[#This Row],[Ganancia Unitaria]]*STOCK[[#This Row],[Salidas]]</f>
        <v>0</v>
      </c>
      <c r="R1368" s="74"/>
      <c r="S1368" s="74"/>
      <c r="T1368" s="62"/>
      <c r="U1368" s="62"/>
      <c r="V1368" s="76"/>
    </row>
    <row r="1369" customHeight="1" spans="1:22">
      <c r="A1369" s="74" t="s">
        <v>19043</v>
      </c>
      <c r="B1369" s="74" t="s">
        <v>16511</v>
      </c>
      <c r="C1369" s="74" t="s">
        <v>18695</v>
      </c>
      <c r="D1369" s="74" t="s">
        <v>16404</v>
      </c>
      <c r="E1369" s="74"/>
      <c r="F1369" s="59">
        <v>15</v>
      </c>
      <c r="G1369" s="75">
        <v>1</v>
      </c>
      <c r="H1369" s="75">
        <f>SUMIFS(VENTAS[Cantidad],VENTAS[Código del producto Vendido],STOCK[[#This Row],[Code]])</f>
        <v>1</v>
      </c>
      <c r="I1369" s="75">
        <f>STOCK[[#This Row],[Entradas]]-STOCK[[#This Row],[Salidas]]</f>
        <v>0</v>
      </c>
      <c r="J1369" s="59">
        <f>STOCK[[#This Row],[Precio Final]]*10%</f>
        <v>1.5</v>
      </c>
      <c r="K1369" s="62">
        <v>12</v>
      </c>
      <c r="L1369" s="62">
        <v>0</v>
      </c>
      <c r="M1369" s="62">
        <f>STOCK[[#This Row],[Costo Unitario (USD)]]+STOCK[[#This Row],[Costo Envío (USD)]]+STOCK[[#This Row],[Comisión 10%]]</f>
        <v>13.5</v>
      </c>
      <c r="N1369" s="62">
        <f t="shared" si="64"/>
        <v>20.25</v>
      </c>
      <c r="O1369" s="62">
        <f t="shared" si="65"/>
        <v>15</v>
      </c>
      <c r="P1369" s="62">
        <f>STOCK[[#This Row],[Precio Final]]-STOCK[[#This Row],[Costo total]]</f>
        <v>1.5</v>
      </c>
      <c r="Q1369" s="62">
        <f>STOCK[[#This Row],[Ganancia Unitaria]]*STOCK[[#This Row],[Salidas]]</f>
        <v>1.5</v>
      </c>
      <c r="R1369" s="74"/>
      <c r="S1369" s="74"/>
      <c r="T1369" s="62"/>
      <c r="U1369" s="62"/>
      <c r="V1369" s="76"/>
    </row>
    <row r="1370" customHeight="1" spans="1:22">
      <c r="A1370" s="74" t="s">
        <v>19044</v>
      </c>
      <c r="B1370" s="74" t="s">
        <v>16511</v>
      </c>
      <c r="C1370" s="74" t="s">
        <v>19045</v>
      </c>
      <c r="D1370" s="74" t="s">
        <v>16408</v>
      </c>
      <c r="E1370" s="74"/>
      <c r="F1370" s="59">
        <v>20</v>
      </c>
      <c r="G1370" s="75">
        <v>1</v>
      </c>
      <c r="H1370" s="75">
        <f>SUMIFS(VENTAS[Cantidad],VENTAS[Código del producto Vendido],STOCK[[#This Row],[Code]])</f>
        <v>0</v>
      </c>
      <c r="I1370" s="75">
        <f>STOCK[[#This Row],[Entradas]]-STOCK[[#This Row],[Salidas]]</f>
        <v>1</v>
      </c>
      <c r="J1370" s="59">
        <f>STOCK[[#This Row],[Precio Final]]*10%</f>
        <v>2</v>
      </c>
      <c r="K1370" s="62">
        <v>12</v>
      </c>
      <c r="L1370" s="62">
        <v>0</v>
      </c>
      <c r="M1370" s="62">
        <f>STOCK[[#This Row],[Costo Unitario (USD)]]+STOCK[[#This Row],[Costo Envío (USD)]]+STOCK[[#This Row],[Comisión 10%]]</f>
        <v>14</v>
      </c>
      <c r="N1370" s="62">
        <f t="shared" si="64"/>
        <v>21</v>
      </c>
      <c r="O1370" s="62">
        <f t="shared" si="65"/>
        <v>20</v>
      </c>
      <c r="P1370" s="62">
        <f>STOCK[[#This Row],[Precio Final]]-STOCK[[#This Row],[Costo total]]</f>
        <v>6</v>
      </c>
      <c r="Q1370" s="62">
        <f>STOCK[[#This Row],[Ganancia Unitaria]]*STOCK[[#This Row],[Salidas]]</f>
        <v>0</v>
      </c>
      <c r="R1370" s="74"/>
      <c r="S1370" s="74"/>
      <c r="T1370" s="62"/>
      <c r="U1370" s="62"/>
      <c r="V1370" s="76"/>
    </row>
    <row r="1371" customHeight="1" spans="1:22">
      <c r="A1371" s="74" t="s">
        <v>19046</v>
      </c>
      <c r="B1371" s="74" t="s">
        <v>16511</v>
      </c>
      <c r="C1371" s="74" t="s">
        <v>19047</v>
      </c>
      <c r="D1371" s="74" t="s">
        <v>16431</v>
      </c>
      <c r="E1371" s="74"/>
      <c r="F1371" s="59">
        <v>15</v>
      </c>
      <c r="G1371" s="75">
        <v>1</v>
      </c>
      <c r="H1371" s="75">
        <f>SUMIFS(VENTAS[Cantidad],VENTAS[Código del producto Vendido],STOCK[[#This Row],[Code]])</f>
        <v>0</v>
      </c>
      <c r="I1371" s="75">
        <f>STOCK[[#This Row],[Entradas]]-STOCK[[#This Row],[Salidas]]</f>
        <v>1</v>
      </c>
      <c r="J1371" s="59">
        <f>STOCK[[#This Row],[Precio Final]]*10%</f>
        <v>1.5</v>
      </c>
      <c r="K1371" s="62">
        <v>12</v>
      </c>
      <c r="L1371" s="62">
        <v>0</v>
      </c>
      <c r="M1371" s="62">
        <f>STOCK[[#This Row],[Costo Unitario (USD)]]+STOCK[[#This Row],[Costo Envío (USD)]]+STOCK[[#This Row],[Comisión 10%]]</f>
        <v>13.5</v>
      </c>
      <c r="N1371" s="62">
        <f t="shared" si="64"/>
        <v>20.25</v>
      </c>
      <c r="O1371" s="62">
        <f t="shared" si="65"/>
        <v>15</v>
      </c>
      <c r="P1371" s="62">
        <f>STOCK[[#This Row],[Precio Final]]-STOCK[[#This Row],[Costo total]]</f>
        <v>1.5</v>
      </c>
      <c r="Q1371" s="62">
        <f>STOCK[[#This Row],[Ganancia Unitaria]]*STOCK[[#This Row],[Salidas]]</f>
        <v>0</v>
      </c>
      <c r="R1371" s="74"/>
      <c r="S1371" s="74"/>
      <c r="T1371" s="62"/>
      <c r="U1371" s="62"/>
      <c r="V1371" s="76"/>
    </row>
    <row r="1372" customHeight="1" spans="1:22">
      <c r="A1372" s="74" t="s">
        <v>19048</v>
      </c>
      <c r="B1372" s="74" t="s">
        <v>16511</v>
      </c>
      <c r="C1372" s="74" t="s">
        <v>19049</v>
      </c>
      <c r="D1372" s="74" t="s">
        <v>16408</v>
      </c>
      <c r="E1372" s="74"/>
      <c r="F1372" s="59">
        <v>15</v>
      </c>
      <c r="G1372" s="75">
        <v>1</v>
      </c>
      <c r="H1372" s="75">
        <f>SUMIFS(VENTAS[Cantidad],VENTAS[Código del producto Vendido],STOCK[[#This Row],[Code]])</f>
        <v>0</v>
      </c>
      <c r="I1372" s="75">
        <f>STOCK[[#This Row],[Entradas]]-STOCK[[#This Row],[Salidas]]</f>
        <v>1</v>
      </c>
      <c r="J1372" s="59">
        <f>STOCK[[#This Row],[Precio Final]]*10%</f>
        <v>1.5</v>
      </c>
      <c r="K1372" s="62">
        <v>12</v>
      </c>
      <c r="L1372" s="62">
        <v>0</v>
      </c>
      <c r="M1372" s="62">
        <f>STOCK[[#This Row],[Costo Unitario (USD)]]+STOCK[[#This Row],[Costo Envío (USD)]]+STOCK[[#This Row],[Comisión 10%]]</f>
        <v>13.5</v>
      </c>
      <c r="N1372" s="62">
        <f t="shared" si="64"/>
        <v>20.25</v>
      </c>
      <c r="O1372" s="62">
        <f t="shared" si="65"/>
        <v>15</v>
      </c>
      <c r="P1372" s="62">
        <f>STOCK[[#This Row],[Precio Final]]-STOCK[[#This Row],[Costo total]]</f>
        <v>1.5</v>
      </c>
      <c r="Q1372" s="62">
        <f>STOCK[[#This Row],[Ganancia Unitaria]]*STOCK[[#This Row],[Salidas]]</f>
        <v>0</v>
      </c>
      <c r="R1372" s="74"/>
      <c r="S1372" s="74"/>
      <c r="T1372" s="62"/>
      <c r="U1372" s="62"/>
      <c r="V1372" s="76"/>
    </row>
    <row r="1373" customHeight="1" spans="1:22">
      <c r="A1373" s="74" t="s">
        <v>19050</v>
      </c>
      <c r="B1373" s="74" t="s">
        <v>16511</v>
      </c>
      <c r="C1373" s="74" t="s">
        <v>19051</v>
      </c>
      <c r="D1373" s="74" t="s">
        <v>16408</v>
      </c>
      <c r="E1373" s="74"/>
      <c r="F1373" s="59">
        <v>18</v>
      </c>
      <c r="G1373" s="75">
        <v>1</v>
      </c>
      <c r="H1373" s="75">
        <f>SUMIFS(VENTAS[Cantidad],VENTAS[Código del producto Vendido],STOCK[[#This Row],[Code]])</f>
        <v>1</v>
      </c>
      <c r="I1373" s="75">
        <f>STOCK[[#This Row],[Entradas]]-STOCK[[#This Row],[Salidas]]</f>
        <v>0</v>
      </c>
      <c r="J1373" s="59">
        <f>STOCK[[#This Row],[Precio Final]]*10%</f>
        <v>1.8</v>
      </c>
      <c r="K1373" s="62">
        <v>12</v>
      </c>
      <c r="L1373" s="62">
        <v>0</v>
      </c>
      <c r="M1373" s="62">
        <f>STOCK[[#This Row],[Costo Unitario (USD)]]+STOCK[[#This Row],[Costo Envío (USD)]]+STOCK[[#This Row],[Comisión 10%]]</f>
        <v>13.8</v>
      </c>
      <c r="N1373" s="62">
        <f t="shared" si="64"/>
        <v>20.7</v>
      </c>
      <c r="O1373" s="62">
        <f t="shared" si="65"/>
        <v>18</v>
      </c>
      <c r="P1373" s="62">
        <f>STOCK[[#This Row],[Precio Final]]-STOCK[[#This Row],[Costo total]]</f>
        <v>4.2</v>
      </c>
      <c r="Q1373" s="62">
        <f>STOCK[[#This Row],[Ganancia Unitaria]]*STOCK[[#This Row],[Salidas]]</f>
        <v>4.2</v>
      </c>
      <c r="R1373" s="74"/>
      <c r="S1373" s="74"/>
      <c r="T1373" s="62"/>
      <c r="U1373" s="62"/>
      <c r="V1373" s="76"/>
    </row>
    <row r="1374" customHeight="1" spans="1:22">
      <c r="A1374" s="74" t="s">
        <v>19052</v>
      </c>
      <c r="B1374" s="74" t="s">
        <v>16511</v>
      </c>
      <c r="C1374" s="74" t="s">
        <v>18989</v>
      </c>
      <c r="D1374" s="74" t="s">
        <v>16408</v>
      </c>
      <c r="E1374" s="74"/>
      <c r="F1374" s="59">
        <v>18</v>
      </c>
      <c r="G1374" s="75">
        <v>2</v>
      </c>
      <c r="H1374" s="75">
        <f>SUMIFS(VENTAS[Cantidad],VENTAS[Código del producto Vendido],STOCK[[#This Row],[Code]])</f>
        <v>2</v>
      </c>
      <c r="I1374" s="75">
        <f>STOCK[[#This Row],[Entradas]]-STOCK[[#This Row],[Salidas]]</f>
        <v>0</v>
      </c>
      <c r="J1374" s="59">
        <f>STOCK[[#This Row],[Precio Final]]*10%</f>
        <v>1.8</v>
      </c>
      <c r="K1374" s="62">
        <v>12</v>
      </c>
      <c r="L1374" s="62">
        <v>0</v>
      </c>
      <c r="M1374" s="62">
        <f>STOCK[[#This Row],[Costo Unitario (USD)]]+STOCK[[#This Row],[Costo Envío (USD)]]+STOCK[[#This Row],[Comisión 10%]]</f>
        <v>13.8</v>
      </c>
      <c r="N1374" s="62">
        <f t="shared" si="64"/>
        <v>20.7</v>
      </c>
      <c r="O1374" s="62">
        <f t="shared" si="65"/>
        <v>18</v>
      </c>
      <c r="P1374" s="62">
        <f>STOCK[[#This Row],[Precio Final]]-STOCK[[#This Row],[Costo total]]</f>
        <v>4.2</v>
      </c>
      <c r="Q1374" s="62">
        <f>STOCK[[#This Row],[Ganancia Unitaria]]*STOCK[[#This Row],[Salidas]]</f>
        <v>8.4</v>
      </c>
      <c r="R1374" s="74"/>
      <c r="S1374" s="74"/>
      <c r="T1374" s="62"/>
      <c r="U1374" s="62"/>
      <c r="V1374" s="76"/>
    </row>
    <row r="1375" customHeight="1" spans="1:22">
      <c r="A1375" s="74" t="s">
        <v>19053</v>
      </c>
      <c r="B1375" s="74" t="s">
        <v>16511</v>
      </c>
      <c r="C1375" s="74" t="s">
        <v>18987</v>
      </c>
      <c r="D1375" s="74" t="s">
        <v>16408</v>
      </c>
      <c r="E1375" s="74"/>
      <c r="F1375" s="59">
        <v>18</v>
      </c>
      <c r="G1375" s="75">
        <v>1</v>
      </c>
      <c r="H1375" s="75">
        <f>SUMIFS(VENTAS[Cantidad],VENTAS[Código del producto Vendido],STOCK[[#This Row],[Code]])</f>
        <v>0</v>
      </c>
      <c r="I1375" s="75">
        <f>STOCK[[#This Row],[Entradas]]-STOCK[[#This Row],[Salidas]]</f>
        <v>1</v>
      </c>
      <c r="J1375" s="59">
        <f>STOCK[[#This Row],[Precio Final]]*10%</f>
        <v>1.8</v>
      </c>
      <c r="K1375" s="62">
        <v>12</v>
      </c>
      <c r="L1375" s="62">
        <v>0</v>
      </c>
      <c r="M1375" s="62">
        <f>STOCK[[#This Row],[Costo Unitario (USD)]]+STOCK[[#This Row],[Costo Envío (USD)]]+STOCK[[#This Row],[Comisión 10%]]</f>
        <v>13.8</v>
      </c>
      <c r="N1375" s="62">
        <f t="shared" si="64"/>
        <v>20.7</v>
      </c>
      <c r="O1375" s="62">
        <f t="shared" si="65"/>
        <v>18</v>
      </c>
      <c r="P1375" s="62">
        <f>STOCK[[#This Row],[Precio Final]]-STOCK[[#This Row],[Costo total]]</f>
        <v>4.2</v>
      </c>
      <c r="Q1375" s="62">
        <f>STOCK[[#This Row],[Ganancia Unitaria]]*STOCK[[#This Row],[Salidas]]</f>
        <v>0</v>
      </c>
      <c r="R1375" s="74"/>
      <c r="S1375" s="74"/>
      <c r="T1375" s="62"/>
      <c r="U1375" s="62"/>
      <c r="V1375" s="76"/>
    </row>
    <row r="1376" customHeight="1" spans="1:22">
      <c r="A1376" s="74" t="s">
        <v>19054</v>
      </c>
      <c r="B1376" s="74" t="s">
        <v>16511</v>
      </c>
      <c r="C1376" s="74" t="s">
        <v>19055</v>
      </c>
      <c r="D1376" s="74" t="s">
        <v>16408</v>
      </c>
      <c r="E1376" s="74"/>
      <c r="F1376" s="59">
        <v>18</v>
      </c>
      <c r="G1376" s="75">
        <v>1</v>
      </c>
      <c r="H1376" s="75">
        <f>SUMIFS(VENTAS[Cantidad],VENTAS[Código del producto Vendido],STOCK[[#This Row],[Code]])</f>
        <v>1</v>
      </c>
      <c r="I1376" s="75">
        <f>STOCK[[#This Row],[Entradas]]-STOCK[[#This Row],[Salidas]]</f>
        <v>0</v>
      </c>
      <c r="J1376" s="59">
        <f>STOCK[[#This Row],[Precio Final]]*10%</f>
        <v>1.8</v>
      </c>
      <c r="K1376" s="62">
        <v>12</v>
      </c>
      <c r="L1376" s="62">
        <v>0</v>
      </c>
      <c r="M1376" s="62">
        <f>STOCK[[#This Row],[Costo Unitario (USD)]]+STOCK[[#This Row],[Costo Envío (USD)]]+STOCK[[#This Row],[Comisión 10%]]</f>
        <v>13.8</v>
      </c>
      <c r="N1376" s="62">
        <f t="shared" si="64"/>
        <v>20.7</v>
      </c>
      <c r="O1376" s="62">
        <f t="shared" si="65"/>
        <v>18</v>
      </c>
      <c r="P1376" s="62">
        <f>STOCK[[#This Row],[Precio Final]]-STOCK[[#This Row],[Costo total]]</f>
        <v>4.2</v>
      </c>
      <c r="Q1376" s="62">
        <f>STOCK[[#This Row],[Ganancia Unitaria]]*STOCK[[#This Row],[Salidas]]</f>
        <v>4.2</v>
      </c>
      <c r="R1376" s="74"/>
      <c r="S1376" s="74"/>
      <c r="T1376" s="62"/>
      <c r="U1376" s="62"/>
      <c r="V1376" s="76"/>
    </row>
    <row r="1377" customHeight="1" spans="1:22">
      <c r="A1377" s="74" t="s">
        <v>19056</v>
      </c>
      <c r="B1377" s="74" t="s">
        <v>16870</v>
      </c>
      <c r="C1377" s="74" t="s">
        <v>19057</v>
      </c>
      <c r="D1377" s="74" t="s">
        <v>16396</v>
      </c>
      <c r="E1377" s="74"/>
      <c r="F1377" s="59">
        <v>18</v>
      </c>
      <c r="G1377" s="75">
        <v>1</v>
      </c>
      <c r="H1377" s="75">
        <f>SUMIFS(VENTAS[Cantidad],VENTAS[Código del producto Vendido],STOCK[[#This Row],[Code]])</f>
        <v>1</v>
      </c>
      <c r="I1377" s="75">
        <f>STOCK[[#This Row],[Entradas]]-STOCK[[#This Row],[Salidas]]</f>
        <v>0</v>
      </c>
      <c r="J1377" s="59">
        <f>STOCK[[#This Row],[Precio Final]]*10%</f>
        <v>1.8</v>
      </c>
      <c r="K1377" s="62">
        <v>12</v>
      </c>
      <c r="L1377" s="62">
        <v>0</v>
      </c>
      <c r="M1377" s="62">
        <f>STOCK[[#This Row],[Costo Unitario (USD)]]+STOCK[[#This Row],[Costo Envío (USD)]]+STOCK[[#This Row],[Comisión 10%]]</f>
        <v>13.8</v>
      </c>
      <c r="N1377" s="62">
        <f t="shared" si="64"/>
        <v>20.7</v>
      </c>
      <c r="O1377" s="62">
        <f t="shared" si="65"/>
        <v>18</v>
      </c>
      <c r="P1377" s="62">
        <f>STOCK[[#This Row],[Precio Final]]-STOCK[[#This Row],[Costo total]]</f>
        <v>4.2</v>
      </c>
      <c r="Q1377" s="62">
        <f>STOCK[[#This Row],[Ganancia Unitaria]]*STOCK[[#This Row],[Salidas]]</f>
        <v>4.2</v>
      </c>
      <c r="R1377" s="74"/>
      <c r="S1377" s="74"/>
      <c r="T1377" s="62"/>
      <c r="U1377" s="62"/>
      <c r="V1377" s="76"/>
    </row>
    <row r="1378" customHeight="1" spans="1:22">
      <c r="A1378" s="74" t="s">
        <v>19058</v>
      </c>
      <c r="B1378" s="74" t="s">
        <v>16461</v>
      </c>
      <c r="C1378" s="74" t="s">
        <v>19059</v>
      </c>
      <c r="D1378" s="74" t="s">
        <v>16404</v>
      </c>
      <c r="E1378" s="74"/>
      <c r="F1378" s="59">
        <v>20</v>
      </c>
      <c r="G1378" s="75">
        <v>3</v>
      </c>
      <c r="H1378" s="75">
        <f>SUMIFS(VENTAS[Cantidad],VENTAS[Código del producto Vendido],STOCK[[#This Row],[Code]])</f>
        <v>3</v>
      </c>
      <c r="I1378" s="75">
        <f>STOCK[[#This Row],[Entradas]]-STOCK[[#This Row],[Salidas]]</f>
        <v>0</v>
      </c>
      <c r="J1378" s="59">
        <f>STOCK[[#This Row],[Precio Final]]*10%</f>
        <v>2</v>
      </c>
      <c r="K1378" s="62">
        <v>12</v>
      </c>
      <c r="L1378" s="62">
        <v>0</v>
      </c>
      <c r="M1378" s="62">
        <f>STOCK[[#This Row],[Costo Unitario (USD)]]+STOCK[[#This Row],[Costo Envío (USD)]]+STOCK[[#This Row],[Comisión 10%]]</f>
        <v>14</v>
      </c>
      <c r="N1378" s="62">
        <f t="shared" si="64"/>
        <v>21</v>
      </c>
      <c r="O1378" s="62">
        <f t="shared" si="65"/>
        <v>20</v>
      </c>
      <c r="P1378" s="62">
        <f>STOCK[[#This Row],[Precio Final]]-STOCK[[#This Row],[Costo total]]</f>
        <v>6</v>
      </c>
      <c r="Q1378" s="62">
        <f>STOCK[[#This Row],[Ganancia Unitaria]]*STOCK[[#This Row],[Salidas]]</f>
        <v>18</v>
      </c>
      <c r="R1378" s="74"/>
      <c r="S1378" s="74"/>
      <c r="T1378" s="62"/>
      <c r="U1378" s="62"/>
      <c r="V1378" s="76"/>
    </row>
    <row r="1379" customHeight="1" spans="1:22">
      <c r="A1379" s="74" t="s">
        <v>19060</v>
      </c>
      <c r="B1379" s="74" t="s">
        <v>16870</v>
      </c>
      <c r="C1379" s="74" t="s">
        <v>19061</v>
      </c>
      <c r="D1379" s="74" t="s">
        <v>16396</v>
      </c>
      <c r="E1379" s="74"/>
      <c r="F1379" s="59">
        <v>20</v>
      </c>
      <c r="G1379" s="75">
        <v>3</v>
      </c>
      <c r="H1379" s="75">
        <f>SUMIFS(VENTAS[Cantidad],VENTAS[Código del producto Vendido],STOCK[[#This Row],[Code]])</f>
        <v>3</v>
      </c>
      <c r="I1379" s="75">
        <f>STOCK[[#This Row],[Entradas]]-STOCK[[#This Row],[Salidas]]</f>
        <v>0</v>
      </c>
      <c r="J1379" s="59">
        <f>STOCK[[#This Row],[Precio Final]]*10%</f>
        <v>2</v>
      </c>
      <c r="K1379" s="62">
        <v>12</v>
      </c>
      <c r="L1379" s="62">
        <v>0</v>
      </c>
      <c r="M1379" s="62">
        <f>STOCK[[#This Row],[Costo Unitario (USD)]]+STOCK[[#This Row],[Costo Envío (USD)]]+STOCK[[#This Row],[Comisión 10%]]</f>
        <v>14</v>
      </c>
      <c r="N1379" s="62">
        <f t="shared" si="64"/>
        <v>21</v>
      </c>
      <c r="O1379" s="62">
        <f t="shared" si="65"/>
        <v>20</v>
      </c>
      <c r="P1379" s="62">
        <f>STOCK[[#This Row],[Precio Final]]-STOCK[[#This Row],[Costo total]]</f>
        <v>6</v>
      </c>
      <c r="Q1379" s="62">
        <f>STOCK[[#This Row],[Ganancia Unitaria]]*STOCK[[#This Row],[Salidas]]</f>
        <v>18</v>
      </c>
      <c r="R1379" s="74"/>
      <c r="S1379" s="74"/>
      <c r="T1379" s="62"/>
      <c r="U1379" s="62"/>
      <c r="V1379" s="76"/>
    </row>
    <row r="1380" customHeight="1" spans="1:22">
      <c r="A1380" s="74" t="s">
        <v>19062</v>
      </c>
      <c r="B1380" s="74" t="s">
        <v>16511</v>
      </c>
      <c r="C1380" s="74" t="s">
        <v>19063</v>
      </c>
      <c r="D1380" s="74" t="s">
        <v>16431</v>
      </c>
      <c r="E1380" s="74"/>
      <c r="F1380" s="59">
        <v>25</v>
      </c>
      <c r="G1380" s="75">
        <v>1</v>
      </c>
      <c r="H1380" s="75">
        <f>SUMIFS(VENTAS[Cantidad],VENTAS[Código del producto Vendido],STOCK[[#This Row],[Code]])</f>
        <v>0</v>
      </c>
      <c r="I1380" s="75">
        <f>STOCK[[#This Row],[Entradas]]-STOCK[[#This Row],[Salidas]]</f>
        <v>1</v>
      </c>
      <c r="J1380" s="59">
        <f>STOCK[[#This Row],[Precio Final]]*10%</f>
        <v>2.5</v>
      </c>
      <c r="K1380" s="62">
        <v>12</v>
      </c>
      <c r="L1380" s="62">
        <v>0</v>
      </c>
      <c r="M1380" s="62">
        <f>STOCK[[#This Row],[Costo Unitario (USD)]]+STOCK[[#This Row],[Costo Envío (USD)]]+STOCK[[#This Row],[Comisión 10%]]</f>
        <v>14.5</v>
      </c>
      <c r="N1380" s="62">
        <f t="shared" si="64"/>
        <v>21.75</v>
      </c>
      <c r="O1380" s="62">
        <f t="shared" si="65"/>
        <v>25</v>
      </c>
      <c r="P1380" s="62">
        <f>STOCK[[#This Row],[Precio Final]]-STOCK[[#This Row],[Costo total]]</f>
        <v>10.5</v>
      </c>
      <c r="Q1380" s="62">
        <f>STOCK[[#This Row],[Ganancia Unitaria]]*STOCK[[#This Row],[Salidas]]</f>
        <v>0</v>
      </c>
      <c r="R1380" s="74"/>
      <c r="S1380" s="74"/>
      <c r="T1380" s="62"/>
      <c r="U1380" s="62"/>
      <c r="V1380" s="76"/>
    </row>
    <row r="1381" customHeight="1" spans="1:22">
      <c r="A1381" s="74" t="s">
        <v>19064</v>
      </c>
      <c r="B1381" s="74" t="s">
        <v>16461</v>
      </c>
      <c r="C1381" s="74" t="s">
        <v>19065</v>
      </c>
      <c r="D1381" s="74" t="s">
        <v>16583</v>
      </c>
      <c r="E1381" s="74"/>
      <c r="F1381" s="59">
        <v>22</v>
      </c>
      <c r="G1381" s="75">
        <v>1</v>
      </c>
      <c r="H1381" s="75">
        <f>SUMIFS(VENTAS[Cantidad],VENTAS[Código del producto Vendido],STOCK[[#This Row],[Code]])</f>
        <v>0</v>
      </c>
      <c r="I1381" s="75">
        <f>STOCK[[#This Row],[Entradas]]-STOCK[[#This Row],[Salidas]]</f>
        <v>1</v>
      </c>
      <c r="J1381" s="59">
        <f>STOCK[[#This Row],[Precio Final]]*10%</f>
        <v>2.2</v>
      </c>
      <c r="K1381" s="62">
        <v>12</v>
      </c>
      <c r="L1381" s="62">
        <v>0</v>
      </c>
      <c r="M1381" s="62">
        <f>STOCK[[#This Row],[Costo Unitario (USD)]]+STOCK[[#This Row],[Costo Envío (USD)]]+STOCK[[#This Row],[Comisión 10%]]</f>
        <v>14.2</v>
      </c>
      <c r="N1381" s="62">
        <f t="shared" si="64"/>
        <v>21.3</v>
      </c>
      <c r="O1381" s="62">
        <f t="shared" si="65"/>
        <v>22</v>
      </c>
      <c r="P1381" s="62">
        <f>STOCK[[#This Row],[Precio Final]]-STOCK[[#This Row],[Costo total]]</f>
        <v>7.8</v>
      </c>
      <c r="Q1381" s="62">
        <f>STOCK[[#This Row],[Ganancia Unitaria]]*STOCK[[#This Row],[Salidas]]</f>
        <v>0</v>
      </c>
      <c r="R1381" s="74"/>
      <c r="S1381" s="74"/>
      <c r="T1381" s="62"/>
      <c r="U1381" s="62"/>
      <c r="V1381" s="76"/>
    </row>
    <row r="1382" customHeight="1" spans="1:22">
      <c r="A1382" s="74" t="s">
        <v>19066</v>
      </c>
      <c r="B1382" s="74" t="s">
        <v>16870</v>
      </c>
      <c r="C1382" s="74" t="s">
        <v>19067</v>
      </c>
      <c r="D1382" s="74" t="s">
        <v>16396</v>
      </c>
      <c r="E1382" s="74"/>
      <c r="F1382" s="59">
        <v>20</v>
      </c>
      <c r="G1382" s="75">
        <v>1</v>
      </c>
      <c r="H1382" s="75">
        <f>SUMIFS(VENTAS[Cantidad],VENTAS[Código del producto Vendido],STOCK[[#This Row],[Code]])</f>
        <v>1</v>
      </c>
      <c r="I1382" s="75">
        <f>STOCK[[#This Row],[Entradas]]-STOCK[[#This Row],[Salidas]]</f>
        <v>0</v>
      </c>
      <c r="J1382" s="59">
        <f>STOCK[[#This Row],[Precio Final]]*10%</f>
        <v>2</v>
      </c>
      <c r="K1382" s="62">
        <v>12</v>
      </c>
      <c r="L1382" s="62">
        <v>0</v>
      </c>
      <c r="M1382" s="62">
        <f>STOCK[[#This Row],[Costo Unitario (USD)]]+STOCK[[#This Row],[Costo Envío (USD)]]+STOCK[[#This Row],[Comisión 10%]]</f>
        <v>14</v>
      </c>
      <c r="N1382" s="62">
        <f t="shared" si="64"/>
        <v>21</v>
      </c>
      <c r="O1382" s="62">
        <f t="shared" si="65"/>
        <v>20</v>
      </c>
      <c r="P1382" s="62">
        <f>STOCK[[#This Row],[Precio Final]]-STOCK[[#This Row],[Costo total]]</f>
        <v>6</v>
      </c>
      <c r="Q1382" s="62">
        <f>STOCK[[#This Row],[Ganancia Unitaria]]*STOCK[[#This Row],[Salidas]]</f>
        <v>6</v>
      </c>
      <c r="R1382" s="74"/>
      <c r="S1382" s="74"/>
      <c r="T1382" s="62"/>
      <c r="U1382" s="62"/>
      <c r="V1382" s="76"/>
    </row>
    <row r="1383" customHeight="1" spans="1:22">
      <c r="A1383" s="74" t="s">
        <v>19068</v>
      </c>
      <c r="B1383" s="74" t="s">
        <v>16511</v>
      </c>
      <c r="C1383" s="74" t="s">
        <v>19069</v>
      </c>
      <c r="D1383" s="74" t="s">
        <v>16404</v>
      </c>
      <c r="E1383" s="74"/>
      <c r="F1383" s="59">
        <v>20</v>
      </c>
      <c r="G1383" s="75">
        <v>1</v>
      </c>
      <c r="H1383" s="75">
        <f>SUMIFS(VENTAS[Cantidad],VENTAS[Código del producto Vendido],STOCK[[#This Row],[Code]])</f>
        <v>0</v>
      </c>
      <c r="I1383" s="75">
        <f>STOCK[[#This Row],[Entradas]]-STOCK[[#This Row],[Salidas]]</f>
        <v>1</v>
      </c>
      <c r="J1383" s="59">
        <f>STOCK[[#This Row],[Precio Final]]*10%</f>
        <v>2</v>
      </c>
      <c r="K1383" s="62">
        <v>12</v>
      </c>
      <c r="L1383" s="62">
        <v>0</v>
      </c>
      <c r="M1383" s="62">
        <f>STOCK[[#This Row],[Costo Unitario (USD)]]+STOCK[[#This Row],[Costo Envío (USD)]]+STOCK[[#This Row],[Comisión 10%]]</f>
        <v>14</v>
      </c>
      <c r="N1383" s="62">
        <f t="shared" si="64"/>
        <v>21</v>
      </c>
      <c r="O1383" s="62">
        <f t="shared" si="65"/>
        <v>20</v>
      </c>
      <c r="P1383" s="62">
        <f>STOCK[[#This Row],[Precio Final]]-STOCK[[#This Row],[Costo total]]</f>
        <v>6</v>
      </c>
      <c r="Q1383" s="62">
        <f>STOCK[[#This Row],[Ganancia Unitaria]]*STOCK[[#This Row],[Salidas]]</f>
        <v>0</v>
      </c>
      <c r="R1383" s="74"/>
      <c r="S1383" s="74"/>
      <c r="T1383" s="62"/>
      <c r="U1383" s="62"/>
      <c r="V1383" s="76"/>
    </row>
    <row r="1384" customHeight="1" spans="1:22">
      <c r="A1384" s="74" t="s">
        <v>19070</v>
      </c>
      <c r="B1384" s="74" t="s">
        <v>16511</v>
      </c>
      <c r="C1384" s="74" t="s">
        <v>19071</v>
      </c>
      <c r="D1384" s="74" t="s">
        <v>16404</v>
      </c>
      <c r="E1384" s="74"/>
      <c r="F1384" s="59">
        <v>18</v>
      </c>
      <c r="G1384" s="75">
        <v>1</v>
      </c>
      <c r="H1384" s="75">
        <f>SUMIFS(VENTAS[Cantidad],VENTAS[Código del producto Vendido],STOCK[[#This Row],[Code]])</f>
        <v>0</v>
      </c>
      <c r="I1384" s="75">
        <f>STOCK[[#This Row],[Entradas]]-STOCK[[#This Row],[Salidas]]</f>
        <v>1</v>
      </c>
      <c r="J1384" s="59">
        <f>STOCK[[#This Row],[Precio Final]]*10%</f>
        <v>1.8</v>
      </c>
      <c r="K1384" s="62">
        <v>12</v>
      </c>
      <c r="L1384" s="62">
        <v>0</v>
      </c>
      <c r="M1384" s="62">
        <f>STOCK[[#This Row],[Costo Unitario (USD)]]+STOCK[[#This Row],[Costo Envío (USD)]]+STOCK[[#This Row],[Comisión 10%]]</f>
        <v>13.8</v>
      </c>
      <c r="N1384" s="62">
        <f t="shared" si="64"/>
        <v>20.7</v>
      </c>
      <c r="O1384" s="62">
        <f t="shared" si="65"/>
        <v>18</v>
      </c>
      <c r="P1384" s="62">
        <f>STOCK[[#This Row],[Precio Final]]-STOCK[[#This Row],[Costo total]]</f>
        <v>4.2</v>
      </c>
      <c r="Q1384" s="62">
        <f>STOCK[[#This Row],[Ganancia Unitaria]]*STOCK[[#This Row],[Salidas]]</f>
        <v>0</v>
      </c>
      <c r="R1384" s="74"/>
      <c r="S1384" s="74"/>
      <c r="T1384" s="62"/>
      <c r="U1384" s="62"/>
      <c r="V1384" s="76"/>
    </row>
    <row r="1385" customHeight="1" spans="1:22">
      <c r="A1385" s="74" t="s">
        <v>19072</v>
      </c>
      <c r="B1385" s="74" t="s">
        <v>16511</v>
      </c>
      <c r="C1385" s="74" t="s">
        <v>19073</v>
      </c>
      <c r="D1385" s="74" t="s">
        <v>16431</v>
      </c>
      <c r="E1385" s="74"/>
      <c r="F1385" s="59">
        <v>18</v>
      </c>
      <c r="G1385" s="75">
        <v>1</v>
      </c>
      <c r="H1385" s="75">
        <f>SUMIFS(VENTAS[Cantidad],VENTAS[Código del producto Vendido],STOCK[[#This Row],[Code]])</f>
        <v>1</v>
      </c>
      <c r="I1385" s="75">
        <f>STOCK[[#This Row],[Entradas]]-STOCK[[#This Row],[Salidas]]</f>
        <v>0</v>
      </c>
      <c r="J1385" s="59">
        <f>STOCK[[#This Row],[Precio Final]]*10%</f>
        <v>1.8</v>
      </c>
      <c r="K1385" s="62">
        <v>12</v>
      </c>
      <c r="L1385" s="62">
        <v>0</v>
      </c>
      <c r="M1385" s="62">
        <f>STOCK[[#This Row],[Costo Unitario (USD)]]+STOCK[[#This Row],[Costo Envío (USD)]]+STOCK[[#This Row],[Comisión 10%]]</f>
        <v>13.8</v>
      </c>
      <c r="N1385" s="62">
        <f t="shared" si="64"/>
        <v>20.7</v>
      </c>
      <c r="O1385" s="62">
        <f t="shared" si="65"/>
        <v>18</v>
      </c>
      <c r="P1385" s="62">
        <f>STOCK[[#This Row],[Precio Final]]-STOCK[[#This Row],[Costo total]]</f>
        <v>4.2</v>
      </c>
      <c r="Q1385" s="62">
        <f>STOCK[[#This Row],[Ganancia Unitaria]]*STOCK[[#This Row],[Salidas]]</f>
        <v>4.2</v>
      </c>
      <c r="R1385" s="74"/>
      <c r="S1385" s="74"/>
      <c r="T1385" s="62"/>
      <c r="U1385" s="62"/>
      <c r="V1385" s="76"/>
    </row>
    <row r="1386" customHeight="1" spans="1:22">
      <c r="A1386" s="74" t="s">
        <v>19074</v>
      </c>
      <c r="B1386" s="74" t="s">
        <v>16461</v>
      </c>
      <c r="C1386" s="74" t="s">
        <v>19075</v>
      </c>
      <c r="D1386" s="74" t="s">
        <v>16475</v>
      </c>
      <c r="E1386" s="74"/>
      <c r="F1386" s="59">
        <v>30</v>
      </c>
      <c r="G1386" s="75">
        <v>1</v>
      </c>
      <c r="H1386" s="75">
        <f>SUMIFS(VENTAS[Cantidad],VENTAS[Código del producto Vendido],STOCK[[#This Row],[Code]])</f>
        <v>1</v>
      </c>
      <c r="I1386" s="75">
        <f>STOCK[[#This Row],[Entradas]]-STOCK[[#This Row],[Salidas]]</f>
        <v>0</v>
      </c>
      <c r="J1386" s="59">
        <f>STOCK[[#This Row],[Precio Final]]*10%</f>
        <v>3</v>
      </c>
      <c r="K1386" s="62">
        <v>12</v>
      </c>
      <c r="L1386" s="62">
        <v>0</v>
      </c>
      <c r="M1386" s="62">
        <f>STOCK[[#This Row],[Costo Unitario (USD)]]+STOCK[[#This Row],[Costo Envío (USD)]]+STOCK[[#This Row],[Comisión 10%]]</f>
        <v>15</v>
      </c>
      <c r="N1386" s="62">
        <f t="shared" si="64"/>
        <v>22.5</v>
      </c>
      <c r="O1386" s="62">
        <f t="shared" si="65"/>
        <v>30</v>
      </c>
      <c r="P1386" s="62">
        <f>STOCK[[#This Row],[Precio Final]]-STOCK[[#This Row],[Costo total]]</f>
        <v>15</v>
      </c>
      <c r="Q1386" s="62">
        <f>STOCK[[#This Row],[Ganancia Unitaria]]*STOCK[[#This Row],[Salidas]]</f>
        <v>15</v>
      </c>
      <c r="R1386" s="74"/>
      <c r="S1386" s="74"/>
      <c r="T1386" s="62"/>
      <c r="U1386" s="62"/>
      <c r="V1386" s="76"/>
    </row>
    <row r="1387" customHeight="1" spans="1:22">
      <c r="A1387" s="74" t="s">
        <v>19076</v>
      </c>
      <c r="B1387" s="74" t="s">
        <v>16461</v>
      </c>
      <c r="C1387" s="74" t="s">
        <v>19077</v>
      </c>
      <c r="D1387" s="74" t="s">
        <v>16475</v>
      </c>
      <c r="E1387" s="74"/>
      <c r="F1387" s="59">
        <v>20</v>
      </c>
      <c r="G1387" s="75">
        <v>2</v>
      </c>
      <c r="H1387" s="75">
        <f>SUMIFS(VENTAS[Cantidad],VENTAS[Código del producto Vendido],STOCK[[#This Row],[Code]])</f>
        <v>1</v>
      </c>
      <c r="I1387" s="75">
        <f>STOCK[[#This Row],[Entradas]]-STOCK[[#This Row],[Salidas]]</f>
        <v>1</v>
      </c>
      <c r="J1387" s="59">
        <f>STOCK[[#This Row],[Precio Final]]*10%</f>
        <v>2</v>
      </c>
      <c r="K1387" s="62">
        <v>12</v>
      </c>
      <c r="L1387" s="62">
        <v>0</v>
      </c>
      <c r="M1387" s="62">
        <f>STOCK[[#This Row],[Costo Unitario (USD)]]+STOCK[[#This Row],[Costo Envío (USD)]]+STOCK[[#This Row],[Comisión 10%]]</f>
        <v>14</v>
      </c>
      <c r="N1387" s="62">
        <f t="shared" si="64"/>
        <v>21</v>
      </c>
      <c r="O1387" s="62">
        <f t="shared" si="65"/>
        <v>20</v>
      </c>
      <c r="P1387" s="62">
        <f>STOCK[[#This Row],[Precio Final]]-STOCK[[#This Row],[Costo total]]</f>
        <v>6</v>
      </c>
      <c r="Q1387" s="62">
        <f>STOCK[[#This Row],[Ganancia Unitaria]]*STOCK[[#This Row],[Salidas]]</f>
        <v>6</v>
      </c>
      <c r="R1387" s="74"/>
      <c r="S1387" s="74"/>
      <c r="T1387" s="62"/>
      <c r="U1387" s="62"/>
      <c r="V1387" s="76"/>
    </row>
    <row r="1388" customHeight="1" spans="1:22">
      <c r="A1388" s="74" t="s">
        <v>19078</v>
      </c>
      <c r="B1388" s="74" t="s">
        <v>16461</v>
      </c>
      <c r="C1388" s="74" t="s">
        <v>19079</v>
      </c>
      <c r="D1388" s="74" t="s">
        <v>16475</v>
      </c>
      <c r="E1388" s="74"/>
      <c r="F1388" s="59">
        <v>22</v>
      </c>
      <c r="G1388" s="75">
        <v>1</v>
      </c>
      <c r="H1388" s="75">
        <f>SUMIFS(VENTAS[Cantidad],VENTAS[Código del producto Vendido],STOCK[[#This Row],[Code]])</f>
        <v>1</v>
      </c>
      <c r="I1388" s="75">
        <f>STOCK[[#This Row],[Entradas]]-STOCK[[#This Row],[Salidas]]</f>
        <v>0</v>
      </c>
      <c r="J1388" s="59">
        <f>STOCK[[#This Row],[Precio Final]]*10%</f>
        <v>2.2</v>
      </c>
      <c r="K1388" s="62">
        <v>12</v>
      </c>
      <c r="L1388" s="62">
        <v>0</v>
      </c>
      <c r="M1388" s="62">
        <f>STOCK[[#This Row],[Costo Unitario (USD)]]+STOCK[[#This Row],[Costo Envío (USD)]]+STOCK[[#This Row],[Comisión 10%]]</f>
        <v>14.2</v>
      </c>
      <c r="N1388" s="62">
        <f t="shared" si="64"/>
        <v>21.3</v>
      </c>
      <c r="O1388" s="62">
        <f t="shared" si="65"/>
        <v>22</v>
      </c>
      <c r="P1388" s="62">
        <f>STOCK[[#This Row],[Precio Final]]-STOCK[[#This Row],[Costo total]]</f>
        <v>7.8</v>
      </c>
      <c r="Q1388" s="62">
        <f>STOCK[[#This Row],[Ganancia Unitaria]]*STOCK[[#This Row],[Salidas]]</f>
        <v>7.8</v>
      </c>
      <c r="R1388" s="74"/>
      <c r="S1388" s="74"/>
      <c r="T1388" s="62"/>
      <c r="U1388" s="62"/>
      <c r="V1388" s="76"/>
    </row>
    <row r="1389" customHeight="1" spans="1:22">
      <c r="A1389" s="74" t="s">
        <v>19080</v>
      </c>
      <c r="B1389" s="74" t="s">
        <v>16870</v>
      </c>
      <c r="C1389" s="74" t="s">
        <v>19081</v>
      </c>
      <c r="D1389" s="74" t="s">
        <v>16396</v>
      </c>
      <c r="E1389" s="74"/>
      <c r="F1389" s="59">
        <v>25</v>
      </c>
      <c r="G1389" s="75">
        <v>1</v>
      </c>
      <c r="H1389" s="75">
        <f>SUMIFS(VENTAS[Cantidad],VENTAS[Código del producto Vendido],STOCK[[#This Row],[Code]])</f>
        <v>0</v>
      </c>
      <c r="I1389" s="75">
        <f>STOCK[[#This Row],[Entradas]]-STOCK[[#This Row],[Salidas]]</f>
        <v>1</v>
      </c>
      <c r="J1389" s="59">
        <f>STOCK[[#This Row],[Precio Final]]*10%</f>
        <v>2.5</v>
      </c>
      <c r="K1389" s="62">
        <v>12</v>
      </c>
      <c r="L1389" s="62">
        <v>0</v>
      </c>
      <c r="M1389" s="62">
        <f>STOCK[[#This Row],[Costo Unitario (USD)]]+STOCK[[#This Row],[Costo Envío (USD)]]+STOCK[[#This Row],[Comisión 10%]]</f>
        <v>14.5</v>
      </c>
      <c r="N1389" s="62">
        <f t="shared" si="64"/>
        <v>21.75</v>
      </c>
      <c r="O1389" s="62">
        <f t="shared" si="65"/>
        <v>25</v>
      </c>
      <c r="P1389" s="62">
        <f>STOCK[[#This Row],[Precio Final]]-STOCK[[#This Row],[Costo total]]</f>
        <v>10.5</v>
      </c>
      <c r="Q1389" s="62">
        <f>STOCK[[#This Row],[Ganancia Unitaria]]*STOCK[[#This Row],[Salidas]]</f>
        <v>0</v>
      </c>
      <c r="R1389" s="74"/>
      <c r="S1389" s="74"/>
      <c r="T1389" s="62"/>
      <c r="U1389" s="62"/>
      <c r="V1389" s="76"/>
    </row>
    <row r="1390" customHeight="1" spans="1:22">
      <c r="A1390" s="74" t="s">
        <v>19082</v>
      </c>
      <c r="B1390" s="74" t="s">
        <v>16461</v>
      </c>
      <c r="C1390" s="74" t="s">
        <v>19083</v>
      </c>
      <c r="D1390" s="74" t="s">
        <v>16583</v>
      </c>
      <c r="E1390" s="74"/>
      <c r="F1390" s="59">
        <v>22</v>
      </c>
      <c r="G1390" s="75">
        <v>1</v>
      </c>
      <c r="H1390" s="75">
        <f>SUMIFS(VENTAS[Cantidad],VENTAS[Código del producto Vendido],STOCK[[#This Row],[Code]])</f>
        <v>0</v>
      </c>
      <c r="I1390" s="75">
        <f>STOCK[[#This Row],[Entradas]]-STOCK[[#This Row],[Salidas]]</f>
        <v>1</v>
      </c>
      <c r="J1390" s="59">
        <f>STOCK[[#This Row],[Precio Final]]*10%</f>
        <v>2.2</v>
      </c>
      <c r="K1390" s="62">
        <v>12</v>
      </c>
      <c r="L1390" s="62">
        <v>0</v>
      </c>
      <c r="M1390" s="62">
        <f>STOCK[[#This Row],[Costo Unitario (USD)]]+STOCK[[#This Row],[Costo Envío (USD)]]+STOCK[[#This Row],[Comisión 10%]]</f>
        <v>14.2</v>
      </c>
      <c r="N1390" s="62">
        <f t="shared" si="64"/>
        <v>21.3</v>
      </c>
      <c r="O1390" s="62">
        <f t="shared" si="65"/>
        <v>22</v>
      </c>
      <c r="P1390" s="62">
        <f>STOCK[[#This Row],[Precio Final]]-STOCK[[#This Row],[Costo total]]</f>
        <v>7.8</v>
      </c>
      <c r="Q1390" s="62">
        <f>STOCK[[#This Row],[Ganancia Unitaria]]*STOCK[[#This Row],[Salidas]]</f>
        <v>0</v>
      </c>
      <c r="R1390" s="74"/>
      <c r="S1390" s="74"/>
      <c r="T1390" s="62"/>
      <c r="U1390" s="62"/>
      <c r="V1390" s="76"/>
    </row>
    <row r="1391" customHeight="1" spans="1:22">
      <c r="A1391" s="74" t="s">
        <v>19084</v>
      </c>
      <c r="B1391" s="74" t="s">
        <v>16511</v>
      </c>
      <c r="C1391" s="74" t="s">
        <v>19085</v>
      </c>
      <c r="D1391" s="74" t="s">
        <v>16404</v>
      </c>
      <c r="E1391" s="74"/>
      <c r="F1391" s="59">
        <v>25</v>
      </c>
      <c r="G1391" s="75">
        <v>1</v>
      </c>
      <c r="H1391" s="75">
        <f>SUMIFS(VENTAS[Cantidad],VENTAS[Código del producto Vendido],STOCK[[#This Row],[Code]])</f>
        <v>1</v>
      </c>
      <c r="I1391" s="75">
        <f>STOCK[[#This Row],[Entradas]]-STOCK[[#This Row],[Salidas]]</f>
        <v>0</v>
      </c>
      <c r="J1391" s="59">
        <f>STOCK[[#This Row],[Precio Final]]*10%</f>
        <v>2.5</v>
      </c>
      <c r="K1391" s="62">
        <v>12</v>
      </c>
      <c r="L1391" s="62">
        <v>0</v>
      </c>
      <c r="M1391" s="62">
        <f>STOCK[[#This Row],[Costo Unitario (USD)]]+STOCK[[#This Row],[Costo Envío (USD)]]+STOCK[[#This Row],[Comisión 10%]]</f>
        <v>14.5</v>
      </c>
      <c r="N1391" s="62">
        <f t="shared" si="64"/>
        <v>21.75</v>
      </c>
      <c r="O1391" s="62">
        <f t="shared" si="65"/>
        <v>25</v>
      </c>
      <c r="P1391" s="62">
        <f>STOCK[[#This Row],[Precio Final]]-STOCK[[#This Row],[Costo total]]</f>
        <v>10.5</v>
      </c>
      <c r="Q1391" s="62">
        <f>STOCK[[#This Row],[Ganancia Unitaria]]*STOCK[[#This Row],[Salidas]]</f>
        <v>10.5</v>
      </c>
      <c r="R1391" s="74"/>
      <c r="S1391" s="74"/>
      <c r="T1391" s="62"/>
      <c r="U1391" s="62"/>
      <c r="V1391" s="76"/>
    </row>
    <row r="1392" customHeight="1" spans="1:22">
      <c r="A1392" s="74" t="s">
        <v>19086</v>
      </c>
      <c r="B1392" s="74" t="s">
        <v>16870</v>
      </c>
      <c r="C1392" s="74" t="s">
        <v>19087</v>
      </c>
      <c r="D1392" s="74" t="s">
        <v>16396</v>
      </c>
      <c r="E1392" s="74"/>
      <c r="F1392" s="59">
        <v>30</v>
      </c>
      <c r="G1392" s="75">
        <v>1</v>
      </c>
      <c r="H1392" s="75">
        <f>SUMIFS(VENTAS[Cantidad],VENTAS[Código del producto Vendido],STOCK[[#This Row],[Code]])</f>
        <v>1</v>
      </c>
      <c r="I1392" s="75">
        <f>STOCK[[#This Row],[Entradas]]-STOCK[[#This Row],[Salidas]]</f>
        <v>0</v>
      </c>
      <c r="J1392" s="59">
        <f>STOCK[[#This Row],[Precio Final]]*10%</f>
        <v>3</v>
      </c>
      <c r="K1392" s="62">
        <v>12</v>
      </c>
      <c r="L1392" s="62">
        <v>0</v>
      </c>
      <c r="M1392" s="62">
        <f>STOCK[[#This Row],[Costo Unitario (USD)]]+STOCK[[#This Row],[Costo Envío (USD)]]+STOCK[[#This Row],[Comisión 10%]]</f>
        <v>15</v>
      </c>
      <c r="N1392" s="62">
        <f t="shared" si="64"/>
        <v>22.5</v>
      </c>
      <c r="O1392" s="62">
        <f t="shared" si="65"/>
        <v>30</v>
      </c>
      <c r="P1392" s="62">
        <f>STOCK[[#This Row],[Precio Final]]-STOCK[[#This Row],[Costo total]]</f>
        <v>15</v>
      </c>
      <c r="Q1392" s="62">
        <f>STOCK[[#This Row],[Ganancia Unitaria]]*STOCK[[#This Row],[Salidas]]</f>
        <v>15</v>
      </c>
      <c r="R1392" s="74"/>
      <c r="S1392" s="74"/>
      <c r="T1392" s="62"/>
      <c r="U1392" s="62"/>
      <c r="V1392" s="76"/>
    </row>
    <row r="1393" customHeight="1" spans="1:22">
      <c r="A1393" s="74" t="s">
        <v>19088</v>
      </c>
      <c r="B1393" s="74" t="s">
        <v>16870</v>
      </c>
      <c r="C1393" s="74" t="s">
        <v>19089</v>
      </c>
      <c r="D1393" s="74" t="s">
        <v>16396</v>
      </c>
      <c r="E1393" s="74"/>
      <c r="F1393" s="59">
        <v>18</v>
      </c>
      <c r="G1393" s="75">
        <v>1</v>
      </c>
      <c r="H1393" s="75">
        <f>SUMIFS(VENTAS[Cantidad],VENTAS[Código del producto Vendido],STOCK[[#This Row],[Code]])</f>
        <v>1</v>
      </c>
      <c r="I1393" s="75">
        <f>STOCK[[#This Row],[Entradas]]-STOCK[[#This Row],[Salidas]]</f>
        <v>0</v>
      </c>
      <c r="J1393" s="59">
        <f>STOCK[[#This Row],[Precio Final]]*10%</f>
        <v>1.8</v>
      </c>
      <c r="K1393" s="62">
        <v>12</v>
      </c>
      <c r="L1393" s="62">
        <v>0</v>
      </c>
      <c r="M1393" s="62">
        <f>STOCK[[#This Row],[Costo Unitario (USD)]]+STOCK[[#This Row],[Costo Envío (USD)]]+STOCK[[#This Row],[Comisión 10%]]</f>
        <v>13.8</v>
      </c>
      <c r="N1393" s="62">
        <f t="shared" si="64"/>
        <v>20.7</v>
      </c>
      <c r="O1393" s="62">
        <f t="shared" si="65"/>
        <v>18</v>
      </c>
      <c r="P1393" s="62">
        <f>STOCK[[#This Row],[Precio Final]]-STOCK[[#This Row],[Costo total]]</f>
        <v>4.2</v>
      </c>
      <c r="Q1393" s="62">
        <f>STOCK[[#This Row],[Ganancia Unitaria]]*STOCK[[#This Row],[Salidas]]</f>
        <v>4.2</v>
      </c>
      <c r="R1393" s="74"/>
      <c r="S1393" s="74"/>
      <c r="T1393" s="62"/>
      <c r="U1393" s="62"/>
      <c r="V1393" s="76"/>
    </row>
    <row r="1394" customHeight="1" spans="1:22">
      <c r="A1394" s="74" t="s">
        <v>19090</v>
      </c>
      <c r="B1394" s="74" t="s">
        <v>16511</v>
      </c>
      <c r="C1394" s="74" t="s">
        <v>19091</v>
      </c>
      <c r="D1394" s="74" t="s">
        <v>16404</v>
      </c>
      <c r="E1394" s="74"/>
      <c r="F1394" s="59">
        <v>30</v>
      </c>
      <c r="G1394" s="75">
        <v>1</v>
      </c>
      <c r="H1394" s="75">
        <f>SUMIFS(VENTAS[Cantidad],VENTAS[Código del producto Vendido],STOCK[[#This Row],[Code]])</f>
        <v>1</v>
      </c>
      <c r="I1394" s="75">
        <f>STOCK[[#This Row],[Entradas]]-STOCK[[#This Row],[Salidas]]</f>
        <v>0</v>
      </c>
      <c r="J1394" s="59">
        <f>STOCK[[#This Row],[Precio Final]]*10%</f>
        <v>3</v>
      </c>
      <c r="K1394" s="62">
        <v>12</v>
      </c>
      <c r="L1394" s="62">
        <v>0</v>
      </c>
      <c r="M1394" s="62">
        <f>STOCK[[#This Row],[Costo Unitario (USD)]]+STOCK[[#This Row],[Costo Envío (USD)]]+STOCK[[#This Row],[Comisión 10%]]</f>
        <v>15</v>
      </c>
      <c r="N1394" s="62">
        <f t="shared" si="64"/>
        <v>22.5</v>
      </c>
      <c r="O1394" s="62">
        <f t="shared" si="65"/>
        <v>30</v>
      </c>
      <c r="P1394" s="62">
        <f>STOCK[[#This Row],[Precio Final]]-STOCK[[#This Row],[Costo total]]</f>
        <v>15</v>
      </c>
      <c r="Q1394" s="62">
        <f>STOCK[[#This Row],[Ganancia Unitaria]]*STOCK[[#This Row],[Salidas]]</f>
        <v>15</v>
      </c>
      <c r="R1394" s="74"/>
      <c r="S1394" s="74"/>
      <c r="T1394" s="62"/>
      <c r="U1394" s="62"/>
      <c r="V1394" s="76"/>
    </row>
    <row r="1395" customHeight="1" spans="1:22">
      <c r="A1395" s="74" t="s">
        <v>19092</v>
      </c>
      <c r="B1395" s="74" t="s">
        <v>16870</v>
      </c>
      <c r="C1395" s="74" t="s">
        <v>19093</v>
      </c>
      <c r="D1395" s="74" t="s">
        <v>16396</v>
      </c>
      <c r="E1395" s="74"/>
      <c r="F1395" s="59">
        <v>30</v>
      </c>
      <c r="G1395" s="75">
        <v>1</v>
      </c>
      <c r="H1395" s="75">
        <f>SUMIFS(VENTAS[Cantidad],VENTAS[Código del producto Vendido],STOCK[[#This Row],[Code]])</f>
        <v>1</v>
      </c>
      <c r="I1395" s="75">
        <f>STOCK[[#This Row],[Entradas]]-STOCK[[#This Row],[Salidas]]</f>
        <v>0</v>
      </c>
      <c r="J1395" s="59">
        <f>STOCK[[#This Row],[Precio Final]]*10%</f>
        <v>3</v>
      </c>
      <c r="K1395" s="62">
        <v>12</v>
      </c>
      <c r="L1395" s="62">
        <v>0</v>
      </c>
      <c r="M1395" s="62">
        <f>STOCK[[#This Row],[Costo Unitario (USD)]]+STOCK[[#This Row],[Costo Envío (USD)]]+STOCK[[#This Row],[Comisión 10%]]</f>
        <v>15</v>
      </c>
      <c r="N1395" s="62">
        <f t="shared" si="64"/>
        <v>22.5</v>
      </c>
      <c r="O1395" s="62">
        <f t="shared" si="65"/>
        <v>30</v>
      </c>
      <c r="P1395" s="62">
        <f>STOCK[[#This Row],[Precio Final]]-STOCK[[#This Row],[Costo total]]</f>
        <v>15</v>
      </c>
      <c r="Q1395" s="62">
        <f>STOCK[[#This Row],[Ganancia Unitaria]]*STOCK[[#This Row],[Salidas]]</f>
        <v>15</v>
      </c>
      <c r="R1395" s="74"/>
      <c r="S1395" s="74"/>
      <c r="T1395" s="62"/>
      <c r="U1395" s="62"/>
      <c r="V1395" s="76"/>
    </row>
    <row r="1396" customHeight="1" spans="1:22">
      <c r="A1396" s="74" t="s">
        <v>19094</v>
      </c>
      <c r="B1396" s="74" t="s">
        <v>16511</v>
      </c>
      <c r="C1396" s="74" t="s">
        <v>19095</v>
      </c>
      <c r="D1396" s="74" t="s">
        <v>16401</v>
      </c>
      <c r="E1396" s="74"/>
      <c r="F1396" s="59">
        <v>20</v>
      </c>
      <c r="G1396" s="75">
        <v>1</v>
      </c>
      <c r="H1396" s="75">
        <f>SUMIFS(VENTAS[Cantidad],VENTAS[Código del producto Vendido],STOCK[[#This Row],[Code]])</f>
        <v>0</v>
      </c>
      <c r="I1396" s="75">
        <f>STOCK[[#This Row],[Entradas]]-STOCK[[#This Row],[Salidas]]</f>
        <v>1</v>
      </c>
      <c r="J1396" s="59">
        <f>STOCK[[#This Row],[Precio Final]]*10%</f>
        <v>2</v>
      </c>
      <c r="K1396" s="62">
        <v>12</v>
      </c>
      <c r="L1396" s="62">
        <v>0</v>
      </c>
      <c r="M1396" s="62">
        <f>STOCK[[#This Row],[Costo Unitario (USD)]]+STOCK[[#This Row],[Costo Envío (USD)]]+STOCK[[#This Row],[Comisión 10%]]</f>
        <v>14</v>
      </c>
      <c r="N1396" s="62">
        <f t="shared" si="64"/>
        <v>21</v>
      </c>
      <c r="O1396" s="62">
        <f t="shared" si="65"/>
        <v>20</v>
      </c>
      <c r="P1396" s="62">
        <f>STOCK[[#This Row],[Precio Final]]-STOCK[[#This Row],[Costo total]]</f>
        <v>6</v>
      </c>
      <c r="Q1396" s="62">
        <f>STOCK[[#This Row],[Ganancia Unitaria]]*STOCK[[#This Row],[Salidas]]</f>
        <v>0</v>
      </c>
      <c r="R1396" s="74"/>
      <c r="S1396" s="74"/>
      <c r="T1396" s="62"/>
      <c r="U1396" s="62"/>
      <c r="V1396" s="76"/>
    </row>
    <row r="1397" customHeight="1" spans="1:22">
      <c r="A1397" s="74" t="s">
        <v>19096</v>
      </c>
      <c r="B1397" s="74" t="s">
        <v>16656</v>
      </c>
      <c r="C1397" s="74" t="s">
        <v>19097</v>
      </c>
      <c r="D1397" s="74" t="s">
        <v>16396</v>
      </c>
      <c r="E1397" s="74"/>
      <c r="F1397" s="59">
        <v>35</v>
      </c>
      <c r="G1397" s="75">
        <v>1</v>
      </c>
      <c r="H1397" s="75">
        <f>SUMIFS(VENTAS[Cantidad],VENTAS[Código del producto Vendido],STOCK[[#This Row],[Code]])</f>
        <v>0</v>
      </c>
      <c r="I1397" s="75">
        <f>STOCK[[#This Row],[Entradas]]-STOCK[[#This Row],[Salidas]]</f>
        <v>1</v>
      </c>
      <c r="J1397" s="59">
        <f>STOCK[[#This Row],[Precio Final]]*10%</f>
        <v>3.5</v>
      </c>
      <c r="K1397" s="62">
        <v>12</v>
      </c>
      <c r="L1397" s="62">
        <v>0</v>
      </c>
      <c r="M1397" s="62">
        <f>STOCK[[#This Row],[Costo Unitario (USD)]]+STOCK[[#This Row],[Costo Envío (USD)]]+STOCK[[#This Row],[Comisión 10%]]</f>
        <v>15.5</v>
      </c>
      <c r="N1397" s="62">
        <f t="shared" si="64"/>
        <v>23.25</v>
      </c>
      <c r="O1397" s="62">
        <f t="shared" si="65"/>
        <v>35</v>
      </c>
      <c r="P1397" s="62">
        <f>STOCK[[#This Row],[Precio Final]]-STOCK[[#This Row],[Costo total]]</f>
        <v>19.5</v>
      </c>
      <c r="Q1397" s="62">
        <f>STOCK[[#This Row],[Ganancia Unitaria]]*STOCK[[#This Row],[Salidas]]</f>
        <v>0</v>
      </c>
      <c r="R1397" s="74"/>
      <c r="S1397" s="74"/>
      <c r="T1397" s="62"/>
      <c r="U1397" s="62"/>
      <c r="V1397" s="76"/>
    </row>
    <row r="1398" customHeight="1" spans="1:22">
      <c r="A1398" s="74" t="s">
        <v>19098</v>
      </c>
      <c r="B1398" s="74" t="s">
        <v>16636</v>
      </c>
      <c r="C1398" s="74" t="s">
        <v>19099</v>
      </c>
      <c r="D1398" s="74" t="s">
        <v>16404</v>
      </c>
      <c r="E1398" s="74"/>
      <c r="F1398" s="59">
        <v>30</v>
      </c>
      <c r="G1398" s="75">
        <v>1</v>
      </c>
      <c r="H1398" s="75">
        <f>SUMIFS(VENTAS[Cantidad],VENTAS[Código del producto Vendido],STOCK[[#This Row],[Code]])</f>
        <v>1</v>
      </c>
      <c r="I1398" s="75">
        <f>STOCK[[#This Row],[Entradas]]-STOCK[[#This Row],[Salidas]]</f>
        <v>0</v>
      </c>
      <c r="J1398" s="59">
        <f>STOCK[[#This Row],[Precio Final]]*10%</f>
        <v>3</v>
      </c>
      <c r="K1398" s="62">
        <v>12</v>
      </c>
      <c r="L1398" s="62">
        <v>0</v>
      </c>
      <c r="M1398" s="62">
        <f>STOCK[[#This Row],[Costo Unitario (USD)]]+STOCK[[#This Row],[Costo Envío (USD)]]+STOCK[[#This Row],[Comisión 10%]]</f>
        <v>15</v>
      </c>
      <c r="N1398" s="62">
        <f t="shared" si="64"/>
        <v>22.5</v>
      </c>
      <c r="O1398" s="62">
        <f t="shared" si="65"/>
        <v>30</v>
      </c>
      <c r="P1398" s="62">
        <f>STOCK[[#This Row],[Precio Final]]-STOCK[[#This Row],[Costo total]]</f>
        <v>15</v>
      </c>
      <c r="Q1398" s="62">
        <f>STOCK[[#This Row],[Ganancia Unitaria]]*STOCK[[#This Row],[Salidas]]</f>
        <v>15</v>
      </c>
      <c r="R1398" s="74"/>
      <c r="S1398" s="74"/>
      <c r="T1398" s="62"/>
      <c r="U1398" s="62"/>
      <c r="V1398" s="76"/>
    </row>
    <row r="1399" customHeight="1" spans="1:22">
      <c r="A1399" s="74" t="s">
        <v>19100</v>
      </c>
      <c r="B1399" s="74" t="s">
        <v>16461</v>
      </c>
      <c r="C1399" s="74" t="s">
        <v>18503</v>
      </c>
      <c r="D1399" s="74" t="s">
        <v>16475</v>
      </c>
      <c r="E1399" s="74"/>
      <c r="F1399" s="59">
        <v>25</v>
      </c>
      <c r="G1399" s="75">
        <v>1</v>
      </c>
      <c r="H1399" s="75">
        <f>SUMIFS(VENTAS[Cantidad],VENTAS[Código del producto Vendido],STOCK[[#This Row],[Code]])</f>
        <v>1</v>
      </c>
      <c r="I1399" s="75">
        <f>STOCK[[#This Row],[Entradas]]-STOCK[[#This Row],[Salidas]]</f>
        <v>0</v>
      </c>
      <c r="J1399" s="59">
        <f>STOCK[[#This Row],[Precio Final]]*10%</f>
        <v>2.5</v>
      </c>
      <c r="K1399" s="62">
        <v>12</v>
      </c>
      <c r="L1399" s="62">
        <v>0</v>
      </c>
      <c r="M1399" s="62">
        <f>STOCK[[#This Row],[Costo Unitario (USD)]]+STOCK[[#This Row],[Costo Envío (USD)]]+STOCK[[#This Row],[Comisión 10%]]</f>
        <v>14.5</v>
      </c>
      <c r="N1399" s="62">
        <f t="shared" si="64"/>
        <v>21.75</v>
      </c>
      <c r="O1399" s="62">
        <f t="shared" si="65"/>
        <v>25</v>
      </c>
      <c r="P1399" s="62">
        <f>STOCK[[#This Row],[Precio Final]]-STOCK[[#This Row],[Costo total]]</f>
        <v>10.5</v>
      </c>
      <c r="Q1399" s="62">
        <f>STOCK[[#This Row],[Ganancia Unitaria]]*STOCK[[#This Row],[Salidas]]</f>
        <v>10.5</v>
      </c>
      <c r="R1399" s="74"/>
      <c r="S1399" s="74"/>
      <c r="T1399" s="62"/>
      <c r="U1399" s="62"/>
      <c r="V1399" s="76"/>
    </row>
    <row r="1400" customHeight="1" spans="1:22">
      <c r="A1400" s="74" t="s">
        <v>19101</v>
      </c>
      <c r="B1400" s="74" t="s">
        <v>16461</v>
      </c>
      <c r="C1400" s="74" t="s">
        <v>19102</v>
      </c>
      <c r="D1400" s="74" t="s">
        <v>16475</v>
      </c>
      <c r="E1400" s="74"/>
      <c r="F1400" s="59">
        <v>40</v>
      </c>
      <c r="G1400" s="75">
        <v>1</v>
      </c>
      <c r="H1400" s="75">
        <f>SUMIFS(VENTAS[Cantidad],VENTAS[Código del producto Vendido],STOCK[[#This Row],[Code]])</f>
        <v>0</v>
      </c>
      <c r="I1400" s="75">
        <f>STOCK[[#This Row],[Entradas]]-STOCK[[#This Row],[Salidas]]</f>
        <v>1</v>
      </c>
      <c r="J1400" s="59">
        <f>STOCK[[#This Row],[Precio Final]]*10%</f>
        <v>4</v>
      </c>
      <c r="K1400" s="62">
        <v>12</v>
      </c>
      <c r="L1400" s="62">
        <v>0</v>
      </c>
      <c r="M1400" s="62">
        <f>STOCK[[#This Row],[Costo Unitario (USD)]]+STOCK[[#This Row],[Costo Envío (USD)]]+STOCK[[#This Row],[Comisión 10%]]</f>
        <v>16</v>
      </c>
      <c r="N1400" s="62">
        <f t="shared" si="64"/>
        <v>24</v>
      </c>
      <c r="O1400" s="62">
        <f t="shared" si="65"/>
        <v>40</v>
      </c>
      <c r="P1400" s="62">
        <f>STOCK[[#This Row],[Precio Final]]-STOCK[[#This Row],[Costo total]]</f>
        <v>24</v>
      </c>
      <c r="Q1400" s="62">
        <f>STOCK[[#This Row],[Ganancia Unitaria]]*STOCK[[#This Row],[Salidas]]</f>
        <v>0</v>
      </c>
      <c r="R1400" s="74"/>
      <c r="S1400" s="74"/>
      <c r="T1400" s="62"/>
      <c r="U1400" s="62"/>
      <c r="V1400" s="76"/>
    </row>
    <row r="1401" customHeight="1" spans="1:22">
      <c r="A1401" s="74" t="s">
        <v>19103</v>
      </c>
      <c r="B1401" s="74" t="s">
        <v>16511</v>
      </c>
      <c r="C1401" s="74" t="s">
        <v>19104</v>
      </c>
      <c r="D1401" s="74" t="s">
        <v>16404</v>
      </c>
      <c r="E1401" s="74"/>
      <c r="F1401" s="59">
        <v>25</v>
      </c>
      <c r="G1401" s="75">
        <v>1</v>
      </c>
      <c r="H1401" s="75">
        <f>SUMIFS(VENTAS[Cantidad],VENTAS[Código del producto Vendido],STOCK[[#This Row],[Code]])</f>
        <v>1</v>
      </c>
      <c r="I1401" s="75">
        <f>STOCK[[#This Row],[Entradas]]-STOCK[[#This Row],[Salidas]]</f>
        <v>0</v>
      </c>
      <c r="J1401" s="59">
        <f>STOCK[[#This Row],[Precio Final]]*10%</f>
        <v>2.5</v>
      </c>
      <c r="K1401" s="62">
        <v>12</v>
      </c>
      <c r="L1401" s="62">
        <v>0</v>
      </c>
      <c r="M1401" s="62">
        <f>STOCK[[#This Row],[Costo Unitario (USD)]]+STOCK[[#This Row],[Costo Envío (USD)]]+STOCK[[#This Row],[Comisión 10%]]</f>
        <v>14.5</v>
      </c>
      <c r="N1401" s="62">
        <f t="shared" si="64"/>
        <v>21.75</v>
      </c>
      <c r="O1401" s="62">
        <f t="shared" si="65"/>
        <v>25</v>
      </c>
      <c r="P1401" s="62">
        <f>STOCK[[#This Row],[Precio Final]]-STOCK[[#This Row],[Costo total]]</f>
        <v>10.5</v>
      </c>
      <c r="Q1401" s="62">
        <f>STOCK[[#This Row],[Ganancia Unitaria]]*STOCK[[#This Row],[Salidas]]</f>
        <v>10.5</v>
      </c>
      <c r="R1401" s="74"/>
      <c r="S1401" s="74"/>
      <c r="T1401" s="62"/>
      <c r="U1401" s="62"/>
      <c r="V1401" s="76"/>
    </row>
    <row r="1402" customHeight="1" spans="1:22">
      <c r="A1402" s="74" t="s">
        <v>19105</v>
      </c>
      <c r="B1402" s="74" t="s">
        <v>19106</v>
      </c>
      <c r="C1402" s="74" t="s">
        <v>19107</v>
      </c>
      <c r="D1402" s="74" t="s">
        <v>16404</v>
      </c>
      <c r="E1402" s="74"/>
      <c r="F1402" s="59">
        <v>18</v>
      </c>
      <c r="G1402" s="75">
        <v>1</v>
      </c>
      <c r="H1402" s="75">
        <f>SUMIFS(VENTAS[Cantidad],VENTAS[Código del producto Vendido],STOCK[[#This Row],[Code]])</f>
        <v>1</v>
      </c>
      <c r="I1402" s="75">
        <f>STOCK[[#This Row],[Entradas]]-STOCK[[#This Row],[Salidas]]</f>
        <v>0</v>
      </c>
      <c r="J1402" s="59">
        <f>STOCK[[#This Row],[Precio Final]]*10%</f>
        <v>1.8</v>
      </c>
      <c r="K1402" s="62">
        <v>12</v>
      </c>
      <c r="L1402" s="62">
        <v>0</v>
      </c>
      <c r="M1402" s="62">
        <f>STOCK[[#This Row],[Costo Unitario (USD)]]+STOCK[[#This Row],[Costo Envío (USD)]]+STOCK[[#This Row],[Comisión 10%]]</f>
        <v>13.8</v>
      </c>
      <c r="N1402" s="62">
        <f t="shared" si="64"/>
        <v>20.7</v>
      </c>
      <c r="O1402" s="62">
        <f t="shared" si="65"/>
        <v>18</v>
      </c>
      <c r="P1402" s="62">
        <f>STOCK[[#This Row],[Precio Final]]-STOCK[[#This Row],[Costo total]]</f>
        <v>4.2</v>
      </c>
      <c r="Q1402" s="62">
        <f>STOCK[[#This Row],[Ganancia Unitaria]]*STOCK[[#This Row],[Salidas]]</f>
        <v>4.2</v>
      </c>
      <c r="R1402" s="74"/>
      <c r="S1402" s="74"/>
      <c r="T1402" s="62"/>
      <c r="U1402" s="62"/>
      <c r="V1402" s="76"/>
    </row>
    <row r="1403" customHeight="1" spans="1:22">
      <c r="A1403" s="74" t="s">
        <v>19108</v>
      </c>
      <c r="B1403" s="74" t="s">
        <v>16461</v>
      </c>
      <c r="C1403" s="74" t="s">
        <v>19109</v>
      </c>
      <c r="D1403" s="74" t="s">
        <v>16583</v>
      </c>
      <c r="E1403" s="74"/>
      <c r="F1403" s="59">
        <v>25</v>
      </c>
      <c r="G1403" s="75">
        <v>1</v>
      </c>
      <c r="H1403" s="75">
        <f>SUMIFS(VENTAS[Cantidad],VENTAS[Código del producto Vendido],STOCK[[#This Row],[Code]])</f>
        <v>1</v>
      </c>
      <c r="I1403" s="75">
        <f>STOCK[[#This Row],[Entradas]]-STOCK[[#This Row],[Salidas]]</f>
        <v>0</v>
      </c>
      <c r="J1403" s="59">
        <f>STOCK[[#This Row],[Precio Final]]*10%</f>
        <v>2.5</v>
      </c>
      <c r="K1403" s="62">
        <v>12</v>
      </c>
      <c r="L1403" s="62">
        <v>0</v>
      </c>
      <c r="M1403" s="62">
        <f>STOCK[[#This Row],[Costo Unitario (USD)]]+STOCK[[#This Row],[Costo Envío (USD)]]+STOCK[[#This Row],[Comisión 10%]]</f>
        <v>14.5</v>
      </c>
      <c r="N1403" s="62">
        <f t="shared" si="64"/>
        <v>21.75</v>
      </c>
      <c r="O1403" s="62">
        <f t="shared" si="65"/>
        <v>25</v>
      </c>
      <c r="P1403" s="62">
        <f>STOCK[[#This Row],[Precio Final]]-STOCK[[#This Row],[Costo total]]</f>
        <v>10.5</v>
      </c>
      <c r="Q1403" s="62">
        <f>STOCK[[#This Row],[Ganancia Unitaria]]*STOCK[[#This Row],[Salidas]]</f>
        <v>10.5</v>
      </c>
      <c r="R1403" s="74"/>
      <c r="S1403" s="74"/>
      <c r="T1403" s="62"/>
      <c r="U1403" s="62"/>
      <c r="V1403" s="76"/>
    </row>
    <row r="1404" customHeight="1" spans="1:22">
      <c r="A1404" s="74" t="s">
        <v>19110</v>
      </c>
      <c r="B1404" s="74" t="s">
        <v>16511</v>
      </c>
      <c r="C1404" s="74" t="s">
        <v>19111</v>
      </c>
      <c r="D1404" s="74" t="s">
        <v>16408</v>
      </c>
      <c r="E1404" s="74"/>
      <c r="F1404" s="59">
        <v>20</v>
      </c>
      <c r="G1404" s="75">
        <v>1</v>
      </c>
      <c r="H1404" s="75">
        <f>SUMIFS(VENTAS[Cantidad],VENTAS[Código del producto Vendido],STOCK[[#This Row],[Code]])</f>
        <v>0</v>
      </c>
      <c r="I1404" s="75">
        <f>STOCK[[#This Row],[Entradas]]-STOCK[[#This Row],[Salidas]]</f>
        <v>1</v>
      </c>
      <c r="J1404" s="59">
        <f>STOCK[[#This Row],[Precio Final]]*10%</f>
        <v>2</v>
      </c>
      <c r="K1404" s="62">
        <v>12</v>
      </c>
      <c r="L1404" s="62">
        <v>0</v>
      </c>
      <c r="M1404" s="62">
        <f>STOCK[[#This Row],[Costo Unitario (USD)]]+STOCK[[#This Row],[Costo Envío (USD)]]+STOCK[[#This Row],[Comisión 10%]]</f>
        <v>14</v>
      </c>
      <c r="N1404" s="62">
        <f t="shared" ref="N1404:N1467" si="66">M1404*1.5</f>
        <v>21</v>
      </c>
      <c r="O1404" s="62">
        <f t="shared" si="65"/>
        <v>20</v>
      </c>
      <c r="P1404" s="62">
        <f>STOCK[[#This Row],[Precio Final]]-STOCK[[#This Row],[Costo total]]</f>
        <v>6</v>
      </c>
      <c r="Q1404" s="62">
        <f>STOCK[[#This Row],[Ganancia Unitaria]]*STOCK[[#This Row],[Salidas]]</f>
        <v>0</v>
      </c>
      <c r="R1404" s="74"/>
      <c r="S1404" s="74"/>
      <c r="T1404" s="62"/>
      <c r="U1404" s="62"/>
      <c r="V1404" s="76"/>
    </row>
    <row r="1405" customHeight="1" spans="1:22">
      <c r="A1405" s="74" t="s">
        <v>19112</v>
      </c>
      <c r="B1405" s="74" t="s">
        <v>16498</v>
      </c>
      <c r="C1405" s="74" t="s">
        <v>19113</v>
      </c>
      <c r="D1405" s="74" t="s">
        <v>16475</v>
      </c>
      <c r="E1405" s="74"/>
      <c r="F1405" s="59">
        <v>30</v>
      </c>
      <c r="G1405" s="75">
        <v>1</v>
      </c>
      <c r="H1405" s="75">
        <f>SUMIFS(VENTAS[Cantidad],VENTAS[Código del producto Vendido],STOCK[[#This Row],[Code]])</f>
        <v>1</v>
      </c>
      <c r="I1405" s="75">
        <f>STOCK[[#This Row],[Entradas]]-STOCK[[#This Row],[Salidas]]</f>
        <v>0</v>
      </c>
      <c r="J1405" s="59">
        <f>STOCK[[#This Row],[Precio Final]]*10%</f>
        <v>3</v>
      </c>
      <c r="K1405" s="62">
        <v>12</v>
      </c>
      <c r="L1405" s="62">
        <v>0</v>
      </c>
      <c r="M1405" s="62">
        <f>STOCK[[#This Row],[Costo Unitario (USD)]]+STOCK[[#This Row],[Costo Envío (USD)]]+STOCK[[#This Row],[Comisión 10%]]</f>
        <v>15</v>
      </c>
      <c r="N1405" s="62">
        <f t="shared" si="66"/>
        <v>22.5</v>
      </c>
      <c r="O1405" s="62">
        <f t="shared" si="65"/>
        <v>30</v>
      </c>
      <c r="P1405" s="62">
        <f>STOCK[[#This Row],[Precio Final]]-STOCK[[#This Row],[Costo total]]</f>
        <v>15</v>
      </c>
      <c r="Q1405" s="62">
        <f>STOCK[[#This Row],[Ganancia Unitaria]]*STOCK[[#This Row],[Salidas]]</f>
        <v>15</v>
      </c>
      <c r="R1405" s="74"/>
      <c r="S1405" s="74"/>
      <c r="T1405" s="62"/>
      <c r="U1405" s="62"/>
      <c r="V1405" s="76"/>
    </row>
    <row r="1406" customHeight="1" spans="1:22">
      <c r="A1406" s="74" t="s">
        <v>19114</v>
      </c>
      <c r="B1406" s="74" t="s">
        <v>16851</v>
      </c>
      <c r="C1406" s="74" t="s">
        <v>19115</v>
      </c>
      <c r="D1406" s="74" t="s">
        <v>16396</v>
      </c>
      <c r="E1406" s="74"/>
      <c r="F1406" s="59">
        <v>25</v>
      </c>
      <c r="G1406" s="75">
        <v>1</v>
      </c>
      <c r="H1406" s="75">
        <f>SUMIFS(VENTAS[Cantidad],VENTAS[Código del producto Vendido],STOCK[[#This Row],[Code]])</f>
        <v>1</v>
      </c>
      <c r="I1406" s="75">
        <f>STOCK[[#This Row],[Entradas]]-STOCK[[#This Row],[Salidas]]</f>
        <v>0</v>
      </c>
      <c r="J1406" s="59">
        <f>STOCK[[#This Row],[Precio Final]]*10%</f>
        <v>2.5</v>
      </c>
      <c r="K1406" s="62">
        <v>12</v>
      </c>
      <c r="L1406" s="62">
        <v>0</v>
      </c>
      <c r="M1406" s="62">
        <f>STOCK[[#This Row],[Costo Unitario (USD)]]+STOCK[[#This Row],[Costo Envío (USD)]]+STOCK[[#This Row],[Comisión 10%]]</f>
        <v>14.5</v>
      </c>
      <c r="N1406" s="62">
        <f t="shared" si="66"/>
        <v>21.75</v>
      </c>
      <c r="O1406" s="62">
        <f t="shared" si="65"/>
        <v>25</v>
      </c>
      <c r="P1406" s="62">
        <f>STOCK[[#This Row],[Precio Final]]-STOCK[[#This Row],[Costo total]]</f>
        <v>10.5</v>
      </c>
      <c r="Q1406" s="62">
        <f>STOCK[[#This Row],[Ganancia Unitaria]]*STOCK[[#This Row],[Salidas]]</f>
        <v>10.5</v>
      </c>
      <c r="R1406" s="74"/>
      <c r="S1406" s="74"/>
      <c r="T1406" s="62"/>
      <c r="U1406" s="62"/>
      <c r="V1406" s="76"/>
    </row>
    <row r="1407" customHeight="1" spans="1:22">
      <c r="A1407" s="74" t="s">
        <v>19116</v>
      </c>
      <c r="B1407" s="74" t="s">
        <v>16960</v>
      </c>
      <c r="C1407" s="74" t="s">
        <v>19117</v>
      </c>
      <c r="D1407" s="74" t="s">
        <v>19118</v>
      </c>
      <c r="E1407" s="74"/>
      <c r="F1407" s="59">
        <v>30</v>
      </c>
      <c r="G1407" s="75">
        <v>1</v>
      </c>
      <c r="H1407" s="75">
        <f>SUMIFS(VENTAS[Cantidad],VENTAS[Código del producto Vendido],STOCK[[#This Row],[Code]])</f>
        <v>1</v>
      </c>
      <c r="I1407" s="75">
        <f>STOCK[[#This Row],[Entradas]]-STOCK[[#This Row],[Salidas]]</f>
        <v>0</v>
      </c>
      <c r="J1407" s="59">
        <f>STOCK[[#This Row],[Precio Final]]*10%</f>
        <v>3</v>
      </c>
      <c r="K1407" s="62">
        <v>12</v>
      </c>
      <c r="L1407" s="62">
        <v>0</v>
      </c>
      <c r="M1407" s="62">
        <f>STOCK[[#This Row],[Costo Unitario (USD)]]+STOCK[[#This Row],[Costo Envío (USD)]]+STOCK[[#This Row],[Comisión 10%]]</f>
        <v>15</v>
      </c>
      <c r="N1407" s="62">
        <f t="shared" si="66"/>
        <v>22.5</v>
      </c>
      <c r="O1407" s="62">
        <f t="shared" si="65"/>
        <v>30</v>
      </c>
      <c r="P1407" s="62">
        <f>STOCK[[#This Row],[Precio Final]]-STOCK[[#This Row],[Costo total]]</f>
        <v>15</v>
      </c>
      <c r="Q1407" s="62">
        <f>STOCK[[#This Row],[Ganancia Unitaria]]*STOCK[[#This Row],[Salidas]]</f>
        <v>15</v>
      </c>
      <c r="R1407" s="74"/>
      <c r="S1407" s="74"/>
      <c r="T1407" s="62"/>
      <c r="U1407" s="62"/>
      <c r="V1407" s="76"/>
    </row>
    <row r="1408" customHeight="1" spans="1:22">
      <c r="A1408" s="74" t="s">
        <v>19119</v>
      </c>
      <c r="B1408" s="74" t="s">
        <v>16851</v>
      </c>
      <c r="C1408" s="74" t="s">
        <v>19120</v>
      </c>
      <c r="D1408" s="74" t="s">
        <v>17643</v>
      </c>
      <c r="E1408" s="74"/>
      <c r="F1408" s="59">
        <v>25</v>
      </c>
      <c r="G1408" s="75">
        <v>1</v>
      </c>
      <c r="H1408" s="75">
        <f>SUMIFS(VENTAS[Cantidad],VENTAS[Código del producto Vendido],STOCK[[#This Row],[Code]])</f>
        <v>1</v>
      </c>
      <c r="I1408" s="75">
        <f>STOCK[[#This Row],[Entradas]]-STOCK[[#This Row],[Salidas]]</f>
        <v>0</v>
      </c>
      <c r="J1408" s="59">
        <f>STOCK[[#This Row],[Precio Final]]*10%</f>
        <v>2.5</v>
      </c>
      <c r="K1408" s="62">
        <v>12</v>
      </c>
      <c r="L1408" s="62">
        <v>0</v>
      </c>
      <c r="M1408" s="62">
        <f>STOCK[[#This Row],[Costo Unitario (USD)]]+STOCK[[#This Row],[Costo Envío (USD)]]+STOCK[[#This Row],[Comisión 10%]]</f>
        <v>14.5</v>
      </c>
      <c r="N1408" s="62">
        <f t="shared" si="66"/>
        <v>21.75</v>
      </c>
      <c r="O1408" s="62">
        <f t="shared" si="65"/>
        <v>25</v>
      </c>
      <c r="P1408" s="62">
        <f>STOCK[[#This Row],[Precio Final]]-STOCK[[#This Row],[Costo total]]</f>
        <v>10.5</v>
      </c>
      <c r="Q1408" s="62">
        <f>STOCK[[#This Row],[Ganancia Unitaria]]*STOCK[[#This Row],[Salidas]]</f>
        <v>10.5</v>
      </c>
      <c r="R1408" s="74"/>
      <c r="S1408" s="74"/>
      <c r="T1408" s="62"/>
      <c r="U1408" s="62"/>
      <c r="V1408" s="76"/>
    </row>
    <row r="1409" customHeight="1" spans="1:22">
      <c r="A1409" s="74" t="s">
        <v>19121</v>
      </c>
      <c r="B1409" s="74" t="s">
        <v>16522</v>
      </c>
      <c r="C1409" s="74" t="s">
        <v>19122</v>
      </c>
      <c r="D1409" s="74" t="s">
        <v>16404</v>
      </c>
      <c r="E1409" s="74"/>
      <c r="F1409" s="59">
        <v>35</v>
      </c>
      <c r="G1409" s="75">
        <v>1</v>
      </c>
      <c r="H1409" s="75">
        <f>SUMIFS(VENTAS[Cantidad],VENTAS[Código del producto Vendido],STOCK[[#This Row],[Code]])</f>
        <v>0</v>
      </c>
      <c r="I1409" s="75">
        <f>STOCK[[#This Row],[Entradas]]-STOCK[[#This Row],[Salidas]]</f>
        <v>1</v>
      </c>
      <c r="J1409" s="59">
        <f>STOCK[[#This Row],[Precio Final]]*10%</f>
        <v>3.5</v>
      </c>
      <c r="K1409" s="62">
        <v>12</v>
      </c>
      <c r="L1409" s="62">
        <v>0</v>
      </c>
      <c r="M1409" s="62">
        <f>STOCK[[#This Row],[Costo Unitario (USD)]]+STOCK[[#This Row],[Costo Envío (USD)]]+STOCK[[#This Row],[Comisión 10%]]</f>
        <v>15.5</v>
      </c>
      <c r="N1409" s="62">
        <f t="shared" si="66"/>
        <v>23.25</v>
      </c>
      <c r="O1409" s="62">
        <f t="shared" si="65"/>
        <v>35</v>
      </c>
      <c r="P1409" s="62">
        <f>STOCK[[#This Row],[Precio Final]]-STOCK[[#This Row],[Costo total]]</f>
        <v>19.5</v>
      </c>
      <c r="Q1409" s="62">
        <f>STOCK[[#This Row],[Ganancia Unitaria]]*STOCK[[#This Row],[Salidas]]</f>
        <v>0</v>
      </c>
      <c r="R1409" s="74"/>
      <c r="S1409" s="74"/>
      <c r="T1409" s="62"/>
      <c r="U1409" s="62"/>
      <c r="V1409" s="76"/>
    </row>
    <row r="1410" customHeight="1" spans="1:22">
      <c r="A1410" s="74" t="s">
        <v>19123</v>
      </c>
      <c r="B1410" s="74" t="s">
        <v>16680</v>
      </c>
      <c r="C1410" s="74" t="s">
        <v>19124</v>
      </c>
      <c r="D1410" s="74" t="s">
        <v>16928</v>
      </c>
      <c r="E1410" s="74"/>
      <c r="F1410" s="59">
        <v>40</v>
      </c>
      <c r="G1410" s="75">
        <v>1</v>
      </c>
      <c r="H1410" s="75">
        <f>SUMIFS(VENTAS[Cantidad],VENTAS[Código del producto Vendido],STOCK[[#This Row],[Code]])</f>
        <v>0</v>
      </c>
      <c r="I1410" s="75">
        <f>STOCK[[#This Row],[Entradas]]-STOCK[[#This Row],[Salidas]]</f>
        <v>1</v>
      </c>
      <c r="J1410" s="59">
        <f>STOCK[[#This Row],[Precio Final]]*10%</f>
        <v>4</v>
      </c>
      <c r="K1410" s="62">
        <v>12</v>
      </c>
      <c r="L1410" s="62">
        <v>0</v>
      </c>
      <c r="M1410" s="62">
        <f>STOCK[[#This Row],[Costo Unitario (USD)]]+STOCK[[#This Row],[Costo Envío (USD)]]+STOCK[[#This Row],[Comisión 10%]]</f>
        <v>16</v>
      </c>
      <c r="N1410" s="62">
        <f t="shared" si="66"/>
        <v>24</v>
      </c>
      <c r="O1410" s="62">
        <f t="shared" si="65"/>
        <v>40</v>
      </c>
      <c r="P1410" s="62">
        <f>STOCK[[#This Row],[Precio Final]]-STOCK[[#This Row],[Costo total]]</f>
        <v>24</v>
      </c>
      <c r="Q1410" s="62">
        <f>STOCK[[#This Row],[Ganancia Unitaria]]*STOCK[[#This Row],[Salidas]]</f>
        <v>0</v>
      </c>
      <c r="R1410" s="74"/>
      <c r="S1410" s="74"/>
      <c r="T1410" s="62"/>
      <c r="U1410" s="62"/>
      <c r="V1410" s="76"/>
    </row>
    <row r="1411" customHeight="1" spans="1:22">
      <c r="A1411" s="74" t="s">
        <v>19125</v>
      </c>
      <c r="B1411" s="74" t="s">
        <v>16687</v>
      </c>
      <c r="C1411" s="74" t="s">
        <v>19126</v>
      </c>
      <c r="D1411" s="74" t="s">
        <v>19127</v>
      </c>
      <c r="E1411" s="74"/>
      <c r="F1411" s="59">
        <v>30</v>
      </c>
      <c r="G1411" s="75">
        <v>1</v>
      </c>
      <c r="H1411" s="75">
        <f>SUMIFS(VENTAS[Cantidad],VENTAS[Código del producto Vendido],STOCK[[#This Row],[Code]])</f>
        <v>1</v>
      </c>
      <c r="I1411" s="75">
        <f>STOCK[[#This Row],[Entradas]]-STOCK[[#This Row],[Salidas]]</f>
        <v>0</v>
      </c>
      <c r="J1411" s="59">
        <f>STOCK[[#This Row],[Precio Final]]*10%</f>
        <v>3</v>
      </c>
      <c r="K1411" s="62">
        <v>12</v>
      </c>
      <c r="L1411" s="62">
        <v>0</v>
      </c>
      <c r="M1411" s="62">
        <f>STOCK[[#This Row],[Costo Unitario (USD)]]+STOCK[[#This Row],[Costo Envío (USD)]]+STOCK[[#This Row],[Comisión 10%]]</f>
        <v>15</v>
      </c>
      <c r="N1411" s="62">
        <f t="shared" si="66"/>
        <v>22.5</v>
      </c>
      <c r="O1411" s="62">
        <f t="shared" ref="O1411:O1474" si="67">F1411</f>
        <v>30</v>
      </c>
      <c r="P1411" s="62">
        <f>STOCK[[#This Row],[Precio Final]]-STOCK[[#This Row],[Costo total]]</f>
        <v>15</v>
      </c>
      <c r="Q1411" s="62">
        <f>STOCK[[#This Row],[Ganancia Unitaria]]*STOCK[[#This Row],[Salidas]]</f>
        <v>15</v>
      </c>
      <c r="R1411" s="74"/>
      <c r="S1411" s="74"/>
      <c r="T1411" s="62"/>
      <c r="U1411" s="62"/>
      <c r="V1411" s="76"/>
    </row>
    <row r="1412" customHeight="1" spans="1:22">
      <c r="A1412" s="74" t="s">
        <v>19128</v>
      </c>
      <c r="B1412" s="74" t="s">
        <v>16541</v>
      </c>
      <c r="C1412" s="74" t="s">
        <v>19129</v>
      </c>
      <c r="D1412" s="74" t="s">
        <v>16583</v>
      </c>
      <c r="E1412" s="74"/>
      <c r="F1412" s="59">
        <v>30</v>
      </c>
      <c r="G1412" s="75">
        <v>1</v>
      </c>
      <c r="H1412" s="75">
        <f>SUMIFS(VENTAS[Cantidad],VENTAS[Código del producto Vendido],STOCK[[#This Row],[Code]])</f>
        <v>0</v>
      </c>
      <c r="I1412" s="75">
        <f>STOCK[[#This Row],[Entradas]]-STOCK[[#This Row],[Salidas]]</f>
        <v>1</v>
      </c>
      <c r="J1412" s="59">
        <f>STOCK[[#This Row],[Precio Final]]*10%</f>
        <v>3</v>
      </c>
      <c r="K1412" s="62">
        <v>12</v>
      </c>
      <c r="L1412" s="62">
        <v>0</v>
      </c>
      <c r="M1412" s="62">
        <f>STOCK[[#This Row],[Costo Unitario (USD)]]+STOCK[[#This Row],[Costo Envío (USD)]]+STOCK[[#This Row],[Comisión 10%]]</f>
        <v>15</v>
      </c>
      <c r="N1412" s="62">
        <f t="shared" si="66"/>
        <v>22.5</v>
      </c>
      <c r="O1412" s="62">
        <f t="shared" si="67"/>
        <v>30</v>
      </c>
      <c r="P1412" s="62">
        <f>STOCK[[#This Row],[Precio Final]]-STOCK[[#This Row],[Costo total]]</f>
        <v>15</v>
      </c>
      <c r="Q1412" s="62">
        <f>STOCK[[#This Row],[Ganancia Unitaria]]*STOCK[[#This Row],[Salidas]]</f>
        <v>0</v>
      </c>
      <c r="R1412" s="74"/>
      <c r="S1412" s="74"/>
      <c r="T1412" s="62"/>
      <c r="U1412" s="62"/>
      <c r="V1412" s="76"/>
    </row>
    <row r="1413" customHeight="1" spans="1:22">
      <c r="A1413" s="74" t="s">
        <v>19130</v>
      </c>
      <c r="B1413" s="74" t="s">
        <v>16522</v>
      </c>
      <c r="C1413" s="74" t="s">
        <v>19131</v>
      </c>
      <c r="D1413" s="74" t="s">
        <v>16431</v>
      </c>
      <c r="E1413" s="74"/>
      <c r="F1413" s="59">
        <v>30</v>
      </c>
      <c r="G1413" s="75">
        <v>1</v>
      </c>
      <c r="H1413" s="75">
        <f>SUMIFS(VENTAS[Cantidad],VENTAS[Código del producto Vendido],STOCK[[#This Row],[Code]])</f>
        <v>1</v>
      </c>
      <c r="I1413" s="75">
        <f>STOCK[[#This Row],[Entradas]]-STOCK[[#This Row],[Salidas]]</f>
        <v>0</v>
      </c>
      <c r="J1413" s="59">
        <f>STOCK[[#This Row],[Precio Final]]*10%</f>
        <v>3</v>
      </c>
      <c r="K1413" s="62">
        <v>12</v>
      </c>
      <c r="L1413" s="62">
        <v>0</v>
      </c>
      <c r="M1413" s="62">
        <f>STOCK[[#This Row],[Costo Unitario (USD)]]+STOCK[[#This Row],[Costo Envío (USD)]]+STOCK[[#This Row],[Comisión 10%]]</f>
        <v>15</v>
      </c>
      <c r="N1413" s="62">
        <f t="shared" si="66"/>
        <v>22.5</v>
      </c>
      <c r="O1413" s="62">
        <f t="shared" si="67"/>
        <v>30</v>
      </c>
      <c r="P1413" s="62">
        <f>STOCK[[#This Row],[Precio Final]]-STOCK[[#This Row],[Costo total]]</f>
        <v>15</v>
      </c>
      <c r="Q1413" s="62">
        <f>STOCK[[#This Row],[Ganancia Unitaria]]*STOCK[[#This Row],[Salidas]]</f>
        <v>15</v>
      </c>
      <c r="R1413" s="74"/>
      <c r="S1413" s="74"/>
      <c r="T1413" s="62"/>
      <c r="U1413" s="62"/>
      <c r="V1413" s="76"/>
    </row>
    <row r="1414" customHeight="1" spans="1:22">
      <c r="A1414" s="74" t="s">
        <v>19132</v>
      </c>
      <c r="B1414" s="74" t="s">
        <v>16522</v>
      </c>
      <c r="C1414" s="74" t="s">
        <v>19133</v>
      </c>
      <c r="D1414" s="74" t="s">
        <v>16408</v>
      </c>
      <c r="E1414" s="74"/>
      <c r="F1414" s="59">
        <v>25</v>
      </c>
      <c r="G1414" s="75">
        <v>1</v>
      </c>
      <c r="H1414" s="75">
        <f>SUMIFS(VENTAS[Cantidad],VENTAS[Código del producto Vendido],STOCK[[#This Row],[Code]])</f>
        <v>0</v>
      </c>
      <c r="I1414" s="75">
        <f>STOCK[[#This Row],[Entradas]]-STOCK[[#This Row],[Salidas]]</f>
        <v>1</v>
      </c>
      <c r="J1414" s="59">
        <f>STOCK[[#This Row],[Precio Final]]*10%</f>
        <v>2.5</v>
      </c>
      <c r="K1414" s="62">
        <v>12</v>
      </c>
      <c r="L1414" s="62">
        <v>0</v>
      </c>
      <c r="M1414" s="62">
        <f>STOCK[[#This Row],[Costo Unitario (USD)]]+STOCK[[#This Row],[Costo Envío (USD)]]+STOCK[[#This Row],[Comisión 10%]]</f>
        <v>14.5</v>
      </c>
      <c r="N1414" s="62">
        <f t="shared" si="66"/>
        <v>21.75</v>
      </c>
      <c r="O1414" s="62">
        <f t="shared" si="67"/>
        <v>25</v>
      </c>
      <c r="P1414" s="62">
        <f>STOCK[[#This Row],[Precio Final]]-STOCK[[#This Row],[Costo total]]</f>
        <v>10.5</v>
      </c>
      <c r="Q1414" s="62">
        <f>STOCK[[#This Row],[Ganancia Unitaria]]*STOCK[[#This Row],[Salidas]]</f>
        <v>0</v>
      </c>
      <c r="R1414" s="74"/>
      <c r="S1414" s="74"/>
      <c r="T1414" s="62"/>
      <c r="U1414" s="62"/>
      <c r="V1414" s="76"/>
    </row>
    <row r="1415" customHeight="1" spans="1:22">
      <c r="A1415" s="74" t="s">
        <v>19134</v>
      </c>
      <c r="B1415" s="74" t="s">
        <v>16522</v>
      </c>
      <c r="C1415" s="74" t="s">
        <v>19135</v>
      </c>
      <c r="D1415" s="74" t="s">
        <v>17234</v>
      </c>
      <c r="E1415" s="74"/>
      <c r="F1415" s="59">
        <v>30</v>
      </c>
      <c r="G1415" s="75">
        <v>1</v>
      </c>
      <c r="H1415" s="75">
        <f>SUMIFS(VENTAS[Cantidad],VENTAS[Código del producto Vendido],STOCK[[#This Row],[Code]])</f>
        <v>0</v>
      </c>
      <c r="I1415" s="75">
        <f>STOCK[[#This Row],[Entradas]]-STOCK[[#This Row],[Salidas]]</f>
        <v>1</v>
      </c>
      <c r="J1415" s="59">
        <f>STOCK[[#This Row],[Precio Final]]*10%</f>
        <v>3</v>
      </c>
      <c r="K1415" s="62">
        <v>12</v>
      </c>
      <c r="L1415" s="62">
        <v>0</v>
      </c>
      <c r="M1415" s="62">
        <f>STOCK[[#This Row],[Costo Unitario (USD)]]+STOCK[[#This Row],[Costo Envío (USD)]]+STOCK[[#This Row],[Comisión 10%]]</f>
        <v>15</v>
      </c>
      <c r="N1415" s="62">
        <f t="shared" si="66"/>
        <v>22.5</v>
      </c>
      <c r="O1415" s="62">
        <f t="shared" si="67"/>
        <v>30</v>
      </c>
      <c r="P1415" s="62">
        <f>STOCK[[#This Row],[Precio Final]]-STOCK[[#This Row],[Costo total]]</f>
        <v>15</v>
      </c>
      <c r="Q1415" s="62">
        <f>STOCK[[#This Row],[Ganancia Unitaria]]*STOCK[[#This Row],[Salidas]]</f>
        <v>0</v>
      </c>
      <c r="R1415" s="74"/>
      <c r="S1415" s="74"/>
      <c r="T1415" s="62"/>
      <c r="U1415" s="62"/>
      <c r="V1415" s="76"/>
    </row>
    <row r="1416" customHeight="1" spans="1:22">
      <c r="A1416" s="74" t="s">
        <v>19136</v>
      </c>
      <c r="B1416" s="74" t="s">
        <v>16680</v>
      </c>
      <c r="C1416" s="74" t="s">
        <v>19126</v>
      </c>
      <c r="D1416" s="74" t="s">
        <v>16928</v>
      </c>
      <c r="E1416" s="74"/>
      <c r="F1416" s="59">
        <v>30</v>
      </c>
      <c r="G1416" s="75">
        <v>2</v>
      </c>
      <c r="H1416" s="75">
        <f>SUMIFS(VENTAS[Cantidad],VENTAS[Código del producto Vendido],STOCK[[#This Row],[Code]])</f>
        <v>2</v>
      </c>
      <c r="I1416" s="75">
        <f>STOCK[[#This Row],[Entradas]]-STOCK[[#This Row],[Salidas]]</f>
        <v>0</v>
      </c>
      <c r="J1416" s="59">
        <f>STOCK[[#This Row],[Precio Final]]*10%</f>
        <v>3</v>
      </c>
      <c r="K1416" s="62">
        <v>12</v>
      </c>
      <c r="L1416" s="62">
        <v>0</v>
      </c>
      <c r="M1416" s="62">
        <f>STOCK[[#This Row],[Costo Unitario (USD)]]+STOCK[[#This Row],[Costo Envío (USD)]]+STOCK[[#This Row],[Comisión 10%]]</f>
        <v>15</v>
      </c>
      <c r="N1416" s="62">
        <f t="shared" si="66"/>
        <v>22.5</v>
      </c>
      <c r="O1416" s="62">
        <f t="shared" si="67"/>
        <v>30</v>
      </c>
      <c r="P1416" s="62">
        <f>STOCK[[#This Row],[Precio Final]]-STOCK[[#This Row],[Costo total]]</f>
        <v>15</v>
      </c>
      <c r="Q1416" s="62">
        <f>STOCK[[#This Row],[Ganancia Unitaria]]*STOCK[[#This Row],[Salidas]]</f>
        <v>30</v>
      </c>
      <c r="R1416" s="74"/>
      <c r="S1416" s="74"/>
      <c r="T1416" s="62"/>
      <c r="U1416" s="62"/>
      <c r="V1416" s="76"/>
    </row>
    <row r="1417" customHeight="1" spans="1:22">
      <c r="A1417" s="74" t="s">
        <v>19137</v>
      </c>
      <c r="B1417" s="74" t="s">
        <v>16541</v>
      </c>
      <c r="C1417" s="74" t="s">
        <v>19138</v>
      </c>
      <c r="D1417" s="74" t="s">
        <v>16475</v>
      </c>
      <c r="E1417" s="74"/>
      <c r="F1417" s="59">
        <v>35</v>
      </c>
      <c r="G1417" s="75">
        <v>1</v>
      </c>
      <c r="H1417" s="75">
        <f>SUMIFS(VENTAS[Cantidad],VENTAS[Código del producto Vendido],STOCK[[#This Row],[Code]])</f>
        <v>0</v>
      </c>
      <c r="I1417" s="75">
        <f>STOCK[[#This Row],[Entradas]]-STOCK[[#This Row],[Salidas]]</f>
        <v>1</v>
      </c>
      <c r="J1417" s="59">
        <f>STOCK[[#This Row],[Precio Final]]*10%</f>
        <v>3.5</v>
      </c>
      <c r="K1417" s="62">
        <v>12</v>
      </c>
      <c r="L1417" s="62">
        <v>0</v>
      </c>
      <c r="M1417" s="62">
        <f>STOCK[[#This Row],[Costo Unitario (USD)]]+STOCK[[#This Row],[Costo Envío (USD)]]+STOCK[[#This Row],[Comisión 10%]]</f>
        <v>15.5</v>
      </c>
      <c r="N1417" s="62">
        <f t="shared" si="66"/>
        <v>23.25</v>
      </c>
      <c r="O1417" s="62">
        <f t="shared" si="67"/>
        <v>35</v>
      </c>
      <c r="P1417" s="62">
        <f>STOCK[[#This Row],[Precio Final]]-STOCK[[#This Row],[Costo total]]</f>
        <v>19.5</v>
      </c>
      <c r="Q1417" s="62">
        <f>STOCK[[#This Row],[Ganancia Unitaria]]*STOCK[[#This Row],[Salidas]]</f>
        <v>0</v>
      </c>
      <c r="R1417" s="74"/>
      <c r="S1417" s="74"/>
      <c r="T1417" s="62"/>
      <c r="U1417" s="62"/>
      <c r="V1417" s="76"/>
    </row>
    <row r="1418" customHeight="1" spans="1:22">
      <c r="A1418" s="74" t="s">
        <v>19139</v>
      </c>
      <c r="B1418" s="74" t="s">
        <v>16680</v>
      </c>
      <c r="C1418" s="74" t="s">
        <v>19140</v>
      </c>
      <c r="D1418" s="74" t="s">
        <v>16973</v>
      </c>
      <c r="E1418" s="74"/>
      <c r="F1418" s="59">
        <v>30</v>
      </c>
      <c r="G1418" s="75">
        <v>1</v>
      </c>
      <c r="H1418" s="75">
        <f>SUMIFS(VENTAS[Cantidad],VENTAS[Código del producto Vendido],STOCK[[#This Row],[Code]])</f>
        <v>0</v>
      </c>
      <c r="I1418" s="75">
        <f>STOCK[[#This Row],[Entradas]]-STOCK[[#This Row],[Salidas]]</f>
        <v>1</v>
      </c>
      <c r="J1418" s="59">
        <f>STOCK[[#This Row],[Precio Final]]*10%</f>
        <v>3</v>
      </c>
      <c r="K1418" s="62">
        <v>12</v>
      </c>
      <c r="L1418" s="62">
        <v>0</v>
      </c>
      <c r="M1418" s="62">
        <f>STOCK[[#This Row],[Costo Unitario (USD)]]+STOCK[[#This Row],[Costo Envío (USD)]]+STOCK[[#This Row],[Comisión 10%]]</f>
        <v>15</v>
      </c>
      <c r="N1418" s="62">
        <f t="shared" si="66"/>
        <v>22.5</v>
      </c>
      <c r="O1418" s="62">
        <f t="shared" si="67"/>
        <v>30</v>
      </c>
      <c r="P1418" s="62">
        <f>STOCK[[#This Row],[Precio Final]]-STOCK[[#This Row],[Costo total]]</f>
        <v>15</v>
      </c>
      <c r="Q1418" s="62">
        <f>STOCK[[#This Row],[Ganancia Unitaria]]*STOCK[[#This Row],[Salidas]]</f>
        <v>0</v>
      </c>
      <c r="R1418" s="74"/>
      <c r="S1418" s="74"/>
      <c r="T1418" s="62"/>
      <c r="U1418" s="62"/>
      <c r="V1418" s="76"/>
    </row>
    <row r="1419" customHeight="1" spans="1:22">
      <c r="A1419" s="74" t="s">
        <v>19141</v>
      </c>
      <c r="B1419" s="74" t="s">
        <v>16680</v>
      </c>
      <c r="C1419" s="74" t="s">
        <v>19142</v>
      </c>
      <c r="D1419" s="74" t="s">
        <v>16928</v>
      </c>
      <c r="E1419" s="74"/>
      <c r="F1419" s="59">
        <v>30</v>
      </c>
      <c r="G1419" s="75">
        <v>1</v>
      </c>
      <c r="H1419" s="75">
        <f>SUMIFS(VENTAS[Cantidad],VENTAS[Código del producto Vendido],STOCK[[#This Row],[Code]])</f>
        <v>0</v>
      </c>
      <c r="I1419" s="75">
        <f>STOCK[[#This Row],[Entradas]]-STOCK[[#This Row],[Salidas]]</f>
        <v>1</v>
      </c>
      <c r="J1419" s="59">
        <f>STOCK[[#This Row],[Precio Final]]*10%</f>
        <v>3</v>
      </c>
      <c r="K1419" s="62">
        <v>12</v>
      </c>
      <c r="L1419" s="62">
        <v>0</v>
      </c>
      <c r="M1419" s="62">
        <f>STOCK[[#This Row],[Costo Unitario (USD)]]+STOCK[[#This Row],[Costo Envío (USD)]]+STOCK[[#This Row],[Comisión 10%]]</f>
        <v>15</v>
      </c>
      <c r="N1419" s="62">
        <f t="shared" si="66"/>
        <v>22.5</v>
      </c>
      <c r="O1419" s="62">
        <f t="shared" si="67"/>
        <v>30</v>
      </c>
      <c r="P1419" s="62">
        <f>STOCK[[#This Row],[Precio Final]]-STOCK[[#This Row],[Costo total]]</f>
        <v>15</v>
      </c>
      <c r="Q1419" s="62">
        <f>STOCK[[#This Row],[Ganancia Unitaria]]*STOCK[[#This Row],[Salidas]]</f>
        <v>0</v>
      </c>
      <c r="R1419" s="74"/>
      <c r="S1419" s="74"/>
      <c r="T1419" s="62"/>
      <c r="U1419" s="62"/>
      <c r="V1419" s="76"/>
    </row>
    <row r="1420" customHeight="1" spans="1:22">
      <c r="A1420" s="74" t="s">
        <v>19143</v>
      </c>
      <c r="B1420" s="74" t="s">
        <v>16522</v>
      </c>
      <c r="C1420" s="74" t="s">
        <v>18459</v>
      </c>
      <c r="D1420" s="74" t="s">
        <v>17234</v>
      </c>
      <c r="E1420" s="74"/>
      <c r="F1420" s="59">
        <v>40</v>
      </c>
      <c r="G1420" s="75">
        <v>1</v>
      </c>
      <c r="H1420" s="75">
        <f>SUMIFS(VENTAS[Cantidad],VENTAS[Código del producto Vendido],STOCK[[#This Row],[Code]])</f>
        <v>0</v>
      </c>
      <c r="I1420" s="75">
        <f>STOCK[[#This Row],[Entradas]]-STOCK[[#This Row],[Salidas]]</f>
        <v>1</v>
      </c>
      <c r="J1420" s="59">
        <f>STOCK[[#This Row],[Precio Final]]*10%</f>
        <v>4</v>
      </c>
      <c r="K1420" s="62">
        <v>12</v>
      </c>
      <c r="L1420" s="62">
        <v>0</v>
      </c>
      <c r="M1420" s="62">
        <f>STOCK[[#This Row],[Costo Unitario (USD)]]+STOCK[[#This Row],[Costo Envío (USD)]]+STOCK[[#This Row],[Comisión 10%]]</f>
        <v>16</v>
      </c>
      <c r="N1420" s="62">
        <f t="shared" si="66"/>
        <v>24</v>
      </c>
      <c r="O1420" s="62">
        <f t="shared" si="67"/>
        <v>40</v>
      </c>
      <c r="P1420" s="62">
        <f>STOCK[[#This Row],[Precio Final]]-STOCK[[#This Row],[Costo total]]</f>
        <v>24</v>
      </c>
      <c r="Q1420" s="62">
        <f>STOCK[[#This Row],[Ganancia Unitaria]]*STOCK[[#This Row],[Salidas]]</f>
        <v>0</v>
      </c>
      <c r="R1420" s="74"/>
      <c r="S1420" s="74"/>
      <c r="T1420" s="62"/>
      <c r="U1420" s="62"/>
      <c r="V1420" s="76"/>
    </row>
    <row r="1421" customHeight="1" spans="1:22">
      <c r="A1421" s="74" t="s">
        <v>19144</v>
      </c>
      <c r="B1421" s="74" t="s">
        <v>16522</v>
      </c>
      <c r="C1421" s="74" t="s">
        <v>19145</v>
      </c>
      <c r="D1421" s="74" t="s">
        <v>16408</v>
      </c>
      <c r="E1421" s="74"/>
      <c r="F1421" s="59">
        <v>30</v>
      </c>
      <c r="G1421" s="75">
        <v>1</v>
      </c>
      <c r="H1421" s="75">
        <f>SUMIFS(VENTAS[Cantidad],VENTAS[Código del producto Vendido],STOCK[[#This Row],[Code]])</f>
        <v>0</v>
      </c>
      <c r="I1421" s="75">
        <f>STOCK[[#This Row],[Entradas]]-STOCK[[#This Row],[Salidas]]</f>
        <v>1</v>
      </c>
      <c r="J1421" s="59">
        <f>STOCK[[#This Row],[Precio Final]]*10%</f>
        <v>3</v>
      </c>
      <c r="K1421" s="62">
        <v>12</v>
      </c>
      <c r="L1421" s="62">
        <v>0</v>
      </c>
      <c r="M1421" s="62">
        <f>STOCK[[#This Row],[Costo Unitario (USD)]]+STOCK[[#This Row],[Costo Envío (USD)]]+STOCK[[#This Row],[Comisión 10%]]</f>
        <v>15</v>
      </c>
      <c r="N1421" s="62">
        <f t="shared" si="66"/>
        <v>22.5</v>
      </c>
      <c r="O1421" s="62">
        <f t="shared" si="67"/>
        <v>30</v>
      </c>
      <c r="P1421" s="62">
        <f>STOCK[[#This Row],[Precio Final]]-STOCK[[#This Row],[Costo total]]</f>
        <v>15</v>
      </c>
      <c r="Q1421" s="62">
        <f>STOCK[[#This Row],[Ganancia Unitaria]]*STOCK[[#This Row],[Salidas]]</f>
        <v>0</v>
      </c>
      <c r="R1421" s="74"/>
      <c r="S1421" s="74"/>
      <c r="T1421" s="62"/>
      <c r="U1421" s="62"/>
      <c r="V1421" s="76"/>
    </row>
    <row r="1422" customHeight="1" spans="1:22">
      <c r="A1422" s="74" t="s">
        <v>19146</v>
      </c>
      <c r="B1422" s="74" t="s">
        <v>16522</v>
      </c>
      <c r="C1422" s="74" t="s">
        <v>18422</v>
      </c>
      <c r="D1422" s="74" t="s">
        <v>17234</v>
      </c>
      <c r="E1422" s="74"/>
      <c r="F1422" s="59">
        <v>35</v>
      </c>
      <c r="G1422" s="75">
        <v>1</v>
      </c>
      <c r="H1422" s="75">
        <f>SUMIFS(VENTAS[Cantidad],VENTAS[Código del producto Vendido],STOCK[[#This Row],[Code]])</f>
        <v>0</v>
      </c>
      <c r="I1422" s="75">
        <f>STOCK[[#This Row],[Entradas]]-STOCK[[#This Row],[Salidas]]</f>
        <v>1</v>
      </c>
      <c r="J1422" s="59">
        <f>STOCK[[#This Row],[Precio Final]]*10%</f>
        <v>3.5</v>
      </c>
      <c r="K1422" s="62">
        <v>12</v>
      </c>
      <c r="L1422" s="62">
        <v>0</v>
      </c>
      <c r="M1422" s="62">
        <f>STOCK[[#This Row],[Costo Unitario (USD)]]+STOCK[[#This Row],[Costo Envío (USD)]]+STOCK[[#This Row],[Comisión 10%]]</f>
        <v>15.5</v>
      </c>
      <c r="N1422" s="62">
        <f t="shared" si="66"/>
        <v>23.25</v>
      </c>
      <c r="O1422" s="62">
        <f t="shared" si="67"/>
        <v>35</v>
      </c>
      <c r="P1422" s="62">
        <f>STOCK[[#This Row],[Precio Final]]-STOCK[[#This Row],[Costo total]]</f>
        <v>19.5</v>
      </c>
      <c r="Q1422" s="62">
        <f>STOCK[[#This Row],[Ganancia Unitaria]]*STOCK[[#This Row],[Salidas]]</f>
        <v>0</v>
      </c>
      <c r="R1422" s="74"/>
      <c r="S1422" s="74"/>
      <c r="T1422" s="62"/>
      <c r="U1422" s="62"/>
      <c r="V1422" s="76"/>
    </row>
    <row r="1423" customHeight="1" spans="1:22">
      <c r="A1423" s="74" t="s">
        <v>19147</v>
      </c>
      <c r="B1423" s="74" t="s">
        <v>16687</v>
      </c>
      <c r="C1423" s="74" t="s">
        <v>19148</v>
      </c>
      <c r="D1423" s="74" t="s">
        <v>17505</v>
      </c>
      <c r="E1423" s="74"/>
      <c r="F1423" s="59">
        <v>30</v>
      </c>
      <c r="G1423" s="75">
        <v>1</v>
      </c>
      <c r="H1423" s="75">
        <f>SUMIFS(VENTAS[Cantidad],VENTAS[Código del producto Vendido],STOCK[[#This Row],[Code]])</f>
        <v>1</v>
      </c>
      <c r="I1423" s="75">
        <f>STOCK[[#This Row],[Entradas]]-STOCK[[#This Row],[Salidas]]</f>
        <v>0</v>
      </c>
      <c r="J1423" s="59">
        <f>STOCK[[#This Row],[Precio Final]]*10%</f>
        <v>3</v>
      </c>
      <c r="K1423" s="62">
        <v>12</v>
      </c>
      <c r="L1423" s="62">
        <v>0</v>
      </c>
      <c r="M1423" s="62">
        <f>STOCK[[#This Row],[Costo Unitario (USD)]]+STOCK[[#This Row],[Costo Envío (USD)]]+STOCK[[#This Row],[Comisión 10%]]</f>
        <v>15</v>
      </c>
      <c r="N1423" s="62">
        <f t="shared" si="66"/>
        <v>22.5</v>
      </c>
      <c r="O1423" s="62">
        <f t="shared" si="67"/>
        <v>30</v>
      </c>
      <c r="P1423" s="62">
        <f>STOCK[[#This Row],[Precio Final]]-STOCK[[#This Row],[Costo total]]</f>
        <v>15</v>
      </c>
      <c r="Q1423" s="62">
        <f>STOCK[[#This Row],[Ganancia Unitaria]]*STOCK[[#This Row],[Salidas]]</f>
        <v>15</v>
      </c>
      <c r="R1423" s="74"/>
      <c r="S1423" s="74"/>
      <c r="T1423" s="62"/>
      <c r="U1423" s="62"/>
      <c r="V1423" s="76"/>
    </row>
    <row r="1424" customHeight="1" spans="1:22">
      <c r="A1424" s="74" t="s">
        <v>19149</v>
      </c>
      <c r="B1424" s="74" t="s">
        <v>16687</v>
      </c>
      <c r="C1424" s="74" t="s">
        <v>19150</v>
      </c>
      <c r="D1424" s="74" t="s">
        <v>17505</v>
      </c>
      <c r="E1424" s="74"/>
      <c r="F1424" s="59">
        <v>35</v>
      </c>
      <c r="G1424" s="75">
        <v>1</v>
      </c>
      <c r="H1424" s="75">
        <f>SUMIFS(VENTAS[Cantidad],VENTAS[Código del producto Vendido],STOCK[[#This Row],[Code]])</f>
        <v>0</v>
      </c>
      <c r="I1424" s="75">
        <f>STOCK[[#This Row],[Entradas]]-STOCK[[#This Row],[Salidas]]</f>
        <v>1</v>
      </c>
      <c r="J1424" s="59">
        <f>STOCK[[#This Row],[Precio Final]]*10%</f>
        <v>3.5</v>
      </c>
      <c r="K1424" s="62">
        <v>12</v>
      </c>
      <c r="L1424" s="62">
        <v>0</v>
      </c>
      <c r="M1424" s="62">
        <f>STOCK[[#This Row],[Costo Unitario (USD)]]+STOCK[[#This Row],[Costo Envío (USD)]]+STOCK[[#This Row],[Comisión 10%]]</f>
        <v>15.5</v>
      </c>
      <c r="N1424" s="62">
        <f t="shared" si="66"/>
        <v>23.25</v>
      </c>
      <c r="O1424" s="62">
        <f t="shared" si="67"/>
        <v>35</v>
      </c>
      <c r="P1424" s="62">
        <f>STOCK[[#This Row],[Precio Final]]-STOCK[[#This Row],[Costo total]]</f>
        <v>19.5</v>
      </c>
      <c r="Q1424" s="62">
        <f>STOCK[[#This Row],[Ganancia Unitaria]]*STOCK[[#This Row],[Salidas]]</f>
        <v>0</v>
      </c>
      <c r="R1424" s="74"/>
      <c r="S1424" s="74"/>
      <c r="T1424" s="62"/>
      <c r="U1424" s="62"/>
      <c r="V1424" s="76"/>
    </row>
    <row r="1425" customHeight="1" spans="1:22">
      <c r="A1425" s="74" t="s">
        <v>19151</v>
      </c>
      <c r="B1425" s="74" t="s">
        <v>16522</v>
      </c>
      <c r="C1425" s="74" t="s">
        <v>18680</v>
      </c>
      <c r="D1425" s="74" t="s">
        <v>17234</v>
      </c>
      <c r="E1425" s="74"/>
      <c r="F1425" s="59">
        <v>35</v>
      </c>
      <c r="G1425" s="75">
        <v>1</v>
      </c>
      <c r="H1425" s="75">
        <f>SUMIFS(VENTAS[Cantidad],VENTAS[Código del producto Vendido],STOCK[[#This Row],[Code]])</f>
        <v>1</v>
      </c>
      <c r="I1425" s="75">
        <f>STOCK[[#This Row],[Entradas]]-STOCK[[#This Row],[Salidas]]</f>
        <v>0</v>
      </c>
      <c r="J1425" s="59">
        <f>STOCK[[#This Row],[Precio Final]]*10%</f>
        <v>3.5</v>
      </c>
      <c r="K1425" s="62">
        <v>12</v>
      </c>
      <c r="L1425" s="62">
        <v>0</v>
      </c>
      <c r="M1425" s="62">
        <f>STOCK[[#This Row],[Costo Unitario (USD)]]+STOCK[[#This Row],[Costo Envío (USD)]]+STOCK[[#This Row],[Comisión 10%]]</f>
        <v>15.5</v>
      </c>
      <c r="N1425" s="62">
        <f t="shared" si="66"/>
        <v>23.25</v>
      </c>
      <c r="O1425" s="62">
        <f t="shared" si="67"/>
        <v>35</v>
      </c>
      <c r="P1425" s="62">
        <f>STOCK[[#This Row],[Precio Final]]-STOCK[[#This Row],[Costo total]]</f>
        <v>19.5</v>
      </c>
      <c r="Q1425" s="62">
        <f>STOCK[[#This Row],[Ganancia Unitaria]]*STOCK[[#This Row],[Salidas]]</f>
        <v>19.5</v>
      </c>
      <c r="R1425" s="74"/>
      <c r="S1425" s="74"/>
      <c r="T1425" s="62"/>
      <c r="U1425" s="62"/>
      <c r="V1425" s="76"/>
    </row>
    <row r="1426" customHeight="1" spans="1:22">
      <c r="A1426" s="74" t="s">
        <v>19152</v>
      </c>
      <c r="B1426" s="74" t="s">
        <v>16680</v>
      </c>
      <c r="C1426" s="74" t="s">
        <v>19153</v>
      </c>
      <c r="D1426" s="74" t="s">
        <v>16396</v>
      </c>
      <c r="E1426" s="74"/>
      <c r="F1426" s="59">
        <v>35</v>
      </c>
      <c r="G1426" s="75">
        <v>1</v>
      </c>
      <c r="H1426" s="75">
        <f>SUMIFS(VENTAS[Cantidad],VENTAS[Código del producto Vendido],STOCK[[#This Row],[Code]])</f>
        <v>1</v>
      </c>
      <c r="I1426" s="75">
        <f>STOCK[[#This Row],[Entradas]]-STOCK[[#This Row],[Salidas]]</f>
        <v>0</v>
      </c>
      <c r="J1426" s="59">
        <f>STOCK[[#This Row],[Precio Final]]*10%</f>
        <v>3.5</v>
      </c>
      <c r="K1426" s="62">
        <v>12</v>
      </c>
      <c r="L1426" s="62">
        <v>0</v>
      </c>
      <c r="M1426" s="62">
        <f>STOCK[[#This Row],[Costo Unitario (USD)]]+STOCK[[#This Row],[Costo Envío (USD)]]+STOCK[[#This Row],[Comisión 10%]]</f>
        <v>15.5</v>
      </c>
      <c r="N1426" s="62">
        <f t="shared" si="66"/>
        <v>23.25</v>
      </c>
      <c r="O1426" s="62">
        <f t="shared" si="67"/>
        <v>35</v>
      </c>
      <c r="P1426" s="62">
        <f>STOCK[[#This Row],[Precio Final]]-STOCK[[#This Row],[Costo total]]</f>
        <v>19.5</v>
      </c>
      <c r="Q1426" s="62">
        <f>STOCK[[#This Row],[Ganancia Unitaria]]*STOCK[[#This Row],[Salidas]]</f>
        <v>19.5</v>
      </c>
      <c r="R1426" s="74"/>
      <c r="S1426" s="74"/>
      <c r="T1426" s="62"/>
      <c r="U1426" s="62"/>
      <c r="V1426" s="76"/>
    </row>
    <row r="1427" customHeight="1" spans="1:22">
      <c r="A1427" s="74" t="s">
        <v>19154</v>
      </c>
      <c r="B1427" s="74" t="s">
        <v>16522</v>
      </c>
      <c r="C1427" s="74" t="s">
        <v>19155</v>
      </c>
      <c r="D1427" s="74" t="s">
        <v>17234</v>
      </c>
      <c r="E1427" s="74"/>
      <c r="F1427" s="59">
        <v>35</v>
      </c>
      <c r="G1427" s="75">
        <v>1</v>
      </c>
      <c r="H1427" s="75">
        <f>SUMIFS(VENTAS[Cantidad],VENTAS[Código del producto Vendido],STOCK[[#This Row],[Code]])</f>
        <v>1</v>
      </c>
      <c r="I1427" s="75">
        <f>STOCK[[#This Row],[Entradas]]-STOCK[[#This Row],[Salidas]]</f>
        <v>0</v>
      </c>
      <c r="J1427" s="59">
        <f>STOCK[[#This Row],[Precio Final]]*10%</f>
        <v>3.5</v>
      </c>
      <c r="K1427" s="62">
        <v>12</v>
      </c>
      <c r="L1427" s="62">
        <v>0</v>
      </c>
      <c r="M1427" s="62">
        <f>STOCK[[#This Row],[Costo Unitario (USD)]]+STOCK[[#This Row],[Costo Envío (USD)]]+STOCK[[#This Row],[Comisión 10%]]</f>
        <v>15.5</v>
      </c>
      <c r="N1427" s="62">
        <f t="shared" si="66"/>
        <v>23.25</v>
      </c>
      <c r="O1427" s="62">
        <f t="shared" si="67"/>
        <v>35</v>
      </c>
      <c r="P1427" s="62">
        <f>STOCK[[#This Row],[Precio Final]]-STOCK[[#This Row],[Costo total]]</f>
        <v>19.5</v>
      </c>
      <c r="Q1427" s="62">
        <f>STOCK[[#This Row],[Ganancia Unitaria]]*STOCK[[#This Row],[Salidas]]</f>
        <v>19.5</v>
      </c>
      <c r="R1427" s="74"/>
      <c r="S1427" s="74"/>
      <c r="T1427" s="62"/>
      <c r="U1427" s="62"/>
      <c r="V1427" s="76"/>
    </row>
    <row r="1428" customHeight="1" spans="1:22">
      <c r="A1428" s="74" t="s">
        <v>19156</v>
      </c>
      <c r="B1428" s="74" t="s">
        <v>16522</v>
      </c>
      <c r="C1428" s="74" t="s">
        <v>19157</v>
      </c>
      <c r="D1428" s="74" t="s">
        <v>16408</v>
      </c>
      <c r="E1428" s="74"/>
      <c r="F1428" s="59">
        <v>35</v>
      </c>
      <c r="G1428" s="75">
        <v>1</v>
      </c>
      <c r="H1428" s="75">
        <f>SUMIFS(VENTAS[Cantidad],VENTAS[Código del producto Vendido],STOCK[[#This Row],[Code]])</f>
        <v>1</v>
      </c>
      <c r="I1428" s="75">
        <f>STOCK[[#This Row],[Entradas]]-STOCK[[#This Row],[Salidas]]</f>
        <v>0</v>
      </c>
      <c r="J1428" s="59">
        <f>STOCK[[#This Row],[Precio Final]]*10%</f>
        <v>3.5</v>
      </c>
      <c r="K1428" s="62">
        <v>12</v>
      </c>
      <c r="L1428" s="62">
        <v>0</v>
      </c>
      <c r="M1428" s="62">
        <f>STOCK[[#This Row],[Costo Unitario (USD)]]+STOCK[[#This Row],[Costo Envío (USD)]]+STOCK[[#This Row],[Comisión 10%]]</f>
        <v>15.5</v>
      </c>
      <c r="N1428" s="62">
        <f t="shared" si="66"/>
        <v>23.25</v>
      </c>
      <c r="O1428" s="62">
        <f t="shared" si="67"/>
        <v>35</v>
      </c>
      <c r="P1428" s="62">
        <f>STOCK[[#This Row],[Precio Final]]-STOCK[[#This Row],[Costo total]]</f>
        <v>19.5</v>
      </c>
      <c r="Q1428" s="62">
        <f>STOCK[[#This Row],[Ganancia Unitaria]]*STOCK[[#This Row],[Salidas]]</f>
        <v>19.5</v>
      </c>
      <c r="R1428" s="74"/>
      <c r="S1428" s="74"/>
      <c r="T1428" s="62"/>
      <c r="U1428" s="62"/>
      <c r="V1428" s="76"/>
    </row>
    <row r="1429" customHeight="1" spans="1:22">
      <c r="A1429" s="74" t="s">
        <v>19158</v>
      </c>
      <c r="B1429" s="74" t="s">
        <v>16511</v>
      </c>
      <c r="C1429" s="74" t="s">
        <v>19159</v>
      </c>
      <c r="D1429" s="74" t="s">
        <v>16408</v>
      </c>
      <c r="E1429" s="74"/>
      <c r="F1429" s="59">
        <v>25</v>
      </c>
      <c r="G1429" s="75">
        <v>1</v>
      </c>
      <c r="H1429" s="75">
        <f>SUMIFS(VENTAS[Cantidad],VENTAS[Código del producto Vendido],STOCK[[#This Row],[Code]])</f>
        <v>0</v>
      </c>
      <c r="I1429" s="75">
        <f>STOCK[[#This Row],[Entradas]]-STOCK[[#This Row],[Salidas]]</f>
        <v>1</v>
      </c>
      <c r="J1429" s="59">
        <f>STOCK[[#This Row],[Precio Final]]*10%</f>
        <v>2.5</v>
      </c>
      <c r="K1429" s="62">
        <v>12</v>
      </c>
      <c r="L1429" s="62">
        <v>0</v>
      </c>
      <c r="M1429" s="62">
        <f>STOCK[[#This Row],[Costo Unitario (USD)]]+STOCK[[#This Row],[Costo Envío (USD)]]+STOCK[[#This Row],[Comisión 10%]]</f>
        <v>14.5</v>
      </c>
      <c r="N1429" s="62">
        <f t="shared" si="66"/>
        <v>21.75</v>
      </c>
      <c r="O1429" s="62">
        <f t="shared" si="67"/>
        <v>25</v>
      </c>
      <c r="P1429" s="62">
        <f>STOCK[[#This Row],[Precio Final]]-STOCK[[#This Row],[Costo total]]</f>
        <v>10.5</v>
      </c>
      <c r="Q1429" s="62">
        <f>STOCK[[#This Row],[Ganancia Unitaria]]*STOCK[[#This Row],[Salidas]]</f>
        <v>0</v>
      </c>
      <c r="R1429" s="74"/>
      <c r="S1429" s="74"/>
      <c r="T1429" s="62"/>
      <c r="U1429" s="62"/>
      <c r="V1429" s="76"/>
    </row>
    <row r="1430" customHeight="1" spans="1:22">
      <c r="A1430" s="74" t="s">
        <v>19160</v>
      </c>
      <c r="B1430" s="74" t="s">
        <v>16687</v>
      </c>
      <c r="C1430" s="74" t="s">
        <v>19161</v>
      </c>
      <c r="D1430" s="74" t="s">
        <v>17505</v>
      </c>
      <c r="E1430" s="74"/>
      <c r="F1430" s="59">
        <v>35</v>
      </c>
      <c r="G1430" s="75">
        <v>1</v>
      </c>
      <c r="H1430" s="75">
        <f>SUMIFS(VENTAS[Cantidad],VENTAS[Código del producto Vendido],STOCK[[#This Row],[Code]])</f>
        <v>0</v>
      </c>
      <c r="I1430" s="75">
        <f>STOCK[[#This Row],[Entradas]]-STOCK[[#This Row],[Salidas]]</f>
        <v>1</v>
      </c>
      <c r="J1430" s="59">
        <f>STOCK[[#This Row],[Precio Final]]*10%</f>
        <v>3.5</v>
      </c>
      <c r="K1430" s="62">
        <v>12</v>
      </c>
      <c r="L1430" s="62">
        <v>0</v>
      </c>
      <c r="M1430" s="62">
        <f>STOCK[[#This Row],[Costo Unitario (USD)]]+STOCK[[#This Row],[Costo Envío (USD)]]+STOCK[[#This Row],[Comisión 10%]]</f>
        <v>15.5</v>
      </c>
      <c r="N1430" s="62">
        <f t="shared" si="66"/>
        <v>23.25</v>
      </c>
      <c r="O1430" s="62">
        <f t="shared" si="67"/>
        <v>35</v>
      </c>
      <c r="P1430" s="62">
        <f>STOCK[[#This Row],[Precio Final]]-STOCK[[#This Row],[Costo total]]</f>
        <v>19.5</v>
      </c>
      <c r="Q1430" s="62">
        <f>STOCK[[#This Row],[Ganancia Unitaria]]*STOCK[[#This Row],[Salidas]]</f>
        <v>0</v>
      </c>
      <c r="R1430" s="74"/>
      <c r="S1430" s="74"/>
      <c r="T1430" s="62"/>
      <c r="U1430" s="62"/>
      <c r="V1430" s="76"/>
    </row>
    <row r="1431" customHeight="1" spans="1:22">
      <c r="A1431" s="74" t="s">
        <v>19162</v>
      </c>
      <c r="B1431" s="74" t="s">
        <v>16522</v>
      </c>
      <c r="C1431" s="74" t="s">
        <v>19163</v>
      </c>
      <c r="D1431" s="74" t="s">
        <v>16404</v>
      </c>
      <c r="E1431" s="74"/>
      <c r="F1431" s="59">
        <v>35</v>
      </c>
      <c r="G1431" s="75">
        <v>1</v>
      </c>
      <c r="H1431" s="75">
        <f>SUMIFS(VENTAS[Cantidad],VENTAS[Código del producto Vendido],STOCK[[#This Row],[Code]])</f>
        <v>0</v>
      </c>
      <c r="I1431" s="75">
        <f>STOCK[[#This Row],[Entradas]]-STOCK[[#This Row],[Salidas]]</f>
        <v>1</v>
      </c>
      <c r="J1431" s="59">
        <f>STOCK[[#This Row],[Precio Final]]*10%</f>
        <v>3.5</v>
      </c>
      <c r="K1431" s="62">
        <v>12</v>
      </c>
      <c r="L1431" s="62">
        <v>0</v>
      </c>
      <c r="M1431" s="62">
        <f>STOCK[[#This Row],[Costo Unitario (USD)]]+STOCK[[#This Row],[Costo Envío (USD)]]+STOCK[[#This Row],[Comisión 10%]]</f>
        <v>15.5</v>
      </c>
      <c r="N1431" s="62">
        <f t="shared" si="66"/>
        <v>23.25</v>
      </c>
      <c r="O1431" s="62">
        <f t="shared" si="67"/>
        <v>35</v>
      </c>
      <c r="P1431" s="62">
        <f>STOCK[[#This Row],[Precio Final]]-STOCK[[#This Row],[Costo total]]</f>
        <v>19.5</v>
      </c>
      <c r="Q1431" s="62">
        <f>STOCK[[#This Row],[Ganancia Unitaria]]*STOCK[[#This Row],[Salidas]]</f>
        <v>0</v>
      </c>
      <c r="R1431" s="74"/>
      <c r="S1431" s="74"/>
      <c r="T1431" s="62"/>
      <c r="U1431" s="62"/>
      <c r="V1431" s="76"/>
    </row>
    <row r="1432" customHeight="1" spans="1:22">
      <c r="A1432" s="74" t="s">
        <v>19164</v>
      </c>
      <c r="B1432" s="74" t="s">
        <v>16680</v>
      </c>
      <c r="C1432" s="74" t="s">
        <v>19165</v>
      </c>
      <c r="D1432" s="74" t="s">
        <v>16928</v>
      </c>
      <c r="E1432" s="74"/>
      <c r="F1432" s="59">
        <v>40</v>
      </c>
      <c r="G1432" s="75">
        <v>1</v>
      </c>
      <c r="H1432" s="75">
        <f>SUMIFS(VENTAS[Cantidad],VENTAS[Código del producto Vendido],STOCK[[#This Row],[Code]])</f>
        <v>0</v>
      </c>
      <c r="I1432" s="75">
        <f>STOCK[[#This Row],[Entradas]]-STOCK[[#This Row],[Salidas]]</f>
        <v>1</v>
      </c>
      <c r="J1432" s="59">
        <f>STOCK[[#This Row],[Precio Final]]*10%</f>
        <v>4</v>
      </c>
      <c r="K1432" s="62">
        <v>12</v>
      </c>
      <c r="L1432" s="62">
        <v>0</v>
      </c>
      <c r="M1432" s="62">
        <f>STOCK[[#This Row],[Costo Unitario (USD)]]+STOCK[[#This Row],[Costo Envío (USD)]]+STOCK[[#This Row],[Comisión 10%]]</f>
        <v>16</v>
      </c>
      <c r="N1432" s="62">
        <f t="shared" si="66"/>
        <v>24</v>
      </c>
      <c r="O1432" s="62">
        <f t="shared" si="67"/>
        <v>40</v>
      </c>
      <c r="P1432" s="62">
        <f>STOCK[[#This Row],[Precio Final]]-STOCK[[#This Row],[Costo total]]</f>
        <v>24</v>
      </c>
      <c r="Q1432" s="62">
        <f>STOCK[[#This Row],[Ganancia Unitaria]]*STOCK[[#This Row],[Salidas]]</f>
        <v>0</v>
      </c>
      <c r="R1432" s="74"/>
      <c r="S1432" s="74"/>
      <c r="T1432" s="62"/>
      <c r="U1432" s="62"/>
      <c r="V1432" s="76"/>
    </row>
    <row r="1433" customHeight="1" spans="1:22">
      <c r="A1433" s="74" t="s">
        <v>19166</v>
      </c>
      <c r="B1433" s="74" t="s">
        <v>16680</v>
      </c>
      <c r="C1433" s="74" t="s">
        <v>19133</v>
      </c>
      <c r="D1433" s="74" t="s">
        <v>16396</v>
      </c>
      <c r="E1433" s="74"/>
      <c r="F1433" s="59">
        <v>25</v>
      </c>
      <c r="G1433" s="75">
        <v>1</v>
      </c>
      <c r="H1433" s="75">
        <f>SUMIFS(VENTAS[Cantidad],VENTAS[Código del producto Vendido],STOCK[[#This Row],[Code]])</f>
        <v>1</v>
      </c>
      <c r="I1433" s="75">
        <f>STOCK[[#This Row],[Entradas]]-STOCK[[#This Row],[Salidas]]</f>
        <v>0</v>
      </c>
      <c r="J1433" s="59">
        <f>STOCK[[#This Row],[Precio Final]]*10%</f>
        <v>2.5</v>
      </c>
      <c r="K1433" s="62">
        <v>12</v>
      </c>
      <c r="L1433" s="62">
        <v>0</v>
      </c>
      <c r="M1433" s="62">
        <f>STOCK[[#This Row],[Costo Unitario (USD)]]+STOCK[[#This Row],[Costo Envío (USD)]]+STOCK[[#This Row],[Comisión 10%]]</f>
        <v>14.5</v>
      </c>
      <c r="N1433" s="62">
        <f t="shared" si="66"/>
        <v>21.75</v>
      </c>
      <c r="O1433" s="62">
        <f t="shared" si="67"/>
        <v>25</v>
      </c>
      <c r="P1433" s="62">
        <f>STOCK[[#This Row],[Precio Final]]-STOCK[[#This Row],[Costo total]]</f>
        <v>10.5</v>
      </c>
      <c r="Q1433" s="62">
        <f>STOCK[[#This Row],[Ganancia Unitaria]]*STOCK[[#This Row],[Salidas]]</f>
        <v>10.5</v>
      </c>
      <c r="R1433" s="74"/>
      <c r="S1433" s="74"/>
      <c r="T1433" s="62"/>
      <c r="U1433" s="62"/>
      <c r="V1433" s="76"/>
    </row>
    <row r="1434" customHeight="1" spans="1:22">
      <c r="A1434" s="74" t="s">
        <v>19167</v>
      </c>
      <c r="B1434" s="74" t="s">
        <v>16687</v>
      </c>
      <c r="C1434" s="74" t="s">
        <v>19168</v>
      </c>
      <c r="D1434" s="74" t="s">
        <v>17520</v>
      </c>
      <c r="E1434" s="74"/>
      <c r="F1434" s="59">
        <v>35</v>
      </c>
      <c r="G1434" s="75">
        <v>1</v>
      </c>
      <c r="H1434" s="75">
        <f>SUMIFS(VENTAS[Cantidad],VENTAS[Código del producto Vendido],STOCK[[#This Row],[Code]])</f>
        <v>0</v>
      </c>
      <c r="I1434" s="75">
        <f>STOCK[[#This Row],[Entradas]]-STOCK[[#This Row],[Salidas]]</f>
        <v>1</v>
      </c>
      <c r="J1434" s="59">
        <f>STOCK[[#This Row],[Precio Final]]*10%</f>
        <v>3.5</v>
      </c>
      <c r="K1434" s="62">
        <v>12</v>
      </c>
      <c r="L1434" s="62">
        <v>0</v>
      </c>
      <c r="M1434" s="62">
        <f>STOCK[[#This Row],[Costo Unitario (USD)]]+STOCK[[#This Row],[Costo Envío (USD)]]+STOCK[[#This Row],[Comisión 10%]]</f>
        <v>15.5</v>
      </c>
      <c r="N1434" s="62">
        <f t="shared" si="66"/>
        <v>23.25</v>
      </c>
      <c r="O1434" s="62">
        <f t="shared" si="67"/>
        <v>35</v>
      </c>
      <c r="P1434" s="62">
        <f>STOCK[[#This Row],[Precio Final]]-STOCK[[#This Row],[Costo total]]</f>
        <v>19.5</v>
      </c>
      <c r="Q1434" s="62">
        <f>STOCK[[#This Row],[Ganancia Unitaria]]*STOCK[[#This Row],[Salidas]]</f>
        <v>0</v>
      </c>
      <c r="R1434" s="74"/>
      <c r="S1434" s="74"/>
      <c r="T1434" s="62"/>
      <c r="U1434" s="62"/>
      <c r="V1434" s="76"/>
    </row>
    <row r="1435" customHeight="1" spans="1:22">
      <c r="A1435" s="74" t="s">
        <v>19169</v>
      </c>
      <c r="B1435" s="74" t="s">
        <v>16680</v>
      </c>
      <c r="C1435" s="74" t="s">
        <v>18459</v>
      </c>
      <c r="D1435" s="74" t="s">
        <v>16928</v>
      </c>
      <c r="E1435" s="74"/>
      <c r="F1435" s="59">
        <v>40</v>
      </c>
      <c r="G1435" s="75">
        <v>1</v>
      </c>
      <c r="H1435" s="75">
        <f>SUMIFS(VENTAS[Cantidad],VENTAS[Código del producto Vendido],STOCK[[#This Row],[Code]])</f>
        <v>1</v>
      </c>
      <c r="I1435" s="75">
        <f>STOCK[[#This Row],[Entradas]]-STOCK[[#This Row],[Salidas]]</f>
        <v>0</v>
      </c>
      <c r="J1435" s="59">
        <f>STOCK[[#This Row],[Precio Final]]*10%</f>
        <v>4</v>
      </c>
      <c r="K1435" s="62">
        <v>12</v>
      </c>
      <c r="L1435" s="62">
        <v>0</v>
      </c>
      <c r="M1435" s="62">
        <f>STOCK[[#This Row],[Costo Unitario (USD)]]+STOCK[[#This Row],[Costo Envío (USD)]]+STOCK[[#This Row],[Comisión 10%]]</f>
        <v>16</v>
      </c>
      <c r="N1435" s="62">
        <f t="shared" si="66"/>
        <v>24</v>
      </c>
      <c r="O1435" s="62">
        <f t="shared" si="67"/>
        <v>40</v>
      </c>
      <c r="P1435" s="62">
        <f>STOCK[[#This Row],[Precio Final]]-STOCK[[#This Row],[Costo total]]</f>
        <v>24</v>
      </c>
      <c r="Q1435" s="62">
        <f>STOCK[[#This Row],[Ganancia Unitaria]]*STOCK[[#This Row],[Salidas]]</f>
        <v>24</v>
      </c>
      <c r="R1435" s="74"/>
      <c r="S1435" s="74"/>
      <c r="T1435" s="62"/>
      <c r="U1435" s="62"/>
      <c r="V1435" s="76"/>
    </row>
    <row r="1436" customHeight="1" spans="1:22">
      <c r="A1436" s="74" t="s">
        <v>19170</v>
      </c>
      <c r="B1436" s="74" t="s">
        <v>16522</v>
      </c>
      <c r="C1436" s="74" t="s">
        <v>19148</v>
      </c>
      <c r="D1436" s="74" t="s">
        <v>17488</v>
      </c>
      <c r="E1436" s="74"/>
      <c r="F1436" s="59">
        <v>30</v>
      </c>
      <c r="G1436" s="75">
        <v>1</v>
      </c>
      <c r="H1436" s="75">
        <f>SUMIFS(VENTAS[Cantidad],VENTAS[Código del producto Vendido],STOCK[[#This Row],[Code]])</f>
        <v>0</v>
      </c>
      <c r="I1436" s="75">
        <f>STOCK[[#This Row],[Entradas]]-STOCK[[#This Row],[Salidas]]</f>
        <v>1</v>
      </c>
      <c r="J1436" s="59">
        <f>STOCK[[#This Row],[Precio Final]]*10%</f>
        <v>3</v>
      </c>
      <c r="K1436" s="62">
        <v>12</v>
      </c>
      <c r="L1436" s="62">
        <v>0</v>
      </c>
      <c r="M1436" s="62">
        <f>STOCK[[#This Row],[Costo Unitario (USD)]]+STOCK[[#This Row],[Costo Envío (USD)]]+STOCK[[#This Row],[Comisión 10%]]</f>
        <v>15</v>
      </c>
      <c r="N1436" s="62">
        <f t="shared" si="66"/>
        <v>22.5</v>
      </c>
      <c r="O1436" s="62">
        <f t="shared" si="67"/>
        <v>30</v>
      </c>
      <c r="P1436" s="62">
        <f>STOCK[[#This Row],[Precio Final]]-STOCK[[#This Row],[Costo total]]</f>
        <v>15</v>
      </c>
      <c r="Q1436" s="62">
        <f>STOCK[[#This Row],[Ganancia Unitaria]]*STOCK[[#This Row],[Salidas]]</f>
        <v>0</v>
      </c>
      <c r="R1436" s="74"/>
      <c r="S1436" s="74"/>
      <c r="T1436" s="62"/>
      <c r="U1436" s="62"/>
      <c r="V1436" s="76"/>
    </row>
    <row r="1437" customHeight="1" spans="1:22">
      <c r="A1437" s="74" t="s">
        <v>19171</v>
      </c>
      <c r="B1437" s="74" t="s">
        <v>16522</v>
      </c>
      <c r="C1437" s="74" t="s">
        <v>19172</v>
      </c>
      <c r="D1437" s="74" t="s">
        <v>17234</v>
      </c>
      <c r="E1437" s="74"/>
      <c r="F1437" s="59">
        <v>35</v>
      </c>
      <c r="G1437" s="75">
        <v>1</v>
      </c>
      <c r="H1437" s="75">
        <f>SUMIFS(VENTAS[Cantidad],VENTAS[Código del producto Vendido],STOCK[[#This Row],[Code]])</f>
        <v>0</v>
      </c>
      <c r="I1437" s="75">
        <f>STOCK[[#This Row],[Entradas]]-STOCK[[#This Row],[Salidas]]</f>
        <v>1</v>
      </c>
      <c r="J1437" s="59">
        <f>STOCK[[#This Row],[Precio Final]]*10%</f>
        <v>3.5</v>
      </c>
      <c r="K1437" s="62">
        <v>12</v>
      </c>
      <c r="L1437" s="62">
        <v>0</v>
      </c>
      <c r="M1437" s="62">
        <f>STOCK[[#This Row],[Costo Unitario (USD)]]+STOCK[[#This Row],[Costo Envío (USD)]]+STOCK[[#This Row],[Comisión 10%]]</f>
        <v>15.5</v>
      </c>
      <c r="N1437" s="62">
        <f t="shared" si="66"/>
        <v>23.25</v>
      </c>
      <c r="O1437" s="62">
        <f t="shared" si="67"/>
        <v>35</v>
      </c>
      <c r="P1437" s="62">
        <f>STOCK[[#This Row],[Precio Final]]-STOCK[[#This Row],[Costo total]]</f>
        <v>19.5</v>
      </c>
      <c r="Q1437" s="62">
        <f>STOCK[[#This Row],[Ganancia Unitaria]]*STOCK[[#This Row],[Salidas]]</f>
        <v>0</v>
      </c>
      <c r="R1437" s="74"/>
      <c r="S1437" s="74"/>
      <c r="T1437" s="62"/>
      <c r="U1437" s="62"/>
      <c r="V1437" s="76"/>
    </row>
    <row r="1438" customHeight="1" spans="1:22">
      <c r="A1438" s="74" t="s">
        <v>19173</v>
      </c>
      <c r="B1438" s="74" t="s">
        <v>16541</v>
      </c>
      <c r="C1438" s="74" t="s">
        <v>19174</v>
      </c>
      <c r="D1438" s="74" t="s">
        <v>16583</v>
      </c>
      <c r="E1438" s="74"/>
      <c r="F1438" s="59">
        <v>30</v>
      </c>
      <c r="G1438" s="75">
        <v>1</v>
      </c>
      <c r="H1438" s="75">
        <f>SUMIFS(VENTAS[Cantidad],VENTAS[Código del producto Vendido],STOCK[[#This Row],[Code]])</f>
        <v>1</v>
      </c>
      <c r="I1438" s="75">
        <f>STOCK[[#This Row],[Entradas]]-STOCK[[#This Row],[Salidas]]</f>
        <v>0</v>
      </c>
      <c r="J1438" s="59">
        <f>STOCK[[#This Row],[Precio Final]]*10%</f>
        <v>3</v>
      </c>
      <c r="K1438" s="62">
        <v>12</v>
      </c>
      <c r="L1438" s="62">
        <v>0</v>
      </c>
      <c r="M1438" s="62">
        <f>STOCK[[#This Row],[Costo Unitario (USD)]]+STOCK[[#This Row],[Costo Envío (USD)]]+STOCK[[#This Row],[Comisión 10%]]</f>
        <v>15</v>
      </c>
      <c r="N1438" s="62">
        <f t="shared" si="66"/>
        <v>22.5</v>
      </c>
      <c r="O1438" s="62">
        <f t="shared" si="67"/>
        <v>30</v>
      </c>
      <c r="P1438" s="62">
        <f>STOCK[[#This Row],[Precio Final]]-STOCK[[#This Row],[Costo total]]</f>
        <v>15</v>
      </c>
      <c r="Q1438" s="62">
        <f>STOCK[[#This Row],[Ganancia Unitaria]]*STOCK[[#This Row],[Salidas]]</f>
        <v>15</v>
      </c>
      <c r="R1438" s="74"/>
      <c r="S1438" s="74"/>
      <c r="T1438" s="62"/>
      <c r="U1438" s="62"/>
      <c r="V1438" s="76"/>
    </row>
    <row r="1439" customHeight="1" spans="1:22">
      <c r="A1439" s="74" t="s">
        <v>19175</v>
      </c>
      <c r="B1439" s="74" t="s">
        <v>16522</v>
      </c>
      <c r="C1439" s="74" t="s">
        <v>19176</v>
      </c>
      <c r="D1439" s="74" t="s">
        <v>16404</v>
      </c>
      <c r="E1439" s="74"/>
      <c r="F1439" s="59">
        <v>30</v>
      </c>
      <c r="G1439" s="75">
        <v>1</v>
      </c>
      <c r="H1439" s="75">
        <f>SUMIFS(VENTAS[Cantidad],VENTAS[Código del producto Vendido],STOCK[[#This Row],[Code]])</f>
        <v>0</v>
      </c>
      <c r="I1439" s="75">
        <f>STOCK[[#This Row],[Entradas]]-STOCK[[#This Row],[Salidas]]</f>
        <v>1</v>
      </c>
      <c r="J1439" s="59">
        <f>STOCK[[#This Row],[Precio Final]]*10%</f>
        <v>3</v>
      </c>
      <c r="K1439" s="62">
        <v>12</v>
      </c>
      <c r="L1439" s="62">
        <v>0</v>
      </c>
      <c r="M1439" s="62">
        <f>STOCK[[#This Row],[Costo Unitario (USD)]]+STOCK[[#This Row],[Costo Envío (USD)]]+STOCK[[#This Row],[Comisión 10%]]</f>
        <v>15</v>
      </c>
      <c r="N1439" s="62">
        <f t="shared" si="66"/>
        <v>22.5</v>
      </c>
      <c r="O1439" s="62">
        <f t="shared" si="67"/>
        <v>30</v>
      </c>
      <c r="P1439" s="62">
        <f>STOCK[[#This Row],[Precio Final]]-STOCK[[#This Row],[Costo total]]</f>
        <v>15</v>
      </c>
      <c r="Q1439" s="62">
        <f>STOCK[[#This Row],[Ganancia Unitaria]]*STOCK[[#This Row],[Salidas]]</f>
        <v>0</v>
      </c>
      <c r="R1439" s="74"/>
      <c r="S1439" s="74"/>
      <c r="T1439" s="62"/>
      <c r="U1439" s="62"/>
      <c r="V1439" s="76"/>
    </row>
    <row r="1440" customHeight="1" spans="1:22">
      <c r="A1440" s="74" t="s">
        <v>19177</v>
      </c>
      <c r="B1440" s="74" t="s">
        <v>16498</v>
      </c>
      <c r="C1440" s="74" t="s">
        <v>19178</v>
      </c>
      <c r="D1440" s="74" t="s">
        <v>16583</v>
      </c>
      <c r="E1440" s="74"/>
      <c r="F1440" s="59">
        <v>35</v>
      </c>
      <c r="G1440" s="75">
        <v>1</v>
      </c>
      <c r="H1440" s="75">
        <f>SUMIFS(VENTAS[Cantidad],VENTAS[Código del producto Vendido],STOCK[[#This Row],[Code]])</f>
        <v>0</v>
      </c>
      <c r="I1440" s="75">
        <f>STOCK[[#This Row],[Entradas]]-STOCK[[#This Row],[Salidas]]</f>
        <v>1</v>
      </c>
      <c r="J1440" s="59">
        <f>STOCK[[#This Row],[Precio Final]]*10%</f>
        <v>3.5</v>
      </c>
      <c r="K1440" s="62">
        <v>12</v>
      </c>
      <c r="L1440" s="62">
        <v>0</v>
      </c>
      <c r="M1440" s="62">
        <f>STOCK[[#This Row],[Costo Unitario (USD)]]+STOCK[[#This Row],[Costo Envío (USD)]]+STOCK[[#This Row],[Comisión 10%]]</f>
        <v>15.5</v>
      </c>
      <c r="N1440" s="62">
        <f t="shared" si="66"/>
        <v>23.25</v>
      </c>
      <c r="O1440" s="62">
        <f t="shared" si="67"/>
        <v>35</v>
      </c>
      <c r="P1440" s="62">
        <f>STOCK[[#This Row],[Precio Final]]-STOCK[[#This Row],[Costo total]]</f>
        <v>19.5</v>
      </c>
      <c r="Q1440" s="62">
        <f>STOCK[[#This Row],[Ganancia Unitaria]]*STOCK[[#This Row],[Salidas]]</f>
        <v>0</v>
      </c>
      <c r="R1440" s="74"/>
      <c r="S1440" s="74"/>
      <c r="T1440" s="62"/>
      <c r="U1440" s="62"/>
      <c r="V1440" s="76"/>
    </row>
    <row r="1441" customHeight="1" spans="1:22">
      <c r="A1441" s="74" t="s">
        <v>19179</v>
      </c>
      <c r="B1441" s="74" t="s">
        <v>16498</v>
      </c>
      <c r="C1441" s="74" t="s">
        <v>19180</v>
      </c>
      <c r="D1441" s="74" t="s">
        <v>16475</v>
      </c>
      <c r="E1441" s="74"/>
      <c r="F1441" s="59">
        <v>18</v>
      </c>
      <c r="G1441" s="75">
        <v>1</v>
      </c>
      <c r="H1441" s="75">
        <f>SUMIFS(VENTAS[Cantidad],VENTAS[Código del producto Vendido],STOCK[[#This Row],[Code]])</f>
        <v>1</v>
      </c>
      <c r="I1441" s="75">
        <f>STOCK[[#This Row],[Entradas]]-STOCK[[#This Row],[Salidas]]</f>
        <v>0</v>
      </c>
      <c r="J1441" s="59">
        <f>STOCK[[#This Row],[Precio Final]]*10%</f>
        <v>1.8</v>
      </c>
      <c r="K1441" s="62">
        <v>12</v>
      </c>
      <c r="L1441" s="62">
        <v>0</v>
      </c>
      <c r="M1441" s="62">
        <f>STOCK[[#This Row],[Costo Unitario (USD)]]+STOCK[[#This Row],[Costo Envío (USD)]]+STOCK[[#This Row],[Comisión 10%]]</f>
        <v>13.8</v>
      </c>
      <c r="N1441" s="62">
        <f t="shared" si="66"/>
        <v>20.7</v>
      </c>
      <c r="O1441" s="62">
        <f t="shared" si="67"/>
        <v>18</v>
      </c>
      <c r="P1441" s="62">
        <f>STOCK[[#This Row],[Precio Final]]-STOCK[[#This Row],[Costo total]]</f>
        <v>4.2</v>
      </c>
      <c r="Q1441" s="62">
        <f>STOCK[[#This Row],[Ganancia Unitaria]]*STOCK[[#This Row],[Salidas]]</f>
        <v>4.2</v>
      </c>
      <c r="R1441" s="74"/>
      <c r="S1441" s="74"/>
      <c r="T1441" s="62"/>
      <c r="U1441" s="62"/>
      <c r="V1441" s="76"/>
    </row>
    <row r="1442" customHeight="1" spans="1:22">
      <c r="A1442" s="74" t="s">
        <v>19181</v>
      </c>
      <c r="B1442" s="74" t="s">
        <v>16498</v>
      </c>
      <c r="C1442" s="74" t="s">
        <v>19182</v>
      </c>
      <c r="D1442" s="74" t="s">
        <v>16583</v>
      </c>
      <c r="E1442" s="74"/>
      <c r="F1442" s="59">
        <v>22</v>
      </c>
      <c r="G1442" s="75">
        <v>1</v>
      </c>
      <c r="H1442" s="75">
        <f>SUMIFS(VENTAS[Cantidad],VENTAS[Código del producto Vendido],STOCK[[#This Row],[Code]])</f>
        <v>1</v>
      </c>
      <c r="I1442" s="75">
        <f>STOCK[[#This Row],[Entradas]]-STOCK[[#This Row],[Salidas]]</f>
        <v>0</v>
      </c>
      <c r="J1442" s="59">
        <f>STOCK[[#This Row],[Precio Final]]*10%</f>
        <v>2.2</v>
      </c>
      <c r="K1442" s="62">
        <v>12</v>
      </c>
      <c r="L1442" s="62">
        <v>0</v>
      </c>
      <c r="M1442" s="62">
        <f>STOCK[[#This Row],[Costo Unitario (USD)]]+STOCK[[#This Row],[Costo Envío (USD)]]+STOCK[[#This Row],[Comisión 10%]]</f>
        <v>14.2</v>
      </c>
      <c r="N1442" s="62">
        <f t="shared" si="66"/>
        <v>21.3</v>
      </c>
      <c r="O1442" s="62">
        <f t="shared" si="67"/>
        <v>22</v>
      </c>
      <c r="P1442" s="62">
        <f>STOCK[[#This Row],[Precio Final]]-STOCK[[#This Row],[Costo total]]</f>
        <v>7.8</v>
      </c>
      <c r="Q1442" s="62">
        <f>STOCK[[#This Row],[Ganancia Unitaria]]*STOCK[[#This Row],[Salidas]]</f>
        <v>7.8</v>
      </c>
      <c r="R1442" s="74"/>
      <c r="S1442" s="74"/>
      <c r="T1442" s="62"/>
      <c r="U1442" s="62"/>
      <c r="V1442" s="76"/>
    </row>
    <row r="1443" customHeight="1" spans="1:22">
      <c r="A1443" s="74" t="s">
        <v>19183</v>
      </c>
      <c r="B1443" s="74" t="s">
        <v>16451</v>
      </c>
      <c r="C1443" s="74" t="s">
        <v>19184</v>
      </c>
      <c r="D1443" s="74" t="s">
        <v>18807</v>
      </c>
      <c r="E1443" s="74"/>
      <c r="F1443" s="59">
        <v>50</v>
      </c>
      <c r="G1443" s="75">
        <v>2</v>
      </c>
      <c r="H1443" s="75">
        <f>SUMIFS(VENTAS[Cantidad],VENTAS[Código del producto Vendido],STOCK[[#This Row],[Code]])</f>
        <v>0</v>
      </c>
      <c r="I1443" s="75">
        <f>STOCK[[#This Row],[Entradas]]-STOCK[[#This Row],[Salidas]]</f>
        <v>2</v>
      </c>
      <c r="J1443" s="59">
        <f>STOCK[[#This Row],[Precio Final]]*10%</f>
        <v>5</v>
      </c>
      <c r="K1443" s="62">
        <v>12</v>
      </c>
      <c r="L1443" s="62">
        <v>0</v>
      </c>
      <c r="M1443" s="62">
        <f>STOCK[[#This Row],[Costo Unitario (USD)]]+STOCK[[#This Row],[Costo Envío (USD)]]+STOCK[[#This Row],[Comisión 10%]]</f>
        <v>17</v>
      </c>
      <c r="N1443" s="62">
        <f t="shared" si="66"/>
        <v>25.5</v>
      </c>
      <c r="O1443" s="62">
        <f t="shared" si="67"/>
        <v>50</v>
      </c>
      <c r="P1443" s="62">
        <f>STOCK[[#This Row],[Precio Final]]-STOCK[[#This Row],[Costo total]]</f>
        <v>33</v>
      </c>
      <c r="Q1443" s="62">
        <f>STOCK[[#This Row],[Ganancia Unitaria]]*STOCK[[#This Row],[Salidas]]</f>
        <v>0</v>
      </c>
      <c r="R1443" s="74"/>
      <c r="S1443" s="74"/>
      <c r="T1443" s="62"/>
      <c r="U1443" s="62"/>
      <c r="V1443" s="76"/>
    </row>
    <row r="1444" customHeight="1" spans="1:22">
      <c r="A1444" s="74" t="s">
        <v>19185</v>
      </c>
      <c r="B1444" s="74" t="s">
        <v>16451</v>
      </c>
      <c r="C1444" s="74" t="s">
        <v>19186</v>
      </c>
      <c r="D1444" s="74" t="s">
        <v>18838</v>
      </c>
      <c r="E1444" s="74"/>
      <c r="F1444" s="59">
        <v>35</v>
      </c>
      <c r="G1444" s="75">
        <v>1</v>
      </c>
      <c r="H1444" s="75">
        <f>SUMIFS(VENTAS[Cantidad],VENTAS[Código del producto Vendido],STOCK[[#This Row],[Code]])</f>
        <v>0</v>
      </c>
      <c r="I1444" s="75">
        <f>STOCK[[#This Row],[Entradas]]-STOCK[[#This Row],[Salidas]]</f>
        <v>1</v>
      </c>
      <c r="J1444" s="59">
        <f>STOCK[[#This Row],[Precio Final]]*10%</f>
        <v>3.5</v>
      </c>
      <c r="K1444" s="62">
        <v>12</v>
      </c>
      <c r="L1444" s="62">
        <v>0</v>
      </c>
      <c r="M1444" s="62">
        <f>STOCK[[#This Row],[Costo Unitario (USD)]]+STOCK[[#This Row],[Costo Envío (USD)]]+STOCK[[#This Row],[Comisión 10%]]</f>
        <v>15.5</v>
      </c>
      <c r="N1444" s="62">
        <f t="shared" si="66"/>
        <v>23.25</v>
      </c>
      <c r="O1444" s="62">
        <f t="shared" si="67"/>
        <v>35</v>
      </c>
      <c r="P1444" s="62">
        <f>STOCK[[#This Row],[Precio Final]]-STOCK[[#This Row],[Costo total]]</f>
        <v>19.5</v>
      </c>
      <c r="Q1444" s="62">
        <f>STOCK[[#This Row],[Ganancia Unitaria]]*STOCK[[#This Row],[Salidas]]</f>
        <v>0</v>
      </c>
      <c r="R1444" s="74"/>
      <c r="S1444" s="74"/>
      <c r="T1444" s="62"/>
      <c r="U1444" s="62"/>
      <c r="V1444" s="76"/>
    </row>
    <row r="1445" customHeight="1" spans="1:22">
      <c r="A1445" s="74" t="s">
        <v>19187</v>
      </c>
      <c r="B1445" s="74" t="s">
        <v>16451</v>
      </c>
      <c r="C1445" s="74" t="s">
        <v>19188</v>
      </c>
      <c r="D1445" s="74" t="s">
        <v>18807</v>
      </c>
      <c r="E1445" s="74"/>
      <c r="F1445" s="59">
        <v>35</v>
      </c>
      <c r="G1445" s="75">
        <v>1</v>
      </c>
      <c r="H1445" s="75">
        <f>SUMIFS(VENTAS[Cantidad],VENTAS[Código del producto Vendido],STOCK[[#This Row],[Code]])</f>
        <v>1</v>
      </c>
      <c r="I1445" s="75">
        <f>STOCK[[#This Row],[Entradas]]-STOCK[[#This Row],[Salidas]]</f>
        <v>0</v>
      </c>
      <c r="J1445" s="59">
        <f>STOCK[[#This Row],[Precio Final]]*10%</f>
        <v>3.5</v>
      </c>
      <c r="K1445" s="62">
        <v>12</v>
      </c>
      <c r="L1445" s="62">
        <v>0</v>
      </c>
      <c r="M1445" s="62">
        <f>STOCK[[#This Row],[Costo Unitario (USD)]]+STOCK[[#This Row],[Costo Envío (USD)]]+STOCK[[#This Row],[Comisión 10%]]</f>
        <v>15.5</v>
      </c>
      <c r="N1445" s="62">
        <f t="shared" si="66"/>
        <v>23.25</v>
      </c>
      <c r="O1445" s="62">
        <f t="shared" si="67"/>
        <v>35</v>
      </c>
      <c r="P1445" s="62">
        <f>STOCK[[#This Row],[Precio Final]]-STOCK[[#This Row],[Costo total]]</f>
        <v>19.5</v>
      </c>
      <c r="Q1445" s="62">
        <f>STOCK[[#This Row],[Ganancia Unitaria]]*STOCK[[#This Row],[Salidas]]</f>
        <v>19.5</v>
      </c>
      <c r="R1445" s="74"/>
      <c r="S1445" s="74"/>
      <c r="T1445" s="62"/>
      <c r="U1445" s="62"/>
      <c r="V1445" s="76"/>
    </row>
    <row r="1446" customHeight="1" spans="1:22">
      <c r="A1446" s="74" t="s">
        <v>19189</v>
      </c>
      <c r="B1446" s="74" t="s">
        <v>16451</v>
      </c>
      <c r="C1446" s="74" t="s">
        <v>19190</v>
      </c>
      <c r="D1446" s="74" t="s">
        <v>18809</v>
      </c>
      <c r="E1446" s="74"/>
      <c r="F1446" s="59">
        <v>45</v>
      </c>
      <c r="G1446" s="75">
        <v>1</v>
      </c>
      <c r="H1446" s="75">
        <f>SUMIFS(VENTAS[Cantidad],VENTAS[Código del producto Vendido],STOCK[[#This Row],[Code]])</f>
        <v>1</v>
      </c>
      <c r="I1446" s="75">
        <f>STOCK[[#This Row],[Entradas]]-STOCK[[#This Row],[Salidas]]</f>
        <v>0</v>
      </c>
      <c r="J1446" s="59">
        <f>STOCK[[#This Row],[Precio Final]]*10%</f>
        <v>4.5</v>
      </c>
      <c r="K1446" s="62">
        <v>12</v>
      </c>
      <c r="L1446" s="62">
        <v>0</v>
      </c>
      <c r="M1446" s="62">
        <f>STOCK[[#This Row],[Costo Unitario (USD)]]+STOCK[[#This Row],[Costo Envío (USD)]]+STOCK[[#This Row],[Comisión 10%]]</f>
        <v>16.5</v>
      </c>
      <c r="N1446" s="62">
        <f t="shared" si="66"/>
        <v>24.75</v>
      </c>
      <c r="O1446" s="62">
        <f t="shared" si="67"/>
        <v>45</v>
      </c>
      <c r="P1446" s="62">
        <f>STOCK[[#This Row],[Precio Final]]-STOCK[[#This Row],[Costo total]]</f>
        <v>28.5</v>
      </c>
      <c r="Q1446" s="62">
        <f>STOCK[[#This Row],[Ganancia Unitaria]]*STOCK[[#This Row],[Salidas]]</f>
        <v>28.5</v>
      </c>
      <c r="R1446" s="74"/>
      <c r="S1446" s="74"/>
      <c r="T1446" s="62"/>
      <c r="U1446" s="62"/>
      <c r="V1446" s="76"/>
    </row>
    <row r="1447" customHeight="1" spans="1:22">
      <c r="A1447" s="74" t="s">
        <v>19191</v>
      </c>
      <c r="B1447" s="74" t="s">
        <v>16451</v>
      </c>
      <c r="C1447" s="74" t="s">
        <v>19192</v>
      </c>
      <c r="D1447" s="74" t="s">
        <v>18809</v>
      </c>
      <c r="E1447" s="74"/>
      <c r="F1447" s="59">
        <v>40</v>
      </c>
      <c r="G1447" s="75">
        <v>1</v>
      </c>
      <c r="H1447" s="75">
        <f>SUMIFS(VENTAS[Cantidad],VENTAS[Código del producto Vendido],STOCK[[#This Row],[Code]])</f>
        <v>1</v>
      </c>
      <c r="I1447" s="75">
        <f>STOCK[[#This Row],[Entradas]]-STOCK[[#This Row],[Salidas]]</f>
        <v>0</v>
      </c>
      <c r="J1447" s="59">
        <f>STOCK[[#This Row],[Precio Final]]*10%</f>
        <v>4</v>
      </c>
      <c r="K1447" s="62">
        <v>12</v>
      </c>
      <c r="L1447" s="62">
        <v>0</v>
      </c>
      <c r="M1447" s="62">
        <f>STOCK[[#This Row],[Costo Unitario (USD)]]+STOCK[[#This Row],[Costo Envío (USD)]]+STOCK[[#This Row],[Comisión 10%]]</f>
        <v>16</v>
      </c>
      <c r="N1447" s="62">
        <f t="shared" si="66"/>
        <v>24</v>
      </c>
      <c r="O1447" s="62">
        <f t="shared" si="67"/>
        <v>40</v>
      </c>
      <c r="P1447" s="62">
        <f>STOCK[[#This Row],[Precio Final]]-STOCK[[#This Row],[Costo total]]</f>
        <v>24</v>
      </c>
      <c r="Q1447" s="62">
        <f>STOCK[[#This Row],[Ganancia Unitaria]]*STOCK[[#This Row],[Salidas]]</f>
        <v>24</v>
      </c>
      <c r="R1447" s="74"/>
      <c r="S1447" s="74"/>
      <c r="T1447" s="62"/>
      <c r="U1447" s="62"/>
      <c r="V1447" s="76"/>
    </row>
    <row r="1448" customHeight="1" spans="1:22">
      <c r="A1448" s="74" t="s">
        <v>19193</v>
      </c>
      <c r="B1448" s="74" t="s">
        <v>16451</v>
      </c>
      <c r="C1448" s="74" t="s">
        <v>19194</v>
      </c>
      <c r="D1448" s="74" t="s">
        <v>19195</v>
      </c>
      <c r="E1448" s="74"/>
      <c r="F1448" s="59">
        <v>35</v>
      </c>
      <c r="G1448" s="75">
        <v>1</v>
      </c>
      <c r="H1448" s="75">
        <f>SUMIFS(VENTAS[Cantidad],VENTAS[Código del producto Vendido],STOCK[[#This Row],[Code]])</f>
        <v>1</v>
      </c>
      <c r="I1448" s="75">
        <f>STOCK[[#This Row],[Entradas]]-STOCK[[#This Row],[Salidas]]</f>
        <v>0</v>
      </c>
      <c r="J1448" s="59">
        <f>STOCK[[#This Row],[Precio Final]]*10%</f>
        <v>3.5</v>
      </c>
      <c r="K1448" s="62">
        <v>12</v>
      </c>
      <c r="L1448" s="62">
        <v>0</v>
      </c>
      <c r="M1448" s="62">
        <f>STOCK[[#This Row],[Costo Unitario (USD)]]+STOCK[[#This Row],[Costo Envío (USD)]]+STOCK[[#This Row],[Comisión 10%]]</f>
        <v>15.5</v>
      </c>
      <c r="N1448" s="62">
        <f t="shared" si="66"/>
        <v>23.25</v>
      </c>
      <c r="O1448" s="62">
        <f t="shared" si="67"/>
        <v>35</v>
      </c>
      <c r="P1448" s="62">
        <f>STOCK[[#This Row],[Precio Final]]-STOCK[[#This Row],[Costo total]]</f>
        <v>19.5</v>
      </c>
      <c r="Q1448" s="62">
        <f>STOCK[[#This Row],[Ganancia Unitaria]]*STOCK[[#This Row],[Salidas]]</f>
        <v>19.5</v>
      </c>
      <c r="R1448" s="74"/>
      <c r="S1448" s="74"/>
      <c r="T1448" s="62"/>
      <c r="U1448" s="62"/>
      <c r="V1448" s="76"/>
    </row>
    <row r="1449" customHeight="1" spans="1:22">
      <c r="A1449" s="74" t="s">
        <v>19196</v>
      </c>
      <c r="B1449" s="74" t="s">
        <v>16492</v>
      </c>
      <c r="C1449" s="74" t="s">
        <v>19197</v>
      </c>
      <c r="D1449" s="74" t="s">
        <v>19198</v>
      </c>
      <c r="E1449" s="74"/>
      <c r="F1449" s="59">
        <v>40</v>
      </c>
      <c r="G1449" s="75">
        <v>4</v>
      </c>
      <c r="H1449" s="75">
        <f>SUMIFS(VENTAS[Cantidad],VENTAS[Código del producto Vendido],STOCK[[#This Row],[Code]])</f>
        <v>0</v>
      </c>
      <c r="I1449" s="75">
        <f>STOCK[[#This Row],[Entradas]]-STOCK[[#This Row],[Salidas]]</f>
        <v>4</v>
      </c>
      <c r="J1449" s="59">
        <f>STOCK[[#This Row],[Precio Final]]*10%</f>
        <v>4</v>
      </c>
      <c r="K1449" s="62">
        <v>30</v>
      </c>
      <c r="L1449" s="62">
        <v>0</v>
      </c>
      <c r="M1449" s="62">
        <f>STOCK[[#This Row],[Costo Unitario (USD)]]+STOCK[[#This Row],[Costo Envío (USD)]]+STOCK[[#This Row],[Comisión 10%]]</f>
        <v>34</v>
      </c>
      <c r="N1449" s="62">
        <f t="shared" si="66"/>
        <v>51</v>
      </c>
      <c r="O1449" s="62">
        <f t="shared" si="67"/>
        <v>40</v>
      </c>
      <c r="P1449" s="62">
        <f>STOCK[[#This Row],[Precio Final]]-STOCK[[#This Row],[Costo total]]</f>
        <v>6</v>
      </c>
      <c r="Q1449" s="62">
        <f>STOCK[[#This Row],[Ganancia Unitaria]]*STOCK[[#This Row],[Salidas]]</f>
        <v>0</v>
      </c>
      <c r="R1449" s="74"/>
      <c r="S1449" s="74"/>
      <c r="T1449" s="62"/>
      <c r="U1449" s="62"/>
      <c r="V1449" s="76"/>
    </row>
    <row r="1450" customHeight="1" spans="1:22">
      <c r="A1450" s="74" t="s">
        <v>19199</v>
      </c>
      <c r="B1450" s="74" t="s">
        <v>16492</v>
      </c>
      <c r="C1450" s="74" t="s">
        <v>19200</v>
      </c>
      <c r="D1450" s="74" t="s">
        <v>19198</v>
      </c>
      <c r="E1450" s="74"/>
      <c r="F1450" s="59">
        <v>40</v>
      </c>
      <c r="G1450" s="75">
        <v>3</v>
      </c>
      <c r="H1450" s="75">
        <f>SUMIFS(VENTAS[Cantidad],VENTAS[Código del producto Vendido],STOCK[[#This Row],[Code]])</f>
        <v>0</v>
      </c>
      <c r="I1450" s="75">
        <f>STOCK[[#This Row],[Entradas]]-STOCK[[#This Row],[Salidas]]</f>
        <v>3</v>
      </c>
      <c r="J1450" s="59">
        <f>STOCK[[#This Row],[Precio Final]]*10%</f>
        <v>4</v>
      </c>
      <c r="K1450" s="62">
        <v>30</v>
      </c>
      <c r="L1450" s="62">
        <v>0</v>
      </c>
      <c r="M1450" s="62">
        <f>STOCK[[#This Row],[Costo Unitario (USD)]]+STOCK[[#This Row],[Costo Envío (USD)]]+STOCK[[#This Row],[Comisión 10%]]</f>
        <v>34</v>
      </c>
      <c r="N1450" s="62">
        <f t="shared" si="66"/>
        <v>51</v>
      </c>
      <c r="O1450" s="62">
        <f t="shared" si="67"/>
        <v>40</v>
      </c>
      <c r="P1450" s="62">
        <f>STOCK[[#This Row],[Precio Final]]-STOCK[[#This Row],[Costo total]]</f>
        <v>6</v>
      </c>
      <c r="Q1450" s="62">
        <f>STOCK[[#This Row],[Ganancia Unitaria]]*STOCK[[#This Row],[Salidas]]</f>
        <v>0</v>
      </c>
      <c r="R1450" s="74"/>
      <c r="S1450" s="74"/>
      <c r="T1450" s="62"/>
      <c r="U1450" s="62"/>
      <c r="V1450" s="76"/>
    </row>
    <row r="1451" customHeight="1" spans="1:22">
      <c r="A1451" s="74" t="s">
        <v>19201</v>
      </c>
      <c r="B1451" s="74" t="s">
        <v>16492</v>
      </c>
      <c r="C1451" s="74" t="s">
        <v>19202</v>
      </c>
      <c r="D1451" s="74" t="s">
        <v>19198</v>
      </c>
      <c r="E1451" s="74"/>
      <c r="F1451" s="59">
        <v>35</v>
      </c>
      <c r="G1451" s="75">
        <v>1</v>
      </c>
      <c r="H1451" s="75">
        <f>SUMIFS(VENTAS[Cantidad],VENTAS[Código del producto Vendido],STOCK[[#This Row],[Code]])</f>
        <v>0</v>
      </c>
      <c r="I1451" s="75">
        <f>STOCK[[#This Row],[Entradas]]-STOCK[[#This Row],[Salidas]]</f>
        <v>1</v>
      </c>
      <c r="J1451" s="59">
        <f>STOCK[[#This Row],[Precio Final]]*10%</f>
        <v>3.5</v>
      </c>
      <c r="K1451" s="62">
        <v>25</v>
      </c>
      <c r="L1451" s="62">
        <v>0</v>
      </c>
      <c r="M1451" s="62">
        <f>STOCK[[#This Row],[Costo Unitario (USD)]]+STOCK[[#This Row],[Costo Envío (USD)]]+STOCK[[#This Row],[Comisión 10%]]</f>
        <v>28.5</v>
      </c>
      <c r="N1451" s="62">
        <f t="shared" si="66"/>
        <v>42.75</v>
      </c>
      <c r="O1451" s="62">
        <f t="shared" si="67"/>
        <v>35</v>
      </c>
      <c r="P1451" s="62">
        <f>STOCK[[#This Row],[Precio Final]]-STOCK[[#This Row],[Costo total]]</f>
        <v>6.5</v>
      </c>
      <c r="Q1451" s="62">
        <f>STOCK[[#This Row],[Ganancia Unitaria]]*STOCK[[#This Row],[Salidas]]</f>
        <v>0</v>
      </c>
      <c r="R1451" s="74"/>
      <c r="S1451" s="74"/>
      <c r="T1451" s="62"/>
      <c r="U1451" s="62"/>
      <c r="V1451" s="76"/>
    </row>
    <row r="1452" customHeight="1" spans="1:22">
      <c r="A1452" s="74" t="s">
        <v>19203</v>
      </c>
      <c r="B1452" s="74" t="s">
        <v>16541</v>
      </c>
      <c r="C1452" s="74" t="s">
        <v>19204</v>
      </c>
      <c r="D1452" s="74" t="s">
        <v>16475</v>
      </c>
      <c r="E1452" s="74"/>
      <c r="F1452" s="59">
        <v>25</v>
      </c>
      <c r="G1452" s="75">
        <v>1</v>
      </c>
      <c r="H1452" s="75">
        <f>SUMIFS(VENTAS[Cantidad],VENTAS[Código del producto Vendido],STOCK[[#This Row],[Code]])</f>
        <v>1</v>
      </c>
      <c r="I1452" s="75">
        <f>STOCK[[#This Row],[Entradas]]-STOCK[[#This Row],[Salidas]]</f>
        <v>0</v>
      </c>
      <c r="J1452" s="59">
        <f>STOCK[[#This Row],[Precio Final]]*10%</f>
        <v>2.5</v>
      </c>
      <c r="K1452" s="62">
        <v>12</v>
      </c>
      <c r="L1452" s="62"/>
      <c r="M1452" s="62">
        <f>STOCK[[#This Row],[Costo Unitario (USD)]]+STOCK[[#This Row],[Costo Envío (USD)]]+STOCK[[#This Row],[Comisión 10%]]</f>
        <v>14.5</v>
      </c>
      <c r="N1452" s="62">
        <f t="shared" si="66"/>
        <v>21.75</v>
      </c>
      <c r="O1452" s="62">
        <f t="shared" si="67"/>
        <v>25</v>
      </c>
      <c r="P1452" s="62">
        <f>STOCK[[#This Row],[Precio Final]]-STOCK[[#This Row],[Costo total]]</f>
        <v>10.5</v>
      </c>
      <c r="Q1452" s="62">
        <f>STOCK[[#This Row],[Ganancia Unitaria]]*STOCK[[#This Row],[Salidas]]</f>
        <v>10.5</v>
      </c>
      <c r="R1452" s="74"/>
      <c r="S1452" s="74"/>
      <c r="T1452" s="62"/>
      <c r="U1452" s="62"/>
      <c r="V1452" s="76"/>
    </row>
    <row r="1453" customHeight="1" spans="1:22">
      <c r="A1453" s="74" t="s">
        <v>19205</v>
      </c>
      <c r="B1453" s="74" t="s">
        <v>16451</v>
      </c>
      <c r="C1453" s="74" t="s">
        <v>19206</v>
      </c>
      <c r="D1453" s="74" t="s">
        <v>18838</v>
      </c>
      <c r="E1453" s="74"/>
      <c r="F1453" s="59">
        <v>35</v>
      </c>
      <c r="G1453" s="75">
        <v>1</v>
      </c>
      <c r="H1453" s="75">
        <f>SUMIFS(VENTAS[Cantidad],VENTAS[Código del producto Vendido],STOCK[[#This Row],[Code]])</f>
        <v>0</v>
      </c>
      <c r="I1453" s="75">
        <f>STOCK[[#This Row],[Entradas]]-STOCK[[#This Row],[Salidas]]</f>
        <v>1</v>
      </c>
      <c r="J1453" s="59">
        <f>STOCK[[#This Row],[Precio Final]]*10%</f>
        <v>3.5</v>
      </c>
      <c r="K1453" s="62">
        <v>12</v>
      </c>
      <c r="L1453" s="62"/>
      <c r="M1453" s="62">
        <f>STOCK[[#This Row],[Costo Unitario (USD)]]+STOCK[[#This Row],[Costo Envío (USD)]]+STOCK[[#This Row],[Comisión 10%]]</f>
        <v>15.5</v>
      </c>
      <c r="N1453" s="62">
        <f t="shared" si="66"/>
        <v>23.25</v>
      </c>
      <c r="O1453" s="62">
        <f t="shared" si="67"/>
        <v>35</v>
      </c>
      <c r="P1453" s="62">
        <f>STOCK[[#This Row],[Precio Final]]-STOCK[[#This Row],[Costo total]]</f>
        <v>19.5</v>
      </c>
      <c r="Q1453" s="62">
        <f>STOCK[[#This Row],[Ganancia Unitaria]]*STOCK[[#This Row],[Salidas]]</f>
        <v>0</v>
      </c>
      <c r="R1453" s="74"/>
      <c r="S1453" s="74"/>
      <c r="T1453" s="62"/>
      <c r="U1453" s="62"/>
      <c r="V1453" s="76"/>
    </row>
    <row r="1454" customHeight="1" spans="1:22">
      <c r="A1454" s="74" t="s">
        <v>19207</v>
      </c>
      <c r="B1454" s="74" t="s">
        <v>16498</v>
      </c>
      <c r="C1454" s="74" t="s">
        <v>19208</v>
      </c>
      <c r="D1454" s="74" t="s">
        <v>18747</v>
      </c>
      <c r="E1454" s="74"/>
      <c r="F1454" s="59">
        <v>30</v>
      </c>
      <c r="G1454" s="75">
        <v>1</v>
      </c>
      <c r="H1454" s="75">
        <f>SUMIFS(VENTAS[Cantidad],VENTAS[Código del producto Vendido],STOCK[[#This Row],[Code]])</f>
        <v>0</v>
      </c>
      <c r="I1454" s="75">
        <f>STOCK[[#This Row],[Entradas]]-STOCK[[#This Row],[Salidas]]</f>
        <v>1</v>
      </c>
      <c r="J1454" s="59">
        <f>STOCK[[#This Row],[Precio Final]]*10%</f>
        <v>3</v>
      </c>
      <c r="K1454" s="62">
        <v>12</v>
      </c>
      <c r="L1454" s="62"/>
      <c r="M1454" s="62">
        <f>STOCK[[#This Row],[Costo Unitario (USD)]]+STOCK[[#This Row],[Costo Envío (USD)]]+STOCK[[#This Row],[Comisión 10%]]</f>
        <v>15</v>
      </c>
      <c r="N1454" s="62">
        <f t="shared" si="66"/>
        <v>22.5</v>
      </c>
      <c r="O1454" s="62">
        <f t="shared" si="67"/>
        <v>30</v>
      </c>
      <c r="P1454" s="62">
        <f>STOCK[[#This Row],[Precio Final]]-STOCK[[#This Row],[Costo total]]</f>
        <v>15</v>
      </c>
      <c r="Q1454" s="62">
        <f>STOCK[[#This Row],[Ganancia Unitaria]]*STOCK[[#This Row],[Salidas]]</f>
        <v>0</v>
      </c>
      <c r="R1454" s="74"/>
      <c r="S1454" s="74"/>
      <c r="T1454" s="62"/>
      <c r="U1454" s="62"/>
      <c r="V1454" s="76"/>
    </row>
    <row r="1455" customHeight="1" spans="1:22">
      <c r="A1455" s="74" t="s">
        <v>19209</v>
      </c>
      <c r="B1455" s="74" t="s">
        <v>16498</v>
      </c>
      <c r="C1455" s="74" t="s">
        <v>19210</v>
      </c>
      <c r="D1455" s="74" t="s">
        <v>19211</v>
      </c>
      <c r="E1455" s="74"/>
      <c r="F1455" s="59">
        <v>30</v>
      </c>
      <c r="G1455" s="75">
        <v>2</v>
      </c>
      <c r="H1455" s="75">
        <f>SUMIFS(VENTAS[Cantidad],VENTAS[Código del producto Vendido],STOCK[[#This Row],[Code]])</f>
        <v>2</v>
      </c>
      <c r="I1455" s="75">
        <f>STOCK[[#This Row],[Entradas]]-STOCK[[#This Row],[Salidas]]</f>
        <v>0</v>
      </c>
      <c r="J1455" s="59">
        <f>STOCK[[#This Row],[Precio Final]]*10%</f>
        <v>3</v>
      </c>
      <c r="K1455" s="62">
        <v>12</v>
      </c>
      <c r="L1455" s="62"/>
      <c r="M1455" s="62">
        <f>STOCK[[#This Row],[Costo Unitario (USD)]]+STOCK[[#This Row],[Costo Envío (USD)]]+STOCK[[#This Row],[Comisión 10%]]</f>
        <v>15</v>
      </c>
      <c r="N1455" s="62">
        <f t="shared" si="66"/>
        <v>22.5</v>
      </c>
      <c r="O1455" s="62">
        <f t="shared" si="67"/>
        <v>30</v>
      </c>
      <c r="P1455" s="62">
        <f>STOCK[[#This Row],[Precio Final]]-STOCK[[#This Row],[Costo total]]</f>
        <v>15</v>
      </c>
      <c r="Q1455" s="62">
        <f>STOCK[[#This Row],[Ganancia Unitaria]]*STOCK[[#This Row],[Salidas]]</f>
        <v>30</v>
      </c>
      <c r="R1455" s="74"/>
      <c r="S1455" s="74"/>
      <c r="T1455" s="62"/>
      <c r="U1455" s="62"/>
      <c r="V1455" s="76"/>
    </row>
    <row r="1456" customHeight="1" spans="1:22">
      <c r="A1456" s="74" t="s">
        <v>19212</v>
      </c>
      <c r="B1456" s="74" t="s">
        <v>16498</v>
      </c>
      <c r="C1456" s="74" t="s">
        <v>19213</v>
      </c>
      <c r="D1456" s="74" t="s">
        <v>18747</v>
      </c>
      <c r="E1456" s="74"/>
      <c r="F1456" s="59">
        <v>30</v>
      </c>
      <c r="G1456" s="75">
        <v>2</v>
      </c>
      <c r="H1456" s="75">
        <f>SUMIFS(VENTAS[Cantidad],VENTAS[Código del producto Vendido],STOCK[[#This Row],[Code]])</f>
        <v>2</v>
      </c>
      <c r="I1456" s="75">
        <f>STOCK[[#This Row],[Entradas]]-STOCK[[#This Row],[Salidas]]</f>
        <v>0</v>
      </c>
      <c r="J1456" s="59">
        <f>STOCK[[#This Row],[Precio Final]]*10%</f>
        <v>3</v>
      </c>
      <c r="K1456" s="62">
        <v>12</v>
      </c>
      <c r="L1456" s="62"/>
      <c r="M1456" s="62">
        <f>STOCK[[#This Row],[Costo Unitario (USD)]]+STOCK[[#This Row],[Costo Envío (USD)]]+STOCK[[#This Row],[Comisión 10%]]</f>
        <v>15</v>
      </c>
      <c r="N1456" s="62">
        <f t="shared" si="66"/>
        <v>22.5</v>
      </c>
      <c r="O1456" s="62">
        <f t="shared" si="67"/>
        <v>30</v>
      </c>
      <c r="P1456" s="62">
        <f>STOCK[[#This Row],[Precio Final]]-STOCK[[#This Row],[Costo total]]</f>
        <v>15</v>
      </c>
      <c r="Q1456" s="62">
        <f>STOCK[[#This Row],[Ganancia Unitaria]]*STOCK[[#This Row],[Salidas]]</f>
        <v>30</v>
      </c>
      <c r="R1456" s="74"/>
      <c r="S1456" s="74"/>
      <c r="T1456" s="62"/>
      <c r="U1456" s="62"/>
      <c r="V1456" s="76"/>
    </row>
    <row r="1457" customHeight="1" spans="1:22">
      <c r="A1457" s="74" t="s">
        <v>19214</v>
      </c>
      <c r="B1457" s="74" t="s">
        <v>16851</v>
      </c>
      <c r="C1457" s="74" t="s">
        <v>19215</v>
      </c>
      <c r="D1457" s="74" t="s">
        <v>16396</v>
      </c>
      <c r="E1457" s="74"/>
      <c r="F1457" s="59">
        <v>50</v>
      </c>
      <c r="G1457" s="75">
        <v>1</v>
      </c>
      <c r="H1457" s="75">
        <f>SUMIFS(VENTAS[Cantidad],VENTAS[Código del producto Vendido],STOCK[[#This Row],[Code]])</f>
        <v>1</v>
      </c>
      <c r="I1457" s="75">
        <f>STOCK[[#This Row],[Entradas]]-STOCK[[#This Row],[Salidas]]</f>
        <v>0</v>
      </c>
      <c r="J1457" s="59">
        <f>STOCK[[#This Row],[Precio Final]]*10%</f>
        <v>5</v>
      </c>
      <c r="K1457" s="62">
        <v>12</v>
      </c>
      <c r="L1457" s="62"/>
      <c r="M1457" s="62">
        <f>STOCK[[#This Row],[Costo Unitario (USD)]]+STOCK[[#This Row],[Costo Envío (USD)]]+STOCK[[#This Row],[Comisión 10%]]</f>
        <v>17</v>
      </c>
      <c r="N1457" s="62">
        <f t="shared" si="66"/>
        <v>25.5</v>
      </c>
      <c r="O1457" s="62">
        <f t="shared" si="67"/>
        <v>50</v>
      </c>
      <c r="P1457" s="62">
        <f>STOCK[[#This Row],[Precio Final]]-STOCK[[#This Row],[Costo total]]</f>
        <v>33</v>
      </c>
      <c r="Q1457" s="62">
        <f>STOCK[[#This Row],[Ganancia Unitaria]]*STOCK[[#This Row],[Salidas]]</f>
        <v>33</v>
      </c>
      <c r="R1457" s="74"/>
      <c r="S1457" s="74"/>
      <c r="T1457" s="62"/>
      <c r="U1457" s="62"/>
      <c r="V1457" s="76"/>
    </row>
    <row r="1458" customHeight="1" spans="1:22">
      <c r="A1458" s="74" t="s">
        <v>19216</v>
      </c>
      <c r="B1458" s="74" t="s">
        <v>16498</v>
      </c>
      <c r="C1458" s="74" t="s">
        <v>19217</v>
      </c>
      <c r="D1458" s="74" t="s">
        <v>16583</v>
      </c>
      <c r="E1458" s="74"/>
      <c r="F1458" s="59">
        <v>35</v>
      </c>
      <c r="G1458" s="75">
        <v>1</v>
      </c>
      <c r="H1458" s="75">
        <f>SUMIFS(VENTAS[Cantidad],VENTAS[Código del producto Vendido],STOCK[[#This Row],[Code]])</f>
        <v>0</v>
      </c>
      <c r="I1458" s="75">
        <f>STOCK[[#This Row],[Entradas]]-STOCK[[#This Row],[Salidas]]</f>
        <v>1</v>
      </c>
      <c r="J1458" s="59">
        <f>STOCK[[#This Row],[Precio Final]]*10%</f>
        <v>3.5</v>
      </c>
      <c r="K1458" s="62">
        <v>12</v>
      </c>
      <c r="L1458" s="62"/>
      <c r="M1458" s="62">
        <f>STOCK[[#This Row],[Costo Unitario (USD)]]+STOCK[[#This Row],[Costo Envío (USD)]]+STOCK[[#This Row],[Comisión 10%]]</f>
        <v>15.5</v>
      </c>
      <c r="N1458" s="62">
        <f t="shared" si="66"/>
        <v>23.25</v>
      </c>
      <c r="O1458" s="62">
        <f t="shared" si="67"/>
        <v>35</v>
      </c>
      <c r="P1458" s="62">
        <f>STOCK[[#This Row],[Precio Final]]-STOCK[[#This Row],[Costo total]]</f>
        <v>19.5</v>
      </c>
      <c r="Q1458" s="62">
        <f>STOCK[[#This Row],[Ganancia Unitaria]]*STOCK[[#This Row],[Salidas]]</f>
        <v>0</v>
      </c>
      <c r="R1458" s="74"/>
      <c r="S1458" s="74"/>
      <c r="T1458" s="62"/>
      <c r="U1458" s="62"/>
      <c r="V1458" s="76"/>
    </row>
    <row r="1459" customHeight="1" spans="1:22">
      <c r="A1459" s="74" t="s">
        <v>19218</v>
      </c>
      <c r="B1459" s="74" t="s">
        <v>16447</v>
      </c>
      <c r="C1459" s="74" t="s">
        <v>19219</v>
      </c>
      <c r="D1459" s="74" t="s">
        <v>16404</v>
      </c>
      <c r="E1459" s="74"/>
      <c r="F1459" s="59">
        <v>22</v>
      </c>
      <c r="G1459" s="75">
        <v>1</v>
      </c>
      <c r="H1459" s="75">
        <f>SUMIFS(VENTAS[Cantidad],VENTAS[Código del producto Vendido],STOCK[[#This Row],[Code]])</f>
        <v>0</v>
      </c>
      <c r="I1459" s="75">
        <f>STOCK[[#This Row],[Entradas]]-STOCK[[#This Row],[Salidas]]</f>
        <v>1</v>
      </c>
      <c r="J1459" s="59">
        <f>STOCK[[#This Row],[Precio Final]]*10%</f>
        <v>2.2</v>
      </c>
      <c r="K1459" s="62">
        <v>12</v>
      </c>
      <c r="L1459" s="62"/>
      <c r="M1459" s="62">
        <f>STOCK[[#This Row],[Costo Unitario (USD)]]+STOCK[[#This Row],[Costo Envío (USD)]]+STOCK[[#This Row],[Comisión 10%]]</f>
        <v>14.2</v>
      </c>
      <c r="N1459" s="62">
        <f t="shared" si="66"/>
        <v>21.3</v>
      </c>
      <c r="O1459" s="62">
        <f t="shared" si="67"/>
        <v>22</v>
      </c>
      <c r="P1459" s="62">
        <f>STOCK[[#This Row],[Precio Final]]-STOCK[[#This Row],[Costo total]]</f>
        <v>7.8</v>
      </c>
      <c r="Q1459" s="62">
        <f>STOCK[[#This Row],[Ganancia Unitaria]]*STOCK[[#This Row],[Salidas]]</f>
        <v>0</v>
      </c>
      <c r="R1459" s="74"/>
      <c r="S1459" s="74"/>
      <c r="T1459" s="62"/>
      <c r="U1459" s="62"/>
      <c r="V1459" s="76"/>
    </row>
    <row r="1460" customHeight="1" spans="1:22">
      <c r="A1460" s="74" t="s">
        <v>19220</v>
      </c>
      <c r="B1460" s="74" t="s">
        <v>16687</v>
      </c>
      <c r="C1460" s="74" t="s">
        <v>19221</v>
      </c>
      <c r="D1460" s="74" t="s">
        <v>17505</v>
      </c>
      <c r="E1460" s="74"/>
      <c r="F1460" s="59">
        <v>30</v>
      </c>
      <c r="G1460" s="75">
        <v>1</v>
      </c>
      <c r="H1460" s="75">
        <f>SUMIFS(VENTAS[Cantidad],VENTAS[Código del producto Vendido],STOCK[[#This Row],[Code]])</f>
        <v>1</v>
      </c>
      <c r="I1460" s="75">
        <f>STOCK[[#This Row],[Entradas]]-STOCK[[#This Row],[Salidas]]</f>
        <v>0</v>
      </c>
      <c r="J1460" s="59">
        <f>STOCK[[#This Row],[Precio Final]]*10%</f>
        <v>3</v>
      </c>
      <c r="K1460" s="62">
        <v>12</v>
      </c>
      <c r="L1460" s="62"/>
      <c r="M1460" s="62">
        <f>STOCK[[#This Row],[Costo Unitario (USD)]]+STOCK[[#This Row],[Costo Envío (USD)]]+STOCK[[#This Row],[Comisión 10%]]</f>
        <v>15</v>
      </c>
      <c r="N1460" s="62">
        <f t="shared" si="66"/>
        <v>22.5</v>
      </c>
      <c r="O1460" s="62">
        <f t="shared" si="67"/>
        <v>30</v>
      </c>
      <c r="P1460" s="62">
        <f>STOCK[[#This Row],[Precio Final]]-STOCK[[#This Row],[Costo total]]</f>
        <v>15</v>
      </c>
      <c r="Q1460" s="62">
        <f>STOCK[[#This Row],[Ganancia Unitaria]]*STOCK[[#This Row],[Salidas]]</f>
        <v>15</v>
      </c>
      <c r="R1460" s="74"/>
      <c r="S1460" s="74"/>
      <c r="T1460" s="62"/>
      <c r="U1460" s="62"/>
      <c r="V1460" s="76"/>
    </row>
    <row r="1461" customHeight="1" spans="1:22">
      <c r="A1461" s="74" t="s">
        <v>19222</v>
      </c>
      <c r="B1461" s="74" t="s">
        <v>16447</v>
      </c>
      <c r="C1461" s="74" t="s">
        <v>19223</v>
      </c>
      <c r="D1461" s="74" t="s">
        <v>16408</v>
      </c>
      <c r="E1461" s="74"/>
      <c r="F1461" s="59">
        <v>30</v>
      </c>
      <c r="G1461" s="75">
        <v>1</v>
      </c>
      <c r="H1461" s="75">
        <f>SUMIFS(VENTAS[Cantidad],VENTAS[Código del producto Vendido],STOCK[[#This Row],[Code]])</f>
        <v>0</v>
      </c>
      <c r="I1461" s="75">
        <f>STOCK[[#This Row],[Entradas]]-STOCK[[#This Row],[Salidas]]</f>
        <v>1</v>
      </c>
      <c r="J1461" s="59">
        <f>STOCK[[#This Row],[Precio Final]]*10%</f>
        <v>3</v>
      </c>
      <c r="K1461" s="62">
        <v>12</v>
      </c>
      <c r="L1461" s="62"/>
      <c r="M1461" s="62">
        <f>STOCK[[#This Row],[Costo Unitario (USD)]]+STOCK[[#This Row],[Costo Envío (USD)]]+STOCK[[#This Row],[Comisión 10%]]</f>
        <v>15</v>
      </c>
      <c r="N1461" s="62">
        <f t="shared" si="66"/>
        <v>22.5</v>
      </c>
      <c r="O1461" s="62">
        <f t="shared" si="67"/>
        <v>30</v>
      </c>
      <c r="P1461" s="62">
        <f>STOCK[[#This Row],[Precio Final]]-STOCK[[#This Row],[Costo total]]</f>
        <v>15</v>
      </c>
      <c r="Q1461" s="62">
        <f>STOCK[[#This Row],[Ganancia Unitaria]]*STOCK[[#This Row],[Salidas]]</f>
        <v>0</v>
      </c>
      <c r="R1461" s="74"/>
      <c r="S1461" s="74"/>
      <c r="T1461" s="62"/>
      <c r="U1461" s="62"/>
      <c r="V1461" s="76"/>
    </row>
    <row r="1462" customHeight="1" spans="1:22">
      <c r="A1462" s="74" t="s">
        <v>19224</v>
      </c>
      <c r="B1462" s="74" t="s">
        <v>16447</v>
      </c>
      <c r="C1462" s="74" t="s">
        <v>19225</v>
      </c>
      <c r="D1462" s="74" t="s">
        <v>16408</v>
      </c>
      <c r="E1462" s="74"/>
      <c r="F1462" s="59">
        <v>30</v>
      </c>
      <c r="G1462" s="75">
        <v>1</v>
      </c>
      <c r="H1462" s="75">
        <f>SUMIFS(VENTAS[Cantidad],VENTAS[Código del producto Vendido],STOCK[[#This Row],[Code]])</f>
        <v>0</v>
      </c>
      <c r="I1462" s="75">
        <f>STOCK[[#This Row],[Entradas]]-STOCK[[#This Row],[Salidas]]</f>
        <v>1</v>
      </c>
      <c r="J1462" s="59">
        <f>STOCK[[#This Row],[Precio Final]]*10%</f>
        <v>3</v>
      </c>
      <c r="K1462" s="62">
        <v>12</v>
      </c>
      <c r="L1462" s="62"/>
      <c r="M1462" s="62">
        <f>STOCK[[#This Row],[Costo Unitario (USD)]]+STOCK[[#This Row],[Costo Envío (USD)]]+STOCK[[#This Row],[Comisión 10%]]</f>
        <v>15</v>
      </c>
      <c r="N1462" s="62">
        <f t="shared" si="66"/>
        <v>22.5</v>
      </c>
      <c r="O1462" s="62">
        <f t="shared" si="67"/>
        <v>30</v>
      </c>
      <c r="P1462" s="62">
        <f>STOCK[[#This Row],[Precio Final]]-STOCK[[#This Row],[Costo total]]</f>
        <v>15</v>
      </c>
      <c r="Q1462" s="62">
        <f>STOCK[[#This Row],[Ganancia Unitaria]]*STOCK[[#This Row],[Salidas]]</f>
        <v>0</v>
      </c>
      <c r="R1462" s="74"/>
      <c r="S1462" s="74"/>
      <c r="T1462" s="62"/>
      <c r="U1462" s="62"/>
      <c r="V1462" s="76"/>
    </row>
    <row r="1463" customHeight="1" spans="1:22">
      <c r="A1463" s="74" t="s">
        <v>19226</v>
      </c>
      <c r="B1463" s="74" t="s">
        <v>16687</v>
      </c>
      <c r="C1463" s="74" t="s">
        <v>19227</v>
      </c>
      <c r="D1463" s="74" t="s">
        <v>17744</v>
      </c>
      <c r="E1463" s="74"/>
      <c r="F1463" s="59">
        <v>25</v>
      </c>
      <c r="G1463" s="75">
        <v>1</v>
      </c>
      <c r="H1463" s="75">
        <f>SUMIFS(VENTAS[Cantidad],VENTAS[Código del producto Vendido],STOCK[[#This Row],[Code]])</f>
        <v>1</v>
      </c>
      <c r="I1463" s="75">
        <f>STOCK[[#This Row],[Entradas]]-STOCK[[#This Row],[Salidas]]</f>
        <v>0</v>
      </c>
      <c r="J1463" s="59">
        <f>STOCK[[#This Row],[Precio Final]]*10%</f>
        <v>2.5</v>
      </c>
      <c r="K1463" s="62">
        <v>12</v>
      </c>
      <c r="L1463" s="62"/>
      <c r="M1463" s="62">
        <f>STOCK[[#This Row],[Costo Unitario (USD)]]+STOCK[[#This Row],[Costo Envío (USD)]]+STOCK[[#This Row],[Comisión 10%]]</f>
        <v>14.5</v>
      </c>
      <c r="N1463" s="62">
        <f t="shared" si="66"/>
        <v>21.75</v>
      </c>
      <c r="O1463" s="62">
        <f t="shared" si="67"/>
        <v>25</v>
      </c>
      <c r="P1463" s="62">
        <f>STOCK[[#This Row],[Precio Final]]-STOCK[[#This Row],[Costo total]]</f>
        <v>10.5</v>
      </c>
      <c r="Q1463" s="62">
        <f>STOCK[[#This Row],[Ganancia Unitaria]]*STOCK[[#This Row],[Salidas]]</f>
        <v>10.5</v>
      </c>
      <c r="R1463" s="74"/>
      <c r="S1463" s="74"/>
      <c r="T1463" s="62"/>
      <c r="U1463" s="62"/>
      <c r="V1463" s="76"/>
    </row>
    <row r="1464" customHeight="1" spans="1:22">
      <c r="A1464" s="74" t="s">
        <v>19228</v>
      </c>
      <c r="B1464" s="74" t="s">
        <v>16522</v>
      </c>
      <c r="C1464" s="74" t="s">
        <v>19229</v>
      </c>
      <c r="D1464" s="74" t="s">
        <v>17234</v>
      </c>
      <c r="E1464" s="74"/>
      <c r="F1464" s="59">
        <v>30</v>
      </c>
      <c r="G1464" s="75">
        <v>1</v>
      </c>
      <c r="H1464" s="75">
        <f>SUMIFS(VENTAS[Cantidad],VENTAS[Código del producto Vendido],STOCK[[#This Row],[Code]])</f>
        <v>1</v>
      </c>
      <c r="I1464" s="75">
        <f>STOCK[[#This Row],[Entradas]]-STOCK[[#This Row],[Salidas]]</f>
        <v>0</v>
      </c>
      <c r="J1464" s="59">
        <f>STOCK[[#This Row],[Precio Final]]*10%</f>
        <v>3</v>
      </c>
      <c r="K1464" s="62">
        <v>12</v>
      </c>
      <c r="L1464" s="62"/>
      <c r="M1464" s="62">
        <f>STOCK[[#This Row],[Costo Unitario (USD)]]+STOCK[[#This Row],[Costo Envío (USD)]]+STOCK[[#This Row],[Comisión 10%]]</f>
        <v>15</v>
      </c>
      <c r="N1464" s="62">
        <f t="shared" si="66"/>
        <v>22.5</v>
      </c>
      <c r="O1464" s="62">
        <f t="shared" si="67"/>
        <v>30</v>
      </c>
      <c r="P1464" s="62">
        <f>STOCK[[#This Row],[Precio Final]]-STOCK[[#This Row],[Costo total]]</f>
        <v>15</v>
      </c>
      <c r="Q1464" s="62">
        <f>STOCK[[#This Row],[Ganancia Unitaria]]*STOCK[[#This Row],[Salidas]]</f>
        <v>15</v>
      </c>
      <c r="R1464" s="74"/>
      <c r="S1464" s="74"/>
      <c r="T1464" s="62"/>
      <c r="U1464" s="62"/>
      <c r="V1464" s="76"/>
    </row>
    <row r="1465" customHeight="1" spans="1:22">
      <c r="A1465" s="74" t="s">
        <v>19230</v>
      </c>
      <c r="B1465" s="74" t="s">
        <v>16687</v>
      </c>
      <c r="C1465" s="74" t="s">
        <v>19231</v>
      </c>
      <c r="D1465" s="74" t="s">
        <v>17505</v>
      </c>
      <c r="E1465" s="74"/>
      <c r="F1465" s="59">
        <v>25</v>
      </c>
      <c r="G1465" s="75">
        <v>3</v>
      </c>
      <c r="H1465" s="75">
        <f>SUMIFS(VENTAS[Cantidad],VENTAS[Código del producto Vendido],STOCK[[#This Row],[Code]])</f>
        <v>0</v>
      </c>
      <c r="I1465" s="75">
        <f>STOCK[[#This Row],[Entradas]]-STOCK[[#This Row],[Salidas]]</f>
        <v>3</v>
      </c>
      <c r="J1465" s="59">
        <f>STOCK[[#This Row],[Precio Final]]*10%</f>
        <v>2.5</v>
      </c>
      <c r="K1465" s="62">
        <v>12</v>
      </c>
      <c r="L1465" s="62"/>
      <c r="M1465" s="62">
        <f>STOCK[[#This Row],[Costo Unitario (USD)]]+STOCK[[#This Row],[Costo Envío (USD)]]+STOCK[[#This Row],[Comisión 10%]]</f>
        <v>14.5</v>
      </c>
      <c r="N1465" s="62">
        <f t="shared" si="66"/>
        <v>21.75</v>
      </c>
      <c r="O1465" s="62">
        <f t="shared" si="67"/>
        <v>25</v>
      </c>
      <c r="P1465" s="62">
        <f>STOCK[[#This Row],[Precio Final]]-STOCK[[#This Row],[Costo total]]</f>
        <v>10.5</v>
      </c>
      <c r="Q1465" s="62">
        <f>STOCK[[#This Row],[Ganancia Unitaria]]*STOCK[[#This Row],[Salidas]]</f>
        <v>0</v>
      </c>
      <c r="R1465" s="74"/>
      <c r="S1465" s="74"/>
      <c r="T1465" s="62"/>
      <c r="U1465" s="62"/>
      <c r="V1465" s="76"/>
    </row>
    <row r="1466" customHeight="1" spans="1:22">
      <c r="A1466" s="74" t="s">
        <v>19232</v>
      </c>
      <c r="B1466" s="74" t="s">
        <v>16680</v>
      </c>
      <c r="C1466" s="74" t="s">
        <v>19233</v>
      </c>
      <c r="D1466" s="74" t="s">
        <v>16928</v>
      </c>
      <c r="E1466" s="74"/>
      <c r="F1466" s="59">
        <v>30</v>
      </c>
      <c r="G1466" s="75">
        <v>1</v>
      </c>
      <c r="H1466" s="75">
        <f>SUMIFS(VENTAS[Cantidad],VENTAS[Código del producto Vendido],STOCK[[#This Row],[Code]])</f>
        <v>1</v>
      </c>
      <c r="I1466" s="75">
        <f>STOCK[[#This Row],[Entradas]]-STOCK[[#This Row],[Salidas]]</f>
        <v>0</v>
      </c>
      <c r="J1466" s="59">
        <f>STOCK[[#This Row],[Precio Final]]*10%</f>
        <v>3</v>
      </c>
      <c r="K1466" s="62">
        <v>12</v>
      </c>
      <c r="L1466" s="62"/>
      <c r="M1466" s="62">
        <f>STOCK[[#This Row],[Costo Unitario (USD)]]+STOCK[[#This Row],[Costo Envío (USD)]]+STOCK[[#This Row],[Comisión 10%]]</f>
        <v>15</v>
      </c>
      <c r="N1466" s="62">
        <f t="shared" si="66"/>
        <v>22.5</v>
      </c>
      <c r="O1466" s="62">
        <f t="shared" si="67"/>
        <v>30</v>
      </c>
      <c r="P1466" s="62">
        <f>STOCK[[#This Row],[Precio Final]]-STOCK[[#This Row],[Costo total]]</f>
        <v>15</v>
      </c>
      <c r="Q1466" s="62">
        <f>STOCK[[#This Row],[Ganancia Unitaria]]*STOCK[[#This Row],[Salidas]]</f>
        <v>15</v>
      </c>
      <c r="R1466" s="74"/>
      <c r="S1466" s="74"/>
      <c r="T1466" s="62"/>
      <c r="U1466" s="62"/>
      <c r="V1466" s="76"/>
    </row>
    <row r="1467" customHeight="1" spans="1:22">
      <c r="A1467" s="74" t="s">
        <v>19234</v>
      </c>
      <c r="B1467" s="74" t="s">
        <v>16498</v>
      </c>
      <c r="C1467" s="74" t="s">
        <v>19235</v>
      </c>
      <c r="D1467" s="74" t="s">
        <v>18241</v>
      </c>
      <c r="E1467" s="74"/>
      <c r="F1467" s="59">
        <v>30</v>
      </c>
      <c r="G1467" s="75">
        <v>1</v>
      </c>
      <c r="H1467" s="75">
        <f>SUMIFS(VENTAS[Cantidad],VENTAS[Código del producto Vendido],STOCK[[#This Row],[Code]])</f>
        <v>0</v>
      </c>
      <c r="I1467" s="75">
        <f>STOCK[[#This Row],[Entradas]]-STOCK[[#This Row],[Salidas]]</f>
        <v>1</v>
      </c>
      <c r="J1467" s="59">
        <f>STOCK[[#This Row],[Precio Final]]*10%</f>
        <v>3</v>
      </c>
      <c r="K1467" s="62">
        <v>12</v>
      </c>
      <c r="L1467" s="62"/>
      <c r="M1467" s="62">
        <f>STOCK[[#This Row],[Costo Unitario (USD)]]+STOCK[[#This Row],[Costo Envío (USD)]]+STOCK[[#This Row],[Comisión 10%]]</f>
        <v>15</v>
      </c>
      <c r="N1467" s="62">
        <f t="shared" si="66"/>
        <v>22.5</v>
      </c>
      <c r="O1467" s="62">
        <f t="shared" si="67"/>
        <v>30</v>
      </c>
      <c r="P1467" s="62">
        <f>STOCK[[#This Row],[Precio Final]]-STOCK[[#This Row],[Costo total]]</f>
        <v>15</v>
      </c>
      <c r="Q1467" s="62">
        <f>STOCK[[#This Row],[Ganancia Unitaria]]*STOCK[[#This Row],[Salidas]]</f>
        <v>0</v>
      </c>
      <c r="R1467" s="74"/>
      <c r="S1467" s="74"/>
      <c r="T1467" s="62"/>
      <c r="U1467" s="62"/>
      <c r="V1467" s="76"/>
    </row>
    <row r="1468" customHeight="1" spans="1:22">
      <c r="A1468" s="74" t="s">
        <v>19236</v>
      </c>
      <c r="B1468" s="74" t="s">
        <v>16480</v>
      </c>
      <c r="C1468" s="74" t="s">
        <v>19237</v>
      </c>
      <c r="D1468" s="74" t="s">
        <v>18838</v>
      </c>
      <c r="E1468" s="74"/>
      <c r="F1468" s="59">
        <v>30</v>
      </c>
      <c r="G1468" s="75">
        <v>1</v>
      </c>
      <c r="H1468" s="75">
        <f>SUMIFS(VENTAS[Cantidad],VENTAS[Código del producto Vendido],STOCK[[#This Row],[Code]])</f>
        <v>0</v>
      </c>
      <c r="I1468" s="75">
        <f>STOCK[[#This Row],[Entradas]]-STOCK[[#This Row],[Salidas]]</f>
        <v>1</v>
      </c>
      <c r="J1468" s="59">
        <f>STOCK[[#This Row],[Precio Final]]*10%</f>
        <v>3</v>
      </c>
      <c r="K1468" s="62">
        <v>25</v>
      </c>
      <c r="L1468" s="62"/>
      <c r="M1468" s="62">
        <f>STOCK[[#This Row],[Costo Unitario (USD)]]+STOCK[[#This Row],[Costo Envío (USD)]]+STOCK[[#This Row],[Comisión 10%]]</f>
        <v>28</v>
      </c>
      <c r="N1468" s="62">
        <f t="shared" ref="N1468:N1531" si="68">M1468*1.5</f>
        <v>42</v>
      </c>
      <c r="O1468" s="62">
        <f t="shared" si="67"/>
        <v>30</v>
      </c>
      <c r="P1468" s="62">
        <f>STOCK[[#This Row],[Precio Final]]-STOCK[[#This Row],[Costo total]]</f>
        <v>2</v>
      </c>
      <c r="Q1468" s="62">
        <f>STOCK[[#This Row],[Ganancia Unitaria]]*STOCK[[#This Row],[Salidas]]</f>
        <v>0</v>
      </c>
      <c r="R1468" s="74"/>
      <c r="S1468" s="74"/>
      <c r="T1468" s="62"/>
      <c r="U1468" s="62"/>
      <c r="V1468" s="76"/>
    </row>
    <row r="1469" customHeight="1" spans="1:22">
      <c r="A1469" s="74" t="s">
        <v>19238</v>
      </c>
      <c r="B1469" s="74" t="s">
        <v>16480</v>
      </c>
      <c r="C1469" s="74" t="s">
        <v>19239</v>
      </c>
      <c r="D1469" s="74" t="s">
        <v>18838</v>
      </c>
      <c r="E1469" s="74"/>
      <c r="F1469" s="59">
        <v>30</v>
      </c>
      <c r="G1469" s="75">
        <v>2</v>
      </c>
      <c r="H1469" s="75">
        <f>SUMIFS(VENTAS[Cantidad],VENTAS[Código del producto Vendido],STOCK[[#This Row],[Code]])</f>
        <v>1</v>
      </c>
      <c r="I1469" s="75">
        <f>STOCK[[#This Row],[Entradas]]-STOCK[[#This Row],[Salidas]]</f>
        <v>1</v>
      </c>
      <c r="J1469" s="59">
        <f>STOCK[[#This Row],[Precio Final]]*10%</f>
        <v>3</v>
      </c>
      <c r="K1469" s="62">
        <v>25</v>
      </c>
      <c r="L1469" s="62"/>
      <c r="M1469" s="62">
        <f>STOCK[[#This Row],[Costo Unitario (USD)]]+STOCK[[#This Row],[Costo Envío (USD)]]+STOCK[[#This Row],[Comisión 10%]]</f>
        <v>28</v>
      </c>
      <c r="N1469" s="62">
        <f t="shared" si="68"/>
        <v>42</v>
      </c>
      <c r="O1469" s="62">
        <f t="shared" si="67"/>
        <v>30</v>
      </c>
      <c r="P1469" s="62">
        <f>STOCK[[#This Row],[Precio Final]]-STOCK[[#This Row],[Costo total]]</f>
        <v>2</v>
      </c>
      <c r="Q1469" s="62">
        <f>STOCK[[#This Row],[Ganancia Unitaria]]*STOCK[[#This Row],[Salidas]]</f>
        <v>2</v>
      </c>
      <c r="R1469" s="74"/>
      <c r="S1469" s="74"/>
      <c r="T1469" s="62"/>
      <c r="U1469" s="62"/>
      <c r="V1469" s="76"/>
    </row>
    <row r="1470" customHeight="1" spans="1:22">
      <c r="A1470" s="74" t="s">
        <v>19240</v>
      </c>
      <c r="B1470" s="74" t="s">
        <v>16480</v>
      </c>
      <c r="C1470" s="74" t="s">
        <v>19239</v>
      </c>
      <c r="D1470" s="74" t="s">
        <v>18804</v>
      </c>
      <c r="E1470" s="74"/>
      <c r="F1470" s="59">
        <v>30</v>
      </c>
      <c r="G1470" s="75">
        <v>2</v>
      </c>
      <c r="H1470" s="75">
        <f>SUMIFS(VENTAS[Cantidad],VENTAS[Código del producto Vendido],STOCK[[#This Row],[Code]])</f>
        <v>0</v>
      </c>
      <c r="I1470" s="75">
        <f>STOCK[[#This Row],[Entradas]]-STOCK[[#This Row],[Salidas]]</f>
        <v>2</v>
      </c>
      <c r="J1470" s="59">
        <f>STOCK[[#This Row],[Precio Final]]*10%</f>
        <v>3</v>
      </c>
      <c r="K1470" s="62">
        <v>25</v>
      </c>
      <c r="L1470" s="62"/>
      <c r="M1470" s="62">
        <f>STOCK[[#This Row],[Costo Unitario (USD)]]+STOCK[[#This Row],[Costo Envío (USD)]]+STOCK[[#This Row],[Comisión 10%]]</f>
        <v>28</v>
      </c>
      <c r="N1470" s="62">
        <f t="shared" si="68"/>
        <v>42</v>
      </c>
      <c r="O1470" s="62">
        <f t="shared" si="67"/>
        <v>30</v>
      </c>
      <c r="P1470" s="62">
        <f>STOCK[[#This Row],[Precio Final]]-STOCK[[#This Row],[Costo total]]</f>
        <v>2</v>
      </c>
      <c r="Q1470" s="62">
        <f>STOCK[[#This Row],[Ganancia Unitaria]]*STOCK[[#This Row],[Salidas]]</f>
        <v>0</v>
      </c>
      <c r="R1470" s="74"/>
      <c r="S1470" s="74"/>
      <c r="T1470" s="62"/>
      <c r="U1470" s="62"/>
      <c r="V1470" s="76"/>
    </row>
    <row r="1471" customHeight="1" spans="1:22">
      <c r="A1471" s="74" t="s">
        <v>19241</v>
      </c>
      <c r="B1471" s="74" t="s">
        <v>16480</v>
      </c>
      <c r="C1471" s="74" t="s">
        <v>19239</v>
      </c>
      <c r="D1471" s="74" t="s">
        <v>19195</v>
      </c>
      <c r="E1471" s="74"/>
      <c r="F1471" s="59">
        <v>30</v>
      </c>
      <c r="G1471" s="75">
        <v>2</v>
      </c>
      <c r="H1471" s="75">
        <f>SUMIFS(VENTAS[Cantidad],VENTAS[Código del producto Vendido],STOCK[[#This Row],[Code]])</f>
        <v>0</v>
      </c>
      <c r="I1471" s="75">
        <f>STOCK[[#This Row],[Entradas]]-STOCK[[#This Row],[Salidas]]</f>
        <v>2</v>
      </c>
      <c r="J1471" s="59">
        <f>STOCK[[#This Row],[Precio Final]]*10%</f>
        <v>3</v>
      </c>
      <c r="K1471" s="62">
        <v>25</v>
      </c>
      <c r="L1471" s="62">
        <v>0</v>
      </c>
      <c r="M1471" s="62">
        <f>STOCK[[#This Row],[Costo Unitario (USD)]]+STOCK[[#This Row],[Costo Envío (USD)]]+STOCK[[#This Row],[Comisión 10%]]</f>
        <v>28</v>
      </c>
      <c r="N1471" s="62">
        <f t="shared" si="68"/>
        <v>42</v>
      </c>
      <c r="O1471" s="62">
        <f t="shared" si="67"/>
        <v>30</v>
      </c>
      <c r="P1471" s="62">
        <f>STOCK[[#This Row],[Precio Final]]-STOCK[[#This Row],[Costo total]]</f>
        <v>2</v>
      </c>
      <c r="Q1471" s="62">
        <f>STOCK[[#This Row],[Ganancia Unitaria]]*STOCK[[#This Row],[Salidas]]</f>
        <v>0</v>
      </c>
      <c r="R1471" s="74"/>
      <c r="S1471" s="74"/>
      <c r="T1471" s="62"/>
      <c r="U1471" s="62"/>
      <c r="V1471" s="76"/>
    </row>
    <row r="1472" customHeight="1" spans="1:22">
      <c r="A1472" s="74" t="s">
        <v>19242</v>
      </c>
      <c r="B1472" s="74" t="s">
        <v>16480</v>
      </c>
      <c r="C1472" s="74" t="s">
        <v>19243</v>
      </c>
      <c r="D1472" s="74" t="s">
        <v>18804</v>
      </c>
      <c r="E1472" s="74"/>
      <c r="F1472" s="59">
        <v>40</v>
      </c>
      <c r="G1472" s="75">
        <v>1</v>
      </c>
      <c r="H1472" s="75">
        <f>SUMIFS(VENTAS[Cantidad],VENTAS[Código del producto Vendido],STOCK[[#This Row],[Code]])</f>
        <v>1</v>
      </c>
      <c r="I1472" s="75">
        <f>STOCK[[#This Row],[Entradas]]-STOCK[[#This Row],[Salidas]]</f>
        <v>0</v>
      </c>
      <c r="J1472" s="59">
        <f>STOCK[[#This Row],[Precio Final]]*10%</f>
        <v>4</v>
      </c>
      <c r="K1472" s="62">
        <v>30</v>
      </c>
      <c r="L1472" s="62">
        <v>0</v>
      </c>
      <c r="M1472" s="62">
        <f>STOCK[[#This Row],[Costo Unitario (USD)]]+STOCK[[#This Row],[Costo Envío (USD)]]+STOCK[[#This Row],[Comisión 10%]]</f>
        <v>34</v>
      </c>
      <c r="N1472" s="62">
        <f t="shared" si="68"/>
        <v>51</v>
      </c>
      <c r="O1472" s="62">
        <f t="shared" si="67"/>
        <v>40</v>
      </c>
      <c r="P1472" s="62">
        <f>STOCK[[#This Row],[Precio Final]]-STOCK[[#This Row],[Costo total]]</f>
        <v>6</v>
      </c>
      <c r="Q1472" s="62">
        <f>STOCK[[#This Row],[Ganancia Unitaria]]*STOCK[[#This Row],[Salidas]]</f>
        <v>6</v>
      </c>
      <c r="R1472" s="74"/>
      <c r="S1472" s="74"/>
      <c r="T1472" s="62"/>
      <c r="U1472" s="62"/>
      <c r="V1472" s="76"/>
    </row>
    <row r="1473" customHeight="1" spans="1:22">
      <c r="A1473" s="74" t="s">
        <v>19244</v>
      </c>
      <c r="B1473" s="74" t="s">
        <v>16480</v>
      </c>
      <c r="C1473" s="74" t="s">
        <v>19245</v>
      </c>
      <c r="D1473" s="74" t="s">
        <v>18838</v>
      </c>
      <c r="E1473" s="74"/>
      <c r="F1473" s="59">
        <v>35</v>
      </c>
      <c r="G1473" s="75">
        <v>2</v>
      </c>
      <c r="H1473" s="75">
        <f>SUMIFS(VENTAS[Cantidad],VENTAS[Código del producto Vendido],STOCK[[#This Row],[Code]])</f>
        <v>2</v>
      </c>
      <c r="I1473" s="75">
        <f>STOCK[[#This Row],[Entradas]]-STOCK[[#This Row],[Salidas]]</f>
        <v>0</v>
      </c>
      <c r="J1473" s="59">
        <f>STOCK[[#This Row],[Precio Final]]*10%</f>
        <v>3.5</v>
      </c>
      <c r="K1473" s="62">
        <v>25</v>
      </c>
      <c r="L1473" s="62">
        <v>0</v>
      </c>
      <c r="M1473" s="62">
        <f>STOCK[[#This Row],[Costo Unitario (USD)]]+STOCK[[#This Row],[Costo Envío (USD)]]+STOCK[[#This Row],[Comisión 10%]]</f>
        <v>28.5</v>
      </c>
      <c r="N1473" s="62">
        <f t="shared" si="68"/>
        <v>42.75</v>
      </c>
      <c r="O1473" s="62">
        <f t="shared" si="67"/>
        <v>35</v>
      </c>
      <c r="P1473" s="62">
        <f>STOCK[[#This Row],[Precio Final]]-STOCK[[#This Row],[Costo total]]</f>
        <v>6.5</v>
      </c>
      <c r="Q1473" s="62">
        <f>STOCK[[#This Row],[Ganancia Unitaria]]*STOCK[[#This Row],[Salidas]]</f>
        <v>13</v>
      </c>
      <c r="R1473" s="74"/>
      <c r="S1473" s="74"/>
      <c r="T1473" s="62"/>
      <c r="U1473" s="62"/>
      <c r="V1473" s="76"/>
    </row>
    <row r="1474" customHeight="1" spans="1:22">
      <c r="A1474" s="74" t="s">
        <v>19246</v>
      </c>
      <c r="B1474" s="74" t="s">
        <v>16480</v>
      </c>
      <c r="C1474" s="74" t="s">
        <v>19245</v>
      </c>
      <c r="D1474" s="74" t="s">
        <v>19195</v>
      </c>
      <c r="E1474" s="74"/>
      <c r="F1474" s="59">
        <v>35</v>
      </c>
      <c r="G1474" s="75">
        <v>1</v>
      </c>
      <c r="H1474" s="75">
        <f>SUMIFS(VENTAS[Cantidad],VENTAS[Código del producto Vendido],STOCK[[#This Row],[Code]])</f>
        <v>1</v>
      </c>
      <c r="I1474" s="75">
        <f>STOCK[[#This Row],[Entradas]]-STOCK[[#This Row],[Salidas]]</f>
        <v>0</v>
      </c>
      <c r="J1474" s="59">
        <f>STOCK[[#This Row],[Precio Final]]*10%</f>
        <v>3.5</v>
      </c>
      <c r="K1474" s="62">
        <v>25</v>
      </c>
      <c r="L1474" s="62">
        <v>0</v>
      </c>
      <c r="M1474" s="62">
        <f>STOCK[[#This Row],[Costo Unitario (USD)]]+STOCK[[#This Row],[Costo Envío (USD)]]+STOCK[[#This Row],[Comisión 10%]]</f>
        <v>28.5</v>
      </c>
      <c r="N1474" s="62">
        <f t="shared" si="68"/>
        <v>42.75</v>
      </c>
      <c r="O1474" s="62">
        <f t="shared" si="67"/>
        <v>35</v>
      </c>
      <c r="P1474" s="62">
        <f>STOCK[[#This Row],[Precio Final]]-STOCK[[#This Row],[Costo total]]</f>
        <v>6.5</v>
      </c>
      <c r="Q1474" s="62">
        <f>STOCK[[#This Row],[Ganancia Unitaria]]*STOCK[[#This Row],[Salidas]]</f>
        <v>6.5</v>
      </c>
      <c r="R1474" s="74"/>
      <c r="S1474" s="74"/>
      <c r="T1474" s="62"/>
      <c r="U1474" s="62"/>
      <c r="V1474" s="76"/>
    </row>
    <row r="1475" customHeight="1" spans="1:22">
      <c r="A1475" s="74" t="s">
        <v>19247</v>
      </c>
      <c r="B1475" s="74" t="s">
        <v>16480</v>
      </c>
      <c r="C1475" s="74" t="s">
        <v>19248</v>
      </c>
      <c r="D1475" s="74" t="s">
        <v>19249</v>
      </c>
      <c r="E1475" s="74"/>
      <c r="F1475" s="59">
        <v>18</v>
      </c>
      <c r="G1475" s="75">
        <v>1</v>
      </c>
      <c r="H1475" s="75">
        <f>SUMIFS(VENTAS[Cantidad],VENTAS[Código del producto Vendido],STOCK[[#This Row],[Code]])</f>
        <v>1</v>
      </c>
      <c r="I1475" s="75">
        <f>STOCK[[#This Row],[Entradas]]-STOCK[[#This Row],[Salidas]]</f>
        <v>0</v>
      </c>
      <c r="J1475" s="59">
        <f>STOCK[[#This Row],[Precio Final]]*10%</f>
        <v>1.8</v>
      </c>
      <c r="K1475" s="62">
        <v>10</v>
      </c>
      <c r="L1475" s="62">
        <v>0</v>
      </c>
      <c r="M1475" s="62">
        <f>STOCK[[#This Row],[Costo Unitario (USD)]]+STOCK[[#This Row],[Costo Envío (USD)]]+STOCK[[#This Row],[Comisión 10%]]</f>
        <v>11.8</v>
      </c>
      <c r="N1475" s="62">
        <f t="shared" si="68"/>
        <v>17.7</v>
      </c>
      <c r="O1475" s="62">
        <f t="shared" ref="O1475:O1538" si="69">F1475</f>
        <v>18</v>
      </c>
      <c r="P1475" s="62">
        <f>STOCK[[#This Row],[Precio Final]]-STOCK[[#This Row],[Costo total]]</f>
        <v>6.2</v>
      </c>
      <c r="Q1475" s="62">
        <f>STOCK[[#This Row],[Ganancia Unitaria]]*STOCK[[#This Row],[Salidas]]</f>
        <v>6.2</v>
      </c>
      <c r="R1475" s="74"/>
      <c r="S1475" s="74"/>
      <c r="T1475" s="62"/>
      <c r="U1475" s="62"/>
      <c r="V1475" s="76"/>
    </row>
    <row r="1476" customHeight="1" spans="1:22">
      <c r="A1476" s="74" t="s">
        <v>19250</v>
      </c>
      <c r="B1476" s="74" t="s">
        <v>16480</v>
      </c>
      <c r="C1476" s="74" t="s">
        <v>19251</v>
      </c>
      <c r="D1476" s="74" t="s">
        <v>18809</v>
      </c>
      <c r="E1476" s="74"/>
      <c r="F1476" s="59">
        <v>35</v>
      </c>
      <c r="G1476" s="75">
        <v>1</v>
      </c>
      <c r="H1476" s="75">
        <f>SUMIFS(VENTAS[Cantidad],VENTAS[Código del producto Vendido],STOCK[[#This Row],[Code]])</f>
        <v>1</v>
      </c>
      <c r="I1476" s="75">
        <f>STOCK[[#This Row],[Entradas]]-STOCK[[#This Row],[Salidas]]</f>
        <v>0</v>
      </c>
      <c r="J1476" s="59">
        <f>STOCK[[#This Row],[Precio Final]]*10%</f>
        <v>3.5</v>
      </c>
      <c r="K1476" s="62">
        <v>25</v>
      </c>
      <c r="L1476" s="62">
        <v>0</v>
      </c>
      <c r="M1476" s="62">
        <f>STOCK[[#This Row],[Costo Unitario (USD)]]+STOCK[[#This Row],[Costo Envío (USD)]]+STOCK[[#This Row],[Comisión 10%]]</f>
        <v>28.5</v>
      </c>
      <c r="N1476" s="62">
        <f t="shared" si="68"/>
        <v>42.75</v>
      </c>
      <c r="O1476" s="62">
        <f t="shared" si="69"/>
        <v>35</v>
      </c>
      <c r="P1476" s="62">
        <f>STOCK[[#This Row],[Precio Final]]-STOCK[[#This Row],[Costo total]]</f>
        <v>6.5</v>
      </c>
      <c r="Q1476" s="62">
        <f>STOCK[[#This Row],[Ganancia Unitaria]]*STOCK[[#This Row],[Salidas]]</f>
        <v>6.5</v>
      </c>
      <c r="R1476" s="74"/>
      <c r="S1476" s="74"/>
      <c r="T1476" s="62"/>
      <c r="U1476" s="62"/>
      <c r="V1476" s="76"/>
    </row>
    <row r="1477" customHeight="1" spans="1:22">
      <c r="A1477" s="74" t="s">
        <v>19252</v>
      </c>
      <c r="B1477" s="74" t="s">
        <v>16480</v>
      </c>
      <c r="C1477" s="74" t="s">
        <v>19253</v>
      </c>
      <c r="D1477" s="74" t="s">
        <v>18807</v>
      </c>
      <c r="E1477" s="74"/>
      <c r="F1477" s="59">
        <v>40</v>
      </c>
      <c r="G1477" s="75">
        <v>2</v>
      </c>
      <c r="H1477" s="75">
        <f>SUMIFS(VENTAS[Cantidad],VENTAS[Código del producto Vendido],STOCK[[#This Row],[Code]])</f>
        <v>0</v>
      </c>
      <c r="I1477" s="75">
        <f>STOCK[[#This Row],[Entradas]]-STOCK[[#This Row],[Salidas]]</f>
        <v>2</v>
      </c>
      <c r="J1477" s="59">
        <f>STOCK[[#This Row],[Precio Final]]*10%</f>
        <v>4</v>
      </c>
      <c r="K1477" s="62">
        <v>30</v>
      </c>
      <c r="L1477" s="62">
        <v>0</v>
      </c>
      <c r="M1477" s="62">
        <f>STOCK[[#This Row],[Costo Unitario (USD)]]+STOCK[[#This Row],[Costo Envío (USD)]]+STOCK[[#This Row],[Comisión 10%]]</f>
        <v>34</v>
      </c>
      <c r="N1477" s="62">
        <f t="shared" si="68"/>
        <v>51</v>
      </c>
      <c r="O1477" s="62">
        <f t="shared" si="69"/>
        <v>40</v>
      </c>
      <c r="P1477" s="62">
        <f>STOCK[[#This Row],[Precio Final]]-STOCK[[#This Row],[Costo total]]</f>
        <v>6</v>
      </c>
      <c r="Q1477" s="62">
        <f>STOCK[[#This Row],[Ganancia Unitaria]]*STOCK[[#This Row],[Salidas]]</f>
        <v>0</v>
      </c>
      <c r="R1477" s="74"/>
      <c r="S1477" s="74"/>
      <c r="T1477" s="62"/>
      <c r="U1477" s="62"/>
      <c r="V1477" s="76"/>
    </row>
    <row r="1478" customHeight="1" spans="1:22">
      <c r="A1478" s="74" t="s">
        <v>19254</v>
      </c>
      <c r="B1478" s="74" t="s">
        <v>16480</v>
      </c>
      <c r="C1478" s="74" t="s">
        <v>19253</v>
      </c>
      <c r="D1478" s="74" t="s">
        <v>19195</v>
      </c>
      <c r="E1478" s="74"/>
      <c r="F1478" s="59">
        <v>40</v>
      </c>
      <c r="G1478" s="75">
        <v>1</v>
      </c>
      <c r="H1478" s="75">
        <f>SUMIFS(VENTAS[Cantidad],VENTAS[Código del producto Vendido],STOCK[[#This Row],[Code]])</f>
        <v>1</v>
      </c>
      <c r="I1478" s="75">
        <f>STOCK[[#This Row],[Entradas]]-STOCK[[#This Row],[Salidas]]</f>
        <v>0</v>
      </c>
      <c r="J1478" s="59">
        <f>STOCK[[#This Row],[Precio Final]]*10%</f>
        <v>4</v>
      </c>
      <c r="K1478" s="62">
        <v>30</v>
      </c>
      <c r="L1478" s="62">
        <v>0</v>
      </c>
      <c r="M1478" s="62">
        <f>STOCK[[#This Row],[Costo Unitario (USD)]]+STOCK[[#This Row],[Costo Envío (USD)]]+STOCK[[#This Row],[Comisión 10%]]</f>
        <v>34</v>
      </c>
      <c r="N1478" s="62">
        <f t="shared" si="68"/>
        <v>51</v>
      </c>
      <c r="O1478" s="62">
        <f t="shared" si="69"/>
        <v>40</v>
      </c>
      <c r="P1478" s="62">
        <f>STOCK[[#This Row],[Precio Final]]-STOCK[[#This Row],[Costo total]]</f>
        <v>6</v>
      </c>
      <c r="Q1478" s="62">
        <f>STOCK[[#This Row],[Ganancia Unitaria]]*STOCK[[#This Row],[Salidas]]</f>
        <v>6</v>
      </c>
      <c r="R1478" s="74"/>
      <c r="S1478" s="74"/>
      <c r="T1478" s="62"/>
      <c r="U1478" s="62"/>
      <c r="V1478" s="76"/>
    </row>
    <row r="1479" customHeight="1" spans="1:22">
      <c r="A1479" s="74" t="s">
        <v>19255</v>
      </c>
      <c r="B1479" s="74" t="s">
        <v>16480</v>
      </c>
      <c r="C1479" s="74" t="s">
        <v>19256</v>
      </c>
      <c r="D1479" s="74" t="s">
        <v>19257</v>
      </c>
      <c r="E1479" s="74"/>
      <c r="F1479" s="59">
        <v>30</v>
      </c>
      <c r="G1479" s="75">
        <v>1</v>
      </c>
      <c r="H1479" s="75">
        <f>SUMIFS(VENTAS[Cantidad],VENTAS[Código del producto Vendido],STOCK[[#This Row],[Code]])</f>
        <v>0</v>
      </c>
      <c r="I1479" s="75">
        <f>STOCK[[#This Row],[Entradas]]-STOCK[[#This Row],[Salidas]]</f>
        <v>1</v>
      </c>
      <c r="J1479" s="59">
        <f>STOCK[[#This Row],[Precio Final]]*10%</f>
        <v>3</v>
      </c>
      <c r="K1479" s="62">
        <v>18</v>
      </c>
      <c r="L1479" s="62">
        <v>0</v>
      </c>
      <c r="M1479" s="62">
        <f>STOCK[[#This Row],[Costo Unitario (USD)]]+STOCK[[#This Row],[Costo Envío (USD)]]+STOCK[[#This Row],[Comisión 10%]]</f>
        <v>21</v>
      </c>
      <c r="N1479" s="62">
        <f t="shared" si="68"/>
        <v>31.5</v>
      </c>
      <c r="O1479" s="62">
        <f t="shared" si="69"/>
        <v>30</v>
      </c>
      <c r="P1479" s="62">
        <f>STOCK[[#This Row],[Precio Final]]-STOCK[[#This Row],[Costo total]]</f>
        <v>9</v>
      </c>
      <c r="Q1479" s="62">
        <f>STOCK[[#This Row],[Ganancia Unitaria]]*STOCK[[#This Row],[Salidas]]</f>
        <v>0</v>
      </c>
      <c r="R1479" s="74"/>
      <c r="S1479" s="74"/>
      <c r="T1479" s="62"/>
      <c r="U1479" s="62"/>
      <c r="V1479" s="76"/>
    </row>
    <row r="1480" customHeight="1" spans="1:22">
      <c r="A1480" s="74" t="s">
        <v>19258</v>
      </c>
      <c r="B1480" s="74" t="s">
        <v>16480</v>
      </c>
      <c r="C1480" s="74" t="s">
        <v>19259</v>
      </c>
      <c r="D1480" s="74" t="s">
        <v>19195</v>
      </c>
      <c r="E1480" s="74"/>
      <c r="F1480" s="59">
        <v>35</v>
      </c>
      <c r="G1480" s="75">
        <v>1</v>
      </c>
      <c r="H1480" s="75">
        <f>SUMIFS(VENTAS[Cantidad],VENTAS[Código del producto Vendido],STOCK[[#This Row],[Code]])</f>
        <v>0</v>
      </c>
      <c r="I1480" s="75">
        <f>STOCK[[#This Row],[Entradas]]-STOCK[[#This Row],[Salidas]]</f>
        <v>1</v>
      </c>
      <c r="J1480" s="59">
        <f>STOCK[[#This Row],[Precio Final]]*10%</f>
        <v>3.5</v>
      </c>
      <c r="K1480" s="62">
        <v>25</v>
      </c>
      <c r="L1480" s="62">
        <v>0</v>
      </c>
      <c r="M1480" s="62">
        <f>STOCK[[#This Row],[Costo Unitario (USD)]]+STOCK[[#This Row],[Costo Envío (USD)]]+STOCK[[#This Row],[Comisión 10%]]</f>
        <v>28.5</v>
      </c>
      <c r="N1480" s="62">
        <f t="shared" si="68"/>
        <v>42.75</v>
      </c>
      <c r="O1480" s="62">
        <f t="shared" si="69"/>
        <v>35</v>
      </c>
      <c r="P1480" s="62">
        <f>STOCK[[#This Row],[Precio Final]]-STOCK[[#This Row],[Costo total]]</f>
        <v>6.5</v>
      </c>
      <c r="Q1480" s="62">
        <f>STOCK[[#This Row],[Ganancia Unitaria]]*STOCK[[#This Row],[Salidas]]</f>
        <v>0</v>
      </c>
      <c r="R1480" s="74"/>
      <c r="S1480" s="74"/>
      <c r="T1480" s="62"/>
      <c r="U1480" s="62"/>
      <c r="V1480" s="76"/>
    </row>
    <row r="1481" customHeight="1" spans="1:22">
      <c r="A1481" s="74" t="s">
        <v>19260</v>
      </c>
      <c r="B1481" s="74" t="s">
        <v>16480</v>
      </c>
      <c r="C1481" s="74" t="s">
        <v>19261</v>
      </c>
      <c r="D1481" s="74" t="s">
        <v>18838</v>
      </c>
      <c r="E1481" s="74"/>
      <c r="F1481" s="59">
        <v>40</v>
      </c>
      <c r="G1481" s="75">
        <v>1</v>
      </c>
      <c r="H1481" s="75">
        <f>SUMIFS(VENTAS[Cantidad],VENTAS[Código del producto Vendido],STOCK[[#This Row],[Code]])</f>
        <v>1</v>
      </c>
      <c r="I1481" s="75">
        <f>STOCK[[#This Row],[Entradas]]-STOCK[[#This Row],[Salidas]]</f>
        <v>0</v>
      </c>
      <c r="J1481" s="59">
        <f>STOCK[[#This Row],[Precio Final]]*10%</f>
        <v>4</v>
      </c>
      <c r="K1481" s="62">
        <v>30</v>
      </c>
      <c r="L1481" s="62">
        <v>0</v>
      </c>
      <c r="M1481" s="62">
        <f>STOCK[[#This Row],[Costo Unitario (USD)]]+STOCK[[#This Row],[Costo Envío (USD)]]+STOCK[[#This Row],[Comisión 10%]]</f>
        <v>34</v>
      </c>
      <c r="N1481" s="62">
        <f t="shared" si="68"/>
        <v>51</v>
      </c>
      <c r="O1481" s="62">
        <f t="shared" si="69"/>
        <v>40</v>
      </c>
      <c r="P1481" s="62">
        <f>STOCK[[#This Row],[Precio Final]]-STOCK[[#This Row],[Costo total]]</f>
        <v>6</v>
      </c>
      <c r="Q1481" s="62">
        <f>STOCK[[#This Row],[Ganancia Unitaria]]*STOCK[[#This Row],[Salidas]]</f>
        <v>6</v>
      </c>
      <c r="R1481" s="74"/>
      <c r="S1481" s="74"/>
      <c r="T1481" s="62"/>
      <c r="U1481" s="62"/>
      <c r="V1481" s="76"/>
    </row>
    <row r="1482" customHeight="1" spans="1:22">
      <c r="A1482" s="74" t="s">
        <v>19262</v>
      </c>
      <c r="B1482" s="74" t="s">
        <v>16480</v>
      </c>
      <c r="C1482" s="74" t="s">
        <v>19263</v>
      </c>
      <c r="D1482" s="74" t="s">
        <v>18809</v>
      </c>
      <c r="E1482" s="74"/>
      <c r="F1482" s="59">
        <v>50</v>
      </c>
      <c r="G1482" s="75">
        <v>1</v>
      </c>
      <c r="H1482" s="75">
        <f>SUMIFS(VENTAS[Cantidad],VENTAS[Código del producto Vendido],STOCK[[#This Row],[Code]])</f>
        <v>0</v>
      </c>
      <c r="I1482" s="75">
        <f>STOCK[[#This Row],[Entradas]]-STOCK[[#This Row],[Salidas]]</f>
        <v>1</v>
      </c>
      <c r="J1482" s="59">
        <f>STOCK[[#This Row],[Precio Final]]*10%</f>
        <v>5</v>
      </c>
      <c r="K1482" s="62">
        <v>30</v>
      </c>
      <c r="L1482" s="62">
        <v>0</v>
      </c>
      <c r="M1482" s="62">
        <f>STOCK[[#This Row],[Costo Unitario (USD)]]+STOCK[[#This Row],[Costo Envío (USD)]]+STOCK[[#This Row],[Comisión 10%]]</f>
        <v>35</v>
      </c>
      <c r="N1482" s="62">
        <f t="shared" si="68"/>
        <v>52.5</v>
      </c>
      <c r="O1482" s="62">
        <f t="shared" si="69"/>
        <v>50</v>
      </c>
      <c r="P1482" s="62">
        <f>STOCK[[#This Row],[Precio Final]]-STOCK[[#This Row],[Costo total]]</f>
        <v>15</v>
      </c>
      <c r="Q1482" s="62">
        <f>STOCK[[#This Row],[Ganancia Unitaria]]*STOCK[[#This Row],[Salidas]]</f>
        <v>0</v>
      </c>
      <c r="R1482" s="74"/>
      <c r="S1482" s="74"/>
      <c r="T1482" s="62"/>
      <c r="U1482" s="62"/>
      <c r="V1482" s="76"/>
    </row>
    <row r="1483" customHeight="1" spans="1:22">
      <c r="A1483" s="74" t="s">
        <v>19264</v>
      </c>
      <c r="B1483" s="74" t="s">
        <v>16480</v>
      </c>
      <c r="C1483" s="74" t="s">
        <v>19265</v>
      </c>
      <c r="D1483" s="74" t="s">
        <v>19195</v>
      </c>
      <c r="E1483" s="74"/>
      <c r="F1483" s="59">
        <v>30</v>
      </c>
      <c r="G1483" s="75">
        <v>1</v>
      </c>
      <c r="H1483" s="75">
        <f>SUMIFS(VENTAS[Cantidad],VENTAS[Código del producto Vendido],STOCK[[#This Row],[Code]])</f>
        <v>1</v>
      </c>
      <c r="I1483" s="75">
        <f>STOCK[[#This Row],[Entradas]]-STOCK[[#This Row],[Salidas]]</f>
        <v>0</v>
      </c>
      <c r="J1483" s="59">
        <f>STOCK[[#This Row],[Precio Final]]*10%</f>
        <v>3</v>
      </c>
      <c r="K1483" s="62">
        <v>18</v>
      </c>
      <c r="L1483" s="62">
        <v>0</v>
      </c>
      <c r="M1483" s="62">
        <f>STOCK[[#This Row],[Costo Unitario (USD)]]+STOCK[[#This Row],[Costo Envío (USD)]]+STOCK[[#This Row],[Comisión 10%]]</f>
        <v>21</v>
      </c>
      <c r="N1483" s="62">
        <f t="shared" si="68"/>
        <v>31.5</v>
      </c>
      <c r="O1483" s="62">
        <f t="shared" si="69"/>
        <v>30</v>
      </c>
      <c r="P1483" s="62">
        <f>STOCK[[#This Row],[Precio Final]]-STOCK[[#This Row],[Costo total]]</f>
        <v>9</v>
      </c>
      <c r="Q1483" s="62">
        <f>STOCK[[#This Row],[Ganancia Unitaria]]*STOCK[[#This Row],[Salidas]]</f>
        <v>9</v>
      </c>
      <c r="R1483" s="74"/>
      <c r="S1483" s="74"/>
      <c r="T1483" s="62"/>
      <c r="U1483" s="62"/>
      <c r="V1483" s="76"/>
    </row>
    <row r="1484" customHeight="1" spans="1:22">
      <c r="A1484" s="74" t="s">
        <v>19266</v>
      </c>
      <c r="B1484" s="74" t="s">
        <v>19267</v>
      </c>
      <c r="C1484" s="74" t="s">
        <v>19268</v>
      </c>
      <c r="D1484" s="74" t="s">
        <v>16614</v>
      </c>
      <c r="E1484" s="74"/>
      <c r="F1484" s="59">
        <v>40</v>
      </c>
      <c r="G1484" s="75">
        <v>2</v>
      </c>
      <c r="H1484" s="75">
        <f>SUMIFS(VENTAS[Cantidad],VENTAS[Código del producto Vendido],STOCK[[#This Row],[Code]])</f>
        <v>2</v>
      </c>
      <c r="I1484" s="75">
        <f>STOCK[[#This Row],[Entradas]]-STOCK[[#This Row],[Salidas]]</f>
        <v>0</v>
      </c>
      <c r="J1484" s="59">
        <f>STOCK[[#This Row],[Precio Final]]*10%</f>
        <v>4</v>
      </c>
      <c r="K1484" s="62">
        <v>30</v>
      </c>
      <c r="L1484" s="62">
        <v>0</v>
      </c>
      <c r="M1484" s="62">
        <f>STOCK[[#This Row],[Costo Unitario (USD)]]+STOCK[[#This Row],[Costo Envío (USD)]]+STOCK[[#This Row],[Comisión 10%]]</f>
        <v>34</v>
      </c>
      <c r="N1484" s="62">
        <f t="shared" si="68"/>
        <v>51</v>
      </c>
      <c r="O1484" s="62">
        <f t="shared" si="69"/>
        <v>40</v>
      </c>
      <c r="P1484" s="62">
        <f>STOCK[[#This Row],[Precio Final]]-STOCK[[#This Row],[Costo total]]</f>
        <v>6</v>
      </c>
      <c r="Q1484" s="62">
        <f>STOCK[[#This Row],[Ganancia Unitaria]]*STOCK[[#This Row],[Salidas]]</f>
        <v>12</v>
      </c>
      <c r="R1484" s="74"/>
      <c r="S1484" s="74"/>
      <c r="T1484" s="62"/>
      <c r="U1484" s="62"/>
      <c r="V1484" s="76"/>
    </row>
    <row r="1485" customHeight="1" spans="1:22">
      <c r="A1485" s="74" t="s">
        <v>19269</v>
      </c>
      <c r="B1485" s="74" t="s">
        <v>16492</v>
      </c>
      <c r="C1485" s="74" t="s">
        <v>19270</v>
      </c>
      <c r="D1485" s="74" t="s">
        <v>19198</v>
      </c>
      <c r="E1485" s="74"/>
      <c r="F1485" s="59">
        <v>33</v>
      </c>
      <c r="G1485" s="75">
        <v>1</v>
      </c>
      <c r="H1485" s="75">
        <f>SUMIFS(VENTAS[Cantidad],VENTAS[Código del producto Vendido],STOCK[[#This Row],[Code]])</f>
        <v>1</v>
      </c>
      <c r="I1485" s="75">
        <f>STOCK[[#This Row],[Entradas]]-STOCK[[#This Row],[Salidas]]</f>
        <v>0</v>
      </c>
      <c r="J1485" s="59">
        <f>STOCK[[#This Row],[Precio Final]]*10%</f>
        <v>3.3</v>
      </c>
      <c r="K1485" s="62">
        <v>30</v>
      </c>
      <c r="L1485" s="62">
        <v>0</v>
      </c>
      <c r="M1485" s="62">
        <f>STOCK[[#This Row],[Costo Unitario (USD)]]+STOCK[[#This Row],[Costo Envío (USD)]]+STOCK[[#This Row],[Comisión 10%]]</f>
        <v>33.3</v>
      </c>
      <c r="N1485" s="62">
        <f t="shared" si="68"/>
        <v>49.95</v>
      </c>
      <c r="O1485" s="62">
        <f t="shared" si="69"/>
        <v>33</v>
      </c>
      <c r="P1485" s="62">
        <f>STOCK[[#This Row],[Precio Final]]-STOCK[[#This Row],[Costo total]]</f>
        <v>-0.299999999999997</v>
      </c>
      <c r="Q1485" s="62">
        <f>STOCK[[#This Row],[Ganancia Unitaria]]*STOCK[[#This Row],[Salidas]]</f>
        <v>-0.299999999999997</v>
      </c>
      <c r="R1485" s="74"/>
      <c r="S1485" s="74"/>
      <c r="T1485" s="62"/>
      <c r="U1485" s="62"/>
      <c r="V1485" s="76"/>
    </row>
    <row r="1486" customHeight="1" spans="1:22">
      <c r="A1486" s="74" t="s">
        <v>19271</v>
      </c>
      <c r="B1486" s="74" t="s">
        <v>16492</v>
      </c>
      <c r="C1486" s="74" t="s">
        <v>19272</v>
      </c>
      <c r="D1486" s="74" t="s">
        <v>19198</v>
      </c>
      <c r="E1486" s="74"/>
      <c r="F1486" s="59">
        <v>30</v>
      </c>
      <c r="G1486" s="75">
        <v>2</v>
      </c>
      <c r="H1486" s="75">
        <f>SUMIFS(VENTAS[Cantidad],VENTAS[Código del producto Vendido],STOCK[[#This Row],[Code]])</f>
        <v>1</v>
      </c>
      <c r="I1486" s="75">
        <f>STOCK[[#This Row],[Entradas]]-STOCK[[#This Row],[Salidas]]</f>
        <v>1</v>
      </c>
      <c r="J1486" s="59">
        <f>STOCK[[#This Row],[Precio Final]]*10%</f>
        <v>3</v>
      </c>
      <c r="K1486" s="62">
        <v>20</v>
      </c>
      <c r="L1486" s="62">
        <v>0</v>
      </c>
      <c r="M1486" s="62">
        <f>STOCK[[#This Row],[Costo Unitario (USD)]]+STOCK[[#This Row],[Costo Envío (USD)]]+STOCK[[#This Row],[Comisión 10%]]</f>
        <v>23</v>
      </c>
      <c r="N1486" s="62">
        <f t="shared" si="68"/>
        <v>34.5</v>
      </c>
      <c r="O1486" s="62">
        <f t="shared" si="69"/>
        <v>30</v>
      </c>
      <c r="P1486" s="62">
        <f>STOCK[[#This Row],[Precio Final]]-STOCK[[#This Row],[Costo total]]</f>
        <v>7</v>
      </c>
      <c r="Q1486" s="62">
        <f>STOCK[[#This Row],[Ganancia Unitaria]]*STOCK[[#This Row],[Salidas]]</f>
        <v>7</v>
      </c>
      <c r="R1486" s="74"/>
      <c r="S1486" s="74"/>
      <c r="T1486" s="62"/>
      <c r="U1486" s="62"/>
      <c r="V1486" s="76"/>
    </row>
    <row r="1487" customHeight="1" spans="1:22">
      <c r="A1487" s="74" t="s">
        <v>19273</v>
      </c>
      <c r="B1487" s="74" t="s">
        <v>19267</v>
      </c>
      <c r="C1487" s="74" t="s">
        <v>19274</v>
      </c>
      <c r="D1487" s="74" t="s">
        <v>16614</v>
      </c>
      <c r="E1487" s="74"/>
      <c r="F1487" s="59">
        <v>40</v>
      </c>
      <c r="G1487" s="75">
        <v>2</v>
      </c>
      <c r="H1487" s="75">
        <f>SUMIFS(VENTAS[Cantidad],VENTAS[Código del producto Vendido],STOCK[[#This Row],[Code]])</f>
        <v>2</v>
      </c>
      <c r="I1487" s="75">
        <f>STOCK[[#This Row],[Entradas]]-STOCK[[#This Row],[Salidas]]</f>
        <v>0</v>
      </c>
      <c r="J1487" s="59">
        <f>STOCK[[#This Row],[Precio Final]]*10%</f>
        <v>4</v>
      </c>
      <c r="K1487" s="62">
        <v>30</v>
      </c>
      <c r="L1487" s="62">
        <v>0</v>
      </c>
      <c r="M1487" s="62">
        <f>STOCK[[#This Row],[Costo Unitario (USD)]]+STOCK[[#This Row],[Costo Envío (USD)]]+STOCK[[#This Row],[Comisión 10%]]</f>
        <v>34</v>
      </c>
      <c r="N1487" s="62">
        <f t="shared" si="68"/>
        <v>51</v>
      </c>
      <c r="O1487" s="62">
        <f t="shared" si="69"/>
        <v>40</v>
      </c>
      <c r="P1487" s="62">
        <f>STOCK[[#This Row],[Precio Final]]-STOCK[[#This Row],[Costo total]]</f>
        <v>6</v>
      </c>
      <c r="Q1487" s="62">
        <f>STOCK[[#This Row],[Ganancia Unitaria]]*STOCK[[#This Row],[Salidas]]</f>
        <v>12</v>
      </c>
      <c r="R1487" s="74"/>
      <c r="S1487" s="74"/>
      <c r="T1487" s="62"/>
      <c r="U1487" s="62"/>
      <c r="V1487" s="76"/>
    </row>
    <row r="1488" customHeight="1" spans="1:22">
      <c r="A1488" s="74" t="s">
        <v>19275</v>
      </c>
      <c r="B1488" s="74" t="s">
        <v>16480</v>
      </c>
      <c r="C1488" s="74" t="s">
        <v>19253</v>
      </c>
      <c r="D1488" s="74" t="s">
        <v>19276</v>
      </c>
      <c r="E1488" s="74"/>
      <c r="F1488" s="59">
        <v>40</v>
      </c>
      <c r="G1488" s="75">
        <v>0</v>
      </c>
      <c r="H1488" s="75">
        <f>SUMIFS(VENTAS[Cantidad],VENTAS[Código del producto Vendido],STOCK[[#This Row],[Code]])</f>
        <v>0</v>
      </c>
      <c r="I1488" s="75">
        <f>STOCK[[#This Row],[Entradas]]-STOCK[[#This Row],[Salidas]]</f>
        <v>0</v>
      </c>
      <c r="J1488" s="59">
        <f>STOCK[[#This Row],[Precio Final]]*10%</f>
        <v>4</v>
      </c>
      <c r="K1488" s="62">
        <v>30</v>
      </c>
      <c r="L1488" s="62">
        <v>0</v>
      </c>
      <c r="M1488" s="62">
        <f>STOCK[[#This Row],[Costo Unitario (USD)]]+STOCK[[#This Row],[Costo Envío (USD)]]+STOCK[[#This Row],[Comisión 10%]]</f>
        <v>34</v>
      </c>
      <c r="N1488" s="62">
        <f t="shared" si="68"/>
        <v>51</v>
      </c>
      <c r="O1488" s="62">
        <f t="shared" si="69"/>
        <v>40</v>
      </c>
      <c r="P1488" s="62">
        <f>STOCK[[#This Row],[Precio Final]]-STOCK[[#This Row],[Costo total]]</f>
        <v>6</v>
      </c>
      <c r="Q1488" s="62">
        <f>STOCK[[#This Row],[Ganancia Unitaria]]*STOCK[[#This Row],[Salidas]]</f>
        <v>0</v>
      </c>
      <c r="R1488" s="74"/>
      <c r="S1488" s="74"/>
      <c r="T1488" s="62"/>
      <c r="U1488" s="62"/>
      <c r="V1488" s="76"/>
    </row>
    <row r="1489" customHeight="1" spans="1:22">
      <c r="A1489" s="74" t="s">
        <v>19277</v>
      </c>
      <c r="B1489" s="74" t="s">
        <v>16480</v>
      </c>
      <c r="C1489" s="74" t="s">
        <v>19243</v>
      </c>
      <c r="D1489" s="74" t="s">
        <v>19276</v>
      </c>
      <c r="E1489" s="74"/>
      <c r="F1489" s="59">
        <v>40</v>
      </c>
      <c r="G1489" s="75">
        <v>1</v>
      </c>
      <c r="H1489" s="75">
        <f>SUMIFS(VENTAS[Cantidad],VENTAS[Código del producto Vendido],STOCK[[#This Row],[Code]])</f>
        <v>1</v>
      </c>
      <c r="I1489" s="75">
        <f>STOCK[[#This Row],[Entradas]]-STOCK[[#This Row],[Salidas]]</f>
        <v>0</v>
      </c>
      <c r="J1489" s="59">
        <f>STOCK[[#This Row],[Precio Final]]*10%</f>
        <v>4</v>
      </c>
      <c r="K1489" s="62">
        <v>30</v>
      </c>
      <c r="L1489" s="62">
        <v>0</v>
      </c>
      <c r="M1489" s="62">
        <f>STOCK[[#This Row],[Costo Unitario (USD)]]+STOCK[[#This Row],[Costo Envío (USD)]]+STOCK[[#This Row],[Comisión 10%]]</f>
        <v>34</v>
      </c>
      <c r="N1489" s="62">
        <f t="shared" si="68"/>
        <v>51</v>
      </c>
      <c r="O1489" s="62">
        <f t="shared" si="69"/>
        <v>40</v>
      </c>
      <c r="P1489" s="62">
        <f>STOCK[[#This Row],[Precio Final]]-STOCK[[#This Row],[Costo total]]</f>
        <v>6</v>
      </c>
      <c r="Q1489" s="62">
        <f>STOCK[[#This Row],[Ganancia Unitaria]]*STOCK[[#This Row],[Salidas]]</f>
        <v>6</v>
      </c>
      <c r="R1489" s="74"/>
      <c r="S1489" s="74"/>
      <c r="T1489" s="62"/>
      <c r="U1489" s="62"/>
      <c r="V1489" s="76"/>
    </row>
    <row r="1490" customHeight="1" spans="1:22">
      <c r="A1490" s="74" t="s">
        <v>19278</v>
      </c>
      <c r="B1490" s="74" t="s">
        <v>16480</v>
      </c>
      <c r="C1490" s="74" t="s">
        <v>19248</v>
      </c>
      <c r="D1490" s="74" t="s">
        <v>19279</v>
      </c>
      <c r="E1490" s="74"/>
      <c r="F1490" s="59">
        <v>18</v>
      </c>
      <c r="G1490" s="75">
        <v>1</v>
      </c>
      <c r="H1490" s="75">
        <f>SUMIFS(VENTAS[Cantidad],VENTAS[Código del producto Vendido],STOCK[[#This Row],[Code]])</f>
        <v>0</v>
      </c>
      <c r="I1490" s="75">
        <f>STOCK[[#This Row],[Entradas]]-STOCK[[#This Row],[Salidas]]</f>
        <v>1</v>
      </c>
      <c r="J1490" s="59">
        <f>STOCK[[#This Row],[Precio Final]]*10%</f>
        <v>1.8</v>
      </c>
      <c r="K1490" s="62">
        <v>10</v>
      </c>
      <c r="L1490" s="62">
        <v>0</v>
      </c>
      <c r="M1490" s="62">
        <f>STOCK[[#This Row],[Costo Unitario (USD)]]+STOCK[[#This Row],[Costo Envío (USD)]]+STOCK[[#This Row],[Comisión 10%]]</f>
        <v>11.8</v>
      </c>
      <c r="N1490" s="62">
        <f t="shared" si="68"/>
        <v>17.7</v>
      </c>
      <c r="O1490" s="62">
        <f t="shared" si="69"/>
        <v>18</v>
      </c>
      <c r="P1490" s="62">
        <f>STOCK[[#This Row],[Precio Final]]-STOCK[[#This Row],[Costo total]]</f>
        <v>6.2</v>
      </c>
      <c r="Q1490" s="62">
        <f>STOCK[[#This Row],[Ganancia Unitaria]]*STOCK[[#This Row],[Salidas]]</f>
        <v>0</v>
      </c>
      <c r="R1490" s="74"/>
      <c r="S1490" s="74"/>
      <c r="T1490" s="62"/>
      <c r="U1490" s="62"/>
      <c r="V1490" s="76"/>
    </row>
    <row r="1491" customHeight="1" spans="1:22">
      <c r="A1491" s="74" t="s">
        <v>19280</v>
      </c>
      <c r="B1491" s="74" t="s">
        <v>16480</v>
      </c>
      <c r="C1491" s="74" t="s">
        <v>19248</v>
      </c>
      <c r="D1491" s="74" t="s">
        <v>19281</v>
      </c>
      <c r="E1491" s="74"/>
      <c r="F1491" s="59">
        <v>18</v>
      </c>
      <c r="G1491" s="75">
        <v>1</v>
      </c>
      <c r="H1491" s="75">
        <f>SUMIFS(VENTAS[Cantidad],VENTAS[Código del producto Vendido],STOCK[[#This Row],[Code]])</f>
        <v>0</v>
      </c>
      <c r="I1491" s="75">
        <f>STOCK[[#This Row],[Entradas]]-STOCK[[#This Row],[Salidas]]</f>
        <v>1</v>
      </c>
      <c r="J1491" s="59">
        <f>STOCK[[#This Row],[Precio Final]]*10%</f>
        <v>1.8</v>
      </c>
      <c r="K1491" s="62">
        <v>10</v>
      </c>
      <c r="L1491" s="62">
        <v>0</v>
      </c>
      <c r="M1491" s="62">
        <f>STOCK[[#This Row],[Costo Unitario (USD)]]+STOCK[[#This Row],[Costo Envío (USD)]]+STOCK[[#This Row],[Comisión 10%]]</f>
        <v>11.8</v>
      </c>
      <c r="N1491" s="62">
        <f t="shared" si="68"/>
        <v>17.7</v>
      </c>
      <c r="O1491" s="62">
        <f t="shared" si="69"/>
        <v>18</v>
      </c>
      <c r="P1491" s="62">
        <f>STOCK[[#This Row],[Precio Final]]-STOCK[[#This Row],[Costo total]]</f>
        <v>6.2</v>
      </c>
      <c r="Q1491" s="62">
        <f>STOCK[[#This Row],[Ganancia Unitaria]]*STOCK[[#This Row],[Salidas]]</f>
        <v>0</v>
      </c>
      <c r="R1491" s="74"/>
      <c r="S1491" s="74"/>
      <c r="T1491" s="62"/>
      <c r="U1491" s="62"/>
      <c r="V1491" s="76"/>
    </row>
    <row r="1492" customHeight="1" spans="1:22">
      <c r="A1492" s="74" t="s">
        <v>19282</v>
      </c>
      <c r="B1492" s="74" t="s">
        <v>16480</v>
      </c>
      <c r="C1492" s="74" t="s">
        <v>19206</v>
      </c>
      <c r="D1492" s="74" t="s">
        <v>19276</v>
      </c>
      <c r="E1492" s="74"/>
      <c r="F1492" s="59">
        <v>35</v>
      </c>
      <c r="G1492" s="75">
        <v>1</v>
      </c>
      <c r="H1492" s="75">
        <f>SUMIFS(VENTAS[Cantidad],VENTAS[Código del producto Vendido],STOCK[[#This Row],[Code]])</f>
        <v>0</v>
      </c>
      <c r="I1492" s="75">
        <f>STOCK[[#This Row],[Entradas]]-STOCK[[#This Row],[Salidas]]</f>
        <v>1</v>
      </c>
      <c r="J1492" s="59">
        <f>STOCK[[#This Row],[Precio Final]]*10%</f>
        <v>3.5</v>
      </c>
      <c r="K1492" s="62">
        <v>25</v>
      </c>
      <c r="L1492" s="62">
        <v>0</v>
      </c>
      <c r="M1492" s="62">
        <f>STOCK[[#This Row],[Costo Unitario (USD)]]+STOCK[[#This Row],[Costo Envío (USD)]]+STOCK[[#This Row],[Comisión 10%]]</f>
        <v>28.5</v>
      </c>
      <c r="N1492" s="62">
        <f t="shared" si="68"/>
        <v>42.75</v>
      </c>
      <c r="O1492" s="62">
        <f t="shared" si="69"/>
        <v>35</v>
      </c>
      <c r="P1492" s="62">
        <f>STOCK[[#This Row],[Precio Final]]-STOCK[[#This Row],[Costo total]]</f>
        <v>6.5</v>
      </c>
      <c r="Q1492" s="62">
        <f>STOCK[[#This Row],[Ganancia Unitaria]]*STOCK[[#This Row],[Salidas]]</f>
        <v>0</v>
      </c>
      <c r="R1492" s="74"/>
      <c r="S1492" s="74"/>
      <c r="T1492" s="62"/>
      <c r="U1492" s="62"/>
      <c r="V1492" s="76"/>
    </row>
    <row r="1493" customHeight="1" spans="1:22">
      <c r="A1493" s="74" t="s">
        <v>19283</v>
      </c>
      <c r="B1493" s="74" t="s">
        <v>16480</v>
      </c>
      <c r="C1493" s="74" t="s">
        <v>19206</v>
      </c>
      <c r="D1493" s="74" t="s">
        <v>19284</v>
      </c>
      <c r="E1493" s="74"/>
      <c r="F1493" s="59">
        <v>35</v>
      </c>
      <c r="G1493" s="75">
        <v>1</v>
      </c>
      <c r="H1493" s="75">
        <f>SUMIFS(VENTAS[Cantidad],VENTAS[Código del producto Vendido],STOCK[[#This Row],[Code]])</f>
        <v>0</v>
      </c>
      <c r="I1493" s="75">
        <f>STOCK[[#This Row],[Entradas]]-STOCK[[#This Row],[Salidas]]</f>
        <v>1</v>
      </c>
      <c r="J1493" s="59">
        <f>STOCK[[#This Row],[Precio Final]]*10%</f>
        <v>3.5</v>
      </c>
      <c r="K1493" s="62">
        <v>25</v>
      </c>
      <c r="L1493" s="62">
        <v>0</v>
      </c>
      <c r="M1493" s="62">
        <f>STOCK[[#This Row],[Costo Unitario (USD)]]+STOCK[[#This Row],[Costo Envío (USD)]]+STOCK[[#This Row],[Comisión 10%]]</f>
        <v>28.5</v>
      </c>
      <c r="N1493" s="62">
        <f t="shared" si="68"/>
        <v>42.75</v>
      </c>
      <c r="O1493" s="62">
        <f t="shared" si="69"/>
        <v>35</v>
      </c>
      <c r="P1493" s="62">
        <f>STOCK[[#This Row],[Precio Final]]-STOCK[[#This Row],[Costo total]]</f>
        <v>6.5</v>
      </c>
      <c r="Q1493" s="62">
        <f>STOCK[[#This Row],[Ganancia Unitaria]]*STOCK[[#This Row],[Salidas]]</f>
        <v>0</v>
      </c>
      <c r="R1493" s="74"/>
      <c r="S1493" s="74"/>
      <c r="T1493" s="62"/>
      <c r="U1493" s="62"/>
      <c r="V1493" s="76"/>
    </row>
    <row r="1494" customHeight="1" spans="1:22">
      <c r="A1494" s="74" t="s">
        <v>19285</v>
      </c>
      <c r="B1494" s="74" t="s">
        <v>16480</v>
      </c>
      <c r="C1494" s="74" t="s">
        <v>19192</v>
      </c>
      <c r="D1494" s="74" t="s">
        <v>19286</v>
      </c>
      <c r="E1494" s="74"/>
      <c r="F1494" s="59">
        <v>40</v>
      </c>
      <c r="G1494" s="75">
        <v>1</v>
      </c>
      <c r="H1494" s="75">
        <f>SUMIFS(VENTAS[Cantidad],VENTAS[Código del producto Vendido],STOCK[[#This Row],[Code]])</f>
        <v>1</v>
      </c>
      <c r="I1494" s="75">
        <f>STOCK[[#This Row],[Entradas]]-STOCK[[#This Row],[Salidas]]</f>
        <v>0</v>
      </c>
      <c r="J1494" s="59">
        <f>STOCK[[#This Row],[Precio Final]]*10%</f>
        <v>4</v>
      </c>
      <c r="K1494" s="62">
        <v>30</v>
      </c>
      <c r="L1494" s="62">
        <v>0</v>
      </c>
      <c r="M1494" s="62">
        <f>STOCK[[#This Row],[Costo Unitario (USD)]]+STOCK[[#This Row],[Costo Envío (USD)]]+STOCK[[#This Row],[Comisión 10%]]</f>
        <v>34</v>
      </c>
      <c r="N1494" s="62">
        <f t="shared" si="68"/>
        <v>51</v>
      </c>
      <c r="O1494" s="62">
        <f t="shared" si="69"/>
        <v>40</v>
      </c>
      <c r="P1494" s="62">
        <f>STOCK[[#This Row],[Precio Final]]-STOCK[[#This Row],[Costo total]]</f>
        <v>6</v>
      </c>
      <c r="Q1494" s="62">
        <f>STOCK[[#This Row],[Ganancia Unitaria]]*STOCK[[#This Row],[Salidas]]</f>
        <v>6</v>
      </c>
      <c r="R1494" s="74"/>
      <c r="S1494" s="74"/>
      <c r="T1494" s="62"/>
      <c r="U1494" s="62"/>
      <c r="V1494" s="76"/>
    </row>
    <row r="1495" customHeight="1" spans="1:22">
      <c r="A1495" s="74" t="s">
        <v>19287</v>
      </c>
      <c r="B1495" s="74" t="s">
        <v>16480</v>
      </c>
      <c r="C1495" s="74" t="s">
        <v>19192</v>
      </c>
      <c r="D1495" s="74" t="s">
        <v>19288</v>
      </c>
      <c r="E1495" s="74"/>
      <c r="F1495" s="59">
        <v>40</v>
      </c>
      <c r="G1495" s="75">
        <v>1</v>
      </c>
      <c r="H1495" s="75">
        <f>SUMIFS(VENTAS[Cantidad],VENTAS[Código del producto Vendido],STOCK[[#This Row],[Code]])</f>
        <v>1</v>
      </c>
      <c r="I1495" s="75">
        <f>STOCK[[#This Row],[Entradas]]-STOCK[[#This Row],[Salidas]]</f>
        <v>0</v>
      </c>
      <c r="J1495" s="59">
        <f>STOCK[[#This Row],[Precio Final]]*10%</f>
        <v>4</v>
      </c>
      <c r="K1495" s="62">
        <v>30</v>
      </c>
      <c r="L1495" s="62">
        <v>0</v>
      </c>
      <c r="M1495" s="62">
        <f>STOCK[[#This Row],[Costo Unitario (USD)]]+STOCK[[#This Row],[Costo Envío (USD)]]+STOCK[[#This Row],[Comisión 10%]]</f>
        <v>34</v>
      </c>
      <c r="N1495" s="62">
        <f t="shared" si="68"/>
        <v>51</v>
      </c>
      <c r="O1495" s="62">
        <f t="shared" si="69"/>
        <v>40</v>
      </c>
      <c r="P1495" s="62">
        <f>STOCK[[#This Row],[Precio Final]]-STOCK[[#This Row],[Costo total]]</f>
        <v>6</v>
      </c>
      <c r="Q1495" s="62">
        <f>STOCK[[#This Row],[Ganancia Unitaria]]*STOCK[[#This Row],[Salidas]]</f>
        <v>6</v>
      </c>
      <c r="R1495" s="74"/>
      <c r="S1495" s="74"/>
      <c r="T1495" s="62"/>
      <c r="U1495" s="62"/>
      <c r="V1495" s="76"/>
    </row>
    <row r="1496" customHeight="1" spans="1:22">
      <c r="A1496" s="74" t="s">
        <v>19289</v>
      </c>
      <c r="B1496" s="74" t="s">
        <v>16480</v>
      </c>
      <c r="C1496" s="74" t="s">
        <v>19290</v>
      </c>
      <c r="D1496" s="74" t="s">
        <v>19286</v>
      </c>
      <c r="E1496" s="74"/>
      <c r="F1496" s="59">
        <v>40</v>
      </c>
      <c r="G1496" s="75">
        <v>1</v>
      </c>
      <c r="H1496" s="75">
        <f>SUMIFS(VENTAS[Cantidad],VENTAS[Código del producto Vendido],STOCK[[#This Row],[Code]])</f>
        <v>1</v>
      </c>
      <c r="I1496" s="75">
        <f>STOCK[[#This Row],[Entradas]]-STOCK[[#This Row],[Salidas]]</f>
        <v>0</v>
      </c>
      <c r="J1496" s="59">
        <f>STOCK[[#This Row],[Precio Final]]*10%</f>
        <v>4</v>
      </c>
      <c r="K1496" s="62">
        <v>30</v>
      </c>
      <c r="L1496" s="62">
        <v>0</v>
      </c>
      <c r="M1496" s="62">
        <f>STOCK[[#This Row],[Costo Unitario (USD)]]+STOCK[[#This Row],[Costo Envío (USD)]]+STOCK[[#This Row],[Comisión 10%]]</f>
        <v>34</v>
      </c>
      <c r="N1496" s="62">
        <f t="shared" si="68"/>
        <v>51</v>
      </c>
      <c r="O1496" s="62">
        <f t="shared" si="69"/>
        <v>40</v>
      </c>
      <c r="P1496" s="62">
        <f>STOCK[[#This Row],[Precio Final]]-STOCK[[#This Row],[Costo total]]</f>
        <v>6</v>
      </c>
      <c r="Q1496" s="62">
        <f>STOCK[[#This Row],[Ganancia Unitaria]]*STOCK[[#This Row],[Salidas]]</f>
        <v>6</v>
      </c>
      <c r="R1496" s="74"/>
      <c r="S1496" s="74"/>
      <c r="T1496" s="62"/>
      <c r="U1496" s="62"/>
      <c r="V1496" s="76"/>
    </row>
    <row r="1497" customHeight="1" spans="1:22">
      <c r="A1497" s="74" t="s">
        <v>19291</v>
      </c>
      <c r="B1497" s="74" t="s">
        <v>16480</v>
      </c>
      <c r="C1497" s="74" t="s">
        <v>19292</v>
      </c>
      <c r="D1497" s="74" t="s">
        <v>19293</v>
      </c>
      <c r="E1497" s="74"/>
      <c r="F1497" s="59">
        <v>40</v>
      </c>
      <c r="G1497" s="75">
        <v>1</v>
      </c>
      <c r="H1497" s="75">
        <f>SUMIFS(VENTAS[Cantidad],VENTAS[Código del producto Vendido],STOCK[[#This Row],[Code]])</f>
        <v>1</v>
      </c>
      <c r="I1497" s="75">
        <f>STOCK[[#This Row],[Entradas]]-STOCK[[#This Row],[Salidas]]</f>
        <v>0</v>
      </c>
      <c r="J1497" s="59">
        <f>STOCK[[#This Row],[Precio Final]]*10%</f>
        <v>4</v>
      </c>
      <c r="K1497" s="62">
        <v>30</v>
      </c>
      <c r="L1497" s="62">
        <v>0</v>
      </c>
      <c r="M1497" s="62">
        <f>STOCK[[#This Row],[Costo Unitario (USD)]]+STOCK[[#This Row],[Costo Envío (USD)]]+STOCK[[#This Row],[Comisión 10%]]</f>
        <v>34</v>
      </c>
      <c r="N1497" s="62">
        <f t="shared" si="68"/>
        <v>51</v>
      </c>
      <c r="O1497" s="62">
        <f t="shared" si="69"/>
        <v>40</v>
      </c>
      <c r="P1497" s="62">
        <f>STOCK[[#This Row],[Precio Final]]-STOCK[[#This Row],[Costo total]]</f>
        <v>6</v>
      </c>
      <c r="Q1497" s="62">
        <f>STOCK[[#This Row],[Ganancia Unitaria]]*STOCK[[#This Row],[Salidas]]</f>
        <v>6</v>
      </c>
      <c r="R1497" s="74"/>
      <c r="S1497" s="74"/>
      <c r="T1497" s="62"/>
      <c r="U1497" s="62"/>
      <c r="V1497" s="76"/>
    </row>
    <row r="1498" customHeight="1" spans="1:22">
      <c r="A1498" s="74" t="s">
        <v>19294</v>
      </c>
      <c r="B1498" s="74" t="s">
        <v>16480</v>
      </c>
      <c r="C1498" s="74" t="s">
        <v>19295</v>
      </c>
      <c r="D1498" s="74" t="s">
        <v>19286</v>
      </c>
      <c r="E1498" s="74"/>
      <c r="F1498" s="59">
        <v>40</v>
      </c>
      <c r="G1498" s="75">
        <v>1</v>
      </c>
      <c r="H1498" s="75">
        <f>SUMIFS(VENTAS[Cantidad],VENTAS[Código del producto Vendido],STOCK[[#This Row],[Code]])</f>
        <v>1</v>
      </c>
      <c r="I1498" s="75">
        <f>STOCK[[#This Row],[Entradas]]-STOCK[[#This Row],[Salidas]]</f>
        <v>0</v>
      </c>
      <c r="J1498" s="59">
        <f>STOCK[[#This Row],[Precio Final]]*10%</f>
        <v>4</v>
      </c>
      <c r="K1498" s="62">
        <v>30</v>
      </c>
      <c r="L1498" s="62">
        <v>0</v>
      </c>
      <c r="M1498" s="62">
        <f>STOCK[[#This Row],[Costo Unitario (USD)]]+STOCK[[#This Row],[Costo Envío (USD)]]+STOCK[[#This Row],[Comisión 10%]]</f>
        <v>34</v>
      </c>
      <c r="N1498" s="62">
        <f t="shared" si="68"/>
        <v>51</v>
      </c>
      <c r="O1498" s="62">
        <f t="shared" si="69"/>
        <v>40</v>
      </c>
      <c r="P1498" s="62">
        <f>STOCK[[#This Row],[Precio Final]]-STOCK[[#This Row],[Costo total]]</f>
        <v>6</v>
      </c>
      <c r="Q1498" s="62">
        <f>STOCK[[#This Row],[Ganancia Unitaria]]*STOCK[[#This Row],[Salidas]]</f>
        <v>6</v>
      </c>
      <c r="R1498" s="74"/>
      <c r="S1498" s="74"/>
      <c r="T1498" s="62"/>
      <c r="U1498" s="62"/>
      <c r="V1498" s="76"/>
    </row>
    <row r="1499" customHeight="1" spans="1:22">
      <c r="A1499" s="74" t="s">
        <v>19296</v>
      </c>
      <c r="B1499" s="74" t="s">
        <v>16480</v>
      </c>
      <c r="C1499" s="74" t="s">
        <v>19297</v>
      </c>
      <c r="D1499" s="74" t="s">
        <v>19298</v>
      </c>
      <c r="E1499" s="74"/>
      <c r="F1499" s="59">
        <v>35</v>
      </c>
      <c r="G1499" s="75">
        <v>3</v>
      </c>
      <c r="H1499" s="75">
        <f>SUMIFS(VENTAS[Cantidad],VENTAS[Código del producto Vendido],STOCK[[#This Row],[Code]])</f>
        <v>3</v>
      </c>
      <c r="I1499" s="75">
        <f>STOCK[[#This Row],[Entradas]]-STOCK[[#This Row],[Salidas]]</f>
        <v>0</v>
      </c>
      <c r="J1499" s="59">
        <f>STOCK[[#This Row],[Precio Final]]*10%</f>
        <v>3.5</v>
      </c>
      <c r="K1499" s="62">
        <v>25</v>
      </c>
      <c r="L1499" s="62">
        <v>0</v>
      </c>
      <c r="M1499" s="62">
        <f>STOCK[[#This Row],[Costo Unitario (USD)]]+STOCK[[#This Row],[Costo Envío (USD)]]+STOCK[[#This Row],[Comisión 10%]]</f>
        <v>28.5</v>
      </c>
      <c r="N1499" s="62">
        <f t="shared" si="68"/>
        <v>42.75</v>
      </c>
      <c r="O1499" s="62">
        <f t="shared" si="69"/>
        <v>35</v>
      </c>
      <c r="P1499" s="62">
        <f>STOCK[[#This Row],[Precio Final]]-STOCK[[#This Row],[Costo total]]</f>
        <v>6.5</v>
      </c>
      <c r="Q1499" s="62">
        <f>STOCK[[#This Row],[Ganancia Unitaria]]*STOCK[[#This Row],[Salidas]]</f>
        <v>19.5</v>
      </c>
      <c r="R1499" s="74"/>
      <c r="S1499" s="74"/>
      <c r="T1499" s="62"/>
      <c r="U1499" s="62"/>
      <c r="V1499" s="76"/>
    </row>
    <row r="1500" customHeight="1" spans="1:22">
      <c r="A1500" s="74" t="s">
        <v>19299</v>
      </c>
      <c r="B1500" s="74" t="s">
        <v>16480</v>
      </c>
      <c r="C1500" s="74" t="s">
        <v>19297</v>
      </c>
      <c r="D1500" s="74" t="s">
        <v>19284</v>
      </c>
      <c r="E1500" s="74"/>
      <c r="F1500" s="59">
        <v>35</v>
      </c>
      <c r="G1500" s="75">
        <v>1</v>
      </c>
      <c r="H1500" s="75">
        <f>SUMIFS(VENTAS[Cantidad],VENTAS[Código del producto Vendido],STOCK[[#This Row],[Code]])</f>
        <v>1</v>
      </c>
      <c r="I1500" s="75">
        <f>STOCK[[#This Row],[Entradas]]-STOCK[[#This Row],[Salidas]]</f>
        <v>0</v>
      </c>
      <c r="J1500" s="59">
        <f>STOCK[[#This Row],[Precio Final]]*10%</f>
        <v>3.5</v>
      </c>
      <c r="K1500" s="62">
        <v>25</v>
      </c>
      <c r="L1500" s="62">
        <v>0</v>
      </c>
      <c r="M1500" s="62">
        <f>STOCK[[#This Row],[Costo Unitario (USD)]]+STOCK[[#This Row],[Costo Envío (USD)]]+STOCK[[#This Row],[Comisión 10%]]</f>
        <v>28.5</v>
      </c>
      <c r="N1500" s="62">
        <f t="shared" si="68"/>
        <v>42.75</v>
      </c>
      <c r="O1500" s="62">
        <f t="shared" si="69"/>
        <v>35</v>
      </c>
      <c r="P1500" s="62">
        <f>STOCK[[#This Row],[Precio Final]]-STOCK[[#This Row],[Costo total]]</f>
        <v>6.5</v>
      </c>
      <c r="Q1500" s="62">
        <f>STOCK[[#This Row],[Ganancia Unitaria]]*STOCK[[#This Row],[Salidas]]</f>
        <v>6.5</v>
      </c>
      <c r="R1500" s="74"/>
      <c r="S1500" s="74"/>
      <c r="T1500" s="62"/>
      <c r="U1500" s="62"/>
      <c r="V1500" s="76"/>
    </row>
    <row r="1501" customHeight="1" spans="1:22">
      <c r="A1501" s="74" t="s">
        <v>19300</v>
      </c>
      <c r="B1501" s="74" t="s">
        <v>16480</v>
      </c>
      <c r="C1501" s="74" t="s">
        <v>19301</v>
      </c>
      <c r="D1501" s="74" t="s">
        <v>19293</v>
      </c>
      <c r="E1501" s="74"/>
      <c r="F1501" s="59">
        <v>40</v>
      </c>
      <c r="G1501" s="75">
        <v>1</v>
      </c>
      <c r="H1501" s="75">
        <f>SUMIFS(VENTAS[Cantidad],VENTAS[Código del producto Vendido],STOCK[[#This Row],[Code]])</f>
        <v>1</v>
      </c>
      <c r="I1501" s="75">
        <f>STOCK[[#This Row],[Entradas]]-STOCK[[#This Row],[Salidas]]</f>
        <v>0</v>
      </c>
      <c r="J1501" s="59">
        <f>STOCK[[#This Row],[Precio Final]]*10%</f>
        <v>4</v>
      </c>
      <c r="K1501" s="62">
        <v>30</v>
      </c>
      <c r="L1501" s="62">
        <v>0</v>
      </c>
      <c r="M1501" s="62">
        <f>STOCK[[#This Row],[Costo Unitario (USD)]]+STOCK[[#This Row],[Costo Envío (USD)]]+STOCK[[#This Row],[Comisión 10%]]</f>
        <v>34</v>
      </c>
      <c r="N1501" s="62">
        <f t="shared" si="68"/>
        <v>51</v>
      </c>
      <c r="O1501" s="62">
        <f t="shared" si="69"/>
        <v>40</v>
      </c>
      <c r="P1501" s="62">
        <f>STOCK[[#This Row],[Precio Final]]-STOCK[[#This Row],[Costo total]]</f>
        <v>6</v>
      </c>
      <c r="Q1501" s="62">
        <f>STOCK[[#This Row],[Ganancia Unitaria]]*STOCK[[#This Row],[Salidas]]</f>
        <v>6</v>
      </c>
      <c r="R1501" s="74"/>
      <c r="S1501" s="74"/>
      <c r="T1501" s="62"/>
      <c r="U1501" s="62"/>
      <c r="V1501" s="76"/>
    </row>
    <row r="1502" customHeight="1" spans="1:22">
      <c r="A1502" s="74" t="s">
        <v>19302</v>
      </c>
      <c r="B1502" s="74" t="s">
        <v>16480</v>
      </c>
      <c r="C1502" s="74" t="s">
        <v>19303</v>
      </c>
      <c r="D1502" s="74" t="s">
        <v>19284</v>
      </c>
      <c r="E1502" s="74"/>
      <c r="F1502" s="59">
        <v>30</v>
      </c>
      <c r="G1502" s="75">
        <v>1</v>
      </c>
      <c r="H1502" s="75">
        <f>SUMIFS(VENTAS[Cantidad],VENTAS[Código del producto Vendido],STOCK[[#This Row],[Code]])</f>
        <v>0</v>
      </c>
      <c r="I1502" s="75">
        <f>STOCK[[#This Row],[Entradas]]-STOCK[[#This Row],[Salidas]]</f>
        <v>1</v>
      </c>
      <c r="J1502" s="59">
        <f>STOCK[[#This Row],[Precio Final]]*10%</f>
        <v>3</v>
      </c>
      <c r="K1502" s="62">
        <v>18</v>
      </c>
      <c r="L1502" s="62">
        <v>0</v>
      </c>
      <c r="M1502" s="62">
        <f>STOCK[[#This Row],[Costo Unitario (USD)]]+STOCK[[#This Row],[Costo Envío (USD)]]+STOCK[[#This Row],[Comisión 10%]]</f>
        <v>21</v>
      </c>
      <c r="N1502" s="62">
        <f t="shared" si="68"/>
        <v>31.5</v>
      </c>
      <c r="O1502" s="62">
        <f t="shared" si="69"/>
        <v>30</v>
      </c>
      <c r="P1502" s="62">
        <f>STOCK[[#This Row],[Precio Final]]-STOCK[[#This Row],[Costo total]]</f>
        <v>9</v>
      </c>
      <c r="Q1502" s="62">
        <f>STOCK[[#This Row],[Ganancia Unitaria]]*STOCK[[#This Row],[Salidas]]</f>
        <v>0</v>
      </c>
      <c r="R1502" s="74"/>
      <c r="S1502" s="74"/>
      <c r="T1502" s="62"/>
      <c r="U1502" s="62"/>
      <c r="V1502" s="76"/>
    </row>
    <row r="1503" customHeight="1" spans="1:22">
      <c r="A1503" s="74" t="s">
        <v>19304</v>
      </c>
      <c r="B1503" s="74" t="s">
        <v>16480</v>
      </c>
      <c r="C1503" s="74" t="s">
        <v>19303</v>
      </c>
      <c r="D1503" s="74" t="s">
        <v>19293</v>
      </c>
      <c r="E1503" s="74"/>
      <c r="F1503" s="59">
        <v>30</v>
      </c>
      <c r="G1503" s="75">
        <v>1</v>
      </c>
      <c r="H1503" s="75">
        <f>SUMIFS(VENTAS[Cantidad],VENTAS[Código del producto Vendido],STOCK[[#This Row],[Code]])</f>
        <v>0</v>
      </c>
      <c r="I1503" s="75">
        <f>STOCK[[#This Row],[Entradas]]-STOCK[[#This Row],[Salidas]]</f>
        <v>1</v>
      </c>
      <c r="J1503" s="59">
        <f>STOCK[[#This Row],[Precio Final]]*10%</f>
        <v>3</v>
      </c>
      <c r="K1503" s="62">
        <v>18</v>
      </c>
      <c r="L1503" s="62">
        <v>0</v>
      </c>
      <c r="M1503" s="62">
        <f>STOCK[[#This Row],[Costo Unitario (USD)]]+STOCK[[#This Row],[Costo Envío (USD)]]+STOCK[[#This Row],[Comisión 10%]]</f>
        <v>21</v>
      </c>
      <c r="N1503" s="62">
        <f t="shared" si="68"/>
        <v>31.5</v>
      </c>
      <c r="O1503" s="62">
        <f t="shared" si="69"/>
        <v>30</v>
      </c>
      <c r="P1503" s="62">
        <f>STOCK[[#This Row],[Precio Final]]-STOCK[[#This Row],[Costo total]]</f>
        <v>9</v>
      </c>
      <c r="Q1503" s="62">
        <f>STOCK[[#This Row],[Ganancia Unitaria]]*STOCK[[#This Row],[Salidas]]</f>
        <v>0</v>
      </c>
      <c r="R1503" s="74"/>
      <c r="S1503" s="74"/>
      <c r="T1503" s="62"/>
      <c r="U1503" s="62"/>
      <c r="V1503" s="76"/>
    </row>
    <row r="1504" customHeight="1" spans="1:22">
      <c r="A1504" s="74" t="s">
        <v>19305</v>
      </c>
      <c r="B1504" s="74" t="s">
        <v>16480</v>
      </c>
      <c r="C1504" s="74" t="s">
        <v>19306</v>
      </c>
      <c r="D1504" s="74" t="s">
        <v>19298</v>
      </c>
      <c r="E1504" s="74"/>
      <c r="F1504" s="59">
        <v>40</v>
      </c>
      <c r="G1504" s="75">
        <v>1</v>
      </c>
      <c r="H1504" s="75">
        <f>SUMIFS(VENTAS[Cantidad],VENTAS[Código del producto Vendido],STOCK[[#This Row],[Code]])</f>
        <v>1</v>
      </c>
      <c r="I1504" s="75">
        <f>STOCK[[#This Row],[Entradas]]-STOCK[[#This Row],[Salidas]]</f>
        <v>0</v>
      </c>
      <c r="J1504" s="59">
        <f>STOCK[[#This Row],[Precio Final]]*10%</f>
        <v>4</v>
      </c>
      <c r="K1504" s="62">
        <v>30</v>
      </c>
      <c r="L1504" s="62">
        <v>0</v>
      </c>
      <c r="M1504" s="62">
        <f>STOCK[[#This Row],[Costo Unitario (USD)]]+STOCK[[#This Row],[Costo Envío (USD)]]+STOCK[[#This Row],[Comisión 10%]]</f>
        <v>34</v>
      </c>
      <c r="N1504" s="62">
        <f t="shared" si="68"/>
        <v>51</v>
      </c>
      <c r="O1504" s="62">
        <f t="shared" si="69"/>
        <v>40</v>
      </c>
      <c r="P1504" s="62">
        <f>STOCK[[#This Row],[Precio Final]]-STOCK[[#This Row],[Costo total]]</f>
        <v>6</v>
      </c>
      <c r="Q1504" s="62">
        <f>STOCK[[#This Row],[Ganancia Unitaria]]*STOCK[[#This Row],[Salidas]]</f>
        <v>6</v>
      </c>
      <c r="R1504" s="74"/>
      <c r="S1504" s="74"/>
      <c r="T1504" s="62"/>
      <c r="U1504" s="62"/>
      <c r="V1504" s="76"/>
    </row>
    <row r="1505" customHeight="1" spans="1:22">
      <c r="A1505" s="74" t="s">
        <v>19307</v>
      </c>
      <c r="B1505" s="74" t="s">
        <v>16480</v>
      </c>
      <c r="C1505" s="74" t="s">
        <v>19308</v>
      </c>
      <c r="D1505" s="74" t="s">
        <v>19284</v>
      </c>
      <c r="E1505" s="74"/>
      <c r="F1505" s="59">
        <v>35</v>
      </c>
      <c r="G1505" s="75">
        <v>1</v>
      </c>
      <c r="H1505" s="75">
        <f>SUMIFS(VENTAS[Cantidad],VENTAS[Código del producto Vendido],STOCK[[#This Row],[Code]])</f>
        <v>1</v>
      </c>
      <c r="I1505" s="75">
        <f>STOCK[[#This Row],[Entradas]]-STOCK[[#This Row],[Salidas]]</f>
        <v>0</v>
      </c>
      <c r="J1505" s="59">
        <f>STOCK[[#This Row],[Precio Final]]*10%</f>
        <v>3.5</v>
      </c>
      <c r="K1505" s="62">
        <v>25</v>
      </c>
      <c r="L1505" s="62">
        <v>0</v>
      </c>
      <c r="M1505" s="62">
        <f>STOCK[[#This Row],[Costo Unitario (USD)]]+STOCK[[#This Row],[Costo Envío (USD)]]+STOCK[[#This Row],[Comisión 10%]]</f>
        <v>28.5</v>
      </c>
      <c r="N1505" s="62">
        <f t="shared" si="68"/>
        <v>42.75</v>
      </c>
      <c r="O1505" s="62">
        <f t="shared" si="69"/>
        <v>35</v>
      </c>
      <c r="P1505" s="62">
        <f>STOCK[[#This Row],[Precio Final]]-STOCK[[#This Row],[Costo total]]</f>
        <v>6.5</v>
      </c>
      <c r="Q1505" s="62">
        <f>STOCK[[#This Row],[Ganancia Unitaria]]*STOCK[[#This Row],[Salidas]]</f>
        <v>6.5</v>
      </c>
      <c r="R1505" s="74"/>
      <c r="S1505" s="74"/>
      <c r="T1505" s="62"/>
      <c r="U1505" s="62"/>
      <c r="V1505" s="76"/>
    </row>
    <row r="1506" customHeight="1" spans="1:22">
      <c r="A1506" s="74" t="s">
        <v>19309</v>
      </c>
      <c r="B1506" s="74" t="s">
        <v>16480</v>
      </c>
      <c r="C1506" s="74" t="s">
        <v>19310</v>
      </c>
      <c r="D1506" s="74" t="s">
        <v>19298</v>
      </c>
      <c r="E1506" s="74"/>
      <c r="F1506" s="59">
        <v>40</v>
      </c>
      <c r="G1506" s="75">
        <v>1</v>
      </c>
      <c r="H1506" s="75">
        <f>SUMIFS(VENTAS[Cantidad],VENTAS[Código del producto Vendido],STOCK[[#This Row],[Code]])</f>
        <v>0</v>
      </c>
      <c r="I1506" s="75">
        <f>STOCK[[#This Row],[Entradas]]-STOCK[[#This Row],[Salidas]]</f>
        <v>1</v>
      </c>
      <c r="J1506" s="59">
        <f>STOCK[[#This Row],[Precio Final]]*10%</f>
        <v>4</v>
      </c>
      <c r="K1506" s="62">
        <v>30</v>
      </c>
      <c r="L1506" s="62">
        <v>0</v>
      </c>
      <c r="M1506" s="62">
        <f>STOCK[[#This Row],[Costo Unitario (USD)]]+STOCK[[#This Row],[Costo Envío (USD)]]+STOCK[[#This Row],[Comisión 10%]]</f>
        <v>34</v>
      </c>
      <c r="N1506" s="62">
        <f t="shared" si="68"/>
        <v>51</v>
      </c>
      <c r="O1506" s="62">
        <f t="shared" si="69"/>
        <v>40</v>
      </c>
      <c r="P1506" s="62">
        <f>STOCK[[#This Row],[Precio Final]]-STOCK[[#This Row],[Costo total]]</f>
        <v>6</v>
      </c>
      <c r="Q1506" s="62">
        <f>STOCK[[#This Row],[Ganancia Unitaria]]*STOCK[[#This Row],[Salidas]]</f>
        <v>0</v>
      </c>
      <c r="R1506" s="74"/>
      <c r="S1506" s="74"/>
      <c r="T1506" s="62"/>
      <c r="U1506" s="62"/>
      <c r="V1506" s="76"/>
    </row>
    <row r="1507" customHeight="1" spans="1:22">
      <c r="A1507" s="74" t="s">
        <v>19311</v>
      </c>
      <c r="B1507" s="74" t="s">
        <v>16480</v>
      </c>
      <c r="C1507" s="74" t="s">
        <v>19312</v>
      </c>
      <c r="D1507" s="74" t="s">
        <v>19293</v>
      </c>
      <c r="E1507" s="74"/>
      <c r="F1507" s="59">
        <v>60</v>
      </c>
      <c r="G1507" s="75">
        <v>1</v>
      </c>
      <c r="H1507" s="75">
        <f>SUMIFS(VENTAS[Cantidad],VENTAS[Código del producto Vendido],STOCK[[#This Row],[Code]])</f>
        <v>1</v>
      </c>
      <c r="I1507" s="75">
        <f>STOCK[[#This Row],[Entradas]]-STOCK[[#This Row],[Salidas]]</f>
        <v>0</v>
      </c>
      <c r="J1507" s="59">
        <f>STOCK[[#This Row],[Precio Final]]*10%</f>
        <v>6</v>
      </c>
      <c r="K1507" s="62">
        <v>30</v>
      </c>
      <c r="L1507" s="62">
        <v>0</v>
      </c>
      <c r="M1507" s="62">
        <f>STOCK[[#This Row],[Costo Unitario (USD)]]+STOCK[[#This Row],[Costo Envío (USD)]]+STOCK[[#This Row],[Comisión 10%]]</f>
        <v>36</v>
      </c>
      <c r="N1507" s="62">
        <f t="shared" si="68"/>
        <v>54</v>
      </c>
      <c r="O1507" s="62">
        <f t="shared" si="69"/>
        <v>60</v>
      </c>
      <c r="P1507" s="62">
        <f>STOCK[[#This Row],[Precio Final]]-STOCK[[#This Row],[Costo total]]</f>
        <v>24</v>
      </c>
      <c r="Q1507" s="62">
        <f>STOCK[[#This Row],[Ganancia Unitaria]]*STOCK[[#This Row],[Salidas]]</f>
        <v>24</v>
      </c>
      <c r="R1507" s="74"/>
      <c r="S1507" s="74"/>
      <c r="T1507" s="62"/>
      <c r="U1507" s="62"/>
      <c r="V1507" s="76"/>
    </row>
    <row r="1508" customHeight="1" spans="1:22">
      <c r="A1508" s="74" t="s">
        <v>19313</v>
      </c>
      <c r="B1508" s="74" t="s">
        <v>16492</v>
      </c>
      <c r="C1508" s="74" t="s">
        <v>19314</v>
      </c>
      <c r="D1508" s="74" t="s">
        <v>19198</v>
      </c>
      <c r="E1508" s="74"/>
      <c r="F1508" s="59">
        <v>45</v>
      </c>
      <c r="G1508" s="75">
        <v>1</v>
      </c>
      <c r="H1508" s="75">
        <f>SUMIFS(VENTAS[Cantidad],VENTAS[Código del producto Vendido],STOCK[[#This Row],[Code]])</f>
        <v>0</v>
      </c>
      <c r="I1508" s="75">
        <f>STOCK[[#This Row],[Entradas]]-STOCK[[#This Row],[Salidas]]</f>
        <v>1</v>
      </c>
      <c r="J1508" s="59">
        <f>STOCK[[#This Row],[Precio Final]]*10%</f>
        <v>4.5</v>
      </c>
      <c r="K1508" s="62">
        <v>30</v>
      </c>
      <c r="L1508" s="62">
        <v>0</v>
      </c>
      <c r="M1508" s="62">
        <f>STOCK[[#This Row],[Costo Unitario (USD)]]+STOCK[[#This Row],[Costo Envío (USD)]]+STOCK[[#This Row],[Comisión 10%]]</f>
        <v>34.5</v>
      </c>
      <c r="N1508" s="62">
        <f t="shared" si="68"/>
        <v>51.75</v>
      </c>
      <c r="O1508" s="62">
        <f t="shared" si="69"/>
        <v>45</v>
      </c>
      <c r="P1508" s="62">
        <f>STOCK[[#This Row],[Precio Final]]-STOCK[[#This Row],[Costo total]]</f>
        <v>10.5</v>
      </c>
      <c r="Q1508" s="62">
        <f>STOCK[[#This Row],[Ganancia Unitaria]]*STOCK[[#This Row],[Salidas]]</f>
        <v>0</v>
      </c>
      <c r="R1508" s="74"/>
      <c r="S1508" s="74"/>
      <c r="T1508" s="62"/>
      <c r="U1508" s="62"/>
      <c r="V1508" s="76"/>
    </row>
    <row r="1509" customHeight="1" spans="1:22">
      <c r="A1509" s="74" t="s">
        <v>19315</v>
      </c>
      <c r="B1509" s="74" t="s">
        <v>16492</v>
      </c>
      <c r="C1509" s="74" t="s">
        <v>19316</v>
      </c>
      <c r="D1509" s="74" t="s">
        <v>19198</v>
      </c>
      <c r="E1509" s="74"/>
      <c r="F1509" s="59">
        <v>35</v>
      </c>
      <c r="G1509" s="75">
        <v>1</v>
      </c>
      <c r="H1509" s="75">
        <f>SUMIFS(VENTAS[Cantidad],VENTAS[Código del producto Vendido],STOCK[[#This Row],[Code]])</f>
        <v>1</v>
      </c>
      <c r="I1509" s="75">
        <f>STOCK[[#This Row],[Entradas]]-STOCK[[#This Row],[Salidas]]</f>
        <v>0</v>
      </c>
      <c r="J1509" s="59">
        <f>STOCK[[#This Row],[Precio Final]]*10%</f>
        <v>3.5</v>
      </c>
      <c r="K1509" s="62">
        <v>25</v>
      </c>
      <c r="L1509" s="62">
        <v>0</v>
      </c>
      <c r="M1509" s="62">
        <f>STOCK[[#This Row],[Costo Unitario (USD)]]+STOCK[[#This Row],[Costo Envío (USD)]]+STOCK[[#This Row],[Comisión 10%]]</f>
        <v>28.5</v>
      </c>
      <c r="N1509" s="62">
        <f t="shared" si="68"/>
        <v>42.75</v>
      </c>
      <c r="O1509" s="62">
        <f t="shared" si="69"/>
        <v>35</v>
      </c>
      <c r="P1509" s="62">
        <f>STOCK[[#This Row],[Precio Final]]-STOCK[[#This Row],[Costo total]]</f>
        <v>6.5</v>
      </c>
      <c r="Q1509" s="62">
        <f>STOCK[[#This Row],[Ganancia Unitaria]]*STOCK[[#This Row],[Salidas]]</f>
        <v>6.5</v>
      </c>
      <c r="R1509" s="74"/>
      <c r="S1509" s="74"/>
      <c r="T1509" s="62"/>
      <c r="U1509" s="62"/>
      <c r="V1509" s="76"/>
    </row>
    <row r="1510" customHeight="1" spans="1:22">
      <c r="A1510" s="74" t="s">
        <v>19317</v>
      </c>
      <c r="B1510" s="74" t="s">
        <v>16492</v>
      </c>
      <c r="C1510" s="74" t="s">
        <v>19318</v>
      </c>
      <c r="D1510" s="74" t="s">
        <v>19198</v>
      </c>
      <c r="E1510" s="74"/>
      <c r="F1510" s="59">
        <v>40</v>
      </c>
      <c r="G1510" s="75">
        <v>1</v>
      </c>
      <c r="H1510" s="75">
        <f>SUMIFS(VENTAS[Cantidad],VENTAS[Código del producto Vendido],STOCK[[#This Row],[Code]])</f>
        <v>0</v>
      </c>
      <c r="I1510" s="75">
        <f>STOCK[[#This Row],[Entradas]]-STOCK[[#This Row],[Salidas]]</f>
        <v>1</v>
      </c>
      <c r="J1510" s="59">
        <f>STOCK[[#This Row],[Precio Final]]*10%</f>
        <v>4</v>
      </c>
      <c r="K1510" s="62">
        <v>30</v>
      </c>
      <c r="L1510" s="62">
        <v>0</v>
      </c>
      <c r="M1510" s="62">
        <f>STOCK[[#This Row],[Costo Unitario (USD)]]+STOCK[[#This Row],[Costo Envío (USD)]]+STOCK[[#This Row],[Comisión 10%]]</f>
        <v>34</v>
      </c>
      <c r="N1510" s="62">
        <f t="shared" si="68"/>
        <v>51</v>
      </c>
      <c r="O1510" s="62">
        <f t="shared" si="69"/>
        <v>40</v>
      </c>
      <c r="P1510" s="62">
        <f>STOCK[[#This Row],[Precio Final]]-STOCK[[#This Row],[Costo total]]</f>
        <v>6</v>
      </c>
      <c r="Q1510" s="62">
        <f>STOCK[[#This Row],[Ganancia Unitaria]]*STOCK[[#This Row],[Salidas]]</f>
        <v>0</v>
      </c>
      <c r="R1510" s="74"/>
      <c r="S1510" s="74"/>
      <c r="T1510" s="62"/>
      <c r="U1510" s="62"/>
      <c r="V1510" s="76"/>
    </row>
    <row r="1511" customHeight="1" spans="1:22">
      <c r="A1511" s="74" t="s">
        <v>19319</v>
      </c>
      <c r="B1511" s="74" t="s">
        <v>19267</v>
      </c>
      <c r="C1511" s="74" t="s">
        <v>19320</v>
      </c>
      <c r="D1511" s="74" t="s">
        <v>16614</v>
      </c>
      <c r="E1511" s="74"/>
      <c r="F1511" s="59">
        <v>40</v>
      </c>
      <c r="G1511" s="75">
        <v>1</v>
      </c>
      <c r="H1511" s="75">
        <f>SUMIFS(VENTAS[Cantidad],VENTAS[Código del producto Vendido],STOCK[[#This Row],[Code]])</f>
        <v>1</v>
      </c>
      <c r="I1511" s="75">
        <f>STOCK[[#This Row],[Entradas]]-STOCK[[#This Row],[Salidas]]</f>
        <v>0</v>
      </c>
      <c r="J1511" s="59">
        <f>STOCK[[#This Row],[Precio Final]]*10%</f>
        <v>4</v>
      </c>
      <c r="K1511" s="62">
        <v>30</v>
      </c>
      <c r="L1511" s="62">
        <v>0</v>
      </c>
      <c r="M1511" s="62">
        <f>STOCK[[#This Row],[Costo Unitario (USD)]]+STOCK[[#This Row],[Costo Envío (USD)]]+STOCK[[#This Row],[Comisión 10%]]</f>
        <v>34</v>
      </c>
      <c r="N1511" s="62">
        <f t="shared" si="68"/>
        <v>51</v>
      </c>
      <c r="O1511" s="62">
        <f t="shared" si="69"/>
        <v>40</v>
      </c>
      <c r="P1511" s="62">
        <f>STOCK[[#This Row],[Precio Final]]-STOCK[[#This Row],[Costo total]]</f>
        <v>6</v>
      </c>
      <c r="Q1511" s="62">
        <f>STOCK[[#This Row],[Ganancia Unitaria]]*STOCK[[#This Row],[Salidas]]</f>
        <v>6</v>
      </c>
      <c r="R1511" s="74"/>
      <c r="S1511" s="74"/>
      <c r="T1511" s="62"/>
      <c r="U1511" s="62"/>
      <c r="V1511" s="76"/>
    </row>
    <row r="1512" customHeight="1" spans="1:22">
      <c r="A1512" s="74" t="s">
        <v>19321</v>
      </c>
      <c r="B1512" s="74" t="s">
        <v>16492</v>
      </c>
      <c r="C1512" s="74" t="s">
        <v>19322</v>
      </c>
      <c r="D1512" s="74" t="s">
        <v>19198</v>
      </c>
      <c r="E1512" s="74"/>
      <c r="F1512" s="59">
        <v>35</v>
      </c>
      <c r="G1512" s="75">
        <v>1</v>
      </c>
      <c r="H1512" s="75">
        <f>SUMIFS(VENTAS[Cantidad],VENTAS[Código del producto Vendido],STOCK[[#This Row],[Code]])</f>
        <v>1</v>
      </c>
      <c r="I1512" s="75">
        <f>STOCK[[#This Row],[Entradas]]-STOCK[[#This Row],[Salidas]]</f>
        <v>0</v>
      </c>
      <c r="J1512" s="59">
        <f>STOCK[[#This Row],[Precio Final]]*10%</f>
        <v>3.5</v>
      </c>
      <c r="K1512" s="62">
        <v>30</v>
      </c>
      <c r="L1512" s="62">
        <v>0</v>
      </c>
      <c r="M1512" s="62">
        <f>STOCK[[#This Row],[Costo Unitario (USD)]]+STOCK[[#This Row],[Costo Envío (USD)]]+STOCK[[#This Row],[Comisión 10%]]</f>
        <v>33.5</v>
      </c>
      <c r="N1512" s="62">
        <f t="shared" si="68"/>
        <v>50.25</v>
      </c>
      <c r="O1512" s="62">
        <f t="shared" si="69"/>
        <v>35</v>
      </c>
      <c r="P1512" s="62">
        <f>STOCK[[#This Row],[Precio Final]]-STOCK[[#This Row],[Costo total]]</f>
        <v>1.5</v>
      </c>
      <c r="Q1512" s="62">
        <f>STOCK[[#This Row],[Ganancia Unitaria]]*STOCK[[#This Row],[Salidas]]</f>
        <v>1.5</v>
      </c>
      <c r="R1512" s="74"/>
      <c r="S1512" s="74"/>
      <c r="T1512" s="62"/>
      <c r="U1512" s="62"/>
      <c r="V1512" s="76"/>
    </row>
    <row r="1513" customHeight="1" spans="1:22">
      <c r="A1513" s="74" t="s">
        <v>19323</v>
      </c>
      <c r="B1513" s="74" t="s">
        <v>16492</v>
      </c>
      <c r="C1513" s="74" t="s">
        <v>19324</v>
      </c>
      <c r="D1513" s="74" t="s">
        <v>19198</v>
      </c>
      <c r="E1513" s="74"/>
      <c r="F1513" s="59">
        <v>30</v>
      </c>
      <c r="G1513" s="75">
        <v>1</v>
      </c>
      <c r="H1513" s="75">
        <f>SUMIFS(VENTAS[Cantidad],VENTAS[Código del producto Vendido],STOCK[[#This Row],[Code]])</f>
        <v>0</v>
      </c>
      <c r="I1513" s="75">
        <f>STOCK[[#This Row],[Entradas]]-STOCK[[#This Row],[Salidas]]</f>
        <v>1</v>
      </c>
      <c r="J1513" s="59">
        <f>STOCK[[#This Row],[Precio Final]]*10%</f>
        <v>3</v>
      </c>
      <c r="K1513" s="62">
        <v>20</v>
      </c>
      <c r="L1513" s="62">
        <v>0</v>
      </c>
      <c r="M1513" s="62">
        <f>STOCK[[#This Row],[Costo Unitario (USD)]]+STOCK[[#This Row],[Costo Envío (USD)]]+STOCK[[#This Row],[Comisión 10%]]</f>
        <v>23</v>
      </c>
      <c r="N1513" s="62">
        <f t="shared" si="68"/>
        <v>34.5</v>
      </c>
      <c r="O1513" s="62">
        <f t="shared" si="69"/>
        <v>30</v>
      </c>
      <c r="P1513" s="62">
        <f>STOCK[[#This Row],[Precio Final]]-STOCK[[#This Row],[Costo total]]</f>
        <v>7</v>
      </c>
      <c r="Q1513" s="62">
        <f>STOCK[[#This Row],[Ganancia Unitaria]]*STOCK[[#This Row],[Salidas]]</f>
        <v>0</v>
      </c>
      <c r="R1513" s="74"/>
      <c r="S1513" s="74"/>
      <c r="T1513" s="62"/>
      <c r="U1513" s="62"/>
      <c r="V1513" s="76"/>
    </row>
    <row r="1514" customHeight="1" spans="1:22">
      <c r="A1514" s="74" t="s">
        <v>19325</v>
      </c>
      <c r="B1514" s="74" t="s">
        <v>16492</v>
      </c>
      <c r="C1514" s="74" t="s">
        <v>19326</v>
      </c>
      <c r="D1514" s="74" t="s">
        <v>19198</v>
      </c>
      <c r="E1514" s="74"/>
      <c r="F1514" s="59">
        <v>35</v>
      </c>
      <c r="G1514" s="75">
        <v>1</v>
      </c>
      <c r="H1514" s="75">
        <f>SUMIFS(VENTAS[Cantidad],VENTAS[Código del producto Vendido],STOCK[[#This Row],[Code]])</f>
        <v>1</v>
      </c>
      <c r="I1514" s="75">
        <f>STOCK[[#This Row],[Entradas]]-STOCK[[#This Row],[Salidas]]</f>
        <v>0</v>
      </c>
      <c r="J1514" s="59">
        <f>STOCK[[#This Row],[Precio Final]]*10%</f>
        <v>3.5</v>
      </c>
      <c r="K1514" s="62">
        <v>25</v>
      </c>
      <c r="L1514" s="62">
        <v>0</v>
      </c>
      <c r="M1514" s="62">
        <f>STOCK[[#This Row],[Costo Unitario (USD)]]+STOCK[[#This Row],[Costo Envío (USD)]]+STOCK[[#This Row],[Comisión 10%]]</f>
        <v>28.5</v>
      </c>
      <c r="N1514" s="62">
        <f t="shared" si="68"/>
        <v>42.75</v>
      </c>
      <c r="O1514" s="62">
        <f t="shared" si="69"/>
        <v>35</v>
      </c>
      <c r="P1514" s="62">
        <f>STOCK[[#This Row],[Precio Final]]-STOCK[[#This Row],[Costo total]]</f>
        <v>6.5</v>
      </c>
      <c r="Q1514" s="62">
        <f>STOCK[[#This Row],[Ganancia Unitaria]]*STOCK[[#This Row],[Salidas]]</f>
        <v>6.5</v>
      </c>
      <c r="R1514" s="74"/>
      <c r="S1514" s="74"/>
      <c r="T1514" s="62"/>
      <c r="U1514" s="62"/>
      <c r="V1514" s="76"/>
    </row>
    <row r="1515" customHeight="1" spans="1:22">
      <c r="A1515" s="74" t="s">
        <v>19327</v>
      </c>
      <c r="B1515" s="74" t="s">
        <v>16492</v>
      </c>
      <c r="C1515" s="74" t="s">
        <v>19328</v>
      </c>
      <c r="D1515" s="74" t="s">
        <v>19198</v>
      </c>
      <c r="E1515" s="74"/>
      <c r="F1515" s="59">
        <v>40</v>
      </c>
      <c r="G1515" s="75">
        <v>1</v>
      </c>
      <c r="H1515" s="75">
        <f>SUMIFS(VENTAS[Cantidad],VENTAS[Código del producto Vendido],STOCK[[#This Row],[Code]])</f>
        <v>1</v>
      </c>
      <c r="I1515" s="75">
        <f>STOCK[[#This Row],[Entradas]]-STOCK[[#This Row],[Salidas]]</f>
        <v>0</v>
      </c>
      <c r="J1515" s="59">
        <f>STOCK[[#This Row],[Precio Final]]*10%</f>
        <v>4</v>
      </c>
      <c r="K1515" s="62">
        <v>30</v>
      </c>
      <c r="L1515" s="62">
        <v>0</v>
      </c>
      <c r="M1515" s="62">
        <f>STOCK[[#This Row],[Costo Unitario (USD)]]+STOCK[[#This Row],[Costo Envío (USD)]]+STOCK[[#This Row],[Comisión 10%]]</f>
        <v>34</v>
      </c>
      <c r="N1515" s="62">
        <f t="shared" si="68"/>
        <v>51</v>
      </c>
      <c r="O1515" s="62">
        <f t="shared" si="69"/>
        <v>40</v>
      </c>
      <c r="P1515" s="62">
        <f>STOCK[[#This Row],[Precio Final]]-STOCK[[#This Row],[Costo total]]</f>
        <v>6</v>
      </c>
      <c r="Q1515" s="62">
        <f>STOCK[[#This Row],[Ganancia Unitaria]]*STOCK[[#This Row],[Salidas]]</f>
        <v>6</v>
      </c>
      <c r="R1515" s="74"/>
      <c r="S1515" s="74"/>
      <c r="T1515" s="62"/>
      <c r="U1515" s="62"/>
      <c r="V1515" s="76"/>
    </row>
    <row r="1516" customHeight="1" spans="1:22">
      <c r="A1516" s="74" t="s">
        <v>19329</v>
      </c>
      <c r="B1516" s="74" t="s">
        <v>19267</v>
      </c>
      <c r="C1516" s="74" t="s">
        <v>19330</v>
      </c>
      <c r="D1516" s="74" t="s">
        <v>16614</v>
      </c>
      <c r="E1516" s="74"/>
      <c r="F1516" s="59">
        <v>50</v>
      </c>
      <c r="G1516" s="75">
        <v>1</v>
      </c>
      <c r="H1516" s="75">
        <f>SUMIFS(VENTAS[Cantidad],VENTAS[Código del producto Vendido],STOCK[[#This Row],[Code]])</f>
        <v>0</v>
      </c>
      <c r="I1516" s="75">
        <f>STOCK[[#This Row],[Entradas]]-STOCK[[#This Row],[Salidas]]</f>
        <v>1</v>
      </c>
      <c r="J1516" s="59">
        <f>STOCK[[#This Row],[Precio Final]]*10%</f>
        <v>5</v>
      </c>
      <c r="K1516" s="62">
        <v>30</v>
      </c>
      <c r="L1516" s="62">
        <v>0</v>
      </c>
      <c r="M1516" s="62">
        <f>STOCK[[#This Row],[Costo Unitario (USD)]]+STOCK[[#This Row],[Costo Envío (USD)]]+STOCK[[#This Row],[Comisión 10%]]</f>
        <v>35</v>
      </c>
      <c r="N1516" s="62">
        <f t="shared" si="68"/>
        <v>52.5</v>
      </c>
      <c r="O1516" s="62">
        <f t="shared" si="69"/>
        <v>50</v>
      </c>
      <c r="P1516" s="62">
        <f>STOCK[[#This Row],[Precio Final]]-STOCK[[#This Row],[Costo total]]</f>
        <v>15</v>
      </c>
      <c r="Q1516" s="62">
        <f>STOCK[[#This Row],[Ganancia Unitaria]]*STOCK[[#This Row],[Salidas]]</f>
        <v>0</v>
      </c>
      <c r="R1516" s="74"/>
      <c r="S1516" s="74"/>
      <c r="T1516" s="62"/>
      <c r="U1516" s="62"/>
      <c r="V1516" s="76"/>
    </row>
    <row r="1517" customHeight="1" spans="1:22">
      <c r="A1517" s="74" t="s">
        <v>19331</v>
      </c>
      <c r="B1517" s="74" t="s">
        <v>16480</v>
      </c>
      <c r="C1517" s="74" t="s">
        <v>19332</v>
      </c>
      <c r="D1517" s="74" t="s">
        <v>19284</v>
      </c>
      <c r="E1517" s="74"/>
      <c r="F1517" s="59">
        <v>40</v>
      </c>
      <c r="G1517" s="75">
        <v>1</v>
      </c>
      <c r="H1517" s="75">
        <f>SUMIFS(VENTAS[Cantidad],VENTAS[Código del producto Vendido],STOCK[[#This Row],[Code]])</f>
        <v>1</v>
      </c>
      <c r="I1517" s="75">
        <f>STOCK[[#This Row],[Entradas]]-STOCK[[#This Row],[Salidas]]</f>
        <v>0</v>
      </c>
      <c r="J1517" s="59">
        <f>STOCK[[#This Row],[Precio Final]]*10%</f>
        <v>4</v>
      </c>
      <c r="K1517" s="62">
        <v>30</v>
      </c>
      <c r="L1517" s="62">
        <v>0</v>
      </c>
      <c r="M1517" s="62">
        <f>STOCK[[#This Row],[Costo Unitario (USD)]]+STOCK[[#This Row],[Costo Envío (USD)]]+STOCK[[#This Row],[Comisión 10%]]</f>
        <v>34</v>
      </c>
      <c r="N1517" s="62">
        <f t="shared" si="68"/>
        <v>51</v>
      </c>
      <c r="O1517" s="62">
        <f t="shared" si="69"/>
        <v>40</v>
      </c>
      <c r="P1517" s="62">
        <f>STOCK[[#This Row],[Precio Final]]-STOCK[[#This Row],[Costo total]]</f>
        <v>6</v>
      </c>
      <c r="Q1517" s="62">
        <f>STOCK[[#This Row],[Ganancia Unitaria]]*STOCK[[#This Row],[Salidas]]</f>
        <v>6</v>
      </c>
      <c r="R1517" s="74"/>
      <c r="S1517" s="74"/>
      <c r="T1517" s="62"/>
      <c r="U1517" s="62"/>
      <c r="V1517" s="76"/>
    </row>
    <row r="1518" customHeight="1" spans="1:22">
      <c r="A1518" s="74" t="s">
        <v>19333</v>
      </c>
      <c r="B1518" s="74" t="s">
        <v>16480</v>
      </c>
      <c r="C1518" s="74" t="s">
        <v>19334</v>
      </c>
      <c r="D1518" s="74" t="s">
        <v>19293</v>
      </c>
      <c r="E1518" s="74"/>
      <c r="F1518" s="59">
        <v>40</v>
      </c>
      <c r="G1518" s="75">
        <v>1</v>
      </c>
      <c r="H1518" s="75">
        <f>SUMIFS(VENTAS[Cantidad],VENTAS[Código del producto Vendido],STOCK[[#This Row],[Code]])</f>
        <v>1</v>
      </c>
      <c r="I1518" s="75">
        <f>STOCK[[#This Row],[Entradas]]-STOCK[[#This Row],[Salidas]]</f>
        <v>0</v>
      </c>
      <c r="J1518" s="59">
        <f>STOCK[[#This Row],[Precio Final]]*10%</f>
        <v>4</v>
      </c>
      <c r="K1518" s="62">
        <v>30</v>
      </c>
      <c r="L1518" s="62">
        <v>0</v>
      </c>
      <c r="M1518" s="62">
        <f>STOCK[[#This Row],[Costo Unitario (USD)]]+STOCK[[#This Row],[Costo Envío (USD)]]+STOCK[[#This Row],[Comisión 10%]]</f>
        <v>34</v>
      </c>
      <c r="N1518" s="62">
        <f t="shared" si="68"/>
        <v>51</v>
      </c>
      <c r="O1518" s="62">
        <f t="shared" si="69"/>
        <v>40</v>
      </c>
      <c r="P1518" s="62">
        <f>STOCK[[#This Row],[Precio Final]]-STOCK[[#This Row],[Costo total]]</f>
        <v>6</v>
      </c>
      <c r="Q1518" s="62">
        <f>STOCK[[#This Row],[Ganancia Unitaria]]*STOCK[[#This Row],[Salidas]]</f>
        <v>6</v>
      </c>
      <c r="R1518" s="74"/>
      <c r="S1518" s="74"/>
      <c r="T1518" s="62"/>
      <c r="U1518" s="62"/>
      <c r="V1518" s="76"/>
    </row>
    <row r="1519" customHeight="1" spans="1:22">
      <c r="A1519" s="74" t="s">
        <v>19335</v>
      </c>
      <c r="B1519" s="74" t="s">
        <v>16480</v>
      </c>
      <c r="C1519" s="74" t="s">
        <v>19336</v>
      </c>
      <c r="D1519" s="74" t="s">
        <v>19298</v>
      </c>
      <c r="E1519" s="74"/>
      <c r="F1519" s="59">
        <v>45</v>
      </c>
      <c r="G1519" s="75">
        <v>1</v>
      </c>
      <c r="H1519" s="75">
        <f>SUMIFS(VENTAS[Cantidad],VENTAS[Código del producto Vendido],STOCK[[#This Row],[Code]])</f>
        <v>1</v>
      </c>
      <c r="I1519" s="75">
        <f>STOCK[[#This Row],[Entradas]]-STOCK[[#This Row],[Salidas]]</f>
        <v>0</v>
      </c>
      <c r="J1519" s="59">
        <f>STOCK[[#This Row],[Precio Final]]*10%</f>
        <v>4.5</v>
      </c>
      <c r="K1519" s="62">
        <v>30</v>
      </c>
      <c r="L1519" s="62">
        <v>0</v>
      </c>
      <c r="M1519" s="62">
        <f>STOCK[[#This Row],[Costo Unitario (USD)]]+STOCK[[#This Row],[Costo Envío (USD)]]+STOCK[[#This Row],[Comisión 10%]]</f>
        <v>34.5</v>
      </c>
      <c r="N1519" s="62">
        <f t="shared" si="68"/>
        <v>51.75</v>
      </c>
      <c r="O1519" s="62">
        <f t="shared" si="69"/>
        <v>45</v>
      </c>
      <c r="P1519" s="62">
        <f>STOCK[[#This Row],[Precio Final]]-STOCK[[#This Row],[Costo total]]</f>
        <v>10.5</v>
      </c>
      <c r="Q1519" s="62">
        <f>STOCK[[#This Row],[Ganancia Unitaria]]*STOCK[[#This Row],[Salidas]]</f>
        <v>10.5</v>
      </c>
      <c r="R1519" s="74"/>
      <c r="S1519" s="74"/>
      <c r="T1519" s="62"/>
      <c r="U1519" s="62"/>
      <c r="V1519" s="76"/>
    </row>
    <row r="1520" customHeight="1" spans="1:22">
      <c r="A1520" s="74" t="s">
        <v>19337</v>
      </c>
      <c r="B1520" s="74" t="s">
        <v>16480</v>
      </c>
      <c r="C1520" s="74" t="s">
        <v>19338</v>
      </c>
      <c r="D1520" s="74" t="s">
        <v>19288</v>
      </c>
      <c r="E1520" s="74"/>
      <c r="F1520" s="59">
        <v>35</v>
      </c>
      <c r="G1520" s="75">
        <v>2</v>
      </c>
      <c r="H1520" s="75">
        <f>SUMIFS(VENTAS[Cantidad],VENTAS[Código del producto Vendido],STOCK[[#This Row],[Code]])</f>
        <v>2</v>
      </c>
      <c r="I1520" s="75">
        <f>STOCK[[#This Row],[Entradas]]-STOCK[[#This Row],[Salidas]]</f>
        <v>0</v>
      </c>
      <c r="J1520" s="59">
        <f>STOCK[[#This Row],[Precio Final]]*10%</f>
        <v>3.5</v>
      </c>
      <c r="K1520" s="62">
        <v>30</v>
      </c>
      <c r="L1520" s="62">
        <v>0</v>
      </c>
      <c r="M1520" s="62">
        <f>STOCK[[#This Row],[Costo Unitario (USD)]]+STOCK[[#This Row],[Costo Envío (USD)]]+STOCK[[#This Row],[Comisión 10%]]</f>
        <v>33.5</v>
      </c>
      <c r="N1520" s="62">
        <f t="shared" si="68"/>
        <v>50.25</v>
      </c>
      <c r="O1520" s="62">
        <f t="shared" si="69"/>
        <v>35</v>
      </c>
      <c r="P1520" s="62">
        <f>STOCK[[#This Row],[Precio Final]]-STOCK[[#This Row],[Costo total]]</f>
        <v>1.5</v>
      </c>
      <c r="Q1520" s="62">
        <f>STOCK[[#This Row],[Ganancia Unitaria]]*STOCK[[#This Row],[Salidas]]</f>
        <v>3</v>
      </c>
      <c r="R1520" s="74"/>
      <c r="S1520" s="74"/>
      <c r="T1520" s="62"/>
      <c r="U1520" s="62"/>
      <c r="V1520" s="76"/>
    </row>
    <row r="1521" customHeight="1" spans="1:22">
      <c r="A1521" s="74" t="s">
        <v>19339</v>
      </c>
      <c r="B1521" s="74" t="s">
        <v>16480</v>
      </c>
      <c r="C1521" s="74" t="s">
        <v>19340</v>
      </c>
      <c r="D1521" s="74" t="s">
        <v>19286</v>
      </c>
      <c r="E1521" s="74"/>
      <c r="F1521" s="59">
        <v>40</v>
      </c>
      <c r="G1521" s="75">
        <v>1</v>
      </c>
      <c r="H1521" s="75">
        <f>SUMIFS(VENTAS[Cantidad],VENTAS[Código del producto Vendido],STOCK[[#This Row],[Code]])</f>
        <v>1</v>
      </c>
      <c r="I1521" s="75">
        <f>STOCK[[#This Row],[Entradas]]-STOCK[[#This Row],[Salidas]]</f>
        <v>0</v>
      </c>
      <c r="J1521" s="59">
        <f>STOCK[[#This Row],[Precio Final]]*10%</f>
        <v>4</v>
      </c>
      <c r="K1521" s="62">
        <v>30</v>
      </c>
      <c r="L1521" s="62">
        <v>0</v>
      </c>
      <c r="M1521" s="62">
        <f>STOCK[[#This Row],[Costo Unitario (USD)]]+STOCK[[#This Row],[Costo Envío (USD)]]+STOCK[[#This Row],[Comisión 10%]]</f>
        <v>34</v>
      </c>
      <c r="N1521" s="62">
        <f t="shared" si="68"/>
        <v>51</v>
      </c>
      <c r="O1521" s="62">
        <f t="shared" si="69"/>
        <v>40</v>
      </c>
      <c r="P1521" s="62">
        <f>STOCK[[#This Row],[Precio Final]]-STOCK[[#This Row],[Costo total]]</f>
        <v>6</v>
      </c>
      <c r="Q1521" s="62">
        <f>STOCK[[#This Row],[Ganancia Unitaria]]*STOCK[[#This Row],[Salidas]]</f>
        <v>6</v>
      </c>
      <c r="R1521" s="74"/>
      <c r="S1521" s="74"/>
      <c r="T1521" s="62"/>
      <c r="U1521" s="62"/>
      <c r="V1521" s="76"/>
    </row>
    <row r="1522" customHeight="1" spans="1:22">
      <c r="A1522" s="74" t="s">
        <v>19341</v>
      </c>
      <c r="B1522" s="74" t="s">
        <v>16480</v>
      </c>
      <c r="C1522" s="74" t="s">
        <v>19340</v>
      </c>
      <c r="D1522" s="74" t="s">
        <v>19284</v>
      </c>
      <c r="E1522" s="74"/>
      <c r="F1522" s="59">
        <v>40</v>
      </c>
      <c r="G1522" s="75">
        <v>1</v>
      </c>
      <c r="H1522" s="75">
        <f>SUMIFS(VENTAS[Cantidad],VENTAS[Código del producto Vendido],STOCK[[#This Row],[Code]])</f>
        <v>1</v>
      </c>
      <c r="I1522" s="75">
        <f>STOCK[[#This Row],[Entradas]]-STOCK[[#This Row],[Salidas]]</f>
        <v>0</v>
      </c>
      <c r="J1522" s="59">
        <f>STOCK[[#This Row],[Precio Final]]*10%</f>
        <v>4</v>
      </c>
      <c r="K1522" s="62">
        <v>30</v>
      </c>
      <c r="L1522" s="62">
        <v>0</v>
      </c>
      <c r="M1522" s="62">
        <f>STOCK[[#This Row],[Costo Unitario (USD)]]+STOCK[[#This Row],[Costo Envío (USD)]]+STOCK[[#This Row],[Comisión 10%]]</f>
        <v>34</v>
      </c>
      <c r="N1522" s="62">
        <f t="shared" si="68"/>
        <v>51</v>
      </c>
      <c r="O1522" s="62">
        <f t="shared" si="69"/>
        <v>40</v>
      </c>
      <c r="P1522" s="62">
        <f>STOCK[[#This Row],[Precio Final]]-STOCK[[#This Row],[Costo total]]</f>
        <v>6</v>
      </c>
      <c r="Q1522" s="62">
        <f>STOCK[[#This Row],[Ganancia Unitaria]]*STOCK[[#This Row],[Salidas]]</f>
        <v>6</v>
      </c>
      <c r="R1522" s="74"/>
      <c r="S1522" s="74"/>
      <c r="T1522" s="62"/>
      <c r="U1522" s="62"/>
      <c r="V1522" s="76"/>
    </row>
    <row r="1523" customHeight="1" spans="1:22">
      <c r="A1523" s="74" t="s">
        <v>19342</v>
      </c>
      <c r="B1523" s="74" t="s">
        <v>16480</v>
      </c>
      <c r="C1523" s="74" t="s">
        <v>19343</v>
      </c>
      <c r="D1523" s="74" t="s">
        <v>19288</v>
      </c>
      <c r="E1523" s="74"/>
      <c r="F1523" s="59">
        <v>40</v>
      </c>
      <c r="G1523" s="75">
        <v>1</v>
      </c>
      <c r="H1523" s="75">
        <f>SUMIFS(VENTAS[Cantidad],VENTAS[Código del producto Vendido],STOCK[[#This Row],[Code]])</f>
        <v>0</v>
      </c>
      <c r="I1523" s="75">
        <f>STOCK[[#This Row],[Entradas]]-STOCK[[#This Row],[Salidas]]</f>
        <v>1</v>
      </c>
      <c r="J1523" s="59">
        <f>STOCK[[#This Row],[Precio Final]]*10%</f>
        <v>4</v>
      </c>
      <c r="K1523" s="62">
        <v>30</v>
      </c>
      <c r="L1523" s="62">
        <v>0</v>
      </c>
      <c r="M1523" s="62">
        <f>STOCK[[#This Row],[Costo Unitario (USD)]]+STOCK[[#This Row],[Costo Envío (USD)]]+STOCK[[#This Row],[Comisión 10%]]</f>
        <v>34</v>
      </c>
      <c r="N1523" s="62">
        <f t="shared" si="68"/>
        <v>51</v>
      </c>
      <c r="O1523" s="62">
        <f t="shared" si="69"/>
        <v>40</v>
      </c>
      <c r="P1523" s="62">
        <f>STOCK[[#This Row],[Precio Final]]-STOCK[[#This Row],[Costo total]]</f>
        <v>6</v>
      </c>
      <c r="Q1523" s="62">
        <f>STOCK[[#This Row],[Ganancia Unitaria]]*STOCK[[#This Row],[Salidas]]</f>
        <v>0</v>
      </c>
      <c r="R1523" s="74"/>
      <c r="S1523" s="74"/>
      <c r="T1523" s="62"/>
      <c r="U1523" s="62"/>
      <c r="V1523" s="76"/>
    </row>
    <row r="1524" customHeight="1" spans="1:22">
      <c r="A1524" s="74" t="s">
        <v>19344</v>
      </c>
      <c r="B1524" s="74" t="s">
        <v>16480</v>
      </c>
      <c r="C1524" s="74" t="s">
        <v>19345</v>
      </c>
      <c r="D1524" s="74" t="s">
        <v>19284</v>
      </c>
      <c r="E1524" s="74"/>
      <c r="F1524" s="59">
        <v>40</v>
      </c>
      <c r="G1524" s="75">
        <v>1</v>
      </c>
      <c r="H1524" s="75">
        <f>SUMIFS(VENTAS[Cantidad],VENTAS[Código del producto Vendido],STOCK[[#This Row],[Code]])</f>
        <v>0</v>
      </c>
      <c r="I1524" s="75">
        <f>STOCK[[#This Row],[Entradas]]-STOCK[[#This Row],[Salidas]]</f>
        <v>1</v>
      </c>
      <c r="J1524" s="59">
        <f>STOCK[[#This Row],[Precio Final]]*10%</f>
        <v>4</v>
      </c>
      <c r="K1524" s="62">
        <v>30</v>
      </c>
      <c r="L1524" s="62">
        <v>0</v>
      </c>
      <c r="M1524" s="62">
        <f>STOCK[[#This Row],[Costo Unitario (USD)]]+STOCK[[#This Row],[Costo Envío (USD)]]+STOCK[[#This Row],[Comisión 10%]]</f>
        <v>34</v>
      </c>
      <c r="N1524" s="62">
        <f t="shared" si="68"/>
        <v>51</v>
      </c>
      <c r="O1524" s="62">
        <f t="shared" si="69"/>
        <v>40</v>
      </c>
      <c r="P1524" s="62">
        <f>STOCK[[#This Row],[Precio Final]]-STOCK[[#This Row],[Costo total]]</f>
        <v>6</v>
      </c>
      <c r="Q1524" s="62">
        <f>STOCK[[#This Row],[Ganancia Unitaria]]*STOCK[[#This Row],[Salidas]]</f>
        <v>0</v>
      </c>
      <c r="R1524" s="74"/>
      <c r="S1524" s="74"/>
      <c r="T1524" s="62"/>
      <c r="U1524" s="62"/>
      <c r="V1524" s="76"/>
    </row>
    <row r="1525" customHeight="1" spans="1:22">
      <c r="A1525" s="74" t="s">
        <v>19346</v>
      </c>
      <c r="B1525" s="74" t="s">
        <v>16480</v>
      </c>
      <c r="C1525" s="74" t="s">
        <v>19347</v>
      </c>
      <c r="D1525" s="74" t="s">
        <v>19298</v>
      </c>
      <c r="E1525" s="74"/>
      <c r="F1525" s="59">
        <v>50</v>
      </c>
      <c r="G1525" s="75">
        <v>1</v>
      </c>
      <c r="H1525" s="75">
        <f>SUMIFS(VENTAS[Cantidad],VENTAS[Código del producto Vendido],STOCK[[#This Row],[Code]])</f>
        <v>1</v>
      </c>
      <c r="I1525" s="75">
        <f>STOCK[[#This Row],[Entradas]]-STOCK[[#This Row],[Salidas]]</f>
        <v>0</v>
      </c>
      <c r="J1525" s="59">
        <f>STOCK[[#This Row],[Precio Final]]*10%</f>
        <v>5</v>
      </c>
      <c r="K1525" s="62">
        <v>30</v>
      </c>
      <c r="L1525" s="62">
        <v>0</v>
      </c>
      <c r="M1525" s="62">
        <f>STOCK[[#This Row],[Costo Unitario (USD)]]+STOCK[[#This Row],[Costo Envío (USD)]]+STOCK[[#This Row],[Comisión 10%]]</f>
        <v>35</v>
      </c>
      <c r="N1525" s="62">
        <f t="shared" si="68"/>
        <v>52.5</v>
      </c>
      <c r="O1525" s="62">
        <f t="shared" si="69"/>
        <v>50</v>
      </c>
      <c r="P1525" s="62">
        <f>STOCK[[#This Row],[Precio Final]]-STOCK[[#This Row],[Costo total]]</f>
        <v>15</v>
      </c>
      <c r="Q1525" s="62">
        <f>STOCK[[#This Row],[Ganancia Unitaria]]*STOCK[[#This Row],[Salidas]]</f>
        <v>15</v>
      </c>
      <c r="R1525" s="74"/>
      <c r="S1525" s="74"/>
      <c r="T1525" s="62"/>
      <c r="U1525" s="62"/>
      <c r="V1525" s="76"/>
    </row>
    <row r="1526" customHeight="1" spans="1:22">
      <c r="A1526" s="74" t="s">
        <v>19348</v>
      </c>
      <c r="B1526" s="74" t="s">
        <v>16480</v>
      </c>
      <c r="C1526" s="74" t="s">
        <v>19349</v>
      </c>
      <c r="D1526" s="74" t="s">
        <v>19281</v>
      </c>
      <c r="E1526" s="74"/>
      <c r="F1526" s="59">
        <v>18</v>
      </c>
      <c r="G1526" s="75">
        <v>1</v>
      </c>
      <c r="H1526" s="75">
        <f>SUMIFS(VENTAS[Cantidad],VENTAS[Código del producto Vendido],STOCK[[#This Row],[Code]])</f>
        <v>0</v>
      </c>
      <c r="I1526" s="75">
        <f>STOCK[[#This Row],[Entradas]]-STOCK[[#This Row],[Salidas]]</f>
        <v>1</v>
      </c>
      <c r="J1526" s="59">
        <f>STOCK[[#This Row],[Precio Final]]*10%</f>
        <v>1.8</v>
      </c>
      <c r="K1526" s="62">
        <v>10</v>
      </c>
      <c r="L1526" s="62">
        <v>0</v>
      </c>
      <c r="M1526" s="62">
        <f>STOCK[[#This Row],[Costo Unitario (USD)]]+STOCK[[#This Row],[Costo Envío (USD)]]+STOCK[[#This Row],[Comisión 10%]]</f>
        <v>11.8</v>
      </c>
      <c r="N1526" s="62">
        <f t="shared" si="68"/>
        <v>17.7</v>
      </c>
      <c r="O1526" s="62">
        <f t="shared" si="69"/>
        <v>18</v>
      </c>
      <c r="P1526" s="62">
        <f>STOCK[[#This Row],[Precio Final]]-STOCK[[#This Row],[Costo total]]</f>
        <v>6.2</v>
      </c>
      <c r="Q1526" s="62">
        <f>STOCK[[#This Row],[Ganancia Unitaria]]*STOCK[[#This Row],[Salidas]]</f>
        <v>0</v>
      </c>
      <c r="R1526" s="74"/>
      <c r="S1526" s="74"/>
      <c r="T1526" s="62"/>
      <c r="U1526" s="62"/>
      <c r="V1526" s="76"/>
    </row>
    <row r="1527" customHeight="1" spans="1:22">
      <c r="A1527" s="74" t="s">
        <v>19350</v>
      </c>
      <c r="B1527" s="74" t="s">
        <v>16480</v>
      </c>
      <c r="C1527" s="74" t="s">
        <v>19351</v>
      </c>
      <c r="D1527" s="74" t="s">
        <v>19298</v>
      </c>
      <c r="E1527" s="74"/>
      <c r="F1527" s="59">
        <v>50</v>
      </c>
      <c r="G1527" s="75">
        <v>1</v>
      </c>
      <c r="H1527" s="75">
        <f>SUMIFS(VENTAS[Cantidad],VENTAS[Código del producto Vendido],STOCK[[#This Row],[Code]])</f>
        <v>0</v>
      </c>
      <c r="I1527" s="75">
        <f>STOCK[[#This Row],[Entradas]]-STOCK[[#This Row],[Salidas]]</f>
        <v>1</v>
      </c>
      <c r="J1527" s="59">
        <f>STOCK[[#This Row],[Precio Final]]*10%</f>
        <v>5</v>
      </c>
      <c r="K1527" s="62">
        <v>30</v>
      </c>
      <c r="L1527" s="62">
        <v>0</v>
      </c>
      <c r="M1527" s="62">
        <f>STOCK[[#This Row],[Costo Unitario (USD)]]+STOCK[[#This Row],[Costo Envío (USD)]]+STOCK[[#This Row],[Comisión 10%]]</f>
        <v>35</v>
      </c>
      <c r="N1527" s="62">
        <f t="shared" si="68"/>
        <v>52.5</v>
      </c>
      <c r="O1527" s="62">
        <f t="shared" si="69"/>
        <v>50</v>
      </c>
      <c r="P1527" s="62">
        <f>STOCK[[#This Row],[Precio Final]]-STOCK[[#This Row],[Costo total]]</f>
        <v>15</v>
      </c>
      <c r="Q1527" s="62">
        <f>STOCK[[#This Row],[Ganancia Unitaria]]*STOCK[[#This Row],[Salidas]]</f>
        <v>0</v>
      </c>
      <c r="R1527" s="74"/>
      <c r="S1527" s="74"/>
      <c r="T1527" s="62"/>
      <c r="U1527" s="62"/>
      <c r="V1527" s="76"/>
    </row>
    <row r="1528" customHeight="1" spans="1:22">
      <c r="A1528" s="74" t="s">
        <v>19352</v>
      </c>
      <c r="B1528" s="74" t="s">
        <v>19353</v>
      </c>
      <c r="C1528" s="74" t="s">
        <v>19354</v>
      </c>
      <c r="D1528" s="74" t="s">
        <v>16408</v>
      </c>
      <c r="E1528" s="74"/>
      <c r="F1528" s="59">
        <v>15</v>
      </c>
      <c r="G1528" s="75">
        <v>1</v>
      </c>
      <c r="H1528" s="75">
        <f>SUMIFS(VENTAS[Cantidad],VENTAS[Código del producto Vendido],STOCK[[#This Row],[Code]])</f>
        <v>1</v>
      </c>
      <c r="I1528" s="75">
        <f>STOCK[[#This Row],[Entradas]]-STOCK[[#This Row],[Salidas]]</f>
        <v>0</v>
      </c>
      <c r="J1528" s="59">
        <f>STOCK[[#This Row],[Precio Final]]*10%</f>
        <v>1.5</v>
      </c>
      <c r="K1528" s="62">
        <v>12</v>
      </c>
      <c r="L1528" s="62">
        <v>0</v>
      </c>
      <c r="M1528" s="62">
        <f>STOCK[[#This Row],[Costo Unitario (USD)]]+STOCK[[#This Row],[Costo Envío (USD)]]+STOCK[[#This Row],[Comisión 10%]]</f>
        <v>13.5</v>
      </c>
      <c r="N1528" s="62">
        <f t="shared" si="68"/>
        <v>20.25</v>
      </c>
      <c r="O1528" s="62">
        <f t="shared" si="69"/>
        <v>15</v>
      </c>
      <c r="P1528" s="62">
        <f>STOCK[[#This Row],[Precio Final]]-STOCK[[#This Row],[Costo total]]</f>
        <v>1.5</v>
      </c>
      <c r="Q1528" s="62">
        <f>STOCK[[#This Row],[Ganancia Unitaria]]*STOCK[[#This Row],[Salidas]]</f>
        <v>1.5</v>
      </c>
      <c r="R1528" s="74"/>
      <c r="S1528" s="74"/>
      <c r="T1528" s="62"/>
      <c r="U1528" s="62"/>
      <c r="V1528" s="76"/>
    </row>
    <row r="1529" customHeight="1" spans="1:22">
      <c r="A1529" s="74" t="s">
        <v>19355</v>
      </c>
      <c r="B1529" s="74" t="s">
        <v>19356</v>
      </c>
      <c r="C1529" s="74" t="s">
        <v>19357</v>
      </c>
      <c r="D1529" s="74" t="s">
        <v>16396</v>
      </c>
      <c r="E1529" s="74"/>
      <c r="F1529" s="59">
        <v>25</v>
      </c>
      <c r="G1529" s="75">
        <v>2</v>
      </c>
      <c r="H1529" s="75">
        <f>SUMIFS(VENTAS[Cantidad],VENTAS[Código del producto Vendido],STOCK[[#This Row],[Code]])</f>
        <v>2</v>
      </c>
      <c r="I1529" s="75">
        <f>STOCK[[#This Row],[Entradas]]-STOCK[[#This Row],[Salidas]]</f>
        <v>0</v>
      </c>
      <c r="J1529" s="59">
        <f>STOCK[[#This Row],[Precio Final]]*10%</f>
        <v>2.5</v>
      </c>
      <c r="K1529" s="62">
        <v>12</v>
      </c>
      <c r="L1529" s="62">
        <v>0</v>
      </c>
      <c r="M1529" s="62">
        <f>STOCK[[#This Row],[Costo Unitario (USD)]]+STOCK[[#This Row],[Costo Envío (USD)]]+STOCK[[#This Row],[Comisión 10%]]</f>
        <v>14.5</v>
      </c>
      <c r="N1529" s="62">
        <f t="shared" si="68"/>
        <v>21.75</v>
      </c>
      <c r="O1529" s="62">
        <f t="shared" si="69"/>
        <v>25</v>
      </c>
      <c r="P1529" s="62">
        <f>STOCK[[#This Row],[Precio Final]]-STOCK[[#This Row],[Costo total]]</f>
        <v>10.5</v>
      </c>
      <c r="Q1529" s="62">
        <f>STOCK[[#This Row],[Ganancia Unitaria]]*STOCK[[#This Row],[Salidas]]</f>
        <v>21</v>
      </c>
      <c r="R1529" s="74"/>
      <c r="S1529" s="74"/>
      <c r="T1529" s="62"/>
      <c r="U1529" s="62"/>
      <c r="V1529" s="76"/>
    </row>
    <row r="1530" customHeight="1" spans="1:22">
      <c r="A1530" s="74" t="s">
        <v>19358</v>
      </c>
      <c r="B1530" s="74" t="s">
        <v>16851</v>
      </c>
      <c r="C1530" s="74" t="s">
        <v>18635</v>
      </c>
      <c r="D1530" s="74" t="s">
        <v>16396</v>
      </c>
      <c r="E1530" s="74"/>
      <c r="F1530" s="59">
        <v>18</v>
      </c>
      <c r="G1530" s="75">
        <v>1</v>
      </c>
      <c r="H1530" s="75">
        <f>SUMIFS(VENTAS[Cantidad],VENTAS[Código del producto Vendido],STOCK[[#This Row],[Code]])</f>
        <v>0</v>
      </c>
      <c r="I1530" s="75">
        <f>STOCK[[#This Row],[Entradas]]-STOCK[[#This Row],[Salidas]]</f>
        <v>1</v>
      </c>
      <c r="J1530" s="59">
        <f>STOCK[[#This Row],[Precio Final]]*10%</f>
        <v>1.8</v>
      </c>
      <c r="K1530" s="62">
        <v>12</v>
      </c>
      <c r="L1530" s="62">
        <v>0</v>
      </c>
      <c r="M1530" s="62">
        <f>STOCK[[#This Row],[Costo Unitario (USD)]]+STOCK[[#This Row],[Costo Envío (USD)]]+STOCK[[#This Row],[Comisión 10%]]</f>
        <v>13.8</v>
      </c>
      <c r="N1530" s="62">
        <f t="shared" si="68"/>
        <v>20.7</v>
      </c>
      <c r="O1530" s="62">
        <f t="shared" si="69"/>
        <v>18</v>
      </c>
      <c r="P1530" s="62">
        <f>STOCK[[#This Row],[Precio Final]]-STOCK[[#This Row],[Costo total]]</f>
        <v>4.2</v>
      </c>
      <c r="Q1530" s="62">
        <f>STOCK[[#This Row],[Ganancia Unitaria]]*STOCK[[#This Row],[Salidas]]</f>
        <v>0</v>
      </c>
      <c r="R1530" s="74"/>
      <c r="S1530" s="74"/>
      <c r="T1530" s="62"/>
      <c r="U1530" s="62"/>
      <c r="V1530" s="76"/>
    </row>
    <row r="1531" customHeight="1" spans="1:22">
      <c r="A1531" s="74" t="s">
        <v>19359</v>
      </c>
      <c r="B1531" s="74" t="s">
        <v>16498</v>
      </c>
      <c r="C1531" s="74" t="s">
        <v>19360</v>
      </c>
      <c r="D1531" s="74" t="s">
        <v>16583</v>
      </c>
      <c r="E1531" s="74"/>
      <c r="F1531" s="59">
        <v>25</v>
      </c>
      <c r="G1531" s="75">
        <v>1</v>
      </c>
      <c r="H1531" s="75">
        <f>SUMIFS(VENTAS[Cantidad],VENTAS[Código del producto Vendido],STOCK[[#This Row],[Code]])</f>
        <v>1</v>
      </c>
      <c r="I1531" s="75">
        <f>STOCK[[#This Row],[Entradas]]-STOCK[[#This Row],[Salidas]]</f>
        <v>0</v>
      </c>
      <c r="J1531" s="59">
        <f>STOCK[[#This Row],[Precio Final]]*10%</f>
        <v>2.5</v>
      </c>
      <c r="K1531" s="62">
        <v>12</v>
      </c>
      <c r="L1531" s="62">
        <v>0</v>
      </c>
      <c r="M1531" s="62">
        <f>STOCK[[#This Row],[Costo Unitario (USD)]]+STOCK[[#This Row],[Costo Envío (USD)]]+STOCK[[#This Row],[Comisión 10%]]</f>
        <v>14.5</v>
      </c>
      <c r="N1531" s="62">
        <f t="shared" si="68"/>
        <v>21.75</v>
      </c>
      <c r="O1531" s="62">
        <f t="shared" si="69"/>
        <v>25</v>
      </c>
      <c r="P1531" s="62">
        <f>STOCK[[#This Row],[Precio Final]]-STOCK[[#This Row],[Costo total]]</f>
        <v>10.5</v>
      </c>
      <c r="Q1531" s="62">
        <f>STOCK[[#This Row],[Ganancia Unitaria]]*STOCK[[#This Row],[Salidas]]</f>
        <v>10.5</v>
      </c>
      <c r="R1531" s="74"/>
      <c r="S1531" s="74"/>
      <c r="T1531" s="62"/>
      <c r="U1531" s="62"/>
      <c r="V1531" s="76"/>
    </row>
    <row r="1532" customHeight="1" spans="1:22">
      <c r="A1532" s="74" t="s">
        <v>19361</v>
      </c>
      <c r="B1532" s="74" t="s">
        <v>16498</v>
      </c>
      <c r="C1532" s="74" t="s">
        <v>19362</v>
      </c>
      <c r="D1532" s="74" t="s">
        <v>16475</v>
      </c>
      <c r="E1532" s="74"/>
      <c r="F1532" s="59">
        <v>18</v>
      </c>
      <c r="G1532" s="75">
        <v>1</v>
      </c>
      <c r="H1532" s="75">
        <f>SUMIFS(VENTAS[Cantidad],VENTAS[Código del producto Vendido],STOCK[[#This Row],[Code]])</f>
        <v>0</v>
      </c>
      <c r="I1532" s="75">
        <f>STOCK[[#This Row],[Entradas]]-STOCK[[#This Row],[Salidas]]</f>
        <v>1</v>
      </c>
      <c r="J1532" s="59">
        <f>STOCK[[#This Row],[Precio Final]]*10%</f>
        <v>1.8</v>
      </c>
      <c r="K1532" s="62">
        <v>12</v>
      </c>
      <c r="L1532" s="62">
        <v>0</v>
      </c>
      <c r="M1532" s="62">
        <f>STOCK[[#This Row],[Costo Unitario (USD)]]+STOCK[[#This Row],[Costo Envío (USD)]]+STOCK[[#This Row],[Comisión 10%]]</f>
        <v>13.8</v>
      </c>
      <c r="N1532" s="62">
        <f t="shared" ref="N1532:N1595" si="70">M1532*1.5</f>
        <v>20.7</v>
      </c>
      <c r="O1532" s="62">
        <f t="shared" si="69"/>
        <v>18</v>
      </c>
      <c r="P1532" s="62">
        <f>STOCK[[#This Row],[Precio Final]]-STOCK[[#This Row],[Costo total]]</f>
        <v>4.2</v>
      </c>
      <c r="Q1532" s="62">
        <f>STOCK[[#This Row],[Ganancia Unitaria]]*STOCK[[#This Row],[Salidas]]</f>
        <v>0</v>
      </c>
      <c r="R1532" s="74"/>
      <c r="S1532" s="74"/>
      <c r="T1532" s="62"/>
      <c r="U1532" s="62"/>
      <c r="V1532" s="76"/>
    </row>
    <row r="1533" customHeight="1" spans="1:22">
      <c r="A1533" s="74" t="s">
        <v>19363</v>
      </c>
      <c r="B1533" s="74" t="s">
        <v>16498</v>
      </c>
      <c r="C1533" s="74" t="s">
        <v>19364</v>
      </c>
      <c r="D1533" s="74" t="s">
        <v>16475</v>
      </c>
      <c r="E1533" s="74"/>
      <c r="F1533" s="59">
        <v>20</v>
      </c>
      <c r="G1533" s="75">
        <v>2</v>
      </c>
      <c r="H1533" s="75">
        <f>SUMIFS(VENTAS[Cantidad],VENTAS[Código del producto Vendido],STOCK[[#This Row],[Code]])</f>
        <v>0</v>
      </c>
      <c r="I1533" s="75">
        <f>STOCK[[#This Row],[Entradas]]-STOCK[[#This Row],[Salidas]]</f>
        <v>2</v>
      </c>
      <c r="J1533" s="59">
        <f>STOCK[[#This Row],[Precio Final]]*10%</f>
        <v>2</v>
      </c>
      <c r="K1533" s="62">
        <v>12</v>
      </c>
      <c r="L1533" s="62">
        <v>0</v>
      </c>
      <c r="M1533" s="62">
        <f>STOCK[[#This Row],[Costo Unitario (USD)]]+STOCK[[#This Row],[Costo Envío (USD)]]+STOCK[[#This Row],[Comisión 10%]]</f>
        <v>14</v>
      </c>
      <c r="N1533" s="62">
        <f t="shared" si="70"/>
        <v>21</v>
      </c>
      <c r="O1533" s="62">
        <f t="shared" si="69"/>
        <v>20</v>
      </c>
      <c r="P1533" s="62">
        <f>STOCK[[#This Row],[Precio Final]]-STOCK[[#This Row],[Costo total]]</f>
        <v>6</v>
      </c>
      <c r="Q1533" s="62">
        <f>STOCK[[#This Row],[Ganancia Unitaria]]*STOCK[[#This Row],[Salidas]]</f>
        <v>0</v>
      </c>
      <c r="R1533" s="74"/>
      <c r="S1533" s="74"/>
      <c r="T1533" s="62"/>
      <c r="U1533" s="62"/>
      <c r="V1533" s="76"/>
    </row>
    <row r="1534" customHeight="1" spans="1:22">
      <c r="A1534" s="74" t="s">
        <v>19365</v>
      </c>
      <c r="B1534" s="74" t="s">
        <v>16498</v>
      </c>
      <c r="C1534" s="74" t="s">
        <v>19366</v>
      </c>
      <c r="D1534" s="74" t="s">
        <v>16583</v>
      </c>
      <c r="E1534" s="74"/>
      <c r="F1534" s="59">
        <v>20</v>
      </c>
      <c r="G1534" s="75">
        <v>1</v>
      </c>
      <c r="H1534" s="75">
        <f>SUMIFS(VENTAS[Cantidad],VENTAS[Código del producto Vendido],STOCK[[#This Row],[Code]])</f>
        <v>1</v>
      </c>
      <c r="I1534" s="75">
        <f>STOCK[[#This Row],[Entradas]]-STOCK[[#This Row],[Salidas]]</f>
        <v>0</v>
      </c>
      <c r="J1534" s="59">
        <f>STOCK[[#This Row],[Precio Final]]*10%</f>
        <v>2</v>
      </c>
      <c r="K1534" s="62">
        <v>12</v>
      </c>
      <c r="L1534" s="62">
        <v>0</v>
      </c>
      <c r="M1534" s="62">
        <f>STOCK[[#This Row],[Costo Unitario (USD)]]+STOCK[[#This Row],[Costo Envío (USD)]]+STOCK[[#This Row],[Comisión 10%]]</f>
        <v>14</v>
      </c>
      <c r="N1534" s="62">
        <f t="shared" si="70"/>
        <v>21</v>
      </c>
      <c r="O1534" s="62">
        <f t="shared" si="69"/>
        <v>20</v>
      </c>
      <c r="P1534" s="62">
        <f>STOCK[[#This Row],[Precio Final]]-STOCK[[#This Row],[Costo total]]</f>
        <v>6</v>
      </c>
      <c r="Q1534" s="62">
        <f>STOCK[[#This Row],[Ganancia Unitaria]]*STOCK[[#This Row],[Salidas]]</f>
        <v>6</v>
      </c>
      <c r="R1534" s="74"/>
      <c r="S1534" s="74"/>
      <c r="T1534" s="62"/>
      <c r="U1534" s="62"/>
      <c r="V1534" s="76"/>
    </row>
    <row r="1535" customHeight="1" spans="1:22">
      <c r="A1535" s="74" t="s">
        <v>19367</v>
      </c>
      <c r="B1535" s="74" t="s">
        <v>16498</v>
      </c>
      <c r="C1535" s="74" t="s">
        <v>19368</v>
      </c>
      <c r="D1535" s="74" t="s">
        <v>16475</v>
      </c>
      <c r="E1535" s="74"/>
      <c r="F1535" s="59">
        <v>18</v>
      </c>
      <c r="G1535" s="75">
        <v>1</v>
      </c>
      <c r="H1535" s="75">
        <f>SUMIFS(VENTAS[Cantidad],VENTAS[Código del producto Vendido],STOCK[[#This Row],[Code]])</f>
        <v>1</v>
      </c>
      <c r="I1535" s="75">
        <f>STOCK[[#This Row],[Entradas]]-STOCK[[#This Row],[Salidas]]</f>
        <v>0</v>
      </c>
      <c r="J1535" s="59">
        <f>STOCK[[#This Row],[Precio Final]]*10%</f>
        <v>1.8</v>
      </c>
      <c r="K1535" s="62">
        <v>12</v>
      </c>
      <c r="L1535" s="62">
        <v>0</v>
      </c>
      <c r="M1535" s="62">
        <f>STOCK[[#This Row],[Costo Unitario (USD)]]+STOCK[[#This Row],[Costo Envío (USD)]]+STOCK[[#This Row],[Comisión 10%]]</f>
        <v>13.8</v>
      </c>
      <c r="N1535" s="62">
        <f t="shared" si="70"/>
        <v>20.7</v>
      </c>
      <c r="O1535" s="62">
        <f t="shared" si="69"/>
        <v>18</v>
      </c>
      <c r="P1535" s="62">
        <f>STOCK[[#This Row],[Precio Final]]-STOCK[[#This Row],[Costo total]]</f>
        <v>4.2</v>
      </c>
      <c r="Q1535" s="62">
        <f>STOCK[[#This Row],[Ganancia Unitaria]]*STOCK[[#This Row],[Salidas]]</f>
        <v>4.2</v>
      </c>
      <c r="R1535" s="74"/>
      <c r="S1535" s="74"/>
      <c r="T1535" s="62"/>
      <c r="U1535" s="62"/>
      <c r="V1535" s="76"/>
    </row>
    <row r="1536" customHeight="1" spans="1:22">
      <c r="A1536" s="74" t="s">
        <v>19369</v>
      </c>
      <c r="B1536" s="74" t="s">
        <v>16851</v>
      </c>
      <c r="C1536" s="74" t="s">
        <v>19364</v>
      </c>
      <c r="D1536" s="74" t="s">
        <v>16396</v>
      </c>
      <c r="E1536" s="74"/>
      <c r="F1536" s="59">
        <v>20</v>
      </c>
      <c r="G1536" s="75">
        <v>1</v>
      </c>
      <c r="H1536" s="75">
        <f>SUMIFS(VENTAS[Cantidad],VENTAS[Código del producto Vendido],STOCK[[#This Row],[Code]])</f>
        <v>1</v>
      </c>
      <c r="I1536" s="75">
        <f>STOCK[[#This Row],[Entradas]]-STOCK[[#This Row],[Salidas]]</f>
        <v>0</v>
      </c>
      <c r="J1536" s="59">
        <f>STOCK[[#This Row],[Precio Final]]*10%</f>
        <v>2</v>
      </c>
      <c r="K1536" s="62">
        <v>12</v>
      </c>
      <c r="L1536" s="62">
        <v>0</v>
      </c>
      <c r="M1536" s="62">
        <f>STOCK[[#This Row],[Costo Unitario (USD)]]+STOCK[[#This Row],[Costo Envío (USD)]]+STOCK[[#This Row],[Comisión 10%]]</f>
        <v>14</v>
      </c>
      <c r="N1536" s="62">
        <f t="shared" si="70"/>
        <v>21</v>
      </c>
      <c r="O1536" s="62">
        <f t="shared" si="69"/>
        <v>20</v>
      </c>
      <c r="P1536" s="62">
        <f>STOCK[[#This Row],[Precio Final]]-STOCK[[#This Row],[Costo total]]</f>
        <v>6</v>
      </c>
      <c r="Q1536" s="62">
        <f>STOCK[[#This Row],[Ganancia Unitaria]]*STOCK[[#This Row],[Salidas]]</f>
        <v>6</v>
      </c>
      <c r="R1536" s="74"/>
      <c r="S1536" s="74"/>
      <c r="T1536" s="62"/>
      <c r="U1536" s="62"/>
      <c r="V1536" s="76"/>
    </row>
    <row r="1537" customHeight="1" spans="1:22">
      <c r="A1537" s="74" t="s">
        <v>19370</v>
      </c>
      <c r="B1537" s="74" t="s">
        <v>16498</v>
      </c>
      <c r="C1537" s="74" t="s">
        <v>19371</v>
      </c>
      <c r="D1537" s="74" t="s">
        <v>16475</v>
      </c>
      <c r="E1537" s="74"/>
      <c r="F1537" s="59">
        <v>25</v>
      </c>
      <c r="G1537" s="75">
        <v>1</v>
      </c>
      <c r="H1537" s="75">
        <f>SUMIFS(VENTAS[Cantidad],VENTAS[Código del producto Vendido],STOCK[[#This Row],[Code]])</f>
        <v>0</v>
      </c>
      <c r="I1537" s="75">
        <f>STOCK[[#This Row],[Entradas]]-STOCK[[#This Row],[Salidas]]</f>
        <v>1</v>
      </c>
      <c r="J1537" s="59">
        <f>STOCK[[#This Row],[Precio Final]]*10%</f>
        <v>2.5</v>
      </c>
      <c r="K1537" s="62">
        <v>12</v>
      </c>
      <c r="L1537" s="62">
        <v>0</v>
      </c>
      <c r="M1537" s="62">
        <f>STOCK[[#This Row],[Costo Unitario (USD)]]+STOCK[[#This Row],[Costo Envío (USD)]]+STOCK[[#This Row],[Comisión 10%]]</f>
        <v>14.5</v>
      </c>
      <c r="N1537" s="62">
        <f t="shared" si="70"/>
        <v>21.75</v>
      </c>
      <c r="O1537" s="62">
        <f t="shared" si="69"/>
        <v>25</v>
      </c>
      <c r="P1537" s="62">
        <f>STOCK[[#This Row],[Precio Final]]-STOCK[[#This Row],[Costo total]]</f>
        <v>10.5</v>
      </c>
      <c r="Q1537" s="62">
        <f>STOCK[[#This Row],[Ganancia Unitaria]]*STOCK[[#This Row],[Salidas]]</f>
        <v>0</v>
      </c>
      <c r="R1537" s="74"/>
      <c r="S1537" s="74"/>
      <c r="T1537" s="62"/>
      <c r="U1537" s="62"/>
      <c r="V1537" s="76"/>
    </row>
    <row r="1538" customHeight="1" spans="1:22">
      <c r="A1538" s="74" t="s">
        <v>19372</v>
      </c>
      <c r="B1538" s="74" t="s">
        <v>16461</v>
      </c>
      <c r="C1538" s="74" t="s">
        <v>19373</v>
      </c>
      <c r="D1538" s="74" t="s">
        <v>16475</v>
      </c>
      <c r="E1538" s="74"/>
      <c r="F1538" s="59">
        <v>20</v>
      </c>
      <c r="G1538" s="75">
        <v>1</v>
      </c>
      <c r="H1538" s="75">
        <f>SUMIFS(VENTAS[Cantidad],VENTAS[Código del producto Vendido],STOCK[[#This Row],[Code]])</f>
        <v>1</v>
      </c>
      <c r="I1538" s="75">
        <f>STOCK[[#This Row],[Entradas]]-STOCK[[#This Row],[Salidas]]</f>
        <v>0</v>
      </c>
      <c r="J1538" s="59">
        <f>STOCK[[#This Row],[Precio Final]]*10%</f>
        <v>2</v>
      </c>
      <c r="K1538" s="62">
        <v>12</v>
      </c>
      <c r="L1538" s="62">
        <v>0</v>
      </c>
      <c r="M1538" s="62">
        <f>STOCK[[#This Row],[Costo Unitario (USD)]]+STOCK[[#This Row],[Costo Envío (USD)]]+STOCK[[#This Row],[Comisión 10%]]</f>
        <v>14</v>
      </c>
      <c r="N1538" s="62">
        <f t="shared" si="70"/>
        <v>21</v>
      </c>
      <c r="O1538" s="62">
        <f t="shared" si="69"/>
        <v>20</v>
      </c>
      <c r="P1538" s="62">
        <f>STOCK[[#This Row],[Precio Final]]-STOCK[[#This Row],[Costo total]]</f>
        <v>6</v>
      </c>
      <c r="Q1538" s="62">
        <f>STOCK[[#This Row],[Ganancia Unitaria]]*STOCK[[#This Row],[Salidas]]</f>
        <v>6</v>
      </c>
      <c r="R1538" s="74"/>
      <c r="S1538" s="74"/>
      <c r="T1538" s="62"/>
      <c r="U1538" s="62"/>
      <c r="V1538" s="76"/>
    </row>
    <row r="1539" customHeight="1" spans="1:22">
      <c r="A1539" s="74" t="s">
        <v>19374</v>
      </c>
      <c r="B1539" s="74" t="s">
        <v>16851</v>
      </c>
      <c r="C1539" s="74" t="s">
        <v>19375</v>
      </c>
      <c r="D1539" s="74" t="s">
        <v>16396</v>
      </c>
      <c r="E1539" s="74"/>
      <c r="F1539" s="59">
        <v>20</v>
      </c>
      <c r="G1539" s="75">
        <v>2</v>
      </c>
      <c r="H1539" s="75">
        <f>SUMIFS(VENTAS[Cantidad],VENTAS[Código del producto Vendido],STOCK[[#This Row],[Code]])</f>
        <v>2</v>
      </c>
      <c r="I1539" s="75">
        <f>STOCK[[#This Row],[Entradas]]-STOCK[[#This Row],[Salidas]]</f>
        <v>0</v>
      </c>
      <c r="J1539" s="59">
        <f>STOCK[[#This Row],[Precio Final]]*10%</f>
        <v>2</v>
      </c>
      <c r="K1539" s="62">
        <v>12</v>
      </c>
      <c r="L1539" s="62">
        <v>0</v>
      </c>
      <c r="M1539" s="62">
        <f>STOCK[[#This Row],[Costo Unitario (USD)]]+STOCK[[#This Row],[Costo Envío (USD)]]+STOCK[[#This Row],[Comisión 10%]]</f>
        <v>14</v>
      </c>
      <c r="N1539" s="62">
        <f t="shared" si="70"/>
        <v>21</v>
      </c>
      <c r="O1539" s="62">
        <f t="shared" ref="O1539:O1602" si="71">F1539</f>
        <v>20</v>
      </c>
      <c r="P1539" s="62">
        <f>STOCK[[#This Row],[Precio Final]]-STOCK[[#This Row],[Costo total]]</f>
        <v>6</v>
      </c>
      <c r="Q1539" s="62">
        <f>STOCK[[#This Row],[Ganancia Unitaria]]*STOCK[[#This Row],[Salidas]]</f>
        <v>12</v>
      </c>
      <c r="R1539" s="74"/>
      <c r="S1539" s="74"/>
      <c r="T1539" s="62"/>
      <c r="U1539" s="62"/>
      <c r="V1539" s="76"/>
    </row>
    <row r="1540" customHeight="1" spans="1:22">
      <c r="A1540" s="74" t="s">
        <v>19376</v>
      </c>
      <c r="B1540" s="74" t="s">
        <v>16498</v>
      </c>
      <c r="C1540" s="74" t="s">
        <v>19377</v>
      </c>
      <c r="D1540" s="74" t="s">
        <v>16583</v>
      </c>
      <c r="E1540" s="74"/>
      <c r="F1540" s="59">
        <v>20</v>
      </c>
      <c r="G1540" s="75">
        <v>1</v>
      </c>
      <c r="H1540" s="75">
        <f>SUMIFS(VENTAS[Cantidad],VENTAS[Código del producto Vendido],STOCK[[#This Row],[Code]])</f>
        <v>0</v>
      </c>
      <c r="I1540" s="75">
        <f>STOCK[[#This Row],[Entradas]]-STOCK[[#This Row],[Salidas]]</f>
        <v>1</v>
      </c>
      <c r="J1540" s="59">
        <f>STOCK[[#This Row],[Precio Final]]*10%</f>
        <v>2</v>
      </c>
      <c r="K1540" s="62">
        <v>12</v>
      </c>
      <c r="L1540" s="62">
        <v>0</v>
      </c>
      <c r="M1540" s="62">
        <f>STOCK[[#This Row],[Costo Unitario (USD)]]+STOCK[[#This Row],[Costo Envío (USD)]]+STOCK[[#This Row],[Comisión 10%]]</f>
        <v>14</v>
      </c>
      <c r="N1540" s="62">
        <f t="shared" si="70"/>
        <v>21</v>
      </c>
      <c r="O1540" s="62">
        <f t="shared" si="71"/>
        <v>20</v>
      </c>
      <c r="P1540" s="62">
        <f>STOCK[[#This Row],[Precio Final]]-STOCK[[#This Row],[Costo total]]</f>
        <v>6</v>
      </c>
      <c r="Q1540" s="62">
        <f>STOCK[[#This Row],[Ganancia Unitaria]]*STOCK[[#This Row],[Salidas]]</f>
        <v>0</v>
      </c>
      <c r="R1540" s="74"/>
      <c r="S1540" s="74"/>
      <c r="T1540" s="62"/>
      <c r="U1540" s="62"/>
      <c r="V1540" s="76"/>
    </row>
    <row r="1541" customHeight="1" spans="1:22">
      <c r="A1541" s="74" t="s">
        <v>19378</v>
      </c>
      <c r="B1541" s="74" t="s">
        <v>16851</v>
      </c>
      <c r="C1541" s="74" t="s">
        <v>19379</v>
      </c>
      <c r="D1541" s="74" t="s">
        <v>16396</v>
      </c>
      <c r="E1541" s="74"/>
      <c r="F1541" s="59">
        <v>18</v>
      </c>
      <c r="G1541" s="75">
        <v>2</v>
      </c>
      <c r="H1541" s="75">
        <f>SUMIFS(VENTAS[Cantidad],VENTAS[Código del producto Vendido],STOCK[[#This Row],[Code]])</f>
        <v>2</v>
      </c>
      <c r="I1541" s="75">
        <f>STOCK[[#This Row],[Entradas]]-STOCK[[#This Row],[Salidas]]</f>
        <v>0</v>
      </c>
      <c r="J1541" s="59">
        <f>STOCK[[#This Row],[Precio Final]]*10%</f>
        <v>1.8</v>
      </c>
      <c r="K1541" s="62">
        <v>12</v>
      </c>
      <c r="L1541" s="62">
        <v>0</v>
      </c>
      <c r="M1541" s="62">
        <f>STOCK[[#This Row],[Costo Unitario (USD)]]+STOCK[[#This Row],[Costo Envío (USD)]]+STOCK[[#This Row],[Comisión 10%]]</f>
        <v>13.8</v>
      </c>
      <c r="N1541" s="62">
        <f t="shared" si="70"/>
        <v>20.7</v>
      </c>
      <c r="O1541" s="62">
        <f t="shared" si="71"/>
        <v>18</v>
      </c>
      <c r="P1541" s="62">
        <f>STOCK[[#This Row],[Precio Final]]-STOCK[[#This Row],[Costo total]]</f>
        <v>4.2</v>
      </c>
      <c r="Q1541" s="62">
        <f>STOCK[[#This Row],[Ganancia Unitaria]]*STOCK[[#This Row],[Salidas]]</f>
        <v>8.4</v>
      </c>
      <c r="R1541" s="74"/>
      <c r="S1541" s="74"/>
      <c r="T1541" s="62"/>
      <c r="U1541" s="62"/>
      <c r="V1541" s="76"/>
    </row>
    <row r="1542" customHeight="1" spans="1:22">
      <c r="A1542" s="74" t="s">
        <v>19380</v>
      </c>
      <c r="B1542" s="74" t="s">
        <v>16447</v>
      </c>
      <c r="C1542" s="74" t="s">
        <v>19381</v>
      </c>
      <c r="D1542" s="74" t="s">
        <v>16404</v>
      </c>
      <c r="E1542" s="74"/>
      <c r="F1542" s="59">
        <v>20</v>
      </c>
      <c r="G1542" s="75">
        <v>1</v>
      </c>
      <c r="H1542" s="75">
        <f>SUMIFS(VENTAS[Cantidad],VENTAS[Código del producto Vendido],STOCK[[#This Row],[Code]])</f>
        <v>1</v>
      </c>
      <c r="I1542" s="75">
        <f>STOCK[[#This Row],[Entradas]]-STOCK[[#This Row],[Salidas]]</f>
        <v>0</v>
      </c>
      <c r="J1542" s="59">
        <f>STOCK[[#This Row],[Precio Final]]*10%</f>
        <v>2</v>
      </c>
      <c r="K1542" s="62">
        <v>12</v>
      </c>
      <c r="L1542" s="62">
        <v>0</v>
      </c>
      <c r="M1542" s="62">
        <f>STOCK[[#This Row],[Costo Unitario (USD)]]+STOCK[[#This Row],[Costo Envío (USD)]]+STOCK[[#This Row],[Comisión 10%]]</f>
        <v>14</v>
      </c>
      <c r="N1542" s="62">
        <f t="shared" si="70"/>
        <v>21</v>
      </c>
      <c r="O1542" s="62">
        <f t="shared" si="71"/>
        <v>20</v>
      </c>
      <c r="P1542" s="62">
        <f>STOCK[[#This Row],[Precio Final]]-STOCK[[#This Row],[Costo total]]</f>
        <v>6</v>
      </c>
      <c r="Q1542" s="62">
        <f>STOCK[[#This Row],[Ganancia Unitaria]]*STOCK[[#This Row],[Salidas]]</f>
        <v>6</v>
      </c>
      <c r="R1542" s="74"/>
      <c r="S1542" s="74"/>
      <c r="T1542" s="62"/>
      <c r="U1542" s="62"/>
      <c r="V1542" s="76"/>
    </row>
    <row r="1543" customHeight="1" spans="1:22">
      <c r="A1543" s="74" t="s">
        <v>19382</v>
      </c>
      <c r="B1543" s="74" t="s">
        <v>16447</v>
      </c>
      <c r="C1543" s="74" t="s">
        <v>19381</v>
      </c>
      <c r="D1543" s="74" t="s">
        <v>16408</v>
      </c>
      <c r="E1543" s="74"/>
      <c r="F1543" s="59">
        <v>20</v>
      </c>
      <c r="G1543" s="75">
        <v>1</v>
      </c>
      <c r="H1543" s="75">
        <f>SUMIFS(VENTAS[Cantidad],VENTAS[Código del producto Vendido],STOCK[[#This Row],[Code]])</f>
        <v>1</v>
      </c>
      <c r="I1543" s="75">
        <f>STOCK[[#This Row],[Entradas]]-STOCK[[#This Row],[Salidas]]</f>
        <v>0</v>
      </c>
      <c r="J1543" s="59">
        <f>STOCK[[#This Row],[Precio Final]]*10%</f>
        <v>2</v>
      </c>
      <c r="K1543" s="62">
        <v>12</v>
      </c>
      <c r="L1543" s="62">
        <v>0</v>
      </c>
      <c r="M1543" s="62">
        <f>STOCK[[#This Row],[Costo Unitario (USD)]]+STOCK[[#This Row],[Costo Envío (USD)]]+STOCK[[#This Row],[Comisión 10%]]</f>
        <v>14</v>
      </c>
      <c r="N1543" s="62">
        <f t="shared" si="70"/>
        <v>21</v>
      </c>
      <c r="O1543" s="62">
        <f t="shared" si="71"/>
        <v>20</v>
      </c>
      <c r="P1543" s="62">
        <f>STOCK[[#This Row],[Precio Final]]-STOCK[[#This Row],[Costo total]]</f>
        <v>6</v>
      </c>
      <c r="Q1543" s="62">
        <f>STOCK[[#This Row],[Ganancia Unitaria]]*STOCK[[#This Row],[Salidas]]</f>
        <v>6</v>
      </c>
      <c r="R1543" s="74"/>
      <c r="S1543" s="74"/>
      <c r="T1543" s="62"/>
      <c r="U1543" s="62"/>
      <c r="V1543" s="76"/>
    </row>
    <row r="1544" customHeight="1" spans="1:22">
      <c r="A1544" s="74" t="s">
        <v>19383</v>
      </c>
      <c r="B1544" s="74" t="s">
        <v>16851</v>
      </c>
      <c r="C1544" s="74" t="s">
        <v>19384</v>
      </c>
      <c r="D1544" s="74" t="s">
        <v>16396</v>
      </c>
      <c r="E1544" s="74"/>
      <c r="F1544" s="59">
        <v>20</v>
      </c>
      <c r="G1544" s="75">
        <v>1</v>
      </c>
      <c r="H1544" s="75">
        <f>SUMIFS(VENTAS[Cantidad],VENTAS[Código del producto Vendido],STOCK[[#This Row],[Code]])</f>
        <v>0</v>
      </c>
      <c r="I1544" s="75">
        <f>STOCK[[#This Row],[Entradas]]-STOCK[[#This Row],[Salidas]]</f>
        <v>1</v>
      </c>
      <c r="J1544" s="59">
        <f>STOCK[[#This Row],[Precio Final]]*10%</f>
        <v>2</v>
      </c>
      <c r="K1544" s="62">
        <v>12</v>
      </c>
      <c r="L1544" s="62">
        <v>0</v>
      </c>
      <c r="M1544" s="62">
        <f>STOCK[[#This Row],[Costo Unitario (USD)]]+STOCK[[#This Row],[Costo Envío (USD)]]+STOCK[[#This Row],[Comisión 10%]]</f>
        <v>14</v>
      </c>
      <c r="N1544" s="62">
        <f t="shared" si="70"/>
        <v>21</v>
      </c>
      <c r="O1544" s="62">
        <f t="shared" si="71"/>
        <v>20</v>
      </c>
      <c r="P1544" s="62">
        <f>STOCK[[#This Row],[Precio Final]]-STOCK[[#This Row],[Costo total]]</f>
        <v>6</v>
      </c>
      <c r="Q1544" s="62">
        <f>STOCK[[#This Row],[Ganancia Unitaria]]*STOCK[[#This Row],[Salidas]]</f>
        <v>0</v>
      </c>
      <c r="R1544" s="74"/>
      <c r="S1544" s="74"/>
      <c r="T1544" s="62"/>
      <c r="U1544" s="62"/>
      <c r="V1544" s="76"/>
    </row>
    <row r="1545" customHeight="1" spans="1:22">
      <c r="A1545" s="74" t="s">
        <v>19385</v>
      </c>
      <c r="B1545" s="74" t="s">
        <v>16851</v>
      </c>
      <c r="C1545" s="74" t="s">
        <v>19386</v>
      </c>
      <c r="D1545" s="74" t="s">
        <v>16396</v>
      </c>
      <c r="E1545" s="74"/>
      <c r="F1545" s="59">
        <v>18</v>
      </c>
      <c r="G1545" s="75">
        <v>1</v>
      </c>
      <c r="H1545" s="75">
        <f>SUMIFS(VENTAS[Cantidad],VENTAS[Código del producto Vendido],STOCK[[#This Row],[Code]])</f>
        <v>0</v>
      </c>
      <c r="I1545" s="75">
        <f>STOCK[[#This Row],[Entradas]]-STOCK[[#This Row],[Salidas]]</f>
        <v>1</v>
      </c>
      <c r="J1545" s="59">
        <f>STOCK[[#This Row],[Precio Final]]*10%</f>
        <v>1.8</v>
      </c>
      <c r="K1545" s="62">
        <v>12</v>
      </c>
      <c r="L1545" s="62">
        <v>0</v>
      </c>
      <c r="M1545" s="62">
        <f>STOCK[[#This Row],[Costo Unitario (USD)]]+STOCK[[#This Row],[Costo Envío (USD)]]+STOCK[[#This Row],[Comisión 10%]]</f>
        <v>13.8</v>
      </c>
      <c r="N1545" s="62">
        <f t="shared" si="70"/>
        <v>20.7</v>
      </c>
      <c r="O1545" s="62">
        <f t="shared" si="71"/>
        <v>18</v>
      </c>
      <c r="P1545" s="62">
        <f>STOCK[[#This Row],[Precio Final]]-STOCK[[#This Row],[Costo total]]</f>
        <v>4.2</v>
      </c>
      <c r="Q1545" s="62">
        <f>STOCK[[#This Row],[Ganancia Unitaria]]*STOCK[[#This Row],[Salidas]]</f>
        <v>0</v>
      </c>
      <c r="R1545" s="74"/>
      <c r="S1545" s="74"/>
      <c r="T1545" s="62"/>
      <c r="U1545" s="62"/>
      <c r="V1545" s="76"/>
    </row>
    <row r="1546" customHeight="1" spans="1:22">
      <c r="A1546" s="74" t="s">
        <v>19387</v>
      </c>
      <c r="B1546" s="74" t="s">
        <v>16851</v>
      </c>
      <c r="C1546" s="74" t="s">
        <v>19388</v>
      </c>
      <c r="D1546" s="74" t="s">
        <v>16396</v>
      </c>
      <c r="E1546" s="74"/>
      <c r="F1546" s="59">
        <v>35</v>
      </c>
      <c r="G1546" s="75">
        <v>2</v>
      </c>
      <c r="H1546" s="75">
        <f>SUMIFS(VENTAS[Cantidad],VENTAS[Código del producto Vendido],STOCK[[#This Row],[Code]])</f>
        <v>2</v>
      </c>
      <c r="I1546" s="75">
        <f>STOCK[[#This Row],[Entradas]]-STOCK[[#This Row],[Salidas]]</f>
        <v>0</v>
      </c>
      <c r="J1546" s="59">
        <f>STOCK[[#This Row],[Precio Final]]*10%</f>
        <v>3.5</v>
      </c>
      <c r="K1546" s="62">
        <v>12</v>
      </c>
      <c r="L1546" s="62">
        <v>0</v>
      </c>
      <c r="M1546" s="62">
        <f>STOCK[[#This Row],[Costo Unitario (USD)]]+STOCK[[#This Row],[Costo Envío (USD)]]+STOCK[[#This Row],[Comisión 10%]]</f>
        <v>15.5</v>
      </c>
      <c r="N1546" s="62">
        <f t="shared" si="70"/>
        <v>23.25</v>
      </c>
      <c r="O1546" s="62">
        <f t="shared" si="71"/>
        <v>35</v>
      </c>
      <c r="P1546" s="62">
        <f>STOCK[[#This Row],[Precio Final]]-STOCK[[#This Row],[Costo total]]</f>
        <v>19.5</v>
      </c>
      <c r="Q1546" s="62">
        <f>STOCK[[#This Row],[Ganancia Unitaria]]*STOCK[[#This Row],[Salidas]]</f>
        <v>39</v>
      </c>
      <c r="R1546" s="74"/>
      <c r="S1546" s="74"/>
      <c r="T1546" s="62"/>
      <c r="U1546" s="62"/>
      <c r="V1546" s="76"/>
    </row>
    <row r="1547" customHeight="1" spans="1:22">
      <c r="A1547" s="74" t="s">
        <v>19389</v>
      </c>
      <c r="B1547" s="74" t="s">
        <v>16498</v>
      </c>
      <c r="C1547" s="74" t="s">
        <v>19390</v>
      </c>
      <c r="D1547" s="74" t="s">
        <v>16583</v>
      </c>
      <c r="E1547" s="74"/>
      <c r="F1547" s="59">
        <v>20</v>
      </c>
      <c r="G1547" s="75">
        <v>1</v>
      </c>
      <c r="H1547" s="75">
        <f>SUMIFS(VENTAS[Cantidad],VENTAS[Código del producto Vendido],STOCK[[#This Row],[Code]])</f>
        <v>0</v>
      </c>
      <c r="I1547" s="75">
        <f>STOCK[[#This Row],[Entradas]]-STOCK[[#This Row],[Salidas]]</f>
        <v>1</v>
      </c>
      <c r="J1547" s="59">
        <f>STOCK[[#This Row],[Precio Final]]*10%</f>
        <v>2</v>
      </c>
      <c r="K1547" s="62">
        <v>12</v>
      </c>
      <c r="L1547" s="62">
        <v>0</v>
      </c>
      <c r="M1547" s="62">
        <f>STOCK[[#This Row],[Costo Unitario (USD)]]+STOCK[[#This Row],[Costo Envío (USD)]]+STOCK[[#This Row],[Comisión 10%]]</f>
        <v>14</v>
      </c>
      <c r="N1547" s="62">
        <f t="shared" si="70"/>
        <v>21</v>
      </c>
      <c r="O1547" s="62">
        <f t="shared" si="71"/>
        <v>20</v>
      </c>
      <c r="P1547" s="62">
        <f>STOCK[[#This Row],[Precio Final]]-STOCK[[#This Row],[Costo total]]</f>
        <v>6</v>
      </c>
      <c r="Q1547" s="62">
        <f>STOCK[[#This Row],[Ganancia Unitaria]]*STOCK[[#This Row],[Salidas]]</f>
        <v>0</v>
      </c>
      <c r="R1547" s="74"/>
      <c r="S1547" s="74"/>
      <c r="T1547" s="62"/>
      <c r="U1547" s="62"/>
      <c r="V1547" s="76"/>
    </row>
    <row r="1548" customHeight="1" spans="1:22">
      <c r="A1548" s="74" t="s">
        <v>19391</v>
      </c>
      <c r="B1548" s="74" t="s">
        <v>16851</v>
      </c>
      <c r="C1548" s="74" t="s">
        <v>19392</v>
      </c>
      <c r="D1548" s="74" t="s">
        <v>16396</v>
      </c>
      <c r="E1548" s="74"/>
      <c r="F1548" s="59">
        <v>20</v>
      </c>
      <c r="G1548" s="75">
        <v>1</v>
      </c>
      <c r="H1548" s="75">
        <f>SUMIFS(VENTAS[Cantidad],VENTAS[Código del producto Vendido],STOCK[[#This Row],[Code]])</f>
        <v>0</v>
      </c>
      <c r="I1548" s="75">
        <f>STOCK[[#This Row],[Entradas]]-STOCK[[#This Row],[Salidas]]</f>
        <v>1</v>
      </c>
      <c r="J1548" s="59">
        <f>STOCK[[#This Row],[Precio Final]]*10%</f>
        <v>2</v>
      </c>
      <c r="K1548" s="62">
        <v>12</v>
      </c>
      <c r="L1548" s="62">
        <v>0</v>
      </c>
      <c r="M1548" s="62">
        <f>STOCK[[#This Row],[Costo Unitario (USD)]]+STOCK[[#This Row],[Costo Envío (USD)]]+STOCK[[#This Row],[Comisión 10%]]</f>
        <v>14</v>
      </c>
      <c r="N1548" s="62">
        <f t="shared" si="70"/>
        <v>21</v>
      </c>
      <c r="O1548" s="62">
        <f t="shared" si="71"/>
        <v>20</v>
      </c>
      <c r="P1548" s="62">
        <f>STOCK[[#This Row],[Precio Final]]-STOCK[[#This Row],[Costo total]]</f>
        <v>6</v>
      </c>
      <c r="Q1548" s="62">
        <f>STOCK[[#This Row],[Ganancia Unitaria]]*STOCK[[#This Row],[Salidas]]</f>
        <v>0</v>
      </c>
      <c r="R1548" s="74"/>
      <c r="S1548" s="74"/>
      <c r="T1548" s="62"/>
      <c r="U1548" s="62"/>
      <c r="V1548" s="76"/>
    </row>
    <row r="1549" customHeight="1" spans="1:22">
      <c r="A1549" s="74" t="s">
        <v>19393</v>
      </c>
      <c r="B1549" s="74" t="s">
        <v>16447</v>
      </c>
      <c r="C1549" s="74" t="s">
        <v>19394</v>
      </c>
      <c r="D1549" s="74" t="s">
        <v>16404</v>
      </c>
      <c r="E1549" s="74"/>
      <c r="F1549" s="59">
        <v>20</v>
      </c>
      <c r="G1549" s="75">
        <v>1</v>
      </c>
      <c r="H1549" s="75">
        <f>SUMIFS(VENTAS[Cantidad],VENTAS[Código del producto Vendido],STOCK[[#This Row],[Code]])</f>
        <v>0</v>
      </c>
      <c r="I1549" s="75">
        <f>STOCK[[#This Row],[Entradas]]-STOCK[[#This Row],[Salidas]]</f>
        <v>1</v>
      </c>
      <c r="J1549" s="59">
        <f>STOCK[[#This Row],[Precio Final]]*10%</f>
        <v>2</v>
      </c>
      <c r="K1549" s="62">
        <v>12</v>
      </c>
      <c r="L1549" s="62">
        <v>0</v>
      </c>
      <c r="M1549" s="62">
        <f>STOCK[[#This Row],[Costo Unitario (USD)]]+STOCK[[#This Row],[Costo Envío (USD)]]+STOCK[[#This Row],[Comisión 10%]]</f>
        <v>14</v>
      </c>
      <c r="N1549" s="62">
        <f t="shared" si="70"/>
        <v>21</v>
      </c>
      <c r="O1549" s="62">
        <f t="shared" si="71"/>
        <v>20</v>
      </c>
      <c r="P1549" s="62">
        <f>STOCK[[#This Row],[Precio Final]]-STOCK[[#This Row],[Costo total]]</f>
        <v>6</v>
      </c>
      <c r="Q1549" s="62">
        <f>STOCK[[#This Row],[Ganancia Unitaria]]*STOCK[[#This Row],[Salidas]]</f>
        <v>0</v>
      </c>
      <c r="R1549" s="74"/>
      <c r="S1549" s="74"/>
      <c r="T1549" s="62"/>
      <c r="U1549" s="62"/>
      <c r="V1549" s="76"/>
    </row>
    <row r="1550" customHeight="1" spans="1:22">
      <c r="A1550" s="74" t="s">
        <v>19395</v>
      </c>
      <c r="B1550" s="74" t="s">
        <v>16851</v>
      </c>
      <c r="C1550" s="74" t="s">
        <v>19396</v>
      </c>
      <c r="D1550" s="74" t="s">
        <v>16396</v>
      </c>
      <c r="E1550" s="74"/>
      <c r="F1550" s="59">
        <v>18</v>
      </c>
      <c r="G1550" s="75">
        <v>1</v>
      </c>
      <c r="H1550" s="75">
        <f>SUMIFS(VENTAS[Cantidad],VENTAS[Código del producto Vendido],STOCK[[#This Row],[Code]])</f>
        <v>0</v>
      </c>
      <c r="I1550" s="75">
        <f>STOCK[[#This Row],[Entradas]]-STOCK[[#This Row],[Salidas]]</f>
        <v>1</v>
      </c>
      <c r="J1550" s="59">
        <f>STOCK[[#This Row],[Precio Final]]*10%</f>
        <v>1.8</v>
      </c>
      <c r="K1550" s="62">
        <v>12</v>
      </c>
      <c r="L1550" s="62">
        <v>0</v>
      </c>
      <c r="M1550" s="62">
        <f>STOCK[[#This Row],[Costo Unitario (USD)]]+STOCK[[#This Row],[Costo Envío (USD)]]+STOCK[[#This Row],[Comisión 10%]]</f>
        <v>13.8</v>
      </c>
      <c r="N1550" s="62">
        <f t="shared" si="70"/>
        <v>20.7</v>
      </c>
      <c r="O1550" s="62">
        <f t="shared" si="71"/>
        <v>18</v>
      </c>
      <c r="P1550" s="62">
        <f>STOCK[[#This Row],[Precio Final]]-STOCK[[#This Row],[Costo total]]</f>
        <v>4.2</v>
      </c>
      <c r="Q1550" s="62">
        <f>STOCK[[#This Row],[Ganancia Unitaria]]*STOCK[[#This Row],[Salidas]]</f>
        <v>0</v>
      </c>
      <c r="R1550" s="74"/>
      <c r="S1550" s="74"/>
      <c r="T1550" s="62"/>
      <c r="U1550" s="62"/>
      <c r="V1550" s="76"/>
    </row>
    <row r="1551" customHeight="1" spans="1:22">
      <c r="A1551" s="74" t="s">
        <v>19397</v>
      </c>
      <c r="B1551" s="74" t="s">
        <v>16447</v>
      </c>
      <c r="C1551" s="74" t="s">
        <v>19398</v>
      </c>
      <c r="D1551" s="74" t="s">
        <v>16408</v>
      </c>
      <c r="E1551" s="74"/>
      <c r="F1551" s="59">
        <v>25</v>
      </c>
      <c r="G1551" s="75">
        <v>1</v>
      </c>
      <c r="H1551" s="75">
        <f>SUMIFS(VENTAS[Cantidad],VENTAS[Código del producto Vendido],STOCK[[#This Row],[Code]])</f>
        <v>0</v>
      </c>
      <c r="I1551" s="75">
        <f>STOCK[[#This Row],[Entradas]]-STOCK[[#This Row],[Salidas]]</f>
        <v>1</v>
      </c>
      <c r="J1551" s="59">
        <f>STOCK[[#This Row],[Precio Final]]*10%</f>
        <v>2.5</v>
      </c>
      <c r="K1551" s="62">
        <v>12</v>
      </c>
      <c r="L1551" s="62">
        <v>0</v>
      </c>
      <c r="M1551" s="62">
        <f>STOCK[[#This Row],[Costo Unitario (USD)]]+STOCK[[#This Row],[Costo Envío (USD)]]+STOCK[[#This Row],[Comisión 10%]]</f>
        <v>14.5</v>
      </c>
      <c r="N1551" s="62">
        <f t="shared" si="70"/>
        <v>21.75</v>
      </c>
      <c r="O1551" s="62">
        <f t="shared" si="71"/>
        <v>25</v>
      </c>
      <c r="P1551" s="62">
        <f>STOCK[[#This Row],[Precio Final]]-STOCK[[#This Row],[Costo total]]</f>
        <v>10.5</v>
      </c>
      <c r="Q1551" s="62">
        <f>STOCK[[#This Row],[Ganancia Unitaria]]*STOCK[[#This Row],[Salidas]]</f>
        <v>0</v>
      </c>
      <c r="R1551" s="74"/>
      <c r="S1551" s="74"/>
      <c r="T1551" s="62"/>
      <c r="U1551" s="62"/>
      <c r="V1551" s="76"/>
    </row>
    <row r="1552" customHeight="1" spans="1:22">
      <c r="A1552" s="74" t="s">
        <v>19399</v>
      </c>
      <c r="B1552" s="74" t="s">
        <v>16498</v>
      </c>
      <c r="C1552" s="74" t="s">
        <v>19400</v>
      </c>
      <c r="D1552" s="74" t="s">
        <v>16475</v>
      </c>
      <c r="E1552" s="74"/>
      <c r="F1552" s="59">
        <v>20</v>
      </c>
      <c r="G1552" s="75">
        <v>3</v>
      </c>
      <c r="H1552" s="75">
        <f>SUMIFS(VENTAS[Cantidad],VENTAS[Código del producto Vendido],STOCK[[#This Row],[Code]])</f>
        <v>3</v>
      </c>
      <c r="I1552" s="75">
        <f>STOCK[[#This Row],[Entradas]]-STOCK[[#This Row],[Salidas]]</f>
        <v>0</v>
      </c>
      <c r="J1552" s="59">
        <f>STOCK[[#This Row],[Precio Final]]*10%</f>
        <v>2</v>
      </c>
      <c r="K1552" s="62">
        <v>12</v>
      </c>
      <c r="L1552" s="62">
        <v>0</v>
      </c>
      <c r="M1552" s="62">
        <f>STOCK[[#This Row],[Costo Unitario (USD)]]+STOCK[[#This Row],[Costo Envío (USD)]]+STOCK[[#This Row],[Comisión 10%]]</f>
        <v>14</v>
      </c>
      <c r="N1552" s="62">
        <f t="shared" si="70"/>
        <v>21</v>
      </c>
      <c r="O1552" s="62">
        <f t="shared" si="71"/>
        <v>20</v>
      </c>
      <c r="P1552" s="62">
        <f>STOCK[[#This Row],[Precio Final]]-STOCK[[#This Row],[Costo total]]</f>
        <v>6</v>
      </c>
      <c r="Q1552" s="62">
        <f>STOCK[[#This Row],[Ganancia Unitaria]]*STOCK[[#This Row],[Salidas]]</f>
        <v>18</v>
      </c>
      <c r="R1552" s="74"/>
      <c r="S1552" s="74"/>
      <c r="T1552" s="62"/>
      <c r="U1552" s="62"/>
      <c r="V1552" s="76"/>
    </row>
    <row r="1553" customHeight="1" spans="1:22">
      <c r="A1553" s="74" t="s">
        <v>19401</v>
      </c>
      <c r="B1553" s="74" t="s">
        <v>16461</v>
      </c>
      <c r="C1553" s="74" t="s">
        <v>19402</v>
      </c>
      <c r="D1553" s="74" t="s">
        <v>16475</v>
      </c>
      <c r="E1553" s="74"/>
      <c r="F1553" s="59">
        <v>20</v>
      </c>
      <c r="G1553" s="75">
        <v>1</v>
      </c>
      <c r="H1553" s="75">
        <f>SUMIFS(VENTAS[Cantidad],VENTAS[Código del producto Vendido],STOCK[[#This Row],[Code]])</f>
        <v>0</v>
      </c>
      <c r="I1553" s="75">
        <f>STOCK[[#This Row],[Entradas]]-STOCK[[#This Row],[Salidas]]</f>
        <v>1</v>
      </c>
      <c r="J1553" s="59">
        <f>STOCK[[#This Row],[Precio Final]]*10%</f>
        <v>2</v>
      </c>
      <c r="K1553" s="62">
        <v>12</v>
      </c>
      <c r="L1553" s="62">
        <v>0</v>
      </c>
      <c r="M1553" s="62">
        <f>STOCK[[#This Row],[Costo Unitario (USD)]]+STOCK[[#This Row],[Costo Envío (USD)]]+STOCK[[#This Row],[Comisión 10%]]</f>
        <v>14</v>
      </c>
      <c r="N1553" s="62">
        <f t="shared" si="70"/>
        <v>21</v>
      </c>
      <c r="O1553" s="62">
        <f t="shared" si="71"/>
        <v>20</v>
      </c>
      <c r="P1553" s="62">
        <f>STOCK[[#This Row],[Precio Final]]-STOCK[[#This Row],[Costo total]]</f>
        <v>6</v>
      </c>
      <c r="Q1553" s="62">
        <f>STOCK[[#This Row],[Ganancia Unitaria]]*STOCK[[#This Row],[Salidas]]</f>
        <v>0</v>
      </c>
      <c r="R1553" s="74"/>
      <c r="S1553" s="74"/>
      <c r="T1553" s="62"/>
      <c r="U1553" s="62"/>
      <c r="V1553" s="76"/>
    </row>
    <row r="1554" customHeight="1" spans="1:22">
      <c r="A1554" s="74" t="s">
        <v>19403</v>
      </c>
      <c r="B1554" s="74" t="s">
        <v>16461</v>
      </c>
      <c r="C1554" s="74" t="s">
        <v>19404</v>
      </c>
      <c r="D1554" s="74" t="s">
        <v>16475</v>
      </c>
      <c r="E1554" s="74"/>
      <c r="F1554" s="59">
        <v>20</v>
      </c>
      <c r="G1554" s="75">
        <v>2</v>
      </c>
      <c r="H1554" s="75">
        <f>SUMIFS(VENTAS[Cantidad],VENTAS[Código del producto Vendido],STOCK[[#This Row],[Code]])</f>
        <v>2</v>
      </c>
      <c r="I1554" s="75">
        <f>STOCK[[#This Row],[Entradas]]-STOCK[[#This Row],[Salidas]]</f>
        <v>0</v>
      </c>
      <c r="J1554" s="59">
        <f>STOCK[[#This Row],[Precio Final]]*10%</f>
        <v>2</v>
      </c>
      <c r="K1554" s="62">
        <v>12</v>
      </c>
      <c r="L1554" s="62">
        <v>0</v>
      </c>
      <c r="M1554" s="62">
        <f>STOCK[[#This Row],[Costo Unitario (USD)]]+STOCK[[#This Row],[Costo Envío (USD)]]+STOCK[[#This Row],[Comisión 10%]]</f>
        <v>14</v>
      </c>
      <c r="N1554" s="62">
        <f t="shared" si="70"/>
        <v>21</v>
      </c>
      <c r="O1554" s="62">
        <f t="shared" si="71"/>
        <v>20</v>
      </c>
      <c r="P1554" s="62">
        <f>STOCK[[#This Row],[Precio Final]]-STOCK[[#This Row],[Costo total]]</f>
        <v>6</v>
      </c>
      <c r="Q1554" s="62">
        <f>STOCK[[#This Row],[Ganancia Unitaria]]*STOCK[[#This Row],[Salidas]]</f>
        <v>12</v>
      </c>
      <c r="R1554" s="74"/>
      <c r="S1554" s="74"/>
      <c r="T1554" s="62"/>
      <c r="U1554" s="62"/>
      <c r="V1554" s="76"/>
    </row>
    <row r="1555" customHeight="1" spans="1:22">
      <c r="A1555" s="74" t="s">
        <v>19405</v>
      </c>
      <c r="B1555" s="74" t="s">
        <v>16511</v>
      </c>
      <c r="C1555" s="74" t="s">
        <v>19406</v>
      </c>
      <c r="D1555" s="74" t="s">
        <v>16408</v>
      </c>
      <c r="E1555" s="74"/>
      <c r="F1555" s="59">
        <v>20</v>
      </c>
      <c r="G1555" s="75">
        <v>1</v>
      </c>
      <c r="H1555" s="75">
        <f>SUMIFS(VENTAS[Cantidad],VENTAS[Código del producto Vendido],STOCK[[#This Row],[Code]])</f>
        <v>0</v>
      </c>
      <c r="I1555" s="75">
        <f>STOCK[[#This Row],[Entradas]]-STOCK[[#This Row],[Salidas]]</f>
        <v>1</v>
      </c>
      <c r="J1555" s="59">
        <f>STOCK[[#This Row],[Precio Final]]*10%</f>
        <v>2</v>
      </c>
      <c r="K1555" s="62">
        <v>12</v>
      </c>
      <c r="L1555" s="62">
        <v>0</v>
      </c>
      <c r="M1555" s="62">
        <f>STOCK[[#This Row],[Costo Unitario (USD)]]+STOCK[[#This Row],[Costo Envío (USD)]]+STOCK[[#This Row],[Comisión 10%]]</f>
        <v>14</v>
      </c>
      <c r="N1555" s="62">
        <f t="shared" si="70"/>
        <v>21</v>
      </c>
      <c r="O1555" s="62">
        <f t="shared" si="71"/>
        <v>20</v>
      </c>
      <c r="P1555" s="62">
        <f>STOCK[[#This Row],[Precio Final]]-STOCK[[#This Row],[Costo total]]</f>
        <v>6</v>
      </c>
      <c r="Q1555" s="62">
        <f>STOCK[[#This Row],[Ganancia Unitaria]]*STOCK[[#This Row],[Salidas]]</f>
        <v>0</v>
      </c>
      <c r="R1555" s="74"/>
      <c r="S1555" s="74"/>
      <c r="T1555" s="62"/>
      <c r="U1555" s="62"/>
      <c r="V1555" s="76"/>
    </row>
    <row r="1556" customHeight="1" spans="1:22">
      <c r="A1556" s="74" t="s">
        <v>19407</v>
      </c>
      <c r="B1556" s="74" t="s">
        <v>16870</v>
      </c>
      <c r="C1556" s="74" t="s">
        <v>19408</v>
      </c>
      <c r="D1556" s="74" t="s">
        <v>16396</v>
      </c>
      <c r="E1556" s="74"/>
      <c r="F1556" s="59">
        <v>20</v>
      </c>
      <c r="G1556" s="75">
        <v>1</v>
      </c>
      <c r="H1556" s="75">
        <f>SUMIFS(VENTAS[Cantidad],VENTAS[Código del producto Vendido],STOCK[[#This Row],[Code]])</f>
        <v>1</v>
      </c>
      <c r="I1556" s="75">
        <f>STOCK[[#This Row],[Entradas]]-STOCK[[#This Row],[Salidas]]</f>
        <v>0</v>
      </c>
      <c r="J1556" s="59">
        <f>STOCK[[#This Row],[Precio Final]]*10%</f>
        <v>2</v>
      </c>
      <c r="K1556" s="62">
        <v>12</v>
      </c>
      <c r="L1556" s="62">
        <v>0</v>
      </c>
      <c r="M1556" s="62">
        <f>STOCK[[#This Row],[Costo Unitario (USD)]]+STOCK[[#This Row],[Costo Envío (USD)]]+STOCK[[#This Row],[Comisión 10%]]</f>
        <v>14</v>
      </c>
      <c r="N1556" s="62">
        <f t="shared" si="70"/>
        <v>21</v>
      </c>
      <c r="O1556" s="62">
        <f t="shared" si="71"/>
        <v>20</v>
      </c>
      <c r="P1556" s="62">
        <f>STOCK[[#This Row],[Precio Final]]-STOCK[[#This Row],[Costo total]]</f>
        <v>6</v>
      </c>
      <c r="Q1556" s="62">
        <f>STOCK[[#This Row],[Ganancia Unitaria]]*STOCK[[#This Row],[Salidas]]</f>
        <v>6</v>
      </c>
      <c r="R1556" s="74"/>
      <c r="S1556" s="74"/>
      <c r="T1556" s="62"/>
      <c r="U1556" s="62"/>
      <c r="V1556" s="76"/>
    </row>
    <row r="1557" customHeight="1" spans="1:22">
      <c r="A1557" s="74" t="s">
        <v>19409</v>
      </c>
      <c r="B1557" s="74" t="s">
        <v>16511</v>
      </c>
      <c r="C1557" s="74" t="s">
        <v>19410</v>
      </c>
      <c r="D1557" s="74" t="s">
        <v>16408</v>
      </c>
      <c r="E1557" s="74"/>
      <c r="F1557" s="59">
        <v>20</v>
      </c>
      <c r="G1557" s="75">
        <v>1</v>
      </c>
      <c r="H1557" s="75">
        <f>SUMIFS(VENTAS[Cantidad],VENTAS[Código del producto Vendido],STOCK[[#This Row],[Code]])</f>
        <v>1</v>
      </c>
      <c r="I1557" s="75">
        <f>STOCK[[#This Row],[Entradas]]-STOCK[[#This Row],[Salidas]]</f>
        <v>0</v>
      </c>
      <c r="J1557" s="59">
        <f>STOCK[[#This Row],[Precio Final]]*10%</f>
        <v>2</v>
      </c>
      <c r="K1557" s="62">
        <v>12</v>
      </c>
      <c r="L1557" s="62">
        <v>0</v>
      </c>
      <c r="M1557" s="62">
        <f>STOCK[[#This Row],[Costo Unitario (USD)]]+STOCK[[#This Row],[Costo Envío (USD)]]+STOCK[[#This Row],[Comisión 10%]]</f>
        <v>14</v>
      </c>
      <c r="N1557" s="62">
        <f t="shared" si="70"/>
        <v>21</v>
      </c>
      <c r="O1557" s="62">
        <f t="shared" si="71"/>
        <v>20</v>
      </c>
      <c r="P1557" s="62">
        <f>STOCK[[#This Row],[Precio Final]]-STOCK[[#This Row],[Costo total]]</f>
        <v>6</v>
      </c>
      <c r="Q1557" s="62">
        <f>STOCK[[#This Row],[Ganancia Unitaria]]*STOCK[[#This Row],[Salidas]]</f>
        <v>6</v>
      </c>
      <c r="R1557" s="74"/>
      <c r="S1557" s="74"/>
      <c r="T1557" s="62"/>
      <c r="U1557" s="62"/>
      <c r="V1557" s="76"/>
    </row>
    <row r="1558" customHeight="1" spans="1:22">
      <c r="A1558" s="74" t="s">
        <v>19411</v>
      </c>
      <c r="B1558" s="74" t="s">
        <v>16870</v>
      </c>
      <c r="C1558" s="74" t="s">
        <v>19077</v>
      </c>
      <c r="D1558" s="74" t="s">
        <v>16396</v>
      </c>
      <c r="E1558" s="74"/>
      <c r="F1558" s="59">
        <v>20</v>
      </c>
      <c r="G1558" s="75">
        <v>2</v>
      </c>
      <c r="H1558" s="75">
        <f>SUMIFS(VENTAS[Cantidad],VENTAS[Código del producto Vendido],STOCK[[#This Row],[Code]])</f>
        <v>1</v>
      </c>
      <c r="I1558" s="75">
        <f>STOCK[[#This Row],[Entradas]]-STOCK[[#This Row],[Salidas]]</f>
        <v>1</v>
      </c>
      <c r="J1558" s="59">
        <f>STOCK[[#This Row],[Precio Final]]*10%</f>
        <v>2</v>
      </c>
      <c r="K1558" s="62">
        <v>12</v>
      </c>
      <c r="L1558" s="62">
        <v>0</v>
      </c>
      <c r="M1558" s="62">
        <f>STOCK[[#This Row],[Costo Unitario (USD)]]+STOCK[[#This Row],[Costo Envío (USD)]]+STOCK[[#This Row],[Comisión 10%]]</f>
        <v>14</v>
      </c>
      <c r="N1558" s="62">
        <f t="shared" si="70"/>
        <v>21</v>
      </c>
      <c r="O1558" s="62">
        <f t="shared" si="71"/>
        <v>20</v>
      </c>
      <c r="P1558" s="62">
        <f>STOCK[[#This Row],[Precio Final]]-STOCK[[#This Row],[Costo total]]</f>
        <v>6</v>
      </c>
      <c r="Q1558" s="62">
        <f>STOCK[[#This Row],[Ganancia Unitaria]]*STOCK[[#This Row],[Salidas]]</f>
        <v>6</v>
      </c>
      <c r="R1558" s="74"/>
      <c r="S1558" s="74"/>
      <c r="T1558" s="62"/>
      <c r="U1558" s="62"/>
      <c r="V1558" s="76"/>
    </row>
    <row r="1559" customHeight="1" spans="1:22">
      <c r="A1559" s="74" t="s">
        <v>19412</v>
      </c>
      <c r="B1559" s="74" t="s">
        <v>16461</v>
      </c>
      <c r="C1559" s="74" t="s">
        <v>19413</v>
      </c>
      <c r="D1559" s="74" t="s">
        <v>16475</v>
      </c>
      <c r="E1559" s="74"/>
      <c r="F1559" s="59">
        <v>20</v>
      </c>
      <c r="G1559" s="75">
        <v>1</v>
      </c>
      <c r="H1559" s="75">
        <f>SUMIFS(VENTAS[Cantidad],VENTAS[Código del producto Vendido],STOCK[[#This Row],[Code]])</f>
        <v>1</v>
      </c>
      <c r="I1559" s="75">
        <f>STOCK[[#This Row],[Entradas]]-STOCK[[#This Row],[Salidas]]</f>
        <v>0</v>
      </c>
      <c r="J1559" s="59">
        <f>STOCK[[#This Row],[Precio Final]]*10%</f>
        <v>2</v>
      </c>
      <c r="K1559" s="62">
        <v>12</v>
      </c>
      <c r="L1559" s="62">
        <v>0</v>
      </c>
      <c r="M1559" s="62">
        <f>STOCK[[#This Row],[Costo Unitario (USD)]]+STOCK[[#This Row],[Costo Envío (USD)]]+STOCK[[#This Row],[Comisión 10%]]</f>
        <v>14</v>
      </c>
      <c r="N1559" s="62">
        <f t="shared" si="70"/>
        <v>21</v>
      </c>
      <c r="O1559" s="62">
        <f t="shared" si="71"/>
        <v>20</v>
      </c>
      <c r="P1559" s="62">
        <f>STOCK[[#This Row],[Precio Final]]-STOCK[[#This Row],[Costo total]]</f>
        <v>6</v>
      </c>
      <c r="Q1559" s="62">
        <f>STOCK[[#This Row],[Ganancia Unitaria]]*STOCK[[#This Row],[Salidas]]</f>
        <v>6</v>
      </c>
      <c r="R1559" s="74"/>
      <c r="S1559" s="74"/>
      <c r="T1559" s="62"/>
      <c r="U1559" s="62"/>
      <c r="V1559" s="76"/>
    </row>
    <row r="1560" customHeight="1" spans="1:22">
      <c r="A1560" s="74" t="s">
        <v>19414</v>
      </c>
      <c r="B1560" s="74" t="s">
        <v>16461</v>
      </c>
      <c r="C1560" s="74" t="s">
        <v>19415</v>
      </c>
      <c r="D1560" s="74" t="s">
        <v>16583</v>
      </c>
      <c r="E1560" s="74"/>
      <c r="F1560" s="59">
        <v>25</v>
      </c>
      <c r="G1560" s="75">
        <v>1</v>
      </c>
      <c r="H1560" s="75">
        <f>SUMIFS(VENTAS[Cantidad],VENTAS[Código del producto Vendido],STOCK[[#This Row],[Code]])</f>
        <v>0</v>
      </c>
      <c r="I1560" s="75">
        <f>STOCK[[#This Row],[Entradas]]-STOCK[[#This Row],[Salidas]]</f>
        <v>1</v>
      </c>
      <c r="J1560" s="59">
        <f>STOCK[[#This Row],[Precio Final]]*10%</f>
        <v>2.5</v>
      </c>
      <c r="K1560" s="62">
        <v>12</v>
      </c>
      <c r="L1560" s="62">
        <v>0</v>
      </c>
      <c r="M1560" s="62">
        <f>STOCK[[#This Row],[Costo Unitario (USD)]]+STOCK[[#This Row],[Costo Envío (USD)]]+STOCK[[#This Row],[Comisión 10%]]</f>
        <v>14.5</v>
      </c>
      <c r="N1560" s="62">
        <f t="shared" si="70"/>
        <v>21.75</v>
      </c>
      <c r="O1560" s="62">
        <f t="shared" si="71"/>
        <v>25</v>
      </c>
      <c r="P1560" s="62">
        <f>STOCK[[#This Row],[Precio Final]]-STOCK[[#This Row],[Costo total]]</f>
        <v>10.5</v>
      </c>
      <c r="Q1560" s="62">
        <f>STOCK[[#This Row],[Ganancia Unitaria]]*STOCK[[#This Row],[Salidas]]</f>
        <v>0</v>
      </c>
      <c r="R1560" s="74"/>
      <c r="S1560" s="74"/>
      <c r="T1560" s="62"/>
      <c r="U1560" s="62"/>
      <c r="V1560" s="76"/>
    </row>
    <row r="1561" customHeight="1" spans="1:22">
      <c r="A1561" s="74" t="s">
        <v>19416</v>
      </c>
      <c r="B1561" s="74" t="s">
        <v>16511</v>
      </c>
      <c r="C1561" s="74" t="s">
        <v>19417</v>
      </c>
      <c r="D1561" s="74" t="s">
        <v>16404</v>
      </c>
      <c r="E1561" s="74"/>
      <c r="F1561" s="59">
        <v>20</v>
      </c>
      <c r="G1561" s="75">
        <v>1</v>
      </c>
      <c r="H1561" s="75">
        <f>SUMIFS(VENTAS[Cantidad],VENTAS[Código del producto Vendido],STOCK[[#This Row],[Code]])</f>
        <v>1</v>
      </c>
      <c r="I1561" s="75">
        <f>STOCK[[#This Row],[Entradas]]-STOCK[[#This Row],[Salidas]]</f>
        <v>0</v>
      </c>
      <c r="J1561" s="59">
        <f>STOCK[[#This Row],[Precio Final]]*10%</f>
        <v>2</v>
      </c>
      <c r="K1561" s="62">
        <v>12</v>
      </c>
      <c r="L1561" s="62">
        <v>0</v>
      </c>
      <c r="M1561" s="62">
        <f>STOCK[[#This Row],[Costo Unitario (USD)]]+STOCK[[#This Row],[Costo Envío (USD)]]+STOCK[[#This Row],[Comisión 10%]]</f>
        <v>14</v>
      </c>
      <c r="N1561" s="62">
        <f t="shared" si="70"/>
        <v>21</v>
      </c>
      <c r="O1561" s="62">
        <f t="shared" si="71"/>
        <v>20</v>
      </c>
      <c r="P1561" s="62">
        <f>STOCK[[#This Row],[Precio Final]]-STOCK[[#This Row],[Costo total]]</f>
        <v>6</v>
      </c>
      <c r="Q1561" s="62">
        <f>STOCK[[#This Row],[Ganancia Unitaria]]*STOCK[[#This Row],[Salidas]]</f>
        <v>6</v>
      </c>
      <c r="R1561" s="74"/>
      <c r="S1561" s="74"/>
      <c r="T1561" s="62"/>
      <c r="U1561" s="62"/>
      <c r="V1561" s="76"/>
    </row>
    <row r="1562" customHeight="1" spans="1:22">
      <c r="A1562" s="74" t="s">
        <v>19418</v>
      </c>
      <c r="B1562" s="74" t="s">
        <v>16870</v>
      </c>
      <c r="C1562" s="74" t="s">
        <v>19419</v>
      </c>
      <c r="D1562" s="74" t="s">
        <v>16396</v>
      </c>
      <c r="E1562" s="74"/>
      <c r="F1562" s="59">
        <v>25</v>
      </c>
      <c r="G1562" s="75">
        <v>1</v>
      </c>
      <c r="H1562" s="75">
        <f>SUMIFS(VENTAS[Cantidad],VENTAS[Código del producto Vendido],STOCK[[#This Row],[Code]])</f>
        <v>0</v>
      </c>
      <c r="I1562" s="75">
        <f>STOCK[[#This Row],[Entradas]]-STOCK[[#This Row],[Salidas]]</f>
        <v>1</v>
      </c>
      <c r="J1562" s="59">
        <f>STOCK[[#This Row],[Precio Final]]*10%</f>
        <v>2.5</v>
      </c>
      <c r="K1562" s="62">
        <v>12</v>
      </c>
      <c r="L1562" s="62">
        <v>0</v>
      </c>
      <c r="M1562" s="62">
        <f>STOCK[[#This Row],[Costo Unitario (USD)]]+STOCK[[#This Row],[Costo Envío (USD)]]+STOCK[[#This Row],[Comisión 10%]]</f>
        <v>14.5</v>
      </c>
      <c r="N1562" s="62">
        <f t="shared" si="70"/>
        <v>21.75</v>
      </c>
      <c r="O1562" s="62">
        <f t="shared" si="71"/>
        <v>25</v>
      </c>
      <c r="P1562" s="62">
        <f>STOCK[[#This Row],[Precio Final]]-STOCK[[#This Row],[Costo total]]</f>
        <v>10.5</v>
      </c>
      <c r="Q1562" s="62">
        <f>STOCK[[#This Row],[Ganancia Unitaria]]*STOCK[[#This Row],[Salidas]]</f>
        <v>0</v>
      </c>
      <c r="R1562" s="74"/>
      <c r="S1562" s="74"/>
      <c r="T1562" s="62"/>
      <c r="U1562" s="62"/>
      <c r="V1562" s="76"/>
    </row>
    <row r="1563" customHeight="1" spans="1:22">
      <c r="A1563" s="74" t="s">
        <v>19420</v>
      </c>
      <c r="B1563" s="74" t="s">
        <v>16498</v>
      </c>
      <c r="C1563" s="74" t="s">
        <v>19421</v>
      </c>
      <c r="D1563" s="74" t="s">
        <v>16583</v>
      </c>
      <c r="E1563" s="74"/>
      <c r="F1563" s="59">
        <v>35</v>
      </c>
      <c r="G1563" s="75">
        <v>1</v>
      </c>
      <c r="H1563" s="75">
        <f>SUMIFS(VENTAS[Cantidad],VENTAS[Código del producto Vendido],STOCK[[#This Row],[Code]])</f>
        <v>1</v>
      </c>
      <c r="I1563" s="75">
        <f>STOCK[[#This Row],[Entradas]]-STOCK[[#This Row],[Salidas]]</f>
        <v>0</v>
      </c>
      <c r="J1563" s="59">
        <f>STOCK[[#This Row],[Precio Final]]*10%</f>
        <v>3.5</v>
      </c>
      <c r="K1563" s="62">
        <v>12</v>
      </c>
      <c r="L1563" s="62">
        <v>0</v>
      </c>
      <c r="M1563" s="62">
        <f>STOCK[[#This Row],[Costo Unitario (USD)]]+STOCK[[#This Row],[Costo Envío (USD)]]+STOCK[[#This Row],[Comisión 10%]]</f>
        <v>15.5</v>
      </c>
      <c r="N1563" s="62">
        <f t="shared" si="70"/>
        <v>23.25</v>
      </c>
      <c r="O1563" s="62">
        <f t="shared" si="71"/>
        <v>35</v>
      </c>
      <c r="P1563" s="62">
        <f>STOCK[[#This Row],[Precio Final]]-STOCK[[#This Row],[Costo total]]</f>
        <v>19.5</v>
      </c>
      <c r="Q1563" s="62">
        <f>STOCK[[#This Row],[Ganancia Unitaria]]*STOCK[[#This Row],[Salidas]]</f>
        <v>19.5</v>
      </c>
      <c r="R1563" s="74"/>
      <c r="S1563" s="74"/>
      <c r="T1563" s="62"/>
      <c r="U1563" s="62"/>
      <c r="V1563" s="76"/>
    </row>
    <row r="1564" customHeight="1" spans="1:22">
      <c r="A1564" s="74" t="s">
        <v>19422</v>
      </c>
      <c r="B1564" s="74" t="s">
        <v>16447</v>
      </c>
      <c r="C1564" s="74" t="s">
        <v>19423</v>
      </c>
      <c r="D1564" s="74" t="s">
        <v>16404</v>
      </c>
      <c r="E1564" s="74"/>
      <c r="F1564" s="59">
        <v>35</v>
      </c>
      <c r="G1564" s="75">
        <v>1</v>
      </c>
      <c r="H1564" s="75">
        <f>SUMIFS(VENTAS[Cantidad],VENTAS[Código del producto Vendido],STOCK[[#This Row],[Code]])</f>
        <v>1</v>
      </c>
      <c r="I1564" s="75">
        <f>STOCK[[#This Row],[Entradas]]-STOCK[[#This Row],[Salidas]]</f>
        <v>0</v>
      </c>
      <c r="J1564" s="59">
        <f>STOCK[[#This Row],[Precio Final]]*10%</f>
        <v>3.5</v>
      </c>
      <c r="K1564" s="62">
        <v>12</v>
      </c>
      <c r="L1564" s="62">
        <v>0</v>
      </c>
      <c r="M1564" s="62">
        <f>STOCK[[#This Row],[Costo Unitario (USD)]]+STOCK[[#This Row],[Costo Envío (USD)]]+STOCK[[#This Row],[Comisión 10%]]</f>
        <v>15.5</v>
      </c>
      <c r="N1564" s="62">
        <f t="shared" si="70"/>
        <v>23.25</v>
      </c>
      <c r="O1564" s="62">
        <f t="shared" si="71"/>
        <v>35</v>
      </c>
      <c r="P1564" s="62">
        <f>STOCK[[#This Row],[Precio Final]]-STOCK[[#This Row],[Costo total]]</f>
        <v>19.5</v>
      </c>
      <c r="Q1564" s="62">
        <f>STOCK[[#This Row],[Ganancia Unitaria]]*STOCK[[#This Row],[Salidas]]</f>
        <v>19.5</v>
      </c>
      <c r="R1564" s="74"/>
      <c r="S1564" s="74"/>
      <c r="T1564" s="62"/>
      <c r="U1564" s="62"/>
      <c r="V1564" s="76"/>
    </row>
    <row r="1565" customHeight="1" spans="1:22">
      <c r="A1565" s="74" t="s">
        <v>19424</v>
      </c>
      <c r="B1565" s="74" t="s">
        <v>16498</v>
      </c>
      <c r="C1565" s="74" t="s">
        <v>19425</v>
      </c>
      <c r="D1565" s="74" t="s">
        <v>16475</v>
      </c>
      <c r="E1565" s="74"/>
      <c r="F1565" s="59">
        <v>35</v>
      </c>
      <c r="G1565" s="75">
        <v>1</v>
      </c>
      <c r="H1565" s="75">
        <f>SUMIFS(VENTAS[Cantidad],VENTAS[Código del producto Vendido],STOCK[[#This Row],[Code]])</f>
        <v>0</v>
      </c>
      <c r="I1565" s="75">
        <f>STOCK[[#This Row],[Entradas]]-STOCK[[#This Row],[Salidas]]</f>
        <v>1</v>
      </c>
      <c r="J1565" s="59">
        <f>STOCK[[#This Row],[Precio Final]]*10%</f>
        <v>3.5</v>
      </c>
      <c r="K1565" s="62">
        <v>12</v>
      </c>
      <c r="L1565" s="62">
        <v>0</v>
      </c>
      <c r="M1565" s="62">
        <f>STOCK[[#This Row],[Costo Unitario (USD)]]+STOCK[[#This Row],[Costo Envío (USD)]]+STOCK[[#This Row],[Comisión 10%]]</f>
        <v>15.5</v>
      </c>
      <c r="N1565" s="62">
        <f t="shared" si="70"/>
        <v>23.25</v>
      </c>
      <c r="O1565" s="62">
        <f t="shared" si="71"/>
        <v>35</v>
      </c>
      <c r="P1565" s="62">
        <f>STOCK[[#This Row],[Precio Final]]-STOCK[[#This Row],[Costo total]]</f>
        <v>19.5</v>
      </c>
      <c r="Q1565" s="62">
        <f>STOCK[[#This Row],[Ganancia Unitaria]]*STOCK[[#This Row],[Salidas]]</f>
        <v>0</v>
      </c>
      <c r="R1565" s="74"/>
      <c r="S1565" s="74"/>
      <c r="T1565" s="62"/>
      <c r="U1565" s="62"/>
      <c r="V1565" s="76"/>
    </row>
    <row r="1566" customHeight="1" spans="1:22">
      <c r="A1566" s="74" t="s">
        <v>19426</v>
      </c>
      <c r="B1566" s="74" t="s">
        <v>16447</v>
      </c>
      <c r="C1566" s="74" t="s">
        <v>19427</v>
      </c>
      <c r="D1566" s="74" t="s">
        <v>16404</v>
      </c>
      <c r="E1566" s="74"/>
      <c r="F1566" s="59">
        <v>25</v>
      </c>
      <c r="G1566" s="75">
        <v>1</v>
      </c>
      <c r="H1566" s="75">
        <f>SUMIFS(VENTAS[Cantidad],VENTAS[Código del producto Vendido],STOCK[[#This Row],[Code]])</f>
        <v>0</v>
      </c>
      <c r="I1566" s="75">
        <f>STOCK[[#This Row],[Entradas]]-STOCK[[#This Row],[Salidas]]</f>
        <v>1</v>
      </c>
      <c r="J1566" s="59">
        <f>STOCK[[#This Row],[Precio Final]]*10%</f>
        <v>2.5</v>
      </c>
      <c r="K1566" s="62">
        <v>12</v>
      </c>
      <c r="L1566" s="62">
        <v>0</v>
      </c>
      <c r="M1566" s="62">
        <f>STOCK[[#This Row],[Costo Unitario (USD)]]+STOCK[[#This Row],[Costo Envío (USD)]]+STOCK[[#This Row],[Comisión 10%]]</f>
        <v>14.5</v>
      </c>
      <c r="N1566" s="62">
        <f t="shared" si="70"/>
        <v>21.75</v>
      </c>
      <c r="O1566" s="62">
        <f t="shared" si="71"/>
        <v>25</v>
      </c>
      <c r="P1566" s="62">
        <f>STOCK[[#This Row],[Precio Final]]-STOCK[[#This Row],[Costo total]]</f>
        <v>10.5</v>
      </c>
      <c r="Q1566" s="62">
        <f>STOCK[[#This Row],[Ganancia Unitaria]]*STOCK[[#This Row],[Salidas]]</f>
        <v>0</v>
      </c>
      <c r="R1566" s="74"/>
      <c r="S1566" s="74"/>
      <c r="T1566" s="62"/>
      <c r="U1566" s="62"/>
      <c r="V1566" s="76"/>
    </row>
    <row r="1567" customHeight="1" spans="1:22">
      <c r="A1567" s="74" t="s">
        <v>19428</v>
      </c>
      <c r="B1567" s="74" t="s">
        <v>16447</v>
      </c>
      <c r="C1567" s="74" t="s">
        <v>19429</v>
      </c>
      <c r="D1567" s="74" t="s">
        <v>18297</v>
      </c>
      <c r="E1567" s="74"/>
      <c r="F1567" s="59">
        <v>28</v>
      </c>
      <c r="G1567" s="75">
        <v>1</v>
      </c>
      <c r="H1567" s="75">
        <f>SUMIFS(VENTAS[Cantidad],VENTAS[Código del producto Vendido],STOCK[[#This Row],[Code]])</f>
        <v>1</v>
      </c>
      <c r="I1567" s="75">
        <f>STOCK[[#This Row],[Entradas]]-STOCK[[#This Row],[Salidas]]</f>
        <v>0</v>
      </c>
      <c r="J1567" s="59">
        <f>STOCK[[#This Row],[Precio Final]]*10%</f>
        <v>2.8</v>
      </c>
      <c r="K1567" s="62">
        <v>12</v>
      </c>
      <c r="L1567" s="62">
        <v>0</v>
      </c>
      <c r="M1567" s="62">
        <f>STOCK[[#This Row],[Costo Unitario (USD)]]+STOCK[[#This Row],[Costo Envío (USD)]]+STOCK[[#This Row],[Comisión 10%]]</f>
        <v>14.8</v>
      </c>
      <c r="N1567" s="62">
        <f t="shared" si="70"/>
        <v>22.2</v>
      </c>
      <c r="O1567" s="62">
        <f t="shared" si="71"/>
        <v>28</v>
      </c>
      <c r="P1567" s="62">
        <f>STOCK[[#This Row],[Precio Final]]-STOCK[[#This Row],[Costo total]]</f>
        <v>13.2</v>
      </c>
      <c r="Q1567" s="62">
        <f>STOCK[[#This Row],[Ganancia Unitaria]]*STOCK[[#This Row],[Salidas]]</f>
        <v>13.2</v>
      </c>
      <c r="R1567" s="74"/>
      <c r="S1567" s="74"/>
      <c r="T1567" s="62"/>
      <c r="U1567" s="62"/>
      <c r="V1567" s="76"/>
    </row>
    <row r="1568" customHeight="1" spans="1:22">
      <c r="A1568" s="74" t="s">
        <v>19430</v>
      </c>
      <c r="B1568" s="74" t="s">
        <v>16447</v>
      </c>
      <c r="C1568" s="74" t="s">
        <v>19431</v>
      </c>
      <c r="D1568" s="74" t="s">
        <v>16404</v>
      </c>
      <c r="E1568" s="74"/>
      <c r="F1568" s="59">
        <v>25</v>
      </c>
      <c r="G1568" s="75">
        <v>1</v>
      </c>
      <c r="H1568" s="75">
        <f>SUMIFS(VENTAS[Cantidad],VENTAS[Código del producto Vendido],STOCK[[#This Row],[Code]])</f>
        <v>1</v>
      </c>
      <c r="I1568" s="75">
        <f>STOCK[[#This Row],[Entradas]]-STOCK[[#This Row],[Salidas]]</f>
        <v>0</v>
      </c>
      <c r="J1568" s="59">
        <f>STOCK[[#This Row],[Precio Final]]*10%</f>
        <v>2.5</v>
      </c>
      <c r="K1568" s="62">
        <v>12</v>
      </c>
      <c r="L1568" s="62">
        <v>0</v>
      </c>
      <c r="M1568" s="62">
        <f>STOCK[[#This Row],[Costo Unitario (USD)]]+STOCK[[#This Row],[Costo Envío (USD)]]+STOCK[[#This Row],[Comisión 10%]]</f>
        <v>14.5</v>
      </c>
      <c r="N1568" s="62">
        <f t="shared" si="70"/>
        <v>21.75</v>
      </c>
      <c r="O1568" s="62">
        <f t="shared" si="71"/>
        <v>25</v>
      </c>
      <c r="P1568" s="62">
        <f>STOCK[[#This Row],[Precio Final]]-STOCK[[#This Row],[Costo total]]</f>
        <v>10.5</v>
      </c>
      <c r="Q1568" s="62">
        <f>STOCK[[#This Row],[Ganancia Unitaria]]*STOCK[[#This Row],[Salidas]]</f>
        <v>10.5</v>
      </c>
      <c r="R1568" s="74"/>
      <c r="S1568" s="74"/>
      <c r="T1568" s="62"/>
      <c r="U1568" s="62"/>
      <c r="V1568" s="76"/>
    </row>
    <row r="1569" customHeight="1" spans="1:22">
      <c r="A1569" s="74" t="s">
        <v>19432</v>
      </c>
      <c r="B1569" s="74" t="s">
        <v>16447</v>
      </c>
      <c r="C1569" s="74" t="s">
        <v>19433</v>
      </c>
      <c r="D1569" s="74" t="s">
        <v>16408</v>
      </c>
      <c r="E1569" s="74"/>
      <c r="F1569" s="59">
        <v>30</v>
      </c>
      <c r="G1569" s="75">
        <v>1</v>
      </c>
      <c r="H1569" s="75">
        <f>SUMIFS(VENTAS[Cantidad],VENTAS[Código del producto Vendido],STOCK[[#This Row],[Code]])</f>
        <v>1</v>
      </c>
      <c r="I1569" s="75">
        <f>STOCK[[#This Row],[Entradas]]-STOCK[[#This Row],[Salidas]]</f>
        <v>0</v>
      </c>
      <c r="J1569" s="59">
        <f>STOCK[[#This Row],[Precio Final]]*10%</f>
        <v>3</v>
      </c>
      <c r="K1569" s="62">
        <v>12</v>
      </c>
      <c r="L1569" s="62">
        <v>0</v>
      </c>
      <c r="M1569" s="62">
        <f>STOCK[[#This Row],[Costo Unitario (USD)]]+STOCK[[#This Row],[Costo Envío (USD)]]+STOCK[[#This Row],[Comisión 10%]]</f>
        <v>15</v>
      </c>
      <c r="N1569" s="62">
        <f t="shared" si="70"/>
        <v>22.5</v>
      </c>
      <c r="O1569" s="62">
        <f t="shared" si="71"/>
        <v>30</v>
      </c>
      <c r="P1569" s="62">
        <f>STOCK[[#This Row],[Precio Final]]-STOCK[[#This Row],[Costo total]]</f>
        <v>15</v>
      </c>
      <c r="Q1569" s="62">
        <f>STOCK[[#This Row],[Ganancia Unitaria]]*STOCK[[#This Row],[Salidas]]</f>
        <v>15</v>
      </c>
      <c r="R1569" s="74"/>
      <c r="S1569" s="74"/>
      <c r="T1569" s="62"/>
      <c r="U1569" s="62"/>
      <c r="V1569" s="76"/>
    </row>
    <row r="1570" customHeight="1" spans="1:22">
      <c r="A1570" s="74" t="s">
        <v>19434</v>
      </c>
      <c r="B1570" s="74" t="s">
        <v>16447</v>
      </c>
      <c r="C1570" s="74" t="s">
        <v>19433</v>
      </c>
      <c r="D1570" s="74" t="s">
        <v>16404</v>
      </c>
      <c r="E1570" s="74"/>
      <c r="F1570" s="59">
        <v>30</v>
      </c>
      <c r="G1570" s="75">
        <v>1</v>
      </c>
      <c r="H1570" s="75">
        <f>SUMIFS(VENTAS[Cantidad],VENTAS[Código del producto Vendido],STOCK[[#This Row],[Code]])</f>
        <v>1</v>
      </c>
      <c r="I1570" s="75">
        <f>STOCK[[#This Row],[Entradas]]-STOCK[[#This Row],[Salidas]]</f>
        <v>0</v>
      </c>
      <c r="J1570" s="59">
        <f>STOCK[[#This Row],[Precio Final]]*10%</f>
        <v>3</v>
      </c>
      <c r="K1570" s="62">
        <v>12</v>
      </c>
      <c r="L1570" s="62">
        <v>0</v>
      </c>
      <c r="M1570" s="62">
        <f>STOCK[[#This Row],[Costo Unitario (USD)]]+STOCK[[#This Row],[Costo Envío (USD)]]+STOCK[[#This Row],[Comisión 10%]]</f>
        <v>15</v>
      </c>
      <c r="N1570" s="62">
        <f t="shared" si="70"/>
        <v>22.5</v>
      </c>
      <c r="O1570" s="62">
        <f t="shared" si="71"/>
        <v>30</v>
      </c>
      <c r="P1570" s="62">
        <f>STOCK[[#This Row],[Precio Final]]-STOCK[[#This Row],[Costo total]]</f>
        <v>15</v>
      </c>
      <c r="Q1570" s="62">
        <f>STOCK[[#This Row],[Ganancia Unitaria]]*STOCK[[#This Row],[Salidas]]</f>
        <v>15</v>
      </c>
      <c r="R1570" s="74"/>
      <c r="S1570" s="74"/>
      <c r="T1570" s="62"/>
      <c r="U1570" s="62"/>
      <c r="V1570" s="76"/>
    </row>
    <row r="1571" customHeight="1" spans="1:22">
      <c r="A1571" s="74" t="s">
        <v>19435</v>
      </c>
      <c r="B1571" s="74" t="s">
        <v>16851</v>
      </c>
      <c r="C1571" s="74" t="s">
        <v>19436</v>
      </c>
      <c r="D1571" s="74" t="s">
        <v>16396</v>
      </c>
      <c r="E1571" s="74"/>
      <c r="F1571" s="59">
        <v>22</v>
      </c>
      <c r="G1571" s="75">
        <v>1</v>
      </c>
      <c r="H1571" s="75">
        <f>SUMIFS(VENTAS[Cantidad],VENTAS[Código del producto Vendido],STOCK[[#This Row],[Code]])</f>
        <v>1</v>
      </c>
      <c r="I1571" s="75">
        <f>STOCK[[#This Row],[Entradas]]-STOCK[[#This Row],[Salidas]]</f>
        <v>0</v>
      </c>
      <c r="J1571" s="59">
        <f>STOCK[[#This Row],[Precio Final]]*10%</f>
        <v>2.2</v>
      </c>
      <c r="K1571" s="62">
        <v>12</v>
      </c>
      <c r="L1571" s="62">
        <v>0</v>
      </c>
      <c r="M1571" s="62">
        <f>STOCK[[#This Row],[Costo Unitario (USD)]]+STOCK[[#This Row],[Costo Envío (USD)]]+STOCK[[#This Row],[Comisión 10%]]</f>
        <v>14.2</v>
      </c>
      <c r="N1571" s="62">
        <f t="shared" si="70"/>
        <v>21.3</v>
      </c>
      <c r="O1571" s="62">
        <f t="shared" si="71"/>
        <v>22</v>
      </c>
      <c r="P1571" s="62">
        <f>STOCK[[#This Row],[Precio Final]]-STOCK[[#This Row],[Costo total]]</f>
        <v>7.8</v>
      </c>
      <c r="Q1571" s="62">
        <f>STOCK[[#This Row],[Ganancia Unitaria]]*STOCK[[#This Row],[Salidas]]</f>
        <v>7.8</v>
      </c>
      <c r="R1571" s="74"/>
      <c r="S1571" s="74"/>
      <c r="T1571" s="62"/>
      <c r="U1571" s="62"/>
      <c r="V1571" s="76"/>
    </row>
    <row r="1572" customHeight="1" spans="1:22">
      <c r="A1572" s="74" t="s">
        <v>19437</v>
      </c>
      <c r="B1572" s="74" t="s">
        <v>16851</v>
      </c>
      <c r="C1572" s="74" t="s">
        <v>19438</v>
      </c>
      <c r="D1572" s="74" t="s">
        <v>16396</v>
      </c>
      <c r="E1572" s="74"/>
      <c r="F1572" s="59">
        <v>25</v>
      </c>
      <c r="G1572" s="75">
        <v>1</v>
      </c>
      <c r="H1572" s="75">
        <f>SUMIFS(VENTAS[Cantidad],VENTAS[Código del producto Vendido],STOCK[[#This Row],[Code]])</f>
        <v>1</v>
      </c>
      <c r="I1572" s="75">
        <f>STOCK[[#This Row],[Entradas]]-STOCK[[#This Row],[Salidas]]</f>
        <v>0</v>
      </c>
      <c r="J1572" s="59">
        <f>STOCK[[#This Row],[Precio Final]]*10%</f>
        <v>2.5</v>
      </c>
      <c r="K1572" s="62">
        <v>12</v>
      </c>
      <c r="L1572" s="62">
        <v>0</v>
      </c>
      <c r="M1572" s="62">
        <f>STOCK[[#This Row],[Costo Unitario (USD)]]+STOCK[[#This Row],[Costo Envío (USD)]]+STOCK[[#This Row],[Comisión 10%]]</f>
        <v>14.5</v>
      </c>
      <c r="N1572" s="62">
        <f t="shared" si="70"/>
        <v>21.75</v>
      </c>
      <c r="O1572" s="62">
        <f t="shared" si="71"/>
        <v>25</v>
      </c>
      <c r="P1572" s="62">
        <f>STOCK[[#This Row],[Precio Final]]-STOCK[[#This Row],[Costo total]]</f>
        <v>10.5</v>
      </c>
      <c r="Q1572" s="62">
        <f>STOCK[[#This Row],[Ganancia Unitaria]]*STOCK[[#This Row],[Salidas]]</f>
        <v>10.5</v>
      </c>
      <c r="R1572" s="74"/>
      <c r="S1572" s="74"/>
      <c r="T1572" s="62"/>
      <c r="U1572" s="62"/>
      <c r="V1572" s="76"/>
    </row>
    <row r="1573" customHeight="1" spans="1:22">
      <c r="A1573" s="74" t="s">
        <v>19439</v>
      </c>
      <c r="B1573" s="74" t="s">
        <v>16498</v>
      </c>
      <c r="C1573" s="74" t="s">
        <v>19440</v>
      </c>
      <c r="D1573" s="74" t="s">
        <v>16475</v>
      </c>
      <c r="E1573" s="74"/>
      <c r="F1573" s="59">
        <v>20</v>
      </c>
      <c r="G1573" s="75">
        <v>1</v>
      </c>
      <c r="H1573" s="75">
        <f>SUMIFS(VENTAS[Cantidad],VENTAS[Código del producto Vendido],STOCK[[#This Row],[Code]])</f>
        <v>0</v>
      </c>
      <c r="I1573" s="75">
        <f>STOCK[[#This Row],[Entradas]]-STOCK[[#This Row],[Salidas]]</f>
        <v>1</v>
      </c>
      <c r="J1573" s="59">
        <f>STOCK[[#This Row],[Precio Final]]*10%</f>
        <v>2</v>
      </c>
      <c r="K1573" s="62">
        <v>12</v>
      </c>
      <c r="L1573" s="62">
        <v>0</v>
      </c>
      <c r="M1573" s="62">
        <f>STOCK[[#This Row],[Costo Unitario (USD)]]+STOCK[[#This Row],[Costo Envío (USD)]]+STOCK[[#This Row],[Comisión 10%]]</f>
        <v>14</v>
      </c>
      <c r="N1573" s="62">
        <f t="shared" si="70"/>
        <v>21</v>
      </c>
      <c r="O1573" s="62">
        <f t="shared" si="71"/>
        <v>20</v>
      </c>
      <c r="P1573" s="62">
        <f>STOCK[[#This Row],[Precio Final]]-STOCK[[#This Row],[Costo total]]</f>
        <v>6</v>
      </c>
      <c r="Q1573" s="62">
        <f>STOCK[[#This Row],[Ganancia Unitaria]]*STOCK[[#This Row],[Salidas]]</f>
        <v>0</v>
      </c>
      <c r="R1573" s="74"/>
      <c r="S1573" s="74"/>
      <c r="T1573" s="62"/>
      <c r="U1573" s="62"/>
      <c r="V1573" s="76"/>
    </row>
    <row r="1574" customHeight="1" spans="1:22">
      <c r="A1574" s="74" t="s">
        <v>19441</v>
      </c>
      <c r="B1574" s="74" t="s">
        <v>16447</v>
      </c>
      <c r="C1574" s="74" t="s">
        <v>19442</v>
      </c>
      <c r="D1574" s="74" t="s">
        <v>16404</v>
      </c>
      <c r="E1574" s="74"/>
      <c r="F1574" s="59">
        <v>22</v>
      </c>
      <c r="G1574" s="75">
        <v>1</v>
      </c>
      <c r="H1574" s="75">
        <f>SUMIFS(VENTAS[Cantidad],VENTAS[Código del producto Vendido],STOCK[[#This Row],[Code]])</f>
        <v>1</v>
      </c>
      <c r="I1574" s="75">
        <f>STOCK[[#This Row],[Entradas]]-STOCK[[#This Row],[Salidas]]</f>
        <v>0</v>
      </c>
      <c r="J1574" s="59">
        <f>STOCK[[#This Row],[Precio Final]]*10%</f>
        <v>2.2</v>
      </c>
      <c r="K1574" s="62">
        <v>12</v>
      </c>
      <c r="L1574" s="62">
        <v>0</v>
      </c>
      <c r="M1574" s="62">
        <f>STOCK[[#This Row],[Costo Unitario (USD)]]+STOCK[[#This Row],[Costo Envío (USD)]]+STOCK[[#This Row],[Comisión 10%]]</f>
        <v>14.2</v>
      </c>
      <c r="N1574" s="62">
        <f t="shared" si="70"/>
        <v>21.3</v>
      </c>
      <c r="O1574" s="62">
        <f t="shared" si="71"/>
        <v>22</v>
      </c>
      <c r="P1574" s="62">
        <f>STOCK[[#This Row],[Precio Final]]-STOCK[[#This Row],[Costo total]]</f>
        <v>7.8</v>
      </c>
      <c r="Q1574" s="62">
        <f>STOCK[[#This Row],[Ganancia Unitaria]]*STOCK[[#This Row],[Salidas]]</f>
        <v>7.8</v>
      </c>
      <c r="R1574" s="74"/>
      <c r="S1574" s="74"/>
      <c r="T1574" s="62"/>
      <c r="U1574" s="62"/>
      <c r="V1574" s="76"/>
    </row>
    <row r="1575" customHeight="1" spans="1:22">
      <c r="A1575" s="74" t="s">
        <v>19443</v>
      </c>
      <c r="B1575" s="74" t="s">
        <v>16498</v>
      </c>
      <c r="C1575" s="74" t="s">
        <v>19444</v>
      </c>
      <c r="D1575" s="74" t="s">
        <v>16475</v>
      </c>
      <c r="E1575" s="74"/>
      <c r="F1575" s="59">
        <v>22</v>
      </c>
      <c r="G1575" s="75">
        <v>1</v>
      </c>
      <c r="H1575" s="75">
        <f>SUMIFS(VENTAS[Cantidad],VENTAS[Código del producto Vendido],STOCK[[#This Row],[Code]])</f>
        <v>0</v>
      </c>
      <c r="I1575" s="75">
        <f>STOCK[[#This Row],[Entradas]]-STOCK[[#This Row],[Salidas]]</f>
        <v>1</v>
      </c>
      <c r="J1575" s="59">
        <f>STOCK[[#This Row],[Precio Final]]*10%</f>
        <v>2.2</v>
      </c>
      <c r="K1575" s="62">
        <v>12</v>
      </c>
      <c r="L1575" s="62">
        <v>0</v>
      </c>
      <c r="M1575" s="62">
        <f>STOCK[[#This Row],[Costo Unitario (USD)]]+STOCK[[#This Row],[Costo Envío (USD)]]+STOCK[[#This Row],[Comisión 10%]]</f>
        <v>14.2</v>
      </c>
      <c r="N1575" s="62">
        <f t="shared" si="70"/>
        <v>21.3</v>
      </c>
      <c r="O1575" s="62">
        <f t="shared" si="71"/>
        <v>22</v>
      </c>
      <c r="P1575" s="62">
        <f>STOCK[[#This Row],[Precio Final]]-STOCK[[#This Row],[Costo total]]</f>
        <v>7.8</v>
      </c>
      <c r="Q1575" s="62">
        <f>STOCK[[#This Row],[Ganancia Unitaria]]*STOCK[[#This Row],[Salidas]]</f>
        <v>0</v>
      </c>
      <c r="R1575" s="74"/>
      <c r="S1575" s="74"/>
      <c r="T1575" s="62"/>
      <c r="U1575" s="62"/>
      <c r="V1575" s="76"/>
    </row>
    <row r="1576" customHeight="1" spans="1:22">
      <c r="A1576" s="74" t="s">
        <v>19445</v>
      </c>
      <c r="B1576" s="74" t="s">
        <v>16851</v>
      </c>
      <c r="C1576" s="74" t="s">
        <v>19446</v>
      </c>
      <c r="D1576" s="74" t="s">
        <v>16396</v>
      </c>
      <c r="E1576" s="74"/>
      <c r="F1576" s="59">
        <v>22</v>
      </c>
      <c r="G1576" s="75">
        <v>4</v>
      </c>
      <c r="H1576" s="75">
        <f>SUMIFS(VENTAS[Cantidad],VENTAS[Código del producto Vendido],STOCK[[#This Row],[Code]])</f>
        <v>4</v>
      </c>
      <c r="I1576" s="75">
        <f>STOCK[[#This Row],[Entradas]]-STOCK[[#This Row],[Salidas]]</f>
        <v>0</v>
      </c>
      <c r="J1576" s="59">
        <f>STOCK[[#This Row],[Precio Final]]*10%</f>
        <v>2.2</v>
      </c>
      <c r="K1576" s="62">
        <v>12</v>
      </c>
      <c r="L1576" s="62">
        <v>0</v>
      </c>
      <c r="M1576" s="62">
        <f>STOCK[[#This Row],[Costo Unitario (USD)]]+STOCK[[#This Row],[Costo Envío (USD)]]+STOCK[[#This Row],[Comisión 10%]]</f>
        <v>14.2</v>
      </c>
      <c r="N1576" s="62">
        <f t="shared" si="70"/>
        <v>21.3</v>
      </c>
      <c r="O1576" s="62">
        <f t="shared" si="71"/>
        <v>22</v>
      </c>
      <c r="P1576" s="62">
        <f>STOCK[[#This Row],[Precio Final]]-STOCK[[#This Row],[Costo total]]</f>
        <v>7.8</v>
      </c>
      <c r="Q1576" s="62">
        <f>STOCK[[#This Row],[Ganancia Unitaria]]*STOCK[[#This Row],[Salidas]]</f>
        <v>31.2</v>
      </c>
      <c r="R1576" s="74"/>
      <c r="S1576" s="74"/>
      <c r="T1576" s="62"/>
      <c r="U1576" s="62"/>
      <c r="V1576" s="76"/>
    </row>
    <row r="1577" customHeight="1" spans="1:22">
      <c r="A1577" s="74" t="s">
        <v>19447</v>
      </c>
      <c r="B1577" s="74" t="s">
        <v>16447</v>
      </c>
      <c r="C1577" s="74" t="s">
        <v>19448</v>
      </c>
      <c r="D1577" s="74" t="s">
        <v>16404</v>
      </c>
      <c r="E1577" s="74"/>
      <c r="F1577" s="59">
        <v>25</v>
      </c>
      <c r="G1577" s="75">
        <v>2</v>
      </c>
      <c r="H1577" s="75">
        <f>SUMIFS(VENTAS[Cantidad],VENTAS[Código del producto Vendido],STOCK[[#This Row],[Code]])</f>
        <v>2</v>
      </c>
      <c r="I1577" s="75">
        <f>STOCK[[#This Row],[Entradas]]-STOCK[[#This Row],[Salidas]]</f>
        <v>0</v>
      </c>
      <c r="J1577" s="59">
        <f>STOCK[[#This Row],[Precio Final]]*10%</f>
        <v>2.5</v>
      </c>
      <c r="K1577" s="62">
        <v>12</v>
      </c>
      <c r="L1577" s="62">
        <v>0</v>
      </c>
      <c r="M1577" s="62">
        <f>STOCK[[#This Row],[Costo Unitario (USD)]]+STOCK[[#This Row],[Costo Envío (USD)]]+STOCK[[#This Row],[Comisión 10%]]</f>
        <v>14.5</v>
      </c>
      <c r="N1577" s="62">
        <f t="shared" si="70"/>
        <v>21.75</v>
      </c>
      <c r="O1577" s="62">
        <f t="shared" si="71"/>
        <v>25</v>
      </c>
      <c r="P1577" s="62">
        <f>STOCK[[#This Row],[Precio Final]]-STOCK[[#This Row],[Costo total]]</f>
        <v>10.5</v>
      </c>
      <c r="Q1577" s="62">
        <f>STOCK[[#This Row],[Ganancia Unitaria]]*STOCK[[#This Row],[Salidas]]</f>
        <v>21</v>
      </c>
      <c r="R1577" s="74"/>
      <c r="S1577" s="74"/>
      <c r="T1577" s="62"/>
      <c r="U1577" s="62"/>
      <c r="V1577" s="76"/>
    </row>
    <row r="1578" customHeight="1" spans="1:22">
      <c r="A1578" s="74" t="s">
        <v>19449</v>
      </c>
      <c r="B1578" s="74" t="s">
        <v>16447</v>
      </c>
      <c r="C1578" s="74" t="s">
        <v>19450</v>
      </c>
      <c r="D1578" s="74" t="s">
        <v>16404</v>
      </c>
      <c r="E1578" s="74"/>
      <c r="F1578" s="59">
        <v>22</v>
      </c>
      <c r="G1578" s="75">
        <v>1</v>
      </c>
      <c r="H1578" s="75">
        <f>SUMIFS(VENTAS[Cantidad],VENTAS[Código del producto Vendido],STOCK[[#This Row],[Code]])</f>
        <v>1</v>
      </c>
      <c r="I1578" s="75">
        <f>STOCK[[#This Row],[Entradas]]-STOCK[[#This Row],[Salidas]]</f>
        <v>0</v>
      </c>
      <c r="J1578" s="59">
        <f>STOCK[[#This Row],[Precio Final]]*10%</f>
        <v>2.2</v>
      </c>
      <c r="K1578" s="62">
        <v>12</v>
      </c>
      <c r="L1578" s="62">
        <v>0</v>
      </c>
      <c r="M1578" s="62">
        <f>STOCK[[#This Row],[Costo Unitario (USD)]]+STOCK[[#This Row],[Costo Envío (USD)]]+STOCK[[#This Row],[Comisión 10%]]</f>
        <v>14.2</v>
      </c>
      <c r="N1578" s="62">
        <f t="shared" si="70"/>
        <v>21.3</v>
      </c>
      <c r="O1578" s="62">
        <f t="shared" si="71"/>
        <v>22</v>
      </c>
      <c r="P1578" s="62">
        <f>STOCK[[#This Row],[Precio Final]]-STOCK[[#This Row],[Costo total]]</f>
        <v>7.8</v>
      </c>
      <c r="Q1578" s="62">
        <f>STOCK[[#This Row],[Ganancia Unitaria]]*STOCK[[#This Row],[Salidas]]</f>
        <v>7.8</v>
      </c>
      <c r="R1578" s="74"/>
      <c r="S1578" s="74"/>
      <c r="T1578" s="62"/>
      <c r="U1578" s="62"/>
      <c r="V1578" s="76"/>
    </row>
    <row r="1579" customHeight="1" spans="1:22">
      <c r="A1579" s="74" t="s">
        <v>19451</v>
      </c>
      <c r="B1579" s="74" t="s">
        <v>16498</v>
      </c>
      <c r="C1579" s="74" t="s">
        <v>19452</v>
      </c>
      <c r="D1579" s="74" t="s">
        <v>16475</v>
      </c>
      <c r="E1579" s="74"/>
      <c r="F1579" s="59">
        <v>25</v>
      </c>
      <c r="G1579" s="75">
        <v>1</v>
      </c>
      <c r="H1579" s="75">
        <f>SUMIFS(VENTAS[Cantidad],VENTAS[Código del producto Vendido],STOCK[[#This Row],[Code]])</f>
        <v>1</v>
      </c>
      <c r="I1579" s="75">
        <f>STOCK[[#This Row],[Entradas]]-STOCK[[#This Row],[Salidas]]</f>
        <v>0</v>
      </c>
      <c r="J1579" s="59">
        <f>STOCK[[#This Row],[Precio Final]]*10%</f>
        <v>2.5</v>
      </c>
      <c r="K1579" s="62">
        <v>12</v>
      </c>
      <c r="L1579" s="62">
        <v>0</v>
      </c>
      <c r="M1579" s="62">
        <f>STOCK[[#This Row],[Costo Unitario (USD)]]+STOCK[[#This Row],[Costo Envío (USD)]]+STOCK[[#This Row],[Comisión 10%]]</f>
        <v>14.5</v>
      </c>
      <c r="N1579" s="62">
        <f t="shared" si="70"/>
        <v>21.75</v>
      </c>
      <c r="O1579" s="62">
        <f t="shared" si="71"/>
        <v>25</v>
      </c>
      <c r="P1579" s="62">
        <f>STOCK[[#This Row],[Precio Final]]-STOCK[[#This Row],[Costo total]]</f>
        <v>10.5</v>
      </c>
      <c r="Q1579" s="62">
        <f>STOCK[[#This Row],[Ganancia Unitaria]]*STOCK[[#This Row],[Salidas]]</f>
        <v>10.5</v>
      </c>
      <c r="R1579" s="74"/>
      <c r="S1579" s="74"/>
      <c r="T1579" s="62"/>
      <c r="U1579" s="62"/>
      <c r="V1579" s="76"/>
    </row>
    <row r="1580" customHeight="1" spans="1:22">
      <c r="A1580" s="74" t="s">
        <v>19453</v>
      </c>
      <c r="B1580" s="74" t="s">
        <v>16851</v>
      </c>
      <c r="C1580" s="74" t="s">
        <v>19454</v>
      </c>
      <c r="D1580" s="74" t="s">
        <v>16396</v>
      </c>
      <c r="E1580" s="74"/>
      <c r="F1580" s="59">
        <v>25</v>
      </c>
      <c r="G1580" s="75">
        <v>2</v>
      </c>
      <c r="H1580" s="75">
        <f>SUMIFS(VENTAS[Cantidad],VENTAS[Código del producto Vendido],STOCK[[#This Row],[Code]])</f>
        <v>1</v>
      </c>
      <c r="I1580" s="75">
        <f>STOCK[[#This Row],[Entradas]]-STOCK[[#This Row],[Salidas]]</f>
        <v>1</v>
      </c>
      <c r="J1580" s="59">
        <f>STOCK[[#This Row],[Precio Final]]*10%</f>
        <v>2.5</v>
      </c>
      <c r="K1580" s="62">
        <v>12</v>
      </c>
      <c r="L1580" s="62">
        <v>0</v>
      </c>
      <c r="M1580" s="62">
        <f>STOCK[[#This Row],[Costo Unitario (USD)]]+STOCK[[#This Row],[Costo Envío (USD)]]+STOCK[[#This Row],[Comisión 10%]]</f>
        <v>14.5</v>
      </c>
      <c r="N1580" s="62">
        <f t="shared" si="70"/>
        <v>21.75</v>
      </c>
      <c r="O1580" s="62">
        <f t="shared" si="71"/>
        <v>25</v>
      </c>
      <c r="P1580" s="62">
        <f>STOCK[[#This Row],[Precio Final]]-STOCK[[#This Row],[Costo total]]</f>
        <v>10.5</v>
      </c>
      <c r="Q1580" s="62">
        <f>STOCK[[#This Row],[Ganancia Unitaria]]*STOCK[[#This Row],[Salidas]]</f>
        <v>10.5</v>
      </c>
      <c r="R1580" s="74"/>
      <c r="S1580" s="74"/>
      <c r="T1580" s="62"/>
      <c r="U1580" s="62"/>
      <c r="V1580" s="76"/>
    </row>
    <row r="1581" customHeight="1" spans="1:22">
      <c r="A1581" s="74" t="s">
        <v>19455</v>
      </c>
      <c r="B1581" s="74" t="s">
        <v>16461</v>
      </c>
      <c r="C1581" s="74" t="s">
        <v>19456</v>
      </c>
      <c r="D1581" s="74" t="s">
        <v>16475</v>
      </c>
      <c r="E1581" s="74"/>
      <c r="F1581" s="59">
        <v>20</v>
      </c>
      <c r="G1581" s="75">
        <v>1</v>
      </c>
      <c r="H1581" s="75">
        <f>SUMIFS(VENTAS[Cantidad],VENTAS[Código del producto Vendido],STOCK[[#This Row],[Code]])</f>
        <v>1</v>
      </c>
      <c r="I1581" s="75">
        <f>STOCK[[#This Row],[Entradas]]-STOCK[[#This Row],[Salidas]]</f>
        <v>0</v>
      </c>
      <c r="J1581" s="59">
        <f>STOCK[[#This Row],[Precio Final]]*10%</f>
        <v>2</v>
      </c>
      <c r="K1581" s="62">
        <v>12</v>
      </c>
      <c r="L1581" s="62">
        <v>0</v>
      </c>
      <c r="M1581" s="62">
        <f>STOCK[[#This Row],[Costo Unitario (USD)]]+STOCK[[#This Row],[Costo Envío (USD)]]+STOCK[[#This Row],[Comisión 10%]]</f>
        <v>14</v>
      </c>
      <c r="N1581" s="62">
        <f t="shared" si="70"/>
        <v>21</v>
      </c>
      <c r="O1581" s="62">
        <f t="shared" si="71"/>
        <v>20</v>
      </c>
      <c r="P1581" s="62">
        <f>STOCK[[#This Row],[Precio Final]]-STOCK[[#This Row],[Costo total]]</f>
        <v>6</v>
      </c>
      <c r="Q1581" s="62">
        <f>STOCK[[#This Row],[Ganancia Unitaria]]*STOCK[[#This Row],[Salidas]]</f>
        <v>6</v>
      </c>
      <c r="R1581" s="74"/>
      <c r="S1581" s="74"/>
      <c r="T1581" s="62"/>
      <c r="U1581" s="62"/>
      <c r="V1581" s="76"/>
    </row>
    <row r="1582" customHeight="1" spans="1:22">
      <c r="A1582" s="74" t="s">
        <v>19457</v>
      </c>
      <c r="B1582" s="74" t="s">
        <v>16511</v>
      </c>
      <c r="C1582" s="74" t="s">
        <v>19458</v>
      </c>
      <c r="D1582" s="74" t="s">
        <v>16404</v>
      </c>
      <c r="E1582" s="74"/>
      <c r="F1582" s="59">
        <v>20</v>
      </c>
      <c r="G1582" s="75">
        <v>1</v>
      </c>
      <c r="H1582" s="75">
        <f>SUMIFS(VENTAS[Cantidad],VENTAS[Código del producto Vendido],STOCK[[#This Row],[Code]])</f>
        <v>0</v>
      </c>
      <c r="I1582" s="75">
        <f>STOCK[[#This Row],[Entradas]]-STOCK[[#This Row],[Salidas]]</f>
        <v>1</v>
      </c>
      <c r="J1582" s="59">
        <f>STOCK[[#This Row],[Precio Final]]*10%</f>
        <v>2</v>
      </c>
      <c r="K1582" s="62">
        <v>12</v>
      </c>
      <c r="L1582" s="62">
        <v>0</v>
      </c>
      <c r="M1582" s="62">
        <f>STOCK[[#This Row],[Costo Unitario (USD)]]+STOCK[[#This Row],[Costo Envío (USD)]]+STOCK[[#This Row],[Comisión 10%]]</f>
        <v>14</v>
      </c>
      <c r="N1582" s="62">
        <f t="shared" si="70"/>
        <v>21</v>
      </c>
      <c r="O1582" s="62">
        <f t="shared" si="71"/>
        <v>20</v>
      </c>
      <c r="P1582" s="62">
        <f>STOCK[[#This Row],[Precio Final]]-STOCK[[#This Row],[Costo total]]</f>
        <v>6</v>
      </c>
      <c r="Q1582" s="62">
        <f>STOCK[[#This Row],[Ganancia Unitaria]]*STOCK[[#This Row],[Salidas]]</f>
        <v>0</v>
      </c>
      <c r="R1582" s="74"/>
      <c r="S1582" s="74"/>
      <c r="T1582" s="62"/>
      <c r="U1582" s="62"/>
      <c r="V1582" s="76"/>
    </row>
    <row r="1583" customHeight="1" spans="1:22">
      <c r="A1583" s="74" t="s">
        <v>19459</v>
      </c>
      <c r="B1583" s="74" t="s">
        <v>16461</v>
      </c>
      <c r="C1583" s="74" t="s">
        <v>19460</v>
      </c>
      <c r="D1583" s="74" t="s">
        <v>16583</v>
      </c>
      <c r="E1583" s="74"/>
      <c r="F1583" s="59">
        <v>18</v>
      </c>
      <c r="G1583" s="75">
        <v>1</v>
      </c>
      <c r="H1583" s="75">
        <f>SUMIFS(VENTAS[Cantidad],VENTAS[Código del producto Vendido],STOCK[[#This Row],[Code]])</f>
        <v>0</v>
      </c>
      <c r="I1583" s="75">
        <f>STOCK[[#This Row],[Entradas]]-STOCK[[#This Row],[Salidas]]</f>
        <v>1</v>
      </c>
      <c r="J1583" s="59">
        <f>STOCK[[#This Row],[Precio Final]]*10%</f>
        <v>1.8</v>
      </c>
      <c r="K1583" s="62">
        <v>12</v>
      </c>
      <c r="L1583" s="62">
        <v>0</v>
      </c>
      <c r="M1583" s="62">
        <f>STOCK[[#This Row],[Costo Unitario (USD)]]+STOCK[[#This Row],[Costo Envío (USD)]]+STOCK[[#This Row],[Comisión 10%]]</f>
        <v>13.8</v>
      </c>
      <c r="N1583" s="62">
        <f t="shared" si="70"/>
        <v>20.7</v>
      </c>
      <c r="O1583" s="62">
        <f t="shared" si="71"/>
        <v>18</v>
      </c>
      <c r="P1583" s="62">
        <f>STOCK[[#This Row],[Precio Final]]-STOCK[[#This Row],[Costo total]]</f>
        <v>4.2</v>
      </c>
      <c r="Q1583" s="62">
        <f>STOCK[[#This Row],[Ganancia Unitaria]]*STOCK[[#This Row],[Salidas]]</f>
        <v>0</v>
      </c>
      <c r="R1583" s="74"/>
      <c r="S1583" s="74"/>
      <c r="T1583" s="62"/>
      <c r="U1583" s="62"/>
      <c r="V1583" s="76"/>
    </row>
    <row r="1584" customHeight="1" spans="1:22">
      <c r="A1584" s="74" t="s">
        <v>19461</v>
      </c>
      <c r="B1584" s="74" t="s">
        <v>16511</v>
      </c>
      <c r="C1584" s="74" t="s">
        <v>19462</v>
      </c>
      <c r="D1584" s="74" t="s">
        <v>16404</v>
      </c>
      <c r="E1584" s="74"/>
      <c r="F1584" s="59">
        <v>20</v>
      </c>
      <c r="G1584" s="75">
        <v>1</v>
      </c>
      <c r="H1584" s="75">
        <f>SUMIFS(VENTAS[Cantidad],VENTAS[Código del producto Vendido],STOCK[[#This Row],[Code]])</f>
        <v>1</v>
      </c>
      <c r="I1584" s="75">
        <f>STOCK[[#This Row],[Entradas]]-STOCK[[#This Row],[Salidas]]</f>
        <v>0</v>
      </c>
      <c r="J1584" s="59">
        <f>STOCK[[#This Row],[Precio Final]]*10%</f>
        <v>2</v>
      </c>
      <c r="K1584" s="62">
        <v>12</v>
      </c>
      <c r="L1584" s="62">
        <v>0</v>
      </c>
      <c r="M1584" s="62">
        <f>STOCK[[#This Row],[Costo Unitario (USD)]]+STOCK[[#This Row],[Costo Envío (USD)]]+STOCK[[#This Row],[Comisión 10%]]</f>
        <v>14</v>
      </c>
      <c r="N1584" s="62">
        <f t="shared" si="70"/>
        <v>21</v>
      </c>
      <c r="O1584" s="62">
        <f t="shared" si="71"/>
        <v>20</v>
      </c>
      <c r="P1584" s="62">
        <f>STOCK[[#This Row],[Precio Final]]-STOCK[[#This Row],[Costo total]]</f>
        <v>6</v>
      </c>
      <c r="Q1584" s="62">
        <f>STOCK[[#This Row],[Ganancia Unitaria]]*STOCK[[#This Row],[Salidas]]</f>
        <v>6</v>
      </c>
      <c r="R1584" s="74"/>
      <c r="S1584" s="74"/>
      <c r="T1584" s="62"/>
      <c r="U1584" s="62"/>
      <c r="V1584" s="76"/>
    </row>
    <row r="1585" customHeight="1" spans="1:22">
      <c r="A1585" s="74" t="s">
        <v>19463</v>
      </c>
      <c r="B1585" s="74" t="s">
        <v>16461</v>
      </c>
      <c r="C1585" s="74" t="s">
        <v>19462</v>
      </c>
      <c r="D1585" s="74" t="s">
        <v>16583</v>
      </c>
      <c r="E1585" s="74"/>
      <c r="F1585" s="59">
        <v>20</v>
      </c>
      <c r="G1585" s="75">
        <v>1</v>
      </c>
      <c r="H1585" s="75">
        <f>SUMIFS(VENTAS[Cantidad],VENTAS[Código del producto Vendido],STOCK[[#This Row],[Code]])</f>
        <v>1</v>
      </c>
      <c r="I1585" s="75">
        <f>STOCK[[#This Row],[Entradas]]-STOCK[[#This Row],[Salidas]]</f>
        <v>0</v>
      </c>
      <c r="J1585" s="59">
        <f>STOCK[[#This Row],[Precio Final]]*10%</f>
        <v>2</v>
      </c>
      <c r="K1585" s="62">
        <v>12</v>
      </c>
      <c r="L1585" s="62">
        <v>0</v>
      </c>
      <c r="M1585" s="62">
        <f>STOCK[[#This Row],[Costo Unitario (USD)]]+STOCK[[#This Row],[Costo Envío (USD)]]+STOCK[[#This Row],[Comisión 10%]]</f>
        <v>14</v>
      </c>
      <c r="N1585" s="62">
        <f t="shared" si="70"/>
        <v>21</v>
      </c>
      <c r="O1585" s="62">
        <f t="shared" si="71"/>
        <v>20</v>
      </c>
      <c r="P1585" s="62">
        <f>STOCK[[#This Row],[Precio Final]]-STOCK[[#This Row],[Costo total]]</f>
        <v>6</v>
      </c>
      <c r="Q1585" s="62">
        <f>STOCK[[#This Row],[Ganancia Unitaria]]*STOCK[[#This Row],[Salidas]]</f>
        <v>6</v>
      </c>
      <c r="R1585" s="74"/>
      <c r="S1585" s="74"/>
      <c r="T1585" s="62"/>
      <c r="U1585" s="62"/>
      <c r="V1585" s="76"/>
    </row>
    <row r="1586" customHeight="1" spans="1:22">
      <c r="A1586" s="74" t="s">
        <v>19464</v>
      </c>
      <c r="B1586" s="74" t="s">
        <v>16461</v>
      </c>
      <c r="C1586" s="74" t="s">
        <v>19465</v>
      </c>
      <c r="D1586" s="74" t="s">
        <v>16583</v>
      </c>
      <c r="E1586" s="74"/>
      <c r="F1586" s="59">
        <v>20</v>
      </c>
      <c r="G1586" s="75">
        <v>2</v>
      </c>
      <c r="H1586" s="75">
        <f>SUMIFS(VENTAS[Cantidad],VENTAS[Código del producto Vendido],STOCK[[#This Row],[Code]])</f>
        <v>2</v>
      </c>
      <c r="I1586" s="75">
        <f>STOCK[[#This Row],[Entradas]]-STOCK[[#This Row],[Salidas]]</f>
        <v>0</v>
      </c>
      <c r="J1586" s="59">
        <f>STOCK[[#This Row],[Precio Final]]*10%</f>
        <v>2</v>
      </c>
      <c r="K1586" s="62">
        <v>12</v>
      </c>
      <c r="L1586" s="62">
        <v>0</v>
      </c>
      <c r="M1586" s="62">
        <f>STOCK[[#This Row],[Costo Unitario (USD)]]+STOCK[[#This Row],[Costo Envío (USD)]]+STOCK[[#This Row],[Comisión 10%]]</f>
        <v>14</v>
      </c>
      <c r="N1586" s="62">
        <f t="shared" si="70"/>
        <v>21</v>
      </c>
      <c r="O1586" s="62">
        <f t="shared" si="71"/>
        <v>20</v>
      </c>
      <c r="P1586" s="62">
        <f>STOCK[[#This Row],[Precio Final]]-STOCK[[#This Row],[Costo total]]</f>
        <v>6</v>
      </c>
      <c r="Q1586" s="62">
        <f>STOCK[[#This Row],[Ganancia Unitaria]]*STOCK[[#This Row],[Salidas]]</f>
        <v>12</v>
      </c>
      <c r="R1586" s="74"/>
      <c r="S1586" s="74"/>
      <c r="T1586" s="62"/>
      <c r="U1586" s="62"/>
      <c r="V1586" s="76"/>
    </row>
    <row r="1587" customHeight="1" spans="1:22">
      <c r="A1587" s="74" t="s">
        <v>19466</v>
      </c>
      <c r="B1587" s="74" t="s">
        <v>16461</v>
      </c>
      <c r="C1587" s="74" t="s">
        <v>19467</v>
      </c>
      <c r="D1587" s="74" t="s">
        <v>16475</v>
      </c>
      <c r="E1587" s="74"/>
      <c r="F1587" s="59">
        <v>20</v>
      </c>
      <c r="G1587" s="75">
        <v>1</v>
      </c>
      <c r="H1587" s="75">
        <f>SUMIFS(VENTAS[Cantidad],VENTAS[Código del producto Vendido],STOCK[[#This Row],[Code]])</f>
        <v>1</v>
      </c>
      <c r="I1587" s="75">
        <f>STOCK[[#This Row],[Entradas]]-STOCK[[#This Row],[Salidas]]</f>
        <v>0</v>
      </c>
      <c r="J1587" s="59">
        <f>STOCK[[#This Row],[Precio Final]]*10%</f>
        <v>2</v>
      </c>
      <c r="K1587" s="62">
        <v>12</v>
      </c>
      <c r="L1587" s="62">
        <v>0</v>
      </c>
      <c r="M1587" s="62">
        <f>STOCK[[#This Row],[Costo Unitario (USD)]]+STOCK[[#This Row],[Costo Envío (USD)]]+STOCK[[#This Row],[Comisión 10%]]</f>
        <v>14</v>
      </c>
      <c r="N1587" s="62">
        <f t="shared" si="70"/>
        <v>21</v>
      </c>
      <c r="O1587" s="62">
        <f t="shared" si="71"/>
        <v>20</v>
      </c>
      <c r="P1587" s="62">
        <f>STOCK[[#This Row],[Precio Final]]-STOCK[[#This Row],[Costo total]]</f>
        <v>6</v>
      </c>
      <c r="Q1587" s="62">
        <f>STOCK[[#This Row],[Ganancia Unitaria]]*STOCK[[#This Row],[Salidas]]</f>
        <v>6</v>
      </c>
      <c r="R1587" s="74"/>
      <c r="S1587" s="74"/>
      <c r="T1587" s="62"/>
      <c r="U1587" s="62"/>
      <c r="V1587" s="76"/>
    </row>
    <row r="1588" customHeight="1" spans="1:22">
      <c r="A1588" s="74" t="s">
        <v>19468</v>
      </c>
      <c r="B1588" s="74" t="s">
        <v>16461</v>
      </c>
      <c r="C1588" s="74" t="s">
        <v>19469</v>
      </c>
      <c r="D1588" s="74" t="s">
        <v>16475</v>
      </c>
      <c r="E1588" s="74"/>
      <c r="F1588" s="59">
        <v>30</v>
      </c>
      <c r="G1588" s="75">
        <v>1</v>
      </c>
      <c r="H1588" s="75">
        <f>SUMIFS(VENTAS[Cantidad],VENTAS[Código del producto Vendido],STOCK[[#This Row],[Code]])</f>
        <v>0</v>
      </c>
      <c r="I1588" s="75">
        <f>STOCK[[#This Row],[Entradas]]-STOCK[[#This Row],[Salidas]]</f>
        <v>1</v>
      </c>
      <c r="J1588" s="59">
        <f>STOCK[[#This Row],[Precio Final]]*10%</f>
        <v>3</v>
      </c>
      <c r="K1588" s="62">
        <v>12</v>
      </c>
      <c r="L1588" s="62">
        <v>0</v>
      </c>
      <c r="M1588" s="62">
        <f>STOCK[[#This Row],[Costo Unitario (USD)]]+STOCK[[#This Row],[Costo Envío (USD)]]+STOCK[[#This Row],[Comisión 10%]]</f>
        <v>15</v>
      </c>
      <c r="N1588" s="62">
        <f t="shared" si="70"/>
        <v>22.5</v>
      </c>
      <c r="O1588" s="62">
        <f t="shared" si="71"/>
        <v>30</v>
      </c>
      <c r="P1588" s="62">
        <f>STOCK[[#This Row],[Precio Final]]-STOCK[[#This Row],[Costo total]]</f>
        <v>15</v>
      </c>
      <c r="Q1588" s="62">
        <f>STOCK[[#This Row],[Ganancia Unitaria]]*STOCK[[#This Row],[Salidas]]</f>
        <v>0</v>
      </c>
      <c r="R1588" s="74"/>
      <c r="S1588" s="74"/>
      <c r="T1588" s="62"/>
      <c r="U1588" s="62"/>
      <c r="V1588" s="76"/>
    </row>
    <row r="1589" customHeight="1" spans="1:22">
      <c r="A1589" s="74" t="s">
        <v>19470</v>
      </c>
      <c r="B1589" s="74" t="s">
        <v>16522</v>
      </c>
      <c r="C1589" s="74" t="s">
        <v>19471</v>
      </c>
      <c r="D1589" s="74" t="s">
        <v>16408</v>
      </c>
      <c r="E1589" s="74"/>
      <c r="F1589" s="59">
        <v>25</v>
      </c>
      <c r="G1589" s="75">
        <v>1</v>
      </c>
      <c r="H1589" s="75">
        <f>SUMIFS(VENTAS[Cantidad],VENTAS[Código del producto Vendido],STOCK[[#This Row],[Code]])</f>
        <v>0</v>
      </c>
      <c r="I1589" s="75">
        <f>STOCK[[#This Row],[Entradas]]-STOCK[[#This Row],[Salidas]]</f>
        <v>1</v>
      </c>
      <c r="J1589" s="59">
        <f>STOCK[[#This Row],[Precio Final]]*10%</f>
        <v>2.5</v>
      </c>
      <c r="K1589" s="62">
        <v>12</v>
      </c>
      <c r="L1589" s="62">
        <v>0</v>
      </c>
      <c r="M1589" s="62">
        <f>STOCK[[#This Row],[Costo Unitario (USD)]]+STOCK[[#This Row],[Costo Envío (USD)]]+STOCK[[#This Row],[Comisión 10%]]</f>
        <v>14.5</v>
      </c>
      <c r="N1589" s="62">
        <f t="shared" si="70"/>
        <v>21.75</v>
      </c>
      <c r="O1589" s="62">
        <f t="shared" si="71"/>
        <v>25</v>
      </c>
      <c r="P1589" s="62">
        <f>STOCK[[#This Row],[Precio Final]]-STOCK[[#This Row],[Costo total]]</f>
        <v>10.5</v>
      </c>
      <c r="Q1589" s="62">
        <f>STOCK[[#This Row],[Ganancia Unitaria]]*STOCK[[#This Row],[Salidas]]</f>
        <v>0</v>
      </c>
      <c r="R1589" s="74"/>
      <c r="S1589" s="74"/>
      <c r="T1589" s="62"/>
      <c r="U1589" s="62"/>
      <c r="V1589" s="76"/>
    </row>
    <row r="1590" customHeight="1" spans="1:22">
      <c r="A1590" s="74" t="s">
        <v>19472</v>
      </c>
      <c r="B1590" s="74" t="s">
        <v>16442</v>
      </c>
      <c r="C1590" s="74" t="s">
        <v>19473</v>
      </c>
      <c r="D1590" s="74" t="s">
        <v>16404</v>
      </c>
      <c r="E1590" s="74"/>
      <c r="F1590" s="59">
        <v>25</v>
      </c>
      <c r="G1590" s="75">
        <v>1</v>
      </c>
      <c r="H1590" s="75">
        <f>SUMIFS(VENTAS[Cantidad],VENTAS[Código del producto Vendido],STOCK[[#This Row],[Code]])</f>
        <v>0</v>
      </c>
      <c r="I1590" s="75">
        <f>STOCK[[#This Row],[Entradas]]-STOCK[[#This Row],[Salidas]]</f>
        <v>1</v>
      </c>
      <c r="J1590" s="59">
        <f>STOCK[[#This Row],[Precio Final]]*10%</f>
        <v>2.5</v>
      </c>
      <c r="K1590" s="62">
        <v>12</v>
      </c>
      <c r="L1590" s="62">
        <v>0</v>
      </c>
      <c r="M1590" s="62">
        <f>STOCK[[#This Row],[Costo Unitario (USD)]]+STOCK[[#This Row],[Costo Envío (USD)]]+STOCK[[#This Row],[Comisión 10%]]</f>
        <v>14.5</v>
      </c>
      <c r="N1590" s="62">
        <f t="shared" si="70"/>
        <v>21.75</v>
      </c>
      <c r="O1590" s="62">
        <f t="shared" si="71"/>
        <v>25</v>
      </c>
      <c r="P1590" s="62">
        <f>STOCK[[#This Row],[Precio Final]]-STOCK[[#This Row],[Costo total]]</f>
        <v>10.5</v>
      </c>
      <c r="Q1590" s="62">
        <f>STOCK[[#This Row],[Ganancia Unitaria]]*STOCK[[#This Row],[Salidas]]</f>
        <v>0</v>
      </c>
      <c r="R1590" s="74"/>
      <c r="S1590" s="74"/>
      <c r="T1590" s="62"/>
      <c r="U1590" s="62"/>
      <c r="V1590" s="76"/>
    </row>
    <row r="1591" customHeight="1" spans="1:22">
      <c r="A1591" s="74" t="s">
        <v>19474</v>
      </c>
      <c r="B1591" s="74" t="s">
        <v>16461</v>
      </c>
      <c r="C1591" s="74" t="s">
        <v>19475</v>
      </c>
      <c r="D1591" s="74" t="s">
        <v>16475</v>
      </c>
      <c r="E1591" s="74"/>
      <c r="F1591" s="59">
        <v>20</v>
      </c>
      <c r="G1591" s="75">
        <v>1</v>
      </c>
      <c r="H1591" s="75">
        <f>SUMIFS(VENTAS[Cantidad],VENTAS[Código del producto Vendido],STOCK[[#This Row],[Code]])</f>
        <v>0</v>
      </c>
      <c r="I1591" s="75">
        <f>STOCK[[#This Row],[Entradas]]-STOCK[[#This Row],[Salidas]]</f>
        <v>1</v>
      </c>
      <c r="J1591" s="59">
        <f>STOCK[[#This Row],[Precio Final]]*10%</f>
        <v>2</v>
      </c>
      <c r="K1591" s="62">
        <v>12</v>
      </c>
      <c r="L1591" s="62">
        <v>0</v>
      </c>
      <c r="M1591" s="62">
        <f>STOCK[[#This Row],[Costo Unitario (USD)]]+STOCK[[#This Row],[Costo Envío (USD)]]+STOCK[[#This Row],[Comisión 10%]]</f>
        <v>14</v>
      </c>
      <c r="N1591" s="62">
        <f t="shared" si="70"/>
        <v>21</v>
      </c>
      <c r="O1591" s="62">
        <f t="shared" si="71"/>
        <v>20</v>
      </c>
      <c r="P1591" s="62">
        <f>STOCK[[#This Row],[Precio Final]]-STOCK[[#This Row],[Costo total]]</f>
        <v>6</v>
      </c>
      <c r="Q1591" s="62">
        <f>STOCK[[#This Row],[Ganancia Unitaria]]*STOCK[[#This Row],[Salidas]]</f>
        <v>0</v>
      </c>
      <c r="R1591" s="74"/>
      <c r="S1591" s="74"/>
      <c r="T1591" s="62"/>
      <c r="U1591" s="62"/>
      <c r="V1591" s="76"/>
    </row>
    <row r="1592" customHeight="1" spans="1:22">
      <c r="A1592" s="74" t="s">
        <v>19476</v>
      </c>
      <c r="B1592" s="74" t="s">
        <v>16870</v>
      </c>
      <c r="C1592" s="74" t="s">
        <v>19467</v>
      </c>
      <c r="D1592" s="74" t="s">
        <v>16396</v>
      </c>
      <c r="E1592" s="74"/>
      <c r="F1592" s="59">
        <v>20</v>
      </c>
      <c r="G1592" s="75">
        <v>1</v>
      </c>
      <c r="H1592" s="75">
        <f>SUMIFS(VENTAS[Cantidad],VENTAS[Código del producto Vendido],STOCK[[#This Row],[Code]])</f>
        <v>1</v>
      </c>
      <c r="I1592" s="75">
        <f>STOCK[[#This Row],[Entradas]]-STOCK[[#This Row],[Salidas]]</f>
        <v>0</v>
      </c>
      <c r="J1592" s="59">
        <f>STOCK[[#This Row],[Precio Final]]*10%</f>
        <v>2</v>
      </c>
      <c r="K1592" s="62">
        <v>12</v>
      </c>
      <c r="L1592" s="62">
        <v>0</v>
      </c>
      <c r="M1592" s="62">
        <f>STOCK[[#This Row],[Costo Unitario (USD)]]+STOCK[[#This Row],[Costo Envío (USD)]]+STOCK[[#This Row],[Comisión 10%]]</f>
        <v>14</v>
      </c>
      <c r="N1592" s="62">
        <f t="shared" si="70"/>
        <v>21</v>
      </c>
      <c r="O1592" s="62">
        <f t="shared" si="71"/>
        <v>20</v>
      </c>
      <c r="P1592" s="62">
        <f>STOCK[[#This Row],[Precio Final]]-STOCK[[#This Row],[Costo total]]</f>
        <v>6</v>
      </c>
      <c r="Q1592" s="62">
        <f>STOCK[[#This Row],[Ganancia Unitaria]]*STOCK[[#This Row],[Salidas]]</f>
        <v>6</v>
      </c>
      <c r="R1592" s="74"/>
      <c r="S1592" s="74"/>
      <c r="T1592" s="62"/>
      <c r="U1592" s="62"/>
      <c r="V1592" s="76"/>
    </row>
    <row r="1593" customHeight="1" spans="1:22">
      <c r="A1593" s="74" t="s">
        <v>19477</v>
      </c>
      <c r="B1593" s="74" t="s">
        <v>16461</v>
      </c>
      <c r="C1593" s="74" t="s">
        <v>19478</v>
      </c>
      <c r="D1593" s="74" t="s">
        <v>16583</v>
      </c>
      <c r="E1593" s="74"/>
      <c r="F1593" s="59">
        <v>25</v>
      </c>
      <c r="G1593" s="75">
        <v>1</v>
      </c>
      <c r="H1593" s="75">
        <f>SUMIFS(VENTAS[Cantidad],VENTAS[Código del producto Vendido],STOCK[[#This Row],[Code]])</f>
        <v>1</v>
      </c>
      <c r="I1593" s="75">
        <f>STOCK[[#This Row],[Entradas]]-STOCK[[#This Row],[Salidas]]</f>
        <v>0</v>
      </c>
      <c r="J1593" s="59">
        <f>STOCK[[#This Row],[Precio Final]]*10%</f>
        <v>2.5</v>
      </c>
      <c r="K1593" s="62">
        <v>12</v>
      </c>
      <c r="L1593" s="62">
        <v>0</v>
      </c>
      <c r="M1593" s="62">
        <f>STOCK[[#This Row],[Costo Unitario (USD)]]+STOCK[[#This Row],[Costo Envío (USD)]]+STOCK[[#This Row],[Comisión 10%]]</f>
        <v>14.5</v>
      </c>
      <c r="N1593" s="62">
        <f t="shared" si="70"/>
        <v>21.75</v>
      </c>
      <c r="O1593" s="62">
        <f t="shared" si="71"/>
        <v>25</v>
      </c>
      <c r="P1593" s="62">
        <f>STOCK[[#This Row],[Precio Final]]-STOCK[[#This Row],[Costo total]]</f>
        <v>10.5</v>
      </c>
      <c r="Q1593" s="62">
        <f>STOCK[[#This Row],[Ganancia Unitaria]]*STOCK[[#This Row],[Salidas]]</f>
        <v>10.5</v>
      </c>
      <c r="R1593" s="74"/>
      <c r="S1593" s="74"/>
      <c r="T1593" s="62"/>
      <c r="U1593" s="62"/>
      <c r="V1593" s="76"/>
    </row>
    <row r="1594" customHeight="1" spans="1:22">
      <c r="A1594" s="74" t="s">
        <v>19479</v>
      </c>
      <c r="B1594" s="74" t="s">
        <v>16511</v>
      </c>
      <c r="C1594" s="74" t="s">
        <v>19480</v>
      </c>
      <c r="D1594" s="74" t="s">
        <v>16408</v>
      </c>
      <c r="E1594" s="74"/>
      <c r="F1594" s="59">
        <v>20</v>
      </c>
      <c r="G1594" s="75">
        <v>1</v>
      </c>
      <c r="H1594" s="75">
        <f>SUMIFS(VENTAS[Cantidad],VENTAS[Código del producto Vendido],STOCK[[#This Row],[Code]])</f>
        <v>1</v>
      </c>
      <c r="I1594" s="75">
        <f>STOCK[[#This Row],[Entradas]]-STOCK[[#This Row],[Salidas]]</f>
        <v>0</v>
      </c>
      <c r="J1594" s="59">
        <f>STOCK[[#This Row],[Precio Final]]*10%</f>
        <v>2</v>
      </c>
      <c r="K1594" s="62">
        <v>12</v>
      </c>
      <c r="L1594" s="62">
        <v>0</v>
      </c>
      <c r="M1594" s="62">
        <f>STOCK[[#This Row],[Costo Unitario (USD)]]+STOCK[[#This Row],[Costo Envío (USD)]]+STOCK[[#This Row],[Comisión 10%]]</f>
        <v>14</v>
      </c>
      <c r="N1594" s="62">
        <f t="shared" si="70"/>
        <v>21</v>
      </c>
      <c r="O1594" s="62">
        <f t="shared" si="71"/>
        <v>20</v>
      </c>
      <c r="P1594" s="62">
        <f>STOCK[[#This Row],[Precio Final]]-STOCK[[#This Row],[Costo total]]</f>
        <v>6</v>
      </c>
      <c r="Q1594" s="62">
        <f>STOCK[[#This Row],[Ganancia Unitaria]]*STOCK[[#This Row],[Salidas]]</f>
        <v>6</v>
      </c>
      <c r="R1594" s="74"/>
      <c r="S1594" s="74"/>
      <c r="T1594" s="62"/>
      <c r="U1594" s="62"/>
      <c r="V1594" s="76"/>
    </row>
    <row r="1595" customHeight="1" spans="1:22">
      <c r="A1595" s="74" t="s">
        <v>19481</v>
      </c>
      <c r="B1595" s="74" t="s">
        <v>16870</v>
      </c>
      <c r="C1595" s="74" t="s">
        <v>19482</v>
      </c>
      <c r="D1595" s="74" t="s">
        <v>16396</v>
      </c>
      <c r="E1595" s="74"/>
      <c r="F1595" s="59">
        <v>20</v>
      </c>
      <c r="G1595" s="75">
        <v>1</v>
      </c>
      <c r="H1595" s="75">
        <f>SUMIFS(VENTAS[Cantidad],VENTAS[Código del producto Vendido],STOCK[[#This Row],[Code]])</f>
        <v>1</v>
      </c>
      <c r="I1595" s="75">
        <f>STOCK[[#This Row],[Entradas]]-STOCK[[#This Row],[Salidas]]</f>
        <v>0</v>
      </c>
      <c r="J1595" s="59">
        <f>STOCK[[#This Row],[Precio Final]]*10%</f>
        <v>2</v>
      </c>
      <c r="K1595" s="62">
        <v>12</v>
      </c>
      <c r="L1595" s="62">
        <v>0</v>
      </c>
      <c r="M1595" s="62">
        <f>STOCK[[#This Row],[Costo Unitario (USD)]]+STOCK[[#This Row],[Costo Envío (USD)]]+STOCK[[#This Row],[Comisión 10%]]</f>
        <v>14</v>
      </c>
      <c r="N1595" s="62">
        <f t="shared" si="70"/>
        <v>21</v>
      </c>
      <c r="O1595" s="62">
        <f t="shared" si="71"/>
        <v>20</v>
      </c>
      <c r="P1595" s="62">
        <f>STOCK[[#This Row],[Precio Final]]-STOCK[[#This Row],[Costo total]]</f>
        <v>6</v>
      </c>
      <c r="Q1595" s="62">
        <f>STOCK[[#This Row],[Ganancia Unitaria]]*STOCK[[#This Row],[Salidas]]</f>
        <v>6</v>
      </c>
      <c r="R1595" s="74"/>
      <c r="S1595" s="74"/>
      <c r="T1595" s="62"/>
      <c r="U1595" s="62"/>
      <c r="V1595" s="76"/>
    </row>
    <row r="1596" customHeight="1" spans="1:22">
      <c r="A1596" s="74" t="s">
        <v>19483</v>
      </c>
      <c r="B1596" s="74" t="s">
        <v>16511</v>
      </c>
      <c r="C1596" s="74" t="s">
        <v>19484</v>
      </c>
      <c r="D1596" s="74" t="s">
        <v>16431</v>
      </c>
      <c r="E1596" s="74"/>
      <c r="F1596" s="59">
        <v>20</v>
      </c>
      <c r="G1596" s="75">
        <v>1</v>
      </c>
      <c r="H1596" s="75">
        <f>SUMIFS(VENTAS[Cantidad],VENTAS[Código del producto Vendido],STOCK[[#This Row],[Code]])</f>
        <v>0</v>
      </c>
      <c r="I1596" s="75">
        <f>STOCK[[#This Row],[Entradas]]-STOCK[[#This Row],[Salidas]]</f>
        <v>1</v>
      </c>
      <c r="J1596" s="59">
        <f>STOCK[[#This Row],[Precio Final]]*10%</f>
        <v>2</v>
      </c>
      <c r="K1596" s="62">
        <v>12</v>
      </c>
      <c r="L1596" s="62">
        <v>0</v>
      </c>
      <c r="M1596" s="62">
        <f>STOCK[[#This Row],[Costo Unitario (USD)]]+STOCK[[#This Row],[Costo Envío (USD)]]+STOCK[[#This Row],[Comisión 10%]]</f>
        <v>14</v>
      </c>
      <c r="N1596" s="62">
        <f t="shared" ref="N1596:N1659" si="72">M1596*1.5</f>
        <v>21</v>
      </c>
      <c r="O1596" s="62">
        <f t="shared" si="71"/>
        <v>20</v>
      </c>
      <c r="P1596" s="62">
        <f>STOCK[[#This Row],[Precio Final]]-STOCK[[#This Row],[Costo total]]</f>
        <v>6</v>
      </c>
      <c r="Q1596" s="62">
        <f>STOCK[[#This Row],[Ganancia Unitaria]]*STOCK[[#This Row],[Salidas]]</f>
        <v>0</v>
      </c>
      <c r="R1596" s="74"/>
      <c r="S1596" s="74"/>
      <c r="T1596" s="62"/>
      <c r="U1596" s="62"/>
      <c r="V1596" s="76"/>
    </row>
    <row r="1597" customHeight="1" spans="1:22">
      <c r="A1597" s="74" t="s">
        <v>19485</v>
      </c>
      <c r="B1597" s="74" t="s">
        <v>16461</v>
      </c>
      <c r="C1597" s="74" t="s">
        <v>19486</v>
      </c>
      <c r="D1597" s="74" t="s">
        <v>16475</v>
      </c>
      <c r="E1597" s="74"/>
      <c r="F1597" s="59">
        <v>20</v>
      </c>
      <c r="G1597" s="75">
        <v>1</v>
      </c>
      <c r="H1597" s="75">
        <f>SUMIFS(VENTAS[Cantidad],VENTAS[Código del producto Vendido],STOCK[[#This Row],[Code]])</f>
        <v>1</v>
      </c>
      <c r="I1597" s="75">
        <f>STOCK[[#This Row],[Entradas]]-STOCK[[#This Row],[Salidas]]</f>
        <v>0</v>
      </c>
      <c r="J1597" s="59">
        <f>STOCK[[#This Row],[Precio Final]]*10%</f>
        <v>2</v>
      </c>
      <c r="K1597" s="62">
        <v>12</v>
      </c>
      <c r="L1597" s="62">
        <v>0</v>
      </c>
      <c r="M1597" s="62">
        <f>STOCK[[#This Row],[Costo Unitario (USD)]]+STOCK[[#This Row],[Costo Envío (USD)]]+STOCK[[#This Row],[Comisión 10%]]</f>
        <v>14</v>
      </c>
      <c r="N1597" s="62">
        <f t="shared" si="72"/>
        <v>21</v>
      </c>
      <c r="O1597" s="62">
        <f t="shared" si="71"/>
        <v>20</v>
      </c>
      <c r="P1597" s="62">
        <f>STOCK[[#This Row],[Precio Final]]-STOCK[[#This Row],[Costo total]]</f>
        <v>6</v>
      </c>
      <c r="Q1597" s="62">
        <f>STOCK[[#This Row],[Ganancia Unitaria]]*STOCK[[#This Row],[Salidas]]</f>
        <v>6</v>
      </c>
      <c r="R1597" s="74"/>
      <c r="S1597" s="74"/>
      <c r="T1597" s="62"/>
      <c r="U1597" s="62"/>
      <c r="V1597" s="76"/>
    </row>
    <row r="1598" customHeight="1" spans="1:22">
      <c r="A1598" s="74" t="s">
        <v>19487</v>
      </c>
      <c r="B1598" s="74" t="s">
        <v>16863</v>
      </c>
      <c r="C1598" s="74" t="s">
        <v>19488</v>
      </c>
      <c r="D1598" s="74" t="s">
        <v>16475</v>
      </c>
      <c r="E1598" s="74"/>
      <c r="F1598" s="59">
        <v>30</v>
      </c>
      <c r="G1598" s="75">
        <v>1</v>
      </c>
      <c r="H1598" s="75">
        <f>SUMIFS(VENTAS[Cantidad],VENTAS[Código del producto Vendido],STOCK[[#This Row],[Code]])</f>
        <v>0</v>
      </c>
      <c r="I1598" s="75">
        <f>STOCK[[#This Row],[Entradas]]-STOCK[[#This Row],[Salidas]]</f>
        <v>1</v>
      </c>
      <c r="J1598" s="59">
        <f>STOCK[[#This Row],[Precio Final]]*10%</f>
        <v>3</v>
      </c>
      <c r="K1598" s="62">
        <v>12</v>
      </c>
      <c r="L1598" s="62">
        <v>0</v>
      </c>
      <c r="M1598" s="62">
        <f>STOCK[[#This Row],[Costo Unitario (USD)]]+STOCK[[#This Row],[Costo Envío (USD)]]+STOCK[[#This Row],[Comisión 10%]]</f>
        <v>15</v>
      </c>
      <c r="N1598" s="62">
        <f t="shared" si="72"/>
        <v>22.5</v>
      </c>
      <c r="O1598" s="62">
        <f t="shared" si="71"/>
        <v>30</v>
      </c>
      <c r="P1598" s="62">
        <f>STOCK[[#This Row],[Precio Final]]-STOCK[[#This Row],[Costo total]]</f>
        <v>15</v>
      </c>
      <c r="Q1598" s="62">
        <f>STOCK[[#This Row],[Ganancia Unitaria]]*STOCK[[#This Row],[Salidas]]</f>
        <v>0</v>
      </c>
      <c r="R1598" s="74"/>
      <c r="S1598" s="74"/>
      <c r="T1598" s="62"/>
      <c r="U1598" s="62"/>
      <c r="V1598" s="76"/>
    </row>
    <row r="1599" customHeight="1" spans="1:22">
      <c r="A1599" s="74" t="s">
        <v>19489</v>
      </c>
      <c r="B1599" s="74" t="s">
        <v>16442</v>
      </c>
      <c r="C1599" s="74" t="s">
        <v>19490</v>
      </c>
      <c r="D1599" s="74" t="s">
        <v>16408</v>
      </c>
      <c r="E1599" s="74"/>
      <c r="F1599" s="59">
        <v>30</v>
      </c>
      <c r="G1599" s="75">
        <v>1</v>
      </c>
      <c r="H1599" s="75">
        <f>SUMIFS(VENTAS[Cantidad],VENTAS[Código del producto Vendido],STOCK[[#This Row],[Code]])</f>
        <v>0</v>
      </c>
      <c r="I1599" s="75">
        <f>STOCK[[#This Row],[Entradas]]-STOCK[[#This Row],[Salidas]]</f>
        <v>1</v>
      </c>
      <c r="J1599" s="59">
        <f>STOCK[[#This Row],[Precio Final]]*10%</f>
        <v>3</v>
      </c>
      <c r="K1599" s="62">
        <v>12</v>
      </c>
      <c r="L1599" s="62">
        <v>0</v>
      </c>
      <c r="M1599" s="62">
        <f>STOCK[[#This Row],[Costo Unitario (USD)]]+STOCK[[#This Row],[Costo Envío (USD)]]+STOCK[[#This Row],[Comisión 10%]]</f>
        <v>15</v>
      </c>
      <c r="N1599" s="62">
        <f t="shared" si="72"/>
        <v>22.5</v>
      </c>
      <c r="O1599" s="62">
        <f t="shared" si="71"/>
        <v>30</v>
      </c>
      <c r="P1599" s="62">
        <f>STOCK[[#This Row],[Precio Final]]-STOCK[[#This Row],[Costo total]]</f>
        <v>15</v>
      </c>
      <c r="Q1599" s="62">
        <f>STOCK[[#This Row],[Ganancia Unitaria]]*STOCK[[#This Row],[Salidas]]</f>
        <v>0</v>
      </c>
      <c r="R1599" s="74"/>
      <c r="S1599" s="74"/>
      <c r="T1599" s="62"/>
      <c r="U1599" s="62"/>
      <c r="V1599" s="76"/>
    </row>
    <row r="1600" customHeight="1" spans="1:22">
      <c r="A1600" s="74" t="s">
        <v>19491</v>
      </c>
      <c r="B1600" s="74" t="s">
        <v>16863</v>
      </c>
      <c r="C1600" s="74" t="s">
        <v>19492</v>
      </c>
      <c r="D1600" s="74" t="s">
        <v>16475</v>
      </c>
      <c r="E1600" s="74"/>
      <c r="F1600" s="59">
        <v>25</v>
      </c>
      <c r="G1600" s="75">
        <v>1</v>
      </c>
      <c r="H1600" s="75">
        <f>SUMIFS(VENTAS[Cantidad],VENTAS[Código del producto Vendido],STOCK[[#This Row],[Code]])</f>
        <v>0</v>
      </c>
      <c r="I1600" s="75">
        <f>STOCK[[#This Row],[Entradas]]-STOCK[[#This Row],[Salidas]]</f>
        <v>1</v>
      </c>
      <c r="J1600" s="59">
        <f>STOCK[[#This Row],[Precio Final]]*10%</f>
        <v>2.5</v>
      </c>
      <c r="K1600" s="62">
        <v>12</v>
      </c>
      <c r="L1600" s="62">
        <v>0</v>
      </c>
      <c r="M1600" s="62">
        <f>STOCK[[#This Row],[Costo Unitario (USD)]]+STOCK[[#This Row],[Costo Envío (USD)]]+STOCK[[#This Row],[Comisión 10%]]</f>
        <v>14.5</v>
      </c>
      <c r="N1600" s="62">
        <f t="shared" si="72"/>
        <v>21.75</v>
      </c>
      <c r="O1600" s="62">
        <f t="shared" si="71"/>
        <v>25</v>
      </c>
      <c r="P1600" s="62">
        <f>STOCK[[#This Row],[Precio Final]]-STOCK[[#This Row],[Costo total]]</f>
        <v>10.5</v>
      </c>
      <c r="Q1600" s="62">
        <f>STOCK[[#This Row],[Ganancia Unitaria]]*STOCK[[#This Row],[Salidas]]</f>
        <v>0</v>
      </c>
      <c r="R1600" s="74"/>
      <c r="S1600" s="74"/>
      <c r="T1600" s="62"/>
      <c r="U1600" s="62"/>
      <c r="V1600" s="76"/>
    </row>
    <row r="1601" customHeight="1" spans="1:22">
      <c r="A1601" s="74" t="s">
        <v>19493</v>
      </c>
      <c r="B1601" s="74" t="s">
        <v>16445</v>
      </c>
      <c r="C1601" s="74" t="s">
        <v>19494</v>
      </c>
      <c r="D1601" s="74" t="s">
        <v>16396</v>
      </c>
      <c r="E1601" s="74"/>
      <c r="F1601" s="59">
        <v>30</v>
      </c>
      <c r="G1601" s="75">
        <v>1</v>
      </c>
      <c r="H1601" s="75">
        <f>SUMIFS(VENTAS[Cantidad],VENTAS[Código del producto Vendido],STOCK[[#This Row],[Code]])</f>
        <v>0</v>
      </c>
      <c r="I1601" s="75">
        <f>STOCK[[#This Row],[Entradas]]-STOCK[[#This Row],[Salidas]]</f>
        <v>1</v>
      </c>
      <c r="J1601" s="59">
        <f>STOCK[[#This Row],[Precio Final]]*10%</f>
        <v>3</v>
      </c>
      <c r="K1601" s="62">
        <v>12</v>
      </c>
      <c r="L1601" s="62">
        <v>0</v>
      </c>
      <c r="M1601" s="62">
        <f>STOCK[[#This Row],[Costo Unitario (USD)]]+STOCK[[#This Row],[Costo Envío (USD)]]+STOCK[[#This Row],[Comisión 10%]]</f>
        <v>15</v>
      </c>
      <c r="N1601" s="62">
        <f t="shared" si="72"/>
        <v>22.5</v>
      </c>
      <c r="O1601" s="62">
        <f t="shared" si="71"/>
        <v>30</v>
      </c>
      <c r="P1601" s="62">
        <f>STOCK[[#This Row],[Precio Final]]-STOCK[[#This Row],[Costo total]]</f>
        <v>15</v>
      </c>
      <c r="Q1601" s="62">
        <f>STOCK[[#This Row],[Ganancia Unitaria]]*STOCK[[#This Row],[Salidas]]</f>
        <v>0</v>
      </c>
      <c r="R1601" s="74"/>
      <c r="S1601" s="74"/>
      <c r="T1601" s="62"/>
      <c r="U1601" s="62"/>
      <c r="V1601" s="76"/>
    </row>
    <row r="1602" customHeight="1" spans="1:22">
      <c r="A1602" s="74" t="s">
        <v>19495</v>
      </c>
      <c r="B1602" s="74" t="s">
        <v>16863</v>
      </c>
      <c r="C1602" s="74" t="s">
        <v>19496</v>
      </c>
      <c r="D1602" s="74" t="s">
        <v>16583</v>
      </c>
      <c r="E1602" s="74"/>
      <c r="F1602" s="59">
        <v>30</v>
      </c>
      <c r="G1602" s="75">
        <v>1</v>
      </c>
      <c r="H1602" s="75">
        <f>SUMIFS(VENTAS[Cantidad],VENTAS[Código del producto Vendido],STOCK[[#This Row],[Code]])</f>
        <v>1</v>
      </c>
      <c r="I1602" s="75">
        <f>STOCK[[#This Row],[Entradas]]-STOCK[[#This Row],[Salidas]]</f>
        <v>0</v>
      </c>
      <c r="J1602" s="59">
        <f>STOCK[[#This Row],[Precio Final]]*10%</f>
        <v>3</v>
      </c>
      <c r="K1602" s="62">
        <v>12</v>
      </c>
      <c r="L1602" s="62">
        <v>0</v>
      </c>
      <c r="M1602" s="62">
        <f>STOCK[[#This Row],[Costo Unitario (USD)]]+STOCK[[#This Row],[Costo Envío (USD)]]+STOCK[[#This Row],[Comisión 10%]]</f>
        <v>15</v>
      </c>
      <c r="N1602" s="62">
        <f t="shared" si="72"/>
        <v>22.5</v>
      </c>
      <c r="O1602" s="62">
        <f t="shared" si="71"/>
        <v>30</v>
      </c>
      <c r="P1602" s="62">
        <f>STOCK[[#This Row],[Precio Final]]-STOCK[[#This Row],[Costo total]]</f>
        <v>15</v>
      </c>
      <c r="Q1602" s="62">
        <f>STOCK[[#This Row],[Ganancia Unitaria]]*STOCK[[#This Row],[Salidas]]</f>
        <v>15</v>
      </c>
      <c r="R1602" s="74"/>
      <c r="S1602" s="74"/>
      <c r="T1602" s="62"/>
      <c r="U1602" s="62"/>
      <c r="V1602" s="76"/>
    </row>
    <row r="1603" customHeight="1" spans="1:22">
      <c r="A1603" s="74" t="s">
        <v>19497</v>
      </c>
      <c r="B1603" s="74" t="s">
        <v>16863</v>
      </c>
      <c r="C1603" s="74" t="s">
        <v>19498</v>
      </c>
      <c r="D1603" s="74" t="s">
        <v>16475</v>
      </c>
      <c r="E1603" s="74"/>
      <c r="F1603" s="59">
        <v>25</v>
      </c>
      <c r="G1603" s="75">
        <v>1</v>
      </c>
      <c r="H1603" s="75">
        <f>SUMIFS(VENTAS[Cantidad],VENTAS[Código del producto Vendido],STOCK[[#This Row],[Code]])</f>
        <v>0</v>
      </c>
      <c r="I1603" s="75">
        <f>STOCK[[#This Row],[Entradas]]-STOCK[[#This Row],[Salidas]]</f>
        <v>1</v>
      </c>
      <c r="J1603" s="59">
        <f>STOCK[[#This Row],[Precio Final]]*10%</f>
        <v>2.5</v>
      </c>
      <c r="K1603" s="62">
        <v>12</v>
      </c>
      <c r="L1603" s="62">
        <v>0</v>
      </c>
      <c r="M1603" s="62">
        <f>STOCK[[#This Row],[Costo Unitario (USD)]]+STOCK[[#This Row],[Costo Envío (USD)]]+STOCK[[#This Row],[Comisión 10%]]</f>
        <v>14.5</v>
      </c>
      <c r="N1603" s="62">
        <f t="shared" si="72"/>
        <v>21.75</v>
      </c>
      <c r="O1603" s="62">
        <f t="shared" ref="O1603:O1666" si="73">F1603</f>
        <v>25</v>
      </c>
      <c r="P1603" s="62">
        <f>STOCK[[#This Row],[Precio Final]]-STOCK[[#This Row],[Costo total]]</f>
        <v>10.5</v>
      </c>
      <c r="Q1603" s="62">
        <f>STOCK[[#This Row],[Ganancia Unitaria]]*STOCK[[#This Row],[Salidas]]</f>
        <v>0</v>
      </c>
      <c r="R1603" s="74"/>
      <c r="S1603" s="74"/>
      <c r="T1603" s="62"/>
      <c r="U1603" s="62"/>
      <c r="V1603" s="76"/>
    </row>
    <row r="1604" customHeight="1" spans="1:22">
      <c r="A1604" s="74" t="s">
        <v>19499</v>
      </c>
      <c r="B1604" s="74" t="s">
        <v>16511</v>
      </c>
      <c r="C1604" s="74" t="s">
        <v>19500</v>
      </c>
      <c r="D1604" s="74" t="s">
        <v>16404</v>
      </c>
      <c r="E1604" s="74"/>
      <c r="F1604" s="59">
        <v>30</v>
      </c>
      <c r="G1604" s="75">
        <v>1</v>
      </c>
      <c r="H1604" s="75">
        <f>SUMIFS(VENTAS[Cantidad],VENTAS[Código del producto Vendido],STOCK[[#This Row],[Code]])</f>
        <v>1</v>
      </c>
      <c r="I1604" s="75">
        <f>STOCK[[#This Row],[Entradas]]-STOCK[[#This Row],[Salidas]]</f>
        <v>0</v>
      </c>
      <c r="J1604" s="59">
        <f>STOCK[[#This Row],[Precio Final]]*10%</f>
        <v>3</v>
      </c>
      <c r="K1604" s="62">
        <v>12</v>
      </c>
      <c r="L1604" s="62">
        <v>0</v>
      </c>
      <c r="M1604" s="62">
        <f>STOCK[[#This Row],[Costo Unitario (USD)]]+STOCK[[#This Row],[Costo Envío (USD)]]+STOCK[[#This Row],[Comisión 10%]]</f>
        <v>15</v>
      </c>
      <c r="N1604" s="62">
        <f t="shared" si="72"/>
        <v>22.5</v>
      </c>
      <c r="O1604" s="62">
        <f t="shared" si="73"/>
        <v>30</v>
      </c>
      <c r="P1604" s="62">
        <f>STOCK[[#This Row],[Precio Final]]-STOCK[[#This Row],[Costo total]]</f>
        <v>15</v>
      </c>
      <c r="Q1604" s="62">
        <f>STOCK[[#This Row],[Ganancia Unitaria]]*STOCK[[#This Row],[Salidas]]</f>
        <v>15</v>
      </c>
      <c r="R1604" s="74"/>
      <c r="S1604" s="74"/>
      <c r="T1604" s="62"/>
      <c r="U1604" s="62"/>
      <c r="V1604" s="76"/>
    </row>
    <row r="1605" customHeight="1" spans="1:22">
      <c r="A1605" s="74" t="s">
        <v>19501</v>
      </c>
      <c r="B1605" s="74" t="s">
        <v>16511</v>
      </c>
      <c r="C1605" s="74" t="s">
        <v>19502</v>
      </c>
      <c r="D1605" s="74" t="s">
        <v>16404</v>
      </c>
      <c r="E1605" s="74"/>
      <c r="F1605" s="59">
        <v>30</v>
      </c>
      <c r="G1605" s="75">
        <v>1</v>
      </c>
      <c r="H1605" s="75">
        <f>SUMIFS(VENTAS[Cantidad],VENTAS[Código del producto Vendido],STOCK[[#This Row],[Code]])</f>
        <v>1</v>
      </c>
      <c r="I1605" s="75">
        <f>STOCK[[#This Row],[Entradas]]-STOCK[[#This Row],[Salidas]]</f>
        <v>0</v>
      </c>
      <c r="J1605" s="59">
        <f>STOCK[[#This Row],[Precio Final]]*10%</f>
        <v>3</v>
      </c>
      <c r="K1605" s="62">
        <v>12</v>
      </c>
      <c r="L1605" s="62">
        <v>0</v>
      </c>
      <c r="M1605" s="62">
        <f>STOCK[[#This Row],[Costo Unitario (USD)]]+STOCK[[#This Row],[Costo Envío (USD)]]+STOCK[[#This Row],[Comisión 10%]]</f>
        <v>15</v>
      </c>
      <c r="N1605" s="62">
        <f t="shared" si="72"/>
        <v>22.5</v>
      </c>
      <c r="O1605" s="62">
        <f t="shared" si="73"/>
        <v>30</v>
      </c>
      <c r="P1605" s="62">
        <f>STOCK[[#This Row],[Precio Final]]-STOCK[[#This Row],[Costo total]]</f>
        <v>15</v>
      </c>
      <c r="Q1605" s="62">
        <f>STOCK[[#This Row],[Ganancia Unitaria]]*STOCK[[#This Row],[Salidas]]</f>
        <v>15</v>
      </c>
      <c r="R1605" s="74"/>
      <c r="S1605" s="74"/>
      <c r="T1605" s="62"/>
      <c r="U1605" s="62"/>
      <c r="V1605" s="76"/>
    </row>
    <row r="1606" customHeight="1" spans="1:22">
      <c r="A1606" s="74" t="s">
        <v>19503</v>
      </c>
      <c r="B1606" s="74" t="s">
        <v>16511</v>
      </c>
      <c r="C1606" s="74" t="s">
        <v>19504</v>
      </c>
      <c r="D1606" s="74" t="s">
        <v>16404</v>
      </c>
      <c r="E1606" s="74"/>
      <c r="F1606" s="59">
        <v>30</v>
      </c>
      <c r="G1606" s="75">
        <v>1</v>
      </c>
      <c r="H1606" s="75">
        <f>SUMIFS(VENTAS[Cantidad],VENTAS[Código del producto Vendido],STOCK[[#This Row],[Code]])</f>
        <v>1</v>
      </c>
      <c r="I1606" s="75">
        <f>STOCK[[#This Row],[Entradas]]-STOCK[[#This Row],[Salidas]]</f>
        <v>0</v>
      </c>
      <c r="J1606" s="59">
        <f>STOCK[[#This Row],[Precio Final]]*10%</f>
        <v>3</v>
      </c>
      <c r="K1606" s="62">
        <v>12</v>
      </c>
      <c r="L1606" s="62">
        <v>0</v>
      </c>
      <c r="M1606" s="62">
        <f>STOCK[[#This Row],[Costo Unitario (USD)]]+STOCK[[#This Row],[Costo Envío (USD)]]+STOCK[[#This Row],[Comisión 10%]]</f>
        <v>15</v>
      </c>
      <c r="N1606" s="62">
        <f t="shared" si="72"/>
        <v>22.5</v>
      </c>
      <c r="O1606" s="62">
        <f t="shared" si="73"/>
        <v>30</v>
      </c>
      <c r="P1606" s="62">
        <f>STOCK[[#This Row],[Precio Final]]-STOCK[[#This Row],[Costo total]]</f>
        <v>15</v>
      </c>
      <c r="Q1606" s="62">
        <f>STOCK[[#This Row],[Ganancia Unitaria]]*STOCK[[#This Row],[Salidas]]</f>
        <v>15</v>
      </c>
      <c r="R1606" s="74"/>
      <c r="S1606" s="74"/>
      <c r="T1606" s="62"/>
      <c r="U1606" s="62"/>
      <c r="V1606" s="76"/>
    </row>
    <row r="1607" customHeight="1" spans="1:22">
      <c r="A1607" s="74" t="s">
        <v>19505</v>
      </c>
      <c r="B1607" s="74" t="s">
        <v>16870</v>
      </c>
      <c r="C1607" s="74" t="s">
        <v>19506</v>
      </c>
      <c r="D1607" s="74" t="s">
        <v>16396</v>
      </c>
      <c r="E1607" s="74"/>
      <c r="F1607" s="59">
        <v>20</v>
      </c>
      <c r="G1607" s="75">
        <v>1</v>
      </c>
      <c r="H1607" s="75">
        <f>SUMIFS(VENTAS[Cantidad],VENTAS[Código del producto Vendido],STOCK[[#This Row],[Code]])</f>
        <v>1</v>
      </c>
      <c r="I1607" s="75">
        <f>STOCK[[#This Row],[Entradas]]-STOCK[[#This Row],[Salidas]]</f>
        <v>0</v>
      </c>
      <c r="J1607" s="59">
        <f>STOCK[[#This Row],[Precio Final]]*10%</f>
        <v>2</v>
      </c>
      <c r="K1607" s="62">
        <v>12</v>
      </c>
      <c r="L1607" s="62">
        <v>0</v>
      </c>
      <c r="M1607" s="62">
        <f>STOCK[[#This Row],[Costo Unitario (USD)]]+STOCK[[#This Row],[Costo Envío (USD)]]+STOCK[[#This Row],[Comisión 10%]]</f>
        <v>14</v>
      </c>
      <c r="N1607" s="62">
        <f t="shared" si="72"/>
        <v>21</v>
      </c>
      <c r="O1607" s="62">
        <f t="shared" si="73"/>
        <v>20</v>
      </c>
      <c r="P1607" s="62">
        <f>STOCK[[#This Row],[Precio Final]]-STOCK[[#This Row],[Costo total]]</f>
        <v>6</v>
      </c>
      <c r="Q1607" s="62">
        <f>STOCK[[#This Row],[Ganancia Unitaria]]*STOCK[[#This Row],[Salidas]]</f>
        <v>6</v>
      </c>
      <c r="R1607" s="74"/>
      <c r="S1607" s="74"/>
      <c r="T1607" s="62"/>
      <c r="U1607" s="62"/>
      <c r="V1607" s="76"/>
    </row>
    <row r="1608" customHeight="1" spans="1:22">
      <c r="A1608" s="74" t="s">
        <v>19507</v>
      </c>
      <c r="B1608" s="74" t="s">
        <v>16447</v>
      </c>
      <c r="C1608" s="74" t="s">
        <v>19508</v>
      </c>
      <c r="D1608" s="74" t="s">
        <v>16404</v>
      </c>
      <c r="E1608" s="74"/>
      <c r="F1608" s="59">
        <v>35</v>
      </c>
      <c r="G1608" s="75">
        <v>1</v>
      </c>
      <c r="H1608" s="75">
        <f>SUMIFS(VENTAS[Cantidad],VENTAS[Código del producto Vendido],STOCK[[#This Row],[Code]])</f>
        <v>1</v>
      </c>
      <c r="I1608" s="75">
        <f>STOCK[[#This Row],[Entradas]]-STOCK[[#This Row],[Salidas]]</f>
        <v>0</v>
      </c>
      <c r="J1608" s="59">
        <f>STOCK[[#This Row],[Precio Final]]*10%</f>
        <v>3.5</v>
      </c>
      <c r="K1608" s="62">
        <v>12</v>
      </c>
      <c r="L1608" s="62">
        <v>0</v>
      </c>
      <c r="M1608" s="62">
        <f>STOCK[[#This Row],[Costo Unitario (USD)]]+STOCK[[#This Row],[Costo Envío (USD)]]+STOCK[[#This Row],[Comisión 10%]]</f>
        <v>15.5</v>
      </c>
      <c r="N1608" s="62">
        <f t="shared" si="72"/>
        <v>23.25</v>
      </c>
      <c r="O1608" s="62">
        <f t="shared" si="73"/>
        <v>35</v>
      </c>
      <c r="P1608" s="62">
        <f>STOCK[[#This Row],[Precio Final]]-STOCK[[#This Row],[Costo total]]</f>
        <v>19.5</v>
      </c>
      <c r="Q1608" s="62">
        <f>STOCK[[#This Row],[Ganancia Unitaria]]*STOCK[[#This Row],[Salidas]]</f>
        <v>19.5</v>
      </c>
      <c r="R1608" s="74"/>
      <c r="S1608" s="74"/>
      <c r="T1608" s="62"/>
      <c r="U1608" s="62"/>
      <c r="V1608" s="76"/>
    </row>
    <row r="1609" customHeight="1" spans="1:22">
      <c r="A1609" s="74" t="s">
        <v>19509</v>
      </c>
      <c r="B1609" s="74" t="s">
        <v>16447</v>
      </c>
      <c r="C1609" s="74" t="s">
        <v>19510</v>
      </c>
      <c r="D1609" s="74" t="s">
        <v>16404</v>
      </c>
      <c r="E1609" s="74"/>
      <c r="F1609" s="59">
        <v>35</v>
      </c>
      <c r="G1609" s="75">
        <v>1</v>
      </c>
      <c r="H1609" s="75">
        <f>SUMIFS(VENTAS[Cantidad],VENTAS[Código del producto Vendido],STOCK[[#This Row],[Code]])</f>
        <v>1</v>
      </c>
      <c r="I1609" s="75">
        <f>STOCK[[#This Row],[Entradas]]-STOCK[[#This Row],[Salidas]]</f>
        <v>0</v>
      </c>
      <c r="J1609" s="59">
        <f>STOCK[[#This Row],[Precio Final]]*10%</f>
        <v>3.5</v>
      </c>
      <c r="K1609" s="62">
        <v>12</v>
      </c>
      <c r="L1609" s="62">
        <v>0</v>
      </c>
      <c r="M1609" s="62">
        <f>STOCK[[#This Row],[Costo Unitario (USD)]]+STOCK[[#This Row],[Costo Envío (USD)]]+STOCK[[#This Row],[Comisión 10%]]</f>
        <v>15.5</v>
      </c>
      <c r="N1609" s="62">
        <f t="shared" si="72"/>
        <v>23.25</v>
      </c>
      <c r="O1609" s="62">
        <f t="shared" si="73"/>
        <v>35</v>
      </c>
      <c r="P1609" s="62">
        <f>STOCK[[#This Row],[Precio Final]]-STOCK[[#This Row],[Costo total]]</f>
        <v>19.5</v>
      </c>
      <c r="Q1609" s="62">
        <f>STOCK[[#This Row],[Ganancia Unitaria]]*STOCK[[#This Row],[Salidas]]</f>
        <v>19.5</v>
      </c>
      <c r="R1609" s="74"/>
      <c r="S1609" s="74"/>
      <c r="T1609" s="62"/>
      <c r="U1609" s="62"/>
      <c r="V1609" s="76"/>
    </row>
    <row r="1610" customHeight="1" spans="1:22">
      <c r="A1610" s="74" t="s">
        <v>19511</v>
      </c>
      <c r="B1610" s="74" t="s">
        <v>16498</v>
      </c>
      <c r="C1610" s="74" t="s">
        <v>19512</v>
      </c>
      <c r="D1610" s="74" t="s">
        <v>16583</v>
      </c>
      <c r="E1610" s="74"/>
      <c r="F1610" s="59">
        <v>30</v>
      </c>
      <c r="G1610" s="75">
        <v>1</v>
      </c>
      <c r="H1610" s="75">
        <f>SUMIFS(VENTAS[Cantidad],VENTAS[Código del producto Vendido],STOCK[[#This Row],[Code]])</f>
        <v>0</v>
      </c>
      <c r="I1610" s="75">
        <f>STOCK[[#This Row],[Entradas]]-STOCK[[#This Row],[Salidas]]</f>
        <v>1</v>
      </c>
      <c r="J1610" s="59">
        <f>STOCK[[#This Row],[Precio Final]]*10%</f>
        <v>3</v>
      </c>
      <c r="K1610" s="62">
        <v>12</v>
      </c>
      <c r="L1610" s="62">
        <v>0</v>
      </c>
      <c r="M1610" s="62">
        <f>STOCK[[#This Row],[Costo Unitario (USD)]]+STOCK[[#This Row],[Costo Envío (USD)]]+STOCK[[#This Row],[Comisión 10%]]</f>
        <v>15</v>
      </c>
      <c r="N1610" s="62">
        <f t="shared" si="72"/>
        <v>22.5</v>
      </c>
      <c r="O1610" s="62">
        <f t="shared" si="73"/>
        <v>30</v>
      </c>
      <c r="P1610" s="62">
        <f>STOCK[[#This Row],[Precio Final]]-STOCK[[#This Row],[Costo total]]</f>
        <v>15</v>
      </c>
      <c r="Q1610" s="62">
        <f>STOCK[[#This Row],[Ganancia Unitaria]]*STOCK[[#This Row],[Salidas]]</f>
        <v>0</v>
      </c>
      <c r="R1610" s="74"/>
      <c r="S1610" s="74"/>
      <c r="T1610" s="62"/>
      <c r="U1610" s="62"/>
      <c r="V1610" s="76"/>
    </row>
    <row r="1611" customHeight="1" spans="1:22">
      <c r="A1611" s="74" t="s">
        <v>19513</v>
      </c>
      <c r="B1611" s="74" t="s">
        <v>16680</v>
      </c>
      <c r="C1611" s="74" t="s">
        <v>19514</v>
      </c>
      <c r="D1611" s="74" t="s">
        <v>16973</v>
      </c>
      <c r="E1611" s="74"/>
      <c r="F1611" s="59">
        <v>35</v>
      </c>
      <c r="G1611" s="75">
        <v>1</v>
      </c>
      <c r="H1611" s="75">
        <f>SUMIFS(VENTAS[Cantidad],VENTAS[Código del producto Vendido],STOCK[[#This Row],[Code]])</f>
        <v>1</v>
      </c>
      <c r="I1611" s="75">
        <f>STOCK[[#This Row],[Entradas]]-STOCK[[#This Row],[Salidas]]</f>
        <v>0</v>
      </c>
      <c r="J1611" s="59">
        <f>STOCK[[#This Row],[Precio Final]]*10%</f>
        <v>3.5</v>
      </c>
      <c r="K1611" s="62">
        <v>12</v>
      </c>
      <c r="L1611" s="62">
        <v>0</v>
      </c>
      <c r="M1611" s="62">
        <f>STOCK[[#This Row],[Costo Unitario (USD)]]+STOCK[[#This Row],[Costo Envío (USD)]]+STOCK[[#This Row],[Comisión 10%]]</f>
        <v>15.5</v>
      </c>
      <c r="N1611" s="62">
        <f t="shared" si="72"/>
        <v>23.25</v>
      </c>
      <c r="O1611" s="62">
        <f t="shared" si="73"/>
        <v>35</v>
      </c>
      <c r="P1611" s="62">
        <f>STOCK[[#This Row],[Precio Final]]-STOCK[[#This Row],[Costo total]]</f>
        <v>19.5</v>
      </c>
      <c r="Q1611" s="62">
        <f>STOCK[[#This Row],[Ganancia Unitaria]]*STOCK[[#This Row],[Salidas]]</f>
        <v>19.5</v>
      </c>
      <c r="R1611" s="74"/>
      <c r="S1611" s="74"/>
      <c r="T1611" s="62"/>
      <c r="U1611" s="62"/>
      <c r="V1611" s="76"/>
    </row>
    <row r="1612" customHeight="1" spans="1:22">
      <c r="A1612" s="74" t="s">
        <v>19515</v>
      </c>
      <c r="B1612" s="74" t="s">
        <v>16687</v>
      </c>
      <c r="C1612" s="74" t="s">
        <v>19516</v>
      </c>
      <c r="D1612" s="74" t="s">
        <v>16914</v>
      </c>
      <c r="E1612" s="74"/>
      <c r="F1612" s="59">
        <v>35</v>
      </c>
      <c r="G1612" s="75">
        <v>1</v>
      </c>
      <c r="H1612" s="75">
        <f>SUMIFS(VENTAS[Cantidad],VENTAS[Código del producto Vendido],STOCK[[#This Row],[Code]])</f>
        <v>0</v>
      </c>
      <c r="I1612" s="75">
        <f>STOCK[[#This Row],[Entradas]]-STOCK[[#This Row],[Salidas]]</f>
        <v>1</v>
      </c>
      <c r="J1612" s="59">
        <f>STOCK[[#This Row],[Precio Final]]*10%</f>
        <v>3.5</v>
      </c>
      <c r="K1612" s="62">
        <v>12</v>
      </c>
      <c r="L1612" s="62">
        <v>0</v>
      </c>
      <c r="M1612" s="62">
        <f>STOCK[[#This Row],[Costo Unitario (USD)]]+STOCK[[#This Row],[Costo Envío (USD)]]+STOCK[[#This Row],[Comisión 10%]]</f>
        <v>15.5</v>
      </c>
      <c r="N1612" s="62">
        <f t="shared" si="72"/>
        <v>23.25</v>
      </c>
      <c r="O1612" s="62">
        <f t="shared" si="73"/>
        <v>35</v>
      </c>
      <c r="P1612" s="62">
        <f>STOCK[[#This Row],[Precio Final]]-STOCK[[#This Row],[Costo total]]</f>
        <v>19.5</v>
      </c>
      <c r="Q1612" s="62">
        <f>STOCK[[#This Row],[Ganancia Unitaria]]*STOCK[[#This Row],[Salidas]]</f>
        <v>0</v>
      </c>
      <c r="R1612" s="74"/>
      <c r="S1612" s="74"/>
      <c r="T1612" s="62"/>
      <c r="U1612" s="62"/>
      <c r="V1612" s="76"/>
    </row>
    <row r="1613" customHeight="1" spans="1:22">
      <c r="A1613" s="74" t="s">
        <v>19517</v>
      </c>
      <c r="B1613" s="74" t="s">
        <v>16541</v>
      </c>
      <c r="C1613" s="74" t="s">
        <v>19518</v>
      </c>
      <c r="D1613" s="74" t="s">
        <v>16583</v>
      </c>
      <c r="E1613" s="74"/>
      <c r="F1613" s="59">
        <v>35</v>
      </c>
      <c r="G1613" s="75">
        <v>1</v>
      </c>
      <c r="H1613" s="75">
        <f>SUMIFS(VENTAS[Cantidad],VENTAS[Código del producto Vendido],STOCK[[#This Row],[Code]])</f>
        <v>1</v>
      </c>
      <c r="I1613" s="75">
        <f>STOCK[[#This Row],[Entradas]]-STOCK[[#This Row],[Salidas]]</f>
        <v>0</v>
      </c>
      <c r="J1613" s="59">
        <f>STOCK[[#This Row],[Precio Final]]*10%</f>
        <v>3.5</v>
      </c>
      <c r="K1613" s="62">
        <v>12</v>
      </c>
      <c r="L1613" s="62">
        <v>0</v>
      </c>
      <c r="M1613" s="62">
        <f>STOCK[[#This Row],[Costo Unitario (USD)]]+STOCK[[#This Row],[Costo Envío (USD)]]+STOCK[[#This Row],[Comisión 10%]]</f>
        <v>15.5</v>
      </c>
      <c r="N1613" s="62">
        <f t="shared" si="72"/>
        <v>23.25</v>
      </c>
      <c r="O1613" s="62">
        <f t="shared" si="73"/>
        <v>35</v>
      </c>
      <c r="P1613" s="62">
        <f>STOCK[[#This Row],[Precio Final]]-STOCK[[#This Row],[Costo total]]</f>
        <v>19.5</v>
      </c>
      <c r="Q1613" s="62">
        <f>STOCK[[#This Row],[Ganancia Unitaria]]*STOCK[[#This Row],[Salidas]]</f>
        <v>19.5</v>
      </c>
      <c r="R1613" s="74"/>
      <c r="S1613" s="74"/>
      <c r="T1613" s="62"/>
      <c r="U1613" s="62"/>
      <c r="V1613" s="76"/>
    </row>
    <row r="1614" customHeight="1" spans="1:22">
      <c r="A1614" s="74" t="s">
        <v>19519</v>
      </c>
      <c r="B1614" s="74" t="s">
        <v>16680</v>
      </c>
      <c r="C1614" s="74" t="s">
        <v>19520</v>
      </c>
      <c r="D1614" s="74" t="s">
        <v>16928</v>
      </c>
      <c r="E1614" s="74"/>
      <c r="F1614" s="59">
        <v>40</v>
      </c>
      <c r="G1614" s="75">
        <v>1</v>
      </c>
      <c r="H1614" s="75">
        <f>SUMIFS(VENTAS[Cantidad],VENTAS[Código del producto Vendido],STOCK[[#This Row],[Code]])</f>
        <v>1</v>
      </c>
      <c r="I1614" s="75">
        <f>STOCK[[#This Row],[Entradas]]-STOCK[[#This Row],[Salidas]]</f>
        <v>0</v>
      </c>
      <c r="J1614" s="59">
        <f>STOCK[[#This Row],[Precio Final]]*10%</f>
        <v>4</v>
      </c>
      <c r="K1614" s="62">
        <v>12</v>
      </c>
      <c r="L1614" s="62">
        <v>0</v>
      </c>
      <c r="M1614" s="62">
        <f>STOCK[[#This Row],[Costo Unitario (USD)]]+STOCK[[#This Row],[Costo Envío (USD)]]+STOCK[[#This Row],[Comisión 10%]]</f>
        <v>16</v>
      </c>
      <c r="N1614" s="62">
        <f t="shared" si="72"/>
        <v>24</v>
      </c>
      <c r="O1614" s="62">
        <f t="shared" si="73"/>
        <v>40</v>
      </c>
      <c r="P1614" s="62">
        <f>STOCK[[#This Row],[Precio Final]]-STOCK[[#This Row],[Costo total]]</f>
        <v>24</v>
      </c>
      <c r="Q1614" s="62">
        <f>STOCK[[#This Row],[Ganancia Unitaria]]*STOCK[[#This Row],[Salidas]]</f>
        <v>24</v>
      </c>
      <c r="R1614" s="74"/>
      <c r="S1614" s="74"/>
      <c r="T1614" s="62"/>
      <c r="U1614" s="62"/>
      <c r="V1614" s="76"/>
    </row>
    <row r="1615" customHeight="1" spans="1:22">
      <c r="A1615" s="74" t="s">
        <v>19521</v>
      </c>
      <c r="B1615" s="74" t="s">
        <v>16522</v>
      </c>
      <c r="C1615" s="74" t="s">
        <v>19522</v>
      </c>
      <c r="D1615" s="74" t="s">
        <v>17234</v>
      </c>
      <c r="E1615" s="74"/>
      <c r="F1615" s="59">
        <v>35</v>
      </c>
      <c r="G1615" s="75">
        <v>1</v>
      </c>
      <c r="H1615" s="75">
        <f>SUMIFS(VENTAS[Cantidad],VENTAS[Código del producto Vendido],STOCK[[#This Row],[Code]])</f>
        <v>0</v>
      </c>
      <c r="I1615" s="75">
        <f>STOCK[[#This Row],[Entradas]]-STOCK[[#This Row],[Salidas]]</f>
        <v>1</v>
      </c>
      <c r="J1615" s="59">
        <f>STOCK[[#This Row],[Precio Final]]*10%</f>
        <v>3.5</v>
      </c>
      <c r="K1615" s="62">
        <v>12</v>
      </c>
      <c r="L1615" s="62">
        <v>0</v>
      </c>
      <c r="M1615" s="62">
        <f>STOCK[[#This Row],[Costo Unitario (USD)]]+STOCK[[#This Row],[Costo Envío (USD)]]+STOCK[[#This Row],[Comisión 10%]]</f>
        <v>15.5</v>
      </c>
      <c r="N1615" s="62">
        <f t="shared" si="72"/>
        <v>23.25</v>
      </c>
      <c r="O1615" s="62">
        <f t="shared" si="73"/>
        <v>35</v>
      </c>
      <c r="P1615" s="62">
        <f>STOCK[[#This Row],[Precio Final]]-STOCK[[#This Row],[Costo total]]</f>
        <v>19.5</v>
      </c>
      <c r="Q1615" s="62">
        <f>STOCK[[#This Row],[Ganancia Unitaria]]*STOCK[[#This Row],[Salidas]]</f>
        <v>0</v>
      </c>
      <c r="R1615" s="74"/>
      <c r="S1615" s="74"/>
      <c r="T1615" s="62"/>
      <c r="U1615" s="62"/>
      <c r="V1615" s="76"/>
    </row>
    <row r="1616" customHeight="1" spans="1:22">
      <c r="A1616" s="74" t="s">
        <v>19523</v>
      </c>
      <c r="B1616" s="74" t="s">
        <v>16522</v>
      </c>
      <c r="C1616" s="74" t="s">
        <v>19524</v>
      </c>
      <c r="D1616" s="74" t="s">
        <v>16404</v>
      </c>
      <c r="E1616" s="74"/>
      <c r="F1616" s="59">
        <v>35</v>
      </c>
      <c r="G1616" s="75">
        <v>2</v>
      </c>
      <c r="H1616" s="75">
        <f>SUMIFS(VENTAS[Cantidad],VENTAS[Código del producto Vendido],STOCK[[#This Row],[Code]])</f>
        <v>2</v>
      </c>
      <c r="I1616" s="75">
        <f>STOCK[[#This Row],[Entradas]]-STOCK[[#This Row],[Salidas]]</f>
        <v>0</v>
      </c>
      <c r="J1616" s="59">
        <f>STOCK[[#This Row],[Precio Final]]*10%</f>
        <v>3.5</v>
      </c>
      <c r="K1616" s="62">
        <v>12</v>
      </c>
      <c r="L1616" s="62">
        <v>0</v>
      </c>
      <c r="M1616" s="62">
        <f>STOCK[[#This Row],[Costo Unitario (USD)]]+STOCK[[#This Row],[Costo Envío (USD)]]+STOCK[[#This Row],[Comisión 10%]]</f>
        <v>15.5</v>
      </c>
      <c r="N1616" s="62">
        <f t="shared" si="72"/>
        <v>23.25</v>
      </c>
      <c r="O1616" s="62">
        <f t="shared" si="73"/>
        <v>35</v>
      </c>
      <c r="P1616" s="62">
        <f>STOCK[[#This Row],[Precio Final]]-STOCK[[#This Row],[Costo total]]</f>
        <v>19.5</v>
      </c>
      <c r="Q1616" s="62">
        <f>STOCK[[#This Row],[Ganancia Unitaria]]*STOCK[[#This Row],[Salidas]]</f>
        <v>39</v>
      </c>
      <c r="R1616" s="74"/>
      <c r="S1616" s="74"/>
      <c r="T1616" s="62"/>
      <c r="U1616" s="62"/>
      <c r="V1616" s="76"/>
    </row>
    <row r="1617" customHeight="1" spans="1:22">
      <c r="A1617" s="74" t="s">
        <v>19525</v>
      </c>
      <c r="B1617" s="74" t="s">
        <v>16541</v>
      </c>
      <c r="C1617" s="74" t="s">
        <v>19526</v>
      </c>
      <c r="D1617" s="74" t="s">
        <v>16475</v>
      </c>
      <c r="E1617" s="74"/>
      <c r="F1617" s="59">
        <v>30</v>
      </c>
      <c r="G1617" s="75">
        <v>1</v>
      </c>
      <c r="H1617" s="75">
        <f>SUMIFS(VENTAS[Cantidad],VENTAS[Código del producto Vendido],STOCK[[#This Row],[Code]])</f>
        <v>0</v>
      </c>
      <c r="I1617" s="75">
        <f>STOCK[[#This Row],[Entradas]]-STOCK[[#This Row],[Salidas]]</f>
        <v>1</v>
      </c>
      <c r="J1617" s="59">
        <f>STOCK[[#This Row],[Precio Final]]*10%</f>
        <v>3</v>
      </c>
      <c r="K1617" s="62">
        <v>12</v>
      </c>
      <c r="L1617" s="62">
        <v>0</v>
      </c>
      <c r="M1617" s="62">
        <f>STOCK[[#This Row],[Costo Unitario (USD)]]+STOCK[[#This Row],[Costo Envío (USD)]]+STOCK[[#This Row],[Comisión 10%]]</f>
        <v>15</v>
      </c>
      <c r="N1617" s="62">
        <f t="shared" si="72"/>
        <v>22.5</v>
      </c>
      <c r="O1617" s="62">
        <f t="shared" si="73"/>
        <v>30</v>
      </c>
      <c r="P1617" s="62">
        <f>STOCK[[#This Row],[Precio Final]]-STOCK[[#This Row],[Costo total]]</f>
        <v>15</v>
      </c>
      <c r="Q1617" s="62">
        <f>STOCK[[#This Row],[Ganancia Unitaria]]*STOCK[[#This Row],[Salidas]]</f>
        <v>0</v>
      </c>
      <c r="R1617" s="74"/>
      <c r="S1617" s="74"/>
      <c r="T1617" s="62"/>
      <c r="U1617" s="62"/>
      <c r="V1617" s="76"/>
    </row>
    <row r="1618" customHeight="1" spans="1:22">
      <c r="A1618" s="74" t="s">
        <v>19527</v>
      </c>
      <c r="B1618" s="74" t="s">
        <v>16541</v>
      </c>
      <c r="C1618" s="74" t="s">
        <v>19528</v>
      </c>
      <c r="D1618" s="74" t="s">
        <v>16396</v>
      </c>
      <c r="E1618" s="74"/>
      <c r="F1618" s="59">
        <v>30</v>
      </c>
      <c r="G1618" s="75">
        <v>1</v>
      </c>
      <c r="H1618" s="75">
        <f>SUMIFS(VENTAS[Cantidad],VENTAS[Código del producto Vendido],STOCK[[#This Row],[Code]])</f>
        <v>1</v>
      </c>
      <c r="I1618" s="75">
        <f>STOCK[[#This Row],[Entradas]]-STOCK[[#This Row],[Salidas]]</f>
        <v>0</v>
      </c>
      <c r="J1618" s="59">
        <f>STOCK[[#This Row],[Precio Final]]*10%</f>
        <v>3</v>
      </c>
      <c r="K1618" s="62">
        <v>12</v>
      </c>
      <c r="L1618" s="62">
        <v>0</v>
      </c>
      <c r="M1618" s="62">
        <f>STOCK[[#This Row],[Costo Unitario (USD)]]+STOCK[[#This Row],[Costo Envío (USD)]]+STOCK[[#This Row],[Comisión 10%]]</f>
        <v>15</v>
      </c>
      <c r="N1618" s="62">
        <f t="shared" si="72"/>
        <v>22.5</v>
      </c>
      <c r="O1618" s="62">
        <f t="shared" si="73"/>
        <v>30</v>
      </c>
      <c r="P1618" s="62">
        <f>STOCK[[#This Row],[Precio Final]]-STOCK[[#This Row],[Costo total]]</f>
        <v>15</v>
      </c>
      <c r="Q1618" s="62">
        <f>STOCK[[#This Row],[Ganancia Unitaria]]*STOCK[[#This Row],[Salidas]]</f>
        <v>15</v>
      </c>
      <c r="R1618" s="74"/>
      <c r="S1618" s="74"/>
      <c r="T1618" s="62"/>
      <c r="U1618" s="62"/>
      <c r="V1618" s="76"/>
    </row>
    <row r="1619" customHeight="1" spans="1:22">
      <c r="A1619" s="74" t="s">
        <v>19529</v>
      </c>
      <c r="B1619" s="74" t="s">
        <v>16541</v>
      </c>
      <c r="C1619" s="74" t="s">
        <v>19524</v>
      </c>
      <c r="D1619" s="74" t="s">
        <v>16583</v>
      </c>
      <c r="E1619" s="74"/>
      <c r="F1619" s="59">
        <v>35</v>
      </c>
      <c r="G1619" s="75">
        <v>2</v>
      </c>
      <c r="H1619" s="75">
        <f>SUMIFS(VENTAS[Cantidad],VENTAS[Código del producto Vendido],STOCK[[#This Row],[Code]])</f>
        <v>2</v>
      </c>
      <c r="I1619" s="75">
        <f>STOCK[[#This Row],[Entradas]]-STOCK[[#This Row],[Salidas]]</f>
        <v>0</v>
      </c>
      <c r="J1619" s="59">
        <f>STOCK[[#This Row],[Precio Final]]*10%</f>
        <v>3.5</v>
      </c>
      <c r="K1619" s="62">
        <v>12</v>
      </c>
      <c r="L1619" s="62">
        <v>0</v>
      </c>
      <c r="M1619" s="62">
        <f>STOCK[[#This Row],[Costo Unitario (USD)]]+STOCK[[#This Row],[Costo Envío (USD)]]+STOCK[[#This Row],[Comisión 10%]]</f>
        <v>15.5</v>
      </c>
      <c r="N1619" s="62">
        <f t="shared" si="72"/>
        <v>23.25</v>
      </c>
      <c r="O1619" s="62">
        <f t="shared" si="73"/>
        <v>35</v>
      </c>
      <c r="P1619" s="62">
        <f>STOCK[[#This Row],[Precio Final]]-STOCK[[#This Row],[Costo total]]</f>
        <v>19.5</v>
      </c>
      <c r="Q1619" s="62">
        <f>STOCK[[#This Row],[Ganancia Unitaria]]*STOCK[[#This Row],[Salidas]]</f>
        <v>39</v>
      </c>
      <c r="R1619" s="74"/>
      <c r="S1619" s="74"/>
      <c r="T1619" s="62"/>
      <c r="U1619" s="62"/>
      <c r="V1619" s="76"/>
    </row>
    <row r="1620" customHeight="1" spans="1:22">
      <c r="A1620" s="74" t="s">
        <v>19530</v>
      </c>
      <c r="B1620" s="74" t="s">
        <v>16680</v>
      </c>
      <c r="C1620" s="74" t="s">
        <v>19531</v>
      </c>
      <c r="D1620" s="74" t="s">
        <v>16973</v>
      </c>
      <c r="E1620" s="74"/>
      <c r="F1620" s="59">
        <v>30</v>
      </c>
      <c r="G1620" s="75">
        <v>1</v>
      </c>
      <c r="H1620" s="75">
        <f>SUMIFS(VENTAS[Cantidad],VENTAS[Código del producto Vendido],STOCK[[#This Row],[Code]])</f>
        <v>0</v>
      </c>
      <c r="I1620" s="75">
        <f>STOCK[[#This Row],[Entradas]]-STOCK[[#This Row],[Salidas]]</f>
        <v>1</v>
      </c>
      <c r="J1620" s="59">
        <f>STOCK[[#This Row],[Precio Final]]*10%</f>
        <v>3</v>
      </c>
      <c r="K1620" s="62">
        <v>12</v>
      </c>
      <c r="L1620" s="62">
        <v>0</v>
      </c>
      <c r="M1620" s="62">
        <f>STOCK[[#This Row],[Costo Unitario (USD)]]+STOCK[[#This Row],[Costo Envío (USD)]]+STOCK[[#This Row],[Comisión 10%]]</f>
        <v>15</v>
      </c>
      <c r="N1620" s="62">
        <f t="shared" si="72"/>
        <v>22.5</v>
      </c>
      <c r="O1620" s="62">
        <f t="shared" si="73"/>
        <v>30</v>
      </c>
      <c r="P1620" s="62">
        <f>STOCK[[#This Row],[Precio Final]]-STOCK[[#This Row],[Costo total]]</f>
        <v>15</v>
      </c>
      <c r="Q1620" s="62">
        <f>STOCK[[#This Row],[Ganancia Unitaria]]*STOCK[[#This Row],[Salidas]]</f>
        <v>0</v>
      </c>
      <c r="R1620" s="74"/>
      <c r="S1620" s="74"/>
      <c r="T1620" s="62"/>
      <c r="U1620" s="62"/>
      <c r="V1620" s="76"/>
    </row>
    <row r="1621" customHeight="1" spans="1:22">
      <c r="A1621" s="74" t="s">
        <v>19532</v>
      </c>
      <c r="B1621" s="74" t="s">
        <v>16522</v>
      </c>
      <c r="C1621" s="74" t="s">
        <v>19533</v>
      </c>
      <c r="D1621" s="74" t="s">
        <v>16404</v>
      </c>
      <c r="E1621" s="74"/>
      <c r="F1621" s="59">
        <v>30</v>
      </c>
      <c r="G1621" s="75">
        <v>1</v>
      </c>
      <c r="H1621" s="75">
        <f>SUMIFS(VENTAS[Cantidad],VENTAS[Código del producto Vendido],STOCK[[#This Row],[Code]])</f>
        <v>0</v>
      </c>
      <c r="I1621" s="75">
        <f>STOCK[[#This Row],[Entradas]]-STOCK[[#This Row],[Salidas]]</f>
        <v>1</v>
      </c>
      <c r="J1621" s="59">
        <f>STOCK[[#This Row],[Precio Final]]*10%</f>
        <v>3</v>
      </c>
      <c r="K1621" s="62">
        <v>12</v>
      </c>
      <c r="L1621" s="62">
        <v>0</v>
      </c>
      <c r="M1621" s="62">
        <f>STOCK[[#This Row],[Costo Unitario (USD)]]+STOCK[[#This Row],[Costo Envío (USD)]]+STOCK[[#This Row],[Comisión 10%]]</f>
        <v>15</v>
      </c>
      <c r="N1621" s="62">
        <f t="shared" si="72"/>
        <v>22.5</v>
      </c>
      <c r="O1621" s="62">
        <f t="shared" si="73"/>
        <v>30</v>
      </c>
      <c r="P1621" s="62">
        <f>STOCK[[#This Row],[Precio Final]]-STOCK[[#This Row],[Costo total]]</f>
        <v>15</v>
      </c>
      <c r="Q1621" s="62">
        <f>STOCK[[#This Row],[Ganancia Unitaria]]*STOCK[[#This Row],[Salidas]]</f>
        <v>0</v>
      </c>
      <c r="R1621" s="74"/>
      <c r="S1621" s="74"/>
      <c r="T1621" s="62"/>
      <c r="U1621" s="62"/>
      <c r="V1621" s="76"/>
    </row>
    <row r="1622" customHeight="1" spans="1:22">
      <c r="A1622" s="74" t="s">
        <v>19534</v>
      </c>
      <c r="B1622" s="74" t="s">
        <v>16541</v>
      </c>
      <c r="C1622" s="74" t="s">
        <v>19535</v>
      </c>
      <c r="D1622" s="74" t="s">
        <v>16475</v>
      </c>
      <c r="E1622" s="74"/>
      <c r="F1622" s="59">
        <v>30</v>
      </c>
      <c r="G1622" s="75">
        <v>1</v>
      </c>
      <c r="H1622" s="75">
        <f>SUMIFS(VENTAS[Cantidad],VENTAS[Código del producto Vendido],STOCK[[#This Row],[Code]])</f>
        <v>1</v>
      </c>
      <c r="I1622" s="75">
        <f>STOCK[[#This Row],[Entradas]]-STOCK[[#This Row],[Salidas]]</f>
        <v>0</v>
      </c>
      <c r="J1622" s="59">
        <f>STOCK[[#This Row],[Precio Final]]*10%</f>
        <v>3</v>
      </c>
      <c r="K1622" s="62">
        <v>12</v>
      </c>
      <c r="L1622" s="62">
        <v>0</v>
      </c>
      <c r="M1622" s="62">
        <f>STOCK[[#This Row],[Costo Unitario (USD)]]+STOCK[[#This Row],[Costo Envío (USD)]]+STOCK[[#This Row],[Comisión 10%]]</f>
        <v>15</v>
      </c>
      <c r="N1622" s="62">
        <f t="shared" si="72"/>
        <v>22.5</v>
      </c>
      <c r="O1622" s="62">
        <f t="shared" si="73"/>
        <v>30</v>
      </c>
      <c r="P1622" s="62">
        <f>STOCK[[#This Row],[Precio Final]]-STOCK[[#This Row],[Costo total]]</f>
        <v>15</v>
      </c>
      <c r="Q1622" s="62">
        <f>STOCK[[#This Row],[Ganancia Unitaria]]*STOCK[[#This Row],[Salidas]]</f>
        <v>15</v>
      </c>
      <c r="R1622" s="74"/>
      <c r="S1622" s="74"/>
      <c r="T1622" s="62"/>
      <c r="U1622" s="62"/>
      <c r="V1622" s="76"/>
    </row>
    <row r="1623" customHeight="1" spans="1:22">
      <c r="A1623" s="74" t="s">
        <v>19536</v>
      </c>
      <c r="B1623" s="74" t="s">
        <v>16541</v>
      </c>
      <c r="C1623" s="74" t="s">
        <v>19537</v>
      </c>
      <c r="D1623" s="74" t="s">
        <v>16396</v>
      </c>
      <c r="E1623" s="74"/>
      <c r="F1623" s="59">
        <v>28</v>
      </c>
      <c r="G1623" s="75">
        <v>1</v>
      </c>
      <c r="H1623" s="75">
        <f>SUMIFS(VENTAS[Cantidad],VENTAS[Código del producto Vendido],STOCK[[#This Row],[Code]])</f>
        <v>1</v>
      </c>
      <c r="I1623" s="75">
        <f>STOCK[[#This Row],[Entradas]]-STOCK[[#This Row],[Salidas]]</f>
        <v>0</v>
      </c>
      <c r="J1623" s="59">
        <f>STOCK[[#This Row],[Precio Final]]*10%</f>
        <v>2.8</v>
      </c>
      <c r="K1623" s="62">
        <v>12</v>
      </c>
      <c r="L1623" s="62">
        <v>0</v>
      </c>
      <c r="M1623" s="62">
        <f>STOCK[[#This Row],[Costo Unitario (USD)]]+STOCK[[#This Row],[Costo Envío (USD)]]+STOCK[[#This Row],[Comisión 10%]]</f>
        <v>14.8</v>
      </c>
      <c r="N1623" s="62">
        <f t="shared" si="72"/>
        <v>22.2</v>
      </c>
      <c r="O1623" s="62">
        <f t="shared" si="73"/>
        <v>28</v>
      </c>
      <c r="P1623" s="62">
        <f>STOCK[[#This Row],[Precio Final]]-STOCK[[#This Row],[Costo total]]</f>
        <v>13.2</v>
      </c>
      <c r="Q1623" s="62">
        <f>STOCK[[#This Row],[Ganancia Unitaria]]*STOCK[[#This Row],[Salidas]]</f>
        <v>13.2</v>
      </c>
      <c r="R1623" s="74"/>
      <c r="S1623" s="74"/>
      <c r="T1623" s="62"/>
      <c r="U1623" s="62"/>
      <c r="V1623" s="76"/>
    </row>
    <row r="1624" customHeight="1" spans="1:22">
      <c r="A1624" s="74" t="s">
        <v>19538</v>
      </c>
      <c r="B1624" s="74" t="s">
        <v>16522</v>
      </c>
      <c r="C1624" s="74" t="s">
        <v>19539</v>
      </c>
      <c r="D1624" s="74" t="s">
        <v>16408</v>
      </c>
      <c r="E1624" s="74"/>
      <c r="F1624" s="59">
        <v>35</v>
      </c>
      <c r="G1624" s="75">
        <v>1</v>
      </c>
      <c r="H1624" s="75">
        <f>SUMIFS(VENTAS[Cantidad],VENTAS[Código del producto Vendido],STOCK[[#This Row],[Code]])</f>
        <v>1</v>
      </c>
      <c r="I1624" s="75">
        <f>STOCK[[#This Row],[Entradas]]-STOCK[[#This Row],[Salidas]]</f>
        <v>0</v>
      </c>
      <c r="J1624" s="59">
        <f>STOCK[[#This Row],[Precio Final]]*10%</f>
        <v>3.5</v>
      </c>
      <c r="K1624" s="62">
        <v>12</v>
      </c>
      <c r="L1624" s="62">
        <v>0</v>
      </c>
      <c r="M1624" s="62">
        <f>STOCK[[#This Row],[Costo Unitario (USD)]]+STOCK[[#This Row],[Costo Envío (USD)]]+STOCK[[#This Row],[Comisión 10%]]</f>
        <v>15.5</v>
      </c>
      <c r="N1624" s="62">
        <f t="shared" si="72"/>
        <v>23.25</v>
      </c>
      <c r="O1624" s="62">
        <f t="shared" si="73"/>
        <v>35</v>
      </c>
      <c r="P1624" s="62">
        <f>STOCK[[#This Row],[Precio Final]]-STOCK[[#This Row],[Costo total]]</f>
        <v>19.5</v>
      </c>
      <c r="Q1624" s="62">
        <f>STOCK[[#This Row],[Ganancia Unitaria]]*STOCK[[#This Row],[Salidas]]</f>
        <v>19.5</v>
      </c>
      <c r="R1624" s="74"/>
      <c r="S1624" s="74"/>
      <c r="T1624" s="62"/>
      <c r="U1624" s="62"/>
      <c r="V1624" s="76"/>
    </row>
    <row r="1625" customHeight="1" spans="1:22">
      <c r="A1625" s="74" t="s">
        <v>19540</v>
      </c>
      <c r="B1625" s="74" t="s">
        <v>16522</v>
      </c>
      <c r="C1625" s="74" t="s">
        <v>19541</v>
      </c>
      <c r="D1625" s="74" t="s">
        <v>16404</v>
      </c>
      <c r="E1625" s="74"/>
      <c r="F1625" s="59">
        <v>30</v>
      </c>
      <c r="G1625" s="75">
        <v>1</v>
      </c>
      <c r="H1625" s="75">
        <f>SUMIFS(VENTAS[Cantidad],VENTAS[Código del producto Vendido],STOCK[[#This Row],[Code]])</f>
        <v>1</v>
      </c>
      <c r="I1625" s="75">
        <f>STOCK[[#This Row],[Entradas]]-STOCK[[#This Row],[Salidas]]</f>
        <v>0</v>
      </c>
      <c r="J1625" s="59">
        <f>STOCK[[#This Row],[Precio Final]]*10%</f>
        <v>3</v>
      </c>
      <c r="K1625" s="62">
        <v>12</v>
      </c>
      <c r="L1625" s="62">
        <v>0</v>
      </c>
      <c r="M1625" s="62">
        <f>STOCK[[#This Row],[Costo Unitario (USD)]]+STOCK[[#This Row],[Costo Envío (USD)]]+STOCK[[#This Row],[Comisión 10%]]</f>
        <v>15</v>
      </c>
      <c r="N1625" s="62">
        <f t="shared" si="72"/>
        <v>22.5</v>
      </c>
      <c r="O1625" s="62">
        <f t="shared" si="73"/>
        <v>30</v>
      </c>
      <c r="P1625" s="62">
        <f>STOCK[[#This Row],[Precio Final]]-STOCK[[#This Row],[Costo total]]</f>
        <v>15</v>
      </c>
      <c r="Q1625" s="62">
        <f>STOCK[[#This Row],[Ganancia Unitaria]]*STOCK[[#This Row],[Salidas]]</f>
        <v>15</v>
      </c>
      <c r="R1625" s="74"/>
      <c r="S1625" s="74"/>
      <c r="T1625" s="62"/>
      <c r="U1625" s="62"/>
      <c r="V1625" s="76"/>
    </row>
    <row r="1626" customHeight="1" spans="1:22">
      <c r="A1626" s="74" t="s">
        <v>19542</v>
      </c>
      <c r="B1626" s="74" t="s">
        <v>16680</v>
      </c>
      <c r="C1626" s="74" t="s">
        <v>19543</v>
      </c>
      <c r="D1626" s="74" t="s">
        <v>16928</v>
      </c>
      <c r="E1626" s="74"/>
      <c r="F1626" s="59">
        <v>35</v>
      </c>
      <c r="G1626" s="75">
        <v>1</v>
      </c>
      <c r="H1626" s="75">
        <f>SUMIFS(VENTAS[Cantidad],VENTAS[Código del producto Vendido],STOCK[[#This Row],[Code]])</f>
        <v>1</v>
      </c>
      <c r="I1626" s="75">
        <f>STOCK[[#This Row],[Entradas]]-STOCK[[#This Row],[Salidas]]</f>
        <v>0</v>
      </c>
      <c r="J1626" s="59">
        <f>STOCK[[#This Row],[Precio Final]]*10%</f>
        <v>3.5</v>
      </c>
      <c r="K1626" s="62">
        <v>12</v>
      </c>
      <c r="L1626" s="62">
        <v>0</v>
      </c>
      <c r="M1626" s="62">
        <f>STOCK[[#This Row],[Costo Unitario (USD)]]+STOCK[[#This Row],[Costo Envío (USD)]]+STOCK[[#This Row],[Comisión 10%]]</f>
        <v>15.5</v>
      </c>
      <c r="N1626" s="62">
        <f t="shared" si="72"/>
        <v>23.25</v>
      </c>
      <c r="O1626" s="62">
        <f t="shared" si="73"/>
        <v>35</v>
      </c>
      <c r="P1626" s="62">
        <f>STOCK[[#This Row],[Precio Final]]-STOCK[[#This Row],[Costo total]]</f>
        <v>19.5</v>
      </c>
      <c r="Q1626" s="62">
        <f>STOCK[[#This Row],[Ganancia Unitaria]]*STOCK[[#This Row],[Salidas]]</f>
        <v>19.5</v>
      </c>
      <c r="R1626" s="74"/>
      <c r="S1626" s="74"/>
      <c r="T1626" s="62"/>
      <c r="U1626" s="62"/>
      <c r="V1626" s="76"/>
    </row>
    <row r="1627" customHeight="1" spans="1:22">
      <c r="A1627" s="74" t="s">
        <v>19544</v>
      </c>
      <c r="B1627" s="74" t="s">
        <v>16541</v>
      </c>
      <c r="C1627" s="74" t="s">
        <v>19545</v>
      </c>
      <c r="D1627" s="74" t="s">
        <v>17505</v>
      </c>
      <c r="E1627" s="74"/>
      <c r="F1627" s="59">
        <v>30</v>
      </c>
      <c r="G1627" s="75">
        <v>1</v>
      </c>
      <c r="H1627" s="75">
        <f>SUMIFS(VENTAS[Cantidad],VENTAS[Código del producto Vendido],STOCK[[#This Row],[Code]])</f>
        <v>1</v>
      </c>
      <c r="I1627" s="75">
        <f>STOCK[[#This Row],[Entradas]]-STOCK[[#This Row],[Salidas]]</f>
        <v>0</v>
      </c>
      <c r="J1627" s="59">
        <f>STOCK[[#This Row],[Precio Final]]*10%</f>
        <v>3</v>
      </c>
      <c r="K1627" s="62">
        <v>12</v>
      </c>
      <c r="L1627" s="62">
        <v>0</v>
      </c>
      <c r="M1627" s="62">
        <f>STOCK[[#This Row],[Costo Unitario (USD)]]+STOCK[[#This Row],[Costo Envío (USD)]]+STOCK[[#This Row],[Comisión 10%]]</f>
        <v>15</v>
      </c>
      <c r="N1627" s="62">
        <f t="shared" si="72"/>
        <v>22.5</v>
      </c>
      <c r="O1627" s="62">
        <f t="shared" si="73"/>
        <v>30</v>
      </c>
      <c r="P1627" s="62">
        <f>STOCK[[#This Row],[Precio Final]]-STOCK[[#This Row],[Costo total]]</f>
        <v>15</v>
      </c>
      <c r="Q1627" s="62">
        <f>STOCK[[#This Row],[Ganancia Unitaria]]*STOCK[[#This Row],[Salidas]]</f>
        <v>15</v>
      </c>
      <c r="R1627" s="74"/>
      <c r="S1627" s="74"/>
      <c r="T1627" s="62"/>
      <c r="U1627" s="62"/>
      <c r="V1627" s="76"/>
    </row>
    <row r="1628" customHeight="1" spans="1:22">
      <c r="A1628" s="74" t="s">
        <v>19546</v>
      </c>
      <c r="B1628" s="74" t="s">
        <v>16851</v>
      </c>
      <c r="C1628" s="74" t="s">
        <v>19547</v>
      </c>
      <c r="D1628" s="74" t="s">
        <v>19548</v>
      </c>
      <c r="E1628" s="74"/>
      <c r="F1628" s="59">
        <v>35</v>
      </c>
      <c r="G1628" s="75">
        <v>1</v>
      </c>
      <c r="H1628" s="75">
        <f>SUMIFS(VENTAS[Cantidad],VENTAS[Código del producto Vendido],STOCK[[#This Row],[Code]])</f>
        <v>0</v>
      </c>
      <c r="I1628" s="75">
        <f>STOCK[[#This Row],[Entradas]]-STOCK[[#This Row],[Salidas]]</f>
        <v>1</v>
      </c>
      <c r="J1628" s="59">
        <f>STOCK[[#This Row],[Precio Final]]*10%</f>
        <v>3.5</v>
      </c>
      <c r="K1628" s="62">
        <v>12</v>
      </c>
      <c r="L1628" s="62">
        <v>0</v>
      </c>
      <c r="M1628" s="62">
        <f>STOCK[[#This Row],[Costo Unitario (USD)]]+STOCK[[#This Row],[Costo Envío (USD)]]+STOCK[[#This Row],[Comisión 10%]]</f>
        <v>15.5</v>
      </c>
      <c r="N1628" s="62">
        <f t="shared" si="72"/>
        <v>23.25</v>
      </c>
      <c r="O1628" s="62">
        <f t="shared" si="73"/>
        <v>35</v>
      </c>
      <c r="P1628" s="62">
        <f>STOCK[[#This Row],[Precio Final]]-STOCK[[#This Row],[Costo total]]</f>
        <v>19.5</v>
      </c>
      <c r="Q1628" s="62">
        <f>STOCK[[#This Row],[Ganancia Unitaria]]*STOCK[[#This Row],[Salidas]]</f>
        <v>0</v>
      </c>
      <c r="R1628" s="74"/>
      <c r="S1628" s="74"/>
      <c r="T1628" s="62"/>
      <c r="U1628" s="62"/>
      <c r="V1628" s="76"/>
    </row>
    <row r="1629" customHeight="1" spans="1:22">
      <c r="A1629" s="74" t="s">
        <v>19549</v>
      </c>
      <c r="B1629" s="74" t="s">
        <v>16447</v>
      </c>
      <c r="C1629" s="74" t="s">
        <v>19550</v>
      </c>
      <c r="D1629" s="74" t="s">
        <v>16408</v>
      </c>
      <c r="E1629" s="74"/>
      <c r="F1629" s="59">
        <v>40</v>
      </c>
      <c r="G1629" s="75">
        <v>2</v>
      </c>
      <c r="H1629" s="75">
        <f>SUMIFS(VENTAS[Cantidad],VENTAS[Código del producto Vendido],STOCK[[#This Row],[Code]])</f>
        <v>2</v>
      </c>
      <c r="I1629" s="75">
        <f>STOCK[[#This Row],[Entradas]]-STOCK[[#This Row],[Salidas]]</f>
        <v>0</v>
      </c>
      <c r="J1629" s="59">
        <f>STOCK[[#This Row],[Precio Final]]*10%</f>
        <v>4</v>
      </c>
      <c r="K1629" s="62">
        <v>12</v>
      </c>
      <c r="L1629" s="62">
        <v>0</v>
      </c>
      <c r="M1629" s="62">
        <f>STOCK[[#This Row],[Costo Unitario (USD)]]+STOCK[[#This Row],[Costo Envío (USD)]]+STOCK[[#This Row],[Comisión 10%]]</f>
        <v>16</v>
      </c>
      <c r="N1629" s="62">
        <f t="shared" si="72"/>
        <v>24</v>
      </c>
      <c r="O1629" s="62">
        <f t="shared" si="73"/>
        <v>40</v>
      </c>
      <c r="P1629" s="62">
        <f>STOCK[[#This Row],[Precio Final]]-STOCK[[#This Row],[Costo total]]</f>
        <v>24</v>
      </c>
      <c r="Q1629" s="62">
        <f>STOCK[[#This Row],[Ganancia Unitaria]]*STOCK[[#This Row],[Salidas]]</f>
        <v>48</v>
      </c>
      <c r="R1629" s="74"/>
      <c r="S1629" s="74"/>
      <c r="T1629" s="62"/>
      <c r="U1629" s="62"/>
      <c r="V1629" s="76"/>
    </row>
    <row r="1630" customHeight="1" spans="1:22">
      <c r="A1630" s="74" t="s">
        <v>19551</v>
      </c>
      <c r="B1630" s="74" t="s">
        <v>16960</v>
      </c>
      <c r="C1630" s="74" t="s">
        <v>19552</v>
      </c>
      <c r="D1630" s="74" t="s">
        <v>19553</v>
      </c>
      <c r="E1630" s="74"/>
      <c r="F1630" s="59">
        <v>35</v>
      </c>
      <c r="G1630" s="75">
        <v>1</v>
      </c>
      <c r="H1630" s="75">
        <f>SUMIFS(VENTAS[Cantidad],VENTAS[Código del producto Vendido],STOCK[[#This Row],[Code]])</f>
        <v>0</v>
      </c>
      <c r="I1630" s="75">
        <f>STOCK[[#This Row],[Entradas]]-STOCK[[#This Row],[Salidas]]</f>
        <v>1</v>
      </c>
      <c r="J1630" s="59">
        <f>STOCK[[#This Row],[Precio Final]]*10%</f>
        <v>3.5</v>
      </c>
      <c r="K1630" s="62">
        <v>12</v>
      </c>
      <c r="L1630" s="62">
        <v>0</v>
      </c>
      <c r="M1630" s="62">
        <f>STOCK[[#This Row],[Costo Unitario (USD)]]+STOCK[[#This Row],[Costo Envío (USD)]]+STOCK[[#This Row],[Comisión 10%]]</f>
        <v>15.5</v>
      </c>
      <c r="N1630" s="62">
        <f t="shared" si="72"/>
        <v>23.25</v>
      </c>
      <c r="O1630" s="62">
        <f t="shared" si="73"/>
        <v>35</v>
      </c>
      <c r="P1630" s="62">
        <f>STOCK[[#This Row],[Precio Final]]-STOCK[[#This Row],[Costo total]]</f>
        <v>19.5</v>
      </c>
      <c r="Q1630" s="62">
        <f>STOCK[[#This Row],[Ganancia Unitaria]]*STOCK[[#This Row],[Salidas]]</f>
        <v>0</v>
      </c>
      <c r="R1630" s="74"/>
      <c r="S1630" s="74"/>
      <c r="T1630" s="62"/>
      <c r="U1630" s="62"/>
      <c r="V1630" s="76"/>
    </row>
    <row r="1631" customHeight="1" spans="1:22">
      <c r="A1631" s="74" t="s">
        <v>19554</v>
      </c>
      <c r="B1631" s="74" t="s">
        <v>16498</v>
      </c>
      <c r="C1631" s="74" t="s">
        <v>19555</v>
      </c>
      <c r="D1631" s="74" t="s">
        <v>16475</v>
      </c>
      <c r="E1631" s="74"/>
      <c r="F1631" s="59">
        <v>35</v>
      </c>
      <c r="G1631" s="75">
        <v>1</v>
      </c>
      <c r="H1631" s="75">
        <f>SUMIFS(VENTAS[Cantidad],VENTAS[Código del producto Vendido],STOCK[[#This Row],[Code]])</f>
        <v>1</v>
      </c>
      <c r="I1631" s="75">
        <f>STOCK[[#This Row],[Entradas]]-STOCK[[#This Row],[Salidas]]</f>
        <v>0</v>
      </c>
      <c r="J1631" s="59">
        <f>STOCK[[#This Row],[Precio Final]]*10%</f>
        <v>3.5</v>
      </c>
      <c r="K1631" s="62">
        <v>12</v>
      </c>
      <c r="L1631" s="62">
        <v>0</v>
      </c>
      <c r="M1631" s="62">
        <f>STOCK[[#This Row],[Costo Unitario (USD)]]+STOCK[[#This Row],[Costo Envío (USD)]]+STOCK[[#This Row],[Comisión 10%]]</f>
        <v>15.5</v>
      </c>
      <c r="N1631" s="62">
        <f t="shared" si="72"/>
        <v>23.25</v>
      </c>
      <c r="O1631" s="62">
        <f t="shared" si="73"/>
        <v>35</v>
      </c>
      <c r="P1631" s="62">
        <f>STOCK[[#This Row],[Precio Final]]-STOCK[[#This Row],[Costo total]]</f>
        <v>19.5</v>
      </c>
      <c r="Q1631" s="62">
        <f>STOCK[[#This Row],[Ganancia Unitaria]]*STOCK[[#This Row],[Salidas]]</f>
        <v>19.5</v>
      </c>
      <c r="R1631" s="74"/>
      <c r="S1631" s="74"/>
      <c r="T1631" s="62"/>
      <c r="U1631" s="62"/>
      <c r="V1631" s="76"/>
    </row>
    <row r="1632" customHeight="1" spans="1:22">
      <c r="A1632" s="74" t="s">
        <v>19556</v>
      </c>
      <c r="B1632" s="74" t="s">
        <v>16498</v>
      </c>
      <c r="C1632" s="74" t="s">
        <v>19557</v>
      </c>
      <c r="D1632" s="74" t="s">
        <v>16583</v>
      </c>
      <c r="E1632" s="74"/>
      <c r="F1632" s="59">
        <v>45</v>
      </c>
      <c r="G1632" s="75">
        <v>1</v>
      </c>
      <c r="H1632" s="75">
        <f>SUMIFS(VENTAS[Cantidad],VENTAS[Código del producto Vendido],STOCK[[#This Row],[Code]])</f>
        <v>0</v>
      </c>
      <c r="I1632" s="75">
        <f>STOCK[[#This Row],[Entradas]]-STOCK[[#This Row],[Salidas]]</f>
        <v>1</v>
      </c>
      <c r="J1632" s="59">
        <f>STOCK[[#This Row],[Precio Final]]*10%</f>
        <v>4.5</v>
      </c>
      <c r="K1632" s="62">
        <v>12</v>
      </c>
      <c r="L1632" s="62">
        <v>0</v>
      </c>
      <c r="M1632" s="62">
        <f>STOCK[[#This Row],[Costo Unitario (USD)]]+STOCK[[#This Row],[Costo Envío (USD)]]+STOCK[[#This Row],[Comisión 10%]]</f>
        <v>16.5</v>
      </c>
      <c r="N1632" s="62">
        <f t="shared" si="72"/>
        <v>24.75</v>
      </c>
      <c r="O1632" s="62">
        <f t="shared" si="73"/>
        <v>45</v>
      </c>
      <c r="P1632" s="62">
        <f>STOCK[[#This Row],[Precio Final]]-STOCK[[#This Row],[Costo total]]</f>
        <v>28.5</v>
      </c>
      <c r="Q1632" s="62">
        <f>STOCK[[#This Row],[Ganancia Unitaria]]*STOCK[[#This Row],[Salidas]]</f>
        <v>0</v>
      </c>
      <c r="R1632" s="74"/>
      <c r="S1632" s="74"/>
      <c r="T1632" s="62"/>
      <c r="U1632" s="62"/>
      <c r="V1632" s="76"/>
    </row>
    <row r="1633" customHeight="1" spans="1:22">
      <c r="A1633" s="74" t="s">
        <v>19558</v>
      </c>
      <c r="B1633" s="74" t="s">
        <v>16447</v>
      </c>
      <c r="C1633" s="74" t="s">
        <v>19559</v>
      </c>
      <c r="D1633" s="74" t="s">
        <v>19560</v>
      </c>
      <c r="E1633" s="74"/>
      <c r="F1633" s="59">
        <v>45</v>
      </c>
      <c r="G1633" s="75">
        <v>1</v>
      </c>
      <c r="H1633" s="75">
        <f>SUMIFS(VENTAS[Cantidad],VENTAS[Código del producto Vendido],STOCK[[#This Row],[Code]])</f>
        <v>0</v>
      </c>
      <c r="I1633" s="75">
        <f>STOCK[[#This Row],[Entradas]]-STOCK[[#This Row],[Salidas]]</f>
        <v>1</v>
      </c>
      <c r="J1633" s="59">
        <f>STOCK[[#This Row],[Precio Final]]*10%</f>
        <v>4.5</v>
      </c>
      <c r="K1633" s="62">
        <v>12</v>
      </c>
      <c r="L1633" s="62">
        <v>0</v>
      </c>
      <c r="M1633" s="62">
        <f>STOCK[[#This Row],[Costo Unitario (USD)]]+STOCK[[#This Row],[Costo Envío (USD)]]+STOCK[[#This Row],[Comisión 10%]]</f>
        <v>16.5</v>
      </c>
      <c r="N1633" s="62">
        <f t="shared" si="72"/>
        <v>24.75</v>
      </c>
      <c r="O1633" s="62">
        <f t="shared" si="73"/>
        <v>45</v>
      </c>
      <c r="P1633" s="62">
        <f>STOCK[[#This Row],[Precio Final]]-STOCK[[#This Row],[Costo total]]</f>
        <v>28.5</v>
      </c>
      <c r="Q1633" s="62">
        <f>STOCK[[#This Row],[Ganancia Unitaria]]*STOCK[[#This Row],[Salidas]]</f>
        <v>0</v>
      </c>
      <c r="R1633" s="74"/>
      <c r="S1633" s="74"/>
      <c r="T1633" s="62"/>
      <c r="U1633" s="62"/>
      <c r="V1633" s="76"/>
    </row>
    <row r="1634" customHeight="1" spans="1:22">
      <c r="A1634" s="74" t="s">
        <v>19561</v>
      </c>
      <c r="B1634" s="74" t="s">
        <v>16498</v>
      </c>
      <c r="C1634" s="74" t="s">
        <v>19562</v>
      </c>
      <c r="D1634" s="74" t="s">
        <v>16583</v>
      </c>
      <c r="E1634" s="74"/>
      <c r="F1634" s="59">
        <v>30</v>
      </c>
      <c r="G1634" s="75">
        <v>1</v>
      </c>
      <c r="H1634" s="75">
        <f>SUMIFS(VENTAS[Cantidad],VENTAS[Código del producto Vendido],STOCK[[#This Row],[Code]])</f>
        <v>1</v>
      </c>
      <c r="I1634" s="75">
        <f>STOCK[[#This Row],[Entradas]]-STOCK[[#This Row],[Salidas]]</f>
        <v>0</v>
      </c>
      <c r="J1634" s="59">
        <f>STOCK[[#This Row],[Precio Final]]*10%</f>
        <v>3</v>
      </c>
      <c r="K1634" s="62">
        <v>12</v>
      </c>
      <c r="L1634" s="62">
        <v>0</v>
      </c>
      <c r="M1634" s="62">
        <f>STOCK[[#This Row],[Costo Unitario (USD)]]+STOCK[[#This Row],[Costo Envío (USD)]]+STOCK[[#This Row],[Comisión 10%]]</f>
        <v>15</v>
      </c>
      <c r="N1634" s="62">
        <f t="shared" si="72"/>
        <v>22.5</v>
      </c>
      <c r="O1634" s="62">
        <f t="shared" si="73"/>
        <v>30</v>
      </c>
      <c r="P1634" s="62">
        <f>STOCK[[#This Row],[Precio Final]]-STOCK[[#This Row],[Costo total]]</f>
        <v>15</v>
      </c>
      <c r="Q1634" s="62">
        <f>STOCK[[#This Row],[Ganancia Unitaria]]*STOCK[[#This Row],[Salidas]]</f>
        <v>15</v>
      </c>
      <c r="R1634" s="74"/>
      <c r="S1634" s="74"/>
      <c r="T1634" s="62"/>
      <c r="U1634" s="62"/>
      <c r="V1634" s="76"/>
    </row>
    <row r="1635" customHeight="1" spans="1:22">
      <c r="A1635" s="74" t="s">
        <v>19563</v>
      </c>
      <c r="B1635" s="74" t="s">
        <v>19564</v>
      </c>
      <c r="C1635" s="74" t="s">
        <v>19565</v>
      </c>
      <c r="D1635" s="74" t="s">
        <v>16475</v>
      </c>
      <c r="E1635" s="74"/>
      <c r="F1635" s="59">
        <v>40</v>
      </c>
      <c r="G1635" s="75">
        <v>1</v>
      </c>
      <c r="H1635" s="75">
        <f>SUMIFS(VENTAS[Cantidad],VENTAS[Código del producto Vendido],STOCK[[#This Row],[Code]])</f>
        <v>0</v>
      </c>
      <c r="I1635" s="75">
        <f>STOCK[[#This Row],[Entradas]]-STOCK[[#This Row],[Salidas]]</f>
        <v>1</v>
      </c>
      <c r="J1635" s="59">
        <f>STOCK[[#This Row],[Precio Final]]*10%</f>
        <v>4</v>
      </c>
      <c r="K1635" s="62">
        <v>12</v>
      </c>
      <c r="L1635" s="62">
        <v>0</v>
      </c>
      <c r="M1635" s="62">
        <f>STOCK[[#This Row],[Costo Unitario (USD)]]+STOCK[[#This Row],[Costo Envío (USD)]]+STOCK[[#This Row],[Comisión 10%]]</f>
        <v>16</v>
      </c>
      <c r="N1635" s="62">
        <f t="shared" si="72"/>
        <v>24</v>
      </c>
      <c r="O1635" s="62">
        <f t="shared" si="73"/>
        <v>40</v>
      </c>
      <c r="P1635" s="62">
        <f>STOCK[[#This Row],[Precio Final]]-STOCK[[#This Row],[Costo total]]</f>
        <v>24</v>
      </c>
      <c r="Q1635" s="62">
        <f>STOCK[[#This Row],[Ganancia Unitaria]]*STOCK[[#This Row],[Salidas]]</f>
        <v>0</v>
      </c>
      <c r="R1635" s="74"/>
      <c r="S1635" s="74"/>
      <c r="T1635" s="62"/>
      <c r="U1635" s="62"/>
      <c r="V1635" s="76"/>
    </row>
    <row r="1636" customHeight="1" spans="1:22">
      <c r="A1636" s="74" t="s">
        <v>19566</v>
      </c>
      <c r="B1636" s="74" t="s">
        <v>19564</v>
      </c>
      <c r="C1636" s="74" t="s">
        <v>19567</v>
      </c>
      <c r="D1636" s="74" t="s">
        <v>16962</v>
      </c>
      <c r="E1636" s="74"/>
      <c r="F1636" s="59">
        <v>40</v>
      </c>
      <c r="G1636" s="75">
        <v>1</v>
      </c>
      <c r="H1636" s="75">
        <f>SUMIFS(VENTAS[Cantidad],VENTAS[Código del producto Vendido],STOCK[[#This Row],[Code]])</f>
        <v>0</v>
      </c>
      <c r="I1636" s="75">
        <f>STOCK[[#This Row],[Entradas]]-STOCK[[#This Row],[Salidas]]</f>
        <v>1</v>
      </c>
      <c r="J1636" s="59">
        <f>STOCK[[#This Row],[Precio Final]]*10%</f>
        <v>4</v>
      </c>
      <c r="K1636" s="62">
        <v>12</v>
      </c>
      <c r="L1636" s="62">
        <v>0</v>
      </c>
      <c r="M1636" s="62">
        <f>STOCK[[#This Row],[Costo Unitario (USD)]]+STOCK[[#This Row],[Costo Envío (USD)]]+STOCK[[#This Row],[Comisión 10%]]</f>
        <v>16</v>
      </c>
      <c r="N1636" s="62">
        <f t="shared" si="72"/>
        <v>24</v>
      </c>
      <c r="O1636" s="62">
        <f t="shared" si="73"/>
        <v>40</v>
      </c>
      <c r="P1636" s="62">
        <f>STOCK[[#This Row],[Precio Final]]-STOCK[[#This Row],[Costo total]]</f>
        <v>24</v>
      </c>
      <c r="Q1636" s="62">
        <f>STOCK[[#This Row],[Ganancia Unitaria]]*STOCK[[#This Row],[Salidas]]</f>
        <v>0</v>
      </c>
      <c r="R1636" s="74"/>
      <c r="S1636" s="74"/>
      <c r="T1636" s="62"/>
      <c r="U1636" s="62"/>
      <c r="V1636" s="76"/>
    </row>
    <row r="1637" customHeight="1" spans="1:22">
      <c r="A1637" s="74" t="s">
        <v>19568</v>
      </c>
      <c r="B1637" s="74" t="s">
        <v>16870</v>
      </c>
      <c r="C1637" s="74" t="s">
        <v>19569</v>
      </c>
      <c r="D1637" s="74" t="s">
        <v>16396</v>
      </c>
      <c r="E1637" s="74"/>
      <c r="F1637" s="59">
        <v>18</v>
      </c>
      <c r="G1637" s="75">
        <v>1</v>
      </c>
      <c r="H1637" s="75">
        <f>SUMIFS(VENTAS[Cantidad],VENTAS[Código del producto Vendido],STOCK[[#This Row],[Code]])</f>
        <v>1</v>
      </c>
      <c r="I1637" s="75">
        <f>STOCK[[#This Row],[Entradas]]-STOCK[[#This Row],[Salidas]]</f>
        <v>0</v>
      </c>
      <c r="J1637" s="59">
        <f>STOCK[[#This Row],[Precio Final]]*10%</f>
        <v>1.8</v>
      </c>
      <c r="K1637" s="62">
        <v>12</v>
      </c>
      <c r="L1637" s="62">
        <v>0</v>
      </c>
      <c r="M1637" s="62">
        <f>STOCK[[#This Row],[Costo Unitario (USD)]]+STOCK[[#This Row],[Costo Envío (USD)]]+STOCK[[#This Row],[Comisión 10%]]</f>
        <v>13.8</v>
      </c>
      <c r="N1637" s="62">
        <f t="shared" si="72"/>
        <v>20.7</v>
      </c>
      <c r="O1637" s="62">
        <f t="shared" si="73"/>
        <v>18</v>
      </c>
      <c r="P1637" s="62">
        <f>STOCK[[#This Row],[Precio Final]]-STOCK[[#This Row],[Costo total]]</f>
        <v>4.2</v>
      </c>
      <c r="Q1637" s="62">
        <f>STOCK[[#This Row],[Ganancia Unitaria]]*STOCK[[#This Row],[Salidas]]</f>
        <v>4.2</v>
      </c>
      <c r="R1637" s="74"/>
      <c r="S1637" s="74"/>
      <c r="T1637" s="62"/>
      <c r="U1637" s="62"/>
      <c r="V1637" s="76"/>
    </row>
    <row r="1638" customHeight="1" spans="1:22">
      <c r="A1638" s="74" t="s">
        <v>19570</v>
      </c>
      <c r="B1638" s="74" t="s">
        <v>16870</v>
      </c>
      <c r="C1638" s="74" t="s">
        <v>19571</v>
      </c>
      <c r="D1638" s="74" t="s">
        <v>16396</v>
      </c>
      <c r="E1638" s="74"/>
      <c r="F1638" s="59">
        <v>20</v>
      </c>
      <c r="G1638" s="75">
        <v>1</v>
      </c>
      <c r="H1638" s="75">
        <f>SUMIFS(VENTAS[Cantidad],VENTAS[Código del producto Vendido],STOCK[[#This Row],[Code]])</f>
        <v>1</v>
      </c>
      <c r="I1638" s="75">
        <f>STOCK[[#This Row],[Entradas]]-STOCK[[#This Row],[Salidas]]</f>
        <v>0</v>
      </c>
      <c r="J1638" s="59">
        <f>STOCK[[#This Row],[Precio Final]]*10%</f>
        <v>2</v>
      </c>
      <c r="K1638" s="62">
        <v>12</v>
      </c>
      <c r="L1638" s="62">
        <v>0</v>
      </c>
      <c r="M1638" s="62">
        <f>STOCK[[#This Row],[Costo Unitario (USD)]]+STOCK[[#This Row],[Costo Envío (USD)]]+STOCK[[#This Row],[Comisión 10%]]</f>
        <v>14</v>
      </c>
      <c r="N1638" s="62">
        <f t="shared" si="72"/>
        <v>21</v>
      </c>
      <c r="O1638" s="62">
        <f t="shared" si="73"/>
        <v>20</v>
      </c>
      <c r="P1638" s="62">
        <f>STOCK[[#This Row],[Precio Final]]-STOCK[[#This Row],[Costo total]]</f>
        <v>6</v>
      </c>
      <c r="Q1638" s="62">
        <f>STOCK[[#This Row],[Ganancia Unitaria]]*STOCK[[#This Row],[Salidas]]</f>
        <v>6</v>
      </c>
      <c r="R1638" s="74"/>
      <c r="S1638" s="74"/>
      <c r="T1638" s="62"/>
      <c r="U1638" s="62"/>
      <c r="V1638" s="76"/>
    </row>
    <row r="1639" customHeight="1" spans="1:22">
      <c r="A1639" s="74" t="s">
        <v>19572</v>
      </c>
      <c r="B1639" s="74" t="s">
        <v>19106</v>
      </c>
      <c r="C1639" s="74" t="s">
        <v>19573</v>
      </c>
      <c r="D1639" s="74" t="s">
        <v>16475</v>
      </c>
      <c r="E1639" s="74"/>
      <c r="F1639" s="59">
        <v>20</v>
      </c>
      <c r="G1639" s="75">
        <v>1</v>
      </c>
      <c r="H1639" s="75">
        <f>SUMIFS(VENTAS[Cantidad],VENTAS[Código del producto Vendido],STOCK[[#This Row],[Code]])</f>
        <v>1</v>
      </c>
      <c r="I1639" s="75">
        <f>STOCK[[#This Row],[Entradas]]-STOCK[[#This Row],[Salidas]]</f>
        <v>0</v>
      </c>
      <c r="J1639" s="59">
        <f>STOCK[[#This Row],[Precio Final]]*10%</f>
        <v>2</v>
      </c>
      <c r="K1639" s="62">
        <v>12</v>
      </c>
      <c r="L1639" s="62">
        <v>0</v>
      </c>
      <c r="M1639" s="62">
        <f>STOCK[[#This Row],[Costo Unitario (USD)]]+STOCK[[#This Row],[Costo Envío (USD)]]+STOCK[[#This Row],[Comisión 10%]]</f>
        <v>14</v>
      </c>
      <c r="N1639" s="62">
        <f t="shared" si="72"/>
        <v>21</v>
      </c>
      <c r="O1639" s="62">
        <f t="shared" si="73"/>
        <v>20</v>
      </c>
      <c r="P1639" s="62">
        <f>STOCK[[#This Row],[Precio Final]]-STOCK[[#This Row],[Costo total]]</f>
        <v>6</v>
      </c>
      <c r="Q1639" s="62">
        <f>STOCK[[#This Row],[Ganancia Unitaria]]*STOCK[[#This Row],[Salidas]]</f>
        <v>6</v>
      </c>
      <c r="R1639" s="74"/>
      <c r="S1639" s="74"/>
      <c r="T1639" s="62"/>
      <c r="U1639" s="62"/>
      <c r="V1639" s="76"/>
    </row>
    <row r="1640" customHeight="1" spans="1:22">
      <c r="A1640" s="74" t="s">
        <v>19574</v>
      </c>
      <c r="B1640" s="74" t="s">
        <v>16461</v>
      </c>
      <c r="C1640" s="74" t="s">
        <v>19575</v>
      </c>
      <c r="D1640" s="74" t="s">
        <v>16475</v>
      </c>
      <c r="E1640" s="74"/>
      <c r="F1640" s="59">
        <v>20</v>
      </c>
      <c r="G1640" s="75">
        <v>1</v>
      </c>
      <c r="H1640" s="75">
        <f>SUMIFS(VENTAS[Cantidad],VENTAS[Código del producto Vendido],STOCK[[#This Row],[Code]])</f>
        <v>0</v>
      </c>
      <c r="I1640" s="75">
        <f>STOCK[[#This Row],[Entradas]]-STOCK[[#This Row],[Salidas]]</f>
        <v>1</v>
      </c>
      <c r="J1640" s="59">
        <f>STOCK[[#This Row],[Precio Final]]*10%</f>
        <v>2</v>
      </c>
      <c r="K1640" s="62">
        <v>12</v>
      </c>
      <c r="L1640" s="62">
        <v>0</v>
      </c>
      <c r="M1640" s="62">
        <f>STOCK[[#This Row],[Costo Unitario (USD)]]+STOCK[[#This Row],[Costo Envío (USD)]]+STOCK[[#This Row],[Comisión 10%]]</f>
        <v>14</v>
      </c>
      <c r="N1640" s="62">
        <f t="shared" si="72"/>
        <v>21</v>
      </c>
      <c r="O1640" s="62">
        <f t="shared" si="73"/>
        <v>20</v>
      </c>
      <c r="P1640" s="62">
        <f>STOCK[[#This Row],[Precio Final]]-STOCK[[#This Row],[Costo total]]</f>
        <v>6</v>
      </c>
      <c r="Q1640" s="62">
        <f>STOCK[[#This Row],[Ganancia Unitaria]]*STOCK[[#This Row],[Salidas]]</f>
        <v>0</v>
      </c>
      <c r="R1640" s="74"/>
      <c r="S1640" s="74"/>
      <c r="T1640" s="62"/>
      <c r="U1640" s="62"/>
      <c r="V1640" s="76"/>
    </row>
    <row r="1641" customHeight="1" spans="1:22">
      <c r="A1641" s="74" t="s">
        <v>19576</v>
      </c>
      <c r="B1641" s="74" t="s">
        <v>16511</v>
      </c>
      <c r="C1641" s="74" t="s">
        <v>19577</v>
      </c>
      <c r="D1641" s="74" t="s">
        <v>16404</v>
      </c>
      <c r="E1641" s="74"/>
      <c r="F1641" s="59">
        <v>18</v>
      </c>
      <c r="G1641" s="75">
        <v>1</v>
      </c>
      <c r="H1641" s="75">
        <f>SUMIFS(VENTAS[Cantidad],VENTAS[Código del producto Vendido],STOCK[[#This Row],[Code]])</f>
        <v>1</v>
      </c>
      <c r="I1641" s="75">
        <f>STOCK[[#This Row],[Entradas]]-STOCK[[#This Row],[Salidas]]</f>
        <v>0</v>
      </c>
      <c r="J1641" s="59">
        <f>STOCK[[#This Row],[Precio Final]]*10%</f>
        <v>1.8</v>
      </c>
      <c r="K1641" s="62">
        <v>12</v>
      </c>
      <c r="L1641" s="62">
        <v>0</v>
      </c>
      <c r="M1641" s="62">
        <f>STOCK[[#This Row],[Costo Unitario (USD)]]+STOCK[[#This Row],[Costo Envío (USD)]]+STOCK[[#This Row],[Comisión 10%]]</f>
        <v>13.8</v>
      </c>
      <c r="N1641" s="62">
        <f t="shared" si="72"/>
        <v>20.7</v>
      </c>
      <c r="O1641" s="62">
        <f t="shared" si="73"/>
        <v>18</v>
      </c>
      <c r="P1641" s="62">
        <f>STOCK[[#This Row],[Precio Final]]-STOCK[[#This Row],[Costo total]]</f>
        <v>4.2</v>
      </c>
      <c r="Q1641" s="62">
        <f>STOCK[[#This Row],[Ganancia Unitaria]]*STOCK[[#This Row],[Salidas]]</f>
        <v>4.2</v>
      </c>
      <c r="R1641" s="74"/>
      <c r="S1641" s="74"/>
      <c r="T1641" s="62"/>
      <c r="U1641" s="62"/>
      <c r="V1641" s="76"/>
    </row>
    <row r="1642" customHeight="1" spans="1:22">
      <c r="A1642" s="74" t="s">
        <v>19578</v>
      </c>
      <c r="B1642" s="74" t="s">
        <v>16870</v>
      </c>
      <c r="C1642" s="74" t="s">
        <v>19579</v>
      </c>
      <c r="D1642" s="74" t="s">
        <v>16396</v>
      </c>
      <c r="E1642" s="74"/>
      <c r="F1642" s="59">
        <v>18</v>
      </c>
      <c r="G1642" s="75">
        <v>1</v>
      </c>
      <c r="H1642" s="75">
        <f>SUMIFS(VENTAS[Cantidad],VENTAS[Código del producto Vendido],STOCK[[#This Row],[Code]])</f>
        <v>0</v>
      </c>
      <c r="I1642" s="75">
        <f>STOCK[[#This Row],[Entradas]]-STOCK[[#This Row],[Salidas]]</f>
        <v>1</v>
      </c>
      <c r="J1642" s="59">
        <f>STOCK[[#This Row],[Precio Final]]*10%</f>
        <v>1.8</v>
      </c>
      <c r="K1642" s="62">
        <v>12</v>
      </c>
      <c r="L1642" s="62">
        <v>0</v>
      </c>
      <c r="M1642" s="62">
        <f>STOCK[[#This Row],[Costo Unitario (USD)]]+STOCK[[#This Row],[Costo Envío (USD)]]+STOCK[[#This Row],[Comisión 10%]]</f>
        <v>13.8</v>
      </c>
      <c r="N1642" s="62">
        <f t="shared" si="72"/>
        <v>20.7</v>
      </c>
      <c r="O1642" s="62">
        <f t="shared" si="73"/>
        <v>18</v>
      </c>
      <c r="P1642" s="62">
        <f>STOCK[[#This Row],[Precio Final]]-STOCK[[#This Row],[Costo total]]</f>
        <v>4.2</v>
      </c>
      <c r="Q1642" s="62">
        <f>STOCK[[#This Row],[Ganancia Unitaria]]*STOCK[[#This Row],[Salidas]]</f>
        <v>0</v>
      </c>
      <c r="R1642" s="74"/>
      <c r="S1642" s="74"/>
      <c r="T1642" s="62"/>
      <c r="U1642" s="62"/>
      <c r="V1642" s="76"/>
    </row>
    <row r="1643" customHeight="1" spans="1:22">
      <c r="A1643" s="74" t="s">
        <v>19580</v>
      </c>
      <c r="B1643" s="74" t="s">
        <v>19106</v>
      </c>
      <c r="C1643" s="74" t="s">
        <v>19581</v>
      </c>
      <c r="D1643" s="74" t="s">
        <v>16583</v>
      </c>
      <c r="E1643" s="74"/>
      <c r="F1643" s="59">
        <v>15</v>
      </c>
      <c r="G1643" s="75">
        <v>1</v>
      </c>
      <c r="H1643" s="75">
        <f>SUMIFS(VENTAS[Cantidad],VENTAS[Código del producto Vendido],STOCK[[#This Row],[Code]])</f>
        <v>1</v>
      </c>
      <c r="I1643" s="75">
        <f>STOCK[[#This Row],[Entradas]]-STOCK[[#This Row],[Salidas]]</f>
        <v>0</v>
      </c>
      <c r="J1643" s="59">
        <f>STOCK[[#This Row],[Precio Final]]*10%</f>
        <v>1.5</v>
      </c>
      <c r="K1643" s="62">
        <v>12</v>
      </c>
      <c r="L1643" s="62">
        <v>0</v>
      </c>
      <c r="M1643" s="62">
        <f>STOCK[[#This Row],[Costo Unitario (USD)]]+STOCK[[#This Row],[Costo Envío (USD)]]+STOCK[[#This Row],[Comisión 10%]]</f>
        <v>13.5</v>
      </c>
      <c r="N1643" s="62">
        <f t="shared" si="72"/>
        <v>20.25</v>
      </c>
      <c r="O1643" s="62">
        <f t="shared" si="73"/>
        <v>15</v>
      </c>
      <c r="P1643" s="62">
        <f>STOCK[[#This Row],[Precio Final]]-STOCK[[#This Row],[Costo total]]</f>
        <v>1.5</v>
      </c>
      <c r="Q1643" s="62">
        <f>STOCK[[#This Row],[Ganancia Unitaria]]*STOCK[[#This Row],[Salidas]]</f>
        <v>1.5</v>
      </c>
      <c r="R1643" s="74"/>
      <c r="S1643" s="74"/>
      <c r="T1643" s="62"/>
      <c r="U1643" s="62"/>
      <c r="V1643" s="76"/>
    </row>
    <row r="1644" customHeight="1" spans="1:22">
      <c r="A1644" s="74" t="s">
        <v>19582</v>
      </c>
      <c r="B1644" s="74" t="s">
        <v>16442</v>
      </c>
      <c r="C1644" s="74" t="s">
        <v>19583</v>
      </c>
      <c r="D1644" s="74" t="s">
        <v>16408</v>
      </c>
      <c r="E1644" s="74"/>
      <c r="F1644" s="59">
        <v>25</v>
      </c>
      <c r="G1644" s="75">
        <v>1</v>
      </c>
      <c r="H1644" s="75">
        <f>SUMIFS(VENTAS[Cantidad],VENTAS[Código del producto Vendido],STOCK[[#This Row],[Code]])</f>
        <v>0</v>
      </c>
      <c r="I1644" s="75">
        <f>STOCK[[#This Row],[Entradas]]-STOCK[[#This Row],[Salidas]]</f>
        <v>1</v>
      </c>
      <c r="J1644" s="59">
        <f>STOCK[[#This Row],[Precio Final]]*10%</f>
        <v>2.5</v>
      </c>
      <c r="K1644" s="62">
        <v>12</v>
      </c>
      <c r="L1644" s="62">
        <v>0</v>
      </c>
      <c r="M1644" s="62">
        <f>STOCK[[#This Row],[Costo Unitario (USD)]]+STOCK[[#This Row],[Costo Envío (USD)]]+STOCK[[#This Row],[Comisión 10%]]</f>
        <v>14.5</v>
      </c>
      <c r="N1644" s="62">
        <f t="shared" si="72"/>
        <v>21.75</v>
      </c>
      <c r="O1644" s="62">
        <f t="shared" si="73"/>
        <v>25</v>
      </c>
      <c r="P1644" s="62">
        <f>STOCK[[#This Row],[Precio Final]]-STOCK[[#This Row],[Costo total]]</f>
        <v>10.5</v>
      </c>
      <c r="Q1644" s="62">
        <f>STOCK[[#This Row],[Ganancia Unitaria]]*STOCK[[#This Row],[Salidas]]</f>
        <v>0</v>
      </c>
      <c r="R1644" s="74"/>
      <c r="S1644" s="74"/>
      <c r="T1644" s="62"/>
      <c r="U1644" s="62"/>
      <c r="V1644" s="76"/>
    </row>
    <row r="1645" customHeight="1" spans="1:22">
      <c r="A1645" s="74" t="s">
        <v>19584</v>
      </c>
      <c r="B1645" s="74" t="s">
        <v>16442</v>
      </c>
      <c r="C1645" s="74" t="s">
        <v>19585</v>
      </c>
      <c r="D1645" s="74" t="s">
        <v>16431</v>
      </c>
      <c r="E1645" s="74"/>
      <c r="F1645" s="59">
        <v>25</v>
      </c>
      <c r="G1645" s="75">
        <v>1</v>
      </c>
      <c r="H1645" s="75">
        <f>SUMIFS(VENTAS[Cantidad],VENTAS[Código del producto Vendido],STOCK[[#This Row],[Code]])</f>
        <v>0</v>
      </c>
      <c r="I1645" s="75">
        <f>STOCK[[#This Row],[Entradas]]-STOCK[[#This Row],[Salidas]]</f>
        <v>1</v>
      </c>
      <c r="J1645" s="59">
        <f>STOCK[[#This Row],[Precio Final]]*10%</f>
        <v>2.5</v>
      </c>
      <c r="K1645" s="62">
        <v>12</v>
      </c>
      <c r="L1645" s="62">
        <v>0</v>
      </c>
      <c r="M1645" s="62">
        <f>STOCK[[#This Row],[Costo Unitario (USD)]]+STOCK[[#This Row],[Costo Envío (USD)]]+STOCK[[#This Row],[Comisión 10%]]</f>
        <v>14.5</v>
      </c>
      <c r="N1645" s="62">
        <f t="shared" si="72"/>
        <v>21.75</v>
      </c>
      <c r="O1645" s="62">
        <f t="shared" si="73"/>
        <v>25</v>
      </c>
      <c r="P1645" s="62">
        <f>STOCK[[#This Row],[Precio Final]]-STOCK[[#This Row],[Costo total]]</f>
        <v>10.5</v>
      </c>
      <c r="Q1645" s="62">
        <f>STOCK[[#This Row],[Ganancia Unitaria]]*STOCK[[#This Row],[Salidas]]</f>
        <v>0</v>
      </c>
      <c r="R1645" s="74"/>
      <c r="S1645" s="74"/>
      <c r="T1645" s="62"/>
      <c r="U1645" s="62"/>
      <c r="V1645" s="76"/>
    </row>
    <row r="1646" customHeight="1" spans="1:22">
      <c r="A1646" s="74" t="s">
        <v>19586</v>
      </c>
      <c r="B1646" s="74" t="s">
        <v>16461</v>
      </c>
      <c r="C1646" s="74" t="s">
        <v>19587</v>
      </c>
      <c r="D1646" s="74" t="s">
        <v>16475</v>
      </c>
      <c r="E1646" s="74"/>
      <c r="F1646" s="59">
        <v>20</v>
      </c>
      <c r="G1646" s="75">
        <v>1</v>
      </c>
      <c r="H1646" s="75">
        <f>SUMIFS(VENTAS[Cantidad],VENTAS[Código del producto Vendido],STOCK[[#This Row],[Code]])</f>
        <v>1</v>
      </c>
      <c r="I1646" s="75">
        <f>STOCK[[#This Row],[Entradas]]-STOCK[[#This Row],[Salidas]]</f>
        <v>0</v>
      </c>
      <c r="J1646" s="59">
        <f>STOCK[[#This Row],[Precio Final]]*10%</f>
        <v>2</v>
      </c>
      <c r="K1646" s="62">
        <v>12</v>
      </c>
      <c r="L1646" s="62">
        <v>0</v>
      </c>
      <c r="M1646" s="62">
        <f>STOCK[[#This Row],[Costo Unitario (USD)]]+STOCK[[#This Row],[Costo Envío (USD)]]+STOCK[[#This Row],[Comisión 10%]]</f>
        <v>14</v>
      </c>
      <c r="N1646" s="62">
        <f t="shared" si="72"/>
        <v>21</v>
      </c>
      <c r="O1646" s="62">
        <f t="shared" si="73"/>
        <v>20</v>
      </c>
      <c r="P1646" s="62">
        <f>STOCK[[#This Row],[Precio Final]]-STOCK[[#This Row],[Costo total]]</f>
        <v>6</v>
      </c>
      <c r="Q1646" s="62">
        <f>STOCK[[#This Row],[Ganancia Unitaria]]*STOCK[[#This Row],[Salidas]]</f>
        <v>6</v>
      </c>
      <c r="R1646" s="74"/>
      <c r="S1646" s="74"/>
      <c r="T1646" s="62"/>
      <c r="U1646" s="62"/>
      <c r="V1646" s="76"/>
    </row>
    <row r="1647" customHeight="1" spans="1:22">
      <c r="A1647" s="74" t="s">
        <v>19588</v>
      </c>
      <c r="B1647" s="74" t="s">
        <v>16511</v>
      </c>
      <c r="C1647" s="74" t="s">
        <v>19589</v>
      </c>
      <c r="D1647" s="74" t="s">
        <v>16404</v>
      </c>
      <c r="E1647" s="74"/>
      <c r="F1647" s="59">
        <v>20</v>
      </c>
      <c r="G1647" s="75">
        <v>1</v>
      </c>
      <c r="H1647" s="75">
        <f>SUMIFS(VENTAS[Cantidad],VENTAS[Código del producto Vendido],STOCK[[#This Row],[Code]])</f>
        <v>0</v>
      </c>
      <c r="I1647" s="75">
        <f>STOCK[[#This Row],[Entradas]]-STOCK[[#This Row],[Salidas]]</f>
        <v>1</v>
      </c>
      <c r="J1647" s="59">
        <f>STOCK[[#This Row],[Precio Final]]*10%</f>
        <v>2</v>
      </c>
      <c r="K1647" s="62">
        <v>12</v>
      </c>
      <c r="L1647" s="62">
        <v>0</v>
      </c>
      <c r="M1647" s="62">
        <f>STOCK[[#This Row],[Costo Unitario (USD)]]+STOCK[[#This Row],[Costo Envío (USD)]]+STOCK[[#This Row],[Comisión 10%]]</f>
        <v>14</v>
      </c>
      <c r="N1647" s="62">
        <f t="shared" si="72"/>
        <v>21</v>
      </c>
      <c r="O1647" s="62">
        <f t="shared" si="73"/>
        <v>20</v>
      </c>
      <c r="P1647" s="62">
        <f>STOCK[[#This Row],[Precio Final]]-STOCK[[#This Row],[Costo total]]</f>
        <v>6</v>
      </c>
      <c r="Q1647" s="62">
        <f>STOCK[[#This Row],[Ganancia Unitaria]]*STOCK[[#This Row],[Salidas]]</f>
        <v>0</v>
      </c>
      <c r="R1647" s="74"/>
      <c r="S1647" s="74"/>
      <c r="T1647" s="62"/>
      <c r="U1647" s="62"/>
      <c r="V1647" s="76"/>
    </row>
    <row r="1648" customHeight="1" spans="1:22">
      <c r="A1648" s="74" t="s">
        <v>19590</v>
      </c>
      <c r="B1648" s="74" t="s">
        <v>19591</v>
      </c>
      <c r="C1648" s="74" t="s">
        <v>19592</v>
      </c>
      <c r="D1648" s="74" t="s">
        <v>16396</v>
      </c>
      <c r="E1648" s="74"/>
      <c r="F1648" s="59">
        <v>6</v>
      </c>
      <c r="G1648" s="75">
        <v>1</v>
      </c>
      <c r="H1648" s="75">
        <f>SUMIFS(VENTAS[Cantidad],VENTAS[Código del producto Vendido],STOCK[[#This Row],[Code]])</f>
        <v>0</v>
      </c>
      <c r="I1648" s="75">
        <f>STOCK[[#This Row],[Entradas]]-STOCK[[#This Row],[Salidas]]</f>
        <v>1</v>
      </c>
      <c r="J1648" s="59">
        <f>STOCK[[#This Row],[Precio Final]]*10%</f>
        <v>0.6</v>
      </c>
      <c r="K1648" s="62">
        <v>2</v>
      </c>
      <c r="L1648" s="62">
        <v>0</v>
      </c>
      <c r="M1648" s="62">
        <f>STOCK[[#This Row],[Costo Unitario (USD)]]+STOCK[[#This Row],[Costo Envío (USD)]]+STOCK[[#This Row],[Comisión 10%]]</f>
        <v>2.6</v>
      </c>
      <c r="N1648" s="62">
        <f t="shared" si="72"/>
        <v>3.9</v>
      </c>
      <c r="O1648" s="62">
        <f t="shared" si="73"/>
        <v>6</v>
      </c>
      <c r="P1648" s="62">
        <f>STOCK[[#This Row],[Precio Final]]-STOCK[[#This Row],[Costo total]]</f>
        <v>3.4</v>
      </c>
      <c r="Q1648" s="62">
        <f>STOCK[[#This Row],[Ganancia Unitaria]]*STOCK[[#This Row],[Salidas]]</f>
        <v>0</v>
      </c>
      <c r="R1648" s="74"/>
      <c r="S1648" s="74"/>
      <c r="T1648" s="62"/>
      <c r="U1648" s="62"/>
      <c r="V1648" s="76"/>
    </row>
    <row r="1649" customHeight="1" spans="1:22">
      <c r="A1649" s="74" t="s">
        <v>19593</v>
      </c>
      <c r="B1649" s="74" t="s">
        <v>19591</v>
      </c>
      <c r="C1649" s="74" t="s">
        <v>19594</v>
      </c>
      <c r="D1649" s="74" t="s">
        <v>16396</v>
      </c>
      <c r="E1649" s="74"/>
      <c r="F1649" s="59">
        <v>6</v>
      </c>
      <c r="G1649" s="75">
        <v>1</v>
      </c>
      <c r="H1649" s="75">
        <f>SUMIFS(VENTAS[Cantidad],VENTAS[Código del producto Vendido],STOCK[[#This Row],[Code]])</f>
        <v>0</v>
      </c>
      <c r="I1649" s="75">
        <f>STOCK[[#This Row],[Entradas]]-STOCK[[#This Row],[Salidas]]</f>
        <v>1</v>
      </c>
      <c r="J1649" s="59">
        <f>STOCK[[#This Row],[Precio Final]]*10%</f>
        <v>0.6</v>
      </c>
      <c r="K1649" s="62">
        <v>2</v>
      </c>
      <c r="L1649" s="62">
        <v>0</v>
      </c>
      <c r="M1649" s="62">
        <f>STOCK[[#This Row],[Costo Unitario (USD)]]+STOCK[[#This Row],[Costo Envío (USD)]]+STOCK[[#This Row],[Comisión 10%]]</f>
        <v>2.6</v>
      </c>
      <c r="N1649" s="62">
        <f t="shared" si="72"/>
        <v>3.9</v>
      </c>
      <c r="O1649" s="62">
        <f t="shared" si="73"/>
        <v>6</v>
      </c>
      <c r="P1649" s="62">
        <f>STOCK[[#This Row],[Precio Final]]-STOCK[[#This Row],[Costo total]]</f>
        <v>3.4</v>
      </c>
      <c r="Q1649" s="62">
        <f>STOCK[[#This Row],[Ganancia Unitaria]]*STOCK[[#This Row],[Salidas]]</f>
        <v>0</v>
      </c>
      <c r="R1649" s="74"/>
      <c r="S1649" s="74"/>
      <c r="T1649" s="62"/>
      <c r="U1649" s="62"/>
      <c r="V1649" s="76"/>
    </row>
    <row r="1650" customHeight="1" spans="1:22">
      <c r="A1650" s="74" t="s">
        <v>19595</v>
      </c>
      <c r="B1650" s="74" t="s">
        <v>19591</v>
      </c>
      <c r="C1650" s="74" t="s">
        <v>19596</v>
      </c>
      <c r="D1650" s="74" t="s">
        <v>16396</v>
      </c>
      <c r="E1650" s="74"/>
      <c r="F1650" s="59">
        <v>6</v>
      </c>
      <c r="G1650" s="75">
        <v>1</v>
      </c>
      <c r="H1650" s="75">
        <f>SUMIFS(VENTAS[Cantidad],VENTAS[Código del producto Vendido],STOCK[[#This Row],[Code]])</f>
        <v>0</v>
      </c>
      <c r="I1650" s="75">
        <f>STOCK[[#This Row],[Entradas]]-STOCK[[#This Row],[Salidas]]</f>
        <v>1</v>
      </c>
      <c r="J1650" s="59">
        <f>STOCK[[#This Row],[Precio Final]]*10%</f>
        <v>0.6</v>
      </c>
      <c r="K1650" s="62">
        <v>2</v>
      </c>
      <c r="L1650" s="62">
        <v>0</v>
      </c>
      <c r="M1650" s="62">
        <f>STOCK[[#This Row],[Costo Unitario (USD)]]+STOCK[[#This Row],[Costo Envío (USD)]]+STOCK[[#This Row],[Comisión 10%]]</f>
        <v>2.6</v>
      </c>
      <c r="N1650" s="62">
        <f t="shared" si="72"/>
        <v>3.9</v>
      </c>
      <c r="O1650" s="62">
        <f t="shared" si="73"/>
        <v>6</v>
      </c>
      <c r="P1650" s="62">
        <f>STOCK[[#This Row],[Precio Final]]-STOCK[[#This Row],[Costo total]]</f>
        <v>3.4</v>
      </c>
      <c r="Q1650" s="62">
        <f>STOCK[[#This Row],[Ganancia Unitaria]]*STOCK[[#This Row],[Salidas]]</f>
        <v>0</v>
      </c>
      <c r="R1650" s="74"/>
      <c r="S1650" s="74"/>
      <c r="T1650" s="62"/>
      <c r="U1650" s="62"/>
      <c r="V1650" s="76"/>
    </row>
    <row r="1651" customHeight="1" spans="1:22">
      <c r="A1651" s="74" t="s">
        <v>19597</v>
      </c>
      <c r="B1651" s="74" t="s">
        <v>19598</v>
      </c>
      <c r="C1651" s="74" t="s">
        <v>19599</v>
      </c>
      <c r="D1651" s="74" t="s">
        <v>16475</v>
      </c>
      <c r="E1651" s="74"/>
      <c r="F1651" s="59">
        <v>6</v>
      </c>
      <c r="G1651" s="75">
        <v>1</v>
      </c>
      <c r="H1651" s="75">
        <f>SUMIFS(VENTAS[Cantidad],VENTAS[Código del producto Vendido],STOCK[[#This Row],[Code]])</f>
        <v>1</v>
      </c>
      <c r="I1651" s="75">
        <f>STOCK[[#This Row],[Entradas]]-STOCK[[#This Row],[Salidas]]</f>
        <v>0</v>
      </c>
      <c r="J1651" s="59">
        <f>STOCK[[#This Row],[Precio Final]]*10%</f>
        <v>0.6</v>
      </c>
      <c r="K1651" s="62">
        <v>2</v>
      </c>
      <c r="L1651" s="62">
        <v>0</v>
      </c>
      <c r="M1651" s="62">
        <f>STOCK[[#This Row],[Costo Unitario (USD)]]+STOCK[[#This Row],[Costo Envío (USD)]]+STOCK[[#This Row],[Comisión 10%]]</f>
        <v>2.6</v>
      </c>
      <c r="N1651" s="62">
        <f t="shared" si="72"/>
        <v>3.9</v>
      </c>
      <c r="O1651" s="62">
        <f t="shared" si="73"/>
        <v>6</v>
      </c>
      <c r="P1651" s="62">
        <f>STOCK[[#This Row],[Precio Final]]-STOCK[[#This Row],[Costo total]]</f>
        <v>3.4</v>
      </c>
      <c r="Q1651" s="62">
        <f>STOCK[[#This Row],[Ganancia Unitaria]]*STOCK[[#This Row],[Salidas]]</f>
        <v>3.4</v>
      </c>
      <c r="R1651" s="74"/>
      <c r="S1651" s="74"/>
      <c r="T1651" s="62"/>
      <c r="U1651" s="62"/>
      <c r="V1651" s="76"/>
    </row>
    <row r="1652" customHeight="1" spans="1:22">
      <c r="A1652" s="74" t="s">
        <v>19600</v>
      </c>
      <c r="B1652" s="74" t="s">
        <v>19598</v>
      </c>
      <c r="C1652" s="74" t="s">
        <v>19601</v>
      </c>
      <c r="D1652" s="74" t="s">
        <v>16475</v>
      </c>
      <c r="E1652" s="74"/>
      <c r="F1652" s="59">
        <v>6</v>
      </c>
      <c r="G1652" s="75">
        <v>1</v>
      </c>
      <c r="H1652" s="75">
        <f>SUMIFS(VENTAS[Cantidad],VENTAS[Código del producto Vendido],STOCK[[#This Row],[Code]])</f>
        <v>1</v>
      </c>
      <c r="I1652" s="75">
        <f>STOCK[[#This Row],[Entradas]]-STOCK[[#This Row],[Salidas]]</f>
        <v>0</v>
      </c>
      <c r="J1652" s="59">
        <f>STOCK[[#This Row],[Precio Final]]*10%</f>
        <v>0.6</v>
      </c>
      <c r="K1652" s="62">
        <v>2</v>
      </c>
      <c r="L1652" s="62">
        <v>0</v>
      </c>
      <c r="M1652" s="62">
        <f>STOCK[[#This Row],[Costo Unitario (USD)]]+STOCK[[#This Row],[Costo Envío (USD)]]+STOCK[[#This Row],[Comisión 10%]]</f>
        <v>2.6</v>
      </c>
      <c r="N1652" s="62">
        <f t="shared" si="72"/>
        <v>3.9</v>
      </c>
      <c r="O1652" s="62">
        <f t="shared" si="73"/>
        <v>6</v>
      </c>
      <c r="P1652" s="62">
        <f>STOCK[[#This Row],[Precio Final]]-STOCK[[#This Row],[Costo total]]</f>
        <v>3.4</v>
      </c>
      <c r="Q1652" s="62">
        <f>STOCK[[#This Row],[Ganancia Unitaria]]*STOCK[[#This Row],[Salidas]]</f>
        <v>3.4</v>
      </c>
      <c r="R1652" s="74"/>
      <c r="S1652" s="74"/>
      <c r="T1652" s="62"/>
      <c r="U1652" s="62"/>
      <c r="V1652" s="76"/>
    </row>
    <row r="1653" customHeight="1" spans="1:22">
      <c r="A1653" s="74" t="s">
        <v>19602</v>
      </c>
      <c r="B1653" s="74" t="s">
        <v>19598</v>
      </c>
      <c r="C1653" s="74" t="s">
        <v>19603</v>
      </c>
      <c r="D1653" s="74" t="s">
        <v>16475</v>
      </c>
      <c r="E1653" s="74"/>
      <c r="F1653" s="59">
        <v>6</v>
      </c>
      <c r="G1653" s="75">
        <v>1</v>
      </c>
      <c r="H1653" s="75">
        <f>SUMIFS(VENTAS[Cantidad],VENTAS[Código del producto Vendido],STOCK[[#This Row],[Code]])</f>
        <v>1</v>
      </c>
      <c r="I1653" s="75">
        <f>STOCK[[#This Row],[Entradas]]-STOCK[[#This Row],[Salidas]]</f>
        <v>0</v>
      </c>
      <c r="J1653" s="59">
        <f>STOCK[[#This Row],[Precio Final]]*10%</f>
        <v>0.6</v>
      </c>
      <c r="K1653" s="62">
        <v>2</v>
      </c>
      <c r="L1653" s="62">
        <v>0</v>
      </c>
      <c r="M1653" s="62">
        <f>STOCK[[#This Row],[Costo Unitario (USD)]]+STOCK[[#This Row],[Costo Envío (USD)]]+STOCK[[#This Row],[Comisión 10%]]</f>
        <v>2.6</v>
      </c>
      <c r="N1653" s="62">
        <f t="shared" si="72"/>
        <v>3.9</v>
      </c>
      <c r="O1653" s="62">
        <f t="shared" si="73"/>
        <v>6</v>
      </c>
      <c r="P1653" s="62">
        <f>STOCK[[#This Row],[Precio Final]]-STOCK[[#This Row],[Costo total]]</f>
        <v>3.4</v>
      </c>
      <c r="Q1653" s="62">
        <f>STOCK[[#This Row],[Ganancia Unitaria]]*STOCK[[#This Row],[Salidas]]</f>
        <v>3.4</v>
      </c>
      <c r="R1653" s="74"/>
      <c r="S1653" s="74"/>
      <c r="T1653" s="62"/>
      <c r="U1653" s="62"/>
      <c r="V1653" s="76"/>
    </row>
    <row r="1654" customHeight="1" spans="1:22">
      <c r="A1654" s="74" t="s">
        <v>19604</v>
      </c>
      <c r="B1654" s="74" t="s">
        <v>19598</v>
      </c>
      <c r="C1654" s="74" t="s">
        <v>19592</v>
      </c>
      <c r="D1654" s="74" t="s">
        <v>16475</v>
      </c>
      <c r="E1654" s="74"/>
      <c r="F1654" s="59">
        <v>6</v>
      </c>
      <c r="G1654" s="75">
        <v>1</v>
      </c>
      <c r="H1654" s="75">
        <f>SUMIFS(VENTAS[Cantidad],VENTAS[Código del producto Vendido],STOCK[[#This Row],[Code]])</f>
        <v>0</v>
      </c>
      <c r="I1654" s="75">
        <f>STOCK[[#This Row],[Entradas]]-STOCK[[#This Row],[Salidas]]</f>
        <v>1</v>
      </c>
      <c r="J1654" s="59">
        <f>STOCK[[#This Row],[Precio Final]]*10%</f>
        <v>0.6</v>
      </c>
      <c r="K1654" s="62">
        <v>2</v>
      </c>
      <c r="L1654" s="62">
        <v>0</v>
      </c>
      <c r="M1654" s="62">
        <f>STOCK[[#This Row],[Costo Unitario (USD)]]+STOCK[[#This Row],[Costo Envío (USD)]]+STOCK[[#This Row],[Comisión 10%]]</f>
        <v>2.6</v>
      </c>
      <c r="N1654" s="62">
        <f t="shared" si="72"/>
        <v>3.9</v>
      </c>
      <c r="O1654" s="62">
        <f t="shared" si="73"/>
        <v>6</v>
      </c>
      <c r="P1654" s="62">
        <f>STOCK[[#This Row],[Precio Final]]-STOCK[[#This Row],[Costo total]]</f>
        <v>3.4</v>
      </c>
      <c r="Q1654" s="62">
        <f>STOCK[[#This Row],[Ganancia Unitaria]]*STOCK[[#This Row],[Salidas]]</f>
        <v>0</v>
      </c>
      <c r="R1654" s="74"/>
      <c r="S1654" s="74"/>
      <c r="T1654" s="62"/>
      <c r="U1654" s="62"/>
      <c r="V1654" s="76"/>
    </row>
    <row r="1655" customHeight="1" spans="1:22">
      <c r="A1655" s="74" t="s">
        <v>19605</v>
      </c>
      <c r="B1655" s="74" t="s">
        <v>19598</v>
      </c>
      <c r="C1655" s="74" t="s">
        <v>19594</v>
      </c>
      <c r="D1655" s="74" t="s">
        <v>16475</v>
      </c>
      <c r="E1655" s="74"/>
      <c r="F1655" s="59">
        <v>6</v>
      </c>
      <c r="G1655" s="75">
        <v>1</v>
      </c>
      <c r="H1655" s="75">
        <f>SUMIFS(VENTAS[Cantidad],VENTAS[Código del producto Vendido],STOCK[[#This Row],[Code]])</f>
        <v>0</v>
      </c>
      <c r="I1655" s="75">
        <f>STOCK[[#This Row],[Entradas]]-STOCK[[#This Row],[Salidas]]</f>
        <v>1</v>
      </c>
      <c r="J1655" s="59">
        <f>STOCK[[#This Row],[Precio Final]]*10%</f>
        <v>0.6</v>
      </c>
      <c r="K1655" s="62">
        <v>2</v>
      </c>
      <c r="L1655" s="62">
        <v>0</v>
      </c>
      <c r="M1655" s="62">
        <f>STOCK[[#This Row],[Costo Unitario (USD)]]+STOCK[[#This Row],[Costo Envío (USD)]]+STOCK[[#This Row],[Comisión 10%]]</f>
        <v>2.6</v>
      </c>
      <c r="N1655" s="62">
        <f t="shared" si="72"/>
        <v>3.9</v>
      </c>
      <c r="O1655" s="62">
        <f t="shared" si="73"/>
        <v>6</v>
      </c>
      <c r="P1655" s="62">
        <f>STOCK[[#This Row],[Precio Final]]-STOCK[[#This Row],[Costo total]]</f>
        <v>3.4</v>
      </c>
      <c r="Q1655" s="62">
        <f>STOCK[[#This Row],[Ganancia Unitaria]]*STOCK[[#This Row],[Salidas]]</f>
        <v>0</v>
      </c>
      <c r="R1655" s="74"/>
      <c r="S1655" s="74"/>
      <c r="T1655" s="62"/>
      <c r="U1655" s="62"/>
      <c r="V1655" s="76"/>
    </row>
    <row r="1656" customHeight="1" spans="1:22">
      <c r="A1656" s="74" t="s">
        <v>19606</v>
      </c>
      <c r="B1656" s="74" t="s">
        <v>19598</v>
      </c>
      <c r="C1656" s="74" t="s">
        <v>19596</v>
      </c>
      <c r="D1656" s="74" t="s">
        <v>16475</v>
      </c>
      <c r="E1656" s="74"/>
      <c r="F1656" s="59">
        <v>6</v>
      </c>
      <c r="G1656" s="75">
        <v>1</v>
      </c>
      <c r="H1656" s="75">
        <f>SUMIFS(VENTAS[Cantidad],VENTAS[Código del producto Vendido],STOCK[[#This Row],[Code]])</f>
        <v>0</v>
      </c>
      <c r="I1656" s="75">
        <f>STOCK[[#This Row],[Entradas]]-STOCK[[#This Row],[Salidas]]</f>
        <v>1</v>
      </c>
      <c r="J1656" s="59">
        <f>STOCK[[#This Row],[Precio Final]]*10%</f>
        <v>0.6</v>
      </c>
      <c r="K1656" s="62">
        <v>2</v>
      </c>
      <c r="L1656" s="62">
        <v>0</v>
      </c>
      <c r="M1656" s="62">
        <f>STOCK[[#This Row],[Costo Unitario (USD)]]+STOCK[[#This Row],[Costo Envío (USD)]]+STOCK[[#This Row],[Comisión 10%]]</f>
        <v>2.6</v>
      </c>
      <c r="N1656" s="62">
        <f t="shared" si="72"/>
        <v>3.9</v>
      </c>
      <c r="O1656" s="62">
        <f t="shared" si="73"/>
        <v>6</v>
      </c>
      <c r="P1656" s="62">
        <f>STOCK[[#This Row],[Precio Final]]-STOCK[[#This Row],[Costo total]]</f>
        <v>3.4</v>
      </c>
      <c r="Q1656" s="62">
        <f>STOCK[[#This Row],[Ganancia Unitaria]]*STOCK[[#This Row],[Salidas]]</f>
        <v>0</v>
      </c>
      <c r="R1656" s="74"/>
      <c r="S1656" s="74"/>
      <c r="T1656" s="62"/>
      <c r="U1656" s="62"/>
      <c r="V1656" s="76"/>
    </row>
    <row r="1657" customHeight="1" spans="1:22">
      <c r="A1657" s="74" t="s">
        <v>19607</v>
      </c>
      <c r="B1657" s="74" t="s">
        <v>19598</v>
      </c>
      <c r="C1657" s="74" t="s">
        <v>19608</v>
      </c>
      <c r="D1657" s="74" t="s">
        <v>16583</v>
      </c>
      <c r="E1657" s="74"/>
      <c r="F1657" s="59">
        <v>6</v>
      </c>
      <c r="G1657" s="75">
        <v>1</v>
      </c>
      <c r="H1657" s="75">
        <f>SUMIFS(VENTAS[Cantidad],VENTAS[Código del producto Vendido],STOCK[[#This Row],[Code]])</f>
        <v>1</v>
      </c>
      <c r="I1657" s="75">
        <f>STOCK[[#This Row],[Entradas]]-STOCK[[#This Row],[Salidas]]</f>
        <v>0</v>
      </c>
      <c r="J1657" s="59">
        <f>STOCK[[#This Row],[Precio Final]]*10%</f>
        <v>0.6</v>
      </c>
      <c r="K1657" s="62">
        <v>2</v>
      </c>
      <c r="L1657" s="62">
        <v>0</v>
      </c>
      <c r="M1657" s="62">
        <f>STOCK[[#This Row],[Costo Unitario (USD)]]+STOCK[[#This Row],[Costo Envío (USD)]]+STOCK[[#This Row],[Comisión 10%]]</f>
        <v>2.6</v>
      </c>
      <c r="N1657" s="62">
        <f t="shared" si="72"/>
        <v>3.9</v>
      </c>
      <c r="O1657" s="62">
        <f t="shared" si="73"/>
        <v>6</v>
      </c>
      <c r="P1657" s="62">
        <f>STOCK[[#This Row],[Precio Final]]-STOCK[[#This Row],[Costo total]]</f>
        <v>3.4</v>
      </c>
      <c r="Q1657" s="62">
        <f>STOCK[[#This Row],[Ganancia Unitaria]]*STOCK[[#This Row],[Salidas]]</f>
        <v>3.4</v>
      </c>
      <c r="R1657" s="74"/>
      <c r="S1657" s="74"/>
      <c r="T1657" s="62"/>
      <c r="U1657" s="62"/>
      <c r="V1657" s="76"/>
    </row>
    <row r="1658" customHeight="1" spans="1:22">
      <c r="A1658" s="74" t="s">
        <v>19609</v>
      </c>
      <c r="B1658" s="74" t="s">
        <v>19598</v>
      </c>
      <c r="C1658" s="74" t="s">
        <v>19610</v>
      </c>
      <c r="D1658" s="74" t="s">
        <v>19611</v>
      </c>
      <c r="E1658" s="74"/>
      <c r="F1658" s="59">
        <v>6</v>
      </c>
      <c r="G1658" s="75">
        <v>1</v>
      </c>
      <c r="H1658" s="75">
        <f>SUMIFS(VENTAS[Cantidad],VENTAS[Código del producto Vendido],STOCK[[#This Row],[Code]])</f>
        <v>1</v>
      </c>
      <c r="I1658" s="75">
        <f>STOCK[[#This Row],[Entradas]]-STOCK[[#This Row],[Salidas]]</f>
        <v>0</v>
      </c>
      <c r="J1658" s="59">
        <f>STOCK[[#This Row],[Precio Final]]*10%</f>
        <v>0.6</v>
      </c>
      <c r="K1658" s="62">
        <v>2</v>
      </c>
      <c r="L1658" s="62">
        <v>0</v>
      </c>
      <c r="M1658" s="62">
        <f>STOCK[[#This Row],[Costo Unitario (USD)]]+STOCK[[#This Row],[Costo Envío (USD)]]+STOCK[[#This Row],[Comisión 10%]]</f>
        <v>2.6</v>
      </c>
      <c r="N1658" s="62">
        <f t="shared" si="72"/>
        <v>3.9</v>
      </c>
      <c r="O1658" s="62">
        <f t="shared" si="73"/>
        <v>6</v>
      </c>
      <c r="P1658" s="62">
        <f>STOCK[[#This Row],[Precio Final]]-STOCK[[#This Row],[Costo total]]</f>
        <v>3.4</v>
      </c>
      <c r="Q1658" s="62">
        <f>STOCK[[#This Row],[Ganancia Unitaria]]*STOCK[[#This Row],[Salidas]]</f>
        <v>3.4</v>
      </c>
      <c r="R1658" s="74"/>
      <c r="S1658" s="74"/>
      <c r="T1658" s="62"/>
      <c r="U1658" s="62"/>
      <c r="V1658" s="76"/>
    </row>
    <row r="1659" customHeight="1" spans="1:22">
      <c r="A1659" s="74" t="s">
        <v>19612</v>
      </c>
      <c r="B1659" s="74" t="s">
        <v>19598</v>
      </c>
      <c r="C1659" s="74" t="s">
        <v>19613</v>
      </c>
      <c r="D1659" s="74" t="s">
        <v>16583</v>
      </c>
      <c r="E1659" s="74"/>
      <c r="F1659" s="59">
        <v>6</v>
      </c>
      <c r="G1659" s="75">
        <v>1</v>
      </c>
      <c r="H1659" s="75">
        <f>SUMIFS(VENTAS[Cantidad],VENTAS[Código del producto Vendido],STOCK[[#This Row],[Code]])</f>
        <v>1</v>
      </c>
      <c r="I1659" s="75">
        <f>STOCK[[#This Row],[Entradas]]-STOCK[[#This Row],[Salidas]]</f>
        <v>0</v>
      </c>
      <c r="J1659" s="59">
        <f>STOCK[[#This Row],[Precio Final]]*10%</f>
        <v>0.6</v>
      </c>
      <c r="K1659" s="62">
        <v>2</v>
      </c>
      <c r="L1659" s="62">
        <v>0</v>
      </c>
      <c r="M1659" s="62">
        <f>STOCK[[#This Row],[Costo Unitario (USD)]]+STOCK[[#This Row],[Costo Envío (USD)]]+STOCK[[#This Row],[Comisión 10%]]</f>
        <v>2.6</v>
      </c>
      <c r="N1659" s="62">
        <f t="shared" si="72"/>
        <v>3.9</v>
      </c>
      <c r="O1659" s="62">
        <f t="shared" si="73"/>
        <v>6</v>
      </c>
      <c r="P1659" s="62">
        <f>STOCK[[#This Row],[Precio Final]]-STOCK[[#This Row],[Costo total]]</f>
        <v>3.4</v>
      </c>
      <c r="Q1659" s="62">
        <f>STOCK[[#This Row],[Ganancia Unitaria]]*STOCK[[#This Row],[Salidas]]</f>
        <v>3.4</v>
      </c>
      <c r="R1659" s="74"/>
      <c r="S1659" s="74"/>
      <c r="T1659" s="62"/>
      <c r="U1659" s="62"/>
      <c r="V1659" s="76"/>
    </row>
    <row r="1660" customHeight="1" spans="1:22">
      <c r="A1660" s="74" t="s">
        <v>19614</v>
      </c>
      <c r="B1660" s="74" t="s">
        <v>19598</v>
      </c>
      <c r="C1660" s="74" t="s">
        <v>19615</v>
      </c>
      <c r="D1660" s="74" t="s">
        <v>16583</v>
      </c>
      <c r="E1660" s="74"/>
      <c r="F1660" s="59">
        <v>6</v>
      </c>
      <c r="G1660" s="75">
        <v>3</v>
      </c>
      <c r="H1660" s="75">
        <f>SUMIFS(VENTAS[Cantidad],VENTAS[Código del producto Vendido],STOCK[[#This Row],[Code]])</f>
        <v>2</v>
      </c>
      <c r="I1660" s="75">
        <f>STOCK[[#This Row],[Entradas]]-STOCK[[#This Row],[Salidas]]</f>
        <v>1</v>
      </c>
      <c r="J1660" s="59">
        <f>STOCK[[#This Row],[Precio Final]]*10%</f>
        <v>0.6</v>
      </c>
      <c r="K1660" s="62">
        <v>2</v>
      </c>
      <c r="L1660" s="62">
        <v>0</v>
      </c>
      <c r="M1660" s="62">
        <f>STOCK[[#This Row],[Costo Unitario (USD)]]+STOCK[[#This Row],[Costo Envío (USD)]]+STOCK[[#This Row],[Comisión 10%]]</f>
        <v>2.6</v>
      </c>
      <c r="N1660" s="62">
        <f t="shared" ref="N1660:N1723" si="74">M1660*1.5</f>
        <v>3.9</v>
      </c>
      <c r="O1660" s="62">
        <f t="shared" si="73"/>
        <v>6</v>
      </c>
      <c r="P1660" s="62">
        <f>STOCK[[#This Row],[Precio Final]]-STOCK[[#This Row],[Costo total]]</f>
        <v>3.4</v>
      </c>
      <c r="Q1660" s="62">
        <f>STOCK[[#This Row],[Ganancia Unitaria]]*STOCK[[#This Row],[Salidas]]</f>
        <v>6.8</v>
      </c>
      <c r="R1660" s="74"/>
      <c r="S1660" s="74"/>
      <c r="T1660" s="62"/>
      <c r="U1660" s="62"/>
      <c r="V1660" s="76"/>
    </row>
    <row r="1661" customHeight="1" spans="1:22">
      <c r="A1661" s="74" t="s">
        <v>19616</v>
      </c>
      <c r="B1661" s="74" t="s">
        <v>19617</v>
      </c>
      <c r="C1661" s="74" t="s">
        <v>19618</v>
      </c>
      <c r="D1661" s="74" t="s">
        <v>16404</v>
      </c>
      <c r="E1661" s="74"/>
      <c r="F1661" s="59">
        <v>6</v>
      </c>
      <c r="G1661" s="75">
        <v>2</v>
      </c>
      <c r="H1661" s="75">
        <f>SUMIFS(VENTAS[Cantidad],VENTAS[Código del producto Vendido],STOCK[[#This Row],[Code]])</f>
        <v>2</v>
      </c>
      <c r="I1661" s="75">
        <f>STOCK[[#This Row],[Entradas]]-STOCK[[#This Row],[Salidas]]</f>
        <v>0</v>
      </c>
      <c r="J1661" s="59">
        <f>STOCK[[#This Row],[Precio Final]]*10%</f>
        <v>0.6</v>
      </c>
      <c r="K1661" s="62">
        <v>2</v>
      </c>
      <c r="L1661" s="62">
        <v>0</v>
      </c>
      <c r="M1661" s="62">
        <f>STOCK[[#This Row],[Costo Unitario (USD)]]+STOCK[[#This Row],[Costo Envío (USD)]]+STOCK[[#This Row],[Comisión 10%]]</f>
        <v>2.6</v>
      </c>
      <c r="N1661" s="62">
        <f t="shared" si="74"/>
        <v>3.9</v>
      </c>
      <c r="O1661" s="62">
        <f t="shared" si="73"/>
        <v>6</v>
      </c>
      <c r="P1661" s="62">
        <f>STOCK[[#This Row],[Precio Final]]-STOCK[[#This Row],[Costo total]]</f>
        <v>3.4</v>
      </c>
      <c r="Q1661" s="62">
        <f>STOCK[[#This Row],[Ganancia Unitaria]]*STOCK[[#This Row],[Salidas]]</f>
        <v>6.8</v>
      </c>
      <c r="R1661" s="74"/>
      <c r="S1661" s="74"/>
      <c r="T1661" s="62"/>
      <c r="U1661" s="62"/>
      <c r="V1661" s="76"/>
    </row>
    <row r="1662" customHeight="1" spans="1:22">
      <c r="A1662" s="74" t="s">
        <v>19619</v>
      </c>
      <c r="B1662" s="74" t="s">
        <v>19617</v>
      </c>
      <c r="C1662" s="74" t="s">
        <v>19620</v>
      </c>
      <c r="D1662" s="74" t="s">
        <v>16404</v>
      </c>
      <c r="E1662" s="74"/>
      <c r="F1662" s="59">
        <v>6</v>
      </c>
      <c r="G1662" s="75">
        <v>1</v>
      </c>
      <c r="H1662" s="75">
        <f>SUMIFS(VENTAS[Cantidad],VENTAS[Código del producto Vendido],STOCK[[#This Row],[Code]])</f>
        <v>1</v>
      </c>
      <c r="I1662" s="75">
        <f>STOCK[[#This Row],[Entradas]]-STOCK[[#This Row],[Salidas]]</f>
        <v>0</v>
      </c>
      <c r="J1662" s="59">
        <f>STOCK[[#This Row],[Precio Final]]*10%</f>
        <v>0.6</v>
      </c>
      <c r="K1662" s="62">
        <v>2</v>
      </c>
      <c r="L1662" s="62">
        <v>0</v>
      </c>
      <c r="M1662" s="62">
        <f>STOCK[[#This Row],[Costo Unitario (USD)]]+STOCK[[#This Row],[Costo Envío (USD)]]+STOCK[[#This Row],[Comisión 10%]]</f>
        <v>2.6</v>
      </c>
      <c r="N1662" s="62">
        <f t="shared" si="74"/>
        <v>3.9</v>
      </c>
      <c r="O1662" s="62">
        <f t="shared" si="73"/>
        <v>6</v>
      </c>
      <c r="P1662" s="62">
        <f>STOCK[[#This Row],[Precio Final]]-STOCK[[#This Row],[Costo total]]</f>
        <v>3.4</v>
      </c>
      <c r="Q1662" s="62">
        <f>STOCK[[#This Row],[Ganancia Unitaria]]*STOCK[[#This Row],[Salidas]]</f>
        <v>3.4</v>
      </c>
      <c r="R1662" s="74"/>
      <c r="S1662" s="74"/>
      <c r="T1662" s="62"/>
      <c r="U1662" s="62"/>
      <c r="V1662" s="76"/>
    </row>
    <row r="1663" customHeight="1" spans="1:22">
      <c r="A1663" s="74" t="s">
        <v>19621</v>
      </c>
      <c r="B1663" s="74" t="s">
        <v>19622</v>
      </c>
      <c r="C1663" s="74" t="s">
        <v>19623</v>
      </c>
      <c r="D1663" s="74" t="s">
        <v>16475</v>
      </c>
      <c r="E1663" s="74"/>
      <c r="F1663" s="59">
        <v>18</v>
      </c>
      <c r="G1663" s="75">
        <v>2</v>
      </c>
      <c r="H1663" s="75">
        <f>SUMIFS(VENTAS[Cantidad],VENTAS[Código del producto Vendido],STOCK[[#This Row],[Code]])</f>
        <v>2</v>
      </c>
      <c r="I1663" s="75">
        <f>STOCK[[#This Row],[Entradas]]-STOCK[[#This Row],[Salidas]]</f>
        <v>0</v>
      </c>
      <c r="J1663" s="59">
        <f>STOCK[[#This Row],[Precio Final]]*10%</f>
        <v>1.8</v>
      </c>
      <c r="K1663" s="62">
        <v>2</v>
      </c>
      <c r="L1663" s="62">
        <v>0</v>
      </c>
      <c r="M1663" s="62">
        <f>STOCK[[#This Row],[Costo Unitario (USD)]]+STOCK[[#This Row],[Costo Envío (USD)]]+STOCK[[#This Row],[Comisión 10%]]</f>
        <v>3.8</v>
      </c>
      <c r="N1663" s="62">
        <f t="shared" si="74"/>
        <v>5.7</v>
      </c>
      <c r="O1663" s="62">
        <f t="shared" si="73"/>
        <v>18</v>
      </c>
      <c r="P1663" s="62">
        <f>STOCK[[#This Row],[Precio Final]]-STOCK[[#This Row],[Costo total]]</f>
        <v>14.2</v>
      </c>
      <c r="Q1663" s="62">
        <f>STOCK[[#This Row],[Ganancia Unitaria]]*STOCK[[#This Row],[Salidas]]</f>
        <v>28.4</v>
      </c>
      <c r="R1663" s="74"/>
      <c r="S1663" s="74"/>
      <c r="T1663" s="62"/>
      <c r="U1663" s="62"/>
      <c r="V1663" s="76"/>
    </row>
    <row r="1664" customHeight="1" spans="1:22">
      <c r="A1664" s="74" t="s">
        <v>19624</v>
      </c>
      <c r="B1664" s="74" t="s">
        <v>19591</v>
      </c>
      <c r="C1664" s="74" t="s">
        <v>19625</v>
      </c>
      <c r="D1664" s="74" t="s">
        <v>16396</v>
      </c>
      <c r="E1664" s="74"/>
      <c r="F1664" s="59">
        <v>6</v>
      </c>
      <c r="G1664" s="75">
        <v>2</v>
      </c>
      <c r="H1664" s="75">
        <f>SUMIFS(VENTAS[Cantidad],VENTAS[Código del producto Vendido],STOCK[[#This Row],[Code]])</f>
        <v>1</v>
      </c>
      <c r="I1664" s="75">
        <f>STOCK[[#This Row],[Entradas]]-STOCK[[#This Row],[Salidas]]</f>
        <v>1</v>
      </c>
      <c r="J1664" s="59">
        <f>STOCK[[#This Row],[Precio Final]]*10%</f>
        <v>0.6</v>
      </c>
      <c r="K1664" s="62">
        <v>2</v>
      </c>
      <c r="L1664" s="62">
        <v>0</v>
      </c>
      <c r="M1664" s="62">
        <f>STOCK[[#This Row],[Costo Unitario (USD)]]+STOCK[[#This Row],[Costo Envío (USD)]]+STOCK[[#This Row],[Comisión 10%]]</f>
        <v>2.6</v>
      </c>
      <c r="N1664" s="62">
        <f t="shared" si="74"/>
        <v>3.9</v>
      </c>
      <c r="O1664" s="62">
        <f t="shared" si="73"/>
        <v>6</v>
      </c>
      <c r="P1664" s="62">
        <f>STOCK[[#This Row],[Precio Final]]-STOCK[[#This Row],[Costo total]]</f>
        <v>3.4</v>
      </c>
      <c r="Q1664" s="62">
        <f>STOCK[[#This Row],[Ganancia Unitaria]]*STOCK[[#This Row],[Salidas]]</f>
        <v>3.4</v>
      </c>
      <c r="R1664" s="74"/>
      <c r="S1664" s="74"/>
      <c r="T1664" s="62"/>
      <c r="U1664" s="62"/>
      <c r="V1664" s="76"/>
    </row>
    <row r="1665" customHeight="1" spans="1:22">
      <c r="A1665" s="74" t="s">
        <v>19626</v>
      </c>
      <c r="B1665" s="74" t="s">
        <v>19598</v>
      </c>
      <c r="C1665" s="74" t="s">
        <v>19627</v>
      </c>
      <c r="D1665" s="74" t="s">
        <v>16475</v>
      </c>
      <c r="E1665" s="74"/>
      <c r="F1665" s="59">
        <v>6</v>
      </c>
      <c r="G1665" s="75">
        <v>1</v>
      </c>
      <c r="H1665" s="75">
        <f>SUMIFS(VENTAS[Cantidad],VENTAS[Código del producto Vendido],STOCK[[#This Row],[Code]])</f>
        <v>0</v>
      </c>
      <c r="I1665" s="75">
        <f>STOCK[[#This Row],[Entradas]]-STOCK[[#This Row],[Salidas]]</f>
        <v>1</v>
      </c>
      <c r="J1665" s="59">
        <f>STOCK[[#This Row],[Precio Final]]*10%</f>
        <v>0.6</v>
      </c>
      <c r="K1665" s="62">
        <v>2</v>
      </c>
      <c r="L1665" s="62">
        <v>0</v>
      </c>
      <c r="M1665" s="62">
        <f>STOCK[[#This Row],[Costo Unitario (USD)]]+STOCK[[#This Row],[Costo Envío (USD)]]+STOCK[[#This Row],[Comisión 10%]]</f>
        <v>2.6</v>
      </c>
      <c r="N1665" s="62">
        <f t="shared" si="74"/>
        <v>3.9</v>
      </c>
      <c r="O1665" s="62">
        <f t="shared" si="73"/>
        <v>6</v>
      </c>
      <c r="P1665" s="62">
        <f>STOCK[[#This Row],[Precio Final]]-STOCK[[#This Row],[Costo total]]</f>
        <v>3.4</v>
      </c>
      <c r="Q1665" s="62">
        <f>STOCK[[#This Row],[Ganancia Unitaria]]*STOCK[[#This Row],[Salidas]]</f>
        <v>0</v>
      </c>
      <c r="R1665" s="74"/>
      <c r="S1665" s="74"/>
      <c r="T1665" s="62"/>
      <c r="U1665" s="62"/>
      <c r="V1665" s="76"/>
    </row>
    <row r="1666" customHeight="1" spans="1:22">
      <c r="A1666" s="74" t="s">
        <v>19628</v>
      </c>
      <c r="B1666" s="74" t="s">
        <v>19598</v>
      </c>
      <c r="C1666" s="74" t="s">
        <v>19613</v>
      </c>
      <c r="D1666" s="74" t="s">
        <v>16475</v>
      </c>
      <c r="E1666" s="74"/>
      <c r="F1666" s="59">
        <v>6</v>
      </c>
      <c r="G1666" s="75">
        <v>1</v>
      </c>
      <c r="H1666" s="75">
        <f>SUMIFS(VENTAS[Cantidad],VENTAS[Código del producto Vendido],STOCK[[#This Row],[Code]])</f>
        <v>0</v>
      </c>
      <c r="I1666" s="75">
        <f>STOCK[[#This Row],[Entradas]]-STOCK[[#This Row],[Salidas]]</f>
        <v>1</v>
      </c>
      <c r="J1666" s="59">
        <f>STOCK[[#This Row],[Precio Final]]*10%</f>
        <v>0.6</v>
      </c>
      <c r="K1666" s="62">
        <v>2</v>
      </c>
      <c r="L1666" s="62">
        <v>0</v>
      </c>
      <c r="M1666" s="62">
        <f>STOCK[[#This Row],[Costo Unitario (USD)]]+STOCK[[#This Row],[Costo Envío (USD)]]+STOCK[[#This Row],[Comisión 10%]]</f>
        <v>2.6</v>
      </c>
      <c r="N1666" s="62">
        <f t="shared" si="74"/>
        <v>3.9</v>
      </c>
      <c r="O1666" s="62">
        <f t="shared" si="73"/>
        <v>6</v>
      </c>
      <c r="P1666" s="62">
        <f>STOCK[[#This Row],[Precio Final]]-STOCK[[#This Row],[Costo total]]</f>
        <v>3.4</v>
      </c>
      <c r="Q1666" s="62">
        <f>STOCK[[#This Row],[Ganancia Unitaria]]*STOCK[[#This Row],[Salidas]]</f>
        <v>0</v>
      </c>
      <c r="R1666" s="74"/>
      <c r="S1666" s="74"/>
      <c r="T1666" s="62"/>
      <c r="U1666" s="62"/>
      <c r="V1666" s="76"/>
    </row>
    <row r="1667" customHeight="1" spans="1:22">
      <c r="A1667" s="74" t="s">
        <v>19629</v>
      </c>
      <c r="B1667" s="74" t="s">
        <v>19598</v>
      </c>
      <c r="C1667" s="74" t="s">
        <v>19630</v>
      </c>
      <c r="D1667" s="74" t="s">
        <v>16475</v>
      </c>
      <c r="E1667" s="74"/>
      <c r="F1667" s="59">
        <v>6</v>
      </c>
      <c r="G1667" s="75">
        <v>1</v>
      </c>
      <c r="H1667" s="75">
        <f>SUMIFS(VENTAS[Cantidad],VENTAS[Código del producto Vendido],STOCK[[#This Row],[Code]])</f>
        <v>0</v>
      </c>
      <c r="I1667" s="75">
        <f>STOCK[[#This Row],[Entradas]]-STOCK[[#This Row],[Salidas]]</f>
        <v>1</v>
      </c>
      <c r="J1667" s="59">
        <f>STOCK[[#This Row],[Precio Final]]*10%</f>
        <v>0.6</v>
      </c>
      <c r="K1667" s="62">
        <v>2</v>
      </c>
      <c r="L1667" s="62">
        <v>0</v>
      </c>
      <c r="M1667" s="62">
        <f>STOCK[[#This Row],[Costo Unitario (USD)]]+STOCK[[#This Row],[Costo Envío (USD)]]+STOCK[[#This Row],[Comisión 10%]]</f>
        <v>2.6</v>
      </c>
      <c r="N1667" s="62">
        <f t="shared" si="74"/>
        <v>3.9</v>
      </c>
      <c r="O1667" s="62">
        <f t="shared" ref="O1667:O1730" si="75">F1667</f>
        <v>6</v>
      </c>
      <c r="P1667" s="62">
        <f>STOCK[[#This Row],[Precio Final]]-STOCK[[#This Row],[Costo total]]</f>
        <v>3.4</v>
      </c>
      <c r="Q1667" s="62">
        <f>STOCK[[#This Row],[Ganancia Unitaria]]*STOCK[[#This Row],[Salidas]]</f>
        <v>0</v>
      </c>
      <c r="R1667" s="74"/>
      <c r="S1667" s="74"/>
      <c r="T1667" s="62"/>
      <c r="U1667" s="62"/>
      <c r="V1667" s="76"/>
    </row>
    <row r="1668" customHeight="1" spans="1:22">
      <c r="A1668" s="74" t="s">
        <v>19631</v>
      </c>
      <c r="B1668" s="74" t="s">
        <v>19598</v>
      </c>
      <c r="C1668" s="74" t="s">
        <v>19632</v>
      </c>
      <c r="D1668" s="74" t="s">
        <v>16475</v>
      </c>
      <c r="E1668" s="74"/>
      <c r="F1668" s="59">
        <v>6</v>
      </c>
      <c r="G1668" s="75">
        <v>1</v>
      </c>
      <c r="H1668" s="75">
        <f>SUMIFS(VENTAS[Cantidad],VENTAS[Código del producto Vendido],STOCK[[#This Row],[Code]])</f>
        <v>0</v>
      </c>
      <c r="I1668" s="75">
        <f>STOCK[[#This Row],[Entradas]]-STOCK[[#This Row],[Salidas]]</f>
        <v>1</v>
      </c>
      <c r="J1668" s="59">
        <f>STOCK[[#This Row],[Precio Final]]*10%</f>
        <v>0.6</v>
      </c>
      <c r="K1668" s="62">
        <v>2</v>
      </c>
      <c r="L1668" s="62">
        <v>0</v>
      </c>
      <c r="M1668" s="62">
        <f>STOCK[[#This Row],[Costo Unitario (USD)]]+STOCK[[#This Row],[Costo Envío (USD)]]+STOCK[[#This Row],[Comisión 10%]]</f>
        <v>2.6</v>
      </c>
      <c r="N1668" s="62">
        <f t="shared" si="74"/>
        <v>3.9</v>
      </c>
      <c r="O1668" s="62">
        <f t="shared" si="75"/>
        <v>6</v>
      </c>
      <c r="P1668" s="62">
        <f>STOCK[[#This Row],[Precio Final]]-STOCK[[#This Row],[Costo total]]</f>
        <v>3.4</v>
      </c>
      <c r="Q1668" s="62">
        <f>STOCK[[#This Row],[Ganancia Unitaria]]*STOCK[[#This Row],[Salidas]]</f>
        <v>0</v>
      </c>
      <c r="R1668" s="74"/>
      <c r="S1668" s="74"/>
      <c r="T1668" s="62"/>
      <c r="U1668" s="62"/>
      <c r="V1668" s="76"/>
    </row>
    <row r="1669" customHeight="1" spans="1:22">
      <c r="A1669" s="74" t="s">
        <v>19633</v>
      </c>
      <c r="B1669" s="74" t="s">
        <v>19598</v>
      </c>
      <c r="C1669" s="74" t="s">
        <v>19634</v>
      </c>
      <c r="D1669" s="74" t="s">
        <v>16475</v>
      </c>
      <c r="E1669" s="74"/>
      <c r="F1669" s="59">
        <v>6</v>
      </c>
      <c r="G1669" s="75">
        <v>1</v>
      </c>
      <c r="H1669" s="75">
        <f>SUMIFS(VENTAS[Cantidad],VENTAS[Código del producto Vendido],STOCK[[#This Row],[Code]])</f>
        <v>0</v>
      </c>
      <c r="I1669" s="75">
        <f>STOCK[[#This Row],[Entradas]]-STOCK[[#This Row],[Salidas]]</f>
        <v>1</v>
      </c>
      <c r="J1669" s="59">
        <f>STOCK[[#This Row],[Precio Final]]*10%</f>
        <v>0.6</v>
      </c>
      <c r="K1669" s="62">
        <v>2</v>
      </c>
      <c r="L1669" s="62">
        <v>0</v>
      </c>
      <c r="M1669" s="62">
        <f>STOCK[[#This Row],[Costo Unitario (USD)]]+STOCK[[#This Row],[Costo Envío (USD)]]+STOCK[[#This Row],[Comisión 10%]]</f>
        <v>2.6</v>
      </c>
      <c r="N1669" s="62">
        <f t="shared" si="74"/>
        <v>3.9</v>
      </c>
      <c r="O1669" s="62">
        <f t="shared" si="75"/>
        <v>6</v>
      </c>
      <c r="P1669" s="62">
        <f>STOCK[[#This Row],[Precio Final]]-STOCK[[#This Row],[Costo total]]</f>
        <v>3.4</v>
      </c>
      <c r="Q1669" s="62">
        <f>STOCK[[#This Row],[Ganancia Unitaria]]*STOCK[[#This Row],[Salidas]]</f>
        <v>0</v>
      </c>
      <c r="R1669" s="74"/>
      <c r="S1669" s="74"/>
      <c r="T1669" s="62"/>
      <c r="U1669" s="62"/>
      <c r="V1669" s="76"/>
    </row>
    <row r="1670" customHeight="1" spans="1:22">
      <c r="A1670" s="74" t="s">
        <v>19635</v>
      </c>
      <c r="B1670" s="74" t="s">
        <v>19598</v>
      </c>
      <c r="C1670" s="74" t="s">
        <v>19636</v>
      </c>
      <c r="D1670" s="74" t="s">
        <v>16475</v>
      </c>
      <c r="E1670" s="74"/>
      <c r="F1670" s="59">
        <v>6</v>
      </c>
      <c r="G1670" s="75">
        <v>1</v>
      </c>
      <c r="H1670" s="75">
        <f>SUMIFS(VENTAS[Cantidad],VENTAS[Código del producto Vendido],STOCK[[#This Row],[Code]])</f>
        <v>0</v>
      </c>
      <c r="I1670" s="75">
        <f>STOCK[[#This Row],[Entradas]]-STOCK[[#This Row],[Salidas]]</f>
        <v>1</v>
      </c>
      <c r="J1670" s="59">
        <f>STOCK[[#This Row],[Precio Final]]*10%</f>
        <v>0.6</v>
      </c>
      <c r="K1670" s="62">
        <v>2</v>
      </c>
      <c r="L1670" s="62">
        <v>0</v>
      </c>
      <c r="M1670" s="62">
        <f>STOCK[[#This Row],[Costo Unitario (USD)]]+STOCK[[#This Row],[Costo Envío (USD)]]+STOCK[[#This Row],[Comisión 10%]]</f>
        <v>2.6</v>
      </c>
      <c r="N1670" s="62">
        <f t="shared" si="74"/>
        <v>3.9</v>
      </c>
      <c r="O1670" s="62">
        <f t="shared" si="75"/>
        <v>6</v>
      </c>
      <c r="P1670" s="62">
        <f>STOCK[[#This Row],[Precio Final]]-STOCK[[#This Row],[Costo total]]</f>
        <v>3.4</v>
      </c>
      <c r="Q1670" s="62">
        <f>STOCK[[#This Row],[Ganancia Unitaria]]*STOCK[[#This Row],[Salidas]]</f>
        <v>0</v>
      </c>
      <c r="R1670" s="74"/>
      <c r="S1670" s="74"/>
      <c r="T1670" s="62"/>
      <c r="U1670" s="62"/>
      <c r="V1670" s="76"/>
    </row>
    <row r="1671" customHeight="1" spans="1:22">
      <c r="A1671" s="74" t="s">
        <v>19637</v>
      </c>
      <c r="B1671" s="74" t="s">
        <v>19598</v>
      </c>
      <c r="C1671" s="74" t="s">
        <v>19638</v>
      </c>
      <c r="D1671" s="74" t="s">
        <v>16475</v>
      </c>
      <c r="E1671" s="74"/>
      <c r="F1671" s="59">
        <v>6</v>
      </c>
      <c r="G1671" s="75">
        <v>1</v>
      </c>
      <c r="H1671" s="75">
        <f>SUMIFS(VENTAS[Cantidad],VENTAS[Código del producto Vendido],STOCK[[#This Row],[Code]])</f>
        <v>0</v>
      </c>
      <c r="I1671" s="75">
        <f>STOCK[[#This Row],[Entradas]]-STOCK[[#This Row],[Salidas]]</f>
        <v>1</v>
      </c>
      <c r="J1671" s="59">
        <f>STOCK[[#This Row],[Precio Final]]*10%</f>
        <v>0.6</v>
      </c>
      <c r="K1671" s="62">
        <v>2</v>
      </c>
      <c r="L1671" s="62">
        <v>0</v>
      </c>
      <c r="M1671" s="62">
        <f>STOCK[[#This Row],[Costo Unitario (USD)]]+STOCK[[#This Row],[Costo Envío (USD)]]+STOCK[[#This Row],[Comisión 10%]]</f>
        <v>2.6</v>
      </c>
      <c r="N1671" s="62">
        <f t="shared" si="74"/>
        <v>3.9</v>
      </c>
      <c r="O1671" s="62">
        <f t="shared" si="75"/>
        <v>6</v>
      </c>
      <c r="P1671" s="62">
        <f>STOCK[[#This Row],[Precio Final]]-STOCK[[#This Row],[Costo total]]</f>
        <v>3.4</v>
      </c>
      <c r="Q1671" s="62">
        <f>STOCK[[#This Row],[Ganancia Unitaria]]*STOCK[[#This Row],[Salidas]]</f>
        <v>0</v>
      </c>
      <c r="R1671" s="74"/>
      <c r="S1671" s="74"/>
      <c r="T1671" s="62"/>
      <c r="U1671" s="62"/>
      <c r="V1671" s="76"/>
    </row>
    <row r="1672" customHeight="1" spans="1:22">
      <c r="A1672" s="74" t="s">
        <v>19639</v>
      </c>
      <c r="B1672" s="74" t="s">
        <v>19598</v>
      </c>
      <c r="C1672" s="74" t="s">
        <v>19640</v>
      </c>
      <c r="D1672" s="74" t="s">
        <v>16475</v>
      </c>
      <c r="E1672" s="74"/>
      <c r="F1672" s="59">
        <v>6</v>
      </c>
      <c r="G1672" s="75">
        <v>1</v>
      </c>
      <c r="H1672" s="75">
        <f>SUMIFS(VENTAS[Cantidad],VENTAS[Código del producto Vendido],STOCK[[#This Row],[Code]])</f>
        <v>0</v>
      </c>
      <c r="I1672" s="75">
        <f>STOCK[[#This Row],[Entradas]]-STOCK[[#This Row],[Salidas]]</f>
        <v>1</v>
      </c>
      <c r="J1672" s="59">
        <f>STOCK[[#This Row],[Precio Final]]*10%</f>
        <v>0.6</v>
      </c>
      <c r="K1672" s="62">
        <v>2</v>
      </c>
      <c r="L1672" s="62">
        <v>0</v>
      </c>
      <c r="M1672" s="62">
        <f>STOCK[[#This Row],[Costo Unitario (USD)]]+STOCK[[#This Row],[Costo Envío (USD)]]+STOCK[[#This Row],[Comisión 10%]]</f>
        <v>2.6</v>
      </c>
      <c r="N1672" s="62">
        <f t="shared" si="74"/>
        <v>3.9</v>
      </c>
      <c r="O1672" s="62">
        <f t="shared" si="75"/>
        <v>6</v>
      </c>
      <c r="P1672" s="62">
        <f>STOCK[[#This Row],[Precio Final]]-STOCK[[#This Row],[Costo total]]</f>
        <v>3.4</v>
      </c>
      <c r="Q1672" s="62">
        <f>STOCK[[#This Row],[Ganancia Unitaria]]*STOCK[[#This Row],[Salidas]]</f>
        <v>0</v>
      </c>
      <c r="R1672" s="74"/>
      <c r="S1672" s="74"/>
      <c r="T1672" s="62"/>
      <c r="U1672" s="62"/>
      <c r="V1672" s="76"/>
    </row>
    <row r="1673" customHeight="1" spans="1:22">
      <c r="A1673" s="74" t="s">
        <v>19641</v>
      </c>
      <c r="B1673" s="74" t="s">
        <v>19598</v>
      </c>
      <c r="C1673" s="74" t="s">
        <v>19642</v>
      </c>
      <c r="D1673" s="74" t="s">
        <v>16583</v>
      </c>
      <c r="E1673" s="74"/>
      <c r="F1673" s="59">
        <v>6</v>
      </c>
      <c r="G1673" s="75">
        <v>1</v>
      </c>
      <c r="H1673" s="75">
        <f>SUMIFS(VENTAS[Cantidad],VENTAS[Código del producto Vendido],STOCK[[#This Row],[Code]])</f>
        <v>1</v>
      </c>
      <c r="I1673" s="75">
        <f>STOCK[[#This Row],[Entradas]]-STOCK[[#This Row],[Salidas]]</f>
        <v>0</v>
      </c>
      <c r="J1673" s="59">
        <f>STOCK[[#This Row],[Precio Final]]*10%</f>
        <v>0.6</v>
      </c>
      <c r="K1673" s="62">
        <v>2</v>
      </c>
      <c r="L1673" s="62">
        <v>0</v>
      </c>
      <c r="M1673" s="62">
        <f>STOCK[[#This Row],[Costo Unitario (USD)]]+STOCK[[#This Row],[Costo Envío (USD)]]+STOCK[[#This Row],[Comisión 10%]]</f>
        <v>2.6</v>
      </c>
      <c r="N1673" s="62">
        <f t="shared" si="74"/>
        <v>3.9</v>
      </c>
      <c r="O1673" s="62">
        <f t="shared" si="75"/>
        <v>6</v>
      </c>
      <c r="P1673" s="62">
        <f>STOCK[[#This Row],[Precio Final]]-STOCK[[#This Row],[Costo total]]</f>
        <v>3.4</v>
      </c>
      <c r="Q1673" s="62">
        <f>STOCK[[#This Row],[Ganancia Unitaria]]*STOCK[[#This Row],[Salidas]]</f>
        <v>3.4</v>
      </c>
      <c r="R1673" s="74"/>
      <c r="S1673" s="74"/>
      <c r="T1673" s="62"/>
      <c r="U1673" s="62"/>
      <c r="V1673" s="76"/>
    </row>
    <row r="1674" customHeight="1" spans="1:22">
      <c r="A1674" s="74" t="s">
        <v>19643</v>
      </c>
      <c r="B1674" s="74" t="s">
        <v>19598</v>
      </c>
      <c r="C1674" s="74" t="s">
        <v>19644</v>
      </c>
      <c r="D1674" s="74" t="s">
        <v>16583</v>
      </c>
      <c r="E1674" s="74"/>
      <c r="F1674" s="59">
        <v>6</v>
      </c>
      <c r="G1674" s="75">
        <v>1</v>
      </c>
      <c r="H1674" s="75">
        <f>SUMIFS(VENTAS[Cantidad],VENTAS[Código del producto Vendido],STOCK[[#This Row],[Code]])</f>
        <v>0</v>
      </c>
      <c r="I1674" s="75">
        <f>STOCK[[#This Row],[Entradas]]-STOCK[[#This Row],[Salidas]]</f>
        <v>1</v>
      </c>
      <c r="J1674" s="59">
        <f>STOCK[[#This Row],[Precio Final]]*10%</f>
        <v>0.6</v>
      </c>
      <c r="K1674" s="62">
        <v>2</v>
      </c>
      <c r="L1674" s="62">
        <v>0</v>
      </c>
      <c r="M1674" s="62">
        <f>STOCK[[#This Row],[Costo Unitario (USD)]]+STOCK[[#This Row],[Costo Envío (USD)]]+STOCK[[#This Row],[Comisión 10%]]</f>
        <v>2.6</v>
      </c>
      <c r="N1674" s="62">
        <f t="shared" si="74"/>
        <v>3.9</v>
      </c>
      <c r="O1674" s="62">
        <f t="shared" si="75"/>
        <v>6</v>
      </c>
      <c r="P1674" s="62">
        <f>STOCK[[#This Row],[Precio Final]]-STOCK[[#This Row],[Costo total]]</f>
        <v>3.4</v>
      </c>
      <c r="Q1674" s="62">
        <f>STOCK[[#This Row],[Ganancia Unitaria]]*STOCK[[#This Row],[Salidas]]</f>
        <v>0</v>
      </c>
      <c r="R1674" s="74"/>
      <c r="S1674" s="74"/>
      <c r="T1674" s="62"/>
      <c r="U1674" s="62"/>
      <c r="V1674" s="76"/>
    </row>
    <row r="1675" customHeight="1" spans="1:22">
      <c r="A1675" s="74" t="s">
        <v>19645</v>
      </c>
      <c r="B1675" s="74" t="s">
        <v>19598</v>
      </c>
      <c r="C1675" s="74" t="s">
        <v>19646</v>
      </c>
      <c r="D1675" s="74" t="s">
        <v>16583</v>
      </c>
      <c r="E1675" s="74"/>
      <c r="F1675" s="59">
        <v>6</v>
      </c>
      <c r="G1675" s="75">
        <v>1</v>
      </c>
      <c r="H1675" s="75">
        <f>SUMIFS(VENTAS[Cantidad],VENTAS[Código del producto Vendido],STOCK[[#This Row],[Code]])</f>
        <v>0</v>
      </c>
      <c r="I1675" s="75">
        <f>STOCK[[#This Row],[Entradas]]-STOCK[[#This Row],[Salidas]]</f>
        <v>1</v>
      </c>
      <c r="J1675" s="59">
        <f>STOCK[[#This Row],[Precio Final]]*10%</f>
        <v>0.6</v>
      </c>
      <c r="K1675" s="62">
        <v>2</v>
      </c>
      <c r="L1675" s="62">
        <v>0</v>
      </c>
      <c r="M1675" s="62">
        <f>STOCK[[#This Row],[Costo Unitario (USD)]]+STOCK[[#This Row],[Costo Envío (USD)]]+STOCK[[#This Row],[Comisión 10%]]</f>
        <v>2.6</v>
      </c>
      <c r="N1675" s="62">
        <f t="shared" si="74"/>
        <v>3.9</v>
      </c>
      <c r="O1675" s="62">
        <f t="shared" si="75"/>
        <v>6</v>
      </c>
      <c r="P1675" s="62">
        <f>STOCK[[#This Row],[Precio Final]]-STOCK[[#This Row],[Costo total]]</f>
        <v>3.4</v>
      </c>
      <c r="Q1675" s="62">
        <f>STOCK[[#This Row],[Ganancia Unitaria]]*STOCK[[#This Row],[Salidas]]</f>
        <v>0</v>
      </c>
      <c r="R1675" s="74"/>
      <c r="S1675" s="74"/>
      <c r="T1675" s="62"/>
      <c r="U1675" s="62"/>
      <c r="V1675" s="76"/>
    </row>
    <row r="1676" customHeight="1" spans="1:22">
      <c r="A1676" s="74" t="s">
        <v>19647</v>
      </c>
      <c r="B1676" s="74" t="s">
        <v>16498</v>
      </c>
      <c r="C1676" s="74" t="s">
        <v>19648</v>
      </c>
      <c r="D1676" s="74" t="s">
        <v>16583</v>
      </c>
      <c r="E1676" s="74"/>
      <c r="F1676" s="59">
        <v>5</v>
      </c>
      <c r="G1676" s="75">
        <v>1</v>
      </c>
      <c r="H1676" s="75">
        <f>SUMIFS(VENTAS[Cantidad],VENTAS[Código del producto Vendido],STOCK[[#This Row],[Code]])</f>
        <v>1</v>
      </c>
      <c r="I1676" s="75">
        <f>STOCK[[#This Row],[Entradas]]-STOCK[[#This Row],[Salidas]]</f>
        <v>0</v>
      </c>
      <c r="J1676" s="59">
        <f>STOCK[[#This Row],[Precio Final]]*10%</f>
        <v>0.5</v>
      </c>
      <c r="K1676" s="62">
        <v>2</v>
      </c>
      <c r="L1676" s="62">
        <v>0</v>
      </c>
      <c r="M1676" s="62">
        <f>STOCK[[#This Row],[Costo Unitario (USD)]]+STOCK[[#This Row],[Costo Envío (USD)]]+STOCK[[#This Row],[Comisión 10%]]</f>
        <v>2.5</v>
      </c>
      <c r="N1676" s="62">
        <f t="shared" si="74"/>
        <v>3.75</v>
      </c>
      <c r="O1676" s="62">
        <f t="shared" si="75"/>
        <v>5</v>
      </c>
      <c r="P1676" s="62">
        <f>STOCK[[#This Row],[Precio Final]]-STOCK[[#This Row],[Costo total]]</f>
        <v>2.5</v>
      </c>
      <c r="Q1676" s="62">
        <f>STOCK[[#This Row],[Ganancia Unitaria]]*STOCK[[#This Row],[Salidas]]</f>
        <v>2.5</v>
      </c>
      <c r="R1676" s="74"/>
      <c r="S1676" s="74"/>
      <c r="T1676" s="62"/>
      <c r="U1676" s="62"/>
      <c r="V1676" s="76"/>
    </row>
    <row r="1677" customHeight="1" spans="1:22">
      <c r="A1677" s="74" t="s">
        <v>19649</v>
      </c>
      <c r="B1677" s="74" t="s">
        <v>16447</v>
      </c>
      <c r="C1677" s="74" t="s">
        <v>19650</v>
      </c>
      <c r="D1677" s="74" t="s">
        <v>16404</v>
      </c>
      <c r="E1677" s="74"/>
      <c r="F1677" s="59">
        <v>5</v>
      </c>
      <c r="G1677" s="75">
        <v>1</v>
      </c>
      <c r="H1677" s="75">
        <f>SUMIFS(VENTAS[Cantidad],VENTAS[Código del producto Vendido],STOCK[[#This Row],[Code]])</f>
        <v>0</v>
      </c>
      <c r="I1677" s="75">
        <f>STOCK[[#This Row],[Entradas]]-STOCK[[#This Row],[Salidas]]</f>
        <v>1</v>
      </c>
      <c r="J1677" s="59">
        <f>STOCK[[#This Row],[Precio Final]]*10%</f>
        <v>0.5</v>
      </c>
      <c r="K1677" s="62">
        <v>4</v>
      </c>
      <c r="L1677" s="62">
        <v>0</v>
      </c>
      <c r="M1677" s="62">
        <f>STOCK[[#This Row],[Costo Unitario (USD)]]+STOCK[[#This Row],[Costo Envío (USD)]]+STOCK[[#This Row],[Comisión 10%]]</f>
        <v>4.5</v>
      </c>
      <c r="N1677" s="62">
        <f t="shared" si="74"/>
        <v>6.75</v>
      </c>
      <c r="O1677" s="62">
        <f t="shared" si="75"/>
        <v>5</v>
      </c>
      <c r="P1677" s="62">
        <f>STOCK[[#This Row],[Precio Final]]-STOCK[[#This Row],[Costo total]]</f>
        <v>0.5</v>
      </c>
      <c r="Q1677" s="62">
        <f>STOCK[[#This Row],[Ganancia Unitaria]]*STOCK[[#This Row],[Salidas]]</f>
        <v>0</v>
      </c>
      <c r="R1677" s="74"/>
      <c r="S1677" s="74"/>
      <c r="T1677" s="62"/>
      <c r="U1677" s="62"/>
      <c r="V1677" s="76"/>
    </row>
    <row r="1678" customHeight="1" spans="1:22">
      <c r="A1678" s="74" t="s">
        <v>19651</v>
      </c>
      <c r="B1678" s="74" t="s">
        <v>16447</v>
      </c>
      <c r="C1678" s="74" t="s">
        <v>19652</v>
      </c>
      <c r="D1678" s="74" t="s">
        <v>16404</v>
      </c>
      <c r="E1678" s="74"/>
      <c r="F1678" s="59">
        <v>5</v>
      </c>
      <c r="G1678" s="75">
        <v>1</v>
      </c>
      <c r="H1678" s="75">
        <f>SUMIFS(VENTAS[Cantidad],VENTAS[Código del producto Vendido],STOCK[[#This Row],[Code]])</f>
        <v>0</v>
      </c>
      <c r="I1678" s="75">
        <f>STOCK[[#This Row],[Entradas]]-STOCK[[#This Row],[Salidas]]</f>
        <v>1</v>
      </c>
      <c r="J1678" s="59">
        <f>STOCK[[#This Row],[Precio Final]]*10%</f>
        <v>0.5</v>
      </c>
      <c r="K1678" s="62">
        <v>4</v>
      </c>
      <c r="L1678" s="62">
        <v>0</v>
      </c>
      <c r="M1678" s="62">
        <f>STOCK[[#This Row],[Costo Unitario (USD)]]+STOCK[[#This Row],[Costo Envío (USD)]]+STOCK[[#This Row],[Comisión 10%]]</f>
        <v>4.5</v>
      </c>
      <c r="N1678" s="62">
        <f t="shared" si="74"/>
        <v>6.75</v>
      </c>
      <c r="O1678" s="62">
        <f t="shared" si="75"/>
        <v>5</v>
      </c>
      <c r="P1678" s="62">
        <f>STOCK[[#This Row],[Precio Final]]-STOCK[[#This Row],[Costo total]]</f>
        <v>0.5</v>
      </c>
      <c r="Q1678" s="62">
        <f>STOCK[[#This Row],[Ganancia Unitaria]]*STOCK[[#This Row],[Salidas]]</f>
        <v>0</v>
      </c>
      <c r="R1678" s="74"/>
      <c r="S1678" s="74"/>
      <c r="T1678" s="62"/>
      <c r="U1678" s="62"/>
      <c r="V1678" s="76"/>
    </row>
    <row r="1679" customHeight="1" spans="1:22">
      <c r="A1679" s="74" t="s">
        <v>19653</v>
      </c>
      <c r="B1679" s="74" t="s">
        <v>16447</v>
      </c>
      <c r="C1679" s="74" t="s">
        <v>19654</v>
      </c>
      <c r="D1679" s="74" t="s">
        <v>16404</v>
      </c>
      <c r="E1679" s="74"/>
      <c r="F1679" s="59">
        <v>5</v>
      </c>
      <c r="G1679" s="75">
        <v>1</v>
      </c>
      <c r="H1679" s="75">
        <f>SUMIFS(VENTAS[Cantidad],VENTAS[Código del producto Vendido],STOCK[[#This Row],[Code]])</f>
        <v>0</v>
      </c>
      <c r="I1679" s="75">
        <f>STOCK[[#This Row],[Entradas]]-STOCK[[#This Row],[Salidas]]</f>
        <v>1</v>
      </c>
      <c r="J1679" s="59">
        <f>STOCK[[#This Row],[Precio Final]]*10%</f>
        <v>0.5</v>
      </c>
      <c r="K1679" s="62">
        <v>4</v>
      </c>
      <c r="L1679" s="62">
        <v>0</v>
      </c>
      <c r="M1679" s="62">
        <f>STOCK[[#This Row],[Costo Unitario (USD)]]+STOCK[[#This Row],[Costo Envío (USD)]]+STOCK[[#This Row],[Comisión 10%]]</f>
        <v>4.5</v>
      </c>
      <c r="N1679" s="62">
        <f t="shared" si="74"/>
        <v>6.75</v>
      </c>
      <c r="O1679" s="62">
        <f t="shared" si="75"/>
        <v>5</v>
      </c>
      <c r="P1679" s="62">
        <f>STOCK[[#This Row],[Precio Final]]-STOCK[[#This Row],[Costo total]]</f>
        <v>0.5</v>
      </c>
      <c r="Q1679" s="62">
        <f>STOCK[[#This Row],[Ganancia Unitaria]]*STOCK[[#This Row],[Salidas]]</f>
        <v>0</v>
      </c>
      <c r="R1679" s="74"/>
      <c r="S1679" s="74"/>
      <c r="T1679" s="62"/>
      <c r="U1679" s="62"/>
      <c r="V1679" s="76"/>
    </row>
    <row r="1680" customHeight="1" spans="1:22">
      <c r="A1680" s="74" t="s">
        <v>19655</v>
      </c>
      <c r="B1680" s="74" t="s">
        <v>19598</v>
      </c>
      <c r="C1680" s="74" t="s">
        <v>19656</v>
      </c>
      <c r="D1680" s="74" t="s">
        <v>18254</v>
      </c>
      <c r="E1680" s="74"/>
      <c r="F1680" s="59">
        <v>18</v>
      </c>
      <c r="G1680" s="75">
        <v>1</v>
      </c>
      <c r="H1680" s="75">
        <f>SUMIFS(VENTAS[Cantidad],VENTAS[Código del producto Vendido],STOCK[[#This Row],[Code]])</f>
        <v>0</v>
      </c>
      <c r="I1680" s="75">
        <f>STOCK[[#This Row],[Entradas]]-STOCK[[#This Row],[Salidas]]</f>
        <v>1</v>
      </c>
      <c r="J1680" s="59">
        <f>STOCK[[#This Row],[Precio Final]]*10%</f>
        <v>1.8</v>
      </c>
      <c r="K1680" s="62">
        <v>6</v>
      </c>
      <c r="L1680" s="62">
        <v>0</v>
      </c>
      <c r="M1680" s="62">
        <f>STOCK[[#This Row],[Costo Unitario (USD)]]+STOCK[[#This Row],[Costo Envío (USD)]]+STOCK[[#This Row],[Comisión 10%]]</f>
        <v>7.8</v>
      </c>
      <c r="N1680" s="62">
        <f t="shared" si="74"/>
        <v>11.7</v>
      </c>
      <c r="O1680" s="62">
        <f t="shared" si="75"/>
        <v>18</v>
      </c>
      <c r="P1680" s="62">
        <f>STOCK[[#This Row],[Precio Final]]-STOCK[[#This Row],[Costo total]]</f>
        <v>10.2</v>
      </c>
      <c r="Q1680" s="62">
        <f>STOCK[[#This Row],[Ganancia Unitaria]]*STOCK[[#This Row],[Salidas]]</f>
        <v>0</v>
      </c>
      <c r="R1680" s="74"/>
      <c r="S1680" s="74"/>
      <c r="T1680" s="62"/>
      <c r="U1680" s="62"/>
      <c r="V1680" s="76"/>
    </row>
    <row r="1681" customHeight="1" spans="1:22">
      <c r="A1681" s="74" t="s">
        <v>19657</v>
      </c>
      <c r="B1681" s="74" t="s">
        <v>19598</v>
      </c>
      <c r="C1681" s="74" t="s">
        <v>19658</v>
      </c>
      <c r="D1681" s="74" t="s">
        <v>18254</v>
      </c>
      <c r="E1681" s="74"/>
      <c r="F1681" s="59">
        <v>18</v>
      </c>
      <c r="G1681" s="75">
        <v>1</v>
      </c>
      <c r="H1681" s="75">
        <f>SUMIFS(VENTAS[Cantidad],VENTAS[Código del producto Vendido],STOCK[[#This Row],[Code]])</f>
        <v>1</v>
      </c>
      <c r="I1681" s="75">
        <f>STOCK[[#This Row],[Entradas]]-STOCK[[#This Row],[Salidas]]</f>
        <v>0</v>
      </c>
      <c r="J1681" s="59">
        <f>STOCK[[#This Row],[Precio Final]]*10%</f>
        <v>1.8</v>
      </c>
      <c r="K1681" s="62">
        <v>6</v>
      </c>
      <c r="L1681" s="62">
        <v>0</v>
      </c>
      <c r="M1681" s="62">
        <f>STOCK[[#This Row],[Costo Unitario (USD)]]+STOCK[[#This Row],[Costo Envío (USD)]]+STOCK[[#This Row],[Comisión 10%]]</f>
        <v>7.8</v>
      </c>
      <c r="N1681" s="62">
        <f t="shared" si="74"/>
        <v>11.7</v>
      </c>
      <c r="O1681" s="62">
        <f t="shared" si="75"/>
        <v>18</v>
      </c>
      <c r="P1681" s="62">
        <f>STOCK[[#This Row],[Precio Final]]-STOCK[[#This Row],[Costo total]]</f>
        <v>10.2</v>
      </c>
      <c r="Q1681" s="62">
        <f>STOCK[[#This Row],[Ganancia Unitaria]]*STOCK[[#This Row],[Salidas]]</f>
        <v>10.2</v>
      </c>
      <c r="R1681" s="74"/>
      <c r="S1681" s="74"/>
      <c r="T1681" s="62"/>
      <c r="U1681" s="62"/>
      <c r="V1681" s="76"/>
    </row>
    <row r="1682" customHeight="1" spans="1:22">
      <c r="A1682" s="74" t="s">
        <v>19659</v>
      </c>
      <c r="B1682" s="74" t="s">
        <v>19598</v>
      </c>
      <c r="C1682" s="74" t="s">
        <v>19658</v>
      </c>
      <c r="D1682" s="74" t="s">
        <v>19660</v>
      </c>
      <c r="E1682" s="74"/>
      <c r="F1682" s="59">
        <v>18</v>
      </c>
      <c r="G1682" s="75">
        <v>2</v>
      </c>
      <c r="H1682" s="75">
        <f>SUMIFS(VENTAS[Cantidad],VENTAS[Código del producto Vendido],STOCK[[#This Row],[Code]])</f>
        <v>2</v>
      </c>
      <c r="I1682" s="75">
        <f>STOCK[[#This Row],[Entradas]]-STOCK[[#This Row],[Salidas]]</f>
        <v>0</v>
      </c>
      <c r="J1682" s="59">
        <f>STOCK[[#This Row],[Precio Final]]*10%</f>
        <v>1.8</v>
      </c>
      <c r="K1682" s="62">
        <v>6</v>
      </c>
      <c r="L1682" s="62">
        <v>0</v>
      </c>
      <c r="M1682" s="62">
        <f>STOCK[[#This Row],[Costo Unitario (USD)]]+STOCK[[#This Row],[Costo Envío (USD)]]+STOCK[[#This Row],[Comisión 10%]]</f>
        <v>7.8</v>
      </c>
      <c r="N1682" s="62">
        <f t="shared" si="74"/>
        <v>11.7</v>
      </c>
      <c r="O1682" s="62">
        <f t="shared" si="75"/>
        <v>18</v>
      </c>
      <c r="P1682" s="62">
        <f>STOCK[[#This Row],[Precio Final]]-STOCK[[#This Row],[Costo total]]</f>
        <v>10.2</v>
      </c>
      <c r="Q1682" s="62">
        <f>STOCK[[#This Row],[Ganancia Unitaria]]*STOCK[[#This Row],[Salidas]]</f>
        <v>20.4</v>
      </c>
      <c r="R1682" s="74"/>
      <c r="S1682" s="74"/>
      <c r="T1682" s="62"/>
      <c r="U1682" s="62"/>
      <c r="V1682" s="76"/>
    </row>
    <row r="1683" customHeight="1" spans="1:22">
      <c r="A1683" s="74" t="s">
        <v>19661</v>
      </c>
      <c r="B1683" s="74" t="s">
        <v>19598</v>
      </c>
      <c r="C1683" s="74" t="s">
        <v>19662</v>
      </c>
      <c r="D1683" s="74" t="s">
        <v>19663</v>
      </c>
      <c r="E1683" s="74"/>
      <c r="F1683" s="59">
        <v>18</v>
      </c>
      <c r="G1683" s="75">
        <v>1</v>
      </c>
      <c r="H1683" s="75">
        <f>SUMIFS(VENTAS[Cantidad],VENTAS[Código del producto Vendido],STOCK[[#This Row],[Code]])</f>
        <v>1</v>
      </c>
      <c r="I1683" s="75">
        <f>STOCK[[#This Row],[Entradas]]-STOCK[[#This Row],[Salidas]]</f>
        <v>0</v>
      </c>
      <c r="J1683" s="59">
        <f>STOCK[[#This Row],[Precio Final]]*10%</f>
        <v>1.8</v>
      </c>
      <c r="K1683" s="62">
        <v>6</v>
      </c>
      <c r="L1683" s="62">
        <v>0</v>
      </c>
      <c r="M1683" s="62">
        <f>STOCK[[#This Row],[Costo Unitario (USD)]]+STOCK[[#This Row],[Costo Envío (USD)]]+STOCK[[#This Row],[Comisión 10%]]</f>
        <v>7.8</v>
      </c>
      <c r="N1683" s="62">
        <f t="shared" si="74"/>
        <v>11.7</v>
      </c>
      <c r="O1683" s="62">
        <f t="shared" si="75"/>
        <v>18</v>
      </c>
      <c r="P1683" s="62">
        <f>STOCK[[#This Row],[Precio Final]]-STOCK[[#This Row],[Costo total]]</f>
        <v>10.2</v>
      </c>
      <c r="Q1683" s="62">
        <f>STOCK[[#This Row],[Ganancia Unitaria]]*STOCK[[#This Row],[Salidas]]</f>
        <v>10.2</v>
      </c>
      <c r="R1683" s="74"/>
      <c r="S1683" s="74"/>
      <c r="T1683" s="62"/>
      <c r="U1683" s="62"/>
      <c r="V1683" s="76"/>
    </row>
    <row r="1684" customHeight="1" spans="1:22">
      <c r="A1684" s="74" t="s">
        <v>19664</v>
      </c>
      <c r="B1684" s="74" t="s">
        <v>19617</v>
      </c>
      <c r="C1684" s="74" t="s">
        <v>19665</v>
      </c>
      <c r="D1684" s="74" t="s">
        <v>16408</v>
      </c>
      <c r="E1684" s="74"/>
      <c r="F1684" s="59">
        <v>18</v>
      </c>
      <c r="G1684" s="75">
        <v>1</v>
      </c>
      <c r="H1684" s="75">
        <f>SUMIFS(VENTAS[Cantidad],VENTAS[Código del producto Vendido],STOCK[[#This Row],[Code]])</f>
        <v>1</v>
      </c>
      <c r="I1684" s="75">
        <f>STOCK[[#This Row],[Entradas]]-STOCK[[#This Row],[Salidas]]</f>
        <v>0</v>
      </c>
      <c r="J1684" s="59">
        <f>STOCK[[#This Row],[Precio Final]]*10%</f>
        <v>1.8</v>
      </c>
      <c r="K1684" s="62">
        <v>6</v>
      </c>
      <c r="L1684" s="62">
        <v>0</v>
      </c>
      <c r="M1684" s="62">
        <f>STOCK[[#This Row],[Costo Unitario (USD)]]+STOCK[[#This Row],[Costo Envío (USD)]]+STOCK[[#This Row],[Comisión 10%]]</f>
        <v>7.8</v>
      </c>
      <c r="N1684" s="62">
        <f t="shared" si="74"/>
        <v>11.7</v>
      </c>
      <c r="O1684" s="62">
        <f t="shared" si="75"/>
        <v>18</v>
      </c>
      <c r="P1684" s="62">
        <f>STOCK[[#This Row],[Precio Final]]-STOCK[[#This Row],[Costo total]]</f>
        <v>10.2</v>
      </c>
      <c r="Q1684" s="62">
        <f>STOCK[[#This Row],[Ganancia Unitaria]]*STOCK[[#This Row],[Salidas]]</f>
        <v>10.2</v>
      </c>
      <c r="R1684" s="74"/>
      <c r="S1684" s="74"/>
      <c r="T1684" s="62"/>
      <c r="U1684" s="62"/>
      <c r="V1684" s="76"/>
    </row>
    <row r="1685" customHeight="1" spans="1:22">
      <c r="A1685" s="74" t="s">
        <v>19666</v>
      </c>
      <c r="B1685" s="74" t="s">
        <v>16511</v>
      </c>
      <c r="C1685" s="74" t="s">
        <v>19667</v>
      </c>
      <c r="D1685" s="74" t="s">
        <v>16408</v>
      </c>
      <c r="E1685" s="74"/>
      <c r="F1685" s="59">
        <v>30</v>
      </c>
      <c r="G1685" s="75">
        <v>2</v>
      </c>
      <c r="H1685" s="75">
        <f>SUMIFS(VENTAS[Cantidad],VENTAS[Código del producto Vendido],STOCK[[#This Row],[Code]])</f>
        <v>2</v>
      </c>
      <c r="I1685" s="75">
        <f>STOCK[[#This Row],[Entradas]]-STOCK[[#This Row],[Salidas]]</f>
        <v>0</v>
      </c>
      <c r="J1685" s="59">
        <f>STOCK[[#This Row],[Precio Final]]*10%</f>
        <v>3</v>
      </c>
      <c r="K1685" s="62">
        <v>12</v>
      </c>
      <c r="L1685" s="62">
        <v>0</v>
      </c>
      <c r="M1685" s="62">
        <f>STOCK[[#This Row],[Costo Unitario (USD)]]+STOCK[[#This Row],[Costo Envío (USD)]]+STOCK[[#This Row],[Comisión 10%]]</f>
        <v>15</v>
      </c>
      <c r="N1685" s="62">
        <f t="shared" si="74"/>
        <v>22.5</v>
      </c>
      <c r="O1685" s="62">
        <f t="shared" si="75"/>
        <v>30</v>
      </c>
      <c r="P1685" s="62">
        <f>STOCK[[#This Row],[Precio Final]]-STOCK[[#This Row],[Costo total]]</f>
        <v>15</v>
      </c>
      <c r="Q1685" s="62">
        <f>STOCK[[#This Row],[Ganancia Unitaria]]*STOCK[[#This Row],[Salidas]]</f>
        <v>30</v>
      </c>
      <c r="R1685" s="74"/>
      <c r="S1685" s="74"/>
      <c r="T1685" s="62"/>
      <c r="U1685" s="62"/>
      <c r="V1685" s="76"/>
    </row>
    <row r="1686" customHeight="1" spans="1:22">
      <c r="A1686" s="74" t="s">
        <v>19668</v>
      </c>
      <c r="B1686" s="74" t="s">
        <v>16680</v>
      </c>
      <c r="C1686" s="74" t="s">
        <v>19669</v>
      </c>
      <c r="D1686" s="74" t="s">
        <v>16928</v>
      </c>
      <c r="E1686" s="74"/>
      <c r="F1686" s="59">
        <v>30</v>
      </c>
      <c r="G1686" s="75">
        <v>2</v>
      </c>
      <c r="H1686" s="75">
        <f>SUMIFS(VENTAS[Cantidad],VENTAS[Código del producto Vendido],STOCK[[#This Row],[Code]])</f>
        <v>1</v>
      </c>
      <c r="I1686" s="75">
        <f>STOCK[[#This Row],[Entradas]]-STOCK[[#This Row],[Salidas]]</f>
        <v>1</v>
      </c>
      <c r="J1686" s="59">
        <f>STOCK[[#This Row],[Precio Final]]*10%</f>
        <v>3</v>
      </c>
      <c r="K1686" s="62">
        <v>12</v>
      </c>
      <c r="L1686" s="62">
        <v>0</v>
      </c>
      <c r="M1686" s="62">
        <f>STOCK[[#This Row],[Costo Unitario (USD)]]+STOCK[[#This Row],[Costo Envío (USD)]]+STOCK[[#This Row],[Comisión 10%]]</f>
        <v>15</v>
      </c>
      <c r="N1686" s="62">
        <f t="shared" si="74"/>
        <v>22.5</v>
      </c>
      <c r="O1686" s="62">
        <f t="shared" si="75"/>
        <v>30</v>
      </c>
      <c r="P1686" s="62">
        <f>STOCK[[#This Row],[Precio Final]]-STOCK[[#This Row],[Costo total]]</f>
        <v>15</v>
      </c>
      <c r="Q1686" s="62">
        <f>STOCK[[#This Row],[Ganancia Unitaria]]*STOCK[[#This Row],[Salidas]]</f>
        <v>15</v>
      </c>
      <c r="R1686" s="74"/>
      <c r="S1686" s="74"/>
      <c r="T1686" s="62"/>
      <c r="U1686" s="62"/>
      <c r="V1686" s="76"/>
    </row>
    <row r="1687" customHeight="1" spans="1:22">
      <c r="A1687" s="74" t="s">
        <v>19670</v>
      </c>
      <c r="B1687" s="74" t="s">
        <v>16522</v>
      </c>
      <c r="C1687" s="74" t="s">
        <v>19671</v>
      </c>
      <c r="D1687" s="74" t="s">
        <v>17234</v>
      </c>
      <c r="E1687" s="74"/>
      <c r="F1687" s="59">
        <v>25</v>
      </c>
      <c r="G1687" s="75">
        <v>1</v>
      </c>
      <c r="H1687" s="75">
        <f>SUMIFS(VENTAS[Cantidad],VENTAS[Código del producto Vendido],STOCK[[#This Row],[Code]])</f>
        <v>1</v>
      </c>
      <c r="I1687" s="75">
        <f>STOCK[[#This Row],[Entradas]]-STOCK[[#This Row],[Salidas]]</f>
        <v>0</v>
      </c>
      <c r="J1687" s="59">
        <f>STOCK[[#This Row],[Precio Final]]*10%</f>
        <v>2.5</v>
      </c>
      <c r="K1687" s="62">
        <v>12</v>
      </c>
      <c r="L1687" s="62">
        <v>0</v>
      </c>
      <c r="M1687" s="62">
        <f>STOCK[[#This Row],[Costo Unitario (USD)]]+STOCK[[#This Row],[Costo Envío (USD)]]+STOCK[[#This Row],[Comisión 10%]]</f>
        <v>14.5</v>
      </c>
      <c r="N1687" s="62">
        <f t="shared" si="74"/>
        <v>21.75</v>
      </c>
      <c r="O1687" s="62">
        <f t="shared" si="75"/>
        <v>25</v>
      </c>
      <c r="P1687" s="62">
        <f>STOCK[[#This Row],[Precio Final]]-STOCK[[#This Row],[Costo total]]</f>
        <v>10.5</v>
      </c>
      <c r="Q1687" s="62">
        <f>STOCK[[#This Row],[Ganancia Unitaria]]*STOCK[[#This Row],[Salidas]]</f>
        <v>10.5</v>
      </c>
      <c r="R1687" s="74"/>
      <c r="S1687" s="74"/>
      <c r="T1687" s="62"/>
      <c r="U1687" s="62"/>
      <c r="V1687" s="76"/>
    </row>
    <row r="1688" customHeight="1" spans="1:22">
      <c r="A1688" s="74" t="s">
        <v>19672</v>
      </c>
      <c r="B1688" s="74" t="s">
        <v>16522</v>
      </c>
      <c r="C1688" s="74" t="s">
        <v>19669</v>
      </c>
      <c r="D1688" s="74" t="s">
        <v>17234</v>
      </c>
      <c r="E1688" s="74"/>
      <c r="F1688" s="59">
        <v>30</v>
      </c>
      <c r="G1688" s="75">
        <v>1</v>
      </c>
      <c r="H1688" s="75">
        <f>SUMIFS(VENTAS[Cantidad],VENTAS[Código del producto Vendido],STOCK[[#This Row],[Code]])</f>
        <v>0</v>
      </c>
      <c r="I1688" s="75">
        <f>STOCK[[#This Row],[Entradas]]-STOCK[[#This Row],[Salidas]]</f>
        <v>1</v>
      </c>
      <c r="J1688" s="59">
        <f>STOCK[[#This Row],[Precio Final]]*10%</f>
        <v>3</v>
      </c>
      <c r="K1688" s="62">
        <v>12</v>
      </c>
      <c r="L1688" s="62">
        <v>0</v>
      </c>
      <c r="M1688" s="62">
        <f>STOCK[[#This Row],[Costo Unitario (USD)]]+STOCK[[#This Row],[Costo Envío (USD)]]+STOCK[[#This Row],[Comisión 10%]]</f>
        <v>15</v>
      </c>
      <c r="N1688" s="62">
        <f t="shared" si="74"/>
        <v>22.5</v>
      </c>
      <c r="O1688" s="62">
        <f t="shared" si="75"/>
        <v>30</v>
      </c>
      <c r="P1688" s="62">
        <f>STOCK[[#This Row],[Precio Final]]-STOCK[[#This Row],[Costo total]]</f>
        <v>15</v>
      </c>
      <c r="Q1688" s="62">
        <f>STOCK[[#This Row],[Ganancia Unitaria]]*STOCK[[#This Row],[Salidas]]</f>
        <v>0</v>
      </c>
      <c r="R1688" s="74"/>
      <c r="S1688" s="74"/>
      <c r="T1688" s="62"/>
      <c r="U1688" s="62"/>
      <c r="V1688" s="76"/>
    </row>
    <row r="1689" customHeight="1" spans="1:22">
      <c r="A1689" s="74" t="s">
        <v>19673</v>
      </c>
      <c r="B1689" s="74" t="s">
        <v>16680</v>
      </c>
      <c r="C1689" s="74" t="s">
        <v>19674</v>
      </c>
      <c r="D1689" s="74" t="s">
        <v>16928</v>
      </c>
      <c r="E1689" s="74"/>
      <c r="F1689" s="59">
        <v>25</v>
      </c>
      <c r="G1689" s="75">
        <v>1</v>
      </c>
      <c r="H1689" s="75">
        <f>SUMIFS(VENTAS[Cantidad],VENTAS[Código del producto Vendido],STOCK[[#This Row],[Code]])</f>
        <v>1</v>
      </c>
      <c r="I1689" s="75">
        <f>STOCK[[#This Row],[Entradas]]-STOCK[[#This Row],[Salidas]]</f>
        <v>0</v>
      </c>
      <c r="J1689" s="59">
        <f>STOCK[[#This Row],[Precio Final]]*10%</f>
        <v>2.5</v>
      </c>
      <c r="K1689" s="62">
        <v>12</v>
      </c>
      <c r="L1689" s="62">
        <v>0</v>
      </c>
      <c r="M1689" s="62">
        <f>STOCK[[#This Row],[Costo Unitario (USD)]]+STOCK[[#This Row],[Costo Envío (USD)]]+STOCK[[#This Row],[Comisión 10%]]</f>
        <v>14.5</v>
      </c>
      <c r="N1689" s="62">
        <f t="shared" si="74"/>
        <v>21.75</v>
      </c>
      <c r="O1689" s="62">
        <f t="shared" si="75"/>
        <v>25</v>
      </c>
      <c r="P1689" s="62">
        <f>STOCK[[#This Row],[Precio Final]]-STOCK[[#This Row],[Costo total]]</f>
        <v>10.5</v>
      </c>
      <c r="Q1689" s="62">
        <f>STOCK[[#This Row],[Ganancia Unitaria]]*STOCK[[#This Row],[Salidas]]</f>
        <v>10.5</v>
      </c>
      <c r="R1689" s="74"/>
      <c r="S1689" s="74"/>
      <c r="T1689" s="62"/>
      <c r="U1689" s="62"/>
      <c r="V1689" s="76"/>
    </row>
    <row r="1690" customHeight="1" spans="1:22">
      <c r="A1690" s="74" t="s">
        <v>19675</v>
      </c>
      <c r="B1690" s="74" t="s">
        <v>16687</v>
      </c>
      <c r="C1690" s="74" t="s">
        <v>19676</v>
      </c>
      <c r="D1690" s="74" t="s">
        <v>17505</v>
      </c>
      <c r="E1690" s="74"/>
      <c r="F1690" s="59">
        <v>25</v>
      </c>
      <c r="G1690" s="75">
        <v>1</v>
      </c>
      <c r="H1690" s="75">
        <f>SUMIFS(VENTAS[Cantidad],VENTAS[Código del producto Vendido],STOCK[[#This Row],[Code]])</f>
        <v>1</v>
      </c>
      <c r="I1690" s="75">
        <f>STOCK[[#This Row],[Entradas]]-STOCK[[#This Row],[Salidas]]</f>
        <v>0</v>
      </c>
      <c r="J1690" s="59">
        <f>STOCK[[#This Row],[Precio Final]]*10%</f>
        <v>2.5</v>
      </c>
      <c r="K1690" s="62">
        <v>12</v>
      </c>
      <c r="L1690" s="62">
        <v>0</v>
      </c>
      <c r="M1690" s="62">
        <f>STOCK[[#This Row],[Costo Unitario (USD)]]+STOCK[[#This Row],[Costo Envío (USD)]]+STOCK[[#This Row],[Comisión 10%]]</f>
        <v>14.5</v>
      </c>
      <c r="N1690" s="62">
        <f t="shared" si="74"/>
        <v>21.75</v>
      </c>
      <c r="O1690" s="62">
        <f t="shared" si="75"/>
        <v>25</v>
      </c>
      <c r="P1690" s="62">
        <f>STOCK[[#This Row],[Precio Final]]-STOCK[[#This Row],[Costo total]]</f>
        <v>10.5</v>
      </c>
      <c r="Q1690" s="62">
        <f>STOCK[[#This Row],[Ganancia Unitaria]]*STOCK[[#This Row],[Salidas]]</f>
        <v>10.5</v>
      </c>
      <c r="R1690" s="74"/>
      <c r="S1690" s="74"/>
      <c r="T1690" s="62"/>
      <c r="U1690" s="62"/>
      <c r="V1690" s="76"/>
    </row>
    <row r="1691" customHeight="1" spans="1:22">
      <c r="A1691" s="74" t="s">
        <v>19677</v>
      </c>
      <c r="B1691" s="74" t="s">
        <v>16680</v>
      </c>
      <c r="C1691" s="74" t="s">
        <v>19676</v>
      </c>
      <c r="D1691" s="74" t="s">
        <v>16928</v>
      </c>
      <c r="E1691" s="74"/>
      <c r="F1691" s="59">
        <v>25</v>
      </c>
      <c r="G1691" s="75">
        <v>1</v>
      </c>
      <c r="H1691" s="75">
        <f>SUMIFS(VENTAS[Cantidad],VENTAS[Código del producto Vendido],STOCK[[#This Row],[Code]])</f>
        <v>0</v>
      </c>
      <c r="I1691" s="75">
        <f>STOCK[[#This Row],[Entradas]]-STOCK[[#This Row],[Salidas]]</f>
        <v>1</v>
      </c>
      <c r="J1691" s="59">
        <f>STOCK[[#This Row],[Precio Final]]*10%</f>
        <v>2.5</v>
      </c>
      <c r="K1691" s="62">
        <v>12</v>
      </c>
      <c r="L1691" s="62">
        <v>0</v>
      </c>
      <c r="M1691" s="62">
        <f>STOCK[[#This Row],[Costo Unitario (USD)]]+STOCK[[#This Row],[Costo Envío (USD)]]+STOCK[[#This Row],[Comisión 10%]]</f>
        <v>14.5</v>
      </c>
      <c r="N1691" s="62">
        <f t="shared" si="74"/>
        <v>21.75</v>
      </c>
      <c r="O1691" s="62">
        <f t="shared" si="75"/>
        <v>25</v>
      </c>
      <c r="P1691" s="62">
        <f>STOCK[[#This Row],[Precio Final]]-STOCK[[#This Row],[Costo total]]</f>
        <v>10.5</v>
      </c>
      <c r="Q1691" s="62">
        <f>STOCK[[#This Row],[Ganancia Unitaria]]*STOCK[[#This Row],[Salidas]]</f>
        <v>0</v>
      </c>
      <c r="R1691" s="74"/>
      <c r="S1691" s="74"/>
      <c r="T1691" s="62"/>
      <c r="U1691" s="62"/>
      <c r="V1691" s="76"/>
    </row>
    <row r="1692" customHeight="1" spans="1:22">
      <c r="A1692" s="74" t="s">
        <v>19678</v>
      </c>
      <c r="B1692" s="74" t="s">
        <v>16687</v>
      </c>
      <c r="C1692" s="74" t="s">
        <v>19679</v>
      </c>
      <c r="D1692" s="74" t="s">
        <v>17505</v>
      </c>
      <c r="E1692" s="74"/>
      <c r="F1692" s="59">
        <v>35</v>
      </c>
      <c r="G1692" s="75">
        <v>1</v>
      </c>
      <c r="H1692" s="75">
        <f>SUMIFS(VENTAS[Cantidad],VENTAS[Código del producto Vendido],STOCK[[#This Row],[Code]])</f>
        <v>0</v>
      </c>
      <c r="I1692" s="75">
        <f>STOCK[[#This Row],[Entradas]]-STOCK[[#This Row],[Salidas]]</f>
        <v>1</v>
      </c>
      <c r="J1692" s="59">
        <f>STOCK[[#This Row],[Precio Final]]*10%</f>
        <v>3.5</v>
      </c>
      <c r="K1692" s="62">
        <v>12</v>
      </c>
      <c r="L1692" s="62">
        <v>0</v>
      </c>
      <c r="M1692" s="62">
        <f>STOCK[[#This Row],[Costo Unitario (USD)]]+STOCK[[#This Row],[Costo Envío (USD)]]+STOCK[[#This Row],[Comisión 10%]]</f>
        <v>15.5</v>
      </c>
      <c r="N1692" s="62">
        <f t="shared" si="74"/>
        <v>23.25</v>
      </c>
      <c r="O1692" s="62">
        <f t="shared" si="75"/>
        <v>35</v>
      </c>
      <c r="P1692" s="62">
        <f>STOCK[[#This Row],[Precio Final]]-STOCK[[#This Row],[Costo total]]</f>
        <v>19.5</v>
      </c>
      <c r="Q1692" s="62">
        <f>STOCK[[#This Row],[Ganancia Unitaria]]*STOCK[[#This Row],[Salidas]]</f>
        <v>0</v>
      </c>
      <c r="R1692" s="74"/>
      <c r="S1692" s="74"/>
      <c r="T1692" s="62"/>
      <c r="U1692" s="62"/>
      <c r="V1692" s="76"/>
    </row>
    <row r="1693" customHeight="1" spans="1:22">
      <c r="A1693" s="74" t="s">
        <v>19680</v>
      </c>
      <c r="B1693" s="74" t="s">
        <v>16511</v>
      </c>
      <c r="C1693" s="74" t="s">
        <v>19681</v>
      </c>
      <c r="D1693" s="74" t="s">
        <v>16404</v>
      </c>
      <c r="E1693" s="74"/>
      <c r="F1693" s="59">
        <v>25</v>
      </c>
      <c r="G1693" s="75">
        <v>1</v>
      </c>
      <c r="H1693" s="75">
        <f>SUMIFS(VENTAS[Cantidad],VENTAS[Código del producto Vendido],STOCK[[#This Row],[Code]])</f>
        <v>0</v>
      </c>
      <c r="I1693" s="75">
        <f>STOCK[[#This Row],[Entradas]]-STOCK[[#This Row],[Salidas]]</f>
        <v>1</v>
      </c>
      <c r="J1693" s="59">
        <f>STOCK[[#This Row],[Precio Final]]*10%</f>
        <v>2.5</v>
      </c>
      <c r="K1693" s="62">
        <v>12</v>
      </c>
      <c r="L1693" s="62">
        <v>0</v>
      </c>
      <c r="M1693" s="62">
        <f>STOCK[[#This Row],[Costo Unitario (USD)]]+STOCK[[#This Row],[Costo Envío (USD)]]+STOCK[[#This Row],[Comisión 10%]]</f>
        <v>14.5</v>
      </c>
      <c r="N1693" s="62">
        <f t="shared" si="74"/>
        <v>21.75</v>
      </c>
      <c r="O1693" s="62">
        <f t="shared" si="75"/>
        <v>25</v>
      </c>
      <c r="P1693" s="62">
        <f>STOCK[[#This Row],[Precio Final]]-STOCK[[#This Row],[Costo total]]</f>
        <v>10.5</v>
      </c>
      <c r="Q1693" s="62">
        <f>STOCK[[#This Row],[Ganancia Unitaria]]*STOCK[[#This Row],[Salidas]]</f>
        <v>0</v>
      </c>
      <c r="R1693" s="74"/>
      <c r="S1693" s="74"/>
      <c r="T1693" s="62"/>
      <c r="U1693" s="62"/>
      <c r="V1693" s="76"/>
    </row>
    <row r="1694" customHeight="1" spans="1:22">
      <c r="A1694" s="74" t="s">
        <v>19682</v>
      </c>
      <c r="B1694" s="74" t="s">
        <v>16680</v>
      </c>
      <c r="C1694" s="74" t="s">
        <v>19683</v>
      </c>
      <c r="D1694" s="74" t="s">
        <v>16396</v>
      </c>
      <c r="E1694" s="74"/>
      <c r="F1694" s="59">
        <v>30</v>
      </c>
      <c r="G1694" s="75">
        <v>2</v>
      </c>
      <c r="H1694" s="75">
        <f>SUMIFS(VENTAS[Cantidad],VENTAS[Código del producto Vendido],STOCK[[#This Row],[Code]])</f>
        <v>2</v>
      </c>
      <c r="I1694" s="75">
        <f>STOCK[[#This Row],[Entradas]]-STOCK[[#This Row],[Salidas]]</f>
        <v>0</v>
      </c>
      <c r="J1694" s="59">
        <f>STOCK[[#This Row],[Precio Final]]*10%</f>
        <v>3</v>
      </c>
      <c r="K1694" s="62">
        <v>12</v>
      </c>
      <c r="L1694" s="62">
        <v>0</v>
      </c>
      <c r="M1694" s="62">
        <f>STOCK[[#This Row],[Costo Unitario (USD)]]+STOCK[[#This Row],[Costo Envío (USD)]]+STOCK[[#This Row],[Comisión 10%]]</f>
        <v>15</v>
      </c>
      <c r="N1694" s="62">
        <f t="shared" si="74"/>
        <v>22.5</v>
      </c>
      <c r="O1694" s="62">
        <f t="shared" si="75"/>
        <v>30</v>
      </c>
      <c r="P1694" s="62">
        <f>STOCK[[#This Row],[Precio Final]]-STOCK[[#This Row],[Costo total]]</f>
        <v>15</v>
      </c>
      <c r="Q1694" s="62">
        <f>STOCK[[#This Row],[Ganancia Unitaria]]*STOCK[[#This Row],[Salidas]]</f>
        <v>30</v>
      </c>
      <c r="R1694" s="74"/>
      <c r="S1694" s="74"/>
      <c r="T1694" s="62"/>
      <c r="U1694" s="62"/>
      <c r="V1694" s="76"/>
    </row>
    <row r="1695" customHeight="1" spans="1:22">
      <c r="A1695" s="74" t="s">
        <v>19684</v>
      </c>
      <c r="B1695" s="74" t="s">
        <v>16870</v>
      </c>
      <c r="C1695" s="74" t="s">
        <v>19685</v>
      </c>
      <c r="D1695" s="74" t="s">
        <v>16396</v>
      </c>
      <c r="E1695" s="74"/>
      <c r="F1695" s="59">
        <v>25</v>
      </c>
      <c r="G1695" s="75">
        <v>1</v>
      </c>
      <c r="H1695" s="75">
        <f>SUMIFS(VENTAS[Cantidad],VENTAS[Código del producto Vendido],STOCK[[#This Row],[Code]])</f>
        <v>0</v>
      </c>
      <c r="I1695" s="75">
        <f>STOCK[[#This Row],[Entradas]]-STOCK[[#This Row],[Salidas]]</f>
        <v>1</v>
      </c>
      <c r="J1695" s="59">
        <f>STOCK[[#This Row],[Precio Final]]*10%</f>
        <v>2.5</v>
      </c>
      <c r="K1695" s="62">
        <v>12</v>
      </c>
      <c r="L1695" s="62">
        <v>0</v>
      </c>
      <c r="M1695" s="62">
        <f>STOCK[[#This Row],[Costo Unitario (USD)]]+STOCK[[#This Row],[Costo Envío (USD)]]+STOCK[[#This Row],[Comisión 10%]]</f>
        <v>14.5</v>
      </c>
      <c r="N1695" s="62">
        <f t="shared" si="74"/>
        <v>21.75</v>
      </c>
      <c r="O1695" s="62">
        <f t="shared" si="75"/>
        <v>25</v>
      </c>
      <c r="P1695" s="62">
        <f>STOCK[[#This Row],[Precio Final]]-STOCK[[#This Row],[Costo total]]</f>
        <v>10.5</v>
      </c>
      <c r="Q1695" s="62">
        <f>STOCK[[#This Row],[Ganancia Unitaria]]*STOCK[[#This Row],[Salidas]]</f>
        <v>0</v>
      </c>
      <c r="R1695" s="74"/>
      <c r="S1695" s="74"/>
      <c r="T1695" s="62"/>
      <c r="U1695" s="62"/>
      <c r="V1695" s="76"/>
    </row>
    <row r="1696" customHeight="1" spans="1:22">
      <c r="A1696" s="74" t="s">
        <v>19686</v>
      </c>
      <c r="B1696" s="74" t="s">
        <v>16870</v>
      </c>
      <c r="C1696" s="74" t="s">
        <v>19687</v>
      </c>
      <c r="D1696" s="74" t="s">
        <v>16396</v>
      </c>
      <c r="E1696" s="74"/>
      <c r="F1696" s="59">
        <v>25</v>
      </c>
      <c r="G1696" s="75">
        <v>1</v>
      </c>
      <c r="H1696" s="75">
        <f>SUMIFS(VENTAS[Cantidad],VENTAS[Código del producto Vendido],STOCK[[#This Row],[Code]])</f>
        <v>1</v>
      </c>
      <c r="I1696" s="75">
        <f>STOCK[[#This Row],[Entradas]]-STOCK[[#This Row],[Salidas]]</f>
        <v>0</v>
      </c>
      <c r="J1696" s="59">
        <f>STOCK[[#This Row],[Precio Final]]*10%</f>
        <v>2.5</v>
      </c>
      <c r="K1696" s="62">
        <v>12</v>
      </c>
      <c r="L1696" s="62">
        <v>0</v>
      </c>
      <c r="M1696" s="62">
        <f>STOCK[[#This Row],[Costo Unitario (USD)]]+STOCK[[#This Row],[Costo Envío (USD)]]+STOCK[[#This Row],[Comisión 10%]]</f>
        <v>14.5</v>
      </c>
      <c r="N1696" s="62">
        <f t="shared" si="74"/>
        <v>21.75</v>
      </c>
      <c r="O1696" s="62">
        <f t="shared" si="75"/>
        <v>25</v>
      </c>
      <c r="P1696" s="62">
        <f>STOCK[[#This Row],[Precio Final]]-STOCK[[#This Row],[Costo total]]</f>
        <v>10.5</v>
      </c>
      <c r="Q1696" s="62">
        <f>STOCK[[#This Row],[Ganancia Unitaria]]*STOCK[[#This Row],[Salidas]]</f>
        <v>10.5</v>
      </c>
      <c r="R1696" s="74"/>
      <c r="S1696" s="74"/>
      <c r="T1696" s="62"/>
      <c r="U1696" s="62"/>
      <c r="V1696" s="76"/>
    </row>
    <row r="1697" customHeight="1" spans="1:22">
      <c r="A1697" s="74" t="s">
        <v>19688</v>
      </c>
      <c r="B1697" s="74" t="s">
        <v>16870</v>
      </c>
      <c r="C1697" s="74" t="s">
        <v>19689</v>
      </c>
      <c r="D1697" s="74" t="s">
        <v>16396</v>
      </c>
      <c r="E1697" s="74"/>
      <c r="F1697" s="59">
        <v>35</v>
      </c>
      <c r="G1697" s="75">
        <v>1</v>
      </c>
      <c r="H1697" s="75">
        <f>SUMIFS(VENTAS[Cantidad],VENTAS[Código del producto Vendido],STOCK[[#This Row],[Code]])</f>
        <v>1</v>
      </c>
      <c r="I1697" s="75">
        <f>STOCK[[#This Row],[Entradas]]-STOCK[[#This Row],[Salidas]]</f>
        <v>0</v>
      </c>
      <c r="J1697" s="59">
        <f>STOCK[[#This Row],[Precio Final]]*10%</f>
        <v>3.5</v>
      </c>
      <c r="K1697" s="62">
        <v>12</v>
      </c>
      <c r="L1697" s="62">
        <v>0</v>
      </c>
      <c r="M1697" s="62">
        <f>STOCK[[#This Row],[Costo Unitario (USD)]]+STOCK[[#This Row],[Costo Envío (USD)]]+STOCK[[#This Row],[Comisión 10%]]</f>
        <v>15.5</v>
      </c>
      <c r="N1697" s="62">
        <f t="shared" si="74"/>
        <v>23.25</v>
      </c>
      <c r="O1697" s="62">
        <f t="shared" si="75"/>
        <v>35</v>
      </c>
      <c r="P1697" s="62">
        <f>STOCK[[#This Row],[Precio Final]]-STOCK[[#This Row],[Costo total]]</f>
        <v>19.5</v>
      </c>
      <c r="Q1697" s="62">
        <f>STOCK[[#This Row],[Ganancia Unitaria]]*STOCK[[#This Row],[Salidas]]</f>
        <v>19.5</v>
      </c>
      <c r="R1697" s="74"/>
      <c r="S1697" s="74"/>
      <c r="T1697" s="62"/>
      <c r="U1697" s="62"/>
      <c r="V1697" s="76"/>
    </row>
    <row r="1698" customHeight="1" spans="1:22">
      <c r="A1698" s="74" t="s">
        <v>19690</v>
      </c>
      <c r="B1698" s="74" t="s">
        <v>16511</v>
      </c>
      <c r="C1698" s="74" t="s">
        <v>19691</v>
      </c>
      <c r="D1698" s="74" t="s">
        <v>16404</v>
      </c>
      <c r="E1698" s="74"/>
      <c r="F1698" s="59">
        <v>20</v>
      </c>
      <c r="G1698" s="75">
        <v>1</v>
      </c>
      <c r="H1698" s="75">
        <f>SUMIFS(VENTAS[Cantidad],VENTAS[Código del producto Vendido],STOCK[[#This Row],[Code]])</f>
        <v>1</v>
      </c>
      <c r="I1698" s="75">
        <f>STOCK[[#This Row],[Entradas]]-STOCK[[#This Row],[Salidas]]</f>
        <v>0</v>
      </c>
      <c r="J1698" s="59">
        <f>STOCK[[#This Row],[Precio Final]]*10%</f>
        <v>2</v>
      </c>
      <c r="K1698" s="62">
        <v>12</v>
      </c>
      <c r="L1698" s="62">
        <v>0</v>
      </c>
      <c r="M1698" s="62">
        <f>STOCK[[#This Row],[Costo Unitario (USD)]]+STOCK[[#This Row],[Costo Envío (USD)]]+STOCK[[#This Row],[Comisión 10%]]</f>
        <v>14</v>
      </c>
      <c r="N1698" s="62">
        <f t="shared" si="74"/>
        <v>21</v>
      </c>
      <c r="O1698" s="62">
        <f t="shared" si="75"/>
        <v>20</v>
      </c>
      <c r="P1698" s="62">
        <f>STOCK[[#This Row],[Precio Final]]-STOCK[[#This Row],[Costo total]]</f>
        <v>6</v>
      </c>
      <c r="Q1698" s="62">
        <f>STOCK[[#This Row],[Ganancia Unitaria]]*STOCK[[#This Row],[Salidas]]</f>
        <v>6</v>
      </c>
      <c r="R1698" s="74"/>
      <c r="S1698" s="74"/>
      <c r="T1698" s="62"/>
      <c r="U1698" s="62"/>
      <c r="V1698" s="76"/>
    </row>
    <row r="1699" customHeight="1" spans="1:22">
      <c r="A1699" s="74" t="s">
        <v>19692</v>
      </c>
      <c r="B1699" s="74" t="s">
        <v>16461</v>
      </c>
      <c r="C1699" s="74" t="s">
        <v>19693</v>
      </c>
      <c r="D1699" s="74" t="s">
        <v>16583</v>
      </c>
      <c r="E1699" s="74"/>
      <c r="F1699" s="59">
        <v>20</v>
      </c>
      <c r="G1699" s="75">
        <v>1</v>
      </c>
      <c r="H1699" s="75">
        <f>SUMIFS(VENTAS[Cantidad],VENTAS[Código del producto Vendido],STOCK[[#This Row],[Code]])</f>
        <v>1</v>
      </c>
      <c r="I1699" s="75">
        <f>STOCK[[#This Row],[Entradas]]-STOCK[[#This Row],[Salidas]]</f>
        <v>0</v>
      </c>
      <c r="J1699" s="59">
        <f>STOCK[[#This Row],[Precio Final]]*10%</f>
        <v>2</v>
      </c>
      <c r="K1699" s="62">
        <v>12</v>
      </c>
      <c r="L1699" s="62">
        <v>0</v>
      </c>
      <c r="M1699" s="62">
        <f>STOCK[[#This Row],[Costo Unitario (USD)]]+STOCK[[#This Row],[Costo Envío (USD)]]+STOCK[[#This Row],[Comisión 10%]]</f>
        <v>14</v>
      </c>
      <c r="N1699" s="62">
        <f t="shared" si="74"/>
        <v>21</v>
      </c>
      <c r="O1699" s="62">
        <f t="shared" si="75"/>
        <v>20</v>
      </c>
      <c r="P1699" s="62">
        <f>STOCK[[#This Row],[Precio Final]]-STOCK[[#This Row],[Costo total]]</f>
        <v>6</v>
      </c>
      <c r="Q1699" s="62">
        <f>STOCK[[#This Row],[Ganancia Unitaria]]*STOCK[[#This Row],[Salidas]]</f>
        <v>6</v>
      </c>
      <c r="R1699" s="74"/>
      <c r="S1699" s="74"/>
      <c r="T1699" s="62"/>
      <c r="U1699" s="62"/>
      <c r="V1699" s="76"/>
    </row>
    <row r="1700" customHeight="1" spans="1:22">
      <c r="A1700" s="74" t="s">
        <v>19694</v>
      </c>
      <c r="B1700" s="74" t="s">
        <v>16870</v>
      </c>
      <c r="C1700" s="74" t="s">
        <v>19695</v>
      </c>
      <c r="D1700" s="74" t="s">
        <v>16396</v>
      </c>
      <c r="E1700" s="74"/>
      <c r="F1700" s="59">
        <v>20</v>
      </c>
      <c r="G1700" s="75">
        <v>1</v>
      </c>
      <c r="H1700" s="75">
        <f>SUMIFS(VENTAS[Cantidad],VENTAS[Código del producto Vendido],STOCK[[#This Row],[Code]])</f>
        <v>1</v>
      </c>
      <c r="I1700" s="75">
        <f>STOCK[[#This Row],[Entradas]]-STOCK[[#This Row],[Salidas]]</f>
        <v>0</v>
      </c>
      <c r="J1700" s="59">
        <f>STOCK[[#This Row],[Precio Final]]*10%</f>
        <v>2</v>
      </c>
      <c r="K1700" s="62">
        <v>12</v>
      </c>
      <c r="L1700" s="62">
        <v>0</v>
      </c>
      <c r="M1700" s="62">
        <f>STOCK[[#This Row],[Costo Unitario (USD)]]+STOCK[[#This Row],[Costo Envío (USD)]]+STOCK[[#This Row],[Comisión 10%]]</f>
        <v>14</v>
      </c>
      <c r="N1700" s="62">
        <f t="shared" si="74"/>
        <v>21</v>
      </c>
      <c r="O1700" s="62">
        <f t="shared" si="75"/>
        <v>20</v>
      </c>
      <c r="P1700" s="62">
        <f>STOCK[[#This Row],[Precio Final]]-STOCK[[#This Row],[Costo total]]</f>
        <v>6</v>
      </c>
      <c r="Q1700" s="62">
        <f>STOCK[[#This Row],[Ganancia Unitaria]]*STOCK[[#This Row],[Salidas]]</f>
        <v>6</v>
      </c>
      <c r="R1700" s="74"/>
      <c r="S1700" s="74"/>
      <c r="T1700" s="62"/>
      <c r="U1700" s="62"/>
      <c r="V1700" s="76"/>
    </row>
    <row r="1701" customHeight="1" spans="1:22">
      <c r="A1701" s="74" t="s">
        <v>19696</v>
      </c>
      <c r="B1701" s="74" t="s">
        <v>16511</v>
      </c>
      <c r="C1701" s="74" t="s">
        <v>19697</v>
      </c>
      <c r="D1701" s="74" t="s">
        <v>16404</v>
      </c>
      <c r="E1701" s="74"/>
      <c r="F1701" s="59">
        <v>18</v>
      </c>
      <c r="G1701" s="75">
        <v>1</v>
      </c>
      <c r="H1701" s="75">
        <f>SUMIFS(VENTAS[Cantidad],VENTAS[Código del producto Vendido],STOCK[[#This Row],[Code]])</f>
        <v>0</v>
      </c>
      <c r="I1701" s="75">
        <f>STOCK[[#This Row],[Entradas]]-STOCK[[#This Row],[Salidas]]</f>
        <v>1</v>
      </c>
      <c r="J1701" s="59">
        <f>STOCK[[#This Row],[Precio Final]]*10%</f>
        <v>1.8</v>
      </c>
      <c r="K1701" s="62">
        <v>12</v>
      </c>
      <c r="L1701" s="62">
        <v>0</v>
      </c>
      <c r="M1701" s="62">
        <f>STOCK[[#This Row],[Costo Unitario (USD)]]+STOCK[[#This Row],[Costo Envío (USD)]]+STOCK[[#This Row],[Comisión 10%]]</f>
        <v>13.8</v>
      </c>
      <c r="N1701" s="62">
        <f t="shared" si="74"/>
        <v>20.7</v>
      </c>
      <c r="O1701" s="62">
        <f t="shared" si="75"/>
        <v>18</v>
      </c>
      <c r="P1701" s="62">
        <f>STOCK[[#This Row],[Precio Final]]-STOCK[[#This Row],[Costo total]]</f>
        <v>4.2</v>
      </c>
      <c r="Q1701" s="62">
        <f>STOCK[[#This Row],[Ganancia Unitaria]]*STOCK[[#This Row],[Salidas]]</f>
        <v>0</v>
      </c>
      <c r="R1701" s="74"/>
      <c r="S1701" s="74"/>
      <c r="T1701" s="62"/>
      <c r="U1701" s="62"/>
      <c r="V1701" s="76"/>
    </row>
    <row r="1702" customHeight="1" spans="1:22">
      <c r="A1702" s="74" t="s">
        <v>19698</v>
      </c>
      <c r="B1702" s="74" t="s">
        <v>16870</v>
      </c>
      <c r="C1702" s="74" t="s">
        <v>19699</v>
      </c>
      <c r="D1702" s="74" t="s">
        <v>16396</v>
      </c>
      <c r="E1702" s="74"/>
      <c r="F1702" s="59">
        <v>25</v>
      </c>
      <c r="G1702" s="75">
        <v>1</v>
      </c>
      <c r="H1702" s="75">
        <f>SUMIFS(VENTAS[Cantidad],VENTAS[Código del producto Vendido],STOCK[[#This Row],[Code]])</f>
        <v>1</v>
      </c>
      <c r="I1702" s="75">
        <f>STOCK[[#This Row],[Entradas]]-STOCK[[#This Row],[Salidas]]</f>
        <v>0</v>
      </c>
      <c r="J1702" s="59">
        <f>STOCK[[#This Row],[Precio Final]]*10%</f>
        <v>2.5</v>
      </c>
      <c r="K1702" s="62">
        <v>12</v>
      </c>
      <c r="L1702" s="62">
        <v>0</v>
      </c>
      <c r="M1702" s="62">
        <f>STOCK[[#This Row],[Costo Unitario (USD)]]+STOCK[[#This Row],[Costo Envío (USD)]]+STOCK[[#This Row],[Comisión 10%]]</f>
        <v>14.5</v>
      </c>
      <c r="N1702" s="62">
        <f t="shared" si="74"/>
        <v>21.75</v>
      </c>
      <c r="O1702" s="62">
        <f t="shared" si="75"/>
        <v>25</v>
      </c>
      <c r="P1702" s="62">
        <f>STOCK[[#This Row],[Precio Final]]-STOCK[[#This Row],[Costo total]]</f>
        <v>10.5</v>
      </c>
      <c r="Q1702" s="62">
        <f>STOCK[[#This Row],[Ganancia Unitaria]]*STOCK[[#This Row],[Salidas]]</f>
        <v>10.5</v>
      </c>
      <c r="R1702" s="74"/>
      <c r="S1702" s="74"/>
      <c r="T1702" s="62"/>
      <c r="U1702" s="62"/>
      <c r="V1702" s="76"/>
    </row>
    <row r="1703" customHeight="1" spans="1:22">
      <c r="A1703" s="74" t="s">
        <v>19700</v>
      </c>
      <c r="B1703" s="74" t="s">
        <v>16511</v>
      </c>
      <c r="C1703" s="74" t="s">
        <v>19701</v>
      </c>
      <c r="D1703" s="74" t="s">
        <v>16404</v>
      </c>
      <c r="E1703" s="74"/>
      <c r="F1703" s="59">
        <v>20</v>
      </c>
      <c r="G1703" s="75">
        <v>1</v>
      </c>
      <c r="H1703" s="75">
        <f>SUMIFS(VENTAS[Cantidad],VENTAS[Código del producto Vendido],STOCK[[#This Row],[Code]])</f>
        <v>1</v>
      </c>
      <c r="I1703" s="75">
        <f>STOCK[[#This Row],[Entradas]]-STOCK[[#This Row],[Salidas]]</f>
        <v>0</v>
      </c>
      <c r="J1703" s="59">
        <f>STOCK[[#This Row],[Precio Final]]*10%</f>
        <v>2</v>
      </c>
      <c r="K1703" s="62">
        <v>12</v>
      </c>
      <c r="L1703" s="62">
        <v>0</v>
      </c>
      <c r="M1703" s="62">
        <f>STOCK[[#This Row],[Costo Unitario (USD)]]+STOCK[[#This Row],[Costo Envío (USD)]]+STOCK[[#This Row],[Comisión 10%]]</f>
        <v>14</v>
      </c>
      <c r="N1703" s="62">
        <f t="shared" si="74"/>
        <v>21</v>
      </c>
      <c r="O1703" s="62">
        <f t="shared" si="75"/>
        <v>20</v>
      </c>
      <c r="P1703" s="62">
        <f>STOCK[[#This Row],[Precio Final]]-STOCK[[#This Row],[Costo total]]</f>
        <v>6</v>
      </c>
      <c r="Q1703" s="62">
        <f>STOCK[[#This Row],[Ganancia Unitaria]]*STOCK[[#This Row],[Salidas]]</f>
        <v>6</v>
      </c>
      <c r="R1703" s="74"/>
      <c r="S1703" s="74"/>
      <c r="T1703" s="62"/>
      <c r="U1703" s="62"/>
      <c r="V1703" s="76"/>
    </row>
    <row r="1704" customHeight="1" spans="1:22">
      <c r="A1704" s="74" t="s">
        <v>19702</v>
      </c>
      <c r="B1704" s="74" t="s">
        <v>16522</v>
      </c>
      <c r="C1704" s="74" t="s">
        <v>19703</v>
      </c>
      <c r="D1704" s="74" t="s">
        <v>17234</v>
      </c>
      <c r="E1704" s="74"/>
      <c r="F1704" s="59">
        <v>30</v>
      </c>
      <c r="G1704" s="75">
        <v>1</v>
      </c>
      <c r="H1704" s="75">
        <f>SUMIFS(VENTAS[Cantidad],VENTAS[Código del producto Vendido],STOCK[[#This Row],[Code]])</f>
        <v>1</v>
      </c>
      <c r="I1704" s="75">
        <f>STOCK[[#This Row],[Entradas]]-STOCK[[#This Row],[Salidas]]</f>
        <v>0</v>
      </c>
      <c r="J1704" s="59">
        <f>STOCK[[#This Row],[Precio Final]]*10%</f>
        <v>3</v>
      </c>
      <c r="K1704" s="62">
        <v>12</v>
      </c>
      <c r="L1704" s="62">
        <v>0</v>
      </c>
      <c r="M1704" s="62">
        <f>STOCK[[#This Row],[Costo Unitario (USD)]]+STOCK[[#This Row],[Costo Envío (USD)]]+STOCK[[#This Row],[Comisión 10%]]</f>
        <v>15</v>
      </c>
      <c r="N1704" s="62">
        <f t="shared" si="74"/>
        <v>22.5</v>
      </c>
      <c r="O1704" s="62">
        <f t="shared" si="75"/>
        <v>30</v>
      </c>
      <c r="P1704" s="62">
        <f>STOCK[[#This Row],[Precio Final]]-STOCK[[#This Row],[Costo total]]</f>
        <v>15</v>
      </c>
      <c r="Q1704" s="62">
        <f>STOCK[[#This Row],[Ganancia Unitaria]]*STOCK[[#This Row],[Salidas]]</f>
        <v>15</v>
      </c>
      <c r="R1704" s="74"/>
      <c r="S1704" s="74"/>
      <c r="T1704" s="62"/>
      <c r="U1704" s="62"/>
      <c r="V1704" s="76"/>
    </row>
    <row r="1705" customHeight="1" spans="1:22">
      <c r="A1705" s="74" t="s">
        <v>19704</v>
      </c>
      <c r="B1705" s="74" t="s">
        <v>16522</v>
      </c>
      <c r="C1705" s="74" t="s">
        <v>19705</v>
      </c>
      <c r="D1705" s="74" t="s">
        <v>16404</v>
      </c>
      <c r="E1705" s="74"/>
      <c r="F1705" s="59">
        <v>30</v>
      </c>
      <c r="G1705" s="75">
        <v>2</v>
      </c>
      <c r="H1705" s="75">
        <f>SUMIFS(VENTAS[Cantidad],VENTAS[Código del producto Vendido],STOCK[[#This Row],[Code]])</f>
        <v>2</v>
      </c>
      <c r="I1705" s="75">
        <f>STOCK[[#This Row],[Entradas]]-STOCK[[#This Row],[Salidas]]</f>
        <v>0</v>
      </c>
      <c r="J1705" s="59">
        <f>STOCK[[#This Row],[Precio Final]]*10%</f>
        <v>3</v>
      </c>
      <c r="K1705" s="62">
        <v>12</v>
      </c>
      <c r="L1705" s="62">
        <v>0</v>
      </c>
      <c r="M1705" s="62">
        <f>STOCK[[#This Row],[Costo Unitario (USD)]]+STOCK[[#This Row],[Costo Envío (USD)]]+STOCK[[#This Row],[Comisión 10%]]</f>
        <v>15</v>
      </c>
      <c r="N1705" s="62">
        <f t="shared" si="74"/>
        <v>22.5</v>
      </c>
      <c r="O1705" s="62">
        <f t="shared" si="75"/>
        <v>30</v>
      </c>
      <c r="P1705" s="62">
        <f>STOCK[[#This Row],[Precio Final]]-STOCK[[#This Row],[Costo total]]</f>
        <v>15</v>
      </c>
      <c r="Q1705" s="62">
        <f>STOCK[[#This Row],[Ganancia Unitaria]]*STOCK[[#This Row],[Salidas]]</f>
        <v>30</v>
      </c>
      <c r="R1705" s="74"/>
      <c r="S1705" s="74"/>
      <c r="T1705" s="62"/>
      <c r="U1705" s="62"/>
      <c r="V1705" s="76"/>
    </row>
    <row r="1706" customHeight="1" spans="1:22">
      <c r="A1706" s="74" t="s">
        <v>19706</v>
      </c>
      <c r="B1706" s="74" t="s">
        <v>16680</v>
      </c>
      <c r="C1706" s="74" t="s">
        <v>19707</v>
      </c>
      <c r="D1706" s="74" t="s">
        <v>16396</v>
      </c>
      <c r="E1706" s="74"/>
      <c r="F1706" s="59">
        <v>30</v>
      </c>
      <c r="G1706" s="75">
        <v>1</v>
      </c>
      <c r="H1706" s="75">
        <f>SUMIFS(VENTAS[Cantidad],VENTAS[Código del producto Vendido],STOCK[[#This Row],[Code]])</f>
        <v>1</v>
      </c>
      <c r="I1706" s="75">
        <f>STOCK[[#This Row],[Entradas]]-STOCK[[#This Row],[Salidas]]</f>
        <v>0</v>
      </c>
      <c r="J1706" s="59">
        <f>STOCK[[#This Row],[Precio Final]]*10%</f>
        <v>3</v>
      </c>
      <c r="K1706" s="62">
        <v>12</v>
      </c>
      <c r="L1706" s="62">
        <v>0</v>
      </c>
      <c r="M1706" s="62">
        <f>STOCK[[#This Row],[Costo Unitario (USD)]]+STOCK[[#This Row],[Costo Envío (USD)]]+STOCK[[#This Row],[Comisión 10%]]</f>
        <v>15</v>
      </c>
      <c r="N1706" s="62">
        <f t="shared" si="74"/>
        <v>22.5</v>
      </c>
      <c r="O1706" s="62">
        <f t="shared" si="75"/>
        <v>30</v>
      </c>
      <c r="P1706" s="62">
        <f>STOCK[[#This Row],[Precio Final]]-STOCK[[#This Row],[Costo total]]</f>
        <v>15</v>
      </c>
      <c r="Q1706" s="62">
        <f>STOCK[[#This Row],[Ganancia Unitaria]]*STOCK[[#This Row],[Salidas]]</f>
        <v>15</v>
      </c>
      <c r="R1706" s="74"/>
      <c r="S1706" s="74"/>
      <c r="T1706" s="62"/>
      <c r="U1706" s="62"/>
      <c r="V1706" s="76"/>
    </row>
    <row r="1707" customHeight="1" spans="1:22">
      <c r="A1707" s="74" t="s">
        <v>19708</v>
      </c>
      <c r="B1707" s="74" t="s">
        <v>16680</v>
      </c>
      <c r="C1707" s="74" t="s">
        <v>19709</v>
      </c>
      <c r="D1707" s="74" t="s">
        <v>16396</v>
      </c>
      <c r="E1707" s="74"/>
      <c r="F1707" s="59">
        <v>30</v>
      </c>
      <c r="G1707" s="75">
        <v>1</v>
      </c>
      <c r="H1707" s="75">
        <f>SUMIFS(VENTAS[Cantidad],VENTAS[Código del producto Vendido],STOCK[[#This Row],[Code]])</f>
        <v>0</v>
      </c>
      <c r="I1707" s="75">
        <f>STOCK[[#This Row],[Entradas]]-STOCK[[#This Row],[Salidas]]</f>
        <v>1</v>
      </c>
      <c r="J1707" s="59">
        <f>STOCK[[#This Row],[Precio Final]]*10%</f>
        <v>3</v>
      </c>
      <c r="K1707" s="62">
        <v>12</v>
      </c>
      <c r="L1707" s="62">
        <v>0</v>
      </c>
      <c r="M1707" s="62">
        <f>STOCK[[#This Row],[Costo Unitario (USD)]]+STOCK[[#This Row],[Costo Envío (USD)]]+STOCK[[#This Row],[Comisión 10%]]</f>
        <v>15</v>
      </c>
      <c r="N1707" s="62">
        <f t="shared" si="74"/>
        <v>22.5</v>
      </c>
      <c r="O1707" s="62">
        <f t="shared" si="75"/>
        <v>30</v>
      </c>
      <c r="P1707" s="62">
        <f>STOCK[[#This Row],[Precio Final]]-STOCK[[#This Row],[Costo total]]</f>
        <v>15</v>
      </c>
      <c r="Q1707" s="62">
        <f>STOCK[[#This Row],[Ganancia Unitaria]]*STOCK[[#This Row],[Salidas]]</f>
        <v>0</v>
      </c>
      <c r="R1707" s="74"/>
      <c r="S1707" s="74"/>
      <c r="T1707" s="62"/>
      <c r="U1707" s="62"/>
      <c r="V1707" s="76"/>
    </row>
    <row r="1708" customHeight="1" spans="1:22">
      <c r="A1708" s="74" t="s">
        <v>19710</v>
      </c>
      <c r="B1708" s="74" t="s">
        <v>16680</v>
      </c>
      <c r="C1708" s="74" t="s">
        <v>19711</v>
      </c>
      <c r="D1708" s="74" t="s">
        <v>16396</v>
      </c>
      <c r="E1708" s="74"/>
      <c r="F1708" s="59">
        <v>30</v>
      </c>
      <c r="G1708" s="75">
        <v>0</v>
      </c>
      <c r="H1708" s="75">
        <f>SUMIFS(VENTAS[Cantidad],VENTAS[Código del producto Vendido],STOCK[[#This Row],[Code]])</f>
        <v>0</v>
      </c>
      <c r="I1708" s="75">
        <f>STOCK[[#This Row],[Entradas]]-STOCK[[#This Row],[Salidas]]</f>
        <v>0</v>
      </c>
      <c r="J1708" s="59">
        <f>STOCK[[#This Row],[Precio Final]]*10%</f>
        <v>3</v>
      </c>
      <c r="K1708" s="62">
        <v>12</v>
      </c>
      <c r="L1708" s="62">
        <v>0</v>
      </c>
      <c r="M1708" s="62">
        <f>STOCK[[#This Row],[Costo Unitario (USD)]]+STOCK[[#This Row],[Costo Envío (USD)]]+STOCK[[#This Row],[Comisión 10%]]</f>
        <v>15</v>
      </c>
      <c r="N1708" s="62">
        <f t="shared" si="74"/>
        <v>22.5</v>
      </c>
      <c r="O1708" s="62">
        <f t="shared" si="75"/>
        <v>30</v>
      </c>
      <c r="P1708" s="62">
        <f>STOCK[[#This Row],[Precio Final]]-STOCK[[#This Row],[Costo total]]</f>
        <v>15</v>
      </c>
      <c r="Q1708" s="62">
        <f>STOCK[[#This Row],[Ganancia Unitaria]]*STOCK[[#This Row],[Salidas]]</f>
        <v>0</v>
      </c>
      <c r="R1708" s="74"/>
      <c r="S1708" s="74"/>
      <c r="T1708" s="62"/>
      <c r="U1708" s="62"/>
      <c r="V1708" s="76"/>
    </row>
    <row r="1709" customHeight="1" spans="1:22">
      <c r="A1709" s="74" t="s">
        <v>19712</v>
      </c>
      <c r="B1709" s="74" t="s">
        <v>16522</v>
      </c>
      <c r="C1709" s="74" t="s">
        <v>19713</v>
      </c>
      <c r="D1709" s="74" t="s">
        <v>17495</v>
      </c>
      <c r="E1709" s="74"/>
      <c r="F1709" s="59">
        <v>30</v>
      </c>
      <c r="G1709" s="75">
        <v>1</v>
      </c>
      <c r="H1709" s="75">
        <f>SUMIFS(VENTAS[Cantidad],VENTAS[Código del producto Vendido],STOCK[[#This Row],[Code]])</f>
        <v>1</v>
      </c>
      <c r="I1709" s="75">
        <f>STOCK[[#This Row],[Entradas]]-STOCK[[#This Row],[Salidas]]</f>
        <v>0</v>
      </c>
      <c r="J1709" s="59">
        <f>STOCK[[#This Row],[Precio Final]]*10%</f>
        <v>3</v>
      </c>
      <c r="K1709" s="62">
        <v>12</v>
      </c>
      <c r="L1709" s="62">
        <v>0</v>
      </c>
      <c r="M1709" s="62">
        <f>STOCK[[#This Row],[Costo Unitario (USD)]]+STOCK[[#This Row],[Costo Envío (USD)]]+STOCK[[#This Row],[Comisión 10%]]</f>
        <v>15</v>
      </c>
      <c r="N1709" s="62">
        <f t="shared" si="74"/>
        <v>22.5</v>
      </c>
      <c r="O1709" s="62">
        <f t="shared" si="75"/>
        <v>30</v>
      </c>
      <c r="P1709" s="62">
        <f>STOCK[[#This Row],[Precio Final]]-STOCK[[#This Row],[Costo total]]</f>
        <v>15</v>
      </c>
      <c r="Q1709" s="62">
        <f>STOCK[[#This Row],[Ganancia Unitaria]]*STOCK[[#This Row],[Salidas]]</f>
        <v>15</v>
      </c>
      <c r="R1709" s="74"/>
      <c r="S1709" s="74"/>
      <c r="T1709" s="62"/>
      <c r="U1709" s="62"/>
      <c r="V1709" s="76"/>
    </row>
    <row r="1710" customHeight="1" spans="1:22">
      <c r="A1710" s="74" t="s">
        <v>19714</v>
      </c>
      <c r="B1710" s="74" t="s">
        <v>16680</v>
      </c>
      <c r="C1710" s="74" t="s">
        <v>19715</v>
      </c>
      <c r="D1710" s="74" t="s">
        <v>16396</v>
      </c>
      <c r="E1710" s="74"/>
      <c r="F1710" s="59">
        <v>35</v>
      </c>
      <c r="G1710" s="75">
        <v>1</v>
      </c>
      <c r="H1710" s="75">
        <f>SUMIFS(VENTAS[Cantidad],VENTAS[Código del producto Vendido],STOCK[[#This Row],[Code]])</f>
        <v>0</v>
      </c>
      <c r="I1710" s="75">
        <f>STOCK[[#This Row],[Entradas]]-STOCK[[#This Row],[Salidas]]</f>
        <v>1</v>
      </c>
      <c r="J1710" s="59">
        <f>STOCK[[#This Row],[Precio Final]]*10%</f>
        <v>3.5</v>
      </c>
      <c r="K1710" s="62">
        <v>12</v>
      </c>
      <c r="L1710" s="62">
        <v>0</v>
      </c>
      <c r="M1710" s="62">
        <f>STOCK[[#This Row],[Costo Unitario (USD)]]+STOCK[[#This Row],[Costo Envío (USD)]]+STOCK[[#This Row],[Comisión 10%]]</f>
        <v>15.5</v>
      </c>
      <c r="N1710" s="62">
        <f t="shared" si="74"/>
        <v>23.25</v>
      </c>
      <c r="O1710" s="62">
        <f t="shared" si="75"/>
        <v>35</v>
      </c>
      <c r="P1710" s="62">
        <f>STOCK[[#This Row],[Precio Final]]-STOCK[[#This Row],[Costo total]]</f>
        <v>19.5</v>
      </c>
      <c r="Q1710" s="62">
        <f>STOCK[[#This Row],[Ganancia Unitaria]]*STOCK[[#This Row],[Salidas]]</f>
        <v>0</v>
      </c>
      <c r="R1710" s="74"/>
      <c r="S1710" s="74"/>
      <c r="T1710" s="62"/>
      <c r="U1710" s="62"/>
      <c r="V1710" s="76"/>
    </row>
    <row r="1711" customHeight="1" spans="1:22">
      <c r="A1711" s="74" t="s">
        <v>19716</v>
      </c>
      <c r="B1711" s="74" t="s">
        <v>16687</v>
      </c>
      <c r="C1711" s="74" t="s">
        <v>19717</v>
      </c>
      <c r="D1711" s="74" t="s">
        <v>17505</v>
      </c>
      <c r="E1711" s="74"/>
      <c r="F1711" s="59">
        <v>40</v>
      </c>
      <c r="G1711" s="75">
        <v>1</v>
      </c>
      <c r="H1711" s="75">
        <f>SUMIFS(VENTAS[Cantidad],VENTAS[Código del producto Vendido],STOCK[[#This Row],[Code]])</f>
        <v>0</v>
      </c>
      <c r="I1711" s="75">
        <f>STOCK[[#This Row],[Entradas]]-STOCK[[#This Row],[Salidas]]</f>
        <v>1</v>
      </c>
      <c r="J1711" s="59">
        <f>STOCK[[#This Row],[Precio Final]]*10%</f>
        <v>4</v>
      </c>
      <c r="K1711" s="62">
        <v>12</v>
      </c>
      <c r="L1711" s="62">
        <v>0</v>
      </c>
      <c r="M1711" s="62">
        <f>STOCK[[#This Row],[Costo Unitario (USD)]]+STOCK[[#This Row],[Costo Envío (USD)]]+STOCK[[#This Row],[Comisión 10%]]</f>
        <v>16</v>
      </c>
      <c r="N1711" s="62">
        <f t="shared" si="74"/>
        <v>24</v>
      </c>
      <c r="O1711" s="62">
        <f t="shared" si="75"/>
        <v>40</v>
      </c>
      <c r="P1711" s="62">
        <f>STOCK[[#This Row],[Precio Final]]-STOCK[[#This Row],[Costo total]]</f>
        <v>24</v>
      </c>
      <c r="Q1711" s="62">
        <f>STOCK[[#This Row],[Ganancia Unitaria]]*STOCK[[#This Row],[Salidas]]</f>
        <v>0</v>
      </c>
      <c r="R1711" s="74"/>
      <c r="S1711" s="74"/>
      <c r="T1711" s="62"/>
      <c r="U1711" s="62"/>
      <c r="V1711" s="76"/>
    </row>
    <row r="1712" customHeight="1" spans="1:22">
      <c r="A1712" s="74" t="s">
        <v>19718</v>
      </c>
      <c r="B1712" s="74" t="s">
        <v>16447</v>
      </c>
      <c r="C1712" s="74" t="s">
        <v>19719</v>
      </c>
      <c r="D1712" s="74" t="s">
        <v>16404</v>
      </c>
      <c r="E1712" s="74"/>
      <c r="F1712" s="59">
        <v>35</v>
      </c>
      <c r="G1712" s="75">
        <v>1</v>
      </c>
      <c r="H1712" s="75">
        <f>SUMIFS(VENTAS[Cantidad],VENTAS[Código del producto Vendido],STOCK[[#This Row],[Code]])</f>
        <v>1</v>
      </c>
      <c r="I1712" s="75">
        <f>STOCK[[#This Row],[Entradas]]-STOCK[[#This Row],[Salidas]]</f>
        <v>0</v>
      </c>
      <c r="J1712" s="59">
        <f>STOCK[[#This Row],[Precio Final]]*10%</f>
        <v>3.5</v>
      </c>
      <c r="K1712" s="62">
        <v>12</v>
      </c>
      <c r="L1712" s="62">
        <v>0</v>
      </c>
      <c r="M1712" s="62">
        <f>STOCK[[#This Row],[Costo Unitario (USD)]]+STOCK[[#This Row],[Costo Envío (USD)]]+STOCK[[#This Row],[Comisión 10%]]</f>
        <v>15.5</v>
      </c>
      <c r="N1712" s="62">
        <f t="shared" si="74"/>
        <v>23.25</v>
      </c>
      <c r="O1712" s="62">
        <f t="shared" si="75"/>
        <v>35</v>
      </c>
      <c r="P1712" s="62">
        <f>STOCK[[#This Row],[Precio Final]]-STOCK[[#This Row],[Costo total]]</f>
        <v>19.5</v>
      </c>
      <c r="Q1712" s="62">
        <f>STOCK[[#This Row],[Ganancia Unitaria]]*STOCK[[#This Row],[Salidas]]</f>
        <v>19.5</v>
      </c>
      <c r="R1712" s="74"/>
      <c r="S1712" s="74"/>
      <c r="T1712" s="62"/>
      <c r="U1712" s="62"/>
      <c r="V1712" s="76"/>
    </row>
    <row r="1713" customHeight="1" spans="1:22">
      <c r="A1713" s="74" t="s">
        <v>19720</v>
      </c>
      <c r="B1713" s="74" t="s">
        <v>19721</v>
      </c>
      <c r="C1713" s="74" t="s">
        <v>19722</v>
      </c>
      <c r="D1713" s="74" t="s">
        <v>16475</v>
      </c>
      <c r="E1713" s="74"/>
      <c r="F1713" s="59">
        <v>30</v>
      </c>
      <c r="G1713" s="75">
        <v>1</v>
      </c>
      <c r="H1713" s="75">
        <f>SUMIFS(VENTAS[Cantidad],VENTAS[Código del producto Vendido],STOCK[[#This Row],[Code]])</f>
        <v>0</v>
      </c>
      <c r="I1713" s="75">
        <f>STOCK[[#This Row],[Entradas]]-STOCK[[#This Row],[Salidas]]</f>
        <v>1</v>
      </c>
      <c r="J1713" s="59">
        <f>STOCK[[#This Row],[Precio Final]]*10%</f>
        <v>3</v>
      </c>
      <c r="K1713" s="62">
        <v>12</v>
      </c>
      <c r="L1713" s="62">
        <v>0</v>
      </c>
      <c r="M1713" s="62">
        <f>STOCK[[#This Row],[Costo Unitario (USD)]]+STOCK[[#This Row],[Costo Envío (USD)]]+STOCK[[#This Row],[Comisión 10%]]</f>
        <v>15</v>
      </c>
      <c r="N1713" s="62">
        <f t="shared" si="74"/>
        <v>22.5</v>
      </c>
      <c r="O1713" s="62">
        <f t="shared" si="75"/>
        <v>30</v>
      </c>
      <c r="P1713" s="62">
        <f>STOCK[[#This Row],[Precio Final]]-STOCK[[#This Row],[Costo total]]</f>
        <v>15</v>
      </c>
      <c r="Q1713" s="62">
        <f>STOCK[[#This Row],[Ganancia Unitaria]]*STOCK[[#This Row],[Salidas]]</f>
        <v>0</v>
      </c>
      <c r="R1713" s="74"/>
      <c r="S1713" s="74"/>
      <c r="T1713" s="62"/>
      <c r="U1713" s="62"/>
      <c r="V1713" s="76"/>
    </row>
    <row r="1714" customHeight="1" spans="1:22">
      <c r="A1714" s="74" t="s">
        <v>19723</v>
      </c>
      <c r="B1714" s="74" t="s">
        <v>19353</v>
      </c>
      <c r="C1714" s="74" t="s">
        <v>19724</v>
      </c>
      <c r="D1714" s="74" t="s">
        <v>16408</v>
      </c>
      <c r="E1714" s="74"/>
      <c r="F1714" s="59">
        <v>35</v>
      </c>
      <c r="G1714" s="75">
        <v>1</v>
      </c>
      <c r="H1714" s="75">
        <f>SUMIFS(VENTAS[Cantidad],VENTAS[Código del producto Vendido],STOCK[[#This Row],[Code]])</f>
        <v>1</v>
      </c>
      <c r="I1714" s="75">
        <f>STOCK[[#This Row],[Entradas]]-STOCK[[#This Row],[Salidas]]</f>
        <v>0</v>
      </c>
      <c r="J1714" s="59">
        <f>STOCK[[#This Row],[Precio Final]]*10%</f>
        <v>3.5</v>
      </c>
      <c r="K1714" s="62">
        <v>12</v>
      </c>
      <c r="L1714" s="62">
        <v>0</v>
      </c>
      <c r="M1714" s="62">
        <f>STOCK[[#This Row],[Costo Unitario (USD)]]+STOCK[[#This Row],[Costo Envío (USD)]]+STOCK[[#This Row],[Comisión 10%]]</f>
        <v>15.5</v>
      </c>
      <c r="N1714" s="62">
        <f t="shared" si="74"/>
        <v>23.25</v>
      </c>
      <c r="O1714" s="62">
        <f t="shared" si="75"/>
        <v>35</v>
      </c>
      <c r="P1714" s="62">
        <f>STOCK[[#This Row],[Precio Final]]-STOCK[[#This Row],[Costo total]]</f>
        <v>19.5</v>
      </c>
      <c r="Q1714" s="62">
        <f>STOCK[[#This Row],[Ganancia Unitaria]]*STOCK[[#This Row],[Salidas]]</f>
        <v>19.5</v>
      </c>
      <c r="R1714" s="74"/>
      <c r="S1714" s="74"/>
      <c r="T1714" s="62"/>
      <c r="U1714" s="62"/>
      <c r="V1714" s="76"/>
    </row>
    <row r="1715" customHeight="1" spans="1:22">
      <c r="A1715" s="74" t="s">
        <v>19725</v>
      </c>
      <c r="B1715" s="74" t="s">
        <v>19353</v>
      </c>
      <c r="C1715" s="74" t="s">
        <v>19726</v>
      </c>
      <c r="D1715" s="74" t="s">
        <v>16408</v>
      </c>
      <c r="E1715" s="74"/>
      <c r="F1715" s="59">
        <v>30</v>
      </c>
      <c r="G1715" s="75">
        <v>1</v>
      </c>
      <c r="H1715" s="75">
        <f>SUMIFS(VENTAS[Cantidad],VENTAS[Código del producto Vendido],STOCK[[#This Row],[Code]])</f>
        <v>1</v>
      </c>
      <c r="I1715" s="75">
        <f>STOCK[[#This Row],[Entradas]]-STOCK[[#This Row],[Salidas]]</f>
        <v>0</v>
      </c>
      <c r="J1715" s="59">
        <f>STOCK[[#This Row],[Precio Final]]*10%</f>
        <v>3</v>
      </c>
      <c r="K1715" s="62">
        <v>12</v>
      </c>
      <c r="L1715" s="62">
        <v>0</v>
      </c>
      <c r="M1715" s="62">
        <f>STOCK[[#This Row],[Costo Unitario (USD)]]+STOCK[[#This Row],[Costo Envío (USD)]]+STOCK[[#This Row],[Comisión 10%]]</f>
        <v>15</v>
      </c>
      <c r="N1715" s="62">
        <f t="shared" si="74"/>
        <v>22.5</v>
      </c>
      <c r="O1715" s="62">
        <f t="shared" si="75"/>
        <v>30</v>
      </c>
      <c r="P1715" s="62">
        <f>STOCK[[#This Row],[Precio Final]]-STOCK[[#This Row],[Costo total]]</f>
        <v>15</v>
      </c>
      <c r="Q1715" s="62">
        <f>STOCK[[#This Row],[Ganancia Unitaria]]*STOCK[[#This Row],[Salidas]]</f>
        <v>15</v>
      </c>
      <c r="R1715" s="74"/>
      <c r="S1715" s="74"/>
      <c r="T1715" s="62"/>
      <c r="U1715" s="62"/>
      <c r="V1715" s="76"/>
    </row>
    <row r="1716" customHeight="1" spans="1:22">
      <c r="A1716" s="74" t="s">
        <v>19727</v>
      </c>
      <c r="B1716" s="74" t="s">
        <v>19353</v>
      </c>
      <c r="C1716" s="74" t="s">
        <v>19728</v>
      </c>
      <c r="D1716" s="74" t="s">
        <v>16408</v>
      </c>
      <c r="E1716" s="74"/>
      <c r="F1716" s="59">
        <v>30</v>
      </c>
      <c r="G1716" s="75">
        <v>1</v>
      </c>
      <c r="H1716" s="75">
        <f>SUMIFS(VENTAS[Cantidad],VENTAS[Código del producto Vendido],STOCK[[#This Row],[Code]])</f>
        <v>1</v>
      </c>
      <c r="I1716" s="75">
        <f>STOCK[[#This Row],[Entradas]]-STOCK[[#This Row],[Salidas]]</f>
        <v>0</v>
      </c>
      <c r="J1716" s="59">
        <f>STOCK[[#This Row],[Precio Final]]*10%</f>
        <v>3</v>
      </c>
      <c r="K1716" s="62">
        <v>12</v>
      </c>
      <c r="L1716" s="62">
        <v>0</v>
      </c>
      <c r="M1716" s="62">
        <f>STOCK[[#This Row],[Costo Unitario (USD)]]+STOCK[[#This Row],[Costo Envío (USD)]]+STOCK[[#This Row],[Comisión 10%]]</f>
        <v>15</v>
      </c>
      <c r="N1716" s="62">
        <f t="shared" si="74"/>
        <v>22.5</v>
      </c>
      <c r="O1716" s="62">
        <f t="shared" si="75"/>
        <v>30</v>
      </c>
      <c r="P1716" s="62">
        <f>STOCK[[#This Row],[Precio Final]]-STOCK[[#This Row],[Costo total]]</f>
        <v>15</v>
      </c>
      <c r="Q1716" s="62">
        <f>STOCK[[#This Row],[Ganancia Unitaria]]*STOCK[[#This Row],[Salidas]]</f>
        <v>15</v>
      </c>
      <c r="R1716" s="74"/>
      <c r="S1716" s="74"/>
      <c r="T1716" s="62"/>
      <c r="U1716" s="62"/>
      <c r="V1716" s="76"/>
    </row>
    <row r="1717" customHeight="1" spans="1:22">
      <c r="A1717" s="74" t="s">
        <v>19729</v>
      </c>
      <c r="B1717" s="74" t="s">
        <v>19356</v>
      </c>
      <c r="C1717" s="74" t="s">
        <v>19730</v>
      </c>
      <c r="D1717" s="74" t="s">
        <v>16396</v>
      </c>
      <c r="E1717" s="74"/>
      <c r="F1717" s="59">
        <v>35</v>
      </c>
      <c r="G1717" s="75">
        <v>1</v>
      </c>
      <c r="H1717" s="75">
        <f>SUMIFS(VENTAS[Cantidad],VENTAS[Código del producto Vendido],STOCK[[#This Row],[Code]])</f>
        <v>1</v>
      </c>
      <c r="I1717" s="75">
        <f>STOCK[[#This Row],[Entradas]]-STOCK[[#This Row],[Salidas]]</f>
        <v>0</v>
      </c>
      <c r="J1717" s="59">
        <f>STOCK[[#This Row],[Precio Final]]*10%</f>
        <v>3.5</v>
      </c>
      <c r="K1717" s="62">
        <v>12</v>
      </c>
      <c r="L1717" s="62">
        <v>0</v>
      </c>
      <c r="M1717" s="62">
        <f>STOCK[[#This Row],[Costo Unitario (USD)]]+STOCK[[#This Row],[Costo Envío (USD)]]+STOCK[[#This Row],[Comisión 10%]]</f>
        <v>15.5</v>
      </c>
      <c r="N1717" s="62">
        <f t="shared" si="74"/>
        <v>23.25</v>
      </c>
      <c r="O1717" s="62">
        <f t="shared" si="75"/>
        <v>35</v>
      </c>
      <c r="P1717" s="62">
        <f>STOCK[[#This Row],[Precio Final]]-STOCK[[#This Row],[Costo total]]</f>
        <v>19.5</v>
      </c>
      <c r="Q1717" s="62">
        <f>STOCK[[#This Row],[Ganancia Unitaria]]*STOCK[[#This Row],[Salidas]]</f>
        <v>19.5</v>
      </c>
      <c r="R1717" s="74"/>
      <c r="S1717" s="74"/>
      <c r="T1717" s="62"/>
      <c r="U1717" s="62"/>
      <c r="V1717" s="76"/>
    </row>
    <row r="1718" customHeight="1" spans="1:22">
      <c r="A1718" s="74" t="s">
        <v>19731</v>
      </c>
      <c r="B1718" s="74" t="s">
        <v>19353</v>
      </c>
      <c r="C1718" s="74" t="s">
        <v>19732</v>
      </c>
      <c r="D1718" s="74" t="s">
        <v>16408</v>
      </c>
      <c r="E1718" s="74"/>
      <c r="F1718" s="59">
        <v>18</v>
      </c>
      <c r="G1718" s="75">
        <v>2</v>
      </c>
      <c r="H1718" s="75">
        <f>SUMIFS(VENTAS[Cantidad],VENTAS[Código del producto Vendido],STOCK[[#This Row],[Code]])</f>
        <v>0</v>
      </c>
      <c r="I1718" s="75">
        <f>STOCK[[#This Row],[Entradas]]-STOCK[[#This Row],[Salidas]]</f>
        <v>2</v>
      </c>
      <c r="J1718" s="59">
        <f>STOCK[[#This Row],[Precio Final]]*10%</f>
        <v>1.8</v>
      </c>
      <c r="K1718" s="62">
        <v>6</v>
      </c>
      <c r="L1718" s="62">
        <v>0</v>
      </c>
      <c r="M1718" s="62">
        <f>STOCK[[#This Row],[Costo Unitario (USD)]]+STOCK[[#This Row],[Costo Envío (USD)]]+STOCK[[#This Row],[Comisión 10%]]</f>
        <v>7.8</v>
      </c>
      <c r="N1718" s="62">
        <f t="shared" si="74"/>
        <v>11.7</v>
      </c>
      <c r="O1718" s="62">
        <f t="shared" si="75"/>
        <v>18</v>
      </c>
      <c r="P1718" s="62">
        <f>STOCK[[#This Row],[Precio Final]]-STOCK[[#This Row],[Costo total]]</f>
        <v>10.2</v>
      </c>
      <c r="Q1718" s="62">
        <f>STOCK[[#This Row],[Ganancia Unitaria]]*STOCK[[#This Row],[Salidas]]</f>
        <v>0</v>
      </c>
      <c r="R1718" s="74"/>
      <c r="S1718" s="74"/>
      <c r="T1718" s="62"/>
      <c r="U1718" s="62"/>
      <c r="V1718" s="76"/>
    </row>
    <row r="1719" customHeight="1" spans="1:22">
      <c r="A1719" s="74" t="s">
        <v>19733</v>
      </c>
      <c r="B1719" s="74" t="s">
        <v>19353</v>
      </c>
      <c r="C1719" s="74" t="s">
        <v>19734</v>
      </c>
      <c r="D1719" s="74" t="s">
        <v>17234</v>
      </c>
      <c r="E1719" s="74"/>
      <c r="F1719" s="59">
        <v>18</v>
      </c>
      <c r="G1719" s="75">
        <v>1</v>
      </c>
      <c r="H1719" s="75">
        <f>SUMIFS(VENTAS[Cantidad],VENTAS[Código del producto Vendido],STOCK[[#This Row],[Code]])</f>
        <v>1</v>
      </c>
      <c r="I1719" s="75">
        <f>STOCK[[#This Row],[Entradas]]-STOCK[[#This Row],[Salidas]]</f>
        <v>0</v>
      </c>
      <c r="J1719" s="59">
        <f>STOCK[[#This Row],[Precio Final]]*10%</f>
        <v>1.8</v>
      </c>
      <c r="K1719" s="62">
        <v>6</v>
      </c>
      <c r="L1719" s="62">
        <v>0</v>
      </c>
      <c r="M1719" s="62">
        <f>STOCK[[#This Row],[Costo Unitario (USD)]]+STOCK[[#This Row],[Costo Envío (USD)]]+STOCK[[#This Row],[Comisión 10%]]</f>
        <v>7.8</v>
      </c>
      <c r="N1719" s="62">
        <f t="shared" si="74"/>
        <v>11.7</v>
      </c>
      <c r="O1719" s="62">
        <f t="shared" si="75"/>
        <v>18</v>
      </c>
      <c r="P1719" s="62">
        <f>STOCK[[#This Row],[Precio Final]]-STOCK[[#This Row],[Costo total]]</f>
        <v>10.2</v>
      </c>
      <c r="Q1719" s="62">
        <f>STOCK[[#This Row],[Ganancia Unitaria]]*STOCK[[#This Row],[Salidas]]</f>
        <v>10.2</v>
      </c>
      <c r="R1719" s="74"/>
      <c r="S1719" s="74"/>
      <c r="T1719" s="62"/>
      <c r="U1719" s="62"/>
      <c r="V1719" s="76"/>
    </row>
    <row r="1720" customHeight="1" spans="1:22">
      <c r="A1720" s="74" t="s">
        <v>19735</v>
      </c>
      <c r="B1720" s="74" t="s">
        <v>19736</v>
      </c>
      <c r="C1720" s="74" t="s">
        <v>19737</v>
      </c>
      <c r="D1720" s="74" t="s">
        <v>18254</v>
      </c>
      <c r="E1720" s="74"/>
      <c r="F1720" s="59">
        <v>20</v>
      </c>
      <c r="G1720" s="75">
        <v>1</v>
      </c>
      <c r="H1720" s="75">
        <f>SUMIFS(VENTAS[Cantidad],VENTAS[Código del producto Vendido],STOCK[[#This Row],[Code]])</f>
        <v>1</v>
      </c>
      <c r="I1720" s="75">
        <f>STOCK[[#This Row],[Entradas]]-STOCK[[#This Row],[Salidas]]</f>
        <v>0</v>
      </c>
      <c r="J1720" s="59">
        <f>STOCK[[#This Row],[Precio Final]]*10%</f>
        <v>2</v>
      </c>
      <c r="K1720" s="62">
        <v>6</v>
      </c>
      <c r="L1720" s="62">
        <v>0</v>
      </c>
      <c r="M1720" s="62">
        <f>STOCK[[#This Row],[Costo Unitario (USD)]]+STOCK[[#This Row],[Costo Envío (USD)]]+STOCK[[#This Row],[Comisión 10%]]</f>
        <v>8</v>
      </c>
      <c r="N1720" s="62">
        <f t="shared" si="74"/>
        <v>12</v>
      </c>
      <c r="O1720" s="62">
        <f t="shared" si="75"/>
        <v>20</v>
      </c>
      <c r="P1720" s="62">
        <f>STOCK[[#This Row],[Precio Final]]-STOCK[[#This Row],[Costo total]]</f>
        <v>12</v>
      </c>
      <c r="Q1720" s="62">
        <f>STOCK[[#This Row],[Ganancia Unitaria]]*STOCK[[#This Row],[Salidas]]</f>
        <v>12</v>
      </c>
      <c r="R1720" s="74"/>
      <c r="S1720" s="74"/>
      <c r="T1720" s="62"/>
      <c r="U1720" s="62"/>
      <c r="V1720" s="76"/>
    </row>
    <row r="1721" customHeight="1" spans="1:22">
      <c r="A1721" s="74" t="s">
        <v>19738</v>
      </c>
      <c r="B1721" s="74" t="s">
        <v>19739</v>
      </c>
      <c r="C1721" s="74" t="s">
        <v>19740</v>
      </c>
      <c r="D1721" s="74" t="s">
        <v>17505</v>
      </c>
      <c r="E1721" s="74"/>
      <c r="F1721" s="59">
        <v>18</v>
      </c>
      <c r="G1721" s="75">
        <v>1</v>
      </c>
      <c r="H1721" s="75">
        <f>SUMIFS(VENTAS[Cantidad],VENTAS[Código del producto Vendido],STOCK[[#This Row],[Code]])</f>
        <v>0</v>
      </c>
      <c r="I1721" s="75">
        <f>STOCK[[#This Row],[Entradas]]-STOCK[[#This Row],[Salidas]]</f>
        <v>1</v>
      </c>
      <c r="J1721" s="59">
        <f>STOCK[[#This Row],[Precio Final]]*10%</f>
        <v>1.8</v>
      </c>
      <c r="K1721" s="62">
        <v>6</v>
      </c>
      <c r="L1721" s="62">
        <v>0</v>
      </c>
      <c r="M1721" s="62">
        <f>STOCK[[#This Row],[Costo Unitario (USD)]]+STOCK[[#This Row],[Costo Envío (USD)]]+STOCK[[#This Row],[Comisión 10%]]</f>
        <v>7.8</v>
      </c>
      <c r="N1721" s="62">
        <f t="shared" si="74"/>
        <v>11.7</v>
      </c>
      <c r="O1721" s="62">
        <f t="shared" si="75"/>
        <v>18</v>
      </c>
      <c r="P1721" s="62">
        <f>STOCK[[#This Row],[Precio Final]]-STOCK[[#This Row],[Costo total]]</f>
        <v>10.2</v>
      </c>
      <c r="Q1721" s="62">
        <f>STOCK[[#This Row],[Ganancia Unitaria]]*STOCK[[#This Row],[Salidas]]</f>
        <v>0</v>
      </c>
      <c r="R1721" s="74"/>
      <c r="S1721" s="74"/>
      <c r="T1721" s="62"/>
      <c r="U1721" s="62"/>
      <c r="V1721" s="76"/>
    </row>
    <row r="1722" customHeight="1" spans="1:22">
      <c r="A1722" s="74" t="s">
        <v>19741</v>
      </c>
      <c r="B1722" s="74" t="s">
        <v>19736</v>
      </c>
      <c r="C1722" s="74" t="s">
        <v>19742</v>
      </c>
      <c r="D1722" s="74" t="s">
        <v>16475</v>
      </c>
      <c r="E1722" s="74"/>
      <c r="F1722" s="59">
        <v>18</v>
      </c>
      <c r="G1722" s="75">
        <v>1</v>
      </c>
      <c r="H1722" s="75">
        <f>SUMIFS(VENTAS[Cantidad],VENTAS[Código del producto Vendido],STOCK[[#This Row],[Code]])</f>
        <v>0</v>
      </c>
      <c r="I1722" s="75">
        <f>STOCK[[#This Row],[Entradas]]-STOCK[[#This Row],[Salidas]]</f>
        <v>1</v>
      </c>
      <c r="J1722" s="59">
        <f>STOCK[[#This Row],[Precio Final]]*10%</f>
        <v>1.8</v>
      </c>
      <c r="K1722" s="62">
        <v>6</v>
      </c>
      <c r="L1722" s="62">
        <v>0</v>
      </c>
      <c r="M1722" s="62">
        <f>STOCK[[#This Row],[Costo Unitario (USD)]]+STOCK[[#This Row],[Costo Envío (USD)]]+STOCK[[#This Row],[Comisión 10%]]</f>
        <v>7.8</v>
      </c>
      <c r="N1722" s="62">
        <f t="shared" si="74"/>
        <v>11.7</v>
      </c>
      <c r="O1722" s="62">
        <f t="shared" si="75"/>
        <v>18</v>
      </c>
      <c r="P1722" s="62">
        <f>STOCK[[#This Row],[Precio Final]]-STOCK[[#This Row],[Costo total]]</f>
        <v>10.2</v>
      </c>
      <c r="Q1722" s="62">
        <f>STOCK[[#This Row],[Ganancia Unitaria]]*STOCK[[#This Row],[Salidas]]</f>
        <v>0</v>
      </c>
      <c r="R1722" s="74"/>
      <c r="S1722" s="74"/>
      <c r="T1722" s="62"/>
      <c r="U1722" s="62"/>
      <c r="V1722" s="76"/>
    </row>
    <row r="1723" customHeight="1" spans="1:22">
      <c r="A1723" s="74" t="s">
        <v>19743</v>
      </c>
      <c r="B1723" s="74" t="s">
        <v>19353</v>
      </c>
      <c r="C1723" s="74" t="s">
        <v>19744</v>
      </c>
      <c r="D1723" s="74" t="s">
        <v>17234</v>
      </c>
      <c r="E1723" s="74"/>
      <c r="F1723" s="59">
        <v>18</v>
      </c>
      <c r="G1723" s="75">
        <v>1</v>
      </c>
      <c r="H1723" s="75">
        <f>SUMIFS(VENTAS[Cantidad],VENTAS[Código del producto Vendido],STOCK[[#This Row],[Code]])</f>
        <v>0</v>
      </c>
      <c r="I1723" s="75">
        <f>STOCK[[#This Row],[Entradas]]-STOCK[[#This Row],[Salidas]]</f>
        <v>1</v>
      </c>
      <c r="J1723" s="59">
        <f>STOCK[[#This Row],[Precio Final]]*10%</f>
        <v>1.8</v>
      </c>
      <c r="K1723" s="62">
        <v>6</v>
      </c>
      <c r="L1723" s="62">
        <v>0</v>
      </c>
      <c r="M1723" s="62">
        <f>STOCK[[#This Row],[Costo Unitario (USD)]]+STOCK[[#This Row],[Costo Envío (USD)]]+STOCK[[#This Row],[Comisión 10%]]</f>
        <v>7.8</v>
      </c>
      <c r="N1723" s="62">
        <f t="shared" si="74"/>
        <v>11.7</v>
      </c>
      <c r="O1723" s="62">
        <f t="shared" si="75"/>
        <v>18</v>
      </c>
      <c r="P1723" s="62">
        <f>STOCK[[#This Row],[Precio Final]]-STOCK[[#This Row],[Costo total]]</f>
        <v>10.2</v>
      </c>
      <c r="Q1723" s="62">
        <f>STOCK[[#This Row],[Ganancia Unitaria]]*STOCK[[#This Row],[Salidas]]</f>
        <v>0</v>
      </c>
      <c r="R1723" s="74"/>
      <c r="S1723" s="74"/>
      <c r="T1723" s="62"/>
      <c r="U1723" s="62"/>
      <c r="V1723" s="76"/>
    </row>
    <row r="1724" customHeight="1" spans="1:22">
      <c r="A1724" s="74" t="s">
        <v>19745</v>
      </c>
      <c r="B1724" s="74" t="s">
        <v>19736</v>
      </c>
      <c r="C1724" s="74" t="s">
        <v>19746</v>
      </c>
      <c r="D1724" s="74" t="s">
        <v>19660</v>
      </c>
      <c r="E1724" s="74"/>
      <c r="F1724" s="59">
        <v>18</v>
      </c>
      <c r="G1724" s="75">
        <v>1</v>
      </c>
      <c r="H1724" s="75">
        <f>SUMIFS(VENTAS[Cantidad],VENTAS[Código del producto Vendido],STOCK[[#This Row],[Code]])</f>
        <v>0</v>
      </c>
      <c r="I1724" s="75">
        <f>STOCK[[#This Row],[Entradas]]-STOCK[[#This Row],[Salidas]]</f>
        <v>1</v>
      </c>
      <c r="J1724" s="59">
        <f>STOCK[[#This Row],[Precio Final]]*10%</f>
        <v>1.8</v>
      </c>
      <c r="K1724" s="62">
        <v>6</v>
      </c>
      <c r="L1724" s="62">
        <v>0</v>
      </c>
      <c r="M1724" s="62">
        <f>STOCK[[#This Row],[Costo Unitario (USD)]]+STOCK[[#This Row],[Costo Envío (USD)]]+STOCK[[#This Row],[Comisión 10%]]</f>
        <v>7.8</v>
      </c>
      <c r="N1724" s="62">
        <f t="shared" ref="N1724:N1787" si="76">M1724*1.5</f>
        <v>11.7</v>
      </c>
      <c r="O1724" s="62">
        <f t="shared" si="75"/>
        <v>18</v>
      </c>
      <c r="P1724" s="62">
        <f>STOCK[[#This Row],[Precio Final]]-STOCK[[#This Row],[Costo total]]</f>
        <v>10.2</v>
      </c>
      <c r="Q1724" s="62">
        <f>STOCK[[#This Row],[Ganancia Unitaria]]*STOCK[[#This Row],[Salidas]]</f>
        <v>0</v>
      </c>
      <c r="R1724" s="74"/>
      <c r="S1724" s="74"/>
      <c r="T1724" s="62"/>
      <c r="U1724" s="62"/>
      <c r="V1724" s="76"/>
    </row>
    <row r="1725" customHeight="1" spans="1:22">
      <c r="A1725" s="74" t="s">
        <v>19747</v>
      </c>
      <c r="B1725" s="74" t="s">
        <v>19356</v>
      </c>
      <c r="C1725" s="74" t="s">
        <v>19748</v>
      </c>
      <c r="D1725" s="74" t="s">
        <v>16396</v>
      </c>
      <c r="E1725" s="74"/>
      <c r="F1725" s="59">
        <v>18</v>
      </c>
      <c r="G1725" s="75">
        <v>1</v>
      </c>
      <c r="H1725" s="75">
        <f>SUMIFS(VENTAS[Cantidad],VENTAS[Código del producto Vendido],STOCK[[#This Row],[Code]])</f>
        <v>0</v>
      </c>
      <c r="I1725" s="75">
        <f>STOCK[[#This Row],[Entradas]]-STOCK[[#This Row],[Salidas]]</f>
        <v>1</v>
      </c>
      <c r="J1725" s="59">
        <f>STOCK[[#This Row],[Precio Final]]*10%</f>
        <v>1.8</v>
      </c>
      <c r="K1725" s="62">
        <v>6</v>
      </c>
      <c r="L1725" s="62">
        <v>0</v>
      </c>
      <c r="M1725" s="62">
        <f>STOCK[[#This Row],[Costo Unitario (USD)]]+STOCK[[#This Row],[Costo Envío (USD)]]+STOCK[[#This Row],[Comisión 10%]]</f>
        <v>7.8</v>
      </c>
      <c r="N1725" s="62">
        <f t="shared" si="76"/>
        <v>11.7</v>
      </c>
      <c r="O1725" s="62">
        <f t="shared" si="75"/>
        <v>18</v>
      </c>
      <c r="P1725" s="62">
        <f>STOCK[[#This Row],[Precio Final]]-STOCK[[#This Row],[Costo total]]</f>
        <v>10.2</v>
      </c>
      <c r="Q1725" s="62">
        <f>STOCK[[#This Row],[Ganancia Unitaria]]*STOCK[[#This Row],[Salidas]]</f>
        <v>0</v>
      </c>
      <c r="R1725" s="74"/>
      <c r="S1725" s="74"/>
      <c r="T1725" s="62"/>
      <c r="U1725" s="62"/>
      <c r="V1725" s="76"/>
    </row>
    <row r="1726" customHeight="1" spans="1:22">
      <c r="A1726" s="74" t="s">
        <v>19749</v>
      </c>
      <c r="B1726" s="74" t="s">
        <v>19356</v>
      </c>
      <c r="C1726" s="74" t="s">
        <v>19750</v>
      </c>
      <c r="D1726" s="74" t="s">
        <v>16396</v>
      </c>
      <c r="E1726" s="74"/>
      <c r="F1726" s="59">
        <v>18</v>
      </c>
      <c r="G1726" s="75">
        <v>1</v>
      </c>
      <c r="H1726" s="75">
        <f>SUMIFS(VENTAS[Cantidad],VENTAS[Código del producto Vendido],STOCK[[#This Row],[Code]])</f>
        <v>0</v>
      </c>
      <c r="I1726" s="75">
        <f>STOCK[[#This Row],[Entradas]]-STOCK[[#This Row],[Salidas]]</f>
        <v>1</v>
      </c>
      <c r="J1726" s="59">
        <f>STOCK[[#This Row],[Precio Final]]*10%</f>
        <v>1.8</v>
      </c>
      <c r="K1726" s="62">
        <v>6</v>
      </c>
      <c r="L1726" s="62">
        <v>0</v>
      </c>
      <c r="M1726" s="62">
        <f>STOCK[[#This Row],[Costo Unitario (USD)]]+STOCK[[#This Row],[Costo Envío (USD)]]+STOCK[[#This Row],[Comisión 10%]]</f>
        <v>7.8</v>
      </c>
      <c r="N1726" s="62">
        <f t="shared" si="76"/>
        <v>11.7</v>
      </c>
      <c r="O1726" s="62">
        <f t="shared" si="75"/>
        <v>18</v>
      </c>
      <c r="P1726" s="62">
        <f>STOCK[[#This Row],[Precio Final]]-STOCK[[#This Row],[Costo total]]</f>
        <v>10.2</v>
      </c>
      <c r="Q1726" s="62">
        <f>STOCK[[#This Row],[Ganancia Unitaria]]*STOCK[[#This Row],[Salidas]]</f>
        <v>0</v>
      </c>
      <c r="R1726" s="74"/>
      <c r="S1726" s="74"/>
      <c r="T1726" s="62"/>
      <c r="U1726" s="62"/>
      <c r="V1726" s="76"/>
    </row>
    <row r="1727" customHeight="1" spans="1:22">
      <c r="A1727" s="74" t="s">
        <v>19751</v>
      </c>
      <c r="B1727" s="74" t="s">
        <v>16979</v>
      </c>
      <c r="C1727" s="74" t="s">
        <v>19752</v>
      </c>
      <c r="D1727" s="74" t="s">
        <v>17488</v>
      </c>
      <c r="E1727" s="74"/>
      <c r="F1727" s="59">
        <v>30</v>
      </c>
      <c r="G1727" s="75">
        <v>1</v>
      </c>
      <c r="H1727" s="75">
        <f>SUMIFS(VENTAS[Cantidad],VENTAS[Código del producto Vendido],STOCK[[#This Row],[Code]])</f>
        <v>0</v>
      </c>
      <c r="I1727" s="75">
        <f>STOCK[[#This Row],[Entradas]]-STOCK[[#This Row],[Salidas]]</f>
        <v>1</v>
      </c>
      <c r="J1727" s="59">
        <f>STOCK[[#This Row],[Precio Final]]*10%</f>
        <v>3</v>
      </c>
      <c r="K1727" s="62">
        <v>12</v>
      </c>
      <c r="L1727" s="62">
        <v>0</v>
      </c>
      <c r="M1727" s="62">
        <f>STOCK[[#This Row],[Costo Unitario (USD)]]+STOCK[[#This Row],[Costo Envío (USD)]]+STOCK[[#This Row],[Comisión 10%]]</f>
        <v>15</v>
      </c>
      <c r="N1727" s="62">
        <f t="shared" si="76"/>
        <v>22.5</v>
      </c>
      <c r="O1727" s="62">
        <f t="shared" si="75"/>
        <v>30</v>
      </c>
      <c r="P1727" s="62">
        <f>STOCK[[#This Row],[Precio Final]]-STOCK[[#This Row],[Costo total]]</f>
        <v>15</v>
      </c>
      <c r="Q1727" s="62">
        <f>STOCK[[#This Row],[Ganancia Unitaria]]*STOCK[[#This Row],[Salidas]]</f>
        <v>0</v>
      </c>
      <c r="R1727" s="74"/>
      <c r="S1727" s="74"/>
      <c r="T1727" s="62"/>
      <c r="U1727" s="62"/>
      <c r="V1727" s="76"/>
    </row>
    <row r="1728" customHeight="1" spans="1:22">
      <c r="A1728" s="74" t="s">
        <v>19753</v>
      </c>
      <c r="B1728" s="74" t="s">
        <v>16541</v>
      </c>
      <c r="C1728" s="74" t="s">
        <v>19754</v>
      </c>
      <c r="D1728" s="74" t="s">
        <v>16475</v>
      </c>
      <c r="E1728" s="74"/>
      <c r="F1728" s="59">
        <v>25</v>
      </c>
      <c r="G1728" s="75">
        <v>1</v>
      </c>
      <c r="H1728" s="75">
        <f>SUMIFS(VENTAS[Cantidad],VENTAS[Código del producto Vendido],STOCK[[#This Row],[Code]])</f>
        <v>1</v>
      </c>
      <c r="I1728" s="75">
        <f>STOCK[[#This Row],[Entradas]]-STOCK[[#This Row],[Salidas]]</f>
        <v>0</v>
      </c>
      <c r="J1728" s="59">
        <f>STOCK[[#This Row],[Precio Final]]*10%</f>
        <v>2.5</v>
      </c>
      <c r="K1728" s="62">
        <v>12</v>
      </c>
      <c r="L1728" s="62">
        <v>0</v>
      </c>
      <c r="M1728" s="62">
        <f>STOCK[[#This Row],[Costo Unitario (USD)]]+STOCK[[#This Row],[Costo Envío (USD)]]+STOCK[[#This Row],[Comisión 10%]]</f>
        <v>14.5</v>
      </c>
      <c r="N1728" s="62">
        <f t="shared" si="76"/>
        <v>21.75</v>
      </c>
      <c r="O1728" s="62">
        <f t="shared" si="75"/>
        <v>25</v>
      </c>
      <c r="P1728" s="62">
        <f>STOCK[[#This Row],[Precio Final]]-STOCK[[#This Row],[Costo total]]</f>
        <v>10.5</v>
      </c>
      <c r="Q1728" s="62">
        <f>STOCK[[#This Row],[Ganancia Unitaria]]*STOCK[[#This Row],[Salidas]]</f>
        <v>10.5</v>
      </c>
      <c r="R1728" s="74"/>
      <c r="S1728" s="74"/>
      <c r="T1728" s="62"/>
      <c r="U1728" s="62"/>
      <c r="V1728" s="76"/>
    </row>
    <row r="1729" customHeight="1" spans="1:22">
      <c r="A1729" s="74" t="s">
        <v>19755</v>
      </c>
      <c r="B1729" s="74" t="s">
        <v>17153</v>
      </c>
      <c r="C1729" s="74" t="s">
        <v>19756</v>
      </c>
      <c r="D1729" s="74" t="s">
        <v>17505</v>
      </c>
      <c r="E1729" s="74"/>
      <c r="F1729" s="59">
        <v>30</v>
      </c>
      <c r="G1729" s="75">
        <v>1</v>
      </c>
      <c r="H1729" s="75">
        <f>SUMIFS(VENTAS[Cantidad],VENTAS[Código del producto Vendido],STOCK[[#This Row],[Code]])</f>
        <v>1</v>
      </c>
      <c r="I1729" s="75">
        <f>STOCK[[#This Row],[Entradas]]-STOCK[[#This Row],[Salidas]]</f>
        <v>0</v>
      </c>
      <c r="J1729" s="59">
        <f>STOCK[[#This Row],[Precio Final]]*10%</f>
        <v>3</v>
      </c>
      <c r="K1729" s="62">
        <v>12</v>
      </c>
      <c r="L1729" s="62">
        <v>0</v>
      </c>
      <c r="M1729" s="62">
        <f>STOCK[[#This Row],[Costo Unitario (USD)]]+STOCK[[#This Row],[Costo Envío (USD)]]+STOCK[[#This Row],[Comisión 10%]]</f>
        <v>15</v>
      </c>
      <c r="N1729" s="62">
        <f t="shared" si="76"/>
        <v>22.5</v>
      </c>
      <c r="O1729" s="62">
        <f t="shared" si="75"/>
        <v>30</v>
      </c>
      <c r="P1729" s="62">
        <f>STOCK[[#This Row],[Precio Final]]-STOCK[[#This Row],[Costo total]]</f>
        <v>15</v>
      </c>
      <c r="Q1729" s="62">
        <f>STOCK[[#This Row],[Ganancia Unitaria]]*STOCK[[#This Row],[Salidas]]</f>
        <v>15</v>
      </c>
      <c r="R1729" s="74"/>
      <c r="S1729" s="74"/>
      <c r="T1729" s="62"/>
      <c r="U1729" s="62"/>
      <c r="V1729" s="76"/>
    </row>
    <row r="1730" customHeight="1" spans="1:22">
      <c r="A1730" s="74" t="s">
        <v>19757</v>
      </c>
      <c r="B1730" s="74" t="s">
        <v>17153</v>
      </c>
      <c r="C1730" s="74" t="s">
        <v>19758</v>
      </c>
      <c r="D1730" s="74" t="s">
        <v>17505</v>
      </c>
      <c r="E1730" s="74"/>
      <c r="F1730" s="59">
        <v>30</v>
      </c>
      <c r="G1730" s="75">
        <v>1</v>
      </c>
      <c r="H1730" s="75">
        <f>SUMIFS(VENTAS[Cantidad],VENTAS[Código del producto Vendido],STOCK[[#This Row],[Code]])</f>
        <v>1</v>
      </c>
      <c r="I1730" s="75">
        <f>STOCK[[#This Row],[Entradas]]-STOCK[[#This Row],[Salidas]]</f>
        <v>0</v>
      </c>
      <c r="J1730" s="59">
        <f>STOCK[[#This Row],[Precio Final]]*10%</f>
        <v>3</v>
      </c>
      <c r="K1730" s="62">
        <v>12</v>
      </c>
      <c r="L1730" s="62">
        <v>0</v>
      </c>
      <c r="M1730" s="62">
        <f>STOCK[[#This Row],[Costo Unitario (USD)]]+STOCK[[#This Row],[Costo Envío (USD)]]+STOCK[[#This Row],[Comisión 10%]]</f>
        <v>15</v>
      </c>
      <c r="N1730" s="62">
        <f t="shared" si="76"/>
        <v>22.5</v>
      </c>
      <c r="O1730" s="62">
        <f t="shared" si="75"/>
        <v>30</v>
      </c>
      <c r="P1730" s="62">
        <f>STOCK[[#This Row],[Precio Final]]-STOCK[[#This Row],[Costo total]]</f>
        <v>15</v>
      </c>
      <c r="Q1730" s="62">
        <f>STOCK[[#This Row],[Ganancia Unitaria]]*STOCK[[#This Row],[Salidas]]</f>
        <v>15</v>
      </c>
      <c r="R1730" s="74"/>
      <c r="S1730" s="74"/>
      <c r="T1730" s="62"/>
      <c r="U1730" s="62"/>
      <c r="V1730" s="76"/>
    </row>
    <row r="1731" customHeight="1" spans="1:22">
      <c r="A1731" s="74" t="s">
        <v>19759</v>
      </c>
      <c r="B1731" s="74" t="s">
        <v>16541</v>
      </c>
      <c r="C1731" s="74" t="s">
        <v>19760</v>
      </c>
      <c r="D1731" s="74" t="s">
        <v>16583</v>
      </c>
      <c r="E1731" s="74"/>
      <c r="F1731" s="59">
        <v>25</v>
      </c>
      <c r="G1731" s="75">
        <v>1</v>
      </c>
      <c r="H1731" s="75">
        <f>SUMIFS(VENTAS[Cantidad],VENTAS[Código del producto Vendido],STOCK[[#This Row],[Code]])</f>
        <v>0</v>
      </c>
      <c r="I1731" s="75">
        <f>STOCK[[#This Row],[Entradas]]-STOCK[[#This Row],[Salidas]]</f>
        <v>1</v>
      </c>
      <c r="J1731" s="59">
        <f>STOCK[[#This Row],[Precio Final]]*10%</f>
        <v>2.5</v>
      </c>
      <c r="K1731" s="62">
        <v>12</v>
      </c>
      <c r="L1731" s="62">
        <v>0</v>
      </c>
      <c r="M1731" s="62">
        <f>STOCK[[#This Row],[Costo Unitario (USD)]]+STOCK[[#This Row],[Costo Envío (USD)]]+STOCK[[#This Row],[Comisión 10%]]</f>
        <v>14.5</v>
      </c>
      <c r="N1731" s="62">
        <f t="shared" si="76"/>
        <v>21.75</v>
      </c>
      <c r="O1731" s="62">
        <f t="shared" ref="O1731:O1793" si="77">F1731</f>
        <v>25</v>
      </c>
      <c r="P1731" s="62">
        <f>STOCK[[#This Row],[Precio Final]]-STOCK[[#This Row],[Costo total]]</f>
        <v>10.5</v>
      </c>
      <c r="Q1731" s="62">
        <f>STOCK[[#This Row],[Ganancia Unitaria]]*STOCK[[#This Row],[Salidas]]</f>
        <v>0</v>
      </c>
      <c r="R1731" s="74"/>
      <c r="S1731" s="74"/>
      <c r="T1731" s="62"/>
      <c r="U1731" s="62"/>
      <c r="V1731" s="76"/>
    </row>
    <row r="1732" customHeight="1" spans="1:22">
      <c r="A1732" s="74" t="s">
        <v>19761</v>
      </c>
      <c r="B1732" s="74" t="s">
        <v>16522</v>
      </c>
      <c r="C1732" s="74" t="s">
        <v>19762</v>
      </c>
      <c r="D1732" s="74" t="s">
        <v>17488</v>
      </c>
      <c r="E1732" s="74"/>
      <c r="F1732" s="59">
        <v>25</v>
      </c>
      <c r="G1732" s="75">
        <v>1</v>
      </c>
      <c r="H1732" s="75">
        <f>SUMIFS(VENTAS[Cantidad],VENTAS[Código del producto Vendido],STOCK[[#This Row],[Code]])</f>
        <v>0</v>
      </c>
      <c r="I1732" s="75">
        <f>STOCK[[#This Row],[Entradas]]-STOCK[[#This Row],[Salidas]]</f>
        <v>1</v>
      </c>
      <c r="J1732" s="59">
        <f>STOCK[[#This Row],[Precio Final]]*10%</f>
        <v>2.5</v>
      </c>
      <c r="K1732" s="62">
        <v>12</v>
      </c>
      <c r="L1732" s="62">
        <v>0</v>
      </c>
      <c r="M1732" s="62">
        <f>STOCK[[#This Row],[Costo Unitario (USD)]]+STOCK[[#This Row],[Costo Envío (USD)]]+STOCK[[#This Row],[Comisión 10%]]</f>
        <v>14.5</v>
      </c>
      <c r="N1732" s="62">
        <f t="shared" si="76"/>
        <v>21.75</v>
      </c>
      <c r="O1732" s="62">
        <f t="shared" si="77"/>
        <v>25</v>
      </c>
      <c r="P1732" s="62">
        <f>STOCK[[#This Row],[Precio Final]]-STOCK[[#This Row],[Costo total]]</f>
        <v>10.5</v>
      </c>
      <c r="Q1732" s="62">
        <f>STOCK[[#This Row],[Ganancia Unitaria]]*STOCK[[#This Row],[Salidas]]</f>
        <v>0</v>
      </c>
      <c r="R1732" s="74"/>
      <c r="S1732" s="74"/>
      <c r="T1732" s="62"/>
      <c r="U1732" s="62"/>
      <c r="V1732" s="76"/>
    </row>
    <row r="1733" customHeight="1" spans="1:22">
      <c r="A1733" s="74" t="s">
        <v>19763</v>
      </c>
      <c r="B1733" s="74" t="s">
        <v>16541</v>
      </c>
      <c r="C1733" s="74" t="s">
        <v>19764</v>
      </c>
      <c r="D1733" s="74" t="s">
        <v>16475</v>
      </c>
      <c r="E1733" s="74"/>
      <c r="F1733" s="59">
        <v>22</v>
      </c>
      <c r="G1733" s="75">
        <v>1</v>
      </c>
      <c r="H1733" s="75">
        <f>SUMIFS(VENTAS[Cantidad],VENTAS[Código del producto Vendido],STOCK[[#This Row],[Code]])</f>
        <v>0</v>
      </c>
      <c r="I1733" s="75">
        <f>STOCK[[#This Row],[Entradas]]-STOCK[[#This Row],[Salidas]]</f>
        <v>1</v>
      </c>
      <c r="J1733" s="59">
        <f>STOCK[[#This Row],[Precio Final]]*10%</f>
        <v>2.2</v>
      </c>
      <c r="K1733" s="62">
        <v>12</v>
      </c>
      <c r="L1733" s="62">
        <v>0</v>
      </c>
      <c r="M1733" s="62">
        <f>STOCK[[#This Row],[Costo Unitario (USD)]]+STOCK[[#This Row],[Costo Envío (USD)]]+STOCK[[#This Row],[Comisión 10%]]</f>
        <v>14.2</v>
      </c>
      <c r="N1733" s="62">
        <f t="shared" si="76"/>
        <v>21.3</v>
      </c>
      <c r="O1733" s="62">
        <f t="shared" si="77"/>
        <v>22</v>
      </c>
      <c r="P1733" s="62">
        <f>STOCK[[#This Row],[Precio Final]]-STOCK[[#This Row],[Costo total]]</f>
        <v>7.8</v>
      </c>
      <c r="Q1733" s="62">
        <f>STOCK[[#This Row],[Ganancia Unitaria]]*STOCK[[#This Row],[Salidas]]</f>
        <v>0</v>
      </c>
      <c r="R1733" s="74"/>
      <c r="S1733" s="74"/>
      <c r="T1733" s="62"/>
      <c r="U1733" s="62"/>
      <c r="V1733" s="76"/>
    </row>
    <row r="1734" customHeight="1" spans="1:22">
      <c r="A1734" s="74" t="s">
        <v>19765</v>
      </c>
      <c r="B1734" s="74" t="s">
        <v>16541</v>
      </c>
      <c r="C1734" s="74" t="s">
        <v>19764</v>
      </c>
      <c r="D1734" s="74" t="s">
        <v>16583</v>
      </c>
      <c r="E1734" s="74"/>
      <c r="F1734" s="59">
        <v>22</v>
      </c>
      <c r="G1734" s="75">
        <v>1</v>
      </c>
      <c r="H1734" s="75">
        <f>SUMIFS(VENTAS[Cantidad],VENTAS[Código del producto Vendido],STOCK[[#This Row],[Code]])</f>
        <v>1</v>
      </c>
      <c r="I1734" s="75">
        <f>STOCK[[#This Row],[Entradas]]-STOCK[[#This Row],[Salidas]]</f>
        <v>0</v>
      </c>
      <c r="J1734" s="59">
        <f>STOCK[[#This Row],[Precio Final]]*10%</f>
        <v>2.2</v>
      </c>
      <c r="K1734" s="62">
        <v>12</v>
      </c>
      <c r="L1734" s="62">
        <v>0</v>
      </c>
      <c r="M1734" s="62">
        <f>STOCK[[#This Row],[Costo Unitario (USD)]]+STOCK[[#This Row],[Costo Envío (USD)]]+STOCK[[#This Row],[Comisión 10%]]</f>
        <v>14.2</v>
      </c>
      <c r="N1734" s="62">
        <f t="shared" si="76"/>
        <v>21.3</v>
      </c>
      <c r="O1734" s="62">
        <f t="shared" si="77"/>
        <v>22</v>
      </c>
      <c r="P1734" s="62">
        <f>STOCK[[#This Row],[Precio Final]]-STOCK[[#This Row],[Costo total]]</f>
        <v>7.8</v>
      </c>
      <c r="Q1734" s="62">
        <f>STOCK[[#This Row],[Ganancia Unitaria]]*STOCK[[#This Row],[Salidas]]</f>
        <v>7.8</v>
      </c>
      <c r="R1734" s="74"/>
      <c r="S1734" s="74"/>
      <c r="T1734" s="62"/>
      <c r="U1734" s="62"/>
      <c r="V1734" s="76"/>
    </row>
    <row r="1735" customHeight="1" spans="1:22">
      <c r="A1735" s="74" t="s">
        <v>19766</v>
      </c>
      <c r="B1735" s="74" t="s">
        <v>16851</v>
      </c>
      <c r="C1735" s="74" t="s">
        <v>19767</v>
      </c>
      <c r="D1735" s="74" t="s">
        <v>19548</v>
      </c>
      <c r="E1735" s="74"/>
      <c r="F1735" s="59">
        <v>30</v>
      </c>
      <c r="G1735" s="75">
        <v>1</v>
      </c>
      <c r="H1735" s="75">
        <f>SUMIFS(VENTAS[Cantidad],VENTAS[Código del producto Vendido],STOCK[[#This Row],[Code]])</f>
        <v>0</v>
      </c>
      <c r="I1735" s="75">
        <f>STOCK[[#This Row],[Entradas]]-STOCK[[#This Row],[Salidas]]</f>
        <v>1</v>
      </c>
      <c r="J1735" s="59">
        <f>STOCK[[#This Row],[Precio Final]]*10%</f>
        <v>3</v>
      </c>
      <c r="K1735" s="62">
        <v>12</v>
      </c>
      <c r="L1735" s="62">
        <v>0</v>
      </c>
      <c r="M1735" s="62">
        <f>STOCK[[#This Row],[Costo Unitario (USD)]]+STOCK[[#This Row],[Costo Envío (USD)]]+STOCK[[#This Row],[Comisión 10%]]</f>
        <v>15</v>
      </c>
      <c r="N1735" s="62">
        <f t="shared" si="76"/>
        <v>22.5</v>
      </c>
      <c r="O1735" s="62">
        <f t="shared" si="77"/>
        <v>30</v>
      </c>
      <c r="P1735" s="62">
        <f>STOCK[[#This Row],[Precio Final]]-STOCK[[#This Row],[Costo total]]</f>
        <v>15</v>
      </c>
      <c r="Q1735" s="62">
        <f>STOCK[[#This Row],[Ganancia Unitaria]]*STOCK[[#This Row],[Salidas]]</f>
        <v>0</v>
      </c>
      <c r="R1735" s="74"/>
      <c r="S1735" s="74"/>
      <c r="T1735" s="62"/>
      <c r="U1735" s="62"/>
      <c r="V1735" s="76"/>
    </row>
    <row r="1736" customHeight="1" spans="1:22">
      <c r="A1736" s="74" t="s">
        <v>19768</v>
      </c>
      <c r="B1736" s="74" t="s">
        <v>16851</v>
      </c>
      <c r="C1736" s="74" t="s">
        <v>19769</v>
      </c>
      <c r="D1736" s="74" t="s">
        <v>16396</v>
      </c>
      <c r="E1736" s="74"/>
      <c r="F1736" s="59">
        <v>28</v>
      </c>
      <c r="G1736" s="75">
        <v>1</v>
      </c>
      <c r="H1736" s="75">
        <f>SUMIFS(VENTAS[Cantidad],VENTAS[Código del producto Vendido],STOCK[[#This Row],[Code]])</f>
        <v>0</v>
      </c>
      <c r="I1736" s="75">
        <f>STOCK[[#This Row],[Entradas]]-STOCK[[#This Row],[Salidas]]</f>
        <v>1</v>
      </c>
      <c r="J1736" s="59">
        <f>STOCK[[#This Row],[Precio Final]]*10%</f>
        <v>2.8</v>
      </c>
      <c r="K1736" s="62">
        <v>12</v>
      </c>
      <c r="L1736" s="62">
        <v>0</v>
      </c>
      <c r="M1736" s="62">
        <f>STOCK[[#This Row],[Costo Unitario (USD)]]+STOCK[[#This Row],[Costo Envío (USD)]]+STOCK[[#This Row],[Comisión 10%]]</f>
        <v>14.8</v>
      </c>
      <c r="N1736" s="62">
        <f t="shared" si="76"/>
        <v>22.2</v>
      </c>
      <c r="O1736" s="62">
        <f t="shared" si="77"/>
        <v>28</v>
      </c>
      <c r="P1736" s="62">
        <f>STOCK[[#This Row],[Precio Final]]-STOCK[[#This Row],[Costo total]]</f>
        <v>13.2</v>
      </c>
      <c r="Q1736" s="62">
        <f>STOCK[[#This Row],[Ganancia Unitaria]]*STOCK[[#This Row],[Salidas]]</f>
        <v>0</v>
      </c>
      <c r="R1736" s="74"/>
      <c r="S1736" s="74"/>
      <c r="T1736" s="62"/>
      <c r="U1736" s="62"/>
      <c r="V1736" s="76"/>
    </row>
    <row r="1737" customHeight="1" spans="1:22">
      <c r="A1737" s="74" t="s">
        <v>19770</v>
      </c>
      <c r="B1737" s="74" t="s">
        <v>16447</v>
      </c>
      <c r="C1737" s="74" t="s">
        <v>19771</v>
      </c>
      <c r="D1737" s="74" t="s">
        <v>16404</v>
      </c>
      <c r="E1737" s="74"/>
      <c r="F1737" s="59">
        <v>35</v>
      </c>
      <c r="G1737" s="75">
        <v>1</v>
      </c>
      <c r="H1737" s="75">
        <f>SUMIFS(VENTAS[Cantidad],VENTAS[Código del producto Vendido],STOCK[[#This Row],[Code]])</f>
        <v>0</v>
      </c>
      <c r="I1737" s="75">
        <f>STOCK[[#This Row],[Entradas]]-STOCK[[#This Row],[Salidas]]</f>
        <v>1</v>
      </c>
      <c r="J1737" s="59">
        <f>STOCK[[#This Row],[Precio Final]]*10%</f>
        <v>3.5</v>
      </c>
      <c r="K1737" s="62">
        <v>12</v>
      </c>
      <c r="L1737" s="62">
        <v>0</v>
      </c>
      <c r="M1737" s="62">
        <f>STOCK[[#This Row],[Costo Unitario (USD)]]+STOCK[[#This Row],[Costo Envío (USD)]]+STOCK[[#This Row],[Comisión 10%]]</f>
        <v>15.5</v>
      </c>
      <c r="N1737" s="62">
        <f t="shared" si="76"/>
        <v>23.25</v>
      </c>
      <c r="O1737" s="62">
        <f t="shared" si="77"/>
        <v>35</v>
      </c>
      <c r="P1737" s="62">
        <f>STOCK[[#This Row],[Precio Final]]-STOCK[[#This Row],[Costo total]]</f>
        <v>19.5</v>
      </c>
      <c r="Q1737" s="62">
        <f>STOCK[[#This Row],[Ganancia Unitaria]]*STOCK[[#This Row],[Salidas]]</f>
        <v>0</v>
      </c>
      <c r="R1737" s="74"/>
      <c r="S1737" s="74"/>
      <c r="T1737" s="62"/>
      <c r="U1737" s="62"/>
      <c r="V1737" s="76"/>
    </row>
    <row r="1738" customHeight="1" spans="1:22">
      <c r="A1738" s="74" t="s">
        <v>19772</v>
      </c>
      <c r="B1738" s="74" t="s">
        <v>16851</v>
      </c>
      <c r="C1738" s="74" t="s">
        <v>19773</v>
      </c>
      <c r="D1738" s="74" t="s">
        <v>16396</v>
      </c>
      <c r="E1738" s="74"/>
      <c r="F1738" s="59">
        <v>35</v>
      </c>
      <c r="G1738" s="75">
        <v>1</v>
      </c>
      <c r="H1738" s="75">
        <f>SUMIFS(VENTAS[Cantidad],VENTAS[Código del producto Vendido],STOCK[[#This Row],[Code]])</f>
        <v>1</v>
      </c>
      <c r="I1738" s="75">
        <f>STOCK[[#This Row],[Entradas]]-STOCK[[#This Row],[Salidas]]</f>
        <v>0</v>
      </c>
      <c r="J1738" s="59">
        <f>STOCK[[#This Row],[Precio Final]]*10%</f>
        <v>3.5</v>
      </c>
      <c r="K1738" s="62">
        <v>12</v>
      </c>
      <c r="L1738" s="62">
        <v>0</v>
      </c>
      <c r="M1738" s="62">
        <f>STOCK[[#This Row],[Costo Unitario (USD)]]+STOCK[[#This Row],[Costo Envío (USD)]]+STOCK[[#This Row],[Comisión 10%]]</f>
        <v>15.5</v>
      </c>
      <c r="N1738" s="62">
        <f t="shared" si="76"/>
        <v>23.25</v>
      </c>
      <c r="O1738" s="62">
        <f t="shared" si="77"/>
        <v>35</v>
      </c>
      <c r="P1738" s="62">
        <f>STOCK[[#This Row],[Precio Final]]-STOCK[[#This Row],[Costo total]]</f>
        <v>19.5</v>
      </c>
      <c r="Q1738" s="62">
        <f>STOCK[[#This Row],[Ganancia Unitaria]]*STOCK[[#This Row],[Salidas]]</f>
        <v>19.5</v>
      </c>
      <c r="R1738" s="74"/>
      <c r="S1738" s="74"/>
      <c r="T1738" s="62"/>
      <c r="U1738" s="62"/>
      <c r="V1738" s="76"/>
    </row>
    <row r="1739" customHeight="1" spans="1:22">
      <c r="A1739" s="74" t="s">
        <v>19774</v>
      </c>
      <c r="B1739" s="74" t="s">
        <v>16851</v>
      </c>
      <c r="C1739" s="74" t="s">
        <v>19775</v>
      </c>
      <c r="D1739" s="74" t="s">
        <v>16396</v>
      </c>
      <c r="E1739" s="74"/>
      <c r="F1739" s="59">
        <v>35</v>
      </c>
      <c r="G1739" s="75">
        <v>1</v>
      </c>
      <c r="H1739" s="75">
        <f>SUMIFS(VENTAS[Cantidad],VENTAS[Código del producto Vendido],STOCK[[#This Row],[Code]])</f>
        <v>1</v>
      </c>
      <c r="I1739" s="75">
        <f>STOCK[[#This Row],[Entradas]]-STOCK[[#This Row],[Salidas]]</f>
        <v>0</v>
      </c>
      <c r="J1739" s="59">
        <f>STOCK[[#This Row],[Precio Final]]*10%</f>
        <v>3.5</v>
      </c>
      <c r="K1739" s="62">
        <v>12</v>
      </c>
      <c r="L1739" s="62">
        <v>0</v>
      </c>
      <c r="M1739" s="62">
        <f>STOCK[[#This Row],[Costo Unitario (USD)]]+STOCK[[#This Row],[Costo Envío (USD)]]+STOCK[[#This Row],[Comisión 10%]]</f>
        <v>15.5</v>
      </c>
      <c r="N1739" s="62">
        <f t="shared" si="76"/>
        <v>23.25</v>
      </c>
      <c r="O1739" s="62">
        <f t="shared" si="77"/>
        <v>35</v>
      </c>
      <c r="P1739" s="62">
        <f>STOCK[[#This Row],[Precio Final]]-STOCK[[#This Row],[Costo total]]</f>
        <v>19.5</v>
      </c>
      <c r="Q1739" s="62">
        <f>STOCK[[#This Row],[Ganancia Unitaria]]*STOCK[[#This Row],[Salidas]]</f>
        <v>19.5</v>
      </c>
      <c r="R1739" s="74"/>
      <c r="S1739" s="74"/>
      <c r="T1739" s="62"/>
      <c r="U1739" s="62"/>
      <c r="V1739" s="76"/>
    </row>
    <row r="1740" customHeight="1" spans="1:22">
      <c r="A1740" s="74" t="s">
        <v>19776</v>
      </c>
      <c r="B1740" s="74" t="s">
        <v>19353</v>
      </c>
      <c r="C1740" s="74" t="s">
        <v>19777</v>
      </c>
      <c r="D1740" s="74" t="s">
        <v>16404</v>
      </c>
      <c r="E1740" s="74"/>
      <c r="F1740" s="59">
        <v>40</v>
      </c>
      <c r="G1740" s="75">
        <v>1</v>
      </c>
      <c r="H1740" s="75">
        <f>SUMIFS(VENTAS[Cantidad],VENTAS[Código del producto Vendido],STOCK[[#This Row],[Code]])</f>
        <v>1</v>
      </c>
      <c r="I1740" s="75">
        <f>STOCK[[#This Row],[Entradas]]-STOCK[[#This Row],[Salidas]]</f>
        <v>0</v>
      </c>
      <c r="J1740" s="59">
        <f>STOCK[[#This Row],[Precio Final]]*10%</f>
        <v>4</v>
      </c>
      <c r="K1740" s="62">
        <v>12</v>
      </c>
      <c r="L1740" s="62">
        <v>0</v>
      </c>
      <c r="M1740" s="62">
        <f>STOCK[[#This Row],[Costo Unitario (USD)]]+STOCK[[#This Row],[Costo Envío (USD)]]+STOCK[[#This Row],[Comisión 10%]]</f>
        <v>16</v>
      </c>
      <c r="N1740" s="62">
        <f t="shared" si="76"/>
        <v>24</v>
      </c>
      <c r="O1740" s="62">
        <f t="shared" si="77"/>
        <v>40</v>
      </c>
      <c r="P1740" s="62">
        <f>STOCK[[#This Row],[Precio Final]]-STOCK[[#This Row],[Costo total]]</f>
        <v>24</v>
      </c>
      <c r="Q1740" s="62">
        <f>STOCK[[#This Row],[Ganancia Unitaria]]*STOCK[[#This Row],[Salidas]]</f>
        <v>24</v>
      </c>
      <c r="R1740" s="74"/>
      <c r="S1740" s="74"/>
      <c r="T1740" s="62"/>
      <c r="U1740" s="62"/>
      <c r="V1740" s="76"/>
    </row>
    <row r="1741" customHeight="1" spans="1:22">
      <c r="A1741" s="74" t="s">
        <v>19778</v>
      </c>
      <c r="B1741" s="74" t="s">
        <v>19591</v>
      </c>
      <c r="C1741" s="74" t="s">
        <v>19779</v>
      </c>
      <c r="D1741" s="74" t="s">
        <v>16396</v>
      </c>
      <c r="E1741" s="74"/>
      <c r="F1741" s="59">
        <v>20</v>
      </c>
      <c r="G1741" s="75">
        <v>1</v>
      </c>
      <c r="H1741" s="75">
        <f>SUMIFS(VENTAS[Cantidad],VENTAS[Código del producto Vendido],STOCK[[#This Row],[Code]])</f>
        <v>0</v>
      </c>
      <c r="I1741" s="75">
        <f>STOCK[[#This Row],[Entradas]]-STOCK[[#This Row],[Salidas]]</f>
        <v>1</v>
      </c>
      <c r="J1741" s="59">
        <f>STOCK[[#This Row],[Precio Final]]*10%</f>
        <v>2</v>
      </c>
      <c r="K1741" s="62">
        <v>6</v>
      </c>
      <c r="L1741" s="62">
        <v>0</v>
      </c>
      <c r="M1741" s="62">
        <f>STOCK[[#This Row],[Costo Unitario (USD)]]+STOCK[[#This Row],[Costo Envío (USD)]]+STOCK[[#This Row],[Comisión 10%]]</f>
        <v>8</v>
      </c>
      <c r="N1741" s="62">
        <f t="shared" si="76"/>
        <v>12</v>
      </c>
      <c r="O1741" s="62">
        <f t="shared" si="77"/>
        <v>20</v>
      </c>
      <c r="P1741" s="62">
        <f>STOCK[[#This Row],[Precio Final]]-STOCK[[#This Row],[Costo total]]</f>
        <v>12</v>
      </c>
      <c r="Q1741" s="62">
        <f>STOCK[[#This Row],[Ganancia Unitaria]]*STOCK[[#This Row],[Salidas]]</f>
        <v>0</v>
      </c>
      <c r="R1741" s="74"/>
      <c r="S1741" s="74"/>
      <c r="T1741" s="62"/>
      <c r="U1741" s="62"/>
      <c r="V1741" s="76"/>
    </row>
    <row r="1742" customHeight="1" spans="1:22">
      <c r="A1742" s="74" t="s">
        <v>19780</v>
      </c>
      <c r="B1742" s="74" t="s">
        <v>19781</v>
      </c>
      <c r="C1742" s="74" t="s">
        <v>19782</v>
      </c>
      <c r="D1742" s="74" t="s">
        <v>16583</v>
      </c>
      <c r="E1742" s="74"/>
      <c r="F1742" s="59">
        <v>6</v>
      </c>
      <c r="G1742" s="75">
        <v>3</v>
      </c>
      <c r="H1742" s="75">
        <f>SUMIFS(VENTAS[Cantidad],VENTAS[Código del producto Vendido],STOCK[[#This Row],[Code]])</f>
        <v>0</v>
      </c>
      <c r="I1742" s="75">
        <f>STOCK[[#This Row],[Entradas]]-STOCK[[#This Row],[Salidas]]</f>
        <v>3</v>
      </c>
      <c r="J1742" s="59">
        <f>STOCK[[#This Row],[Precio Final]]*10%</f>
        <v>0.6</v>
      </c>
      <c r="K1742" s="62">
        <v>6</v>
      </c>
      <c r="L1742" s="62">
        <v>0</v>
      </c>
      <c r="M1742" s="62">
        <f>STOCK[[#This Row],[Costo Unitario (USD)]]+STOCK[[#This Row],[Costo Envío (USD)]]+STOCK[[#This Row],[Comisión 10%]]</f>
        <v>6.6</v>
      </c>
      <c r="N1742" s="62">
        <f t="shared" si="76"/>
        <v>9.9</v>
      </c>
      <c r="O1742" s="62">
        <f t="shared" si="77"/>
        <v>6</v>
      </c>
      <c r="P1742" s="62">
        <f>STOCK[[#This Row],[Precio Final]]-STOCK[[#This Row],[Costo total]]</f>
        <v>-0.6</v>
      </c>
      <c r="Q1742" s="62">
        <f>STOCK[[#This Row],[Ganancia Unitaria]]*STOCK[[#This Row],[Salidas]]</f>
        <v>0</v>
      </c>
      <c r="R1742" s="74"/>
      <c r="S1742" s="74"/>
      <c r="T1742" s="62"/>
      <c r="U1742" s="62"/>
      <c r="V1742" s="76"/>
    </row>
    <row r="1743" customHeight="1" spans="1:22">
      <c r="A1743" s="74" t="s">
        <v>19783</v>
      </c>
      <c r="B1743" s="74" t="s">
        <v>19781</v>
      </c>
      <c r="C1743" s="74" t="s">
        <v>19784</v>
      </c>
      <c r="D1743" s="74" t="s">
        <v>16583</v>
      </c>
      <c r="E1743" s="74"/>
      <c r="F1743" s="59">
        <v>20</v>
      </c>
      <c r="G1743" s="75">
        <v>1</v>
      </c>
      <c r="H1743" s="75">
        <f>SUMIFS(VENTAS[Cantidad],VENTAS[Código del producto Vendido],STOCK[[#This Row],[Code]])</f>
        <v>0</v>
      </c>
      <c r="I1743" s="75">
        <f>STOCK[[#This Row],[Entradas]]-STOCK[[#This Row],[Salidas]]</f>
        <v>1</v>
      </c>
      <c r="J1743" s="59">
        <f>STOCK[[#This Row],[Precio Final]]*10%</f>
        <v>2</v>
      </c>
      <c r="K1743" s="62">
        <v>6</v>
      </c>
      <c r="L1743" s="62">
        <v>0</v>
      </c>
      <c r="M1743" s="62">
        <f>STOCK[[#This Row],[Costo Unitario (USD)]]+STOCK[[#This Row],[Costo Envío (USD)]]+STOCK[[#This Row],[Comisión 10%]]</f>
        <v>8</v>
      </c>
      <c r="N1743" s="62">
        <f t="shared" si="76"/>
        <v>12</v>
      </c>
      <c r="O1743" s="62">
        <f t="shared" si="77"/>
        <v>20</v>
      </c>
      <c r="P1743" s="62">
        <f>STOCK[[#This Row],[Precio Final]]-STOCK[[#This Row],[Costo total]]</f>
        <v>12</v>
      </c>
      <c r="Q1743" s="62">
        <f>STOCK[[#This Row],[Ganancia Unitaria]]*STOCK[[#This Row],[Salidas]]</f>
        <v>0</v>
      </c>
      <c r="R1743" s="74"/>
      <c r="S1743" s="74"/>
      <c r="T1743" s="62"/>
      <c r="U1743" s="62"/>
      <c r="V1743" s="76"/>
    </row>
    <row r="1744" customHeight="1" spans="1:22">
      <c r="A1744" s="74" t="s">
        <v>19785</v>
      </c>
      <c r="B1744" s="74" t="s">
        <v>19786</v>
      </c>
      <c r="C1744" s="74" t="s">
        <v>19784</v>
      </c>
      <c r="D1744" s="74" t="s">
        <v>16396</v>
      </c>
      <c r="E1744" s="74"/>
      <c r="F1744" s="59">
        <v>20</v>
      </c>
      <c r="G1744" s="75">
        <v>1</v>
      </c>
      <c r="H1744" s="75">
        <f>SUMIFS(VENTAS[Cantidad],VENTAS[Código del producto Vendido],STOCK[[#This Row],[Code]])</f>
        <v>0</v>
      </c>
      <c r="I1744" s="75">
        <f>STOCK[[#This Row],[Entradas]]-STOCK[[#This Row],[Salidas]]</f>
        <v>1</v>
      </c>
      <c r="J1744" s="59">
        <f>STOCK[[#This Row],[Precio Final]]*10%</f>
        <v>2</v>
      </c>
      <c r="K1744" s="62">
        <v>6</v>
      </c>
      <c r="L1744" s="62">
        <v>0</v>
      </c>
      <c r="M1744" s="62">
        <f>STOCK[[#This Row],[Costo Unitario (USD)]]+STOCK[[#This Row],[Costo Envío (USD)]]+STOCK[[#This Row],[Comisión 10%]]</f>
        <v>8</v>
      </c>
      <c r="N1744" s="62">
        <f t="shared" si="76"/>
        <v>12</v>
      </c>
      <c r="O1744" s="62">
        <f t="shared" si="77"/>
        <v>20</v>
      </c>
      <c r="P1744" s="62">
        <f>STOCK[[#This Row],[Precio Final]]-STOCK[[#This Row],[Costo total]]</f>
        <v>12</v>
      </c>
      <c r="Q1744" s="62">
        <f>STOCK[[#This Row],[Ganancia Unitaria]]*STOCK[[#This Row],[Salidas]]</f>
        <v>0</v>
      </c>
      <c r="R1744" s="74"/>
      <c r="S1744" s="74"/>
      <c r="T1744" s="62"/>
      <c r="U1744" s="62"/>
      <c r="V1744" s="76"/>
    </row>
    <row r="1745" customHeight="1" spans="1:22">
      <c r="A1745" s="74" t="s">
        <v>19787</v>
      </c>
      <c r="B1745" s="74" t="s">
        <v>19788</v>
      </c>
      <c r="C1745" s="74" t="s">
        <v>19789</v>
      </c>
      <c r="D1745" s="74" t="s">
        <v>16396</v>
      </c>
      <c r="E1745" s="74"/>
      <c r="F1745" s="59">
        <v>18</v>
      </c>
      <c r="G1745" s="75">
        <v>1</v>
      </c>
      <c r="H1745" s="75">
        <f>SUMIFS(VENTAS[Cantidad],VENTAS[Código del producto Vendido],STOCK[[#This Row],[Code]])</f>
        <v>0</v>
      </c>
      <c r="I1745" s="75">
        <f>STOCK[[#This Row],[Entradas]]-STOCK[[#This Row],[Salidas]]</f>
        <v>1</v>
      </c>
      <c r="J1745" s="59">
        <f>STOCK[[#This Row],[Precio Final]]*10%</f>
        <v>1.8</v>
      </c>
      <c r="K1745" s="62">
        <v>6</v>
      </c>
      <c r="L1745" s="62">
        <v>0</v>
      </c>
      <c r="M1745" s="62">
        <f>STOCK[[#This Row],[Costo Unitario (USD)]]+STOCK[[#This Row],[Costo Envío (USD)]]+STOCK[[#This Row],[Comisión 10%]]</f>
        <v>7.8</v>
      </c>
      <c r="N1745" s="62">
        <f t="shared" si="76"/>
        <v>11.7</v>
      </c>
      <c r="O1745" s="62">
        <f t="shared" si="77"/>
        <v>18</v>
      </c>
      <c r="P1745" s="62">
        <f>STOCK[[#This Row],[Precio Final]]-STOCK[[#This Row],[Costo total]]</f>
        <v>10.2</v>
      </c>
      <c r="Q1745" s="62">
        <f>STOCK[[#This Row],[Ganancia Unitaria]]*STOCK[[#This Row],[Salidas]]</f>
        <v>0</v>
      </c>
      <c r="R1745" s="74"/>
      <c r="S1745" s="74"/>
      <c r="T1745" s="62"/>
      <c r="U1745" s="62"/>
      <c r="V1745" s="76"/>
    </row>
    <row r="1746" customHeight="1" spans="1:22">
      <c r="A1746" s="74" t="s">
        <v>19790</v>
      </c>
      <c r="B1746" s="74" t="s">
        <v>19617</v>
      </c>
      <c r="C1746" s="74" t="s">
        <v>19791</v>
      </c>
      <c r="D1746" s="74" t="s">
        <v>16408</v>
      </c>
      <c r="E1746" s="74"/>
      <c r="F1746" s="59">
        <v>18</v>
      </c>
      <c r="G1746" s="75">
        <v>1</v>
      </c>
      <c r="H1746" s="75">
        <f>SUMIFS(VENTAS[Cantidad],VENTAS[Código del producto Vendido],STOCK[[#This Row],[Code]])</f>
        <v>0</v>
      </c>
      <c r="I1746" s="75">
        <f>STOCK[[#This Row],[Entradas]]-STOCK[[#This Row],[Salidas]]</f>
        <v>1</v>
      </c>
      <c r="J1746" s="59">
        <f>STOCK[[#This Row],[Precio Final]]*10%</f>
        <v>1.8</v>
      </c>
      <c r="K1746" s="62">
        <v>6</v>
      </c>
      <c r="L1746" s="62">
        <v>0</v>
      </c>
      <c r="M1746" s="62">
        <f>STOCK[[#This Row],[Costo Unitario (USD)]]+STOCK[[#This Row],[Costo Envío (USD)]]+STOCK[[#This Row],[Comisión 10%]]</f>
        <v>7.8</v>
      </c>
      <c r="N1746" s="62">
        <f t="shared" si="76"/>
        <v>11.7</v>
      </c>
      <c r="O1746" s="62">
        <f t="shared" si="77"/>
        <v>18</v>
      </c>
      <c r="P1746" s="62">
        <f>STOCK[[#This Row],[Precio Final]]-STOCK[[#This Row],[Costo total]]</f>
        <v>10.2</v>
      </c>
      <c r="Q1746" s="62">
        <f>STOCK[[#This Row],[Ganancia Unitaria]]*STOCK[[#This Row],[Salidas]]</f>
        <v>0</v>
      </c>
      <c r="R1746" s="74"/>
      <c r="S1746" s="74"/>
      <c r="T1746" s="62"/>
      <c r="U1746" s="62"/>
      <c r="V1746" s="76"/>
    </row>
    <row r="1747" customHeight="1" spans="1:22">
      <c r="A1747" s="74" t="s">
        <v>19792</v>
      </c>
      <c r="B1747" s="74" t="s">
        <v>19781</v>
      </c>
      <c r="C1747" s="74" t="s">
        <v>19793</v>
      </c>
      <c r="D1747" s="74" t="s">
        <v>19660</v>
      </c>
      <c r="E1747" s="74"/>
      <c r="F1747" s="59">
        <v>18</v>
      </c>
      <c r="G1747" s="75">
        <v>2</v>
      </c>
      <c r="H1747" s="75">
        <f>SUMIFS(VENTAS[Cantidad],VENTAS[Código del producto Vendido],STOCK[[#This Row],[Code]])</f>
        <v>0</v>
      </c>
      <c r="I1747" s="75">
        <f>STOCK[[#This Row],[Entradas]]-STOCK[[#This Row],[Salidas]]</f>
        <v>2</v>
      </c>
      <c r="J1747" s="59">
        <f>STOCK[[#This Row],[Precio Final]]*10%</f>
        <v>1.8</v>
      </c>
      <c r="K1747" s="62">
        <v>6</v>
      </c>
      <c r="L1747" s="62">
        <v>0</v>
      </c>
      <c r="M1747" s="62">
        <f>STOCK[[#This Row],[Costo Unitario (USD)]]+STOCK[[#This Row],[Costo Envío (USD)]]+STOCK[[#This Row],[Comisión 10%]]</f>
        <v>7.8</v>
      </c>
      <c r="N1747" s="62">
        <f t="shared" si="76"/>
        <v>11.7</v>
      </c>
      <c r="O1747" s="62">
        <f t="shared" si="77"/>
        <v>18</v>
      </c>
      <c r="P1747" s="62">
        <f>STOCK[[#This Row],[Precio Final]]-STOCK[[#This Row],[Costo total]]</f>
        <v>10.2</v>
      </c>
      <c r="Q1747" s="62">
        <f>STOCK[[#This Row],[Ganancia Unitaria]]*STOCK[[#This Row],[Salidas]]</f>
        <v>0</v>
      </c>
      <c r="R1747" s="74"/>
      <c r="S1747" s="74"/>
      <c r="T1747" s="62"/>
      <c r="U1747" s="62"/>
      <c r="V1747" s="76"/>
    </row>
    <row r="1748" customHeight="1" spans="1:22">
      <c r="A1748" s="74" t="s">
        <v>19794</v>
      </c>
      <c r="B1748" s="74" t="s">
        <v>19781</v>
      </c>
      <c r="C1748" s="74" t="s">
        <v>19795</v>
      </c>
      <c r="D1748" s="74" t="s">
        <v>19660</v>
      </c>
      <c r="E1748" s="74"/>
      <c r="F1748" s="59">
        <v>25</v>
      </c>
      <c r="G1748" s="75">
        <v>2</v>
      </c>
      <c r="H1748" s="75">
        <f>SUMIFS(VENTAS[Cantidad],VENTAS[Código del producto Vendido],STOCK[[#This Row],[Code]])</f>
        <v>1</v>
      </c>
      <c r="I1748" s="75">
        <f>STOCK[[#This Row],[Entradas]]-STOCK[[#This Row],[Salidas]]</f>
        <v>1</v>
      </c>
      <c r="J1748" s="59">
        <f>STOCK[[#This Row],[Precio Final]]*10%</f>
        <v>2.5</v>
      </c>
      <c r="K1748" s="62">
        <v>6</v>
      </c>
      <c r="L1748" s="62">
        <v>0</v>
      </c>
      <c r="M1748" s="62">
        <f>STOCK[[#This Row],[Costo Unitario (USD)]]+STOCK[[#This Row],[Costo Envío (USD)]]+STOCK[[#This Row],[Comisión 10%]]</f>
        <v>8.5</v>
      </c>
      <c r="N1748" s="62">
        <f t="shared" si="76"/>
        <v>12.75</v>
      </c>
      <c r="O1748" s="62">
        <f t="shared" si="77"/>
        <v>25</v>
      </c>
      <c r="P1748" s="62">
        <f>STOCK[[#This Row],[Precio Final]]-STOCK[[#This Row],[Costo total]]</f>
        <v>16.5</v>
      </c>
      <c r="Q1748" s="62">
        <f>STOCK[[#This Row],[Ganancia Unitaria]]*STOCK[[#This Row],[Salidas]]</f>
        <v>16.5</v>
      </c>
      <c r="R1748" s="74"/>
      <c r="S1748" s="74"/>
      <c r="T1748" s="62"/>
      <c r="U1748" s="62"/>
      <c r="V1748" s="76"/>
    </row>
    <row r="1749" customHeight="1" spans="1:22">
      <c r="A1749" s="74" t="s">
        <v>19796</v>
      </c>
      <c r="B1749" s="74" t="s">
        <v>19786</v>
      </c>
      <c r="C1749" s="74" t="s">
        <v>19797</v>
      </c>
      <c r="D1749" s="74" t="s">
        <v>16396</v>
      </c>
      <c r="E1749" s="74"/>
      <c r="F1749" s="59">
        <v>6</v>
      </c>
      <c r="G1749" s="75">
        <v>2</v>
      </c>
      <c r="H1749" s="75">
        <f>SUMIFS(VENTAS[Cantidad],VENTAS[Código del producto Vendido],STOCK[[#This Row],[Code]])</f>
        <v>1</v>
      </c>
      <c r="I1749" s="75">
        <f>STOCK[[#This Row],[Entradas]]-STOCK[[#This Row],[Salidas]]</f>
        <v>1</v>
      </c>
      <c r="J1749" s="59">
        <f>STOCK[[#This Row],[Precio Final]]*10%</f>
        <v>0.6</v>
      </c>
      <c r="K1749" s="62">
        <v>6</v>
      </c>
      <c r="L1749" s="62">
        <v>0</v>
      </c>
      <c r="M1749" s="62">
        <f>STOCK[[#This Row],[Costo Unitario (USD)]]+STOCK[[#This Row],[Costo Envío (USD)]]+STOCK[[#This Row],[Comisión 10%]]</f>
        <v>6.6</v>
      </c>
      <c r="N1749" s="62">
        <f t="shared" si="76"/>
        <v>9.9</v>
      </c>
      <c r="O1749" s="62">
        <f t="shared" si="77"/>
        <v>6</v>
      </c>
      <c r="P1749" s="62">
        <f>STOCK[[#This Row],[Precio Final]]-STOCK[[#This Row],[Costo total]]</f>
        <v>-0.6</v>
      </c>
      <c r="Q1749" s="62">
        <f>STOCK[[#This Row],[Ganancia Unitaria]]*STOCK[[#This Row],[Salidas]]</f>
        <v>-0.6</v>
      </c>
      <c r="R1749" s="74"/>
      <c r="S1749" s="74"/>
      <c r="T1749" s="62"/>
      <c r="U1749" s="62"/>
      <c r="V1749" s="76"/>
    </row>
    <row r="1750" customHeight="1" spans="1:22">
      <c r="A1750" s="74" t="s">
        <v>19798</v>
      </c>
      <c r="B1750" s="74" t="s">
        <v>19799</v>
      </c>
      <c r="C1750" s="74" t="s">
        <v>19800</v>
      </c>
      <c r="D1750" s="74" t="s">
        <v>16583</v>
      </c>
      <c r="E1750" s="74"/>
      <c r="F1750" s="59">
        <v>3</v>
      </c>
      <c r="G1750" s="75">
        <v>30</v>
      </c>
      <c r="H1750" s="75">
        <f>SUMIFS(VENTAS[Cantidad],VENTAS[Código del producto Vendido],STOCK[[#This Row],[Code]])</f>
        <v>3</v>
      </c>
      <c r="I1750" s="75">
        <f>STOCK[[#This Row],[Entradas]]-STOCK[[#This Row],[Salidas]]</f>
        <v>27</v>
      </c>
      <c r="J1750" s="59">
        <f>STOCK[[#This Row],[Precio Final]]*10%</f>
        <v>0.3</v>
      </c>
      <c r="K1750" s="62">
        <v>6</v>
      </c>
      <c r="L1750" s="62">
        <v>0</v>
      </c>
      <c r="M1750" s="62">
        <f>STOCK[[#This Row],[Costo Unitario (USD)]]+STOCK[[#This Row],[Costo Envío (USD)]]+STOCK[[#This Row],[Comisión 10%]]</f>
        <v>6.3</v>
      </c>
      <c r="N1750" s="62">
        <f t="shared" si="76"/>
        <v>9.45</v>
      </c>
      <c r="O1750" s="62">
        <f t="shared" si="77"/>
        <v>3</v>
      </c>
      <c r="P1750" s="62">
        <f>STOCK[[#This Row],[Precio Final]]-STOCK[[#This Row],[Costo total]]</f>
        <v>-3.3</v>
      </c>
      <c r="Q1750" s="62">
        <f>STOCK[[#This Row],[Ganancia Unitaria]]*STOCK[[#This Row],[Salidas]]</f>
        <v>-9.9</v>
      </c>
      <c r="R1750" s="74"/>
      <c r="S1750" s="74"/>
      <c r="T1750" s="62"/>
      <c r="U1750" s="62"/>
      <c r="V1750" s="76"/>
    </row>
    <row r="1751" customHeight="1" spans="1:22">
      <c r="A1751" s="74" t="s">
        <v>19801</v>
      </c>
      <c r="B1751" s="74" t="s">
        <v>19786</v>
      </c>
      <c r="C1751" s="74" t="s">
        <v>19802</v>
      </c>
      <c r="D1751" s="74" t="s">
        <v>16396</v>
      </c>
      <c r="E1751" s="74"/>
      <c r="F1751" s="59">
        <v>18</v>
      </c>
      <c r="G1751" s="75">
        <v>4</v>
      </c>
      <c r="H1751" s="75">
        <f>SUMIFS(VENTAS[Cantidad],VENTAS[Código del producto Vendido],STOCK[[#This Row],[Code]])</f>
        <v>4</v>
      </c>
      <c r="I1751" s="75">
        <f>STOCK[[#This Row],[Entradas]]-STOCK[[#This Row],[Salidas]]</f>
        <v>0</v>
      </c>
      <c r="J1751" s="59">
        <f>STOCK[[#This Row],[Precio Final]]*10%</f>
        <v>1.8</v>
      </c>
      <c r="K1751" s="62">
        <v>6</v>
      </c>
      <c r="L1751" s="62">
        <v>0</v>
      </c>
      <c r="M1751" s="62">
        <f>STOCK[[#This Row],[Costo Unitario (USD)]]+STOCK[[#This Row],[Costo Envío (USD)]]+STOCK[[#This Row],[Comisión 10%]]</f>
        <v>7.8</v>
      </c>
      <c r="N1751" s="62">
        <f t="shared" si="76"/>
        <v>11.7</v>
      </c>
      <c r="O1751" s="62">
        <f t="shared" si="77"/>
        <v>18</v>
      </c>
      <c r="P1751" s="62">
        <f>STOCK[[#This Row],[Precio Final]]-STOCK[[#This Row],[Costo total]]</f>
        <v>10.2</v>
      </c>
      <c r="Q1751" s="62">
        <f>STOCK[[#This Row],[Ganancia Unitaria]]*STOCK[[#This Row],[Salidas]]</f>
        <v>40.8</v>
      </c>
      <c r="R1751" s="74"/>
      <c r="S1751" s="74"/>
      <c r="T1751" s="62"/>
      <c r="U1751" s="62"/>
      <c r="V1751" s="76"/>
    </row>
    <row r="1752" customHeight="1" spans="1:22">
      <c r="A1752" s="74" t="s">
        <v>19803</v>
      </c>
      <c r="B1752" s="74" t="s">
        <v>19804</v>
      </c>
      <c r="C1752" s="74" t="s">
        <v>19805</v>
      </c>
      <c r="D1752" s="74" t="s">
        <v>16404</v>
      </c>
      <c r="E1752" s="74"/>
      <c r="F1752" s="59">
        <v>18</v>
      </c>
      <c r="G1752" s="75">
        <v>2</v>
      </c>
      <c r="H1752" s="75">
        <f>SUMIFS(VENTAS[Cantidad],VENTAS[Código del producto Vendido],STOCK[[#This Row],[Code]])</f>
        <v>2</v>
      </c>
      <c r="I1752" s="75">
        <f>STOCK[[#This Row],[Entradas]]-STOCK[[#This Row],[Salidas]]</f>
        <v>0</v>
      </c>
      <c r="J1752" s="59">
        <f>STOCK[[#This Row],[Precio Final]]*10%</f>
        <v>1.8</v>
      </c>
      <c r="K1752" s="62">
        <v>6</v>
      </c>
      <c r="L1752" s="62">
        <v>0</v>
      </c>
      <c r="M1752" s="62">
        <f>STOCK[[#This Row],[Costo Unitario (USD)]]+STOCK[[#This Row],[Costo Envío (USD)]]+STOCK[[#This Row],[Comisión 10%]]</f>
        <v>7.8</v>
      </c>
      <c r="N1752" s="62">
        <f t="shared" si="76"/>
        <v>11.7</v>
      </c>
      <c r="O1752" s="62">
        <f t="shared" si="77"/>
        <v>18</v>
      </c>
      <c r="P1752" s="62">
        <f>STOCK[[#This Row],[Precio Final]]-STOCK[[#This Row],[Costo total]]</f>
        <v>10.2</v>
      </c>
      <c r="Q1752" s="62">
        <f>STOCK[[#This Row],[Ganancia Unitaria]]*STOCK[[#This Row],[Salidas]]</f>
        <v>20.4</v>
      </c>
      <c r="R1752" s="74"/>
      <c r="S1752" s="74"/>
      <c r="T1752" s="62"/>
      <c r="U1752" s="62"/>
      <c r="V1752" s="76"/>
    </row>
    <row r="1753" customHeight="1" spans="1:22">
      <c r="A1753" s="74" t="s">
        <v>19806</v>
      </c>
      <c r="B1753" s="74" t="s">
        <v>19781</v>
      </c>
      <c r="C1753" s="74" t="s">
        <v>19807</v>
      </c>
      <c r="D1753" s="74" t="s">
        <v>16475</v>
      </c>
      <c r="E1753" s="74"/>
      <c r="F1753" s="59">
        <v>6</v>
      </c>
      <c r="G1753" s="75">
        <v>3</v>
      </c>
      <c r="H1753" s="75">
        <f>SUMIFS(VENTAS[Cantidad],VENTAS[Código del producto Vendido],STOCK[[#This Row],[Code]])</f>
        <v>0</v>
      </c>
      <c r="I1753" s="75">
        <f>STOCK[[#This Row],[Entradas]]-STOCK[[#This Row],[Salidas]]</f>
        <v>3</v>
      </c>
      <c r="J1753" s="59">
        <f>STOCK[[#This Row],[Precio Final]]*10%</f>
        <v>0.6</v>
      </c>
      <c r="K1753" s="62">
        <v>6</v>
      </c>
      <c r="L1753" s="62">
        <v>0</v>
      </c>
      <c r="M1753" s="62">
        <f>STOCK[[#This Row],[Costo Unitario (USD)]]+STOCK[[#This Row],[Costo Envío (USD)]]+STOCK[[#This Row],[Comisión 10%]]</f>
        <v>6.6</v>
      </c>
      <c r="N1753" s="62">
        <f t="shared" si="76"/>
        <v>9.9</v>
      </c>
      <c r="O1753" s="62">
        <f t="shared" si="77"/>
        <v>6</v>
      </c>
      <c r="P1753" s="62">
        <f>STOCK[[#This Row],[Precio Final]]-STOCK[[#This Row],[Costo total]]</f>
        <v>-0.6</v>
      </c>
      <c r="Q1753" s="62">
        <f>STOCK[[#This Row],[Ganancia Unitaria]]*STOCK[[#This Row],[Salidas]]</f>
        <v>0</v>
      </c>
      <c r="R1753" s="74"/>
      <c r="S1753" s="74"/>
      <c r="T1753" s="62"/>
      <c r="U1753" s="62"/>
      <c r="V1753" s="76"/>
    </row>
    <row r="1754" customHeight="1" spans="1:22">
      <c r="A1754" s="74" t="s">
        <v>19808</v>
      </c>
      <c r="B1754" s="74" t="s">
        <v>16498</v>
      </c>
      <c r="C1754" s="74" t="s">
        <v>19809</v>
      </c>
      <c r="D1754" s="74" t="s">
        <v>16583</v>
      </c>
      <c r="E1754" s="74"/>
      <c r="F1754" s="59">
        <v>6</v>
      </c>
      <c r="G1754" s="75">
        <v>3</v>
      </c>
      <c r="H1754" s="75">
        <f>SUMIFS(VENTAS[Cantidad],VENTAS[Código del producto Vendido],STOCK[[#This Row],[Code]])</f>
        <v>0</v>
      </c>
      <c r="I1754" s="75">
        <f>STOCK[[#This Row],[Entradas]]-STOCK[[#This Row],[Salidas]]</f>
        <v>3</v>
      </c>
      <c r="J1754" s="59">
        <f>STOCK[[#This Row],[Precio Final]]*10%</f>
        <v>0.6</v>
      </c>
      <c r="K1754" s="62">
        <v>6</v>
      </c>
      <c r="L1754" s="62">
        <v>0</v>
      </c>
      <c r="M1754" s="62">
        <f>STOCK[[#This Row],[Costo Unitario (USD)]]+STOCK[[#This Row],[Costo Envío (USD)]]+STOCK[[#This Row],[Comisión 10%]]</f>
        <v>6.6</v>
      </c>
      <c r="N1754" s="62">
        <f t="shared" si="76"/>
        <v>9.9</v>
      </c>
      <c r="O1754" s="62">
        <f t="shared" si="77"/>
        <v>6</v>
      </c>
      <c r="P1754" s="62">
        <f>STOCK[[#This Row],[Precio Final]]-STOCK[[#This Row],[Costo total]]</f>
        <v>-0.6</v>
      </c>
      <c r="Q1754" s="62">
        <f>STOCK[[#This Row],[Ganancia Unitaria]]*STOCK[[#This Row],[Salidas]]</f>
        <v>0</v>
      </c>
      <c r="R1754" s="74"/>
      <c r="S1754" s="74"/>
      <c r="T1754" s="62"/>
      <c r="U1754" s="62"/>
      <c r="V1754" s="76"/>
    </row>
    <row r="1755" customHeight="1" spans="1:22">
      <c r="A1755" s="74" t="s">
        <v>19810</v>
      </c>
      <c r="B1755" s="74" t="s">
        <v>16498</v>
      </c>
      <c r="C1755" s="74" t="s">
        <v>19809</v>
      </c>
      <c r="D1755" s="74" t="s">
        <v>16475</v>
      </c>
      <c r="E1755" s="74"/>
      <c r="F1755" s="59">
        <v>6</v>
      </c>
      <c r="G1755" s="75">
        <v>3</v>
      </c>
      <c r="H1755" s="75">
        <f>SUMIFS(VENTAS[Cantidad],VENTAS[Código del producto Vendido],STOCK[[#This Row],[Code]])</f>
        <v>0</v>
      </c>
      <c r="I1755" s="75">
        <f>STOCK[[#This Row],[Entradas]]-STOCK[[#This Row],[Salidas]]</f>
        <v>3</v>
      </c>
      <c r="J1755" s="59">
        <f>STOCK[[#This Row],[Precio Final]]*10%</f>
        <v>0.6</v>
      </c>
      <c r="K1755" s="62">
        <v>6</v>
      </c>
      <c r="L1755" s="62">
        <v>0</v>
      </c>
      <c r="M1755" s="62">
        <f>STOCK[[#This Row],[Costo Unitario (USD)]]+STOCK[[#This Row],[Costo Envío (USD)]]+STOCK[[#This Row],[Comisión 10%]]</f>
        <v>6.6</v>
      </c>
      <c r="N1755" s="62">
        <f t="shared" si="76"/>
        <v>9.9</v>
      </c>
      <c r="O1755" s="62">
        <f t="shared" si="77"/>
        <v>6</v>
      </c>
      <c r="P1755" s="62">
        <f>STOCK[[#This Row],[Precio Final]]-STOCK[[#This Row],[Costo total]]</f>
        <v>-0.6</v>
      </c>
      <c r="Q1755" s="62">
        <f>STOCK[[#This Row],[Ganancia Unitaria]]*STOCK[[#This Row],[Salidas]]</f>
        <v>0</v>
      </c>
      <c r="R1755" s="74"/>
      <c r="S1755" s="74"/>
      <c r="T1755" s="62"/>
      <c r="U1755" s="62"/>
      <c r="V1755" s="76"/>
    </row>
    <row r="1756" customHeight="1" spans="1:22">
      <c r="A1756" s="74" t="s">
        <v>19811</v>
      </c>
      <c r="B1756" s="74" t="s">
        <v>16851</v>
      </c>
      <c r="C1756" s="74" t="s">
        <v>19812</v>
      </c>
      <c r="D1756" s="74" t="s">
        <v>16396</v>
      </c>
      <c r="E1756" s="74"/>
      <c r="F1756" s="59">
        <v>35</v>
      </c>
      <c r="G1756" s="75">
        <v>1</v>
      </c>
      <c r="H1756" s="75">
        <f>SUMIFS(VENTAS[Cantidad],VENTAS[Código del producto Vendido],STOCK[[#This Row],[Code]])</f>
        <v>1</v>
      </c>
      <c r="I1756" s="75">
        <f>STOCK[[#This Row],[Entradas]]-STOCK[[#This Row],[Salidas]]</f>
        <v>0</v>
      </c>
      <c r="J1756" s="59">
        <f>STOCK[[#This Row],[Precio Final]]*10%</f>
        <v>3.5</v>
      </c>
      <c r="K1756" s="62">
        <v>12</v>
      </c>
      <c r="L1756" s="62">
        <v>0</v>
      </c>
      <c r="M1756" s="62">
        <f>STOCK[[#This Row],[Costo Unitario (USD)]]+STOCK[[#This Row],[Costo Envío (USD)]]+STOCK[[#This Row],[Comisión 10%]]</f>
        <v>15.5</v>
      </c>
      <c r="N1756" s="62">
        <f t="shared" si="76"/>
        <v>23.25</v>
      </c>
      <c r="O1756" s="62">
        <f t="shared" si="77"/>
        <v>35</v>
      </c>
      <c r="P1756" s="62">
        <f>STOCK[[#This Row],[Precio Final]]-STOCK[[#This Row],[Costo total]]</f>
        <v>19.5</v>
      </c>
      <c r="Q1756" s="62">
        <f>STOCK[[#This Row],[Ganancia Unitaria]]*STOCK[[#This Row],[Salidas]]</f>
        <v>19.5</v>
      </c>
      <c r="R1756" s="74"/>
      <c r="S1756" s="74"/>
      <c r="T1756" s="62"/>
      <c r="U1756" s="62"/>
      <c r="V1756" s="76"/>
    </row>
    <row r="1757" customHeight="1" spans="1:22">
      <c r="A1757" s="74" t="s">
        <v>19813</v>
      </c>
      <c r="B1757" s="74" t="s">
        <v>16863</v>
      </c>
      <c r="C1757" s="74" t="s">
        <v>19814</v>
      </c>
      <c r="D1757" s="74" t="s">
        <v>16475</v>
      </c>
      <c r="E1757" s="74"/>
      <c r="F1757" s="59">
        <v>30</v>
      </c>
      <c r="G1757" s="75">
        <v>2</v>
      </c>
      <c r="H1757" s="75">
        <f>SUMIFS(VENTAS[Cantidad],VENTAS[Código del producto Vendido],STOCK[[#This Row],[Code]])</f>
        <v>2</v>
      </c>
      <c r="I1757" s="75">
        <f>STOCK[[#This Row],[Entradas]]-STOCK[[#This Row],[Salidas]]</f>
        <v>0</v>
      </c>
      <c r="J1757" s="59">
        <f>STOCK[[#This Row],[Precio Final]]*10%</f>
        <v>3</v>
      </c>
      <c r="K1757" s="62">
        <v>12</v>
      </c>
      <c r="L1757" s="62">
        <v>0</v>
      </c>
      <c r="M1757" s="62">
        <f>STOCK[[#This Row],[Costo Unitario (USD)]]+STOCK[[#This Row],[Costo Envío (USD)]]+STOCK[[#This Row],[Comisión 10%]]</f>
        <v>15</v>
      </c>
      <c r="N1757" s="62">
        <f t="shared" si="76"/>
        <v>22.5</v>
      </c>
      <c r="O1757" s="62">
        <f t="shared" si="77"/>
        <v>30</v>
      </c>
      <c r="P1757" s="62">
        <f>STOCK[[#This Row],[Precio Final]]-STOCK[[#This Row],[Costo total]]</f>
        <v>15</v>
      </c>
      <c r="Q1757" s="62">
        <f>STOCK[[#This Row],[Ganancia Unitaria]]*STOCK[[#This Row],[Salidas]]</f>
        <v>30</v>
      </c>
      <c r="R1757" s="74"/>
      <c r="S1757" s="74"/>
      <c r="T1757" s="62"/>
      <c r="U1757" s="62"/>
      <c r="V1757" s="76"/>
    </row>
    <row r="1758" customHeight="1" spans="1:22">
      <c r="A1758" s="74" t="s">
        <v>19815</v>
      </c>
      <c r="B1758" s="74" t="s">
        <v>16498</v>
      </c>
      <c r="C1758" s="74" t="s">
        <v>19816</v>
      </c>
      <c r="D1758" s="74" t="s">
        <v>16475</v>
      </c>
      <c r="E1758" s="74"/>
      <c r="F1758" s="59">
        <v>35</v>
      </c>
      <c r="G1758" s="75">
        <v>1</v>
      </c>
      <c r="H1758" s="75">
        <f>SUMIFS(VENTAS[Cantidad],VENTAS[Código del producto Vendido],STOCK[[#This Row],[Code]])</f>
        <v>1</v>
      </c>
      <c r="I1758" s="75">
        <f>STOCK[[#This Row],[Entradas]]-STOCK[[#This Row],[Salidas]]</f>
        <v>0</v>
      </c>
      <c r="J1758" s="59">
        <f>STOCK[[#This Row],[Precio Final]]*10%</f>
        <v>3.5</v>
      </c>
      <c r="K1758" s="62">
        <v>12</v>
      </c>
      <c r="L1758" s="62">
        <v>0</v>
      </c>
      <c r="M1758" s="62">
        <f>STOCK[[#This Row],[Costo Unitario (USD)]]+STOCK[[#This Row],[Costo Envío (USD)]]+STOCK[[#This Row],[Comisión 10%]]</f>
        <v>15.5</v>
      </c>
      <c r="N1758" s="62">
        <f t="shared" si="76"/>
        <v>23.25</v>
      </c>
      <c r="O1758" s="62">
        <f t="shared" si="77"/>
        <v>35</v>
      </c>
      <c r="P1758" s="62">
        <f>STOCK[[#This Row],[Precio Final]]-STOCK[[#This Row],[Costo total]]</f>
        <v>19.5</v>
      </c>
      <c r="Q1758" s="62">
        <f>STOCK[[#This Row],[Ganancia Unitaria]]*STOCK[[#This Row],[Salidas]]</f>
        <v>19.5</v>
      </c>
      <c r="R1758" s="74"/>
      <c r="S1758" s="74"/>
      <c r="T1758" s="62"/>
      <c r="U1758" s="62"/>
      <c r="V1758" s="76"/>
    </row>
    <row r="1759" customHeight="1" spans="1:22">
      <c r="A1759" s="74" t="s">
        <v>19817</v>
      </c>
      <c r="B1759" s="74" t="s">
        <v>16680</v>
      </c>
      <c r="C1759" s="74" t="s">
        <v>19818</v>
      </c>
      <c r="D1759" s="74" t="s">
        <v>16973</v>
      </c>
      <c r="E1759" s="74"/>
      <c r="F1759" s="59">
        <v>35</v>
      </c>
      <c r="G1759" s="75">
        <v>1</v>
      </c>
      <c r="H1759" s="75">
        <f>SUMIFS(VENTAS[Cantidad],VENTAS[Código del producto Vendido],STOCK[[#This Row],[Code]])</f>
        <v>1</v>
      </c>
      <c r="I1759" s="75">
        <f>STOCK[[#This Row],[Entradas]]-STOCK[[#This Row],[Salidas]]</f>
        <v>0</v>
      </c>
      <c r="J1759" s="59">
        <f>STOCK[[#This Row],[Precio Final]]*10%</f>
        <v>3.5</v>
      </c>
      <c r="K1759" s="62">
        <v>12</v>
      </c>
      <c r="L1759" s="62">
        <v>0</v>
      </c>
      <c r="M1759" s="62">
        <f>STOCK[[#This Row],[Costo Unitario (USD)]]+STOCK[[#This Row],[Costo Envío (USD)]]+STOCK[[#This Row],[Comisión 10%]]</f>
        <v>15.5</v>
      </c>
      <c r="N1759" s="62">
        <f t="shared" si="76"/>
        <v>23.25</v>
      </c>
      <c r="O1759" s="62">
        <f t="shared" si="77"/>
        <v>35</v>
      </c>
      <c r="P1759" s="62">
        <f>STOCK[[#This Row],[Precio Final]]-STOCK[[#This Row],[Costo total]]</f>
        <v>19.5</v>
      </c>
      <c r="Q1759" s="62">
        <f>STOCK[[#This Row],[Ganancia Unitaria]]*STOCK[[#This Row],[Salidas]]</f>
        <v>19.5</v>
      </c>
      <c r="R1759" s="74"/>
      <c r="S1759" s="74"/>
      <c r="T1759" s="62"/>
      <c r="U1759" s="62"/>
      <c r="V1759" s="76"/>
    </row>
    <row r="1760" customHeight="1" spans="1:22">
      <c r="A1760" s="74" t="s">
        <v>19819</v>
      </c>
      <c r="B1760" s="74" t="s">
        <v>16680</v>
      </c>
      <c r="C1760" s="74" t="s">
        <v>19820</v>
      </c>
      <c r="D1760" s="74" t="s">
        <v>16973</v>
      </c>
      <c r="E1760" s="74"/>
      <c r="F1760" s="59">
        <v>35</v>
      </c>
      <c r="G1760" s="75">
        <v>1</v>
      </c>
      <c r="H1760" s="75">
        <f>SUMIFS(VENTAS[Cantidad],VENTAS[Código del producto Vendido],STOCK[[#This Row],[Code]])</f>
        <v>0</v>
      </c>
      <c r="I1760" s="75">
        <f>STOCK[[#This Row],[Entradas]]-STOCK[[#This Row],[Salidas]]</f>
        <v>1</v>
      </c>
      <c r="J1760" s="59">
        <f>STOCK[[#This Row],[Precio Final]]*10%</f>
        <v>3.5</v>
      </c>
      <c r="K1760" s="62">
        <v>12</v>
      </c>
      <c r="L1760" s="62">
        <v>0</v>
      </c>
      <c r="M1760" s="62">
        <f>STOCK[[#This Row],[Costo Unitario (USD)]]+STOCK[[#This Row],[Costo Envío (USD)]]+STOCK[[#This Row],[Comisión 10%]]</f>
        <v>15.5</v>
      </c>
      <c r="N1760" s="62">
        <f t="shared" si="76"/>
        <v>23.25</v>
      </c>
      <c r="O1760" s="62">
        <f t="shared" si="77"/>
        <v>35</v>
      </c>
      <c r="P1760" s="62">
        <f>STOCK[[#This Row],[Precio Final]]-STOCK[[#This Row],[Costo total]]</f>
        <v>19.5</v>
      </c>
      <c r="Q1760" s="62">
        <f>STOCK[[#This Row],[Ganancia Unitaria]]*STOCK[[#This Row],[Salidas]]</f>
        <v>0</v>
      </c>
      <c r="R1760" s="74"/>
      <c r="S1760" s="74"/>
      <c r="T1760" s="62"/>
      <c r="U1760" s="62"/>
      <c r="V1760" s="76"/>
    </row>
    <row r="1761" customHeight="1" spans="1:22">
      <c r="A1761" s="74" t="s">
        <v>19821</v>
      </c>
      <c r="B1761" s="74" t="s">
        <v>17153</v>
      </c>
      <c r="C1761" s="74" t="s">
        <v>19820</v>
      </c>
      <c r="D1761" s="74" t="s">
        <v>16914</v>
      </c>
      <c r="E1761" s="74"/>
      <c r="F1761" s="59">
        <v>35</v>
      </c>
      <c r="G1761" s="75">
        <v>1</v>
      </c>
      <c r="H1761" s="75">
        <f>SUMIFS(VENTAS[Cantidad],VENTAS[Código del producto Vendido],STOCK[[#This Row],[Code]])</f>
        <v>0</v>
      </c>
      <c r="I1761" s="75">
        <f>STOCK[[#This Row],[Entradas]]-STOCK[[#This Row],[Salidas]]</f>
        <v>1</v>
      </c>
      <c r="J1761" s="59">
        <f>STOCK[[#This Row],[Precio Final]]*10%</f>
        <v>3.5</v>
      </c>
      <c r="K1761" s="62">
        <v>12</v>
      </c>
      <c r="L1761" s="62">
        <v>0</v>
      </c>
      <c r="M1761" s="62">
        <f>STOCK[[#This Row],[Costo Unitario (USD)]]+STOCK[[#This Row],[Costo Envío (USD)]]+STOCK[[#This Row],[Comisión 10%]]</f>
        <v>15.5</v>
      </c>
      <c r="N1761" s="62">
        <f t="shared" si="76"/>
        <v>23.25</v>
      </c>
      <c r="O1761" s="62">
        <f t="shared" si="77"/>
        <v>35</v>
      </c>
      <c r="P1761" s="62">
        <f>STOCK[[#This Row],[Precio Final]]-STOCK[[#This Row],[Costo total]]</f>
        <v>19.5</v>
      </c>
      <c r="Q1761" s="62">
        <f>STOCK[[#This Row],[Ganancia Unitaria]]*STOCK[[#This Row],[Salidas]]</f>
        <v>0</v>
      </c>
      <c r="R1761" s="74"/>
      <c r="S1761" s="74"/>
      <c r="T1761" s="62"/>
      <c r="U1761" s="62"/>
      <c r="V1761" s="76"/>
    </row>
    <row r="1762" customHeight="1" spans="1:22">
      <c r="A1762" s="74" t="s">
        <v>19822</v>
      </c>
      <c r="B1762" s="74" t="s">
        <v>16680</v>
      </c>
      <c r="C1762" s="74" t="s">
        <v>19823</v>
      </c>
      <c r="D1762" s="74" t="s">
        <v>16396</v>
      </c>
      <c r="E1762" s="74"/>
      <c r="F1762" s="59">
        <v>22</v>
      </c>
      <c r="G1762" s="75">
        <v>2</v>
      </c>
      <c r="H1762" s="75">
        <f>SUMIFS(VENTAS[Cantidad],VENTAS[Código del producto Vendido],STOCK[[#This Row],[Code]])</f>
        <v>2</v>
      </c>
      <c r="I1762" s="75">
        <f>STOCK[[#This Row],[Entradas]]-STOCK[[#This Row],[Salidas]]</f>
        <v>0</v>
      </c>
      <c r="J1762" s="59">
        <f>STOCK[[#This Row],[Precio Final]]*10%</f>
        <v>2.2</v>
      </c>
      <c r="K1762" s="62">
        <v>12</v>
      </c>
      <c r="L1762" s="62">
        <v>0</v>
      </c>
      <c r="M1762" s="62">
        <f>STOCK[[#This Row],[Costo Unitario (USD)]]+STOCK[[#This Row],[Costo Envío (USD)]]+STOCK[[#This Row],[Comisión 10%]]</f>
        <v>14.2</v>
      </c>
      <c r="N1762" s="62">
        <f t="shared" si="76"/>
        <v>21.3</v>
      </c>
      <c r="O1762" s="62">
        <f t="shared" si="77"/>
        <v>22</v>
      </c>
      <c r="P1762" s="62">
        <f>STOCK[[#This Row],[Precio Final]]-STOCK[[#This Row],[Costo total]]</f>
        <v>7.8</v>
      </c>
      <c r="Q1762" s="62">
        <f>STOCK[[#This Row],[Ganancia Unitaria]]*STOCK[[#This Row],[Salidas]]</f>
        <v>15.6</v>
      </c>
      <c r="R1762" s="74"/>
      <c r="S1762" s="74"/>
      <c r="T1762" s="62"/>
      <c r="U1762" s="62"/>
      <c r="V1762" s="76"/>
    </row>
    <row r="1763" customHeight="1" spans="1:22">
      <c r="A1763" s="74" t="s">
        <v>19824</v>
      </c>
      <c r="B1763" s="74" t="s">
        <v>16522</v>
      </c>
      <c r="C1763" s="74" t="s">
        <v>19825</v>
      </c>
      <c r="D1763" s="74" t="s">
        <v>16404</v>
      </c>
      <c r="E1763" s="74"/>
      <c r="F1763" s="59">
        <v>25</v>
      </c>
      <c r="G1763" s="75">
        <v>1</v>
      </c>
      <c r="H1763" s="75">
        <f>SUMIFS(VENTAS[Cantidad],VENTAS[Código del producto Vendido],STOCK[[#This Row],[Code]])</f>
        <v>1</v>
      </c>
      <c r="I1763" s="75">
        <f>STOCK[[#This Row],[Entradas]]-STOCK[[#This Row],[Salidas]]</f>
        <v>0</v>
      </c>
      <c r="J1763" s="59">
        <f>STOCK[[#This Row],[Precio Final]]*10%</f>
        <v>2.5</v>
      </c>
      <c r="K1763" s="62">
        <v>12</v>
      </c>
      <c r="L1763" s="62">
        <v>0</v>
      </c>
      <c r="M1763" s="62">
        <f>STOCK[[#This Row],[Costo Unitario (USD)]]+STOCK[[#This Row],[Costo Envío (USD)]]+STOCK[[#This Row],[Comisión 10%]]</f>
        <v>14.5</v>
      </c>
      <c r="N1763" s="62">
        <f t="shared" si="76"/>
        <v>21.75</v>
      </c>
      <c r="O1763" s="62">
        <f t="shared" si="77"/>
        <v>25</v>
      </c>
      <c r="P1763" s="62">
        <f>STOCK[[#This Row],[Precio Final]]-STOCK[[#This Row],[Costo total]]</f>
        <v>10.5</v>
      </c>
      <c r="Q1763" s="62">
        <f>STOCK[[#This Row],[Ganancia Unitaria]]*STOCK[[#This Row],[Salidas]]</f>
        <v>10.5</v>
      </c>
      <c r="R1763" s="74"/>
      <c r="S1763" s="74"/>
      <c r="T1763" s="62"/>
      <c r="U1763" s="62"/>
      <c r="V1763" s="76"/>
    </row>
    <row r="1764" customHeight="1" spans="1:22">
      <c r="A1764" s="74" t="s">
        <v>19826</v>
      </c>
      <c r="B1764" s="74" t="s">
        <v>16522</v>
      </c>
      <c r="C1764" s="74" t="s">
        <v>19827</v>
      </c>
      <c r="D1764" s="74" t="s">
        <v>16431</v>
      </c>
      <c r="E1764" s="74"/>
      <c r="F1764" s="59">
        <v>25</v>
      </c>
      <c r="G1764" s="75">
        <v>1</v>
      </c>
      <c r="H1764" s="75">
        <f>SUMIFS(VENTAS[Cantidad],VENTAS[Código del producto Vendido],STOCK[[#This Row],[Code]])</f>
        <v>1</v>
      </c>
      <c r="I1764" s="75">
        <f>STOCK[[#This Row],[Entradas]]-STOCK[[#This Row],[Salidas]]</f>
        <v>0</v>
      </c>
      <c r="J1764" s="59">
        <f>STOCK[[#This Row],[Precio Final]]*10%</f>
        <v>2.5</v>
      </c>
      <c r="K1764" s="62">
        <v>12</v>
      </c>
      <c r="L1764" s="62">
        <v>0</v>
      </c>
      <c r="M1764" s="62">
        <f>STOCK[[#This Row],[Costo Unitario (USD)]]+STOCK[[#This Row],[Costo Envío (USD)]]+STOCK[[#This Row],[Comisión 10%]]</f>
        <v>14.5</v>
      </c>
      <c r="N1764" s="62">
        <f t="shared" si="76"/>
        <v>21.75</v>
      </c>
      <c r="O1764" s="62">
        <f t="shared" si="77"/>
        <v>25</v>
      </c>
      <c r="P1764" s="62">
        <f>STOCK[[#This Row],[Precio Final]]-STOCK[[#This Row],[Costo total]]</f>
        <v>10.5</v>
      </c>
      <c r="Q1764" s="62">
        <f>STOCK[[#This Row],[Ganancia Unitaria]]*STOCK[[#This Row],[Salidas]]</f>
        <v>10.5</v>
      </c>
      <c r="R1764" s="74"/>
      <c r="S1764" s="74"/>
      <c r="T1764" s="62"/>
      <c r="U1764" s="62"/>
      <c r="V1764" s="76"/>
    </row>
    <row r="1765" customHeight="1" spans="1:22">
      <c r="A1765" s="74" t="s">
        <v>19828</v>
      </c>
      <c r="B1765" s="74" t="s">
        <v>16522</v>
      </c>
      <c r="C1765" s="74" t="s">
        <v>19829</v>
      </c>
      <c r="D1765" s="74" t="s">
        <v>17495</v>
      </c>
      <c r="E1765" s="74"/>
      <c r="F1765" s="59">
        <v>30</v>
      </c>
      <c r="G1765" s="75">
        <v>1</v>
      </c>
      <c r="H1765" s="75">
        <f>SUMIFS(VENTAS[Cantidad],VENTAS[Código del producto Vendido],STOCK[[#This Row],[Code]])</f>
        <v>0</v>
      </c>
      <c r="I1765" s="75">
        <f>STOCK[[#This Row],[Entradas]]-STOCK[[#This Row],[Salidas]]</f>
        <v>1</v>
      </c>
      <c r="J1765" s="59">
        <f>STOCK[[#This Row],[Precio Final]]*10%</f>
        <v>3</v>
      </c>
      <c r="K1765" s="62">
        <v>12</v>
      </c>
      <c r="L1765" s="62">
        <v>0</v>
      </c>
      <c r="M1765" s="62">
        <f>STOCK[[#This Row],[Costo Unitario (USD)]]+STOCK[[#This Row],[Costo Envío (USD)]]+STOCK[[#This Row],[Comisión 10%]]</f>
        <v>15</v>
      </c>
      <c r="N1765" s="62">
        <f t="shared" si="76"/>
        <v>22.5</v>
      </c>
      <c r="O1765" s="62">
        <f t="shared" si="77"/>
        <v>30</v>
      </c>
      <c r="P1765" s="62">
        <f>STOCK[[#This Row],[Precio Final]]-STOCK[[#This Row],[Costo total]]</f>
        <v>15</v>
      </c>
      <c r="Q1765" s="62">
        <f>STOCK[[#This Row],[Ganancia Unitaria]]*STOCK[[#This Row],[Salidas]]</f>
        <v>0</v>
      </c>
      <c r="R1765" s="74"/>
      <c r="S1765" s="74"/>
      <c r="T1765" s="62"/>
      <c r="U1765" s="62"/>
      <c r="V1765" s="76"/>
    </row>
    <row r="1766" customHeight="1" spans="1:22">
      <c r="A1766" s="74" t="s">
        <v>19830</v>
      </c>
      <c r="B1766" s="74" t="s">
        <v>16522</v>
      </c>
      <c r="C1766" s="74" t="s">
        <v>19829</v>
      </c>
      <c r="D1766" s="74" t="s">
        <v>17234</v>
      </c>
      <c r="E1766" s="74"/>
      <c r="F1766" s="59">
        <v>30</v>
      </c>
      <c r="G1766" s="75">
        <v>1</v>
      </c>
      <c r="H1766" s="75">
        <f>SUMIFS(VENTAS[Cantidad],VENTAS[Código del producto Vendido],STOCK[[#This Row],[Code]])</f>
        <v>1</v>
      </c>
      <c r="I1766" s="75">
        <f>STOCK[[#This Row],[Entradas]]-STOCK[[#This Row],[Salidas]]</f>
        <v>0</v>
      </c>
      <c r="J1766" s="59">
        <f>STOCK[[#This Row],[Precio Final]]*10%</f>
        <v>3</v>
      </c>
      <c r="K1766" s="62">
        <v>12</v>
      </c>
      <c r="L1766" s="62">
        <v>0</v>
      </c>
      <c r="M1766" s="62">
        <f>STOCK[[#This Row],[Costo Unitario (USD)]]+STOCK[[#This Row],[Costo Envío (USD)]]+STOCK[[#This Row],[Comisión 10%]]</f>
        <v>15</v>
      </c>
      <c r="N1766" s="62">
        <f t="shared" si="76"/>
        <v>22.5</v>
      </c>
      <c r="O1766" s="62">
        <f t="shared" si="77"/>
        <v>30</v>
      </c>
      <c r="P1766" s="62">
        <f>STOCK[[#This Row],[Precio Final]]-STOCK[[#This Row],[Costo total]]</f>
        <v>15</v>
      </c>
      <c r="Q1766" s="62">
        <f>STOCK[[#This Row],[Ganancia Unitaria]]*STOCK[[#This Row],[Salidas]]</f>
        <v>15</v>
      </c>
      <c r="R1766" s="74"/>
      <c r="S1766" s="74"/>
      <c r="T1766" s="62"/>
      <c r="U1766" s="62"/>
      <c r="V1766" s="76"/>
    </row>
    <row r="1767" customHeight="1" spans="1:22">
      <c r="A1767" s="74" t="s">
        <v>19831</v>
      </c>
      <c r="B1767" s="74" t="s">
        <v>19832</v>
      </c>
      <c r="C1767" s="74" t="s">
        <v>19833</v>
      </c>
      <c r="D1767" s="74" t="s">
        <v>16404</v>
      </c>
      <c r="E1767" s="74"/>
      <c r="F1767" s="59">
        <v>25</v>
      </c>
      <c r="G1767" s="75">
        <v>3</v>
      </c>
      <c r="H1767" s="75">
        <f>SUMIFS(VENTAS[Cantidad],VENTAS[Código del producto Vendido],STOCK[[#This Row],[Code]])</f>
        <v>1</v>
      </c>
      <c r="I1767" s="75">
        <f>STOCK[[#This Row],[Entradas]]-STOCK[[#This Row],[Salidas]]</f>
        <v>2</v>
      </c>
      <c r="J1767" s="59">
        <f>STOCK[[#This Row],[Precio Final]]*10%</f>
        <v>2.5</v>
      </c>
      <c r="K1767" s="62">
        <v>12</v>
      </c>
      <c r="L1767" s="62">
        <v>0</v>
      </c>
      <c r="M1767" s="62">
        <f>STOCK[[#This Row],[Costo Unitario (USD)]]+STOCK[[#This Row],[Costo Envío (USD)]]+STOCK[[#This Row],[Comisión 10%]]</f>
        <v>14.5</v>
      </c>
      <c r="N1767" s="62">
        <f t="shared" si="76"/>
        <v>21.75</v>
      </c>
      <c r="O1767" s="62">
        <f t="shared" si="77"/>
        <v>25</v>
      </c>
      <c r="P1767" s="62">
        <f>STOCK[[#This Row],[Precio Final]]-STOCK[[#This Row],[Costo total]]</f>
        <v>10.5</v>
      </c>
      <c r="Q1767" s="62">
        <f>STOCK[[#This Row],[Ganancia Unitaria]]*STOCK[[#This Row],[Salidas]]</f>
        <v>10.5</v>
      </c>
      <c r="R1767" s="74"/>
      <c r="S1767" s="74"/>
      <c r="T1767" s="62"/>
      <c r="U1767" s="62"/>
      <c r="V1767" s="76"/>
    </row>
    <row r="1768" customHeight="1" spans="1:22">
      <c r="A1768" s="74" t="s">
        <v>19834</v>
      </c>
      <c r="B1768" s="74" t="s">
        <v>16439</v>
      </c>
      <c r="C1768" s="74" t="s">
        <v>19833</v>
      </c>
      <c r="D1768" s="74" t="s">
        <v>16396</v>
      </c>
      <c r="E1768" s="74"/>
      <c r="F1768" s="59">
        <v>25</v>
      </c>
      <c r="G1768" s="75">
        <v>1</v>
      </c>
      <c r="H1768" s="75">
        <f>SUMIFS(VENTAS[Cantidad],VENTAS[Código del producto Vendido],STOCK[[#This Row],[Code]])</f>
        <v>1</v>
      </c>
      <c r="I1768" s="75">
        <f>STOCK[[#This Row],[Entradas]]-STOCK[[#This Row],[Salidas]]</f>
        <v>0</v>
      </c>
      <c r="J1768" s="59">
        <f>STOCK[[#This Row],[Precio Final]]*10%</f>
        <v>2.5</v>
      </c>
      <c r="K1768" s="62">
        <v>12</v>
      </c>
      <c r="L1768" s="62">
        <v>0</v>
      </c>
      <c r="M1768" s="62">
        <f>STOCK[[#This Row],[Costo Unitario (USD)]]+STOCK[[#This Row],[Costo Envío (USD)]]+STOCK[[#This Row],[Comisión 10%]]</f>
        <v>14.5</v>
      </c>
      <c r="N1768" s="62">
        <f t="shared" si="76"/>
        <v>21.75</v>
      </c>
      <c r="O1768" s="62">
        <f t="shared" si="77"/>
        <v>25</v>
      </c>
      <c r="P1768" s="62">
        <f>STOCK[[#This Row],[Precio Final]]-STOCK[[#This Row],[Costo total]]</f>
        <v>10.5</v>
      </c>
      <c r="Q1768" s="62">
        <f>STOCK[[#This Row],[Ganancia Unitaria]]*STOCK[[#This Row],[Salidas]]</f>
        <v>10.5</v>
      </c>
      <c r="R1768" s="74"/>
      <c r="S1768" s="74"/>
      <c r="T1768" s="62"/>
      <c r="U1768" s="62"/>
      <c r="V1768" s="76"/>
    </row>
    <row r="1769" customHeight="1" spans="1:22">
      <c r="A1769" s="74" t="s">
        <v>19835</v>
      </c>
      <c r="B1769" s="74" t="s">
        <v>16439</v>
      </c>
      <c r="C1769" s="74" t="s">
        <v>19833</v>
      </c>
      <c r="D1769" s="74" t="s">
        <v>16583</v>
      </c>
      <c r="E1769" s="74"/>
      <c r="F1769" s="59">
        <v>25</v>
      </c>
      <c r="G1769" s="75">
        <v>2</v>
      </c>
      <c r="H1769" s="75">
        <f>SUMIFS(VENTAS[Cantidad],VENTAS[Código del producto Vendido],STOCK[[#This Row],[Code]])</f>
        <v>2</v>
      </c>
      <c r="I1769" s="75">
        <f>STOCK[[#This Row],[Entradas]]-STOCK[[#This Row],[Salidas]]</f>
        <v>0</v>
      </c>
      <c r="J1769" s="59">
        <f>STOCK[[#This Row],[Precio Final]]*10%</f>
        <v>2.5</v>
      </c>
      <c r="K1769" s="62">
        <v>12</v>
      </c>
      <c r="L1769" s="62">
        <v>0</v>
      </c>
      <c r="M1769" s="62">
        <f>STOCK[[#This Row],[Costo Unitario (USD)]]+STOCK[[#This Row],[Costo Envío (USD)]]+STOCK[[#This Row],[Comisión 10%]]</f>
        <v>14.5</v>
      </c>
      <c r="N1769" s="62">
        <f t="shared" si="76"/>
        <v>21.75</v>
      </c>
      <c r="O1769" s="62">
        <f t="shared" si="77"/>
        <v>25</v>
      </c>
      <c r="P1769" s="62">
        <f>STOCK[[#This Row],[Precio Final]]-STOCK[[#This Row],[Costo total]]</f>
        <v>10.5</v>
      </c>
      <c r="Q1769" s="62">
        <f>STOCK[[#This Row],[Ganancia Unitaria]]*STOCK[[#This Row],[Salidas]]</f>
        <v>21</v>
      </c>
      <c r="R1769" s="74"/>
      <c r="S1769" s="74"/>
      <c r="T1769" s="62"/>
      <c r="U1769" s="62"/>
      <c r="V1769" s="76"/>
    </row>
    <row r="1770" customHeight="1" spans="1:22">
      <c r="A1770" s="74" t="s">
        <v>19836</v>
      </c>
      <c r="B1770" s="74" t="s">
        <v>16439</v>
      </c>
      <c r="C1770" s="74" t="s">
        <v>19837</v>
      </c>
      <c r="D1770" s="74" t="s">
        <v>16396</v>
      </c>
      <c r="E1770" s="74"/>
      <c r="F1770" s="59">
        <v>25</v>
      </c>
      <c r="G1770" s="75">
        <v>2</v>
      </c>
      <c r="H1770" s="75">
        <f>SUMIFS(VENTAS[Cantidad],VENTAS[Código del producto Vendido],STOCK[[#This Row],[Code]])</f>
        <v>2</v>
      </c>
      <c r="I1770" s="75">
        <f>STOCK[[#This Row],[Entradas]]-STOCK[[#This Row],[Salidas]]</f>
        <v>0</v>
      </c>
      <c r="J1770" s="59">
        <f>STOCK[[#This Row],[Precio Final]]*10%</f>
        <v>2.5</v>
      </c>
      <c r="K1770" s="62">
        <v>12</v>
      </c>
      <c r="L1770" s="62">
        <v>0</v>
      </c>
      <c r="M1770" s="62">
        <f>STOCK[[#This Row],[Costo Unitario (USD)]]+STOCK[[#This Row],[Costo Envío (USD)]]+STOCK[[#This Row],[Comisión 10%]]</f>
        <v>14.5</v>
      </c>
      <c r="N1770" s="62">
        <f t="shared" si="76"/>
        <v>21.75</v>
      </c>
      <c r="O1770" s="62">
        <f t="shared" si="77"/>
        <v>25</v>
      </c>
      <c r="P1770" s="62">
        <f>STOCK[[#This Row],[Precio Final]]-STOCK[[#This Row],[Costo total]]</f>
        <v>10.5</v>
      </c>
      <c r="Q1770" s="62">
        <f>STOCK[[#This Row],[Ganancia Unitaria]]*STOCK[[#This Row],[Salidas]]</f>
        <v>21</v>
      </c>
      <c r="R1770" s="74"/>
      <c r="S1770" s="74"/>
      <c r="T1770" s="62"/>
      <c r="U1770" s="62"/>
      <c r="V1770" s="76"/>
    </row>
    <row r="1771" customHeight="1" spans="1:22">
      <c r="A1771" s="74" t="s">
        <v>19838</v>
      </c>
      <c r="B1771" s="74" t="s">
        <v>16439</v>
      </c>
      <c r="C1771" s="74" t="s">
        <v>19839</v>
      </c>
      <c r="D1771" s="74" t="s">
        <v>16418</v>
      </c>
      <c r="E1771" s="74"/>
      <c r="F1771" s="59">
        <v>20</v>
      </c>
      <c r="G1771" s="75">
        <v>1</v>
      </c>
      <c r="H1771" s="75">
        <f>SUMIFS(VENTAS[Cantidad],VENTAS[Código del producto Vendido],STOCK[[#This Row],[Code]])</f>
        <v>1</v>
      </c>
      <c r="I1771" s="75">
        <f>STOCK[[#This Row],[Entradas]]-STOCK[[#This Row],[Salidas]]</f>
        <v>0</v>
      </c>
      <c r="J1771" s="59">
        <f>STOCK[[#This Row],[Precio Final]]*10%</f>
        <v>2</v>
      </c>
      <c r="K1771" s="62">
        <v>12</v>
      </c>
      <c r="L1771" s="62">
        <v>0</v>
      </c>
      <c r="M1771" s="62">
        <f>STOCK[[#This Row],[Costo Unitario (USD)]]+STOCK[[#This Row],[Costo Envío (USD)]]+STOCK[[#This Row],[Comisión 10%]]</f>
        <v>14</v>
      </c>
      <c r="N1771" s="62">
        <f t="shared" si="76"/>
        <v>21</v>
      </c>
      <c r="O1771" s="62">
        <f t="shared" si="77"/>
        <v>20</v>
      </c>
      <c r="P1771" s="62">
        <f>STOCK[[#This Row],[Precio Final]]-STOCK[[#This Row],[Costo total]]</f>
        <v>6</v>
      </c>
      <c r="Q1771" s="62">
        <f>STOCK[[#This Row],[Ganancia Unitaria]]*STOCK[[#This Row],[Salidas]]</f>
        <v>6</v>
      </c>
      <c r="R1771" s="74"/>
      <c r="S1771" s="74"/>
      <c r="T1771" s="62"/>
      <c r="U1771" s="62"/>
      <c r="V1771" s="76"/>
    </row>
    <row r="1772" customHeight="1" spans="1:22">
      <c r="A1772" s="74" t="s">
        <v>19840</v>
      </c>
      <c r="B1772" s="74" t="s">
        <v>19832</v>
      </c>
      <c r="C1772" s="74" t="s">
        <v>19841</v>
      </c>
      <c r="D1772" s="74" t="s">
        <v>18351</v>
      </c>
      <c r="E1772" s="74"/>
      <c r="F1772" s="59">
        <v>20</v>
      </c>
      <c r="G1772" s="75">
        <v>1</v>
      </c>
      <c r="H1772" s="75">
        <f>SUMIFS(VENTAS[Cantidad],VENTAS[Código del producto Vendido],STOCK[[#This Row],[Code]])</f>
        <v>1</v>
      </c>
      <c r="I1772" s="75">
        <f>STOCK[[#This Row],[Entradas]]-STOCK[[#This Row],[Salidas]]</f>
        <v>0</v>
      </c>
      <c r="J1772" s="59">
        <f>STOCK[[#This Row],[Precio Final]]*10%</f>
        <v>2</v>
      </c>
      <c r="K1772" s="62">
        <v>12</v>
      </c>
      <c r="L1772" s="62">
        <v>0</v>
      </c>
      <c r="M1772" s="62">
        <f>STOCK[[#This Row],[Costo Unitario (USD)]]+STOCK[[#This Row],[Costo Envío (USD)]]+STOCK[[#This Row],[Comisión 10%]]</f>
        <v>14</v>
      </c>
      <c r="N1772" s="62">
        <f t="shared" si="76"/>
        <v>21</v>
      </c>
      <c r="O1772" s="62">
        <f t="shared" si="77"/>
        <v>20</v>
      </c>
      <c r="P1772" s="62">
        <f>STOCK[[#This Row],[Precio Final]]-STOCK[[#This Row],[Costo total]]</f>
        <v>6</v>
      </c>
      <c r="Q1772" s="62">
        <f>STOCK[[#This Row],[Ganancia Unitaria]]*STOCK[[#This Row],[Salidas]]</f>
        <v>6</v>
      </c>
      <c r="R1772" s="74"/>
      <c r="S1772" s="74"/>
      <c r="T1772" s="62"/>
      <c r="U1772" s="62"/>
      <c r="V1772" s="76"/>
    </row>
    <row r="1773" customHeight="1" spans="1:22">
      <c r="A1773" s="74" t="s">
        <v>19842</v>
      </c>
      <c r="B1773" s="74" t="s">
        <v>16439</v>
      </c>
      <c r="C1773" s="74" t="s">
        <v>19841</v>
      </c>
      <c r="D1773" s="74" t="s">
        <v>19843</v>
      </c>
      <c r="E1773" s="74"/>
      <c r="F1773" s="59">
        <v>20</v>
      </c>
      <c r="G1773" s="75">
        <v>2</v>
      </c>
      <c r="H1773" s="75">
        <f>SUMIFS(VENTAS[Cantidad],VENTAS[Código del producto Vendido],STOCK[[#This Row],[Code]])</f>
        <v>1</v>
      </c>
      <c r="I1773" s="75">
        <f>STOCK[[#This Row],[Entradas]]-STOCK[[#This Row],[Salidas]]</f>
        <v>1</v>
      </c>
      <c r="J1773" s="59">
        <f>STOCK[[#This Row],[Precio Final]]*10%</f>
        <v>2</v>
      </c>
      <c r="K1773" s="62">
        <v>12</v>
      </c>
      <c r="L1773" s="62">
        <v>0</v>
      </c>
      <c r="M1773" s="62">
        <f>STOCK[[#This Row],[Costo Unitario (USD)]]+STOCK[[#This Row],[Costo Envío (USD)]]+STOCK[[#This Row],[Comisión 10%]]</f>
        <v>14</v>
      </c>
      <c r="N1773" s="62">
        <f t="shared" si="76"/>
        <v>21</v>
      </c>
      <c r="O1773" s="62">
        <f t="shared" si="77"/>
        <v>20</v>
      </c>
      <c r="P1773" s="62">
        <f>STOCK[[#This Row],[Precio Final]]-STOCK[[#This Row],[Costo total]]</f>
        <v>6</v>
      </c>
      <c r="Q1773" s="62">
        <f>STOCK[[#This Row],[Ganancia Unitaria]]*STOCK[[#This Row],[Salidas]]</f>
        <v>6</v>
      </c>
      <c r="R1773" s="74"/>
      <c r="S1773" s="74"/>
      <c r="T1773" s="62"/>
      <c r="U1773" s="62"/>
      <c r="V1773" s="76"/>
    </row>
    <row r="1774" customHeight="1" spans="1:22">
      <c r="A1774" s="74" t="s">
        <v>19844</v>
      </c>
      <c r="B1774" s="74" t="s">
        <v>19832</v>
      </c>
      <c r="C1774" s="74" t="s">
        <v>19845</v>
      </c>
      <c r="D1774" s="74" t="s">
        <v>16404</v>
      </c>
      <c r="E1774" s="74"/>
      <c r="F1774" s="59">
        <v>20</v>
      </c>
      <c r="G1774" s="75">
        <v>1</v>
      </c>
      <c r="H1774" s="75">
        <f>SUMIFS(VENTAS[Cantidad],VENTAS[Código del producto Vendido],STOCK[[#This Row],[Code]])</f>
        <v>1</v>
      </c>
      <c r="I1774" s="75">
        <f>STOCK[[#This Row],[Entradas]]-STOCK[[#This Row],[Salidas]]</f>
        <v>0</v>
      </c>
      <c r="J1774" s="59">
        <f>STOCK[[#This Row],[Precio Final]]*10%</f>
        <v>2</v>
      </c>
      <c r="K1774" s="62">
        <v>12</v>
      </c>
      <c r="L1774" s="62">
        <v>0</v>
      </c>
      <c r="M1774" s="62">
        <f>STOCK[[#This Row],[Costo Unitario (USD)]]+STOCK[[#This Row],[Costo Envío (USD)]]+STOCK[[#This Row],[Comisión 10%]]</f>
        <v>14</v>
      </c>
      <c r="N1774" s="62">
        <f t="shared" si="76"/>
        <v>21</v>
      </c>
      <c r="O1774" s="62">
        <f t="shared" si="77"/>
        <v>20</v>
      </c>
      <c r="P1774" s="62">
        <f>STOCK[[#This Row],[Precio Final]]-STOCK[[#This Row],[Costo total]]</f>
        <v>6</v>
      </c>
      <c r="Q1774" s="62">
        <f>STOCK[[#This Row],[Ganancia Unitaria]]*STOCK[[#This Row],[Salidas]]</f>
        <v>6</v>
      </c>
      <c r="R1774" s="74"/>
      <c r="S1774" s="74"/>
      <c r="T1774" s="62"/>
      <c r="U1774" s="62"/>
      <c r="V1774" s="76"/>
    </row>
    <row r="1775" customHeight="1" spans="1:22">
      <c r="A1775" s="74" t="s">
        <v>19846</v>
      </c>
      <c r="B1775" s="74" t="s">
        <v>19847</v>
      </c>
      <c r="C1775" s="74" t="s">
        <v>19848</v>
      </c>
      <c r="D1775" s="74" t="s">
        <v>19195</v>
      </c>
      <c r="E1775" s="74"/>
      <c r="F1775" s="59">
        <v>40</v>
      </c>
      <c r="G1775" s="75">
        <v>2</v>
      </c>
      <c r="H1775" s="75">
        <f>SUMIFS(VENTAS[Cantidad],VENTAS[Código del producto Vendido],STOCK[[#This Row],[Code]])</f>
        <v>2</v>
      </c>
      <c r="I1775" s="75">
        <f>STOCK[[#This Row],[Entradas]]-STOCK[[#This Row],[Salidas]]</f>
        <v>0</v>
      </c>
      <c r="J1775" s="59">
        <f>STOCK[[#This Row],[Precio Final]]*10%</f>
        <v>4</v>
      </c>
      <c r="K1775" s="62">
        <v>30</v>
      </c>
      <c r="L1775" s="62">
        <v>0</v>
      </c>
      <c r="M1775" s="62">
        <f>STOCK[[#This Row],[Costo Unitario (USD)]]+STOCK[[#This Row],[Costo Envío (USD)]]+STOCK[[#This Row],[Comisión 10%]]</f>
        <v>34</v>
      </c>
      <c r="N1775" s="62">
        <f t="shared" si="76"/>
        <v>51</v>
      </c>
      <c r="O1775" s="62">
        <f t="shared" si="77"/>
        <v>40</v>
      </c>
      <c r="P1775" s="62">
        <f>STOCK[[#This Row],[Precio Final]]-STOCK[[#This Row],[Costo total]]</f>
        <v>6</v>
      </c>
      <c r="Q1775" s="62">
        <f>STOCK[[#This Row],[Ganancia Unitaria]]*STOCK[[#This Row],[Salidas]]</f>
        <v>12</v>
      </c>
      <c r="R1775" s="74"/>
      <c r="S1775" s="74"/>
      <c r="T1775" s="62"/>
      <c r="U1775" s="62"/>
      <c r="V1775" s="76"/>
    </row>
    <row r="1776" customHeight="1" spans="1:22">
      <c r="A1776" s="74" t="s">
        <v>19849</v>
      </c>
      <c r="B1776" s="74" t="s">
        <v>16451</v>
      </c>
      <c r="C1776" s="74" t="s">
        <v>19850</v>
      </c>
      <c r="D1776" s="74" t="s">
        <v>19195</v>
      </c>
      <c r="E1776" s="74"/>
      <c r="F1776" s="59">
        <v>35</v>
      </c>
      <c r="G1776" s="75">
        <v>1</v>
      </c>
      <c r="H1776" s="75">
        <f>SUMIFS(VENTAS[Cantidad],VENTAS[Código del producto Vendido],STOCK[[#This Row],[Code]])</f>
        <v>0</v>
      </c>
      <c r="I1776" s="75">
        <f>STOCK[[#This Row],[Entradas]]-STOCK[[#This Row],[Salidas]]</f>
        <v>1</v>
      </c>
      <c r="J1776" s="59">
        <f>STOCK[[#This Row],[Precio Final]]*10%</f>
        <v>3.5</v>
      </c>
      <c r="K1776" s="62">
        <v>25</v>
      </c>
      <c r="L1776" s="62">
        <v>0</v>
      </c>
      <c r="M1776" s="62">
        <f>STOCK[[#This Row],[Costo Unitario (USD)]]+STOCK[[#This Row],[Costo Envío (USD)]]+STOCK[[#This Row],[Comisión 10%]]</f>
        <v>28.5</v>
      </c>
      <c r="N1776" s="62">
        <f t="shared" si="76"/>
        <v>42.75</v>
      </c>
      <c r="O1776" s="62">
        <f t="shared" si="77"/>
        <v>35</v>
      </c>
      <c r="P1776" s="62">
        <f>STOCK[[#This Row],[Precio Final]]-STOCK[[#This Row],[Costo total]]</f>
        <v>6.5</v>
      </c>
      <c r="Q1776" s="62">
        <f>STOCK[[#This Row],[Ganancia Unitaria]]*STOCK[[#This Row],[Salidas]]</f>
        <v>0</v>
      </c>
      <c r="R1776" s="74"/>
      <c r="S1776" s="74"/>
      <c r="T1776" s="62"/>
      <c r="U1776" s="62"/>
      <c r="V1776" s="76"/>
    </row>
    <row r="1777" customHeight="1" spans="1:22">
      <c r="A1777" s="74" t="s">
        <v>19851</v>
      </c>
      <c r="B1777" s="74" t="s">
        <v>16451</v>
      </c>
      <c r="C1777" s="74" t="s">
        <v>19852</v>
      </c>
      <c r="D1777" s="74" t="s">
        <v>18804</v>
      </c>
      <c r="E1777" s="74"/>
      <c r="F1777" s="59">
        <v>35</v>
      </c>
      <c r="G1777" s="75">
        <v>3</v>
      </c>
      <c r="H1777" s="75">
        <f>SUMIFS(VENTAS[Cantidad],VENTAS[Código del producto Vendido],STOCK[[#This Row],[Code]])</f>
        <v>3</v>
      </c>
      <c r="I1777" s="75">
        <f>STOCK[[#This Row],[Entradas]]-STOCK[[#This Row],[Salidas]]</f>
        <v>0</v>
      </c>
      <c r="J1777" s="59">
        <f>STOCK[[#This Row],[Precio Final]]*10%</f>
        <v>3.5</v>
      </c>
      <c r="K1777" s="62">
        <v>25</v>
      </c>
      <c r="L1777" s="62">
        <v>0</v>
      </c>
      <c r="M1777" s="62">
        <f>STOCK[[#This Row],[Costo Unitario (USD)]]+STOCK[[#This Row],[Costo Envío (USD)]]+STOCK[[#This Row],[Comisión 10%]]</f>
        <v>28.5</v>
      </c>
      <c r="N1777" s="62">
        <f t="shared" si="76"/>
        <v>42.75</v>
      </c>
      <c r="O1777" s="62">
        <f t="shared" si="77"/>
        <v>35</v>
      </c>
      <c r="P1777" s="62">
        <f>STOCK[[#This Row],[Precio Final]]-STOCK[[#This Row],[Costo total]]</f>
        <v>6.5</v>
      </c>
      <c r="Q1777" s="62">
        <f>STOCK[[#This Row],[Ganancia Unitaria]]*STOCK[[#This Row],[Salidas]]</f>
        <v>19.5</v>
      </c>
      <c r="R1777" s="74"/>
      <c r="S1777" s="74"/>
      <c r="T1777" s="62"/>
      <c r="U1777" s="62"/>
      <c r="V1777" s="76"/>
    </row>
    <row r="1778" customHeight="1" spans="1:22">
      <c r="A1778" s="74" t="s">
        <v>19853</v>
      </c>
      <c r="B1778" s="74" t="s">
        <v>16451</v>
      </c>
      <c r="C1778" s="74" t="s">
        <v>19854</v>
      </c>
      <c r="D1778" s="74" t="s">
        <v>19195</v>
      </c>
      <c r="E1778" s="74"/>
      <c r="F1778" s="59">
        <v>35</v>
      </c>
      <c r="G1778" s="75">
        <v>1</v>
      </c>
      <c r="H1778" s="75">
        <f>SUMIFS(VENTAS[Cantidad],VENTAS[Código del producto Vendido],STOCK[[#This Row],[Code]])</f>
        <v>0</v>
      </c>
      <c r="I1778" s="75">
        <f>STOCK[[#This Row],[Entradas]]-STOCK[[#This Row],[Salidas]]</f>
        <v>1</v>
      </c>
      <c r="J1778" s="59">
        <f>STOCK[[#This Row],[Precio Final]]*10%</f>
        <v>3.5</v>
      </c>
      <c r="K1778" s="62">
        <v>25</v>
      </c>
      <c r="L1778" s="62">
        <v>0</v>
      </c>
      <c r="M1778" s="62">
        <f>STOCK[[#This Row],[Costo Unitario (USD)]]+STOCK[[#This Row],[Costo Envío (USD)]]+STOCK[[#This Row],[Comisión 10%]]</f>
        <v>28.5</v>
      </c>
      <c r="N1778" s="62">
        <f t="shared" si="76"/>
        <v>42.75</v>
      </c>
      <c r="O1778" s="62">
        <f t="shared" si="77"/>
        <v>35</v>
      </c>
      <c r="P1778" s="62">
        <f>STOCK[[#This Row],[Precio Final]]-STOCK[[#This Row],[Costo total]]</f>
        <v>6.5</v>
      </c>
      <c r="Q1778" s="62">
        <f>STOCK[[#This Row],[Ganancia Unitaria]]*STOCK[[#This Row],[Salidas]]</f>
        <v>0</v>
      </c>
      <c r="R1778" s="74"/>
      <c r="S1778" s="74"/>
      <c r="T1778" s="62"/>
      <c r="U1778" s="62"/>
      <c r="V1778" s="76"/>
    </row>
    <row r="1779" customHeight="1" spans="1:22">
      <c r="A1779" s="74" t="s">
        <v>19855</v>
      </c>
      <c r="B1779" s="74" t="s">
        <v>16451</v>
      </c>
      <c r="C1779" s="74" t="s">
        <v>19856</v>
      </c>
      <c r="D1779" s="74" t="s">
        <v>18838</v>
      </c>
      <c r="E1779" s="74"/>
      <c r="F1779" s="59">
        <v>40</v>
      </c>
      <c r="G1779" s="75">
        <v>1</v>
      </c>
      <c r="H1779" s="75">
        <f>SUMIFS(VENTAS[Cantidad],VENTAS[Código del producto Vendido],STOCK[[#This Row],[Code]])</f>
        <v>0</v>
      </c>
      <c r="I1779" s="75">
        <f>STOCK[[#This Row],[Entradas]]-STOCK[[#This Row],[Salidas]]</f>
        <v>1</v>
      </c>
      <c r="J1779" s="59">
        <f>STOCK[[#This Row],[Precio Final]]*10%</f>
        <v>4</v>
      </c>
      <c r="K1779" s="62">
        <v>30</v>
      </c>
      <c r="L1779" s="62">
        <v>0</v>
      </c>
      <c r="M1779" s="62">
        <f>STOCK[[#This Row],[Costo Unitario (USD)]]+STOCK[[#This Row],[Costo Envío (USD)]]+STOCK[[#This Row],[Comisión 10%]]</f>
        <v>34</v>
      </c>
      <c r="N1779" s="62">
        <f t="shared" si="76"/>
        <v>51</v>
      </c>
      <c r="O1779" s="62">
        <f t="shared" si="77"/>
        <v>40</v>
      </c>
      <c r="P1779" s="62">
        <f>STOCK[[#This Row],[Precio Final]]-STOCK[[#This Row],[Costo total]]</f>
        <v>6</v>
      </c>
      <c r="Q1779" s="62">
        <f>STOCK[[#This Row],[Ganancia Unitaria]]*STOCK[[#This Row],[Salidas]]</f>
        <v>0</v>
      </c>
      <c r="R1779" s="74"/>
      <c r="S1779" s="74"/>
      <c r="T1779" s="62"/>
      <c r="U1779" s="62"/>
      <c r="V1779" s="76"/>
    </row>
    <row r="1780" customHeight="1" spans="1:22">
      <c r="A1780" s="74" t="s">
        <v>19857</v>
      </c>
      <c r="B1780" s="74" t="s">
        <v>16451</v>
      </c>
      <c r="C1780" s="74" t="s">
        <v>19858</v>
      </c>
      <c r="D1780" s="74" t="s">
        <v>19257</v>
      </c>
      <c r="E1780" s="74"/>
      <c r="F1780" s="59">
        <v>40</v>
      </c>
      <c r="G1780" s="75">
        <v>1</v>
      </c>
      <c r="H1780" s="75">
        <f>SUMIFS(VENTAS[Cantidad],VENTAS[Código del producto Vendido],STOCK[[#This Row],[Code]])</f>
        <v>0</v>
      </c>
      <c r="I1780" s="75">
        <f>STOCK[[#This Row],[Entradas]]-STOCK[[#This Row],[Salidas]]</f>
        <v>1</v>
      </c>
      <c r="J1780" s="59">
        <f>STOCK[[#This Row],[Precio Final]]*10%</f>
        <v>4</v>
      </c>
      <c r="K1780" s="62">
        <v>30</v>
      </c>
      <c r="L1780" s="62">
        <v>0</v>
      </c>
      <c r="M1780" s="62">
        <f>STOCK[[#This Row],[Costo Unitario (USD)]]+STOCK[[#This Row],[Costo Envío (USD)]]+STOCK[[#This Row],[Comisión 10%]]</f>
        <v>34</v>
      </c>
      <c r="N1780" s="62">
        <f t="shared" si="76"/>
        <v>51</v>
      </c>
      <c r="O1780" s="62">
        <f t="shared" si="77"/>
        <v>40</v>
      </c>
      <c r="P1780" s="62">
        <f>STOCK[[#This Row],[Precio Final]]-STOCK[[#This Row],[Costo total]]</f>
        <v>6</v>
      </c>
      <c r="Q1780" s="62">
        <f>STOCK[[#This Row],[Ganancia Unitaria]]*STOCK[[#This Row],[Salidas]]</f>
        <v>0</v>
      </c>
      <c r="R1780" s="74"/>
      <c r="S1780" s="74"/>
      <c r="T1780" s="62"/>
      <c r="U1780" s="62"/>
      <c r="V1780" s="76"/>
    </row>
    <row r="1781" customHeight="1" spans="1:22">
      <c r="A1781" s="74" t="s">
        <v>19859</v>
      </c>
      <c r="B1781" s="74" t="s">
        <v>16451</v>
      </c>
      <c r="C1781" s="74" t="s">
        <v>19858</v>
      </c>
      <c r="D1781" s="74" t="s">
        <v>18809</v>
      </c>
      <c r="E1781" s="74"/>
      <c r="F1781" s="59">
        <v>40</v>
      </c>
      <c r="G1781" s="75">
        <v>1</v>
      </c>
      <c r="H1781" s="75">
        <f>SUMIFS(VENTAS[Cantidad],VENTAS[Código del producto Vendido],STOCK[[#This Row],[Code]])</f>
        <v>0</v>
      </c>
      <c r="I1781" s="75">
        <f>STOCK[[#This Row],[Entradas]]-STOCK[[#This Row],[Salidas]]</f>
        <v>1</v>
      </c>
      <c r="J1781" s="59">
        <f>STOCK[[#This Row],[Precio Final]]*10%</f>
        <v>4</v>
      </c>
      <c r="K1781" s="62">
        <v>30</v>
      </c>
      <c r="L1781" s="62">
        <v>0</v>
      </c>
      <c r="M1781" s="62">
        <f>STOCK[[#This Row],[Costo Unitario (USD)]]+STOCK[[#This Row],[Costo Envío (USD)]]+STOCK[[#This Row],[Comisión 10%]]</f>
        <v>34</v>
      </c>
      <c r="N1781" s="62">
        <f t="shared" si="76"/>
        <v>51</v>
      </c>
      <c r="O1781" s="62">
        <f t="shared" si="77"/>
        <v>40</v>
      </c>
      <c r="P1781" s="62">
        <f>STOCK[[#This Row],[Precio Final]]-STOCK[[#This Row],[Costo total]]</f>
        <v>6</v>
      </c>
      <c r="Q1781" s="62">
        <f>STOCK[[#This Row],[Ganancia Unitaria]]*STOCK[[#This Row],[Salidas]]</f>
        <v>0</v>
      </c>
      <c r="R1781" s="74"/>
      <c r="S1781" s="74"/>
      <c r="T1781" s="62"/>
      <c r="U1781" s="62"/>
      <c r="V1781" s="76"/>
    </row>
    <row r="1782" customHeight="1" spans="1:22">
      <c r="A1782" s="74" t="s">
        <v>19860</v>
      </c>
      <c r="B1782" s="74" t="s">
        <v>19847</v>
      </c>
      <c r="C1782" s="74" t="s">
        <v>19861</v>
      </c>
      <c r="D1782" s="74" t="s">
        <v>18838</v>
      </c>
      <c r="E1782" s="74"/>
      <c r="F1782" s="59">
        <v>35</v>
      </c>
      <c r="G1782" s="75">
        <v>1</v>
      </c>
      <c r="H1782" s="75">
        <f>SUMIFS(VENTAS[Cantidad],VENTAS[Código del producto Vendido],STOCK[[#This Row],[Code]])</f>
        <v>1</v>
      </c>
      <c r="I1782" s="75">
        <f>STOCK[[#This Row],[Entradas]]-STOCK[[#This Row],[Salidas]]</f>
        <v>0</v>
      </c>
      <c r="J1782" s="59">
        <f>STOCK[[#This Row],[Precio Final]]*10%</f>
        <v>3.5</v>
      </c>
      <c r="K1782" s="62">
        <v>25</v>
      </c>
      <c r="L1782" s="62">
        <v>0</v>
      </c>
      <c r="M1782" s="62">
        <f>STOCK[[#This Row],[Costo Unitario (USD)]]+STOCK[[#This Row],[Costo Envío (USD)]]+STOCK[[#This Row],[Comisión 10%]]</f>
        <v>28.5</v>
      </c>
      <c r="N1782" s="62">
        <f t="shared" si="76"/>
        <v>42.75</v>
      </c>
      <c r="O1782" s="62">
        <f t="shared" si="77"/>
        <v>35</v>
      </c>
      <c r="P1782" s="62">
        <f>STOCK[[#This Row],[Precio Final]]-STOCK[[#This Row],[Costo total]]</f>
        <v>6.5</v>
      </c>
      <c r="Q1782" s="62">
        <f>STOCK[[#This Row],[Ganancia Unitaria]]*STOCK[[#This Row],[Salidas]]</f>
        <v>6.5</v>
      </c>
      <c r="R1782" s="74"/>
      <c r="S1782" s="74"/>
      <c r="T1782" s="62"/>
      <c r="U1782" s="62"/>
      <c r="V1782" s="76"/>
    </row>
    <row r="1783" customHeight="1" spans="1:22">
      <c r="A1783" s="74" t="s">
        <v>19862</v>
      </c>
      <c r="B1783" s="74" t="s">
        <v>19863</v>
      </c>
      <c r="C1783" s="74" t="s">
        <v>19864</v>
      </c>
      <c r="D1783" s="74" t="s">
        <v>19865</v>
      </c>
      <c r="E1783" s="74"/>
      <c r="F1783" s="59">
        <v>50</v>
      </c>
      <c r="G1783" s="75">
        <v>1</v>
      </c>
      <c r="H1783" s="75">
        <f>SUMIFS(VENTAS[Cantidad],VENTAS[Código del producto Vendido],STOCK[[#This Row],[Code]])</f>
        <v>1</v>
      </c>
      <c r="I1783" s="75">
        <f>STOCK[[#This Row],[Entradas]]-STOCK[[#This Row],[Salidas]]</f>
        <v>0</v>
      </c>
      <c r="J1783" s="59">
        <f>STOCK[[#This Row],[Precio Final]]*10%</f>
        <v>5</v>
      </c>
      <c r="K1783" s="62">
        <v>30</v>
      </c>
      <c r="L1783" s="62">
        <v>0</v>
      </c>
      <c r="M1783" s="62">
        <f>STOCK[[#This Row],[Costo Unitario (USD)]]+STOCK[[#This Row],[Costo Envío (USD)]]+STOCK[[#This Row],[Comisión 10%]]</f>
        <v>35</v>
      </c>
      <c r="N1783" s="62">
        <f t="shared" si="76"/>
        <v>52.5</v>
      </c>
      <c r="O1783" s="62">
        <f t="shared" si="77"/>
        <v>50</v>
      </c>
      <c r="P1783" s="62">
        <f>STOCK[[#This Row],[Precio Final]]-STOCK[[#This Row],[Costo total]]</f>
        <v>15</v>
      </c>
      <c r="Q1783" s="62">
        <f>STOCK[[#This Row],[Ganancia Unitaria]]*STOCK[[#This Row],[Salidas]]</f>
        <v>15</v>
      </c>
      <c r="R1783" s="74"/>
      <c r="S1783" s="74"/>
      <c r="T1783" s="62"/>
      <c r="U1783" s="62"/>
      <c r="V1783" s="76"/>
    </row>
    <row r="1784" customHeight="1" spans="1:22">
      <c r="A1784" s="74" t="s">
        <v>19866</v>
      </c>
      <c r="B1784" s="74" t="s">
        <v>16439</v>
      </c>
      <c r="C1784" s="74" t="s">
        <v>19833</v>
      </c>
      <c r="D1784" s="74" t="s">
        <v>16475</v>
      </c>
      <c r="E1784" s="74"/>
      <c r="F1784" s="59">
        <v>25</v>
      </c>
      <c r="G1784" s="75">
        <v>2</v>
      </c>
      <c r="H1784" s="75">
        <f>SUMIFS(VENTAS[Cantidad],VENTAS[Código del producto Vendido],STOCK[[#This Row],[Code]])</f>
        <v>2</v>
      </c>
      <c r="I1784" s="75">
        <f>STOCK[[#This Row],[Entradas]]-STOCK[[#This Row],[Salidas]]</f>
        <v>0</v>
      </c>
      <c r="J1784" s="59">
        <f>STOCK[[#This Row],[Precio Final]]*10%</f>
        <v>2.5</v>
      </c>
      <c r="K1784" s="62">
        <v>12</v>
      </c>
      <c r="L1784" s="62">
        <v>0</v>
      </c>
      <c r="M1784" s="62">
        <f>STOCK[[#This Row],[Costo Unitario (USD)]]+STOCK[[#This Row],[Costo Envío (USD)]]+STOCK[[#This Row],[Comisión 10%]]</f>
        <v>14.5</v>
      </c>
      <c r="N1784" s="62">
        <f t="shared" si="76"/>
        <v>21.75</v>
      </c>
      <c r="O1784" s="62">
        <f t="shared" si="77"/>
        <v>25</v>
      </c>
      <c r="P1784" s="62">
        <f>STOCK[[#This Row],[Precio Final]]-STOCK[[#This Row],[Costo total]]</f>
        <v>10.5</v>
      </c>
      <c r="Q1784" s="62">
        <f>STOCK[[#This Row],[Ganancia Unitaria]]*STOCK[[#This Row],[Salidas]]</f>
        <v>21</v>
      </c>
      <c r="R1784" s="74"/>
      <c r="S1784" s="74"/>
      <c r="T1784" s="62"/>
      <c r="U1784" s="62"/>
      <c r="V1784" s="76"/>
    </row>
    <row r="1785" customHeight="1" spans="1:22">
      <c r="A1785" s="74" t="s">
        <v>19867</v>
      </c>
      <c r="B1785" s="74" t="s">
        <v>16439</v>
      </c>
      <c r="C1785" s="74" t="s">
        <v>19868</v>
      </c>
      <c r="D1785" s="74" t="s">
        <v>16396</v>
      </c>
      <c r="E1785" s="74"/>
      <c r="F1785" s="59">
        <v>20</v>
      </c>
      <c r="G1785" s="75">
        <v>1</v>
      </c>
      <c r="H1785" s="75">
        <f>SUMIFS(VENTAS[Cantidad],VENTAS[Código del producto Vendido],STOCK[[#This Row],[Code]])</f>
        <v>0</v>
      </c>
      <c r="I1785" s="75">
        <f>STOCK[[#This Row],[Entradas]]-STOCK[[#This Row],[Salidas]]</f>
        <v>1</v>
      </c>
      <c r="J1785" s="59">
        <f>STOCK[[#This Row],[Precio Final]]*10%</f>
        <v>2</v>
      </c>
      <c r="K1785" s="62">
        <v>12</v>
      </c>
      <c r="L1785" s="62">
        <v>0</v>
      </c>
      <c r="M1785" s="62">
        <f>STOCK[[#This Row],[Costo Unitario (USD)]]+STOCK[[#This Row],[Costo Envío (USD)]]+STOCK[[#This Row],[Comisión 10%]]</f>
        <v>14</v>
      </c>
      <c r="N1785" s="62">
        <f t="shared" si="76"/>
        <v>21</v>
      </c>
      <c r="O1785" s="62">
        <f t="shared" si="77"/>
        <v>20</v>
      </c>
      <c r="P1785" s="62">
        <f>STOCK[[#This Row],[Precio Final]]-STOCK[[#This Row],[Costo total]]</f>
        <v>6</v>
      </c>
      <c r="Q1785" s="62">
        <f>STOCK[[#This Row],[Ganancia Unitaria]]*STOCK[[#This Row],[Salidas]]</f>
        <v>0</v>
      </c>
      <c r="R1785" s="74"/>
      <c r="S1785" s="74"/>
      <c r="T1785" s="62"/>
      <c r="U1785" s="62"/>
      <c r="V1785" s="76"/>
    </row>
    <row r="1786" customHeight="1" spans="1:22">
      <c r="A1786" s="74" t="s">
        <v>19869</v>
      </c>
      <c r="B1786" s="74" t="s">
        <v>16439</v>
      </c>
      <c r="C1786" s="74" t="s">
        <v>19870</v>
      </c>
      <c r="D1786" s="74" t="s">
        <v>19871</v>
      </c>
      <c r="E1786" s="74"/>
      <c r="F1786" s="59">
        <v>25</v>
      </c>
      <c r="G1786" s="75">
        <v>1</v>
      </c>
      <c r="H1786" s="75">
        <f>SUMIFS(VENTAS[Cantidad],VENTAS[Código del producto Vendido],STOCK[[#This Row],[Code]])</f>
        <v>0</v>
      </c>
      <c r="I1786" s="75">
        <f>STOCK[[#This Row],[Entradas]]-STOCK[[#This Row],[Salidas]]</f>
        <v>1</v>
      </c>
      <c r="J1786" s="59">
        <f>STOCK[[#This Row],[Precio Final]]*10%</f>
        <v>2.5</v>
      </c>
      <c r="K1786" s="62">
        <v>12</v>
      </c>
      <c r="L1786" s="62">
        <v>0</v>
      </c>
      <c r="M1786" s="62">
        <f>STOCK[[#This Row],[Costo Unitario (USD)]]+STOCK[[#This Row],[Costo Envío (USD)]]+STOCK[[#This Row],[Comisión 10%]]</f>
        <v>14.5</v>
      </c>
      <c r="N1786" s="62">
        <f t="shared" si="76"/>
        <v>21.75</v>
      </c>
      <c r="O1786" s="62">
        <f t="shared" si="77"/>
        <v>25</v>
      </c>
      <c r="P1786" s="62">
        <f>STOCK[[#This Row],[Precio Final]]-STOCK[[#This Row],[Costo total]]</f>
        <v>10.5</v>
      </c>
      <c r="Q1786" s="62">
        <f>STOCK[[#This Row],[Ganancia Unitaria]]*STOCK[[#This Row],[Salidas]]</f>
        <v>0</v>
      </c>
      <c r="R1786" s="74"/>
      <c r="S1786" s="74"/>
      <c r="T1786" s="62"/>
      <c r="U1786" s="62"/>
      <c r="V1786" s="76"/>
    </row>
    <row r="1787" customHeight="1" spans="1:22">
      <c r="A1787" s="74" t="s">
        <v>19872</v>
      </c>
      <c r="B1787" s="74" t="s">
        <v>16439</v>
      </c>
      <c r="C1787" s="74" t="s">
        <v>19873</v>
      </c>
      <c r="D1787" s="74" t="s">
        <v>19871</v>
      </c>
      <c r="E1787" s="74"/>
      <c r="F1787" s="59">
        <v>20</v>
      </c>
      <c r="G1787" s="75">
        <v>1</v>
      </c>
      <c r="H1787" s="75">
        <f>SUMIFS(VENTAS[Cantidad],VENTAS[Código del producto Vendido],STOCK[[#This Row],[Code]])</f>
        <v>1</v>
      </c>
      <c r="I1787" s="75">
        <f>STOCK[[#This Row],[Entradas]]-STOCK[[#This Row],[Salidas]]</f>
        <v>0</v>
      </c>
      <c r="J1787" s="59">
        <f>STOCK[[#This Row],[Precio Final]]*10%</f>
        <v>2</v>
      </c>
      <c r="K1787" s="62">
        <v>12</v>
      </c>
      <c r="L1787" s="62">
        <v>0</v>
      </c>
      <c r="M1787" s="62">
        <f>STOCK[[#This Row],[Costo Unitario (USD)]]+STOCK[[#This Row],[Costo Envío (USD)]]+STOCK[[#This Row],[Comisión 10%]]</f>
        <v>14</v>
      </c>
      <c r="N1787" s="62">
        <f t="shared" si="76"/>
        <v>21</v>
      </c>
      <c r="O1787" s="62">
        <f t="shared" si="77"/>
        <v>20</v>
      </c>
      <c r="P1787" s="62">
        <f>STOCK[[#This Row],[Precio Final]]-STOCK[[#This Row],[Costo total]]</f>
        <v>6</v>
      </c>
      <c r="Q1787" s="62">
        <f>STOCK[[#This Row],[Ganancia Unitaria]]*STOCK[[#This Row],[Salidas]]</f>
        <v>6</v>
      </c>
      <c r="R1787" s="74"/>
      <c r="S1787" s="74"/>
      <c r="T1787" s="62"/>
      <c r="U1787" s="62"/>
      <c r="V1787" s="76"/>
    </row>
    <row r="1788" customHeight="1" spans="1:22">
      <c r="A1788" s="74" t="s">
        <v>19874</v>
      </c>
      <c r="B1788" s="74" t="s">
        <v>16439</v>
      </c>
      <c r="C1788" s="74" t="s">
        <v>19875</v>
      </c>
      <c r="D1788" s="74" t="s">
        <v>19871</v>
      </c>
      <c r="E1788" s="74"/>
      <c r="F1788" s="59">
        <v>20</v>
      </c>
      <c r="G1788" s="75">
        <v>1</v>
      </c>
      <c r="H1788" s="75">
        <f>SUMIFS(VENTAS[Cantidad],VENTAS[Código del producto Vendido],STOCK[[#This Row],[Code]])</f>
        <v>1</v>
      </c>
      <c r="I1788" s="75">
        <f>STOCK[[#This Row],[Entradas]]-STOCK[[#This Row],[Salidas]]</f>
        <v>0</v>
      </c>
      <c r="J1788" s="59">
        <f>STOCK[[#This Row],[Precio Final]]*10%</f>
        <v>2</v>
      </c>
      <c r="K1788" s="62">
        <v>12</v>
      </c>
      <c r="L1788" s="62">
        <v>0</v>
      </c>
      <c r="M1788" s="62">
        <f>STOCK[[#This Row],[Costo Unitario (USD)]]+STOCK[[#This Row],[Costo Envío (USD)]]+STOCK[[#This Row],[Comisión 10%]]</f>
        <v>14</v>
      </c>
      <c r="N1788" s="62">
        <f>M1788*1.5</f>
        <v>21</v>
      </c>
      <c r="O1788" s="62">
        <f t="shared" si="77"/>
        <v>20</v>
      </c>
      <c r="P1788" s="62">
        <f>STOCK[[#This Row],[Precio Final]]-STOCK[[#This Row],[Costo total]]</f>
        <v>6</v>
      </c>
      <c r="Q1788" s="62">
        <f>STOCK[[#This Row],[Ganancia Unitaria]]*STOCK[[#This Row],[Salidas]]</f>
        <v>6</v>
      </c>
      <c r="R1788" s="74"/>
      <c r="S1788" s="74"/>
      <c r="T1788" s="62"/>
      <c r="U1788" s="62"/>
      <c r="V1788" s="76"/>
    </row>
    <row r="1789" customHeight="1" spans="1:22">
      <c r="A1789" s="74" t="s">
        <v>19876</v>
      </c>
      <c r="B1789" s="74" t="s">
        <v>16439</v>
      </c>
      <c r="C1789" s="74" t="s">
        <v>19877</v>
      </c>
      <c r="D1789" s="74" t="s">
        <v>16583</v>
      </c>
      <c r="E1789" s="74"/>
      <c r="F1789" s="59">
        <v>10</v>
      </c>
      <c r="G1789" s="75">
        <v>2</v>
      </c>
      <c r="H1789" s="75">
        <f>SUMIFS(VENTAS[Cantidad],VENTAS[Código del producto Vendido],STOCK[[#This Row],[Code]])</f>
        <v>0</v>
      </c>
      <c r="I1789" s="75">
        <f>STOCK[[#This Row],[Entradas]]-STOCK[[#This Row],[Salidas]]</f>
        <v>2</v>
      </c>
      <c r="J1789" s="59">
        <f>STOCK[[#This Row],[Precio Final]]*10%</f>
        <v>1</v>
      </c>
      <c r="K1789" s="62">
        <v>12</v>
      </c>
      <c r="L1789" s="62">
        <v>0</v>
      </c>
      <c r="M1789" s="62">
        <f>STOCK[[#This Row],[Costo Unitario (USD)]]+STOCK[[#This Row],[Costo Envío (USD)]]+STOCK[[#This Row],[Comisión 10%]]</f>
        <v>13</v>
      </c>
      <c r="N1789" s="62">
        <f>M1789*1.5</f>
        <v>19.5</v>
      </c>
      <c r="O1789" s="62">
        <f t="shared" si="77"/>
        <v>10</v>
      </c>
      <c r="P1789" s="62">
        <f>STOCK[[#This Row],[Precio Final]]-STOCK[[#This Row],[Costo total]]</f>
        <v>-3</v>
      </c>
      <c r="Q1789" s="62">
        <f>STOCK[[#This Row],[Ganancia Unitaria]]*STOCK[[#This Row],[Salidas]]</f>
        <v>0</v>
      </c>
      <c r="R1789" s="74"/>
      <c r="S1789" s="74"/>
      <c r="T1789" s="62"/>
      <c r="U1789" s="62"/>
      <c r="V1789" s="76"/>
    </row>
    <row r="1790" customHeight="1" spans="1:22">
      <c r="A1790" s="74" t="s">
        <v>19878</v>
      </c>
      <c r="B1790" s="74" t="s">
        <v>19879</v>
      </c>
      <c r="C1790" s="74" t="s">
        <v>19880</v>
      </c>
      <c r="D1790" s="74" t="s">
        <v>19198</v>
      </c>
      <c r="E1790" s="74"/>
      <c r="F1790" s="59">
        <v>35</v>
      </c>
      <c r="G1790" s="75">
        <v>1</v>
      </c>
      <c r="H1790" s="75">
        <f>SUMIFS(VENTAS[Cantidad],VENTAS[Código del producto Vendido],STOCK[[#This Row],[Code]])</f>
        <v>1</v>
      </c>
      <c r="I1790" s="75">
        <f>STOCK[[#This Row],[Entradas]]-STOCK[[#This Row],[Salidas]]</f>
        <v>0</v>
      </c>
      <c r="J1790" s="59">
        <f>STOCK[[#This Row],[Precio Final]]*10%</f>
        <v>3.5</v>
      </c>
      <c r="K1790" s="62">
        <v>30</v>
      </c>
      <c r="L1790" s="62">
        <v>0</v>
      </c>
      <c r="M1790" s="62">
        <f>STOCK[[#This Row],[Costo Unitario (USD)]]+STOCK[[#This Row],[Costo Envío (USD)]]+STOCK[[#This Row],[Comisión 10%]]</f>
        <v>33.5</v>
      </c>
      <c r="N1790" s="62">
        <f>M1790*1.5</f>
        <v>50.25</v>
      </c>
      <c r="O1790" s="62">
        <f t="shared" si="77"/>
        <v>35</v>
      </c>
      <c r="P1790" s="62">
        <f>STOCK[[#This Row],[Precio Final]]-STOCK[[#This Row],[Costo total]]</f>
        <v>1.5</v>
      </c>
      <c r="Q1790" s="62">
        <f>STOCK[[#This Row],[Ganancia Unitaria]]*STOCK[[#This Row],[Salidas]]</f>
        <v>1.5</v>
      </c>
      <c r="R1790" s="74"/>
      <c r="S1790" s="74"/>
      <c r="T1790" s="62"/>
      <c r="U1790" s="62"/>
      <c r="V1790" s="76"/>
    </row>
    <row r="1791" customHeight="1" spans="1:22">
      <c r="A1791" s="74" t="s">
        <v>19881</v>
      </c>
      <c r="B1791" s="74" t="s">
        <v>19879</v>
      </c>
      <c r="C1791" s="74" t="s">
        <v>19882</v>
      </c>
      <c r="D1791" s="74" t="s">
        <v>19198</v>
      </c>
      <c r="E1791" s="74"/>
      <c r="F1791" s="59">
        <v>30</v>
      </c>
      <c r="G1791" s="75">
        <v>1</v>
      </c>
      <c r="H1791" s="75">
        <f>SUMIFS(VENTAS[Cantidad],VENTAS[Código del producto Vendido],STOCK[[#This Row],[Code]])</f>
        <v>0</v>
      </c>
      <c r="I1791" s="75">
        <f>STOCK[[#This Row],[Entradas]]-STOCK[[#This Row],[Salidas]]</f>
        <v>1</v>
      </c>
      <c r="J1791" s="59">
        <f>STOCK[[#This Row],[Precio Final]]*10%</f>
        <v>3</v>
      </c>
      <c r="K1791" s="62">
        <v>20</v>
      </c>
      <c r="L1791" s="62">
        <v>0</v>
      </c>
      <c r="M1791" s="62">
        <f>STOCK[[#This Row],[Costo Unitario (USD)]]+STOCK[[#This Row],[Costo Envío (USD)]]+STOCK[[#This Row],[Comisión 10%]]</f>
        <v>23</v>
      </c>
      <c r="N1791" s="62">
        <f t="shared" ref="N1791:N1854" si="78">M1791*1.5</f>
        <v>34.5</v>
      </c>
      <c r="O1791" s="62">
        <f t="shared" si="77"/>
        <v>30</v>
      </c>
      <c r="P1791" s="62">
        <f>STOCK[[#This Row],[Precio Final]]-STOCK[[#This Row],[Costo total]]</f>
        <v>7</v>
      </c>
      <c r="Q1791" s="62">
        <f>STOCK[[#This Row],[Ganancia Unitaria]]*STOCK[[#This Row],[Salidas]]</f>
        <v>0</v>
      </c>
      <c r="R1791" s="74"/>
      <c r="S1791" s="74"/>
      <c r="T1791" s="62"/>
      <c r="U1791" s="62"/>
      <c r="V1791" s="76"/>
    </row>
    <row r="1792" customHeight="1" spans="1:22">
      <c r="A1792" s="74" t="s">
        <v>19883</v>
      </c>
      <c r="B1792" s="74" t="s">
        <v>19879</v>
      </c>
      <c r="C1792" s="74" t="s">
        <v>19884</v>
      </c>
      <c r="D1792" s="74" t="s">
        <v>19198</v>
      </c>
      <c r="E1792" s="74"/>
      <c r="F1792" s="59">
        <v>35</v>
      </c>
      <c r="G1792" s="75">
        <v>1</v>
      </c>
      <c r="H1792" s="75">
        <f>SUMIFS(VENTAS[Cantidad],VENTAS[Código del producto Vendido],STOCK[[#This Row],[Code]])</f>
        <v>1</v>
      </c>
      <c r="I1792" s="75">
        <f>STOCK[[#This Row],[Entradas]]-STOCK[[#This Row],[Salidas]]</f>
        <v>0</v>
      </c>
      <c r="J1792" s="59">
        <f>STOCK[[#This Row],[Precio Final]]*10%</f>
        <v>3.5</v>
      </c>
      <c r="K1792" s="62">
        <v>30</v>
      </c>
      <c r="L1792" s="62">
        <v>0</v>
      </c>
      <c r="M1792" s="62">
        <f>STOCK[[#This Row],[Costo Unitario (USD)]]+STOCK[[#This Row],[Costo Envío (USD)]]+STOCK[[#This Row],[Comisión 10%]]</f>
        <v>33.5</v>
      </c>
      <c r="N1792" s="62">
        <f t="shared" si="78"/>
        <v>50.25</v>
      </c>
      <c r="O1792" s="62">
        <f t="shared" si="77"/>
        <v>35</v>
      </c>
      <c r="P1792" s="62">
        <f>STOCK[[#This Row],[Precio Final]]-STOCK[[#This Row],[Costo total]]</f>
        <v>1.5</v>
      </c>
      <c r="Q1792" s="62">
        <f>STOCK[[#This Row],[Ganancia Unitaria]]*STOCK[[#This Row],[Salidas]]</f>
        <v>1.5</v>
      </c>
      <c r="R1792" s="74"/>
      <c r="S1792" s="74"/>
      <c r="T1792" s="62"/>
      <c r="U1792" s="62"/>
      <c r="V1792" s="76"/>
    </row>
    <row r="1793" customHeight="1" spans="1:22">
      <c r="A1793" s="74" t="s">
        <v>19885</v>
      </c>
      <c r="B1793" s="74" t="s">
        <v>19879</v>
      </c>
      <c r="C1793" s="74" t="s">
        <v>19886</v>
      </c>
      <c r="D1793" s="74" t="s">
        <v>19198</v>
      </c>
      <c r="E1793" s="74"/>
      <c r="F1793" s="59">
        <v>35</v>
      </c>
      <c r="G1793" s="75">
        <v>1</v>
      </c>
      <c r="H1793" s="75">
        <f>SUMIFS(VENTAS[Cantidad],VENTAS[Código del producto Vendido],STOCK[[#This Row],[Code]])</f>
        <v>1</v>
      </c>
      <c r="I1793" s="75">
        <f>STOCK[[#This Row],[Entradas]]-STOCK[[#This Row],[Salidas]]</f>
        <v>0</v>
      </c>
      <c r="J1793" s="59">
        <f>STOCK[[#This Row],[Precio Final]]*10%</f>
        <v>3.5</v>
      </c>
      <c r="K1793" s="62">
        <v>25</v>
      </c>
      <c r="L1793" s="62">
        <v>0</v>
      </c>
      <c r="M1793" s="62">
        <f>STOCK[[#This Row],[Costo Unitario (USD)]]+STOCK[[#This Row],[Costo Envío (USD)]]+STOCK[[#This Row],[Comisión 10%]]</f>
        <v>28.5</v>
      </c>
      <c r="N1793" s="62">
        <f t="shared" si="78"/>
        <v>42.75</v>
      </c>
      <c r="O1793" s="62">
        <f t="shared" si="77"/>
        <v>35</v>
      </c>
      <c r="P1793" s="62">
        <f>STOCK[[#This Row],[Precio Final]]-STOCK[[#This Row],[Costo total]]</f>
        <v>6.5</v>
      </c>
      <c r="Q1793" s="62">
        <f>STOCK[[#This Row],[Ganancia Unitaria]]*STOCK[[#This Row],[Salidas]]</f>
        <v>6.5</v>
      </c>
      <c r="R1793" s="74"/>
      <c r="S1793" s="74"/>
      <c r="T1793" s="62"/>
      <c r="U1793" s="62"/>
      <c r="V1793" s="76"/>
    </row>
    <row r="1794" customHeight="1" spans="1:22">
      <c r="A1794" s="74" t="s">
        <v>19887</v>
      </c>
      <c r="B1794" s="74" t="s">
        <v>19879</v>
      </c>
      <c r="C1794" s="74" t="s">
        <v>19888</v>
      </c>
      <c r="D1794" s="74" t="s">
        <v>19198</v>
      </c>
      <c r="E1794" s="74"/>
      <c r="F1794" s="59">
        <v>35</v>
      </c>
      <c r="G1794" s="75">
        <v>2</v>
      </c>
      <c r="H1794" s="75">
        <f>SUMIFS(VENTAS[Cantidad],VENTAS[Código del producto Vendido],STOCK[[#This Row],[Code]])</f>
        <v>2</v>
      </c>
      <c r="I1794" s="75">
        <f>STOCK[[#This Row],[Entradas]]-STOCK[[#This Row],[Salidas]]</f>
        <v>0</v>
      </c>
      <c r="J1794" s="59">
        <f>STOCK[[#This Row],[Precio Final]]*10%</f>
        <v>3.5</v>
      </c>
      <c r="K1794" s="62">
        <v>25</v>
      </c>
      <c r="L1794" s="62">
        <v>0</v>
      </c>
      <c r="M1794" s="62">
        <f>STOCK[[#This Row],[Costo Unitario (USD)]]+STOCK[[#This Row],[Costo Envío (USD)]]+STOCK[[#This Row],[Comisión 10%]]</f>
        <v>28.5</v>
      </c>
      <c r="N1794" s="62">
        <f t="shared" si="78"/>
        <v>42.75</v>
      </c>
      <c r="O1794" s="62">
        <f t="shared" ref="O1794:O1857" si="79">F1794</f>
        <v>35</v>
      </c>
      <c r="P1794" s="62">
        <f>STOCK[[#This Row],[Precio Final]]-STOCK[[#This Row],[Costo total]]</f>
        <v>6.5</v>
      </c>
      <c r="Q1794" s="62">
        <f>STOCK[[#This Row],[Ganancia Unitaria]]*STOCK[[#This Row],[Salidas]]</f>
        <v>13</v>
      </c>
      <c r="R1794" s="74"/>
      <c r="S1794" s="74"/>
      <c r="T1794" s="62"/>
      <c r="U1794" s="62"/>
      <c r="V1794" s="76"/>
    </row>
    <row r="1795" customHeight="1" spans="1:22">
      <c r="A1795" s="74" t="s">
        <v>19889</v>
      </c>
      <c r="B1795" s="74" t="s">
        <v>19879</v>
      </c>
      <c r="C1795" s="74" t="s">
        <v>19890</v>
      </c>
      <c r="D1795" s="74" t="s">
        <v>19198</v>
      </c>
      <c r="E1795" s="74"/>
      <c r="F1795" s="59">
        <v>35</v>
      </c>
      <c r="G1795" s="75">
        <v>1</v>
      </c>
      <c r="H1795" s="75">
        <f>SUMIFS(VENTAS[Cantidad],VENTAS[Código del producto Vendido],STOCK[[#This Row],[Code]])</f>
        <v>1</v>
      </c>
      <c r="I1795" s="75">
        <f>STOCK[[#This Row],[Entradas]]-STOCK[[#This Row],[Salidas]]</f>
        <v>0</v>
      </c>
      <c r="J1795" s="59">
        <f>STOCK[[#This Row],[Precio Final]]*10%</f>
        <v>3.5</v>
      </c>
      <c r="K1795" s="62">
        <v>25</v>
      </c>
      <c r="L1795" s="62">
        <v>0</v>
      </c>
      <c r="M1795" s="62">
        <f>STOCK[[#This Row],[Costo Unitario (USD)]]+STOCK[[#This Row],[Costo Envío (USD)]]+STOCK[[#This Row],[Comisión 10%]]</f>
        <v>28.5</v>
      </c>
      <c r="N1795" s="62">
        <f t="shared" si="78"/>
        <v>42.75</v>
      </c>
      <c r="O1795" s="62">
        <f t="shared" si="79"/>
        <v>35</v>
      </c>
      <c r="P1795" s="62">
        <f>STOCK[[#This Row],[Precio Final]]-STOCK[[#This Row],[Costo total]]</f>
        <v>6.5</v>
      </c>
      <c r="Q1795" s="62">
        <f>STOCK[[#This Row],[Ganancia Unitaria]]*STOCK[[#This Row],[Salidas]]</f>
        <v>6.5</v>
      </c>
      <c r="R1795" s="74"/>
      <c r="S1795" s="74"/>
      <c r="T1795" s="62"/>
      <c r="U1795" s="62"/>
      <c r="V1795" s="76"/>
    </row>
    <row r="1796" customHeight="1" spans="1:22">
      <c r="A1796" s="74" t="s">
        <v>19891</v>
      </c>
      <c r="B1796" s="74" t="s">
        <v>19879</v>
      </c>
      <c r="C1796" s="74" t="s">
        <v>19892</v>
      </c>
      <c r="D1796" s="74" t="s">
        <v>16614</v>
      </c>
      <c r="E1796" s="74"/>
      <c r="F1796" s="59">
        <v>40</v>
      </c>
      <c r="G1796" s="75">
        <v>1</v>
      </c>
      <c r="H1796" s="75">
        <f>SUMIFS(VENTAS[Cantidad],VENTAS[Código del producto Vendido],STOCK[[#This Row],[Code]])</f>
        <v>1</v>
      </c>
      <c r="I1796" s="75">
        <f>STOCK[[#This Row],[Entradas]]-STOCK[[#This Row],[Salidas]]</f>
        <v>0</v>
      </c>
      <c r="J1796" s="59">
        <f>STOCK[[#This Row],[Precio Final]]*10%</f>
        <v>4</v>
      </c>
      <c r="K1796" s="62">
        <v>25</v>
      </c>
      <c r="L1796" s="62">
        <v>0</v>
      </c>
      <c r="M1796" s="62">
        <f>STOCK[[#This Row],[Costo Unitario (USD)]]+STOCK[[#This Row],[Costo Envío (USD)]]+STOCK[[#This Row],[Comisión 10%]]</f>
        <v>29</v>
      </c>
      <c r="N1796" s="62">
        <f t="shared" si="78"/>
        <v>43.5</v>
      </c>
      <c r="O1796" s="62">
        <f t="shared" si="79"/>
        <v>40</v>
      </c>
      <c r="P1796" s="62">
        <f>STOCK[[#This Row],[Precio Final]]-STOCK[[#This Row],[Costo total]]</f>
        <v>11</v>
      </c>
      <c r="Q1796" s="62">
        <f>STOCK[[#This Row],[Ganancia Unitaria]]*STOCK[[#This Row],[Salidas]]</f>
        <v>11</v>
      </c>
      <c r="R1796" s="74"/>
      <c r="S1796" s="74"/>
      <c r="T1796" s="62"/>
      <c r="U1796" s="62"/>
      <c r="V1796" s="76"/>
    </row>
    <row r="1797" customHeight="1" spans="1:22">
      <c r="A1797" s="74" t="s">
        <v>19893</v>
      </c>
      <c r="B1797" s="74" t="s">
        <v>19879</v>
      </c>
      <c r="C1797" s="74" t="s">
        <v>19894</v>
      </c>
      <c r="D1797" s="74" t="s">
        <v>19198</v>
      </c>
      <c r="E1797" s="74"/>
      <c r="F1797" s="59">
        <v>35</v>
      </c>
      <c r="G1797" s="75">
        <v>1</v>
      </c>
      <c r="H1797" s="75">
        <f>SUMIFS(VENTAS[Cantidad],VENTAS[Código del producto Vendido],STOCK[[#This Row],[Code]])</f>
        <v>0</v>
      </c>
      <c r="I1797" s="75">
        <f>STOCK[[#This Row],[Entradas]]-STOCK[[#This Row],[Salidas]]</f>
        <v>1</v>
      </c>
      <c r="J1797" s="59">
        <f>STOCK[[#This Row],[Precio Final]]*10%</f>
        <v>3.5</v>
      </c>
      <c r="K1797" s="62">
        <v>25</v>
      </c>
      <c r="L1797" s="62">
        <v>0</v>
      </c>
      <c r="M1797" s="62">
        <f>STOCK[[#This Row],[Costo Unitario (USD)]]+STOCK[[#This Row],[Costo Envío (USD)]]+STOCK[[#This Row],[Comisión 10%]]</f>
        <v>28.5</v>
      </c>
      <c r="N1797" s="62">
        <f t="shared" si="78"/>
        <v>42.75</v>
      </c>
      <c r="O1797" s="62">
        <f t="shared" si="79"/>
        <v>35</v>
      </c>
      <c r="P1797" s="62">
        <f>STOCK[[#This Row],[Precio Final]]-STOCK[[#This Row],[Costo total]]</f>
        <v>6.5</v>
      </c>
      <c r="Q1797" s="62">
        <f>STOCK[[#This Row],[Ganancia Unitaria]]*STOCK[[#This Row],[Salidas]]</f>
        <v>0</v>
      </c>
      <c r="R1797" s="74"/>
      <c r="S1797" s="74"/>
      <c r="T1797" s="62"/>
      <c r="U1797" s="62"/>
      <c r="V1797" s="76"/>
    </row>
    <row r="1798" customHeight="1" spans="1:22">
      <c r="A1798" s="74" t="s">
        <v>19895</v>
      </c>
      <c r="B1798" s="74" t="s">
        <v>19781</v>
      </c>
      <c r="C1798" s="74" t="s">
        <v>19896</v>
      </c>
      <c r="D1798" s="74" t="s">
        <v>19897</v>
      </c>
      <c r="E1798" s="74"/>
      <c r="F1798" s="59">
        <v>20</v>
      </c>
      <c r="G1798" s="75">
        <v>1</v>
      </c>
      <c r="H1798" s="75">
        <f>SUMIFS(VENTAS[Cantidad],VENTAS[Código del producto Vendido],STOCK[[#This Row],[Code]])</f>
        <v>1</v>
      </c>
      <c r="I1798" s="75">
        <f>STOCK[[#This Row],[Entradas]]-STOCK[[#This Row],[Salidas]]</f>
        <v>0</v>
      </c>
      <c r="J1798" s="59">
        <f>STOCK[[#This Row],[Precio Final]]*10%</f>
        <v>2</v>
      </c>
      <c r="K1798" s="62">
        <v>6</v>
      </c>
      <c r="L1798" s="62">
        <v>0</v>
      </c>
      <c r="M1798" s="62">
        <f>STOCK[[#This Row],[Costo Unitario (USD)]]+STOCK[[#This Row],[Costo Envío (USD)]]+STOCK[[#This Row],[Comisión 10%]]</f>
        <v>8</v>
      </c>
      <c r="N1798" s="62">
        <f t="shared" si="78"/>
        <v>12</v>
      </c>
      <c r="O1798" s="62">
        <f t="shared" si="79"/>
        <v>20</v>
      </c>
      <c r="P1798" s="62">
        <f>STOCK[[#This Row],[Precio Final]]-STOCK[[#This Row],[Costo total]]</f>
        <v>12</v>
      </c>
      <c r="Q1798" s="62">
        <f>STOCK[[#This Row],[Ganancia Unitaria]]*STOCK[[#This Row],[Salidas]]</f>
        <v>12</v>
      </c>
      <c r="R1798" s="74"/>
      <c r="S1798" s="74"/>
      <c r="T1798" s="62"/>
      <c r="U1798" s="62"/>
      <c r="V1798" s="76"/>
    </row>
    <row r="1799" customHeight="1" spans="1:22">
      <c r="A1799" s="74" t="s">
        <v>19898</v>
      </c>
      <c r="B1799" s="74" t="s">
        <v>19781</v>
      </c>
      <c r="C1799" s="74" t="s">
        <v>19899</v>
      </c>
      <c r="D1799" s="74" t="s">
        <v>18254</v>
      </c>
      <c r="E1799" s="74"/>
      <c r="F1799" s="59">
        <v>20</v>
      </c>
      <c r="G1799" s="75">
        <v>1</v>
      </c>
      <c r="H1799" s="75">
        <f>SUMIFS(VENTAS[Cantidad],VENTAS[Código del producto Vendido],STOCK[[#This Row],[Code]])</f>
        <v>0</v>
      </c>
      <c r="I1799" s="75">
        <f>STOCK[[#This Row],[Entradas]]-STOCK[[#This Row],[Salidas]]</f>
        <v>1</v>
      </c>
      <c r="J1799" s="59">
        <f>STOCK[[#This Row],[Precio Final]]*10%</f>
        <v>2</v>
      </c>
      <c r="K1799" s="62">
        <v>6</v>
      </c>
      <c r="L1799" s="62">
        <v>0</v>
      </c>
      <c r="M1799" s="62">
        <f>STOCK[[#This Row],[Costo Unitario (USD)]]+STOCK[[#This Row],[Costo Envío (USD)]]+STOCK[[#This Row],[Comisión 10%]]</f>
        <v>8</v>
      </c>
      <c r="N1799" s="62">
        <f t="shared" si="78"/>
        <v>12</v>
      </c>
      <c r="O1799" s="62">
        <f t="shared" si="79"/>
        <v>20</v>
      </c>
      <c r="P1799" s="62">
        <f>STOCK[[#This Row],[Precio Final]]-STOCK[[#This Row],[Costo total]]</f>
        <v>12</v>
      </c>
      <c r="Q1799" s="62">
        <f>STOCK[[#This Row],[Ganancia Unitaria]]*STOCK[[#This Row],[Salidas]]</f>
        <v>0</v>
      </c>
      <c r="R1799" s="74"/>
      <c r="S1799" s="74"/>
      <c r="T1799" s="62"/>
      <c r="U1799" s="62"/>
      <c r="V1799" s="76"/>
    </row>
    <row r="1800" customHeight="1" spans="1:22">
      <c r="A1800" s="74" t="s">
        <v>19900</v>
      </c>
      <c r="B1800" s="74" t="s">
        <v>19781</v>
      </c>
      <c r="C1800" s="74" t="s">
        <v>19901</v>
      </c>
      <c r="D1800" s="74" t="s">
        <v>19897</v>
      </c>
      <c r="E1800" s="74"/>
      <c r="F1800" s="59">
        <v>18</v>
      </c>
      <c r="G1800" s="75">
        <v>1</v>
      </c>
      <c r="H1800" s="75">
        <f>SUMIFS(VENTAS[Cantidad],VENTAS[Código del producto Vendido],STOCK[[#This Row],[Code]])</f>
        <v>1</v>
      </c>
      <c r="I1800" s="75">
        <f>STOCK[[#This Row],[Entradas]]-STOCK[[#This Row],[Salidas]]</f>
        <v>0</v>
      </c>
      <c r="J1800" s="59">
        <f>STOCK[[#This Row],[Precio Final]]*10%</f>
        <v>1.8</v>
      </c>
      <c r="K1800" s="62">
        <v>6</v>
      </c>
      <c r="L1800" s="62">
        <v>0</v>
      </c>
      <c r="M1800" s="62">
        <f>STOCK[[#This Row],[Costo Unitario (USD)]]+STOCK[[#This Row],[Costo Envío (USD)]]+STOCK[[#This Row],[Comisión 10%]]</f>
        <v>7.8</v>
      </c>
      <c r="N1800" s="62">
        <f t="shared" si="78"/>
        <v>11.7</v>
      </c>
      <c r="O1800" s="62">
        <f t="shared" si="79"/>
        <v>18</v>
      </c>
      <c r="P1800" s="62">
        <f>STOCK[[#This Row],[Precio Final]]-STOCK[[#This Row],[Costo total]]</f>
        <v>10.2</v>
      </c>
      <c r="Q1800" s="62">
        <f>STOCK[[#This Row],[Ganancia Unitaria]]*STOCK[[#This Row],[Salidas]]</f>
        <v>10.2</v>
      </c>
      <c r="R1800" s="74"/>
      <c r="S1800" s="74"/>
      <c r="T1800" s="62"/>
      <c r="U1800" s="62"/>
      <c r="V1800" s="76"/>
    </row>
    <row r="1801" customHeight="1" spans="1:22">
      <c r="A1801" s="74" t="s">
        <v>19902</v>
      </c>
      <c r="B1801" s="74" t="s">
        <v>19781</v>
      </c>
      <c r="C1801" s="74" t="s">
        <v>19901</v>
      </c>
      <c r="D1801" s="74" t="s">
        <v>18257</v>
      </c>
      <c r="E1801" s="74"/>
      <c r="F1801" s="59">
        <v>18</v>
      </c>
      <c r="G1801" s="75">
        <v>1</v>
      </c>
      <c r="H1801" s="75">
        <f>SUMIFS(VENTAS[Cantidad],VENTAS[Código del producto Vendido],STOCK[[#This Row],[Code]])</f>
        <v>0</v>
      </c>
      <c r="I1801" s="75">
        <f>STOCK[[#This Row],[Entradas]]-STOCK[[#This Row],[Salidas]]</f>
        <v>1</v>
      </c>
      <c r="J1801" s="59">
        <f>STOCK[[#This Row],[Precio Final]]*10%</f>
        <v>1.8</v>
      </c>
      <c r="K1801" s="62">
        <v>6</v>
      </c>
      <c r="L1801" s="62">
        <v>0</v>
      </c>
      <c r="M1801" s="62">
        <f>STOCK[[#This Row],[Costo Unitario (USD)]]+STOCK[[#This Row],[Costo Envío (USD)]]+STOCK[[#This Row],[Comisión 10%]]</f>
        <v>7.8</v>
      </c>
      <c r="N1801" s="62">
        <f t="shared" si="78"/>
        <v>11.7</v>
      </c>
      <c r="O1801" s="62">
        <f t="shared" si="79"/>
        <v>18</v>
      </c>
      <c r="P1801" s="62">
        <f>STOCK[[#This Row],[Precio Final]]-STOCK[[#This Row],[Costo total]]</f>
        <v>10.2</v>
      </c>
      <c r="Q1801" s="62">
        <f>STOCK[[#This Row],[Ganancia Unitaria]]*STOCK[[#This Row],[Salidas]]</f>
        <v>0</v>
      </c>
      <c r="R1801" s="74"/>
      <c r="S1801" s="74"/>
      <c r="T1801" s="62"/>
      <c r="U1801" s="62"/>
      <c r="V1801" s="76"/>
    </row>
    <row r="1802" customHeight="1" spans="1:22">
      <c r="A1802" s="74" t="s">
        <v>19903</v>
      </c>
      <c r="B1802" s="74" t="s">
        <v>19781</v>
      </c>
      <c r="C1802" s="74" t="s">
        <v>19901</v>
      </c>
      <c r="D1802" s="74" t="s">
        <v>19904</v>
      </c>
      <c r="E1802" s="74"/>
      <c r="F1802" s="59">
        <v>18</v>
      </c>
      <c r="G1802" s="75">
        <v>1</v>
      </c>
      <c r="H1802" s="75">
        <f>SUMIFS(VENTAS[Cantidad],VENTAS[Código del producto Vendido],STOCK[[#This Row],[Code]])</f>
        <v>0</v>
      </c>
      <c r="I1802" s="75">
        <f>STOCK[[#This Row],[Entradas]]-STOCK[[#This Row],[Salidas]]</f>
        <v>1</v>
      </c>
      <c r="J1802" s="59">
        <f>STOCK[[#This Row],[Precio Final]]*10%</f>
        <v>1.8</v>
      </c>
      <c r="K1802" s="62">
        <v>6</v>
      </c>
      <c r="L1802" s="62">
        <v>0</v>
      </c>
      <c r="M1802" s="62">
        <f>STOCK[[#This Row],[Costo Unitario (USD)]]+STOCK[[#This Row],[Costo Envío (USD)]]+STOCK[[#This Row],[Comisión 10%]]</f>
        <v>7.8</v>
      </c>
      <c r="N1802" s="62">
        <f t="shared" si="78"/>
        <v>11.7</v>
      </c>
      <c r="O1802" s="62">
        <f t="shared" si="79"/>
        <v>18</v>
      </c>
      <c r="P1802" s="62">
        <f>STOCK[[#This Row],[Precio Final]]-STOCK[[#This Row],[Costo total]]</f>
        <v>10.2</v>
      </c>
      <c r="Q1802" s="62">
        <f>STOCK[[#This Row],[Ganancia Unitaria]]*STOCK[[#This Row],[Salidas]]</f>
        <v>0</v>
      </c>
      <c r="R1802" s="74"/>
      <c r="S1802" s="74"/>
      <c r="T1802" s="62"/>
      <c r="U1802" s="62"/>
      <c r="V1802" s="76"/>
    </row>
    <row r="1803" customHeight="1" spans="1:22">
      <c r="A1803" s="74" t="s">
        <v>19905</v>
      </c>
      <c r="B1803" s="74" t="s">
        <v>19781</v>
      </c>
      <c r="C1803" s="74" t="s">
        <v>19906</v>
      </c>
      <c r="D1803" s="74" t="s">
        <v>18257</v>
      </c>
      <c r="E1803" s="74"/>
      <c r="F1803" s="59">
        <v>18</v>
      </c>
      <c r="G1803" s="75">
        <v>1</v>
      </c>
      <c r="H1803" s="75">
        <f>SUMIFS(VENTAS[Cantidad],VENTAS[Código del producto Vendido],STOCK[[#This Row],[Code]])</f>
        <v>0</v>
      </c>
      <c r="I1803" s="75">
        <f>STOCK[[#This Row],[Entradas]]-STOCK[[#This Row],[Salidas]]</f>
        <v>1</v>
      </c>
      <c r="J1803" s="59">
        <f>STOCK[[#This Row],[Precio Final]]*10%</f>
        <v>1.8</v>
      </c>
      <c r="K1803" s="62">
        <v>6</v>
      </c>
      <c r="L1803" s="62">
        <v>0</v>
      </c>
      <c r="M1803" s="62">
        <f>STOCK[[#This Row],[Costo Unitario (USD)]]+STOCK[[#This Row],[Costo Envío (USD)]]+STOCK[[#This Row],[Comisión 10%]]</f>
        <v>7.8</v>
      </c>
      <c r="N1803" s="62">
        <f t="shared" si="78"/>
        <v>11.7</v>
      </c>
      <c r="O1803" s="62">
        <f t="shared" si="79"/>
        <v>18</v>
      </c>
      <c r="P1803" s="62">
        <f>STOCK[[#This Row],[Precio Final]]-STOCK[[#This Row],[Costo total]]</f>
        <v>10.2</v>
      </c>
      <c r="Q1803" s="62">
        <f>STOCK[[#This Row],[Ganancia Unitaria]]*STOCK[[#This Row],[Salidas]]</f>
        <v>0</v>
      </c>
      <c r="R1803" s="74"/>
      <c r="S1803" s="74"/>
      <c r="T1803" s="62"/>
      <c r="U1803" s="62"/>
      <c r="V1803" s="76"/>
    </row>
    <row r="1804" customHeight="1" spans="1:22">
      <c r="A1804" s="74" t="s">
        <v>19907</v>
      </c>
      <c r="B1804" s="74" t="s">
        <v>19781</v>
      </c>
      <c r="C1804" s="74" t="s">
        <v>19908</v>
      </c>
      <c r="D1804" s="74" t="s">
        <v>19909</v>
      </c>
      <c r="E1804" s="74"/>
      <c r="F1804" s="59">
        <v>20</v>
      </c>
      <c r="G1804" s="75">
        <v>1</v>
      </c>
      <c r="H1804" s="75">
        <f>SUMIFS(VENTAS[Cantidad],VENTAS[Código del producto Vendido],STOCK[[#This Row],[Code]])</f>
        <v>0</v>
      </c>
      <c r="I1804" s="75">
        <f>STOCK[[#This Row],[Entradas]]-STOCK[[#This Row],[Salidas]]</f>
        <v>1</v>
      </c>
      <c r="J1804" s="59">
        <f>STOCK[[#This Row],[Precio Final]]*10%</f>
        <v>2</v>
      </c>
      <c r="K1804" s="62">
        <v>6</v>
      </c>
      <c r="L1804" s="62">
        <v>0</v>
      </c>
      <c r="M1804" s="62">
        <f>STOCK[[#This Row],[Costo Unitario (USD)]]+STOCK[[#This Row],[Costo Envío (USD)]]+STOCK[[#This Row],[Comisión 10%]]</f>
        <v>8</v>
      </c>
      <c r="N1804" s="62">
        <f t="shared" si="78"/>
        <v>12</v>
      </c>
      <c r="O1804" s="62">
        <f t="shared" si="79"/>
        <v>20</v>
      </c>
      <c r="P1804" s="62">
        <f>STOCK[[#This Row],[Precio Final]]-STOCK[[#This Row],[Costo total]]</f>
        <v>12</v>
      </c>
      <c r="Q1804" s="62">
        <f>STOCK[[#This Row],[Ganancia Unitaria]]*STOCK[[#This Row],[Salidas]]</f>
        <v>0</v>
      </c>
      <c r="R1804" s="74"/>
      <c r="S1804" s="74"/>
      <c r="T1804" s="62"/>
      <c r="U1804" s="62"/>
      <c r="V1804" s="76"/>
    </row>
    <row r="1805" customHeight="1" spans="1:22">
      <c r="A1805" s="74" t="s">
        <v>19910</v>
      </c>
      <c r="B1805" s="74" t="s">
        <v>16447</v>
      </c>
      <c r="C1805" s="74" t="s">
        <v>19911</v>
      </c>
      <c r="D1805" s="74" t="s">
        <v>16408</v>
      </c>
      <c r="E1805" s="74"/>
      <c r="F1805" s="59">
        <v>28</v>
      </c>
      <c r="G1805" s="75">
        <v>1</v>
      </c>
      <c r="H1805" s="75">
        <f>SUMIFS(VENTAS[Cantidad],VENTAS[Código del producto Vendido],STOCK[[#This Row],[Code]])</f>
        <v>0</v>
      </c>
      <c r="I1805" s="75">
        <f>STOCK[[#This Row],[Entradas]]-STOCK[[#This Row],[Salidas]]</f>
        <v>1</v>
      </c>
      <c r="J1805" s="59">
        <f>STOCK[[#This Row],[Precio Final]]*10%</f>
        <v>2.8</v>
      </c>
      <c r="K1805" s="62">
        <v>12</v>
      </c>
      <c r="L1805" s="62">
        <v>0</v>
      </c>
      <c r="M1805" s="62">
        <f>STOCK[[#This Row],[Costo Unitario (USD)]]+STOCK[[#This Row],[Costo Envío (USD)]]+STOCK[[#This Row],[Comisión 10%]]</f>
        <v>14.8</v>
      </c>
      <c r="N1805" s="62">
        <f t="shared" si="78"/>
        <v>22.2</v>
      </c>
      <c r="O1805" s="62">
        <f t="shared" si="79"/>
        <v>28</v>
      </c>
      <c r="P1805" s="62">
        <f>STOCK[[#This Row],[Precio Final]]-STOCK[[#This Row],[Costo total]]</f>
        <v>13.2</v>
      </c>
      <c r="Q1805" s="62">
        <f>STOCK[[#This Row],[Ganancia Unitaria]]*STOCK[[#This Row],[Salidas]]</f>
        <v>0</v>
      </c>
      <c r="R1805" s="74"/>
      <c r="S1805" s="74"/>
      <c r="T1805" s="62"/>
      <c r="U1805" s="62"/>
      <c r="V1805" s="76"/>
    </row>
    <row r="1806" customHeight="1" spans="1:22">
      <c r="A1806" s="74" t="s">
        <v>19912</v>
      </c>
      <c r="B1806" s="74" t="s">
        <v>16851</v>
      </c>
      <c r="C1806" s="74" t="s">
        <v>19913</v>
      </c>
      <c r="D1806" s="74" t="s">
        <v>17031</v>
      </c>
      <c r="E1806" s="74"/>
      <c r="F1806" s="59">
        <v>30</v>
      </c>
      <c r="G1806" s="75">
        <v>1</v>
      </c>
      <c r="H1806" s="75">
        <f>SUMIFS(VENTAS[Cantidad],VENTAS[Código del producto Vendido],STOCK[[#This Row],[Code]])</f>
        <v>1</v>
      </c>
      <c r="I1806" s="75">
        <f>STOCK[[#This Row],[Entradas]]-STOCK[[#This Row],[Salidas]]</f>
        <v>0</v>
      </c>
      <c r="J1806" s="59">
        <f>STOCK[[#This Row],[Precio Final]]*10%</f>
        <v>3</v>
      </c>
      <c r="K1806" s="62">
        <v>12</v>
      </c>
      <c r="L1806" s="62">
        <v>0</v>
      </c>
      <c r="M1806" s="62">
        <f>STOCK[[#This Row],[Costo Unitario (USD)]]+STOCK[[#This Row],[Costo Envío (USD)]]+STOCK[[#This Row],[Comisión 10%]]</f>
        <v>15</v>
      </c>
      <c r="N1806" s="62">
        <f t="shared" si="78"/>
        <v>22.5</v>
      </c>
      <c r="O1806" s="62">
        <f t="shared" si="79"/>
        <v>30</v>
      </c>
      <c r="P1806" s="62">
        <f>STOCK[[#This Row],[Precio Final]]-STOCK[[#This Row],[Costo total]]</f>
        <v>15</v>
      </c>
      <c r="Q1806" s="62">
        <f>STOCK[[#This Row],[Ganancia Unitaria]]*STOCK[[#This Row],[Salidas]]</f>
        <v>15</v>
      </c>
      <c r="R1806" s="74"/>
      <c r="S1806" s="74"/>
      <c r="T1806" s="62"/>
      <c r="U1806" s="62"/>
      <c r="V1806" s="76"/>
    </row>
    <row r="1807" customHeight="1" spans="1:22">
      <c r="A1807" s="74" t="s">
        <v>19914</v>
      </c>
      <c r="B1807" s="74" t="s">
        <v>19915</v>
      </c>
      <c r="C1807" s="74" t="s">
        <v>19916</v>
      </c>
      <c r="D1807" s="74" t="s">
        <v>19118</v>
      </c>
      <c r="E1807" s="74"/>
      <c r="F1807" s="59">
        <v>30</v>
      </c>
      <c r="G1807" s="75">
        <v>1</v>
      </c>
      <c r="H1807" s="75">
        <f>SUMIFS(VENTAS[Cantidad],VENTAS[Código del producto Vendido],STOCK[[#This Row],[Code]])</f>
        <v>1</v>
      </c>
      <c r="I1807" s="75">
        <f>STOCK[[#This Row],[Entradas]]-STOCK[[#This Row],[Salidas]]</f>
        <v>0</v>
      </c>
      <c r="J1807" s="59">
        <f>STOCK[[#This Row],[Precio Final]]*10%</f>
        <v>3</v>
      </c>
      <c r="K1807" s="62">
        <v>12</v>
      </c>
      <c r="L1807" s="62">
        <v>0</v>
      </c>
      <c r="M1807" s="62">
        <f>STOCK[[#This Row],[Costo Unitario (USD)]]+STOCK[[#This Row],[Costo Envío (USD)]]+STOCK[[#This Row],[Comisión 10%]]</f>
        <v>15</v>
      </c>
      <c r="N1807" s="62">
        <f t="shared" si="78"/>
        <v>22.5</v>
      </c>
      <c r="O1807" s="62">
        <f t="shared" si="79"/>
        <v>30</v>
      </c>
      <c r="P1807" s="62">
        <f>STOCK[[#This Row],[Precio Final]]-STOCK[[#This Row],[Costo total]]</f>
        <v>15</v>
      </c>
      <c r="Q1807" s="62">
        <f>STOCK[[#This Row],[Ganancia Unitaria]]*STOCK[[#This Row],[Salidas]]</f>
        <v>15</v>
      </c>
      <c r="R1807" s="74"/>
      <c r="S1807" s="74"/>
      <c r="T1807" s="62"/>
      <c r="U1807" s="62"/>
      <c r="V1807" s="76"/>
    </row>
    <row r="1808" customHeight="1" spans="1:22">
      <c r="A1808" s="74" t="s">
        <v>19917</v>
      </c>
      <c r="B1808" s="74" t="s">
        <v>16851</v>
      </c>
      <c r="C1808" s="74" t="s">
        <v>19916</v>
      </c>
      <c r="D1808" s="74" t="s">
        <v>17031</v>
      </c>
      <c r="E1808" s="74"/>
      <c r="F1808" s="59">
        <v>30</v>
      </c>
      <c r="G1808" s="75">
        <v>1</v>
      </c>
      <c r="H1808" s="75">
        <f>SUMIFS(VENTAS[Cantidad],VENTAS[Código del producto Vendido],STOCK[[#This Row],[Code]])</f>
        <v>0</v>
      </c>
      <c r="I1808" s="75">
        <f>STOCK[[#This Row],[Entradas]]-STOCK[[#This Row],[Salidas]]</f>
        <v>1</v>
      </c>
      <c r="J1808" s="59">
        <f>STOCK[[#This Row],[Precio Final]]*10%</f>
        <v>3</v>
      </c>
      <c r="K1808" s="62">
        <v>12</v>
      </c>
      <c r="L1808" s="62">
        <v>0</v>
      </c>
      <c r="M1808" s="62">
        <f>STOCK[[#This Row],[Costo Unitario (USD)]]+STOCK[[#This Row],[Costo Envío (USD)]]+STOCK[[#This Row],[Comisión 10%]]</f>
        <v>15</v>
      </c>
      <c r="N1808" s="62">
        <f t="shared" si="78"/>
        <v>22.5</v>
      </c>
      <c r="O1808" s="62">
        <f t="shared" si="79"/>
        <v>30</v>
      </c>
      <c r="P1808" s="62">
        <f>STOCK[[#This Row],[Precio Final]]-STOCK[[#This Row],[Costo total]]</f>
        <v>15</v>
      </c>
      <c r="Q1808" s="62">
        <f>STOCK[[#This Row],[Ganancia Unitaria]]*STOCK[[#This Row],[Salidas]]</f>
        <v>0</v>
      </c>
      <c r="R1808" s="74"/>
      <c r="S1808" s="74"/>
      <c r="T1808" s="62"/>
      <c r="U1808" s="62"/>
      <c r="V1808" s="76"/>
    </row>
    <row r="1809" customHeight="1" spans="1:22">
      <c r="A1809" s="74" t="s">
        <v>19918</v>
      </c>
      <c r="B1809" s="74" t="s">
        <v>16447</v>
      </c>
      <c r="C1809" s="74" t="s">
        <v>19919</v>
      </c>
      <c r="D1809" s="74" t="s">
        <v>16404</v>
      </c>
      <c r="E1809" s="74"/>
      <c r="F1809" s="59">
        <v>35</v>
      </c>
      <c r="G1809" s="75">
        <v>1</v>
      </c>
      <c r="H1809" s="75">
        <f>SUMIFS(VENTAS[Cantidad],VENTAS[Código del producto Vendido],STOCK[[#This Row],[Code]])</f>
        <v>1</v>
      </c>
      <c r="I1809" s="75">
        <f>STOCK[[#This Row],[Entradas]]-STOCK[[#This Row],[Salidas]]</f>
        <v>0</v>
      </c>
      <c r="J1809" s="59">
        <f>STOCK[[#This Row],[Precio Final]]*10%</f>
        <v>3.5</v>
      </c>
      <c r="K1809" s="62">
        <v>12</v>
      </c>
      <c r="L1809" s="62">
        <v>0</v>
      </c>
      <c r="M1809" s="62">
        <f>STOCK[[#This Row],[Costo Unitario (USD)]]+STOCK[[#This Row],[Costo Envío (USD)]]+STOCK[[#This Row],[Comisión 10%]]</f>
        <v>15.5</v>
      </c>
      <c r="N1809" s="62">
        <f t="shared" si="78"/>
        <v>23.25</v>
      </c>
      <c r="O1809" s="62">
        <f t="shared" si="79"/>
        <v>35</v>
      </c>
      <c r="P1809" s="62">
        <f>STOCK[[#This Row],[Precio Final]]-STOCK[[#This Row],[Costo total]]</f>
        <v>19.5</v>
      </c>
      <c r="Q1809" s="62">
        <f>STOCK[[#This Row],[Ganancia Unitaria]]*STOCK[[#This Row],[Salidas]]</f>
        <v>19.5</v>
      </c>
      <c r="R1809" s="74"/>
      <c r="S1809" s="74"/>
      <c r="T1809" s="62"/>
      <c r="U1809" s="62"/>
      <c r="V1809" s="76"/>
    </row>
    <row r="1810" customHeight="1" spans="1:22">
      <c r="A1810" s="74" t="s">
        <v>19920</v>
      </c>
      <c r="B1810" s="74" t="s">
        <v>16851</v>
      </c>
      <c r="C1810" s="74" t="s">
        <v>19921</v>
      </c>
      <c r="D1810" s="74" t="s">
        <v>16396</v>
      </c>
      <c r="E1810" s="74"/>
      <c r="F1810" s="59">
        <v>35</v>
      </c>
      <c r="G1810" s="75">
        <v>1</v>
      </c>
      <c r="H1810" s="75">
        <f>SUMIFS(VENTAS[Cantidad],VENTAS[Código del producto Vendido],STOCK[[#This Row],[Code]])</f>
        <v>0</v>
      </c>
      <c r="I1810" s="75">
        <f>STOCK[[#This Row],[Entradas]]-STOCK[[#This Row],[Salidas]]</f>
        <v>1</v>
      </c>
      <c r="J1810" s="59">
        <f>STOCK[[#This Row],[Precio Final]]*10%</f>
        <v>3.5</v>
      </c>
      <c r="K1810" s="62">
        <v>12</v>
      </c>
      <c r="L1810" s="62">
        <v>0</v>
      </c>
      <c r="M1810" s="62">
        <f>STOCK[[#This Row],[Costo Unitario (USD)]]+STOCK[[#This Row],[Costo Envío (USD)]]+STOCK[[#This Row],[Comisión 10%]]</f>
        <v>15.5</v>
      </c>
      <c r="N1810" s="62">
        <f t="shared" si="78"/>
        <v>23.25</v>
      </c>
      <c r="O1810" s="62">
        <f t="shared" si="79"/>
        <v>35</v>
      </c>
      <c r="P1810" s="62">
        <f>STOCK[[#This Row],[Precio Final]]-STOCK[[#This Row],[Costo total]]</f>
        <v>19.5</v>
      </c>
      <c r="Q1810" s="62">
        <f>STOCK[[#This Row],[Ganancia Unitaria]]*STOCK[[#This Row],[Salidas]]</f>
        <v>0</v>
      </c>
      <c r="R1810" s="74"/>
      <c r="S1810" s="74"/>
      <c r="T1810" s="62"/>
      <c r="U1810" s="62"/>
      <c r="V1810" s="76"/>
    </row>
    <row r="1811" customHeight="1" spans="1:22">
      <c r="A1811" s="74" t="s">
        <v>19922</v>
      </c>
      <c r="B1811" s="74" t="s">
        <v>19915</v>
      </c>
      <c r="C1811" s="74" t="s">
        <v>19923</v>
      </c>
      <c r="D1811" s="74" t="s">
        <v>16583</v>
      </c>
      <c r="E1811" s="74"/>
      <c r="F1811" s="59">
        <v>30</v>
      </c>
      <c r="G1811" s="75">
        <v>2</v>
      </c>
      <c r="H1811" s="75">
        <f>SUMIFS(VENTAS[Cantidad],VENTAS[Código del producto Vendido],STOCK[[#This Row],[Code]])</f>
        <v>2</v>
      </c>
      <c r="I1811" s="75">
        <f>STOCK[[#This Row],[Entradas]]-STOCK[[#This Row],[Salidas]]</f>
        <v>0</v>
      </c>
      <c r="J1811" s="59">
        <f>STOCK[[#This Row],[Precio Final]]*10%</f>
        <v>3</v>
      </c>
      <c r="K1811" s="62">
        <v>12</v>
      </c>
      <c r="L1811" s="62">
        <v>0</v>
      </c>
      <c r="M1811" s="62">
        <f>STOCK[[#This Row],[Costo Unitario (USD)]]+STOCK[[#This Row],[Costo Envío (USD)]]+STOCK[[#This Row],[Comisión 10%]]</f>
        <v>15</v>
      </c>
      <c r="N1811" s="62">
        <f t="shared" si="78"/>
        <v>22.5</v>
      </c>
      <c r="O1811" s="62">
        <f t="shared" si="79"/>
        <v>30</v>
      </c>
      <c r="P1811" s="62">
        <f>STOCK[[#This Row],[Precio Final]]-STOCK[[#This Row],[Costo total]]</f>
        <v>15</v>
      </c>
      <c r="Q1811" s="62">
        <f>STOCK[[#This Row],[Ganancia Unitaria]]*STOCK[[#This Row],[Salidas]]</f>
        <v>30</v>
      </c>
      <c r="R1811" s="74"/>
      <c r="S1811" s="74"/>
      <c r="T1811" s="62"/>
      <c r="U1811" s="62"/>
      <c r="V1811" s="76"/>
    </row>
    <row r="1812" customHeight="1" spans="1:22">
      <c r="A1812" s="74" t="s">
        <v>19924</v>
      </c>
      <c r="B1812" s="74" t="s">
        <v>16851</v>
      </c>
      <c r="C1812" s="74" t="s">
        <v>19925</v>
      </c>
      <c r="D1812" s="74" t="s">
        <v>16396</v>
      </c>
      <c r="E1812" s="74"/>
      <c r="F1812" s="59">
        <v>22</v>
      </c>
      <c r="G1812" s="75">
        <v>1</v>
      </c>
      <c r="H1812" s="75">
        <f>SUMIFS(VENTAS[Cantidad],VENTAS[Código del producto Vendido],STOCK[[#This Row],[Code]])</f>
        <v>1</v>
      </c>
      <c r="I1812" s="75">
        <f>STOCK[[#This Row],[Entradas]]-STOCK[[#This Row],[Salidas]]</f>
        <v>0</v>
      </c>
      <c r="J1812" s="59">
        <f>STOCK[[#This Row],[Precio Final]]*10%</f>
        <v>2.2</v>
      </c>
      <c r="K1812" s="62">
        <v>12</v>
      </c>
      <c r="L1812" s="62">
        <v>0</v>
      </c>
      <c r="M1812" s="62">
        <f>STOCK[[#This Row],[Costo Unitario (USD)]]+STOCK[[#This Row],[Costo Envío (USD)]]+STOCK[[#This Row],[Comisión 10%]]</f>
        <v>14.2</v>
      </c>
      <c r="N1812" s="62">
        <f t="shared" si="78"/>
        <v>21.3</v>
      </c>
      <c r="O1812" s="62">
        <f t="shared" si="79"/>
        <v>22</v>
      </c>
      <c r="P1812" s="62">
        <f>STOCK[[#This Row],[Precio Final]]-STOCK[[#This Row],[Costo total]]</f>
        <v>7.8</v>
      </c>
      <c r="Q1812" s="62">
        <f>STOCK[[#This Row],[Ganancia Unitaria]]*STOCK[[#This Row],[Salidas]]</f>
        <v>7.8</v>
      </c>
      <c r="R1812" s="74"/>
      <c r="S1812" s="74"/>
      <c r="T1812" s="62"/>
      <c r="U1812" s="62"/>
      <c r="V1812" s="76"/>
    </row>
    <row r="1813" customHeight="1" spans="1:22">
      <c r="A1813" s="74" t="s">
        <v>19926</v>
      </c>
      <c r="B1813" s="74" t="s">
        <v>16851</v>
      </c>
      <c r="C1813" s="74" t="s">
        <v>19927</v>
      </c>
      <c r="D1813" s="74" t="s">
        <v>16396</v>
      </c>
      <c r="E1813" s="74"/>
      <c r="F1813" s="59">
        <v>22</v>
      </c>
      <c r="G1813" s="75">
        <v>1</v>
      </c>
      <c r="H1813" s="75">
        <f>SUMIFS(VENTAS[Cantidad],VENTAS[Código del producto Vendido],STOCK[[#This Row],[Code]])</f>
        <v>0</v>
      </c>
      <c r="I1813" s="75">
        <f>STOCK[[#This Row],[Entradas]]-STOCK[[#This Row],[Salidas]]</f>
        <v>1</v>
      </c>
      <c r="J1813" s="59">
        <f>STOCK[[#This Row],[Precio Final]]*10%</f>
        <v>2.2</v>
      </c>
      <c r="K1813" s="62">
        <v>12</v>
      </c>
      <c r="L1813" s="62">
        <v>0</v>
      </c>
      <c r="M1813" s="62">
        <f>STOCK[[#This Row],[Costo Unitario (USD)]]+STOCK[[#This Row],[Costo Envío (USD)]]+STOCK[[#This Row],[Comisión 10%]]</f>
        <v>14.2</v>
      </c>
      <c r="N1813" s="62">
        <f t="shared" si="78"/>
        <v>21.3</v>
      </c>
      <c r="O1813" s="62">
        <f t="shared" si="79"/>
        <v>22</v>
      </c>
      <c r="P1813" s="62">
        <f>STOCK[[#This Row],[Precio Final]]-STOCK[[#This Row],[Costo total]]</f>
        <v>7.8</v>
      </c>
      <c r="Q1813" s="62">
        <f>STOCK[[#This Row],[Ganancia Unitaria]]*STOCK[[#This Row],[Salidas]]</f>
        <v>0</v>
      </c>
      <c r="R1813" s="74"/>
      <c r="S1813" s="74"/>
      <c r="T1813" s="62"/>
      <c r="U1813" s="62"/>
      <c r="V1813" s="76"/>
    </row>
    <row r="1814" customHeight="1" spans="1:22">
      <c r="A1814" s="74" t="s">
        <v>19928</v>
      </c>
      <c r="B1814" s="74" t="s">
        <v>16447</v>
      </c>
      <c r="C1814" s="74" t="s">
        <v>19929</v>
      </c>
      <c r="D1814" s="74" t="s">
        <v>18089</v>
      </c>
      <c r="E1814" s="74"/>
      <c r="F1814" s="59">
        <v>28</v>
      </c>
      <c r="G1814" s="75">
        <v>1</v>
      </c>
      <c r="H1814" s="75">
        <f>SUMIFS(VENTAS[Cantidad],VENTAS[Código del producto Vendido],STOCK[[#This Row],[Code]])</f>
        <v>0</v>
      </c>
      <c r="I1814" s="75">
        <f>STOCK[[#This Row],[Entradas]]-STOCK[[#This Row],[Salidas]]</f>
        <v>1</v>
      </c>
      <c r="J1814" s="59">
        <f>STOCK[[#This Row],[Precio Final]]*10%</f>
        <v>2.8</v>
      </c>
      <c r="K1814" s="62">
        <v>12</v>
      </c>
      <c r="L1814" s="62">
        <v>0</v>
      </c>
      <c r="M1814" s="62">
        <f>STOCK[[#This Row],[Costo Unitario (USD)]]+STOCK[[#This Row],[Costo Envío (USD)]]+STOCK[[#This Row],[Comisión 10%]]</f>
        <v>14.8</v>
      </c>
      <c r="N1814" s="62">
        <f t="shared" si="78"/>
        <v>22.2</v>
      </c>
      <c r="O1814" s="62">
        <f t="shared" si="79"/>
        <v>28</v>
      </c>
      <c r="P1814" s="62">
        <f>STOCK[[#This Row],[Precio Final]]-STOCK[[#This Row],[Costo total]]</f>
        <v>13.2</v>
      </c>
      <c r="Q1814" s="62">
        <f>STOCK[[#This Row],[Ganancia Unitaria]]*STOCK[[#This Row],[Salidas]]</f>
        <v>0</v>
      </c>
      <c r="R1814" s="74"/>
      <c r="S1814" s="74"/>
      <c r="T1814" s="62"/>
      <c r="U1814" s="62"/>
      <c r="V1814" s="76"/>
    </row>
    <row r="1815" customHeight="1" spans="1:22">
      <c r="A1815" s="74" t="s">
        <v>19930</v>
      </c>
      <c r="B1815" s="74" t="s">
        <v>19915</v>
      </c>
      <c r="C1815" s="74" t="s">
        <v>19931</v>
      </c>
      <c r="D1815" s="74" t="s">
        <v>16475</v>
      </c>
      <c r="E1815" s="74"/>
      <c r="F1815" s="59">
        <v>35</v>
      </c>
      <c r="G1815" s="75">
        <v>2</v>
      </c>
      <c r="H1815" s="75">
        <f>SUMIFS(VENTAS[Cantidad],VENTAS[Código del producto Vendido],STOCK[[#This Row],[Code]])</f>
        <v>2</v>
      </c>
      <c r="I1815" s="75">
        <f>STOCK[[#This Row],[Entradas]]-STOCK[[#This Row],[Salidas]]</f>
        <v>0</v>
      </c>
      <c r="J1815" s="59">
        <f>STOCK[[#This Row],[Precio Final]]*10%</f>
        <v>3.5</v>
      </c>
      <c r="K1815" s="62">
        <v>12</v>
      </c>
      <c r="L1815" s="62">
        <v>0</v>
      </c>
      <c r="M1815" s="62">
        <f>STOCK[[#This Row],[Costo Unitario (USD)]]+STOCK[[#This Row],[Costo Envío (USD)]]+STOCK[[#This Row],[Comisión 10%]]</f>
        <v>15.5</v>
      </c>
      <c r="N1815" s="62">
        <f t="shared" si="78"/>
        <v>23.25</v>
      </c>
      <c r="O1815" s="62">
        <f t="shared" si="79"/>
        <v>35</v>
      </c>
      <c r="P1815" s="62">
        <f>STOCK[[#This Row],[Precio Final]]-STOCK[[#This Row],[Costo total]]</f>
        <v>19.5</v>
      </c>
      <c r="Q1815" s="62">
        <f>STOCK[[#This Row],[Ganancia Unitaria]]*STOCK[[#This Row],[Salidas]]</f>
        <v>39</v>
      </c>
      <c r="R1815" s="74"/>
      <c r="S1815" s="74"/>
      <c r="T1815" s="62"/>
      <c r="U1815" s="62"/>
      <c r="V1815" s="76"/>
    </row>
    <row r="1816" customHeight="1" spans="1:22">
      <c r="A1816" s="74" t="s">
        <v>19932</v>
      </c>
      <c r="B1816" s="74" t="s">
        <v>16851</v>
      </c>
      <c r="C1816" s="74" t="s">
        <v>19933</v>
      </c>
      <c r="D1816" s="74" t="s">
        <v>17031</v>
      </c>
      <c r="E1816" s="74"/>
      <c r="F1816" s="59">
        <v>35</v>
      </c>
      <c r="G1816" s="75">
        <v>1</v>
      </c>
      <c r="H1816" s="75">
        <f>SUMIFS(VENTAS[Cantidad],VENTAS[Código del producto Vendido],STOCK[[#This Row],[Code]])</f>
        <v>1</v>
      </c>
      <c r="I1816" s="75">
        <f>STOCK[[#This Row],[Entradas]]-STOCK[[#This Row],[Salidas]]</f>
        <v>0</v>
      </c>
      <c r="J1816" s="59">
        <f>STOCK[[#This Row],[Precio Final]]*10%</f>
        <v>3.5</v>
      </c>
      <c r="K1816" s="62">
        <v>12</v>
      </c>
      <c r="L1816" s="62">
        <v>0</v>
      </c>
      <c r="M1816" s="62">
        <f>STOCK[[#This Row],[Costo Unitario (USD)]]+STOCK[[#This Row],[Costo Envío (USD)]]+STOCK[[#This Row],[Comisión 10%]]</f>
        <v>15.5</v>
      </c>
      <c r="N1816" s="62">
        <f t="shared" si="78"/>
        <v>23.25</v>
      </c>
      <c r="O1816" s="62">
        <f t="shared" si="79"/>
        <v>35</v>
      </c>
      <c r="P1816" s="62">
        <f>STOCK[[#This Row],[Precio Final]]-STOCK[[#This Row],[Costo total]]</f>
        <v>19.5</v>
      </c>
      <c r="Q1816" s="62">
        <f>STOCK[[#This Row],[Ganancia Unitaria]]*STOCK[[#This Row],[Salidas]]</f>
        <v>19.5</v>
      </c>
      <c r="R1816" s="74"/>
      <c r="S1816" s="74"/>
      <c r="T1816" s="62"/>
      <c r="U1816" s="62"/>
      <c r="V1816" s="76"/>
    </row>
    <row r="1817" customHeight="1" spans="1:22">
      <c r="A1817" s="74" t="s">
        <v>19934</v>
      </c>
      <c r="B1817" s="74" t="s">
        <v>16447</v>
      </c>
      <c r="C1817" s="74" t="s">
        <v>19935</v>
      </c>
      <c r="D1817" s="74" t="s">
        <v>18089</v>
      </c>
      <c r="E1817" s="74"/>
      <c r="F1817" s="59">
        <v>55</v>
      </c>
      <c r="G1817" s="75">
        <v>1</v>
      </c>
      <c r="H1817" s="75">
        <f>SUMIFS(VENTAS[Cantidad],VENTAS[Código del producto Vendido],STOCK[[#This Row],[Code]])</f>
        <v>1</v>
      </c>
      <c r="I1817" s="75">
        <f>STOCK[[#This Row],[Entradas]]-STOCK[[#This Row],[Salidas]]</f>
        <v>0</v>
      </c>
      <c r="J1817" s="59">
        <f>STOCK[[#This Row],[Precio Final]]*10%</f>
        <v>5.5</v>
      </c>
      <c r="K1817" s="62">
        <v>12</v>
      </c>
      <c r="L1817" s="62">
        <v>0</v>
      </c>
      <c r="M1817" s="62">
        <f>STOCK[[#This Row],[Costo Unitario (USD)]]+STOCK[[#This Row],[Costo Envío (USD)]]+STOCK[[#This Row],[Comisión 10%]]</f>
        <v>17.5</v>
      </c>
      <c r="N1817" s="62">
        <f t="shared" si="78"/>
        <v>26.25</v>
      </c>
      <c r="O1817" s="62">
        <f t="shared" si="79"/>
        <v>55</v>
      </c>
      <c r="P1817" s="62">
        <f>STOCK[[#This Row],[Precio Final]]-STOCK[[#This Row],[Costo total]]</f>
        <v>37.5</v>
      </c>
      <c r="Q1817" s="62">
        <f>STOCK[[#This Row],[Ganancia Unitaria]]*STOCK[[#This Row],[Salidas]]</f>
        <v>37.5</v>
      </c>
      <c r="R1817" s="74"/>
      <c r="S1817" s="74"/>
      <c r="T1817" s="62"/>
      <c r="U1817" s="62"/>
      <c r="V1817" s="76"/>
    </row>
    <row r="1818" customHeight="1" spans="1:22">
      <c r="A1818" s="74" t="s">
        <v>19936</v>
      </c>
      <c r="B1818" s="74" t="s">
        <v>16851</v>
      </c>
      <c r="C1818" s="74" t="s">
        <v>19937</v>
      </c>
      <c r="D1818" s="74" t="s">
        <v>17031</v>
      </c>
      <c r="E1818" s="74"/>
      <c r="F1818" s="59">
        <v>35</v>
      </c>
      <c r="G1818" s="75">
        <v>1</v>
      </c>
      <c r="H1818" s="75">
        <f>SUMIFS(VENTAS[Cantidad],VENTAS[Código del producto Vendido],STOCK[[#This Row],[Code]])</f>
        <v>1</v>
      </c>
      <c r="I1818" s="75">
        <f>STOCK[[#This Row],[Entradas]]-STOCK[[#This Row],[Salidas]]</f>
        <v>0</v>
      </c>
      <c r="J1818" s="59">
        <f>STOCK[[#This Row],[Precio Final]]*10%</f>
        <v>3.5</v>
      </c>
      <c r="K1818" s="62">
        <v>12</v>
      </c>
      <c r="L1818" s="62">
        <v>0</v>
      </c>
      <c r="M1818" s="62">
        <f>STOCK[[#This Row],[Costo Unitario (USD)]]+STOCK[[#This Row],[Costo Envío (USD)]]+STOCK[[#This Row],[Comisión 10%]]</f>
        <v>15.5</v>
      </c>
      <c r="N1818" s="62">
        <f t="shared" si="78"/>
        <v>23.25</v>
      </c>
      <c r="O1818" s="62">
        <f t="shared" si="79"/>
        <v>35</v>
      </c>
      <c r="P1818" s="62">
        <f>STOCK[[#This Row],[Precio Final]]-STOCK[[#This Row],[Costo total]]</f>
        <v>19.5</v>
      </c>
      <c r="Q1818" s="62">
        <f>STOCK[[#This Row],[Ganancia Unitaria]]*STOCK[[#This Row],[Salidas]]</f>
        <v>19.5</v>
      </c>
      <c r="R1818" s="74"/>
      <c r="S1818" s="74"/>
      <c r="T1818" s="62"/>
      <c r="U1818" s="62"/>
      <c r="V1818" s="76"/>
    </row>
    <row r="1819" customHeight="1" spans="1:22">
      <c r="A1819" s="74" t="s">
        <v>19938</v>
      </c>
      <c r="B1819" s="74" t="s">
        <v>19915</v>
      </c>
      <c r="C1819" s="74" t="s">
        <v>19939</v>
      </c>
      <c r="D1819" s="74" t="s">
        <v>19940</v>
      </c>
      <c r="E1819" s="74"/>
      <c r="F1819" s="59">
        <v>40</v>
      </c>
      <c r="G1819" s="75">
        <v>1</v>
      </c>
      <c r="H1819" s="75">
        <f>SUMIFS(VENTAS[Cantidad],VENTAS[Código del producto Vendido],STOCK[[#This Row],[Code]])</f>
        <v>1</v>
      </c>
      <c r="I1819" s="75">
        <f>STOCK[[#This Row],[Entradas]]-STOCK[[#This Row],[Salidas]]</f>
        <v>0</v>
      </c>
      <c r="J1819" s="59">
        <f>STOCK[[#This Row],[Precio Final]]*10%</f>
        <v>4</v>
      </c>
      <c r="K1819" s="62">
        <v>12</v>
      </c>
      <c r="L1819" s="62">
        <v>0</v>
      </c>
      <c r="M1819" s="62">
        <f>STOCK[[#This Row],[Costo Unitario (USD)]]+STOCK[[#This Row],[Costo Envío (USD)]]+STOCK[[#This Row],[Comisión 10%]]</f>
        <v>16</v>
      </c>
      <c r="N1819" s="62">
        <f t="shared" si="78"/>
        <v>24</v>
      </c>
      <c r="O1819" s="62">
        <f t="shared" si="79"/>
        <v>40</v>
      </c>
      <c r="P1819" s="62">
        <f>STOCK[[#This Row],[Precio Final]]-STOCK[[#This Row],[Costo total]]</f>
        <v>24</v>
      </c>
      <c r="Q1819" s="62">
        <f>STOCK[[#This Row],[Ganancia Unitaria]]*STOCK[[#This Row],[Salidas]]</f>
        <v>24</v>
      </c>
      <c r="R1819" s="74"/>
      <c r="S1819" s="74"/>
      <c r="T1819" s="62"/>
      <c r="U1819" s="62"/>
      <c r="V1819" s="76"/>
    </row>
    <row r="1820" customHeight="1" spans="1:22">
      <c r="A1820" s="74" t="s">
        <v>19941</v>
      </c>
      <c r="B1820" s="74" t="s">
        <v>16851</v>
      </c>
      <c r="C1820" s="74" t="s">
        <v>19942</v>
      </c>
      <c r="D1820" s="74" t="s">
        <v>19548</v>
      </c>
      <c r="E1820" s="74"/>
      <c r="F1820" s="59">
        <v>50</v>
      </c>
      <c r="G1820" s="75">
        <v>1</v>
      </c>
      <c r="H1820" s="75">
        <f>SUMIFS(VENTAS[Cantidad],VENTAS[Código del producto Vendido],STOCK[[#This Row],[Code]])</f>
        <v>0</v>
      </c>
      <c r="I1820" s="75">
        <f>STOCK[[#This Row],[Entradas]]-STOCK[[#This Row],[Salidas]]</f>
        <v>1</v>
      </c>
      <c r="J1820" s="59">
        <f>STOCK[[#This Row],[Precio Final]]*10%</f>
        <v>5</v>
      </c>
      <c r="K1820" s="62">
        <v>12</v>
      </c>
      <c r="L1820" s="62">
        <v>0</v>
      </c>
      <c r="M1820" s="62">
        <f>STOCK[[#This Row],[Costo Unitario (USD)]]+STOCK[[#This Row],[Costo Envío (USD)]]+STOCK[[#This Row],[Comisión 10%]]</f>
        <v>17</v>
      </c>
      <c r="N1820" s="62">
        <f t="shared" si="78"/>
        <v>25.5</v>
      </c>
      <c r="O1820" s="62">
        <f t="shared" si="79"/>
        <v>50</v>
      </c>
      <c r="P1820" s="62">
        <f>STOCK[[#This Row],[Precio Final]]-STOCK[[#This Row],[Costo total]]</f>
        <v>33</v>
      </c>
      <c r="Q1820" s="62">
        <f>STOCK[[#This Row],[Ganancia Unitaria]]*STOCK[[#This Row],[Salidas]]</f>
        <v>0</v>
      </c>
      <c r="R1820" s="74"/>
      <c r="S1820" s="74"/>
      <c r="T1820" s="62"/>
      <c r="U1820" s="62"/>
      <c r="V1820" s="76"/>
    </row>
    <row r="1821" customHeight="1" spans="1:22">
      <c r="A1821" s="74" t="s">
        <v>19943</v>
      </c>
      <c r="B1821" s="74" t="s">
        <v>16851</v>
      </c>
      <c r="C1821" s="74" t="s">
        <v>19944</v>
      </c>
      <c r="D1821" s="74" t="s">
        <v>19548</v>
      </c>
      <c r="E1821" s="74"/>
      <c r="F1821" s="59">
        <v>40</v>
      </c>
      <c r="G1821" s="75">
        <v>1</v>
      </c>
      <c r="H1821" s="75">
        <f>SUMIFS(VENTAS[Cantidad],VENTAS[Código del producto Vendido],STOCK[[#This Row],[Code]])</f>
        <v>1</v>
      </c>
      <c r="I1821" s="75">
        <f>STOCK[[#This Row],[Entradas]]-STOCK[[#This Row],[Salidas]]</f>
        <v>0</v>
      </c>
      <c r="J1821" s="59">
        <f>STOCK[[#This Row],[Precio Final]]*10%</f>
        <v>4</v>
      </c>
      <c r="K1821" s="62">
        <v>12</v>
      </c>
      <c r="L1821" s="62">
        <v>0</v>
      </c>
      <c r="M1821" s="62">
        <f>STOCK[[#This Row],[Costo Unitario (USD)]]+STOCK[[#This Row],[Costo Envío (USD)]]+STOCK[[#This Row],[Comisión 10%]]</f>
        <v>16</v>
      </c>
      <c r="N1821" s="62">
        <f t="shared" si="78"/>
        <v>24</v>
      </c>
      <c r="O1821" s="62">
        <f t="shared" si="79"/>
        <v>40</v>
      </c>
      <c r="P1821" s="62">
        <f>STOCK[[#This Row],[Precio Final]]-STOCK[[#This Row],[Costo total]]</f>
        <v>24</v>
      </c>
      <c r="Q1821" s="62">
        <f>STOCK[[#This Row],[Ganancia Unitaria]]*STOCK[[#This Row],[Salidas]]</f>
        <v>24</v>
      </c>
      <c r="R1821" s="74"/>
      <c r="S1821" s="74"/>
      <c r="T1821" s="62"/>
      <c r="U1821" s="62"/>
      <c r="V1821" s="76"/>
    </row>
    <row r="1822" customHeight="1" spans="1:22">
      <c r="A1822" s="74" t="s">
        <v>19945</v>
      </c>
      <c r="B1822" s="74" t="s">
        <v>16447</v>
      </c>
      <c r="C1822" s="74" t="s">
        <v>19946</v>
      </c>
      <c r="D1822" s="74" t="s">
        <v>16408</v>
      </c>
      <c r="E1822" s="74"/>
      <c r="F1822" s="59">
        <v>20</v>
      </c>
      <c r="G1822" s="75">
        <v>1</v>
      </c>
      <c r="H1822" s="75">
        <f>SUMIFS(VENTAS[Cantidad],VENTAS[Código del producto Vendido],STOCK[[#This Row],[Code]])</f>
        <v>1</v>
      </c>
      <c r="I1822" s="75">
        <f>STOCK[[#This Row],[Entradas]]-STOCK[[#This Row],[Salidas]]</f>
        <v>0</v>
      </c>
      <c r="J1822" s="59">
        <f>STOCK[[#This Row],[Precio Final]]*10%</f>
        <v>2</v>
      </c>
      <c r="K1822" s="62">
        <v>12</v>
      </c>
      <c r="L1822" s="62">
        <v>0</v>
      </c>
      <c r="M1822" s="62">
        <f>STOCK[[#This Row],[Costo Unitario (USD)]]+STOCK[[#This Row],[Costo Envío (USD)]]+STOCK[[#This Row],[Comisión 10%]]</f>
        <v>14</v>
      </c>
      <c r="N1822" s="62">
        <f t="shared" si="78"/>
        <v>21</v>
      </c>
      <c r="O1822" s="62">
        <f t="shared" si="79"/>
        <v>20</v>
      </c>
      <c r="P1822" s="62">
        <f>STOCK[[#This Row],[Precio Final]]-STOCK[[#This Row],[Costo total]]</f>
        <v>6</v>
      </c>
      <c r="Q1822" s="62">
        <f>STOCK[[#This Row],[Ganancia Unitaria]]*STOCK[[#This Row],[Salidas]]</f>
        <v>6</v>
      </c>
      <c r="R1822" s="74"/>
      <c r="S1822" s="74"/>
      <c r="T1822" s="62"/>
      <c r="U1822" s="62"/>
      <c r="V1822" s="76"/>
    </row>
    <row r="1823" customHeight="1" spans="1:22">
      <c r="A1823" s="74" t="s">
        <v>19947</v>
      </c>
      <c r="B1823" s="74" t="s">
        <v>16447</v>
      </c>
      <c r="C1823" s="74" t="s">
        <v>19946</v>
      </c>
      <c r="D1823" s="74" t="s">
        <v>16404</v>
      </c>
      <c r="E1823" s="74"/>
      <c r="F1823" s="59">
        <v>20</v>
      </c>
      <c r="G1823" s="75">
        <v>3</v>
      </c>
      <c r="H1823" s="75">
        <f>SUMIFS(VENTAS[Cantidad],VENTAS[Código del producto Vendido],STOCK[[#This Row],[Code]])</f>
        <v>2</v>
      </c>
      <c r="I1823" s="75">
        <f>STOCK[[#This Row],[Entradas]]-STOCK[[#This Row],[Salidas]]</f>
        <v>1</v>
      </c>
      <c r="J1823" s="59">
        <f>STOCK[[#This Row],[Precio Final]]*10%</f>
        <v>2</v>
      </c>
      <c r="K1823" s="62">
        <v>12</v>
      </c>
      <c r="L1823" s="62">
        <v>0</v>
      </c>
      <c r="M1823" s="62">
        <f>STOCK[[#This Row],[Costo Unitario (USD)]]+STOCK[[#This Row],[Costo Envío (USD)]]+STOCK[[#This Row],[Comisión 10%]]</f>
        <v>14</v>
      </c>
      <c r="N1823" s="62">
        <f t="shared" si="78"/>
        <v>21</v>
      </c>
      <c r="O1823" s="62">
        <f t="shared" si="79"/>
        <v>20</v>
      </c>
      <c r="P1823" s="62">
        <f>STOCK[[#This Row],[Precio Final]]-STOCK[[#This Row],[Costo total]]</f>
        <v>6</v>
      </c>
      <c r="Q1823" s="62">
        <f>STOCK[[#This Row],[Ganancia Unitaria]]*STOCK[[#This Row],[Salidas]]</f>
        <v>12</v>
      </c>
      <c r="R1823" s="74"/>
      <c r="S1823" s="74"/>
      <c r="T1823" s="62"/>
      <c r="U1823" s="62"/>
      <c r="V1823" s="76"/>
    </row>
    <row r="1824" customHeight="1" spans="1:22">
      <c r="A1824" s="74" t="s">
        <v>19948</v>
      </c>
      <c r="B1824" s="74" t="s">
        <v>16447</v>
      </c>
      <c r="C1824" s="74" t="s">
        <v>19946</v>
      </c>
      <c r="D1824" s="74" t="s">
        <v>16583</v>
      </c>
      <c r="E1824" s="74"/>
      <c r="F1824" s="59">
        <v>20</v>
      </c>
      <c r="G1824" s="75">
        <v>1</v>
      </c>
      <c r="H1824" s="75">
        <f>SUMIFS(VENTAS[Cantidad],VENTAS[Código del producto Vendido],STOCK[[#This Row],[Code]])</f>
        <v>0</v>
      </c>
      <c r="I1824" s="75">
        <f>STOCK[[#This Row],[Entradas]]-STOCK[[#This Row],[Salidas]]</f>
        <v>1</v>
      </c>
      <c r="J1824" s="59">
        <f>STOCK[[#This Row],[Precio Final]]*10%</f>
        <v>2</v>
      </c>
      <c r="K1824" s="62">
        <v>12</v>
      </c>
      <c r="L1824" s="62">
        <v>0</v>
      </c>
      <c r="M1824" s="62">
        <f>STOCK[[#This Row],[Costo Unitario (USD)]]+STOCK[[#This Row],[Costo Envío (USD)]]+STOCK[[#This Row],[Comisión 10%]]</f>
        <v>14</v>
      </c>
      <c r="N1824" s="62">
        <f t="shared" si="78"/>
        <v>21</v>
      </c>
      <c r="O1824" s="62">
        <f t="shared" si="79"/>
        <v>20</v>
      </c>
      <c r="P1824" s="62">
        <f>STOCK[[#This Row],[Precio Final]]-STOCK[[#This Row],[Costo total]]</f>
        <v>6</v>
      </c>
      <c r="Q1824" s="62">
        <f>STOCK[[#This Row],[Ganancia Unitaria]]*STOCK[[#This Row],[Salidas]]</f>
        <v>0</v>
      </c>
      <c r="R1824" s="74"/>
      <c r="S1824" s="74"/>
      <c r="T1824" s="62"/>
      <c r="U1824" s="62"/>
      <c r="V1824" s="76"/>
    </row>
    <row r="1825" customHeight="1" spans="1:22">
      <c r="A1825" s="74" t="s">
        <v>19949</v>
      </c>
      <c r="B1825" s="74" t="s">
        <v>16851</v>
      </c>
      <c r="C1825" s="74" t="s">
        <v>19950</v>
      </c>
      <c r="D1825" s="74" t="s">
        <v>16396</v>
      </c>
      <c r="E1825" s="74"/>
      <c r="F1825" s="59">
        <v>20</v>
      </c>
      <c r="G1825" s="75">
        <v>1</v>
      </c>
      <c r="H1825" s="75">
        <f>SUMIFS(VENTAS[Cantidad],VENTAS[Código del producto Vendido],STOCK[[#This Row],[Code]])</f>
        <v>1</v>
      </c>
      <c r="I1825" s="75">
        <f>STOCK[[#This Row],[Entradas]]-STOCK[[#This Row],[Salidas]]</f>
        <v>0</v>
      </c>
      <c r="J1825" s="59">
        <f>STOCK[[#This Row],[Precio Final]]*10%</f>
        <v>2</v>
      </c>
      <c r="K1825" s="62">
        <v>12</v>
      </c>
      <c r="L1825" s="62">
        <v>0</v>
      </c>
      <c r="M1825" s="62">
        <f>STOCK[[#This Row],[Costo Unitario (USD)]]+STOCK[[#This Row],[Costo Envío (USD)]]+STOCK[[#This Row],[Comisión 10%]]</f>
        <v>14</v>
      </c>
      <c r="N1825" s="62">
        <f t="shared" si="78"/>
        <v>21</v>
      </c>
      <c r="O1825" s="62">
        <f t="shared" si="79"/>
        <v>20</v>
      </c>
      <c r="P1825" s="62">
        <f>STOCK[[#This Row],[Precio Final]]-STOCK[[#This Row],[Costo total]]</f>
        <v>6</v>
      </c>
      <c r="Q1825" s="62">
        <f>STOCK[[#This Row],[Ganancia Unitaria]]*STOCK[[#This Row],[Salidas]]</f>
        <v>6</v>
      </c>
      <c r="R1825" s="74"/>
      <c r="S1825" s="74"/>
      <c r="T1825" s="62"/>
      <c r="U1825" s="62"/>
      <c r="V1825" s="76"/>
    </row>
    <row r="1826" customHeight="1" spans="1:22">
      <c r="A1826" s="74" t="s">
        <v>19951</v>
      </c>
      <c r="B1826" s="74" t="s">
        <v>16851</v>
      </c>
      <c r="C1826" s="74" t="s">
        <v>19952</v>
      </c>
      <c r="D1826" s="74" t="s">
        <v>18351</v>
      </c>
      <c r="E1826" s="74"/>
      <c r="F1826" s="59">
        <v>20</v>
      </c>
      <c r="G1826" s="75">
        <v>1</v>
      </c>
      <c r="H1826" s="75">
        <f>SUMIFS(VENTAS[Cantidad],VENTAS[Código del producto Vendido],STOCK[[#This Row],[Code]])</f>
        <v>0</v>
      </c>
      <c r="I1826" s="75">
        <f>STOCK[[#This Row],[Entradas]]-STOCK[[#This Row],[Salidas]]</f>
        <v>1</v>
      </c>
      <c r="J1826" s="59">
        <f>STOCK[[#This Row],[Precio Final]]*10%</f>
        <v>2</v>
      </c>
      <c r="K1826" s="62">
        <v>12</v>
      </c>
      <c r="L1826" s="62">
        <v>0</v>
      </c>
      <c r="M1826" s="62">
        <f>STOCK[[#This Row],[Costo Unitario (USD)]]+STOCK[[#This Row],[Costo Envío (USD)]]+STOCK[[#This Row],[Comisión 10%]]</f>
        <v>14</v>
      </c>
      <c r="N1826" s="62">
        <f t="shared" si="78"/>
        <v>21</v>
      </c>
      <c r="O1826" s="62">
        <f t="shared" si="79"/>
        <v>20</v>
      </c>
      <c r="P1826" s="62">
        <f>STOCK[[#This Row],[Precio Final]]-STOCK[[#This Row],[Costo total]]</f>
        <v>6</v>
      </c>
      <c r="Q1826" s="62">
        <f>STOCK[[#This Row],[Ganancia Unitaria]]*STOCK[[#This Row],[Salidas]]</f>
        <v>0</v>
      </c>
      <c r="R1826" s="74"/>
      <c r="S1826" s="74"/>
      <c r="T1826" s="62"/>
      <c r="U1826" s="62"/>
      <c r="V1826" s="76"/>
    </row>
    <row r="1827" customHeight="1" spans="1:22">
      <c r="A1827" s="74" t="s">
        <v>19953</v>
      </c>
      <c r="B1827" s="74" t="s">
        <v>16680</v>
      </c>
      <c r="C1827" s="74" t="s">
        <v>19954</v>
      </c>
      <c r="D1827" s="74" t="s">
        <v>16396</v>
      </c>
      <c r="E1827" s="74"/>
      <c r="F1827" s="59">
        <v>30</v>
      </c>
      <c r="G1827" s="75">
        <v>1</v>
      </c>
      <c r="H1827" s="75">
        <f>SUMIFS(VENTAS[Cantidad],VENTAS[Código del producto Vendido],STOCK[[#This Row],[Code]])</f>
        <v>0</v>
      </c>
      <c r="I1827" s="75">
        <f>STOCK[[#This Row],[Entradas]]-STOCK[[#This Row],[Salidas]]</f>
        <v>1</v>
      </c>
      <c r="J1827" s="59">
        <f>STOCK[[#This Row],[Precio Final]]*10%</f>
        <v>3</v>
      </c>
      <c r="K1827" s="62">
        <v>12</v>
      </c>
      <c r="L1827" s="62">
        <v>0</v>
      </c>
      <c r="M1827" s="62">
        <f>STOCK[[#This Row],[Costo Unitario (USD)]]+STOCK[[#This Row],[Costo Envío (USD)]]+STOCK[[#This Row],[Comisión 10%]]</f>
        <v>15</v>
      </c>
      <c r="N1827" s="62">
        <f t="shared" si="78"/>
        <v>22.5</v>
      </c>
      <c r="O1827" s="62">
        <f t="shared" si="79"/>
        <v>30</v>
      </c>
      <c r="P1827" s="62">
        <f>STOCK[[#This Row],[Precio Final]]-STOCK[[#This Row],[Costo total]]</f>
        <v>15</v>
      </c>
      <c r="Q1827" s="62">
        <f>STOCK[[#This Row],[Ganancia Unitaria]]*STOCK[[#This Row],[Salidas]]</f>
        <v>0</v>
      </c>
      <c r="R1827" s="74"/>
      <c r="S1827" s="74"/>
      <c r="T1827" s="62"/>
      <c r="U1827" s="62"/>
      <c r="V1827" s="76"/>
    </row>
    <row r="1828" customHeight="1" spans="1:22">
      <c r="A1828" s="74" t="s">
        <v>19955</v>
      </c>
      <c r="B1828" s="74" t="s">
        <v>16680</v>
      </c>
      <c r="C1828" s="74" t="s">
        <v>19956</v>
      </c>
      <c r="D1828" s="74" t="s">
        <v>16928</v>
      </c>
      <c r="E1828" s="74"/>
      <c r="F1828" s="59">
        <v>40</v>
      </c>
      <c r="G1828" s="75">
        <v>1</v>
      </c>
      <c r="H1828" s="75">
        <f>SUMIFS(VENTAS[Cantidad],VENTAS[Código del producto Vendido],STOCK[[#This Row],[Code]])</f>
        <v>0</v>
      </c>
      <c r="I1828" s="75">
        <f>STOCK[[#This Row],[Entradas]]-STOCK[[#This Row],[Salidas]]</f>
        <v>1</v>
      </c>
      <c r="J1828" s="59">
        <f>STOCK[[#This Row],[Precio Final]]*10%</f>
        <v>4</v>
      </c>
      <c r="K1828" s="62">
        <v>12</v>
      </c>
      <c r="L1828" s="62">
        <v>0</v>
      </c>
      <c r="M1828" s="62">
        <f>STOCK[[#This Row],[Costo Unitario (USD)]]+STOCK[[#This Row],[Costo Envío (USD)]]+STOCK[[#This Row],[Comisión 10%]]</f>
        <v>16</v>
      </c>
      <c r="N1828" s="62">
        <f t="shared" si="78"/>
        <v>24</v>
      </c>
      <c r="O1828" s="62">
        <f t="shared" si="79"/>
        <v>40</v>
      </c>
      <c r="P1828" s="62">
        <f>STOCK[[#This Row],[Precio Final]]-STOCK[[#This Row],[Costo total]]</f>
        <v>24</v>
      </c>
      <c r="Q1828" s="62">
        <f>STOCK[[#This Row],[Ganancia Unitaria]]*STOCK[[#This Row],[Salidas]]</f>
        <v>0</v>
      </c>
      <c r="R1828" s="74"/>
      <c r="S1828" s="74"/>
      <c r="T1828" s="62"/>
      <c r="U1828" s="62"/>
      <c r="V1828" s="76"/>
    </row>
    <row r="1829" customHeight="1" spans="1:22">
      <c r="A1829" s="74" t="s">
        <v>19957</v>
      </c>
      <c r="B1829" s="74" t="s">
        <v>17153</v>
      </c>
      <c r="C1829" s="74" t="s">
        <v>19958</v>
      </c>
      <c r="D1829" s="74" t="s">
        <v>17744</v>
      </c>
      <c r="E1829" s="74"/>
      <c r="F1829" s="59">
        <v>30</v>
      </c>
      <c r="G1829" s="75">
        <v>1</v>
      </c>
      <c r="H1829" s="75">
        <f>SUMIFS(VENTAS[Cantidad],VENTAS[Código del producto Vendido],STOCK[[#This Row],[Code]])</f>
        <v>1</v>
      </c>
      <c r="I1829" s="75">
        <f>STOCK[[#This Row],[Entradas]]-STOCK[[#This Row],[Salidas]]</f>
        <v>0</v>
      </c>
      <c r="J1829" s="59">
        <f>STOCK[[#This Row],[Precio Final]]*10%</f>
        <v>3</v>
      </c>
      <c r="K1829" s="62">
        <v>12</v>
      </c>
      <c r="L1829" s="62">
        <v>0</v>
      </c>
      <c r="M1829" s="62">
        <f>STOCK[[#This Row],[Costo Unitario (USD)]]+STOCK[[#This Row],[Costo Envío (USD)]]+STOCK[[#This Row],[Comisión 10%]]</f>
        <v>15</v>
      </c>
      <c r="N1829" s="62">
        <f t="shared" si="78"/>
        <v>22.5</v>
      </c>
      <c r="O1829" s="62">
        <f t="shared" si="79"/>
        <v>30</v>
      </c>
      <c r="P1829" s="62">
        <f>STOCK[[#This Row],[Precio Final]]-STOCK[[#This Row],[Costo total]]</f>
        <v>15</v>
      </c>
      <c r="Q1829" s="62">
        <f>STOCK[[#This Row],[Ganancia Unitaria]]*STOCK[[#This Row],[Salidas]]</f>
        <v>15</v>
      </c>
      <c r="R1829" s="74"/>
      <c r="S1829" s="74"/>
      <c r="T1829" s="62"/>
      <c r="U1829" s="62"/>
      <c r="V1829" s="76"/>
    </row>
    <row r="1830" customHeight="1" spans="1:22">
      <c r="A1830" s="74" t="s">
        <v>19959</v>
      </c>
      <c r="B1830" s="74" t="s">
        <v>16522</v>
      </c>
      <c r="C1830" s="74" t="s">
        <v>19960</v>
      </c>
      <c r="D1830" s="74" t="s">
        <v>17488</v>
      </c>
      <c r="E1830" s="74"/>
      <c r="F1830" s="59">
        <v>30</v>
      </c>
      <c r="G1830" s="75">
        <v>1</v>
      </c>
      <c r="H1830" s="75">
        <f>SUMIFS(VENTAS[Cantidad],VENTAS[Código del producto Vendido],STOCK[[#This Row],[Code]])</f>
        <v>0</v>
      </c>
      <c r="I1830" s="75">
        <f>STOCK[[#This Row],[Entradas]]-STOCK[[#This Row],[Salidas]]</f>
        <v>1</v>
      </c>
      <c r="J1830" s="59">
        <f>STOCK[[#This Row],[Precio Final]]*10%</f>
        <v>3</v>
      </c>
      <c r="K1830" s="62">
        <v>12</v>
      </c>
      <c r="L1830" s="62">
        <v>0</v>
      </c>
      <c r="M1830" s="62">
        <f>STOCK[[#This Row],[Costo Unitario (USD)]]+STOCK[[#This Row],[Costo Envío (USD)]]+STOCK[[#This Row],[Comisión 10%]]</f>
        <v>15</v>
      </c>
      <c r="N1830" s="62">
        <f t="shared" si="78"/>
        <v>22.5</v>
      </c>
      <c r="O1830" s="62">
        <f t="shared" si="79"/>
        <v>30</v>
      </c>
      <c r="P1830" s="62">
        <f>STOCK[[#This Row],[Precio Final]]-STOCK[[#This Row],[Costo total]]</f>
        <v>15</v>
      </c>
      <c r="Q1830" s="62">
        <f>STOCK[[#This Row],[Ganancia Unitaria]]*STOCK[[#This Row],[Salidas]]</f>
        <v>0</v>
      </c>
      <c r="R1830" s="74"/>
      <c r="S1830" s="74"/>
      <c r="T1830" s="62"/>
      <c r="U1830" s="62"/>
      <c r="V1830" s="76"/>
    </row>
    <row r="1831" customHeight="1" spans="1:22">
      <c r="A1831" s="74" t="s">
        <v>19961</v>
      </c>
      <c r="B1831" s="74" t="s">
        <v>16680</v>
      </c>
      <c r="C1831" s="74" t="s">
        <v>19960</v>
      </c>
      <c r="D1831" s="74" t="s">
        <v>16973</v>
      </c>
      <c r="E1831" s="74"/>
      <c r="F1831" s="59">
        <v>30</v>
      </c>
      <c r="G1831" s="75">
        <v>1</v>
      </c>
      <c r="H1831" s="75">
        <f>SUMIFS(VENTAS[Cantidad],VENTAS[Código del producto Vendido],STOCK[[#This Row],[Code]])</f>
        <v>1</v>
      </c>
      <c r="I1831" s="75">
        <f>STOCK[[#This Row],[Entradas]]-STOCK[[#This Row],[Salidas]]</f>
        <v>0</v>
      </c>
      <c r="J1831" s="59">
        <f>STOCK[[#This Row],[Precio Final]]*10%</f>
        <v>3</v>
      </c>
      <c r="K1831" s="62">
        <v>12</v>
      </c>
      <c r="L1831" s="62">
        <v>0</v>
      </c>
      <c r="M1831" s="62">
        <f>STOCK[[#This Row],[Costo Unitario (USD)]]+STOCK[[#This Row],[Costo Envío (USD)]]+STOCK[[#This Row],[Comisión 10%]]</f>
        <v>15</v>
      </c>
      <c r="N1831" s="62">
        <f t="shared" si="78"/>
        <v>22.5</v>
      </c>
      <c r="O1831" s="62">
        <f t="shared" si="79"/>
        <v>30</v>
      </c>
      <c r="P1831" s="62">
        <f>STOCK[[#This Row],[Precio Final]]-STOCK[[#This Row],[Costo total]]</f>
        <v>15</v>
      </c>
      <c r="Q1831" s="62">
        <f>STOCK[[#This Row],[Ganancia Unitaria]]*STOCK[[#This Row],[Salidas]]</f>
        <v>15</v>
      </c>
      <c r="R1831" s="74"/>
      <c r="S1831" s="74"/>
      <c r="T1831" s="62"/>
      <c r="U1831" s="62"/>
      <c r="V1831" s="76"/>
    </row>
    <row r="1832" customHeight="1" spans="1:22">
      <c r="A1832" s="74" t="s">
        <v>19962</v>
      </c>
      <c r="B1832" s="74" t="s">
        <v>16522</v>
      </c>
      <c r="C1832" s="74" t="s">
        <v>19963</v>
      </c>
      <c r="D1832" s="74" t="s">
        <v>16404</v>
      </c>
      <c r="E1832" s="74"/>
      <c r="F1832" s="59">
        <v>20</v>
      </c>
      <c r="G1832" s="75">
        <v>1</v>
      </c>
      <c r="H1832" s="75">
        <f>SUMIFS(VENTAS[Cantidad],VENTAS[Código del producto Vendido],STOCK[[#This Row],[Code]])</f>
        <v>0</v>
      </c>
      <c r="I1832" s="75">
        <f>STOCK[[#This Row],[Entradas]]-STOCK[[#This Row],[Salidas]]</f>
        <v>1</v>
      </c>
      <c r="J1832" s="59">
        <f>STOCK[[#This Row],[Precio Final]]*10%</f>
        <v>2</v>
      </c>
      <c r="K1832" s="62">
        <v>12</v>
      </c>
      <c r="L1832" s="62">
        <v>0</v>
      </c>
      <c r="M1832" s="62">
        <f>STOCK[[#This Row],[Costo Unitario (USD)]]+STOCK[[#This Row],[Costo Envío (USD)]]+STOCK[[#This Row],[Comisión 10%]]</f>
        <v>14</v>
      </c>
      <c r="N1832" s="62">
        <f t="shared" si="78"/>
        <v>21</v>
      </c>
      <c r="O1832" s="62">
        <f t="shared" si="79"/>
        <v>20</v>
      </c>
      <c r="P1832" s="62">
        <f>STOCK[[#This Row],[Precio Final]]-STOCK[[#This Row],[Costo total]]</f>
        <v>6</v>
      </c>
      <c r="Q1832" s="62">
        <f>STOCK[[#This Row],[Ganancia Unitaria]]*STOCK[[#This Row],[Salidas]]</f>
        <v>0</v>
      </c>
      <c r="R1832" s="74"/>
      <c r="S1832" s="74"/>
      <c r="T1832" s="62"/>
      <c r="U1832" s="62"/>
      <c r="V1832" s="76"/>
    </row>
    <row r="1833" customHeight="1" spans="1:22">
      <c r="A1833" s="74" t="s">
        <v>19964</v>
      </c>
      <c r="B1833" s="74" t="s">
        <v>19965</v>
      </c>
      <c r="C1833" s="74" t="s">
        <v>19966</v>
      </c>
      <c r="D1833" s="74" t="s">
        <v>16475</v>
      </c>
      <c r="E1833" s="74"/>
      <c r="F1833" s="59">
        <v>30</v>
      </c>
      <c r="G1833" s="75">
        <v>1</v>
      </c>
      <c r="H1833" s="75">
        <f>SUMIFS(VENTAS[Cantidad],VENTAS[Código del producto Vendido],STOCK[[#This Row],[Code]])</f>
        <v>1</v>
      </c>
      <c r="I1833" s="75">
        <f>STOCK[[#This Row],[Entradas]]-STOCK[[#This Row],[Salidas]]</f>
        <v>0</v>
      </c>
      <c r="J1833" s="59">
        <f>STOCK[[#This Row],[Precio Final]]*10%</f>
        <v>3</v>
      </c>
      <c r="K1833" s="62">
        <v>12</v>
      </c>
      <c r="L1833" s="62">
        <v>0</v>
      </c>
      <c r="M1833" s="62">
        <f>STOCK[[#This Row],[Costo Unitario (USD)]]+STOCK[[#This Row],[Costo Envío (USD)]]+STOCK[[#This Row],[Comisión 10%]]</f>
        <v>15</v>
      </c>
      <c r="N1833" s="62">
        <f t="shared" si="78"/>
        <v>22.5</v>
      </c>
      <c r="O1833" s="62">
        <f t="shared" si="79"/>
        <v>30</v>
      </c>
      <c r="P1833" s="62">
        <f>STOCK[[#This Row],[Precio Final]]-STOCK[[#This Row],[Costo total]]</f>
        <v>15</v>
      </c>
      <c r="Q1833" s="62">
        <f>STOCK[[#This Row],[Ganancia Unitaria]]*STOCK[[#This Row],[Salidas]]</f>
        <v>15</v>
      </c>
      <c r="R1833" s="74"/>
      <c r="S1833" s="74"/>
      <c r="T1833" s="62"/>
      <c r="U1833" s="62"/>
      <c r="V1833" s="76"/>
    </row>
    <row r="1834" customHeight="1" spans="1:22">
      <c r="A1834" s="74" t="s">
        <v>19967</v>
      </c>
      <c r="B1834" s="74" t="s">
        <v>16445</v>
      </c>
      <c r="C1834" s="74" t="s">
        <v>19968</v>
      </c>
      <c r="D1834" s="74" t="s">
        <v>16396</v>
      </c>
      <c r="E1834" s="74"/>
      <c r="F1834" s="59">
        <v>35</v>
      </c>
      <c r="G1834" s="75">
        <v>1</v>
      </c>
      <c r="H1834" s="75">
        <f>SUMIFS(VENTAS[Cantidad],VENTAS[Código del producto Vendido],STOCK[[#This Row],[Code]])</f>
        <v>0</v>
      </c>
      <c r="I1834" s="75">
        <f>STOCK[[#This Row],[Entradas]]-STOCK[[#This Row],[Salidas]]</f>
        <v>1</v>
      </c>
      <c r="J1834" s="59">
        <f>STOCK[[#This Row],[Precio Final]]*10%</f>
        <v>3.5</v>
      </c>
      <c r="K1834" s="62">
        <v>12</v>
      </c>
      <c r="L1834" s="62">
        <v>0</v>
      </c>
      <c r="M1834" s="62">
        <f>STOCK[[#This Row],[Costo Unitario (USD)]]+STOCK[[#This Row],[Costo Envío (USD)]]+STOCK[[#This Row],[Comisión 10%]]</f>
        <v>15.5</v>
      </c>
      <c r="N1834" s="62">
        <f t="shared" si="78"/>
        <v>23.25</v>
      </c>
      <c r="O1834" s="62">
        <f t="shared" si="79"/>
        <v>35</v>
      </c>
      <c r="P1834" s="62">
        <f>STOCK[[#This Row],[Precio Final]]-STOCK[[#This Row],[Costo total]]</f>
        <v>19.5</v>
      </c>
      <c r="Q1834" s="62">
        <f>STOCK[[#This Row],[Ganancia Unitaria]]*STOCK[[#This Row],[Salidas]]</f>
        <v>0</v>
      </c>
      <c r="R1834" s="74"/>
      <c r="S1834" s="74"/>
      <c r="T1834" s="62"/>
      <c r="U1834" s="62"/>
      <c r="V1834" s="76"/>
    </row>
    <row r="1835" customHeight="1" spans="1:22">
      <c r="A1835" s="74" t="s">
        <v>19969</v>
      </c>
      <c r="B1835" s="74" t="s">
        <v>16442</v>
      </c>
      <c r="C1835" s="74" t="s">
        <v>19970</v>
      </c>
      <c r="D1835" s="74" t="s">
        <v>16404</v>
      </c>
      <c r="E1835" s="74"/>
      <c r="F1835" s="59">
        <v>25</v>
      </c>
      <c r="G1835" s="75">
        <v>1</v>
      </c>
      <c r="H1835" s="75">
        <f>SUMIFS(VENTAS[Cantidad],VENTAS[Código del producto Vendido],STOCK[[#This Row],[Code]])</f>
        <v>0</v>
      </c>
      <c r="I1835" s="75">
        <f>STOCK[[#This Row],[Entradas]]-STOCK[[#This Row],[Salidas]]</f>
        <v>1</v>
      </c>
      <c r="J1835" s="59">
        <f>STOCK[[#This Row],[Precio Final]]*10%</f>
        <v>2.5</v>
      </c>
      <c r="K1835" s="62">
        <v>12</v>
      </c>
      <c r="L1835" s="62">
        <v>0</v>
      </c>
      <c r="M1835" s="62">
        <f>STOCK[[#This Row],[Costo Unitario (USD)]]+STOCK[[#This Row],[Costo Envío (USD)]]+STOCK[[#This Row],[Comisión 10%]]</f>
        <v>14.5</v>
      </c>
      <c r="N1835" s="62">
        <f t="shared" si="78"/>
        <v>21.75</v>
      </c>
      <c r="O1835" s="62">
        <f t="shared" si="79"/>
        <v>25</v>
      </c>
      <c r="P1835" s="62">
        <f>STOCK[[#This Row],[Precio Final]]-STOCK[[#This Row],[Costo total]]</f>
        <v>10.5</v>
      </c>
      <c r="Q1835" s="62">
        <f>STOCK[[#This Row],[Ganancia Unitaria]]*STOCK[[#This Row],[Salidas]]</f>
        <v>0</v>
      </c>
      <c r="R1835" s="74"/>
      <c r="S1835" s="74"/>
      <c r="T1835" s="62"/>
      <c r="U1835" s="62"/>
      <c r="V1835" s="76"/>
    </row>
    <row r="1836" customHeight="1" spans="1:22">
      <c r="A1836" s="74" t="s">
        <v>19971</v>
      </c>
      <c r="B1836" s="74" t="s">
        <v>19965</v>
      </c>
      <c r="C1836" s="74" t="s">
        <v>19972</v>
      </c>
      <c r="D1836" s="74" t="s">
        <v>16475</v>
      </c>
      <c r="E1836" s="74"/>
      <c r="F1836" s="59">
        <v>35</v>
      </c>
      <c r="G1836" s="75">
        <v>1</v>
      </c>
      <c r="H1836" s="75">
        <f>SUMIFS(VENTAS[Cantidad],VENTAS[Código del producto Vendido],STOCK[[#This Row],[Code]])</f>
        <v>1</v>
      </c>
      <c r="I1836" s="75">
        <f>STOCK[[#This Row],[Entradas]]-STOCK[[#This Row],[Salidas]]</f>
        <v>0</v>
      </c>
      <c r="J1836" s="59">
        <f>STOCK[[#This Row],[Precio Final]]*10%</f>
        <v>3.5</v>
      </c>
      <c r="K1836" s="62">
        <v>12</v>
      </c>
      <c r="L1836" s="62">
        <v>0</v>
      </c>
      <c r="M1836" s="62">
        <f>STOCK[[#This Row],[Costo Unitario (USD)]]+STOCK[[#This Row],[Costo Envío (USD)]]+STOCK[[#This Row],[Comisión 10%]]</f>
        <v>15.5</v>
      </c>
      <c r="N1836" s="62">
        <f t="shared" si="78"/>
        <v>23.25</v>
      </c>
      <c r="O1836" s="62">
        <f t="shared" si="79"/>
        <v>35</v>
      </c>
      <c r="P1836" s="62">
        <f>STOCK[[#This Row],[Precio Final]]-STOCK[[#This Row],[Costo total]]</f>
        <v>19.5</v>
      </c>
      <c r="Q1836" s="62">
        <f>STOCK[[#This Row],[Ganancia Unitaria]]*STOCK[[#This Row],[Salidas]]</f>
        <v>19.5</v>
      </c>
      <c r="R1836" s="74"/>
      <c r="S1836" s="74"/>
      <c r="T1836" s="62"/>
      <c r="U1836" s="62"/>
      <c r="V1836" s="76"/>
    </row>
    <row r="1837" customHeight="1" spans="1:22">
      <c r="A1837" s="74" t="s">
        <v>19973</v>
      </c>
      <c r="B1837" s="74" t="s">
        <v>19974</v>
      </c>
      <c r="C1837" s="74" t="s">
        <v>19975</v>
      </c>
      <c r="D1837" s="74" t="s">
        <v>16475</v>
      </c>
      <c r="E1837" s="74"/>
      <c r="F1837" s="59">
        <v>20</v>
      </c>
      <c r="G1837" s="75">
        <v>1</v>
      </c>
      <c r="H1837" s="75">
        <f>SUMIFS(VENTAS[Cantidad],VENTAS[Código del producto Vendido],STOCK[[#This Row],[Code]])</f>
        <v>0</v>
      </c>
      <c r="I1837" s="75">
        <f>STOCK[[#This Row],[Entradas]]-STOCK[[#This Row],[Salidas]]</f>
        <v>1</v>
      </c>
      <c r="J1837" s="59">
        <f>STOCK[[#This Row],[Precio Final]]*10%</f>
        <v>2</v>
      </c>
      <c r="K1837" s="62">
        <v>12</v>
      </c>
      <c r="L1837" s="62">
        <v>0</v>
      </c>
      <c r="M1837" s="62">
        <f>STOCK[[#This Row],[Costo Unitario (USD)]]+STOCK[[#This Row],[Costo Envío (USD)]]+STOCK[[#This Row],[Comisión 10%]]</f>
        <v>14</v>
      </c>
      <c r="N1837" s="62">
        <f t="shared" si="78"/>
        <v>21</v>
      </c>
      <c r="O1837" s="62">
        <f t="shared" si="79"/>
        <v>20</v>
      </c>
      <c r="P1837" s="62">
        <f>STOCK[[#This Row],[Precio Final]]-STOCK[[#This Row],[Costo total]]</f>
        <v>6</v>
      </c>
      <c r="Q1837" s="62">
        <f>STOCK[[#This Row],[Ganancia Unitaria]]*STOCK[[#This Row],[Salidas]]</f>
        <v>0</v>
      </c>
      <c r="R1837" s="74"/>
      <c r="S1837" s="74"/>
      <c r="T1837" s="62"/>
      <c r="U1837" s="62"/>
      <c r="V1837" s="76"/>
    </row>
    <row r="1838" customHeight="1" spans="1:22">
      <c r="A1838" s="74" t="s">
        <v>19976</v>
      </c>
      <c r="B1838" s="74" t="s">
        <v>16870</v>
      </c>
      <c r="C1838" s="74" t="s">
        <v>19977</v>
      </c>
      <c r="D1838" s="74" t="s">
        <v>16396</v>
      </c>
      <c r="E1838" s="74"/>
      <c r="F1838" s="59">
        <v>20</v>
      </c>
      <c r="G1838" s="75">
        <v>1</v>
      </c>
      <c r="H1838" s="75">
        <f>SUMIFS(VENTAS[Cantidad],VENTAS[Código del producto Vendido],STOCK[[#This Row],[Code]])</f>
        <v>1</v>
      </c>
      <c r="I1838" s="75">
        <f>STOCK[[#This Row],[Entradas]]-STOCK[[#This Row],[Salidas]]</f>
        <v>0</v>
      </c>
      <c r="J1838" s="59">
        <f>STOCK[[#This Row],[Precio Final]]*10%</f>
        <v>2</v>
      </c>
      <c r="K1838" s="62">
        <v>12</v>
      </c>
      <c r="L1838" s="62">
        <v>0</v>
      </c>
      <c r="M1838" s="62">
        <f>STOCK[[#This Row],[Costo Unitario (USD)]]+STOCK[[#This Row],[Costo Envío (USD)]]+STOCK[[#This Row],[Comisión 10%]]</f>
        <v>14</v>
      </c>
      <c r="N1838" s="62">
        <f t="shared" si="78"/>
        <v>21</v>
      </c>
      <c r="O1838" s="62">
        <f t="shared" si="79"/>
        <v>20</v>
      </c>
      <c r="P1838" s="62">
        <f>STOCK[[#This Row],[Precio Final]]-STOCK[[#This Row],[Costo total]]</f>
        <v>6</v>
      </c>
      <c r="Q1838" s="62">
        <f>STOCK[[#This Row],[Ganancia Unitaria]]*STOCK[[#This Row],[Salidas]]</f>
        <v>6</v>
      </c>
      <c r="R1838" s="74"/>
      <c r="S1838" s="74"/>
      <c r="T1838" s="62"/>
      <c r="U1838" s="62"/>
      <c r="V1838" s="76"/>
    </row>
    <row r="1839" customHeight="1" spans="1:22">
      <c r="A1839" s="74" t="s">
        <v>19978</v>
      </c>
      <c r="B1839" s="74" t="s">
        <v>19974</v>
      </c>
      <c r="C1839" s="74" t="s">
        <v>19979</v>
      </c>
      <c r="D1839" s="74" t="s">
        <v>16583</v>
      </c>
      <c r="E1839" s="74"/>
      <c r="F1839" s="59">
        <v>20</v>
      </c>
      <c r="G1839" s="75">
        <v>1</v>
      </c>
      <c r="H1839" s="75">
        <f>SUMIFS(VENTAS[Cantidad],VENTAS[Código del producto Vendido],STOCK[[#This Row],[Code]])</f>
        <v>0</v>
      </c>
      <c r="I1839" s="75">
        <f>STOCK[[#This Row],[Entradas]]-STOCK[[#This Row],[Salidas]]</f>
        <v>1</v>
      </c>
      <c r="J1839" s="59">
        <f>STOCK[[#This Row],[Precio Final]]*10%</f>
        <v>2</v>
      </c>
      <c r="K1839" s="62">
        <v>12</v>
      </c>
      <c r="L1839" s="62">
        <v>0</v>
      </c>
      <c r="M1839" s="62">
        <f>STOCK[[#This Row],[Costo Unitario (USD)]]+STOCK[[#This Row],[Costo Envío (USD)]]+STOCK[[#This Row],[Comisión 10%]]</f>
        <v>14</v>
      </c>
      <c r="N1839" s="62">
        <f t="shared" si="78"/>
        <v>21</v>
      </c>
      <c r="O1839" s="62">
        <f t="shared" si="79"/>
        <v>20</v>
      </c>
      <c r="P1839" s="62">
        <f>STOCK[[#This Row],[Precio Final]]-STOCK[[#This Row],[Costo total]]</f>
        <v>6</v>
      </c>
      <c r="Q1839" s="62">
        <f>STOCK[[#This Row],[Ganancia Unitaria]]*STOCK[[#This Row],[Salidas]]</f>
        <v>0</v>
      </c>
      <c r="R1839" s="74"/>
      <c r="S1839" s="74"/>
      <c r="T1839" s="62"/>
      <c r="U1839" s="62"/>
      <c r="V1839" s="76"/>
    </row>
    <row r="1840" customHeight="1" spans="1:22">
      <c r="A1840" s="74" t="s">
        <v>19980</v>
      </c>
      <c r="B1840" s="74" t="s">
        <v>16511</v>
      </c>
      <c r="C1840" s="74" t="s">
        <v>19981</v>
      </c>
      <c r="D1840" s="74" t="s">
        <v>16408</v>
      </c>
      <c r="E1840" s="74"/>
      <c r="F1840" s="59">
        <v>18</v>
      </c>
      <c r="G1840" s="75">
        <v>1</v>
      </c>
      <c r="H1840" s="75">
        <f>SUMIFS(VENTAS[Cantidad],VENTAS[Código del producto Vendido],STOCK[[#This Row],[Code]])</f>
        <v>0</v>
      </c>
      <c r="I1840" s="75">
        <f>STOCK[[#This Row],[Entradas]]-STOCK[[#This Row],[Salidas]]</f>
        <v>1</v>
      </c>
      <c r="J1840" s="59">
        <f>STOCK[[#This Row],[Precio Final]]*10%</f>
        <v>1.8</v>
      </c>
      <c r="K1840" s="62">
        <v>12</v>
      </c>
      <c r="L1840" s="62">
        <v>0</v>
      </c>
      <c r="M1840" s="62">
        <f>STOCK[[#This Row],[Costo Unitario (USD)]]+STOCK[[#This Row],[Costo Envío (USD)]]+STOCK[[#This Row],[Comisión 10%]]</f>
        <v>13.8</v>
      </c>
      <c r="N1840" s="62">
        <f t="shared" si="78"/>
        <v>20.7</v>
      </c>
      <c r="O1840" s="62">
        <f t="shared" si="79"/>
        <v>18</v>
      </c>
      <c r="P1840" s="62">
        <f>STOCK[[#This Row],[Precio Final]]-STOCK[[#This Row],[Costo total]]</f>
        <v>4.2</v>
      </c>
      <c r="Q1840" s="62">
        <f>STOCK[[#This Row],[Ganancia Unitaria]]*STOCK[[#This Row],[Salidas]]</f>
        <v>0</v>
      </c>
      <c r="R1840" s="74"/>
      <c r="S1840" s="74"/>
      <c r="T1840" s="62"/>
      <c r="U1840" s="62"/>
      <c r="V1840" s="76"/>
    </row>
    <row r="1841" customHeight="1" spans="1:22">
      <c r="A1841" s="74" t="s">
        <v>19982</v>
      </c>
      <c r="B1841" s="74" t="s">
        <v>19974</v>
      </c>
      <c r="C1841" s="74" t="s">
        <v>19983</v>
      </c>
      <c r="D1841" s="74" t="s">
        <v>16475</v>
      </c>
      <c r="E1841" s="74"/>
      <c r="F1841" s="59">
        <v>30</v>
      </c>
      <c r="G1841" s="75">
        <v>1</v>
      </c>
      <c r="H1841" s="75">
        <f>SUMIFS(VENTAS[Cantidad],VENTAS[Código del producto Vendido],STOCK[[#This Row],[Code]])</f>
        <v>1</v>
      </c>
      <c r="I1841" s="75">
        <f>STOCK[[#This Row],[Entradas]]-STOCK[[#This Row],[Salidas]]</f>
        <v>0</v>
      </c>
      <c r="J1841" s="59">
        <f>STOCK[[#This Row],[Precio Final]]*10%</f>
        <v>3</v>
      </c>
      <c r="K1841" s="62">
        <v>12</v>
      </c>
      <c r="L1841" s="62">
        <v>0</v>
      </c>
      <c r="M1841" s="62">
        <f>STOCK[[#This Row],[Costo Unitario (USD)]]+STOCK[[#This Row],[Costo Envío (USD)]]+STOCK[[#This Row],[Comisión 10%]]</f>
        <v>15</v>
      </c>
      <c r="N1841" s="62">
        <f t="shared" si="78"/>
        <v>22.5</v>
      </c>
      <c r="O1841" s="62">
        <f t="shared" si="79"/>
        <v>30</v>
      </c>
      <c r="P1841" s="62">
        <f>STOCK[[#This Row],[Precio Final]]-STOCK[[#This Row],[Costo total]]</f>
        <v>15</v>
      </c>
      <c r="Q1841" s="62">
        <f>STOCK[[#This Row],[Ganancia Unitaria]]*STOCK[[#This Row],[Salidas]]</f>
        <v>15</v>
      </c>
      <c r="R1841" s="74"/>
      <c r="S1841" s="74"/>
      <c r="T1841" s="62"/>
      <c r="U1841" s="62"/>
      <c r="V1841" s="76"/>
    </row>
    <row r="1842" customHeight="1" spans="1:22">
      <c r="A1842" s="74" t="s">
        <v>19984</v>
      </c>
      <c r="B1842" s="74" t="s">
        <v>16480</v>
      </c>
      <c r="C1842" s="74" t="s">
        <v>19854</v>
      </c>
      <c r="D1842" s="74" t="s">
        <v>18804</v>
      </c>
      <c r="E1842" s="74"/>
      <c r="F1842" s="59">
        <v>35</v>
      </c>
      <c r="G1842" s="75">
        <v>1</v>
      </c>
      <c r="H1842" s="75">
        <f>SUMIFS(VENTAS[Cantidad],VENTAS[Código del producto Vendido],STOCK[[#This Row],[Code]])</f>
        <v>1</v>
      </c>
      <c r="I1842" s="75">
        <f>STOCK[[#This Row],[Entradas]]-STOCK[[#This Row],[Salidas]]</f>
        <v>0</v>
      </c>
      <c r="J1842" s="59">
        <f>STOCK[[#This Row],[Precio Final]]*10%</f>
        <v>3.5</v>
      </c>
      <c r="K1842" s="62">
        <v>25</v>
      </c>
      <c r="L1842" s="62">
        <v>0</v>
      </c>
      <c r="M1842" s="62">
        <f>STOCK[[#This Row],[Costo Unitario (USD)]]+STOCK[[#This Row],[Costo Envío (USD)]]+STOCK[[#This Row],[Comisión 10%]]</f>
        <v>28.5</v>
      </c>
      <c r="N1842" s="62">
        <f t="shared" si="78"/>
        <v>42.75</v>
      </c>
      <c r="O1842" s="62">
        <f t="shared" si="79"/>
        <v>35</v>
      </c>
      <c r="P1842" s="62">
        <f>STOCK[[#This Row],[Precio Final]]-STOCK[[#This Row],[Costo total]]</f>
        <v>6.5</v>
      </c>
      <c r="Q1842" s="62">
        <f>STOCK[[#This Row],[Ganancia Unitaria]]*STOCK[[#This Row],[Salidas]]</f>
        <v>6.5</v>
      </c>
      <c r="R1842" s="74"/>
      <c r="S1842" s="74"/>
      <c r="T1842" s="62"/>
      <c r="U1842" s="62"/>
      <c r="V1842" s="76"/>
    </row>
    <row r="1843" customHeight="1" spans="1:22">
      <c r="A1843" s="74" t="s">
        <v>19985</v>
      </c>
      <c r="B1843" s="74" t="s">
        <v>16480</v>
      </c>
      <c r="C1843" s="74" t="s">
        <v>19986</v>
      </c>
      <c r="D1843" s="74" t="s">
        <v>19195</v>
      </c>
      <c r="E1843" s="74"/>
      <c r="F1843" s="59">
        <v>35</v>
      </c>
      <c r="G1843" s="75">
        <v>1</v>
      </c>
      <c r="H1843" s="75">
        <f>SUMIFS(VENTAS[Cantidad],VENTAS[Código del producto Vendido],STOCK[[#This Row],[Code]])</f>
        <v>1</v>
      </c>
      <c r="I1843" s="75">
        <f>STOCK[[#This Row],[Entradas]]-STOCK[[#This Row],[Salidas]]</f>
        <v>0</v>
      </c>
      <c r="J1843" s="59">
        <f>STOCK[[#This Row],[Precio Final]]*10%</f>
        <v>3.5</v>
      </c>
      <c r="K1843" s="62">
        <v>25</v>
      </c>
      <c r="L1843" s="62">
        <v>0</v>
      </c>
      <c r="M1843" s="62">
        <f>STOCK[[#This Row],[Costo Unitario (USD)]]+STOCK[[#This Row],[Costo Envío (USD)]]+STOCK[[#This Row],[Comisión 10%]]</f>
        <v>28.5</v>
      </c>
      <c r="N1843" s="62">
        <f t="shared" si="78"/>
        <v>42.75</v>
      </c>
      <c r="O1843" s="62">
        <f t="shared" si="79"/>
        <v>35</v>
      </c>
      <c r="P1843" s="62">
        <f>STOCK[[#This Row],[Precio Final]]-STOCK[[#This Row],[Costo total]]</f>
        <v>6.5</v>
      </c>
      <c r="Q1843" s="62">
        <f>STOCK[[#This Row],[Ganancia Unitaria]]*STOCK[[#This Row],[Salidas]]</f>
        <v>6.5</v>
      </c>
      <c r="R1843" s="74"/>
      <c r="S1843" s="74"/>
      <c r="T1843" s="62"/>
      <c r="U1843" s="62"/>
      <c r="V1843" s="76"/>
    </row>
    <row r="1844" customHeight="1" spans="1:22">
      <c r="A1844" s="74" t="s">
        <v>19987</v>
      </c>
      <c r="B1844" s="74" t="s">
        <v>19863</v>
      </c>
      <c r="C1844" s="74" t="s">
        <v>19988</v>
      </c>
      <c r="D1844" s="74" t="s">
        <v>19989</v>
      </c>
      <c r="E1844" s="74"/>
      <c r="F1844" s="59">
        <v>50</v>
      </c>
      <c r="G1844" s="75">
        <v>1</v>
      </c>
      <c r="H1844" s="75">
        <f>SUMIFS(VENTAS[Cantidad],VENTAS[Código del producto Vendido],STOCK[[#This Row],[Code]])</f>
        <v>1</v>
      </c>
      <c r="I1844" s="75">
        <f>STOCK[[#This Row],[Entradas]]-STOCK[[#This Row],[Salidas]]</f>
        <v>0</v>
      </c>
      <c r="J1844" s="59">
        <f>STOCK[[#This Row],[Precio Final]]*10%</f>
        <v>5</v>
      </c>
      <c r="K1844" s="62">
        <v>30</v>
      </c>
      <c r="L1844" s="62">
        <v>0</v>
      </c>
      <c r="M1844" s="62">
        <f>STOCK[[#This Row],[Costo Unitario (USD)]]+STOCK[[#This Row],[Costo Envío (USD)]]+STOCK[[#This Row],[Comisión 10%]]</f>
        <v>35</v>
      </c>
      <c r="N1844" s="62">
        <f t="shared" si="78"/>
        <v>52.5</v>
      </c>
      <c r="O1844" s="62">
        <f t="shared" si="79"/>
        <v>50</v>
      </c>
      <c r="P1844" s="62">
        <f>STOCK[[#This Row],[Precio Final]]-STOCK[[#This Row],[Costo total]]</f>
        <v>15</v>
      </c>
      <c r="Q1844" s="62">
        <f>STOCK[[#This Row],[Ganancia Unitaria]]*STOCK[[#This Row],[Salidas]]</f>
        <v>15</v>
      </c>
      <c r="R1844" s="74"/>
      <c r="S1844" s="74"/>
      <c r="T1844" s="62"/>
      <c r="U1844" s="62"/>
      <c r="V1844" s="76"/>
    </row>
    <row r="1845" customHeight="1" spans="1:22">
      <c r="A1845" s="74">
        <v>3141</v>
      </c>
      <c r="B1845" s="74" t="s">
        <v>19990</v>
      </c>
      <c r="C1845" s="74" t="s">
        <v>19991</v>
      </c>
      <c r="D1845" s="74" t="s">
        <v>16404</v>
      </c>
      <c r="E1845" s="74"/>
      <c r="F1845" s="59">
        <v>30</v>
      </c>
      <c r="G1845" s="75">
        <v>2</v>
      </c>
      <c r="H1845" s="75">
        <f>SUMIFS(VENTAS[Cantidad],VENTAS[Código del producto Vendido],STOCK[[#This Row],[Code]])</f>
        <v>1</v>
      </c>
      <c r="I1845" s="75">
        <f>STOCK[[#This Row],[Entradas]]-STOCK[[#This Row],[Salidas]]</f>
        <v>1</v>
      </c>
      <c r="J1845" s="59">
        <f>STOCK[[#This Row],[Precio Final]]*10%</f>
        <v>3</v>
      </c>
      <c r="K1845" s="62">
        <v>12</v>
      </c>
      <c r="L1845" s="62">
        <v>0</v>
      </c>
      <c r="M1845" s="62">
        <f>STOCK[[#This Row],[Costo Unitario (USD)]]+STOCK[[#This Row],[Costo Envío (USD)]]+STOCK[[#This Row],[Comisión 10%]]</f>
        <v>15</v>
      </c>
      <c r="N1845" s="62">
        <f t="shared" si="78"/>
        <v>22.5</v>
      </c>
      <c r="O1845" s="62">
        <f t="shared" si="79"/>
        <v>30</v>
      </c>
      <c r="P1845" s="62">
        <f>STOCK[[#This Row],[Precio Final]]-STOCK[[#This Row],[Costo total]]</f>
        <v>15</v>
      </c>
      <c r="Q1845" s="62">
        <f>STOCK[[#This Row],[Ganancia Unitaria]]*STOCK[[#This Row],[Salidas]]</f>
        <v>15</v>
      </c>
      <c r="R1845" s="74"/>
      <c r="S1845" s="74"/>
      <c r="T1845" s="62"/>
      <c r="U1845" s="62"/>
      <c r="V1845" s="76"/>
    </row>
    <row r="1846" customHeight="1" spans="1:22">
      <c r="A1846" s="74">
        <v>3142</v>
      </c>
      <c r="B1846" s="74" t="s">
        <v>19990</v>
      </c>
      <c r="C1846" s="74" t="s">
        <v>19992</v>
      </c>
      <c r="D1846" s="74" t="s">
        <v>16404</v>
      </c>
      <c r="E1846" s="74"/>
      <c r="F1846" s="59">
        <v>35</v>
      </c>
      <c r="G1846" s="75">
        <v>2</v>
      </c>
      <c r="H1846" s="75">
        <f>SUMIFS(VENTAS[Cantidad],VENTAS[Código del producto Vendido],STOCK[[#This Row],[Code]])</f>
        <v>1</v>
      </c>
      <c r="I1846" s="75">
        <f>STOCK[[#This Row],[Entradas]]-STOCK[[#This Row],[Salidas]]</f>
        <v>1</v>
      </c>
      <c r="J1846" s="59">
        <f>STOCK[[#This Row],[Precio Final]]*10%</f>
        <v>3.5</v>
      </c>
      <c r="K1846" s="62">
        <v>12</v>
      </c>
      <c r="L1846" s="62">
        <v>0</v>
      </c>
      <c r="M1846" s="62">
        <f>STOCK[[#This Row],[Costo Unitario (USD)]]+STOCK[[#This Row],[Costo Envío (USD)]]+STOCK[[#This Row],[Comisión 10%]]</f>
        <v>15.5</v>
      </c>
      <c r="N1846" s="62">
        <f t="shared" si="78"/>
        <v>23.25</v>
      </c>
      <c r="O1846" s="62">
        <f t="shared" si="79"/>
        <v>35</v>
      </c>
      <c r="P1846" s="62">
        <f>STOCK[[#This Row],[Precio Final]]-STOCK[[#This Row],[Costo total]]</f>
        <v>19.5</v>
      </c>
      <c r="Q1846" s="62">
        <f>STOCK[[#This Row],[Ganancia Unitaria]]*STOCK[[#This Row],[Salidas]]</f>
        <v>19.5</v>
      </c>
      <c r="R1846" s="74"/>
      <c r="S1846" s="74"/>
      <c r="T1846" s="62"/>
      <c r="U1846" s="62"/>
      <c r="V1846" s="76"/>
    </row>
    <row r="1847" customHeight="1" spans="1:22">
      <c r="A1847" s="74">
        <v>3143</v>
      </c>
      <c r="B1847" s="74" t="s">
        <v>19993</v>
      </c>
      <c r="C1847" s="74" t="s">
        <v>19994</v>
      </c>
      <c r="D1847" s="74" t="s">
        <v>16396</v>
      </c>
      <c r="E1847" s="74"/>
      <c r="F1847" s="59">
        <v>35</v>
      </c>
      <c r="G1847" s="75">
        <v>2</v>
      </c>
      <c r="H1847" s="75">
        <f>SUMIFS(VENTAS[Cantidad],VENTAS[Código del producto Vendido],STOCK[[#This Row],[Code]])</f>
        <v>0</v>
      </c>
      <c r="I1847" s="75">
        <f>STOCK[[#This Row],[Entradas]]-STOCK[[#This Row],[Salidas]]</f>
        <v>2</v>
      </c>
      <c r="J1847" s="59">
        <f>STOCK[[#This Row],[Precio Final]]*10%</f>
        <v>3.5</v>
      </c>
      <c r="K1847" s="62">
        <v>12</v>
      </c>
      <c r="L1847" s="62">
        <v>0</v>
      </c>
      <c r="M1847" s="62">
        <f>STOCK[[#This Row],[Costo Unitario (USD)]]+STOCK[[#This Row],[Costo Envío (USD)]]+STOCK[[#This Row],[Comisión 10%]]</f>
        <v>15.5</v>
      </c>
      <c r="N1847" s="62">
        <f t="shared" si="78"/>
        <v>23.25</v>
      </c>
      <c r="O1847" s="62">
        <f t="shared" si="79"/>
        <v>35</v>
      </c>
      <c r="P1847" s="62">
        <f>STOCK[[#This Row],[Precio Final]]-STOCK[[#This Row],[Costo total]]</f>
        <v>19.5</v>
      </c>
      <c r="Q1847" s="62">
        <f>STOCK[[#This Row],[Ganancia Unitaria]]*STOCK[[#This Row],[Salidas]]</f>
        <v>0</v>
      </c>
      <c r="R1847" s="74"/>
      <c r="S1847" s="74"/>
      <c r="T1847" s="62"/>
      <c r="U1847" s="62"/>
      <c r="V1847" s="76"/>
    </row>
    <row r="1848" customHeight="1" spans="1:22">
      <c r="A1848" s="74">
        <v>3145</v>
      </c>
      <c r="B1848" s="74" t="s">
        <v>19990</v>
      </c>
      <c r="C1848" s="74" t="s">
        <v>19995</v>
      </c>
      <c r="D1848" s="74" t="s">
        <v>16404</v>
      </c>
      <c r="E1848" s="74"/>
      <c r="F1848" s="59">
        <v>35</v>
      </c>
      <c r="G1848" s="75">
        <v>1</v>
      </c>
      <c r="H1848" s="75">
        <f>SUMIFS(VENTAS[Cantidad],VENTAS[Código del producto Vendido],STOCK[[#This Row],[Code]])</f>
        <v>1</v>
      </c>
      <c r="I1848" s="75">
        <f>STOCK[[#This Row],[Entradas]]-STOCK[[#This Row],[Salidas]]</f>
        <v>0</v>
      </c>
      <c r="J1848" s="59">
        <f>STOCK[[#This Row],[Precio Final]]*10%</f>
        <v>3.5</v>
      </c>
      <c r="K1848" s="62">
        <v>12</v>
      </c>
      <c r="L1848" s="62">
        <v>0</v>
      </c>
      <c r="M1848" s="62">
        <f>STOCK[[#This Row],[Costo Unitario (USD)]]+STOCK[[#This Row],[Costo Envío (USD)]]+STOCK[[#This Row],[Comisión 10%]]</f>
        <v>15.5</v>
      </c>
      <c r="N1848" s="62">
        <f t="shared" si="78"/>
        <v>23.25</v>
      </c>
      <c r="O1848" s="62">
        <f t="shared" si="79"/>
        <v>35</v>
      </c>
      <c r="P1848" s="62">
        <f>STOCK[[#This Row],[Precio Final]]-STOCK[[#This Row],[Costo total]]</f>
        <v>19.5</v>
      </c>
      <c r="Q1848" s="62">
        <f>STOCK[[#This Row],[Ganancia Unitaria]]*STOCK[[#This Row],[Salidas]]</f>
        <v>19.5</v>
      </c>
      <c r="R1848" s="74"/>
      <c r="S1848" s="74"/>
      <c r="T1848" s="62"/>
      <c r="U1848" s="62"/>
      <c r="V1848" s="76"/>
    </row>
    <row r="1849" customHeight="1" spans="1:22">
      <c r="A1849" s="74">
        <v>3147</v>
      </c>
      <c r="B1849" s="74" t="s">
        <v>19993</v>
      </c>
      <c r="C1849" s="74" t="s">
        <v>19996</v>
      </c>
      <c r="D1849" s="74" t="s">
        <v>16396</v>
      </c>
      <c r="E1849" s="74"/>
      <c r="F1849" s="59">
        <v>35</v>
      </c>
      <c r="G1849" s="75">
        <v>1</v>
      </c>
      <c r="H1849" s="75">
        <f>SUMIFS(VENTAS[Cantidad],VENTAS[Código del producto Vendido],STOCK[[#This Row],[Code]])</f>
        <v>1</v>
      </c>
      <c r="I1849" s="75">
        <f>STOCK[[#This Row],[Entradas]]-STOCK[[#This Row],[Salidas]]</f>
        <v>0</v>
      </c>
      <c r="J1849" s="59">
        <f>STOCK[[#This Row],[Precio Final]]*10%</f>
        <v>3.5</v>
      </c>
      <c r="K1849" s="62">
        <v>12</v>
      </c>
      <c r="L1849" s="62">
        <v>0</v>
      </c>
      <c r="M1849" s="62">
        <f>STOCK[[#This Row],[Costo Unitario (USD)]]+STOCK[[#This Row],[Costo Envío (USD)]]+STOCK[[#This Row],[Comisión 10%]]</f>
        <v>15.5</v>
      </c>
      <c r="N1849" s="62">
        <f t="shared" si="78"/>
        <v>23.25</v>
      </c>
      <c r="O1849" s="62">
        <f t="shared" si="79"/>
        <v>35</v>
      </c>
      <c r="P1849" s="62">
        <f>STOCK[[#This Row],[Precio Final]]-STOCK[[#This Row],[Costo total]]</f>
        <v>19.5</v>
      </c>
      <c r="Q1849" s="62">
        <f>STOCK[[#This Row],[Ganancia Unitaria]]*STOCK[[#This Row],[Salidas]]</f>
        <v>19.5</v>
      </c>
      <c r="R1849" s="74"/>
      <c r="S1849" s="74"/>
      <c r="T1849" s="62"/>
      <c r="U1849" s="62"/>
      <c r="V1849" s="76"/>
    </row>
    <row r="1850" customHeight="1" spans="1:22">
      <c r="A1850" s="74">
        <v>3148</v>
      </c>
      <c r="B1850" s="74" t="s">
        <v>19993</v>
      </c>
      <c r="C1850" s="74" t="s">
        <v>19997</v>
      </c>
      <c r="D1850" s="74" t="s">
        <v>16396</v>
      </c>
      <c r="E1850" s="74"/>
      <c r="F1850" s="59">
        <v>35</v>
      </c>
      <c r="G1850" s="75">
        <v>2</v>
      </c>
      <c r="H1850" s="75">
        <f>SUMIFS(VENTAS[Cantidad],VENTAS[Código del producto Vendido],STOCK[[#This Row],[Code]])</f>
        <v>0</v>
      </c>
      <c r="I1850" s="75">
        <f>STOCK[[#This Row],[Entradas]]-STOCK[[#This Row],[Salidas]]</f>
        <v>2</v>
      </c>
      <c r="J1850" s="59">
        <f>STOCK[[#This Row],[Precio Final]]*10%</f>
        <v>3.5</v>
      </c>
      <c r="K1850" s="62">
        <v>12</v>
      </c>
      <c r="L1850" s="62">
        <v>0</v>
      </c>
      <c r="M1850" s="62">
        <f>STOCK[[#This Row],[Costo Unitario (USD)]]+STOCK[[#This Row],[Costo Envío (USD)]]+STOCK[[#This Row],[Comisión 10%]]</f>
        <v>15.5</v>
      </c>
      <c r="N1850" s="62">
        <f t="shared" si="78"/>
        <v>23.25</v>
      </c>
      <c r="O1850" s="62">
        <f t="shared" si="79"/>
        <v>35</v>
      </c>
      <c r="P1850" s="62">
        <f>STOCK[[#This Row],[Precio Final]]-STOCK[[#This Row],[Costo total]]</f>
        <v>19.5</v>
      </c>
      <c r="Q1850" s="62">
        <f>STOCK[[#This Row],[Ganancia Unitaria]]*STOCK[[#This Row],[Salidas]]</f>
        <v>0</v>
      </c>
      <c r="R1850" s="74"/>
      <c r="S1850" s="74"/>
      <c r="T1850" s="62"/>
      <c r="U1850" s="62"/>
      <c r="V1850" s="76"/>
    </row>
    <row r="1851" customHeight="1" spans="1:22">
      <c r="A1851" s="74">
        <v>3149</v>
      </c>
      <c r="B1851" s="74" t="s">
        <v>19990</v>
      </c>
      <c r="C1851" s="74" t="s">
        <v>19998</v>
      </c>
      <c r="D1851" s="74" t="s">
        <v>16404</v>
      </c>
      <c r="E1851" s="74"/>
      <c r="F1851" s="59">
        <v>35</v>
      </c>
      <c r="G1851" s="75">
        <v>1</v>
      </c>
      <c r="H1851" s="75">
        <f>SUMIFS(VENTAS[Cantidad],VENTAS[Código del producto Vendido],STOCK[[#This Row],[Code]])</f>
        <v>0</v>
      </c>
      <c r="I1851" s="75">
        <f>STOCK[[#This Row],[Entradas]]-STOCK[[#This Row],[Salidas]]</f>
        <v>1</v>
      </c>
      <c r="J1851" s="59">
        <f>STOCK[[#This Row],[Precio Final]]*10%</f>
        <v>3.5</v>
      </c>
      <c r="K1851" s="62">
        <v>12</v>
      </c>
      <c r="L1851" s="62">
        <v>0</v>
      </c>
      <c r="M1851" s="62">
        <f>STOCK[[#This Row],[Costo Unitario (USD)]]+STOCK[[#This Row],[Costo Envío (USD)]]+STOCK[[#This Row],[Comisión 10%]]</f>
        <v>15.5</v>
      </c>
      <c r="N1851" s="62">
        <f t="shared" si="78"/>
        <v>23.25</v>
      </c>
      <c r="O1851" s="62">
        <f t="shared" si="79"/>
        <v>35</v>
      </c>
      <c r="P1851" s="62">
        <f>STOCK[[#This Row],[Precio Final]]-STOCK[[#This Row],[Costo total]]</f>
        <v>19.5</v>
      </c>
      <c r="Q1851" s="62">
        <f>STOCK[[#This Row],[Ganancia Unitaria]]*STOCK[[#This Row],[Salidas]]</f>
        <v>0</v>
      </c>
      <c r="R1851" s="74"/>
      <c r="S1851" s="74"/>
      <c r="T1851" s="62"/>
      <c r="U1851" s="62"/>
      <c r="V1851" s="76"/>
    </row>
    <row r="1852" customHeight="1" spans="1:22">
      <c r="A1852" s="74">
        <v>3150</v>
      </c>
      <c r="B1852" s="74" t="s">
        <v>19990</v>
      </c>
      <c r="C1852" s="74" t="s">
        <v>19999</v>
      </c>
      <c r="D1852" s="74" t="s">
        <v>16404</v>
      </c>
      <c r="E1852" s="74"/>
      <c r="F1852" s="59">
        <v>35</v>
      </c>
      <c r="G1852" s="75">
        <v>1</v>
      </c>
      <c r="H1852" s="75">
        <f>SUMIFS(VENTAS[Cantidad],VENTAS[Código del producto Vendido],STOCK[[#This Row],[Code]])</f>
        <v>1</v>
      </c>
      <c r="I1852" s="75">
        <f>STOCK[[#This Row],[Entradas]]-STOCK[[#This Row],[Salidas]]</f>
        <v>0</v>
      </c>
      <c r="J1852" s="59">
        <f>STOCK[[#This Row],[Precio Final]]*10%</f>
        <v>3.5</v>
      </c>
      <c r="K1852" s="62">
        <v>12</v>
      </c>
      <c r="L1852" s="62">
        <v>0</v>
      </c>
      <c r="M1852" s="62">
        <f>STOCK[[#This Row],[Costo Unitario (USD)]]+STOCK[[#This Row],[Costo Envío (USD)]]+STOCK[[#This Row],[Comisión 10%]]</f>
        <v>15.5</v>
      </c>
      <c r="N1852" s="62">
        <f t="shared" si="78"/>
        <v>23.25</v>
      </c>
      <c r="O1852" s="62">
        <f t="shared" si="79"/>
        <v>35</v>
      </c>
      <c r="P1852" s="62">
        <f>STOCK[[#This Row],[Precio Final]]-STOCK[[#This Row],[Costo total]]</f>
        <v>19.5</v>
      </c>
      <c r="Q1852" s="62">
        <f>STOCK[[#This Row],[Ganancia Unitaria]]*STOCK[[#This Row],[Salidas]]</f>
        <v>19.5</v>
      </c>
      <c r="R1852" s="74"/>
      <c r="S1852" s="74"/>
      <c r="T1852" s="62"/>
      <c r="U1852" s="62"/>
      <c r="V1852" s="76"/>
    </row>
    <row r="1853" customHeight="1" spans="1:22">
      <c r="A1853" s="74">
        <v>3151</v>
      </c>
      <c r="B1853" s="74" t="s">
        <v>19990</v>
      </c>
      <c r="C1853" s="74" t="s">
        <v>19995</v>
      </c>
      <c r="D1853" s="74" t="s">
        <v>16404</v>
      </c>
      <c r="E1853" s="74"/>
      <c r="F1853" s="59">
        <v>35</v>
      </c>
      <c r="G1853" s="75">
        <v>2</v>
      </c>
      <c r="H1853" s="75">
        <f>SUMIFS(VENTAS[Cantidad],VENTAS[Código del producto Vendido],STOCK[[#This Row],[Code]])</f>
        <v>0</v>
      </c>
      <c r="I1853" s="75">
        <f>STOCK[[#This Row],[Entradas]]-STOCK[[#This Row],[Salidas]]</f>
        <v>2</v>
      </c>
      <c r="J1853" s="59">
        <f>STOCK[[#This Row],[Precio Final]]*10%</f>
        <v>3.5</v>
      </c>
      <c r="K1853" s="62">
        <v>12</v>
      </c>
      <c r="L1853" s="62">
        <v>0</v>
      </c>
      <c r="M1853" s="62">
        <f>STOCK[[#This Row],[Costo Unitario (USD)]]+STOCK[[#This Row],[Costo Envío (USD)]]+STOCK[[#This Row],[Comisión 10%]]</f>
        <v>15.5</v>
      </c>
      <c r="N1853" s="62">
        <f t="shared" si="78"/>
        <v>23.25</v>
      </c>
      <c r="O1853" s="62">
        <f t="shared" si="79"/>
        <v>35</v>
      </c>
      <c r="P1853" s="62">
        <f>STOCK[[#This Row],[Precio Final]]-STOCK[[#This Row],[Costo total]]</f>
        <v>19.5</v>
      </c>
      <c r="Q1853" s="62">
        <f>STOCK[[#This Row],[Ganancia Unitaria]]*STOCK[[#This Row],[Salidas]]</f>
        <v>0</v>
      </c>
      <c r="R1853" s="74"/>
      <c r="S1853" s="74"/>
      <c r="T1853" s="62"/>
      <c r="U1853" s="62"/>
      <c r="V1853" s="76"/>
    </row>
    <row r="1854" customHeight="1" spans="1:22">
      <c r="A1854" s="74">
        <v>3152</v>
      </c>
      <c r="B1854" s="74" t="s">
        <v>19993</v>
      </c>
      <c r="C1854" s="74" t="s">
        <v>20000</v>
      </c>
      <c r="D1854" s="74" t="s">
        <v>16396</v>
      </c>
      <c r="E1854" s="74"/>
      <c r="F1854" s="59">
        <v>30</v>
      </c>
      <c r="G1854" s="75">
        <v>1</v>
      </c>
      <c r="H1854" s="75">
        <f>SUMIFS(VENTAS[Cantidad],VENTAS[Código del producto Vendido],STOCK[[#This Row],[Code]])</f>
        <v>0</v>
      </c>
      <c r="I1854" s="75">
        <f>STOCK[[#This Row],[Entradas]]-STOCK[[#This Row],[Salidas]]</f>
        <v>1</v>
      </c>
      <c r="J1854" s="59">
        <f>STOCK[[#This Row],[Precio Final]]*10%</f>
        <v>3</v>
      </c>
      <c r="K1854" s="62">
        <v>12</v>
      </c>
      <c r="L1854" s="62">
        <v>0</v>
      </c>
      <c r="M1854" s="62">
        <f>STOCK[[#This Row],[Costo Unitario (USD)]]+STOCK[[#This Row],[Costo Envío (USD)]]+STOCK[[#This Row],[Comisión 10%]]</f>
        <v>15</v>
      </c>
      <c r="N1854" s="62">
        <f t="shared" si="78"/>
        <v>22.5</v>
      </c>
      <c r="O1854" s="62">
        <f t="shared" si="79"/>
        <v>30</v>
      </c>
      <c r="P1854" s="62">
        <f>STOCK[[#This Row],[Precio Final]]-STOCK[[#This Row],[Costo total]]</f>
        <v>15</v>
      </c>
      <c r="Q1854" s="62">
        <f>STOCK[[#This Row],[Ganancia Unitaria]]*STOCK[[#This Row],[Salidas]]</f>
        <v>0</v>
      </c>
      <c r="R1854" s="74"/>
      <c r="S1854" s="74"/>
      <c r="T1854" s="62"/>
      <c r="U1854" s="62"/>
      <c r="V1854" s="76"/>
    </row>
    <row r="1855" customHeight="1" spans="1:22">
      <c r="A1855" s="74">
        <v>3153</v>
      </c>
      <c r="B1855" s="74" t="s">
        <v>19993</v>
      </c>
      <c r="C1855" s="74" t="s">
        <v>20001</v>
      </c>
      <c r="D1855" s="74" t="s">
        <v>16396</v>
      </c>
      <c r="E1855" s="74"/>
      <c r="F1855" s="59">
        <v>35</v>
      </c>
      <c r="G1855" s="75">
        <v>2</v>
      </c>
      <c r="H1855" s="75">
        <f>SUMIFS(VENTAS[Cantidad],VENTAS[Código del producto Vendido],STOCK[[#This Row],[Code]])</f>
        <v>0</v>
      </c>
      <c r="I1855" s="75">
        <f>STOCK[[#This Row],[Entradas]]-STOCK[[#This Row],[Salidas]]</f>
        <v>2</v>
      </c>
      <c r="J1855" s="59">
        <f>STOCK[[#This Row],[Precio Final]]*10%</f>
        <v>3.5</v>
      </c>
      <c r="K1855" s="62">
        <v>12</v>
      </c>
      <c r="L1855" s="62">
        <v>0</v>
      </c>
      <c r="M1855" s="62">
        <f>STOCK[[#This Row],[Costo Unitario (USD)]]+STOCK[[#This Row],[Costo Envío (USD)]]+STOCK[[#This Row],[Comisión 10%]]</f>
        <v>15.5</v>
      </c>
      <c r="N1855" s="62">
        <f>M1855*1.5</f>
        <v>23.25</v>
      </c>
      <c r="O1855" s="62">
        <f t="shared" si="79"/>
        <v>35</v>
      </c>
      <c r="P1855" s="62">
        <f>STOCK[[#This Row],[Precio Final]]-STOCK[[#This Row],[Costo total]]</f>
        <v>19.5</v>
      </c>
      <c r="Q1855" s="62">
        <f>STOCK[[#This Row],[Ganancia Unitaria]]*STOCK[[#This Row],[Salidas]]</f>
        <v>0</v>
      </c>
      <c r="R1855" s="74"/>
      <c r="S1855" s="74"/>
      <c r="T1855" s="62"/>
      <c r="U1855" s="62"/>
      <c r="V1855" s="76"/>
    </row>
    <row r="1856" customHeight="1" spans="1:22">
      <c r="A1856" s="74">
        <v>3154</v>
      </c>
      <c r="B1856" s="74" t="s">
        <v>16934</v>
      </c>
      <c r="C1856" s="74" t="s">
        <v>18513</v>
      </c>
      <c r="D1856" s="74" t="s">
        <v>16396</v>
      </c>
      <c r="E1856" s="74"/>
      <c r="F1856" s="59">
        <v>35</v>
      </c>
      <c r="G1856" s="75">
        <v>2</v>
      </c>
      <c r="H1856" s="75">
        <f>SUMIFS(VENTAS[Cantidad],VENTAS[Código del producto Vendido],STOCK[[#This Row],[Code]])</f>
        <v>1</v>
      </c>
      <c r="I1856" s="75">
        <f>STOCK[[#This Row],[Entradas]]-STOCK[[#This Row],[Salidas]]</f>
        <v>1</v>
      </c>
      <c r="J1856" s="59">
        <f>STOCK[[#This Row],[Precio Final]]*10%</f>
        <v>3.5</v>
      </c>
      <c r="K1856" s="62">
        <v>12</v>
      </c>
      <c r="L1856" s="62">
        <v>0</v>
      </c>
      <c r="M1856" s="62">
        <f>STOCK[[#This Row],[Costo Unitario (USD)]]+STOCK[[#This Row],[Costo Envío (USD)]]+STOCK[[#This Row],[Comisión 10%]]</f>
        <v>15.5</v>
      </c>
      <c r="N1856" s="62">
        <f>M1856*1.5</f>
        <v>23.25</v>
      </c>
      <c r="O1856" s="62">
        <f t="shared" si="79"/>
        <v>35</v>
      </c>
      <c r="P1856" s="62">
        <f>STOCK[[#This Row],[Precio Final]]-STOCK[[#This Row],[Costo total]]</f>
        <v>19.5</v>
      </c>
      <c r="Q1856" s="62">
        <f>STOCK[[#This Row],[Ganancia Unitaria]]*STOCK[[#This Row],[Salidas]]</f>
        <v>19.5</v>
      </c>
      <c r="R1856" s="74"/>
      <c r="S1856" s="74"/>
      <c r="T1856" s="62"/>
      <c r="U1856" s="62"/>
      <c r="V1856" s="76"/>
    </row>
    <row r="1857" customHeight="1" spans="1:22">
      <c r="A1857" s="74">
        <v>3155</v>
      </c>
      <c r="B1857" s="74" t="s">
        <v>20002</v>
      </c>
      <c r="C1857" s="74" t="s">
        <v>20003</v>
      </c>
      <c r="D1857" s="74" t="s">
        <v>20004</v>
      </c>
      <c r="E1857" s="74"/>
      <c r="F1857" s="59">
        <v>35</v>
      </c>
      <c r="G1857" s="75">
        <v>1</v>
      </c>
      <c r="H1857" s="75">
        <f>SUMIFS(VENTAS[Cantidad],VENTAS[Código del producto Vendido],STOCK[[#This Row],[Code]])</f>
        <v>1</v>
      </c>
      <c r="I1857" s="75">
        <f>STOCK[[#This Row],[Entradas]]-STOCK[[#This Row],[Salidas]]</f>
        <v>0</v>
      </c>
      <c r="J1857" s="59">
        <f>STOCK[[#This Row],[Precio Final]]*10%</f>
        <v>3.5</v>
      </c>
      <c r="K1857" s="62">
        <v>16.99</v>
      </c>
      <c r="L1857" s="62">
        <v>2</v>
      </c>
      <c r="M1857" s="62">
        <f>STOCK[[#This Row],[Costo Unitario (USD)]]+STOCK[[#This Row],[Costo Envío (USD)]]+STOCK[[#This Row],[Comisión 10%]]</f>
        <v>22.49</v>
      </c>
      <c r="N1857" s="62">
        <f>M1857*1.5</f>
        <v>33.735</v>
      </c>
      <c r="O1857" s="62">
        <f t="shared" si="79"/>
        <v>35</v>
      </c>
      <c r="P1857" s="62">
        <f>STOCK[[#This Row],[Precio Final]]-STOCK[[#This Row],[Costo total]]</f>
        <v>12.51</v>
      </c>
      <c r="Q1857" s="62">
        <f>STOCK[[#This Row],[Ganancia Unitaria]]*STOCK[[#This Row],[Salidas]]</f>
        <v>12.51</v>
      </c>
      <c r="R1857" s="74"/>
      <c r="S1857" s="74"/>
      <c r="T1857" s="62"/>
      <c r="U1857" s="62"/>
      <c r="V1857" s="76"/>
    </row>
    <row r="1858" customHeight="1" spans="1:22">
      <c r="A1858" s="74">
        <v>3158</v>
      </c>
      <c r="B1858" s="74" t="s">
        <v>20005</v>
      </c>
      <c r="C1858" s="74" t="s">
        <v>20006</v>
      </c>
      <c r="D1858" s="74" t="s">
        <v>19198</v>
      </c>
      <c r="E1858" s="74"/>
      <c r="F1858" s="59">
        <v>45</v>
      </c>
      <c r="G1858" s="75">
        <v>1</v>
      </c>
      <c r="H1858" s="75">
        <f>SUMIFS(VENTAS[Cantidad],VENTAS[Código del producto Vendido],STOCK[[#This Row],[Code]])</f>
        <v>1</v>
      </c>
      <c r="I1858" s="75">
        <f>STOCK[[#This Row],[Entradas]]-STOCK[[#This Row],[Salidas]]</f>
        <v>0</v>
      </c>
      <c r="J1858" s="59">
        <f>STOCK[[#This Row],[Precio Final]]*10%</f>
        <v>4.5</v>
      </c>
      <c r="K1858" s="62">
        <v>23.99</v>
      </c>
      <c r="L1858" s="62">
        <v>2</v>
      </c>
      <c r="M1858" s="62">
        <f>STOCK[[#This Row],[Costo Unitario (USD)]]+STOCK[[#This Row],[Costo Envío (USD)]]+STOCK[[#This Row],[Comisión 10%]]</f>
        <v>30.49</v>
      </c>
      <c r="N1858" s="62">
        <f t="shared" ref="N1858:N1910" si="80">M1858*1.5</f>
        <v>45.735</v>
      </c>
      <c r="O1858" s="62">
        <f t="shared" ref="O1858:O1917" si="81">F1858</f>
        <v>45</v>
      </c>
      <c r="P1858" s="62">
        <f>STOCK[[#This Row],[Precio Final]]-STOCK[[#This Row],[Costo total]]</f>
        <v>14.51</v>
      </c>
      <c r="Q1858" s="62">
        <f>STOCK[[#This Row],[Ganancia Unitaria]]*STOCK[[#This Row],[Salidas]]</f>
        <v>14.51</v>
      </c>
      <c r="R1858" s="74"/>
      <c r="S1858" s="74"/>
      <c r="T1858" s="62"/>
      <c r="U1858" s="62"/>
      <c r="V1858" s="76"/>
    </row>
    <row r="1859" customHeight="1" spans="1:22">
      <c r="A1859" s="74">
        <v>3159</v>
      </c>
      <c r="B1859" s="74" t="s">
        <v>20005</v>
      </c>
      <c r="C1859" s="74" t="s">
        <v>20007</v>
      </c>
      <c r="D1859" s="74" t="s">
        <v>19198</v>
      </c>
      <c r="E1859" s="74"/>
      <c r="F1859" s="59">
        <v>40</v>
      </c>
      <c r="G1859" s="75">
        <v>1</v>
      </c>
      <c r="H1859" s="75">
        <f>SUMIFS(VENTAS[Cantidad],VENTAS[Código del producto Vendido],STOCK[[#This Row],[Code]])</f>
        <v>1</v>
      </c>
      <c r="I1859" s="75">
        <f>STOCK[[#This Row],[Entradas]]-STOCK[[#This Row],[Salidas]]</f>
        <v>0</v>
      </c>
      <c r="J1859" s="59">
        <f>STOCK[[#This Row],[Precio Final]]*10%</f>
        <v>4</v>
      </c>
      <c r="K1859" s="62">
        <v>19.99</v>
      </c>
      <c r="L1859" s="62">
        <v>2</v>
      </c>
      <c r="M1859" s="62">
        <f>STOCK[[#This Row],[Costo Unitario (USD)]]+STOCK[[#This Row],[Costo Envío (USD)]]+STOCK[[#This Row],[Comisión 10%]]</f>
        <v>25.99</v>
      </c>
      <c r="N1859" s="62">
        <f t="shared" si="80"/>
        <v>38.985</v>
      </c>
      <c r="O1859" s="62">
        <f t="shared" si="81"/>
        <v>40</v>
      </c>
      <c r="P1859" s="62">
        <f>STOCK[[#This Row],[Precio Final]]-STOCK[[#This Row],[Costo total]]</f>
        <v>14.01</v>
      </c>
      <c r="Q1859" s="62">
        <f>STOCK[[#This Row],[Ganancia Unitaria]]*STOCK[[#This Row],[Salidas]]</f>
        <v>14.01</v>
      </c>
      <c r="R1859" s="74"/>
      <c r="S1859" s="74"/>
      <c r="T1859" s="62"/>
      <c r="U1859" s="62"/>
      <c r="V1859" s="76"/>
    </row>
    <row r="1860" customHeight="1" spans="1:22">
      <c r="A1860" s="74">
        <v>3160</v>
      </c>
      <c r="B1860" s="74" t="s">
        <v>20002</v>
      </c>
      <c r="C1860" s="74" t="s">
        <v>20008</v>
      </c>
      <c r="D1860" s="74" t="s">
        <v>20004</v>
      </c>
      <c r="E1860" s="74"/>
      <c r="F1860" s="59">
        <v>35</v>
      </c>
      <c r="G1860" s="75">
        <v>1</v>
      </c>
      <c r="H1860" s="75">
        <f>SUMIFS(VENTAS[Cantidad],VENTAS[Código del producto Vendido],STOCK[[#This Row],[Code]])</f>
        <v>1</v>
      </c>
      <c r="I1860" s="75">
        <f>STOCK[[#This Row],[Entradas]]-STOCK[[#This Row],[Salidas]]</f>
        <v>0</v>
      </c>
      <c r="J1860" s="59">
        <f>STOCK[[#This Row],[Precio Final]]*10%</f>
        <v>3.5</v>
      </c>
      <c r="K1860" s="62">
        <v>15.99</v>
      </c>
      <c r="L1860" s="62">
        <v>2</v>
      </c>
      <c r="M1860" s="62">
        <f>STOCK[[#This Row],[Costo Unitario (USD)]]+STOCK[[#This Row],[Costo Envío (USD)]]+STOCK[[#This Row],[Comisión 10%]]</f>
        <v>21.49</v>
      </c>
      <c r="N1860" s="62">
        <f t="shared" si="80"/>
        <v>32.235</v>
      </c>
      <c r="O1860" s="62">
        <f t="shared" si="81"/>
        <v>35</v>
      </c>
      <c r="P1860" s="62">
        <f>STOCK[[#This Row],[Precio Final]]-STOCK[[#This Row],[Costo total]]</f>
        <v>13.51</v>
      </c>
      <c r="Q1860" s="62">
        <f>STOCK[[#This Row],[Ganancia Unitaria]]*STOCK[[#This Row],[Salidas]]</f>
        <v>13.51</v>
      </c>
      <c r="R1860" s="74"/>
      <c r="S1860" s="74"/>
      <c r="T1860" s="62"/>
      <c r="U1860" s="62"/>
      <c r="V1860" s="76"/>
    </row>
    <row r="1861" customHeight="1" spans="1:22">
      <c r="A1861" s="74">
        <v>3161</v>
      </c>
      <c r="B1861" s="74" t="s">
        <v>20002</v>
      </c>
      <c r="C1861" s="74" t="s">
        <v>20009</v>
      </c>
      <c r="D1861" s="74" t="s">
        <v>20004</v>
      </c>
      <c r="E1861" s="74"/>
      <c r="F1861" s="59">
        <v>35</v>
      </c>
      <c r="G1861" s="75">
        <v>1</v>
      </c>
      <c r="H1861" s="75">
        <f>SUMIFS(VENTAS[Cantidad],VENTAS[Código del producto Vendido],STOCK[[#This Row],[Code]])</f>
        <v>0</v>
      </c>
      <c r="I1861" s="75">
        <f>STOCK[[#This Row],[Entradas]]-STOCK[[#This Row],[Salidas]]</f>
        <v>1</v>
      </c>
      <c r="J1861" s="59">
        <f>STOCK[[#This Row],[Precio Final]]*10%</f>
        <v>3.5</v>
      </c>
      <c r="K1861" s="62">
        <v>18.99</v>
      </c>
      <c r="L1861" s="62">
        <v>2</v>
      </c>
      <c r="M1861" s="62">
        <f>STOCK[[#This Row],[Costo Unitario (USD)]]+STOCK[[#This Row],[Costo Envío (USD)]]+STOCK[[#This Row],[Comisión 10%]]</f>
        <v>24.49</v>
      </c>
      <c r="N1861" s="62">
        <f t="shared" si="80"/>
        <v>36.735</v>
      </c>
      <c r="O1861" s="62">
        <f t="shared" si="81"/>
        <v>35</v>
      </c>
      <c r="P1861" s="62">
        <f>STOCK[[#This Row],[Precio Final]]-STOCK[[#This Row],[Costo total]]</f>
        <v>10.51</v>
      </c>
      <c r="Q1861" s="62">
        <f>STOCK[[#This Row],[Ganancia Unitaria]]*STOCK[[#This Row],[Salidas]]</f>
        <v>0</v>
      </c>
      <c r="R1861" s="74"/>
      <c r="S1861" s="74"/>
      <c r="T1861" s="62"/>
      <c r="U1861" s="62"/>
      <c r="V1861" s="76"/>
    </row>
    <row r="1862" customHeight="1" spans="1:22">
      <c r="A1862" s="74">
        <v>3162</v>
      </c>
      <c r="B1862" s="74" t="s">
        <v>20005</v>
      </c>
      <c r="C1862" s="74" t="s">
        <v>20010</v>
      </c>
      <c r="D1862" s="74" t="s">
        <v>19198</v>
      </c>
      <c r="E1862" s="74"/>
      <c r="F1862" s="59">
        <v>35</v>
      </c>
      <c r="G1862" s="75">
        <v>1</v>
      </c>
      <c r="H1862" s="75">
        <f>SUMIFS(VENTAS[Cantidad],VENTAS[Código del producto Vendido],STOCK[[#This Row],[Code]])</f>
        <v>1</v>
      </c>
      <c r="I1862" s="75">
        <f>STOCK[[#This Row],[Entradas]]-STOCK[[#This Row],[Salidas]]</f>
        <v>0</v>
      </c>
      <c r="J1862" s="59">
        <f>STOCK[[#This Row],[Precio Final]]*10%</f>
        <v>3.5</v>
      </c>
      <c r="K1862" s="62">
        <v>14.99</v>
      </c>
      <c r="L1862" s="62">
        <v>2</v>
      </c>
      <c r="M1862" s="62">
        <f>STOCK[[#This Row],[Costo Unitario (USD)]]+STOCK[[#This Row],[Costo Envío (USD)]]+STOCK[[#This Row],[Comisión 10%]]</f>
        <v>20.49</v>
      </c>
      <c r="N1862" s="62">
        <f t="shared" si="80"/>
        <v>30.735</v>
      </c>
      <c r="O1862" s="62">
        <f t="shared" si="81"/>
        <v>35</v>
      </c>
      <c r="P1862" s="62">
        <f>STOCK[[#This Row],[Precio Final]]-STOCK[[#This Row],[Costo total]]</f>
        <v>14.51</v>
      </c>
      <c r="Q1862" s="62">
        <f>STOCK[[#This Row],[Ganancia Unitaria]]*STOCK[[#This Row],[Salidas]]</f>
        <v>14.51</v>
      </c>
      <c r="R1862" s="74"/>
      <c r="S1862" s="74"/>
      <c r="T1862" s="62"/>
      <c r="U1862" s="62"/>
      <c r="V1862" s="76"/>
    </row>
    <row r="1863" customHeight="1" spans="1:22">
      <c r="A1863" s="74">
        <v>3163</v>
      </c>
      <c r="B1863" s="74" t="s">
        <v>20005</v>
      </c>
      <c r="C1863" s="74" t="s">
        <v>20011</v>
      </c>
      <c r="D1863" s="74" t="s">
        <v>19198</v>
      </c>
      <c r="E1863" s="74"/>
      <c r="F1863" s="59">
        <v>35</v>
      </c>
      <c r="G1863" s="75">
        <v>1</v>
      </c>
      <c r="H1863" s="75">
        <f>SUMIFS(VENTAS[Cantidad],VENTAS[Código del producto Vendido],STOCK[[#This Row],[Code]])</f>
        <v>1</v>
      </c>
      <c r="I1863" s="75">
        <f>STOCK[[#This Row],[Entradas]]-STOCK[[#This Row],[Salidas]]</f>
        <v>0</v>
      </c>
      <c r="J1863" s="59">
        <f>STOCK[[#This Row],[Precio Final]]*10%</f>
        <v>3.5</v>
      </c>
      <c r="K1863" s="62">
        <v>14.99</v>
      </c>
      <c r="L1863" s="62">
        <v>2</v>
      </c>
      <c r="M1863" s="62">
        <f>STOCK[[#This Row],[Costo Unitario (USD)]]+STOCK[[#This Row],[Costo Envío (USD)]]+STOCK[[#This Row],[Comisión 10%]]</f>
        <v>20.49</v>
      </c>
      <c r="N1863" s="62">
        <f t="shared" si="80"/>
        <v>30.735</v>
      </c>
      <c r="O1863" s="62">
        <f t="shared" si="81"/>
        <v>35</v>
      </c>
      <c r="P1863" s="62">
        <f>STOCK[[#This Row],[Precio Final]]-STOCK[[#This Row],[Costo total]]</f>
        <v>14.51</v>
      </c>
      <c r="Q1863" s="62">
        <f>STOCK[[#This Row],[Ganancia Unitaria]]*STOCK[[#This Row],[Salidas]]</f>
        <v>14.51</v>
      </c>
      <c r="R1863" s="74"/>
      <c r="S1863" s="74"/>
      <c r="T1863" s="62"/>
      <c r="U1863" s="62"/>
      <c r="V1863" s="76"/>
    </row>
    <row r="1864" customHeight="1" spans="1:22">
      <c r="A1864" s="74">
        <v>3164</v>
      </c>
      <c r="B1864" s="74" t="s">
        <v>20005</v>
      </c>
      <c r="C1864" s="74" t="s">
        <v>20012</v>
      </c>
      <c r="D1864" s="74" t="s">
        <v>19198</v>
      </c>
      <c r="E1864" s="74"/>
      <c r="F1864" s="59">
        <v>25</v>
      </c>
      <c r="G1864" s="75">
        <v>1</v>
      </c>
      <c r="H1864" s="75">
        <f>SUMIFS(VENTAS[Cantidad],VENTAS[Código del producto Vendido],STOCK[[#This Row],[Code]])</f>
        <v>0</v>
      </c>
      <c r="I1864" s="75">
        <f>STOCK[[#This Row],[Entradas]]-STOCK[[#This Row],[Salidas]]</f>
        <v>1</v>
      </c>
      <c r="J1864" s="59">
        <f>STOCK[[#This Row],[Precio Final]]*10%</f>
        <v>2.5</v>
      </c>
      <c r="K1864" s="62">
        <v>9.99</v>
      </c>
      <c r="L1864" s="62">
        <v>2</v>
      </c>
      <c r="M1864" s="62">
        <f>STOCK[[#This Row],[Costo Unitario (USD)]]+STOCK[[#This Row],[Costo Envío (USD)]]+STOCK[[#This Row],[Comisión 10%]]</f>
        <v>14.49</v>
      </c>
      <c r="N1864" s="62">
        <f t="shared" si="80"/>
        <v>21.735</v>
      </c>
      <c r="O1864" s="62">
        <f t="shared" si="81"/>
        <v>25</v>
      </c>
      <c r="P1864" s="62">
        <f>STOCK[[#This Row],[Precio Final]]-STOCK[[#This Row],[Costo total]]</f>
        <v>10.51</v>
      </c>
      <c r="Q1864" s="62">
        <f>STOCK[[#This Row],[Ganancia Unitaria]]*STOCK[[#This Row],[Salidas]]</f>
        <v>0</v>
      </c>
      <c r="R1864" s="74"/>
      <c r="S1864" s="74"/>
      <c r="T1864" s="62"/>
      <c r="U1864" s="62"/>
      <c r="V1864" s="76"/>
    </row>
    <row r="1865" customHeight="1" spans="1:22">
      <c r="A1865" s="74">
        <v>3165</v>
      </c>
      <c r="B1865" s="74" t="s">
        <v>20013</v>
      </c>
      <c r="C1865" s="74" t="s">
        <v>20014</v>
      </c>
      <c r="D1865" s="74" t="s">
        <v>20015</v>
      </c>
      <c r="E1865" s="74"/>
      <c r="F1865" s="59">
        <v>40</v>
      </c>
      <c r="G1865" s="75">
        <v>2</v>
      </c>
      <c r="H1865" s="75">
        <f>SUMIFS(VENTAS[Cantidad],VENTAS[Código del producto Vendido],STOCK[[#This Row],[Code]])</f>
        <v>2</v>
      </c>
      <c r="I1865" s="75">
        <f>STOCK[[#This Row],[Entradas]]-STOCK[[#This Row],[Salidas]]</f>
        <v>0</v>
      </c>
      <c r="J1865" s="59">
        <f>STOCK[[#This Row],[Precio Final]]*10%</f>
        <v>4</v>
      </c>
      <c r="K1865" s="62">
        <v>22</v>
      </c>
      <c r="L1865" s="62">
        <v>2</v>
      </c>
      <c r="M1865" s="62">
        <f>STOCK[[#This Row],[Costo Unitario (USD)]]+STOCK[[#This Row],[Costo Envío (USD)]]+STOCK[[#This Row],[Comisión 10%]]</f>
        <v>28</v>
      </c>
      <c r="N1865" s="62">
        <f t="shared" si="80"/>
        <v>42</v>
      </c>
      <c r="O1865" s="62">
        <f t="shared" si="81"/>
        <v>40</v>
      </c>
      <c r="P1865" s="62">
        <f>STOCK[[#This Row],[Precio Final]]-STOCK[[#This Row],[Costo total]]</f>
        <v>12</v>
      </c>
      <c r="Q1865" s="62">
        <f>STOCK[[#This Row],[Ganancia Unitaria]]*STOCK[[#This Row],[Salidas]]</f>
        <v>24</v>
      </c>
      <c r="R1865" s="74"/>
      <c r="S1865" s="74"/>
      <c r="T1865" s="62"/>
      <c r="U1865" s="62"/>
      <c r="V1865" s="76"/>
    </row>
    <row r="1866" customHeight="1" spans="1:22">
      <c r="A1866" s="74">
        <v>3166</v>
      </c>
      <c r="B1866" s="74" t="s">
        <v>20005</v>
      </c>
      <c r="C1866" s="74" t="s">
        <v>20016</v>
      </c>
      <c r="D1866" s="74" t="s">
        <v>19198</v>
      </c>
      <c r="E1866" s="74"/>
      <c r="F1866" s="59">
        <v>30</v>
      </c>
      <c r="G1866" s="75">
        <v>1</v>
      </c>
      <c r="H1866" s="75">
        <f>SUMIFS(VENTAS[Cantidad],VENTAS[Código del producto Vendido],STOCK[[#This Row],[Code]])</f>
        <v>1</v>
      </c>
      <c r="I1866" s="75">
        <f>STOCK[[#This Row],[Entradas]]-STOCK[[#This Row],[Salidas]]</f>
        <v>0</v>
      </c>
      <c r="J1866" s="59">
        <f>STOCK[[#This Row],[Precio Final]]*10%</f>
        <v>3</v>
      </c>
      <c r="K1866" s="62">
        <v>18.99</v>
      </c>
      <c r="L1866" s="62">
        <v>2</v>
      </c>
      <c r="M1866" s="62">
        <f>STOCK[[#This Row],[Costo Unitario (USD)]]+STOCK[[#This Row],[Costo Envío (USD)]]+STOCK[[#This Row],[Comisión 10%]]</f>
        <v>23.99</v>
      </c>
      <c r="N1866" s="62">
        <f t="shared" si="80"/>
        <v>35.985</v>
      </c>
      <c r="O1866" s="62">
        <f t="shared" si="81"/>
        <v>30</v>
      </c>
      <c r="P1866" s="62">
        <f>STOCK[[#This Row],[Precio Final]]-STOCK[[#This Row],[Costo total]]</f>
        <v>6.01</v>
      </c>
      <c r="Q1866" s="62">
        <f>STOCK[[#This Row],[Ganancia Unitaria]]*STOCK[[#This Row],[Salidas]]</f>
        <v>6.01</v>
      </c>
      <c r="R1866" s="74"/>
      <c r="S1866" s="74"/>
      <c r="T1866" s="62"/>
      <c r="U1866" s="62"/>
      <c r="V1866" s="76"/>
    </row>
    <row r="1867" customHeight="1" spans="1:22">
      <c r="A1867" s="74">
        <v>3167</v>
      </c>
      <c r="B1867" s="74" t="s">
        <v>20002</v>
      </c>
      <c r="C1867" s="74" t="s">
        <v>20017</v>
      </c>
      <c r="D1867" s="74" t="s">
        <v>20004</v>
      </c>
      <c r="E1867" s="74"/>
      <c r="F1867" s="59">
        <v>40</v>
      </c>
      <c r="G1867" s="75">
        <v>1</v>
      </c>
      <c r="H1867" s="75">
        <f>SUMIFS(VENTAS[Cantidad],VENTAS[Código del producto Vendido],STOCK[[#This Row],[Code]])</f>
        <v>0</v>
      </c>
      <c r="I1867" s="75">
        <f>STOCK[[#This Row],[Entradas]]-STOCK[[#This Row],[Salidas]]</f>
        <v>1</v>
      </c>
      <c r="J1867" s="59">
        <f>STOCK[[#This Row],[Precio Final]]*10%</f>
        <v>4</v>
      </c>
      <c r="K1867" s="62">
        <v>19.99</v>
      </c>
      <c r="L1867" s="62">
        <v>2</v>
      </c>
      <c r="M1867" s="62">
        <f>STOCK[[#This Row],[Costo Unitario (USD)]]+STOCK[[#This Row],[Costo Envío (USD)]]+STOCK[[#This Row],[Comisión 10%]]</f>
        <v>25.99</v>
      </c>
      <c r="N1867" s="62">
        <f t="shared" si="80"/>
        <v>38.985</v>
      </c>
      <c r="O1867" s="62">
        <f t="shared" si="81"/>
        <v>40</v>
      </c>
      <c r="P1867" s="62">
        <f>STOCK[[#This Row],[Precio Final]]-STOCK[[#This Row],[Costo total]]</f>
        <v>14.01</v>
      </c>
      <c r="Q1867" s="62">
        <f>STOCK[[#This Row],[Ganancia Unitaria]]*STOCK[[#This Row],[Salidas]]</f>
        <v>0</v>
      </c>
      <c r="R1867" s="74"/>
      <c r="S1867" s="74"/>
      <c r="T1867" s="62"/>
      <c r="U1867" s="62"/>
      <c r="V1867" s="76"/>
    </row>
    <row r="1868" customHeight="1" spans="1:22">
      <c r="A1868" s="74" t="s">
        <v>20018</v>
      </c>
      <c r="B1868" s="74" t="s">
        <v>20019</v>
      </c>
      <c r="C1868" s="74" t="s">
        <v>20020</v>
      </c>
      <c r="D1868" s="74" t="s">
        <v>19198</v>
      </c>
      <c r="E1868" s="74"/>
      <c r="F1868" s="59">
        <v>40</v>
      </c>
      <c r="G1868" s="75">
        <v>2</v>
      </c>
      <c r="H1868" s="75">
        <f>SUMIFS(VENTAS[Cantidad],VENTAS[Código del producto Vendido],STOCK[[#This Row],[Code]])</f>
        <v>0</v>
      </c>
      <c r="I1868" s="75">
        <f>STOCK[[#This Row],[Entradas]]-STOCK[[#This Row],[Salidas]]</f>
        <v>2</v>
      </c>
      <c r="J1868" s="59">
        <f>STOCK[[#This Row],[Precio Final]]*10%</f>
        <v>4</v>
      </c>
      <c r="K1868" s="62">
        <v>30</v>
      </c>
      <c r="L1868" s="62">
        <v>0</v>
      </c>
      <c r="M1868" s="62">
        <f>STOCK[[#This Row],[Costo Unitario (USD)]]+STOCK[[#This Row],[Costo Envío (USD)]]+STOCK[[#This Row],[Comisión 10%]]</f>
        <v>34</v>
      </c>
      <c r="N1868" s="62">
        <f t="shared" si="80"/>
        <v>51</v>
      </c>
      <c r="O1868" s="62">
        <f t="shared" si="81"/>
        <v>40</v>
      </c>
      <c r="P1868" s="62">
        <f>STOCK[[#This Row],[Precio Final]]-STOCK[[#This Row],[Costo total]]</f>
        <v>6</v>
      </c>
      <c r="Q1868" s="62">
        <f>STOCK[[#This Row],[Ganancia Unitaria]]*STOCK[[#This Row],[Salidas]]</f>
        <v>0</v>
      </c>
      <c r="R1868" s="74"/>
      <c r="S1868" s="74"/>
      <c r="T1868" s="62"/>
      <c r="U1868" s="62"/>
      <c r="V1868" s="76"/>
    </row>
    <row r="1869" customHeight="1" spans="1:22">
      <c r="A1869" s="74" t="s">
        <v>20021</v>
      </c>
      <c r="B1869" s="74" t="s">
        <v>20019</v>
      </c>
      <c r="C1869" s="74" t="s">
        <v>20022</v>
      </c>
      <c r="D1869" s="74" t="s">
        <v>19198</v>
      </c>
      <c r="E1869" s="74"/>
      <c r="F1869" s="59">
        <v>35</v>
      </c>
      <c r="G1869" s="75">
        <v>1</v>
      </c>
      <c r="H1869" s="75">
        <f>SUMIFS(VENTAS[Cantidad],VENTAS[Código del producto Vendido],STOCK[[#This Row],[Code]])</f>
        <v>1</v>
      </c>
      <c r="I1869" s="75">
        <f>STOCK[[#This Row],[Entradas]]-STOCK[[#This Row],[Salidas]]</f>
        <v>0</v>
      </c>
      <c r="J1869" s="59">
        <f>STOCK[[#This Row],[Precio Final]]*10%</f>
        <v>3.5</v>
      </c>
      <c r="K1869" s="62">
        <v>30</v>
      </c>
      <c r="L1869" s="62">
        <v>0</v>
      </c>
      <c r="M1869" s="62">
        <f>STOCK[[#This Row],[Costo Unitario (USD)]]+STOCK[[#This Row],[Costo Envío (USD)]]+STOCK[[#This Row],[Comisión 10%]]</f>
        <v>33.5</v>
      </c>
      <c r="N1869" s="62">
        <f t="shared" si="80"/>
        <v>50.25</v>
      </c>
      <c r="O1869" s="62">
        <f t="shared" si="81"/>
        <v>35</v>
      </c>
      <c r="P1869" s="62">
        <f>STOCK[[#This Row],[Precio Final]]-STOCK[[#This Row],[Costo total]]</f>
        <v>1.5</v>
      </c>
      <c r="Q1869" s="62">
        <f>STOCK[[#This Row],[Ganancia Unitaria]]*STOCK[[#This Row],[Salidas]]</f>
        <v>1.5</v>
      </c>
      <c r="R1869" s="74"/>
      <c r="S1869" s="74"/>
      <c r="T1869" s="62"/>
      <c r="U1869" s="62"/>
      <c r="V1869" s="76"/>
    </row>
    <row r="1870" customHeight="1" spans="1:22">
      <c r="A1870" s="74" t="s">
        <v>20023</v>
      </c>
      <c r="B1870" s="74" t="s">
        <v>20019</v>
      </c>
      <c r="C1870" s="74" t="s">
        <v>20024</v>
      </c>
      <c r="D1870" s="74" t="s">
        <v>19198</v>
      </c>
      <c r="E1870" s="74"/>
      <c r="F1870" s="59">
        <v>30</v>
      </c>
      <c r="G1870" s="75">
        <v>2</v>
      </c>
      <c r="H1870" s="75">
        <f>SUMIFS(VENTAS[Cantidad],VENTAS[Código del producto Vendido],STOCK[[#This Row],[Code]])</f>
        <v>1</v>
      </c>
      <c r="I1870" s="75">
        <f>STOCK[[#This Row],[Entradas]]-STOCK[[#This Row],[Salidas]]</f>
        <v>1</v>
      </c>
      <c r="J1870" s="59">
        <f>STOCK[[#This Row],[Precio Final]]*10%</f>
        <v>3</v>
      </c>
      <c r="K1870" s="62">
        <v>25</v>
      </c>
      <c r="L1870" s="62">
        <v>0</v>
      </c>
      <c r="M1870" s="62">
        <f>STOCK[[#This Row],[Costo Unitario (USD)]]+STOCK[[#This Row],[Costo Envío (USD)]]+STOCK[[#This Row],[Comisión 10%]]</f>
        <v>28</v>
      </c>
      <c r="N1870" s="62">
        <f t="shared" si="80"/>
        <v>42</v>
      </c>
      <c r="O1870" s="62">
        <f t="shared" si="81"/>
        <v>30</v>
      </c>
      <c r="P1870" s="62">
        <f>STOCK[[#This Row],[Precio Final]]-STOCK[[#This Row],[Costo total]]</f>
        <v>2</v>
      </c>
      <c r="Q1870" s="62">
        <f>STOCK[[#This Row],[Ganancia Unitaria]]*STOCK[[#This Row],[Salidas]]</f>
        <v>2</v>
      </c>
      <c r="R1870" s="74"/>
      <c r="S1870" s="74"/>
      <c r="T1870" s="62"/>
      <c r="U1870" s="62"/>
      <c r="V1870" s="76"/>
    </row>
    <row r="1871" customHeight="1" spans="1:22">
      <c r="A1871" s="74">
        <v>3171</v>
      </c>
      <c r="B1871" s="74" t="s">
        <v>19799</v>
      </c>
      <c r="C1871" s="74" t="s">
        <v>20025</v>
      </c>
      <c r="D1871" s="74" t="s">
        <v>16475</v>
      </c>
      <c r="E1871" s="74"/>
      <c r="F1871" s="59">
        <v>4</v>
      </c>
      <c r="G1871" s="75">
        <v>11</v>
      </c>
      <c r="H1871" s="75">
        <f>SUMIFS(VENTAS[Cantidad],VENTAS[Código del producto Vendido],STOCK[[#This Row],[Code]])</f>
        <v>3</v>
      </c>
      <c r="I1871" s="75">
        <f>STOCK[[#This Row],[Entradas]]-STOCK[[#This Row],[Salidas]]</f>
        <v>8</v>
      </c>
      <c r="J1871" s="59">
        <f>STOCK[[#This Row],[Precio Final]]*10%</f>
        <v>0.4</v>
      </c>
      <c r="K1871" s="62">
        <v>2</v>
      </c>
      <c r="L1871" s="62">
        <v>0</v>
      </c>
      <c r="M1871" s="62">
        <f>STOCK[[#This Row],[Costo Unitario (USD)]]+STOCK[[#This Row],[Costo Envío (USD)]]+STOCK[[#This Row],[Comisión 10%]]</f>
        <v>2.4</v>
      </c>
      <c r="N1871" s="62">
        <f t="shared" si="80"/>
        <v>3.6</v>
      </c>
      <c r="O1871" s="62">
        <f t="shared" si="81"/>
        <v>4</v>
      </c>
      <c r="P1871" s="62">
        <f>STOCK[[#This Row],[Precio Final]]-STOCK[[#This Row],[Costo total]]</f>
        <v>1.6</v>
      </c>
      <c r="Q1871" s="62">
        <f>STOCK[[#This Row],[Ganancia Unitaria]]*STOCK[[#This Row],[Salidas]]</f>
        <v>4.8</v>
      </c>
      <c r="R1871" s="74"/>
      <c r="S1871" s="74"/>
      <c r="T1871" s="62"/>
      <c r="U1871" s="62"/>
      <c r="V1871" s="76"/>
    </row>
    <row r="1872" customHeight="1" spans="1:22">
      <c r="A1872" s="74">
        <v>3172</v>
      </c>
      <c r="B1872" s="74" t="s">
        <v>19799</v>
      </c>
      <c r="C1872" s="74" t="s">
        <v>20026</v>
      </c>
      <c r="D1872" s="74" t="s">
        <v>16475</v>
      </c>
      <c r="E1872" s="74"/>
      <c r="F1872" s="59">
        <v>4</v>
      </c>
      <c r="G1872" s="75">
        <v>5</v>
      </c>
      <c r="H1872" s="75">
        <f>SUMIFS(VENTAS[Cantidad],VENTAS[Código del producto Vendido],STOCK[[#This Row],[Code]])</f>
        <v>2</v>
      </c>
      <c r="I1872" s="75">
        <f>STOCK[[#This Row],[Entradas]]-STOCK[[#This Row],[Salidas]]</f>
        <v>3</v>
      </c>
      <c r="J1872" s="59">
        <f>STOCK[[#This Row],[Precio Final]]*10%</f>
        <v>0.4</v>
      </c>
      <c r="K1872" s="62">
        <v>2</v>
      </c>
      <c r="L1872" s="62">
        <v>0</v>
      </c>
      <c r="M1872" s="62">
        <f>STOCK[[#This Row],[Costo Unitario (USD)]]+STOCK[[#This Row],[Costo Envío (USD)]]+STOCK[[#This Row],[Comisión 10%]]</f>
        <v>2.4</v>
      </c>
      <c r="N1872" s="62">
        <f t="shared" si="80"/>
        <v>3.6</v>
      </c>
      <c r="O1872" s="62">
        <f t="shared" si="81"/>
        <v>4</v>
      </c>
      <c r="P1872" s="62">
        <f>STOCK[[#This Row],[Precio Final]]-STOCK[[#This Row],[Costo total]]</f>
        <v>1.6</v>
      </c>
      <c r="Q1872" s="62">
        <f>STOCK[[#This Row],[Ganancia Unitaria]]*STOCK[[#This Row],[Salidas]]</f>
        <v>3.2</v>
      </c>
      <c r="R1872" s="74"/>
      <c r="S1872" s="74"/>
      <c r="T1872" s="62"/>
      <c r="U1872" s="62"/>
      <c r="V1872" s="76"/>
    </row>
    <row r="1873" customHeight="1" spans="1:22">
      <c r="A1873" s="74">
        <v>3173</v>
      </c>
      <c r="B1873" s="74" t="s">
        <v>19799</v>
      </c>
      <c r="C1873" s="74" t="s">
        <v>20027</v>
      </c>
      <c r="D1873" s="74" t="s">
        <v>16475</v>
      </c>
      <c r="E1873" s="74"/>
      <c r="F1873" s="59">
        <v>4</v>
      </c>
      <c r="G1873" s="75">
        <v>2</v>
      </c>
      <c r="H1873" s="75">
        <f>SUMIFS(VENTAS[Cantidad],VENTAS[Código del producto Vendido],STOCK[[#This Row],[Code]])</f>
        <v>1</v>
      </c>
      <c r="I1873" s="75">
        <f>STOCK[[#This Row],[Entradas]]-STOCK[[#This Row],[Salidas]]</f>
        <v>1</v>
      </c>
      <c r="J1873" s="59">
        <f>STOCK[[#This Row],[Precio Final]]*10%</f>
        <v>0.4</v>
      </c>
      <c r="K1873" s="62">
        <v>2</v>
      </c>
      <c r="L1873" s="62">
        <v>0</v>
      </c>
      <c r="M1873" s="62">
        <f>STOCK[[#This Row],[Costo Unitario (USD)]]+STOCK[[#This Row],[Costo Envío (USD)]]+STOCK[[#This Row],[Comisión 10%]]</f>
        <v>2.4</v>
      </c>
      <c r="N1873" s="62">
        <f t="shared" si="80"/>
        <v>3.6</v>
      </c>
      <c r="O1873" s="62">
        <f t="shared" si="81"/>
        <v>4</v>
      </c>
      <c r="P1873" s="62">
        <f>STOCK[[#This Row],[Precio Final]]-STOCK[[#This Row],[Costo total]]</f>
        <v>1.6</v>
      </c>
      <c r="Q1873" s="62">
        <f>STOCK[[#This Row],[Ganancia Unitaria]]*STOCK[[#This Row],[Salidas]]</f>
        <v>1.6</v>
      </c>
      <c r="R1873" s="74"/>
      <c r="S1873" s="74"/>
      <c r="T1873" s="62"/>
      <c r="U1873" s="62"/>
      <c r="V1873" s="76"/>
    </row>
    <row r="1874" customHeight="1" spans="1:22">
      <c r="A1874" s="74">
        <v>3174</v>
      </c>
      <c r="B1874" s="74" t="s">
        <v>19804</v>
      </c>
      <c r="C1874" s="74" t="s">
        <v>20028</v>
      </c>
      <c r="D1874" s="74" t="s">
        <v>16404</v>
      </c>
      <c r="E1874" s="74"/>
      <c r="F1874" s="59">
        <v>4</v>
      </c>
      <c r="G1874" s="75">
        <v>7</v>
      </c>
      <c r="H1874" s="75">
        <f>SUMIFS(VENTAS[Cantidad],VENTAS[Código del producto Vendido],STOCK[[#This Row],[Code]])</f>
        <v>1</v>
      </c>
      <c r="I1874" s="75">
        <f>STOCK[[#This Row],[Entradas]]-STOCK[[#This Row],[Salidas]]</f>
        <v>6</v>
      </c>
      <c r="J1874" s="59">
        <f>STOCK[[#This Row],[Precio Final]]*10%</f>
        <v>0.4</v>
      </c>
      <c r="K1874" s="62">
        <v>2</v>
      </c>
      <c r="L1874" s="62">
        <v>0</v>
      </c>
      <c r="M1874" s="62">
        <f>STOCK[[#This Row],[Costo Unitario (USD)]]+STOCK[[#This Row],[Costo Envío (USD)]]+STOCK[[#This Row],[Comisión 10%]]</f>
        <v>2.4</v>
      </c>
      <c r="N1874" s="62">
        <f t="shared" si="80"/>
        <v>3.6</v>
      </c>
      <c r="O1874" s="62">
        <f t="shared" si="81"/>
        <v>4</v>
      </c>
      <c r="P1874" s="62">
        <f>STOCK[[#This Row],[Precio Final]]-STOCK[[#This Row],[Costo total]]</f>
        <v>1.6</v>
      </c>
      <c r="Q1874" s="62">
        <f>STOCK[[#This Row],[Ganancia Unitaria]]*STOCK[[#This Row],[Salidas]]</f>
        <v>1.6</v>
      </c>
      <c r="R1874" s="74"/>
      <c r="S1874" s="74"/>
      <c r="T1874" s="62"/>
      <c r="U1874" s="62"/>
      <c r="V1874" s="76"/>
    </row>
    <row r="1875" customHeight="1" spans="1:22">
      <c r="A1875" s="74">
        <v>3175</v>
      </c>
      <c r="B1875" s="74" t="s">
        <v>19804</v>
      </c>
      <c r="C1875" s="74" t="s">
        <v>20028</v>
      </c>
      <c r="D1875" s="74" t="s">
        <v>16408</v>
      </c>
      <c r="E1875" s="74"/>
      <c r="F1875" s="59">
        <v>4</v>
      </c>
      <c r="G1875" s="75">
        <v>6</v>
      </c>
      <c r="H1875" s="75">
        <f>SUMIFS(VENTAS[Cantidad],VENTAS[Código del producto Vendido],STOCK[[#This Row],[Code]])</f>
        <v>0</v>
      </c>
      <c r="I1875" s="75">
        <f>STOCK[[#This Row],[Entradas]]-STOCK[[#This Row],[Salidas]]</f>
        <v>6</v>
      </c>
      <c r="J1875" s="59">
        <f>STOCK[[#This Row],[Precio Final]]*10%</f>
        <v>0.4</v>
      </c>
      <c r="K1875" s="62">
        <v>2</v>
      </c>
      <c r="L1875" s="62">
        <v>0</v>
      </c>
      <c r="M1875" s="62">
        <f>STOCK[[#This Row],[Costo Unitario (USD)]]+STOCK[[#This Row],[Costo Envío (USD)]]+STOCK[[#This Row],[Comisión 10%]]</f>
        <v>2.4</v>
      </c>
      <c r="N1875" s="62">
        <f t="shared" si="80"/>
        <v>3.6</v>
      </c>
      <c r="O1875" s="62">
        <f t="shared" si="81"/>
        <v>4</v>
      </c>
      <c r="P1875" s="62">
        <f>STOCK[[#This Row],[Precio Final]]-STOCK[[#This Row],[Costo total]]</f>
        <v>1.6</v>
      </c>
      <c r="Q1875" s="62">
        <f>STOCK[[#This Row],[Ganancia Unitaria]]*STOCK[[#This Row],[Salidas]]</f>
        <v>0</v>
      </c>
      <c r="R1875" s="74"/>
      <c r="S1875" s="74"/>
      <c r="T1875" s="62"/>
      <c r="U1875" s="62"/>
      <c r="V1875" s="76"/>
    </row>
    <row r="1876" customHeight="1" spans="1:22">
      <c r="A1876" s="74">
        <v>3177</v>
      </c>
      <c r="B1876" s="74" t="s">
        <v>20029</v>
      </c>
      <c r="C1876" s="74" t="s">
        <v>20030</v>
      </c>
      <c r="D1876" s="74" t="s">
        <v>16396</v>
      </c>
      <c r="E1876" s="74"/>
      <c r="F1876" s="59">
        <v>35</v>
      </c>
      <c r="G1876" s="75">
        <v>1</v>
      </c>
      <c r="H1876" s="75">
        <f>SUMIFS(VENTAS[Cantidad],VENTAS[Código del producto Vendido],STOCK[[#This Row],[Code]])</f>
        <v>0</v>
      </c>
      <c r="I1876" s="75">
        <f>STOCK[[#This Row],[Entradas]]-STOCK[[#This Row],[Salidas]]</f>
        <v>1</v>
      </c>
      <c r="J1876" s="59">
        <f>STOCK[[#This Row],[Precio Final]]*10%</f>
        <v>3.5</v>
      </c>
      <c r="K1876" s="62">
        <v>12</v>
      </c>
      <c r="L1876" s="62">
        <v>0</v>
      </c>
      <c r="M1876" s="62">
        <f>STOCK[[#This Row],[Costo Unitario (USD)]]+STOCK[[#This Row],[Costo Envío (USD)]]+STOCK[[#This Row],[Comisión 10%]]</f>
        <v>15.5</v>
      </c>
      <c r="N1876" s="62">
        <f t="shared" si="80"/>
        <v>23.25</v>
      </c>
      <c r="O1876" s="62">
        <f t="shared" si="81"/>
        <v>35</v>
      </c>
      <c r="P1876" s="62">
        <f>STOCK[[#This Row],[Precio Final]]-STOCK[[#This Row],[Costo total]]</f>
        <v>19.5</v>
      </c>
      <c r="Q1876" s="62">
        <f>STOCK[[#This Row],[Ganancia Unitaria]]*STOCK[[#This Row],[Salidas]]</f>
        <v>0</v>
      </c>
      <c r="R1876" s="74"/>
      <c r="S1876" s="74"/>
      <c r="T1876" s="62"/>
      <c r="U1876" s="62"/>
      <c r="V1876" s="76"/>
    </row>
    <row r="1877" customHeight="1" spans="1:22">
      <c r="A1877" s="74">
        <v>3178</v>
      </c>
      <c r="B1877" s="74" t="s">
        <v>19990</v>
      </c>
      <c r="C1877" s="74" t="s">
        <v>20031</v>
      </c>
      <c r="D1877" s="74" t="s">
        <v>16408</v>
      </c>
      <c r="E1877" s="74"/>
      <c r="F1877" s="59">
        <v>40</v>
      </c>
      <c r="G1877" s="75">
        <v>1</v>
      </c>
      <c r="H1877" s="75">
        <f>SUMIFS(VENTAS[Cantidad],VENTAS[Código del producto Vendido],STOCK[[#This Row],[Code]])</f>
        <v>1</v>
      </c>
      <c r="I1877" s="75">
        <f>STOCK[[#This Row],[Entradas]]-STOCK[[#This Row],[Salidas]]</f>
        <v>0</v>
      </c>
      <c r="J1877" s="59">
        <f>STOCK[[#This Row],[Precio Final]]*10%</f>
        <v>4</v>
      </c>
      <c r="K1877" s="62">
        <v>12</v>
      </c>
      <c r="L1877" s="62">
        <v>0</v>
      </c>
      <c r="M1877" s="62">
        <f>STOCK[[#This Row],[Costo Unitario (USD)]]+STOCK[[#This Row],[Costo Envío (USD)]]+STOCK[[#This Row],[Comisión 10%]]</f>
        <v>16</v>
      </c>
      <c r="N1877" s="62">
        <f t="shared" si="80"/>
        <v>24</v>
      </c>
      <c r="O1877" s="62">
        <f t="shared" si="81"/>
        <v>40</v>
      </c>
      <c r="P1877" s="62">
        <f>STOCK[[#This Row],[Precio Final]]-STOCK[[#This Row],[Costo total]]</f>
        <v>24</v>
      </c>
      <c r="Q1877" s="62">
        <f>STOCK[[#This Row],[Ganancia Unitaria]]*STOCK[[#This Row],[Salidas]]</f>
        <v>24</v>
      </c>
      <c r="R1877" s="74"/>
      <c r="S1877" s="74"/>
      <c r="T1877" s="62"/>
      <c r="U1877" s="62"/>
      <c r="V1877" s="76"/>
    </row>
    <row r="1878" customHeight="1" spans="1:22">
      <c r="A1878" s="74">
        <v>3179</v>
      </c>
      <c r="B1878" s="74" t="s">
        <v>20029</v>
      </c>
      <c r="C1878" s="74" t="s">
        <v>20032</v>
      </c>
      <c r="D1878" s="74" t="s">
        <v>16396</v>
      </c>
      <c r="E1878" s="74"/>
      <c r="F1878" s="59">
        <v>35</v>
      </c>
      <c r="G1878" s="75">
        <v>2</v>
      </c>
      <c r="H1878" s="75">
        <f>SUMIFS(VENTAS[Cantidad],VENTAS[Código del producto Vendido],STOCK[[#This Row],[Code]])</f>
        <v>2</v>
      </c>
      <c r="I1878" s="75">
        <f>STOCK[[#This Row],[Entradas]]-STOCK[[#This Row],[Salidas]]</f>
        <v>0</v>
      </c>
      <c r="J1878" s="59">
        <f>STOCK[[#This Row],[Precio Final]]*10%</f>
        <v>3.5</v>
      </c>
      <c r="K1878" s="62">
        <v>12</v>
      </c>
      <c r="L1878" s="62">
        <v>0</v>
      </c>
      <c r="M1878" s="62">
        <f>STOCK[[#This Row],[Costo Unitario (USD)]]+STOCK[[#This Row],[Costo Envío (USD)]]+STOCK[[#This Row],[Comisión 10%]]</f>
        <v>15.5</v>
      </c>
      <c r="N1878" s="62">
        <f t="shared" si="80"/>
        <v>23.25</v>
      </c>
      <c r="O1878" s="62">
        <f t="shared" si="81"/>
        <v>35</v>
      </c>
      <c r="P1878" s="62">
        <f>STOCK[[#This Row],[Precio Final]]-STOCK[[#This Row],[Costo total]]</f>
        <v>19.5</v>
      </c>
      <c r="Q1878" s="62">
        <f>STOCK[[#This Row],[Ganancia Unitaria]]*STOCK[[#This Row],[Salidas]]</f>
        <v>39</v>
      </c>
      <c r="R1878" s="74"/>
      <c r="S1878" s="74"/>
      <c r="T1878" s="62"/>
      <c r="U1878" s="62"/>
      <c r="V1878" s="76"/>
    </row>
    <row r="1879" customHeight="1" spans="1:22">
      <c r="A1879" s="74">
        <v>3180</v>
      </c>
      <c r="B1879" s="74" t="s">
        <v>16934</v>
      </c>
      <c r="C1879" s="74" t="s">
        <v>20033</v>
      </c>
      <c r="D1879" s="74" t="s">
        <v>16583</v>
      </c>
      <c r="E1879" s="74"/>
      <c r="F1879" s="59">
        <v>30</v>
      </c>
      <c r="G1879" s="75">
        <v>1</v>
      </c>
      <c r="H1879" s="75">
        <f>SUMIFS(VENTAS[Cantidad],VENTAS[Código del producto Vendido],STOCK[[#This Row],[Code]])</f>
        <v>1</v>
      </c>
      <c r="I1879" s="75">
        <f>STOCK[[#This Row],[Entradas]]-STOCK[[#This Row],[Salidas]]</f>
        <v>0</v>
      </c>
      <c r="J1879" s="59">
        <f>STOCK[[#This Row],[Precio Final]]*10%</f>
        <v>3</v>
      </c>
      <c r="K1879" s="62">
        <v>12</v>
      </c>
      <c r="L1879" s="62">
        <v>0</v>
      </c>
      <c r="M1879" s="62">
        <f>STOCK[[#This Row],[Costo Unitario (USD)]]+STOCK[[#This Row],[Costo Envío (USD)]]+STOCK[[#This Row],[Comisión 10%]]</f>
        <v>15</v>
      </c>
      <c r="N1879" s="62">
        <f t="shared" si="80"/>
        <v>22.5</v>
      </c>
      <c r="O1879" s="62">
        <f t="shared" si="81"/>
        <v>30</v>
      </c>
      <c r="P1879" s="62">
        <f>STOCK[[#This Row],[Precio Final]]-STOCK[[#This Row],[Costo total]]</f>
        <v>15</v>
      </c>
      <c r="Q1879" s="62">
        <f>STOCK[[#This Row],[Ganancia Unitaria]]*STOCK[[#This Row],[Salidas]]</f>
        <v>15</v>
      </c>
      <c r="R1879" s="74"/>
      <c r="S1879" s="74"/>
      <c r="T1879" s="62"/>
      <c r="U1879" s="62"/>
      <c r="V1879" s="76"/>
    </row>
    <row r="1880" customHeight="1" spans="1:22">
      <c r="A1880" s="74">
        <v>3181</v>
      </c>
      <c r="B1880" s="74" t="s">
        <v>16934</v>
      </c>
      <c r="C1880" s="74" t="s">
        <v>20034</v>
      </c>
      <c r="D1880" s="74" t="s">
        <v>16475</v>
      </c>
      <c r="E1880" s="74"/>
      <c r="F1880" s="59">
        <v>18</v>
      </c>
      <c r="G1880" s="75">
        <v>2</v>
      </c>
      <c r="H1880" s="75">
        <f>SUMIFS(VENTAS[Cantidad],VENTAS[Código del producto Vendido],STOCK[[#This Row],[Code]])</f>
        <v>2</v>
      </c>
      <c r="I1880" s="75">
        <f>STOCK[[#This Row],[Entradas]]-STOCK[[#This Row],[Salidas]]</f>
        <v>0</v>
      </c>
      <c r="J1880" s="59">
        <f>STOCK[[#This Row],[Precio Final]]*10%</f>
        <v>1.8</v>
      </c>
      <c r="K1880" s="62">
        <v>12</v>
      </c>
      <c r="L1880" s="62">
        <v>0</v>
      </c>
      <c r="M1880" s="62">
        <f>STOCK[[#This Row],[Costo Unitario (USD)]]+STOCK[[#This Row],[Costo Envío (USD)]]+STOCK[[#This Row],[Comisión 10%]]</f>
        <v>13.8</v>
      </c>
      <c r="N1880" s="62">
        <f t="shared" si="80"/>
        <v>20.7</v>
      </c>
      <c r="O1880" s="62">
        <f t="shared" si="81"/>
        <v>18</v>
      </c>
      <c r="P1880" s="62">
        <f>STOCK[[#This Row],[Precio Final]]-STOCK[[#This Row],[Costo total]]</f>
        <v>4.2</v>
      </c>
      <c r="Q1880" s="62">
        <f>STOCK[[#This Row],[Ganancia Unitaria]]*STOCK[[#This Row],[Salidas]]</f>
        <v>8.4</v>
      </c>
      <c r="R1880" s="74"/>
      <c r="S1880" s="74"/>
      <c r="T1880" s="62"/>
      <c r="U1880" s="62"/>
      <c r="V1880" s="76"/>
    </row>
    <row r="1881" customHeight="1" spans="1:22">
      <c r="A1881" s="74">
        <v>3182</v>
      </c>
      <c r="B1881" s="74" t="s">
        <v>20035</v>
      </c>
      <c r="C1881" s="74" t="s">
        <v>20036</v>
      </c>
      <c r="D1881" s="74" t="s">
        <v>16396</v>
      </c>
      <c r="E1881" s="74"/>
      <c r="F1881" s="59">
        <v>20</v>
      </c>
      <c r="G1881" s="75">
        <v>1</v>
      </c>
      <c r="H1881" s="75">
        <f>SUMIFS(VENTAS[Cantidad],VENTAS[Código del producto Vendido],STOCK[[#This Row],[Code]])</f>
        <v>0</v>
      </c>
      <c r="I1881" s="75">
        <f>STOCK[[#This Row],[Entradas]]-STOCK[[#This Row],[Salidas]]</f>
        <v>1</v>
      </c>
      <c r="J1881" s="59">
        <f>STOCK[[#This Row],[Precio Final]]*10%</f>
        <v>2</v>
      </c>
      <c r="K1881" s="62">
        <v>12</v>
      </c>
      <c r="L1881" s="62">
        <v>0</v>
      </c>
      <c r="M1881" s="62">
        <f>STOCK[[#This Row],[Costo Unitario (USD)]]+STOCK[[#This Row],[Costo Envío (USD)]]+STOCK[[#This Row],[Comisión 10%]]</f>
        <v>14</v>
      </c>
      <c r="N1881" s="62">
        <f t="shared" si="80"/>
        <v>21</v>
      </c>
      <c r="O1881" s="62">
        <f t="shared" si="81"/>
        <v>20</v>
      </c>
      <c r="P1881" s="62">
        <f>STOCK[[#This Row],[Precio Final]]-STOCK[[#This Row],[Costo total]]</f>
        <v>6</v>
      </c>
      <c r="Q1881" s="62">
        <f>STOCK[[#This Row],[Ganancia Unitaria]]*STOCK[[#This Row],[Salidas]]</f>
        <v>0</v>
      </c>
      <c r="R1881" s="74"/>
      <c r="S1881" s="74"/>
      <c r="T1881" s="62"/>
      <c r="U1881" s="62"/>
      <c r="V1881" s="76"/>
    </row>
    <row r="1882" customHeight="1" spans="1:22">
      <c r="A1882" s="74">
        <v>3183</v>
      </c>
      <c r="B1882" s="74" t="s">
        <v>16511</v>
      </c>
      <c r="C1882" s="74" t="s">
        <v>20037</v>
      </c>
      <c r="D1882" s="74" t="s">
        <v>16408</v>
      </c>
      <c r="E1882" s="74"/>
      <c r="F1882" s="59">
        <v>18</v>
      </c>
      <c r="G1882" s="75">
        <v>1</v>
      </c>
      <c r="H1882" s="75">
        <f>SUMIFS(VENTAS[Cantidad],VENTAS[Código del producto Vendido],STOCK[[#This Row],[Code]])</f>
        <v>0</v>
      </c>
      <c r="I1882" s="75">
        <f>STOCK[[#This Row],[Entradas]]-STOCK[[#This Row],[Salidas]]</f>
        <v>1</v>
      </c>
      <c r="J1882" s="59">
        <f>STOCK[[#This Row],[Precio Final]]*10%</f>
        <v>1.8</v>
      </c>
      <c r="K1882" s="62">
        <v>12</v>
      </c>
      <c r="L1882" s="62">
        <v>0</v>
      </c>
      <c r="M1882" s="62">
        <f>STOCK[[#This Row],[Costo Unitario (USD)]]+STOCK[[#This Row],[Costo Envío (USD)]]+STOCK[[#This Row],[Comisión 10%]]</f>
        <v>13.8</v>
      </c>
      <c r="N1882" s="62">
        <f t="shared" si="80"/>
        <v>20.7</v>
      </c>
      <c r="O1882" s="62">
        <f t="shared" si="81"/>
        <v>18</v>
      </c>
      <c r="P1882" s="62">
        <f>STOCK[[#This Row],[Precio Final]]-STOCK[[#This Row],[Costo total]]</f>
        <v>4.2</v>
      </c>
      <c r="Q1882" s="62">
        <f>STOCK[[#This Row],[Ganancia Unitaria]]*STOCK[[#This Row],[Salidas]]</f>
        <v>0</v>
      </c>
      <c r="R1882" s="74"/>
      <c r="S1882" s="74"/>
      <c r="T1882" s="62"/>
      <c r="U1882" s="62"/>
      <c r="V1882" s="76"/>
    </row>
    <row r="1883" customHeight="1" spans="1:22">
      <c r="A1883" s="74">
        <v>3184</v>
      </c>
      <c r="B1883" s="74" t="s">
        <v>20035</v>
      </c>
      <c r="C1883" s="74" t="s">
        <v>20038</v>
      </c>
      <c r="D1883" s="74" t="s">
        <v>16396</v>
      </c>
      <c r="E1883" s="74"/>
      <c r="F1883" s="59">
        <v>18</v>
      </c>
      <c r="G1883" s="75">
        <v>1</v>
      </c>
      <c r="H1883" s="75">
        <f>SUMIFS(VENTAS[Cantidad],VENTAS[Código del producto Vendido],STOCK[[#This Row],[Code]])</f>
        <v>0</v>
      </c>
      <c r="I1883" s="75">
        <f>STOCK[[#This Row],[Entradas]]-STOCK[[#This Row],[Salidas]]</f>
        <v>1</v>
      </c>
      <c r="J1883" s="59">
        <f>STOCK[[#This Row],[Precio Final]]*10%</f>
        <v>1.8</v>
      </c>
      <c r="K1883" s="62">
        <v>12</v>
      </c>
      <c r="L1883" s="62">
        <v>0</v>
      </c>
      <c r="M1883" s="62">
        <f>STOCK[[#This Row],[Costo Unitario (USD)]]+STOCK[[#This Row],[Costo Envío (USD)]]+STOCK[[#This Row],[Comisión 10%]]</f>
        <v>13.8</v>
      </c>
      <c r="N1883" s="62">
        <f t="shared" si="80"/>
        <v>20.7</v>
      </c>
      <c r="O1883" s="62">
        <f t="shared" si="81"/>
        <v>18</v>
      </c>
      <c r="P1883" s="62">
        <f>STOCK[[#This Row],[Precio Final]]-STOCK[[#This Row],[Costo total]]</f>
        <v>4.2</v>
      </c>
      <c r="Q1883" s="62">
        <f>STOCK[[#This Row],[Ganancia Unitaria]]*STOCK[[#This Row],[Salidas]]</f>
        <v>0</v>
      </c>
      <c r="R1883" s="74"/>
      <c r="S1883" s="74"/>
      <c r="T1883" s="62"/>
      <c r="U1883" s="62"/>
      <c r="V1883" s="76"/>
    </row>
    <row r="1884" customHeight="1" spans="1:22">
      <c r="A1884" s="74">
        <v>3185</v>
      </c>
      <c r="B1884" s="74" t="s">
        <v>20035</v>
      </c>
      <c r="C1884" s="74" t="s">
        <v>20039</v>
      </c>
      <c r="D1884" s="74" t="s">
        <v>16396</v>
      </c>
      <c r="E1884" s="74"/>
      <c r="F1884" s="59">
        <v>18</v>
      </c>
      <c r="G1884" s="75">
        <v>0</v>
      </c>
      <c r="H1884" s="75">
        <f>SUMIFS(VENTAS[Cantidad],VENTAS[Código del producto Vendido],STOCK[[#This Row],[Code]])</f>
        <v>0</v>
      </c>
      <c r="I1884" s="75">
        <f>STOCK[[#This Row],[Entradas]]-STOCK[[#This Row],[Salidas]]</f>
        <v>0</v>
      </c>
      <c r="J1884" s="59">
        <f>STOCK[[#This Row],[Precio Final]]*10%</f>
        <v>1.8</v>
      </c>
      <c r="K1884" s="62">
        <v>12</v>
      </c>
      <c r="L1884" s="62">
        <v>0</v>
      </c>
      <c r="M1884" s="62">
        <f>STOCK[[#This Row],[Costo Unitario (USD)]]+STOCK[[#This Row],[Costo Envío (USD)]]+STOCK[[#This Row],[Comisión 10%]]</f>
        <v>13.8</v>
      </c>
      <c r="N1884" s="62">
        <f t="shared" si="80"/>
        <v>20.7</v>
      </c>
      <c r="O1884" s="62">
        <f t="shared" si="81"/>
        <v>18</v>
      </c>
      <c r="P1884" s="62">
        <f>STOCK[[#This Row],[Precio Final]]-STOCK[[#This Row],[Costo total]]</f>
        <v>4.2</v>
      </c>
      <c r="Q1884" s="62">
        <f>STOCK[[#This Row],[Ganancia Unitaria]]*STOCK[[#This Row],[Salidas]]</f>
        <v>0</v>
      </c>
      <c r="R1884" s="74"/>
      <c r="S1884" s="74"/>
      <c r="T1884" s="62"/>
      <c r="U1884" s="62"/>
      <c r="V1884" s="76"/>
    </row>
    <row r="1885" customHeight="1" spans="1:22">
      <c r="A1885" s="74">
        <v>3186</v>
      </c>
      <c r="B1885" s="74" t="s">
        <v>16511</v>
      </c>
      <c r="C1885" s="74" t="s">
        <v>20040</v>
      </c>
      <c r="D1885" s="74" t="s">
        <v>16404</v>
      </c>
      <c r="E1885" s="74"/>
      <c r="F1885" s="59">
        <v>18</v>
      </c>
      <c r="G1885" s="75">
        <v>1</v>
      </c>
      <c r="H1885" s="75">
        <f>SUMIFS(VENTAS[Cantidad],VENTAS[Código del producto Vendido],STOCK[[#This Row],[Code]])</f>
        <v>0</v>
      </c>
      <c r="I1885" s="75">
        <f>STOCK[[#This Row],[Entradas]]-STOCK[[#This Row],[Salidas]]</f>
        <v>1</v>
      </c>
      <c r="J1885" s="59">
        <f>STOCK[[#This Row],[Precio Final]]*10%</f>
        <v>1.8</v>
      </c>
      <c r="K1885" s="62">
        <v>12</v>
      </c>
      <c r="L1885" s="62">
        <v>0</v>
      </c>
      <c r="M1885" s="62">
        <f>STOCK[[#This Row],[Costo Unitario (USD)]]+STOCK[[#This Row],[Costo Envío (USD)]]+STOCK[[#This Row],[Comisión 10%]]</f>
        <v>13.8</v>
      </c>
      <c r="N1885" s="62">
        <f t="shared" si="80"/>
        <v>20.7</v>
      </c>
      <c r="O1885" s="62">
        <f t="shared" si="81"/>
        <v>18</v>
      </c>
      <c r="P1885" s="62">
        <f>STOCK[[#This Row],[Precio Final]]-STOCK[[#This Row],[Costo total]]</f>
        <v>4.2</v>
      </c>
      <c r="Q1885" s="62">
        <f>STOCK[[#This Row],[Ganancia Unitaria]]*STOCK[[#This Row],[Salidas]]</f>
        <v>0</v>
      </c>
      <c r="R1885" s="74"/>
      <c r="S1885" s="74"/>
      <c r="T1885" s="62"/>
      <c r="U1885" s="62"/>
      <c r="V1885" s="76"/>
    </row>
    <row r="1886" customHeight="1" spans="1:22">
      <c r="A1886" s="74">
        <v>3187</v>
      </c>
      <c r="B1886" s="74" t="s">
        <v>16934</v>
      </c>
      <c r="C1886" s="74" t="s">
        <v>20041</v>
      </c>
      <c r="D1886" s="74" t="s">
        <v>16475</v>
      </c>
      <c r="E1886" s="74"/>
      <c r="F1886" s="59">
        <v>18</v>
      </c>
      <c r="G1886" s="75">
        <v>1</v>
      </c>
      <c r="H1886" s="75">
        <f>SUMIFS(VENTAS[Cantidad],VENTAS[Código del producto Vendido],STOCK[[#This Row],[Code]])</f>
        <v>1</v>
      </c>
      <c r="I1886" s="75">
        <f>STOCK[[#This Row],[Entradas]]-STOCK[[#This Row],[Salidas]]</f>
        <v>0</v>
      </c>
      <c r="J1886" s="59">
        <f>STOCK[[#This Row],[Precio Final]]*10%</f>
        <v>1.8</v>
      </c>
      <c r="K1886" s="62">
        <v>12</v>
      </c>
      <c r="L1886" s="62">
        <v>0</v>
      </c>
      <c r="M1886" s="62">
        <f>STOCK[[#This Row],[Costo Unitario (USD)]]+STOCK[[#This Row],[Costo Envío (USD)]]+STOCK[[#This Row],[Comisión 10%]]</f>
        <v>13.8</v>
      </c>
      <c r="N1886" s="62">
        <f t="shared" si="80"/>
        <v>20.7</v>
      </c>
      <c r="O1886" s="62">
        <f t="shared" si="81"/>
        <v>18</v>
      </c>
      <c r="P1886" s="62">
        <f>STOCK[[#This Row],[Precio Final]]-STOCK[[#This Row],[Costo total]]</f>
        <v>4.2</v>
      </c>
      <c r="Q1886" s="62">
        <f>STOCK[[#This Row],[Ganancia Unitaria]]*STOCK[[#This Row],[Salidas]]</f>
        <v>4.2</v>
      </c>
      <c r="R1886" s="74"/>
      <c r="S1886" s="74"/>
      <c r="T1886" s="62"/>
      <c r="U1886" s="62"/>
      <c r="V1886" s="76"/>
    </row>
    <row r="1887" customHeight="1" spans="1:22">
      <c r="A1887" s="74">
        <v>3188</v>
      </c>
      <c r="B1887" s="74" t="s">
        <v>16934</v>
      </c>
      <c r="C1887" s="74" t="s">
        <v>20042</v>
      </c>
      <c r="D1887" s="74" t="s">
        <v>16475</v>
      </c>
      <c r="E1887" s="74"/>
      <c r="F1887" s="59">
        <v>30</v>
      </c>
      <c r="G1887" s="75">
        <v>2</v>
      </c>
      <c r="H1887" s="75">
        <f>SUMIFS(VENTAS[Cantidad],VENTAS[Código del producto Vendido],STOCK[[#This Row],[Code]])</f>
        <v>0</v>
      </c>
      <c r="I1887" s="75">
        <f>STOCK[[#This Row],[Entradas]]-STOCK[[#This Row],[Salidas]]</f>
        <v>2</v>
      </c>
      <c r="J1887" s="59">
        <f>STOCK[[#This Row],[Precio Final]]*10%</f>
        <v>3</v>
      </c>
      <c r="K1887" s="62">
        <v>12</v>
      </c>
      <c r="L1887" s="62">
        <v>0</v>
      </c>
      <c r="M1887" s="62">
        <f>STOCK[[#This Row],[Costo Unitario (USD)]]+STOCK[[#This Row],[Costo Envío (USD)]]+STOCK[[#This Row],[Comisión 10%]]</f>
        <v>15</v>
      </c>
      <c r="N1887" s="62">
        <f t="shared" si="80"/>
        <v>22.5</v>
      </c>
      <c r="O1887" s="62">
        <f t="shared" si="81"/>
        <v>30</v>
      </c>
      <c r="P1887" s="62">
        <f>STOCK[[#This Row],[Precio Final]]-STOCK[[#This Row],[Costo total]]</f>
        <v>15</v>
      </c>
      <c r="Q1887" s="62">
        <f>STOCK[[#This Row],[Ganancia Unitaria]]*STOCK[[#This Row],[Salidas]]</f>
        <v>0</v>
      </c>
      <c r="R1887" s="74"/>
      <c r="S1887" s="74"/>
      <c r="T1887" s="62"/>
      <c r="U1887" s="62"/>
      <c r="V1887" s="76"/>
    </row>
    <row r="1888" customHeight="1" spans="1:22">
      <c r="A1888" s="74">
        <v>3189</v>
      </c>
      <c r="B1888" s="74" t="s">
        <v>16511</v>
      </c>
      <c r="C1888" s="74" t="s">
        <v>20043</v>
      </c>
      <c r="D1888" s="74" t="s">
        <v>16404</v>
      </c>
      <c r="E1888" s="74"/>
      <c r="F1888" s="59">
        <v>15</v>
      </c>
      <c r="G1888" s="75">
        <v>1</v>
      </c>
      <c r="H1888" s="75">
        <f>SUMIFS(VENTAS[Cantidad],VENTAS[Código del producto Vendido],STOCK[[#This Row],[Code]])</f>
        <v>1</v>
      </c>
      <c r="I1888" s="75">
        <f>STOCK[[#This Row],[Entradas]]-STOCK[[#This Row],[Salidas]]</f>
        <v>0</v>
      </c>
      <c r="J1888" s="59">
        <f>STOCK[[#This Row],[Precio Final]]*10%</f>
        <v>1.5</v>
      </c>
      <c r="K1888" s="62">
        <v>12</v>
      </c>
      <c r="L1888" s="62">
        <v>0</v>
      </c>
      <c r="M1888" s="62">
        <f>STOCK[[#This Row],[Costo Unitario (USD)]]+STOCK[[#This Row],[Costo Envío (USD)]]+STOCK[[#This Row],[Comisión 10%]]</f>
        <v>13.5</v>
      </c>
      <c r="N1888" s="62">
        <f t="shared" si="80"/>
        <v>20.25</v>
      </c>
      <c r="O1888" s="62">
        <f t="shared" si="81"/>
        <v>15</v>
      </c>
      <c r="P1888" s="62">
        <f>STOCK[[#This Row],[Precio Final]]-STOCK[[#This Row],[Costo total]]</f>
        <v>1.5</v>
      </c>
      <c r="Q1888" s="62">
        <f>STOCK[[#This Row],[Ganancia Unitaria]]*STOCK[[#This Row],[Salidas]]</f>
        <v>1.5</v>
      </c>
      <c r="R1888" s="74"/>
      <c r="S1888" s="74"/>
      <c r="T1888" s="62"/>
      <c r="U1888" s="62"/>
      <c r="V1888" s="76"/>
    </row>
    <row r="1889" customHeight="1" spans="1:22">
      <c r="A1889" s="74">
        <v>3190</v>
      </c>
      <c r="B1889" s="74" t="s">
        <v>16511</v>
      </c>
      <c r="C1889" s="74" t="s">
        <v>20044</v>
      </c>
      <c r="D1889" s="74" t="s">
        <v>16396</v>
      </c>
      <c r="E1889" s="74"/>
      <c r="F1889" s="59">
        <v>20</v>
      </c>
      <c r="G1889" s="75">
        <v>1</v>
      </c>
      <c r="H1889" s="75">
        <f>SUMIFS(VENTAS[Cantidad],VENTAS[Código del producto Vendido],STOCK[[#This Row],[Code]])</f>
        <v>1</v>
      </c>
      <c r="I1889" s="75">
        <f>STOCK[[#This Row],[Entradas]]-STOCK[[#This Row],[Salidas]]</f>
        <v>0</v>
      </c>
      <c r="J1889" s="59">
        <f>STOCK[[#This Row],[Precio Final]]*10%</f>
        <v>2</v>
      </c>
      <c r="K1889" s="62">
        <v>12</v>
      </c>
      <c r="L1889" s="62">
        <v>0</v>
      </c>
      <c r="M1889" s="62">
        <f>STOCK[[#This Row],[Costo Unitario (USD)]]+STOCK[[#This Row],[Costo Envío (USD)]]+STOCK[[#This Row],[Comisión 10%]]</f>
        <v>14</v>
      </c>
      <c r="N1889" s="62">
        <f t="shared" si="80"/>
        <v>21</v>
      </c>
      <c r="O1889" s="62">
        <f t="shared" si="81"/>
        <v>20</v>
      </c>
      <c r="P1889" s="62">
        <f>STOCK[[#This Row],[Precio Final]]-STOCK[[#This Row],[Costo total]]</f>
        <v>6</v>
      </c>
      <c r="Q1889" s="62">
        <f>STOCK[[#This Row],[Ganancia Unitaria]]*STOCK[[#This Row],[Salidas]]</f>
        <v>6</v>
      </c>
      <c r="R1889" s="74"/>
      <c r="S1889" s="74"/>
      <c r="T1889" s="62"/>
      <c r="U1889" s="62"/>
      <c r="V1889" s="76"/>
    </row>
    <row r="1890" customHeight="1" spans="1:22">
      <c r="A1890" s="74">
        <v>3191</v>
      </c>
      <c r="B1890" s="74" t="s">
        <v>20035</v>
      </c>
      <c r="C1890" s="74" t="s">
        <v>20045</v>
      </c>
      <c r="D1890" s="74" t="s">
        <v>16396</v>
      </c>
      <c r="E1890" s="74"/>
      <c r="F1890" s="59">
        <v>15</v>
      </c>
      <c r="G1890" s="75">
        <v>4</v>
      </c>
      <c r="H1890" s="75">
        <f>SUMIFS(VENTAS[Cantidad],VENTAS[Código del producto Vendido],STOCK[[#This Row],[Code]])</f>
        <v>0</v>
      </c>
      <c r="I1890" s="75">
        <f>STOCK[[#This Row],[Entradas]]-STOCK[[#This Row],[Salidas]]</f>
        <v>4</v>
      </c>
      <c r="J1890" s="59">
        <f>STOCK[[#This Row],[Precio Final]]*10%</f>
        <v>1.5</v>
      </c>
      <c r="K1890" s="62">
        <v>12</v>
      </c>
      <c r="L1890" s="62">
        <v>0</v>
      </c>
      <c r="M1890" s="62">
        <f>STOCK[[#This Row],[Costo Unitario (USD)]]+STOCK[[#This Row],[Costo Envío (USD)]]+STOCK[[#This Row],[Comisión 10%]]</f>
        <v>13.5</v>
      </c>
      <c r="N1890" s="62">
        <f t="shared" si="80"/>
        <v>20.25</v>
      </c>
      <c r="O1890" s="62">
        <f t="shared" si="81"/>
        <v>15</v>
      </c>
      <c r="P1890" s="62">
        <f>STOCK[[#This Row],[Precio Final]]-STOCK[[#This Row],[Costo total]]</f>
        <v>1.5</v>
      </c>
      <c r="Q1890" s="62">
        <f>STOCK[[#This Row],[Ganancia Unitaria]]*STOCK[[#This Row],[Salidas]]</f>
        <v>0</v>
      </c>
      <c r="R1890" s="74"/>
      <c r="S1890" s="74"/>
      <c r="T1890" s="62"/>
      <c r="U1890" s="62"/>
      <c r="V1890" s="76"/>
    </row>
    <row r="1891" customHeight="1" spans="1:22">
      <c r="A1891" s="74">
        <v>3192</v>
      </c>
      <c r="B1891" s="74" t="s">
        <v>16934</v>
      </c>
      <c r="C1891" s="74" t="s">
        <v>20046</v>
      </c>
      <c r="D1891" s="74" t="s">
        <v>16583</v>
      </c>
      <c r="E1891" s="74"/>
      <c r="F1891" s="59">
        <v>20</v>
      </c>
      <c r="G1891" s="75">
        <v>1</v>
      </c>
      <c r="H1891" s="75">
        <f>SUMIFS(VENTAS[Cantidad],VENTAS[Código del producto Vendido],STOCK[[#This Row],[Code]])</f>
        <v>1</v>
      </c>
      <c r="I1891" s="75">
        <f>STOCK[[#This Row],[Entradas]]-STOCK[[#This Row],[Salidas]]</f>
        <v>0</v>
      </c>
      <c r="J1891" s="59">
        <f>STOCK[[#This Row],[Precio Final]]*10%</f>
        <v>2</v>
      </c>
      <c r="K1891" s="62">
        <v>12</v>
      </c>
      <c r="L1891" s="62">
        <v>0</v>
      </c>
      <c r="M1891" s="62">
        <f>STOCK[[#This Row],[Costo Unitario (USD)]]+STOCK[[#This Row],[Costo Envío (USD)]]+STOCK[[#This Row],[Comisión 10%]]</f>
        <v>14</v>
      </c>
      <c r="N1891" s="62">
        <f t="shared" si="80"/>
        <v>21</v>
      </c>
      <c r="O1891" s="62">
        <f t="shared" si="81"/>
        <v>20</v>
      </c>
      <c r="P1891" s="62">
        <f>STOCK[[#This Row],[Precio Final]]-STOCK[[#This Row],[Costo total]]</f>
        <v>6</v>
      </c>
      <c r="Q1891" s="62">
        <f>STOCK[[#This Row],[Ganancia Unitaria]]*STOCK[[#This Row],[Salidas]]</f>
        <v>6</v>
      </c>
      <c r="R1891" s="74"/>
      <c r="S1891" s="74"/>
      <c r="T1891" s="62"/>
      <c r="U1891" s="62"/>
      <c r="V1891" s="76"/>
    </row>
    <row r="1892" customHeight="1" spans="1:22">
      <c r="A1892" s="74">
        <v>3193</v>
      </c>
      <c r="B1892" s="74" t="s">
        <v>16934</v>
      </c>
      <c r="C1892" s="74" t="s">
        <v>20047</v>
      </c>
      <c r="D1892" s="74" t="s">
        <v>16475</v>
      </c>
      <c r="E1892" s="74"/>
      <c r="F1892" s="59">
        <v>35</v>
      </c>
      <c r="G1892" s="75">
        <v>1</v>
      </c>
      <c r="H1892" s="75">
        <f>SUMIFS(VENTAS[Cantidad],VENTAS[Código del producto Vendido],STOCK[[#This Row],[Code]])</f>
        <v>0</v>
      </c>
      <c r="I1892" s="75">
        <f>STOCK[[#This Row],[Entradas]]-STOCK[[#This Row],[Salidas]]</f>
        <v>1</v>
      </c>
      <c r="J1892" s="59">
        <f>STOCK[[#This Row],[Precio Final]]*10%</f>
        <v>3.5</v>
      </c>
      <c r="K1892" s="62">
        <v>12</v>
      </c>
      <c r="L1892" s="62">
        <v>0</v>
      </c>
      <c r="M1892" s="62">
        <f>STOCK[[#This Row],[Costo Unitario (USD)]]+STOCK[[#This Row],[Costo Envío (USD)]]+STOCK[[#This Row],[Comisión 10%]]</f>
        <v>15.5</v>
      </c>
      <c r="N1892" s="62">
        <f t="shared" si="80"/>
        <v>23.25</v>
      </c>
      <c r="O1892" s="62">
        <f t="shared" si="81"/>
        <v>35</v>
      </c>
      <c r="P1892" s="62">
        <f>STOCK[[#This Row],[Precio Final]]-STOCK[[#This Row],[Costo total]]</f>
        <v>19.5</v>
      </c>
      <c r="Q1892" s="62">
        <f>STOCK[[#This Row],[Ganancia Unitaria]]*STOCK[[#This Row],[Salidas]]</f>
        <v>0</v>
      </c>
      <c r="R1892" s="74"/>
      <c r="S1892" s="74"/>
      <c r="T1892" s="62"/>
      <c r="U1892" s="62"/>
      <c r="V1892" s="76"/>
    </row>
    <row r="1893" customHeight="1" spans="1:22">
      <c r="A1893" s="74">
        <v>3194</v>
      </c>
      <c r="B1893" s="74" t="s">
        <v>20035</v>
      </c>
      <c r="C1893" s="74" t="s">
        <v>20048</v>
      </c>
      <c r="D1893" s="74" t="s">
        <v>16396</v>
      </c>
      <c r="E1893" s="74"/>
      <c r="F1893" s="59">
        <v>20</v>
      </c>
      <c r="G1893" s="75">
        <v>1</v>
      </c>
      <c r="H1893" s="75">
        <f>SUMIFS(VENTAS[Cantidad],VENTAS[Código del producto Vendido],STOCK[[#This Row],[Code]])</f>
        <v>1</v>
      </c>
      <c r="I1893" s="75">
        <f>STOCK[[#This Row],[Entradas]]-STOCK[[#This Row],[Salidas]]</f>
        <v>0</v>
      </c>
      <c r="J1893" s="59">
        <f>STOCK[[#This Row],[Precio Final]]*10%</f>
        <v>2</v>
      </c>
      <c r="K1893" s="62">
        <v>12</v>
      </c>
      <c r="L1893" s="62">
        <v>0</v>
      </c>
      <c r="M1893" s="62">
        <f>STOCK[[#This Row],[Costo Unitario (USD)]]+STOCK[[#This Row],[Costo Envío (USD)]]+STOCK[[#This Row],[Comisión 10%]]</f>
        <v>14</v>
      </c>
      <c r="N1893" s="62">
        <f t="shared" si="80"/>
        <v>21</v>
      </c>
      <c r="O1893" s="62">
        <f t="shared" si="81"/>
        <v>20</v>
      </c>
      <c r="P1893" s="62">
        <f>STOCK[[#This Row],[Precio Final]]-STOCK[[#This Row],[Costo total]]</f>
        <v>6</v>
      </c>
      <c r="Q1893" s="62">
        <f>STOCK[[#This Row],[Ganancia Unitaria]]*STOCK[[#This Row],[Salidas]]</f>
        <v>6</v>
      </c>
      <c r="R1893" s="74"/>
      <c r="S1893" s="74"/>
      <c r="T1893" s="62"/>
      <c r="U1893" s="62"/>
      <c r="V1893" s="76"/>
    </row>
    <row r="1894" customHeight="1" spans="1:22">
      <c r="A1894" s="74">
        <v>3195</v>
      </c>
      <c r="B1894" s="74" t="s">
        <v>16511</v>
      </c>
      <c r="C1894" s="74" t="s">
        <v>20049</v>
      </c>
      <c r="D1894" s="74" t="s">
        <v>16408</v>
      </c>
      <c r="E1894" s="74"/>
      <c r="F1894" s="59">
        <v>25</v>
      </c>
      <c r="G1894" s="75">
        <v>1</v>
      </c>
      <c r="H1894" s="75">
        <f>SUMIFS(VENTAS[Cantidad],VENTAS[Código del producto Vendido],STOCK[[#This Row],[Code]])</f>
        <v>1</v>
      </c>
      <c r="I1894" s="75">
        <f>STOCK[[#This Row],[Entradas]]-STOCK[[#This Row],[Salidas]]</f>
        <v>0</v>
      </c>
      <c r="J1894" s="59">
        <f>STOCK[[#This Row],[Precio Final]]*10%</f>
        <v>2.5</v>
      </c>
      <c r="K1894" s="62">
        <v>12</v>
      </c>
      <c r="L1894" s="62">
        <v>0</v>
      </c>
      <c r="M1894" s="62">
        <f>STOCK[[#This Row],[Costo Unitario (USD)]]+STOCK[[#This Row],[Costo Envío (USD)]]+STOCK[[#This Row],[Comisión 10%]]</f>
        <v>14.5</v>
      </c>
      <c r="N1894" s="62">
        <f t="shared" si="80"/>
        <v>21.75</v>
      </c>
      <c r="O1894" s="62">
        <f t="shared" si="81"/>
        <v>25</v>
      </c>
      <c r="P1894" s="62">
        <f>STOCK[[#This Row],[Precio Final]]-STOCK[[#This Row],[Costo total]]</f>
        <v>10.5</v>
      </c>
      <c r="Q1894" s="62">
        <f>STOCK[[#This Row],[Ganancia Unitaria]]*STOCK[[#This Row],[Salidas]]</f>
        <v>10.5</v>
      </c>
      <c r="R1894" s="74"/>
      <c r="S1894" s="74"/>
      <c r="T1894" s="62"/>
      <c r="U1894" s="62"/>
      <c r="V1894" s="76"/>
    </row>
    <row r="1895" customHeight="1" spans="1:22">
      <c r="A1895" s="74">
        <v>3196</v>
      </c>
      <c r="B1895" s="74" t="s">
        <v>16511</v>
      </c>
      <c r="C1895" s="74" t="s">
        <v>20050</v>
      </c>
      <c r="D1895" s="74" t="s">
        <v>16404</v>
      </c>
      <c r="E1895" s="74"/>
      <c r="F1895" s="59">
        <v>18</v>
      </c>
      <c r="G1895" s="75">
        <v>1</v>
      </c>
      <c r="H1895" s="75">
        <f>SUMIFS(VENTAS[Cantidad],VENTAS[Código del producto Vendido],STOCK[[#This Row],[Code]])</f>
        <v>0</v>
      </c>
      <c r="I1895" s="75">
        <f>STOCK[[#This Row],[Entradas]]-STOCK[[#This Row],[Salidas]]</f>
        <v>1</v>
      </c>
      <c r="J1895" s="59">
        <f>STOCK[[#This Row],[Precio Final]]*10%</f>
        <v>1.8</v>
      </c>
      <c r="K1895" s="62">
        <v>12</v>
      </c>
      <c r="L1895" s="62">
        <v>0</v>
      </c>
      <c r="M1895" s="62">
        <f>STOCK[[#This Row],[Costo Unitario (USD)]]+STOCK[[#This Row],[Costo Envío (USD)]]+STOCK[[#This Row],[Comisión 10%]]</f>
        <v>13.8</v>
      </c>
      <c r="N1895" s="62">
        <f t="shared" si="80"/>
        <v>20.7</v>
      </c>
      <c r="O1895" s="62">
        <f t="shared" si="81"/>
        <v>18</v>
      </c>
      <c r="P1895" s="62">
        <f>STOCK[[#This Row],[Precio Final]]-STOCK[[#This Row],[Costo total]]</f>
        <v>4.2</v>
      </c>
      <c r="Q1895" s="62">
        <f>STOCK[[#This Row],[Ganancia Unitaria]]*STOCK[[#This Row],[Salidas]]</f>
        <v>0</v>
      </c>
      <c r="R1895" s="74"/>
      <c r="S1895" s="74"/>
      <c r="T1895" s="62"/>
      <c r="U1895" s="62"/>
      <c r="V1895" s="76"/>
    </row>
    <row r="1896" customHeight="1" spans="1:22">
      <c r="A1896" s="74">
        <v>3197</v>
      </c>
      <c r="B1896" s="74" t="s">
        <v>16934</v>
      </c>
      <c r="C1896" s="74" t="s">
        <v>20051</v>
      </c>
      <c r="D1896" s="74" t="s">
        <v>16475</v>
      </c>
      <c r="E1896" s="74"/>
      <c r="F1896" s="59">
        <v>18</v>
      </c>
      <c r="G1896" s="75">
        <v>1</v>
      </c>
      <c r="H1896" s="75">
        <f>SUMIFS(VENTAS[Cantidad],VENTAS[Código del producto Vendido],STOCK[[#This Row],[Code]])</f>
        <v>1</v>
      </c>
      <c r="I1896" s="75">
        <f>STOCK[[#This Row],[Entradas]]-STOCK[[#This Row],[Salidas]]</f>
        <v>0</v>
      </c>
      <c r="J1896" s="59">
        <f>STOCK[[#This Row],[Precio Final]]*10%</f>
        <v>1.8</v>
      </c>
      <c r="K1896" s="62">
        <v>12</v>
      </c>
      <c r="L1896" s="62">
        <v>0</v>
      </c>
      <c r="M1896" s="62">
        <f>STOCK[[#This Row],[Costo Unitario (USD)]]+STOCK[[#This Row],[Costo Envío (USD)]]+STOCK[[#This Row],[Comisión 10%]]</f>
        <v>13.8</v>
      </c>
      <c r="N1896" s="62">
        <f t="shared" si="80"/>
        <v>20.7</v>
      </c>
      <c r="O1896" s="62">
        <f t="shared" si="81"/>
        <v>18</v>
      </c>
      <c r="P1896" s="62">
        <f>STOCK[[#This Row],[Precio Final]]-STOCK[[#This Row],[Costo total]]</f>
        <v>4.2</v>
      </c>
      <c r="Q1896" s="62">
        <f>STOCK[[#This Row],[Ganancia Unitaria]]*STOCK[[#This Row],[Salidas]]</f>
        <v>4.2</v>
      </c>
      <c r="R1896" s="74"/>
      <c r="S1896" s="74"/>
      <c r="T1896" s="62"/>
      <c r="U1896" s="62"/>
      <c r="V1896" s="76"/>
    </row>
    <row r="1897" customHeight="1" spans="1:22">
      <c r="A1897" s="74">
        <v>3198</v>
      </c>
      <c r="B1897" s="74" t="s">
        <v>16511</v>
      </c>
      <c r="C1897" s="74" t="s">
        <v>20052</v>
      </c>
      <c r="D1897" s="74" t="s">
        <v>16404</v>
      </c>
      <c r="E1897" s="74"/>
      <c r="F1897" s="59">
        <v>20</v>
      </c>
      <c r="G1897" s="75">
        <v>1</v>
      </c>
      <c r="H1897" s="75">
        <f>SUMIFS(VENTAS[Cantidad],VENTAS[Código del producto Vendido],STOCK[[#This Row],[Code]])</f>
        <v>0</v>
      </c>
      <c r="I1897" s="75">
        <f>STOCK[[#This Row],[Entradas]]-STOCK[[#This Row],[Salidas]]</f>
        <v>1</v>
      </c>
      <c r="J1897" s="59">
        <f>STOCK[[#This Row],[Precio Final]]*10%</f>
        <v>2</v>
      </c>
      <c r="K1897" s="62">
        <v>12</v>
      </c>
      <c r="L1897" s="62">
        <v>0</v>
      </c>
      <c r="M1897" s="62">
        <f>STOCK[[#This Row],[Costo Unitario (USD)]]+STOCK[[#This Row],[Costo Envío (USD)]]+STOCK[[#This Row],[Comisión 10%]]</f>
        <v>14</v>
      </c>
      <c r="N1897" s="62">
        <f t="shared" si="80"/>
        <v>21</v>
      </c>
      <c r="O1897" s="62">
        <f t="shared" si="81"/>
        <v>20</v>
      </c>
      <c r="P1897" s="62">
        <f>STOCK[[#This Row],[Precio Final]]-STOCK[[#This Row],[Costo total]]</f>
        <v>6</v>
      </c>
      <c r="Q1897" s="62">
        <f>STOCK[[#This Row],[Ganancia Unitaria]]*STOCK[[#This Row],[Salidas]]</f>
        <v>0</v>
      </c>
      <c r="R1897" s="74"/>
      <c r="S1897" s="74"/>
      <c r="T1897" s="62"/>
      <c r="U1897" s="62"/>
      <c r="V1897" s="76"/>
    </row>
    <row r="1898" customHeight="1" spans="1:22">
      <c r="A1898" s="74">
        <v>3199</v>
      </c>
      <c r="B1898" s="74" t="s">
        <v>16511</v>
      </c>
      <c r="C1898" s="74" t="s">
        <v>20053</v>
      </c>
      <c r="D1898" s="74" t="s">
        <v>16408</v>
      </c>
      <c r="E1898" s="74"/>
      <c r="F1898" s="59">
        <v>25</v>
      </c>
      <c r="G1898" s="75">
        <v>1</v>
      </c>
      <c r="H1898" s="75">
        <f>SUMIFS(VENTAS[Cantidad],VENTAS[Código del producto Vendido],STOCK[[#This Row],[Code]])</f>
        <v>1</v>
      </c>
      <c r="I1898" s="75">
        <f>STOCK[[#This Row],[Entradas]]-STOCK[[#This Row],[Salidas]]</f>
        <v>0</v>
      </c>
      <c r="J1898" s="59">
        <f>STOCK[[#This Row],[Precio Final]]*10%</f>
        <v>2.5</v>
      </c>
      <c r="K1898" s="62">
        <v>12</v>
      </c>
      <c r="L1898" s="62">
        <v>0</v>
      </c>
      <c r="M1898" s="62">
        <f>STOCK[[#This Row],[Costo Unitario (USD)]]+STOCK[[#This Row],[Costo Envío (USD)]]+STOCK[[#This Row],[Comisión 10%]]</f>
        <v>14.5</v>
      </c>
      <c r="N1898" s="62">
        <f t="shared" si="80"/>
        <v>21.75</v>
      </c>
      <c r="O1898" s="62">
        <f t="shared" si="81"/>
        <v>25</v>
      </c>
      <c r="P1898" s="62">
        <f>STOCK[[#This Row],[Precio Final]]-STOCK[[#This Row],[Costo total]]</f>
        <v>10.5</v>
      </c>
      <c r="Q1898" s="62">
        <f>STOCK[[#This Row],[Ganancia Unitaria]]*STOCK[[#This Row],[Salidas]]</f>
        <v>10.5</v>
      </c>
      <c r="R1898" s="74"/>
      <c r="S1898" s="74"/>
      <c r="T1898" s="62"/>
      <c r="U1898" s="62"/>
      <c r="V1898" s="76"/>
    </row>
    <row r="1899" customHeight="1" spans="1:22">
      <c r="A1899" s="74">
        <v>3200</v>
      </c>
      <c r="B1899" s="74" t="s">
        <v>20035</v>
      </c>
      <c r="C1899" s="74" t="s">
        <v>20054</v>
      </c>
      <c r="D1899" s="74" t="s">
        <v>16396</v>
      </c>
      <c r="E1899" s="74"/>
      <c r="F1899" s="59">
        <v>25</v>
      </c>
      <c r="G1899" s="75">
        <v>1</v>
      </c>
      <c r="H1899" s="75">
        <f>SUMIFS(VENTAS[Cantidad],VENTAS[Código del producto Vendido],STOCK[[#This Row],[Code]])</f>
        <v>1</v>
      </c>
      <c r="I1899" s="75">
        <f>STOCK[[#This Row],[Entradas]]-STOCK[[#This Row],[Salidas]]</f>
        <v>0</v>
      </c>
      <c r="J1899" s="59">
        <f>STOCK[[#This Row],[Precio Final]]*10%</f>
        <v>2.5</v>
      </c>
      <c r="K1899" s="62">
        <v>12</v>
      </c>
      <c r="L1899" s="62">
        <v>0</v>
      </c>
      <c r="M1899" s="62">
        <f>STOCK[[#This Row],[Costo Unitario (USD)]]+STOCK[[#This Row],[Costo Envío (USD)]]+STOCK[[#This Row],[Comisión 10%]]</f>
        <v>14.5</v>
      </c>
      <c r="N1899" s="62">
        <f t="shared" si="80"/>
        <v>21.75</v>
      </c>
      <c r="O1899" s="62">
        <f t="shared" si="81"/>
        <v>25</v>
      </c>
      <c r="P1899" s="62">
        <f>STOCK[[#This Row],[Precio Final]]-STOCK[[#This Row],[Costo total]]</f>
        <v>10.5</v>
      </c>
      <c r="Q1899" s="62">
        <f>STOCK[[#This Row],[Ganancia Unitaria]]*STOCK[[#This Row],[Salidas]]</f>
        <v>10.5</v>
      </c>
      <c r="R1899" s="74"/>
      <c r="S1899" s="74"/>
      <c r="T1899" s="62"/>
      <c r="U1899" s="62"/>
      <c r="V1899" s="76"/>
    </row>
    <row r="1900" customHeight="1" spans="1:22">
      <c r="A1900" s="74">
        <v>3201</v>
      </c>
      <c r="B1900" s="74" t="s">
        <v>16934</v>
      </c>
      <c r="C1900" s="74" t="s">
        <v>20055</v>
      </c>
      <c r="D1900" s="74" t="s">
        <v>16475</v>
      </c>
      <c r="E1900" s="74"/>
      <c r="F1900" s="59">
        <v>20</v>
      </c>
      <c r="G1900" s="75">
        <v>1</v>
      </c>
      <c r="H1900" s="75">
        <f>SUMIFS(VENTAS[Cantidad],VENTAS[Código del producto Vendido],STOCK[[#This Row],[Code]])</f>
        <v>0</v>
      </c>
      <c r="I1900" s="75">
        <f>STOCK[[#This Row],[Entradas]]-STOCK[[#This Row],[Salidas]]</f>
        <v>1</v>
      </c>
      <c r="J1900" s="59">
        <f>STOCK[[#This Row],[Precio Final]]*10%</f>
        <v>2</v>
      </c>
      <c r="K1900" s="62">
        <v>12</v>
      </c>
      <c r="L1900" s="62">
        <v>0</v>
      </c>
      <c r="M1900" s="62">
        <f>STOCK[[#This Row],[Costo Unitario (USD)]]+STOCK[[#This Row],[Costo Envío (USD)]]+STOCK[[#This Row],[Comisión 10%]]</f>
        <v>14</v>
      </c>
      <c r="N1900" s="62">
        <f t="shared" si="80"/>
        <v>21</v>
      </c>
      <c r="O1900" s="62">
        <f t="shared" si="81"/>
        <v>20</v>
      </c>
      <c r="P1900" s="62">
        <f>STOCK[[#This Row],[Precio Final]]-STOCK[[#This Row],[Costo total]]</f>
        <v>6</v>
      </c>
      <c r="Q1900" s="62">
        <f>STOCK[[#This Row],[Ganancia Unitaria]]*STOCK[[#This Row],[Salidas]]</f>
        <v>0</v>
      </c>
      <c r="R1900" s="74"/>
      <c r="S1900" s="74"/>
      <c r="T1900" s="62"/>
      <c r="U1900" s="62"/>
      <c r="V1900" s="76"/>
    </row>
    <row r="1901" customHeight="1" spans="1:22">
      <c r="A1901" s="74">
        <v>3202</v>
      </c>
      <c r="B1901" s="74" t="s">
        <v>16934</v>
      </c>
      <c r="C1901" s="74" t="s">
        <v>20056</v>
      </c>
      <c r="D1901" s="74" t="s">
        <v>16583</v>
      </c>
      <c r="E1901" s="74"/>
      <c r="F1901" s="59">
        <v>20</v>
      </c>
      <c r="G1901" s="75">
        <v>1</v>
      </c>
      <c r="H1901" s="75">
        <f>SUMIFS(VENTAS[Cantidad],VENTAS[Código del producto Vendido],STOCK[[#This Row],[Code]])</f>
        <v>1</v>
      </c>
      <c r="I1901" s="75">
        <f>STOCK[[#This Row],[Entradas]]-STOCK[[#This Row],[Salidas]]</f>
        <v>0</v>
      </c>
      <c r="J1901" s="59">
        <f>STOCK[[#This Row],[Precio Final]]*10%</f>
        <v>2</v>
      </c>
      <c r="K1901" s="62">
        <v>12</v>
      </c>
      <c r="L1901" s="62">
        <v>0</v>
      </c>
      <c r="M1901" s="62">
        <f>STOCK[[#This Row],[Costo Unitario (USD)]]+STOCK[[#This Row],[Costo Envío (USD)]]+STOCK[[#This Row],[Comisión 10%]]</f>
        <v>14</v>
      </c>
      <c r="N1901" s="62">
        <f t="shared" si="80"/>
        <v>21</v>
      </c>
      <c r="O1901" s="62">
        <f t="shared" si="81"/>
        <v>20</v>
      </c>
      <c r="P1901" s="62">
        <f>STOCK[[#This Row],[Precio Final]]-STOCK[[#This Row],[Costo total]]</f>
        <v>6</v>
      </c>
      <c r="Q1901" s="62">
        <f>STOCK[[#This Row],[Ganancia Unitaria]]*STOCK[[#This Row],[Salidas]]</f>
        <v>6</v>
      </c>
      <c r="R1901" s="74"/>
      <c r="S1901" s="74"/>
      <c r="T1901" s="62"/>
      <c r="U1901" s="62"/>
      <c r="V1901" s="76"/>
    </row>
    <row r="1902" customHeight="1" spans="1:22">
      <c r="A1902" s="74">
        <v>3203</v>
      </c>
      <c r="B1902" s="74" t="s">
        <v>16511</v>
      </c>
      <c r="C1902" s="74" t="s">
        <v>20057</v>
      </c>
      <c r="D1902" s="74" t="s">
        <v>16408</v>
      </c>
      <c r="E1902" s="74"/>
      <c r="F1902" s="59">
        <v>22</v>
      </c>
      <c r="G1902" s="75">
        <v>1</v>
      </c>
      <c r="H1902" s="75">
        <f>SUMIFS(VENTAS[Cantidad],VENTAS[Código del producto Vendido],STOCK[[#This Row],[Code]])</f>
        <v>1</v>
      </c>
      <c r="I1902" s="75">
        <f>STOCK[[#This Row],[Entradas]]-STOCK[[#This Row],[Salidas]]</f>
        <v>0</v>
      </c>
      <c r="J1902" s="59">
        <f>STOCK[[#This Row],[Precio Final]]*10%</f>
        <v>2.2</v>
      </c>
      <c r="K1902" s="62">
        <v>12</v>
      </c>
      <c r="L1902" s="62">
        <v>0</v>
      </c>
      <c r="M1902" s="62">
        <f>STOCK[[#This Row],[Costo Unitario (USD)]]+STOCK[[#This Row],[Costo Envío (USD)]]+STOCK[[#This Row],[Comisión 10%]]</f>
        <v>14.2</v>
      </c>
      <c r="N1902" s="62">
        <f t="shared" si="80"/>
        <v>21.3</v>
      </c>
      <c r="O1902" s="62">
        <f t="shared" si="81"/>
        <v>22</v>
      </c>
      <c r="P1902" s="62">
        <f>STOCK[[#This Row],[Precio Final]]-STOCK[[#This Row],[Costo total]]</f>
        <v>7.8</v>
      </c>
      <c r="Q1902" s="62">
        <f>STOCK[[#This Row],[Ganancia Unitaria]]*STOCK[[#This Row],[Salidas]]</f>
        <v>7.8</v>
      </c>
      <c r="R1902" s="74"/>
      <c r="S1902" s="74"/>
      <c r="T1902" s="62"/>
      <c r="U1902" s="62"/>
      <c r="V1902" s="76"/>
    </row>
    <row r="1903" customHeight="1" spans="1:22">
      <c r="A1903" s="74">
        <v>3204</v>
      </c>
      <c r="B1903" s="74" t="s">
        <v>16511</v>
      </c>
      <c r="C1903" s="74" t="s">
        <v>20058</v>
      </c>
      <c r="D1903" s="74" t="s">
        <v>16404</v>
      </c>
      <c r="E1903" s="74"/>
      <c r="F1903" s="59">
        <v>22</v>
      </c>
      <c r="G1903" s="75">
        <v>2</v>
      </c>
      <c r="H1903" s="75">
        <f>SUMIFS(VENTAS[Cantidad],VENTAS[Código del producto Vendido],STOCK[[#This Row],[Code]])</f>
        <v>2</v>
      </c>
      <c r="I1903" s="75">
        <f>STOCK[[#This Row],[Entradas]]-STOCK[[#This Row],[Salidas]]</f>
        <v>0</v>
      </c>
      <c r="J1903" s="59">
        <f>STOCK[[#This Row],[Precio Final]]*10%</f>
        <v>2.2</v>
      </c>
      <c r="K1903" s="62">
        <v>12</v>
      </c>
      <c r="L1903" s="62">
        <v>0</v>
      </c>
      <c r="M1903" s="62">
        <f>STOCK[[#This Row],[Costo Unitario (USD)]]+STOCK[[#This Row],[Costo Envío (USD)]]+STOCK[[#This Row],[Comisión 10%]]</f>
        <v>14.2</v>
      </c>
      <c r="N1903" s="62">
        <f t="shared" si="80"/>
        <v>21.3</v>
      </c>
      <c r="O1903" s="62">
        <f t="shared" si="81"/>
        <v>22</v>
      </c>
      <c r="P1903" s="62">
        <f>STOCK[[#This Row],[Precio Final]]-STOCK[[#This Row],[Costo total]]</f>
        <v>7.8</v>
      </c>
      <c r="Q1903" s="62">
        <f>STOCK[[#This Row],[Ganancia Unitaria]]*STOCK[[#This Row],[Salidas]]</f>
        <v>15.6</v>
      </c>
      <c r="R1903" s="74"/>
      <c r="S1903" s="74"/>
      <c r="T1903" s="62"/>
      <c r="U1903" s="62"/>
      <c r="V1903" s="76"/>
    </row>
    <row r="1904" customHeight="1" spans="1:22">
      <c r="A1904" s="74">
        <v>3205</v>
      </c>
      <c r="B1904" s="74" t="s">
        <v>16934</v>
      </c>
      <c r="C1904" s="74" t="s">
        <v>20059</v>
      </c>
      <c r="D1904" s="74" t="s">
        <v>16962</v>
      </c>
      <c r="E1904" s="74"/>
      <c r="F1904" s="59">
        <v>18</v>
      </c>
      <c r="G1904" s="75">
        <v>1</v>
      </c>
      <c r="H1904" s="75">
        <f>SUMIFS(VENTAS[Cantidad],VENTAS[Código del producto Vendido],STOCK[[#This Row],[Code]])</f>
        <v>0</v>
      </c>
      <c r="I1904" s="75">
        <f>STOCK[[#This Row],[Entradas]]-STOCK[[#This Row],[Salidas]]</f>
        <v>1</v>
      </c>
      <c r="J1904" s="59">
        <f>STOCK[[#This Row],[Precio Final]]*10%</f>
        <v>1.8</v>
      </c>
      <c r="K1904" s="62">
        <v>12</v>
      </c>
      <c r="L1904" s="62">
        <v>0</v>
      </c>
      <c r="M1904" s="62">
        <f>STOCK[[#This Row],[Costo Unitario (USD)]]+STOCK[[#This Row],[Costo Envío (USD)]]+STOCK[[#This Row],[Comisión 10%]]</f>
        <v>13.8</v>
      </c>
      <c r="N1904" s="62">
        <f t="shared" si="80"/>
        <v>20.7</v>
      </c>
      <c r="O1904" s="62">
        <f t="shared" si="81"/>
        <v>18</v>
      </c>
      <c r="P1904" s="62">
        <f>STOCK[[#This Row],[Precio Final]]-STOCK[[#This Row],[Costo total]]</f>
        <v>4.2</v>
      </c>
      <c r="Q1904" s="62">
        <f>STOCK[[#This Row],[Ganancia Unitaria]]*STOCK[[#This Row],[Salidas]]</f>
        <v>0</v>
      </c>
      <c r="R1904" s="74"/>
      <c r="S1904" s="74"/>
      <c r="T1904" s="62"/>
      <c r="U1904" s="62"/>
      <c r="V1904" s="76"/>
    </row>
    <row r="1905" customHeight="1" spans="1:22">
      <c r="A1905" s="74">
        <v>3206</v>
      </c>
      <c r="B1905" s="74" t="s">
        <v>16934</v>
      </c>
      <c r="C1905" s="74" t="s">
        <v>20060</v>
      </c>
      <c r="D1905" s="74" t="s">
        <v>16475</v>
      </c>
      <c r="E1905" s="74"/>
      <c r="F1905" s="59">
        <v>20</v>
      </c>
      <c r="G1905" s="75">
        <v>1</v>
      </c>
      <c r="H1905" s="75">
        <f>SUMIFS(VENTAS[Cantidad],VENTAS[Código del producto Vendido],STOCK[[#This Row],[Code]])</f>
        <v>0</v>
      </c>
      <c r="I1905" s="75">
        <f>STOCK[[#This Row],[Entradas]]-STOCK[[#This Row],[Salidas]]</f>
        <v>1</v>
      </c>
      <c r="J1905" s="59">
        <f>STOCK[[#This Row],[Precio Final]]*10%</f>
        <v>2</v>
      </c>
      <c r="K1905" s="62">
        <v>12</v>
      </c>
      <c r="L1905" s="62">
        <v>0</v>
      </c>
      <c r="M1905" s="62">
        <f>STOCK[[#This Row],[Costo Unitario (USD)]]+STOCK[[#This Row],[Costo Envío (USD)]]+STOCK[[#This Row],[Comisión 10%]]</f>
        <v>14</v>
      </c>
      <c r="N1905" s="62">
        <f t="shared" si="80"/>
        <v>21</v>
      </c>
      <c r="O1905" s="62">
        <f t="shared" si="81"/>
        <v>20</v>
      </c>
      <c r="P1905" s="62">
        <f>STOCK[[#This Row],[Precio Final]]-STOCK[[#This Row],[Costo total]]</f>
        <v>6</v>
      </c>
      <c r="Q1905" s="62">
        <f>STOCK[[#This Row],[Ganancia Unitaria]]*STOCK[[#This Row],[Salidas]]</f>
        <v>0</v>
      </c>
      <c r="R1905" s="74"/>
      <c r="S1905" s="74"/>
      <c r="T1905" s="62"/>
      <c r="U1905" s="62"/>
      <c r="V1905" s="76"/>
    </row>
    <row r="1906" customHeight="1" spans="1:22">
      <c r="A1906" s="74">
        <v>3207</v>
      </c>
      <c r="B1906" s="74" t="s">
        <v>16511</v>
      </c>
      <c r="C1906" s="74" t="s">
        <v>20061</v>
      </c>
      <c r="D1906" s="74" t="s">
        <v>16408</v>
      </c>
      <c r="E1906" s="74"/>
      <c r="F1906" s="59">
        <v>20</v>
      </c>
      <c r="G1906" s="75">
        <v>1</v>
      </c>
      <c r="H1906" s="75">
        <f>SUMIFS(VENTAS[Cantidad],VENTAS[Código del producto Vendido],STOCK[[#This Row],[Code]])</f>
        <v>0</v>
      </c>
      <c r="I1906" s="75">
        <f>STOCK[[#This Row],[Entradas]]-STOCK[[#This Row],[Salidas]]</f>
        <v>1</v>
      </c>
      <c r="J1906" s="59">
        <f>STOCK[[#This Row],[Precio Final]]*10%</f>
        <v>2</v>
      </c>
      <c r="K1906" s="62">
        <v>12</v>
      </c>
      <c r="L1906" s="62">
        <v>0</v>
      </c>
      <c r="M1906" s="62">
        <f>STOCK[[#This Row],[Costo Unitario (USD)]]+STOCK[[#This Row],[Costo Envío (USD)]]+STOCK[[#This Row],[Comisión 10%]]</f>
        <v>14</v>
      </c>
      <c r="N1906" s="62">
        <f t="shared" si="80"/>
        <v>21</v>
      </c>
      <c r="O1906" s="62">
        <f t="shared" si="81"/>
        <v>20</v>
      </c>
      <c r="P1906" s="62">
        <f>STOCK[[#This Row],[Precio Final]]-STOCK[[#This Row],[Costo total]]</f>
        <v>6</v>
      </c>
      <c r="Q1906" s="62">
        <f>STOCK[[#This Row],[Ganancia Unitaria]]*STOCK[[#This Row],[Salidas]]</f>
        <v>0</v>
      </c>
      <c r="R1906" s="74"/>
      <c r="S1906" s="74"/>
      <c r="T1906" s="62"/>
      <c r="U1906" s="62"/>
      <c r="V1906" s="76"/>
    </row>
    <row r="1907" customHeight="1" spans="1:22">
      <c r="A1907" s="74">
        <v>3208</v>
      </c>
      <c r="B1907" s="74" t="s">
        <v>16511</v>
      </c>
      <c r="C1907" s="74" t="s">
        <v>20061</v>
      </c>
      <c r="D1907" s="74" t="s">
        <v>16404</v>
      </c>
      <c r="E1907" s="74"/>
      <c r="F1907" s="59">
        <v>20</v>
      </c>
      <c r="G1907" s="75">
        <v>1</v>
      </c>
      <c r="H1907" s="75">
        <f>SUMIFS(VENTAS[Cantidad],VENTAS[Código del producto Vendido],STOCK[[#This Row],[Code]])</f>
        <v>0</v>
      </c>
      <c r="I1907" s="75">
        <f>STOCK[[#This Row],[Entradas]]-STOCK[[#This Row],[Salidas]]</f>
        <v>1</v>
      </c>
      <c r="J1907" s="59">
        <f>STOCK[[#This Row],[Precio Final]]*10%</f>
        <v>2</v>
      </c>
      <c r="K1907" s="62">
        <v>12</v>
      </c>
      <c r="L1907" s="62">
        <v>0</v>
      </c>
      <c r="M1907" s="62">
        <f>STOCK[[#This Row],[Costo Unitario (USD)]]+STOCK[[#This Row],[Costo Envío (USD)]]+STOCK[[#This Row],[Comisión 10%]]</f>
        <v>14</v>
      </c>
      <c r="N1907" s="62">
        <f t="shared" si="80"/>
        <v>21</v>
      </c>
      <c r="O1907" s="62">
        <f t="shared" si="81"/>
        <v>20</v>
      </c>
      <c r="P1907" s="62">
        <f>STOCK[[#This Row],[Precio Final]]-STOCK[[#This Row],[Costo total]]</f>
        <v>6</v>
      </c>
      <c r="Q1907" s="62">
        <f>STOCK[[#This Row],[Ganancia Unitaria]]*STOCK[[#This Row],[Salidas]]</f>
        <v>0</v>
      </c>
      <c r="R1907" s="74"/>
      <c r="S1907" s="74"/>
      <c r="T1907" s="62"/>
      <c r="U1907" s="62"/>
      <c r="V1907" s="76"/>
    </row>
    <row r="1908" customHeight="1" spans="1:22">
      <c r="A1908" s="74">
        <v>3209</v>
      </c>
      <c r="B1908" s="74" t="s">
        <v>20035</v>
      </c>
      <c r="C1908" s="74" t="s">
        <v>20061</v>
      </c>
      <c r="D1908" s="74" t="s">
        <v>16396</v>
      </c>
      <c r="E1908" s="74"/>
      <c r="F1908" s="59">
        <v>20</v>
      </c>
      <c r="G1908" s="75">
        <v>1</v>
      </c>
      <c r="H1908" s="75">
        <f>SUMIFS(VENTAS[Cantidad],VENTAS[Código del producto Vendido],STOCK[[#This Row],[Code]])</f>
        <v>0</v>
      </c>
      <c r="I1908" s="75">
        <f>STOCK[[#This Row],[Entradas]]-STOCK[[#This Row],[Salidas]]</f>
        <v>1</v>
      </c>
      <c r="J1908" s="59">
        <f>STOCK[[#This Row],[Precio Final]]*10%</f>
        <v>2</v>
      </c>
      <c r="K1908" s="62">
        <v>12</v>
      </c>
      <c r="L1908" s="62">
        <v>0</v>
      </c>
      <c r="M1908" s="62">
        <f>STOCK[[#This Row],[Costo Unitario (USD)]]+STOCK[[#This Row],[Costo Envío (USD)]]+STOCK[[#This Row],[Comisión 10%]]</f>
        <v>14</v>
      </c>
      <c r="N1908" s="62">
        <f t="shared" si="80"/>
        <v>21</v>
      </c>
      <c r="O1908" s="62">
        <f t="shared" si="81"/>
        <v>20</v>
      </c>
      <c r="P1908" s="62">
        <f>STOCK[[#This Row],[Precio Final]]-STOCK[[#This Row],[Costo total]]</f>
        <v>6</v>
      </c>
      <c r="Q1908" s="62">
        <f>STOCK[[#This Row],[Ganancia Unitaria]]*STOCK[[#This Row],[Salidas]]</f>
        <v>0</v>
      </c>
      <c r="R1908" s="74"/>
      <c r="S1908" s="74"/>
      <c r="T1908" s="62"/>
      <c r="U1908" s="62"/>
      <c r="V1908" s="76"/>
    </row>
    <row r="1909" customHeight="1" spans="1:22">
      <c r="A1909" s="74">
        <v>3210</v>
      </c>
      <c r="B1909" s="74" t="s">
        <v>16934</v>
      </c>
      <c r="C1909" s="74" t="s">
        <v>20061</v>
      </c>
      <c r="D1909" s="74" t="s">
        <v>16475</v>
      </c>
      <c r="E1909" s="74"/>
      <c r="F1909" s="59">
        <v>20</v>
      </c>
      <c r="G1909" s="75">
        <v>1</v>
      </c>
      <c r="H1909" s="75">
        <f>SUMIFS(VENTAS[Cantidad],VENTAS[Código del producto Vendido],STOCK[[#This Row],[Code]])</f>
        <v>1</v>
      </c>
      <c r="I1909" s="75">
        <f>STOCK[[#This Row],[Entradas]]-STOCK[[#This Row],[Salidas]]</f>
        <v>0</v>
      </c>
      <c r="J1909" s="59">
        <f>STOCK[[#This Row],[Precio Final]]*10%</f>
        <v>2</v>
      </c>
      <c r="K1909" s="62">
        <v>12</v>
      </c>
      <c r="L1909" s="62">
        <v>0</v>
      </c>
      <c r="M1909" s="62">
        <f>STOCK[[#This Row],[Costo Unitario (USD)]]+STOCK[[#This Row],[Costo Envío (USD)]]+STOCK[[#This Row],[Comisión 10%]]</f>
        <v>14</v>
      </c>
      <c r="N1909" s="62">
        <f t="shared" si="80"/>
        <v>21</v>
      </c>
      <c r="O1909" s="62">
        <f t="shared" si="81"/>
        <v>20</v>
      </c>
      <c r="P1909" s="62">
        <f>STOCK[[#This Row],[Precio Final]]-STOCK[[#This Row],[Costo total]]</f>
        <v>6</v>
      </c>
      <c r="Q1909" s="62">
        <f>STOCK[[#This Row],[Ganancia Unitaria]]*STOCK[[#This Row],[Salidas]]</f>
        <v>6</v>
      </c>
      <c r="R1909" s="74"/>
      <c r="S1909" s="74"/>
      <c r="T1909" s="62"/>
      <c r="U1909" s="62"/>
      <c r="V1909" s="76"/>
    </row>
    <row r="1910" customHeight="1" spans="1:22">
      <c r="A1910" s="74">
        <v>3211</v>
      </c>
      <c r="B1910" s="74" t="s">
        <v>20035</v>
      </c>
      <c r="C1910" s="74" t="s">
        <v>20062</v>
      </c>
      <c r="D1910" s="74" t="s">
        <v>16396</v>
      </c>
      <c r="E1910" s="74"/>
      <c r="F1910" s="59">
        <v>18</v>
      </c>
      <c r="G1910" s="75">
        <v>1</v>
      </c>
      <c r="H1910" s="75">
        <f>SUMIFS(VENTAS[Cantidad],VENTAS[Código del producto Vendido],STOCK[[#This Row],[Code]])</f>
        <v>1</v>
      </c>
      <c r="I1910" s="75">
        <f>STOCK[[#This Row],[Entradas]]-STOCK[[#This Row],[Salidas]]</f>
        <v>0</v>
      </c>
      <c r="J1910" s="59">
        <f>STOCK[[#This Row],[Precio Final]]*10%</f>
        <v>1.8</v>
      </c>
      <c r="K1910" s="62">
        <v>12</v>
      </c>
      <c r="L1910" s="62">
        <v>0</v>
      </c>
      <c r="M1910" s="62">
        <f>STOCK[[#This Row],[Costo Unitario (USD)]]+STOCK[[#This Row],[Costo Envío (USD)]]+STOCK[[#This Row],[Comisión 10%]]</f>
        <v>13.8</v>
      </c>
      <c r="N1910" s="62">
        <f t="shared" si="80"/>
        <v>20.7</v>
      </c>
      <c r="O1910" s="62">
        <f t="shared" si="81"/>
        <v>18</v>
      </c>
      <c r="P1910" s="62">
        <f>STOCK[[#This Row],[Precio Final]]-STOCK[[#This Row],[Costo total]]</f>
        <v>4.2</v>
      </c>
      <c r="Q1910" s="62">
        <f>STOCK[[#This Row],[Ganancia Unitaria]]*STOCK[[#This Row],[Salidas]]</f>
        <v>4.2</v>
      </c>
      <c r="R1910" s="74"/>
      <c r="S1910" s="74"/>
      <c r="T1910" s="62"/>
      <c r="U1910" s="62"/>
      <c r="V1910" s="76"/>
    </row>
    <row r="1911" customHeight="1" spans="1:22">
      <c r="A1911" s="74">
        <v>3212</v>
      </c>
      <c r="B1911" s="74" t="s">
        <v>16511</v>
      </c>
      <c r="C1911" s="74" t="s">
        <v>20063</v>
      </c>
      <c r="D1911" s="74" t="s">
        <v>16408</v>
      </c>
      <c r="E1911" s="74"/>
      <c r="F1911" s="59">
        <v>22</v>
      </c>
      <c r="G1911" s="75">
        <v>1</v>
      </c>
      <c r="H1911" s="75">
        <f>SUMIFS(VENTAS[Cantidad],VENTAS[Código del producto Vendido],STOCK[[#This Row],[Code]])</f>
        <v>1</v>
      </c>
      <c r="I1911" s="75">
        <f>STOCK[[#This Row],[Entradas]]-STOCK[[#This Row],[Salidas]]</f>
        <v>0</v>
      </c>
      <c r="J1911" s="59">
        <f>STOCK[[#This Row],[Precio Final]]*10%</f>
        <v>2.2</v>
      </c>
      <c r="K1911" s="62">
        <v>6</v>
      </c>
      <c r="L1911" s="62">
        <v>0</v>
      </c>
      <c r="M1911" s="62">
        <f>STOCK[[#This Row],[Costo Unitario (USD)]]+STOCK[[#This Row],[Costo Envío (USD)]]+STOCK[[#This Row],[Comisión 10%]]</f>
        <v>8.2</v>
      </c>
      <c r="N1911" s="62">
        <f t="shared" ref="N1911:N1957" si="82">M1911*1.5</f>
        <v>12.3</v>
      </c>
      <c r="O1911" s="62">
        <f t="shared" si="81"/>
        <v>22</v>
      </c>
      <c r="P1911" s="62">
        <f>STOCK[[#This Row],[Precio Final]]-STOCK[[#This Row],[Costo total]]</f>
        <v>13.8</v>
      </c>
      <c r="Q1911" s="62">
        <f>STOCK[[#This Row],[Ganancia Unitaria]]*STOCK[[#This Row],[Salidas]]</f>
        <v>13.8</v>
      </c>
      <c r="R1911" s="74"/>
      <c r="S1911" s="74"/>
      <c r="T1911" s="62"/>
      <c r="U1911" s="62"/>
      <c r="V1911" s="76"/>
    </row>
    <row r="1912" customHeight="1" spans="1:22">
      <c r="A1912" s="74">
        <v>3213</v>
      </c>
      <c r="B1912" s="74" t="s">
        <v>16934</v>
      </c>
      <c r="C1912" s="74" t="s">
        <v>20064</v>
      </c>
      <c r="D1912" s="74" t="s">
        <v>16583</v>
      </c>
      <c r="E1912" s="74"/>
      <c r="F1912" s="59">
        <v>18</v>
      </c>
      <c r="G1912" s="75">
        <v>1</v>
      </c>
      <c r="H1912" s="75">
        <f>SUMIFS(VENTAS[Cantidad],VENTAS[Código del producto Vendido],STOCK[[#This Row],[Code]])</f>
        <v>0</v>
      </c>
      <c r="I1912" s="75">
        <f>STOCK[[#This Row],[Entradas]]-STOCK[[#This Row],[Salidas]]</f>
        <v>1</v>
      </c>
      <c r="J1912" s="59">
        <f>STOCK[[#This Row],[Precio Final]]*10%</f>
        <v>1.8</v>
      </c>
      <c r="K1912" s="62">
        <v>6</v>
      </c>
      <c r="L1912" s="62">
        <v>0</v>
      </c>
      <c r="M1912" s="62">
        <f>STOCK[[#This Row],[Costo Unitario (USD)]]+STOCK[[#This Row],[Costo Envío (USD)]]+STOCK[[#This Row],[Comisión 10%]]</f>
        <v>7.8</v>
      </c>
      <c r="N1912" s="62">
        <f t="shared" si="82"/>
        <v>11.7</v>
      </c>
      <c r="O1912" s="62">
        <f t="shared" si="81"/>
        <v>18</v>
      </c>
      <c r="P1912" s="62">
        <f>STOCK[[#This Row],[Precio Final]]-STOCK[[#This Row],[Costo total]]</f>
        <v>10.2</v>
      </c>
      <c r="Q1912" s="62">
        <f>STOCK[[#This Row],[Ganancia Unitaria]]*STOCK[[#This Row],[Salidas]]</f>
        <v>0</v>
      </c>
      <c r="R1912" s="74"/>
      <c r="S1912" s="74"/>
      <c r="T1912" s="62"/>
      <c r="U1912" s="62"/>
      <c r="V1912" s="76"/>
    </row>
    <row r="1913" customHeight="1" spans="1:22">
      <c r="A1913" s="74">
        <v>3214</v>
      </c>
      <c r="B1913" s="74" t="s">
        <v>16511</v>
      </c>
      <c r="C1913" s="74" t="s">
        <v>20065</v>
      </c>
      <c r="D1913" s="74" t="s">
        <v>16408</v>
      </c>
      <c r="E1913" s="74"/>
      <c r="F1913" s="59">
        <v>20</v>
      </c>
      <c r="G1913" s="75">
        <v>1</v>
      </c>
      <c r="H1913" s="75">
        <f>SUMIFS(VENTAS[Cantidad],VENTAS[Código del producto Vendido],STOCK[[#This Row],[Code]])</f>
        <v>0</v>
      </c>
      <c r="I1913" s="75">
        <f>STOCK[[#This Row],[Entradas]]-STOCK[[#This Row],[Salidas]]</f>
        <v>1</v>
      </c>
      <c r="J1913" s="59">
        <f>STOCK[[#This Row],[Precio Final]]*10%</f>
        <v>2</v>
      </c>
      <c r="K1913" s="62">
        <v>6</v>
      </c>
      <c r="L1913" s="62">
        <v>0</v>
      </c>
      <c r="M1913" s="62">
        <f>STOCK[[#This Row],[Costo Unitario (USD)]]+STOCK[[#This Row],[Costo Envío (USD)]]+STOCK[[#This Row],[Comisión 10%]]</f>
        <v>8</v>
      </c>
      <c r="N1913" s="62">
        <f t="shared" si="82"/>
        <v>12</v>
      </c>
      <c r="O1913" s="62">
        <f t="shared" si="81"/>
        <v>20</v>
      </c>
      <c r="P1913" s="62">
        <f>STOCK[[#This Row],[Precio Final]]-STOCK[[#This Row],[Costo total]]</f>
        <v>12</v>
      </c>
      <c r="Q1913" s="62">
        <f>STOCK[[#This Row],[Ganancia Unitaria]]*STOCK[[#This Row],[Salidas]]</f>
        <v>0</v>
      </c>
      <c r="R1913" s="74"/>
      <c r="S1913" s="74"/>
      <c r="T1913" s="62"/>
      <c r="U1913" s="62"/>
      <c r="V1913" s="76"/>
    </row>
    <row r="1914" customHeight="1" spans="1:22">
      <c r="A1914" s="74">
        <v>3215</v>
      </c>
      <c r="B1914" s="74" t="s">
        <v>20066</v>
      </c>
      <c r="C1914" s="74" t="s">
        <v>20067</v>
      </c>
      <c r="D1914" s="74" t="s">
        <v>16396</v>
      </c>
      <c r="E1914" s="74"/>
      <c r="F1914" s="59">
        <v>30</v>
      </c>
      <c r="G1914" s="75">
        <v>1</v>
      </c>
      <c r="H1914" s="75">
        <f>SUMIFS(VENTAS[Cantidad],VENTAS[Código del producto Vendido],STOCK[[#This Row],[Code]])</f>
        <v>1</v>
      </c>
      <c r="I1914" s="75">
        <f>STOCK[[#This Row],[Entradas]]-STOCK[[#This Row],[Salidas]]</f>
        <v>0</v>
      </c>
      <c r="J1914" s="59">
        <f>STOCK[[#This Row],[Precio Final]]*10%</f>
        <v>3</v>
      </c>
      <c r="K1914" s="62">
        <v>6</v>
      </c>
      <c r="L1914" s="62">
        <v>0</v>
      </c>
      <c r="M1914" s="62">
        <f>STOCK[[#This Row],[Costo Unitario (USD)]]+STOCK[[#This Row],[Costo Envío (USD)]]+STOCK[[#This Row],[Comisión 10%]]</f>
        <v>9</v>
      </c>
      <c r="N1914" s="62">
        <f t="shared" si="82"/>
        <v>13.5</v>
      </c>
      <c r="O1914" s="62">
        <f t="shared" si="81"/>
        <v>30</v>
      </c>
      <c r="P1914" s="62">
        <f>STOCK[[#This Row],[Precio Final]]-STOCK[[#This Row],[Costo total]]</f>
        <v>21</v>
      </c>
      <c r="Q1914" s="62">
        <f>STOCK[[#This Row],[Ganancia Unitaria]]*STOCK[[#This Row],[Salidas]]</f>
        <v>21</v>
      </c>
      <c r="R1914" s="74"/>
      <c r="S1914" s="74"/>
      <c r="T1914" s="62"/>
      <c r="U1914" s="62"/>
      <c r="V1914" s="76"/>
    </row>
    <row r="1915" customHeight="1" spans="1:22">
      <c r="A1915" s="74">
        <v>3216</v>
      </c>
      <c r="B1915" s="74" t="s">
        <v>20066</v>
      </c>
      <c r="C1915" s="74" t="s">
        <v>20068</v>
      </c>
      <c r="D1915" s="74" t="s">
        <v>16396</v>
      </c>
      <c r="E1915" s="74"/>
      <c r="F1915" s="59">
        <v>30</v>
      </c>
      <c r="G1915" s="75">
        <v>3</v>
      </c>
      <c r="H1915" s="75">
        <f>SUMIFS(VENTAS[Cantidad],VENTAS[Código del producto Vendido],STOCK[[#This Row],[Code]])</f>
        <v>3</v>
      </c>
      <c r="I1915" s="75">
        <f>STOCK[[#This Row],[Entradas]]-STOCK[[#This Row],[Salidas]]</f>
        <v>0</v>
      </c>
      <c r="J1915" s="59">
        <f>STOCK[[#This Row],[Precio Final]]*10%</f>
        <v>3</v>
      </c>
      <c r="K1915" s="62">
        <v>6</v>
      </c>
      <c r="L1915" s="62">
        <v>0</v>
      </c>
      <c r="M1915" s="62">
        <f>STOCK[[#This Row],[Costo Unitario (USD)]]+STOCK[[#This Row],[Costo Envío (USD)]]+STOCK[[#This Row],[Comisión 10%]]</f>
        <v>9</v>
      </c>
      <c r="N1915" s="62">
        <f t="shared" si="82"/>
        <v>13.5</v>
      </c>
      <c r="O1915" s="62">
        <f t="shared" si="81"/>
        <v>30</v>
      </c>
      <c r="P1915" s="62">
        <f>STOCK[[#This Row],[Precio Final]]-STOCK[[#This Row],[Costo total]]</f>
        <v>21</v>
      </c>
      <c r="Q1915" s="62">
        <f>STOCK[[#This Row],[Ganancia Unitaria]]*STOCK[[#This Row],[Salidas]]</f>
        <v>63</v>
      </c>
      <c r="R1915" s="74"/>
      <c r="S1915" s="74"/>
      <c r="T1915" s="62"/>
      <c r="U1915" s="62"/>
      <c r="V1915" s="76"/>
    </row>
    <row r="1916" customHeight="1" spans="1:22">
      <c r="A1916" s="74">
        <v>3217</v>
      </c>
      <c r="B1916" s="74" t="s">
        <v>20069</v>
      </c>
      <c r="C1916" s="74" t="s">
        <v>20070</v>
      </c>
      <c r="D1916" s="74" t="s">
        <v>16475</v>
      </c>
      <c r="E1916" s="74"/>
      <c r="F1916" s="59">
        <v>15</v>
      </c>
      <c r="G1916" s="75">
        <v>1</v>
      </c>
      <c r="H1916" s="75">
        <f>SUMIFS(VENTAS[Cantidad],VENTAS[Código del producto Vendido],STOCK[[#This Row],[Code]])</f>
        <v>1</v>
      </c>
      <c r="I1916" s="75">
        <f>STOCK[[#This Row],[Entradas]]-STOCK[[#This Row],[Salidas]]</f>
        <v>0</v>
      </c>
      <c r="J1916" s="59">
        <f>STOCK[[#This Row],[Precio Final]]*10%</f>
        <v>1.5</v>
      </c>
      <c r="K1916" s="62">
        <v>6</v>
      </c>
      <c r="L1916" s="62">
        <v>0</v>
      </c>
      <c r="M1916" s="62">
        <f>STOCK[[#This Row],[Costo Unitario (USD)]]+STOCK[[#This Row],[Costo Envío (USD)]]+STOCK[[#This Row],[Comisión 10%]]</f>
        <v>7.5</v>
      </c>
      <c r="N1916" s="62">
        <f t="shared" si="82"/>
        <v>11.25</v>
      </c>
      <c r="O1916" s="62">
        <f t="shared" si="81"/>
        <v>15</v>
      </c>
      <c r="P1916" s="62">
        <f>STOCK[[#This Row],[Precio Final]]-STOCK[[#This Row],[Costo total]]</f>
        <v>7.5</v>
      </c>
      <c r="Q1916" s="62">
        <f>STOCK[[#This Row],[Ganancia Unitaria]]*STOCK[[#This Row],[Salidas]]</f>
        <v>7.5</v>
      </c>
      <c r="R1916" s="74"/>
      <c r="S1916" s="74"/>
      <c r="T1916" s="62"/>
      <c r="U1916" s="62"/>
      <c r="V1916" s="76"/>
    </row>
    <row r="1917" customHeight="1" spans="1:22">
      <c r="A1917" s="74">
        <v>3218</v>
      </c>
      <c r="B1917" s="74" t="s">
        <v>20071</v>
      </c>
      <c r="C1917" s="74" t="s">
        <v>20070</v>
      </c>
      <c r="D1917" s="74" t="s">
        <v>16396</v>
      </c>
      <c r="E1917" s="74"/>
      <c r="F1917" s="59">
        <v>15</v>
      </c>
      <c r="G1917" s="75">
        <v>2</v>
      </c>
      <c r="H1917" s="75">
        <f>SUMIFS(VENTAS[Cantidad],VENTAS[Código del producto Vendido],STOCK[[#This Row],[Code]])</f>
        <v>1</v>
      </c>
      <c r="I1917" s="75">
        <f>STOCK[[#This Row],[Entradas]]-STOCK[[#This Row],[Salidas]]</f>
        <v>1</v>
      </c>
      <c r="J1917" s="59">
        <f>STOCK[[#This Row],[Precio Final]]*10%</f>
        <v>1.5</v>
      </c>
      <c r="K1917" s="62">
        <v>6</v>
      </c>
      <c r="L1917" s="62">
        <v>0</v>
      </c>
      <c r="M1917" s="62">
        <f>STOCK[[#This Row],[Costo Unitario (USD)]]+STOCK[[#This Row],[Costo Envío (USD)]]+STOCK[[#This Row],[Comisión 10%]]</f>
        <v>7.5</v>
      </c>
      <c r="N1917" s="62">
        <f t="shared" si="82"/>
        <v>11.25</v>
      </c>
      <c r="O1917" s="62">
        <f t="shared" si="81"/>
        <v>15</v>
      </c>
      <c r="P1917" s="62">
        <f>STOCK[[#This Row],[Precio Final]]-STOCK[[#This Row],[Costo total]]</f>
        <v>7.5</v>
      </c>
      <c r="Q1917" s="62">
        <f>STOCK[[#This Row],[Ganancia Unitaria]]*STOCK[[#This Row],[Salidas]]</f>
        <v>7.5</v>
      </c>
      <c r="R1917" s="74"/>
      <c r="S1917" s="74"/>
      <c r="T1917" s="62"/>
      <c r="U1917" s="62"/>
      <c r="V1917" s="76"/>
    </row>
    <row r="1918" customHeight="1" spans="1:22">
      <c r="A1918" s="74">
        <v>3219</v>
      </c>
      <c r="B1918" s="74" t="s">
        <v>20072</v>
      </c>
      <c r="C1918" s="74" t="s">
        <v>20070</v>
      </c>
      <c r="D1918" s="74" t="s">
        <v>16404</v>
      </c>
      <c r="E1918" s="74"/>
      <c r="F1918" s="59">
        <v>15</v>
      </c>
      <c r="G1918" s="75">
        <v>2</v>
      </c>
      <c r="H1918" s="75">
        <f>SUMIFS(VENTAS[Cantidad],VENTAS[Código del producto Vendido],STOCK[[#This Row],[Code]])</f>
        <v>2</v>
      </c>
      <c r="I1918" s="75">
        <f>STOCK[[#This Row],[Entradas]]-STOCK[[#This Row],[Salidas]]</f>
        <v>0</v>
      </c>
      <c r="J1918" s="59">
        <f>STOCK[[#This Row],[Precio Final]]*10%</f>
        <v>1.5</v>
      </c>
      <c r="K1918" s="62">
        <v>6</v>
      </c>
      <c r="L1918" s="62">
        <v>0</v>
      </c>
      <c r="M1918" s="62">
        <f>STOCK[[#This Row],[Costo Unitario (USD)]]+STOCK[[#This Row],[Costo Envío (USD)]]+STOCK[[#This Row],[Comisión 10%]]</f>
        <v>7.5</v>
      </c>
      <c r="N1918" s="62">
        <f t="shared" si="82"/>
        <v>11.25</v>
      </c>
      <c r="O1918" s="62">
        <f t="shared" ref="O1918:O1957" si="83">F1918</f>
        <v>15</v>
      </c>
      <c r="P1918" s="62">
        <f>STOCK[[#This Row],[Precio Final]]-STOCK[[#This Row],[Costo total]]</f>
        <v>7.5</v>
      </c>
      <c r="Q1918" s="62">
        <f>STOCK[[#This Row],[Ganancia Unitaria]]*STOCK[[#This Row],[Salidas]]</f>
        <v>15</v>
      </c>
      <c r="R1918" s="74"/>
      <c r="S1918" s="74"/>
      <c r="T1918" s="62"/>
      <c r="U1918" s="62"/>
      <c r="V1918" s="76"/>
    </row>
    <row r="1919" customHeight="1" spans="1:22">
      <c r="A1919" s="74">
        <v>3220</v>
      </c>
      <c r="B1919" s="74" t="s">
        <v>20069</v>
      </c>
      <c r="C1919" s="74" t="s">
        <v>20073</v>
      </c>
      <c r="D1919" s="74" t="s">
        <v>16914</v>
      </c>
      <c r="E1919" s="74"/>
      <c r="F1919" s="59">
        <v>15</v>
      </c>
      <c r="G1919" s="75">
        <v>1</v>
      </c>
      <c r="H1919" s="75">
        <f>SUMIFS(VENTAS[Cantidad],VENTAS[Código del producto Vendido],STOCK[[#This Row],[Code]])</f>
        <v>0</v>
      </c>
      <c r="I1919" s="75">
        <f>STOCK[[#This Row],[Entradas]]-STOCK[[#This Row],[Salidas]]</f>
        <v>1</v>
      </c>
      <c r="J1919" s="59">
        <f>STOCK[[#This Row],[Precio Final]]*10%</f>
        <v>1.5</v>
      </c>
      <c r="K1919" s="62">
        <v>6</v>
      </c>
      <c r="L1919" s="62">
        <v>0</v>
      </c>
      <c r="M1919" s="62">
        <f>STOCK[[#This Row],[Costo Unitario (USD)]]+STOCK[[#This Row],[Costo Envío (USD)]]+STOCK[[#This Row],[Comisión 10%]]</f>
        <v>7.5</v>
      </c>
      <c r="N1919" s="62">
        <f t="shared" si="82"/>
        <v>11.25</v>
      </c>
      <c r="O1919" s="62">
        <f t="shared" si="83"/>
        <v>15</v>
      </c>
      <c r="P1919" s="62">
        <f>STOCK[[#This Row],[Precio Final]]-STOCK[[#This Row],[Costo total]]</f>
        <v>7.5</v>
      </c>
      <c r="Q1919" s="62">
        <f>STOCK[[#This Row],[Ganancia Unitaria]]*STOCK[[#This Row],[Salidas]]</f>
        <v>0</v>
      </c>
      <c r="R1919" s="74"/>
      <c r="S1919" s="74"/>
      <c r="T1919" s="62"/>
      <c r="U1919" s="62"/>
      <c r="V1919" s="76"/>
    </row>
    <row r="1920" customHeight="1" spans="1:22">
      <c r="A1920" s="74">
        <v>3221</v>
      </c>
      <c r="B1920" s="74" t="s">
        <v>20072</v>
      </c>
      <c r="C1920" s="74" t="s">
        <v>20074</v>
      </c>
      <c r="D1920" s="74" t="s">
        <v>16404</v>
      </c>
      <c r="E1920" s="74"/>
      <c r="F1920" s="59">
        <v>15</v>
      </c>
      <c r="G1920" s="75">
        <v>1</v>
      </c>
      <c r="H1920" s="75">
        <f>SUMIFS(VENTAS[Cantidad],VENTAS[Código del producto Vendido],STOCK[[#This Row],[Code]])</f>
        <v>0</v>
      </c>
      <c r="I1920" s="75">
        <f>STOCK[[#This Row],[Entradas]]-STOCK[[#This Row],[Salidas]]</f>
        <v>1</v>
      </c>
      <c r="J1920" s="59">
        <f>STOCK[[#This Row],[Precio Final]]*10%</f>
        <v>1.5</v>
      </c>
      <c r="K1920" s="62">
        <v>6</v>
      </c>
      <c r="L1920" s="62">
        <v>0</v>
      </c>
      <c r="M1920" s="62">
        <f>STOCK[[#This Row],[Costo Unitario (USD)]]+STOCK[[#This Row],[Costo Envío (USD)]]+STOCK[[#This Row],[Comisión 10%]]</f>
        <v>7.5</v>
      </c>
      <c r="N1920" s="62">
        <f t="shared" si="82"/>
        <v>11.25</v>
      </c>
      <c r="O1920" s="62">
        <f t="shared" si="83"/>
        <v>15</v>
      </c>
      <c r="P1920" s="62">
        <f>STOCK[[#This Row],[Precio Final]]-STOCK[[#This Row],[Costo total]]</f>
        <v>7.5</v>
      </c>
      <c r="Q1920" s="62">
        <f>STOCK[[#This Row],[Ganancia Unitaria]]*STOCK[[#This Row],[Salidas]]</f>
        <v>0</v>
      </c>
      <c r="R1920" s="74"/>
      <c r="S1920" s="74"/>
      <c r="T1920" s="62"/>
      <c r="U1920" s="62"/>
      <c r="V1920" s="76"/>
    </row>
    <row r="1921" customHeight="1" spans="1:22">
      <c r="A1921" s="74">
        <v>3222</v>
      </c>
      <c r="B1921" s="74" t="s">
        <v>20069</v>
      </c>
      <c r="C1921" s="74" t="s">
        <v>20075</v>
      </c>
      <c r="D1921" s="74" t="s">
        <v>16583</v>
      </c>
      <c r="E1921" s="74"/>
      <c r="F1921" s="59">
        <v>15</v>
      </c>
      <c r="G1921" s="75">
        <v>1</v>
      </c>
      <c r="H1921" s="75">
        <f>SUMIFS(VENTAS[Cantidad],VENTAS[Código del producto Vendido],STOCK[[#This Row],[Code]])</f>
        <v>0</v>
      </c>
      <c r="I1921" s="75">
        <f>STOCK[[#This Row],[Entradas]]-STOCK[[#This Row],[Salidas]]</f>
        <v>1</v>
      </c>
      <c r="J1921" s="59">
        <f>STOCK[[#This Row],[Precio Final]]*10%</f>
        <v>1.5</v>
      </c>
      <c r="K1921" s="62">
        <v>6</v>
      </c>
      <c r="L1921" s="62">
        <v>0</v>
      </c>
      <c r="M1921" s="62">
        <f>STOCK[[#This Row],[Costo Unitario (USD)]]+STOCK[[#This Row],[Costo Envío (USD)]]+STOCK[[#This Row],[Comisión 10%]]</f>
        <v>7.5</v>
      </c>
      <c r="N1921" s="62">
        <f t="shared" si="82"/>
        <v>11.25</v>
      </c>
      <c r="O1921" s="62">
        <f t="shared" si="83"/>
        <v>15</v>
      </c>
      <c r="P1921" s="62">
        <f>STOCK[[#This Row],[Precio Final]]-STOCK[[#This Row],[Costo total]]</f>
        <v>7.5</v>
      </c>
      <c r="Q1921" s="62">
        <f>STOCK[[#This Row],[Ganancia Unitaria]]*STOCK[[#This Row],[Salidas]]</f>
        <v>0</v>
      </c>
      <c r="R1921" s="74"/>
      <c r="S1921" s="74"/>
      <c r="T1921" s="62"/>
      <c r="U1921" s="62"/>
      <c r="V1921" s="76"/>
    </row>
    <row r="1922" customHeight="1" spans="1:22">
      <c r="A1922" s="74">
        <v>3223</v>
      </c>
      <c r="B1922" s="74" t="s">
        <v>20069</v>
      </c>
      <c r="C1922" s="74" t="s">
        <v>20076</v>
      </c>
      <c r="D1922" s="74" t="s">
        <v>20077</v>
      </c>
      <c r="E1922" s="74"/>
      <c r="F1922" s="59">
        <v>18</v>
      </c>
      <c r="G1922" s="75">
        <v>1</v>
      </c>
      <c r="H1922" s="75">
        <f>SUMIFS(VENTAS[Cantidad],VENTAS[Código del producto Vendido],STOCK[[#This Row],[Code]])</f>
        <v>1</v>
      </c>
      <c r="I1922" s="75">
        <f>STOCK[[#This Row],[Entradas]]-STOCK[[#This Row],[Salidas]]</f>
        <v>0</v>
      </c>
      <c r="J1922" s="59">
        <f>STOCK[[#This Row],[Precio Final]]*10%</f>
        <v>1.8</v>
      </c>
      <c r="K1922" s="62">
        <v>6</v>
      </c>
      <c r="L1922" s="62">
        <v>0</v>
      </c>
      <c r="M1922" s="62">
        <f>STOCK[[#This Row],[Costo Unitario (USD)]]+STOCK[[#This Row],[Costo Envío (USD)]]+STOCK[[#This Row],[Comisión 10%]]</f>
        <v>7.8</v>
      </c>
      <c r="N1922" s="62">
        <f t="shared" si="82"/>
        <v>11.7</v>
      </c>
      <c r="O1922" s="62">
        <f t="shared" si="83"/>
        <v>18</v>
      </c>
      <c r="P1922" s="62">
        <f>STOCK[[#This Row],[Precio Final]]-STOCK[[#This Row],[Costo total]]</f>
        <v>10.2</v>
      </c>
      <c r="Q1922" s="62">
        <f>STOCK[[#This Row],[Ganancia Unitaria]]*STOCK[[#This Row],[Salidas]]</f>
        <v>10.2</v>
      </c>
      <c r="R1922" s="74"/>
      <c r="S1922" s="74"/>
      <c r="T1922" s="62"/>
      <c r="U1922" s="62"/>
      <c r="V1922" s="76"/>
    </row>
    <row r="1923" customHeight="1" spans="1:22">
      <c r="A1923" s="74">
        <v>3224</v>
      </c>
      <c r="B1923" s="74" t="s">
        <v>20069</v>
      </c>
      <c r="C1923" s="74" t="s">
        <v>20078</v>
      </c>
      <c r="D1923" s="74" t="s">
        <v>19909</v>
      </c>
      <c r="E1923" s="74"/>
      <c r="F1923" s="59">
        <v>18</v>
      </c>
      <c r="G1923" s="75">
        <v>1</v>
      </c>
      <c r="H1923" s="75">
        <f>SUMIFS(VENTAS[Cantidad],VENTAS[Código del producto Vendido],STOCK[[#This Row],[Code]])</f>
        <v>1</v>
      </c>
      <c r="I1923" s="75">
        <f>STOCK[[#This Row],[Entradas]]-STOCK[[#This Row],[Salidas]]</f>
        <v>0</v>
      </c>
      <c r="J1923" s="59">
        <f>STOCK[[#This Row],[Precio Final]]*10%</f>
        <v>1.8</v>
      </c>
      <c r="K1923" s="62">
        <v>6</v>
      </c>
      <c r="L1923" s="62">
        <v>0</v>
      </c>
      <c r="M1923" s="62">
        <f>STOCK[[#This Row],[Costo Unitario (USD)]]+STOCK[[#This Row],[Costo Envío (USD)]]+STOCK[[#This Row],[Comisión 10%]]</f>
        <v>7.8</v>
      </c>
      <c r="N1923" s="62">
        <f t="shared" si="82"/>
        <v>11.7</v>
      </c>
      <c r="O1923" s="62">
        <f t="shared" si="83"/>
        <v>18</v>
      </c>
      <c r="P1923" s="62">
        <f>STOCK[[#This Row],[Precio Final]]-STOCK[[#This Row],[Costo total]]</f>
        <v>10.2</v>
      </c>
      <c r="Q1923" s="62">
        <f>STOCK[[#This Row],[Ganancia Unitaria]]*STOCK[[#This Row],[Salidas]]</f>
        <v>10.2</v>
      </c>
      <c r="R1923" s="74"/>
      <c r="S1923" s="74"/>
      <c r="T1923" s="62"/>
      <c r="U1923" s="62"/>
      <c r="V1923" s="76"/>
    </row>
    <row r="1924" customHeight="1" spans="1:22">
      <c r="A1924" s="74">
        <v>3225</v>
      </c>
      <c r="B1924" s="74" t="s">
        <v>20069</v>
      </c>
      <c r="C1924" s="74" t="s">
        <v>20079</v>
      </c>
      <c r="D1924" s="74" t="s">
        <v>16583</v>
      </c>
      <c r="E1924" s="74"/>
      <c r="F1924" s="59">
        <v>18</v>
      </c>
      <c r="G1924" s="75">
        <v>1</v>
      </c>
      <c r="H1924" s="75">
        <f>SUMIFS(VENTAS[Cantidad],VENTAS[Código del producto Vendido],STOCK[[#This Row],[Code]])</f>
        <v>0</v>
      </c>
      <c r="I1924" s="75">
        <f>STOCK[[#This Row],[Entradas]]-STOCK[[#This Row],[Salidas]]</f>
        <v>1</v>
      </c>
      <c r="J1924" s="59">
        <f>STOCK[[#This Row],[Precio Final]]*10%</f>
        <v>1.8</v>
      </c>
      <c r="K1924" s="62">
        <v>6</v>
      </c>
      <c r="L1924" s="62">
        <v>0</v>
      </c>
      <c r="M1924" s="62">
        <f>STOCK[[#This Row],[Costo Unitario (USD)]]+STOCK[[#This Row],[Costo Envío (USD)]]+STOCK[[#This Row],[Comisión 10%]]</f>
        <v>7.8</v>
      </c>
      <c r="N1924" s="62">
        <f t="shared" si="82"/>
        <v>11.7</v>
      </c>
      <c r="O1924" s="62">
        <f t="shared" si="83"/>
        <v>18</v>
      </c>
      <c r="P1924" s="62">
        <f>STOCK[[#This Row],[Precio Final]]-STOCK[[#This Row],[Costo total]]</f>
        <v>10.2</v>
      </c>
      <c r="Q1924" s="62">
        <f>STOCK[[#This Row],[Ganancia Unitaria]]*STOCK[[#This Row],[Salidas]]</f>
        <v>0</v>
      </c>
      <c r="R1924" s="74"/>
      <c r="S1924" s="74"/>
      <c r="T1924" s="62"/>
      <c r="U1924" s="62"/>
      <c r="V1924" s="76"/>
    </row>
    <row r="1925" customHeight="1" spans="1:22">
      <c r="A1925" s="74">
        <v>3226</v>
      </c>
      <c r="B1925" s="74" t="s">
        <v>20069</v>
      </c>
      <c r="C1925" s="74" t="s">
        <v>20080</v>
      </c>
      <c r="D1925" s="74" t="s">
        <v>19909</v>
      </c>
      <c r="E1925" s="74"/>
      <c r="F1925" s="59">
        <v>18</v>
      </c>
      <c r="G1925" s="75">
        <v>1</v>
      </c>
      <c r="H1925" s="75">
        <f>SUMIFS(VENTAS[Cantidad],VENTAS[Código del producto Vendido],STOCK[[#This Row],[Code]])</f>
        <v>1</v>
      </c>
      <c r="I1925" s="75">
        <f>STOCK[[#This Row],[Entradas]]-STOCK[[#This Row],[Salidas]]</f>
        <v>0</v>
      </c>
      <c r="J1925" s="59">
        <f>STOCK[[#This Row],[Precio Final]]*10%</f>
        <v>1.8</v>
      </c>
      <c r="K1925" s="62">
        <v>6</v>
      </c>
      <c r="L1925" s="62">
        <v>0</v>
      </c>
      <c r="M1925" s="62">
        <f>STOCK[[#This Row],[Costo Unitario (USD)]]+STOCK[[#This Row],[Costo Envío (USD)]]+STOCK[[#This Row],[Comisión 10%]]</f>
        <v>7.8</v>
      </c>
      <c r="N1925" s="62">
        <f t="shared" si="82"/>
        <v>11.7</v>
      </c>
      <c r="O1925" s="62">
        <f t="shared" si="83"/>
        <v>18</v>
      </c>
      <c r="P1925" s="62">
        <f>STOCK[[#This Row],[Precio Final]]-STOCK[[#This Row],[Costo total]]</f>
        <v>10.2</v>
      </c>
      <c r="Q1925" s="62">
        <f>STOCK[[#This Row],[Ganancia Unitaria]]*STOCK[[#This Row],[Salidas]]</f>
        <v>10.2</v>
      </c>
      <c r="R1925" s="74"/>
      <c r="S1925" s="74"/>
      <c r="T1925" s="62"/>
      <c r="U1925" s="62"/>
      <c r="V1925" s="76"/>
    </row>
    <row r="1926" customHeight="1" spans="1:22">
      <c r="A1926" s="74">
        <v>3227</v>
      </c>
      <c r="B1926" s="74" t="s">
        <v>20072</v>
      </c>
      <c r="C1926" s="74" t="s">
        <v>20081</v>
      </c>
      <c r="D1926" s="74" t="s">
        <v>20082</v>
      </c>
      <c r="E1926" s="74"/>
      <c r="F1926" s="59">
        <v>18</v>
      </c>
      <c r="G1926" s="75">
        <v>1</v>
      </c>
      <c r="H1926" s="75">
        <f>SUMIFS(VENTAS[Cantidad],VENTAS[Código del producto Vendido],STOCK[[#This Row],[Code]])</f>
        <v>1</v>
      </c>
      <c r="I1926" s="75">
        <f>STOCK[[#This Row],[Entradas]]-STOCK[[#This Row],[Salidas]]</f>
        <v>0</v>
      </c>
      <c r="J1926" s="59">
        <f>STOCK[[#This Row],[Precio Final]]*10%</f>
        <v>1.8</v>
      </c>
      <c r="K1926" s="62">
        <v>6</v>
      </c>
      <c r="L1926" s="62">
        <v>0</v>
      </c>
      <c r="M1926" s="62">
        <f>STOCK[[#This Row],[Costo Unitario (USD)]]+STOCK[[#This Row],[Costo Envío (USD)]]+STOCK[[#This Row],[Comisión 10%]]</f>
        <v>7.8</v>
      </c>
      <c r="N1926" s="62">
        <f t="shared" si="82"/>
        <v>11.7</v>
      </c>
      <c r="O1926" s="62">
        <f t="shared" si="83"/>
        <v>18</v>
      </c>
      <c r="P1926" s="62">
        <f>STOCK[[#This Row],[Precio Final]]-STOCK[[#This Row],[Costo total]]</f>
        <v>10.2</v>
      </c>
      <c r="Q1926" s="62">
        <f>STOCK[[#This Row],[Ganancia Unitaria]]*STOCK[[#This Row],[Salidas]]</f>
        <v>10.2</v>
      </c>
      <c r="R1926" s="74"/>
      <c r="S1926" s="74"/>
      <c r="T1926" s="62"/>
      <c r="U1926" s="62"/>
      <c r="V1926" s="76"/>
    </row>
    <row r="1927" customHeight="1" spans="1:22">
      <c r="A1927" s="74">
        <v>3228</v>
      </c>
      <c r="B1927" s="74" t="s">
        <v>20071</v>
      </c>
      <c r="C1927" s="74" t="s">
        <v>20083</v>
      </c>
      <c r="D1927" s="74" t="s">
        <v>16396</v>
      </c>
      <c r="E1927" s="74"/>
      <c r="F1927" s="59">
        <v>15</v>
      </c>
      <c r="G1927" s="75">
        <v>1</v>
      </c>
      <c r="H1927" s="75">
        <f>SUMIFS(VENTAS[Cantidad],VENTAS[Código del producto Vendido],STOCK[[#This Row],[Code]])</f>
        <v>0</v>
      </c>
      <c r="I1927" s="75">
        <f>STOCK[[#This Row],[Entradas]]-STOCK[[#This Row],[Salidas]]</f>
        <v>1</v>
      </c>
      <c r="J1927" s="59">
        <f>STOCK[[#This Row],[Precio Final]]*10%</f>
        <v>1.5</v>
      </c>
      <c r="K1927" s="62">
        <v>6</v>
      </c>
      <c r="L1927" s="62">
        <v>0</v>
      </c>
      <c r="M1927" s="62">
        <f>STOCK[[#This Row],[Costo Unitario (USD)]]+STOCK[[#This Row],[Costo Envío (USD)]]+STOCK[[#This Row],[Comisión 10%]]</f>
        <v>7.5</v>
      </c>
      <c r="N1927" s="62">
        <f t="shared" si="82"/>
        <v>11.25</v>
      </c>
      <c r="O1927" s="62">
        <f t="shared" si="83"/>
        <v>15</v>
      </c>
      <c r="P1927" s="62">
        <f>STOCK[[#This Row],[Precio Final]]-STOCK[[#This Row],[Costo total]]</f>
        <v>7.5</v>
      </c>
      <c r="Q1927" s="62">
        <f>STOCK[[#This Row],[Ganancia Unitaria]]*STOCK[[#This Row],[Salidas]]</f>
        <v>0</v>
      </c>
      <c r="R1927" s="74"/>
      <c r="S1927" s="74"/>
      <c r="T1927" s="62"/>
      <c r="U1927" s="62"/>
      <c r="V1927" s="76"/>
    </row>
    <row r="1928" customHeight="1" spans="1:22">
      <c r="A1928" s="74">
        <v>3229</v>
      </c>
      <c r="B1928" s="74" t="s">
        <v>20069</v>
      </c>
      <c r="C1928" s="74" t="s">
        <v>20084</v>
      </c>
      <c r="D1928" s="74" t="s">
        <v>18254</v>
      </c>
      <c r="E1928" s="74"/>
      <c r="F1928" s="59">
        <v>18</v>
      </c>
      <c r="G1928" s="75">
        <v>1</v>
      </c>
      <c r="H1928" s="75">
        <f>SUMIFS(VENTAS[Cantidad],VENTAS[Código del producto Vendido],STOCK[[#This Row],[Code]])</f>
        <v>1</v>
      </c>
      <c r="I1928" s="75">
        <f>STOCK[[#This Row],[Entradas]]-STOCK[[#This Row],[Salidas]]</f>
        <v>0</v>
      </c>
      <c r="J1928" s="59">
        <f>STOCK[[#This Row],[Precio Final]]*10%</f>
        <v>1.8</v>
      </c>
      <c r="K1928" s="62">
        <v>6</v>
      </c>
      <c r="L1928" s="62">
        <v>0</v>
      </c>
      <c r="M1928" s="62">
        <f>STOCK[[#This Row],[Costo Unitario (USD)]]+STOCK[[#This Row],[Costo Envío (USD)]]+STOCK[[#This Row],[Comisión 10%]]</f>
        <v>7.8</v>
      </c>
      <c r="N1928" s="62">
        <f t="shared" si="82"/>
        <v>11.7</v>
      </c>
      <c r="O1928" s="62">
        <f t="shared" si="83"/>
        <v>18</v>
      </c>
      <c r="P1928" s="62">
        <f>STOCK[[#This Row],[Precio Final]]-STOCK[[#This Row],[Costo total]]</f>
        <v>10.2</v>
      </c>
      <c r="Q1928" s="62">
        <f>STOCK[[#This Row],[Ganancia Unitaria]]*STOCK[[#This Row],[Salidas]]</f>
        <v>10.2</v>
      </c>
      <c r="R1928" s="74"/>
      <c r="S1928" s="74"/>
      <c r="T1928" s="62"/>
      <c r="U1928" s="62"/>
      <c r="V1928" s="76"/>
    </row>
    <row r="1929" customHeight="1" spans="1:22">
      <c r="A1929" s="74">
        <v>3230</v>
      </c>
      <c r="B1929" s="74" t="s">
        <v>20069</v>
      </c>
      <c r="C1929" s="74" t="s">
        <v>20085</v>
      </c>
      <c r="D1929" s="74" t="s">
        <v>16475</v>
      </c>
      <c r="E1929" s="74"/>
      <c r="F1929" s="59">
        <v>18</v>
      </c>
      <c r="G1929" s="75">
        <v>1</v>
      </c>
      <c r="H1929" s="75">
        <f>SUMIFS(VENTAS[Cantidad],VENTAS[Código del producto Vendido],STOCK[[#This Row],[Code]])</f>
        <v>0</v>
      </c>
      <c r="I1929" s="75">
        <f>STOCK[[#This Row],[Entradas]]-STOCK[[#This Row],[Salidas]]</f>
        <v>1</v>
      </c>
      <c r="J1929" s="59">
        <f>STOCK[[#This Row],[Precio Final]]*10%</f>
        <v>1.8</v>
      </c>
      <c r="K1929" s="62">
        <v>6</v>
      </c>
      <c r="L1929" s="62">
        <v>0</v>
      </c>
      <c r="M1929" s="62">
        <f>STOCK[[#This Row],[Costo Unitario (USD)]]+STOCK[[#This Row],[Costo Envío (USD)]]+STOCK[[#This Row],[Comisión 10%]]</f>
        <v>7.8</v>
      </c>
      <c r="N1929" s="62">
        <f t="shared" si="82"/>
        <v>11.7</v>
      </c>
      <c r="O1929" s="62">
        <f t="shared" si="83"/>
        <v>18</v>
      </c>
      <c r="P1929" s="62">
        <f>STOCK[[#This Row],[Precio Final]]-STOCK[[#This Row],[Costo total]]</f>
        <v>10.2</v>
      </c>
      <c r="Q1929" s="62">
        <f>STOCK[[#This Row],[Ganancia Unitaria]]*STOCK[[#This Row],[Salidas]]</f>
        <v>0</v>
      </c>
      <c r="R1929" s="74"/>
      <c r="S1929" s="74"/>
      <c r="T1929" s="62"/>
      <c r="U1929" s="62"/>
      <c r="V1929" s="76"/>
    </row>
    <row r="1930" customHeight="1" spans="1:22">
      <c r="A1930" s="74">
        <v>3231</v>
      </c>
      <c r="B1930" s="74" t="s">
        <v>20071</v>
      </c>
      <c r="C1930" s="74" t="s">
        <v>20086</v>
      </c>
      <c r="D1930" s="74" t="s">
        <v>16396</v>
      </c>
      <c r="E1930" s="74"/>
      <c r="F1930" s="59">
        <v>18</v>
      </c>
      <c r="G1930" s="75">
        <v>1</v>
      </c>
      <c r="H1930" s="75">
        <f>SUMIFS(VENTAS[Cantidad],VENTAS[Código del producto Vendido],STOCK[[#This Row],[Code]])</f>
        <v>0</v>
      </c>
      <c r="I1930" s="75">
        <f>STOCK[[#This Row],[Entradas]]-STOCK[[#This Row],[Salidas]]</f>
        <v>1</v>
      </c>
      <c r="J1930" s="59">
        <f>STOCK[[#This Row],[Precio Final]]*10%</f>
        <v>1.8</v>
      </c>
      <c r="K1930" s="62">
        <v>6</v>
      </c>
      <c r="L1930" s="62">
        <v>0</v>
      </c>
      <c r="M1930" s="62">
        <f>STOCK[[#This Row],[Costo Unitario (USD)]]+STOCK[[#This Row],[Costo Envío (USD)]]+STOCK[[#This Row],[Comisión 10%]]</f>
        <v>7.8</v>
      </c>
      <c r="N1930" s="62">
        <f t="shared" si="82"/>
        <v>11.7</v>
      </c>
      <c r="O1930" s="62">
        <f t="shared" si="83"/>
        <v>18</v>
      </c>
      <c r="P1930" s="62">
        <f>STOCK[[#This Row],[Precio Final]]-STOCK[[#This Row],[Costo total]]</f>
        <v>10.2</v>
      </c>
      <c r="Q1930" s="62">
        <f>STOCK[[#This Row],[Ganancia Unitaria]]*STOCK[[#This Row],[Salidas]]</f>
        <v>0</v>
      </c>
      <c r="R1930" s="74"/>
      <c r="S1930" s="74"/>
      <c r="T1930" s="62"/>
      <c r="U1930" s="62"/>
      <c r="V1930" s="76"/>
    </row>
    <row r="1931" customHeight="1" spans="1:22">
      <c r="A1931" s="74">
        <v>3232</v>
      </c>
      <c r="B1931" s="74" t="s">
        <v>20072</v>
      </c>
      <c r="C1931" s="74" t="s">
        <v>20086</v>
      </c>
      <c r="D1931" s="74" t="s">
        <v>16404</v>
      </c>
      <c r="E1931" s="74"/>
      <c r="F1931" s="59">
        <v>18</v>
      </c>
      <c r="G1931" s="75">
        <v>1</v>
      </c>
      <c r="H1931" s="75">
        <f>SUMIFS(VENTAS[Cantidad],VENTAS[Código del producto Vendido],STOCK[[#This Row],[Code]])</f>
        <v>0</v>
      </c>
      <c r="I1931" s="75">
        <f>STOCK[[#This Row],[Entradas]]-STOCK[[#This Row],[Salidas]]</f>
        <v>1</v>
      </c>
      <c r="J1931" s="59">
        <f>STOCK[[#This Row],[Precio Final]]*10%</f>
        <v>1.8</v>
      </c>
      <c r="K1931" s="62">
        <v>6</v>
      </c>
      <c r="L1931" s="62">
        <v>0</v>
      </c>
      <c r="M1931" s="62">
        <f>STOCK[[#This Row],[Costo Unitario (USD)]]+STOCK[[#This Row],[Costo Envío (USD)]]+STOCK[[#This Row],[Comisión 10%]]</f>
        <v>7.8</v>
      </c>
      <c r="N1931" s="62">
        <f t="shared" si="82"/>
        <v>11.7</v>
      </c>
      <c r="O1931" s="62">
        <f t="shared" si="83"/>
        <v>18</v>
      </c>
      <c r="P1931" s="62">
        <f>STOCK[[#This Row],[Precio Final]]-STOCK[[#This Row],[Costo total]]</f>
        <v>10.2</v>
      </c>
      <c r="Q1931" s="62">
        <f>STOCK[[#This Row],[Ganancia Unitaria]]*STOCK[[#This Row],[Salidas]]</f>
        <v>0</v>
      </c>
      <c r="R1931" s="74"/>
      <c r="S1931" s="74"/>
      <c r="T1931" s="62"/>
      <c r="U1931" s="62"/>
      <c r="V1931" s="76"/>
    </row>
    <row r="1932" customHeight="1" spans="1:22">
      <c r="A1932" s="74">
        <v>3233</v>
      </c>
      <c r="B1932" s="74" t="s">
        <v>20087</v>
      </c>
      <c r="C1932" s="74" t="s">
        <v>20088</v>
      </c>
      <c r="D1932" s="74" t="s">
        <v>20089</v>
      </c>
      <c r="E1932" s="74"/>
      <c r="F1932" s="59">
        <v>18</v>
      </c>
      <c r="G1932" s="75">
        <v>1</v>
      </c>
      <c r="H1932" s="75">
        <f>SUMIFS(VENTAS[Cantidad],VENTAS[Código del producto Vendido],STOCK[[#This Row],[Code]])</f>
        <v>0</v>
      </c>
      <c r="I1932" s="75">
        <f>STOCK[[#This Row],[Entradas]]-STOCK[[#This Row],[Salidas]]</f>
        <v>1</v>
      </c>
      <c r="J1932" s="59">
        <f>STOCK[[#This Row],[Precio Final]]*10%</f>
        <v>1.8</v>
      </c>
      <c r="K1932" s="62">
        <v>6</v>
      </c>
      <c r="L1932" s="62">
        <v>0</v>
      </c>
      <c r="M1932" s="62">
        <f>STOCK[[#This Row],[Costo Unitario (USD)]]+STOCK[[#This Row],[Costo Envío (USD)]]+STOCK[[#This Row],[Comisión 10%]]</f>
        <v>7.8</v>
      </c>
      <c r="N1932" s="62">
        <f t="shared" si="82"/>
        <v>11.7</v>
      </c>
      <c r="O1932" s="62">
        <f t="shared" si="83"/>
        <v>18</v>
      </c>
      <c r="P1932" s="62">
        <f>STOCK[[#This Row],[Precio Final]]-STOCK[[#This Row],[Costo total]]</f>
        <v>10.2</v>
      </c>
      <c r="Q1932" s="62">
        <f>STOCK[[#This Row],[Ganancia Unitaria]]*STOCK[[#This Row],[Salidas]]</f>
        <v>0</v>
      </c>
      <c r="R1932" s="74"/>
      <c r="S1932" s="74"/>
      <c r="T1932" s="62"/>
      <c r="U1932" s="62"/>
      <c r="V1932" s="76"/>
    </row>
    <row r="1933" customHeight="1" spans="1:22">
      <c r="A1933" s="74">
        <v>3234</v>
      </c>
      <c r="B1933" s="74" t="s">
        <v>20087</v>
      </c>
      <c r="C1933" s="74" t="s">
        <v>20090</v>
      </c>
      <c r="D1933" s="74" t="s">
        <v>17221</v>
      </c>
      <c r="E1933" s="74"/>
      <c r="F1933" s="59">
        <v>18</v>
      </c>
      <c r="G1933" s="75">
        <v>1</v>
      </c>
      <c r="H1933" s="75">
        <f>SUMIFS(VENTAS[Cantidad],VENTAS[Código del producto Vendido],STOCK[[#This Row],[Code]])</f>
        <v>1</v>
      </c>
      <c r="I1933" s="75">
        <f>STOCK[[#This Row],[Entradas]]-STOCK[[#This Row],[Salidas]]</f>
        <v>0</v>
      </c>
      <c r="J1933" s="59">
        <f>STOCK[[#This Row],[Precio Final]]*10%</f>
        <v>1.8</v>
      </c>
      <c r="K1933" s="62">
        <v>6</v>
      </c>
      <c r="L1933" s="62">
        <v>0</v>
      </c>
      <c r="M1933" s="62">
        <f>STOCK[[#This Row],[Costo Unitario (USD)]]+STOCK[[#This Row],[Costo Envío (USD)]]+STOCK[[#This Row],[Comisión 10%]]</f>
        <v>7.8</v>
      </c>
      <c r="N1933" s="62">
        <f t="shared" si="82"/>
        <v>11.7</v>
      </c>
      <c r="O1933" s="62">
        <f t="shared" si="83"/>
        <v>18</v>
      </c>
      <c r="P1933" s="62">
        <f>STOCK[[#This Row],[Precio Final]]-STOCK[[#This Row],[Costo total]]</f>
        <v>10.2</v>
      </c>
      <c r="Q1933" s="62">
        <f>STOCK[[#This Row],[Ganancia Unitaria]]*STOCK[[#This Row],[Salidas]]</f>
        <v>10.2</v>
      </c>
      <c r="R1933" s="74"/>
      <c r="S1933" s="74"/>
      <c r="T1933" s="62"/>
      <c r="U1933" s="62"/>
      <c r="V1933" s="76"/>
    </row>
    <row r="1934" customHeight="1" spans="1:22">
      <c r="A1934" s="74">
        <v>3235</v>
      </c>
      <c r="B1934" s="74" t="s">
        <v>20087</v>
      </c>
      <c r="C1934" s="74" t="s">
        <v>20091</v>
      </c>
      <c r="D1934" s="74" t="s">
        <v>20092</v>
      </c>
      <c r="E1934" s="74"/>
      <c r="F1934" s="59">
        <v>18</v>
      </c>
      <c r="G1934" s="75">
        <v>1</v>
      </c>
      <c r="H1934" s="75">
        <f>SUMIFS(VENTAS[Cantidad],VENTAS[Código del producto Vendido],STOCK[[#This Row],[Code]])</f>
        <v>0</v>
      </c>
      <c r="I1934" s="75">
        <f>STOCK[[#This Row],[Entradas]]-STOCK[[#This Row],[Salidas]]</f>
        <v>1</v>
      </c>
      <c r="J1934" s="59">
        <f>STOCK[[#This Row],[Precio Final]]*10%</f>
        <v>1.8</v>
      </c>
      <c r="K1934" s="62">
        <v>6</v>
      </c>
      <c r="L1934" s="62">
        <v>0</v>
      </c>
      <c r="M1934" s="62">
        <f>STOCK[[#This Row],[Costo Unitario (USD)]]+STOCK[[#This Row],[Costo Envío (USD)]]+STOCK[[#This Row],[Comisión 10%]]</f>
        <v>7.8</v>
      </c>
      <c r="N1934" s="62">
        <f t="shared" si="82"/>
        <v>11.7</v>
      </c>
      <c r="O1934" s="62">
        <f t="shared" si="83"/>
        <v>18</v>
      </c>
      <c r="P1934" s="62">
        <f>STOCK[[#This Row],[Precio Final]]-STOCK[[#This Row],[Costo total]]</f>
        <v>10.2</v>
      </c>
      <c r="Q1934" s="62">
        <f>STOCK[[#This Row],[Ganancia Unitaria]]*STOCK[[#This Row],[Salidas]]</f>
        <v>0</v>
      </c>
      <c r="R1934" s="74"/>
      <c r="S1934" s="74"/>
      <c r="T1934" s="62"/>
      <c r="U1934" s="62"/>
      <c r="V1934" s="76"/>
    </row>
    <row r="1935" customHeight="1" spans="1:22">
      <c r="A1935" s="74">
        <v>3236</v>
      </c>
      <c r="B1935" s="74" t="s">
        <v>19990</v>
      </c>
      <c r="C1935" s="74" t="s">
        <v>20093</v>
      </c>
      <c r="D1935" s="74" t="s">
        <v>16404</v>
      </c>
      <c r="E1935" s="74"/>
      <c r="F1935" s="59">
        <v>40</v>
      </c>
      <c r="G1935" s="75">
        <v>1</v>
      </c>
      <c r="H1935" s="75">
        <f>SUMIFS(VENTAS[Cantidad],VENTAS[Código del producto Vendido],STOCK[[#This Row],[Code]])</f>
        <v>1</v>
      </c>
      <c r="I1935" s="75">
        <f>STOCK[[#This Row],[Entradas]]-STOCK[[#This Row],[Salidas]]</f>
        <v>0</v>
      </c>
      <c r="J1935" s="59">
        <f>STOCK[[#This Row],[Precio Final]]*10%</f>
        <v>4</v>
      </c>
      <c r="K1935" s="62">
        <v>12</v>
      </c>
      <c r="L1935" s="62">
        <v>0</v>
      </c>
      <c r="M1935" s="62">
        <f>STOCK[[#This Row],[Costo Unitario (USD)]]+STOCK[[#This Row],[Costo Envío (USD)]]+STOCK[[#This Row],[Comisión 10%]]</f>
        <v>16</v>
      </c>
      <c r="N1935" s="62">
        <f t="shared" si="82"/>
        <v>24</v>
      </c>
      <c r="O1935" s="62">
        <f t="shared" si="83"/>
        <v>40</v>
      </c>
      <c r="P1935" s="62">
        <f>STOCK[[#This Row],[Precio Final]]-STOCK[[#This Row],[Costo total]]</f>
        <v>24</v>
      </c>
      <c r="Q1935" s="62">
        <f>STOCK[[#This Row],[Ganancia Unitaria]]*STOCK[[#This Row],[Salidas]]</f>
        <v>24</v>
      </c>
      <c r="R1935" s="74"/>
      <c r="S1935" s="74"/>
      <c r="T1935" s="62"/>
      <c r="U1935" s="62"/>
      <c r="V1935" s="76"/>
    </row>
    <row r="1936" customHeight="1" spans="1:22">
      <c r="A1936" s="74">
        <v>3237</v>
      </c>
      <c r="B1936" s="74" t="s">
        <v>19990</v>
      </c>
      <c r="C1936" s="74" t="s">
        <v>20094</v>
      </c>
      <c r="D1936" s="74" t="s">
        <v>16404</v>
      </c>
      <c r="E1936" s="74"/>
      <c r="F1936" s="59">
        <v>35</v>
      </c>
      <c r="G1936" s="75">
        <v>1</v>
      </c>
      <c r="H1936" s="75">
        <f>SUMIFS(VENTAS[Cantidad],VENTAS[Código del producto Vendido],STOCK[[#This Row],[Code]])</f>
        <v>1</v>
      </c>
      <c r="I1936" s="75">
        <f>STOCK[[#This Row],[Entradas]]-STOCK[[#This Row],[Salidas]]</f>
        <v>0</v>
      </c>
      <c r="J1936" s="59">
        <f>STOCK[[#This Row],[Precio Final]]*10%</f>
        <v>3.5</v>
      </c>
      <c r="K1936" s="62">
        <v>12</v>
      </c>
      <c r="L1936" s="62">
        <v>0</v>
      </c>
      <c r="M1936" s="62">
        <f>STOCK[[#This Row],[Costo Unitario (USD)]]+STOCK[[#This Row],[Costo Envío (USD)]]+STOCK[[#This Row],[Comisión 10%]]</f>
        <v>15.5</v>
      </c>
      <c r="N1936" s="62">
        <f t="shared" si="82"/>
        <v>23.25</v>
      </c>
      <c r="O1936" s="62">
        <f t="shared" si="83"/>
        <v>35</v>
      </c>
      <c r="P1936" s="62">
        <f>STOCK[[#This Row],[Precio Final]]-STOCK[[#This Row],[Costo total]]</f>
        <v>19.5</v>
      </c>
      <c r="Q1936" s="62">
        <f>STOCK[[#This Row],[Ganancia Unitaria]]*STOCK[[#This Row],[Salidas]]</f>
        <v>19.5</v>
      </c>
      <c r="R1936" s="74"/>
      <c r="S1936" s="74"/>
      <c r="T1936" s="62"/>
      <c r="U1936" s="62"/>
      <c r="V1936" s="76"/>
    </row>
    <row r="1937" customHeight="1" spans="1:22">
      <c r="A1937" s="74">
        <v>3238</v>
      </c>
      <c r="B1937" s="74" t="s">
        <v>19990</v>
      </c>
      <c r="C1937" s="74" t="s">
        <v>20095</v>
      </c>
      <c r="D1937" s="74" t="s">
        <v>16404</v>
      </c>
      <c r="E1937" s="74"/>
      <c r="F1937" s="59">
        <v>40</v>
      </c>
      <c r="G1937" s="75">
        <v>1</v>
      </c>
      <c r="H1937" s="75">
        <f>SUMIFS(VENTAS[Cantidad],VENTAS[Código del producto Vendido],STOCK[[#This Row],[Code]])</f>
        <v>0</v>
      </c>
      <c r="I1937" s="75">
        <f>STOCK[[#This Row],[Entradas]]-STOCK[[#This Row],[Salidas]]</f>
        <v>1</v>
      </c>
      <c r="J1937" s="59">
        <f>STOCK[[#This Row],[Precio Final]]*10%</f>
        <v>4</v>
      </c>
      <c r="K1937" s="62">
        <v>12</v>
      </c>
      <c r="L1937" s="62">
        <v>0</v>
      </c>
      <c r="M1937" s="62">
        <f>STOCK[[#This Row],[Costo Unitario (USD)]]+STOCK[[#This Row],[Costo Envío (USD)]]+STOCK[[#This Row],[Comisión 10%]]</f>
        <v>16</v>
      </c>
      <c r="N1937" s="62">
        <f t="shared" si="82"/>
        <v>24</v>
      </c>
      <c r="O1937" s="62">
        <f t="shared" si="83"/>
        <v>40</v>
      </c>
      <c r="P1937" s="62">
        <f>STOCK[[#This Row],[Precio Final]]-STOCK[[#This Row],[Costo total]]</f>
        <v>24</v>
      </c>
      <c r="Q1937" s="62">
        <f>STOCK[[#This Row],[Ganancia Unitaria]]*STOCK[[#This Row],[Salidas]]</f>
        <v>0</v>
      </c>
      <c r="R1937" s="74"/>
      <c r="S1937" s="74"/>
      <c r="T1937" s="62"/>
      <c r="U1937" s="62"/>
      <c r="V1937" s="76"/>
    </row>
    <row r="1938" customHeight="1" spans="1:22">
      <c r="A1938" s="74">
        <v>3239</v>
      </c>
      <c r="B1938" s="74" t="s">
        <v>19990</v>
      </c>
      <c r="C1938" s="74" t="s">
        <v>20096</v>
      </c>
      <c r="D1938" s="74" t="s">
        <v>16408</v>
      </c>
      <c r="E1938" s="74"/>
      <c r="F1938" s="59">
        <v>35</v>
      </c>
      <c r="G1938" s="75">
        <v>1</v>
      </c>
      <c r="H1938" s="75">
        <f>SUMIFS(VENTAS[Cantidad],VENTAS[Código del producto Vendido],STOCK[[#This Row],[Code]])</f>
        <v>0</v>
      </c>
      <c r="I1938" s="75">
        <f>STOCK[[#This Row],[Entradas]]-STOCK[[#This Row],[Salidas]]</f>
        <v>1</v>
      </c>
      <c r="J1938" s="59">
        <f>STOCK[[#This Row],[Precio Final]]*10%</f>
        <v>3.5</v>
      </c>
      <c r="K1938" s="62">
        <v>12</v>
      </c>
      <c r="L1938" s="62">
        <v>0</v>
      </c>
      <c r="M1938" s="62">
        <f>STOCK[[#This Row],[Costo Unitario (USD)]]+STOCK[[#This Row],[Costo Envío (USD)]]+STOCK[[#This Row],[Comisión 10%]]</f>
        <v>15.5</v>
      </c>
      <c r="N1938" s="62">
        <f t="shared" si="82"/>
        <v>23.25</v>
      </c>
      <c r="O1938" s="62">
        <f t="shared" si="83"/>
        <v>35</v>
      </c>
      <c r="P1938" s="62">
        <f>STOCK[[#This Row],[Precio Final]]-STOCK[[#This Row],[Costo total]]</f>
        <v>19.5</v>
      </c>
      <c r="Q1938" s="62">
        <f>STOCK[[#This Row],[Ganancia Unitaria]]*STOCK[[#This Row],[Salidas]]</f>
        <v>0</v>
      </c>
      <c r="R1938" s="74"/>
      <c r="S1938" s="74"/>
      <c r="T1938" s="62"/>
      <c r="U1938" s="62"/>
      <c r="V1938" s="76"/>
    </row>
    <row r="1939" customHeight="1" spans="1:22">
      <c r="A1939" s="74">
        <v>3240</v>
      </c>
      <c r="B1939" s="74" t="s">
        <v>19993</v>
      </c>
      <c r="C1939" s="74" t="s">
        <v>20097</v>
      </c>
      <c r="D1939" s="74" t="s">
        <v>16396</v>
      </c>
      <c r="E1939" s="74"/>
      <c r="F1939" s="59">
        <v>40</v>
      </c>
      <c r="G1939" s="75">
        <v>1</v>
      </c>
      <c r="H1939" s="75">
        <f>SUMIFS(VENTAS[Cantidad],VENTAS[Código del producto Vendido],STOCK[[#This Row],[Code]])</f>
        <v>1</v>
      </c>
      <c r="I1939" s="75">
        <f>STOCK[[#This Row],[Entradas]]-STOCK[[#This Row],[Salidas]]</f>
        <v>0</v>
      </c>
      <c r="J1939" s="59">
        <f>STOCK[[#This Row],[Precio Final]]*10%</f>
        <v>4</v>
      </c>
      <c r="K1939" s="62">
        <v>12</v>
      </c>
      <c r="L1939" s="62">
        <v>0</v>
      </c>
      <c r="M1939" s="62">
        <f>STOCK[[#This Row],[Costo Unitario (USD)]]+STOCK[[#This Row],[Costo Envío (USD)]]+STOCK[[#This Row],[Comisión 10%]]</f>
        <v>16</v>
      </c>
      <c r="N1939" s="62">
        <f t="shared" si="82"/>
        <v>24</v>
      </c>
      <c r="O1939" s="62">
        <f t="shared" si="83"/>
        <v>40</v>
      </c>
      <c r="P1939" s="62">
        <f>STOCK[[#This Row],[Precio Final]]-STOCK[[#This Row],[Costo total]]</f>
        <v>24</v>
      </c>
      <c r="Q1939" s="62">
        <f>STOCK[[#This Row],[Ganancia Unitaria]]*STOCK[[#This Row],[Salidas]]</f>
        <v>24</v>
      </c>
      <c r="R1939" s="74"/>
      <c r="S1939" s="74"/>
      <c r="T1939" s="62"/>
      <c r="U1939" s="62"/>
      <c r="V1939" s="76"/>
    </row>
    <row r="1940" customHeight="1" spans="1:22">
      <c r="A1940" s="74">
        <v>3241</v>
      </c>
      <c r="B1940" s="74" t="s">
        <v>19993</v>
      </c>
      <c r="C1940" s="74" t="s">
        <v>20098</v>
      </c>
      <c r="D1940" s="74" t="s">
        <v>16396</v>
      </c>
      <c r="E1940" s="74"/>
      <c r="F1940" s="59">
        <v>35</v>
      </c>
      <c r="G1940" s="75">
        <v>1</v>
      </c>
      <c r="H1940" s="75">
        <f>SUMIFS(VENTAS[Cantidad],VENTAS[Código del producto Vendido],STOCK[[#This Row],[Code]])</f>
        <v>0</v>
      </c>
      <c r="I1940" s="75">
        <f>STOCK[[#This Row],[Entradas]]-STOCK[[#This Row],[Salidas]]</f>
        <v>1</v>
      </c>
      <c r="J1940" s="59">
        <f>STOCK[[#This Row],[Precio Final]]*10%</f>
        <v>3.5</v>
      </c>
      <c r="K1940" s="62">
        <v>12</v>
      </c>
      <c r="L1940" s="62">
        <v>0</v>
      </c>
      <c r="M1940" s="62">
        <f>STOCK[[#This Row],[Costo Unitario (USD)]]+STOCK[[#This Row],[Costo Envío (USD)]]+STOCK[[#This Row],[Comisión 10%]]</f>
        <v>15.5</v>
      </c>
      <c r="N1940" s="62">
        <f t="shared" si="82"/>
        <v>23.25</v>
      </c>
      <c r="O1940" s="62">
        <f t="shared" si="83"/>
        <v>35</v>
      </c>
      <c r="P1940" s="62">
        <f>STOCK[[#This Row],[Precio Final]]-STOCK[[#This Row],[Costo total]]</f>
        <v>19.5</v>
      </c>
      <c r="Q1940" s="62">
        <f>STOCK[[#This Row],[Ganancia Unitaria]]*STOCK[[#This Row],[Salidas]]</f>
        <v>0</v>
      </c>
      <c r="R1940" s="74"/>
      <c r="S1940" s="74"/>
      <c r="T1940" s="62"/>
      <c r="U1940" s="62"/>
      <c r="V1940" s="76"/>
    </row>
    <row r="1941" customHeight="1" spans="1:22">
      <c r="A1941" s="74">
        <v>3242</v>
      </c>
      <c r="B1941" s="74" t="s">
        <v>16511</v>
      </c>
      <c r="C1941" s="74" t="s">
        <v>20099</v>
      </c>
      <c r="D1941" s="74" t="s">
        <v>16408</v>
      </c>
      <c r="E1941" s="74"/>
      <c r="F1941" s="59">
        <v>30</v>
      </c>
      <c r="G1941" s="75">
        <v>2</v>
      </c>
      <c r="H1941" s="75">
        <f>SUMIFS(VENTAS[Cantidad],VENTAS[Código del producto Vendido],STOCK[[#This Row],[Code]])</f>
        <v>2</v>
      </c>
      <c r="I1941" s="75">
        <f>STOCK[[#This Row],[Entradas]]-STOCK[[#This Row],[Salidas]]</f>
        <v>0</v>
      </c>
      <c r="J1941" s="59">
        <f>STOCK[[#This Row],[Precio Final]]*10%</f>
        <v>3</v>
      </c>
      <c r="K1941" s="62">
        <v>12</v>
      </c>
      <c r="L1941" s="62">
        <v>0</v>
      </c>
      <c r="M1941" s="62">
        <f>STOCK[[#This Row],[Costo Unitario (USD)]]+STOCK[[#This Row],[Costo Envío (USD)]]+STOCK[[#This Row],[Comisión 10%]]</f>
        <v>15</v>
      </c>
      <c r="N1941" s="62">
        <f t="shared" si="82"/>
        <v>22.5</v>
      </c>
      <c r="O1941" s="62">
        <f t="shared" si="83"/>
        <v>30</v>
      </c>
      <c r="P1941" s="62">
        <f>STOCK[[#This Row],[Precio Final]]-STOCK[[#This Row],[Costo total]]</f>
        <v>15</v>
      </c>
      <c r="Q1941" s="62">
        <f>STOCK[[#This Row],[Ganancia Unitaria]]*STOCK[[#This Row],[Salidas]]</f>
        <v>30</v>
      </c>
      <c r="R1941" s="74"/>
      <c r="S1941" s="74"/>
      <c r="T1941" s="62"/>
      <c r="U1941" s="62"/>
      <c r="V1941" s="76"/>
    </row>
    <row r="1942" customHeight="1" spans="1:22">
      <c r="A1942" s="74">
        <v>3243</v>
      </c>
      <c r="B1942" s="74" t="s">
        <v>16934</v>
      </c>
      <c r="C1942" s="74" t="s">
        <v>20099</v>
      </c>
      <c r="D1942" s="74" t="s">
        <v>16583</v>
      </c>
      <c r="E1942" s="74"/>
      <c r="F1942" s="59">
        <v>30</v>
      </c>
      <c r="G1942" s="75">
        <v>2</v>
      </c>
      <c r="H1942" s="75">
        <f>SUMIFS(VENTAS[Cantidad],VENTAS[Código del producto Vendido],STOCK[[#This Row],[Code]])</f>
        <v>1</v>
      </c>
      <c r="I1942" s="75">
        <f>STOCK[[#This Row],[Entradas]]-STOCK[[#This Row],[Salidas]]</f>
        <v>1</v>
      </c>
      <c r="J1942" s="59">
        <f>STOCK[[#This Row],[Precio Final]]*10%</f>
        <v>3</v>
      </c>
      <c r="K1942" s="62">
        <v>12</v>
      </c>
      <c r="L1942" s="62">
        <v>0</v>
      </c>
      <c r="M1942" s="62">
        <f>STOCK[[#This Row],[Costo Unitario (USD)]]+STOCK[[#This Row],[Costo Envío (USD)]]+STOCK[[#This Row],[Comisión 10%]]</f>
        <v>15</v>
      </c>
      <c r="N1942" s="62">
        <f t="shared" si="82"/>
        <v>22.5</v>
      </c>
      <c r="O1942" s="62">
        <f t="shared" si="83"/>
        <v>30</v>
      </c>
      <c r="P1942" s="62">
        <f>STOCK[[#This Row],[Precio Final]]-STOCK[[#This Row],[Costo total]]</f>
        <v>15</v>
      </c>
      <c r="Q1942" s="62">
        <f>STOCK[[#This Row],[Ganancia Unitaria]]*STOCK[[#This Row],[Salidas]]</f>
        <v>15</v>
      </c>
      <c r="R1942" s="74"/>
      <c r="S1942" s="74"/>
      <c r="T1942" s="62"/>
      <c r="U1942" s="62"/>
      <c r="V1942" s="76"/>
    </row>
    <row r="1943" customHeight="1" spans="1:22">
      <c r="A1943" s="74">
        <v>3244</v>
      </c>
      <c r="B1943" s="74" t="s">
        <v>16511</v>
      </c>
      <c r="C1943" s="74" t="s">
        <v>20100</v>
      </c>
      <c r="D1943" s="74" t="s">
        <v>16408</v>
      </c>
      <c r="E1943" s="74"/>
      <c r="F1943" s="59">
        <v>30</v>
      </c>
      <c r="G1943" s="75">
        <v>1</v>
      </c>
      <c r="H1943" s="75">
        <f>SUMIFS(VENTAS[Cantidad],VENTAS[Código del producto Vendido],STOCK[[#This Row],[Code]])</f>
        <v>1</v>
      </c>
      <c r="I1943" s="75">
        <f>STOCK[[#This Row],[Entradas]]-STOCK[[#This Row],[Salidas]]</f>
        <v>0</v>
      </c>
      <c r="J1943" s="59">
        <f>STOCK[[#This Row],[Precio Final]]*10%</f>
        <v>3</v>
      </c>
      <c r="K1943" s="62">
        <v>12</v>
      </c>
      <c r="L1943" s="62">
        <v>0</v>
      </c>
      <c r="M1943" s="62">
        <f>STOCK[[#This Row],[Costo Unitario (USD)]]+STOCK[[#This Row],[Costo Envío (USD)]]+STOCK[[#This Row],[Comisión 10%]]</f>
        <v>15</v>
      </c>
      <c r="N1943" s="62">
        <f t="shared" si="82"/>
        <v>22.5</v>
      </c>
      <c r="O1943" s="62">
        <f t="shared" si="83"/>
        <v>30</v>
      </c>
      <c r="P1943" s="62">
        <f>STOCK[[#This Row],[Precio Final]]-STOCK[[#This Row],[Costo total]]</f>
        <v>15</v>
      </c>
      <c r="Q1943" s="62">
        <f>STOCK[[#This Row],[Ganancia Unitaria]]*STOCK[[#This Row],[Salidas]]</f>
        <v>15</v>
      </c>
      <c r="R1943" s="74"/>
      <c r="S1943" s="74"/>
      <c r="T1943" s="62"/>
      <c r="U1943" s="62"/>
      <c r="V1943" s="76"/>
    </row>
    <row r="1944" customHeight="1" spans="1:22">
      <c r="A1944" s="74">
        <v>3245</v>
      </c>
      <c r="B1944" s="74" t="s">
        <v>16934</v>
      </c>
      <c r="C1944" s="74" t="s">
        <v>20101</v>
      </c>
      <c r="D1944" s="74" t="s">
        <v>16475</v>
      </c>
      <c r="E1944" s="74"/>
      <c r="F1944" s="59">
        <v>35</v>
      </c>
      <c r="G1944" s="75">
        <v>1</v>
      </c>
      <c r="H1944" s="75">
        <f>SUMIFS(VENTAS[Cantidad],VENTAS[Código del producto Vendido],STOCK[[#This Row],[Code]])</f>
        <v>1</v>
      </c>
      <c r="I1944" s="75">
        <f>STOCK[[#This Row],[Entradas]]-STOCK[[#This Row],[Salidas]]</f>
        <v>0</v>
      </c>
      <c r="J1944" s="59">
        <f>STOCK[[#This Row],[Precio Final]]*10%</f>
        <v>3.5</v>
      </c>
      <c r="K1944" s="62">
        <v>12</v>
      </c>
      <c r="L1944" s="62">
        <v>0</v>
      </c>
      <c r="M1944" s="62">
        <f>STOCK[[#This Row],[Costo Unitario (USD)]]+STOCK[[#This Row],[Costo Envío (USD)]]+STOCK[[#This Row],[Comisión 10%]]</f>
        <v>15.5</v>
      </c>
      <c r="N1944" s="62">
        <f t="shared" si="82"/>
        <v>23.25</v>
      </c>
      <c r="O1944" s="62">
        <f t="shared" si="83"/>
        <v>35</v>
      </c>
      <c r="P1944" s="62">
        <f>STOCK[[#This Row],[Precio Final]]-STOCK[[#This Row],[Costo total]]</f>
        <v>19.5</v>
      </c>
      <c r="Q1944" s="62">
        <f>STOCK[[#This Row],[Ganancia Unitaria]]*STOCK[[#This Row],[Salidas]]</f>
        <v>19.5</v>
      </c>
      <c r="R1944" s="74"/>
      <c r="S1944" s="74"/>
      <c r="T1944" s="62"/>
      <c r="U1944" s="62"/>
      <c r="V1944" s="76"/>
    </row>
    <row r="1945" customHeight="1" spans="1:22">
      <c r="A1945" s="74">
        <v>3246</v>
      </c>
      <c r="B1945" s="74" t="s">
        <v>16934</v>
      </c>
      <c r="C1945" s="74" t="s">
        <v>20102</v>
      </c>
      <c r="D1945" s="74" t="s">
        <v>16962</v>
      </c>
      <c r="E1945" s="74"/>
      <c r="F1945" s="59">
        <v>25</v>
      </c>
      <c r="G1945" s="75">
        <v>1</v>
      </c>
      <c r="H1945" s="75">
        <f>SUMIFS(VENTAS[Cantidad],VENTAS[Código del producto Vendido],STOCK[[#This Row],[Code]])</f>
        <v>0</v>
      </c>
      <c r="I1945" s="75">
        <f>STOCK[[#This Row],[Entradas]]-STOCK[[#This Row],[Salidas]]</f>
        <v>1</v>
      </c>
      <c r="J1945" s="59">
        <f>STOCK[[#This Row],[Precio Final]]*10%</f>
        <v>2.5</v>
      </c>
      <c r="K1945" s="62">
        <v>12</v>
      </c>
      <c r="L1945" s="62">
        <v>0</v>
      </c>
      <c r="M1945" s="62">
        <f>STOCK[[#This Row],[Costo Unitario (USD)]]+STOCK[[#This Row],[Costo Envío (USD)]]+STOCK[[#This Row],[Comisión 10%]]</f>
        <v>14.5</v>
      </c>
      <c r="N1945" s="62">
        <f t="shared" si="82"/>
        <v>21.75</v>
      </c>
      <c r="O1945" s="62">
        <f t="shared" si="83"/>
        <v>25</v>
      </c>
      <c r="P1945" s="62">
        <f>STOCK[[#This Row],[Precio Final]]-STOCK[[#This Row],[Costo total]]</f>
        <v>10.5</v>
      </c>
      <c r="Q1945" s="62">
        <f>STOCK[[#This Row],[Ganancia Unitaria]]*STOCK[[#This Row],[Salidas]]</f>
        <v>0</v>
      </c>
      <c r="R1945" s="74"/>
      <c r="S1945" s="74"/>
      <c r="T1945" s="62"/>
      <c r="U1945" s="62"/>
      <c r="V1945" s="76"/>
    </row>
    <row r="1946" customHeight="1" spans="1:22">
      <c r="A1946" s="74">
        <v>3247</v>
      </c>
      <c r="B1946" s="74" t="s">
        <v>16934</v>
      </c>
      <c r="C1946" s="74" t="s">
        <v>20103</v>
      </c>
      <c r="D1946" s="74" t="s">
        <v>16475</v>
      </c>
      <c r="E1946" s="74"/>
      <c r="F1946" s="59">
        <v>35</v>
      </c>
      <c r="G1946" s="75">
        <v>1</v>
      </c>
      <c r="H1946" s="75">
        <f>SUMIFS(VENTAS[Cantidad],VENTAS[Código del producto Vendido],STOCK[[#This Row],[Code]])</f>
        <v>0</v>
      </c>
      <c r="I1946" s="75">
        <f>STOCK[[#This Row],[Entradas]]-STOCK[[#This Row],[Salidas]]</f>
        <v>1</v>
      </c>
      <c r="J1946" s="59">
        <f>STOCK[[#This Row],[Precio Final]]*10%</f>
        <v>3.5</v>
      </c>
      <c r="K1946" s="62">
        <v>12</v>
      </c>
      <c r="L1946" s="62">
        <v>0</v>
      </c>
      <c r="M1946" s="62">
        <f>STOCK[[#This Row],[Costo Unitario (USD)]]+STOCK[[#This Row],[Costo Envío (USD)]]+STOCK[[#This Row],[Comisión 10%]]</f>
        <v>15.5</v>
      </c>
      <c r="N1946" s="62">
        <f t="shared" si="82"/>
        <v>23.25</v>
      </c>
      <c r="O1946" s="62">
        <f t="shared" si="83"/>
        <v>35</v>
      </c>
      <c r="P1946" s="62">
        <f>STOCK[[#This Row],[Precio Final]]-STOCK[[#This Row],[Costo total]]</f>
        <v>19.5</v>
      </c>
      <c r="Q1946" s="62">
        <f>STOCK[[#This Row],[Ganancia Unitaria]]*STOCK[[#This Row],[Salidas]]</f>
        <v>0</v>
      </c>
      <c r="R1946" s="74"/>
      <c r="S1946" s="74"/>
      <c r="T1946" s="62"/>
      <c r="U1946" s="62"/>
      <c r="V1946" s="76"/>
    </row>
    <row r="1947" customHeight="1" spans="1:22">
      <c r="A1947" s="74">
        <v>3248</v>
      </c>
      <c r="B1947" s="74" t="s">
        <v>16934</v>
      </c>
      <c r="C1947" s="74" t="s">
        <v>20104</v>
      </c>
      <c r="D1947" s="74" t="s">
        <v>16583</v>
      </c>
      <c r="E1947" s="74"/>
      <c r="F1947" s="59">
        <v>25</v>
      </c>
      <c r="G1947" s="75">
        <v>1</v>
      </c>
      <c r="H1947" s="75">
        <f>SUMIFS(VENTAS[Cantidad],VENTAS[Código del producto Vendido],STOCK[[#This Row],[Code]])</f>
        <v>1</v>
      </c>
      <c r="I1947" s="75">
        <f>STOCK[[#This Row],[Entradas]]-STOCK[[#This Row],[Salidas]]</f>
        <v>0</v>
      </c>
      <c r="J1947" s="59">
        <f>STOCK[[#This Row],[Precio Final]]*10%</f>
        <v>2.5</v>
      </c>
      <c r="K1947" s="62">
        <v>12</v>
      </c>
      <c r="L1947" s="62">
        <v>0</v>
      </c>
      <c r="M1947" s="62">
        <f>STOCK[[#This Row],[Costo Unitario (USD)]]+STOCK[[#This Row],[Costo Envío (USD)]]+STOCK[[#This Row],[Comisión 10%]]</f>
        <v>14.5</v>
      </c>
      <c r="N1947" s="62">
        <f t="shared" si="82"/>
        <v>21.75</v>
      </c>
      <c r="O1947" s="62">
        <f t="shared" si="83"/>
        <v>25</v>
      </c>
      <c r="P1947" s="62">
        <f>STOCK[[#This Row],[Precio Final]]-STOCK[[#This Row],[Costo total]]</f>
        <v>10.5</v>
      </c>
      <c r="Q1947" s="62">
        <f>STOCK[[#This Row],[Ganancia Unitaria]]*STOCK[[#This Row],[Salidas]]</f>
        <v>10.5</v>
      </c>
      <c r="R1947" s="74"/>
      <c r="S1947" s="74"/>
      <c r="T1947" s="62"/>
      <c r="U1947" s="62"/>
      <c r="V1947" s="76"/>
    </row>
    <row r="1948" customHeight="1" spans="1:22">
      <c r="A1948" s="74">
        <v>3249</v>
      </c>
      <c r="B1948" s="74" t="s">
        <v>20035</v>
      </c>
      <c r="C1948" s="74" t="s">
        <v>20105</v>
      </c>
      <c r="D1948" s="74" t="s">
        <v>16396</v>
      </c>
      <c r="E1948" s="74"/>
      <c r="F1948" s="59">
        <v>25</v>
      </c>
      <c r="G1948" s="75">
        <v>2</v>
      </c>
      <c r="H1948" s="75">
        <f>SUMIFS(VENTAS[Cantidad],VENTAS[Código del producto Vendido],STOCK[[#This Row],[Code]])</f>
        <v>2</v>
      </c>
      <c r="I1948" s="75">
        <f>STOCK[[#This Row],[Entradas]]-STOCK[[#This Row],[Salidas]]</f>
        <v>0</v>
      </c>
      <c r="J1948" s="59">
        <f>STOCK[[#This Row],[Precio Final]]*10%</f>
        <v>2.5</v>
      </c>
      <c r="K1948" s="62">
        <v>12</v>
      </c>
      <c r="L1948" s="62">
        <v>0</v>
      </c>
      <c r="M1948" s="62">
        <f>STOCK[[#This Row],[Costo Unitario (USD)]]+STOCK[[#This Row],[Costo Envío (USD)]]+STOCK[[#This Row],[Comisión 10%]]</f>
        <v>14.5</v>
      </c>
      <c r="N1948" s="62">
        <f t="shared" si="82"/>
        <v>21.75</v>
      </c>
      <c r="O1948" s="62">
        <f t="shared" si="83"/>
        <v>25</v>
      </c>
      <c r="P1948" s="62">
        <f>STOCK[[#This Row],[Precio Final]]-STOCK[[#This Row],[Costo total]]</f>
        <v>10.5</v>
      </c>
      <c r="Q1948" s="62">
        <f>STOCK[[#This Row],[Ganancia Unitaria]]*STOCK[[#This Row],[Salidas]]</f>
        <v>21</v>
      </c>
      <c r="R1948" s="74"/>
      <c r="S1948" s="74"/>
      <c r="T1948" s="62"/>
      <c r="U1948" s="62"/>
      <c r="V1948" s="76"/>
    </row>
    <row r="1949" customHeight="1" spans="1:22">
      <c r="A1949" s="74">
        <v>3250</v>
      </c>
      <c r="B1949" s="74" t="s">
        <v>16934</v>
      </c>
      <c r="C1949" s="74" t="s">
        <v>20106</v>
      </c>
      <c r="D1949" s="74" t="s">
        <v>16475</v>
      </c>
      <c r="E1949" s="74"/>
      <c r="F1949" s="59">
        <v>30</v>
      </c>
      <c r="G1949" s="75">
        <v>1</v>
      </c>
      <c r="H1949" s="75">
        <f>SUMIFS(VENTAS[Cantidad],VENTAS[Código del producto Vendido],STOCK[[#This Row],[Code]])</f>
        <v>1</v>
      </c>
      <c r="I1949" s="75">
        <f>STOCK[[#This Row],[Entradas]]-STOCK[[#This Row],[Salidas]]</f>
        <v>0</v>
      </c>
      <c r="J1949" s="59">
        <f>STOCK[[#This Row],[Precio Final]]*10%</f>
        <v>3</v>
      </c>
      <c r="K1949" s="62">
        <v>12</v>
      </c>
      <c r="L1949" s="62">
        <v>0</v>
      </c>
      <c r="M1949" s="62">
        <f>STOCK[[#This Row],[Costo Unitario (USD)]]+STOCK[[#This Row],[Costo Envío (USD)]]+STOCK[[#This Row],[Comisión 10%]]</f>
        <v>15</v>
      </c>
      <c r="N1949" s="62">
        <f t="shared" si="82"/>
        <v>22.5</v>
      </c>
      <c r="O1949" s="62">
        <f t="shared" si="83"/>
        <v>30</v>
      </c>
      <c r="P1949" s="62">
        <f>STOCK[[#This Row],[Precio Final]]-STOCK[[#This Row],[Costo total]]</f>
        <v>15</v>
      </c>
      <c r="Q1949" s="62">
        <f>STOCK[[#This Row],[Ganancia Unitaria]]*STOCK[[#This Row],[Salidas]]</f>
        <v>15</v>
      </c>
      <c r="R1949" s="74"/>
      <c r="S1949" s="74"/>
      <c r="T1949" s="62"/>
      <c r="U1949" s="62"/>
      <c r="V1949" s="76"/>
    </row>
    <row r="1950" customHeight="1" spans="1:22">
      <c r="A1950" s="74">
        <v>3251</v>
      </c>
      <c r="B1950" s="74" t="s">
        <v>16934</v>
      </c>
      <c r="C1950" s="74" t="s">
        <v>20107</v>
      </c>
      <c r="D1950" s="74" t="s">
        <v>16583</v>
      </c>
      <c r="E1950" s="74"/>
      <c r="F1950" s="59">
        <v>30</v>
      </c>
      <c r="G1950" s="75">
        <v>1</v>
      </c>
      <c r="H1950" s="75">
        <f>SUMIFS(VENTAS[Cantidad],VENTAS[Código del producto Vendido],STOCK[[#This Row],[Code]])</f>
        <v>1</v>
      </c>
      <c r="I1950" s="75">
        <f>STOCK[[#This Row],[Entradas]]-STOCK[[#This Row],[Salidas]]</f>
        <v>0</v>
      </c>
      <c r="J1950" s="59">
        <f>STOCK[[#This Row],[Precio Final]]*10%</f>
        <v>3</v>
      </c>
      <c r="K1950" s="62">
        <v>12</v>
      </c>
      <c r="L1950" s="62">
        <v>0</v>
      </c>
      <c r="M1950" s="62">
        <f>STOCK[[#This Row],[Costo Unitario (USD)]]+STOCK[[#This Row],[Costo Envío (USD)]]+STOCK[[#This Row],[Comisión 10%]]</f>
        <v>15</v>
      </c>
      <c r="N1950" s="62">
        <f t="shared" si="82"/>
        <v>22.5</v>
      </c>
      <c r="O1950" s="62">
        <f t="shared" si="83"/>
        <v>30</v>
      </c>
      <c r="P1950" s="62">
        <f>STOCK[[#This Row],[Precio Final]]-STOCK[[#This Row],[Costo total]]</f>
        <v>15</v>
      </c>
      <c r="Q1950" s="62">
        <f>STOCK[[#This Row],[Ganancia Unitaria]]*STOCK[[#This Row],[Salidas]]</f>
        <v>15</v>
      </c>
      <c r="R1950" s="74"/>
      <c r="S1950" s="74"/>
      <c r="T1950" s="62"/>
      <c r="U1950" s="62"/>
      <c r="V1950" s="76"/>
    </row>
    <row r="1951" customHeight="1" spans="1:22">
      <c r="A1951" s="74">
        <v>3252</v>
      </c>
      <c r="B1951" s="74" t="s">
        <v>16934</v>
      </c>
      <c r="C1951" s="74" t="s">
        <v>18513</v>
      </c>
      <c r="D1951" s="74" t="s">
        <v>16475</v>
      </c>
      <c r="E1951" s="74"/>
      <c r="F1951" s="59">
        <v>30</v>
      </c>
      <c r="G1951" s="75">
        <v>1</v>
      </c>
      <c r="H1951" s="75">
        <f>SUMIFS(VENTAS[Cantidad],VENTAS[Código del producto Vendido],STOCK[[#This Row],[Code]])</f>
        <v>0</v>
      </c>
      <c r="I1951" s="75">
        <f>STOCK[[#This Row],[Entradas]]-STOCK[[#This Row],[Salidas]]</f>
        <v>1</v>
      </c>
      <c r="J1951" s="59">
        <f>STOCK[[#This Row],[Precio Final]]*10%</f>
        <v>3</v>
      </c>
      <c r="K1951" s="62">
        <v>12</v>
      </c>
      <c r="L1951" s="62">
        <v>0</v>
      </c>
      <c r="M1951" s="62">
        <f>STOCK[[#This Row],[Costo Unitario (USD)]]+STOCK[[#This Row],[Costo Envío (USD)]]+STOCK[[#This Row],[Comisión 10%]]</f>
        <v>15</v>
      </c>
      <c r="N1951" s="62">
        <f t="shared" si="82"/>
        <v>22.5</v>
      </c>
      <c r="O1951" s="62">
        <f t="shared" si="83"/>
        <v>30</v>
      </c>
      <c r="P1951" s="62">
        <f>STOCK[[#This Row],[Precio Final]]-STOCK[[#This Row],[Costo total]]</f>
        <v>15</v>
      </c>
      <c r="Q1951" s="62">
        <f>STOCK[[#This Row],[Ganancia Unitaria]]*STOCK[[#This Row],[Salidas]]</f>
        <v>0</v>
      </c>
      <c r="R1951" s="74"/>
      <c r="S1951" s="74"/>
      <c r="T1951" s="62"/>
      <c r="U1951" s="62"/>
      <c r="V1951" s="76"/>
    </row>
    <row r="1952" customHeight="1" spans="1:22">
      <c r="A1952" s="74">
        <v>3253</v>
      </c>
      <c r="B1952" s="74" t="s">
        <v>16511</v>
      </c>
      <c r="C1952" s="74" t="s">
        <v>18513</v>
      </c>
      <c r="D1952" s="74" t="s">
        <v>16408</v>
      </c>
      <c r="E1952" s="74"/>
      <c r="F1952" s="59">
        <v>30</v>
      </c>
      <c r="G1952" s="75">
        <v>1</v>
      </c>
      <c r="H1952" s="75">
        <f>SUMIFS(VENTAS[Cantidad],VENTAS[Código del producto Vendido],STOCK[[#This Row],[Code]])</f>
        <v>1</v>
      </c>
      <c r="I1952" s="75">
        <f>STOCK[[#This Row],[Entradas]]-STOCK[[#This Row],[Salidas]]</f>
        <v>0</v>
      </c>
      <c r="J1952" s="59">
        <f>STOCK[[#This Row],[Precio Final]]*10%</f>
        <v>3</v>
      </c>
      <c r="K1952" s="62">
        <v>12</v>
      </c>
      <c r="L1952" s="62">
        <v>0</v>
      </c>
      <c r="M1952" s="62">
        <f>STOCK[[#This Row],[Costo Unitario (USD)]]+STOCK[[#This Row],[Costo Envío (USD)]]+STOCK[[#This Row],[Comisión 10%]]</f>
        <v>15</v>
      </c>
      <c r="N1952" s="62">
        <f t="shared" si="82"/>
        <v>22.5</v>
      </c>
      <c r="O1952" s="62">
        <f t="shared" si="83"/>
        <v>30</v>
      </c>
      <c r="P1952" s="62">
        <f>STOCK[[#This Row],[Precio Final]]-STOCK[[#This Row],[Costo total]]</f>
        <v>15</v>
      </c>
      <c r="Q1952" s="62">
        <f>STOCK[[#This Row],[Ganancia Unitaria]]*STOCK[[#This Row],[Salidas]]</f>
        <v>15</v>
      </c>
      <c r="R1952" s="74"/>
      <c r="S1952" s="74"/>
      <c r="T1952" s="62"/>
      <c r="U1952" s="62"/>
      <c r="V1952" s="76"/>
    </row>
    <row r="1953" customHeight="1" spans="1:22">
      <c r="A1953" s="74">
        <v>3144</v>
      </c>
      <c r="B1953" s="74" t="s">
        <v>20108</v>
      </c>
      <c r="C1953" s="74" t="s">
        <v>19997</v>
      </c>
      <c r="D1953" s="74" t="s">
        <v>16475</v>
      </c>
      <c r="E1953" s="74"/>
      <c r="F1953" s="59">
        <v>35</v>
      </c>
      <c r="G1953" s="75">
        <v>1</v>
      </c>
      <c r="H1953" s="75">
        <f>SUMIFS(VENTAS[Cantidad],VENTAS[Código del producto Vendido],STOCK[[#This Row],[Code]])</f>
        <v>1</v>
      </c>
      <c r="I1953" s="75">
        <f>STOCK[[#This Row],[Entradas]]-STOCK[[#This Row],[Salidas]]</f>
        <v>0</v>
      </c>
      <c r="J1953" s="59">
        <f>STOCK[[#This Row],[Precio Final]]*10%</f>
        <v>3.5</v>
      </c>
      <c r="K1953" s="62">
        <v>12</v>
      </c>
      <c r="L1953" s="62">
        <v>0</v>
      </c>
      <c r="M1953" s="62">
        <f>STOCK[[#This Row],[Costo Unitario (USD)]]+STOCK[[#This Row],[Costo Envío (USD)]]+STOCK[[#This Row],[Comisión 10%]]</f>
        <v>15.5</v>
      </c>
      <c r="N1953" s="62">
        <f t="shared" si="82"/>
        <v>23.25</v>
      </c>
      <c r="O1953" s="62">
        <f t="shared" si="83"/>
        <v>35</v>
      </c>
      <c r="P1953" s="62">
        <f>STOCK[[#This Row],[Precio Final]]-STOCK[[#This Row],[Costo total]]</f>
        <v>19.5</v>
      </c>
      <c r="Q1953" s="62">
        <f>STOCK[[#This Row],[Ganancia Unitaria]]*STOCK[[#This Row],[Salidas]]</f>
        <v>19.5</v>
      </c>
      <c r="R1953" s="74"/>
      <c r="S1953" s="74"/>
      <c r="T1953" s="62"/>
      <c r="U1953" s="62"/>
      <c r="V1953" s="76"/>
    </row>
    <row r="1954" customHeight="1" spans="1:22">
      <c r="A1954" s="74">
        <v>3146</v>
      </c>
      <c r="B1954" s="74" t="s">
        <v>20108</v>
      </c>
      <c r="C1954" s="74" t="s">
        <v>19999</v>
      </c>
      <c r="D1954" s="74" t="s">
        <v>16475</v>
      </c>
      <c r="E1954" s="74"/>
      <c r="F1954" s="59">
        <v>35</v>
      </c>
      <c r="G1954" s="75">
        <v>1</v>
      </c>
      <c r="H1954" s="75">
        <f>SUMIFS(VENTAS[Cantidad],VENTAS[Código del producto Vendido],STOCK[[#This Row],[Code]])</f>
        <v>1</v>
      </c>
      <c r="I1954" s="75">
        <f>STOCK[[#This Row],[Entradas]]-STOCK[[#This Row],[Salidas]]</f>
        <v>0</v>
      </c>
      <c r="J1954" s="59">
        <f>STOCK[[#This Row],[Precio Final]]*10%</f>
        <v>3.5</v>
      </c>
      <c r="K1954" s="62">
        <v>12</v>
      </c>
      <c r="L1954" s="62">
        <v>0</v>
      </c>
      <c r="M1954" s="62">
        <f>STOCK[[#This Row],[Costo Unitario (USD)]]+STOCK[[#This Row],[Costo Envío (USD)]]+STOCK[[#This Row],[Comisión 10%]]</f>
        <v>15.5</v>
      </c>
      <c r="N1954" s="62">
        <f t="shared" si="82"/>
        <v>23.25</v>
      </c>
      <c r="O1954" s="62">
        <f t="shared" si="83"/>
        <v>35</v>
      </c>
      <c r="P1954" s="62">
        <f>STOCK[[#This Row],[Precio Final]]-STOCK[[#This Row],[Costo total]]</f>
        <v>19.5</v>
      </c>
      <c r="Q1954" s="62">
        <f>STOCK[[#This Row],[Ganancia Unitaria]]*STOCK[[#This Row],[Salidas]]</f>
        <v>19.5</v>
      </c>
      <c r="R1954" s="74"/>
      <c r="S1954" s="74"/>
      <c r="T1954" s="62"/>
      <c r="U1954" s="62"/>
      <c r="V1954" s="76"/>
    </row>
    <row r="1955" customHeight="1" spans="1:22">
      <c r="A1955" s="74">
        <v>3156</v>
      </c>
      <c r="B1955" s="74" t="s">
        <v>20002</v>
      </c>
      <c r="C1955" s="74" t="s">
        <v>20109</v>
      </c>
      <c r="D1955" s="74" t="s">
        <v>20004</v>
      </c>
      <c r="E1955" s="74"/>
      <c r="F1955" s="59">
        <v>30</v>
      </c>
      <c r="G1955" s="75">
        <v>1</v>
      </c>
      <c r="H1955" s="75">
        <f>SUMIFS(VENTAS[Cantidad],VENTAS[Código del producto Vendido],STOCK[[#This Row],[Code]])</f>
        <v>0</v>
      </c>
      <c r="I1955" s="75">
        <f>STOCK[[#This Row],[Entradas]]-STOCK[[#This Row],[Salidas]]</f>
        <v>1</v>
      </c>
      <c r="J1955" s="59">
        <f>STOCK[[#This Row],[Precio Final]]*10%</f>
        <v>3</v>
      </c>
      <c r="K1955" s="62">
        <v>18.99</v>
      </c>
      <c r="L1955" s="62">
        <v>0</v>
      </c>
      <c r="M1955" s="62">
        <f>STOCK[[#This Row],[Costo Unitario (USD)]]+STOCK[[#This Row],[Costo Envío (USD)]]+STOCK[[#This Row],[Comisión 10%]]</f>
        <v>21.99</v>
      </c>
      <c r="N1955" s="62">
        <f t="shared" si="82"/>
        <v>32.985</v>
      </c>
      <c r="O1955" s="62">
        <f t="shared" si="83"/>
        <v>30</v>
      </c>
      <c r="P1955" s="62">
        <f>STOCK[[#This Row],[Precio Final]]-STOCK[[#This Row],[Costo total]]</f>
        <v>8.01</v>
      </c>
      <c r="Q1955" s="62">
        <f>STOCK[[#This Row],[Ganancia Unitaria]]*STOCK[[#This Row],[Salidas]]</f>
        <v>0</v>
      </c>
      <c r="R1955" s="74"/>
      <c r="S1955" s="74"/>
      <c r="T1955" s="62"/>
      <c r="U1955" s="62"/>
      <c r="V1955" s="76"/>
    </row>
    <row r="1956" customHeight="1" spans="1:22">
      <c r="A1956" s="74">
        <v>3157</v>
      </c>
      <c r="B1956" s="74" t="s">
        <v>20013</v>
      </c>
      <c r="C1956" s="74" t="s">
        <v>20110</v>
      </c>
      <c r="D1956" s="74" t="s">
        <v>20015</v>
      </c>
      <c r="E1956" s="74"/>
      <c r="F1956" s="59">
        <v>40</v>
      </c>
      <c r="G1956" s="75">
        <v>1</v>
      </c>
      <c r="H1956" s="75">
        <f>SUMIFS(VENTAS[Cantidad],VENTAS[Código del producto Vendido],STOCK[[#This Row],[Code]])</f>
        <v>1</v>
      </c>
      <c r="I1956" s="75">
        <f>STOCK[[#This Row],[Entradas]]-STOCK[[#This Row],[Salidas]]</f>
        <v>0</v>
      </c>
      <c r="J1956" s="59">
        <f>STOCK[[#This Row],[Precio Final]]*10%</f>
        <v>4</v>
      </c>
      <c r="K1956" s="62">
        <v>19.99</v>
      </c>
      <c r="L1956" s="62">
        <v>0</v>
      </c>
      <c r="M1956" s="62">
        <f>STOCK[[#This Row],[Costo Unitario (USD)]]+STOCK[[#This Row],[Costo Envío (USD)]]+STOCK[[#This Row],[Comisión 10%]]</f>
        <v>23.99</v>
      </c>
      <c r="N1956" s="62">
        <f t="shared" si="82"/>
        <v>35.985</v>
      </c>
      <c r="O1956" s="62">
        <f t="shared" si="83"/>
        <v>40</v>
      </c>
      <c r="P1956" s="62">
        <f>STOCK[[#This Row],[Precio Final]]-STOCK[[#This Row],[Costo total]]</f>
        <v>16.01</v>
      </c>
      <c r="Q1956" s="62">
        <f>STOCK[[#This Row],[Ganancia Unitaria]]*STOCK[[#This Row],[Salidas]]</f>
        <v>16.01</v>
      </c>
      <c r="R1956" s="74"/>
      <c r="S1956" s="74"/>
      <c r="T1956" s="62"/>
      <c r="U1956" s="62"/>
      <c r="V1956" s="76"/>
    </row>
    <row r="1957" customHeight="1" spans="1:22">
      <c r="A1957" s="74">
        <v>0</v>
      </c>
      <c r="B1957" s="74" t="s">
        <v>20019</v>
      </c>
      <c r="C1957" s="74" t="s">
        <v>20022</v>
      </c>
      <c r="D1957" s="74" t="s">
        <v>19198</v>
      </c>
      <c r="E1957" s="74"/>
      <c r="F1957" s="59">
        <v>35</v>
      </c>
      <c r="G1957" s="75">
        <v>1</v>
      </c>
      <c r="H1957" s="75">
        <f>SUMIFS(VENTAS[Cantidad],VENTAS[Código del producto Vendido],STOCK[[#This Row],[Code]])</f>
        <v>0</v>
      </c>
      <c r="I1957" s="75">
        <f>STOCK[[#This Row],[Entradas]]-STOCK[[#This Row],[Salidas]]</f>
        <v>1</v>
      </c>
      <c r="J1957" s="59">
        <f>STOCK[[#This Row],[Precio Final]]*10%</f>
        <v>3.5</v>
      </c>
      <c r="K1957" s="62">
        <v>0</v>
      </c>
      <c r="L1957" s="62">
        <v>0</v>
      </c>
      <c r="M1957" s="62">
        <f>STOCK[[#This Row],[Costo Unitario (USD)]]+STOCK[[#This Row],[Costo Envío (USD)]]+STOCK[[#This Row],[Comisión 10%]]</f>
        <v>3.5</v>
      </c>
      <c r="N1957" s="62">
        <f t="shared" si="82"/>
        <v>5.25</v>
      </c>
      <c r="O1957" s="62">
        <f t="shared" si="83"/>
        <v>35</v>
      </c>
      <c r="P1957" s="62">
        <f>STOCK[[#This Row],[Precio Final]]-STOCK[[#This Row],[Costo total]]</f>
        <v>31.5</v>
      </c>
      <c r="Q1957" s="62">
        <f>STOCK[[#This Row],[Ganancia Unitaria]]*STOCK[[#This Row],[Salidas]]</f>
        <v>0</v>
      </c>
      <c r="R1957" s="74"/>
      <c r="S1957" s="74"/>
      <c r="T1957" s="62"/>
      <c r="U1957" s="62"/>
      <c r="V1957" s="76"/>
    </row>
    <row r="1958" customHeight="1" spans="1:22">
      <c r="A1958" s="74" t="s">
        <v>20111</v>
      </c>
      <c r="B1958" s="74" t="s">
        <v>16451</v>
      </c>
      <c r="C1958" s="74" t="s">
        <v>20112</v>
      </c>
      <c r="D1958" s="74" t="s">
        <v>18804</v>
      </c>
      <c r="E1958" s="74"/>
      <c r="F1958" s="59">
        <v>35</v>
      </c>
      <c r="G1958" s="75">
        <v>2</v>
      </c>
      <c r="H1958" s="75">
        <f>SUMIFS(VENTAS[Cantidad],VENTAS[Código del producto Vendido],STOCK[[#This Row],[Code]])</f>
        <v>0</v>
      </c>
      <c r="I1958" s="75">
        <f>STOCK[[#This Row],[Entradas]]-STOCK[[#This Row],[Salidas]]</f>
        <v>2</v>
      </c>
      <c r="J1958" s="59">
        <f>STOCK[[#This Row],[Precio Final]]*10%</f>
        <v>3.5</v>
      </c>
      <c r="K1958" s="62">
        <v>25</v>
      </c>
      <c r="L1958" s="62">
        <v>0</v>
      </c>
      <c r="M1958" s="62">
        <f>STOCK[[#This Row],[Costo Unitario (USD)]]+STOCK[[#This Row],[Costo Envío (USD)]]+STOCK[[#This Row],[Comisión 10%]]</f>
        <v>28.5</v>
      </c>
      <c r="N1958" s="62">
        <f t="shared" ref="N1958:N1972" si="84">M1958*1.5</f>
        <v>42.75</v>
      </c>
      <c r="O1958" s="62">
        <f t="shared" ref="O1958:O1972" si="85">F1958</f>
        <v>35</v>
      </c>
      <c r="P1958" s="62">
        <f>STOCK[[#This Row],[Precio Final]]-STOCK[[#This Row],[Costo total]]</f>
        <v>6.5</v>
      </c>
      <c r="Q1958" s="62">
        <f>STOCK[[#This Row],[Ganancia Unitaria]]*STOCK[[#This Row],[Salidas]]</f>
        <v>0</v>
      </c>
      <c r="R1958" s="74"/>
      <c r="S1958" s="74"/>
      <c r="T1958" s="62"/>
      <c r="U1958" s="62"/>
      <c r="V1958" s="76"/>
    </row>
    <row r="1959" customHeight="1" spans="1:22">
      <c r="A1959" s="74">
        <v>3177</v>
      </c>
      <c r="B1959" s="74" t="s">
        <v>20029</v>
      </c>
      <c r="C1959" s="74" t="s">
        <v>20030</v>
      </c>
      <c r="D1959" s="74" t="s">
        <v>16396</v>
      </c>
      <c r="E1959" s="74"/>
      <c r="F1959" s="59">
        <v>35</v>
      </c>
      <c r="G1959" s="75">
        <v>1</v>
      </c>
      <c r="H1959" s="75">
        <f>SUMIFS(VENTAS[Cantidad],VENTAS[Código del producto Vendido],STOCK[[#This Row],[Code]])</f>
        <v>0</v>
      </c>
      <c r="I1959" s="75">
        <f>STOCK[[#This Row],[Entradas]]-STOCK[[#This Row],[Salidas]]</f>
        <v>1</v>
      </c>
      <c r="J1959" s="59">
        <f>STOCK[[#This Row],[Precio Final]]*10%</f>
        <v>3.5</v>
      </c>
      <c r="K1959" s="62">
        <v>12</v>
      </c>
      <c r="L1959" s="62">
        <v>0</v>
      </c>
      <c r="M1959" s="62">
        <f>STOCK[[#This Row],[Costo Unitario (USD)]]+STOCK[[#This Row],[Costo Envío (USD)]]+STOCK[[#This Row],[Comisión 10%]]</f>
        <v>15.5</v>
      </c>
      <c r="N1959" s="62">
        <f t="shared" si="84"/>
        <v>23.25</v>
      </c>
      <c r="O1959" s="62">
        <f t="shared" si="85"/>
        <v>35</v>
      </c>
      <c r="P1959" s="62">
        <f>STOCK[[#This Row],[Precio Final]]-STOCK[[#This Row],[Costo total]]</f>
        <v>19.5</v>
      </c>
      <c r="Q1959" s="62">
        <f>STOCK[[#This Row],[Ganancia Unitaria]]*STOCK[[#This Row],[Salidas]]</f>
        <v>0</v>
      </c>
      <c r="R1959" s="74"/>
      <c r="S1959" s="74"/>
      <c r="T1959" s="62"/>
      <c r="U1959" s="62"/>
      <c r="V1959" s="76"/>
    </row>
    <row r="1960" customHeight="1" spans="1:22">
      <c r="A1960" s="74">
        <v>3178</v>
      </c>
      <c r="B1960" s="74" t="s">
        <v>19990</v>
      </c>
      <c r="C1960" s="74" t="s">
        <v>20031</v>
      </c>
      <c r="D1960" s="74" t="s">
        <v>16408</v>
      </c>
      <c r="E1960" s="74"/>
      <c r="F1960" s="59">
        <v>40</v>
      </c>
      <c r="G1960" s="75">
        <v>1</v>
      </c>
      <c r="H1960" s="75">
        <f>SUMIFS(VENTAS[Cantidad],VENTAS[Código del producto Vendido],STOCK[[#This Row],[Code]])</f>
        <v>1</v>
      </c>
      <c r="I1960" s="75">
        <f>STOCK[[#This Row],[Entradas]]-STOCK[[#This Row],[Salidas]]</f>
        <v>0</v>
      </c>
      <c r="J1960" s="59">
        <f>STOCK[[#This Row],[Precio Final]]*10%</f>
        <v>4</v>
      </c>
      <c r="K1960" s="62">
        <v>12</v>
      </c>
      <c r="L1960" s="62">
        <v>0</v>
      </c>
      <c r="M1960" s="62">
        <f>STOCK[[#This Row],[Costo Unitario (USD)]]+STOCK[[#This Row],[Costo Envío (USD)]]+STOCK[[#This Row],[Comisión 10%]]</f>
        <v>16</v>
      </c>
      <c r="N1960" s="62">
        <f t="shared" si="84"/>
        <v>24</v>
      </c>
      <c r="O1960" s="62">
        <f t="shared" si="85"/>
        <v>40</v>
      </c>
      <c r="P1960" s="62">
        <f>STOCK[[#This Row],[Precio Final]]-STOCK[[#This Row],[Costo total]]</f>
        <v>24</v>
      </c>
      <c r="Q1960" s="62">
        <f>STOCK[[#This Row],[Ganancia Unitaria]]*STOCK[[#This Row],[Salidas]]</f>
        <v>24</v>
      </c>
      <c r="R1960" s="74"/>
      <c r="S1960" s="74"/>
      <c r="T1960" s="62"/>
      <c r="U1960" s="62"/>
      <c r="V1960" s="76"/>
    </row>
    <row r="1961" customHeight="1" spans="1:22">
      <c r="A1961" s="74">
        <v>3179</v>
      </c>
      <c r="B1961" s="74" t="s">
        <v>20029</v>
      </c>
      <c r="C1961" s="74" t="s">
        <v>20032</v>
      </c>
      <c r="D1961" s="74" t="s">
        <v>16396</v>
      </c>
      <c r="E1961" s="74"/>
      <c r="F1961" s="59">
        <v>35</v>
      </c>
      <c r="G1961" s="75">
        <v>2</v>
      </c>
      <c r="H1961" s="75">
        <f>SUMIFS(VENTAS[Cantidad],VENTAS[Código del producto Vendido],STOCK[[#This Row],[Code]])</f>
        <v>2</v>
      </c>
      <c r="I1961" s="75">
        <f>STOCK[[#This Row],[Entradas]]-STOCK[[#This Row],[Salidas]]</f>
        <v>0</v>
      </c>
      <c r="J1961" s="59">
        <f>STOCK[[#This Row],[Precio Final]]*10%</f>
        <v>3.5</v>
      </c>
      <c r="K1961" s="62">
        <v>12</v>
      </c>
      <c r="L1961" s="62">
        <v>0</v>
      </c>
      <c r="M1961" s="62">
        <f>STOCK[[#This Row],[Costo Unitario (USD)]]+STOCK[[#This Row],[Costo Envío (USD)]]+STOCK[[#This Row],[Comisión 10%]]</f>
        <v>15.5</v>
      </c>
      <c r="N1961" s="62">
        <f t="shared" si="84"/>
        <v>23.25</v>
      </c>
      <c r="O1961" s="62">
        <f t="shared" si="85"/>
        <v>35</v>
      </c>
      <c r="P1961" s="62">
        <f>STOCK[[#This Row],[Precio Final]]-STOCK[[#This Row],[Costo total]]</f>
        <v>19.5</v>
      </c>
      <c r="Q1961" s="62">
        <f>STOCK[[#This Row],[Ganancia Unitaria]]*STOCK[[#This Row],[Salidas]]</f>
        <v>39</v>
      </c>
      <c r="R1961" s="74"/>
      <c r="S1961" s="74"/>
      <c r="T1961" s="62"/>
      <c r="U1961" s="62"/>
      <c r="V1961" s="76"/>
    </row>
    <row r="1962" customHeight="1" spans="1:22">
      <c r="A1962" s="74">
        <v>3180</v>
      </c>
      <c r="B1962" s="74" t="s">
        <v>16934</v>
      </c>
      <c r="C1962" s="74" t="s">
        <v>20033</v>
      </c>
      <c r="D1962" s="74" t="s">
        <v>16583</v>
      </c>
      <c r="E1962" s="74"/>
      <c r="F1962" s="59">
        <v>30</v>
      </c>
      <c r="G1962" s="75">
        <v>1</v>
      </c>
      <c r="H1962" s="75">
        <f>SUMIFS(VENTAS[Cantidad],VENTAS[Código del producto Vendido],STOCK[[#This Row],[Code]])</f>
        <v>1</v>
      </c>
      <c r="I1962" s="75">
        <f>STOCK[[#This Row],[Entradas]]-STOCK[[#This Row],[Salidas]]</f>
        <v>0</v>
      </c>
      <c r="J1962" s="59">
        <f>STOCK[[#This Row],[Precio Final]]*10%</f>
        <v>3</v>
      </c>
      <c r="K1962" s="62">
        <v>12</v>
      </c>
      <c r="L1962" s="62">
        <v>0</v>
      </c>
      <c r="M1962" s="62">
        <f>STOCK[[#This Row],[Costo Unitario (USD)]]+STOCK[[#This Row],[Costo Envío (USD)]]+STOCK[[#This Row],[Comisión 10%]]</f>
        <v>15</v>
      </c>
      <c r="N1962" s="62">
        <f t="shared" si="84"/>
        <v>22.5</v>
      </c>
      <c r="O1962" s="62">
        <f t="shared" si="85"/>
        <v>30</v>
      </c>
      <c r="P1962" s="62">
        <f>STOCK[[#This Row],[Precio Final]]-STOCK[[#This Row],[Costo total]]</f>
        <v>15</v>
      </c>
      <c r="Q1962" s="62">
        <f>STOCK[[#This Row],[Ganancia Unitaria]]*STOCK[[#This Row],[Salidas]]</f>
        <v>15</v>
      </c>
      <c r="R1962" s="74"/>
      <c r="S1962" s="74"/>
      <c r="T1962" s="62"/>
      <c r="U1962" s="62"/>
      <c r="V1962" s="76"/>
    </row>
    <row r="1963" customHeight="1" spans="1:22">
      <c r="A1963" s="74">
        <v>3181</v>
      </c>
      <c r="B1963" s="74" t="s">
        <v>16934</v>
      </c>
      <c r="C1963" s="74" t="s">
        <v>20034</v>
      </c>
      <c r="D1963" s="74" t="s">
        <v>16475</v>
      </c>
      <c r="E1963" s="74"/>
      <c r="F1963" s="59">
        <v>18</v>
      </c>
      <c r="G1963" s="75">
        <v>2</v>
      </c>
      <c r="H1963" s="75">
        <f>SUMIFS(VENTAS[Cantidad],VENTAS[Código del producto Vendido],STOCK[[#This Row],[Code]])</f>
        <v>2</v>
      </c>
      <c r="I1963" s="75">
        <f>STOCK[[#This Row],[Entradas]]-STOCK[[#This Row],[Salidas]]</f>
        <v>0</v>
      </c>
      <c r="J1963" s="59">
        <f>STOCK[[#This Row],[Precio Final]]*10%</f>
        <v>1.8</v>
      </c>
      <c r="K1963" s="62">
        <v>12</v>
      </c>
      <c r="L1963" s="62">
        <v>0</v>
      </c>
      <c r="M1963" s="62">
        <f>STOCK[[#This Row],[Costo Unitario (USD)]]+STOCK[[#This Row],[Costo Envío (USD)]]+STOCK[[#This Row],[Comisión 10%]]</f>
        <v>13.8</v>
      </c>
      <c r="N1963" s="62">
        <f t="shared" si="84"/>
        <v>20.7</v>
      </c>
      <c r="O1963" s="62">
        <f t="shared" si="85"/>
        <v>18</v>
      </c>
      <c r="P1963" s="62">
        <f>STOCK[[#This Row],[Precio Final]]-STOCK[[#This Row],[Costo total]]</f>
        <v>4.2</v>
      </c>
      <c r="Q1963" s="62">
        <f>STOCK[[#This Row],[Ganancia Unitaria]]*STOCK[[#This Row],[Salidas]]</f>
        <v>8.4</v>
      </c>
      <c r="R1963" s="74"/>
      <c r="S1963" s="74"/>
      <c r="T1963" s="62"/>
      <c r="U1963" s="62"/>
      <c r="V1963" s="76"/>
    </row>
    <row r="1964" customHeight="1" spans="1:22">
      <c r="A1964" s="74">
        <v>3182</v>
      </c>
      <c r="B1964" s="74" t="s">
        <v>20035</v>
      </c>
      <c r="C1964" s="74" t="s">
        <v>20036</v>
      </c>
      <c r="D1964" s="74" t="s">
        <v>16396</v>
      </c>
      <c r="E1964" s="74"/>
      <c r="F1964" s="59">
        <v>20</v>
      </c>
      <c r="G1964" s="75">
        <v>1</v>
      </c>
      <c r="H1964" s="75">
        <f>SUMIFS(VENTAS[Cantidad],VENTAS[Código del producto Vendido],STOCK[[#This Row],[Code]])</f>
        <v>0</v>
      </c>
      <c r="I1964" s="75">
        <f>STOCK[[#This Row],[Entradas]]-STOCK[[#This Row],[Salidas]]</f>
        <v>1</v>
      </c>
      <c r="J1964" s="59">
        <f>STOCK[[#This Row],[Precio Final]]*10%</f>
        <v>2</v>
      </c>
      <c r="K1964" s="62">
        <v>12</v>
      </c>
      <c r="L1964" s="62">
        <v>0</v>
      </c>
      <c r="M1964" s="62">
        <f>STOCK[[#This Row],[Costo Unitario (USD)]]+STOCK[[#This Row],[Costo Envío (USD)]]+STOCK[[#This Row],[Comisión 10%]]</f>
        <v>14</v>
      </c>
      <c r="N1964" s="62">
        <f t="shared" si="84"/>
        <v>21</v>
      </c>
      <c r="O1964" s="62">
        <f t="shared" si="85"/>
        <v>20</v>
      </c>
      <c r="P1964" s="62">
        <f>STOCK[[#This Row],[Precio Final]]-STOCK[[#This Row],[Costo total]]</f>
        <v>6</v>
      </c>
      <c r="Q1964" s="62">
        <f>STOCK[[#This Row],[Ganancia Unitaria]]*STOCK[[#This Row],[Salidas]]</f>
        <v>0</v>
      </c>
      <c r="R1964" s="74"/>
      <c r="S1964" s="74"/>
      <c r="T1964" s="62"/>
      <c r="U1964" s="62"/>
      <c r="V1964" s="76"/>
    </row>
    <row r="1965" customHeight="1" spans="1:22">
      <c r="A1965" s="74">
        <v>3183</v>
      </c>
      <c r="B1965" s="74" t="s">
        <v>16511</v>
      </c>
      <c r="C1965" s="74" t="s">
        <v>20037</v>
      </c>
      <c r="D1965" s="74" t="s">
        <v>16408</v>
      </c>
      <c r="E1965" s="74"/>
      <c r="F1965" s="59">
        <v>18</v>
      </c>
      <c r="G1965" s="75">
        <v>1</v>
      </c>
      <c r="H1965" s="75">
        <f>SUMIFS(VENTAS[Cantidad],VENTAS[Código del producto Vendido],STOCK[[#This Row],[Code]])</f>
        <v>0</v>
      </c>
      <c r="I1965" s="75">
        <f>STOCK[[#This Row],[Entradas]]-STOCK[[#This Row],[Salidas]]</f>
        <v>1</v>
      </c>
      <c r="J1965" s="59">
        <f>STOCK[[#This Row],[Precio Final]]*10%</f>
        <v>1.8</v>
      </c>
      <c r="K1965" s="62">
        <v>12</v>
      </c>
      <c r="L1965" s="62">
        <v>0</v>
      </c>
      <c r="M1965" s="62">
        <f>STOCK[[#This Row],[Costo Unitario (USD)]]+STOCK[[#This Row],[Costo Envío (USD)]]+STOCK[[#This Row],[Comisión 10%]]</f>
        <v>13.8</v>
      </c>
      <c r="N1965" s="62">
        <f t="shared" si="84"/>
        <v>20.7</v>
      </c>
      <c r="O1965" s="62">
        <f t="shared" si="85"/>
        <v>18</v>
      </c>
      <c r="P1965" s="62">
        <f>STOCK[[#This Row],[Precio Final]]-STOCK[[#This Row],[Costo total]]</f>
        <v>4.2</v>
      </c>
      <c r="Q1965" s="62">
        <f>STOCK[[#This Row],[Ganancia Unitaria]]*STOCK[[#This Row],[Salidas]]</f>
        <v>0</v>
      </c>
      <c r="R1965" s="74"/>
      <c r="S1965" s="74"/>
      <c r="T1965" s="62"/>
      <c r="U1965" s="62"/>
      <c r="V1965" s="76"/>
    </row>
    <row r="1966" customHeight="1" spans="1:22">
      <c r="A1966" s="74">
        <v>3184</v>
      </c>
      <c r="B1966" s="74" t="s">
        <v>20035</v>
      </c>
      <c r="C1966" s="74" t="s">
        <v>20038</v>
      </c>
      <c r="D1966" s="74" t="s">
        <v>16396</v>
      </c>
      <c r="E1966" s="74"/>
      <c r="F1966" s="59">
        <v>18</v>
      </c>
      <c r="G1966" s="75">
        <v>1</v>
      </c>
      <c r="H1966" s="75">
        <f>SUMIFS(VENTAS[Cantidad],VENTAS[Código del producto Vendido],STOCK[[#This Row],[Code]])</f>
        <v>0</v>
      </c>
      <c r="I1966" s="75">
        <f>STOCK[[#This Row],[Entradas]]-STOCK[[#This Row],[Salidas]]</f>
        <v>1</v>
      </c>
      <c r="J1966" s="59">
        <f>STOCK[[#This Row],[Precio Final]]*10%</f>
        <v>1.8</v>
      </c>
      <c r="K1966" s="62">
        <v>12</v>
      </c>
      <c r="L1966" s="62">
        <v>0</v>
      </c>
      <c r="M1966" s="62">
        <f>STOCK[[#This Row],[Costo Unitario (USD)]]+STOCK[[#This Row],[Costo Envío (USD)]]+STOCK[[#This Row],[Comisión 10%]]</f>
        <v>13.8</v>
      </c>
      <c r="N1966" s="62">
        <f t="shared" si="84"/>
        <v>20.7</v>
      </c>
      <c r="O1966" s="62">
        <f t="shared" si="85"/>
        <v>18</v>
      </c>
      <c r="P1966" s="62">
        <f>STOCK[[#This Row],[Precio Final]]-STOCK[[#This Row],[Costo total]]</f>
        <v>4.2</v>
      </c>
      <c r="Q1966" s="62">
        <f>STOCK[[#This Row],[Ganancia Unitaria]]*STOCK[[#This Row],[Salidas]]</f>
        <v>0</v>
      </c>
      <c r="R1966" s="74"/>
      <c r="S1966" s="74"/>
      <c r="T1966" s="62"/>
      <c r="U1966" s="62"/>
      <c r="V1966" s="76"/>
    </row>
    <row r="1967" customHeight="1" spans="1:22">
      <c r="A1967" s="74">
        <v>3185</v>
      </c>
      <c r="B1967" s="74" t="s">
        <v>20035</v>
      </c>
      <c r="C1967" s="74" t="s">
        <v>20039</v>
      </c>
      <c r="D1967" s="74" t="s">
        <v>16396</v>
      </c>
      <c r="E1967" s="74"/>
      <c r="F1967" s="59">
        <v>18</v>
      </c>
      <c r="G1967" s="75">
        <v>1</v>
      </c>
      <c r="H1967" s="75">
        <f>SUMIFS(VENTAS[Cantidad],VENTAS[Código del producto Vendido],STOCK[[#This Row],[Code]])</f>
        <v>0</v>
      </c>
      <c r="I1967" s="75">
        <f>STOCK[[#This Row],[Entradas]]-STOCK[[#This Row],[Salidas]]</f>
        <v>1</v>
      </c>
      <c r="J1967" s="59">
        <f>STOCK[[#This Row],[Precio Final]]*10%</f>
        <v>1.8</v>
      </c>
      <c r="K1967" s="62">
        <v>12</v>
      </c>
      <c r="L1967" s="62">
        <v>0</v>
      </c>
      <c r="M1967" s="62">
        <f>STOCK[[#This Row],[Costo Unitario (USD)]]+STOCK[[#This Row],[Costo Envío (USD)]]+STOCK[[#This Row],[Comisión 10%]]</f>
        <v>13.8</v>
      </c>
      <c r="N1967" s="62">
        <f t="shared" si="84"/>
        <v>20.7</v>
      </c>
      <c r="O1967" s="62">
        <f t="shared" si="85"/>
        <v>18</v>
      </c>
      <c r="P1967" s="62">
        <f>STOCK[[#This Row],[Precio Final]]-STOCK[[#This Row],[Costo total]]</f>
        <v>4.2</v>
      </c>
      <c r="Q1967" s="62">
        <f>STOCK[[#This Row],[Ganancia Unitaria]]*STOCK[[#This Row],[Salidas]]</f>
        <v>0</v>
      </c>
      <c r="R1967" s="74"/>
      <c r="S1967" s="74"/>
      <c r="T1967" s="62"/>
      <c r="U1967" s="62"/>
      <c r="V1967" s="76"/>
    </row>
    <row r="1968" customHeight="1" spans="1:22">
      <c r="A1968" s="74">
        <v>3186</v>
      </c>
      <c r="B1968" s="74" t="s">
        <v>16511</v>
      </c>
      <c r="C1968" s="74" t="s">
        <v>20040</v>
      </c>
      <c r="D1968" s="74" t="s">
        <v>16404</v>
      </c>
      <c r="E1968" s="74"/>
      <c r="F1968" s="59">
        <v>18</v>
      </c>
      <c r="G1968" s="75">
        <v>1</v>
      </c>
      <c r="H1968" s="75">
        <f>SUMIFS(VENTAS[Cantidad],VENTAS[Código del producto Vendido],STOCK[[#This Row],[Code]])</f>
        <v>0</v>
      </c>
      <c r="I1968" s="75">
        <f>STOCK[[#This Row],[Entradas]]-STOCK[[#This Row],[Salidas]]</f>
        <v>1</v>
      </c>
      <c r="J1968" s="59">
        <f>STOCK[[#This Row],[Precio Final]]*10%</f>
        <v>1.8</v>
      </c>
      <c r="K1968" s="62">
        <v>12</v>
      </c>
      <c r="L1968" s="62">
        <v>0</v>
      </c>
      <c r="M1968" s="62">
        <f>STOCK[[#This Row],[Costo Unitario (USD)]]+STOCK[[#This Row],[Costo Envío (USD)]]+STOCK[[#This Row],[Comisión 10%]]</f>
        <v>13.8</v>
      </c>
      <c r="N1968" s="62">
        <f t="shared" si="84"/>
        <v>20.7</v>
      </c>
      <c r="O1968" s="62">
        <f t="shared" si="85"/>
        <v>18</v>
      </c>
      <c r="P1968" s="62">
        <f>STOCK[[#This Row],[Precio Final]]-STOCK[[#This Row],[Costo total]]</f>
        <v>4.2</v>
      </c>
      <c r="Q1968" s="62">
        <f>STOCK[[#This Row],[Ganancia Unitaria]]*STOCK[[#This Row],[Salidas]]</f>
        <v>0</v>
      </c>
      <c r="R1968" s="74"/>
      <c r="S1968" s="74"/>
      <c r="T1968" s="62"/>
      <c r="U1968" s="62"/>
      <c r="V1968" s="76"/>
    </row>
    <row r="1969" customHeight="1" spans="1:22">
      <c r="A1969" s="74">
        <v>3187</v>
      </c>
      <c r="B1969" s="74" t="s">
        <v>16934</v>
      </c>
      <c r="C1969" s="74" t="s">
        <v>20041</v>
      </c>
      <c r="D1969" s="74" t="s">
        <v>16475</v>
      </c>
      <c r="E1969" s="74"/>
      <c r="F1969" s="59">
        <v>18</v>
      </c>
      <c r="G1969" s="75">
        <v>1</v>
      </c>
      <c r="H1969" s="75">
        <f>SUMIFS(VENTAS[Cantidad],VENTAS[Código del producto Vendido],STOCK[[#This Row],[Code]])</f>
        <v>1</v>
      </c>
      <c r="I1969" s="75">
        <f>STOCK[[#This Row],[Entradas]]-STOCK[[#This Row],[Salidas]]</f>
        <v>0</v>
      </c>
      <c r="J1969" s="59">
        <f>STOCK[[#This Row],[Precio Final]]*10%</f>
        <v>1.8</v>
      </c>
      <c r="K1969" s="62">
        <v>12</v>
      </c>
      <c r="L1969" s="62">
        <v>0</v>
      </c>
      <c r="M1969" s="62">
        <f>STOCK[[#This Row],[Costo Unitario (USD)]]+STOCK[[#This Row],[Costo Envío (USD)]]+STOCK[[#This Row],[Comisión 10%]]</f>
        <v>13.8</v>
      </c>
      <c r="N1969" s="62">
        <f t="shared" si="84"/>
        <v>20.7</v>
      </c>
      <c r="O1969" s="62">
        <f t="shared" si="85"/>
        <v>18</v>
      </c>
      <c r="P1969" s="62">
        <f>STOCK[[#This Row],[Precio Final]]-STOCK[[#This Row],[Costo total]]</f>
        <v>4.2</v>
      </c>
      <c r="Q1969" s="62">
        <f>STOCK[[#This Row],[Ganancia Unitaria]]*STOCK[[#This Row],[Salidas]]</f>
        <v>4.2</v>
      </c>
      <c r="R1969" s="74"/>
      <c r="S1969" s="74"/>
      <c r="T1969" s="62"/>
      <c r="U1969" s="62"/>
      <c r="V1969" s="76"/>
    </row>
    <row r="1970" customHeight="1" spans="1:22">
      <c r="A1970" s="74">
        <v>3188</v>
      </c>
      <c r="B1970" s="74" t="s">
        <v>16934</v>
      </c>
      <c r="C1970" s="74" t="s">
        <v>20042</v>
      </c>
      <c r="D1970" s="74" t="s">
        <v>16475</v>
      </c>
      <c r="E1970" s="74"/>
      <c r="F1970" s="59">
        <v>30</v>
      </c>
      <c r="G1970" s="75">
        <v>2</v>
      </c>
      <c r="H1970" s="75">
        <f>SUMIFS(VENTAS[Cantidad],VENTAS[Código del producto Vendido],STOCK[[#This Row],[Code]])</f>
        <v>0</v>
      </c>
      <c r="I1970" s="75">
        <f>STOCK[[#This Row],[Entradas]]-STOCK[[#This Row],[Salidas]]</f>
        <v>2</v>
      </c>
      <c r="J1970" s="59">
        <f>STOCK[[#This Row],[Precio Final]]*10%</f>
        <v>3</v>
      </c>
      <c r="K1970" s="62">
        <v>12</v>
      </c>
      <c r="L1970" s="62">
        <v>0</v>
      </c>
      <c r="M1970" s="62">
        <f>STOCK[[#This Row],[Costo Unitario (USD)]]+STOCK[[#This Row],[Costo Envío (USD)]]+STOCK[[#This Row],[Comisión 10%]]</f>
        <v>15</v>
      </c>
      <c r="N1970" s="62">
        <f t="shared" si="84"/>
        <v>22.5</v>
      </c>
      <c r="O1970" s="62">
        <f t="shared" si="85"/>
        <v>30</v>
      </c>
      <c r="P1970" s="62">
        <f>STOCK[[#This Row],[Precio Final]]-STOCK[[#This Row],[Costo total]]</f>
        <v>15</v>
      </c>
      <c r="Q1970" s="62">
        <f>STOCK[[#This Row],[Ganancia Unitaria]]*STOCK[[#This Row],[Salidas]]</f>
        <v>0</v>
      </c>
      <c r="R1970" s="74"/>
      <c r="S1970" s="74"/>
      <c r="T1970" s="62"/>
      <c r="U1970" s="62"/>
      <c r="V1970" s="76"/>
    </row>
    <row r="1971" customHeight="1" spans="1:22">
      <c r="A1971" s="74">
        <v>3189</v>
      </c>
      <c r="B1971" s="74" t="s">
        <v>16511</v>
      </c>
      <c r="C1971" s="74" t="s">
        <v>20043</v>
      </c>
      <c r="D1971" s="74" t="s">
        <v>16404</v>
      </c>
      <c r="E1971" s="74"/>
      <c r="F1971" s="59">
        <v>15</v>
      </c>
      <c r="G1971" s="75">
        <v>1</v>
      </c>
      <c r="H1971" s="75">
        <f>SUMIFS(VENTAS[Cantidad],VENTAS[Código del producto Vendido],STOCK[[#This Row],[Code]])</f>
        <v>1</v>
      </c>
      <c r="I1971" s="75">
        <f>STOCK[[#This Row],[Entradas]]-STOCK[[#This Row],[Salidas]]</f>
        <v>0</v>
      </c>
      <c r="J1971" s="59">
        <f>STOCK[[#This Row],[Precio Final]]*10%</f>
        <v>1.5</v>
      </c>
      <c r="K1971" s="62">
        <v>12</v>
      </c>
      <c r="L1971" s="62">
        <v>0</v>
      </c>
      <c r="M1971" s="62">
        <f>STOCK[[#This Row],[Costo Unitario (USD)]]+STOCK[[#This Row],[Costo Envío (USD)]]+STOCK[[#This Row],[Comisión 10%]]</f>
        <v>13.5</v>
      </c>
      <c r="N1971" s="62">
        <f t="shared" si="84"/>
        <v>20.25</v>
      </c>
      <c r="O1971" s="62">
        <f t="shared" si="85"/>
        <v>15</v>
      </c>
      <c r="P1971" s="62">
        <f>STOCK[[#This Row],[Precio Final]]-STOCK[[#This Row],[Costo total]]</f>
        <v>1.5</v>
      </c>
      <c r="Q1971" s="62">
        <f>STOCK[[#This Row],[Ganancia Unitaria]]*STOCK[[#This Row],[Salidas]]</f>
        <v>1.5</v>
      </c>
      <c r="R1971" s="74"/>
      <c r="S1971" s="74"/>
      <c r="T1971" s="62"/>
      <c r="U1971" s="62"/>
      <c r="V1971" s="76"/>
    </row>
    <row r="1972" customHeight="1" spans="1:22">
      <c r="A1972" s="74">
        <v>3190</v>
      </c>
      <c r="B1972" s="74" t="s">
        <v>16511</v>
      </c>
      <c r="C1972" s="74" t="s">
        <v>20044</v>
      </c>
      <c r="D1972" s="74" t="s">
        <v>16396</v>
      </c>
      <c r="E1972" s="74"/>
      <c r="F1972" s="59">
        <v>20</v>
      </c>
      <c r="G1972" s="75">
        <v>1</v>
      </c>
      <c r="H1972" s="75">
        <f>SUMIFS(VENTAS[Cantidad],VENTAS[Código del producto Vendido],STOCK[[#This Row],[Code]])</f>
        <v>1</v>
      </c>
      <c r="I1972" s="75">
        <f>STOCK[[#This Row],[Entradas]]-STOCK[[#This Row],[Salidas]]</f>
        <v>0</v>
      </c>
      <c r="J1972" s="59">
        <f>STOCK[[#This Row],[Precio Final]]*10%</f>
        <v>2</v>
      </c>
      <c r="K1972" s="62">
        <v>12</v>
      </c>
      <c r="L1972" s="62">
        <v>0</v>
      </c>
      <c r="M1972" s="62">
        <f>STOCK[[#This Row],[Costo Unitario (USD)]]+STOCK[[#This Row],[Costo Envío (USD)]]+STOCK[[#This Row],[Comisión 10%]]</f>
        <v>14</v>
      </c>
      <c r="N1972" s="62">
        <f t="shared" si="84"/>
        <v>21</v>
      </c>
      <c r="O1972" s="62">
        <f t="shared" si="85"/>
        <v>20</v>
      </c>
      <c r="P1972" s="62">
        <f>STOCK[[#This Row],[Precio Final]]-STOCK[[#This Row],[Costo total]]</f>
        <v>6</v>
      </c>
      <c r="Q1972" s="62">
        <f>STOCK[[#This Row],[Ganancia Unitaria]]*STOCK[[#This Row],[Salidas]]</f>
        <v>6</v>
      </c>
      <c r="R1972" s="74"/>
      <c r="S1972" s="74"/>
      <c r="T1972" s="62"/>
      <c r="U1972" s="62"/>
      <c r="V1972" s="76"/>
    </row>
    <row r="1973" customHeight="1" spans="1:22">
      <c r="A1973" s="74">
        <v>3192</v>
      </c>
      <c r="B1973" s="74" t="s">
        <v>16934</v>
      </c>
      <c r="C1973" s="74" t="s">
        <v>20046</v>
      </c>
      <c r="D1973" s="74" t="s">
        <v>16583</v>
      </c>
      <c r="E1973" s="74"/>
      <c r="F1973" s="59">
        <v>20</v>
      </c>
      <c r="G1973" s="75">
        <v>1</v>
      </c>
      <c r="H1973" s="75">
        <f>SUMIFS(VENTAS[Cantidad],VENTAS[Código del producto Vendido],STOCK[[#This Row],[Code]])</f>
        <v>1</v>
      </c>
      <c r="I1973" s="75">
        <f>STOCK[[#This Row],[Entradas]]-STOCK[[#This Row],[Salidas]]</f>
        <v>0</v>
      </c>
      <c r="J1973" s="59">
        <f>STOCK[[#This Row],[Precio Final]]*10%</f>
        <v>2</v>
      </c>
      <c r="K1973" s="62">
        <v>12</v>
      </c>
      <c r="L1973" s="62">
        <v>0</v>
      </c>
      <c r="M1973" s="62">
        <f>STOCK[[#This Row],[Costo Unitario (USD)]]+STOCK[[#This Row],[Costo Envío (USD)]]+STOCK[[#This Row],[Comisión 10%]]</f>
        <v>14</v>
      </c>
      <c r="N1973" s="62">
        <f t="shared" ref="N1973:N2007" si="86">M1973*1.5</f>
        <v>21</v>
      </c>
      <c r="O1973" s="62">
        <f t="shared" ref="O1973:O2014" si="87">F1973</f>
        <v>20</v>
      </c>
      <c r="P1973" s="62">
        <f>STOCK[[#This Row],[Precio Final]]-STOCK[[#This Row],[Costo total]]</f>
        <v>6</v>
      </c>
      <c r="Q1973" s="62">
        <f>STOCK[[#This Row],[Ganancia Unitaria]]*STOCK[[#This Row],[Salidas]]</f>
        <v>6</v>
      </c>
      <c r="R1973" s="74"/>
      <c r="S1973" s="74"/>
      <c r="T1973" s="62"/>
      <c r="U1973" s="62"/>
      <c r="V1973" s="76"/>
    </row>
    <row r="1974" customHeight="1" spans="1:22">
      <c r="A1974" s="74">
        <v>3193</v>
      </c>
      <c r="B1974" s="74" t="s">
        <v>16934</v>
      </c>
      <c r="C1974" s="74" t="s">
        <v>20047</v>
      </c>
      <c r="D1974" s="74" t="s">
        <v>16475</v>
      </c>
      <c r="E1974" s="74"/>
      <c r="F1974" s="59">
        <v>35</v>
      </c>
      <c r="G1974" s="75">
        <v>1</v>
      </c>
      <c r="H1974" s="75">
        <f>SUMIFS(VENTAS[Cantidad],VENTAS[Código del producto Vendido],STOCK[[#This Row],[Code]])</f>
        <v>0</v>
      </c>
      <c r="I1974" s="75">
        <f>STOCK[[#This Row],[Entradas]]-STOCK[[#This Row],[Salidas]]</f>
        <v>1</v>
      </c>
      <c r="J1974" s="59">
        <f>STOCK[[#This Row],[Precio Final]]*10%</f>
        <v>3.5</v>
      </c>
      <c r="K1974" s="62">
        <v>12</v>
      </c>
      <c r="L1974" s="62">
        <v>0</v>
      </c>
      <c r="M1974" s="62">
        <f>STOCK[[#This Row],[Costo Unitario (USD)]]+STOCK[[#This Row],[Costo Envío (USD)]]+STOCK[[#This Row],[Comisión 10%]]</f>
        <v>15.5</v>
      </c>
      <c r="N1974" s="62">
        <f t="shared" si="86"/>
        <v>23.25</v>
      </c>
      <c r="O1974" s="62">
        <f t="shared" si="87"/>
        <v>35</v>
      </c>
      <c r="P1974" s="62">
        <f>STOCK[[#This Row],[Precio Final]]-STOCK[[#This Row],[Costo total]]</f>
        <v>19.5</v>
      </c>
      <c r="Q1974" s="62">
        <f>STOCK[[#This Row],[Ganancia Unitaria]]*STOCK[[#This Row],[Salidas]]</f>
        <v>0</v>
      </c>
      <c r="R1974" s="74"/>
      <c r="S1974" s="74"/>
      <c r="T1974" s="62"/>
      <c r="U1974" s="62"/>
      <c r="V1974" s="76"/>
    </row>
    <row r="1975" customHeight="1" spans="1:22">
      <c r="A1975" s="74">
        <v>3194</v>
      </c>
      <c r="B1975" s="74" t="s">
        <v>20035</v>
      </c>
      <c r="C1975" s="74" t="s">
        <v>20048</v>
      </c>
      <c r="D1975" s="74" t="s">
        <v>16396</v>
      </c>
      <c r="E1975" s="74"/>
      <c r="F1975" s="59">
        <v>20</v>
      </c>
      <c r="G1975" s="75">
        <v>1</v>
      </c>
      <c r="H1975" s="75">
        <f>SUMIFS(VENTAS[Cantidad],VENTAS[Código del producto Vendido],STOCK[[#This Row],[Code]])</f>
        <v>1</v>
      </c>
      <c r="I1975" s="75">
        <f>STOCK[[#This Row],[Entradas]]-STOCK[[#This Row],[Salidas]]</f>
        <v>0</v>
      </c>
      <c r="J1975" s="59">
        <f>STOCK[[#This Row],[Precio Final]]*10%</f>
        <v>2</v>
      </c>
      <c r="K1975" s="62">
        <v>12</v>
      </c>
      <c r="L1975" s="62">
        <v>0</v>
      </c>
      <c r="M1975" s="62">
        <f>STOCK[[#This Row],[Costo Unitario (USD)]]+STOCK[[#This Row],[Costo Envío (USD)]]+STOCK[[#This Row],[Comisión 10%]]</f>
        <v>14</v>
      </c>
      <c r="N1975" s="62">
        <f t="shared" si="86"/>
        <v>21</v>
      </c>
      <c r="O1975" s="62">
        <f t="shared" si="87"/>
        <v>20</v>
      </c>
      <c r="P1975" s="62">
        <f>STOCK[[#This Row],[Precio Final]]-STOCK[[#This Row],[Costo total]]</f>
        <v>6</v>
      </c>
      <c r="Q1975" s="62">
        <f>STOCK[[#This Row],[Ganancia Unitaria]]*STOCK[[#This Row],[Salidas]]</f>
        <v>6</v>
      </c>
      <c r="R1975" s="74"/>
      <c r="S1975" s="74"/>
      <c r="T1975" s="62"/>
      <c r="U1975" s="62"/>
      <c r="V1975" s="76"/>
    </row>
    <row r="1976" customHeight="1" spans="1:22">
      <c r="A1976" s="74">
        <v>3195</v>
      </c>
      <c r="B1976" s="74" t="s">
        <v>16511</v>
      </c>
      <c r="C1976" s="74" t="s">
        <v>20049</v>
      </c>
      <c r="D1976" s="74" t="s">
        <v>16408</v>
      </c>
      <c r="E1976" s="74"/>
      <c r="F1976" s="59">
        <v>25</v>
      </c>
      <c r="G1976" s="75">
        <v>1</v>
      </c>
      <c r="H1976" s="75">
        <f>SUMIFS(VENTAS[Cantidad],VENTAS[Código del producto Vendido],STOCK[[#This Row],[Code]])</f>
        <v>1</v>
      </c>
      <c r="I1976" s="75">
        <f>STOCK[[#This Row],[Entradas]]-STOCK[[#This Row],[Salidas]]</f>
        <v>0</v>
      </c>
      <c r="J1976" s="59">
        <f>STOCK[[#This Row],[Precio Final]]*10%</f>
        <v>2.5</v>
      </c>
      <c r="K1976" s="62">
        <v>12</v>
      </c>
      <c r="L1976" s="62">
        <v>0</v>
      </c>
      <c r="M1976" s="62">
        <f>STOCK[[#This Row],[Costo Unitario (USD)]]+STOCK[[#This Row],[Costo Envío (USD)]]+STOCK[[#This Row],[Comisión 10%]]</f>
        <v>14.5</v>
      </c>
      <c r="N1976" s="62">
        <f t="shared" si="86"/>
        <v>21.75</v>
      </c>
      <c r="O1976" s="62">
        <f t="shared" si="87"/>
        <v>25</v>
      </c>
      <c r="P1976" s="62">
        <f>STOCK[[#This Row],[Precio Final]]-STOCK[[#This Row],[Costo total]]</f>
        <v>10.5</v>
      </c>
      <c r="Q1976" s="62">
        <f>STOCK[[#This Row],[Ganancia Unitaria]]*STOCK[[#This Row],[Salidas]]</f>
        <v>10.5</v>
      </c>
      <c r="R1976" s="74"/>
      <c r="S1976" s="74"/>
      <c r="T1976" s="62"/>
      <c r="U1976" s="62"/>
      <c r="V1976" s="76"/>
    </row>
    <row r="1977" customHeight="1" spans="1:22">
      <c r="A1977" s="74">
        <v>3196</v>
      </c>
      <c r="B1977" s="74" t="s">
        <v>16511</v>
      </c>
      <c r="C1977" s="74" t="s">
        <v>20050</v>
      </c>
      <c r="D1977" s="74" t="s">
        <v>16404</v>
      </c>
      <c r="E1977" s="74"/>
      <c r="F1977" s="59">
        <v>18</v>
      </c>
      <c r="G1977" s="75">
        <v>1</v>
      </c>
      <c r="H1977" s="75">
        <f>SUMIFS(VENTAS[Cantidad],VENTAS[Código del producto Vendido],STOCK[[#This Row],[Code]])</f>
        <v>0</v>
      </c>
      <c r="I1977" s="75">
        <f>STOCK[[#This Row],[Entradas]]-STOCK[[#This Row],[Salidas]]</f>
        <v>1</v>
      </c>
      <c r="J1977" s="59">
        <f>STOCK[[#This Row],[Precio Final]]*10%</f>
        <v>1.8</v>
      </c>
      <c r="K1977" s="62">
        <v>12</v>
      </c>
      <c r="L1977" s="62">
        <v>0</v>
      </c>
      <c r="M1977" s="62">
        <f>STOCK[[#This Row],[Costo Unitario (USD)]]+STOCK[[#This Row],[Costo Envío (USD)]]+STOCK[[#This Row],[Comisión 10%]]</f>
        <v>13.8</v>
      </c>
      <c r="N1977" s="62">
        <f t="shared" si="86"/>
        <v>20.7</v>
      </c>
      <c r="O1977" s="62">
        <f t="shared" si="87"/>
        <v>18</v>
      </c>
      <c r="P1977" s="62">
        <f>STOCK[[#This Row],[Precio Final]]-STOCK[[#This Row],[Costo total]]</f>
        <v>4.2</v>
      </c>
      <c r="Q1977" s="62">
        <f>STOCK[[#This Row],[Ganancia Unitaria]]*STOCK[[#This Row],[Salidas]]</f>
        <v>0</v>
      </c>
      <c r="R1977" s="74"/>
      <c r="S1977" s="74"/>
      <c r="T1977" s="62"/>
      <c r="U1977" s="62"/>
      <c r="V1977" s="76"/>
    </row>
    <row r="1978" customHeight="1" spans="1:22">
      <c r="A1978" s="74">
        <v>3197</v>
      </c>
      <c r="B1978" s="74" t="s">
        <v>16934</v>
      </c>
      <c r="C1978" s="74" t="s">
        <v>20051</v>
      </c>
      <c r="D1978" s="74" t="s">
        <v>16475</v>
      </c>
      <c r="E1978" s="74"/>
      <c r="F1978" s="59">
        <v>18</v>
      </c>
      <c r="G1978" s="75">
        <v>1</v>
      </c>
      <c r="H1978" s="75">
        <f>SUMIFS(VENTAS[Cantidad],VENTAS[Código del producto Vendido],STOCK[[#This Row],[Code]])</f>
        <v>1</v>
      </c>
      <c r="I1978" s="75">
        <f>STOCK[[#This Row],[Entradas]]-STOCK[[#This Row],[Salidas]]</f>
        <v>0</v>
      </c>
      <c r="J1978" s="59">
        <f>STOCK[[#This Row],[Precio Final]]*10%</f>
        <v>1.8</v>
      </c>
      <c r="K1978" s="62">
        <v>12</v>
      </c>
      <c r="L1978" s="62">
        <v>0</v>
      </c>
      <c r="M1978" s="62">
        <f>STOCK[[#This Row],[Costo Unitario (USD)]]+STOCK[[#This Row],[Costo Envío (USD)]]+STOCK[[#This Row],[Comisión 10%]]</f>
        <v>13.8</v>
      </c>
      <c r="N1978" s="62">
        <f t="shared" si="86"/>
        <v>20.7</v>
      </c>
      <c r="O1978" s="62">
        <f t="shared" si="87"/>
        <v>18</v>
      </c>
      <c r="P1978" s="62">
        <f>STOCK[[#This Row],[Precio Final]]-STOCK[[#This Row],[Costo total]]</f>
        <v>4.2</v>
      </c>
      <c r="Q1978" s="62">
        <f>STOCK[[#This Row],[Ganancia Unitaria]]*STOCK[[#This Row],[Salidas]]</f>
        <v>4.2</v>
      </c>
      <c r="R1978" s="74"/>
      <c r="S1978" s="74"/>
      <c r="T1978" s="62"/>
      <c r="U1978" s="62"/>
      <c r="V1978" s="76"/>
    </row>
    <row r="1979" customHeight="1" spans="1:22">
      <c r="A1979" s="74">
        <v>3198</v>
      </c>
      <c r="B1979" s="74" t="s">
        <v>16511</v>
      </c>
      <c r="C1979" s="74" t="s">
        <v>20052</v>
      </c>
      <c r="D1979" s="74" t="s">
        <v>16404</v>
      </c>
      <c r="E1979" s="74"/>
      <c r="F1979" s="59">
        <v>20</v>
      </c>
      <c r="G1979" s="75">
        <v>1</v>
      </c>
      <c r="H1979" s="75">
        <f>SUMIFS(VENTAS[Cantidad],VENTAS[Código del producto Vendido],STOCK[[#This Row],[Code]])</f>
        <v>0</v>
      </c>
      <c r="I1979" s="75">
        <f>STOCK[[#This Row],[Entradas]]-STOCK[[#This Row],[Salidas]]</f>
        <v>1</v>
      </c>
      <c r="J1979" s="59">
        <f>STOCK[[#This Row],[Precio Final]]*10%</f>
        <v>2</v>
      </c>
      <c r="K1979" s="62">
        <v>12</v>
      </c>
      <c r="L1979" s="62">
        <v>0</v>
      </c>
      <c r="M1979" s="62">
        <f>STOCK[[#This Row],[Costo Unitario (USD)]]+STOCK[[#This Row],[Costo Envío (USD)]]+STOCK[[#This Row],[Comisión 10%]]</f>
        <v>14</v>
      </c>
      <c r="N1979" s="62">
        <f t="shared" si="86"/>
        <v>21</v>
      </c>
      <c r="O1979" s="62">
        <f t="shared" si="87"/>
        <v>20</v>
      </c>
      <c r="P1979" s="62">
        <f>STOCK[[#This Row],[Precio Final]]-STOCK[[#This Row],[Costo total]]</f>
        <v>6</v>
      </c>
      <c r="Q1979" s="62">
        <f>STOCK[[#This Row],[Ganancia Unitaria]]*STOCK[[#This Row],[Salidas]]</f>
        <v>0</v>
      </c>
      <c r="R1979" s="74"/>
      <c r="S1979" s="74"/>
      <c r="T1979" s="62"/>
      <c r="U1979" s="62"/>
      <c r="V1979" s="76"/>
    </row>
    <row r="1980" customHeight="1" spans="1:22">
      <c r="A1980" s="74">
        <v>3199</v>
      </c>
      <c r="B1980" s="74" t="s">
        <v>16511</v>
      </c>
      <c r="C1980" s="74" t="s">
        <v>20053</v>
      </c>
      <c r="D1980" s="74" t="s">
        <v>16408</v>
      </c>
      <c r="E1980" s="74"/>
      <c r="F1980" s="59">
        <v>25</v>
      </c>
      <c r="G1980" s="75">
        <v>1</v>
      </c>
      <c r="H1980" s="75">
        <f>SUMIFS(VENTAS[Cantidad],VENTAS[Código del producto Vendido],STOCK[[#This Row],[Code]])</f>
        <v>1</v>
      </c>
      <c r="I1980" s="75">
        <f>STOCK[[#This Row],[Entradas]]-STOCK[[#This Row],[Salidas]]</f>
        <v>0</v>
      </c>
      <c r="J1980" s="59">
        <f>STOCK[[#This Row],[Precio Final]]*10%</f>
        <v>2.5</v>
      </c>
      <c r="K1980" s="62">
        <v>12</v>
      </c>
      <c r="L1980" s="62">
        <v>0</v>
      </c>
      <c r="M1980" s="62">
        <f>STOCK[[#This Row],[Costo Unitario (USD)]]+STOCK[[#This Row],[Costo Envío (USD)]]+STOCK[[#This Row],[Comisión 10%]]</f>
        <v>14.5</v>
      </c>
      <c r="N1980" s="62">
        <f t="shared" si="86"/>
        <v>21.75</v>
      </c>
      <c r="O1980" s="62">
        <f t="shared" si="87"/>
        <v>25</v>
      </c>
      <c r="P1980" s="62">
        <f>STOCK[[#This Row],[Precio Final]]-STOCK[[#This Row],[Costo total]]</f>
        <v>10.5</v>
      </c>
      <c r="Q1980" s="62">
        <f>STOCK[[#This Row],[Ganancia Unitaria]]*STOCK[[#This Row],[Salidas]]</f>
        <v>10.5</v>
      </c>
      <c r="R1980" s="74"/>
      <c r="S1980" s="74"/>
      <c r="T1980" s="62"/>
      <c r="U1980" s="62"/>
      <c r="V1980" s="76"/>
    </row>
    <row r="1981" customHeight="1" spans="1:22">
      <c r="A1981" s="74">
        <v>3200</v>
      </c>
      <c r="B1981" s="74" t="s">
        <v>20035</v>
      </c>
      <c r="C1981" s="74" t="s">
        <v>20054</v>
      </c>
      <c r="D1981" s="74" t="s">
        <v>16396</v>
      </c>
      <c r="E1981" s="74"/>
      <c r="F1981" s="59">
        <v>25</v>
      </c>
      <c r="G1981" s="75">
        <v>1</v>
      </c>
      <c r="H1981" s="75">
        <f>SUMIFS(VENTAS[Cantidad],VENTAS[Código del producto Vendido],STOCK[[#This Row],[Code]])</f>
        <v>1</v>
      </c>
      <c r="I1981" s="75">
        <f>STOCK[[#This Row],[Entradas]]-STOCK[[#This Row],[Salidas]]</f>
        <v>0</v>
      </c>
      <c r="J1981" s="59">
        <f>STOCK[[#This Row],[Precio Final]]*10%</f>
        <v>2.5</v>
      </c>
      <c r="K1981" s="62">
        <v>12</v>
      </c>
      <c r="L1981" s="62">
        <v>0</v>
      </c>
      <c r="M1981" s="62">
        <f>STOCK[[#This Row],[Costo Unitario (USD)]]+STOCK[[#This Row],[Costo Envío (USD)]]+STOCK[[#This Row],[Comisión 10%]]</f>
        <v>14.5</v>
      </c>
      <c r="N1981" s="62">
        <f t="shared" si="86"/>
        <v>21.75</v>
      </c>
      <c r="O1981" s="62">
        <f t="shared" si="87"/>
        <v>25</v>
      </c>
      <c r="P1981" s="62">
        <f>STOCK[[#This Row],[Precio Final]]-STOCK[[#This Row],[Costo total]]</f>
        <v>10.5</v>
      </c>
      <c r="Q1981" s="62">
        <f>STOCK[[#This Row],[Ganancia Unitaria]]*STOCK[[#This Row],[Salidas]]</f>
        <v>10.5</v>
      </c>
      <c r="R1981" s="74"/>
      <c r="S1981" s="74"/>
      <c r="T1981" s="62"/>
      <c r="U1981" s="62"/>
      <c r="V1981" s="76"/>
    </row>
    <row r="1982" customHeight="1" spans="1:22">
      <c r="A1982" s="74">
        <v>3201</v>
      </c>
      <c r="B1982" s="74" t="s">
        <v>16934</v>
      </c>
      <c r="C1982" s="74" t="s">
        <v>20055</v>
      </c>
      <c r="D1982" s="74" t="s">
        <v>16475</v>
      </c>
      <c r="E1982" s="74"/>
      <c r="F1982" s="59">
        <v>20</v>
      </c>
      <c r="G1982" s="75">
        <v>1</v>
      </c>
      <c r="H1982" s="75">
        <f>SUMIFS(VENTAS[Cantidad],VENTAS[Código del producto Vendido],STOCK[[#This Row],[Code]])</f>
        <v>0</v>
      </c>
      <c r="I1982" s="75">
        <f>STOCK[[#This Row],[Entradas]]-STOCK[[#This Row],[Salidas]]</f>
        <v>1</v>
      </c>
      <c r="J1982" s="59">
        <f>STOCK[[#This Row],[Precio Final]]*10%</f>
        <v>2</v>
      </c>
      <c r="K1982" s="62">
        <v>12</v>
      </c>
      <c r="L1982" s="62">
        <v>0</v>
      </c>
      <c r="M1982" s="62">
        <f>STOCK[[#This Row],[Costo Unitario (USD)]]+STOCK[[#This Row],[Costo Envío (USD)]]+STOCK[[#This Row],[Comisión 10%]]</f>
        <v>14</v>
      </c>
      <c r="N1982" s="62">
        <f t="shared" si="86"/>
        <v>21</v>
      </c>
      <c r="O1982" s="62">
        <f t="shared" si="87"/>
        <v>20</v>
      </c>
      <c r="P1982" s="62">
        <f>STOCK[[#This Row],[Precio Final]]-STOCK[[#This Row],[Costo total]]</f>
        <v>6</v>
      </c>
      <c r="Q1982" s="62">
        <f>STOCK[[#This Row],[Ganancia Unitaria]]*STOCK[[#This Row],[Salidas]]</f>
        <v>0</v>
      </c>
      <c r="R1982" s="74"/>
      <c r="S1982" s="74"/>
      <c r="T1982" s="62"/>
      <c r="U1982" s="62"/>
      <c r="V1982" s="76"/>
    </row>
    <row r="1983" customHeight="1" spans="1:22">
      <c r="A1983" s="74">
        <v>3202</v>
      </c>
      <c r="B1983" s="74" t="s">
        <v>16934</v>
      </c>
      <c r="C1983" s="74" t="s">
        <v>20056</v>
      </c>
      <c r="D1983" s="74" t="s">
        <v>16583</v>
      </c>
      <c r="E1983" s="74"/>
      <c r="F1983" s="59">
        <v>20</v>
      </c>
      <c r="G1983" s="75">
        <v>1</v>
      </c>
      <c r="H1983" s="75">
        <f>SUMIFS(VENTAS[Cantidad],VENTAS[Código del producto Vendido],STOCK[[#This Row],[Code]])</f>
        <v>1</v>
      </c>
      <c r="I1983" s="75">
        <f>STOCK[[#This Row],[Entradas]]-STOCK[[#This Row],[Salidas]]</f>
        <v>0</v>
      </c>
      <c r="J1983" s="59">
        <f>STOCK[[#This Row],[Precio Final]]*10%</f>
        <v>2</v>
      </c>
      <c r="K1983" s="62">
        <v>12</v>
      </c>
      <c r="L1983" s="62">
        <v>0</v>
      </c>
      <c r="M1983" s="62">
        <f>STOCK[[#This Row],[Costo Unitario (USD)]]+STOCK[[#This Row],[Costo Envío (USD)]]+STOCK[[#This Row],[Comisión 10%]]</f>
        <v>14</v>
      </c>
      <c r="N1983" s="62">
        <f t="shared" si="86"/>
        <v>21</v>
      </c>
      <c r="O1983" s="62">
        <f t="shared" si="87"/>
        <v>20</v>
      </c>
      <c r="P1983" s="62">
        <f>STOCK[[#This Row],[Precio Final]]-STOCK[[#This Row],[Costo total]]</f>
        <v>6</v>
      </c>
      <c r="Q1983" s="62">
        <f>STOCK[[#This Row],[Ganancia Unitaria]]*STOCK[[#This Row],[Salidas]]</f>
        <v>6</v>
      </c>
      <c r="R1983" s="74"/>
      <c r="S1983" s="74"/>
      <c r="T1983" s="62"/>
      <c r="U1983" s="62"/>
      <c r="V1983" s="76"/>
    </row>
    <row r="1984" customHeight="1" spans="1:22">
      <c r="A1984" s="74">
        <v>3203</v>
      </c>
      <c r="B1984" s="74" t="s">
        <v>16511</v>
      </c>
      <c r="C1984" s="74" t="s">
        <v>20057</v>
      </c>
      <c r="D1984" s="74" t="s">
        <v>16408</v>
      </c>
      <c r="E1984" s="74"/>
      <c r="F1984" s="59">
        <v>22</v>
      </c>
      <c r="G1984" s="75">
        <v>1</v>
      </c>
      <c r="H1984" s="75">
        <f>SUMIFS(VENTAS[Cantidad],VENTAS[Código del producto Vendido],STOCK[[#This Row],[Code]])</f>
        <v>1</v>
      </c>
      <c r="I1984" s="75">
        <f>STOCK[[#This Row],[Entradas]]-STOCK[[#This Row],[Salidas]]</f>
        <v>0</v>
      </c>
      <c r="J1984" s="59">
        <f>STOCK[[#This Row],[Precio Final]]*10%</f>
        <v>2.2</v>
      </c>
      <c r="K1984" s="62">
        <v>12</v>
      </c>
      <c r="L1984" s="62">
        <v>0</v>
      </c>
      <c r="M1984" s="62">
        <f>STOCK[[#This Row],[Costo Unitario (USD)]]+STOCK[[#This Row],[Costo Envío (USD)]]+STOCK[[#This Row],[Comisión 10%]]</f>
        <v>14.2</v>
      </c>
      <c r="N1984" s="62">
        <f t="shared" si="86"/>
        <v>21.3</v>
      </c>
      <c r="O1984" s="62">
        <f t="shared" si="87"/>
        <v>22</v>
      </c>
      <c r="P1984" s="62">
        <f>STOCK[[#This Row],[Precio Final]]-STOCK[[#This Row],[Costo total]]</f>
        <v>7.8</v>
      </c>
      <c r="Q1984" s="62">
        <f>STOCK[[#This Row],[Ganancia Unitaria]]*STOCK[[#This Row],[Salidas]]</f>
        <v>7.8</v>
      </c>
      <c r="R1984" s="74"/>
      <c r="S1984" s="74"/>
      <c r="T1984" s="62"/>
      <c r="U1984" s="62"/>
      <c r="V1984" s="76"/>
    </row>
    <row r="1985" customHeight="1" spans="1:22">
      <c r="A1985" s="74">
        <v>3204</v>
      </c>
      <c r="B1985" s="74" t="s">
        <v>16511</v>
      </c>
      <c r="C1985" s="74" t="s">
        <v>20058</v>
      </c>
      <c r="D1985" s="74" t="s">
        <v>16404</v>
      </c>
      <c r="E1985" s="74"/>
      <c r="F1985" s="59">
        <v>22</v>
      </c>
      <c r="G1985" s="75">
        <v>2</v>
      </c>
      <c r="H1985" s="75">
        <f>SUMIFS(VENTAS[Cantidad],VENTAS[Código del producto Vendido],STOCK[[#This Row],[Code]])</f>
        <v>2</v>
      </c>
      <c r="I1985" s="75">
        <f>STOCK[[#This Row],[Entradas]]-STOCK[[#This Row],[Salidas]]</f>
        <v>0</v>
      </c>
      <c r="J1985" s="59">
        <f>STOCK[[#This Row],[Precio Final]]*10%</f>
        <v>2.2</v>
      </c>
      <c r="K1985" s="62">
        <v>12</v>
      </c>
      <c r="L1985" s="62">
        <v>0</v>
      </c>
      <c r="M1985" s="62">
        <f>STOCK[[#This Row],[Costo Unitario (USD)]]+STOCK[[#This Row],[Costo Envío (USD)]]+STOCK[[#This Row],[Comisión 10%]]</f>
        <v>14.2</v>
      </c>
      <c r="N1985" s="62">
        <f t="shared" si="86"/>
        <v>21.3</v>
      </c>
      <c r="O1985" s="62">
        <f t="shared" si="87"/>
        <v>22</v>
      </c>
      <c r="P1985" s="62">
        <f>STOCK[[#This Row],[Precio Final]]-STOCK[[#This Row],[Costo total]]</f>
        <v>7.8</v>
      </c>
      <c r="Q1985" s="62">
        <f>STOCK[[#This Row],[Ganancia Unitaria]]*STOCK[[#This Row],[Salidas]]</f>
        <v>15.6</v>
      </c>
      <c r="R1985" s="74"/>
      <c r="S1985" s="74"/>
      <c r="T1985" s="62"/>
      <c r="U1985" s="62"/>
      <c r="V1985" s="76"/>
    </row>
    <row r="1986" customHeight="1" spans="1:22">
      <c r="A1986" s="74">
        <v>3205</v>
      </c>
      <c r="B1986" s="74" t="s">
        <v>16934</v>
      </c>
      <c r="C1986" s="74" t="s">
        <v>20059</v>
      </c>
      <c r="D1986" s="74" t="s">
        <v>16962</v>
      </c>
      <c r="E1986" s="74"/>
      <c r="F1986" s="59">
        <v>18</v>
      </c>
      <c r="G1986" s="75">
        <v>1</v>
      </c>
      <c r="H1986" s="75">
        <f>SUMIFS(VENTAS[Cantidad],VENTAS[Código del producto Vendido],STOCK[[#This Row],[Code]])</f>
        <v>0</v>
      </c>
      <c r="I1986" s="75">
        <f>STOCK[[#This Row],[Entradas]]-STOCK[[#This Row],[Salidas]]</f>
        <v>1</v>
      </c>
      <c r="J1986" s="59">
        <f>STOCK[[#This Row],[Precio Final]]*10%</f>
        <v>1.8</v>
      </c>
      <c r="K1986" s="62">
        <v>12</v>
      </c>
      <c r="L1986" s="62">
        <v>0</v>
      </c>
      <c r="M1986" s="62">
        <f>STOCK[[#This Row],[Costo Unitario (USD)]]+STOCK[[#This Row],[Costo Envío (USD)]]+STOCK[[#This Row],[Comisión 10%]]</f>
        <v>13.8</v>
      </c>
      <c r="N1986" s="62">
        <f t="shared" si="86"/>
        <v>20.7</v>
      </c>
      <c r="O1986" s="62">
        <f t="shared" si="87"/>
        <v>18</v>
      </c>
      <c r="P1986" s="62">
        <f>STOCK[[#This Row],[Precio Final]]-STOCK[[#This Row],[Costo total]]</f>
        <v>4.2</v>
      </c>
      <c r="Q1986" s="62">
        <f>STOCK[[#This Row],[Ganancia Unitaria]]*STOCK[[#This Row],[Salidas]]</f>
        <v>0</v>
      </c>
      <c r="R1986" s="74"/>
      <c r="S1986" s="74"/>
      <c r="T1986" s="62"/>
      <c r="U1986" s="62"/>
      <c r="V1986" s="76"/>
    </row>
    <row r="1987" customHeight="1" spans="1:22">
      <c r="A1987" s="74">
        <v>3206</v>
      </c>
      <c r="B1987" s="74" t="s">
        <v>16934</v>
      </c>
      <c r="C1987" s="74" t="s">
        <v>20060</v>
      </c>
      <c r="D1987" s="74" t="s">
        <v>16475</v>
      </c>
      <c r="E1987" s="74"/>
      <c r="F1987" s="59">
        <v>20</v>
      </c>
      <c r="G1987" s="75">
        <v>1</v>
      </c>
      <c r="H1987" s="75">
        <f>SUMIFS(VENTAS[Cantidad],VENTAS[Código del producto Vendido],STOCK[[#This Row],[Code]])</f>
        <v>0</v>
      </c>
      <c r="I1987" s="75">
        <f>STOCK[[#This Row],[Entradas]]-STOCK[[#This Row],[Salidas]]</f>
        <v>1</v>
      </c>
      <c r="J1987" s="59">
        <f>STOCK[[#This Row],[Precio Final]]*10%</f>
        <v>2</v>
      </c>
      <c r="K1987" s="62">
        <v>12</v>
      </c>
      <c r="L1987" s="62">
        <v>0</v>
      </c>
      <c r="M1987" s="62">
        <f>STOCK[[#This Row],[Costo Unitario (USD)]]+STOCK[[#This Row],[Costo Envío (USD)]]+STOCK[[#This Row],[Comisión 10%]]</f>
        <v>14</v>
      </c>
      <c r="N1987" s="62">
        <f t="shared" si="86"/>
        <v>21</v>
      </c>
      <c r="O1987" s="62">
        <f t="shared" si="87"/>
        <v>20</v>
      </c>
      <c r="P1987" s="62">
        <f>STOCK[[#This Row],[Precio Final]]-STOCK[[#This Row],[Costo total]]</f>
        <v>6</v>
      </c>
      <c r="Q1987" s="62">
        <f>STOCK[[#This Row],[Ganancia Unitaria]]*STOCK[[#This Row],[Salidas]]</f>
        <v>0</v>
      </c>
      <c r="R1987" s="74"/>
      <c r="S1987" s="74"/>
      <c r="T1987" s="62"/>
      <c r="U1987" s="62"/>
      <c r="V1987" s="76"/>
    </row>
    <row r="1988" customHeight="1" spans="1:22">
      <c r="A1988" s="74">
        <v>3207</v>
      </c>
      <c r="B1988" s="74" t="s">
        <v>16511</v>
      </c>
      <c r="C1988" s="74" t="s">
        <v>20061</v>
      </c>
      <c r="D1988" s="74" t="s">
        <v>16408</v>
      </c>
      <c r="E1988" s="74"/>
      <c r="F1988" s="59">
        <v>20</v>
      </c>
      <c r="G1988" s="75">
        <v>1</v>
      </c>
      <c r="H1988" s="75">
        <f>SUMIFS(VENTAS[Cantidad],VENTAS[Código del producto Vendido],STOCK[[#This Row],[Code]])</f>
        <v>0</v>
      </c>
      <c r="I1988" s="75">
        <f>STOCK[[#This Row],[Entradas]]-STOCK[[#This Row],[Salidas]]</f>
        <v>1</v>
      </c>
      <c r="J1988" s="59">
        <f>STOCK[[#This Row],[Precio Final]]*10%</f>
        <v>2</v>
      </c>
      <c r="K1988" s="62">
        <v>12</v>
      </c>
      <c r="L1988" s="62">
        <v>0</v>
      </c>
      <c r="M1988" s="62">
        <f>STOCK[[#This Row],[Costo Unitario (USD)]]+STOCK[[#This Row],[Costo Envío (USD)]]+STOCK[[#This Row],[Comisión 10%]]</f>
        <v>14</v>
      </c>
      <c r="N1988" s="62">
        <f t="shared" si="86"/>
        <v>21</v>
      </c>
      <c r="O1988" s="62">
        <f t="shared" si="87"/>
        <v>20</v>
      </c>
      <c r="P1988" s="62">
        <f>STOCK[[#This Row],[Precio Final]]-STOCK[[#This Row],[Costo total]]</f>
        <v>6</v>
      </c>
      <c r="Q1988" s="62">
        <f>STOCK[[#This Row],[Ganancia Unitaria]]*STOCK[[#This Row],[Salidas]]</f>
        <v>0</v>
      </c>
      <c r="R1988" s="74"/>
      <c r="S1988" s="74"/>
      <c r="T1988" s="62"/>
      <c r="U1988" s="62"/>
      <c r="V1988" s="76"/>
    </row>
    <row r="1989" customHeight="1" spans="1:22">
      <c r="A1989" s="74">
        <v>3208</v>
      </c>
      <c r="B1989" s="74" t="s">
        <v>16511</v>
      </c>
      <c r="C1989" s="74" t="s">
        <v>20061</v>
      </c>
      <c r="D1989" s="74" t="s">
        <v>16404</v>
      </c>
      <c r="E1989" s="74"/>
      <c r="F1989" s="59">
        <v>20</v>
      </c>
      <c r="G1989" s="75">
        <v>1</v>
      </c>
      <c r="H1989" s="75">
        <f>SUMIFS(VENTAS[Cantidad],VENTAS[Código del producto Vendido],STOCK[[#This Row],[Code]])</f>
        <v>0</v>
      </c>
      <c r="I1989" s="75">
        <f>STOCK[[#This Row],[Entradas]]-STOCK[[#This Row],[Salidas]]</f>
        <v>1</v>
      </c>
      <c r="J1989" s="59">
        <f>STOCK[[#This Row],[Precio Final]]*10%</f>
        <v>2</v>
      </c>
      <c r="K1989" s="62">
        <v>12</v>
      </c>
      <c r="L1989" s="62">
        <v>0</v>
      </c>
      <c r="M1989" s="62">
        <f>STOCK[[#This Row],[Costo Unitario (USD)]]+STOCK[[#This Row],[Costo Envío (USD)]]+STOCK[[#This Row],[Comisión 10%]]</f>
        <v>14</v>
      </c>
      <c r="N1989" s="62">
        <f t="shared" si="86"/>
        <v>21</v>
      </c>
      <c r="O1989" s="62">
        <f t="shared" si="87"/>
        <v>20</v>
      </c>
      <c r="P1989" s="62">
        <f>STOCK[[#This Row],[Precio Final]]-STOCK[[#This Row],[Costo total]]</f>
        <v>6</v>
      </c>
      <c r="Q1989" s="62">
        <f>STOCK[[#This Row],[Ganancia Unitaria]]*STOCK[[#This Row],[Salidas]]</f>
        <v>0</v>
      </c>
      <c r="R1989" s="74"/>
      <c r="S1989" s="74"/>
      <c r="T1989" s="62"/>
      <c r="U1989" s="62"/>
      <c r="V1989" s="76"/>
    </row>
    <row r="1990" customHeight="1" spans="1:22">
      <c r="A1990" s="74">
        <v>3209</v>
      </c>
      <c r="B1990" s="74" t="s">
        <v>20035</v>
      </c>
      <c r="C1990" s="74" t="s">
        <v>20061</v>
      </c>
      <c r="D1990" s="74" t="s">
        <v>16396</v>
      </c>
      <c r="E1990" s="74"/>
      <c r="F1990" s="59">
        <v>20</v>
      </c>
      <c r="G1990" s="75">
        <v>1</v>
      </c>
      <c r="H1990" s="75">
        <f>SUMIFS(VENTAS[Cantidad],VENTAS[Código del producto Vendido],STOCK[[#This Row],[Code]])</f>
        <v>0</v>
      </c>
      <c r="I1990" s="75">
        <f>STOCK[[#This Row],[Entradas]]-STOCK[[#This Row],[Salidas]]</f>
        <v>1</v>
      </c>
      <c r="J1990" s="59">
        <f>STOCK[[#This Row],[Precio Final]]*10%</f>
        <v>2</v>
      </c>
      <c r="K1990" s="62">
        <v>12</v>
      </c>
      <c r="L1990" s="62">
        <v>0</v>
      </c>
      <c r="M1990" s="62">
        <f>STOCK[[#This Row],[Costo Unitario (USD)]]+STOCK[[#This Row],[Costo Envío (USD)]]+STOCK[[#This Row],[Comisión 10%]]</f>
        <v>14</v>
      </c>
      <c r="N1990" s="62">
        <f t="shared" si="86"/>
        <v>21</v>
      </c>
      <c r="O1990" s="62">
        <f t="shared" si="87"/>
        <v>20</v>
      </c>
      <c r="P1990" s="62">
        <f>STOCK[[#This Row],[Precio Final]]-STOCK[[#This Row],[Costo total]]</f>
        <v>6</v>
      </c>
      <c r="Q1990" s="62">
        <f>STOCK[[#This Row],[Ganancia Unitaria]]*STOCK[[#This Row],[Salidas]]</f>
        <v>0</v>
      </c>
      <c r="R1990" s="74"/>
      <c r="S1990" s="74"/>
      <c r="T1990" s="62"/>
      <c r="U1990" s="62"/>
      <c r="V1990" s="76"/>
    </row>
    <row r="1991" customHeight="1" spans="1:22">
      <c r="A1991" s="74">
        <v>3210</v>
      </c>
      <c r="B1991" s="74" t="s">
        <v>16934</v>
      </c>
      <c r="C1991" s="74" t="s">
        <v>20061</v>
      </c>
      <c r="D1991" s="74" t="s">
        <v>16475</v>
      </c>
      <c r="E1991" s="74"/>
      <c r="F1991" s="59">
        <v>20</v>
      </c>
      <c r="G1991" s="75">
        <v>1</v>
      </c>
      <c r="H1991" s="75">
        <f>SUMIFS(VENTAS[Cantidad],VENTAS[Código del producto Vendido],STOCK[[#This Row],[Code]])</f>
        <v>1</v>
      </c>
      <c r="I1991" s="75">
        <f>STOCK[[#This Row],[Entradas]]-STOCK[[#This Row],[Salidas]]</f>
        <v>0</v>
      </c>
      <c r="J1991" s="59">
        <f>STOCK[[#This Row],[Precio Final]]*10%</f>
        <v>2</v>
      </c>
      <c r="K1991" s="62">
        <v>12</v>
      </c>
      <c r="L1991" s="62">
        <v>0</v>
      </c>
      <c r="M1991" s="62">
        <f>STOCK[[#This Row],[Costo Unitario (USD)]]+STOCK[[#This Row],[Costo Envío (USD)]]+STOCK[[#This Row],[Comisión 10%]]</f>
        <v>14</v>
      </c>
      <c r="N1991" s="62">
        <f t="shared" si="86"/>
        <v>21</v>
      </c>
      <c r="O1991" s="62">
        <f t="shared" si="87"/>
        <v>20</v>
      </c>
      <c r="P1991" s="62">
        <f>STOCK[[#This Row],[Precio Final]]-STOCK[[#This Row],[Costo total]]</f>
        <v>6</v>
      </c>
      <c r="Q1991" s="62">
        <f>STOCK[[#This Row],[Ganancia Unitaria]]*STOCK[[#This Row],[Salidas]]</f>
        <v>6</v>
      </c>
      <c r="R1991" s="74"/>
      <c r="S1991" s="74"/>
      <c r="T1991" s="62"/>
      <c r="U1991" s="62"/>
      <c r="V1991" s="76"/>
    </row>
    <row r="1992" customHeight="1" spans="1:22">
      <c r="A1992" s="74">
        <v>3211</v>
      </c>
      <c r="B1992" s="74" t="s">
        <v>20035</v>
      </c>
      <c r="C1992" s="74" t="s">
        <v>20062</v>
      </c>
      <c r="D1992" s="74" t="s">
        <v>16396</v>
      </c>
      <c r="E1992" s="74"/>
      <c r="F1992" s="59">
        <v>18</v>
      </c>
      <c r="G1992" s="75">
        <v>1</v>
      </c>
      <c r="H1992" s="75">
        <f>SUMIFS(VENTAS[Cantidad],VENTAS[Código del producto Vendido],STOCK[[#This Row],[Code]])</f>
        <v>1</v>
      </c>
      <c r="I1992" s="75">
        <f>STOCK[[#This Row],[Entradas]]-STOCK[[#This Row],[Salidas]]</f>
        <v>0</v>
      </c>
      <c r="J1992" s="59">
        <f>STOCK[[#This Row],[Precio Final]]*10%</f>
        <v>1.8</v>
      </c>
      <c r="K1992" s="62">
        <v>12</v>
      </c>
      <c r="L1992" s="62">
        <v>0</v>
      </c>
      <c r="M1992" s="62">
        <f>STOCK[[#This Row],[Costo Unitario (USD)]]+STOCK[[#This Row],[Costo Envío (USD)]]+STOCK[[#This Row],[Comisión 10%]]</f>
        <v>13.8</v>
      </c>
      <c r="N1992" s="62">
        <f t="shared" si="86"/>
        <v>20.7</v>
      </c>
      <c r="O1992" s="62">
        <f t="shared" si="87"/>
        <v>18</v>
      </c>
      <c r="P1992" s="62">
        <f>STOCK[[#This Row],[Precio Final]]-STOCK[[#This Row],[Costo total]]</f>
        <v>4.2</v>
      </c>
      <c r="Q1992" s="62">
        <f>STOCK[[#This Row],[Ganancia Unitaria]]*STOCK[[#This Row],[Salidas]]</f>
        <v>4.2</v>
      </c>
      <c r="R1992" s="74"/>
      <c r="S1992" s="74"/>
      <c r="T1992" s="62"/>
      <c r="U1992" s="62"/>
      <c r="V1992" s="76"/>
    </row>
    <row r="1993" customHeight="1" spans="1:22">
      <c r="A1993" s="74">
        <v>3212</v>
      </c>
      <c r="B1993" s="74" t="s">
        <v>16511</v>
      </c>
      <c r="C1993" s="74" t="s">
        <v>20063</v>
      </c>
      <c r="D1993" s="74" t="s">
        <v>16408</v>
      </c>
      <c r="E1993" s="74"/>
      <c r="F1993" s="59">
        <v>22</v>
      </c>
      <c r="G1993" s="75">
        <v>1</v>
      </c>
      <c r="H1993" s="75">
        <f>SUMIFS(VENTAS[Cantidad],VENTAS[Código del producto Vendido],STOCK[[#This Row],[Code]])</f>
        <v>1</v>
      </c>
      <c r="I1993" s="75">
        <f>STOCK[[#This Row],[Entradas]]-STOCK[[#This Row],[Salidas]]</f>
        <v>0</v>
      </c>
      <c r="J1993" s="59">
        <f>STOCK[[#This Row],[Precio Final]]*10%</f>
        <v>2.2</v>
      </c>
      <c r="K1993" s="62">
        <v>12</v>
      </c>
      <c r="L1993" s="62">
        <v>0</v>
      </c>
      <c r="M1993" s="62">
        <f>STOCK[[#This Row],[Costo Unitario (USD)]]+STOCK[[#This Row],[Costo Envío (USD)]]+STOCK[[#This Row],[Comisión 10%]]</f>
        <v>14.2</v>
      </c>
      <c r="N1993" s="62">
        <f t="shared" si="86"/>
        <v>21.3</v>
      </c>
      <c r="O1993" s="62">
        <f t="shared" si="87"/>
        <v>22</v>
      </c>
      <c r="P1993" s="62">
        <f>STOCK[[#This Row],[Precio Final]]-STOCK[[#This Row],[Costo total]]</f>
        <v>7.8</v>
      </c>
      <c r="Q1993" s="62">
        <f>STOCK[[#This Row],[Ganancia Unitaria]]*STOCK[[#This Row],[Salidas]]</f>
        <v>7.8</v>
      </c>
      <c r="R1993" s="74"/>
      <c r="S1993" s="74"/>
      <c r="T1993" s="62"/>
      <c r="U1993" s="62"/>
      <c r="V1993" s="76"/>
    </row>
    <row r="1994" customHeight="1" spans="1:22">
      <c r="A1994" s="74">
        <v>3213</v>
      </c>
      <c r="B1994" s="74" t="s">
        <v>16934</v>
      </c>
      <c r="C1994" s="74" t="s">
        <v>20064</v>
      </c>
      <c r="D1994" s="74" t="s">
        <v>16583</v>
      </c>
      <c r="E1994" s="74"/>
      <c r="F1994" s="59">
        <v>18</v>
      </c>
      <c r="G1994" s="75">
        <v>1</v>
      </c>
      <c r="H1994" s="75">
        <f>SUMIFS(VENTAS[Cantidad],VENTAS[Código del producto Vendido],STOCK[[#This Row],[Code]])</f>
        <v>0</v>
      </c>
      <c r="I1994" s="75">
        <f>STOCK[[#This Row],[Entradas]]-STOCK[[#This Row],[Salidas]]</f>
        <v>1</v>
      </c>
      <c r="J1994" s="59">
        <f>STOCK[[#This Row],[Precio Final]]*10%</f>
        <v>1.8</v>
      </c>
      <c r="K1994" s="62">
        <v>12</v>
      </c>
      <c r="L1994" s="62">
        <v>0</v>
      </c>
      <c r="M1994" s="62">
        <f>STOCK[[#This Row],[Costo Unitario (USD)]]+STOCK[[#This Row],[Costo Envío (USD)]]+STOCK[[#This Row],[Comisión 10%]]</f>
        <v>13.8</v>
      </c>
      <c r="N1994" s="62">
        <f t="shared" si="86"/>
        <v>20.7</v>
      </c>
      <c r="O1994" s="62">
        <f t="shared" si="87"/>
        <v>18</v>
      </c>
      <c r="P1994" s="62">
        <f>STOCK[[#This Row],[Precio Final]]-STOCK[[#This Row],[Costo total]]</f>
        <v>4.2</v>
      </c>
      <c r="Q1994" s="62">
        <f>STOCK[[#This Row],[Ganancia Unitaria]]*STOCK[[#This Row],[Salidas]]</f>
        <v>0</v>
      </c>
      <c r="R1994" s="74"/>
      <c r="S1994" s="74"/>
      <c r="T1994" s="62"/>
      <c r="U1994" s="62"/>
      <c r="V1994" s="76"/>
    </row>
    <row r="1995" customHeight="1" spans="1:22">
      <c r="A1995" s="74">
        <v>3214</v>
      </c>
      <c r="B1995" s="74" t="s">
        <v>16511</v>
      </c>
      <c r="C1995" s="74" t="s">
        <v>20065</v>
      </c>
      <c r="D1995" s="74" t="s">
        <v>16408</v>
      </c>
      <c r="E1995" s="74"/>
      <c r="F1995" s="59">
        <v>20</v>
      </c>
      <c r="G1995" s="75">
        <v>1</v>
      </c>
      <c r="H1995" s="75">
        <f>SUMIFS(VENTAS[Cantidad],VENTAS[Código del producto Vendido],STOCK[[#This Row],[Code]])</f>
        <v>0</v>
      </c>
      <c r="I1995" s="75">
        <f>STOCK[[#This Row],[Entradas]]-STOCK[[#This Row],[Salidas]]</f>
        <v>1</v>
      </c>
      <c r="J1995" s="59">
        <f>STOCK[[#This Row],[Precio Final]]*10%</f>
        <v>2</v>
      </c>
      <c r="K1995" s="62">
        <v>12</v>
      </c>
      <c r="L1995" s="62">
        <v>0</v>
      </c>
      <c r="M1995" s="62">
        <f>STOCK[[#This Row],[Costo Unitario (USD)]]+STOCK[[#This Row],[Costo Envío (USD)]]+STOCK[[#This Row],[Comisión 10%]]</f>
        <v>14</v>
      </c>
      <c r="N1995" s="62">
        <f t="shared" si="86"/>
        <v>21</v>
      </c>
      <c r="O1995" s="62">
        <f t="shared" si="87"/>
        <v>20</v>
      </c>
      <c r="P1995" s="62">
        <f>STOCK[[#This Row],[Precio Final]]-STOCK[[#This Row],[Costo total]]</f>
        <v>6</v>
      </c>
      <c r="Q1995" s="62">
        <f>STOCK[[#This Row],[Ganancia Unitaria]]*STOCK[[#This Row],[Salidas]]</f>
        <v>0</v>
      </c>
      <c r="R1995" s="74"/>
      <c r="S1995" s="74"/>
      <c r="T1995" s="62"/>
      <c r="U1995" s="62"/>
      <c r="V1995" s="76"/>
    </row>
    <row r="1996" customHeight="1" spans="1:22">
      <c r="A1996" s="74">
        <v>3215</v>
      </c>
      <c r="B1996" s="74" t="s">
        <v>20066</v>
      </c>
      <c r="C1996" s="74" t="s">
        <v>20067</v>
      </c>
      <c r="D1996" s="74" t="s">
        <v>16396</v>
      </c>
      <c r="E1996" s="74"/>
      <c r="F1996" s="59">
        <v>30</v>
      </c>
      <c r="G1996" s="75">
        <v>1</v>
      </c>
      <c r="H1996" s="75">
        <f>SUMIFS(VENTAS[Cantidad],VENTAS[Código del producto Vendido],STOCK[[#This Row],[Code]])</f>
        <v>1</v>
      </c>
      <c r="I1996" s="75">
        <f>STOCK[[#This Row],[Entradas]]-STOCK[[#This Row],[Salidas]]</f>
        <v>0</v>
      </c>
      <c r="J1996" s="59">
        <f>STOCK[[#This Row],[Precio Final]]*10%</f>
        <v>3</v>
      </c>
      <c r="K1996" s="62">
        <v>12</v>
      </c>
      <c r="L1996" s="62">
        <v>0</v>
      </c>
      <c r="M1996" s="62">
        <f>STOCK[[#This Row],[Costo Unitario (USD)]]+STOCK[[#This Row],[Costo Envío (USD)]]+STOCK[[#This Row],[Comisión 10%]]</f>
        <v>15</v>
      </c>
      <c r="N1996" s="62">
        <f t="shared" si="86"/>
        <v>22.5</v>
      </c>
      <c r="O1996" s="62">
        <f t="shared" si="87"/>
        <v>30</v>
      </c>
      <c r="P1996" s="62">
        <f>STOCK[[#This Row],[Precio Final]]-STOCK[[#This Row],[Costo total]]</f>
        <v>15</v>
      </c>
      <c r="Q1996" s="62">
        <f>STOCK[[#This Row],[Ganancia Unitaria]]*STOCK[[#This Row],[Salidas]]</f>
        <v>15</v>
      </c>
      <c r="R1996" s="74"/>
      <c r="S1996" s="74"/>
      <c r="T1996" s="62"/>
      <c r="U1996" s="62"/>
      <c r="V1996" s="76"/>
    </row>
    <row r="1997" customHeight="1" spans="1:22">
      <c r="A1997" s="74">
        <v>3216</v>
      </c>
      <c r="B1997" s="74" t="s">
        <v>20066</v>
      </c>
      <c r="C1997" s="74" t="s">
        <v>20068</v>
      </c>
      <c r="D1997" s="74" t="s">
        <v>16396</v>
      </c>
      <c r="E1997" s="74"/>
      <c r="F1997" s="59">
        <v>30</v>
      </c>
      <c r="G1997" s="75">
        <v>3</v>
      </c>
      <c r="H1997" s="75">
        <f>SUMIFS(VENTAS[Cantidad],VENTAS[Código del producto Vendido],STOCK[[#This Row],[Code]])</f>
        <v>3</v>
      </c>
      <c r="I1997" s="75">
        <f>STOCK[[#This Row],[Entradas]]-STOCK[[#This Row],[Salidas]]</f>
        <v>0</v>
      </c>
      <c r="J1997" s="59">
        <f>STOCK[[#This Row],[Precio Final]]*10%</f>
        <v>3</v>
      </c>
      <c r="K1997" s="62">
        <v>12</v>
      </c>
      <c r="L1997" s="62">
        <v>0</v>
      </c>
      <c r="M1997" s="62">
        <f>STOCK[[#This Row],[Costo Unitario (USD)]]+STOCK[[#This Row],[Costo Envío (USD)]]+STOCK[[#This Row],[Comisión 10%]]</f>
        <v>15</v>
      </c>
      <c r="N1997" s="62">
        <f t="shared" si="86"/>
        <v>22.5</v>
      </c>
      <c r="O1997" s="62">
        <f t="shared" si="87"/>
        <v>30</v>
      </c>
      <c r="P1997" s="62">
        <f>STOCK[[#This Row],[Precio Final]]-STOCK[[#This Row],[Costo total]]</f>
        <v>15</v>
      </c>
      <c r="Q1997" s="62">
        <f>STOCK[[#This Row],[Ganancia Unitaria]]*STOCK[[#This Row],[Salidas]]</f>
        <v>45</v>
      </c>
      <c r="R1997" s="74"/>
      <c r="S1997" s="74"/>
      <c r="T1997" s="62"/>
      <c r="U1997" s="62"/>
      <c r="V1997" s="76"/>
    </row>
    <row r="1998" customHeight="1" spans="1:22">
      <c r="A1998" s="74">
        <v>3217</v>
      </c>
      <c r="B1998" s="74" t="s">
        <v>20069</v>
      </c>
      <c r="C1998" s="74" t="s">
        <v>20070</v>
      </c>
      <c r="D1998" s="74" t="s">
        <v>16475</v>
      </c>
      <c r="E1998" s="74"/>
      <c r="F1998" s="59">
        <v>15</v>
      </c>
      <c r="G1998" s="75">
        <v>1</v>
      </c>
      <c r="H1998" s="75">
        <f>SUMIFS(VENTAS[Cantidad],VENTAS[Código del producto Vendido],STOCK[[#This Row],[Code]])</f>
        <v>1</v>
      </c>
      <c r="I1998" s="75">
        <f>STOCK[[#This Row],[Entradas]]-STOCK[[#This Row],[Salidas]]</f>
        <v>0</v>
      </c>
      <c r="J1998" s="59">
        <f>STOCK[[#This Row],[Precio Final]]*10%</f>
        <v>1.5</v>
      </c>
      <c r="K1998" s="62">
        <v>6</v>
      </c>
      <c r="L1998" s="62">
        <v>0</v>
      </c>
      <c r="M1998" s="62">
        <f>STOCK[[#This Row],[Costo Unitario (USD)]]+STOCK[[#This Row],[Costo Envío (USD)]]+STOCK[[#This Row],[Comisión 10%]]</f>
        <v>7.5</v>
      </c>
      <c r="N1998" s="62">
        <f t="shared" si="86"/>
        <v>11.25</v>
      </c>
      <c r="O1998" s="62">
        <f t="shared" si="87"/>
        <v>15</v>
      </c>
      <c r="P1998" s="62">
        <f>STOCK[[#This Row],[Precio Final]]-STOCK[[#This Row],[Costo total]]</f>
        <v>7.5</v>
      </c>
      <c r="Q1998" s="62">
        <f>STOCK[[#This Row],[Ganancia Unitaria]]*STOCK[[#This Row],[Salidas]]</f>
        <v>7.5</v>
      </c>
      <c r="R1998" s="74"/>
      <c r="S1998" s="74"/>
      <c r="T1998" s="62"/>
      <c r="U1998" s="62"/>
      <c r="V1998" s="76"/>
    </row>
    <row r="1999" customHeight="1" spans="1:22">
      <c r="A1999" s="74">
        <v>3218</v>
      </c>
      <c r="B1999" s="74" t="s">
        <v>20071</v>
      </c>
      <c r="C1999" s="74" t="s">
        <v>20070</v>
      </c>
      <c r="D1999" s="74" t="s">
        <v>16396</v>
      </c>
      <c r="E1999" s="74"/>
      <c r="F1999" s="59">
        <v>15</v>
      </c>
      <c r="G1999" s="75">
        <v>2</v>
      </c>
      <c r="H1999" s="75">
        <f>SUMIFS(VENTAS[Cantidad],VENTAS[Código del producto Vendido],STOCK[[#This Row],[Code]])</f>
        <v>1</v>
      </c>
      <c r="I1999" s="75">
        <f>STOCK[[#This Row],[Entradas]]-STOCK[[#This Row],[Salidas]]</f>
        <v>1</v>
      </c>
      <c r="J1999" s="59">
        <f>STOCK[[#This Row],[Precio Final]]*10%</f>
        <v>1.5</v>
      </c>
      <c r="K1999" s="62">
        <v>6</v>
      </c>
      <c r="L1999" s="62">
        <v>0</v>
      </c>
      <c r="M1999" s="62">
        <f>STOCK[[#This Row],[Costo Unitario (USD)]]+STOCK[[#This Row],[Costo Envío (USD)]]+STOCK[[#This Row],[Comisión 10%]]</f>
        <v>7.5</v>
      </c>
      <c r="N1999" s="62">
        <f t="shared" si="86"/>
        <v>11.25</v>
      </c>
      <c r="O1999" s="62">
        <f t="shared" si="87"/>
        <v>15</v>
      </c>
      <c r="P1999" s="62">
        <f>STOCK[[#This Row],[Precio Final]]-STOCK[[#This Row],[Costo total]]</f>
        <v>7.5</v>
      </c>
      <c r="Q1999" s="62">
        <f>STOCK[[#This Row],[Ganancia Unitaria]]*STOCK[[#This Row],[Salidas]]</f>
        <v>7.5</v>
      </c>
      <c r="R1999" s="74"/>
      <c r="S1999" s="74"/>
      <c r="T1999" s="62"/>
      <c r="U1999" s="62"/>
      <c r="V1999" s="76"/>
    </row>
    <row r="2000" customHeight="1" spans="1:22">
      <c r="A2000" s="74">
        <v>3219</v>
      </c>
      <c r="B2000" s="74" t="s">
        <v>20072</v>
      </c>
      <c r="C2000" s="74" t="s">
        <v>20070</v>
      </c>
      <c r="D2000" s="74" t="s">
        <v>16404</v>
      </c>
      <c r="E2000" s="74"/>
      <c r="F2000" s="59">
        <v>15</v>
      </c>
      <c r="G2000" s="75">
        <v>2</v>
      </c>
      <c r="H2000" s="75">
        <f>SUMIFS(VENTAS[Cantidad],VENTAS[Código del producto Vendido],STOCK[[#This Row],[Code]])</f>
        <v>2</v>
      </c>
      <c r="I2000" s="75">
        <f>STOCK[[#This Row],[Entradas]]-STOCK[[#This Row],[Salidas]]</f>
        <v>0</v>
      </c>
      <c r="J2000" s="59">
        <f>STOCK[[#This Row],[Precio Final]]*10%</f>
        <v>1.5</v>
      </c>
      <c r="K2000" s="62">
        <v>6</v>
      </c>
      <c r="L2000" s="62">
        <v>0</v>
      </c>
      <c r="M2000" s="62">
        <f>STOCK[[#This Row],[Costo Unitario (USD)]]+STOCK[[#This Row],[Costo Envío (USD)]]+STOCK[[#This Row],[Comisión 10%]]</f>
        <v>7.5</v>
      </c>
      <c r="N2000" s="62">
        <f t="shared" si="86"/>
        <v>11.25</v>
      </c>
      <c r="O2000" s="62">
        <f t="shared" si="87"/>
        <v>15</v>
      </c>
      <c r="P2000" s="62">
        <f>STOCK[[#This Row],[Precio Final]]-STOCK[[#This Row],[Costo total]]</f>
        <v>7.5</v>
      </c>
      <c r="Q2000" s="62">
        <f>STOCK[[#This Row],[Ganancia Unitaria]]*STOCK[[#This Row],[Salidas]]</f>
        <v>15</v>
      </c>
      <c r="R2000" s="74"/>
      <c r="S2000" s="74"/>
      <c r="T2000" s="62"/>
      <c r="U2000" s="62"/>
      <c r="V2000" s="76"/>
    </row>
    <row r="2001" customHeight="1" spans="1:22">
      <c r="A2001" s="74">
        <v>3220</v>
      </c>
      <c r="B2001" s="74" t="s">
        <v>20069</v>
      </c>
      <c r="C2001" s="74" t="s">
        <v>20073</v>
      </c>
      <c r="D2001" s="74" t="s">
        <v>16914</v>
      </c>
      <c r="E2001" s="74"/>
      <c r="F2001" s="59">
        <v>15</v>
      </c>
      <c r="G2001" s="75">
        <v>1</v>
      </c>
      <c r="H2001" s="75">
        <f>SUMIFS(VENTAS[Cantidad],VENTAS[Código del producto Vendido],STOCK[[#This Row],[Code]])</f>
        <v>0</v>
      </c>
      <c r="I2001" s="75">
        <f>STOCK[[#This Row],[Entradas]]-STOCK[[#This Row],[Salidas]]</f>
        <v>1</v>
      </c>
      <c r="J2001" s="59">
        <f>STOCK[[#This Row],[Precio Final]]*10%</f>
        <v>1.5</v>
      </c>
      <c r="K2001" s="62">
        <v>6</v>
      </c>
      <c r="L2001" s="62">
        <v>0</v>
      </c>
      <c r="M2001" s="62">
        <f>STOCK[[#This Row],[Costo Unitario (USD)]]+STOCK[[#This Row],[Costo Envío (USD)]]+STOCK[[#This Row],[Comisión 10%]]</f>
        <v>7.5</v>
      </c>
      <c r="N2001" s="62">
        <f t="shared" si="86"/>
        <v>11.25</v>
      </c>
      <c r="O2001" s="62">
        <f t="shared" si="87"/>
        <v>15</v>
      </c>
      <c r="P2001" s="62">
        <f>STOCK[[#This Row],[Precio Final]]-STOCK[[#This Row],[Costo total]]</f>
        <v>7.5</v>
      </c>
      <c r="Q2001" s="62">
        <f>STOCK[[#This Row],[Ganancia Unitaria]]*STOCK[[#This Row],[Salidas]]</f>
        <v>0</v>
      </c>
      <c r="R2001" s="74"/>
      <c r="S2001" s="74"/>
      <c r="T2001" s="62"/>
      <c r="U2001" s="62"/>
      <c r="V2001" s="76"/>
    </row>
    <row r="2002" customHeight="1" spans="1:22">
      <c r="A2002" s="74">
        <v>3221</v>
      </c>
      <c r="B2002" s="74" t="s">
        <v>20072</v>
      </c>
      <c r="C2002" s="74" t="s">
        <v>20074</v>
      </c>
      <c r="D2002" s="74" t="s">
        <v>16404</v>
      </c>
      <c r="E2002" s="74"/>
      <c r="F2002" s="59">
        <v>15</v>
      </c>
      <c r="G2002" s="75">
        <v>1</v>
      </c>
      <c r="H2002" s="75">
        <f>SUMIFS(VENTAS[Cantidad],VENTAS[Código del producto Vendido],STOCK[[#This Row],[Code]])</f>
        <v>0</v>
      </c>
      <c r="I2002" s="75">
        <f>STOCK[[#This Row],[Entradas]]-STOCK[[#This Row],[Salidas]]</f>
        <v>1</v>
      </c>
      <c r="J2002" s="59">
        <f>STOCK[[#This Row],[Precio Final]]*10%</f>
        <v>1.5</v>
      </c>
      <c r="K2002" s="62">
        <v>6</v>
      </c>
      <c r="L2002" s="62">
        <v>0</v>
      </c>
      <c r="M2002" s="62">
        <f>STOCK[[#This Row],[Costo Unitario (USD)]]+STOCK[[#This Row],[Costo Envío (USD)]]+STOCK[[#This Row],[Comisión 10%]]</f>
        <v>7.5</v>
      </c>
      <c r="N2002" s="62">
        <f t="shared" si="86"/>
        <v>11.25</v>
      </c>
      <c r="O2002" s="62">
        <f t="shared" si="87"/>
        <v>15</v>
      </c>
      <c r="P2002" s="62">
        <f>STOCK[[#This Row],[Precio Final]]-STOCK[[#This Row],[Costo total]]</f>
        <v>7.5</v>
      </c>
      <c r="Q2002" s="62">
        <f>STOCK[[#This Row],[Ganancia Unitaria]]*STOCK[[#This Row],[Salidas]]</f>
        <v>0</v>
      </c>
      <c r="R2002" s="74"/>
      <c r="S2002" s="74"/>
      <c r="T2002" s="62"/>
      <c r="U2002" s="62"/>
      <c r="V2002" s="76"/>
    </row>
    <row r="2003" customHeight="1" spans="1:22">
      <c r="A2003" s="74">
        <v>3222</v>
      </c>
      <c r="B2003" s="74" t="s">
        <v>20069</v>
      </c>
      <c r="C2003" s="74" t="s">
        <v>20075</v>
      </c>
      <c r="D2003" s="74" t="s">
        <v>16583</v>
      </c>
      <c r="E2003" s="74"/>
      <c r="F2003" s="59">
        <v>15</v>
      </c>
      <c r="G2003" s="75">
        <v>1</v>
      </c>
      <c r="H2003" s="75">
        <f>SUMIFS(VENTAS[Cantidad],VENTAS[Código del producto Vendido],STOCK[[#This Row],[Code]])</f>
        <v>0</v>
      </c>
      <c r="I2003" s="75">
        <f>STOCK[[#This Row],[Entradas]]-STOCK[[#This Row],[Salidas]]</f>
        <v>1</v>
      </c>
      <c r="J2003" s="59">
        <f>STOCK[[#This Row],[Precio Final]]*10%</f>
        <v>1.5</v>
      </c>
      <c r="K2003" s="62">
        <v>6</v>
      </c>
      <c r="L2003" s="62">
        <v>0</v>
      </c>
      <c r="M2003" s="62">
        <f>STOCK[[#This Row],[Costo Unitario (USD)]]+STOCK[[#This Row],[Costo Envío (USD)]]+STOCK[[#This Row],[Comisión 10%]]</f>
        <v>7.5</v>
      </c>
      <c r="N2003" s="62">
        <f t="shared" si="86"/>
        <v>11.25</v>
      </c>
      <c r="O2003" s="62">
        <f t="shared" si="87"/>
        <v>15</v>
      </c>
      <c r="P2003" s="62">
        <f>STOCK[[#This Row],[Precio Final]]-STOCK[[#This Row],[Costo total]]</f>
        <v>7.5</v>
      </c>
      <c r="Q2003" s="62">
        <f>STOCK[[#This Row],[Ganancia Unitaria]]*STOCK[[#This Row],[Salidas]]</f>
        <v>0</v>
      </c>
      <c r="R2003" s="74"/>
      <c r="S2003" s="74"/>
      <c r="T2003" s="62"/>
      <c r="U2003" s="62"/>
      <c r="V2003" s="76"/>
    </row>
    <row r="2004" customHeight="1" spans="1:22">
      <c r="A2004" s="74">
        <v>3223</v>
      </c>
      <c r="B2004" s="74" t="s">
        <v>20069</v>
      </c>
      <c r="C2004" s="74" t="s">
        <v>20076</v>
      </c>
      <c r="D2004" s="74" t="s">
        <v>20077</v>
      </c>
      <c r="E2004" s="74"/>
      <c r="F2004" s="59">
        <v>18</v>
      </c>
      <c r="G2004" s="75">
        <v>1</v>
      </c>
      <c r="H2004" s="75">
        <f>SUMIFS(VENTAS[Cantidad],VENTAS[Código del producto Vendido],STOCK[[#This Row],[Code]])</f>
        <v>1</v>
      </c>
      <c r="I2004" s="75">
        <f>STOCK[[#This Row],[Entradas]]-STOCK[[#This Row],[Salidas]]</f>
        <v>0</v>
      </c>
      <c r="J2004" s="59">
        <f>STOCK[[#This Row],[Precio Final]]*10%</f>
        <v>1.8</v>
      </c>
      <c r="K2004" s="62">
        <v>6</v>
      </c>
      <c r="L2004" s="62">
        <v>0</v>
      </c>
      <c r="M2004" s="62">
        <f>STOCK[[#This Row],[Costo Unitario (USD)]]+STOCK[[#This Row],[Costo Envío (USD)]]+STOCK[[#This Row],[Comisión 10%]]</f>
        <v>7.8</v>
      </c>
      <c r="N2004" s="62">
        <f t="shared" si="86"/>
        <v>11.7</v>
      </c>
      <c r="O2004" s="62">
        <f t="shared" si="87"/>
        <v>18</v>
      </c>
      <c r="P2004" s="62">
        <f>STOCK[[#This Row],[Precio Final]]-STOCK[[#This Row],[Costo total]]</f>
        <v>10.2</v>
      </c>
      <c r="Q2004" s="62">
        <f>STOCK[[#This Row],[Ganancia Unitaria]]*STOCK[[#This Row],[Salidas]]</f>
        <v>10.2</v>
      </c>
      <c r="R2004" s="74"/>
      <c r="S2004" s="74"/>
      <c r="T2004" s="62"/>
      <c r="U2004" s="62"/>
      <c r="V2004" s="76"/>
    </row>
    <row r="2005" customHeight="1" spans="1:22">
      <c r="A2005" s="74">
        <v>3224</v>
      </c>
      <c r="B2005" s="74" t="s">
        <v>20069</v>
      </c>
      <c r="C2005" s="74" t="s">
        <v>20078</v>
      </c>
      <c r="D2005" s="74" t="s">
        <v>19909</v>
      </c>
      <c r="E2005" s="74"/>
      <c r="F2005" s="59">
        <v>18</v>
      </c>
      <c r="G2005" s="75">
        <v>1</v>
      </c>
      <c r="H2005" s="75">
        <f>SUMIFS(VENTAS[Cantidad],VENTAS[Código del producto Vendido],STOCK[[#This Row],[Code]])</f>
        <v>1</v>
      </c>
      <c r="I2005" s="75">
        <f>STOCK[[#This Row],[Entradas]]-STOCK[[#This Row],[Salidas]]</f>
        <v>0</v>
      </c>
      <c r="J2005" s="59">
        <f>STOCK[[#This Row],[Precio Final]]*10%</f>
        <v>1.8</v>
      </c>
      <c r="K2005" s="62">
        <v>6</v>
      </c>
      <c r="L2005" s="62">
        <v>0</v>
      </c>
      <c r="M2005" s="62">
        <f>STOCK[[#This Row],[Costo Unitario (USD)]]+STOCK[[#This Row],[Costo Envío (USD)]]+STOCK[[#This Row],[Comisión 10%]]</f>
        <v>7.8</v>
      </c>
      <c r="N2005" s="62">
        <f t="shared" si="86"/>
        <v>11.7</v>
      </c>
      <c r="O2005" s="62">
        <f t="shared" si="87"/>
        <v>18</v>
      </c>
      <c r="P2005" s="62">
        <f>STOCK[[#This Row],[Precio Final]]-STOCK[[#This Row],[Costo total]]</f>
        <v>10.2</v>
      </c>
      <c r="Q2005" s="62">
        <f>STOCK[[#This Row],[Ganancia Unitaria]]*STOCK[[#This Row],[Salidas]]</f>
        <v>10.2</v>
      </c>
      <c r="R2005" s="74"/>
      <c r="S2005" s="74"/>
      <c r="T2005" s="62"/>
      <c r="U2005" s="62"/>
      <c r="V2005" s="76"/>
    </row>
    <row r="2006" customHeight="1" spans="1:22">
      <c r="A2006" s="74">
        <v>3225</v>
      </c>
      <c r="B2006" s="74" t="s">
        <v>20069</v>
      </c>
      <c r="C2006" s="74" t="s">
        <v>20079</v>
      </c>
      <c r="D2006" s="74" t="s">
        <v>16583</v>
      </c>
      <c r="E2006" s="74"/>
      <c r="F2006" s="59">
        <v>18</v>
      </c>
      <c r="G2006" s="75">
        <v>1</v>
      </c>
      <c r="H2006" s="75">
        <f>SUMIFS(VENTAS[Cantidad],VENTAS[Código del producto Vendido],STOCK[[#This Row],[Code]])</f>
        <v>0</v>
      </c>
      <c r="I2006" s="75">
        <f>STOCK[[#This Row],[Entradas]]-STOCK[[#This Row],[Salidas]]</f>
        <v>1</v>
      </c>
      <c r="J2006" s="59">
        <f>STOCK[[#This Row],[Precio Final]]*10%</f>
        <v>1.8</v>
      </c>
      <c r="K2006" s="62">
        <v>6</v>
      </c>
      <c r="L2006" s="62">
        <v>0</v>
      </c>
      <c r="M2006" s="62">
        <f>STOCK[[#This Row],[Costo Unitario (USD)]]+STOCK[[#This Row],[Costo Envío (USD)]]+STOCK[[#This Row],[Comisión 10%]]</f>
        <v>7.8</v>
      </c>
      <c r="N2006" s="62">
        <f t="shared" si="86"/>
        <v>11.7</v>
      </c>
      <c r="O2006" s="62">
        <f t="shared" si="87"/>
        <v>18</v>
      </c>
      <c r="P2006" s="62">
        <f>STOCK[[#This Row],[Precio Final]]-STOCK[[#This Row],[Costo total]]</f>
        <v>10.2</v>
      </c>
      <c r="Q2006" s="62">
        <f>STOCK[[#This Row],[Ganancia Unitaria]]*STOCK[[#This Row],[Salidas]]</f>
        <v>0</v>
      </c>
      <c r="R2006" s="74"/>
      <c r="S2006" s="74"/>
      <c r="T2006" s="62"/>
      <c r="U2006" s="62"/>
      <c r="V2006" s="76"/>
    </row>
    <row r="2007" customHeight="1" spans="1:22">
      <c r="A2007" s="74">
        <v>3226</v>
      </c>
      <c r="B2007" s="74" t="s">
        <v>20069</v>
      </c>
      <c r="C2007" s="74" t="s">
        <v>20080</v>
      </c>
      <c r="D2007" s="74" t="s">
        <v>19909</v>
      </c>
      <c r="E2007" s="74"/>
      <c r="F2007" s="59">
        <v>18</v>
      </c>
      <c r="G2007" s="75">
        <v>1</v>
      </c>
      <c r="H2007" s="75">
        <f>SUMIFS(VENTAS[Cantidad],VENTAS[Código del producto Vendido],STOCK[[#This Row],[Code]])</f>
        <v>1</v>
      </c>
      <c r="I2007" s="75">
        <f>STOCK[[#This Row],[Entradas]]-STOCK[[#This Row],[Salidas]]</f>
        <v>0</v>
      </c>
      <c r="J2007" s="59">
        <f>STOCK[[#This Row],[Precio Final]]*10%</f>
        <v>1.8</v>
      </c>
      <c r="K2007" s="62">
        <v>6</v>
      </c>
      <c r="L2007" s="62">
        <v>0</v>
      </c>
      <c r="M2007" s="62">
        <f>STOCK[[#This Row],[Costo Unitario (USD)]]+STOCK[[#This Row],[Costo Envío (USD)]]+STOCK[[#This Row],[Comisión 10%]]</f>
        <v>7.8</v>
      </c>
      <c r="N2007" s="62">
        <f t="shared" si="86"/>
        <v>11.7</v>
      </c>
      <c r="O2007" s="62">
        <f t="shared" si="87"/>
        <v>18</v>
      </c>
      <c r="P2007" s="62">
        <f>STOCK[[#This Row],[Precio Final]]-STOCK[[#This Row],[Costo total]]</f>
        <v>10.2</v>
      </c>
      <c r="Q2007" s="62">
        <f>STOCK[[#This Row],[Ganancia Unitaria]]*STOCK[[#This Row],[Salidas]]</f>
        <v>10.2</v>
      </c>
      <c r="R2007" s="74"/>
      <c r="S2007" s="74"/>
      <c r="T2007" s="62"/>
      <c r="U2007" s="62"/>
      <c r="V2007" s="76"/>
    </row>
    <row r="2008" customHeight="1" spans="1:22">
      <c r="A2008" s="74">
        <v>3227</v>
      </c>
      <c r="B2008" s="74" t="s">
        <v>20072</v>
      </c>
      <c r="C2008" s="74" t="s">
        <v>20081</v>
      </c>
      <c r="D2008" s="74" t="s">
        <v>20082</v>
      </c>
      <c r="E2008" s="74"/>
      <c r="F2008" s="59">
        <v>18</v>
      </c>
      <c r="G2008" s="75">
        <v>1</v>
      </c>
      <c r="H2008" s="75">
        <f>SUMIFS(VENTAS[Cantidad],VENTAS[Código del producto Vendido],STOCK[[#This Row],[Code]])</f>
        <v>1</v>
      </c>
      <c r="I2008" s="75">
        <f>STOCK[[#This Row],[Entradas]]-STOCK[[#This Row],[Salidas]]</f>
        <v>0</v>
      </c>
      <c r="J2008" s="59">
        <f>STOCK[[#This Row],[Precio Final]]*10%</f>
        <v>1.8</v>
      </c>
      <c r="K2008" s="62">
        <v>6</v>
      </c>
      <c r="L2008" s="62">
        <v>0</v>
      </c>
      <c r="M2008" s="62">
        <f>STOCK[[#This Row],[Costo Unitario (USD)]]+STOCK[[#This Row],[Costo Envío (USD)]]+STOCK[[#This Row],[Comisión 10%]]</f>
        <v>7.8</v>
      </c>
      <c r="N2008" s="62">
        <f t="shared" ref="N2008:N2071" si="88">M2008*1.5</f>
        <v>11.7</v>
      </c>
      <c r="O2008" s="62">
        <f t="shared" si="87"/>
        <v>18</v>
      </c>
      <c r="P2008" s="62">
        <f>STOCK[[#This Row],[Precio Final]]-STOCK[[#This Row],[Costo total]]</f>
        <v>10.2</v>
      </c>
      <c r="Q2008" s="62">
        <f>STOCK[[#This Row],[Ganancia Unitaria]]*STOCK[[#This Row],[Salidas]]</f>
        <v>10.2</v>
      </c>
      <c r="R2008" s="74"/>
      <c r="S2008" s="74"/>
      <c r="T2008" s="62"/>
      <c r="U2008" s="62"/>
      <c r="V2008" s="76"/>
    </row>
    <row r="2009" customHeight="1" spans="1:22">
      <c r="A2009" s="74">
        <v>3228</v>
      </c>
      <c r="B2009" s="74" t="s">
        <v>20071</v>
      </c>
      <c r="C2009" s="74" t="s">
        <v>20083</v>
      </c>
      <c r="D2009" s="74" t="s">
        <v>16396</v>
      </c>
      <c r="E2009" s="74"/>
      <c r="F2009" s="59">
        <v>15</v>
      </c>
      <c r="G2009" s="75">
        <v>1</v>
      </c>
      <c r="H2009" s="75">
        <f>SUMIFS(VENTAS[Cantidad],VENTAS[Código del producto Vendido],STOCK[[#This Row],[Code]])</f>
        <v>0</v>
      </c>
      <c r="I2009" s="75">
        <f>STOCK[[#This Row],[Entradas]]-STOCK[[#This Row],[Salidas]]</f>
        <v>1</v>
      </c>
      <c r="J2009" s="59">
        <f>STOCK[[#This Row],[Precio Final]]*10%</f>
        <v>1.5</v>
      </c>
      <c r="K2009" s="62">
        <v>6</v>
      </c>
      <c r="L2009" s="62">
        <v>0</v>
      </c>
      <c r="M2009" s="62">
        <f>STOCK[[#This Row],[Costo Unitario (USD)]]+STOCK[[#This Row],[Costo Envío (USD)]]+STOCK[[#This Row],[Comisión 10%]]</f>
        <v>7.5</v>
      </c>
      <c r="N2009" s="62">
        <f t="shared" si="88"/>
        <v>11.25</v>
      </c>
      <c r="O2009" s="62">
        <f t="shared" si="87"/>
        <v>15</v>
      </c>
      <c r="P2009" s="62">
        <f>STOCK[[#This Row],[Precio Final]]-STOCK[[#This Row],[Costo total]]</f>
        <v>7.5</v>
      </c>
      <c r="Q2009" s="62">
        <f>STOCK[[#This Row],[Ganancia Unitaria]]*STOCK[[#This Row],[Salidas]]</f>
        <v>0</v>
      </c>
      <c r="R2009" s="74"/>
      <c r="S2009" s="74"/>
      <c r="T2009" s="62"/>
      <c r="U2009" s="62"/>
      <c r="V2009" s="76"/>
    </row>
    <row r="2010" customHeight="1" spans="1:22">
      <c r="A2010" s="74">
        <v>3229</v>
      </c>
      <c r="B2010" s="74" t="s">
        <v>20069</v>
      </c>
      <c r="C2010" s="74" t="s">
        <v>20084</v>
      </c>
      <c r="D2010" s="74" t="s">
        <v>18254</v>
      </c>
      <c r="E2010" s="74"/>
      <c r="F2010" s="59">
        <v>18</v>
      </c>
      <c r="G2010" s="75">
        <v>1</v>
      </c>
      <c r="H2010" s="75">
        <f>SUMIFS(VENTAS[Cantidad],VENTAS[Código del producto Vendido],STOCK[[#This Row],[Code]])</f>
        <v>1</v>
      </c>
      <c r="I2010" s="75">
        <f>STOCK[[#This Row],[Entradas]]-STOCK[[#This Row],[Salidas]]</f>
        <v>0</v>
      </c>
      <c r="J2010" s="59">
        <f>STOCK[[#This Row],[Precio Final]]*10%</f>
        <v>1.8</v>
      </c>
      <c r="K2010" s="62">
        <v>6</v>
      </c>
      <c r="L2010" s="62">
        <v>0</v>
      </c>
      <c r="M2010" s="62">
        <f>STOCK[[#This Row],[Costo Unitario (USD)]]+STOCK[[#This Row],[Costo Envío (USD)]]+STOCK[[#This Row],[Comisión 10%]]</f>
        <v>7.8</v>
      </c>
      <c r="N2010" s="62">
        <f t="shared" si="88"/>
        <v>11.7</v>
      </c>
      <c r="O2010" s="62">
        <f t="shared" si="87"/>
        <v>18</v>
      </c>
      <c r="P2010" s="62">
        <f>STOCK[[#This Row],[Precio Final]]-STOCK[[#This Row],[Costo total]]</f>
        <v>10.2</v>
      </c>
      <c r="Q2010" s="62">
        <f>STOCK[[#This Row],[Ganancia Unitaria]]*STOCK[[#This Row],[Salidas]]</f>
        <v>10.2</v>
      </c>
      <c r="R2010" s="74"/>
      <c r="S2010" s="74"/>
      <c r="T2010" s="62"/>
      <c r="U2010" s="62"/>
      <c r="V2010" s="76"/>
    </row>
    <row r="2011" customHeight="1" spans="1:22">
      <c r="A2011" s="74">
        <v>3230</v>
      </c>
      <c r="B2011" s="74" t="s">
        <v>20069</v>
      </c>
      <c r="C2011" s="74" t="s">
        <v>20085</v>
      </c>
      <c r="D2011" s="74" t="s">
        <v>16475</v>
      </c>
      <c r="E2011" s="74"/>
      <c r="F2011" s="59">
        <v>18</v>
      </c>
      <c r="G2011" s="75">
        <v>1</v>
      </c>
      <c r="H2011" s="75">
        <f>SUMIFS(VENTAS[Cantidad],VENTAS[Código del producto Vendido],STOCK[[#This Row],[Code]])</f>
        <v>0</v>
      </c>
      <c r="I2011" s="75">
        <f>STOCK[[#This Row],[Entradas]]-STOCK[[#This Row],[Salidas]]</f>
        <v>1</v>
      </c>
      <c r="J2011" s="59">
        <f>STOCK[[#This Row],[Precio Final]]*10%</f>
        <v>1.8</v>
      </c>
      <c r="K2011" s="62">
        <v>6</v>
      </c>
      <c r="L2011" s="62">
        <v>0</v>
      </c>
      <c r="M2011" s="62">
        <f>STOCK[[#This Row],[Costo Unitario (USD)]]+STOCK[[#This Row],[Costo Envío (USD)]]+STOCK[[#This Row],[Comisión 10%]]</f>
        <v>7.8</v>
      </c>
      <c r="N2011" s="62">
        <f t="shared" si="88"/>
        <v>11.7</v>
      </c>
      <c r="O2011" s="62">
        <f t="shared" si="87"/>
        <v>18</v>
      </c>
      <c r="P2011" s="62">
        <f>STOCK[[#This Row],[Precio Final]]-STOCK[[#This Row],[Costo total]]</f>
        <v>10.2</v>
      </c>
      <c r="Q2011" s="62">
        <f>STOCK[[#This Row],[Ganancia Unitaria]]*STOCK[[#This Row],[Salidas]]</f>
        <v>0</v>
      </c>
      <c r="R2011" s="74"/>
      <c r="S2011" s="74"/>
      <c r="T2011" s="62"/>
      <c r="U2011" s="62"/>
      <c r="V2011" s="76"/>
    </row>
    <row r="2012" customHeight="1" spans="1:22">
      <c r="A2012" s="74">
        <v>3231</v>
      </c>
      <c r="B2012" s="74" t="s">
        <v>20071</v>
      </c>
      <c r="C2012" s="74" t="s">
        <v>20086</v>
      </c>
      <c r="D2012" s="74" t="s">
        <v>16396</v>
      </c>
      <c r="E2012" s="74"/>
      <c r="F2012" s="59">
        <v>18</v>
      </c>
      <c r="G2012" s="75">
        <v>1</v>
      </c>
      <c r="H2012" s="75">
        <f>SUMIFS(VENTAS[Cantidad],VENTAS[Código del producto Vendido],STOCK[[#This Row],[Code]])</f>
        <v>0</v>
      </c>
      <c r="I2012" s="75">
        <f>STOCK[[#This Row],[Entradas]]-STOCK[[#This Row],[Salidas]]</f>
        <v>1</v>
      </c>
      <c r="J2012" s="59">
        <f>STOCK[[#This Row],[Precio Final]]*10%</f>
        <v>1.8</v>
      </c>
      <c r="K2012" s="62">
        <v>6</v>
      </c>
      <c r="L2012" s="62">
        <v>0</v>
      </c>
      <c r="M2012" s="62">
        <f>STOCK[[#This Row],[Costo Unitario (USD)]]+STOCK[[#This Row],[Costo Envío (USD)]]+STOCK[[#This Row],[Comisión 10%]]</f>
        <v>7.8</v>
      </c>
      <c r="N2012" s="62">
        <f t="shared" si="88"/>
        <v>11.7</v>
      </c>
      <c r="O2012" s="62">
        <f t="shared" si="87"/>
        <v>18</v>
      </c>
      <c r="P2012" s="62">
        <f>STOCK[[#This Row],[Precio Final]]-STOCK[[#This Row],[Costo total]]</f>
        <v>10.2</v>
      </c>
      <c r="Q2012" s="62">
        <f>STOCK[[#This Row],[Ganancia Unitaria]]*STOCK[[#This Row],[Salidas]]</f>
        <v>0</v>
      </c>
      <c r="R2012" s="74"/>
      <c r="S2012" s="74"/>
      <c r="T2012" s="62"/>
      <c r="U2012" s="62"/>
      <c r="V2012" s="76"/>
    </row>
    <row r="2013" customHeight="1" spans="1:22">
      <c r="A2013" s="74">
        <v>3232</v>
      </c>
      <c r="B2013" s="74" t="s">
        <v>20072</v>
      </c>
      <c r="C2013" s="74" t="s">
        <v>20086</v>
      </c>
      <c r="D2013" s="74" t="s">
        <v>16404</v>
      </c>
      <c r="E2013" s="74"/>
      <c r="F2013" s="59">
        <v>18</v>
      </c>
      <c r="G2013" s="75">
        <v>1</v>
      </c>
      <c r="H2013" s="75">
        <f>SUMIFS(VENTAS[Cantidad],VENTAS[Código del producto Vendido],STOCK[[#This Row],[Code]])</f>
        <v>0</v>
      </c>
      <c r="I2013" s="75">
        <f>STOCK[[#This Row],[Entradas]]-STOCK[[#This Row],[Salidas]]</f>
        <v>1</v>
      </c>
      <c r="J2013" s="59">
        <f>STOCK[[#This Row],[Precio Final]]*10%</f>
        <v>1.8</v>
      </c>
      <c r="K2013" s="62">
        <v>6</v>
      </c>
      <c r="L2013" s="62">
        <v>0</v>
      </c>
      <c r="M2013" s="62">
        <f>STOCK[[#This Row],[Costo Unitario (USD)]]+STOCK[[#This Row],[Costo Envío (USD)]]+STOCK[[#This Row],[Comisión 10%]]</f>
        <v>7.8</v>
      </c>
      <c r="N2013" s="62">
        <f t="shared" si="88"/>
        <v>11.7</v>
      </c>
      <c r="O2013" s="62">
        <f t="shared" si="87"/>
        <v>18</v>
      </c>
      <c r="P2013" s="62">
        <f>STOCK[[#This Row],[Precio Final]]-STOCK[[#This Row],[Costo total]]</f>
        <v>10.2</v>
      </c>
      <c r="Q2013" s="62">
        <f>STOCK[[#This Row],[Ganancia Unitaria]]*STOCK[[#This Row],[Salidas]]</f>
        <v>0</v>
      </c>
      <c r="R2013" s="74"/>
      <c r="S2013" s="74"/>
      <c r="T2013" s="62"/>
      <c r="U2013" s="62"/>
      <c r="V2013" s="76"/>
    </row>
    <row r="2014" customHeight="1" spans="1:22">
      <c r="A2014" s="74">
        <v>3233</v>
      </c>
      <c r="B2014" s="74" t="s">
        <v>20087</v>
      </c>
      <c r="C2014" s="74" t="s">
        <v>20088</v>
      </c>
      <c r="D2014" s="74" t="s">
        <v>20089</v>
      </c>
      <c r="E2014" s="74"/>
      <c r="F2014" s="59">
        <v>18</v>
      </c>
      <c r="G2014" s="75">
        <v>1</v>
      </c>
      <c r="H2014" s="75">
        <f>SUMIFS(VENTAS[Cantidad],VENTAS[Código del producto Vendido],STOCK[[#This Row],[Code]])</f>
        <v>0</v>
      </c>
      <c r="I2014" s="75">
        <f>STOCK[[#This Row],[Entradas]]-STOCK[[#This Row],[Salidas]]</f>
        <v>1</v>
      </c>
      <c r="J2014" s="59">
        <f>STOCK[[#This Row],[Precio Final]]*10%</f>
        <v>1.8</v>
      </c>
      <c r="K2014" s="62">
        <v>6</v>
      </c>
      <c r="L2014" s="62">
        <v>0</v>
      </c>
      <c r="M2014" s="62">
        <f>STOCK[[#This Row],[Costo Unitario (USD)]]+STOCK[[#This Row],[Costo Envío (USD)]]+STOCK[[#This Row],[Comisión 10%]]</f>
        <v>7.8</v>
      </c>
      <c r="N2014" s="62">
        <f t="shared" si="88"/>
        <v>11.7</v>
      </c>
      <c r="O2014" s="62">
        <f t="shared" si="87"/>
        <v>18</v>
      </c>
      <c r="P2014" s="62">
        <f>STOCK[[#This Row],[Precio Final]]-STOCK[[#This Row],[Costo total]]</f>
        <v>10.2</v>
      </c>
      <c r="Q2014" s="62">
        <f>STOCK[[#This Row],[Ganancia Unitaria]]*STOCK[[#This Row],[Salidas]]</f>
        <v>0</v>
      </c>
      <c r="R2014" s="74"/>
      <c r="S2014" s="74"/>
      <c r="T2014" s="62"/>
      <c r="U2014" s="62"/>
      <c r="V2014" s="76"/>
    </row>
    <row r="2015" customHeight="1" spans="1:22">
      <c r="A2015" s="74">
        <v>3234</v>
      </c>
      <c r="B2015" s="74" t="s">
        <v>20087</v>
      </c>
      <c r="C2015" s="74" t="s">
        <v>20090</v>
      </c>
      <c r="D2015" s="74" t="s">
        <v>17221</v>
      </c>
      <c r="E2015" s="74"/>
      <c r="F2015" s="59">
        <v>18</v>
      </c>
      <c r="G2015" s="75">
        <v>1</v>
      </c>
      <c r="H2015" s="75">
        <f>SUMIFS(VENTAS[Cantidad],VENTAS[Código del producto Vendido],STOCK[[#This Row],[Code]])</f>
        <v>1</v>
      </c>
      <c r="I2015" s="75">
        <f>STOCK[[#This Row],[Entradas]]-STOCK[[#This Row],[Salidas]]</f>
        <v>0</v>
      </c>
      <c r="J2015" s="59">
        <f>STOCK[[#This Row],[Precio Final]]*10%</f>
        <v>1.8</v>
      </c>
      <c r="K2015" s="62">
        <v>6</v>
      </c>
      <c r="L2015" s="62">
        <v>0</v>
      </c>
      <c r="M2015" s="62">
        <f>STOCK[[#This Row],[Costo Unitario (USD)]]+STOCK[[#This Row],[Costo Envío (USD)]]+STOCK[[#This Row],[Comisión 10%]]</f>
        <v>7.8</v>
      </c>
      <c r="N2015" s="62">
        <f t="shared" si="88"/>
        <v>11.7</v>
      </c>
      <c r="O2015" s="62">
        <f t="shared" ref="O2015:O2078" si="89">F2015</f>
        <v>18</v>
      </c>
      <c r="P2015" s="62">
        <f>STOCK[[#This Row],[Precio Final]]-STOCK[[#This Row],[Costo total]]</f>
        <v>10.2</v>
      </c>
      <c r="Q2015" s="62">
        <f>STOCK[[#This Row],[Ganancia Unitaria]]*STOCK[[#This Row],[Salidas]]</f>
        <v>10.2</v>
      </c>
      <c r="R2015" s="74"/>
      <c r="S2015" s="74"/>
      <c r="T2015" s="62"/>
      <c r="U2015" s="62"/>
      <c r="V2015" s="76"/>
    </row>
    <row r="2016" customHeight="1" spans="1:22">
      <c r="A2016" s="74">
        <v>3235</v>
      </c>
      <c r="B2016" s="74" t="s">
        <v>20087</v>
      </c>
      <c r="C2016" s="74" t="s">
        <v>20091</v>
      </c>
      <c r="D2016" s="74" t="s">
        <v>20092</v>
      </c>
      <c r="E2016" s="74"/>
      <c r="F2016" s="59">
        <v>18</v>
      </c>
      <c r="G2016" s="75">
        <v>1</v>
      </c>
      <c r="H2016" s="75">
        <f>SUMIFS(VENTAS[Cantidad],VENTAS[Código del producto Vendido],STOCK[[#This Row],[Code]])</f>
        <v>0</v>
      </c>
      <c r="I2016" s="75">
        <f>STOCK[[#This Row],[Entradas]]-STOCK[[#This Row],[Salidas]]</f>
        <v>1</v>
      </c>
      <c r="J2016" s="59">
        <f>STOCK[[#This Row],[Precio Final]]*10%</f>
        <v>1.8</v>
      </c>
      <c r="K2016" s="62">
        <v>6</v>
      </c>
      <c r="L2016" s="62">
        <v>0</v>
      </c>
      <c r="M2016" s="62">
        <f>STOCK[[#This Row],[Costo Unitario (USD)]]+STOCK[[#This Row],[Costo Envío (USD)]]+STOCK[[#This Row],[Comisión 10%]]</f>
        <v>7.8</v>
      </c>
      <c r="N2016" s="62">
        <f t="shared" si="88"/>
        <v>11.7</v>
      </c>
      <c r="O2016" s="62">
        <f t="shared" si="89"/>
        <v>18</v>
      </c>
      <c r="P2016" s="62">
        <f>STOCK[[#This Row],[Precio Final]]-STOCK[[#This Row],[Costo total]]</f>
        <v>10.2</v>
      </c>
      <c r="Q2016" s="62">
        <f>STOCK[[#This Row],[Ganancia Unitaria]]*STOCK[[#This Row],[Salidas]]</f>
        <v>0</v>
      </c>
      <c r="R2016" s="74"/>
      <c r="S2016" s="74"/>
      <c r="T2016" s="62"/>
      <c r="U2016" s="62"/>
      <c r="V2016" s="76"/>
    </row>
    <row r="2017" customHeight="1" spans="1:22">
      <c r="A2017" s="74">
        <v>3236</v>
      </c>
      <c r="B2017" s="74" t="s">
        <v>19990</v>
      </c>
      <c r="C2017" s="74" t="s">
        <v>20093</v>
      </c>
      <c r="D2017" s="74" t="s">
        <v>16404</v>
      </c>
      <c r="E2017" s="74"/>
      <c r="F2017" s="59">
        <v>40</v>
      </c>
      <c r="G2017" s="75">
        <v>1</v>
      </c>
      <c r="H2017" s="75">
        <f>SUMIFS(VENTAS[Cantidad],VENTAS[Código del producto Vendido],STOCK[[#This Row],[Code]])</f>
        <v>1</v>
      </c>
      <c r="I2017" s="75">
        <f>STOCK[[#This Row],[Entradas]]-STOCK[[#This Row],[Salidas]]</f>
        <v>0</v>
      </c>
      <c r="J2017" s="59">
        <f>STOCK[[#This Row],[Precio Final]]*10%</f>
        <v>4</v>
      </c>
      <c r="K2017" s="62">
        <v>12</v>
      </c>
      <c r="L2017" s="62">
        <v>0</v>
      </c>
      <c r="M2017" s="62">
        <f>STOCK[[#This Row],[Costo Unitario (USD)]]+STOCK[[#This Row],[Costo Envío (USD)]]+STOCK[[#This Row],[Comisión 10%]]</f>
        <v>16</v>
      </c>
      <c r="N2017" s="62">
        <f t="shared" si="88"/>
        <v>24</v>
      </c>
      <c r="O2017" s="62">
        <f t="shared" si="89"/>
        <v>40</v>
      </c>
      <c r="P2017" s="62">
        <f>STOCK[[#This Row],[Precio Final]]-STOCK[[#This Row],[Costo total]]</f>
        <v>24</v>
      </c>
      <c r="Q2017" s="62">
        <f>STOCK[[#This Row],[Ganancia Unitaria]]*STOCK[[#This Row],[Salidas]]</f>
        <v>24</v>
      </c>
      <c r="R2017" s="74"/>
      <c r="S2017" s="74"/>
      <c r="T2017" s="62"/>
      <c r="U2017" s="62"/>
      <c r="V2017" s="76"/>
    </row>
    <row r="2018" customHeight="1" spans="1:22">
      <c r="A2018" s="74">
        <v>3237</v>
      </c>
      <c r="B2018" s="74" t="s">
        <v>19990</v>
      </c>
      <c r="C2018" s="74" t="s">
        <v>20094</v>
      </c>
      <c r="D2018" s="74" t="s">
        <v>16404</v>
      </c>
      <c r="E2018" s="74"/>
      <c r="F2018" s="59">
        <v>35</v>
      </c>
      <c r="G2018" s="75">
        <v>1</v>
      </c>
      <c r="H2018" s="75">
        <f>SUMIFS(VENTAS[Cantidad],VENTAS[Código del producto Vendido],STOCK[[#This Row],[Code]])</f>
        <v>1</v>
      </c>
      <c r="I2018" s="75">
        <f>STOCK[[#This Row],[Entradas]]-STOCK[[#This Row],[Salidas]]</f>
        <v>0</v>
      </c>
      <c r="J2018" s="59">
        <f>STOCK[[#This Row],[Precio Final]]*10%</f>
        <v>3.5</v>
      </c>
      <c r="K2018" s="62">
        <v>12</v>
      </c>
      <c r="L2018" s="62">
        <v>0</v>
      </c>
      <c r="M2018" s="62">
        <f>STOCK[[#This Row],[Costo Unitario (USD)]]+STOCK[[#This Row],[Costo Envío (USD)]]+STOCK[[#This Row],[Comisión 10%]]</f>
        <v>15.5</v>
      </c>
      <c r="N2018" s="62">
        <f t="shared" si="88"/>
        <v>23.25</v>
      </c>
      <c r="O2018" s="62">
        <f t="shared" si="89"/>
        <v>35</v>
      </c>
      <c r="P2018" s="62">
        <f>STOCK[[#This Row],[Precio Final]]-STOCK[[#This Row],[Costo total]]</f>
        <v>19.5</v>
      </c>
      <c r="Q2018" s="62">
        <f>STOCK[[#This Row],[Ganancia Unitaria]]*STOCK[[#This Row],[Salidas]]</f>
        <v>19.5</v>
      </c>
      <c r="R2018" s="74"/>
      <c r="S2018" s="74"/>
      <c r="T2018" s="62"/>
      <c r="U2018" s="62"/>
      <c r="V2018" s="76"/>
    </row>
    <row r="2019" customHeight="1" spans="1:22">
      <c r="A2019" s="74">
        <v>3238</v>
      </c>
      <c r="B2019" s="74" t="s">
        <v>19990</v>
      </c>
      <c r="C2019" s="74" t="s">
        <v>20095</v>
      </c>
      <c r="D2019" s="74" t="s">
        <v>16404</v>
      </c>
      <c r="E2019" s="74"/>
      <c r="F2019" s="59">
        <v>40</v>
      </c>
      <c r="G2019" s="75">
        <v>1</v>
      </c>
      <c r="H2019" s="75">
        <f>SUMIFS(VENTAS[Cantidad],VENTAS[Código del producto Vendido],STOCK[[#This Row],[Code]])</f>
        <v>0</v>
      </c>
      <c r="I2019" s="75">
        <f>STOCK[[#This Row],[Entradas]]-STOCK[[#This Row],[Salidas]]</f>
        <v>1</v>
      </c>
      <c r="J2019" s="59">
        <f>STOCK[[#This Row],[Precio Final]]*10%</f>
        <v>4</v>
      </c>
      <c r="K2019" s="62">
        <v>12</v>
      </c>
      <c r="L2019" s="62">
        <v>0</v>
      </c>
      <c r="M2019" s="62">
        <f>STOCK[[#This Row],[Costo Unitario (USD)]]+STOCK[[#This Row],[Costo Envío (USD)]]+STOCK[[#This Row],[Comisión 10%]]</f>
        <v>16</v>
      </c>
      <c r="N2019" s="62">
        <f t="shared" si="88"/>
        <v>24</v>
      </c>
      <c r="O2019" s="62">
        <f t="shared" si="89"/>
        <v>40</v>
      </c>
      <c r="P2019" s="62">
        <f>STOCK[[#This Row],[Precio Final]]-STOCK[[#This Row],[Costo total]]</f>
        <v>24</v>
      </c>
      <c r="Q2019" s="62">
        <f>STOCK[[#This Row],[Ganancia Unitaria]]*STOCK[[#This Row],[Salidas]]</f>
        <v>0</v>
      </c>
      <c r="R2019" s="74"/>
      <c r="S2019" s="74"/>
      <c r="T2019" s="62"/>
      <c r="U2019" s="62"/>
      <c r="V2019" s="76"/>
    </row>
    <row r="2020" customHeight="1" spans="1:22">
      <c r="A2020" s="74">
        <v>3239</v>
      </c>
      <c r="B2020" s="74" t="s">
        <v>19990</v>
      </c>
      <c r="C2020" s="74" t="s">
        <v>20096</v>
      </c>
      <c r="D2020" s="74" t="s">
        <v>16408</v>
      </c>
      <c r="E2020" s="74"/>
      <c r="F2020" s="59">
        <v>35</v>
      </c>
      <c r="G2020" s="75">
        <v>1</v>
      </c>
      <c r="H2020" s="75">
        <f>SUMIFS(VENTAS[Cantidad],VENTAS[Código del producto Vendido],STOCK[[#This Row],[Code]])</f>
        <v>0</v>
      </c>
      <c r="I2020" s="75">
        <f>STOCK[[#This Row],[Entradas]]-STOCK[[#This Row],[Salidas]]</f>
        <v>1</v>
      </c>
      <c r="J2020" s="59">
        <f>STOCK[[#This Row],[Precio Final]]*10%</f>
        <v>3.5</v>
      </c>
      <c r="K2020" s="62">
        <v>12</v>
      </c>
      <c r="L2020" s="62">
        <v>0</v>
      </c>
      <c r="M2020" s="62">
        <f>STOCK[[#This Row],[Costo Unitario (USD)]]+STOCK[[#This Row],[Costo Envío (USD)]]+STOCK[[#This Row],[Comisión 10%]]</f>
        <v>15.5</v>
      </c>
      <c r="N2020" s="62">
        <f t="shared" si="88"/>
        <v>23.25</v>
      </c>
      <c r="O2020" s="62">
        <f t="shared" si="89"/>
        <v>35</v>
      </c>
      <c r="P2020" s="62">
        <f>STOCK[[#This Row],[Precio Final]]-STOCK[[#This Row],[Costo total]]</f>
        <v>19.5</v>
      </c>
      <c r="Q2020" s="62">
        <f>STOCK[[#This Row],[Ganancia Unitaria]]*STOCK[[#This Row],[Salidas]]</f>
        <v>0</v>
      </c>
      <c r="R2020" s="74"/>
      <c r="S2020" s="74"/>
      <c r="T2020" s="62"/>
      <c r="U2020" s="62"/>
      <c r="V2020" s="76"/>
    </row>
    <row r="2021" customHeight="1" spans="1:22">
      <c r="A2021" s="74">
        <v>3240</v>
      </c>
      <c r="B2021" s="74" t="s">
        <v>19993</v>
      </c>
      <c r="C2021" s="74" t="s">
        <v>20097</v>
      </c>
      <c r="D2021" s="74" t="s">
        <v>16396</v>
      </c>
      <c r="E2021" s="74"/>
      <c r="F2021" s="59">
        <v>40</v>
      </c>
      <c r="G2021" s="75">
        <v>1</v>
      </c>
      <c r="H2021" s="75">
        <f>SUMIFS(VENTAS[Cantidad],VENTAS[Código del producto Vendido],STOCK[[#This Row],[Code]])</f>
        <v>1</v>
      </c>
      <c r="I2021" s="75">
        <f>STOCK[[#This Row],[Entradas]]-STOCK[[#This Row],[Salidas]]</f>
        <v>0</v>
      </c>
      <c r="J2021" s="59">
        <f>STOCK[[#This Row],[Precio Final]]*10%</f>
        <v>4</v>
      </c>
      <c r="K2021" s="62">
        <v>12</v>
      </c>
      <c r="L2021" s="62">
        <v>0</v>
      </c>
      <c r="M2021" s="62">
        <f>STOCK[[#This Row],[Costo Unitario (USD)]]+STOCK[[#This Row],[Costo Envío (USD)]]+STOCK[[#This Row],[Comisión 10%]]</f>
        <v>16</v>
      </c>
      <c r="N2021" s="62">
        <f t="shared" si="88"/>
        <v>24</v>
      </c>
      <c r="O2021" s="62">
        <f t="shared" si="89"/>
        <v>40</v>
      </c>
      <c r="P2021" s="62">
        <f>STOCK[[#This Row],[Precio Final]]-STOCK[[#This Row],[Costo total]]</f>
        <v>24</v>
      </c>
      <c r="Q2021" s="62">
        <f>STOCK[[#This Row],[Ganancia Unitaria]]*STOCK[[#This Row],[Salidas]]</f>
        <v>24</v>
      </c>
      <c r="R2021" s="74"/>
      <c r="S2021" s="74"/>
      <c r="T2021" s="62"/>
      <c r="U2021" s="62"/>
      <c r="V2021" s="76"/>
    </row>
    <row r="2022" customHeight="1" spans="1:22">
      <c r="A2022" s="74">
        <v>3241</v>
      </c>
      <c r="B2022" s="74" t="s">
        <v>19993</v>
      </c>
      <c r="C2022" s="74" t="s">
        <v>20098</v>
      </c>
      <c r="D2022" s="74" t="s">
        <v>16396</v>
      </c>
      <c r="E2022" s="74"/>
      <c r="F2022" s="59">
        <v>35</v>
      </c>
      <c r="G2022" s="75">
        <v>1</v>
      </c>
      <c r="H2022" s="75">
        <f>SUMIFS(VENTAS[Cantidad],VENTAS[Código del producto Vendido],STOCK[[#This Row],[Code]])</f>
        <v>0</v>
      </c>
      <c r="I2022" s="75">
        <f>STOCK[[#This Row],[Entradas]]-STOCK[[#This Row],[Salidas]]</f>
        <v>1</v>
      </c>
      <c r="J2022" s="59">
        <f>STOCK[[#This Row],[Precio Final]]*10%</f>
        <v>3.5</v>
      </c>
      <c r="K2022" s="62">
        <v>12</v>
      </c>
      <c r="L2022" s="62">
        <v>0</v>
      </c>
      <c r="M2022" s="62">
        <f>STOCK[[#This Row],[Costo Unitario (USD)]]+STOCK[[#This Row],[Costo Envío (USD)]]+STOCK[[#This Row],[Comisión 10%]]</f>
        <v>15.5</v>
      </c>
      <c r="N2022" s="62">
        <f t="shared" si="88"/>
        <v>23.25</v>
      </c>
      <c r="O2022" s="62">
        <f t="shared" si="89"/>
        <v>35</v>
      </c>
      <c r="P2022" s="62">
        <f>STOCK[[#This Row],[Precio Final]]-STOCK[[#This Row],[Costo total]]</f>
        <v>19.5</v>
      </c>
      <c r="Q2022" s="62">
        <f>STOCK[[#This Row],[Ganancia Unitaria]]*STOCK[[#This Row],[Salidas]]</f>
        <v>0</v>
      </c>
      <c r="R2022" s="74"/>
      <c r="S2022" s="74"/>
      <c r="T2022" s="62"/>
      <c r="U2022" s="62"/>
      <c r="V2022" s="76"/>
    </row>
    <row r="2023" customHeight="1" spans="1:22">
      <c r="A2023" s="74">
        <v>3242</v>
      </c>
      <c r="B2023" s="74" t="s">
        <v>16511</v>
      </c>
      <c r="C2023" s="74" t="s">
        <v>20099</v>
      </c>
      <c r="D2023" s="74" t="s">
        <v>16408</v>
      </c>
      <c r="E2023" s="74"/>
      <c r="F2023" s="59">
        <v>30</v>
      </c>
      <c r="G2023" s="75">
        <v>2</v>
      </c>
      <c r="H2023" s="75">
        <f>SUMIFS(VENTAS[Cantidad],VENTAS[Código del producto Vendido],STOCK[[#This Row],[Code]])</f>
        <v>2</v>
      </c>
      <c r="I2023" s="75">
        <f>STOCK[[#This Row],[Entradas]]-STOCK[[#This Row],[Salidas]]</f>
        <v>0</v>
      </c>
      <c r="J2023" s="59">
        <f>STOCK[[#This Row],[Precio Final]]*10%</f>
        <v>3</v>
      </c>
      <c r="K2023" s="62">
        <v>12</v>
      </c>
      <c r="L2023" s="62">
        <v>0</v>
      </c>
      <c r="M2023" s="62">
        <f>STOCK[[#This Row],[Costo Unitario (USD)]]+STOCK[[#This Row],[Costo Envío (USD)]]+STOCK[[#This Row],[Comisión 10%]]</f>
        <v>15</v>
      </c>
      <c r="N2023" s="62">
        <f t="shared" si="88"/>
        <v>22.5</v>
      </c>
      <c r="O2023" s="62">
        <f t="shared" si="89"/>
        <v>30</v>
      </c>
      <c r="P2023" s="62">
        <f>STOCK[[#This Row],[Precio Final]]-STOCK[[#This Row],[Costo total]]</f>
        <v>15</v>
      </c>
      <c r="Q2023" s="62">
        <f>STOCK[[#This Row],[Ganancia Unitaria]]*STOCK[[#This Row],[Salidas]]</f>
        <v>30</v>
      </c>
      <c r="R2023" s="74"/>
      <c r="S2023" s="74"/>
      <c r="T2023" s="62"/>
      <c r="U2023" s="62"/>
      <c r="V2023" s="76"/>
    </row>
    <row r="2024" customHeight="1" spans="1:22">
      <c r="A2024" s="74">
        <v>3243</v>
      </c>
      <c r="B2024" s="74" t="s">
        <v>16934</v>
      </c>
      <c r="C2024" s="74" t="s">
        <v>20099</v>
      </c>
      <c r="D2024" s="74" t="s">
        <v>16583</v>
      </c>
      <c r="E2024" s="74"/>
      <c r="F2024" s="59">
        <v>30</v>
      </c>
      <c r="G2024" s="75">
        <v>2</v>
      </c>
      <c r="H2024" s="75">
        <f>SUMIFS(VENTAS[Cantidad],VENTAS[Código del producto Vendido],STOCK[[#This Row],[Code]])</f>
        <v>1</v>
      </c>
      <c r="I2024" s="75">
        <f>STOCK[[#This Row],[Entradas]]-STOCK[[#This Row],[Salidas]]</f>
        <v>1</v>
      </c>
      <c r="J2024" s="59">
        <f>STOCK[[#This Row],[Precio Final]]*10%</f>
        <v>3</v>
      </c>
      <c r="K2024" s="62">
        <v>12</v>
      </c>
      <c r="L2024" s="62">
        <v>0</v>
      </c>
      <c r="M2024" s="62">
        <f>STOCK[[#This Row],[Costo Unitario (USD)]]+STOCK[[#This Row],[Costo Envío (USD)]]+STOCK[[#This Row],[Comisión 10%]]</f>
        <v>15</v>
      </c>
      <c r="N2024" s="62">
        <f t="shared" si="88"/>
        <v>22.5</v>
      </c>
      <c r="O2024" s="62">
        <f t="shared" si="89"/>
        <v>30</v>
      </c>
      <c r="P2024" s="62">
        <f>STOCK[[#This Row],[Precio Final]]-STOCK[[#This Row],[Costo total]]</f>
        <v>15</v>
      </c>
      <c r="Q2024" s="62">
        <f>STOCK[[#This Row],[Ganancia Unitaria]]*STOCK[[#This Row],[Salidas]]</f>
        <v>15</v>
      </c>
      <c r="R2024" s="74"/>
      <c r="S2024" s="74"/>
      <c r="T2024" s="62"/>
      <c r="U2024" s="62"/>
      <c r="V2024" s="76"/>
    </row>
    <row r="2025" customHeight="1" spans="1:22">
      <c r="A2025" s="74">
        <v>3244</v>
      </c>
      <c r="B2025" s="74" t="s">
        <v>16511</v>
      </c>
      <c r="C2025" s="74" t="s">
        <v>20100</v>
      </c>
      <c r="D2025" s="74" t="s">
        <v>16408</v>
      </c>
      <c r="E2025" s="74"/>
      <c r="F2025" s="59">
        <v>30</v>
      </c>
      <c r="G2025" s="75">
        <v>1</v>
      </c>
      <c r="H2025" s="75">
        <f>SUMIFS(VENTAS[Cantidad],VENTAS[Código del producto Vendido],STOCK[[#This Row],[Code]])</f>
        <v>1</v>
      </c>
      <c r="I2025" s="75">
        <f>STOCK[[#This Row],[Entradas]]-STOCK[[#This Row],[Salidas]]</f>
        <v>0</v>
      </c>
      <c r="J2025" s="59">
        <f>STOCK[[#This Row],[Precio Final]]*10%</f>
        <v>3</v>
      </c>
      <c r="K2025" s="62">
        <v>12</v>
      </c>
      <c r="L2025" s="62">
        <v>0</v>
      </c>
      <c r="M2025" s="62">
        <f>STOCK[[#This Row],[Costo Unitario (USD)]]+STOCK[[#This Row],[Costo Envío (USD)]]+STOCK[[#This Row],[Comisión 10%]]</f>
        <v>15</v>
      </c>
      <c r="N2025" s="62">
        <f t="shared" si="88"/>
        <v>22.5</v>
      </c>
      <c r="O2025" s="62">
        <f t="shared" si="89"/>
        <v>30</v>
      </c>
      <c r="P2025" s="62">
        <f>STOCK[[#This Row],[Precio Final]]-STOCK[[#This Row],[Costo total]]</f>
        <v>15</v>
      </c>
      <c r="Q2025" s="62">
        <f>STOCK[[#This Row],[Ganancia Unitaria]]*STOCK[[#This Row],[Salidas]]</f>
        <v>15</v>
      </c>
      <c r="R2025" s="74"/>
      <c r="S2025" s="74"/>
      <c r="T2025" s="62"/>
      <c r="U2025" s="62"/>
      <c r="V2025" s="76"/>
    </row>
    <row r="2026" customHeight="1" spans="1:22">
      <c r="A2026" s="74">
        <v>3245</v>
      </c>
      <c r="B2026" s="74" t="s">
        <v>16934</v>
      </c>
      <c r="C2026" s="74" t="s">
        <v>20101</v>
      </c>
      <c r="D2026" s="74" t="s">
        <v>16475</v>
      </c>
      <c r="E2026" s="74"/>
      <c r="F2026" s="59">
        <v>35</v>
      </c>
      <c r="G2026" s="75">
        <v>1</v>
      </c>
      <c r="H2026" s="75">
        <f>SUMIFS(VENTAS[Cantidad],VENTAS[Código del producto Vendido],STOCK[[#This Row],[Code]])</f>
        <v>1</v>
      </c>
      <c r="I2026" s="75">
        <f>STOCK[[#This Row],[Entradas]]-STOCK[[#This Row],[Salidas]]</f>
        <v>0</v>
      </c>
      <c r="J2026" s="59">
        <f>STOCK[[#This Row],[Precio Final]]*10%</f>
        <v>3.5</v>
      </c>
      <c r="K2026" s="62">
        <v>12</v>
      </c>
      <c r="L2026" s="62">
        <v>0</v>
      </c>
      <c r="M2026" s="62">
        <f>STOCK[[#This Row],[Costo Unitario (USD)]]+STOCK[[#This Row],[Costo Envío (USD)]]+STOCK[[#This Row],[Comisión 10%]]</f>
        <v>15.5</v>
      </c>
      <c r="N2026" s="62">
        <f t="shared" si="88"/>
        <v>23.25</v>
      </c>
      <c r="O2026" s="62">
        <f t="shared" si="89"/>
        <v>35</v>
      </c>
      <c r="P2026" s="62">
        <f>STOCK[[#This Row],[Precio Final]]-STOCK[[#This Row],[Costo total]]</f>
        <v>19.5</v>
      </c>
      <c r="Q2026" s="62">
        <f>STOCK[[#This Row],[Ganancia Unitaria]]*STOCK[[#This Row],[Salidas]]</f>
        <v>19.5</v>
      </c>
      <c r="R2026" s="74"/>
      <c r="S2026" s="74"/>
      <c r="T2026" s="62"/>
      <c r="U2026" s="62"/>
      <c r="V2026" s="76"/>
    </row>
    <row r="2027" customHeight="1" spans="1:22">
      <c r="A2027" s="74">
        <v>3246</v>
      </c>
      <c r="B2027" s="74" t="s">
        <v>16934</v>
      </c>
      <c r="C2027" s="74" t="s">
        <v>20102</v>
      </c>
      <c r="D2027" s="74" t="s">
        <v>16962</v>
      </c>
      <c r="E2027" s="74"/>
      <c r="F2027" s="59">
        <v>25</v>
      </c>
      <c r="G2027" s="75">
        <v>1</v>
      </c>
      <c r="H2027" s="75">
        <f>SUMIFS(VENTAS[Cantidad],VENTAS[Código del producto Vendido],STOCK[[#This Row],[Code]])</f>
        <v>0</v>
      </c>
      <c r="I2027" s="75">
        <f>STOCK[[#This Row],[Entradas]]-STOCK[[#This Row],[Salidas]]</f>
        <v>1</v>
      </c>
      <c r="J2027" s="59">
        <f>STOCK[[#This Row],[Precio Final]]*10%</f>
        <v>2.5</v>
      </c>
      <c r="K2027" s="62">
        <v>12</v>
      </c>
      <c r="L2027" s="62">
        <v>0</v>
      </c>
      <c r="M2027" s="62">
        <f>STOCK[[#This Row],[Costo Unitario (USD)]]+STOCK[[#This Row],[Costo Envío (USD)]]+STOCK[[#This Row],[Comisión 10%]]</f>
        <v>14.5</v>
      </c>
      <c r="N2027" s="62">
        <f t="shared" si="88"/>
        <v>21.75</v>
      </c>
      <c r="O2027" s="62">
        <f t="shared" si="89"/>
        <v>25</v>
      </c>
      <c r="P2027" s="62">
        <f>STOCK[[#This Row],[Precio Final]]-STOCK[[#This Row],[Costo total]]</f>
        <v>10.5</v>
      </c>
      <c r="Q2027" s="62">
        <f>STOCK[[#This Row],[Ganancia Unitaria]]*STOCK[[#This Row],[Salidas]]</f>
        <v>0</v>
      </c>
      <c r="R2027" s="74"/>
      <c r="S2027" s="74"/>
      <c r="T2027" s="62"/>
      <c r="U2027" s="62"/>
      <c r="V2027" s="76"/>
    </row>
    <row r="2028" customHeight="1" spans="1:22">
      <c r="A2028" s="74">
        <v>3247</v>
      </c>
      <c r="B2028" s="74" t="s">
        <v>16934</v>
      </c>
      <c r="C2028" s="74" t="s">
        <v>20103</v>
      </c>
      <c r="D2028" s="74" t="s">
        <v>16475</v>
      </c>
      <c r="E2028" s="74"/>
      <c r="F2028" s="59">
        <v>35</v>
      </c>
      <c r="G2028" s="75">
        <v>1</v>
      </c>
      <c r="H2028" s="75">
        <f>SUMIFS(VENTAS[Cantidad],VENTAS[Código del producto Vendido],STOCK[[#This Row],[Code]])</f>
        <v>0</v>
      </c>
      <c r="I2028" s="75">
        <f>STOCK[[#This Row],[Entradas]]-STOCK[[#This Row],[Salidas]]</f>
        <v>1</v>
      </c>
      <c r="J2028" s="59">
        <f>STOCK[[#This Row],[Precio Final]]*10%</f>
        <v>3.5</v>
      </c>
      <c r="K2028" s="62">
        <v>12</v>
      </c>
      <c r="L2028" s="62">
        <v>0</v>
      </c>
      <c r="M2028" s="62">
        <f>STOCK[[#This Row],[Costo Unitario (USD)]]+STOCK[[#This Row],[Costo Envío (USD)]]+STOCK[[#This Row],[Comisión 10%]]</f>
        <v>15.5</v>
      </c>
      <c r="N2028" s="62">
        <f t="shared" si="88"/>
        <v>23.25</v>
      </c>
      <c r="O2028" s="62">
        <f t="shared" si="89"/>
        <v>35</v>
      </c>
      <c r="P2028" s="62">
        <f>STOCK[[#This Row],[Precio Final]]-STOCK[[#This Row],[Costo total]]</f>
        <v>19.5</v>
      </c>
      <c r="Q2028" s="62">
        <f>STOCK[[#This Row],[Ganancia Unitaria]]*STOCK[[#This Row],[Salidas]]</f>
        <v>0</v>
      </c>
      <c r="R2028" s="74"/>
      <c r="S2028" s="74"/>
      <c r="T2028" s="62"/>
      <c r="U2028" s="62"/>
      <c r="V2028" s="76"/>
    </row>
    <row r="2029" customHeight="1" spans="1:22">
      <c r="A2029" s="74">
        <v>3248</v>
      </c>
      <c r="B2029" s="74" t="s">
        <v>16934</v>
      </c>
      <c r="C2029" s="74" t="s">
        <v>20104</v>
      </c>
      <c r="D2029" s="74" t="s">
        <v>16583</v>
      </c>
      <c r="E2029" s="74"/>
      <c r="F2029" s="59">
        <v>25</v>
      </c>
      <c r="G2029" s="75">
        <v>1</v>
      </c>
      <c r="H2029" s="75">
        <f>SUMIFS(VENTAS[Cantidad],VENTAS[Código del producto Vendido],STOCK[[#This Row],[Code]])</f>
        <v>1</v>
      </c>
      <c r="I2029" s="75">
        <f>STOCK[[#This Row],[Entradas]]-STOCK[[#This Row],[Salidas]]</f>
        <v>0</v>
      </c>
      <c r="J2029" s="59">
        <f>STOCK[[#This Row],[Precio Final]]*10%</f>
        <v>2.5</v>
      </c>
      <c r="K2029" s="62">
        <v>12</v>
      </c>
      <c r="L2029" s="62">
        <v>0</v>
      </c>
      <c r="M2029" s="62">
        <f>STOCK[[#This Row],[Costo Unitario (USD)]]+STOCK[[#This Row],[Costo Envío (USD)]]+STOCK[[#This Row],[Comisión 10%]]</f>
        <v>14.5</v>
      </c>
      <c r="N2029" s="62">
        <f t="shared" si="88"/>
        <v>21.75</v>
      </c>
      <c r="O2029" s="62">
        <f t="shared" si="89"/>
        <v>25</v>
      </c>
      <c r="P2029" s="62">
        <f>STOCK[[#This Row],[Precio Final]]-STOCK[[#This Row],[Costo total]]</f>
        <v>10.5</v>
      </c>
      <c r="Q2029" s="62">
        <f>STOCK[[#This Row],[Ganancia Unitaria]]*STOCK[[#This Row],[Salidas]]</f>
        <v>10.5</v>
      </c>
      <c r="R2029" s="74"/>
      <c r="S2029" s="74"/>
      <c r="T2029" s="62"/>
      <c r="U2029" s="62"/>
      <c r="V2029" s="76"/>
    </row>
    <row r="2030" customHeight="1" spans="1:22">
      <c r="A2030" s="74">
        <v>3249</v>
      </c>
      <c r="B2030" s="74" t="s">
        <v>20035</v>
      </c>
      <c r="C2030" s="74" t="s">
        <v>20105</v>
      </c>
      <c r="D2030" s="74" t="s">
        <v>16396</v>
      </c>
      <c r="E2030" s="74"/>
      <c r="F2030" s="59">
        <v>25</v>
      </c>
      <c r="G2030" s="75">
        <v>2</v>
      </c>
      <c r="H2030" s="75">
        <f>SUMIFS(VENTAS[Cantidad],VENTAS[Código del producto Vendido],STOCK[[#This Row],[Code]])</f>
        <v>2</v>
      </c>
      <c r="I2030" s="75">
        <f>STOCK[[#This Row],[Entradas]]-STOCK[[#This Row],[Salidas]]</f>
        <v>0</v>
      </c>
      <c r="J2030" s="59">
        <f>STOCK[[#This Row],[Precio Final]]*10%</f>
        <v>2.5</v>
      </c>
      <c r="K2030" s="62">
        <v>12</v>
      </c>
      <c r="L2030" s="62">
        <v>0</v>
      </c>
      <c r="M2030" s="62">
        <f>STOCK[[#This Row],[Costo Unitario (USD)]]+STOCK[[#This Row],[Costo Envío (USD)]]+STOCK[[#This Row],[Comisión 10%]]</f>
        <v>14.5</v>
      </c>
      <c r="N2030" s="62">
        <f t="shared" si="88"/>
        <v>21.75</v>
      </c>
      <c r="O2030" s="62">
        <f t="shared" si="89"/>
        <v>25</v>
      </c>
      <c r="P2030" s="62">
        <f>STOCK[[#This Row],[Precio Final]]-STOCK[[#This Row],[Costo total]]</f>
        <v>10.5</v>
      </c>
      <c r="Q2030" s="62">
        <f>STOCK[[#This Row],[Ganancia Unitaria]]*STOCK[[#This Row],[Salidas]]</f>
        <v>21</v>
      </c>
      <c r="R2030" s="74"/>
      <c r="S2030" s="74"/>
      <c r="T2030" s="62"/>
      <c r="U2030" s="62"/>
      <c r="V2030" s="76"/>
    </row>
    <row r="2031" customHeight="1" spans="1:22">
      <c r="A2031" s="74">
        <v>3250</v>
      </c>
      <c r="B2031" s="74" t="s">
        <v>16934</v>
      </c>
      <c r="C2031" s="74" t="s">
        <v>20106</v>
      </c>
      <c r="D2031" s="74" t="s">
        <v>16475</v>
      </c>
      <c r="E2031" s="74"/>
      <c r="F2031" s="59">
        <v>30</v>
      </c>
      <c r="G2031" s="75">
        <v>1</v>
      </c>
      <c r="H2031" s="75">
        <f>SUMIFS(VENTAS[Cantidad],VENTAS[Código del producto Vendido],STOCK[[#This Row],[Code]])</f>
        <v>1</v>
      </c>
      <c r="I2031" s="75">
        <f>STOCK[[#This Row],[Entradas]]-STOCK[[#This Row],[Salidas]]</f>
        <v>0</v>
      </c>
      <c r="J2031" s="59">
        <f>STOCK[[#This Row],[Precio Final]]*10%</f>
        <v>3</v>
      </c>
      <c r="K2031" s="62">
        <v>12</v>
      </c>
      <c r="L2031" s="62">
        <v>0</v>
      </c>
      <c r="M2031" s="62">
        <f>STOCK[[#This Row],[Costo Unitario (USD)]]+STOCK[[#This Row],[Costo Envío (USD)]]+STOCK[[#This Row],[Comisión 10%]]</f>
        <v>15</v>
      </c>
      <c r="N2031" s="62">
        <f t="shared" si="88"/>
        <v>22.5</v>
      </c>
      <c r="O2031" s="62">
        <f t="shared" si="89"/>
        <v>30</v>
      </c>
      <c r="P2031" s="62">
        <f>STOCK[[#This Row],[Precio Final]]-STOCK[[#This Row],[Costo total]]</f>
        <v>15</v>
      </c>
      <c r="Q2031" s="62">
        <f>STOCK[[#This Row],[Ganancia Unitaria]]*STOCK[[#This Row],[Salidas]]</f>
        <v>15</v>
      </c>
      <c r="R2031" s="74"/>
      <c r="S2031" s="74"/>
      <c r="T2031" s="62"/>
      <c r="U2031" s="62"/>
      <c r="V2031" s="76"/>
    </row>
    <row r="2032" customHeight="1" spans="1:22">
      <c r="A2032" s="74">
        <v>3251</v>
      </c>
      <c r="B2032" s="74" t="s">
        <v>16934</v>
      </c>
      <c r="C2032" s="74" t="s">
        <v>20107</v>
      </c>
      <c r="D2032" s="74" t="s">
        <v>16583</v>
      </c>
      <c r="E2032" s="74"/>
      <c r="F2032" s="59">
        <v>30</v>
      </c>
      <c r="G2032" s="75">
        <v>1</v>
      </c>
      <c r="H2032" s="75">
        <f>SUMIFS(VENTAS[Cantidad],VENTAS[Código del producto Vendido],STOCK[[#This Row],[Code]])</f>
        <v>1</v>
      </c>
      <c r="I2032" s="75">
        <f>STOCK[[#This Row],[Entradas]]-STOCK[[#This Row],[Salidas]]</f>
        <v>0</v>
      </c>
      <c r="J2032" s="59">
        <f>STOCK[[#This Row],[Precio Final]]*10%</f>
        <v>3</v>
      </c>
      <c r="K2032" s="62">
        <v>12</v>
      </c>
      <c r="L2032" s="62">
        <v>0</v>
      </c>
      <c r="M2032" s="62">
        <f>STOCK[[#This Row],[Costo Unitario (USD)]]+STOCK[[#This Row],[Costo Envío (USD)]]+STOCK[[#This Row],[Comisión 10%]]</f>
        <v>15</v>
      </c>
      <c r="N2032" s="62">
        <f t="shared" si="88"/>
        <v>22.5</v>
      </c>
      <c r="O2032" s="62">
        <f t="shared" si="89"/>
        <v>30</v>
      </c>
      <c r="P2032" s="62">
        <f>STOCK[[#This Row],[Precio Final]]-STOCK[[#This Row],[Costo total]]</f>
        <v>15</v>
      </c>
      <c r="Q2032" s="62">
        <f>STOCK[[#This Row],[Ganancia Unitaria]]*STOCK[[#This Row],[Salidas]]</f>
        <v>15</v>
      </c>
      <c r="R2032" s="74"/>
      <c r="S2032" s="74"/>
      <c r="T2032" s="62"/>
      <c r="U2032" s="62"/>
      <c r="V2032" s="76"/>
    </row>
    <row r="2033" customHeight="1" spans="1:22">
      <c r="A2033" s="74">
        <v>3253</v>
      </c>
      <c r="B2033" s="74" t="s">
        <v>16511</v>
      </c>
      <c r="C2033" s="74" t="s">
        <v>18513</v>
      </c>
      <c r="D2033" s="74" t="s">
        <v>16408</v>
      </c>
      <c r="E2033" s="74"/>
      <c r="F2033" s="59">
        <v>30</v>
      </c>
      <c r="G2033" s="75">
        <v>1</v>
      </c>
      <c r="H2033" s="75">
        <f>SUMIFS(VENTAS[Cantidad],VENTAS[Código del producto Vendido],STOCK[[#This Row],[Code]])</f>
        <v>1</v>
      </c>
      <c r="I2033" s="75">
        <f>STOCK[[#This Row],[Entradas]]-STOCK[[#This Row],[Salidas]]</f>
        <v>0</v>
      </c>
      <c r="J2033" s="59">
        <f>STOCK[[#This Row],[Precio Final]]*10%</f>
        <v>3</v>
      </c>
      <c r="K2033" s="62">
        <v>12</v>
      </c>
      <c r="L2033" s="62">
        <v>0</v>
      </c>
      <c r="M2033" s="62">
        <f>STOCK[[#This Row],[Costo Unitario (USD)]]+STOCK[[#This Row],[Costo Envío (USD)]]+STOCK[[#This Row],[Comisión 10%]]</f>
        <v>15</v>
      </c>
      <c r="N2033" s="62">
        <f t="shared" si="88"/>
        <v>22.5</v>
      </c>
      <c r="O2033" s="62">
        <f t="shared" si="89"/>
        <v>30</v>
      </c>
      <c r="P2033" s="62">
        <f>STOCK[[#This Row],[Precio Final]]-STOCK[[#This Row],[Costo total]]</f>
        <v>15</v>
      </c>
      <c r="Q2033" s="62">
        <f>STOCK[[#This Row],[Ganancia Unitaria]]*STOCK[[#This Row],[Salidas]]</f>
        <v>15</v>
      </c>
      <c r="R2033" s="74"/>
      <c r="S2033" s="74"/>
      <c r="T2033" s="62"/>
      <c r="U2033" s="62"/>
      <c r="V2033" s="76"/>
    </row>
    <row r="2034" customHeight="1" spans="1:22">
      <c r="A2034" s="74">
        <v>3254</v>
      </c>
      <c r="B2034" s="74" t="s">
        <v>20113</v>
      </c>
      <c r="C2034" s="74" t="s">
        <v>20114</v>
      </c>
      <c r="D2034" s="74" t="s">
        <v>17488</v>
      </c>
      <c r="E2034" s="74"/>
      <c r="F2034" s="59">
        <v>30</v>
      </c>
      <c r="G2034" s="75">
        <v>1</v>
      </c>
      <c r="H2034" s="75">
        <f>SUMIFS(VENTAS[Cantidad],VENTAS[Código del producto Vendido],STOCK[[#This Row],[Code]])</f>
        <v>1</v>
      </c>
      <c r="I2034" s="75">
        <f>STOCK[[#This Row],[Entradas]]-STOCK[[#This Row],[Salidas]]</f>
        <v>0</v>
      </c>
      <c r="J2034" s="59">
        <f>STOCK[[#This Row],[Precio Final]]*10%</f>
        <v>3</v>
      </c>
      <c r="K2034" s="62">
        <v>12</v>
      </c>
      <c r="L2034" s="62">
        <v>0</v>
      </c>
      <c r="M2034" s="62">
        <f>STOCK[[#This Row],[Costo Unitario (USD)]]+STOCK[[#This Row],[Costo Envío (USD)]]+STOCK[[#This Row],[Comisión 10%]]</f>
        <v>15</v>
      </c>
      <c r="N2034" s="62">
        <f t="shared" si="88"/>
        <v>22.5</v>
      </c>
      <c r="O2034" s="62">
        <f t="shared" si="89"/>
        <v>30</v>
      </c>
      <c r="P2034" s="62">
        <f>STOCK[[#This Row],[Precio Final]]-STOCK[[#This Row],[Costo total]]</f>
        <v>15</v>
      </c>
      <c r="Q2034" s="62">
        <f>STOCK[[#This Row],[Ganancia Unitaria]]*STOCK[[#This Row],[Salidas]]</f>
        <v>15</v>
      </c>
      <c r="R2034" s="74"/>
      <c r="S2034" s="74"/>
      <c r="T2034" s="62"/>
      <c r="U2034" s="62"/>
      <c r="V2034" s="76"/>
    </row>
    <row r="2035" customHeight="1" spans="1:22">
      <c r="A2035" s="74">
        <v>3255</v>
      </c>
      <c r="B2035" s="74" t="s">
        <v>20113</v>
      </c>
      <c r="C2035" s="74" t="s">
        <v>20115</v>
      </c>
      <c r="D2035" s="74" t="s">
        <v>17495</v>
      </c>
      <c r="E2035" s="74"/>
      <c r="F2035" s="59">
        <v>30</v>
      </c>
      <c r="G2035" s="75">
        <v>1</v>
      </c>
      <c r="H2035" s="75">
        <f>SUMIFS(VENTAS[Cantidad],VENTAS[Código del producto Vendido],STOCK[[#This Row],[Code]])</f>
        <v>0</v>
      </c>
      <c r="I2035" s="75">
        <f>STOCK[[#This Row],[Entradas]]-STOCK[[#This Row],[Salidas]]</f>
        <v>1</v>
      </c>
      <c r="J2035" s="59">
        <f>STOCK[[#This Row],[Precio Final]]*10%</f>
        <v>3</v>
      </c>
      <c r="K2035" s="62">
        <v>12</v>
      </c>
      <c r="L2035" s="62">
        <v>0</v>
      </c>
      <c r="M2035" s="62">
        <f>STOCK[[#This Row],[Costo Unitario (USD)]]+STOCK[[#This Row],[Costo Envío (USD)]]+STOCK[[#This Row],[Comisión 10%]]</f>
        <v>15</v>
      </c>
      <c r="N2035" s="62">
        <f t="shared" si="88"/>
        <v>22.5</v>
      </c>
      <c r="O2035" s="62">
        <f t="shared" si="89"/>
        <v>30</v>
      </c>
      <c r="P2035" s="62">
        <f>STOCK[[#This Row],[Precio Final]]-STOCK[[#This Row],[Costo total]]</f>
        <v>15</v>
      </c>
      <c r="Q2035" s="62">
        <f>STOCK[[#This Row],[Ganancia Unitaria]]*STOCK[[#This Row],[Salidas]]</f>
        <v>0</v>
      </c>
      <c r="R2035" s="74"/>
      <c r="S2035" s="74"/>
      <c r="T2035" s="62"/>
      <c r="U2035" s="62"/>
      <c r="V2035" s="76"/>
    </row>
    <row r="2036" customHeight="1" spans="1:22">
      <c r="A2036" s="74">
        <v>3256</v>
      </c>
      <c r="B2036" s="74" t="s">
        <v>20113</v>
      </c>
      <c r="C2036" s="74" t="s">
        <v>20116</v>
      </c>
      <c r="D2036" s="74" t="s">
        <v>17488</v>
      </c>
      <c r="E2036" s="74"/>
      <c r="F2036" s="59">
        <v>30</v>
      </c>
      <c r="G2036" s="75">
        <v>1</v>
      </c>
      <c r="H2036" s="75">
        <f>SUMIFS(VENTAS[Cantidad],VENTAS[Código del producto Vendido],STOCK[[#This Row],[Code]])</f>
        <v>0</v>
      </c>
      <c r="I2036" s="75">
        <f>STOCK[[#This Row],[Entradas]]-STOCK[[#This Row],[Salidas]]</f>
        <v>1</v>
      </c>
      <c r="J2036" s="59">
        <f>STOCK[[#This Row],[Precio Final]]*10%</f>
        <v>3</v>
      </c>
      <c r="K2036" s="62">
        <v>12</v>
      </c>
      <c r="L2036" s="62">
        <v>0</v>
      </c>
      <c r="M2036" s="62">
        <f>STOCK[[#This Row],[Costo Unitario (USD)]]+STOCK[[#This Row],[Costo Envío (USD)]]+STOCK[[#This Row],[Comisión 10%]]</f>
        <v>15</v>
      </c>
      <c r="N2036" s="62">
        <f t="shared" si="88"/>
        <v>22.5</v>
      </c>
      <c r="O2036" s="62">
        <f t="shared" si="89"/>
        <v>30</v>
      </c>
      <c r="P2036" s="62">
        <f>STOCK[[#This Row],[Precio Final]]-STOCK[[#This Row],[Costo total]]</f>
        <v>15</v>
      </c>
      <c r="Q2036" s="62">
        <f>STOCK[[#This Row],[Ganancia Unitaria]]*STOCK[[#This Row],[Salidas]]</f>
        <v>0</v>
      </c>
      <c r="R2036" s="74"/>
      <c r="S2036" s="74"/>
      <c r="T2036" s="62"/>
      <c r="U2036" s="62"/>
      <c r="V2036" s="76"/>
    </row>
    <row r="2037" customHeight="1" spans="1:22">
      <c r="A2037" s="74">
        <v>3257</v>
      </c>
      <c r="B2037" s="74" t="s">
        <v>20013</v>
      </c>
      <c r="C2037" s="74" t="s">
        <v>20117</v>
      </c>
      <c r="D2037" s="74" t="s">
        <v>16475</v>
      </c>
      <c r="E2037" s="74"/>
      <c r="F2037" s="59">
        <v>18</v>
      </c>
      <c r="G2037" s="75">
        <v>4</v>
      </c>
      <c r="H2037" s="75">
        <f>SUMIFS(VENTAS[Cantidad],VENTAS[Código del producto Vendido],STOCK[[#This Row],[Code]])</f>
        <v>0</v>
      </c>
      <c r="I2037" s="75">
        <f>STOCK[[#This Row],[Entradas]]-STOCK[[#This Row],[Salidas]]</f>
        <v>4</v>
      </c>
      <c r="J2037" s="59">
        <f>STOCK[[#This Row],[Precio Final]]*10%</f>
        <v>1.8</v>
      </c>
      <c r="K2037" s="62">
        <v>12</v>
      </c>
      <c r="L2037" s="62">
        <v>0</v>
      </c>
      <c r="M2037" s="62">
        <f>STOCK[[#This Row],[Costo Unitario (USD)]]+STOCK[[#This Row],[Costo Envío (USD)]]+STOCK[[#This Row],[Comisión 10%]]</f>
        <v>13.8</v>
      </c>
      <c r="N2037" s="62">
        <f t="shared" si="88"/>
        <v>20.7</v>
      </c>
      <c r="O2037" s="62">
        <f t="shared" si="89"/>
        <v>18</v>
      </c>
      <c r="P2037" s="62">
        <f>STOCK[[#This Row],[Precio Final]]-STOCK[[#This Row],[Costo total]]</f>
        <v>4.2</v>
      </c>
      <c r="Q2037" s="62">
        <f>STOCK[[#This Row],[Ganancia Unitaria]]*STOCK[[#This Row],[Salidas]]</f>
        <v>0</v>
      </c>
      <c r="R2037" s="74"/>
      <c r="S2037" s="74"/>
      <c r="T2037" s="62"/>
      <c r="U2037" s="62"/>
      <c r="V2037" s="76"/>
    </row>
    <row r="2038" customHeight="1" spans="1:22">
      <c r="A2038" s="74">
        <v>3258</v>
      </c>
      <c r="B2038" s="74" t="s">
        <v>20002</v>
      </c>
      <c r="C2038" s="74" t="s">
        <v>20118</v>
      </c>
      <c r="D2038" s="74" t="s">
        <v>16396</v>
      </c>
      <c r="E2038" s="74"/>
      <c r="F2038" s="59">
        <v>18</v>
      </c>
      <c r="G2038" s="75">
        <v>3</v>
      </c>
      <c r="H2038" s="75">
        <f>SUMIFS(VENTAS[Cantidad],VENTAS[Código del producto Vendido],STOCK[[#This Row],[Code]])</f>
        <v>1</v>
      </c>
      <c r="I2038" s="75">
        <f>STOCK[[#This Row],[Entradas]]-STOCK[[#This Row],[Salidas]]</f>
        <v>2</v>
      </c>
      <c r="J2038" s="59">
        <f>STOCK[[#This Row],[Precio Final]]*10%</f>
        <v>1.8</v>
      </c>
      <c r="K2038" s="62">
        <v>12</v>
      </c>
      <c r="L2038" s="62">
        <v>0</v>
      </c>
      <c r="M2038" s="62">
        <f>STOCK[[#This Row],[Costo Unitario (USD)]]+STOCK[[#This Row],[Costo Envío (USD)]]+STOCK[[#This Row],[Comisión 10%]]</f>
        <v>13.8</v>
      </c>
      <c r="N2038" s="62">
        <f t="shared" si="88"/>
        <v>20.7</v>
      </c>
      <c r="O2038" s="62">
        <f t="shared" si="89"/>
        <v>18</v>
      </c>
      <c r="P2038" s="62">
        <f>STOCK[[#This Row],[Precio Final]]-STOCK[[#This Row],[Costo total]]</f>
        <v>4.2</v>
      </c>
      <c r="Q2038" s="62">
        <f>STOCK[[#This Row],[Ganancia Unitaria]]*STOCK[[#This Row],[Salidas]]</f>
        <v>4.2</v>
      </c>
      <c r="R2038" s="74"/>
      <c r="S2038" s="74"/>
      <c r="T2038" s="62"/>
      <c r="U2038" s="62"/>
      <c r="V2038" s="76"/>
    </row>
    <row r="2039" customHeight="1" spans="1:22">
      <c r="A2039" s="74">
        <v>3259</v>
      </c>
      <c r="B2039" s="74" t="s">
        <v>20013</v>
      </c>
      <c r="C2039" s="74" t="s">
        <v>20119</v>
      </c>
      <c r="D2039" s="74" t="s">
        <v>20120</v>
      </c>
      <c r="E2039" s="74"/>
      <c r="F2039" s="59">
        <v>4</v>
      </c>
      <c r="G2039" s="75">
        <v>5</v>
      </c>
      <c r="H2039" s="75">
        <f>SUMIFS(VENTAS[Cantidad],VENTAS[Código del producto Vendido],STOCK[[#This Row],[Code]])</f>
        <v>1</v>
      </c>
      <c r="I2039" s="75">
        <f>STOCK[[#This Row],[Entradas]]-STOCK[[#This Row],[Salidas]]</f>
        <v>4</v>
      </c>
      <c r="J2039" s="59">
        <f>STOCK[[#This Row],[Precio Final]]*10%</f>
        <v>0.4</v>
      </c>
      <c r="K2039" s="62">
        <v>1.5</v>
      </c>
      <c r="L2039" s="62">
        <v>0</v>
      </c>
      <c r="M2039" s="62">
        <f>STOCK[[#This Row],[Costo Unitario (USD)]]+STOCK[[#This Row],[Costo Envío (USD)]]+STOCK[[#This Row],[Comisión 10%]]</f>
        <v>1.9</v>
      </c>
      <c r="N2039" s="62">
        <f t="shared" si="88"/>
        <v>2.85</v>
      </c>
      <c r="O2039" s="62">
        <f t="shared" si="89"/>
        <v>4</v>
      </c>
      <c r="P2039" s="62">
        <f>STOCK[[#This Row],[Precio Final]]-STOCK[[#This Row],[Costo total]]</f>
        <v>2.1</v>
      </c>
      <c r="Q2039" s="62">
        <f>STOCK[[#This Row],[Ganancia Unitaria]]*STOCK[[#This Row],[Salidas]]</f>
        <v>2.1</v>
      </c>
      <c r="R2039" s="74"/>
      <c r="S2039" s="74"/>
      <c r="T2039" s="62"/>
      <c r="U2039" s="62"/>
      <c r="V2039" s="76"/>
    </row>
    <row r="2040" customHeight="1" spans="1:22">
      <c r="A2040" s="74">
        <v>3260</v>
      </c>
      <c r="B2040" s="74" t="s">
        <v>16416</v>
      </c>
      <c r="C2040" s="74" t="s">
        <v>20121</v>
      </c>
      <c r="D2040" s="74" t="s">
        <v>19871</v>
      </c>
      <c r="E2040" s="74"/>
      <c r="F2040" s="59">
        <v>18</v>
      </c>
      <c r="G2040" s="75">
        <v>1</v>
      </c>
      <c r="H2040" s="75">
        <f>SUMIFS(VENTAS[Cantidad],VENTAS[Código del producto Vendido],STOCK[[#This Row],[Code]])</f>
        <v>0</v>
      </c>
      <c r="I2040" s="75">
        <f>STOCK[[#This Row],[Entradas]]-STOCK[[#This Row],[Salidas]]</f>
        <v>1</v>
      </c>
      <c r="J2040" s="59">
        <f>STOCK[[#This Row],[Precio Final]]*10%</f>
        <v>1.8</v>
      </c>
      <c r="K2040" s="62">
        <v>12</v>
      </c>
      <c r="L2040" s="62">
        <v>0</v>
      </c>
      <c r="M2040" s="62">
        <f>STOCK[[#This Row],[Costo Unitario (USD)]]+STOCK[[#This Row],[Costo Envío (USD)]]+STOCK[[#This Row],[Comisión 10%]]</f>
        <v>13.8</v>
      </c>
      <c r="N2040" s="62">
        <f t="shared" si="88"/>
        <v>20.7</v>
      </c>
      <c r="O2040" s="62">
        <f t="shared" si="89"/>
        <v>18</v>
      </c>
      <c r="P2040" s="62">
        <f>STOCK[[#This Row],[Precio Final]]-STOCK[[#This Row],[Costo total]]</f>
        <v>4.2</v>
      </c>
      <c r="Q2040" s="62">
        <f>STOCK[[#This Row],[Ganancia Unitaria]]*STOCK[[#This Row],[Salidas]]</f>
        <v>0</v>
      </c>
      <c r="R2040" s="74"/>
      <c r="S2040" s="74"/>
      <c r="T2040" s="62"/>
      <c r="U2040" s="62"/>
      <c r="V2040" s="76"/>
    </row>
    <row r="2041" customHeight="1" spans="1:22">
      <c r="A2041" s="74">
        <v>3261</v>
      </c>
      <c r="B2041" s="74" t="s">
        <v>16934</v>
      </c>
      <c r="C2041" s="74" t="s">
        <v>20122</v>
      </c>
      <c r="D2041" s="74" t="s">
        <v>16475</v>
      </c>
      <c r="E2041" s="74"/>
      <c r="F2041" s="59">
        <v>18</v>
      </c>
      <c r="G2041" s="75">
        <v>1</v>
      </c>
      <c r="H2041" s="75">
        <f>SUMIFS(VENTAS[Cantidad],VENTAS[Código del producto Vendido],STOCK[[#This Row],[Code]])</f>
        <v>1</v>
      </c>
      <c r="I2041" s="75">
        <f>STOCK[[#This Row],[Entradas]]-STOCK[[#This Row],[Salidas]]</f>
        <v>0</v>
      </c>
      <c r="J2041" s="59">
        <f>STOCK[[#This Row],[Precio Final]]*10%</f>
        <v>1.8</v>
      </c>
      <c r="K2041" s="62">
        <v>12</v>
      </c>
      <c r="L2041" s="62">
        <v>0</v>
      </c>
      <c r="M2041" s="62">
        <f>STOCK[[#This Row],[Costo Unitario (USD)]]+STOCK[[#This Row],[Costo Envío (USD)]]+STOCK[[#This Row],[Comisión 10%]]</f>
        <v>13.8</v>
      </c>
      <c r="N2041" s="62">
        <f t="shared" si="88"/>
        <v>20.7</v>
      </c>
      <c r="O2041" s="62">
        <f t="shared" si="89"/>
        <v>18</v>
      </c>
      <c r="P2041" s="62">
        <f>STOCK[[#This Row],[Precio Final]]-STOCK[[#This Row],[Costo total]]</f>
        <v>4.2</v>
      </c>
      <c r="Q2041" s="62">
        <f>STOCK[[#This Row],[Ganancia Unitaria]]*STOCK[[#This Row],[Salidas]]</f>
        <v>4.2</v>
      </c>
      <c r="R2041" s="74"/>
      <c r="S2041" s="74"/>
      <c r="T2041" s="62"/>
      <c r="U2041" s="62"/>
      <c r="V2041" s="76"/>
    </row>
    <row r="2042" customHeight="1" spans="1:22">
      <c r="A2042" s="74">
        <v>3262</v>
      </c>
      <c r="B2042" s="74" t="s">
        <v>16934</v>
      </c>
      <c r="C2042" s="74" t="s">
        <v>20123</v>
      </c>
      <c r="D2042" s="74" t="s">
        <v>16475</v>
      </c>
      <c r="E2042" s="74"/>
      <c r="F2042" s="59">
        <v>18</v>
      </c>
      <c r="G2042" s="75">
        <v>1</v>
      </c>
      <c r="H2042" s="75">
        <f>SUMIFS(VENTAS[Cantidad],VENTAS[Código del producto Vendido],STOCK[[#This Row],[Code]])</f>
        <v>1</v>
      </c>
      <c r="I2042" s="75">
        <f>STOCK[[#This Row],[Entradas]]-STOCK[[#This Row],[Salidas]]</f>
        <v>0</v>
      </c>
      <c r="J2042" s="59">
        <f>STOCK[[#This Row],[Precio Final]]*10%</f>
        <v>1.8</v>
      </c>
      <c r="K2042" s="62">
        <v>12</v>
      </c>
      <c r="L2042" s="62">
        <v>0</v>
      </c>
      <c r="M2042" s="62">
        <f>STOCK[[#This Row],[Costo Unitario (USD)]]+STOCK[[#This Row],[Costo Envío (USD)]]+STOCK[[#This Row],[Comisión 10%]]</f>
        <v>13.8</v>
      </c>
      <c r="N2042" s="62">
        <f t="shared" si="88"/>
        <v>20.7</v>
      </c>
      <c r="O2042" s="62">
        <f t="shared" si="89"/>
        <v>18</v>
      </c>
      <c r="P2042" s="62">
        <f>STOCK[[#This Row],[Precio Final]]-STOCK[[#This Row],[Costo total]]</f>
        <v>4.2</v>
      </c>
      <c r="Q2042" s="62">
        <f>STOCK[[#This Row],[Ganancia Unitaria]]*STOCK[[#This Row],[Salidas]]</f>
        <v>4.2</v>
      </c>
      <c r="R2042" s="74"/>
      <c r="S2042" s="74"/>
      <c r="T2042" s="62"/>
      <c r="U2042" s="62"/>
      <c r="V2042" s="76"/>
    </row>
    <row r="2043" customHeight="1" spans="1:22">
      <c r="A2043" s="74">
        <v>3263</v>
      </c>
      <c r="B2043" s="74" t="s">
        <v>16511</v>
      </c>
      <c r="C2043" s="74" t="s">
        <v>20124</v>
      </c>
      <c r="D2043" s="74" t="s">
        <v>16404</v>
      </c>
      <c r="E2043" s="74"/>
      <c r="F2043" s="59">
        <v>18</v>
      </c>
      <c r="G2043" s="75">
        <v>1</v>
      </c>
      <c r="H2043" s="75">
        <f>SUMIFS(VENTAS[Cantidad],VENTAS[Código del producto Vendido],STOCK[[#This Row],[Code]])</f>
        <v>1</v>
      </c>
      <c r="I2043" s="75">
        <f>STOCK[[#This Row],[Entradas]]-STOCK[[#This Row],[Salidas]]</f>
        <v>0</v>
      </c>
      <c r="J2043" s="59">
        <f>STOCK[[#This Row],[Precio Final]]*10%</f>
        <v>1.8</v>
      </c>
      <c r="K2043" s="62">
        <v>12</v>
      </c>
      <c r="L2043" s="62">
        <v>0</v>
      </c>
      <c r="M2043" s="62">
        <f>STOCK[[#This Row],[Costo Unitario (USD)]]+STOCK[[#This Row],[Costo Envío (USD)]]+STOCK[[#This Row],[Comisión 10%]]</f>
        <v>13.8</v>
      </c>
      <c r="N2043" s="62">
        <f t="shared" si="88"/>
        <v>20.7</v>
      </c>
      <c r="O2043" s="62">
        <f t="shared" si="89"/>
        <v>18</v>
      </c>
      <c r="P2043" s="62">
        <f>STOCK[[#This Row],[Precio Final]]-STOCK[[#This Row],[Costo total]]</f>
        <v>4.2</v>
      </c>
      <c r="Q2043" s="62">
        <f>STOCK[[#This Row],[Ganancia Unitaria]]*STOCK[[#This Row],[Salidas]]</f>
        <v>4.2</v>
      </c>
      <c r="R2043" s="74"/>
      <c r="S2043" s="74"/>
      <c r="T2043" s="62"/>
      <c r="U2043" s="62"/>
      <c r="V2043" s="76"/>
    </row>
    <row r="2044" customHeight="1" spans="1:22">
      <c r="A2044" s="74">
        <v>3264</v>
      </c>
      <c r="B2044" s="74" t="s">
        <v>16511</v>
      </c>
      <c r="C2044" s="74" t="s">
        <v>20125</v>
      </c>
      <c r="D2044" s="74" t="s">
        <v>16404</v>
      </c>
      <c r="E2044" s="74"/>
      <c r="F2044" s="59">
        <v>15</v>
      </c>
      <c r="G2044" s="75">
        <v>1</v>
      </c>
      <c r="H2044" s="75">
        <f>SUMIFS(VENTAS[Cantidad],VENTAS[Código del producto Vendido],STOCK[[#This Row],[Code]])</f>
        <v>0</v>
      </c>
      <c r="I2044" s="75">
        <f>STOCK[[#This Row],[Entradas]]-STOCK[[#This Row],[Salidas]]</f>
        <v>1</v>
      </c>
      <c r="J2044" s="59">
        <f>STOCK[[#This Row],[Precio Final]]*10%</f>
        <v>1.5</v>
      </c>
      <c r="K2044" s="62">
        <v>12</v>
      </c>
      <c r="L2044" s="62">
        <v>0</v>
      </c>
      <c r="M2044" s="62">
        <f>STOCK[[#This Row],[Costo Unitario (USD)]]+STOCK[[#This Row],[Costo Envío (USD)]]+STOCK[[#This Row],[Comisión 10%]]</f>
        <v>13.5</v>
      </c>
      <c r="N2044" s="62">
        <f t="shared" si="88"/>
        <v>20.25</v>
      </c>
      <c r="O2044" s="62">
        <f t="shared" si="89"/>
        <v>15</v>
      </c>
      <c r="P2044" s="62">
        <f>STOCK[[#This Row],[Precio Final]]-STOCK[[#This Row],[Costo total]]</f>
        <v>1.5</v>
      </c>
      <c r="Q2044" s="62">
        <f>STOCK[[#This Row],[Ganancia Unitaria]]*STOCK[[#This Row],[Salidas]]</f>
        <v>0</v>
      </c>
      <c r="R2044" s="74"/>
      <c r="S2044" s="74"/>
      <c r="T2044" s="62"/>
      <c r="U2044" s="62"/>
      <c r="V2044" s="76"/>
    </row>
    <row r="2045" customHeight="1" spans="1:22">
      <c r="A2045" s="74">
        <v>3265</v>
      </c>
      <c r="B2045" s="74" t="s">
        <v>16511</v>
      </c>
      <c r="C2045" s="74" t="s">
        <v>20126</v>
      </c>
      <c r="D2045" s="74" t="s">
        <v>16408</v>
      </c>
      <c r="E2045" s="74"/>
      <c r="F2045" s="59">
        <v>15</v>
      </c>
      <c r="G2045" s="75">
        <v>1</v>
      </c>
      <c r="H2045" s="75">
        <f>SUMIFS(VENTAS[Cantidad],VENTAS[Código del producto Vendido],STOCK[[#This Row],[Code]])</f>
        <v>1</v>
      </c>
      <c r="I2045" s="75">
        <f>STOCK[[#This Row],[Entradas]]-STOCK[[#This Row],[Salidas]]</f>
        <v>0</v>
      </c>
      <c r="J2045" s="59">
        <f>STOCK[[#This Row],[Precio Final]]*10%</f>
        <v>1.5</v>
      </c>
      <c r="K2045" s="62">
        <v>12</v>
      </c>
      <c r="L2045" s="62">
        <v>0</v>
      </c>
      <c r="M2045" s="62">
        <f>STOCK[[#This Row],[Costo Unitario (USD)]]+STOCK[[#This Row],[Costo Envío (USD)]]+STOCK[[#This Row],[Comisión 10%]]</f>
        <v>13.5</v>
      </c>
      <c r="N2045" s="62">
        <f t="shared" si="88"/>
        <v>20.25</v>
      </c>
      <c r="O2045" s="62">
        <f t="shared" si="89"/>
        <v>15</v>
      </c>
      <c r="P2045" s="62">
        <f>STOCK[[#This Row],[Precio Final]]-STOCK[[#This Row],[Costo total]]</f>
        <v>1.5</v>
      </c>
      <c r="Q2045" s="62">
        <f>STOCK[[#This Row],[Ganancia Unitaria]]*STOCK[[#This Row],[Salidas]]</f>
        <v>1.5</v>
      </c>
      <c r="R2045" s="74"/>
      <c r="S2045" s="74"/>
      <c r="T2045" s="62"/>
      <c r="U2045" s="62"/>
      <c r="V2045" s="76"/>
    </row>
    <row r="2046" customHeight="1" spans="1:22">
      <c r="A2046" s="74">
        <v>3266</v>
      </c>
      <c r="B2046" s="74" t="s">
        <v>20035</v>
      </c>
      <c r="C2046" s="74" t="s">
        <v>20127</v>
      </c>
      <c r="D2046" s="74" t="s">
        <v>16396</v>
      </c>
      <c r="E2046" s="74"/>
      <c r="F2046" s="59">
        <v>20</v>
      </c>
      <c r="G2046" s="75">
        <v>2</v>
      </c>
      <c r="H2046" s="75">
        <f>SUMIFS(VENTAS[Cantidad],VENTAS[Código del producto Vendido],STOCK[[#This Row],[Code]])</f>
        <v>1</v>
      </c>
      <c r="I2046" s="75">
        <f>STOCK[[#This Row],[Entradas]]-STOCK[[#This Row],[Salidas]]</f>
        <v>1</v>
      </c>
      <c r="J2046" s="59">
        <f>STOCK[[#This Row],[Precio Final]]*10%</f>
        <v>2</v>
      </c>
      <c r="K2046" s="62">
        <v>12</v>
      </c>
      <c r="L2046" s="62">
        <v>0</v>
      </c>
      <c r="M2046" s="62">
        <f>STOCK[[#This Row],[Costo Unitario (USD)]]+STOCK[[#This Row],[Costo Envío (USD)]]+STOCK[[#This Row],[Comisión 10%]]</f>
        <v>14</v>
      </c>
      <c r="N2046" s="62">
        <f t="shared" si="88"/>
        <v>21</v>
      </c>
      <c r="O2046" s="62">
        <f t="shared" si="89"/>
        <v>20</v>
      </c>
      <c r="P2046" s="62">
        <f>STOCK[[#This Row],[Precio Final]]-STOCK[[#This Row],[Costo total]]</f>
        <v>6</v>
      </c>
      <c r="Q2046" s="62">
        <f>STOCK[[#This Row],[Ganancia Unitaria]]*STOCK[[#This Row],[Salidas]]</f>
        <v>6</v>
      </c>
      <c r="R2046" s="74"/>
      <c r="S2046" s="74"/>
      <c r="T2046" s="62"/>
      <c r="U2046" s="62"/>
      <c r="V2046" s="76"/>
    </row>
    <row r="2047" customHeight="1" spans="1:22">
      <c r="A2047" s="74">
        <v>3267</v>
      </c>
      <c r="B2047" s="74" t="s">
        <v>16934</v>
      </c>
      <c r="C2047" s="74" t="s">
        <v>20128</v>
      </c>
      <c r="D2047" s="74" t="s">
        <v>16475</v>
      </c>
      <c r="E2047" s="74"/>
      <c r="F2047" s="59">
        <v>18</v>
      </c>
      <c r="G2047" s="75">
        <v>1</v>
      </c>
      <c r="H2047" s="75">
        <f>SUMIFS(VENTAS[Cantidad],VENTAS[Código del producto Vendido],STOCK[[#This Row],[Code]])</f>
        <v>1</v>
      </c>
      <c r="I2047" s="75">
        <f>STOCK[[#This Row],[Entradas]]-STOCK[[#This Row],[Salidas]]</f>
        <v>0</v>
      </c>
      <c r="J2047" s="59">
        <f>STOCK[[#This Row],[Precio Final]]*10%</f>
        <v>1.8</v>
      </c>
      <c r="K2047" s="62">
        <v>12</v>
      </c>
      <c r="L2047" s="62">
        <v>0</v>
      </c>
      <c r="M2047" s="62">
        <f>STOCK[[#This Row],[Costo Unitario (USD)]]+STOCK[[#This Row],[Costo Envío (USD)]]+STOCK[[#This Row],[Comisión 10%]]</f>
        <v>13.8</v>
      </c>
      <c r="N2047" s="62">
        <f t="shared" si="88"/>
        <v>20.7</v>
      </c>
      <c r="O2047" s="62">
        <f t="shared" si="89"/>
        <v>18</v>
      </c>
      <c r="P2047" s="62">
        <f>STOCK[[#This Row],[Precio Final]]-STOCK[[#This Row],[Costo total]]</f>
        <v>4.2</v>
      </c>
      <c r="Q2047" s="62">
        <f>STOCK[[#This Row],[Ganancia Unitaria]]*STOCK[[#This Row],[Salidas]]</f>
        <v>4.2</v>
      </c>
      <c r="R2047" s="74"/>
      <c r="S2047" s="74"/>
      <c r="T2047" s="62"/>
      <c r="U2047" s="62"/>
      <c r="V2047" s="76"/>
    </row>
    <row r="2048" customHeight="1" spans="1:22">
      <c r="A2048" s="74">
        <v>3268</v>
      </c>
      <c r="B2048" s="74" t="s">
        <v>16934</v>
      </c>
      <c r="C2048" s="74" t="s">
        <v>20129</v>
      </c>
      <c r="D2048" s="74" t="s">
        <v>16962</v>
      </c>
      <c r="E2048" s="74"/>
      <c r="F2048" s="59">
        <v>18</v>
      </c>
      <c r="G2048" s="75">
        <v>1</v>
      </c>
      <c r="H2048" s="75">
        <f>SUMIFS(VENTAS[Cantidad],VENTAS[Código del producto Vendido],STOCK[[#This Row],[Code]])</f>
        <v>0</v>
      </c>
      <c r="I2048" s="75">
        <f>STOCK[[#This Row],[Entradas]]-STOCK[[#This Row],[Salidas]]</f>
        <v>1</v>
      </c>
      <c r="J2048" s="59">
        <f>STOCK[[#This Row],[Precio Final]]*10%</f>
        <v>1.8</v>
      </c>
      <c r="K2048" s="62">
        <v>12</v>
      </c>
      <c r="L2048" s="62">
        <v>0</v>
      </c>
      <c r="M2048" s="62">
        <f>STOCK[[#This Row],[Costo Unitario (USD)]]+STOCK[[#This Row],[Costo Envío (USD)]]+STOCK[[#This Row],[Comisión 10%]]</f>
        <v>13.8</v>
      </c>
      <c r="N2048" s="62">
        <f t="shared" si="88"/>
        <v>20.7</v>
      </c>
      <c r="O2048" s="62">
        <f t="shared" si="89"/>
        <v>18</v>
      </c>
      <c r="P2048" s="62">
        <f>STOCK[[#This Row],[Precio Final]]-STOCK[[#This Row],[Costo total]]</f>
        <v>4.2</v>
      </c>
      <c r="Q2048" s="62">
        <f>STOCK[[#This Row],[Ganancia Unitaria]]*STOCK[[#This Row],[Salidas]]</f>
        <v>0</v>
      </c>
      <c r="R2048" s="74"/>
      <c r="S2048" s="74"/>
      <c r="T2048" s="62"/>
      <c r="U2048" s="62"/>
      <c r="V2048" s="76"/>
    </row>
    <row r="2049" customHeight="1" spans="1:22">
      <c r="A2049" s="74">
        <v>3269</v>
      </c>
      <c r="B2049" s="74" t="s">
        <v>16511</v>
      </c>
      <c r="C2049" s="74" t="s">
        <v>20130</v>
      </c>
      <c r="D2049" s="74" t="s">
        <v>16404</v>
      </c>
      <c r="E2049" s="74"/>
      <c r="F2049" s="59">
        <v>18</v>
      </c>
      <c r="G2049" s="75">
        <v>1</v>
      </c>
      <c r="H2049" s="75">
        <f>SUMIFS(VENTAS[Cantidad],VENTAS[Código del producto Vendido],STOCK[[#This Row],[Code]])</f>
        <v>1</v>
      </c>
      <c r="I2049" s="75">
        <f>STOCK[[#This Row],[Entradas]]-STOCK[[#This Row],[Salidas]]</f>
        <v>0</v>
      </c>
      <c r="J2049" s="59">
        <f>STOCK[[#This Row],[Precio Final]]*10%</f>
        <v>1.8</v>
      </c>
      <c r="K2049" s="62">
        <v>12</v>
      </c>
      <c r="L2049" s="62">
        <v>0</v>
      </c>
      <c r="M2049" s="62">
        <f>STOCK[[#This Row],[Costo Unitario (USD)]]+STOCK[[#This Row],[Costo Envío (USD)]]+STOCK[[#This Row],[Comisión 10%]]</f>
        <v>13.8</v>
      </c>
      <c r="N2049" s="62">
        <f t="shared" si="88"/>
        <v>20.7</v>
      </c>
      <c r="O2049" s="62">
        <f t="shared" si="89"/>
        <v>18</v>
      </c>
      <c r="P2049" s="62">
        <f>STOCK[[#This Row],[Precio Final]]-STOCK[[#This Row],[Costo total]]</f>
        <v>4.2</v>
      </c>
      <c r="Q2049" s="62">
        <f>STOCK[[#This Row],[Ganancia Unitaria]]*STOCK[[#This Row],[Salidas]]</f>
        <v>4.2</v>
      </c>
      <c r="R2049" s="74"/>
      <c r="S2049" s="74"/>
      <c r="T2049" s="62"/>
      <c r="U2049" s="62"/>
      <c r="V2049" s="76"/>
    </row>
    <row r="2050" customHeight="1" spans="1:22">
      <c r="A2050" s="74">
        <v>3270</v>
      </c>
      <c r="B2050" s="74" t="s">
        <v>16511</v>
      </c>
      <c r="C2050" s="74" t="s">
        <v>20131</v>
      </c>
      <c r="D2050" s="74" t="s">
        <v>16408</v>
      </c>
      <c r="E2050" s="74"/>
      <c r="F2050" s="59">
        <v>18</v>
      </c>
      <c r="G2050" s="75">
        <v>1</v>
      </c>
      <c r="H2050" s="75">
        <f>SUMIFS(VENTAS[Cantidad],VENTAS[Código del producto Vendido],STOCK[[#This Row],[Code]])</f>
        <v>1</v>
      </c>
      <c r="I2050" s="75">
        <f>STOCK[[#This Row],[Entradas]]-STOCK[[#This Row],[Salidas]]</f>
        <v>0</v>
      </c>
      <c r="J2050" s="59">
        <f>STOCK[[#This Row],[Precio Final]]*10%</f>
        <v>1.8</v>
      </c>
      <c r="K2050" s="62">
        <v>12</v>
      </c>
      <c r="L2050" s="62">
        <v>0</v>
      </c>
      <c r="M2050" s="62">
        <f>STOCK[[#This Row],[Costo Unitario (USD)]]+STOCK[[#This Row],[Costo Envío (USD)]]+STOCK[[#This Row],[Comisión 10%]]</f>
        <v>13.8</v>
      </c>
      <c r="N2050" s="62">
        <f t="shared" si="88"/>
        <v>20.7</v>
      </c>
      <c r="O2050" s="62">
        <f t="shared" si="89"/>
        <v>18</v>
      </c>
      <c r="P2050" s="62">
        <f>STOCK[[#This Row],[Precio Final]]-STOCK[[#This Row],[Costo total]]</f>
        <v>4.2</v>
      </c>
      <c r="Q2050" s="62">
        <f>STOCK[[#This Row],[Ganancia Unitaria]]*STOCK[[#This Row],[Salidas]]</f>
        <v>4.2</v>
      </c>
      <c r="R2050" s="74"/>
      <c r="S2050" s="74"/>
      <c r="T2050" s="62"/>
      <c r="U2050" s="62"/>
      <c r="V2050" s="76"/>
    </row>
    <row r="2051" customHeight="1" spans="1:22">
      <c r="A2051" s="74">
        <v>3271</v>
      </c>
      <c r="B2051" s="74" t="s">
        <v>20035</v>
      </c>
      <c r="C2051" s="74" t="s">
        <v>20132</v>
      </c>
      <c r="D2051" s="74" t="s">
        <v>16396</v>
      </c>
      <c r="E2051" s="74"/>
      <c r="F2051" s="59">
        <v>18</v>
      </c>
      <c r="G2051" s="75">
        <v>1</v>
      </c>
      <c r="H2051" s="75">
        <f>SUMIFS(VENTAS[Cantidad],VENTAS[Código del producto Vendido],STOCK[[#This Row],[Code]])</f>
        <v>0</v>
      </c>
      <c r="I2051" s="75">
        <f>STOCK[[#This Row],[Entradas]]-STOCK[[#This Row],[Salidas]]</f>
        <v>1</v>
      </c>
      <c r="J2051" s="59">
        <f>STOCK[[#This Row],[Precio Final]]*10%</f>
        <v>1.8</v>
      </c>
      <c r="K2051" s="62">
        <v>12</v>
      </c>
      <c r="L2051" s="62">
        <v>0</v>
      </c>
      <c r="M2051" s="62">
        <f>STOCK[[#This Row],[Costo Unitario (USD)]]+STOCK[[#This Row],[Costo Envío (USD)]]+STOCK[[#This Row],[Comisión 10%]]</f>
        <v>13.8</v>
      </c>
      <c r="N2051" s="62">
        <f t="shared" si="88"/>
        <v>20.7</v>
      </c>
      <c r="O2051" s="62">
        <f t="shared" si="89"/>
        <v>18</v>
      </c>
      <c r="P2051" s="62">
        <f>STOCK[[#This Row],[Precio Final]]-STOCK[[#This Row],[Costo total]]</f>
        <v>4.2</v>
      </c>
      <c r="Q2051" s="62">
        <f>STOCK[[#This Row],[Ganancia Unitaria]]*STOCK[[#This Row],[Salidas]]</f>
        <v>0</v>
      </c>
      <c r="R2051" s="74"/>
      <c r="S2051" s="74"/>
      <c r="T2051" s="62"/>
      <c r="U2051" s="62"/>
      <c r="V2051" s="76"/>
    </row>
    <row r="2052" customHeight="1" spans="1:22">
      <c r="A2052" s="74">
        <v>3272</v>
      </c>
      <c r="B2052" s="74" t="s">
        <v>16511</v>
      </c>
      <c r="C2052" s="74" t="s">
        <v>20133</v>
      </c>
      <c r="D2052" s="74" t="s">
        <v>16404</v>
      </c>
      <c r="E2052" s="74"/>
      <c r="F2052" s="59">
        <v>20</v>
      </c>
      <c r="G2052" s="75">
        <v>1</v>
      </c>
      <c r="H2052" s="75">
        <f>SUMIFS(VENTAS[Cantidad],VENTAS[Código del producto Vendido],STOCK[[#This Row],[Code]])</f>
        <v>1</v>
      </c>
      <c r="I2052" s="75">
        <f>STOCK[[#This Row],[Entradas]]-STOCK[[#This Row],[Salidas]]</f>
        <v>0</v>
      </c>
      <c r="J2052" s="59">
        <f>STOCK[[#This Row],[Precio Final]]*10%</f>
        <v>2</v>
      </c>
      <c r="K2052" s="62">
        <v>12</v>
      </c>
      <c r="L2052" s="62">
        <v>0</v>
      </c>
      <c r="M2052" s="62">
        <f>STOCK[[#This Row],[Costo Unitario (USD)]]+STOCK[[#This Row],[Costo Envío (USD)]]+STOCK[[#This Row],[Comisión 10%]]</f>
        <v>14</v>
      </c>
      <c r="N2052" s="62">
        <f t="shared" si="88"/>
        <v>21</v>
      </c>
      <c r="O2052" s="62">
        <f t="shared" si="89"/>
        <v>20</v>
      </c>
      <c r="P2052" s="62">
        <f>STOCK[[#This Row],[Precio Final]]-STOCK[[#This Row],[Costo total]]</f>
        <v>6</v>
      </c>
      <c r="Q2052" s="62">
        <f>STOCK[[#This Row],[Ganancia Unitaria]]*STOCK[[#This Row],[Salidas]]</f>
        <v>6</v>
      </c>
      <c r="R2052" s="74"/>
      <c r="S2052" s="74"/>
      <c r="T2052" s="62"/>
      <c r="U2052" s="62"/>
      <c r="V2052" s="76"/>
    </row>
    <row r="2053" customHeight="1" spans="1:22">
      <c r="A2053" s="74">
        <v>3273</v>
      </c>
      <c r="B2053" s="74" t="s">
        <v>20035</v>
      </c>
      <c r="C2053" s="74" t="s">
        <v>20129</v>
      </c>
      <c r="D2053" s="74" t="s">
        <v>16396</v>
      </c>
      <c r="E2053" s="74"/>
      <c r="F2053" s="59">
        <v>18</v>
      </c>
      <c r="G2053" s="75">
        <v>1</v>
      </c>
      <c r="H2053" s="75">
        <f>SUMIFS(VENTAS[Cantidad],VENTAS[Código del producto Vendido],STOCK[[#This Row],[Code]])</f>
        <v>0</v>
      </c>
      <c r="I2053" s="75">
        <f>STOCK[[#This Row],[Entradas]]-STOCK[[#This Row],[Salidas]]</f>
        <v>1</v>
      </c>
      <c r="J2053" s="59">
        <f>STOCK[[#This Row],[Precio Final]]*10%</f>
        <v>1.8</v>
      </c>
      <c r="K2053" s="62">
        <v>12</v>
      </c>
      <c r="L2053" s="62">
        <v>0</v>
      </c>
      <c r="M2053" s="62">
        <f>STOCK[[#This Row],[Costo Unitario (USD)]]+STOCK[[#This Row],[Costo Envío (USD)]]+STOCK[[#This Row],[Comisión 10%]]</f>
        <v>13.8</v>
      </c>
      <c r="N2053" s="62">
        <f t="shared" si="88"/>
        <v>20.7</v>
      </c>
      <c r="O2053" s="62">
        <f t="shared" si="89"/>
        <v>18</v>
      </c>
      <c r="P2053" s="62">
        <f>STOCK[[#This Row],[Precio Final]]-STOCK[[#This Row],[Costo total]]</f>
        <v>4.2</v>
      </c>
      <c r="Q2053" s="62">
        <f>STOCK[[#This Row],[Ganancia Unitaria]]*STOCK[[#This Row],[Salidas]]</f>
        <v>0</v>
      </c>
      <c r="R2053" s="74"/>
      <c r="S2053" s="74"/>
      <c r="T2053" s="62"/>
      <c r="U2053" s="62"/>
      <c r="V2053" s="76"/>
    </row>
    <row r="2054" customHeight="1" spans="1:22">
      <c r="A2054" s="74">
        <v>3274</v>
      </c>
      <c r="B2054" s="74" t="s">
        <v>16934</v>
      </c>
      <c r="C2054" s="74" t="s">
        <v>20134</v>
      </c>
      <c r="D2054" s="74" t="s">
        <v>16475</v>
      </c>
      <c r="E2054" s="74"/>
      <c r="F2054" s="59">
        <v>18</v>
      </c>
      <c r="G2054" s="75">
        <v>1</v>
      </c>
      <c r="H2054" s="75">
        <f>SUMIFS(VENTAS[Cantidad],VENTAS[Código del producto Vendido],STOCK[[#This Row],[Code]])</f>
        <v>1</v>
      </c>
      <c r="I2054" s="75">
        <f>STOCK[[#This Row],[Entradas]]-STOCK[[#This Row],[Salidas]]</f>
        <v>0</v>
      </c>
      <c r="J2054" s="59">
        <f>STOCK[[#This Row],[Precio Final]]*10%</f>
        <v>1.8</v>
      </c>
      <c r="K2054" s="62">
        <v>12</v>
      </c>
      <c r="L2054" s="62">
        <v>0</v>
      </c>
      <c r="M2054" s="62">
        <f>STOCK[[#This Row],[Costo Unitario (USD)]]+STOCK[[#This Row],[Costo Envío (USD)]]+STOCK[[#This Row],[Comisión 10%]]</f>
        <v>13.8</v>
      </c>
      <c r="N2054" s="62">
        <f t="shared" si="88"/>
        <v>20.7</v>
      </c>
      <c r="O2054" s="62">
        <f t="shared" si="89"/>
        <v>18</v>
      </c>
      <c r="P2054" s="62">
        <f>STOCK[[#This Row],[Precio Final]]-STOCK[[#This Row],[Costo total]]</f>
        <v>4.2</v>
      </c>
      <c r="Q2054" s="62">
        <f>STOCK[[#This Row],[Ganancia Unitaria]]*STOCK[[#This Row],[Salidas]]</f>
        <v>4.2</v>
      </c>
      <c r="R2054" s="74"/>
      <c r="S2054" s="74"/>
      <c r="T2054" s="62"/>
      <c r="U2054" s="62"/>
      <c r="V2054" s="76"/>
    </row>
    <row r="2055" customHeight="1" spans="1:22">
      <c r="A2055" s="74">
        <v>3275</v>
      </c>
      <c r="B2055" s="74" t="s">
        <v>16511</v>
      </c>
      <c r="C2055" s="74" t="s">
        <v>20135</v>
      </c>
      <c r="D2055" s="74" t="s">
        <v>16404</v>
      </c>
      <c r="E2055" s="74"/>
      <c r="F2055" s="59">
        <v>15</v>
      </c>
      <c r="G2055" s="75">
        <v>1</v>
      </c>
      <c r="H2055" s="75">
        <f>SUMIFS(VENTAS[Cantidad],VENTAS[Código del producto Vendido],STOCK[[#This Row],[Code]])</f>
        <v>1</v>
      </c>
      <c r="I2055" s="75">
        <f>STOCK[[#This Row],[Entradas]]-STOCK[[#This Row],[Salidas]]</f>
        <v>0</v>
      </c>
      <c r="J2055" s="59">
        <f>STOCK[[#This Row],[Precio Final]]*10%</f>
        <v>1.5</v>
      </c>
      <c r="K2055" s="62">
        <v>12</v>
      </c>
      <c r="L2055" s="62">
        <v>0</v>
      </c>
      <c r="M2055" s="62">
        <f>STOCK[[#This Row],[Costo Unitario (USD)]]+STOCK[[#This Row],[Costo Envío (USD)]]+STOCK[[#This Row],[Comisión 10%]]</f>
        <v>13.5</v>
      </c>
      <c r="N2055" s="62">
        <f t="shared" si="88"/>
        <v>20.25</v>
      </c>
      <c r="O2055" s="62">
        <f t="shared" si="89"/>
        <v>15</v>
      </c>
      <c r="P2055" s="62">
        <f>STOCK[[#This Row],[Precio Final]]-STOCK[[#This Row],[Costo total]]</f>
        <v>1.5</v>
      </c>
      <c r="Q2055" s="62">
        <f>STOCK[[#This Row],[Ganancia Unitaria]]*STOCK[[#This Row],[Salidas]]</f>
        <v>1.5</v>
      </c>
      <c r="R2055" s="74"/>
      <c r="S2055" s="74"/>
      <c r="T2055" s="62"/>
      <c r="U2055" s="62"/>
      <c r="V2055" s="76"/>
    </row>
    <row r="2056" customHeight="1" spans="1:22">
      <c r="A2056" s="74">
        <v>3276</v>
      </c>
      <c r="B2056" s="74" t="s">
        <v>16511</v>
      </c>
      <c r="C2056" s="74" t="s">
        <v>20136</v>
      </c>
      <c r="D2056" s="74" t="s">
        <v>16404</v>
      </c>
      <c r="E2056" s="74"/>
      <c r="F2056" s="59">
        <v>18</v>
      </c>
      <c r="G2056" s="75">
        <v>1</v>
      </c>
      <c r="H2056" s="75">
        <f>SUMIFS(VENTAS[Cantidad],VENTAS[Código del producto Vendido],STOCK[[#This Row],[Code]])</f>
        <v>1</v>
      </c>
      <c r="I2056" s="75">
        <f>STOCK[[#This Row],[Entradas]]-STOCK[[#This Row],[Salidas]]</f>
        <v>0</v>
      </c>
      <c r="J2056" s="59">
        <f>STOCK[[#This Row],[Precio Final]]*10%</f>
        <v>1.8</v>
      </c>
      <c r="K2056" s="62">
        <v>12</v>
      </c>
      <c r="L2056" s="62">
        <v>0</v>
      </c>
      <c r="M2056" s="62">
        <f>STOCK[[#This Row],[Costo Unitario (USD)]]+STOCK[[#This Row],[Costo Envío (USD)]]+STOCK[[#This Row],[Comisión 10%]]</f>
        <v>13.8</v>
      </c>
      <c r="N2056" s="62">
        <f t="shared" si="88"/>
        <v>20.7</v>
      </c>
      <c r="O2056" s="62">
        <f t="shared" si="89"/>
        <v>18</v>
      </c>
      <c r="P2056" s="62">
        <f>STOCK[[#This Row],[Precio Final]]-STOCK[[#This Row],[Costo total]]</f>
        <v>4.2</v>
      </c>
      <c r="Q2056" s="62">
        <f>STOCK[[#This Row],[Ganancia Unitaria]]*STOCK[[#This Row],[Salidas]]</f>
        <v>4.2</v>
      </c>
      <c r="R2056" s="74"/>
      <c r="S2056" s="74"/>
      <c r="T2056" s="62"/>
      <c r="U2056" s="62"/>
      <c r="V2056" s="76"/>
    </row>
    <row r="2057" customHeight="1" spans="1:22">
      <c r="A2057" s="74">
        <v>3277</v>
      </c>
      <c r="B2057" s="74" t="s">
        <v>20035</v>
      </c>
      <c r="C2057" s="74" t="s">
        <v>20137</v>
      </c>
      <c r="D2057" s="74" t="s">
        <v>16396</v>
      </c>
      <c r="E2057" s="74"/>
      <c r="F2057" s="59">
        <v>20</v>
      </c>
      <c r="G2057" s="75">
        <v>1</v>
      </c>
      <c r="H2057" s="75">
        <f>SUMIFS(VENTAS[Cantidad],VENTAS[Código del producto Vendido],STOCK[[#This Row],[Code]])</f>
        <v>1</v>
      </c>
      <c r="I2057" s="75">
        <f>STOCK[[#This Row],[Entradas]]-STOCK[[#This Row],[Salidas]]</f>
        <v>0</v>
      </c>
      <c r="J2057" s="59">
        <f>STOCK[[#This Row],[Precio Final]]*10%</f>
        <v>2</v>
      </c>
      <c r="K2057" s="62">
        <v>12</v>
      </c>
      <c r="L2057" s="62">
        <v>0</v>
      </c>
      <c r="M2057" s="62">
        <f>STOCK[[#This Row],[Costo Unitario (USD)]]+STOCK[[#This Row],[Costo Envío (USD)]]+STOCK[[#This Row],[Comisión 10%]]</f>
        <v>14</v>
      </c>
      <c r="N2057" s="62">
        <f t="shared" si="88"/>
        <v>21</v>
      </c>
      <c r="O2057" s="62">
        <f t="shared" si="89"/>
        <v>20</v>
      </c>
      <c r="P2057" s="62">
        <f>STOCK[[#This Row],[Precio Final]]-STOCK[[#This Row],[Costo total]]</f>
        <v>6</v>
      </c>
      <c r="Q2057" s="62">
        <f>STOCK[[#This Row],[Ganancia Unitaria]]*STOCK[[#This Row],[Salidas]]</f>
        <v>6</v>
      </c>
      <c r="R2057" s="74"/>
      <c r="S2057" s="74"/>
      <c r="T2057" s="62"/>
      <c r="U2057" s="62"/>
      <c r="V2057" s="76"/>
    </row>
    <row r="2058" customHeight="1" spans="1:22">
      <c r="A2058" s="74">
        <v>3278</v>
      </c>
      <c r="B2058" s="74" t="s">
        <v>16934</v>
      </c>
      <c r="C2058" s="74" t="s">
        <v>20138</v>
      </c>
      <c r="D2058" s="74" t="s">
        <v>16475</v>
      </c>
      <c r="E2058" s="74"/>
      <c r="F2058" s="59">
        <v>20</v>
      </c>
      <c r="G2058" s="75">
        <v>3</v>
      </c>
      <c r="H2058" s="75">
        <f>SUMIFS(VENTAS[Cantidad],VENTAS[Código del producto Vendido],STOCK[[#This Row],[Code]])</f>
        <v>2</v>
      </c>
      <c r="I2058" s="75">
        <f>STOCK[[#This Row],[Entradas]]-STOCK[[#This Row],[Salidas]]</f>
        <v>1</v>
      </c>
      <c r="J2058" s="59">
        <f>STOCK[[#This Row],[Precio Final]]*10%</f>
        <v>2</v>
      </c>
      <c r="K2058" s="62">
        <v>12</v>
      </c>
      <c r="L2058" s="62">
        <v>0</v>
      </c>
      <c r="M2058" s="62">
        <f>STOCK[[#This Row],[Costo Unitario (USD)]]+STOCK[[#This Row],[Costo Envío (USD)]]+STOCK[[#This Row],[Comisión 10%]]</f>
        <v>14</v>
      </c>
      <c r="N2058" s="62">
        <f t="shared" si="88"/>
        <v>21</v>
      </c>
      <c r="O2058" s="62">
        <f t="shared" si="89"/>
        <v>20</v>
      </c>
      <c r="P2058" s="62">
        <f>STOCK[[#This Row],[Precio Final]]-STOCK[[#This Row],[Costo total]]</f>
        <v>6</v>
      </c>
      <c r="Q2058" s="62">
        <f>STOCK[[#This Row],[Ganancia Unitaria]]*STOCK[[#This Row],[Salidas]]</f>
        <v>12</v>
      </c>
      <c r="R2058" s="74"/>
      <c r="S2058" s="74"/>
      <c r="T2058" s="62"/>
      <c r="U2058" s="62"/>
      <c r="V2058" s="76"/>
    </row>
    <row r="2059" customHeight="1" spans="1:22">
      <c r="A2059" s="74">
        <v>3279</v>
      </c>
      <c r="B2059" s="74" t="s">
        <v>20035</v>
      </c>
      <c r="C2059" s="74" t="s">
        <v>20139</v>
      </c>
      <c r="D2059" s="74" t="s">
        <v>16396</v>
      </c>
      <c r="E2059" s="74"/>
      <c r="F2059" s="59">
        <v>18</v>
      </c>
      <c r="G2059" s="75">
        <v>2</v>
      </c>
      <c r="H2059" s="75">
        <f>SUMIFS(VENTAS[Cantidad],VENTAS[Código del producto Vendido],STOCK[[#This Row],[Code]])</f>
        <v>1</v>
      </c>
      <c r="I2059" s="75">
        <f>STOCK[[#This Row],[Entradas]]-STOCK[[#This Row],[Salidas]]</f>
        <v>1</v>
      </c>
      <c r="J2059" s="59">
        <f>STOCK[[#This Row],[Precio Final]]*10%</f>
        <v>1.8</v>
      </c>
      <c r="K2059" s="62">
        <v>12</v>
      </c>
      <c r="L2059" s="62">
        <v>0</v>
      </c>
      <c r="M2059" s="62">
        <f>STOCK[[#This Row],[Costo Unitario (USD)]]+STOCK[[#This Row],[Costo Envío (USD)]]+STOCK[[#This Row],[Comisión 10%]]</f>
        <v>13.8</v>
      </c>
      <c r="N2059" s="62">
        <f t="shared" si="88"/>
        <v>20.7</v>
      </c>
      <c r="O2059" s="62">
        <f t="shared" si="89"/>
        <v>18</v>
      </c>
      <c r="P2059" s="62">
        <f>STOCK[[#This Row],[Precio Final]]-STOCK[[#This Row],[Costo total]]</f>
        <v>4.2</v>
      </c>
      <c r="Q2059" s="62">
        <f>STOCK[[#This Row],[Ganancia Unitaria]]*STOCK[[#This Row],[Salidas]]</f>
        <v>4.2</v>
      </c>
      <c r="R2059" s="74"/>
      <c r="S2059" s="74"/>
      <c r="T2059" s="62"/>
      <c r="U2059" s="62"/>
      <c r="V2059" s="76"/>
    </row>
    <row r="2060" customHeight="1" spans="1:22">
      <c r="A2060" s="74" t="s">
        <v>20140</v>
      </c>
      <c r="B2060" s="74" t="s">
        <v>20019</v>
      </c>
      <c r="C2060" s="74" t="s">
        <v>20141</v>
      </c>
      <c r="D2060" s="74" t="s">
        <v>19198</v>
      </c>
      <c r="E2060" s="74"/>
      <c r="F2060" s="59">
        <v>35</v>
      </c>
      <c r="G2060" s="75">
        <v>1</v>
      </c>
      <c r="H2060" s="75">
        <f>SUMIFS(VENTAS[Cantidad],VENTAS[Código del producto Vendido],STOCK[[#This Row],[Code]])</f>
        <v>0</v>
      </c>
      <c r="I2060" s="75">
        <f>STOCK[[#This Row],[Entradas]]-STOCK[[#This Row],[Salidas]]</f>
        <v>1</v>
      </c>
      <c r="J2060" s="59">
        <f>STOCK[[#This Row],[Precio Final]]*10%</f>
        <v>3.5</v>
      </c>
      <c r="K2060" s="62">
        <v>30</v>
      </c>
      <c r="L2060" s="62">
        <v>0</v>
      </c>
      <c r="M2060" s="62">
        <f>STOCK[[#This Row],[Costo Unitario (USD)]]+STOCK[[#This Row],[Costo Envío (USD)]]+STOCK[[#This Row],[Comisión 10%]]</f>
        <v>33.5</v>
      </c>
      <c r="N2060" s="62">
        <f t="shared" si="88"/>
        <v>50.25</v>
      </c>
      <c r="O2060" s="62">
        <f t="shared" si="89"/>
        <v>35</v>
      </c>
      <c r="P2060" s="62">
        <f>STOCK[[#This Row],[Precio Final]]-STOCK[[#This Row],[Costo total]]</f>
        <v>1.5</v>
      </c>
      <c r="Q2060" s="62">
        <f>STOCK[[#This Row],[Ganancia Unitaria]]*STOCK[[#This Row],[Salidas]]</f>
        <v>0</v>
      </c>
      <c r="R2060" s="74"/>
      <c r="S2060" s="74"/>
      <c r="T2060" s="62"/>
      <c r="U2060" s="62"/>
      <c r="V2060" s="76"/>
    </row>
    <row r="2061" customHeight="1" spans="1:22">
      <c r="A2061" s="74" t="s">
        <v>20142</v>
      </c>
      <c r="B2061" s="74" t="s">
        <v>20019</v>
      </c>
      <c r="C2061" s="74" t="s">
        <v>20143</v>
      </c>
      <c r="D2061" s="74" t="s">
        <v>19198</v>
      </c>
      <c r="E2061" s="74"/>
      <c r="F2061" s="59">
        <v>35</v>
      </c>
      <c r="G2061" s="75">
        <v>1</v>
      </c>
      <c r="H2061" s="75">
        <f>SUMIFS(VENTAS[Cantidad],VENTAS[Código del producto Vendido],STOCK[[#This Row],[Code]])</f>
        <v>1</v>
      </c>
      <c r="I2061" s="75">
        <f>STOCK[[#This Row],[Entradas]]-STOCK[[#This Row],[Salidas]]</f>
        <v>0</v>
      </c>
      <c r="J2061" s="59">
        <f>STOCK[[#This Row],[Precio Final]]*10%</f>
        <v>3.5</v>
      </c>
      <c r="K2061" s="62">
        <v>25</v>
      </c>
      <c r="L2061" s="62">
        <v>0</v>
      </c>
      <c r="M2061" s="62">
        <f>STOCK[[#This Row],[Costo Unitario (USD)]]+STOCK[[#This Row],[Costo Envío (USD)]]+STOCK[[#This Row],[Comisión 10%]]</f>
        <v>28.5</v>
      </c>
      <c r="N2061" s="62">
        <f t="shared" si="88"/>
        <v>42.75</v>
      </c>
      <c r="O2061" s="62">
        <f t="shared" si="89"/>
        <v>35</v>
      </c>
      <c r="P2061" s="62">
        <f>STOCK[[#This Row],[Precio Final]]-STOCK[[#This Row],[Costo total]]</f>
        <v>6.5</v>
      </c>
      <c r="Q2061" s="62">
        <f>STOCK[[#This Row],[Ganancia Unitaria]]*STOCK[[#This Row],[Salidas]]</f>
        <v>6.5</v>
      </c>
      <c r="R2061" s="74"/>
      <c r="S2061" s="74"/>
      <c r="T2061" s="62"/>
      <c r="U2061" s="62"/>
      <c r="V2061" s="76"/>
    </row>
    <row r="2062" customHeight="1" spans="1:22">
      <c r="A2062" s="74" t="s">
        <v>20144</v>
      </c>
      <c r="B2062" s="74" t="s">
        <v>20019</v>
      </c>
      <c r="C2062" s="74" t="s">
        <v>20145</v>
      </c>
      <c r="D2062" s="74" t="s">
        <v>19198</v>
      </c>
      <c r="E2062" s="74"/>
      <c r="F2062" s="59">
        <v>35</v>
      </c>
      <c r="G2062" s="75">
        <v>1</v>
      </c>
      <c r="H2062" s="75">
        <f>SUMIFS(VENTAS[Cantidad],VENTAS[Código del producto Vendido],STOCK[[#This Row],[Code]])</f>
        <v>1</v>
      </c>
      <c r="I2062" s="75">
        <f>STOCK[[#This Row],[Entradas]]-STOCK[[#This Row],[Salidas]]</f>
        <v>0</v>
      </c>
      <c r="J2062" s="59">
        <f>STOCK[[#This Row],[Precio Final]]*10%</f>
        <v>3.5</v>
      </c>
      <c r="K2062" s="62">
        <v>24.99</v>
      </c>
      <c r="L2062" s="62">
        <v>0</v>
      </c>
      <c r="M2062" s="62">
        <f>STOCK[[#This Row],[Costo Unitario (USD)]]+STOCK[[#This Row],[Costo Envío (USD)]]+STOCK[[#This Row],[Comisión 10%]]</f>
        <v>28.49</v>
      </c>
      <c r="N2062" s="62">
        <f t="shared" si="88"/>
        <v>42.735</v>
      </c>
      <c r="O2062" s="62">
        <f t="shared" si="89"/>
        <v>35</v>
      </c>
      <c r="P2062" s="62">
        <f>STOCK[[#This Row],[Precio Final]]-STOCK[[#This Row],[Costo total]]</f>
        <v>6.51</v>
      </c>
      <c r="Q2062" s="62">
        <f>STOCK[[#This Row],[Ganancia Unitaria]]*STOCK[[#This Row],[Salidas]]</f>
        <v>6.51</v>
      </c>
      <c r="R2062" s="74"/>
      <c r="S2062" s="74"/>
      <c r="T2062" s="62"/>
      <c r="U2062" s="62"/>
      <c r="V2062" s="76"/>
    </row>
    <row r="2063" customHeight="1" spans="1:22">
      <c r="A2063" s="74" t="s">
        <v>20146</v>
      </c>
      <c r="B2063" s="74" t="s">
        <v>20019</v>
      </c>
      <c r="C2063" s="74" t="s">
        <v>20147</v>
      </c>
      <c r="D2063" s="74" t="s">
        <v>19198</v>
      </c>
      <c r="E2063" s="74"/>
      <c r="F2063" s="59">
        <v>50</v>
      </c>
      <c r="G2063" s="75">
        <v>2</v>
      </c>
      <c r="H2063" s="75">
        <f>SUMIFS(VENTAS[Cantidad],VENTAS[Código del producto Vendido],STOCK[[#This Row],[Code]])</f>
        <v>1</v>
      </c>
      <c r="I2063" s="75">
        <f>STOCK[[#This Row],[Entradas]]-STOCK[[#This Row],[Salidas]]</f>
        <v>1</v>
      </c>
      <c r="J2063" s="59">
        <f>STOCK[[#This Row],[Precio Final]]*10%</f>
        <v>5</v>
      </c>
      <c r="K2063" s="62">
        <v>30</v>
      </c>
      <c r="L2063" s="62">
        <v>0</v>
      </c>
      <c r="M2063" s="62">
        <f>STOCK[[#This Row],[Costo Unitario (USD)]]+STOCK[[#This Row],[Costo Envío (USD)]]+STOCK[[#This Row],[Comisión 10%]]</f>
        <v>35</v>
      </c>
      <c r="N2063" s="62">
        <f t="shared" si="88"/>
        <v>52.5</v>
      </c>
      <c r="O2063" s="62">
        <f t="shared" si="89"/>
        <v>50</v>
      </c>
      <c r="P2063" s="62">
        <f>STOCK[[#This Row],[Precio Final]]-STOCK[[#This Row],[Costo total]]</f>
        <v>15</v>
      </c>
      <c r="Q2063" s="62">
        <f>STOCK[[#This Row],[Ganancia Unitaria]]*STOCK[[#This Row],[Salidas]]</f>
        <v>15</v>
      </c>
      <c r="R2063" s="74"/>
      <c r="S2063" s="74"/>
      <c r="T2063" s="62"/>
      <c r="U2063" s="62"/>
      <c r="V2063" s="76"/>
    </row>
    <row r="2064" customHeight="1" spans="1:22">
      <c r="A2064" s="74" t="s">
        <v>20148</v>
      </c>
      <c r="B2064" s="74" t="s">
        <v>20149</v>
      </c>
      <c r="C2064" s="74" t="s">
        <v>20150</v>
      </c>
      <c r="D2064" s="74" t="s">
        <v>20004</v>
      </c>
      <c r="E2064" s="74"/>
      <c r="F2064" s="59">
        <v>50</v>
      </c>
      <c r="G2064" s="75">
        <v>1</v>
      </c>
      <c r="H2064" s="75">
        <f>SUMIFS(VENTAS[Cantidad],VENTAS[Código del producto Vendido],STOCK[[#This Row],[Code]])</f>
        <v>1</v>
      </c>
      <c r="I2064" s="75">
        <f>STOCK[[#This Row],[Entradas]]-STOCK[[#This Row],[Salidas]]</f>
        <v>0</v>
      </c>
      <c r="J2064" s="59">
        <f>STOCK[[#This Row],[Precio Final]]*10%</f>
        <v>5</v>
      </c>
      <c r="K2064" s="62">
        <v>30</v>
      </c>
      <c r="L2064" s="62">
        <v>0</v>
      </c>
      <c r="M2064" s="62">
        <f>STOCK[[#This Row],[Costo Unitario (USD)]]+STOCK[[#This Row],[Costo Envío (USD)]]+STOCK[[#This Row],[Comisión 10%]]</f>
        <v>35</v>
      </c>
      <c r="N2064" s="62">
        <f t="shared" si="88"/>
        <v>52.5</v>
      </c>
      <c r="O2064" s="62">
        <f t="shared" si="89"/>
        <v>50</v>
      </c>
      <c r="P2064" s="62">
        <f>STOCK[[#This Row],[Precio Final]]-STOCK[[#This Row],[Costo total]]</f>
        <v>15</v>
      </c>
      <c r="Q2064" s="62">
        <f>STOCK[[#This Row],[Ganancia Unitaria]]*STOCK[[#This Row],[Salidas]]</f>
        <v>15</v>
      </c>
      <c r="R2064" s="74"/>
      <c r="S2064" s="74"/>
      <c r="T2064" s="62"/>
      <c r="U2064" s="62"/>
      <c r="V2064" s="76"/>
    </row>
    <row r="2065" customHeight="1" spans="1:22">
      <c r="A2065" s="74" t="s">
        <v>20151</v>
      </c>
      <c r="B2065" s="74" t="s">
        <v>20019</v>
      </c>
      <c r="C2065" s="74" t="s">
        <v>20152</v>
      </c>
      <c r="D2065" s="74" t="s">
        <v>19198</v>
      </c>
      <c r="E2065" s="74"/>
      <c r="F2065" s="59">
        <v>30</v>
      </c>
      <c r="G2065" s="75">
        <v>1</v>
      </c>
      <c r="H2065" s="75">
        <f>SUMIFS(VENTAS[Cantidad],VENTAS[Código del producto Vendido],STOCK[[#This Row],[Code]])</f>
        <v>1</v>
      </c>
      <c r="I2065" s="75">
        <f>STOCK[[#This Row],[Entradas]]-STOCK[[#This Row],[Salidas]]</f>
        <v>0</v>
      </c>
      <c r="J2065" s="59">
        <f>STOCK[[#This Row],[Precio Final]]*10%</f>
        <v>3</v>
      </c>
      <c r="K2065" s="62">
        <v>20</v>
      </c>
      <c r="L2065" s="62">
        <v>0</v>
      </c>
      <c r="M2065" s="62">
        <f>STOCK[[#This Row],[Costo Unitario (USD)]]+STOCK[[#This Row],[Costo Envío (USD)]]+STOCK[[#This Row],[Comisión 10%]]</f>
        <v>23</v>
      </c>
      <c r="N2065" s="62">
        <f t="shared" si="88"/>
        <v>34.5</v>
      </c>
      <c r="O2065" s="62">
        <f t="shared" si="89"/>
        <v>30</v>
      </c>
      <c r="P2065" s="62">
        <f>STOCK[[#This Row],[Precio Final]]-STOCK[[#This Row],[Costo total]]</f>
        <v>7</v>
      </c>
      <c r="Q2065" s="62">
        <f>STOCK[[#This Row],[Ganancia Unitaria]]*STOCK[[#This Row],[Salidas]]</f>
        <v>7</v>
      </c>
      <c r="R2065" s="74"/>
      <c r="S2065" s="74"/>
      <c r="T2065" s="62"/>
      <c r="U2065" s="62"/>
      <c r="V2065" s="76"/>
    </row>
    <row r="2066" customHeight="1" spans="1:22">
      <c r="A2066" s="74" t="s">
        <v>20153</v>
      </c>
      <c r="B2066" s="74" t="s">
        <v>20019</v>
      </c>
      <c r="C2066" s="74" t="s">
        <v>20154</v>
      </c>
      <c r="D2066" s="74" t="s">
        <v>19198</v>
      </c>
      <c r="E2066" s="74"/>
      <c r="F2066" s="59">
        <v>35</v>
      </c>
      <c r="G2066" s="75">
        <v>1</v>
      </c>
      <c r="H2066" s="75">
        <f>SUMIFS(VENTAS[Cantidad],VENTAS[Código del producto Vendido],STOCK[[#This Row],[Code]])</f>
        <v>1</v>
      </c>
      <c r="I2066" s="75">
        <f>STOCK[[#This Row],[Entradas]]-STOCK[[#This Row],[Salidas]]</f>
        <v>0</v>
      </c>
      <c r="J2066" s="59">
        <f>STOCK[[#This Row],[Precio Final]]*10%</f>
        <v>3.5</v>
      </c>
      <c r="K2066" s="62">
        <v>20</v>
      </c>
      <c r="L2066" s="62">
        <v>0</v>
      </c>
      <c r="M2066" s="62">
        <f>STOCK[[#This Row],[Costo Unitario (USD)]]+STOCK[[#This Row],[Costo Envío (USD)]]+STOCK[[#This Row],[Comisión 10%]]</f>
        <v>23.5</v>
      </c>
      <c r="N2066" s="62">
        <f t="shared" si="88"/>
        <v>35.25</v>
      </c>
      <c r="O2066" s="62">
        <f t="shared" si="89"/>
        <v>35</v>
      </c>
      <c r="P2066" s="62">
        <f>STOCK[[#This Row],[Precio Final]]-STOCK[[#This Row],[Costo total]]</f>
        <v>11.5</v>
      </c>
      <c r="Q2066" s="62">
        <f>STOCK[[#This Row],[Ganancia Unitaria]]*STOCK[[#This Row],[Salidas]]</f>
        <v>11.5</v>
      </c>
      <c r="R2066" s="74"/>
      <c r="S2066" s="74"/>
      <c r="T2066" s="62"/>
      <c r="U2066" s="62"/>
      <c r="V2066" s="76"/>
    </row>
    <row r="2067" customHeight="1" spans="1:22">
      <c r="A2067" s="74">
        <v>3280</v>
      </c>
      <c r="B2067" s="74" t="s">
        <v>20108</v>
      </c>
      <c r="C2067" s="74" t="s">
        <v>20155</v>
      </c>
      <c r="D2067" s="74" t="s">
        <v>16583</v>
      </c>
      <c r="E2067" s="74"/>
      <c r="F2067" s="59">
        <v>25</v>
      </c>
      <c r="G2067" s="75">
        <v>3</v>
      </c>
      <c r="H2067" s="75">
        <f>SUMIFS(VENTAS[Cantidad],VENTAS[Código del producto Vendido],STOCK[[#This Row],[Code]])</f>
        <v>2</v>
      </c>
      <c r="I2067" s="75">
        <f>STOCK[[#This Row],[Entradas]]-STOCK[[#This Row],[Salidas]]</f>
        <v>1</v>
      </c>
      <c r="J2067" s="59">
        <f>STOCK[[#This Row],[Precio Final]]*10%</f>
        <v>2.5</v>
      </c>
      <c r="K2067" s="62">
        <v>12</v>
      </c>
      <c r="L2067" s="62">
        <v>0</v>
      </c>
      <c r="M2067" s="62">
        <f>STOCK[[#This Row],[Costo Unitario (USD)]]+STOCK[[#This Row],[Costo Envío (USD)]]+STOCK[[#This Row],[Comisión 10%]]</f>
        <v>14.5</v>
      </c>
      <c r="N2067" s="62">
        <f t="shared" si="88"/>
        <v>21.75</v>
      </c>
      <c r="O2067" s="62">
        <f t="shared" si="89"/>
        <v>25</v>
      </c>
      <c r="P2067" s="62">
        <f>STOCK[[#This Row],[Precio Final]]-STOCK[[#This Row],[Costo total]]</f>
        <v>10.5</v>
      </c>
      <c r="Q2067" s="62">
        <f>STOCK[[#This Row],[Ganancia Unitaria]]*STOCK[[#This Row],[Salidas]]</f>
        <v>21</v>
      </c>
      <c r="R2067" s="74"/>
      <c r="S2067" s="74"/>
      <c r="T2067" s="62"/>
      <c r="U2067" s="62"/>
      <c r="V2067" s="76"/>
    </row>
    <row r="2068" customHeight="1" spans="1:22">
      <c r="A2068" s="74">
        <v>3281</v>
      </c>
      <c r="B2068" s="74" t="s">
        <v>20108</v>
      </c>
      <c r="C2068" s="74" t="s">
        <v>20156</v>
      </c>
      <c r="D2068" s="74" t="s">
        <v>16583</v>
      </c>
      <c r="E2068" s="74"/>
      <c r="F2068" s="59">
        <v>25</v>
      </c>
      <c r="G2068" s="75">
        <v>1</v>
      </c>
      <c r="H2068" s="75">
        <f>SUMIFS(VENTAS[Cantidad],VENTAS[Código del producto Vendido],STOCK[[#This Row],[Code]])</f>
        <v>1</v>
      </c>
      <c r="I2068" s="75">
        <f>STOCK[[#This Row],[Entradas]]-STOCK[[#This Row],[Salidas]]</f>
        <v>0</v>
      </c>
      <c r="J2068" s="59">
        <f>STOCK[[#This Row],[Precio Final]]*10%</f>
        <v>2.5</v>
      </c>
      <c r="K2068" s="62">
        <v>12</v>
      </c>
      <c r="L2068" s="62">
        <v>0</v>
      </c>
      <c r="M2068" s="62">
        <f>STOCK[[#This Row],[Costo Unitario (USD)]]+STOCK[[#This Row],[Costo Envío (USD)]]+STOCK[[#This Row],[Comisión 10%]]</f>
        <v>14.5</v>
      </c>
      <c r="N2068" s="62">
        <f t="shared" si="88"/>
        <v>21.75</v>
      </c>
      <c r="O2068" s="62">
        <f t="shared" si="89"/>
        <v>25</v>
      </c>
      <c r="P2068" s="62">
        <f>STOCK[[#This Row],[Precio Final]]-STOCK[[#This Row],[Costo total]]</f>
        <v>10.5</v>
      </c>
      <c r="Q2068" s="62">
        <f>STOCK[[#This Row],[Ganancia Unitaria]]*STOCK[[#This Row],[Salidas]]</f>
        <v>10.5</v>
      </c>
      <c r="R2068" s="74"/>
      <c r="S2068" s="74"/>
      <c r="T2068" s="62"/>
      <c r="U2068" s="62"/>
      <c r="V2068" s="76"/>
    </row>
    <row r="2069" customHeight="1" spans="1:22">
      <c r="A2069" s="74">
        <v>3282</v>
      </c>
      <c r="B2069" s="74" t="s">
        <v>20108</v>
      </c>
      <c r="C2069" s="74" t="s">
        <v>20157</v>
      </c>
      <c r="D2069" s="74" t="s">
        <v>16583</v>
      </c>
      <c r="E2069" s="74"/>
      <c r="F2069" s="59">
        <v>30</v>
      </c>
      <c r="G2069" s="75">
        <v>1</v>
      </c>
      <c r="H2069" s="75">
        <f>SUMIFS(VENTAS[Cantidad],VENTAS[Código del producto Vendido],STOCK[[#This Row],[Code]])</f>
        <v>1</v>
      </c>
      <c r="I2069" s="75">
        <f>STOCK[[#This Row],[Entradas]]-STOCK[[#This Row],[Salidas]]</f>
        <v>0</v>
      </c>
      <c r="J2069" s="59">
        <f>STOCK[[#This Row],[Precio Final]]*10%</f>
        <v>3</v>
      </c>
      <c r="K2069" s="62">
        <v>12</v>
      </c>
      <c r="L2069" s="62">
        <v>0</v>
      </c>
      <c r="M2069" s="62">
        <f>STOCK[[#This Row],[Costo Unitario (USD)]]+STOCK[[#This Row],[Costo Envío (USD)]]+STOCK[[#This Row],[Comisión 10%]]</f>
        <v>15</v>
      </c>
      <c r="N2069" s="62">
        <f t="shared" si="88"/>
        <v>22.5</v>
      </c>
      <c r="O2069" s="62">
        <f t="shared" si="89"/>
        <v>30</v>
      </c>
      <c r="P2069" s="62">
        <f>STOCK[[#This Row],[Precio Final]]-STOCK[[#This Row],[Costo total]]</f>
        <v>15</v>
      </c>
      <c r="Q2069" s="62">
        <f>STOCK[[#This Row],[Ganancia Unitaria]]*STOCK[[#This Row],[Salidas]]</f>
        <v>15</v>
      </c>
      <c r="R2069" s="74"/>
      <c r="S2069" s="74"/>
      <c r="T2069" s="62"/>
      <c r="U2069" s="62"/>
      <c r="V2069" s="76"/>
    </row>
    <row r="2070" customHeight="1" spans="1:22">
      <c r="A2070" s="74">
        <v>3283</v>
      </c>
      <c r="B2070" s="74" t="s">
        <v>20108</v>
      </c>
      <c r="C2070" s="74" t="s">
        <v>20158</v>
      </c>
      <c r="D2070" s="74" t="s">
        <v>16962</v>
      </c>
      <c r="E2070" s="74"/>
      <c r="F2070" s="59">
        <v>25</v>
      </c>
      <c r="G2070" s="75">
        <v>1</v>
      </c>
      <c r="H2070" s="75">
        <f>SUMIFS(VENTAS[Cantidad],VENTAS[Código del producto Vendido],STOCK[[#This Row],[Code]])</f>
        <v>1</v>
      </c>
      <c r="I2070" s="75">
        <f>STOCK[[#This Row],[Entradas]]-STOCK[[#This Row],[Salidas]]</f>
        <v>0</v>
      </c>
      <c r="J2070" s="59">
        <f>STOCK[[#This Row],[Precio Final]]*10%</f>
        <v>2.5</v>
      </c>
      <c r="K2070" s="62">
        <v>12</v>
      </c>
      <c r="L2070" s="62">
        <v>0</v>
      </c>
      <c r="M2070" s="62">
        <f>STOCK[[#This Row],[Costo Unitario (USD)]]+STOCK[[#This Row],[Costo Envío (USD)]]+STOCK[[#This Row],[Comisión 10%]]</f>
        <v>14.5</v>
      </c>
      <c r="N2070" s="62">
        <f t="shared" si="88"/>
        <v>21.75</v>
      </c>
      <c r="O2070" s="62">
        <f t="shared" si="89"/>
        <v>25</v>
      </c>
      <c r="P2070" s="62">
        <f>STOCK[[#This Row],[Precio Final]]-STOCK[[#This Row],[Costo total]]</f>
        <v>10.5</v>
      </c>
      <c r="Q2070" s="62">
        <f>STOCK[[#This Row],[Ganancia Unitaria]]*STOCK[[#This Row],[Salidas]]</f>
        <v>10.5</v>
      </c>
      <c r="R2070" s="74"/>
      <c r="S2070" s="74"/>
      <c r="T2070" s="62"/>
      <c r="U2070" s="62"/>
      <c r="V2070" s="76"/>
    </row>
    <row r="2071" customHeight="1" spans="1:22">
      <c r="A2071" s="74" t="s">
        <v>20159</v>
      </c>
      <c r="B2071" s="74" t="s">
        <v>20108</v>
      </c>
      <c r="C2071" s="74" t="s">
        <v>20160</v>
      </c>
      <c r="D2071" s="74" t="s">
        <v>16475</v>
      </c>
      <c r="E2071" s="74"/>
      <c r="F2071" s="59">
        <v>22</v>
      </c>
      <c r="G2071" s="75">
        <v>2</v>
      </c>
      <c r="H2071" s="75">
        <f>SUMIFS(VENTAS[Cantidad],VENTAS[Código del producto Vendido],STOCK[[#This Row],[Code]])</f>
        <v>2</v>
      </c>
      <c r="I2071" s="75">
        <f>STOCK[[#This Row],[Entradas]]-STOCK[[#This Row],[Salidas]]</f>
        <v>0</v>
      </c>
      <c r="J2071" s="59">
        <f>STOCK[[#This Row],[Precio Final]]*10%</f>
        <v>2.2</v>
      </c>
      <c r="K2071" s="62">
        <v>12</v>
      </c>
      <c r="L2071" s="62">
        <v>0</v>
      </c>
      <c r="M2071" s="62">
        <f>STOCK[[#This Row],[Costo Unitario (USD)]]+STOCK[[#This Row],[Costo Envío (USD)]]+STOCK[[#This Row],[Comisión 10%]]</f>
        <v>14.2</v>
      </c>
      <c r="N2071" s="62">
        <f t="shared" si="88"/>
        <v>21.3</v>
      </c>
      <c r="O2071" s="62">
        <f t="shared" si="89"/>
        <v>22</v>
      </c>
      <c r="P2071" s="62">
        <f>STOCK[[#This Row],[Precio Final]]-STOCK[[#This Row],[Costo total]]</f>
        <v>7.8</v>
      </c>
      <c r="Q2071" s="62">
        <f>STOCK[[#This Row],[Ganancia Unitaria]]*STOCK[[#This Row],[Salidas]]</f>
        <v>15.6</v>
      </c>
      <c r="R2071" s="74"/>
      <c r="S2071" s="74"/>
      <c r="T2071" s="62"/>
      <c r="U2071" s="62"/>
      <c r="V2071" s="76"/>
    </row>
    <row r="2072" customHeight="1" spans="1:22">
      <c r="A2072" s="74" t="s">
        <v>20161</v>
      </c>
      <c r="B2072" s="74" t="s">
        <v>20108</v>
      </c>
      <c r="C2072" s="74" t="s">
        <v>20162</v>
      </c>
      <c r="D2072" s="74" t="s">
        <v>16475</v>
      </c>
      <c r="E2072" s="74"/>
      <c r="F2072" s="59">
        <v>28</v>
      </c>
      <c r="G2072" s="75">
        <v>2</v>
      </c>
      <c r="H2072" s="75">
        <f>SUMIFS(VENTAS[Cantidad],VENTAS[Código del producto Vendido],STOCK[[#This Row],[Code]])</f>
        <v>2</v>
      </c>
      <c r="I2072" s="75">
        <f>STOCK[[#This Row],[Entradas]]-STOCK[[#This Row],[Salidas]]</f>
        <v>0</v>
      </c>
      <c r="J2072" s="59">
        <f>STOCK[[#This Row],[Precio Final]]*10%</f>
        <v>2.8</v>
      </c>
      <c r="K2072" s="62">
        <v>12</v>
      </c>
      <c r="L2072" s="62">
        <v>0</v>
      </c>
      <c r="M2072" s="62">
        <f>STOCK[[#This Row],[Costo Unitario (USD)]]+STOCK[[#This Row],[Costo Envío (USD)]]+STOCK[[#This Row],[Comisión 10%]]</f>
        <v>14.8</v>
      </c>
      <c r="N2072" s="62">
        <f t="shared" ref="N2072:N2105" si="90">M2072*1.5</f>
        <v>22.2</v>
      </c>
      <c r="O2072" s="62">
        <f t="shared" si="89"/>
        <v>28</v>
      </c>
      <c r="P2072" s="62">
        <f>STOCK[[#This Row],[Precio Final]]-STOCK[[#This Row],[Costo total]]</f>
        <v>13.2</v>
      </c>
      <c r="Q2072" s="62">
        <f>STOCK[[#This Row],[Ganancia Unitaria]]*STOCK[[#This Row],[Salidas]]</f>
        <v>26.4</v>
      </c>
      <c r="R2072" s="74"/>
      <c r="S2072" s="74"/>
      <c r="T2072" s="62"/>
      <c r="U2072" s="62"/>
      <c r="V2072" s="76"/>
    </row>
    <row r="2073" customHeight="1" spans="1:22">
      <c r="A2073" s="74" t="s">
        <v>20163</v>
      </c>
      <c r="B2073" s="74" t="s">
        <v>20108</v>
      </c>
      <c r="C2073" s="74" t="s">
        <v>20164</v>
      </c>
      <c r="D2073" s="74" t="s">
        <v>16475</v>
      </c>
      <c r="E2073" s="74"/>
      <c r="F2073" s="59">
        <v>25</v>
      </c>
      <c r="G2073" s="75">
        <v>2</v>
      </c>
      <c r="H2073" s="75">
        <f>SUMIFS(VENTAS[Cantidad],VENTAS[Código del producto Vendido],STOCK[[#This Row],[Code]])</f>
        <v>2</v>
      </c>
      <c r="I2073" s="75">
        <f>STOCK[[#This Row],[Entradas]]-STOCK[[#This Row],[Salidas]]</f>
        <v>0</v>
      </c>
      <c r="J2073" s="59">
        <f>STOCK[[#This Row],[Precio Final]]*10%</f>
        <v>2.5</v>
      </c>
      <c r="K2073" s="62">
        <v>12</v>
      </c>
      <c r="L2073" s="62">
        <v>0</v>
      </c>
      <c r="M2073" s="62">
        <f>STOCK[[#This Row],[Costo Unitario (USD)]]+STOCK[[#This Row],[Costo Envío (USD)]]+STOCK[[#This Row],[Comisión 10%]]</f>
        <v>14.5</v>
      </c>
      <c r="N2073" s="62">
        <f t="shared" si="90"/>
        <v>21.75</v>
      </c>
      <c r="O2073" s="62">
        <f t="shared" si="89"/>
        <v>25</v>
      </c>
      <c r="P2073" s="62">
        <f>STOCK[[#This Row],[Precio Final]]-STOCK[[#This Row],[Costo total]]</f>
        <v>10.5</v>
      </c>
      <c r="Q2073" s="62">
        <f>STOCK[[#This Row],[Ganancia Unitaria]]*STOCK[[#This Row],[Salidas]]</f>
        <v>21</v>
      </c>
      <c r="R2073" s="74"/>
      <c r="S2073" s="74"/>
      <c r="T2073" s="62"/>
      <c r="U2073" s="62"/>
      <c r="V2073" s="76"/>
    </row>
    <row r="2074" customHeight="1" spans="1:22">
      <c r="A2074" s="74">
        <v>3287</v>
      </c>
      <c r="B2074" s="74" t="s">
        <v>20165</v>
      </c>
      <c r="C2074" s="74" t="s">
        <v>20166</v>
      </c>
      <c r="D2074" s="74" t="s">
        <v>17488</v>
      </c>
      <c r="E2074" s="74"/>
      <c r="F2074" s="59">
        <v>30</v>
      </c>
      <c r="G2074" s="75">
        <v>1</v>
      </c>
      <c r="H2074" s="75">
        <f>SUMIFS(VENTAS[Cantidad],VENTAS[Código del producto Vendido],STOCK[[#This Row],[Code]])</f>
        <v>0</v>
      </c>
      <c r="I2074" s="75">
        <f>STOCK[[#This Row],[Entradas]]-STOCK[[#This Row],[Salidas]]</f>
        <v>1</v>
      </c>
      <c r="J2074" s="59">
        <f>STOCK[[#This Row],[Precio Final]]*10%</f>
        <v>3</v>
      </c>
      <c r="K2074" s="62">
        <v>12</v>
      </c>
      <c r="L2074" s="62">
        <v>0</v>
      </c>
      <c r="M2074" s="62">
        <f>STOCK[[#This Row],[Costo Unitario (USD)]]+STOCK[[#This Row],[Costo Envío (USD)]]+STOCK[[#This Row],[Comisión 10%]]</f>
        <v>15</v>
      </c>
      <c r="N2074" s="62">
        <f t="shared" si="90"/>
        <v>22.5</v>
      </c>
      <c r="O2074" s="62">
        <f t="shared" si="89"/>
        <v>30</v>
      </c>
      <c r="P2074" s="62">
        <f>STOCK[[#This Row],[Precio Final]]-STOCK[[#This Row],[Costo total]]</f>
        <v>15</v>
      </c>
      <c r="Q2074" s="62">
        <f>STOCK[[#This Row],[Ganancia Unitaria]]*STOCK[[#This Row],[Salidas]]</f>
        <v>0</v>
      </c>
      <c r="R2074" s="74"/>
      <c r="S2074" s="74"/>
      <c r="T2074" s="62"/>
      <c r="U2074" s="62"/>
      <c r="V2074" s="76"/>
    </row>
    <row r="2075" customHeight="1" spans="1:22">
      <c r="A2075" s="74">
        <v>3288</v>
      </c>
      <c r="B2075" s="74" t="s">
        <v>20165</v>
      </c>
      <c r="C2075" s="74" t="s">
        <v>20167</v>
      </c>
      <c r="D2075" s="74" t="s">
        <v>17488</v>
      </c>
      <c r="E2075" s="74"/>
      <c r="F2075" s="59">
        <v>35</v>
      </c>
      <c r="G2075" s="75">
        <v>1</v>
      </c>
      <c r="H2075" s="75">
        <f>SUMIFS(VENTAS[Cantidad],VENTAS[Código del producto Vendido],STOCK[[#This Row],[Code]])</f>
        <v>0</v>
      </c>
      <c r="I2075" s="75">
        <f>STOCK[[#This Row],[Entradas]]-STOCK[[#This Row],[Salidas]]</f>
        <v>1</v>
      </c>
      <c r="J2075" s="59">
        <f>STOCK[[#This Row],[Precio Final]]*10%</f>
        <v>3.5</v>
      </c>
      <c r="K2075" s="62">
        <v>12</v>
      </c>
      <c r="L2075" s="62">
        <v>0</v>
      </c>
      <c r="M2075" s="62">
        <f>STOCK[[#This Row],[Costo Unitario (USD)]]+STOCK[[#This Row],[Costo Envío (USD)]]+STOCK[[#This Row],[Comisión 10%]]</f>
        <v>15.5</v>
      </c>
      <c r="N2075" s="62">
        <f t="shared" si="90"/>
        <v>23.25</v>
      </c>
      <c r="O2075" s="62">
        <f t="shared" si="89"/>
        <v>35</v>
      </c>
      <c r="P2075" s="62">
        <f>STOCK[[#This Row],[Precio Final]]-STOCK[[#This Row],[Costo total]]</f>
        <v>19.5</v>
      </c>
      <c r="Q2075" s="62">
        <f>STOCK[[#This Row],[Ganancia Unitaria]]*STOCK[[#This Row],[Salidas]]</f>
        <v>0</v>
      </c>
      <c r="R2075" s="74"/>
      <c r="S2075" s="74"/>
      <c r="T2075" s="62"/>
      <c r="U2075" s="62"/>
      <c r="V2075" s="76"/>
    </row>
    <row r="2076" customHeight="1" spans="1:22">
      <c r="A2076" s="74">
        <v>3289</v>
      </c>
      <c r="B2076" s="74" t="s">
        <v>20165</v>
      </c>
      <c r="C2076" s="74" t="s">
        <v>20168</v>
      </c>
      <c r="D2076" s="74" t="s">
        <v>17234</v>
      </c>
      <c r="E2076" s="74"/>
      <c r="F2076" s="59">
        <v>40</v>
      </c>
      <c r="G2076" s="75">
        <v>2</v>
      </c>
      <c r="H2076" s="75">
        <f>SUMIFS(VENTAS[Cantidad],VENTAS[Código del producto Vendido],STOCK[[#This Row],[Code]])</f>
        <v>1</v>
      </c>
      <c r="I2076" s="75">
        <f>STOCK[[#This Row],[Entradas]]-STOCK[[#This Row],[Salidas]]</f>
        <v>1</v>
      </c>
      <c r="J2076" s="59">
        <f>STOCK[[#This Row],[Precio Final]]*10%</f>
        <v>4</v>
      </c>
      <c r="K2076" s="62">
        <v>12</v>
      </c>
      <c r="L2076" s="62">
        <v>0</v>
      </c>
      <c r="M2076" s="62">
        <f>STOCK[[#This Row],[Costo Unitario (USD)]]+STOCK[[#This Row],[Costo Envío (USD)]]+STOCK[[#This Row],[Comisión 10%]]</f>
        <v>16</v>
      </c>
      <c r="N2076" s="62">
        <f t="shared" si="90"/>
        <v>24</v>
      </c>
      <c r="O2076" s="62">
        <f t="shared" si="89"/>
        <v>40</v>
      </c>
      <c r="P2076" s="62">
        <f>STOCK[[#This Row],[Precio Final]]-STOCK[[#This Row],[Costo total]]</f>
        <v>24</v>
      </c>
      <c r="Q2076" s="62">
        <f>STOCK[[#This Row],[Ganancia Unitaria]]*STOCK[[#This Row],[Salidas]]</f>
        <v>24</v>
      </c>
      <c r="R2076" s="74"/>
      <c r="S2076" s="74"/>
      <c r="T2076" s="62"/>
      <c r="U2076" s="62"/>
      <c r="V2076" s="76"/>
    </row>
    <row r="2077" customHeight="1" spans="1:22">
      <c r="A2077" s="74">
        <v>3290</v>
      </c>
      <c r="B2077" s="74" t="s">
        <v>20169</v>
      </c>
      <c r="C2077" s="74" t="s">
        <v>20170</v>
      </c>
      <c r="D2077" s="74" t="s">
        <v>16583</v>
      </c>
      <c r="E2077" s="74"/>
      <c r="F2077" s="59">
        <v>30</v>
      </c>
      <c r="G2077" s="75">
        <v>1</v>
      </c>
      <c r="H2077" s="75">
        <f>SUMIFS(VENTAS[Cantidad],VENTAS[Código del producto Vendido],STOCK[[#This Row],[Code]])</f>
        <v>1</v>
      </c>
      <c r="I2077" s="75">
        <f>STOCK[[#This Row],[Entradas]]-STOCK[[#This Row],[Salidas]]</f>
        <v>0</v>
      </c>
      <c r="J2077" s="59">
        <f>STOCK[[#This Row],[Precio Final]]*10%</f>
        <v>3</v>
      </c>
      <c r="K2077" s="62">
        <v>12</v>
      </c>
      <c r="L2077" s="62">
        <v>0</v>
      </c>
      <c r="M2077" s="62">
        <f>STOCK[[#This Row],[Costo Unitario (USD)]]+STOCK[[#This Row],[Costo Envío (USD)]]+STOCK[[#This Row],[Comisión 10%]]</f>
        <v>15</v>
      </c>
      <c r="N2077" s="62">
        <f t="shared" si="90"/>
        <v>22.5</v>
      </c>
      <c r="O2077" s="62">
        <f t="shared" si="89"/>
        <v>30</v>
      </c>
      <c r="P2077" s="62">
        <f>STOCK[[#This Row],[Precio Final]]-STOCK[[#This Row],[Costo total]]</f>
        <v>15</v>
      </c>
      <c r="Q2077" s="62">
        <f>STOCK[[#This Row],[Ganancia Unitaria]]*STOCK[[#This Row],[Salidas]]</f>
        <v>15</v>
      </c>
      <c r="R2077" s="74"/>
      <c r="S2077" s="74"/>
      <c r="T2077" s="62"/>
      <c r="U2077" s="62"/>
      <c r="V2077" s="76"/>
    </row>
    <row r="2078" customHeight="1" spans="1:22">
      <c r="A2078" s="74">
        <v>3291</v>
      </c>
      <c r="B2078" s="74" t="s">
        <v>20171</v>
      </c>
      <c r="C2078" s="74" t="s">
        <v>20172</v>
      </c>
      <c r="D2078" s="74" t="s">
        <v>16928</v>
      </c>
      <c r="E2078" s="74"/>
      <c r="F2078" s="59">
        <v>35</v>
      </c>
      <c r="G2078" s="75">
        <v>1</v>
      </c>
      <c r="H2078" s="75">
        <f>SUMIFS(VENTAS[Cantidad],VENTAS[Código del producto Vendido],STOCK[[#This Row],[Code]])</f>
        <v>1</v>
      </c>
      <c r="I2078" s="75">
        <f>STOCK[[#This Row],[Entradas]]-STOCK[[#This Row],[Salidas]]</f>
        <v>0</v>
      </c>
      <c r="J2078" s="59">
        <f>STOCK[[#This Row],[Precio Final]]*10%</f>
        <v>3.5</v>
      </c>
      <c r="K2078" s="62">
        <v>12</v>
      </c>
      <c r="L2078" s="62">
        <v>0</v>
      </c>
      <c r="M2078" s="62">
        <f>STOCK[[#This Row],[Costo Unitario (USD)]]+STOCK[[#This Row],[Costo Envío (USD)]]+STOCK[[#This Row],[Comisión 10%]]</f>
        <v>15.5</v>
      </c>
      <c r="N2078" s="62">
        <f t="shared" si="90"/>
        <v>23.25</v>
      </c>
      <c r="O2078" s="62">
        <f t="shared" si="89"/>
        <v>35</v>
      </c>
      <c r="P2078" s="62">
        <f>STOCK[[#This Row],[Precio Final]]-STOCK[[#This Row],[Costo total]]</f>
        <v>19.5</v>
      </c>
      <c r="Q2078" s="62">
        <f>STOCK[[#This Row],[Ganancia Unitaria]]*STOCK[[#This Row],[Salidas]]</f>
        <v>19.5</v>
      </c>
      <c r="R2078" s="74"/>
      <c r="S2078" s="74"/>
      <c r="T2078" s="62"/>
      <c r="U2078" s="62"/>
      <c r="V2078" s="76"/>
    </row>
    <row r="2079" customHeight="1" spans="1:22">
      <c r="A2079" s="74">
        <v>3292</v>
      </c>
      <c r="B2079" s="74" t="s">
        <v>20113</v>
      </c>
      <c r="C2079" s="74" t="s">
        <v>20173</v>
      </c>
      <c r="D2079" s="74" t="s">
        <v>17488</v>
      </c>
      <c r="E2079" s="74"/>
      <c r="F2079" s="59">
        <v>35</v>
      </c>
      <c r="G2079" s="75">
        <v>1</v>
      </c>
      <c r="H2079" s="75">
        <f>SUMIFS(VENTAS[Cantidad],VENTAS[Código del producto Vendido],STOCK[[#This Row],[Code]])</f>
        <v>1</v>
      </c>
      <c r="I2079" s="75">
        <f>STOCK[[#This Row],[Entradas]]-STOCK[[#This Row],[Salidas]]</f>
        <v>0</v>
      </c>
      <c r="J2079" s="59">
        <f>STOCK[[#This Row],[Precio Final]]*10%</f>
        <v>3.5</v>
      </c>
      <c r="K2079" s="62">
        <v>12</v>
      </c>
      <c r="L2079" s="62">
        <v>0</v>
      </c>
      <c r="M2079" s="62">
        <f>STOCK[[#This Row],[Costo Unitario (USD)]]+STOCK[[#This Row],[Costo Envío (USD)]]+STOCK[[#This Row],[Comisión 10%]]</f>
        <v>15.5</v>
      </c>
      <c r="N2079" s="62">
        <f t="shared" si="90"/>
        <v>23.25</v>
      </c>
      <c r="O2079" s="62">
        <f t="shared" ref="O2079:O2105" si="91">F2079</f>
        <v>35</v>
      </c>
      <c r="P2079" s="62">
        <f>STOCK[[#This Row],[Precio Final]]-STOCK[[#This Row],[Costo total]]</f>
        <v>19.5</v>
      </c>
      <c r="Q2079" s="62">
        <f>STOCK[[#This Row],[Ganancia Unitaria]]*STOCK[[#This Row],[Salidas]]</f>
        <v>19.5</v>
      </c>
      <c r="R2079" s="74"/>
      <c r="S2079" s="74"/>
      <c r="T2079" s="62"/>
      <c r="U2079" s="62"/>
      <c r="V2079" s="76"/>
    </row>
    <row r="2080" customHeight="1" spans="1:22">
      <c r="A2080" s="74">
        <v>3293</v>
      </c>
      <c r="B2080" s="74" t="s">
        <v>20113</v>
      </c>
      <c r="C2080" s="74" t="s">
        <v>20174</v>
      </c>
      <c r="D2080" s="74" t="s">
        <v>17488</v>
      </c>
      <c r="E2080" s="74"/>
      <c r="F2080" s="59">
        <v>40</v>
      </c>
      <c r="G2080" s="75">
        <v>1</v>
      </c>
      <c r="H2080" s="75">
        <f>SUMIFS(VENTAS[Cantidad],VENTAS[Código del producto Vendido],STOCK[[#This Row],[Code]])</f>
        <v>1</v>
      </c>
      <c r="I2080" s="75">
        <f>STOCK[[#This Row],[Entradas]]-STOCK[[#This Row],[Salidas]]</f>
        <v>0</v>
      </c>
      <c r="J2080" s="59">
        <f>STOCK[[#This Row],[Precio Final]]*10%</f>
        <v>4</v>
      </c>
      <c r="K2080" s="62">
        <v>12</v>
      </c>
      <c r="L2080" s="62">
        <v>0</v>
      </c>
      <c r="M2080" s="62">
        <f>STOCK[[#This Row],[Costo Unitario (USD)]]+STOCK[[#This Row],[Costo Envío (USD)]]+STOCK[[#This Row],[Comisión 10%]]</f>
        <v>16</v>
      </c>
      <c r="N2080" s="62">
        <f t="shared" si="90"/>
        <v>24</v>
      </c>
      <c r="O2080" s="62">
        <f t="shared" si="91"/>
        <v>40</v>
      </c>
      <c r="P2080" s="62">
        <f>STOCK[[#This Row],[Precio Final]]-STOCK[[#This Row],[Costo total]]</f>
        <v>24</v>
      </c>
      <c r="Q2080" s="62">
        <f>STOCK[[#This Row],[Ganancia Unitaria]]*STOCK[[#This Row],[Salidas]]</f>
        <v>24</v>
      </c>
      <c r="R2080" s="74"/>
      <c r="S2080" s="74"/>
      <c r="T2080" s="62"/>
      <c r="U2080" s="62"/>
      <c r="V2080" s="76"/>
    </row>
    <row r="2081" customHeight="1" spans="1:22">
      <c r="A2081" s="74">
        <v>3294</v>
      </c>
      <c r="B2081" s="74" t="s">
        <v>20169</v>
      </c>
      <c r="C2081" s="74" t="s">
        <v>20175</v>
      </c>
      <c r="D2081" s="74" t="s">
        <v>16475</v>
      </c>
      <c r="E2081" s="74"/>
      <c r="F2081" s="59">
        <v>30</v>
      </c>
      <c r="G2081" s="75">
        <v>1</v>
      </c>
      <c r="H2081" s="75">
        <f>SUMIFS(VENTAS[Cantidad],VENTAS[Código del producto Vendido],STOCK[[#This Row],[Code]])</f>
        <v>1</v>
      </c>
      <c r="I2081" s="75">
        <f>STOCK[[#This Row],[Entradas]]-STOCK[[#This Row],[Salidas]]</f>
        <v>0</v>
      </c>
      <c r="J2081" s="59">
        <f>STOCK[[#This Row],[Precio Final]]*10%</f>
        <v>3</v>
      </c>
      <c r="K2081" s="62">
        <v>12</v>
      </c>
      <c r="L2081" s="62">
        <v>0</v>
      </c>
      <c r="M2081" s="62">
        <f>STOCK[[#This Row],[Costo Unitario (USD)]]+STOCK[[#This Row],[Costo Envío (USD)]]+STOCK[[#This Row],[Comisión 10%]]</f>
        <v>15</v>
      </c>
      <c r="N2081" s="62">
        <f t="shared" si="90"/>
        <v>22.5</v>
      </c>
      <c r="O2081" s="62">
        <f t="shared" si="91"/>
        <v>30</v>
      </c>
      <c r="P2081" s="62">
        <f>STOCK[[#This Row],[Precio Final]]-STOCK[[#This Row],[Costo total]]</f>
        <v>15</v>
      </c>
      <c r="Q2081" s="62">
        <f>STOCK[[#This Row],[Ganancia Unitaria]]*STOCK[[#This Row],[Salidas]]</f>
        <v>15</v>
      </c>
      <c r="R2081" s="74"/>
      <c r="S2081" s="74"/>
      <c r="T2081" s="62"/>
      <c r="U2081" s="62"/>
      <c r="V2081" s="76"/>
    </row>
    <row r="2082" customHeight="1" spans="1:22">
      <c r="A2082" s="74">
        <v>3295</v>
      </c>
      <c r="B2082" s="74" t="s">
        <v>20113</v>
      </c>
      <c r="C2082" s="74" t="s">
        <v>20176</v>
      </c>
      <c r="D2082" s="74" t="s">
        <v>17234</v>
      </c>
      <c r="E2082" s="74"/>
      <c r="F2082" s="59">
        <v>35</v>
      </c>
      <c r="G2082" s="75">
        <v>1</v>
      </c>
      <c r="H2082" s="75">
        <f>SUMIFS(VENTAS[Cantidad],VENTAS[Código del producto Vendido],STOCK[[#This Row],[Code]])</f>
        <v>1</v>
      </c>
      <c r="I2082" s="75">
        <f>STOCK[[#This Row],[Entradas]]-STOCK[[#This Row],[Salidas]]</f>
        <v>0</v>
      </c>
      <c r="J2082" s="59">
        <f>STOCK[[#This Row],[Precio Final]]*10%</f>
        <v>3.5</v>
      </c>
      <c r="K2082" s="62">
        <v>12</v>
      </c>
      <c r="L2082" s="62">
        <v>0</v>
      </c>
      <c r="M2082" s="62">
        <f>STOCK[[#This Row],[Costo Unitario (USD)]]+STOCK[[#This Row],[Costo Envío (USD)]]+STOCK[[#This Row],[Comisión 10%]]</f>
        <v>15.5</v>
      </c>
      <c r="N2082" s="62">
        <f t="shared" si="90"/>
        <v>23.25</v>
      </c>
      <c r="O2082" s="62">
        <f t="shared" si="91"/>
        <v>35</v>
      </c>
      <c r="P2082" s="62">
        <f>STOCK[[#This Row],[Precio Final]]-STOCK[[#This Row],[Costo total]]</f>
        <v>19.5</v>
      </c>
      <c r="Q2082" s="62">
        <f>STOCK[[#This Row],[Ganancia Unitaria]]*STOCK[[#This Row],[Salidas]]</f>
        <v>19.5</v>
      </c>
      <c r="R2082" s="74"/>
      <c r="S2082" s="74"/>
      <c r="T2082" s="62"/>
      <c r="U2082" s="62"/>
      <c r="V2082" s="76"/>
    </row>
    <row r="2083" customHeight="1" spans="1:22">
      <c r="A2083" s="74" t="s">
        <v>20177</v>
      </c>
      <c r="B2083" s="74" t="s">
        <v>20169</v>
      </c>
      <c r="C2083" s="74" t="s">
        <v>17701</v>
      </c>
      <c r="D2083" s="74" t="s">
        <v>20178</v>
      </c>
      <c r="E2083" s="74"/>
      <c r="F2083" s="59">
        <v>35</v>
      </c>
      <c r="G2083" s="75">
        <v>1</v>
      </c>
      <c r="H2083" s="75">
        <f>SUMIFS(VENTAS[Cantidad],VENTAS[Código del producto Vendido],STOCK[[#This Row],[Code]])</f>
        <v>0</v>
      </c>
      <c r="I2083" s="75">
        <f>STOCK[[#This Row],[Entradas]]-STOCK[[#This Row],[Salidas]]</f>
        <v>1</v>
      </c>
      <c r="J2083" s="59">
        <f>STOCK[[#This Row],[Precio Final]]*10%</f>
        <v>3.5</v>
      </c>
      <c r="K2083" s="62">
        <v>12</v>
      </c>
      <c r="L2083" s="62">
        <v>0</v>
      </c>
      <c r="M2083" s="62">
        <f>STOCK[[#This Row],[Costo Unitario (USD)]]+STOCK[[#This Row],[Costo Envío (USD)]]+STOCK[[#This Row],[Comisión 10%]]</f>
        <v>15.5</v>
      </c>
      <c r="N2083" s="62">
        <f t="shared" si="90"/>
        <v>23.25</v>
      </c>
      <c r="O2083" s="62">
        <f t="shared" si="91"/>
        <v>35</v>
      </c>
      <c r="P2083" s="62">
        <f>STOCK[[#This Row],[Precio Final]]-STOCK[[#This Row],[Costo total]]</f>
        <v>19.5</v>
      </c>
      <c r="Q2083" s="62">
        <f>STOCK[[#This Row],[Ganancia Unitaria]]*STOCK[[#This Row],[Salidas]]</f>
        <v>0</v>
      </c>
      <c r="R2083" s="74"/>
      <c r="S2083" s="74"/>
      <c r="T2083" s="62"/>
      <c r="U2083" s="62"/>
      <c r="V2083" s="76"/>
    </row>
    <row r="2084" customHeight="1" spans="1:22">
      <c r="A2084" s="74">
        <v>3298</v>
      </c>
      <c r="B2084" s="74" t="s">
        <v>20113</v>
      </c>
      <c r="C2084" s="74" t="s">
        <v>20179</v>
      </c>
      <c r="D2084" s="74" t="s">
        <v>17488</v>
      </c>
      <c r="E2084" s="74"/>
      <c r="F2084" s="59">
        <v>40</v>
      </c>
      <c r="G2084" s="75">
        <v>1</v>
      </c>
      <c r="H2084" s="75">
        <f>SUMIFS(VENTAS[Cantidad],VENTAS[Código del producto Vendido],STOCK[[#This Row],[Code]])</f>
        <v>1</v>
      </c>
      <c r="I2084" s="75">
        <f>STOCK[[#This Row],[Entradas]]-STOCK[[#This Row],[Salidas]]</f>
        <v>0</v>
      </c>
      <c r="J2084" s="59">
        <f>STOCK[[#This Row],[Precio Final]]*10%</f>
        <v>4</v>
      </c>
      <c r="K2084" s="62">
        <v>12</v>
      </c>
      <c r="L2084" s="62">
        <v>0</v>
      </c>
      <c r="M2084" s="62">
        <f>STOCK[[#This Row],[Costo Unitario (USD)]]+STOCK[[#This Row],[Costo Envío (USD)]]+STOCK[[#This Row],[Comisión 10%]]</f>
        <v>16</v>
      </c>
      <c r="N2084" s="62">
        <f t="shared" si="90"/>
        <v>24</v>
      </c>
      <c r="O2084" s="62">
        <f t="shared" si="91"/>
        <v>40</v>
      </c>
      <c r="P2084" s="62">
        <f>STOCK[[#This Row],[Precio Final]]-STOCK[[#This Row],[Costo total]]</f>
        <v>24</v>
      </c>
      <c r="Q2084" s="62">
        <f>STOCK[[#This Row],[Ganancia Unitaria]]*STOCK[[#This Row],[Salidas]]</f>
        <v>24</v>
      </c>
      <c r="R2084" s="74"/>
      <c r="S2084" s="74"/>
      <c r="T2084" s="62"/>
      <c r="U2084" s="62"/>
      <c r="V2084" s="76"/>
    </row>
    <row r="2085" customHeight="1" spans="1:22">
      <c r="A2085" s="74">
        <v>3299</v>
      </c>
      <c r="B2085" s="74" t="s">
        <v>20108</v>
      </c>
      <c r="C2085" s="74" t="s">
        <v>20180</v>
      </c>
      <c r="D2085" s="74" t="s">
        <v>16583</v>
      </c>
      <c r="E2085" s="74"/>
      <c r="F2085" s="59">
        <v>25</v>
      </c>
      <c r="G2085" s="75">
        <v>1</v>
      </c>
      <c r="H2085" s="75">
        <f>SUMIFS(VENTAS[Cantidad],VENTAS[Código del producto Vendido],STOCK[[#This Row],[Code]])</f>
        <v>1</v>
      </c>
      <c r="I2085" s="75">
        <f>STOCK[[#This Row],[Entradas]]-STOCK[[#This Row],[Salidas]]</f>
        <v>0</v>
      </c>
      <c r="J2085" s="59">
        <f>STOCK[[#This Row],[Precio Final]]*10%</f>
        <v>2.5</v>
      </c>
      <c r="K2085" s="62">
        <v>12</v>
      </c>
      <c r="L2085" s="62">
        <v>0</v>
      </c>
      <c r="M2085" s="62">
        <f>STOCK[[#This Row],[Costo Unitario (USD)]]+STOCK[[#This Row],[Costo Envío (USD)]]+STOCK[[#This Row],[Comisión 10%]]</f>
        <v>14.5</v>
      </c>
      <c r="N2085" s="62">
        <f t="shared" si="90"/>
        <v>21.75</v>
      </c>
      <c r="O2085" s="62">
        <f t="shared" si="91"/>
        <v>25</v>
      </c>
      <c r="P2085" s="62">
        <f>STOCK[[#This Row],[Precio Final]]-STOCK[[#This Row],[Costo total]]</f>
        <v>10.5</v>
      </c>
      <c r="Q2085" s="62">
        <f>STOCK[[#This Row],[Ganancia Unitaria]]*STOCK[[#This Row],[Salidas]]</f>
        <v>10.5</v>
      </c>
      <c r="R2085" s="74"/>
      <c r="S2085" s="74"/>
      <c r="T2085" s="62"/>
      <c r="U2085" s="62"/>
      <c r="V2085" s="76"/>
    </row>
    <row r="2086" customHeight="1" spans="1:22">
      <c r="A2086" s="74" t="s">
        <v>20181</v>
      </c>
      <c r="B2086" s="74" t="s">
        <v>20108</v>
      </c>
      <c r="C2086" s="74" t="s">
        <v>20182</v>
      </c>
      <c r="D2086" s="74" t="s">
        <v>16475</v>
      </c>
      <c r="E2086" s="74"/>
      <c r="F2086" s="59">
        <v>25</v>
      </c>
      <c r="G2086" s="75">
        <v>1</v>
      </c>
      <c r="H2086" s="75">
        <f>SUMIFS(VENTAS[Cantidad],VENTAS[Código del producto Vendido],STOCK[[#This Row],[Code]])</f>
        <v>1</v>
      </c>
      <c r="I2086" s="75">
        <f>STOCK[[#This Row],[Entradas]]-STOCK[[#This Row],[Salidas]]</f>
        <v>0</v>
      </c>
      <c r="J2086" s="59">
        <f>STOCK[[#This Row],[Precio Final]]*10%</f>
        <v>2.5</v>
      </c>
      <c r="K2086" s="62">
        <v>12</v>
      </c>
      <c r="L2086" s="62">
        <v>0</v>
      </c>
      <c r="M2086" s="62">
        <f>STOCK[[#This Row],[Costo Unitario (USD)]]+STOCK[[#This Row],[Costo Envío (USD)]]+STOCK[[#This Row],[Comisión 10%]]</f>
        <v>14.5</v>
      </c>
      <c r="N2086" s="62">
        <f t="shared" si="90"/>
        <v>21.75</v>
      </c>
      <c r="O2086" s="62">
        <f t="shared" si="91"/>
        <v>25</v>
      </c>
      <c r="P2086" s="62">
        <f>STOCK[[#This Row],[Precio Final]]-STOCK[[#This Row],[Costo total]]</f>
        <v>10.5</v>
      </c>
      <c r="Q2086" s="62">
        <f>STOCK[[#This Row],[Ganancia Unitaria]]*STOCK[[#This Row],[Salidas]]</f>
        <v>10.5</v>
      </c>
      <c r="R2086" s="74"/>
      <c r="S2086" s="74"/>
      <c r="T2086" s="62"/>
      <c r="U2086" s="62"/>
      <c r="V2086" s="76"/>
    </row>
    <row r="2087" customHeight="1" spans="1:22">
      <c r="A2087" s="74">
        <v>3301</v>
      </c>
      <c r="B2087" s="74" t="s">
        <v>20108</v>
      </c>
      <c r="C2087" s="74" t="s">
        <v>20183</v>
      </c>
      <c r="D2087" s="74" t="s">
        <v>16475</v>
      </c>
      <c r="E2087" s="74"/>
      <c r="F2087" s="59">
        <v>25</v>
      </c>
      <c r="G2087" s="75">
        <v>1</v>
      </c>
      <c r="H2087" s="75">
        <f>SUMIFS(VENTAS[Cantidad],VENTAS[Código del producto Vendido],STOCK[[#This Row],[Code]])</f>
        <v>1</v>
      </c>
      <c r="I2087" s="75">
        <f>STOCK[[#This Row],[Entradas]]-STOCK[[#This Row],[Salidas]]</f>
        <v>0</v>
      </c>
      <c r="J2087" s="59">
        <f>STOCK[[#This Row],[Precio Final]]*10%</f>
        <v>2.5</v>
      </c>
      <c r="K2087" s="62">
        <v>12</v>
      </c>
      <c r="L2087" s="62">
        <v>0</v>
      </c>
      <c r="M2087" s="62">
        <f>STOCK[[#This Row],[Costo Unitario (USD)]]+STOCK[[#This Row],[Costo Envío (USD)]]+STOCK[[#This Row],[Comisión 10%]]</f>
        <v>14.5</v>
      </c>
      <c r="N2087" s="62">
        <f t="shared" si="90"/>
        <v>21.75</v>
      </c>
      <c r="O2087" s="62">
        <f t="shared" si="91"/>
        <v>25</v>
      </c>
      <c r="P2087" s="62">
        <f>STOCK[[#This Row],[Precio Final]]-STOCK[[#This Row],[Costo total]]</f>
        <v>10.5</v>
      </c>
      <c r="Q2087" s="62">
        <f>STOCK[[#This Row],[Ganancia Unitaria]]*STOCK[[#This Row],[Salidas]]</f>
        <v>10.5</v>
      </c>
      <c r="R2087" s="74"/>
      <c r="S2087" s="74"/>
      <c r="T2087" s="62"/>
      <c r="U2087" s="62"/>
      <c r="V2087" s="76"/>
    </row>
    <row r="2088" customHeight="1" spans="1:22">
      <c r="A2088" s="74">
        <v>3302</v>
      </c>
      <c r="B2088" s="74" t="s">
        <v>20108</v>
      </c>
      <c r="C2088" s="74" t="s">
        <v>20184</v>
      </c>
      <c r="D2088" s="74" t="s">
        <v>16583</v>
      </c>
      <c r="E2088" s="74"/>
      <c r="F2088" s="59">
        <v>35</v>
      </c>
      <c r="G2088" s="75">
        <v>1</v>
      </c>
      <c r="H2088" s="75">
        <f>SUMIFS(VENTAS[Cantidad],VENTAS[Código del producto Vendido],STOCK[[#This Row],[Code]])</f>
        <v>0</v>
      </c>
      <c r="I2088" s="75">
        <f>STOCK[[#This Row],[Entradas]]-STOCK[[#This Row],[Salidas]]</f>
        <v>1</v>
      </c>
      <c r="J2088" s="59">
        <f>STOCK[[#This Row],[Precio Final]]*10%</f>
        <v>3.5</v>
      </c>
      <c r="K2088" s="62">
        <v>12</v>
      </c>
      <c r="L2088" s="62">
        <v>0</v>
      </c>
      <c r="M2088" s="62">
        <f>STOCK[[#This Row],[Costo Unitario (USD)]]+STOCK[[#This Row],[Costo Envío (USD)]]+STOCK[[#This Row],[Comisión 10%]]</f>
        <v>15.5</v>
      </c>
      <c r="N2088" s="62">
        <f t="shared" si="90"/>
        <v>23.25</v>
      </c>
      <c r="O2088" s="62">
        <f t="shared" si="91"/>
        <v>35</v>
      </c>
      <c r="P2088" s="62">
        <f>STOCK[[#This Row],[Precio Final]]-STOCK[[#This Row],[Costo total]]</f>
        <v>19.5</v>
      </c>
      <c r="Q2088" s="62">
        <f>STOCK[[#This Row],[Ganancia Unitaria]]*STOCK[[#This Row],[Salidas]]</f>
        <v>0</v>
      </c>
      <c r="R2088" s="74"/>
      <c r="S2088" s="74"/>
      <c r="T2088" s="62"/>
      <c r="U2088" s="62"/>
      <c r="V2088" s="76"/>
    </row>
    <row r="2089" customHeight="1" spans="1:22">
      <c r="A2089" s="74">
        <v>3303</v>
      </c>
      <c r="B2089" s="74" t="s">
        <v>20108</v>
      </c>
      <c r="C2089" s="74" t="s">
        <v>20185</v>
      </c>
      <c r="D2089" s="74" t="s">
        <v>16475</v>
      </c>
      <c r="E2089" s="74"/>
      <c r="F2089" s="59">
        <v>35</v>
      </c>
      <c r="G2089" s="75">
        <v>1</v>
      </c>
      <c r="H2089" s="75">
        <f>SUMIFS(VENTAS[Cantidad],VENTAS[Código del producto Vendido],STOCK[[#This Row],[Code]])</f>
        <v>1</v>
      </c>
      <c r="I2089" s="75">
        <f>STOCK[[#This Row],[Entradas]]-STOCK[[#This Row],[Salidas]]</f>
        <v>0</v>
      </c>
      <c r="J2089" s="59">
        <f>STOCK[[#This Row],[Precio Final]]*10%</f>
        <v>3.5</v>
      </c>
      <c r="K2089" s="62">
        <v>12</v>
      </c>
      <c r="L2089" s="62">
        <v>0</v>
      </c>
      <c r="M2089" s="62">
        <f>STOCK[[#This Row],[Costo Unitario (USD)]]+STOCK[[#This Row],[Costo Envío (USD)]]+STOCK[[#This Row],[Comisión 10%]]</f>
        <v>15.5</v>
      </c>
      <c r="N2089" s="62">
        <f t="shared" si="90"/>
        <v>23.25</v>
      </c>
      <c r="O2089" s="62">
        <f t="shared" si="91"/>
        <v>35</v>
      </c>
      <c r="P2089" s="62">
        <f>STOCK[[#This Row],[Precio Final]]-STOCK[[#This Row],[Costo total]]</f>
        <v>19.5</v>
      </c>
      <c r="Q2089" s="62">
        <f>STOCK[[#This Row],[Ganancia Unitaria]]*STOCK[[#This Row],[Salidas]]</f>
        <v>19.5</v>
      </c>
      <c r="R2089" s="74"/>
      <c r="S2089" s="74"/>
      <c r="T2089" s="62"/>
      <c r="U2089" s="62"/>
      <c r="V2089" s="76"/>
    </row>
    <row r="2090" customHeight="1" spans="1:22">
      <c r="A2090" s="74">
        <v>3304</v>
      </c>
      <c r="B2090" s="74" t="s">
        <v>20108</v>
      </c>
      <c r="C2090" s="74" t="s">
        <v>20186</v>
      </c>
      <c r="D2090" s="74" t="s">
        <v>16475</v>
      </c>
      <c r="E2090" s="74"/>
      <c r="F2090" s="59">
        <v>30</v>
      </c>
      <c r="G2090" s="75">
        <v>1</v>
      </c>
      <c r="H2090" s="75">
        <f>SUMIFS(VENTAS[Cantidad],VENTAS[Código del producto Vendido],STOCK[[#This Row],[Code]])</f>
        <v>1</v>
      </c>
      <c r="I2090" s="75">
        <f>STOCK[[#This Row],[Entradas]]-STOCK[[#This Row],[Salidas]]</f>
        <v>0</v>
      </c>
      <c r="J2090" s="59">
        <f>STOCK[[#This Row],[Precio Final]]*10%</f>
        <v>3</v>
      </c>
      <c r="K2090" s="62">
        <v>12</v>
      </c>
      <c r="L2090" s="62">
        <v>0</v>
      </c>
      <c r="M2090" s="62">
        <f>STOCK[[#This Row],[Costo Unitario (USD)]]+STOCK[[#This Row],[Costo Envío (USD)]]+STOCK[[#This Row],[Comisión 10%]]</f>
        <v>15</v>
      </c>
      <c r="N2090" s="62">
        <f t="shared" si="90"/>
        <v>22.5</v>
      </c>
      <c r="O2090" s="62">
        <f t="shared" si="91"/>
        <v>30</v>
      </c>
      <c r="P2090" s="62">
        <f>STOCK[[#This Row],[Precio Final]]-STOCK[[#This Row],[Costo total]]</f>
        <v>15</v>
      </c>
      <c r="Q2090" s="62">
        <f>STOCK[[#This Row],[Ganancia Unitaria]]*STOCK[[#This Row],[Salidas]]</f>
        <v>15</v>
      </c>
      <c r="R2090" s="74"/>
      <c r="S2090" s="74"/>
      <c r="T2090" s="62"/>
      <c r="U2090" s="62"/>
      <c r="V2090" s="76"/>
    </row>
    <row r="2091" customHeight="1" spans="1:22">
      <c r="A2091" s="74">
        <v>3305</v>
      </c>
      <c r="B2091" s="74" t="s">
        <v>16934</v>
      </c>
      <c r="C2091" s="74" t="s">
        <v>20187</v>
      </c>
      <c r="D2091" s="74" t="s">
        <v>16583</v>
      </c>
      <c r="E2091" s="74"/>
      <c r="F2091" s="59">
        <v>20</v>
      </c>
      <c r="G2091" s="75">
        <v>1</v>
      </c>
      <c r="H2091" s="75">
        <f>SUMIFS(VENTAS[Cantidad],VENTAS[Código del producto Vendido],STOCK[[#This Row],[Code]])</f>
        <v>1</v>
      </c>
      <c r="I2091" s="75">
        <f>STOCK[[#This Row],[Entradas]]-STOCK[[#This Row],[Salidas]]</f>
        <v>0</v>
      </c>
      <c r="J2091" s="59">
        <f>STOCK[[#This Row],[Precio Final]]*10%</f>
        <v>2</v>
      </c>
      <c r="K2091" s="62">
        <v>12</v>
      </c>
      <c r="L2091" s="62">
        <v>0</v>
      </c>
      <c r="M2091" s="62">
        <f>STOCK[[#This Row],[Costo Unitario (USD)]]+STOCK[[#This Row],[Costo Envío (USD)]]+STOCK[[#This Row],[Comisión 10%]]</f>
        <v>14</v>
      </c>
      <c r="N2091" s="62">
        <f t="shared" si="90"/>
        <v>21</v>
      </c>
      <c r="O2091" s="62">
        <f t="shared" si="91"/>
        <v>20</v>
      </c>
      <c r="P2091" s="62">
        <f>STOCK[[#This Row],[Precio Final]]-STOCK[[#This Row],[Costo total]]</f>
        <v>6</v>
      </c>
      <c r="Q2091" s="62">
        <f>STOCK[[#This Row],[Ganancia Unitaria]]*STOCK[[#This Row],[Salidas]]</f>
        <v>6</v>
      </c>
      <c r="R2091" s="74"/>
      <c r="S2091" s="74"/>
      <c r="T2091" s="62"/>
      <c r="U2091" s="62"/>
      <c r="V2091" s="76"/>
    </row>
    <row r="2092" customHeight="1" spans="1:22">
      <c r="A2092" s="74">
        <v>3306</v>
      </c>
      <c r="B2092" s="74" t="s">
        <v>20108</v>
      </c>
      <c r="C2092" s="74" t="s">
        <v>20188</v>
      </c>
      <c r="D2092" s="74" t="s">
        <v>16583</v>
      </c>
      <c r="E2092" s="74"/>
      <c r="F2092" s="59">
        <v>35</v>
      </c>
      <c r="G2092" s="75">
        <v>2</v>
      </c>
      <c r="H2092" s="75">
        <f>SUMIFS(VENTAS[Cantidad],VENTAS[Código del producto Vendido],STOCK[[#This Row],[Code]])</f>
        <v>2</v>
      </c>
      <c r="I2092" s="75">
        <f>STOCK[[#This Row],[Entradas]]-STOCK[[#This Row],[Salidas]]</f>
        <v>0</v>
      </c>
      <c r="J2092" s="59">
        <f>STOCK[[#This Row],[Precio Final]]*10%</f>
        <v>3.5</v>
      </c>
      <c r="K2092" s="62">
        <v>12</v>
      </c>
      <c r="L2092" s="62">
        <v>0</v>
      </c>
      <c r="M2092" s="62">
        <f>STOCK[[#This Row],[Costo Unitario (USD)]]+STOCK[[#This Row],[Costo Envío (USD)]]+STOCK[[#This Row],[Comisión 10%]]</f>
        <v>15.5</v>
      </c>
      <c r="N2092" s="62">
        <f t="shared" si="90"/>
        <v>23.25</v>
      </c>
      <c r="O2092" s="62">
        <f t="shared" si="91"/>
        <v>35</v>
      </c>
      <c r="P2092" s="62">
        <f>STOCK[[#This Row],[Precio Final]]-STOCK[[#This Row],[Costo total]]</f>
        <v>19.5</v>
      </c>
      <c r="Q2092" s="62">
        <f>STOCK[[#This Row],[Ganancia Unitaria]]*STOCK[[#This Row],[Salidas]]</f>
        <v>39</v>
      </c>
      <c r="R2092" s="74"/>
      <c r="S2092" s="74"/>
      <c r="T2092" s="62"/>
      <c r="U2092" s="62"/>
      <c r="V2092" s="76"/>
    </row>
    <row r="2093" customHeight="1" spans="1:22">
      <c r="A2093" s="74">
        <v>3307</v>
      </c>
      <c r="B2093" s="74" t="s">
        <v>20108</v>
      </c>
      <c r="C2093" s="74" t="s">
        <v>20189</v>
      </c>
      <c r="D2093" s="74" t="s">
        <v>16962</v>
      </c>
      <c r="E2093" s="74"/>
      <c r="F2093" s="59">
        <v>20</v>
      </c>
      <c r="G2093" s="75">
        <v>2</v>
      </c>
      <c r="H2093" s="75">
        <f>SUMIFS(VENTAS[Cantidad],VENTAS[Código del producto Vendido],STOCK[[#This Row],[Code]])</f>
        <v>2</v>
      </c>
      <c r="I2093" s="75">
        <f>STOCK[[#This Row],[Entradas]]-STOCK[[#This Row],[Salidas]]</f>
        <v>0</v>
      </c>
      <c r="J2093" s="59">
        <f>STOCK[[#This Row],[Precio Final]]*10%</f>
        <v>2</v>
      </c>
      <c r="K2093" s="62">
        <v>12</v>
      </c>
      <c r="L2093" s="62">
        <v>0</v>
      </c>
      <c r="M2093" s="62">
        <f>STOCK[[#This Row],[Costo Unitario (USD)]]+STOCK[[#This Row],[Costo Envío (USD)]]+STOCK[[#This Row],[Comisión 10%]]</f>
        <v>14</v>
      </c>
      <c r="N2093" s="62">
        <f t="shared" si="90"/>
        <v>21</v>
      </c>
      <c r="O2093" s="62">
        <f t="shared" si="91"/>
        <v>20</v>
      </c>
      <c r="P2093" s="62">
        <f>STOCK[[#This Row],[Precio Final]]-STOCK[[#This Row],[Costo total]]</f>
        <v>6</v>
      </c>
      <c r="Q2093" s="62">
        <f>STOCK[[#This Row],[Ganancia Unitaria]]*STOCK[[#This Row],[Salidas]]</f>
        <v>12</v>
      </c>
      <c r="R2093" s="74"/>
      <c r="S2093" s="74"/>
      <c r="T2093" s="62"/>
      <c r="U2093" s="62"/>
      <c r="V2093" s="76"/>
    </row>
    <row r="2094" customHeight="1" spans="1:22">
      <c r="A2094" s="74" t="s">
        <v>20190</v>
      </c>
      <c r="B2094" s="74" t="s">
        <v>20108</v>
      </c>
      <c r="C2094" s="74" t="s">
        <v>20191</v>
      </c>
      <c r="D2094" s="74" t="s">
        <v>16583</v>
      </c>
      <c r="E2094" s="74"/>
      <c r="F2094" s="59">
        <v>35</v>
      </c>
      <c r="G2094" s="75">
        <v>2</v>
      </c>
      <c r="H2094" s="75">
        <f>SUMIFS(VENTAS[Cantidad],VENTAS[Código del producto Vendido],STOCK[[#This Row],[Code]])</f>
        <v>1</v>
      </c>
      <c r="I2094" s="75">
        <f>STOCK[[#This Row],[Entradas]]-STOCK[[#This Row],[Salidas]]</f>
        <v>1</v>
      </c>
      <c r="J2094" s="59">
        <f>STOCK[[#This Row],[Precio Final]]*10%</f>
        <v>3.5</v>
      </c>
      <c r="K2094" s="62">
        <v>12</v>
      </c>
      <c r="L2094" s="62">
        <v>0</v>
      </c>
      <c r="M2094" s="62">
        <f>STOCK[[#This Row],[Costo Unitario (USD)]]+STOCK[[#This Row],[Costo Envío (USD)]]+STOCK[[#This Row],[Comisión 10%]]</f>
        <v>15.5</v>
      </c>
      <c r="N2094" s="62">
        <f t="shared" si="90"/>
        <v>23.25</v>
      </c>
      <c r="O2094" s="62">
        <f t="shared" si="91"/>
        <v>35</v>
      </c>
      <c r="P2094" s="62">
        <f>STOCK[[#This Row],[Precio Final]]-STOCK[[#This Row],[Costo total]]</f>
        <v>19.5</v>
      </c>
      <c r="Q2094" s="62">
        <f>STOCK[[#This Row],[Ganancia Unitaria]]*STOCK[[#This Row],[Salidas]]</f>
        <v>19.5</v>
      </c>
      <c r="R2094" s="74"/>
      <c r="S2094" s="74"/>
      <c r="T2094" s="62"/>
      <c r="U2094" s="62"/>
      <c r="V2094" s="76"/>
    </row>
    <row r="2095" customHeight="1" spans="1:22">
      <c r="A2095" s="74">
        <v>3309</v>
      </c>
      <c r="B2095" s="74" t="s">
        <v>20108</v>
      </c>
      <c r="C2095" s="74" t="s">
        <v>20192</v>
      </c>
      <c r="D2095" s="74" t="s">
        <v>16475</v>
      </c>
      <c r="E2095" s="74"/>
      <c r="F2095" s="59">
        <v>25</v>
      </c>
      <c r="G2095" s="75">
        <v>1</v>
      </c>
      <c r="H2095" s="75">
        <f>SUMIFS(VENTAS[Cantidad],VENTAS[Código del producto Vendido],STOCK[[#This Row],[Code]])</f>
        <v>0</v>
      </c>
      <c r="I2095" s="75">
        <f>STOCK[[#This Row],[Entradas]]-STOCK[[#This Row],[Salidas]]</f>
        <v>1</v>
      </c>
      <c r="J2095" s="59">
        <f>STOCK[[#This Row],[Precio Final]]*10%</f>
        <v>2.5</v>
      </c>
      <c r="K2095" s="62">
        <v>12</v>
      </c>
      <c r="L2095" s="62">
        <v>0</v>
      </c>
      <c r="M2095" s="62">
        <f>STOCK[[#This Row],[Costo Unitario (USD)]]+STOCK[[#This Row],[Costo Envío (USD)]]+STOCK[[#This Row],[Comisión 10%]]</f>
        <v>14.5</v>
      </c>
      <c r="N2095" s="62">
        <f t="shared" si="90"/>
        <v>21.75</v>
      </c>
      <c r="O2095" s="62">
        <f t="shared" si="91"/>
        <v>25</v>
      </c>
      <c r="P2095" s="62">
        <f>STOCK[[#This Row],[Precio Final]]-STOCK[[#This Row],[Costo total]]</f>
        <v>10.5</v>
      </c>
      <c r="Q2095" s="62">
        <f>STOCK[[#This Row],[Ganancia Unitaria]]*STOCK[[#This Row],[Salidas]]</f>
        <v>0</v>
      </c>
      <c r="R2095" s="74"/>
      <c r="S2095" s="74"/>
      <c r="T2095" s="62"/>
      <c r="U2095" s="62"/>
      <c r="V2095" s="76"/>
    </row>
    <row r="2096" customHeight="1" spans="1:22">
      <c r="A2096" s="74">
        <v>3310</v>
      </c>
      <c r="B2096" s="74" t="s">
        <v>19990</v>
      </c>
      <c r="C2096" s="74" t="s">
        <v>20193</v>
      </c>
      <c r="D2096" s="74" t="s">
        <v>16404</v>
      </c>
      <c r="E2096" s="74"/>
      <c r="F2096" s="59">
        <v>20</v>
      </c>
      <c r="G2096" s="75">
        <v>1</v>
      </c>
      <c r="H2096" s="75">
        <f>SUMIFS(VENTAS[Cantidad],VENTAS[Código del producto Vendido],STOCK[[#This Row],[Code]])</f>
        <v>1</v>
      </c>
      <c r="I2096" s="75">
        <f>STOCK[[#This Row],[Entradas]]-STOCK[[#This Row],[Salidas]]</f>
        <v>0</v>
      </c>
      <c r="J2096" s="59">
        <f>STOCK[[#This Row],[Precio Final]]*10%</f>
        <v>2</v>
      </c>
      <c r="K2096" s="62">
        <v>12</v>
      </c>
      <c r="L2096" s="62">
        <v>0</v>
      </c>
      <c r="M2096" s="62">
        <f>STOCK[[#This Row],[Costo Unitario (USD)]]+STOCK[[#This Row],[Costo Envío (USD)]]+STOCK[[#This Row],[Comisión 10%]]</f>
        <v>14</v>
      </c>
      <c r="N2096" s="62">
        <f t="shared" si="90"/>
        <v>21</v>
      </c>
      <c r="O2096" s="62">
        <f t="shared" si="91"/>
        <v>20</v>
      </c>
      <c r="P2096" s="62">
        <f>STOCK[[#This Row],[Precio Final]]-STOCK[[#This Row],[Costo total]]</f>
        <v>6</v>
      </c>
      <c r="Q2096" s="62">
        <f>STOCK[[#This Row],[Ganancia Unitaria]]*STOCK[[#This Row],[Salidas]]</f>
        <v>6</v>
      </c>
      <c r="R2096" s="74"/>
      <c r="S2096" s="74"/>
      <c r="T2096" s="62"/>
      <c r="U2096" s="62"/>
      <c r="V2096" s="76"/>
    </row>
    <row r="2097" customHeight="1" spans="1:22">
      <c r="A2097" s="74">
        <v>3311</v>
      </c>
      <c r="B2097" s="74" t="s">
        <v>20108</v>
      </c>
      <c r="C2097" s="74" t="s">
        <v>20194</v>
      </c>
      <c r="D2097" s="74" t="s">
        <v>16475</v>
      </c>
      <c r="E2097" s="74"/>
      <c r="F2097" s="59">
        <v>20</v>
      </c>
      <c r="G2097" s="75">
        <v>1</v>
      </c>
      <c r="H2097" s="75">
        <f>SUMIFS(VENTAS[Cantidad],VENTAS[Código del producto Vendido],STOCK[[#This Row],[Code]])</f>
        <v>1</v>
      </c>
      <c r="I2097" s="75">
        <f>STOCK[[#This Row],[Entradas]]-STOCK[[#This Row],[Salidas]]</f>
        <v>0</v>
      </c>
      <c r="J2097" s="59">
        <f>STOCK[[#This Row],[Precio Final]]*10%</f>
        <v>2</v>
      </c>
      <c r="K2097" s="62">
        <v>12</v>
      </c>
      <c r="L2097" s="62">
        <v>0</v>
      </c>
      <c r="M2097" s="62">
        <f>STOCK[[#This Row],[Costo Unitario (USD)]]+STOCK[[#This Row],[Costo Envío (USD)]]+STOCK[[#This Row],[Comisión 10%]]</f>
        <v>14</v>
      </c>
      <c r="N2097" s="62">
        <f t="shared" si="90"/>
        <v>21</v>
      </c>
      <c r="O2097" s="62">
        <f t="shared" si="91"/>
        <v>20</v>
      </c>
      <c r="P2097" s="62">
        <f>STOCK[[#This Row],[Precio Final]]-STOCK[[#This Row],[Costo total]]</f>
        <v>6</v>
      </c>
      <c r="Q2097" s="62">
        <f>STOCK[[#This Row],[Ganancia Unitaria]]*STOCK[[#This Row],[Salidas]]</f>
        <v>6</v>
      </c>
      <c r="R2097" s="74"/>
      <c r="S2097" s="74"/>
      <c r="T2097" s="62"/>
      <c r="U2097" s="62"/>
      <c r="V2097" s="76"/>
    </row>
    <row r="2098" customHeight="1" spans="1:22">
      <c r="A2098" s="74">
        <v>3312</v>
      </c>
      <c r="B2098" s="74" t="s">
        <v>20108</v>
      </c>
      <c r="C2098" s="74" t="s">
        <v>20195</v>
      </c>
      <c r="D2098" s="74" t="s">
        <v>16475</v>
      </c>
      <c r="E2098" s="74"/>
      <c r="F2098" s="59">
        <v>25</v>
      </c>
      <c r="G2098" s="75">
        <v>1</v>
      </c>
      <c r="H2098" s="75">
        <f>SUMIFS(VENTAS[Cantidad],VENTAS[Código del producto Vendido],STOCK[[#This Row],[Code]])</f>
        <v>1</v>
      </c>
      <c r="I2098" s="75">
        <f>STOCK[[#This Row],[Entradas]]-STOCK[[#This Row],[Salidas]]</f>
        <v>0</v>
      </c>
      <c r="J2098" s="59">
        <f>STOCK[[#This Row],[Precio Final]]*10%</f>
        <v>2.5</v>
      </c>
      <c r="K2098" s="62">
        <v>12</v>
      </c>
      <c r="L2098" s="62">
        <v>0</v>
      </c>
      <c r="M2098" s="62">
        <f>STOCK[[#This Row],[Costo Unitario (USD)]]+STOCK[[#This Row],[Costo Envío (USD)]]+STOCK[[#This Row],[Comisión 10%]]</f>
        <v>14.5</v>
      </c>
      <c r="N2098" s="62">
        <f t="shared" si="90"/>
        <v>21.75</v>
      </c>
      <c r="O2098" s="62">
        <f t="shared" si="91"/>
        <v>25</v>
      </c>
      <c r="P2098" s="62">
        <f>STOCK[[#This Row],[Precio Final]]-STOCK[[#This Row],[Costo total]]</f>
        <v>10.5</v>
      </c>
      <c r="Q2098" s="62">
        <f>STOCK[[#This Row],[Ganancia Unitaria]]*STOCK[[#This Row],[Salidas]]</f>
        <v>10.5</v>
      </c>
      <c r="R2098" s="74"/>
      <c r="S2098" s="74"/>
      <c r="T2098" s="62"/>
      <c r="U2098" s="62"/>
      <c r="V2098" s="76"/>
    </row>
    <row r="2099" customHeight="1" spans="1:22">
      <c r="A2099" s="74">
        <v>3313</v>
      </c>
      <c r="B2099" s="74" t="s">
        <v>20108</v>
      </c>
      <c r="C2099" s="74" t="s">
        <v>20196</v>
      </c>
      <c r="D2099" s="74" t="s">
        <v>16583</v>
      </c>
      <c r="E2099" s="74"/>
      <c r="F2099" s="59">
        <v>20</v>
      </c>
      <c r="G2099" s="75">
        <v>1</v>
      </c>
      <c r="H2099" s="75">
        <f>SUMIFS(VENTAS[Cantidad],VENTAS[Código del producto Vendido],STOCK[[#This Row],[Code]])</f>
        <v>1</v>
      </c>
      <c r="I2099" s="75">
        <f>STOCK[[#This Row],[Entradas]]-STOCK[[#This Row],[Salidas]]</f>
        <v>0</v>
      </c>
      <c r="J2099" s="59">
        <f>STOCK[[#This Row],[Precio Final]]*10%</f>
        <v>2</v>
      </c>
      <c r="K2099" s="62">
        <v>12</v>
      </c>
      <c r="L2099" s="62">
        <v>0</v>
      </c>
      <c r="M2099" s="62">
        <f>STOCK[[#This Row],[Costo Unitario (USD)]]+STOCK[[#This Row],[Costo Envío (USD)]]+STOCK[[#This Row],[Comisión 10%]]</f>
        <v>14</v>
      </c>
      <c r="N2099" s="62">
        <f t="shared" si="90"/>
        <v>21</v>
      </c>
      <c r="O2099" s="62">
        <f t="shared" si="91"/>
        <v>20</v>
      </c>
      <c r="P2099" s="62">
        <f>STOCK[[#This Row],[Precio Final]]-STOCK[[#This Row],[Costo total]]</f>
        <v>6</v>
      </c>
      <c r="Q2099" s="62">
        <f>STOCK[[#This Row],[Ganancia Unitaria]]*STOCK[[#This Row],[Salidas]]</f>
        <v>6</v>
      </c>
      <c r="R2099" s="74"/>
      <c r="S2099" s="74"/>
      <c r="T2099" s="62"/>
      <c r="U2099" s="62"/>
      <c r="V2099" s="76"/>
    </row>
    <row r="2100" customHeight="1" spans="1:22">
      <c r="A2100" s="74" t="s">
        <v>20197</v>
      </c>
      <c r="B2100" s="74" t="s">
        <v>20198</v>
      </c>
      <c r="C2100" s="74" t="s">
        <v>20199</v>
      </c>
      <c r="D2100" s="74" t="s">
        <v>18807</v>
      </c>
      <c r="E2100" s="74"/>
      <c r="F2100" s="59">
        <v>40</v>
      </c>
      <c r="G2100" s="75">
        <v>1</v>
      </c>
      <c r="H2100" s="75">
        <f>SUMIFS(VENTAS[Cantidad],VENTAS[Código del producto Vendido],STOCK[[#This Row],[Code]])</f>
        <v>1</v>
      </c>
      <c r="I2100" s="75">
        <f>STOCK[[#This Row],[Entradas]]-STOCK[[#This Row],[Salidas]]</f>
        <v>0</v>
      </c>
      <c r="J2100" s="59">
        <f>STOCK[[#This Row],[Precio Final]]*10%</f>
        <v>4</v>
      </c>
      <c r="K2100" s="62">
        <v>30</v>
      </c>
      <c r="L2100" s="62">
        <v>0</v>
      </c>
      <c r="M2100" s="62">
        <f>STOCK[[#This Row],[Costo Unitario (USD)]]+STOCK[[#This Row],[Costo Envío (USD)]]+STOCK[[#This Row],[Comisión 10%]]</f>
        <v>34</v>
      </c>
      <c r="N2100" s="62">
        <f t="shared" si="90"/>
        <v>51</v>
      </c>
      <c r="O2100" s="62">
        <f t="shared" si="91"/>
        <v>40</v>
      </c>
      <c r="P2100" s="62">
        <f>STOCK[[#This Row],[Precio Final]]-STOCK[[#This Row],[Costo total]]</f>
        <v>6</v>
      </c>
      <c r="Q2100" s="62">
        <f>STOCK[[#This Row],[Ganancia Unitaria]]*STOCK[[#This Row],[Salidas]]</f>
        <v>6</v>
      </c>
      <c r="R2100" s="74"/>
      <c r="S2100" s="74"/>
      <c r="T2100" s="62"/>
      <c r="U2100" s="62"/>
      <c r="V2100" s="76"/>
    </row>
    <row r="2101" customHeight="1" spans="1:22">
      <c r="A2101" s="74" t="s">
        <v>20200</v>
      </c>
      <c r="B2101" s="74" t="s">
        <v>20198</v>
      </c>
      <c r="C2101" s="74" t="s">
        <v>20201</v>
      </c>
      <c r="D2101" s="74" t="s">
        <v>18804</v>
      </c>
      <c r="E2101" s="74"/>
      <c r="F2101" s="59">
        <v>30</v>
      </c>
      <c r="G2101" s="75">
        <v>1</v>
      </c>
      <c r="H2101" s="75">
        <f>SUMIFS(VENTAS[Cantidad],VENTAS[Código del producto Vendido],STOCK[[#This Row],[Code]])</f>
        <v>0</v>
      </c>
      <c r="I2101" s="75">
        <f>STOCK[[#This Row],[Entradas]]-STOCK[[#This Row],[Salidas]]</f>
        <v>1</v>
      </c>
      <c r="J2101" s="59">
        <f>STOCK[[#This Row],[Precio Final]]*10%</f>
        <v>3</v>
      </c>
      <c r="K2101" s="62">
        <v>25</v>
      </c>
      <c r="L2101" s="62">
        <v>0</v>
      </c>
      <c r="M2101" s="62">
        <f>STOCK[[#This Row],[Costo Unitario (USD)]]+STOCK[[#This Row],[Costo Envío (USD)]]+STOCK[[#This Row],[Comisión 10%]]</f>
        <v>28</v>
      </c>
      <c r="N2101" s="62">
        <f t="shared" si="90"/>
        <v>42</v>
      </c>
      <c r="O2101" s="62">
        <f t="shared" si="91"/>
        <v>30</v>
      </c>
      <c r="P2101" s="62">
        <f>STOCK[[#This Row],[Precio Final]]-STOCK[[#This Row],[Costo total]]</f>
        <v>2</v>
      </c>
      <c r="Q2101" s="62">
        <f>STOCK[[#This Row],[Ganancia Unitaria]]*STOCK[[#This Row],[Salidas]]</f>
        <v>0</v>
      </c>
      <c r="R2101" s="74"/>
      <c r="S2101" s="74"/>
      <c r="T2101" s="62"/>
      <c r="U2101" s="62"/>
      <c r="V2101" s="76"/>
    </row>
    <row r="2102" customHeight="1" spans="1:22">
      <c r="A2102" s="74" t="s">
        <v>20202</v>
      </c>
      <c r="B2102" s="74" t="s">
        <v>20198</v>
      </c>
      <c r="C2102" s="74" t="s">
        <v>20203</v>
      </c>
      <c r="D2102" s="74" t="s">
        <v>20204</v>
      </c>
      <c r="E2102" s="74"/>
      <c r="F2102" s="59">
        <v>18</v>
      </c>
      <c r="G2102" s="75">
        <v>1</v>
      </c>
      <c r="H2102" s="75">
        <f>SUMIFS(VENTAS[Cantidad],VENTAS[Código del producto Vendido],STOCK[[#This Row],[Code]])</f>
        <v>1</v>
      </c>
      <c r="I2102" s="75">
        <f>STOCK[[#This Row],[Entradas]]-STOCK[[#This Row],[Salidas]]</f>
        <v>0</v>
      </c>
      <c r="J2102" s="59">
        <f>STOCK[[#This Row],[Precio Final]]*10%</f>
        <v>1.8</v>
      </c>
      <c r="K2102" s="62">
        <v>10</v>
      </c>
      <c r="L2102" s="62">
        <v>0</v>
      </c>
      <c r="M2102" s="62">
        <f>STOCK[[#This Row],[Costo Unitario (USD)]]+STOCK[[#This Row],[Costo Envío (USD)]]+STOCK[[#This Row],[Comisión 10%]]</f>
        <v>11.8</v>
      </c>
      <c r="N2102" s="62">
        <f t="shared" si="90"/>
        <v>17.7</v>
      </c>
      <c r="O2102" s="62">
        <f t="shared" si="91"/>
        <v>18</v>
      </c>
      <c r="P2102" s="62">
        <f>STOCK[[#This Row],[Precio Final]]-STOCK[[#This Row],[Costo total]]</f>
        <v>6.2</v>
      </c>
      <c r="Q2102" s="62">
        <f>STOCK[[#This Row],[Ganancia Unitaria]]*STOCK[[#This Row],[Salidas]]</f>
        <v>6.2</v>
      </c>
      <c r="R2102" s="74"/>
      <c r="S2102" s="74"/>
      <c r="T2102" s="62"/>
      <c r="U2102" s="62"/>
      <c r="V2102" s="76"/>
    </row>
    <row r="2103" customHeight="1" spans="1:22">
      <c r="A2103" s="74" t="s">
        <v>20205</v>
      </c>
      <c r="B2103" s="74" t="s">
        <v>20198</v>
      </c>
      <c r="C2103" s="74" t="s">
        <v>20206</v>
      </c>
      <c r="D2103" s="74" t="s">
        <v>19257</v>
      </c>
      <c r="E2103" s="74"/>
      <c r="F2103" s="59">
        <v>35</v>
      </c>
      <c r="G2103" s="75">
        <v>1</v>
      </c>
      <c r="H2103" s="75">
        <f>SUMIFS(VENTAS[Cantidad],VENTAS[Código del producto Vendido],STOCK[[#This Row],[Code]])</f>
        <v>1</v>
      </c>
      <c r="I2103" s="75">
        <f>STOCK[[#This Row],[Entradas]]-STOCK[[#This Row],[Salidas]]</f>
        <v>0</v>
      </c>
      <c r="J2103" s="59">
        <f>STOCK[[#This Row],[Precio Final]]*10%</f>
        <v>3.5</v>
      </c>
      <c r="K2103" s="62">
        <v>25</v>
      </c>
      <c r="L2103" s="62">
        <v>0</v>
      </c>
      <c r="M2103" s="62">
        <f>STOCK[[#This Row],[Costo Unitario (USD)]]+STOCK[[#This Row],[Costo Envío (USD)]]+STOCK[[#This Row],[Comisión 10%]]</f>
        <v>28.5</v>
      </c>
      <c r="N2103" s="62">
        <f t="shared" si="90"/>
        <v>42.75</v>
      </c>
      <c r="O2103" s="62">
        <f t="shared" si="91"/>
        <v>35</v>
      </c>
      <c r="P2103" s="62">
        <f>STOCK[[#This Row],[Precio Final]]-STOCK[[#This Row],[Costo total]]</f>
        <v>6.5</v>
      </c>
      <c r="Q2103" s="62">
        <f>STOCK[[#This Row],[Ganancia Unitaria]]*STOCK[[#This Row],[Salidas]]</f>
        <v>6.5</v>
      </c>
      <c r="R2103" s="74"/>
      <c r="S2103" s="74"/>
      <c r="T2103" s="62"/>
      <c r="U2103" s="62"/>
      <c r="V2103" s="76"/>
    </row>
    <row r="2104" customHeight="1" spans="1:22">
      <c r="A2104" s="74" t="s">
        <v>20207</v>
      </c>
      <c r="B2104" s="74" t="s">
        <v>20198</v>
      </c>
      <c r="C2104" s="74" t="s">
        <v>20208</v>
      </c>
      <c r="D2104" s="74" t="s">
        <v>18838</v>
      </c>
      <c r="E2104" s="74"/>
      <c r="F2104" s="59">
        <v>35</v>
      </c>
      <c r="G2104" s="75">
        <v>1</v>
      </c>
      <c r="H2104" s="75">
        <f>SUMIFS(VENTAS[Cantidad],VENTAS[Código del producto Vendido],STOCK[[#This Row],[Code]])</f>
        <v>0</v>
      </c>
      <c r="I2104" s="75">
        <f>STOCK[[#This Row],[Entradas]]-STOCK[[#This Row],[Salidas]]</f>
        <v>1</v>
      </c>
      <c r="J2104" s="59">
        <f>STOCK[[#This Row],[Precio Final]]*10%</f>
        <v>3.5</v>
      </c>
      <c r="K2104" s="62">
        <v>25</v>
      </c>
      <c r="L2104" s="62">
        <v>0</v>
      </c>
      <c r="M2104" s="62">
        <f>STOCK[[#This Row],[Costo Unitario (USD)]]+STOCK[[#This Row],[Costo Envío (USD)]]+STOCK[[#This Row],[Comisión 10%]]</f>
        <v>28.5</v>
      </c>
      <c r="N2104" s="62">
        <f t="shared" si="90"/>
        <v>42.75</v>
      </c>
      <c r="O2104" s="62">
        <f t="shared" si="91"/>
        <v>35</v>
      </c>
      <c r="P2104" s="62">
        <f>STOCK[[#This Row],[Precio Final]]-STOCK[[#This Row],[Costo total]]</f>
        <v>6.5</v>
      </c>
      <c r="Q2104" s="62">
        <f>STOCK[[#This Row],[Ganancia Unitaria]]*STOCK[[#This Row],[Salidas]]</f>
        <v>0</v>
      </c>
      <c r="R2104" s="74"/>
      <c r="S2104" s="74"/>
      <c r="T2104" s="62"/>
      <c r="U2104" s="62"/>
      <c r="V2104" s="76"/>
    </row>
    <row r="2105" customHeight="1" spans="1:22">
      <c r="A2105" s="74" t="s">
        <v>20209</v>
      </c>
      <c r="B2105" s="74" t="s">
        <v>20198</v>
      </c>
      <c r="C2105" s="74" t="s">
        <v>20210</v>
      </c>
      <c r="D2105" s="74" t="s">
        <v>18804</v>
      </c>
      <c r="E2105" s="74"/>
      <c r="F2105" s="59">
        <v>35</v>
      </c>
      <c r="G2105" s="75">
        <v>1</v>
      </c>
      <c r="H2105" s="75">
        <f>SUMIFS(VENTAS[Cantidad],VENTAS[Código del producto Vendido],STOCK[[#This Row],[Code]])</f>
        <v>1</v>
      </c>
      <c r="I2105" s="75">
        <f>STOCK[[#This Row],[Entradas]]-STOCK[[#This Row],[Salidas]]</f>
        <v>0</v>
      </c>
      <c r="J2105" s="59">
        <f>STOCK[[#This Row],[Precio Final]]*10%</f>
        <v>3.5</v>
      </c>
      <c r="K2105" s="62">
        <v>30</v>
      </c>
      <c r="L2105" s="62">
        <v>0</v>
      </c>
      <c r="M2105" s="62">
        <f>STOCK[[#This Row],[Costo Unitario (USD)]]+STOCK[[#This Row],[Costo Envío (USD)]]+STOCK[[#This Row],[Comisión 10%]]</f>
        <v>33.5</v>
      </c>
      <c r="N2105" s="62">
        <f t="shared" si="90"/>
        <v>50.25</v>
      </c>
      <c r="O2105" s="62">
        <f t="shared" si="91"/>
        <v>35</v>
      </c>
      <c r="P2105" s="62">
        <f>STOCK[[#This Row],[Precio Final]]-STOCK[[#This Row],[Costo total]]</f>
        <v>1.5</v>
      </c>
      <c r="Q2105" s="62">
        <f>STOCK[[#This Row],[Ganancia Unitaria]]*STOCK[[#This Row],[Salidas]]</f>
        <v>1.5</v>
      </c>
      <c r="R2105" s="74"/>
      <c r="S2105" s="74"/>
      <c r="T2105" s="62"/>
      <c r="U2105" s="62"/>
      <c r="V2105" s="76"/>
    </row>
    <row r="2106" customHeight="1" spans="1:22">
      <c r="A2106" s="74">
        <v>3315</v>
      </c>
      <c r="B2106" s="74" t="s">
        <v>20211</v>
      </c>
      <c r="C2106" s="74" t="s">
        <v>20212</v>
      </c>
      <c r="D2106" s="74" t="s">
        <v>16396</v>
      </c>
      <c r="E2106" s="74"/>
      <c r="F2106" s="59">
        <v>10</v>
      </c>
      <c r="G2106" s="75">
        <v>1</v>
      </c>
      <c r="H2106" s="75">
        <f>SUMIFS(VENTAS[Cantidad],VENTAS[Código del producto Vendido],STOCK[[#This Row],[Code]])</f>
        <v>0</v>
      </c>
      <c r="I2106" s="75">
        <f>STOCK[[#This Row],[Entradas]]-STOCK[[#This Row],[Salidas]]</f>
        <v>1</v>
      </c>
      <c r="J2106" s="59">
        <f>STOCK[[#This Row],[Precio Final]]*10%</f>
        <v>1</v>
      </c>
      <c r="K2106" s="62">
        <v>2.03</v>
      </c>
      <c r="L2106" s="62">
        <v>0</v>
      </c>
      <c r="M2106" s="62">
        <f>STOCK[[#This Row],[Costo Unitario (USD)]]+STOCK[[#This Row],[Costo Envío (USD)]]+STOCK[[#This Row],[Comisión 10%]]</f>
        <v>3.03</v>
      </c>
      <c r="N2106" s="62">
        <f t="shared" ref="N2106:N2148" si="92">M2106*1.5</f>
        <v>4.545</v>
      </c>
      <c r="O2106" s="62">
        <f t="shared" ref="O2106:O2148" si="93">F2106</f>
        <v>10</v>
      </c>
      <c r="P2106" s="62">
        <f>STOCK[[#This Row],[Precio Final]]-STOCK[[#This Row],[Costo total]]</f>
        <v>6.97</v>
      </c>
      <c r="Q2106" s="62">
        <f>STOCK[[#This Row],[Ganancia Unitaria]]*STOCK[[#This Row],[Salidas]]</f>
        <v>0</v>
      </c>
      <c r="R2106" s="74"/>
      <c r="S2106" s="74"/>
      <c r="T2106" s="62"/>
      <c r="U2106" s="62"/>
      <c r="V2106" s="76"/>
    </row>
    <row r="2107" customHeight="1" spans="1:22">
      <c r="A2107" s="74">
        <v>3316</v>
      </c>
      <c r="B2107" s="74" t="s">
        <v>20211</v>
      </c>
      <c r="C2107" s="74" t="s">
        <v>20213</v>
      </c>
      <c r="D2107" s="74" t="s">
        <v>16396</v>
      </c>
      <c r="E2107" s="74"/>
      <c r="F2107" s="59">
        <v>10</v>
      </c>
      <c r="G2107" s="75">
        <v>1</v>
      </c>
      <c r="H2107" s="75">
        <f>SUMIFS(VENTAS[Cantidad],VENTAS[Código del producto Vendido],STOCK[[#This Row],[Code]])</f>
        <v>1</v>
      </c>
      <c r="I2107" s="75">
        <f>STOCK[[#This Row],[Entradas]]-STOCK[[#This Row],[Salidas]]</f>
        <v>0</v>
      </c>
      <c r="J2107" s="59">
        <f>STOCK[[#This Row],[Precio Final]]*10%</f>
        <v>1</v>
      </c>
      <c r="K2107" s="62">
        <v>2.03</v>
      </c>
      <c r="L2107" s="62">
        <v>0</v>
      </c>
      <c r="M2107" s="62">
        <f>STOCK[[#This Row],[Costo Unitario (USD)]]+STOCK[[#This Row],[Costo Envío (USD)]]+STOCK[[#This Row],[Comisión 10%]]</f>
        <v>3.03</v>
      </c>
      <c r="N2107" s="62">
        <f t="shared" si="92"/>
        <v>4.545</v>
      </c>
      <c r="O2107" s="62">
        <f t="shared" si="93"/>
        <v>10</v>
      </c>
      <c r="P2107" s="62">
        <f>STOCK[[#This Row],[Precio Final]]-STOCK[[#This Row],[Costo total]]</f>
        <v>6.97</v>
      </c>
      <c r="Q2107" s="62">
        <f>STOCK[[#This Row],[Ganancia Unitaria]]*STOCK[[#This Row],[Salidas]]</f>
        <v>6.97</v>
      </c>
      <c r="R2107" s="74"/>
      <c r="S2107" s="74"/>
      <c r="T2107" s="62"/>
      <c r="U2107" s="62"/>
      <c r="V2107" s="76"/>
    </row>
    <row r="2108" customHeight="1" spans="1:22">
      <c r="A2108" s="74">
        <v>3317</v>
      </c>
      <c r="B2108" s="74" t="s">
        <v>20211</v>
      </c>
      <c r="C2108" s="74" t="s">
        <v>20214</v>
      </c>
      <c r="D2108" s="74" t="s">
        <v>16396</v>
      </c>
      <c r="E2108" s="74"/>
      <c r="F2108" s="59">
        <v>12</v>
      </c>
      <c r="G2108" s="75">
        <v>1</v>
      </c>
      <c r="H2108" s="75">
        <f>SUMIFS(VENTAS[Cantidad],VENTAS[Código del producto Vendido],STOCK[[#This Row],[Code]])</f>
        <v>1</v>
      </c>
      <c r="I2108" s="75">
        <f>STOCK[[#This Row],[Entradas]]-STOCK[[#This Row],[Salidas]]</f>
        <v>0</v>
      </c>
      <c r="J2108" s="59">
        <f>STOCK[[#This Row],[Precio Final]]*10%</f>
        <v>1.2</v>
      </c>
      <c r="K2108" s="62">
        <v>2.03</v>
      </c>
      <c r="L2108" s="62">
        <v>0</v>
      </c>
      <c r="M2108" s="62">
        <f>STOCK[[#This Row],[Costo Unitario (USD)]]+STOCK[[#This Row],[Costo Envío (USD)]]+STOCK[[#This Row],[Comisión 10%]]</f>
        <v>3.23</v>
      </c>
      <c r="N2108" s="62">
        <f t="shared" si="92"/>
        <v>4.845</v>
      </c>
      <c r="O2108" s="62">
        <f t="shared" si="93"/>
        <v>12</v>
      </c>
      <c r="P2108" s="62">
        <f>STOCK[[#This Row],[Precio Final]]-STOCK[[#This Row],[Costo total]]</f>
        <v>8.77</v>
      </c>
      <c r="Q2108" s="62">
        <f>STOCK[[#This Row],[Ganancia Unitaria]]*STOCK[[#This Row],[Salidas]]</f>
        <v>8.77</v>
      </c>
      <c r="R2108" s="74"/>
      <c r="S2108" s="74"/>
      <c r="T2108" s="62"/>
      <c r="U2108" s="62"/>
      <c r="V2108" s="76"/>
    </row>
    <row r="2109" customHeight="1" spans="1:22">
      <c r="A2109" s="74">
        <v>3318</v>
      </c>
      <c r="B2109" s="74" t="s">
        <v>20211</v>
      </c>
      <c r="C2109" s="74" t="s">
        <v>20215</v>
      </c>
      <c r="D2109" s="74" t="s">
        <v>16404</v>
      </c>
      <c r="E2109" s="74"/>
      <c r="F2109" s="59">
        <v>10</v>
      </c>
      <c r="G2109" s="75">
        <v>1</v>
      </c>
      <c r="H2109" s="75">
        <f>SUMIFS(VENTAS[Cantidad],VENTAS[Código del producto Vendido],STOCK[[#This Row],[Code]])</f>
        <v>1</v>
      </c>
      <c r="I2109" s="75">
        <f>STOCK[[#This Row],[Entradas]]-STOCK[[#This Row],[Salidas]]</f>
        <v>0</v>
      </c>
      <c r="J2109" s="59">
        <f>STOCK[[#This Row],[Precio Final]]*10%</f>
        <v>1</v>
      </c>
      <c r="K2109" s="62">
        <v>2.03</v>
      </c>
      <c r="L2109" s="62">
        <v>0</v>
      </c>
      <c r="M2109" s="62">
        <f>STOCK[[#This Row],[Costo Unitario (USD)]]+STOCK[[#This Row],[Costo Envío (USD)]]+STOCK[[#This Row],[Comisión 10%]]</f>
        <v>3.03</v>
      </c>
      <c r="N2109" s="62">
        <f t="shared" si="92"/>
        <v>4.545</v>
      </c>
      <c r="O2109" s="62">
        <f t="shared" si="93"/>
        <v>10</v>
      </c>
      <c r="P2109" s="62">
        <f>STOCK[[#This Row],[Precio Final]]-STOCK[[#This Row],[Costo total]]</f>
        <v>6.97</v>
      </c>
      <c r="Q2109" s="62">
        <f>STOCK[[#This Row],[Ganancia Unitaria]]*STOCK[[#This Row],[Salidas]]</f>
        <v>6.97</v>
      </c>
      <c r="R2109" s="74"/>
      <c r="S2109" s="74"/>
      <c r="T2109" s="62"/>
      <c r="U2109" s="62"/>
      <c r="V2109" s="76"/>
    </row>
    <row r="2110" customHeight="1" spans="1:22">
      <c r="A2110" s="74">
        <v>3319</v>
      </c>
      <c r="B2110" s="74" t="s">
        <v>20211</v>
      </c>
      <c r="C2110" s="74" t="s">
        <v>20216</v>
      </c>
      <c r="D2110" s="74" t="s">
        <v>16408</v>
      </c>
      <c r="E2110" s="74"/>
      <c r="F2110" s="59">
        <v>12</v>
      </c>
      <c r="G2110" s="75">
        <v>1</v>
      </c>
      <c r="H2110" s="75">
        <f>SUMIFS(VENTAS[Cantidad],VENTAS[Código del producto Vendido],STOCK[[#This Row],[Code]])</f>
        <v>0</v>
      </c>
      <c r="I2110" s="75">
        <f>STOCK[[#This Row],[Entradas]]-STOCK[[#This Row],[Salidas]]</f>
        <v>1</v>
      </c>
      <c r="J2110" s="59">
        <f>STOCK[[#This Row],[Precio Final]]*10%</f>
        <v>1.2</v>
      </c>
      <c r="K2110" s="62">
        <v>2.03</v>
      </c>
      <c r="L2110" s="62">
        <v>0</v>
      </c>
      <c r="M2110" s="62">
        <f>STOCK[[#This Row],[Costo Unitario (USD)]]+STOCK[[#This Row],[Costo Envío (USD)]]+STOCK[[#This Row],[Comisión 10%]]</f>
        <v>3.23</v>
      </c>
      <c r="N2110" s="62">
        <f t="shared" si="92"/>
        <v>4.845</v>
      </c>
      <c r="O2110" s="62">
        <f t="shared" si="93"/>
        <v>12</v>
      </c>
      <c r="P2110" s="62">
        <f>STOCK[[#This Row],[Precio Final]]-STOCK[[#This Row],[Costo total]]</f>
        <v>8.77</v>
      </c>
      <c r="Q2110" s="62">
        <f>STOCK[[#This Row],[Ganancia Unitaria]]*STOCK[[#This Row],[Salidas]]</f>
        <v>0</v>
      </c>
      <c r="R2110" s="74"/>
      <c r="S2110" s="74"/>
      <c r="T2110" s="62"/>
      <c r="U2110" s="62"/>
      <c r="V2110" s="76"/>
    </row>
    <row r="2111" customHeight="1" spans="1:22">
      <c r="A2111" s="74">
        <v>3320</v>
      </c>
      <c r="B2111" s="74" t="s">
        <v>20211</v>
      </c>
      <c r="C2111" s="74" t="s">
        <v>20217</v>
      </c>
      <c r="D2111" s="74" t="s">
        <v>16404</v>
      </c>
      <c r="E2111" s="74"/>
      <c r="F2111" s="59">
        <v>12</v>
      </c>
      <c r="G2111" s="75">
        <v>1</v>
      </c>
      <c r="H2111" s="75">
        <f>SUMIFS(VENTAS[Cantidad],VENTAS[Código del producto Vendido],STOCK[[#This Row],[Code]])</f>
        <v>0</v>
      </c>
      <c r="I2111" s="75">
        <f>STOCK[[#This Row],[Entradas]]-STOCK[[#This Row],[Salidas]]</f>
        <v>1</v>
      </c>
      <c r="J2111" s="59">
        <f>STOCK[[#This Row],[Precio Final]]*10%</f>
        <v>1.2</v>
      </c>
      <c r="K2111" s="62">
        <v>2.03</v>
      </c>
      <c r="L2111" s="62">
        <v>0</v>
      </c>
      <c r="M2111" s="62">
        <f>STOCK[[#This Row],[Costo Unitario (USD)]]+STOCK[[#This Row],[Costo Envío (USD)]]+STOCK[[#This Row],[Comisión 10%]]</f>
        <v>3.23</v>
      </c>
      <c r="N2111" s="62">
        <f t="shared" si="92"/>
        <v>4.845</v>
      </c>
      <c r="O2111" s="62">
        <f t="shared" si="93"/>
        <v>12</v>
      </c>
      <c r="P2111" s="62">
        <f>STOCK[[#This Row],[Precio Final]]-STOCK[[#This Row],[Costo total]]</f>
        <v>8.77</v>
      </c>
      <c r="Q2111" s="62">
        <f>STOCK[[#This Row],[Ganancia Unitaria]]*STOCK[[#This Row],[Salidas]]</f>
        <v>0</v>
      </c>
      <c r="R2111" s="74"/>
      <c r="S2111" s="74"/>
      <c r="T2111" s="62"/>
      <c r="U2111" s="62"/>
      <c r="V2111" s="76"/>
    </row>
    <row r="2112" customHeight="1" spans="1:22">
      <c r="A2112" s="74">
        <v>3321</v>
      </c>
      <c r="B2112" s="74" t="s">
        <v>20211</v>
      </c>
      <c r="C2112" s="74" t="s">
        <v>20218</v>
      </c>
      <c r="D2112" s="74" t="s">
        <v>16404</v>
      </c>
      <c r="E2112" s="74"/>
      <c r="F2112" s="59">
        <v>12</v>
      </c>
      <c r="G2112" s="75">
        <v>2</v>
      </c>
      <c r="H2112" s="75">
        <f>SUMIFS(VENTAS[Cantidad],VENTAS[Código del producto Vendido],STOCK[[#This Row],[Code]])</f>
        <v>0</v>
      </c>
      <c r="I2112" s="75">
        <f>STOCK[[#This Row],[Entradas]]-STOCK[[#This Row],[Salidas]]</f>
        <v>2</v>
      </c>
      <c r="J2112" s="59">
        <f>STOCK[[#This Row],[Precio Final]]*10%</f>
        <v>1.2</v>
      </c>
      <c r="K2112" s="62">
        <v>2.03</v>
      </c>
      <c r="L2112" s="62">
        <v>0</v>
      </c>
      <c r="M2112" s="62">
        <f>STOCK[[#This Row],[Costo Unitario (USD)]]+STOCK[[#This Row],[Costo Envío (USD)]]+STOCK[[#This Row],[Comisión 10%]]</f>
        <v>3.23</v>
      </c>
      <c r="N2112" s="62">
        <f t="shared" si="92"/>
        <v>4.845</v>
      </c>
      <c r="O2112" s="62">
        <f t="shared" si="93"/>
        <v>12</v>
      </c>
      <c r="P2112" s="62">
        <f>STOCK[[#This Row],[Precio Final]]-STOCK[[#This Row],[Costo total]]</f>
        <v>8.77</v>
      </c>
      <c r="Q2112" s="62">
        <f>STOCK[[#This Row],[Ganancia Unitaria]]*STOCK[[#This Row],[Salidas]]</f>
        <v>0</v>
      </c>
      <c r="R2112" s="74"/>
      <c r="S2112" s="74"/>
      <c r="T2112" s="62"/>
      <c r="U2112" s="62"/>
      <c r="V2112" s="76"/>
    </row>
    <row r="2113" customHeight="1" spans="1:22">
      <c r="A2113" s="74">
        <v>3322</v>
      </c>
      <c r="B2113" s="74" t="s">
        <v>20211</v>
      </c>
      <c r="C2113" s="74" t="s">
        <v>20219</v>
      </c>
      <c r="D2113" s="74" t="s">
        <v>16404</v>
      </c>
      <c r="E2113" s="74"/>
      <c r="F2113" s="59">
        <v>12</v>
      </c>
      <c r="G2113" s="75">
        <v>1</v>
      </c>
      <c r="H2113" s="75">
        <f>SUMIFS(VENTAS[Cantidad],VENTAS[Código del producto Vendido],STOCK[[#This Row],[Code]])</f>
        <v>1</v>
      </c>
      <c r="I2113" s="75">
        <f>STOCK[[#This Row],[Entradas]]-STOCK[[#This Row],[Salidas]]</f>
        <v>0</v>
      </c>
      <c r="J2113" s="59">
        <f>STOCK[[#This Row],[Precio Final]]*10%</f>
        <v>1.2</v>
      </c>
      <c r="K2113" s="62">
        <v>2.03</v>
      </c>
      <c r="L2113" s="62">
        <v>0</v>
      </c>
      <c r="M2113" s="62">
        <f>STOCK[[#This Row],[Costo Unitario (USD)]]+STOCK[[#This Row],[Costo Envío (USD)]]+STOCK[[#This Row],[Comisión 10%]]</f>
        <v>3.23</v>
      </c>
      <c r="N2113" s="62">
        <f t="shared" si="92"/>
        <v>4.845</v>
      </c>
      <c r="O2113" s="62">
        <f t="shared" si="93"/>
        <v>12</v>
      </c>
      <c r="P2113" s="62">
        <f>STOCK[[#This Row],[Precio Final]]-STOCK[[#This Row],[Costo total]]</f>
        <v>8.77</v>
      </c>
      <c r="Q2113" s="62">
        <f>STOCK[[#This Row],[Ganancia Unitaria]]*STOCK[[#This Row],[Salidas]]</f>
        <v>8.77</v>
      </c>
      <c r="R2113" s="74"/>
      <c r="S2113" s="74"/>
      <c r="T2113" s="62"/>
      <c r="U2113" s="62"/>
      <c r="V2113" s="76"/>
    </row>
    <row r="2114" customHeight="1" spans="1:22">
      <c r="A2114" s="74">
        <v>3323</v>
      </c>
      <c r="B2114" s="74" t="s">
        <v>20211</v>
      </c>
      <c r="C2114" s="74" t="s">
        <v>20219</v>
      </c>
      <c r="D2114" s="74" t="s">
        <v>16408</v>
      </c>
      <c r="E2114" s="74"/>
      <c r="F2114" s="59">
        <v>12</v>
      </c>
      <c r="G2114" s="75">
        <v>2</v>
      </c>
      <c r="H2114" s="75">
        <f>SUMIFS(VENTAS[Cantidad],VENTAS[Código del producto Vendido],STOCK[[#This Row],[Code]])</f>
        <v>1</v>
      </c>
      <c r="I2114" s="75">
        <f>STOCK[[#This Row],[Entradas]]-STOCK[[#This Row],[Salidas]]</f>
        <v>1</v>
      </c>
      <c r="J2114" s="59">
        <f>STOCK[[#This Row],[Precio Final]]*10%</f>
        <v>1.2</v>
      </c>
      <c r="K2114" s="62">
        <v>2.03</v>
      </c>
      <c r="L2114" s="62">
        <v>0</v>
      </c>
      <c r="M2114" s="62">
        <f>STOCK[[#This Row],[Costo Unitario (USD)]]+STOCK[[#This Row],[Costo Envío (USD)]]+STOCK[[#This Row],[Comisión 10%]]</f>
        <v>3.23</v>
      </c>
      <c r="N2114" s="62">
        <f t="shared" si="92"/>
        <v>4.845</v>
      </c>
      <c r="O2114" s="62">
        <f t="shared" si="93"/>
        <v>12</v>
      </c>
      <c r="P2114" s="62">
        <f>STOCK[[#This Row],[Precio Final]]-STOCK[[#This Row],[Costo total]]</f>
        <v>8.77</v>
      </c>
      <c r="Q2114" s="62">
        <f>STOCK[[#This Row],[Ganancia Unitaria]]*STOCK[[#This Row],[Salidas]]</f>
        <v>8.77</v>
      </c>
      <c r="R2114" s="74"/>
      <c r="S2114" s="74"/>
      <c r="T2114" s="62"/>
      <c r="U2114" s="62"/>
      <c r="V2114" s="76"/>
    </row>
    <row r="2115" customHeight="1" spans="1:22">
      <c r="A2115" s="74">
        <v>3324</v>
      </c>
      <c r="B2115" s="74" t="s">
        <v>20211</v>
      </c>
      <c r="C2115" s="74" t="s">
        <v>20220</v>
      </c>
      <c r="D2115" s="74" t="s">
        <v>16396</v>
      </c>
      <c r="E2115" s="74"/>
      <c r="F2115" s="59">
        <v>10</v>
      </c>
      <c r="G2115" s="75">
        <v>1</v>
      </c>
      <c r="H2115" s="75">
        <f>SUMIFS(VENTAS[Cantidad],VENTAS[Código del producto Vendido],STOCK[[#This Row],[Code]])</f>
        <v>1</v>
      </c>
      <c r="I2115" s="75">
        <f>STOCK[[#This Row],[Entradas]]-STOCK[[#This Row],[Salidas]]</f>
        <v>0</v>
      </c>
      <c r="J2115" s="59">
        <f>STOCK[[#This Row],[Precio Final]]*10%</f>
        <v>1</v>
      </c>
      <c r="K2115" s="62">
        <v>2.03</v>
      </c>
      <c r="L2115" s="62">
        <v>0</v>
      </c>
      <c r="M2115" s="62">
        <f>STOCK[[#This Row],[Costo Unitario (USD)]]+STOCK[[#This Row],[Costo Envío (USD)]]+STOCK[[#This Row],[Comisión 10%]]</f>
        <v>3.03</v>
      </c>
      <c r="N2115" s="62">
        <f t="shared" si="92"/>
        <v>4.545</v>
      </c>
      <c r="O2115" s="62">
        <f t="shared" si="93"/>
        <v>10</v>
      </c>
      <c r="P2115" s="62">
        <f>STOCK[[#This Row],[Precio Final]]-STOCK[[#This Row],[Costo total]]</f>
        <v>6.97</v>
      </c>
      <c r="Q2115" s="62">
        <f>STOCK[[#This Row],[Ganancia Unitaria]]*STOCK[[#This Row],[Salidas]]</f>
        <v>6.97</v>
      </c>
      <c r="R2115" s="74"/>
      <c r="S2115" s="74"/>
      <c r="T2115" s="62"/>
      <c r="U2115" s="62"/>
      <c r="V2115" s="76"/>
    </row>
    <row r="2116" customHeight="1" spans="1:22">
      <c r="A2116" s="74">
        <v>3325</v>
      </c>
      <c r="B2116" s="74" t="s">
        <v>20211</v>
      </c>
      <c r="C2116" s="74" t="s">
        <v>20214</v>
      </c>
      <c r="D2116" s="74" t="s">
        <v>16404</v>
      </c>
      <c r="E2116" s="74"/>
      <c r="F2116" s="59">
        <v>10</v>
      </c>
      <c r="G2116" s="75">
        <v>1</v>
      </c>
      <c r="H2116" s="75">
        <f>SUMIFS(VENTAS[Cantidad],VENTAS[Código del producto Vendido],STOCK[[#This Row],[Code]])</f>
        <v>0</v>
      </c>
      <c r="I2116" s="75">
        <f>STOCK[[#This Row],[Entradas]]-STOCK[[#This Row],[Salidas]]</f>
        <v>1</v>
      </c>
      <c r="J2116" s="59">
        <f>STOCK[[#This Row],[Precio Final]]*10%</f>
        <v>1</v>
      </c>
      <c r="K2116" s="62">
        <v>2.03</v>
      </c>
      <c r="L2116" s="62">
        <v>0</v>
      </c>
      <c r="M2116" s="62">
        <f>STOCK[[#This Row],[Costo Unitario (USD)]]+STOCK[[#This Row],[Costo Envío (USD)]]+STOCK[[#This Row],[Comisión 10%]]</f>
        <v>3.03</v>
      </c>
      <c r="N2116" s="62">
        <f t="shared" si="92"/>
        <v>4.545</v>
      </c>
      <c r="O2116" s="62">
        <f t="shared" si="93"/>
        <v>10</v>
      </c>
      <c r="P2116" s="62">
        <f>STOCK[[#This Row],[Precio Final]]-STOCK[[#This Row],[Costo total]]</f>
        <v>6.97</v>
      </c>
      <c r="Q2116" s="62">
        <f>STOCK[[#This Row],[Ganancia Unitaria]]*STOCK[[#This Row],[Salidas]]</f>
        <v>0</v>
      </c>
      <c r="R2116" s="74"/>
      <c r="S2116" s="74"/>
      <c r="T2116" s="62"/>
      <c r="U2116" s="62"/>
      <c r="V2116" s="76"/>
    </row>
    <row r="2117" customHeight="1" spans="1:22">
      <c r="A2117" s="74">
        <v>3326</v>
      </c>
      <c r="B2117" s="74" t="s">
        <v>20211</v>
      </c>
      <c r="C2117" s="74" t="s">
        <v>20221</v>
      </c>
      <c r="D2117" s="74" t="s">
        <v>16408</v>
      </c>
      <c r="E2117" s="74"/>
      <c r="F2117" s="59">
        <v>10</v>
      </c>
      <c r="G2117" s="75">
        <v>1</v>
      </c>
      <c r="H2117" s="75">
        <f>SUMIFS(VENTAS[Cantidad],VENTAS[Código del producto Vendido],STOCK[[#This Row],[Code]])</f>
        <v>1</v>
      </c>
      <c r="I2117" s="75">
        <f>STOCK[[#This Row],[Entradas]]-STOCK[[#This Row],[Salidas]]</f>
        <v>0</v>
      </c>
      <c r="J2117" s="59">
        <f>STOCK[[#This Row],[Precio Final]]*10%</f>
        <v>1</v>
      </c>
      <c r="K2117" s="62">
        <v>2.03</v>
      </c>
      <c r="L2117" s="62">
        <v>0</v>
      </c>
      <c r="M2117" s="62">
        <f>STOCK[[#This Row],[Costo Unitario (USD)]]+STOCK[[#This Row],[Costo Envío (USD)]]+STOCK[[#This Row],[Comisión 10%]]</f>
        <v>3.03</v>
      </c>
      <c r="N2117" s="62">
        <f t="shared" si="92"/>
        <v>4.545</v>
      </c>
      <c r="O2117" s="62">
        <f t="shared" si="93"/>
        <v>10</v>
      </c>
      <c r="P2117" s="62">
        <f>STOCK[[#This Row],[Precio Final]]-STOCK[[#This Row],[Costo total]]</f>
        <v>6.97</v>
      </c>
      <c r="Q2117" s="62">
        <f>STOCK[[#This Row],[Ganancia Unitaria]]*STOCK[[#This Row],[Salidas]]</f>
        <v>6.97</v>
      </c>
      <c r="R2117" s="74"/>
      <c r="S2117" s="74"/>
      <c r="T2117" s="62"/>
      <c r="U2117" s="62"/>
      <c r="V2117" s="76"/>
    </row>
    <row r="2118" customHeight="1" spans="1:22">
      <c r="A2118" s="74">
        <v>3327</v>
      </c>
      <c r="B2118" s="74" t="s">
        <v>20211</v>
      </c>
      <c r="C2118" s="74" t="s">
        <v>20222</v>
      </c>
      <c r="D2118" s="74" t="s">
        <v>16396</v>
      </c>
      <c r="E2118" s="74"/>
      <c r="F2118" s="59">
        <v>12</v>
      </c>
      <c r="G2118" s="75">
        <v>1</v>
      </c>
      <c r="H2118" s="75">
        <f>SUMIFS(VENTAS[Cantidad],VENTAS[Código del producto Vendido],STOCK[[#This Row],[Code]])</f>
        <v>0</v>
      </c>
      <c r="I2118" s="75">
        <f>STOCK[[#This Row],[Entradas]]-STOCK[[#This Row],[Salidas]]</f>
        <v>1</v>
      </c>
      <c r="J2118" s="59">
        <f>STOCK[[#This Row],[Precio Final]]*10%</f>
        <v>1.2</v>
      </c>
      <c r="K2118" s="62">
        <v>2.03</v>
      </c>
      <c r="L2118" s="62">
        <v>0</v>
      </c>
      <c r="M2118" s="62">
        <f>STOCK[[#This Row],[Costo Unitario (USD)]]+STOCK[[#This Row],[Costo Envío (USD)]]+STOCK[[#This Row],[Comisión 10%]]</f>
        <v>3.23</v>
      </c>
      <c r="N2118" s="62">
        <f t="shared" si="92"/>
        <v>4.845</v>
      </c>
      <c r="O2118" s="62">
        <f t="shared" si="93"/>
        <v>12</v>
      </c>
      <c r="P2118" s="62">
        <f>STOCK[[#This Row],[Precio Final]]-STOCK[[#This Row],[Costo total]]</f>
        <v>8.77</v>
      </c>
      <c r="Q2118" s="62">
        <f>STOCK[[#This Row],[Ganancia Unitaria]]*STOCK[[#This Row],[Salidas]]</f>
        <v>0</v>
      </c>
      <c r="R2118" s="74"/>
      <c r="S2118" s="74"/>
      <c r="T2118" s="62"/>
      <c r="U2118" s="62"/>
      <c r="V2118" s="76"/>
    </row>
    <row r="2119" customHeight="1" spans="1:22">
      <c r="A2119" s="74">
        <v>3328</v>
      </c>
      <c r="B2119" s="74" t="s">
        <v>20211</v>
      </c>
      <c r="C2119" s="74" t="s">
        <v>20223</v>
      </c>
      <c r="D2119" s="74" t="s">
        <v>16408</v>
      </c>
      <c r="E2119" s="74"/>
      <c r="F2119" s="59">
        <v>10</v>
      </c>
      <c r="G2119" s="75">
        <v>1</v>
      </c>
      <c r="H2119" s="75">
        <f>SUMIFS(VENTAS[Cantidad],VENTAS[Código del producto Vendido],STOCK[[#This Row],[Code]])</f>
        <v>0</v>
      </c>
      <c r="I2119" s="75">
        <f>STOCK[[#This Row],[Entradas]]-STOCK[[#This Row],[Salidas]]</f>
        <v>1</v>
      </c>
      <c r="J2119" s="59">
        <f>STOCK[[#This Row],[Precio Final]]*10%</f>
        <v>1</v>
      </c>
      <c r="K2119" s="62">
        <v>2.03</v>
      </c>
      <c r="L2119" s="62">
        <v>0</v>
      </c>
      <c r="M2119" s="62">
        <f>STOCK[[#This Row],[Costo Unitario (USD)]]+STOCK[[#This Row],[Costo Envío (USD)]]+STOCK[[#This Row],[Comisión 10%]]</f>
        <v>3.03</v>
      </c>
      <c r="N2119" s="62">
        <f t="shared" si="92"/>
        <v>4.545</v>
      </c>
      <c r="O2119" s="62">
        <f t="shared" si="93"/>
        <v>10</v>
      </c>
      <c r="P2119" s="62">
        <f>STOCK[[#This Row],[Precio Final]]-STOCK[[#This Row],[Costo total]]</f>
        <v>6.97</v>
      </c>
      <c r="Q2119" s="62">
        <f>STOCK[[#This Row],[Ganancia Unitaria]]*STOCK[[#This Row],[Salidas]]</f>
        <v>0</v>
      </c>
      <c r="R2119" s="74"/>
      <c r="S2119" s="74"/>
      <c r="T2119" s="62"/>
      <c r="U2119" s="62"/>
      <c r="V2119" s="76"/>
    </row>
    <row r="2120" customHeight="1" spans="1:22">
      <c r="A2120" s="74">
        <v>3329</v>
      </c>
      <c r="B2120" s="74" t="s">
        <v>20211</v>
      </c>
      <c r="C2120" s="74" t="s">
        <v>20224</v>
      </c>
      <c r="D2120" s="74" t="s">
        <v>16475</v>
      </c>
      <c r="E2120" s="74"/>
      <c r="F2120" s="59">
        <v>10</v>
      </c>
      <c r="G2120" s="75">
        <v>2</v>
      </c>
      <c r="H2120" s="75">
        <f>SUMIFS(VENTAS[Cantidad],VENTAS[Código del producto Vendido],STOCK[[#This Row],[Code]])</f>
        <v>1</v>
      </c>
      <c r="I2120" s="75">
        <f>STOCK[[#This Row],[Entradas]]-STOCK[[#This Row],[Salidas]]</f>
        <v>1</v>
      </c>
      <c r="J2120" s="59">
        <f>STOCK[[#This Row],[Precio Final]]*10%</f>
        <v>1</v>
      </c>
      <c r="K2120" s="62">
        <v>2.03</v>
      </c>
      <c r="L2120" s="62">
        <v>0</v>
      </c>
      <c r="M2120" s="62">
        <f>STOCK[[#This Row],[Costo Unitario (USD)]]+STOCK[[#This Row],[Costo Envío (USD)]]+STOCK[[#This Row],[Comisión 10%]]</f>
        <v>3.03</v>
      </c>
      <c r="N2120" s="62">
        <f t="shared" si="92"/>
        <v>4.545</v>
      </c>
      <c r="O2120" s="62">
        <f t="shared" si="93"/>
        <v>10</v>
      </c>
      <c r="P2120" s="62">
        <f>STOCK[[#This Row],[Precio Final]]-STOCK[[#This Row],[Costo total]]</f>
        <v>6.97</v>
      </c>
      <c r="Q2120" s="62">
        <f>STOCK[[#This Row],[Ganancia Unitaria]]*STOCK[[#This Row],[Salidas]]</f>
        <v>6.97</v>
      </c>
      <c r="R2120" s="74"/>
      <c r="S2120" s="74"/>
      <c r="T2120" s="62"/>
      <c r="U2120" s="62"/>
      <c r="V2120" s="76"/>
    </row>
    <row r="2121" customHeight="1" spans="1:22">
      <c r="A2121" s="74">
        <v>3330</v>
      </c>
      <c r="B2121" s="74" t="s">
        <v>20211</v>
      </c>
      <c r="C2121" s="74" t="s">
        <v>20225</v>
      </c>
      <c r="D2121" s="74" t="s">
        <v>16404</v>
      </c>
      <c r="E2121" s="74"/>
      <c r="F2121" s="59">
        <v>10</v>
      </c>
      <c r="G2121" s="75">
        <v>1</v>
      </c>
      <c r="H2121" s="75">
        <f>SUMIFS(VENTAS[Cantidad],VENTAS[Código del producto Vendido],STOCK[[#This Row],[Code]])</f>
        <v>1</v>
      </c>
      <c r="I2121" s="75">
        <f>STOCK[[#This Row],[Entradas]]-STOCK[[#This Row],[Salidas]]</f>
        <v>0</v>
      </c>
      <c r="J2121" s="59">
        <f>STOCK[[#This Row],[Precio Final]]*10%</f>
        <v>1</v>
      </c>
      <c r="K2121" s="62">
        <v>2.03</v>
      </c>
      <c r="L2121" s="62">
        <v>0</v>
      </c>
      <c r="M2121" s="62">
        <f>STOCK[[#This Row],[Costo Unitario (USD)]]+STOCK[[#This Row],[Costo Envío (USD)]]+STOCK[[#This Row],[Comisión 10%]]</f>
        <v>3.03</v>
      </c>
      <c r="N2121" s="62">
        <f t="shared" si="92"/>
        <v>4.545</v>
      </c>
      <c r="O2121" s="62">
        <f t="shared" si="93"/>
        <v>10</v>
      </c>
      <c r="P2121" s="62">
        <f>STOCK[[#This Row],[Precio Final]]-STOCK[[#This Row],[Costo total]]</f>
        <v>6.97</v>
      </c>
      <c r="Q2121" s="62">
        <f>STOCK[[#This Row],[Ganancia Unitaria]]*STOCK[[#This Row],[Salidas]]</f>
        <v>6.97</v>
      </c>
      <c r="R2121" s="74"/>
      <c r="S2121" s="74"/>
      <c r="T2121" s="62"/>
      <c r="U2121" s="62"/>
      <c r="V2121" s="76"/>
    </row>
    <row r="2122" customHeight="1" spans="1:22">
      <c r="A2122" s="74">
        <v>3331</v>
      </c>
      <c r="B2122" s="74" t="s">
        <v>20211</v>
      </c>
      <c r="C2122" s="74" t="s">
        <v>20226</v>
      </c>
      <c r="D2122" s="74" t="s">
        <v>20227</v>
      </c>
      <c r="E2122" s="74"/>
      <c r="F2122" s="59">
        <v>10</v>
      </c>
      <c r="G2122" s="75">
        <v>1</v>
      </c>
      <c r="H2122" s="75">
        <f>SUMIFS(VENTAS[Cantidad],VENTAS[Código del producto Vendido],STOCK[[#This Row],[Code]])</f>
        <v>1</v>
      </c>
      <c r="I2122" s="75">
        <f>STOCK[[#This Row],[Entradas]]-STOCK[[#This Row],[Salidas]]</f>
        <v>0</v>
      </c>
      <c r="J2122" s="59">
        <f>STOCK[[#This Row],[Precio Final]]*10%</f>
        <v>1</v>
      </c>
      <c r="K2122" s="62">
        <v>2.03</v>
      </c>
      <c r="L2122" s="62">
        <v>0</v>
      </c>
      <c r="M2122" s="62">
        <f>STOCK[[#This Row],[Costo Unitario (USD)]]+STOCK[[#This Row],[Costo Envío (USD)]]+STOCK[[#This Row],[Comisión 10%]]</f>
        <v>3.03</v>
      </c>
      <c r="N2122" s="62">
        <f t="shared" si="92"/>
        <v>4.545</v>
      </c>
      <c r="O2122" s="62">
        <f t="shared" si="93"/>
        <v>10</v>
      </c>
      <c r="P2122" s="62">
        <f>STOCK[[#This Row],[Precio Final]]-STOCK[[#This Row],[Costo total]]</f>
        <v>6.97</v>
      </c>
      <c r="Q2122" s="62">
        <f>STOCK[[#This Row],[Ganancia Unitaria]]*STOCK[[#This Row],[Salidas]]</f>
        <v>6.97</v>
      </c>
      <c r="R2122" s="74"/>
      <c r="S2122" s="74"/>
      <c r="T2122" s="62"/>
      <c r="U2122" s="62"/>
      <c r="V2122" s="76"/>
    </row>
    <row r="2123" customHeight="1" spans="1:22">
      <c r="A2123" s="74">
        <v>3332</v>
      </c>
      <c r="B2123" s="74" t="s">
        <v>20211</v>
      </c>
      <c r="C2123" s="74" t="s">
        <v>20218</v>
      </c>
      <c r="D2123" s="74" t="s">
        <v>16408</v>
      </c>
      <c r="E2123" s="74"/>
      <c r="F2123" s="59">
        <v>12</v>
      </c>
      <c r="G2123" s="75">
        <v>1</v>
      </c>
      <c r="H2123" s="75">
        <f>SUMIFS(VENTAS[Cantidad],VENTAS[Código del producto Vendido],STOCK[[#This Row],[Code]])</f>
        <v>0</v>
      </c>
      <c r="I2123" s="75">
        <f>STOCK[[#This Row],[Entradas]]-STOCK[[#This Row],[Salidas]]</f>
        <v>1</v>
      </c>
      <c r="J2123" s="59">
        <f>STOCK[[#This Row],[Precio Final]]*10%</f>
        <v>1.2</v>
      </c>
      <c r="K2123" s="62">
        <v>2.03</v>
      </c>
      <c r="L2123" s="62">
        <v>0</v>
      </c>
      <c r="M2123" s="62">
        <f>STOCK[[#This Row],[Costo Unitario (USD)]]+STOCK[[#This Row],[Costo Envío (USD)]]+STOCK[[#This Row],[Comisión 10%]]</f>
        <v>3.23</v>
      </c>
      <c r="N2123" s="62">
        <f t="shared" si="92"/>
        <v>4.845</v>
      </c>
      <c r="O2123" s="62">
        <f t="shared" si="93"/>
        <v>12</v>
      </c>
      <c r="P2123" s="62">
        <f>STOCK[[#This Row],[Precio Final]]-STOCK[[#This Row],[Costo total]]</f>
        <v>8.77</v>
      </c>
      <c r="Q2123" s="62">
        <f>STOCK[[#This Row],[Ganancia Unitaria]]*STOCK[[#This Row],[Salidas]]</f>
        <v>0</v>
      </c>
      <c r="R2123" s="74"/>
      <c r="S2123" s="74"/>
      <c r="T2123" s="62"/>
      <c r="U2123" s="62"/>
      <c r="V2123" s="76"/>
    </row>
    <row r="2124" customHeight="1" spans="1:22">
      <c r="A2124" s="74">
        <v>3333</v>
      </c>
      <c r="B2124" s="74" t="s">
        <v>20211</v>
      </c>
      <c r="C2124" s="74" t="s">
        <v>20228</v>
      </c>
      <c r="D2124" s="74" t="s">
        <v>16475</v>
      </c>
      <c r="E2124" s="74"/>
      <c r="F2124" s="59">
        <v>10</v>
      </c>
      <c r="G2124" s="75">
        <v>1</v>
      </c>
      <c r="H2124" s="75">
        <f>SUMIFS(VENTAS[Cantidad],VENTAS[Código del producto Vendido],STOCK[[#This Row],[Code]])</f>
        <v>1</v>
      </c>
      <c r="I2124" s="75">
        <f>STOCK[[#This Row],[Entradas]]-STOCK[[#This Row],[Salidas]]</f>
        <v>0</v>
      </c>
      <c r="J2124" s="59">
        <f>STOCK[[#This Row],[Precio Final]]*10%</f>
        <v>1</v>
      </c>
      <c r="K2124" s="62">
        <v>2.03</v>
      </c>
      <c r="L2124" s="62">
        <v>0</v>
      </c>
      <c r="M2124" s="62">
        <f>STOCK[[#This Row],[Costo Unitario (USD)]]+STOCK[[#This Row],[Costo Envío (USD)]]+STOCK[[#This Row],[Comisión 10%]]</f>
        <v>3.03</v>
      </c>
      <c r="N2124" s="62">
        <f t="shared" si="92"/>
        <v>4.545</v>
      </c>
      <c r="O2124" s="62">
        <f t="shared" si="93"/>
        <v>10</v>
      </c>
      <c r="P2124" s="62">
        <f>STOCK[[#This Row],[Precio Final]]-STOCK[[#This Row],[Costo total]]</f>
        <v>6.97</v>
      </c>
      <c r="Q2124" s="62">
        <f>STOCK[[#This Row],[Ganancia Unitaria]]*STOCK[[#This Row],[Salidas]]</f>
        <v>6.97</v>
      </c>
      <c r="R2124" s="74"/>
      <c r="S2124" s="74"/>
      <c r="T2124" s="62"/>
      <c r="U2124" s="62"/>
      <c r="V2124" s="76"/>
    </row>
    <row r="2125" customHeight="1" spans="1:22">
      <c r="A2125" s="74">
        <v>3334</v>
      </c>
      <c r="B2125" s="74" t="s">
        <v>20211</v>
      </c>
      <c r="C2125" s="74" t="s">
        <v>20229</v>
      </c>
      <c r="D2125" s="74" t="s">
        <v>16475</v>
      </c>
      <c r="E2125" s="74"/>
      <c r="F2125" s="59">
        <v>10</v>
      </c>
      <c r="G2125" s="75">
        <v>1</v>
      </c>
      <c r="H2125" s="75">
        <f>SUMIFS(VENTAS[Cantidad],VENTAS[Código del producto Vendido],STOCK[[#This Row],[Code]])</f>
        <v>1</v>
      </c>
      <c r="I2125" s="75">
        <f>STOCK[[#This Row],[Entradas]]-STOCK[[#This Row],[Salidas]]</f>
        <v>0</v>
      </c>
      <c r="J2125" s="59">
        <f>STOCK[[#This Row],[Precio Final]]*10%</f>
        <v>1</v>
      </c>
      <c r="K2125" s="62">
        <v>2.03</v>
      </c>
      <c r="L2125" s="62">
        <v>0</v>
      </c>
      <c r="M2125" s="62">
        <f>STOCK[[#This Row],[Costo Unitario (USD)]]+STOCK[[#This Row],[Costo Envío (USD)]]+STOCK[[#This Row],[Comisión 10%]]</f>
        <v>3.03</v>
      </c>
      <c r="N2125" s="62">
        <f t="shared" si="92"/>
        <v>4.545</v>
      </c>
      <c r="O2125" s="62">
        <f t="shared" si="93"/>
        <v>10</v>
      </c>
      <c r="P2125" s="62">
        <f>STOCK[[#This Row],[Precio Final]]-STOCK[[#This Row],[Costo total]]</f>
        <v>6.97</v>
      </c>
      <c r="Q2125" s="62">
        <f>STOCK[[#This Row],[Ganancia Unitaria]]*STOCK[[#This Row],[Salidas]]</f>
        <v>6.97</v>
      </c>
      <c r="R2125" s="74"/>
      <c r="S2125" s="74"/>
      <c r="T2125" s="62"/>
      <c r="U2125" s="62"/>
      <c r="V2125" s="76"/>
    </row>
    <row r="2126" customHeight="1" spans="1:22">
      <c r="A2126" s="74">
        <v>3335</v>
      </c>
      <c r="B2126" s="74" t="s">
        <v>20211</v>
      </c>
      <c r="C2126" s="74" t="s">
        <v>20230</v>
      </c>
      <c r="D2126" s="74" t="s">
        <v>16404</v>
      </c>
      <c r="E2126" s="74"/>
      <c r="F2126" s="59">
        <v>10</v>
      </c>
      <c r="G2126" s="75">
        <v>1</v>
      </c>
      <c r="H2126" s="75">
        <f>SUMIFS(VENTAS[Cantidad],VENTAS[Código del producto Vendido],STOCK[[#This Row],[Code]])</f>
        <v>0</v>
      </c>
      <c r="I2126" s="75">
        <f>STOCK[[#This Row],[Entradas]]-STOCK[[#This Row],[Salidas]]</f>
        <v>1</v>
      </c>
      <c r="J2126" s="59">
        <f>STOCK[[#This Row],[Precio Final]]*10%</f>
        <v>1</v>
      </c>
      <c r="K2126" s="62">
        <v>2.03</v>
      </c>
      <c r="L2126" s="62">
        <v>0</v>
      </c>
      <c r="M2126" s="62">
        <f>STOCK[[#This Row],[Costo Unitario (USD)]]+STOCK[[#This Row],[Costo Envío (USD)]]+STOCK[[#This Row],[Comisión 10%]]</f>
        <v>3.03</v>
      </c>
      <c r="N2126" s="62">
        <f t="shared" si="92"/>
        <v>4.545</v>
      </c>
      <c r="O2126" s="62">
        <f t="shared" si="93"/>
        <v>10</v>
      </c>
      <c r="P2126" s="62">
        <f>STOCK[[#This Row],[Precio Final]]-STOCK[[#This Row],[Costo total]]</f>
        <v>6.97</v>
      </c>
      <c r="Q2126" s="62">
        <f>STOCK[[#This Row],[Ganancia Unitaria]]*STOCK[[#This Row],[Salidas]]</f>
        <v>0</v>
      </c>
      <c r="R2126" s="74"/>
      <c r="S2126" s="74"/>
      <c r="T2126" s="62"/>
      <c r="U2126" s="62"/>
      <c r="V2126" s="76"/>
    </row>
    <row r="2127" customHeight="1" spans="1:22">
      <c r="A2127" s="74">
        <v>3336</v>
      </c>
      <c r="B2127" s="74" t="s">
        <v>20211</v>
      </c>
      <c r="C2127" s="74" t="s">
        <v>20231</v>
      </c>
      <c r="D2127" s="74" t="s">
        <v>16404</v>
      </c>
      <c r="E2127" s="74"/>
      <c r="F2127" s="59">
        <v>10</v>
      </c>
      <c r="G2127" s="75">
        <v>1</v>
      </c>
      <c r="H2127" s="75">
        <f>SUMIFS(VENTAS[Cantidad],VENTAS[Código del producto Vendido],STOCK[[#This Row],[Code]])</f>
        <v>1</v>
      </c>
      <c r="I2127" s="75">
        <f>STOCK[[#This Row],[Entradas]]-STOCK[[#This Row],[Salidas]]</f>
        <v>0</v>
      </c>
      <c r="J2127" s="59">
        <f>STOCK[[#This Row],[Precio Final]]*10%</f>
        <v>1</v>
      </c>
      <c r="K2127" s="62">
        <v>2.03</v>
      </c>
      <c r="L2127" s="62">
        <v>0</v>
      </c>
      <c r="M2127" s="62">
        <f>STOCK[[#This Row],[Costo Unitario (USD)]]+STOCK[[#This Row],[Costo Envío (USD)]]+STOCK[[#This Row],[Comisión 10%]]</f>
        <v>3.03</v>
      </c>
      <c r="N2127" s="62">
        <f t="shared" si="92"/>
        <v>4.545</v>
      </c>
      <c r="O2127" s="62">
        <f t="shared" si="93"/>
        <v>10</v>
      </c>
      <c r="P2127" s="62">
        <f>STOCK[[#This Row],[Precio Final]]-STOCK[[#This Row],[Costo total]]</f>
        <v>6.97</v>
      </c>
      <c r="Q2127" s="62">
        <f>STOCK[[#This Row],[Ganancia Unitaria]]*STOCK[[#This Row],[Salidas]]</f>
        <v>6.97</v>
      </c>
      <c r="R2127" s="74"/>
      <c r="S2127" s="74"/>
      <c r="T2127" s="62"/>
      <c r="U2127" s="62"/>
      <c r="V2127" s="76"/>
    </row>
    <row r="2128" customHeight="1" spans="1:22">
      <c r="A2128" s="74">
        <v>3337</v>
      </c>
      <c r="B2128" s="74" t="s">
        <v>20211</v>
      </c>
      <c r="C2128" s="74" t="s">
        <v>20231</v>
      </c>
      <c r="D2128" s="74" t="s">
        <v>16396</v>
      </c>
      <c r="E2128" s="74"/>
      <c r="F2128" s="59">
        <v>10</v>
      </c>
      <c r="G2128" s="75">
        <v>1</v>
      </c>
      <c r="H2128" s="75">
        <f>SUMIFS(VENTAS[Cantidad],VENTAS[Código del producto Vendido],STOCK[[#This Row],[Code]])</f>
        <v>1</v>
      </c>
      <c r="I2128" s="75">
        <f>STOCK[[#This Row],[Entradas]]-STOCK[[#This Row],[Salidas]]</f>
        <v>0</v>
      </c>
      <c r="J2128" s="59">
        <f>STOCK[[#This Row],[Precio Final]]*10%</f>
        <v>1</v>
      </c>
      <c r="K2128" s="62">
        <v>2.03</v>
      </c>
      <c r="L2128" s="62">
        <v>0</v>
      </c>
      <c r="M2128" s="62">
        <f>STOCK[[#This Row],[Costo Unitario (USD)]]+STOCK[[#This Row],[Costo Envío (USD)]]+STOCK[[#This Row],[Comisión 10%]]</f>
        <v>3.03</v>
      </c>
      <c r="N2128" s="62">
        <f t="shared" si="92"/>
        <v>4.545</v>
      </c>
      <c r="O2128" s="62">
        <f t="shared" si="93"/>
        <v>10</v>
      </c>
      <c r="P2128" s="62">
        <f>STOCK[[#This Row],[Precio Final]]-STOCK[[#This Row],[Costo total]]</f>
        <v>6.97</v>
      </c>
      <c r="Q2128" s="62">
        <f>STOCK[[#This Row],[Ganancia Unitaria]]*STOCK[[#This Row],[Salidas]]</f>
        <v>6.97</v>
      </c>
      <c r="R2128" s="74"/>
      <c r="S2128" s="74"/>
      <c r="T2128" s="62"/>
      <c r="U2128" s="62"/>
      <c r="V2128" s="76"/>
    </row>
    <row r="2129" customHeight="1" spans="1:22">
      <c r="A2129" s="74">
        <v>3338</v>
      </c>
      <c r="B2129" s="74" t="s">
        <v>20211</v>
      </c>
      <c r="C2129" s="74" t="s">
        <v>20232</v>
      </c>
      <c r="D2129" s="74" t="s">
        <v>16408</v>
      </c>
      <c r="E2129" s="74"/>
      <c r="F2129" s="59">
        <v>10</v>
      </c>
      <c r="G2129" s="75">
        <v>1</v>
      </c>
      <c r="H2129" s="75">
        <f>SUMIFS(VENTAS[Cantidad],VENTAS[Código del producto Vendido],STOCK[[#This Row],[Code]])</f>
        <v>0</v>
      </c>
      <c r="I2129" s="75">
        <f>STOCK[[#This Row],[Entradas]]-STOCK[[#This Row],[Salidas]]</f>
        <v>1</v>
      </c>
      <c r="J2129" s="59">
        <f>STOCK[[#This Row],[Precio Final]]*10%</f>
        <v>1</v>
      </c>
      <c r="K2129" s="62">
        <v>2.03</v>
      </c>
      <c r="L2129" s="62">
        <v>0</v>
      </c>
      <c r="M2129" s="62">
        <f>STOCK[[#This Row],[Costo Unitario (USD)]]+STOCK[[#This Row],[Costo Envío (USD)]]+STOCK[[#This Row],[Comisión 10%]]</f>
        <v>3.03</v>
      </c>
      <c r="N2129" s="62">
        <f t="shared" si="92"/>
        <v>4.545</v>
      </c>
      <c r="O2129" s="62">
        <f t="shared" si="93"/>
        <v>10</v>
      </c>
      <c r="P2129" s="62">
        <f>STOCK[[#This Row],[Precio Final]]-STOCK[[#This Row],[Costo total]]</f>
        <v>6.97</v>
      </c>
      <c r="Q2129" s="62">
        <f>STOCK[[#This Row],[Ganancia Unitaria]]*STOCK[[#This Row],[Salidas]]</f>
        <v>0</v>
      </c>
      <c r="R2129" s="74"/>
      <c r="S2129" s="74"/>
      <c r="T2129" s="62"/>
      <c r="U2129" s="62"/>
      <c r="V2129" s="76"/>
    </row>
    <row r="2130" customHeight="1" spans="1:22">
      <c r="A2130" s="74">
        <v>3339</v>
      </c>
      <c r="B2130" s="74" t="s">
        <v>20211</v>
      </c>
      <c r="C2130" s="74" t="s">
        <v>20233</v>
      </c>
      <c r="D2130" s="74" t="s">
        <v>16404</v>
      </c>
      <c r="E2130" s="74"/>
      <c r="F2130" s="59">
        <v>10</v>
      </c>
      <c r="G2130" s="75">
        <v>1</v>
      </c>
      <c r="H2130" s="75">
        <f>SUMIFS(VENTAS[Cantidad],VENTAS[Código del producto Vendido],STOCK[[#This Row],[Code]])</f>
        <v>1</v>
      </c>
      <c r="I2130" s="75">
        <f>STOCK[[#This Row],[Entradas]]-STOCK[[#This Row],[Salidas]]</f>
        <v>0</v>
      </c>
      <c r="J2130" s="59">
        <f>STOCK[[#This Row],[Precio Final]]*10%</f>
        <v>1</v>
      </c>
      <c r="K2130" s="62">
        <v>2.03</v>
      </c>
      <c r="L2130" s="62">
        <v>0</v>
      </c>
      <c r="M2130" s="62">
        <f>STOCK[[#This Row],[Costo Unitario (USD)]]+STOCK[[#This Row],[Costo Envío (USD)]]+STOCK[[#This Row],[Comisión 10%]]</f>
        <v>3.03</v>
      </c>
      <c r="N2130" s="62">
        <f t="shared" si="92"/>
        <v>4.545</v>
      </c>
      <c r="O2130" s="62">
        <f t="shared" si="93"/>
        <v>10</v>
      </c>
      <c r="P2130" s="62">
        <f>STOCK[[#This Row],[Precio Final]]-STOCK[[#This Row],[Costo total]]</f>
        <v>6.97</v>
      </c>
      <c r="Q2130" s="62">
        <f>STOCK[[#This Row],[Ganancia Unitaria]]*STOCK[[#This Row],[Salidas]]</f>
        <v>6.97</v>
      </c>
      <c r="R2130" s="74"/>
      <c r="S2130" s="74"/>
      <c r="T2130" s="62"/>
      <c r="U2130" s="62"/>
      <c r="V2130" s="76"/>
    </row>
    <row r="2131" customHeight="1" spans="1:22">
      <c r="A2131" s="74">
        <v>3340</v>
      </c>
      <c r="B2131" s="74" t="s">
        <v>20211</v>
      </c>
      <c r="C2131" s="74" t="s">
        <v>20234</v>
      </c>
      <c r="D2131" s="74" t="s">
        <v>16475</v>
      </c>
      <c r="E2131" s="74"/>
      <c r="F2131" s="59">
        <v>10</v>
      </c>
      <c r="G2131" s="75">
        <v>3</v>
      </c>
      <c r="H2131" s="75">
        <f>SUMIFS(VENTAS[Cantidad],VENTAS[Código del producto Vendido],STOCK[[#This Row],[Code]])</f>
        <v>0</v>
      </c>
      <c r="I2131" s="75">
        <f>STOCK[[#This Row],[Entradas]]-STOCK[[#This Row],[Salidas]]</f>
        <v>3</v>
      </c>
      <c r="J2131" s="59">
        <f>STOCK[[#This Row],[Precio Final]]*10%</f>
        <v>1</v>
      </c>
      <c r="K2131" s="62">
        <v>2.03</v>
      </c>
      <c r="L2131" s="62">
        <v>0</v>
      </c>
      <c r="M2131" s="62">
        <f>STOCK[[#This Row],[Costo Unitario (USD)]]+STOCK[[#This Row],[Costo Envío (USD)]]+STOCK[[#This Row],[Comisión 10%]]</f>
        <v>3.03</v>
      </c>
      <c r="N2131" s="62">
        <f t="shared" si="92"/>
        <v>4.545</v>
      </c>
      <c r="O2131" s="62">
        <f t="shared" si="93"/>
        <v>10</v>
      </c>
      <c r="P2131" s="62">
        <f>STOCK[[#This Row],[Precio Final]]-STOCK[[#This Row],[Costo total]]</f>
        <v>6.97</v>
      </c>
      <c r="Q2131" s="62">
        <f>STOCK[[#This Row],[Ganancia Unitaria]]*STOCK[[#This Row],[Salidas]]</f>
        <v>0</v>
      </c>
      <c r="R2131" s="74"/>
      <c r="S2131" s="74"/>
      <c r="T2131" s="62"/>
      <c r="U2131" s="62"/>
      <c r="V2131" s="76"/>
    </row>
    <row r="2132" customHeight="1" spans="1:22">
      <c r="A2132" s="74">
        <v>3341</v>
      </c>
      <c r="B2132" s="74" t="s">
        <v>20211</v>
      </c>
      <c r="C2132" s="74" t="s">
        <v>20235</v>
      </c>
      <c r="D2132" s="74" t="s">
        <v>16404</v>
      </c>
      <c r="E2132" s="74"/>
      <c r="F2132" s="59">
        <v>10</v>
      </c>
      <c r="G2132" s="75">
        <v>2</v>
      </c>
      <c r="H2132" s="75">
        <f>SUMIFS(VENTAS[Cantidad],VENTAS[Código del producto Vendido],STOCK[[#This Row],[Code]])</f>
        <v>1</v>
      </c>
      <c r="I2132" s="75">
        <f>STOCK[[#This Row],[Entradas]]-STOCK[[#This Row],[Salidas]]</f>
        <v>1</v>
      </c>
      <c r="J2132" s="59">
        <f>STOCK[[#This Row],[Precio Final]]*10%</f>
        <v>1</v>
      </c>
      <c r="K2132" s="62">
        <v>2.03</v>
      </c>
      <c r="L2132" s="62">
        <v>0</v>
      </c>
      <c r="M2132" s="62">
        <f>STOCK[[#This Row],[Costo Unitario (USD)]]+STOCK[[#This Row],[Costo Envío (USD)]]+STOCK[[#This Row],[Comisión 10%]]</f>
        <v>3.03</v>
      </c>
      <c r="N2132" s="62">
        <f t="shared" si="92"/>
        <v>4.545</v>
      </c>
      <c r="O2132" s="62">
        <f t="shared" si="93"/>
        <v>10</v>
      </c>
      <c r="P2132" s="62">
        <f>STOCK[[#This Row],[Precio Final]]-STOCK[[#This Row],[Costo total]]</f>
        <v>6.97</v>
      </c>
      <c r="Q2132" s="62">
        <f>STOCK[[#This Row],[Ganancia Unitaria]]*STOCK[[#This Row],[Salidas]]</f>
        <v>6.97</v>
      </c>
      <c r="R2132" s="74"/>
      <c r="S2132" s="74"/>
      <c r="T2132" s="62"/>
      <c r="U2132" s="62"/>
      <c r="V2132" s="76"/>
    </row>
    <row r="2133" customHeight="1" spans="1:22">
      <c r="A2133" s="74">
        <v>3342</v>
      </c>
      <c r="B2133" s="74" t="s">
        <v>20211</v>
      </c>
      <c r="C2133" s="74" t="s">
        <v>20236</v>
      </c>
      <c r="D2133" s="74" t="s">
        <v>16475</v>
      </c>
      <c r="E2133" s="74"/>
      <c r="F2133" s="59">
        <v>10</v>
      </c>
      <c r="G2133" s="75">
        <v>1</v>
      </c>
      <c r="H2133" s="75">
        <f>SUMIFS(VENTAS[Cantidad],VENTAS[Código del producto Vendido],STOCK[[#This Row],[Code]])</f>
        <v>1</v>
      </c>
      <c r="I2133" s="75">
        <f>STOCK[[#This Row],[Entradas]]-STOCK[[#This Row],[Salidas]]</f>
        <v>0</v>
      </c>
      <c r="J2133" s="59">
        <f>STOCK[[#This Row],[Precio Final]]*10%</f>
        <v>1</v>
      </c>
      <c r="K2133" s="62">
        <v>2.03</v>
      </c>
      <c r="L2133" s="62">
        <v>0</v>
      </c>
      <c r="M2133" s="62">
        <f>STOCK[[#This Row],[Costo Unitario (USD)]]+STOCK[[#This Row],[Costo Envío (USD)]]+STOCK[[#This Row],[Comisión 10%]]</f>
        <v>3.03</v>
      </c>
      <c r="N2133" s="62">
        <f t="shared" si="92"/>
        <v>4.545</v>
      </c>
      <c r="O2133" s="62">
        <f t="shared" si="93"/>
        <v>10</v>
      </c>
      <c r="P2133" s="62">
        <f>STOCK[[#This Row],[Precio Final]]-STOCK[[#This Row],[Costo total]]</f>
        <v>6.97</v>
      </c>
      <c r="Q2133" s="62">
        <f>STOCK[[#This Row],[Ganancia Unitaria]]*STOCK[[#This Row],[Salidas]]</f>
        <v>6.97</v>
      </c>
      <c r="R2133" s="74"/>
      <c r="S2133" s="74"/>
      <c r="T2133" s="62"/>
      <c r="U2133" s="62"/>
      <c r="V2133" s="76"/>
    </row>
    <row r="2134" customHeight="1" spans="1:22">
      <c r="A2134" s="74">
        <v>3343</v>
      </c>
      <c r="B2134" s="74" t="s">
        <v>20211</v>
      </c>
      <c r="C2134" s="74" t="s">
        <v>20236</v>
      </c>
      <c r="D2134" s="74" t="s">
        <v>16396</v>
      </c>
      <c r="E2134" s="74"/>
      <c r="F2134" s="59">
        <v>10</v>
      </c>
      <c r="G2134" s="75">
        <v>1</v>
      </c>
      <c r="H2134" s="75">
        <f>SUMIFS(VENTAS[Cantidad],VENTAS[Código del producto Vendido],STOCK[[#This Row],[Code]])</f>
        <v>0</v>
      </c>
      <c r="I2134" s="75">
        <f>STOCK[[#This Row],[Entradas]]-STOCK[[#This Row],[Salidas]]</f>
        <v>1</v>
      </c>
      <c r="J2134" s="59">
        <f>STOCK[[#This Row],[Precio Final]]*10%</f>
        <v>1</v>
      </c>
      <c r="K2134" s="62">
        <v>2.03</v>
      </c>
      <c r="L2134" s="62">
        <v>0</v>
      </c>
      <c r="M2134" s="62">
        <f>STOCK[[#This Row],[Costo Unitario (USD)]]+STOCK[[#This Row],[Costo Envío (USD)]]+STOCK[[#This Row],[Comisión 10%]]</f>
        <v>3.03</v>
      </c>
      <c r="N2134" s="62">
        <f t="shared" si="92"/>
        <v>4.545</v>
      </c>
      <c r="O2134" s="62">
        <f t="shared" si="93"/>
        <v>10</v>
      </c>
      <c r="P2134" s="62">
        <f>STOCK[[#This Row],[Precio Final]]-STOCK[[#This Row],[Costo total]]</f>
        <v>6.97</v>
      </c>
      <c r="Q2134" s="62">
        <f>STOCK[[#This Row],[Ganancia Unitaria]]*STOCK[[#This Row],[Salidas]]</f>
        <v>0</v>
      </c>
      <c r="R2134" s="74"/>
      <c r="S2134" s="74"/>
      <c r="T2134" s="62"/>
      <c r="U2134" s="62"/>
      <c r="V2134" s="76"/>
    </row>
    <row r="2135" customHeight="1" spans="1:22">
      <c r="A2135" s="74">
        <v>3344</v>
      </c>
      <c r="B2135" s="74" t="s">
        <v>20211</v>
      </c>
      <c r="C2135" s="74" t="s">
        <v>20237</v>
      </c>
      <c r="D2135" s="74" t="s">
        <v>16515</v>
      </c>
      <c r="E2135" s="74"/>
      <c r="F2135" s="59">
        <v>10</v>
      </c>
      <c r="G2135" s="75">
        <v>2</v>
      </c>
      <c r="H2135" s="75">
        <f>SUMIFS(VENTAS[Cantidad],VENTAS[Código del producto Vendido],STOCK[[#This Row],[Code]])</f>
        <v>1</v>
      </c>
      <c r="I2135" s="75">
        <f>STOCK[[#This Row],[Entradas]]-STOCK[[#This Row],[Salidas]]</f>
        <v>1</v>
      </c>
      <c r="J2135" s="59">
        <f>STOCK[[#This Row],[Precio Final]]*10%</f>
        <v>1</v>
      </c>
      <c r="K2135" s="62">
        <v>2.03</v>
      </c>
      <c r="L2135" s="62">
        <v>0</v>
      </c>
      <c r="M2135" s="62">
        <f>STOCK[[#This Row],[Costo Unitario (USD)]]+STOCK[[#This Row],[Costo Envío (USD)]]+STOCK[[#This Row],[Comisión 10%]]</f>
        <v>3.03</v>
      </c>
      <c r="N2135" s="62">
        <f t="shared" si="92"/>
        <v>4.545</v>
      </c>
      <c r="O2135" s="62">
        <f t="shared" si="93"/>
        <v>10</v>
      </c>
      <c r="P2135" s="62">
        <f>STOCK[[#This Row],[Precio Final]]-STOCK[[#This Row],[Costo total]]</f>
        <v>6.97</v>
      </c>
      <c r="Q2135" s="62">
        <f>STOCK[[#This Row],[Ganancia Unitaria]]*STOCK[[#This Row],[Salidas]]</f>
        <v>6.97</v>
      </c>
      <c r="R2135" s="74"/>
      <c r="S2135" s="74"/>
      <c r="T2135" s="62"/>
      <c r="U2135" s="62"/>
      <c r="V2135" s="76"/>
    </row>
    <row r="2136" customHeight="1" spans="1:22">
      <c r="A2136" s="74">
        <v>3345</v>
      </c>
      <c r="B2136" s="74" t="s">
        <v>20211</v>
      </c>
      <c r="C2136" s="74" t="s">
        <v>20238</v>
      </c>
      <c r="D2136" s="74" t="s">
        <v>16404</v>
      </c>
      <c r="E2136" s="74"/>
      <c r="F2136" s="59">
        <v>10</v>
      </c>
      <c r="G2136" s="75">
        <v>1</v>
      </c>
      <c r="H2136" s="75">
        <f>SUMIFS(VENTAS[Cantidad],VENTAS[Código del producto Vendido],STOCK[[#This Row],[Code]])</f>
        <v>0</v>
      </c>
      <c r="I2136" s="75">
        <f>STOCK[[#This Row],[Entradas]]-STOCK[[#This Row],[Salidas]]</f>
        <v>1</v>
      </c>
      <c r="J2136" s="59">
        <f>STOCK[[#This Row],[Precio Final]]*10%</f>
        <v>1</v>
      </c>
      <c r="K2136" s="62">
        <v>2.03</v>
      </c>
      <c r="L2136" s="62">
        <v>0</v>
      </c>
      <c r="M2136" s="62">
        <f>STOCK[[#This Row],[Costo Unitario (USD)]]+STOCK[[#This Row],[Costo Envío (USD)]]+STOCK[[#This Row],[Comisión 10%]]</f>
        <v>3.03</v>
      </c>
      <c r="N2136" s="62">
        <f t="shared" si="92"/>
        <v>4.545</v>
      </c>
      <c r="O2136" s="62">
        <f t="shared" si="93"/>
        <v>10</v>
      </c>
      <c r="P2136" s="62">
        <f>STOCK[[#This Row],[Precio Final]]-STOCK[[#This Row],[Costo total]]</f>
        <v>6.97</v>
      </c>
      <c r="Q2136" s="62">
        <f>STOCK[[#This Row],[Ganancia Unitaria]]*STOCK[[#This Row],[Salidas]]</f>
        <v>0</v>
      </c>
      <c r="R2136" s="74"/>
      <c r="S2136" s="74"/>
      <c r="T2136" s="62"/>
      <c r="U2136" s="62"/>
      <c r="V2136" s="76"/>
    </row>
    <row r="2137" customHeight="1" spans="1:22">
      <c r="A2137" s="74">
        <v>3346</v>
      </c>
      <c r="B2137" s="74" t="s">
        <v>20211</v>
      </c>
      <c r="C2137" s="74" t="s">
        <v>20238</v>
      </c>
      <c r="D2137" s="74" t="s">
        <v>16475</v>
      </c>
      <c r="E2137" s="74"/>
      <c r="F2137" s="59">
        <v>10</v>
      </c>
      <c r="G2137" s="75">
        <v>1</v>
      </c>
      <c r="H2137" s="75">
        <f>SUMIFS(VENTAS[Cantidad],VENTAS[Código del producto Vendido],STOCK[[#This Row],[Code]])</f>
        <v>1</v>
      </c>
      <c r="I2137" s="75">
        <f>STOCK[[#This Row],[Entradas]]-STOCK[[#This Row],[Salidas]]</f>
        <v>0</v>
      </c>
      <c r="J2137" s="59">
        <f>STOCK[[#This Row],[Precio Final]]*10%</f>
        <v>1</v>
      </c>
      <c r="K2137" s="62">
        <v>2.03</v>
      </c>
      <c r="L2137" s="62">
        <v>0</v>
      </c>
      <c r="M2137" s="62">
        <f>STOCK[[#This Row],[Costo Unitario (USD)]]+STOCK[[#This Row],[Costo Envío (USD)]]+STOCK[[#This Row],[Comisión 10%]]</f>
        <v>3.03</v>
      </c>
      <c r="N2137" s="62">
        <f t="shared" si="92"/>
        <v>4.545</v>
      </c>
      <c r="O2137" s="62">
        <f t="shared" si="93"/>
        <v>10</v>
      </c>
      <c r="P2137" s="62">
        <f>STOCK[[#This Row],[Precio Final]]-STOCK[[#This Row],[Costo total]]</f>
        <v>6.97</v>
      </c>
      <c r="Q2137" s="62">
        <f>STOCK[[#This Row],[Ganancia Unitaria]]*STOCK[[#This Row],[Salidas]]</f>
        <v>6.97</v>
      </c>
      <c r="R2137" s="74"/>
      <c r="S2137" s="74"/>
      <c r="T2137" s="62"/>
      <c r="U2137" s="62"/>
      <c r="V2137" s="76"/>
    </row>
    <row r="2138" customHeight="1" spans="1:22">
      <c r="A2138" s="74">
        <v>3347</v>
      </c>
      <c r="B2138" s="74" t="s">
        <v>20211</v>
      </c>
      <c r="C2138" s="74" t="s">
        <v>20239</v>
      </c>
      <c r="D2138" s="74" t="s">
        <v>16475</v>
      </c>
      <c r="E2138" s="74"/>
      <c r="F2138" s="59">
        <v>10</v>
      </c>
      <c r="G2138" s="75">
        <v>2</v>
      </c>
      <c r="H2138" s="75">
        <f>SUMIFS(VENTAS[Cantidad],VENTAS[Código del producto Vendido],STOCK[[#This Row],[Code]])</f>
        <v>2</v>
      </c>
      <c r="I2138" s="75">
        <f>STOCK[[#This Row],[Entradas]]-STOCK[[#This Row],[Salidas]]</f>
        <v>0</v>
      </c>
      <c r="J2138" s="59">
        <f>STOCK[[#This Row],[Precio Final]]*10%</f>
        <v>1</v>
      </c>
      <c r="K2138" s="62">
        <v>2.03</v>
      </c>
      <c r="L2138" s="62">
        <v>0</v>
      </c>
      <c r="M2138" s="62">
        <f>STOCK[[#This Row],[Costo Unitario (USD)]]+STOCK[[#This Row],[Costo Envío (USD)]]+STOCK[[#This Row],[Comisión 10%]]</f>
        <v>3.03</v>
      </c>
      <c r="N2138" s="62">
        <f t="shared" si="92"/>
        <v>4.545</v>
      </c>
      <c r="O2138" s="62">
        <f t="shared" si="93"/>
        <v>10</v>
      </c>
      <c r="P2138" s="62">
        <f>STOCK[[#This Row],[Precio Final]]-STOCK[[#This Row],[Costo total]]</f>
        <v>6.97</v>
      </c>
      <c r="Q2138" s="62">
        <f>STOCK[[#This Row],[Ganancia Unitaria]]*STOCK[[#This Row],[Salidas]]</f>
        <v>13.94</v>
      </c>
      <c r="R2138" s="74"/>
      <c r="S2138" s="74"/>
      <c r="T2138" s="62"/>
      <c r="U2138" s="62"/>
      <c r="V2138" s="76"/>
    </row>
    <row r="2139" customHeight="1" spans="1:22">
      <c r="A2139" s="74">
        <v>3348</v>
      </c>
      <c r="B2139" s="74" t="s">
        <v>20211</v>
      </c>
      <c r="C2139" s="74" t="s">
        <v>20240</v>
      </c>
      <c r="D2139" s="74" t="s">
        <v>16404</v>
      </c>
      <c r="E2139" s="74"/>
      <c r="F2139" s="59">
        <v>10</v>
      </c>
      <c r="G2139" s="75">
        <v>3</v>
      </c>
      <c r="H2139" s="75">
        <f>SUMIFS(VENTAS[Cantidad],VENTAS[Código del producto Vendido],STOCK[[#This Row],[Code]])</f>
        <v>3</v>
      </c>
      <c r="I2139" s="75">
        <f>STOCK[[#This Row],[Entradas]]-STOCK[[#This Row],[Salidas]]</f>
        <v>0</v>
      </c>
      <c r="J2139" s="59">
        <f>STOCK[[#This Row],[Precio Final]]*10%</f>
        <v>1</v>
      </c>
      <c r="K2139" s="62">
        <v>2.03</v>
      </c>
      <c r="L2139" s="62">
        <v>0</v>
      </c>
      <c r="M2139" s="62">
        <f>STOCK[[#This Row],[Costo Unitario (USD)]]+STOCK[[#This Row],[Costo Envío (USD)]]+STOCK[[#This Row],[Comisión 10%]]</f>
        <v>3.03</v>
      </c>
      <c r="N2139" s="62">
        <f t="shared" si="92"/>
        <v>4.545</v>
      </c>
      <c r="O2139" s="62">
        <f t="shared" si="93"/>
        <v>10</v>
      </c>
      <c r="P2139" s="62">
        <f>STOCK[[#This Row],[Precio Final]]-STOCK[[#This Row],[Costo total]]</f>
        <v>6.97</v>
      </c>
      <c r="Q2139" s="62">
        <f>STOCK[[#This Row],[Ganancia Unitaria]]*STOCK[[#This Row],[Salidas]]</f>
        <v>20.91</v>
      </c>
      <c r="R2139" s="74"/>
      <c r="S2139" s="74"/>
      <c r="T2139" s="62"/>
      <c r="U2139" s="62"/>
      <c r="V2139" s="76"/>
    </row>
    <row r="2140" customHeight="1" spans="1:22">
      <c r="A2140" s="74">
        <v>3349</v>
      </c>
      <c r="B2140" s="74" t="s">
        <v>20211</v>
      </c>
      <c r="C2140" s="74" t="s">
        <v>20240</v>
      </c>
      <c r="D2140" s="74" t="s">
        <v>16583</v>
      </c>
      <c r="E2140" s="74"/>
      <c r="F2140" s="59">
        <v>10</v>
      </c>
      <c r="G2140" s="75">
        <v>1</v>
      </c>
      <c r="H2140" s="75">
        <f>SUMIFS(VENTAS[Cantidad],VENTAS[Código del producto Vendido],STOCK[[#This Row],[Code]])</f>
        <v>1</v>
      </c>
      <c r="I2140" s="75">
        <f>STOCK[[#This Row],[Entradas]]-STOCK[[#This Row],[Salidas]]</f>
        <v>0</v>
      </c>
      <c r="J2140" s="59">
        <f>STOCK[[#This Row],[Precio Final]]*10%</f>
        <v>1</v>
      </c>
      <c r="K2140" s="62">
        <v>2.03</v>
      </c>
      <c r="L2140" s="62">
        <v>0</v>
      </c>
      <c r="M2140" s="62">
        <f>STOCK[[#This Row],[Costo Unitario (USD)]]+STOCK[[#This Row],[Costo Envío (USD)]]+STOCK[[#This Row],[Comisión 10%]]</f>
        <v>3.03</v>
      </c>
      <c r="N2140" s="62">
        <f t="shared" si="92"/>
        <v>4.545</v>
      </c>
      <c r="O2140" s="62">
        <f t="shared" si="93"/>
        <v>10</v>
      </c>
      <c r="P2140" s="62">
        <f>STOCK[[#This Row],[Precio Final]]-STOCK[[#This Row],[Costo total]]</f>
        <v>6.97</v>
      </c>
      <c r="Q2140" s="62">
        <f>STOCK[[#This Row],[Ganancia Unitaria]]*STOCK[[#This Row],[Salidas]]</f>
        <v>6.97</v>
      </c>
      <c r="R2140" s="74"/>
      <c r="S2140" s="74"/>
      <c r="T2140" s="62"/>
      <c r="U2140" s="62"/>
      <c r="V2140" s="76"/>
    </row>
    <row r="2141" customHeight="1" spans="1:22">
      <c r="A2141" s="74">
        <v>3350</v>
      </c>
      <c r="B2141" s="74" t="s">
        <v>20211</v>
      </c>
      <c r="C2141" s="74" t="s">
        <v>20241</v>
      </c>
      <c r="D2141" s="74" t="s">
        <v>16396</v>
      </c>
      <c r="E2141" s="74"/>
      <c r="F2141" s="59">
        <v>10</v>
      </c>
      <c r="G2141" s="75">
        <v>3</v>
      </c>
      <c r="H2141" s="75">
        <f>SUMIFS(VENTAS[Cantidad],VENTAS[Código del producto Vendido],STOCK[[#This Row],[Code]])</f>
        <v>2</v>
      </c>
      <c r="I2141" s="75">
        <f>STOCK[[#This Row],[Entradas]]-STOCK[[#This Row],[Salidas]]</f>
        <v>1</v>
      </c>
      <c r="J2141" s="59">
        <f>STOCK[[#This Row],[Precio Final]]*10%</f>
        <v>1</v>
      </c>
      <c r="K2141" s="62">
        <v>2.03</v>
      </c>
      <c r="L2141" s="62">
        <v>0</v>
      </c>
      <c r="M2141" s="62">
        <f>STOCK[[#This Row],[Costo Unitario (USD)]]+STOCK[[#This Row],[Costo Envío (USD)]]+STOCK[[#This Row],[Comisión 10%]]</f>
        <v>3.03</v>
      </c>
      <c r="N2141" s="62">
        <f t="shared" si="92"/>
        <v>4.545</v>
      </c>
      <c r="O2141" s="62">
        <f t="shared" si="93"/>
        <v>10</v>
      </c>
      <c r="P2141" s="62">
        <f>STOCK[[#This Row],[Precio Final]]-STOCK[[#This Row],[Costo total]]</f>
        <v>6.97</v>
      </c>
      <c r="Q2141" s="62">
        <f>STOCK[[#This Row],[Ganancia Unitaria]]*STOCK[[#This Row],[Salidas]]</f>
        <v>13.94</v>
      </c>
      <c r="R2141" s="74"/>
      <c r="S2141" s="74"/>
      <c r="T2141" s="62"/>
      <c r="U2141" s="62"/>
      <c r="V2141" s="76"/>
    </row>
    <row r="2142" customHeight="1" spans="1:22">
      <c r="A2142" s="74">
        <v>3351</v>
      </c>
      <c r="B2142" s="74" t="s">
        <v>20211</v>
      </c>
      <c r="C2142" s="74" t="s">
        <v>20242</v>
      </c>
      <c r="D2142" s="74" t="s">
        <v>16404</v>
      </c>
      <c r="E2142" s="74"/>
      <c r="F2142" s="59">
        <v>10</v>
      </c>
      <c r="G2142" s="75">
        <v>1</v>
      </c>
      <c r="H2142" s="75">
        <f>SUMIFS(VENTAS[Cantidad],VENTAS[Código del producto Vendido],STOCK[[#This Row],[Code]])</f>
        <v>1</v>
      </c>
      <c r="I2142" s="75">
        <f>STOCK[[#This Row],[Entradas]]-STOCK[[#This Row],[Salidas]]</f>
        <v>0</v>
      </c>
      <c r="J2142" s="59">
        <f>STOCK[[#This Row],[Precio Final]]*10%</f>
        <v>1</v>
      </c>
      <c r="K2142" s="62">
        <v>2.03</v>
      </c>
      <c r="L2142" s="62">
        <v>0</v>
      </c>
      <c r="M2142" s="62">
        <f>STOCK[[#This Row],[Costo Unitario (USD)]]+STOCK[[#This Row],[Costo Envío (USD)]]+STOCK[[#This Row],[Comisión 10%]]</f>
        <v>3.03</v>
      </c>
      <c r="N2142" s="62">
        <f t="shared" si="92"/>
        <v>4.545</v>
      </c>
      <c r="O2142" s="62">
        <f t="shared" si="93"/>
        <v>10</v>
      </c>
      <c r="P2142" s="62">
        <f>STOCK[[#This Row],[Precio Final]]-STOCK[[#This Row],[Costo total]]</f>
        <v>6.97</v>
      </c>
      <c r="Q2142" s="62">
        <f>STOCK[[#This Row],[Ganancia Unitaria]]*STOCK[[#This Row],[Salidas]]</f>
        <v>6.97</v>
      </c>
      <c r="R2142" s="74"/>
      <c r="S2142" s="74"/>
      <c r="T2142" s="62"/>
      <c r="U2142" s="62"/>
      <c r="V2142" s="76"/>
    </row>
    <row r="2143" customHeight="1" spans="1:22">
      <c r="A2143" s="74">
        <v>3352</v>
      </c>
      <c r="B2143" s="74" t="s">
        <v>20211</v>
      </c>
      <c r="C2143" s="74" t="s">
        <v>20242</v>
      </c>
      <c r="D2143" s="74" t="s">
        <v>16408</v>
      </c>
      <c r="E2143" s="74"/>
      <c r="F2143" s="59">
        <v>10</v>
      </c>
      <c r="G2143" s="75">
        <v>2</v>
      </c>
      <c r="H2143" s="75">
        <f>SUMIFS(VENTAS[Cantidad],VENTAS[Código del producto Vendido],STOCK[[#This Row],[Code]])</f>
        <v>0</v>
      </c>
      <c r="I2143" s="75">
        <f>STOCK[[#This Row],[Entradas]]-STOCK[[#This Row],[Salidas]]</f>
        <v>2</v>
      </c>
      <c r="J2143" s="59">
        <f>STOCK[[#This Row],[Precio Final]]*10%</f>
        <v>1</v>
      </c>
      <c r="K2143" s="62">
        <v>2.03</v>
      </c>
      <c r="L2143" s="62">
        <v>0</v>
      </c>
      <c r="M2143" s="62">
        <f>STOCK[[#This Row],[Costo Unitario (USD)]]+STOCK[[#This Row],[Costo Envío (USD)]]+STOCK[[#This Row],[Comisión 10%]]</f>
        <v>3.03</v>
      </c>
      <c r="N2143" s="62">
        <f t="shared" si="92"/>
        <v>4.545</v>
      </c>
      <c r="O2143" s="62">
        <f t="shared" si="93"/>
        <v>10</v>
      </c>
      <c r="P2143" s="62">
        <f>STOCK[[#This Row],[Precio Final]]-STOCK[[#This Row],[Costo total]]</f>
        <v>6.97</v>
      </c>
      <c r="Q2143" s="62">
        <f>STOCK[[#This Row],[Ganancia Unitaria]]*STOCK[[#This Row],[Salidas]]</f>
        <v>0</v>
      </c>
      <c r="R2143" s="74"/>
      <c r="S2143" s="74"/>
      <c r="T2143" s="62"/>
      <c r="U2143" s="62"/>
      <c r="V2143" s="76"/>
    </row>
    <row r="2144" customHeight="1" spans="1:22">
      <c r="A2144" s="74">
        <v>3353</v>
      </c>
      <c r="B2144" s="74" t="s">
        <v>20211</v>
      </c>
      <c r="C2144" s="74" t="s">
        <v>20243</v>
      </c>
      <c r="D2144" s="74" t="s">
        <v>16408</v>
      </c>
      <c r="E2144" s="74"/>
      <c r="F2144" s="59">
        <v>10</v>
      </c>
      <c r="G2144" s="75">
        <v>1</v>
      </c>
      <c r="H2144" s="75">
        <f>SUMIFS(VENTAS[Cantidad],VENTAS[Código del producto Vendido],STOCK[[#This Row],[Code]])</f>
        <v>0</v>
      </c>
      <c r="I2144" s="75">
        <f>STOCK[[#This Row],[Entradas]]-STOCK[[#This Row],[Salidas]]</f>
        <v>1</v>
      </c>
      <c r="J2144" s="59">
        <f>STOCK[[#This Row],[Precio Final]]*10%</f>
        <v>1</v>
      </c>
      <c r="K2144" s="62">
        <v>2.03</v>
      </c>
      <c r="L2144" s="62">
        <v>0</v>
      </c>
      <c r="M2144" s="62">
        <f>STOCK[[#This Row],[Costo Unitario (USD)]]+STOCK[[#This Row],[Costo Envío (USD)]]+STOCK[[#This Row],[Comisión 10%]]</f>
        <v>3.03</v>
      </c>
      <c r="N2144" s="62">
        <f t="shared" si="92"/>
        <v>4.545</v>
      </c>
      <c r="O2144" s="62">
        <f t="shared" si="93"/>
        <v>10</v>
      </c>
      <c r="P2144" s="62">
        <f>STOCK[[#This Row],[Precio Final]]-STOCK[[#This Row],[Costo total]]</f>
        <v>6.97</v>
      </c>
      <c r="Q2144" s="62">
        <f>STOCK[[#This Row],[Ganancia Unitaria]]*STOCK[[#This Row],[Salidas]]</f>
        <v>0</v>
      </c>
      <c r="R2144" s="74"/>
      <c r="S2144" s="74"/>
      <c r="T2144" s="62"/>
      <c r="U2144" s="62"/>
      <c r="V2144" s="76"/>
    </row>
    <row r="2145" customHeight="1" spans="1:22">
      <c r="A2145" s="74">
        <v>3354</v>
      </c>
      <c r="B2145" s="74" t="s">
        <v>20211</v>
      </c>
      <c r="C2145" s="74" t="s">
        <v>20243</v>
      </c>
      <c r="D2145" s="74" t="s">
        <v>16404</v>
      </c>
      <c r="E2145" s="74"/>
      <c r="F2145" s="59">
        <v>10</v>
      </c>
      <c r="G2145" s="75">
        <v>5</v>
      </c>
      <c r="H2145" s="75">
        <f>SUMIFS(VENTAS[Cantidad],VENTAS[Código del producto Vendido],STOCK[[#This Row],[Code]])</f>
        <v>0</v>
      </c>
      <c r="I2145" s="75">
        <f>STOCK[[#This Row],[Entradas]]-STOCK[[#This Row],[Salidas]]</f>
        <v>5</v>
      </c>
      <c r="J2145" s="59">
        <f>STOCK[[#This Row],[Precio Final]]*10%</f>
        <v>1</v>
      </c>
      <c r="K2145" s="62">
        <v>2.03</v>
      </c>
      <c r="L2145" s="62">
        <v>0</v>
      </c>
      <c r="M2145" s="62">
        <f>STOCK[[#This Row],[Costo Unitario (USD)]]+STOCK[[#This Row],[Costo Envío (USD)]]+STOCK[[#This Row],[Comisión 10%]]</f>
        <v>3.03</v>
      </c>
      <c r="N2145" s="62">
        <f t="shared" si="92"/>
        <v>4.545</v>
      </c>
      <c r="O2145" s="62">
        <f t="shared" si="93"/>
        <v>10</v>
      </c>
      <c r="P2145" s="62">
        <f>STOCK[[#This Row],[Precio Final]]-STOCK[[#This Row],[Costo total]]</f>
        <v>6.97</v>
      </c>
      <c r="Q2145" s="62">
        <f>STOCK[[#This Row],[Ganancia Unitaria]]*STOCK[[#This Row],[Salidas]]</f>
        <v>0</v>
      </c>
      <c r="R2145" s="74"/>
      <c r="S2145" s="74"/>
      <c r="T2145" s="62"/>
      <c r="U2145" s="62"/>
      <c r="V2145" s="76"/>
    </row>
    <row r="2146" customHeight="1" spans="1:22">
      <c r="A2146" s="74">
        <v>3355</v>
      </c>
      <c r="B2146" s="74" t="s">
        <v>20211</v>
      </c>
      <c r="C2146" s="74" t="s">
        <v>20244</v>
      </c>
      <c r="D2146" s="74" t="s">
        <v>16408</v>
      </c>
      <c r="E2146" s="74"/>
      <c r="F2146" s="59">
        <v>10</v>
      </c>
      <c r="G2146" s="75">
        <v>1</v>
      </c>
      <c r="H2146" s="75">
        <f>SUMIFS(VENTAS[Cantidad],VENTAS[Código del producto Vendido],STOCK[[#This Row],[Code]])</f>
        <v>1</v>
      </c>
      <c r="I2146" s="75">
        <f>STOCK[[#This Row],[Entradas]]-STOCK[[#This Row],[Salidas]]</f>
        <v>0</v>
      </c>
      <c r="J2146" s="59">
        <f>STOCK[[#This Row],[Precio Final]]*10%</f>
        <v>1</v>
      </c>
      <c r="K2146" s="62">
        <v>2.03</v>
      </c>
      <c r="L2146" s="62">
        <v>0</v>
      </c>
      <c r="M2146" s="62">
        <f>STOCK[[#This Row],[Costo Unitario (USD)]]+STOCK[[#This Row],[Costo Envío (USD)]]+STOCK[[#This Row],[Comisión 10%]]</f>
        <v>3.03</v>
      </c>
      <c r="N2146" s="62">
        <f t="shared" si="92"/>
        <v>4.545</v>
      </c>
      <c r="O2146" s="62">
        <f t="shared" si="93"/>
        <v>10</v>
      </c>
      <c r="P2146" s="62">
        <f>STOCK[[#This Row],[Precio Final]]-STOCK[[#This Row],[Costo total]]</f>
        <v>6.97</v>
      </c>
      <c r="Q2146" s="62">
        <f>STOCK[[#This Row],[Ganancia Unitaria]]*STOCK[[#This Row],[Salidas]]</f>
        <v>6.97</v>
      </c>
      <c r="R2146" s="74"/>
      <c r="S2146" s="74"/>
      <c r="T2146" s="62"/>
      <c r="U2146" s="62"/>
      <c r="V2146" s="76"/>
    </row>
    <row r="2147" customHeight="1" spans="1:22">
      <c r="A2147" s="74">
        <v>3356</v>
      </c>
      <c r="B2147" s="74" t="s">
        <v>20211</v>
      </c>
      <c r="C2147" s="74" t="s">
        <v>20245</v>
      </c>
      <c r="D2147" s="74" t="s">
        <v>16408</v>
      </c>
      <c r="E2147" s="74"/>
      <c r="F2147" s="59">
        <v>10</v>
      </c>
      <c r="G2147" s="75">
        <v>1</v>
      </c>
      <c r="H2147" s="75">
        <f>SUMIFS(VENTAS[Cantidad],VENTAS[Código del producto Vendido],STOCK[[#This Row],[Code]])</f>
        <v>0</v>
      </c>
      <c r="I2147" s="75">
        <f>STOCK[[#This Row],[Entradas]]-STOCK[[#This Row],[Salidas]]</f>
        <v>1</v>
      </c>
      <c r="J2147" s="59">
        <f>STOCK[[#This Row],[Precio Final]]*10%</f>
        <v>1</v>
      </c>
      <c r="K2147" s="62">
        <v>2.03</v>
      </c>
      <c r="L2147" s="62">
        <v>0</v>
      </c>
      <c r="M2147" s="62">
        <f>STOCK[[#This Row],[Costo Unitario (USD)]]+STOCK[[#This Row],[Costo Envío (USD)]]+STOCK[[#This Row],[Comisión 10%]]</f>
        <v>3.03</v>
      </c>
      <c r="N2147" s="62">
        <f t="shared" si="92"/>
        <v>4.545</v>
      </c>
      <c r="O2147" s="62">
        <f t="shared" si="93"/>
        <v>10</v>
      </c>
      <c r="P2147" s="62">
        <f>STOCK[[#This Row],[Precio Final]]-STOCK[[#This Row],[Costo total]]</f>
        <v>6.97</v>
      </c>
      <c r="Q2147" s="62">
        <f>STOCK[[#This Row],[Ganancia Unitaria]]*STOCK[[#This Row],[Salidas]]</f>
        <v>0</v>
      </c>
      <c r="R2147" s="74"/>
      <c r="S2147" s="74"/>
      <c r="T2147" s="62"/>
      <c r="U2147" s="62"/>
      <c r="V2147" s="76"/>
    </row>
    <row r="2148" customHeight="1" spans="1:22">
      <c r="A2148" s="74">
        <v>3357</v>
      </c>
      <c r="B2148" s="74" t="s">
        <v>20211</v>
      </c>
      <c r="C2148" s="74" t="s">
        <v>20245</v>
      </c>
      <c r="D2148" s="74" t="s">
        <v>16404</v>
      </c>
      <c r="E2148" s="74"/>
      <c r="F2148" s="59">
        <v>10</v>
      </c>
      <c r="G2148" s="75">
        <v>2</v>
      </c>
      <c r="H2148" s="75">
        <f>SUMIFS(VENTAS[Cantidad],VENTAS[Código del producto Vendido],STOCK[[#This Row],[Code]])</f>
        <v>1</v>
      </c>
      <c r="I2148" s="75">
        <f>STOCK[[#This Row],[Entradas]]-STOCK[[#This Row],[Salidas]]</f>
        <v>1</v>
      </c>
      <c r="J2148" s="59">
        <f>STOCK[[#This Row],[Precio Final]]*10%</f>
        <v>1</v>
      </c>
      <c r="K2148" s="62">
        <v>2.03</v>
      </c>
      <c r="L2148" s="62">
        <v>0</v>
      </c>
      <c r="M2148" s="62">
        <f>STOCK[[#This Row],[Costo Unitario (USD)]]+STOCK[[#This Row],[Costo Envío (USD)]]+STOCK[[#This Row],[Comisión 10%]]</f>
        <v>3.03</v>
      </c>
      <c r="N2148" s="62">
        <f t="shared" si="92"/>
        <v>4.545</v>
      </c>
      <c r="O2148" s="62">
        <f t="shared" si="93"/>
        <v>10</v>
      </c>
      <c r="P2148" s="62">
        <f>STOCK[[#This Row],[Precio Final]]-STOCK[[#This Row],[Costo total]]</f>
        <v>6.97</v>
      </c>
      <c r="Q2148" s="62">
        <f>STOCK[[#This Row],[Ganancia Unitaria]]*STOCK[[#This Row],[Salidas]]</f>
        <v>6.97</v>
      </c>
      <c r="R2148" s="74"/>
      <c r="S2148" s="74"/>
      <c r="T2148" s="62"/>
      <c r="U2148" s="62"/>
      <c r="V2148" s="76"/>
    </row>
    <row r="2149" customHeight="1" spans="1:22">
      <c r="A2149" s="74">
        <v>3358</v>
      </c>
      <c r="B2149" s="74" t="s">
        <v>20211</v>
      </c>
      <c r="C2149" s="74" t="s">
        <v>20246</v>
      </c>
      <c r="D2149" s="74" t="s">
        <v>16404</v>
      </c>
      <c r="E2149" s="74"/>
      <c r="F2149" s="59">
        <v>10</v>
      </c>
      <c r="G2149" s="75">
        <v>1</v>
      </c>
      <c r="H2149" s="75">
        <f>SUMIFS(VENTAS[Cantidad],VENTAS[Código del producto Vendido],STOCK[[#This Row],[Code]])</f>
        <v>0</v>
      </c>
      <c r="I2149" s="75">
        <f>STOCK[[#This Row],[Entradas]]-STOCK[[#This Row],[Salidas]]</f>
        <v>1</v>
      </c>
      <c r="J2149" s="59">
        <f>STOCK[[#This Row],[Precio Final]]*10%</f>
        <v>1</v>
      </c>
      <c r="K2149" s="62">
        <v>2.03</v>
      </c>
      <c r="L2149" s="62">
        <v>0</v>
      </c>
      <c r="M2149" s="62">
        <f>STOCK[[#This Row],[Costo Unitario (USD)]]+STOCK[[#This Row],[Costo Envío (USD)]]+STOCK[[#This Row],[Comisión 10%]]</f>
        <v>3.03</v>
      </c>
      <c r="N2149" s="62">
        <f t="shared" ref="N2149:N2212" si="94">M2149*1.5</f>
        <v>4.545</v>
      </c>
      <c r="O2149" s="62">
        <f t="shared" ref="O2149:O2212" si="95">F2149</f>
        <v>10</v>
      </c>
      <c r="P2149" s="62">
        <f>STOCK[[#This Row],[Precio Final]]-STOCK[[#This Row],[Costo total]]</f>
        <v>6.97</v>
      </c>
      <c r="Q2149" s="62">
        <f t="shared" ref="Q2149:Q2212" si="96">P2149*H2149</f>
        <v>0</v>
      </c>
      <c r="R2149" s="74"/>
      <c r="S2149" s="74"/>
      <c r="T2149" s="62"/>
      <c r="U2149" s="62"/>
      <c r="V2149" s="76"/>
    </row>
    <row r="2150" customHeight="1" spans="1:22">
      <c r="A2150" s="74">
        <v>3359</v>
      </c>
      <c r="B2150" s="74" t="s">
        <v>20211</v>
      </c>
      <c r="C2150" s="74" t="s">
        <v>20247</v>
      </c>
      <c r="D2150" s="74" t="s">
        <v>16404</v>
      </c>
      <c r="E2150" s="74"/>
      <c r="F2150" s="59">
        <v>10</v>
      </c>
      <c r="G2150" s="75">
        <v>1</v>
      </c>
      <c r="H2150" s="75">
        <f>SUMIFS(VENTAS[Cantidad],VENTAS[Código del producto Vendido],STOCK[[#This Row],[Code]])</f>
        <v>0</v>
      </c>
      <c r="I2150" s="75">
        <f>STOCK[[#This Row],[Entradas]]-STOCK[[#This Row],[Salidas]]</f>
        <v>1</v>
      </c>
      <c r="J2150" s="59">
        <f>STOCK[[#This Row],[Precio Final]]*10%</f>
        <v>1</v>
      </c>
      <c r="K2150" s="62">
        <v>2.03</v>
      </c>
      <c r="L2150" s="62">
        <v>0</v>
      </c>
      <c r="M2150" s="62">
        <f>STOCK[[#This Row],[Costo Unitario (USD)]]+STOCK[[#This Row],[Costo Envío (USD)]]+STOCK[[#This Row],[Comisión 10%]]</f>
        <v>3.03</v>
      </c>
      <c r="N2150" s="62">
        <f t="shared" si="94"/>
        <v>4.545</v>
      </c>
      <c r="O2150" s="62">
        <f t="shared" si="95"/>
        <v>10</v>
      </c>
      <c r="P2150" s="62">
        <f>STOCK[[#This Row],[Precio Final]]-STOCK[[#This Row],[Costo total]]</f>
        <v>6.97</v>
      </c>
      <c r="Q2150" s="62">
        <f t="shared" si="96"/>
        <v>0</v>
      </c>
      <c r="R2150" s="74"/>
      <c r="S2150" s="74"/>
      <c r="T2150" s="62"/>
      <c r="U2150" s="62"/>
      <c r="V2150" s="76"/>
    </row>
    <row r="2151" customHeight="1" spans="1:22">
      <c r="A2151" s="74">
        <v>3360</v>
      </c>
      <c r="B2151" s="74" t="s">
        <v>20211</v>
      </c>
      <c r="C2151" s="74" t="s">
        <v>20248</v>
      </c>
      <c r="D2151" s="74" t="s">
        <v>16583</v>
      </c>
      <c r="E2151" s="74"/>
      <c r="F2151" s="59">
        <v>10</v>
      </c>
      <c r="G2151" s="75">
        <v>1</v>
      </c>
      <c r="H2151" s="75">
        <f>SUMIFS(VENTAS[Cantidad],VENTAS[Código del producto Vendido],STOCK[[#This Row],[Code]])</f>
        <v>0</v>
      </c>
      <c r="I2151" s="75">
        <f>STOCK[[#This Row],[Entradas]]-STOCK[[#This Row],[Salidas]]</f>
        <v>1</v>
      </c>
      <c r="J2151" s="59">
        <f>STOCK[[#This Row],[Precio Final]]*10%</f>
        <v>1</v>
      </c>
      <c r="K2151" s="62">
        <v>2.03</v>
      </c>
      <c r="L2151" s="62">
        <v>0</v>
      </c>
      <c r="M2151" s="62">
        <f>STOCK[[#This Row],[Costo Unitario (USD)]]+STOCK[[#This Row],[Costo Envío (USD)]]+STOCK[[#This Row],[Comisión 10%]]</f>
        <v>3.03</v>
      </c>
      <c r="N2151" s="62">
        <f t="shared" si="94"/>
        <v>4.545</v>
      </c>
      <c r="O2151" s="62">
        <f t="shared" si="95"/>
        <v>10</v>
      </c>
      <c r="P2151" s="62">
        <f>STOCK[[#This Row],[Precio Final]]-STOCK[[#This Row],[Costo total]]</f>
        <v>6.97</v>
      </c>
      <c r="Q2151" s="62">
        <f t="shared" si="96"/>
        <v>0</v>
      </c>
      <c r="R2151" s="74"/>
      <c r="S2151" s="74"/>
      <c r="T2151" s="62"/>
      <c r="U2151" s="62"/>
      <c r="V2151" s="76"/>
    </row>
    <row r="2152" customHeight="1" spans="1:22">
      <c r="A2152" s="74">
        <v>3361</v>
      </c>
      <c r="B2152" s="74" t="s">
        <v>20211</v>
      </c>
      <c r="C2152" s="74" t="s">
        <v>20249</v>
      </c>
      <c r="D2152" s="74" t="s">
        <v>17234</v>
      </c>
      <c r="E2152" s="74"/>
      <c r="F2152" s="59">
        <v>10</v>
      </c>
      <c r="G2152" s="75">
        <v>1</v>
      </c>
      <c r="H2152" s="75">
        <f>SUMIFS(VENTAS[Cantidad],VENTAS[Código del producto Vendido],STOCK[[#This Row],[Code]])</f>
        <v>0</v>
      </c>
      <c r="I2152" s="75">
        <f>STOCK[[#This Row],[Entradas]]-STOCK[[#This Row],[Salidas]]</f>
        <v>1</v>
      </c>
      <c r="J2152" s="59">
        <f>STOCK[[#This Row],[Precio Final]]*10%</f>
        <v>1</v>
      </c>
      <c r="K2152" s="62">
        <v>2.03</v>
      </c>
      <c r="L2152" s="62">
        <v>0</v>
      </c>
      <c r="M2152" s="62">
        <f>STOCK[[#This Row],[Costo Unitario (USD)]]+STOCK[[#This Row],[Costo Envío (USD)]]+STOCK[[#This Row],[Comisión 10%]]</f>
        <v>3.03</v>
      </c>
      <c r="N2152" s="62">
        <f t="shared" si="94"/>
        <v>4.545</v>
      </c>
      <c r="O2152" s="62">
        <f t="shared" si="95"/>
        <v>10</v>
      </c>
      <c r="P2152" s="62">
        <f>STOCK[[#This Row],[Precio Final]]-STOCK[[#This Row],[Costo total]]</f>
        <v>6.97</v>
      </c>
      <c r="Q2152" s="62">
        <f t="shared" si="96"/>
        <v>0</v>
      </c>
      <c r="R2152" s="74"/>
      <c r="S2152" s="74"/>
      <c r="T2152" s="62"/>
      <c r="U2152" s="62"/>
      <c r="V2152" s="76"/>
    </row>
    <row r="2153" customHeight="1" spans="1:22">
      <c r="A2153" s="74">
        <v>3362</v>
      </c>
      <c r="B2153" s="74" t="s">
        <v>20211</v>
      </c>
      <c r="C2153" s="74" t="s">
        <v>20250</v>
      </c>
      <c r="D2153" s="74" t="s">
        <v>16404</v>
      </c>
      <c r="E2153" s="74"/>
      <c r="F2153" s="59">
        <v>10</v>
      </c>
      <c r="G2153" s="75">
        <v>1</v>
      </c>
      <c r="H2153" s="75">
        <f>SUMIFS(VENTAS[Cantidad],VENTAS[Código del producto Vendido],STOCK[[#This Row],[Code]])</f>
        <v>1</v>
      </c>
      <c r="I2153" s="75">
        <f>STOCK[[#This Row],[Entradas]]-STOCK[[#This Row],[Salidas]]</f>
        <v>0</v>
      </c>
      <c r="J2153" s="59">
        <f>STOCK[[#This Row],[Precio Final]]*10%</f>
        <v>1</v>
      </c>
      <c r="K2153" s="62">
        <v>2.03</v>
      </c>
      <c r="L2153" s="62">
        <v>0</v>
      </c>
      <c r="M2153" s="62">
        <f>STOCK[[#This Row],[Costo Unitario (USD)]]+STOCK[[#This Row],[Costo Envío (USD)]]+STOCK[[#This Row],[Comisión 10%]]</f>
        <v>3.03</v>
      </c>
      <c r="N2153" s="62">
        <f t="shared" si="94"/>
        <v>4.545</v>
      </c>
      <c r="O2153" s="62">
        <f t="shared" si="95"/>
        <v>10</v>
      </c>
      <c r="P2153" s="62">
        <f>STOCK[[#This Row],[Precio Final]]-STOCK[[#This Row],[Costo total]]</f>
        <v>6.97</v>
      </c>
      <c r="Q2153" s="62">
        <f t="shared" si="96"/>
        <v>6.97</v>
      </c>
      <c r="R2153" s="74"/>
      <c r="S2153" s="74"/>
      <c r="T2153" s="62"/>
      <c r="U2153" s="62"/>
      <c r="V2153" s="76"/>
    </row>
    <row r="2154" customHeight="1" spans="1:22">
      <c r="A2154" s="74">
        <v>3363</v>
      </c>
      <c r="B2154" s="74" t="s">
        <v>20211</v>
      </c>
      <c r="C2154" s="74" t="s">
        <v>20251</v>
      </c>
      <c r="D2154" s="74" t="s">
        <v>16583</v>
      </c>
      <c r="E2154" s="74"/>
      <c r="F2154" s="59">
        <v>10</v>
      </c>
      <c r="G2154" s="75">
        <v>1</v>
      </c>
      <c r="H2154" s="75">
        <f>SUMIFS(VENTAS[Cantidad],VENTAS[Código del producto Vendido],STOCK[[#This Row],[Code]])</f>
        <v>1</v>
      </c>
      <c r="I2154" s="75">
        <f>STOCK[[#This Row],[Entradas]]-STOCK[[#This Row],[Salidas]]</f>
        <v>0</v>
      </c>
      <c r="J2154" s="59">
        <f>STOCK[[#This Row],[Precio Final]]*10%</f>
        <v>1</v>
      </c>
      <c r="K2154" s="62">
        <v>2.03</v>
      </c>
      <c r="L2154" s="62">
        <v>0</v>
      </c>
      <c r="M2154" s="62">
        <f>STOCK[[#This Row],[Costo Unitario (USD)]]+STOCK[[#This Row],[Costo Envío (USD)]]+STOCK[[#This Row],[Comisión 10%]]</f>
        <v>3.03</v>
      </c>
      <c r="N2154" s="62">
        <f t="shared" si="94"/>
        <v>4.545</v>
      </c>
      <c r="O2154" s="62">
        <f t="shared" si="95"/>
        <v>10</v>
      </c>
      <c r="P2154" s="62">
        <f>STOCK[[#This Row],[Precio Final]]-STOCK[[#This Row],[Costo total]]</f>
        <v>6.97</v>
      </c>
      <c r="Q2154" s="62">
        <f t="shared" si="96"/>
        <v>6.97</v>
      </c>
      <c r="R2154" s="74"/>
      <c r="S2154" s="74"/>
      <c r="T2154" s="62"/>
      <c r="U2154" s="62"/>
      <c r="V2154" s="76"/>
    </row>
    <row r="2155" customHeight="1" spans="1:22">
      <c r="A2155" s="74">
        <v>3364</v>
      </c>
      <c r="B2155" s="74" t="s">
        <v>20211</v>
      </c>
      <c r="C2155" s="74" t="s">
        <v>20252</v>
      </c>
      <c r="D2155" s="74" t="s">
        <v>16404</v>
      </c>
      <c r="E2155" s="74"/>
      <c r="F2155" s="59">
        <v>10</v>
      </c>
      <c r="G2155" s="75">
        <v>1</v>
      </c>
      <c r="H2155" s="75">
        <f>SUMIFS(VENTAS[Cantidad],VENTAS[Código del producto Vendido],STOCK[[#This Row],[Code]])</f>
        <v>1</v>
      </c>
      <c r="I2155" s="75">
        <f>STOCK[[#This Row],[Entradas]]-STOCK[[#This Row],[Salidas]]</f>
        <v>0</v>
      </c>
      <c r="J2155" s="59">
        <f>STOCK[[#This Row],[Precio Final]]*10%</f>
        <v>1</v>
      </c>
      <c r="K2155" s="62">
        <v>2.03</v>
      </c>
      <c r="L2155" s="62">
        <v>0</v>
      </c>
      <c r="M2155" s="62">
        <f>STOCK[[#This Row],[Costo Unitario (USD)]]+STOCK[[#This Row],[Costo Envío (USD)]]+STOCK[[#This Row],[Comisión 10%]]</f>
        <v>3.03</v>
      </c>
      <c r="N2155" s="62">
        <f t="shared" si="94"/>
        <v>4.545</v>
      </c>
      <c r="O2155" s="62">
        <f t="shared" si="95"/>
        <v>10</v>
      </c>
      <c r="P2155" s="62">
        <f>STOCK[[#This Row],[Precio Final]]-STOCK[[#This Row],[Costo total]]</f>
        <v>6.97</v>
      </c>
      <c r="Q2155" s="62">
        <f t="shared" si="96"/>
        <v>6.97</v>
      </c>
      <c r="R2155" s="74"/>
      <c r="S2155" s="74"/>
      <c r="T2155" s="62"/>
      <c r="U2155" s="62"/>
      <c r="V2155" s="76"/>
    </row>
    <row r="2156" customHeight="1" spans="1:22">
      <c r="A2156" s="74">
        <v>3365</v>
      </c>
      <c r="B2156" s="74" t="s">
        <v>20211</v>
      </c>
      <c r="C2156" s="74" t="s">
        <v>20253</v>
      </c>
      <c r="D2156" s="74" t="s">
        <v>16396</v>
      </c>
      <c r="E2156" s="74"/>
      <c r="F2156" s="59">
        <v>10</v>
      </c>
      <c r="G2156" s="75">
        <v>1</v>
      </c>
      <c r="H2156" s="75">
        <f>SUMIFS(VENTAS[Cantidad],VENTAS[Código del producto Vendido],STOCK[[#This Row],[Code]])</f>
        <v>1</v>
      </c>
      <c r="I2156" s="75">
        <f>STOCK[[#This Row],[Entradas]]-STOCK[[#This Row],[Salidas]]</f>
        <v>0</v>
      </c>
      <c r="J2156" s="59">
        <f>STOCK[[#This Row],[Precio Final]]*10%</f>
        <v>1</v>
      </c>
      <c r="K2156" s="62">
        <v>2.03</v>
      </c>
      <c r="L2156" s="62">
        <v>0</v>
      </c>
      <c r="M2156" s="62">
        <f>STOCK[[#This Row],[Costo Unitario (USD)]]+STOCK[[#This Row],[Costo Envío (USD)]]+STOCK[[#This Row],[Comisión 10%]]</f>
        <v>3.03</v>
      </c>
      <c r="N2156" s="62">
        <f t="shared" si="94"/>
        <v>4.545</v>
      </c>
      <c r="O2156" s="62">
        <f t="shared" si="95"/>
        <v>10</v>
      </c>
      <c r="P2156" s="62">
        <f>STOCK[[#This Row],[Precio Final]]-STOCK[[#This Row],[Costo total]]</f>
        <v>6.97</v>
      </c>
      <c r="Q2156" s="62">
        <f t="shared" si="96"/>
        <v>6.97</v>
      </c>
      <c r="R2156" s="74"/>
      <c r="S2156" s="74"/>
      <c r="T2156" s="62"/>
      <c r="U2156" s="62"/>
      <c r="V2156" s="76"/>
    </row>
    <row r="2157" customHeight="1" spans="1:22">
      <c r="A2157" s="74">
        <v>3366</v>
      </c>
      <c r="B2157" s="74" t="s">
        <v>20211</v>
      </c>
      <c r="C2157" s="74" t="s">
        <v>20254</v>
      </c>
      <c r="D2157" s="74" t="s">
        <v>16404</v>
      </c>
      <c r="E2157" s="74"/>
      <c r="F2157" s="59">
        <v>10</v>
      </c>
      <c r="G2157" s="75">
        <v>1</v>
      </c>
      <c r="H2157" s="75">
        <f>SUMIFS(VENTAS[Cantidad],VENTAS[Código del producto Vendido],STOCK[[#This Row],[Code]])</f>
        <v>1</v>
      </c>
      <c r="I2157" s="75">
        <f>STOCK[[#This Row],[Entradas]]-STOCK[[#This Row],[Salidas]]</f>
        <v>0</v>
      </c>
      <c r="J2157" s="59">
        <f>STOCK[[#This Row],[Precio Final]]*10%</f>
        <v>1</v>
      </c>
      <c r="K2157" s="62">
        <v>2.03</v>
      </c>
      <c r="L2157" s="62">
        <v>0</v>
      </c>
      <c r="M2157" s="62">
        <f>STOCK[[#This Row],[Costo Unitario (USD)]]+STOCK[[#This Row],[Costo Envío (USD)]]+STOCK[[#This Row],[Comisión 10%]]</f>
        <v>3.03</v>
      </c>
      <c r="N2157" s="62">
        <f t="shared" si="94"/>
        <v>4.545</v>
      </c>
      <c r="O2157" s="62">
        <f t="shared" si="95"/>
        <v>10</v>
      </c>
      <c r="P2157" s="62">
        <f>STOCK[[#This Row],[Precio Final]]-STOCK[[#This Row],[Costo total]]</f>
        <v>6.97</v>
      </c>
      <c r="Q2157" s="62">
        <f t="shared" si="96"/>
        <v>6.97</v>
      </c>
      <c r="R2157" s="74"/>
      <c r="S2157" s="74"/>
      <c r="T2157" s="62"/>
      <c r="U2157" s="62"/>
      <c r="V2157" s="76"/>
    </row>
    <row r="2158" customHeight="1" spans="1:22">
      <c r="A2158" s="74">
        <v>3367</v>
      </c>
      <c r="B2158" s="74" t="s">
        <v>20211</v>
      </c>
      <c r="C2158" s="74" t="s">
        <v>20255</v>
      </c>
      <c r="D2158" s="74" t="s">
        <v>16396</v>
      </c>
      <c r="E2158" s="74"/>
      <c r="F2158" s="59">
        <v>10</v>
      </c>
      <c r="G2158" s="75">
        <v>1</v>
      </c>
      <c r="H2158" s="75">
        <f>SUMIFS(VENTAS[Cantidad],VENTAS[Código del producto Vendido],STOCK[[#This Row],[Code]])</f>
        <v>0</v>
      </c>
      <c r="I2158" s="75">
        <f>STOCK[[#This Row],[Entradas]]-STOCK[[#This Row],[Salidas]]</f>
        <v>1</v>
      </c>
      <c r="J2158" s="59">
        <f>STOCK[[#This Row],[Precio Final]]*10%</f>
        <v>1</v>
      </c>
      <c r="K2158" s="62">
        <v>2.03</v>
      </c>
      <c r="L2158" s="62">
        <v>0</v>
      </c>
      <c r="M2158" s="62">
        <f>STOCK[[#This Row],[Costo Unitario (USD)]]+STOCK[[#This Row],[Costo Envío (USD)]]+STOCK[[#This Row],[Comisión 10%]]</f>
        <v>3.03</v>
      </c>
      <c r="N2158" s="62">
        <f t="shared" si="94"/>
        <v>4.545</v>
      </c>
      <c r="O2158" s="62">
        <f t="shared" si="95"/>
        <v>10</v>
      </c>
      <c r="P2158" s="62">
        <f>STOCK[[#This Row],[Precio Final]]-STOCK[[#This Row],[Costo total]]</f>
        <v>6.97</v>
      </c>
      <c r="Q2158" s="62">
        <f t="shared" si="96"/>
        <v>0</v>
      </c>
      <c r="R2158" s="74"/>
      <c r="S2158" s="74"/>
      <c r="T2158" s="62"/>
      <c r="U2158" s="62"/>
      <c r="V2158" s="76"/>
    </row>
    <row r="2159" customHeight="1" spans="1:22">
      <c r="A2159" s="74">
        <v>3368</v>
      </c>
      <c r="B2159" s="74" t="s">
        <v>20211</v>
      </c>
      <c r="C2159" s="74" t="s">
        <v>20256</v>
      </c>
      <c r="D2159" s="74" t="s">
        <v>16475</v>
      </c>
      <c r="E2159" s="74"/>
      <c r="F2159" s="59">
        <v>10</v>
      </c>
      <c r="G2159" s="75">
        <v>1</v>
      </c>
      <c r="H2159" s="75">
        <f>SUMIFS(VENTAS[Cantidad],VENTAS[Código del producto Vendido],STOCK[[#This Row],[Code]])</f>
        <v>0</v>
      </c>
      <c r="I2159" s="75">
        <f>STOCK[[#This Row],[Entradas]]-STOCK[[#This Row],[Salidas]]</f>
        <v>1</v>
      </c>
      <c r="J2159" s="59">
        <f>STOCK[[#This Row],[Precio Final]]*10%</f>
        <v>1</v>
      </c>
      <c r="K2159" s="62">
        <v>2.03</v>
      </c>
      <c r="L2159" s="62">
        <v>0</v>
      </c>
      <c r="M2159" s="62">
        <f>STOCK[[#This Row],[Costo Unitario (USD)]]+STOCK[[#This Row],[Costo Envío (USD)]]+STOCK[[#This Row],[Comisión 10%]]</f>
        <v>3.03</v>
      </c>
      <c r="N2159" s="62">
        <f t="shared" si="94"/>
        <v>4.545</v>
      </c>
      <c r="O2159" s="62">
        <f t="shared" si="95"/>
        <v>10</v>
      </c>
      <c r="P2159" s="62">
        <f>STOCK[[#This Row],[Precio Final]]-STOCK[[#This Row],[Costo total]]</f>
        <v>6.97</v>
      </c>
      <c r="Q2159" s="62">
        <f t="shared" si="96"/>
        <v>0</v>
      </c>
      <c r="R2159" s="74"/>
      <c r="S2159" s="74"/>
      <c r="T2159" s="62"/>
      <c r="U2159" s="62"/>
      <c r="V2159" s="76"/>
    </row>
    <row r="2160" customHeight="1" spans="1:22">
      <c r="A2160" s="74">
        <v>3369</v>
      </c>
      <c r="B2160" s="74" t="s">
        <v>20211</v>
      </c>
      <c r="C2160" s="74" t="s">
        <v>20257</v>
      </c>
      <c r="D2160" s="74" t="s">
        <v>17234</v>
      </c>
      <c r="E2160" s="74"/>
      <c r="F2160" s="59">
        <v>10</v>
      </c>
      <c r="G2160" s="75">
        <v>1</v>
      </c>
      <c r="H2160" s="75">
        <f>SUMIFS(VENTAS[Cantidad],VENTAS[Código del producto Vendido],STOCK[[#This Row],[Code]])</f>
        <v>0</v>
      </c>
      <c r="I2160" s="75">
        <f>STOCK[[#This Row],[Entradas]]-STOCK[[#This Row],[Salidas]]</f>
        <v>1</v>
      </c>
      <c r="J2160" s="59">
        <f>STOCK[[#This Row],[Precio Final]]*10%</f>
        <v>1</v>
      </c>
      <c r="K2160" s="62">
        <v>2.03</v>
      </c>
      <c r="L2160" s="62">
        <v>0</v>
      </c>
      <c r="M2160" s="62">
        <f>STOCK[[#This Row],[Costo Unitario (USD)]]+STOCK[[#This Row],[Costo Envío (USD)]]+STOCK[[#This Row],[Comisión 10%]]</f>
        <v>3.03</v>
      </c>
      <c r="N2160" s="62">
        <f t="shared" si="94"/>
        <v>4.545</v>
      </c>
      <c r="O2160" s="62">
        <f t="shared" si="95"/>
        <v>10</v>
      </c>
      <c r="P2160" s="62">
        <f>STOCK[[#This Row],[Precio Final]]-STOCK[[#This Row],[Costo total]]</f>
        <v>6.97</v>
      </c>
      <c r="Q2160" s="62">
        <f t="shared" si="96"/>
        <v>0</v>
      </c>
      <c r="R2160" s="74"/>
      <c r="S2160" s="74"/>
      <c r="T2160" s="62"/>
      <c r="U2160" s="62"/>
      <c r="V2160" s="76"/>
    </row>
    <row r="2161" customHeight="1" spans="1:22">
      <c r="A2161" s="74">
        <v>3370</v>
      </c>
      <c r="B2161" s="74" t="s">
        <v>20211</v>
      </c>
      <c r="C2161" s="74" t="s">
        <v>20258</v>
      </c>
      <c r="D2161" s="74" t="s">
        <v>16404</v>
      </c>
      <c r="E2161" s="74"/>
      <c r="F2161" s="59">
        <v>10</v>
      </c>
      <c r="G2161" s="75">
        <v>1</v>
      </c>
      <c r="H2161" s="75">
        <f>SUMIFS(VENTAS[Cantidad],VENTAS[Código del producto Vendido],STOCK[[#This Row],[Code]])</f>
        <v>0</v>
      </c>
      <c r="I2161" s="75">
        <f>STOCK[[#This Row],[Entradas]]-STOCK[[#This Row],[Salidas]]</f>
        <v>1</v>
      </c>
      <c r="J2161" s="59">
        <f>STOCK[[#This Row],[Precio Final]]*10%</f>
        <v>1</v>
      </c>
      <c r="K2161" s="62">
        <v>2.03</v>
      </c>
      <c r="L2161" s="62">
        <v>0</v>
      </c>
      <c r="M2161" s="62">
        <f>STOCK[[#This Row],[Costo Unitario (USD)]]+STOCK[[#This Row],[Costo Envío (USD)]]+STOCK[[#This Row],[Comisión 10%]]</f>
        <v>3.03</v>
      </c>
      <c r="N2161" s="62">
        <f t="shared" si="94"/>
        <v>4.545</v>
      </c>
      <c r="O2161" s="62">
        <f t="shared" si="95"/>
        <v>10</v>
      </c>
      <c r="P2161" s="62">
        <f>STOCK[[#This Row],[Precio Final]]-STOCK[[#This Row],[Costo total]]</f>
        <v>6.97</v>
      </c>
      <c r="Q2161" s="62">
        <f t="shared" si="96"/>
        <v>0</v>
      </c>
      <c r="R2161" s="74"/>
      <c r="S2161" s="74"/>
      <c r="T2161" s="62"/>
      <c r="U2161" s="62"/>
      <c r="V2161" s="76"/>
    </row>
    <row r="2162" customHeight="1" spans="1:22">
      <c r="A2162" s="74">
        <v>3371</v>
      </c>
      <c r="B2162" s="74" t="s">
        <v>20211</v>
      </c>
      <c r="C2162" s="74" t="s">
        <v>20259</v>
      </c>
      <c r="D2162" s="74" t="s">
        <v>16475</v>
      </c>
      <c r="E2162" s="74"/>
      <c r="F2162" s="59">
        <v>10</v>
      </c>
      <c r="G2162" s="75">
        <v>1</v>
      </c>
      <c r="H2162" s="75">
        <f>SUMIFS(VENTAS[Cantidad],VENTAS[Código del producto Vendido],STOCK[[#This Row],[Code]])</f>
        <v>0</v>
      </c>
      <c r="I2162" s="75">
        <f>STOCK[[#This Row],[Entradas]]-STOCK[[#This Row],[Salidas]]</f>
        <v>1</v>
      </c>
      <c r="J2162" s="59">
        <f>STOCK[[#This Row],[Precio Final]]*10%</f>
        <v>1</v>
      </c>
      <c r="K2162" s="62">
        <v>2.03</v>
      </c>
      <c r="L2162" s="62">
        <v>0</v>
      </c>
      <c r="M2162" s="62">
        <f>STOCK[[#This Row],[Costo Unitario (USD)]]+STOCK[[#This Row],[Costo Envío (USD)]]+STOCK[[#This Row],[Comisión 10%]]</f>
        <v>3.03</v>
      </c>
      <c r="N2162" s="62">
        <f t="shared" si="94"/>
        <v>4.545</v>
      </c>
      <c r="O2162" s="62">
        <f t="shared" si="95"/>
        <v>10</v>
      </c>
      <c r="P2162" s="62">
        <f>STOCK[[#This Row],[Precio Final]]-STOCK[[#This Row],[Costo total]]</f>
        <v>6.97</v>
      </c>
      <c r="Q2162" s="62">
        <f t="shared" si="96"/>
        <v>0</v>
      </c>
      <c r="R2162" s="74"/>
      <c r="S2162" s="74"/>
      <c r="T2162" s="62"/>
      <c r="U2162" s="62"/>
      <c r="V2162" s="76"/>
    </row>
    <row r="2163" customHeight="1" spans="1:22">
      <c r="A2163" s="74">
        <v>3372</v>
      </c>
      <c r="B2163" s="74" t="s">
        <v>20211</v>
      </c>
      <c r="C2163" s="74" t="s">
        <v>20260</v>
      </c>
      <c r="D2163" s="74" t="s">
        <v>16408</v>
      </c>
      <c r="E2163" s="74"/>
      <c r="F2163" s="59">
        <v>10</v>
      </c>
      <c r="G2163" s="75">
        <v>1</v>
      </c>
      <c r="H2163" s="75">
        <f>SUMIFS(VENTAS[Cantidad],VENTAS[Código del producto Vendido],STOCK[[#This Row],[Code]])</f>
        <v>1</v>
      </c>
      <c r="I2163" s="75">
        <f>STOCK[[#This Row],[Entradas]]-STOCK[[#This Row],[Salidas]]</f>
        <v>0</v>
      </c>
      <c r="J2163" s="59">
        <f>STOCK[[#This Row],[Precio Final]]*10%</f>
        <v>1</v>
      </c>
      <c r="K2163" s="62">
        <v>2.03</v>
      </c>
      <c r="L2163" s="62">
        <v>0</v>
      </c>
      <c r="M2163" s="62">
        <f>STOCK[[#This Row],[Costo Unitario (USD)]]+STOCK[[#This Row],[Costo Envío (USD)]]+STOCK[[#This Row],[Comisión 10%]]</f>
        <v>3.03</v>
      </c>
      <c r="N2163" s="62">
        <f t="shared" si="94"/>
        <v>4.545</v>
      </c>
      <c r="O2163" s="62">
        <f t="shared" si="95"/>
        <v>10</v>
      </c>
      <c r="P2163" s="62">
        <f>STOCK[[#This Row],[Precio Final]]-STOCK[[#This Row],[Costo total]]</f>
        <v>6.97</v>
      </c>
      <c r="Q2163" s="62">
        <f t="shared" si="96"/>
        <v>6.97</v>
      </c>
      <c r="R2163" s="74"/>
      <c r="S2163" s="74"/>
      <c r="T2163" s="62"/>
      <c r="U2163" s="62"/>
      <c r="V2163" s="76"/>
    </row>
    <row r="2164" customHeight="1" spans="1:22">
      <c r="A2164" s="74">
        <v>3373</v>
      </c>
      <c r="B2164" s="74" t="s">
        <v>20211</v>
      </c>
      <c r="C2164" s="74" t="s">
        <v>20261</v>
      </c>
      <c r="D2164" s="74" t="s">
        <v>20262</v>
      </c>
      <c r="E2164" s="74"/>
      <c r="F2164" s="59">
        <v>10</v>
      </c>
      <c r="G2164" s="75">
        <v>1</v>
      </c>
      <c r="H2164" s="75">
        <f>SUMIFS(VENTAS[Cantidad],VENTAS[Código del producto Vendido],STOCK[[#This Row],[Code]])</f>
        <v>1</v>
      </c>
      <c r="I2164" s="75">
        <f>STOCK[[#This Row],[Entradas]]-STOCK[[#This Row],[Salidas]]</f>
        <v>0</v>
      </c>
      <c r="J2164" s="59">
        <f>STOCK[[#This Row],[Precio Final]]*10%</f>
        <v>1</v>
      </c>
      <c r="K2164" s="62">
        <v>2.03</v>
      </c>
      <c r="L2164" s="62">
        <v>0</v>
      </c>
      <c r="M2164" s="62">
        <f>STOCK[[#This Row],[Costo Unitario (USD)]]+STOCK[[#This Row],[Costo Envío (USD)]]+STOCK[[#This Row],[Comisión 10%]]</f>
        <v>3.03</v>
      </c>
      <c r="N2164" s="62">
        <f t="shared" si="94"/>
        <v>4.545</v>
      </c>
      <c r="O2164" s="62">
        <f t="shared" si="95"/>
        <v>10</v>
      </c>
      <c r="P2164" s="62">
        <f>STOCK[[#This Row],[Precio Final]]-STOCK[[#This Row],[Costo total]]</f>
        <v>6.97</v>
      </c>
      <c r="Q2164" s="62">
        <f t="shared" si="96"/>
        <v>6.97</v>
      </c>
      <c r="R2164" s="74"/>
      <c r="S2164" s="74"/>
      <c r="T2164" s="62"/>
      <c r="U2164" s="62"/>
      <c r="V2164" s="76"/>
    </row>
    <row r="2165" customHeight="1" spans="1:22">
      <c r="A2165" s="74">
        <v>3374</v>
      </c>
      <c r="B2165" s="74" t="s">
        <v>20211</v>
      </c>
      <c r="C2165" s="74" t="s">
        <v>20263</v>
      </c>
      <c r="D2165" s="74" t="s">
        <v>20262</v>
      </c>
      <c r="E2165" s="74"/>
      <c r="F2165" s="59">
        <v>10</v>
      </c>
      <c r="G2165" s="75">
        <v>1</v>
      </c>
      <c r="H2165" s="75">
        <f>SUMIFS(VENTAS[Cantidad],VENTAS[Código del producto Vendido],STOCK[[#This Row],[Code]])</f>
        <v>0</v>
      </c>
      <c r="I2165" s="75">
        <f>STOCK[[#This Row],[Entradas]]-STOCK[[#This Row],[Salidas]]</f>
        <v>1</v>
      </c>
      <c r="J2165" s="59">
        <f>STOCK[[#This Row],[Precio Final]]*10%</f>
        <v>1</v>
      </c>
      <c r="K2165" s="62">
        <v>2.03</v>
      </c>
      <c r="L2165" s="62">
        <v>0</v>
      </c>
      <c r="M2165" s="62">
        <f>STOCK[[#This Row],[Costo Unitario (USD)]]+STOCK[[#This Row],[Costo Envío (USD)]]+STOCK[[#This Row],[Comisión 10%]]</f>
        <v>3.03</v>
      </c>
      <c r="N2165" s="62">
        <f t="shared" si="94"/>
        <v>4.545</v>
      </c>
      <c r="O2165" s="62">
        <f t="shared" si="95"/>
        <v>10</v>
      </c>
      <c r="P2165" s="62">
        <f>STOCK[[#This Row],[Precio Final]]-STOCK[[#This Row],[Costo total]]</f>
        <v>6.97</v>
      </c>
      <c r="Q2165" s="62">
        <f t="shared" si="96"/>
        <v>0</v>
      </c>
      <c r="R2165" s="74"/>
      <c r="S2165" s="74"/>
      <c r="T2165" s="62"/>
      <c r="U2165" s="62"/>
      <c r="V2165" s="76"/>
    </row>
    <row r="2166" customHeight="1" spans="1:22">
      <c r="A2166" s="74">
        <v>3375</v>
      </c>
      <c r="B2166" s="74" t="s">
        <v>20211</v>
      </c>
      <c r="C2166" s="74" t="s">
        <v>20264</v>
      </c>
      <c r="D2166" s="74" t="s">
        <v>16475</v>
      </c>
      <c r="E2166" s="74"/>
      <c r="F2166" s="59">
        <v>10</v>
      </c>
      <c r="G2166" s="75">
        <v>1</v>
      </c>
      <c r="H2166" s="75">
        <f>SUMIFS(VENTAS[Cantidad],VENTAS[Código del producto Vendido],STOCK[[#This Row],[Code]])</f>
        <v>0</v>
      </c>
      <c r="I2166" s="75">
        <f>STOCK[[#This Row],[Entradas]]-STOCK[[#This Row],[Salidas]]</f>
        <v>1</v>
      </c>
      <c r="J2166" s="59">
        <f>STOCK[[#This Row],[Precio Final]]*10%</f>
        <v>1</v>
      </c>
      <c r="K2166" s="62">
        <v>2.03</v>
      </c>
      <c r="L2166" s="62">
        <v>0</v>
      </c>
      <c r="M2166" s="62">
        <f>STOCK[[#This Row],[Costo Unitario (USD)]]+STOCK[[#This Row],[Costo Envío (USD)]]+STOCK[[#This Row],[Comisión 10%]]</f>
        <v>3.03</v>
      </c>
      <c r="N2166" s="62">
        <f t="shared" si="94"/>
        <v>4.545</v>
      </c>
      <c r="O2166" s="62">
        <f t="shared" si="95"/>
        <v>10</v>
      </c>
      <c r="P2166" s="62">
        <f>STOCK[[#This Row],[Precio Final]]-STOCK[[#This Row],[Costo total]]</f>
        <v>6.97</v>
      </c>
      <c r="Q2166" s="62">
        <f t="shared" si="96"/>
        <v>0</v>
      </c>
      <c r="R2166" s="74"/>
      <c r="S2166" s="74"/>
      <c r="T2166" s="62"/>
      <c r="U2166" s="62"/>
      <c r="V2166" s="76"/>
    </row>
    <row r="2167" customHeight="1" spans="1:22">
      <c r="A2167" s="74">
        <v>3376</v>
      </c>
      <c r="B2167" s="74" t="s">
        <v>20211</v>
      </c>
      <c r="C2167" s="74" t="s">
        <v>20265</v>
      </c>
      <c r="D2167" s="74" t="s">
        <v>16404</v>
      </c>
      <c r="E2167" s="74"/>
      <c r="F2167" s="59">
        <v>10</v>
      </c>
      <c r="G2167" s="75">
        <v>1</v>
      </c>
      <c r="H2167" s="75">
        <f>SUMIFS(VENTAS[Cantidad],VENTAS[Código del producto Vendido],STOCK[[#This Row],[Code]])</f>
        <v>1</v>
      </c>
      <c r="I2167" s="75">
        <f>STOCK[[#This Row],[Entradas]]-STOCK[[#This Row],[Salidas]]</f>
        <v>0</v>
      </c>
      <c r="J2167" s="59">
        <f>STOCK[[#This Row],[Precio Final]]*10%</f>
        <v>1</v>
      </c>
      <c r="K2167" s="62">
        <v>2.03</v>
      </c>
      <c r="L2167" s="62">
        <v>0</v>
      </c>
      <c r="M2167" s="62">
        <f>STOCK[[#This Row],[Costo Unitario (USD)]]+STOCK[[#This Row],[Costo Envío (USD)]]+STOCK[[#This Row],[Comisión 10%]]</f>
        <v>3.03</v>
      </c>
      <c r="N2167" s="62">
        <f t="shared" si="94"/>
        <v>4.545</v>
      </c>
      <c r="O2167" s="62">
        <f t="shared" si="95"/>
        <v>10</v>
      </c>
      <c r="P2167" s="62">
        <f>STOCK[[#This Row],[Precio Final]]-STOCK[[#This Row],[Costo total]]</f>
        <v>6.97</v>
      </c>
      <c r="Q2167" s="62">
        <f t="shared" si="96"/>
        <v>6.97</v>
      </c>
      <c r="R2167" s="74"/>
      <c r="S2167" s="74"/>
      <c r="T2167" s="62"/>
      <c r="U2167" s="62"/>
      <c r="V2167" s="76"/>
    </row>
    <row r="2168" customHeight="1" spans="1:22">
      <c r="A2168" s="74">
        <v>3377</v>
      </c>
      <c r="B2168" s="74" t="s">
        <v>20211</v>
      </c>
      <c r="C2168" s="74" t="s">
        <v>20266</v>
      </c>
      <c r="D2168" s="74" t="s">
        <v>16404</v>
      </c>
      <c r="E2168" s="74"/>
      <c r="F2168" s="59">
        <v>10</v>
      </c>
      <c r="G2168" s="75">
        <v>1</v>
      </c>
      <c r="H2168" s="75">
        <f>SUMIFS(VENTAS[Cantidad],VENTAS[Código del producto Vendido],STOCK[[#This Row],[Code]])</f>
        <v>1</v>
      </c>
      <c r="I2168" s="75">
        <f>STOCK[[#This Row],[Entradas]]-STOCK[[#This Row],[Salidas]]</f>
        <v>0</v>
      </c>
      <c r="J2168" s="59">
        <f>STOCK[[#This Row],[Precio Final]]*10%</f>
        <v>1</v>
      </c>
      <c r="K2168" s="62">
        <v>2.03</v>
      </c>
      <c r="L2168" s="62">
        <v>0</v>
      </c>
      <c r="M2168" s="62">
        <f>STOCK[[#This Row],[Costo Unitario (USD)]]+STOCK[[#This Row],[Costo Envío (USD)]]+STOCK[[#This Row],[Comisión 10%]]</f>
        <v>3.03</v>
      </c>
      <c r="N2168" s="62">
        <f t="shared" si="94"/>
        <v>4.545</v>
      </c>
      <c r="O2168" s="62">
        <f t="shared" si="95"/>
        <v>10</v>
      </c>
      <c r="P2168" s="62">
        <f>STOCK[[#This Row],[Precio Final]]-STOCK[[#This Row],[Costo total]]</f>
        <v>6.97</v>
      </c>
      <c r="Q2168" s="62">
        <f t="shared" si="96"/>
        <v>6.97</v>
      </c>
      <c r="R2168" s="74"/>
      <c r="S2168" s="74"/>
      <c r="T2168" s="62"/>
      <c r="U2168" s="62"/>
      <c r="V2168" s="76"/>
    </row>
    <row r="2169" customHeight="1" spans="1:22">
      <c r="A2169" s="74">
        <v>3378</v>
      </c>
      <c r="B2169" s="74" t="s">
        <v>20211</v>
      </c>
      <c r="C2169" s="74" t="s">
        <v>20267</v>
      </c>
      <c r="D2169" s="74" t="s">
        <v>16408</v>
      </c>
      <c r="E2169" s="74"/>
      <c r="F2169" s="59">
        <v>10</v>
      </c>
      <c r="G2169" s="75">
        <v>1</v>
      </c>
      <c r="H2169" s="75">
        <f>SUMIFS(VENTAS[Cantidad],VENTAS[Código del producto Vendido],STOCK[[#This Row],[Code]])</f>
        <v>0</v>
      </c>
      <c r="I2169" s="75">
        <f>STOCK[[#This Row],[Entradas]]-STOCK[[#This Row],[Salidas]]</f>
        <v>1</v>
      </c>
      <c r="J2169" s="59">
        <f>STOCK[[#This Row],[Precio Final]]*10%</f>
        <v>1</v>
      </c>
      <c r="K2169" s="62">
        <v>2.03</v>
      </c>
      <c r="L2169" s="62">
        <v>0</v>
      </c>
      <c r="M2169" s="62">
        <f>STOCK[[#This Row],[Costo Unitario (USD)]]+STOCK[[#This Row],[Costo Envío (USD)]]+STOCK[[#This Row],[Comisión 10%]]</f>
        <v>3.03</v>
      </c>
      <c r="N2169" s="62">
        <f t="shared" si="94"/>
        <v>4.545</v>
      </c>
      <c r="O2169" s="62">
        <f t="shared" si="95"/>
        <v>10</v>
      </c>
      <c r="P2169" s="62">
        <f>STOCK[[#This Row],[Precio Final]]-STOCK[[#This Row],[Costo total]]</f>
        <v>6.97</v>
      </c>
      <c r="Q2169" s="62">
        <f t="shared" si="96"/>
        <v>0</v>
      </c>
      <c r="R2169" s="74"/>
      <c r="S2169" s="74"/>
      <c r="T2169" s="62"/>
      <c r="U2169" s="62"/>
      <c r="V2169" s="76"/>
    </row>
    <row r="2170" customHeight="1" spans="1:22">
      <c r="A2170" s="74">
        <v>3379</v>
      </c>
      <c r="B2170" s="74" t="s">
        <v>20211</v>
      </c>
      <c r="C2170" s="74" t="s">
        <v>20268</v>
      </c>
      <c r="D2170" s="74" t="s">
        <v>16583</v>
      </c>
      <c r="E2170" s="74"/>
      <c r="F2170" s="59">
        <v>10</v>
      </c>
      <c r="G2170" s="75">
        <v>1</v>
      </c>
      <c r="H2170" s="75">
        <f>SUMIFS(VENTAS[Cantidad],VENTAS[Código del producto Vendido],STOCK[[#This Row],[Code]])</f>
        <v>1</v>
      </c>
      <c r="I2170" s="75">
        <f>STOCK[[#This Row],[Entradas]]-STOCK[[#This Row],[Salidas]]</f>
        <v>0</v>
      </c>
      <c r="J2170" s="59">
        <f>STOCK[[#This Row],[Precio Final]]*10%</f>
        <v>1</v>
      </c>
      <c r="K2170" s="62">
        <v>2.03</v>
      </c>
      <c r="L2170" s="62">
        <v>0</v>
      </c>
      <c r="M2170" s="62">
        <f>STOCK[[#This Row],[Costo Unitario (USD)]]+STOCK[[#This Row],[Costo Envío (USD)]]+STOCK[[#This Row],[Comisión 10%]]</f>
        <v>3.03</v>
      </c>
      <c r="N2170" s="62">
        <f t="shared" si="94"/>
        <v>4.545</v>
      </c>
      <c r="O2170" s="62">
        <f t="shared" si="95"/>
        <v>10</v>
      </c>
      <c r="P2170" s="62">
        <f>STOCK[[#This Row],[Precio Final]]-STOCK[[#This Row],[Costo total]]</f>
        <v>6.97</v>
      </c>
      <c r="Q2170" s="62">
        <f t="shared" si="96"/>
        <v>6.97</v>
      </c>
      <c r="R2170" s="74"/>
      <c r="S2170" s="74"/>
      <c r="T2170" s="62"/>
      <c r="U2170" s="62"/>
      <c r="V2170" s="76"/>
    </row>
    <row r="2171" customHeight="1" spans="1:22">
      <c r="A2171" s="74">
        <v>3380</v>
      </c>
      <c r="B2171" s="74" t="s">
        <v>20211</v>
      </c>
      <c r="C2171" s="74" t="s">
        <v>20269</v>
      </c>
      <c r="D2171" s="74" t="s">
        <v>16408</v>
      </c>
      <c r="E2171" s="74"/>
      <c r="F2171" s="59">
        <v>10</v>
      </c>
      <c r="G2171" s="75">
        <v>1</v>
      </c>
      <c r="H2171" s="75">
        <f>SUMIFS(VENTAS[Cantidad],VENTAS[Código del producto Vendido],STOCK[[#This Row],[Code]])</f>
        <v>1</v>
      </c>
      <c r="I2171" s="75">
        <f>STOCK[[#This Row],[Entradas]]-STOCK[[#This Row],[Salidas]]</f>
        <v>0</v>
      </c>
      <c r="J2171" s="59">
        <f>STOCK[[#This Row],[Precio Final]]*10%</f>
        <v>1</v>
      </c>
      <c r="K2171" s="62">
        <v>2.03</v>
      </c>
      <c r="L2171" s="62">
        <v>0</v>
      </c>
      <c r="M2171" s="62">
        <f>STOCK[[#This Row],[Costo Unitario (USD)]]+STOCK[[#This Row],[Costo Envío (USD)]]+STOCK[[#This Row],[Comisión 10%]]</f>
        <v>3.03</v>
      </c>
      <c r="N2171" s="62">
        <f t="shared" si="94"/>
        <v>4.545</v>
      </c>
      <c r="O2171" s="62">
        <f t="shared" si="95"/>
        <v>10</v>
      </c>
      <c r="P2171" s="62">
        <f>STOCK[[#This Row],[Precio Final]]-STOCK[[#This Row],[Costo total]]</f>
        <v>6.97</v>
      </c>
      <c r="Q2171" s="62">
        <f t="shared" si="96"/>
        <v>6.97</v>
      </c>
      <c r="R2171" s="74"/>
      <c r="S2171" s="74"/>
      <c r="T2171" s="62"/>
      <c r="U2171" s="62"/>
      <c r="V2171" s="76"/>
    </row>
    <row r="2172" customHeight="1" spans="1:22">
      <c r="A2172" s="74">
        <v>3381</v>
      </c>
      <c r="B2172" s="74" t="s">
        <v>20211</v>
      </c>
      <c r="C2172" s="74" t="s">
        <v>20270</v>
      </c>
      <c r="D2172" s="74" t="s">
        <v>16396</v>
      </c>
      <c r="E2172" s="74"/>
      <c r="F2172" s="59">
        <v>10</v>
      </c>
      <c r="G2172" s="75">
        <v>1</v>
      </c>
      <c r="H2172" s="75">
        <f>SUMIFS(VENTAS[Cantidad],VENTAS[Código del producto Vendido],STOCK[[#This Row],[Code]])</f>
        <v>0</v>
      </c>
      <c r="I2172" s="75">
        <f>STOCK[[#This Row],[Entradas]]-STOCK[[#This Row],[Salidas]]</f>
        <v>1</v>
      </c>
      <c r="J2172" s="59">
        <f>STOCK[[#This Row],[Precio Final]]*10%</f>
        <v>1</v>
      </c>
      <c r="K2172" s="62">
        <v>2.03</v>
      </c>
      <c r="L2172" s="62">
        <v>0</v>
      </c>
      <c r="M2172" s="62">
        <f>STOCK[[#This Row],[Costo Unitario (USD)]]+STOCK[[#This Row],[Costo Envío (USD)]]+STOCK[[#This Row],[Comisión 10%]]</f>
        <v>3.03</v>
      </c>
      <c r="N2172" s="62">
        <f t="shared" si="94"/>
        <v>4.545</v>
      </c>
      <c r="O2172" s="62">
        <f t="shared" si="95"/>
        <v>10</v>
      </c>
      <c r="P2172" s="62">
        <f>STOCK[[#This Row],[Precio Final]]-STOCK[[#This Row],[Costo total]]</f>
        <v>6.97</v>
      </c>
      <c r="Q2172" s="62">
        <f t="shared" si="96"/>
        <v>0</v>
      </c>
      <c r="R2172" s="74"/>
      <c r="S2172" s="74"/>
      <c r="T2172" s="62"/>
      <c r="U2172" s="62"/>
      <c r="V2172" s="76"/>
    </row>
    <row r="2173" customHeight="1" spans="1:22">
      <c r="A2173" s="74">
        <v>3382</v>
      </c>
      <c r="B2173" s="74" t="s">
        <v>20211</v>
      </c>
      <c r="C2173" s="74" t="s">
        <v>20271</v>
      </c>
      <c r="D2173" s="74" t="s">
        <v>16408</v>
      </c>
      <c r="E2173" s="74"/>
      <c r="F2173" s="59">
        <v>10</v>
      </c>
      <c r="G2173" s="75">
        <v>1</v>
      </c>
      <c r="H2173" s="75">
        <f>SUMIFS(VENTAS[Cantidad],VENTAS[Código del producto Vendido],STOCK[[#This Row],[Code]])</f>
        <v>1</v>
      </c>
      <c r="I2173" s="75">
        <f>STOCK[[#This Row],[Entradas]]-STOCK[[#This Row],[Salidas]]</f>
        <v>0</v>
      </c>
      <c r="J2173" s="59">
        <f>STOCK[[#This Row],[Precio Final]]*10%</f>
        <v>1</v>
      </c>
      <c r="K2173" s="62">
        <v>2.03</v>
      </c>
      <c r="L2173" s="62">
        <v>0</v>
      </c>
      <c r="M2173" s="62">
        <f>STOCK[[#This Row],[Costo Unitario (USD)]]+STOCK[[#This Row],[Costo Envío (USD)]]+STOCK[[#This Row],[Comisión 10%]]</f>
        <v>3.03</v>
      </c>
      <c r="N2173" s="62">
        <f t="shared" si="94"/>
        <v>4.545</v>
      </c>
      <c r="O2173" s="62">
        <f t="shared" si="95"/>
        <v>10</v>
      </c>
      <c r="P2173" s="62">
        <f>STOCK[[#This Row],[Precio Final]]-STOCK[[#This Row],[Costo total]]</f>
        <v>6.97</v>
      </c>
      <c r="Q2173" s="62">
        <f t="shared" si="96"/>
        <v>6.97</v>
      </c>
      <c r="R2173" s="74"/>
      <c r="S2173" s="74"/>
      <c r="T2173" s="62"/>
      <c r="U2173" s="62"/>
      <c r="V2173" s="76"/>
    </row>
    <row r="2174" customHeight="1" spans="1:22">
      <c r="A2174" s="74">
        <v>3383</v>
      </c>
      <c r="B2174" s="74" t="s">
        <v>20211</v>
      </c>
      <c r="C2174" s="74" t="s">
        <v>20272</v>
      </c>
      <c r="D2174" s="74" t="s">
        <v>16404</v>
      </c>
      <c r="E2174" s="74"/>
      <c r="F2174" s="59">
        <v>10</v>
      </c>
      <c r="G2174" s="75">
        <v>1</v>
      </c>
      <c r="H2174" s="75">
        <f>SUMIFS(VENTAS[Cantidad],VENTAS[Código del producto Vendido],STOCK[[#This Row],[Code]])</f>
        <v>0</v>
      </c>
      <c r="I2174" s="75">
        <f>STOCK[[#This Row],[Entradas]]-STOCK[[#This Row],[Salidas]]</f>
        <v>1</v>
      </c>
      <c r="J2174" s="59">
        <f>STOCK[[#This Row],[Precio Final]]*10%</f>
        <v>1</v>
      </c>
      <c r="K2174" s="62">
        <v>2.03</v>
      </c>
      <c r="L2174" s="62">
        <v>0</v>
      </c>
      <c r="M2174" s="62">
        <f>STOCK[[#This Row],[Costo Unitario (USD)]]+STOCK[[#This Row],[Costo Envío (USD)]]+STOCK[[#This Row],[Comisión 10%]]</f>
        <v>3.03</v>
      </c>
      <c r="N2174" s="62">
        <f t="shared" si="94"/>
        <v>4.545</v>
      </c>
      <c r="O2174" s="62">
        <f t="shared" si="95"/>
        <v>10</v>
      </c>
      <c r="P2174" s="62">
        <f>STOCK[[#This Row],[Precio Final]]-STOCK[[#This Row],[Costo total]]</f>
        <v>6.97</v>
      </c>
      <c r="Q2174" s="62">
        <f t="shared" si="96"/>
        <v>0</v>
      </c>
      <c r="R2174" s="74"/>
      <c r="S2174" s="74"/>
      <c r="T2174" s="62"/>
      <c r="U2174" s="62"/>
      <c r="V2174" s="76"/>
    </row>
    <row r="2175" customHeight="1" spans="1:22">
      <c r="A2175" s="74">
        <v>3384</v>
      </c>
      <c r="B2175" s="74" t="s">
        <v>20211</v>
      </c>
      <c r="C2175" s="74" t="s">
        <v>20273</v>
      </c>
      <c r="D2175" s="74" t="s">
        <v>16404</v>
      </c>
      <c r="E2175" s="74"/>
      <c r="F2175" s="59">
        <v>10</v>
      </c>
      <c r="G2175" s="75">
        <v>1</v>
      </c>
      <c r="H2175" s="75">
        <f>SUMIFS(VENTAS[Cantidad],VENTAS[Código del producto Vendido],STOCK[[#This Row],[Code]])</f>
        <v>0</v>
      </c>
      <c r="I2175" s="75">
        <f>STOCK[[#This Row],[Entradas]]-STOCK[[#This Row],[Salidas]]</f>
        <v>1</v>
      </c>
      <c r="J2175" s="59">
        <f>STOCK[[#This Row],[Precio Final]]*10%</f>
        <v>1</v>
      </c>
      <c r="K2175" s="62">
        <v>2.03</v>
      </c>
      <c r="L2175" s="62">
        <v>0</v>
      </c>
      <c r="M2175" s="62">
        <f>STOCK[[#This Row],[Costo Unitario (USD)]]+STOCK[[#This Row],[Costo Envío (USD)]]+STOCK[[#This Row],[Comisión 10%]]</f>
        <v>3.03</v>
      </c>
      <c r="N2175" s="62">
        <f t="shared" si="94"/>
        <v>4.545</v>
      </c>
      <c r="O2175" s="62">
        <f t="shared" si="95"/>
        <v>10</v>
      </c>
      <c r="P2175" s="62">
        <f>STOCK[[#This Row],[Precio Final]]-STOCK[[#This Row],[Costo total]]</f>
        <v>6.97</v>
      </c>
      <c r="Q2175" s="62">
        <f t="shared" si="96"/>
        <v>0</v>
      </c>
      <c r="R2175" s="74"/>
      <c r="S2175" s="74"/>
      <c r="T2175" s="62"/>
      <c r="U2175" s="62"/>
      <c r="V2175" s="76"/>
    </row>
    <row r="2176" customHeight="1" spans="1:22">
      <c r="A2176" s="74">
        <v>3385</v>
      </c>
      <c r="B2176" s="74" t="s">
        <v>20211</v>
      </c>
      <c r="C2176" s="74" t="s">
        <v>20273</v>
      </c>
      <c r="D2176" s="74" t="s">
        <v>16396</v>
      </c>
      <c r="E2176" s="74"/>
      <c r="F2176" s="59">
        <v>10</v>
      </c>
      <c r="G2176" s="75">
        <v>1</v>
      </c>
      <c r="H2176" s="75">
        <f>SUMIFS(VENTAS[Cantidad],VENTAS[Código del producto Vendido],STOCK[[#This Row],[Code]])</f>
        <v>0</v>
      </c>
      <c r="I2176" s="75">
        <f>STOCK[[#This Row],[Entradas]]-STOCK[[#This Row],[Salidas]]</f>
        <v>1</v>
      </c>
      <c r="J2176" s="59">
        <f>STOCK[[#This Row],[Precio Final]]*10%</f>
        <v>1</v>
      </c>
      <c r="K2176" s="62">
        <v>2.03</v>
      </c>
      <c r="L2176" s="62">
        <v>0</v>
      </c>
      <c r="M2176" s="62">
        <f>STOCK[[#This Row],[Costo Unitario (USD)]]+STOCK[[#This Row],[Costo Envío (USD)]]+STOCK[[#This Row],[Comisión 10%]]</f>
        <v>3.03</v>
      </c>
      <c r="N2176" s="62">
        <f t="shared" si="94"/>
        <v>4.545</v>
      </c>
      <c r="O2176" s="62">
        <f t="shared" si="95"/>
        <v>10</v>
      </c>
      <c r="P2176" s="62">
        <f>STOCK[[#This Row],[Precio Final]]-STOCK[[#This Row],[Costo total]]</f>
        <v>6.97</v>
      </c>
      <c r="Q2176" s="62">
        <f t="shared" si="96"/>
        <v>0</v>
      </c>
      <c r="R2176" s="74"/>
      <c r="S2176" s="74"/>
      <c r="T2176" s="62"/>
      <c r="U2176" s="62"/>
      <c r="V2176" s="76"/>
    </row>
    <row r="2177" customHeight="1" spans="1:22">
      <c r="A2177" s="74">
        <v>3386</v>
      </c>
      <c r="B2177" s="74" t="s">
        <v>20211</v>
      </c>
      <c r="C2177" s="74" t="s">
        <v>20274</v>
      </c>
      <c r="D2177" s="74" t="s">
        <v>16404</v>
      </c>
      <c r="E2177" s="74"/>
      <c r="F2177" s="59">
        <v>10</v>
      </c>
      <c r="G2177" s="75">
        <v>1</v>
      </c>
      <c r="H2177" s="75">
        <f>SUMIFS(VENTAS[Cantidad],VENTAS[Código del producto Vendido],STOCK[[#This Row],[Code]])</f>
        <v>0</v>
      </c>
      <c r="I2177" s="75">
        <f>STOCK[[#This Row],[Entradas]]-STOCK[[#This Row],[Salidas]]</f>
        <v>1</v>
      </c>
      <c r="J2177" s="59">
        <f>STOCK[[#This Row],[Precio Final]]*10%</f>
        <v>1</v>
      </c>
      <c r="K2177" s="62">
        <v>2.03</v>
      </c>
      <c r="L2177" s="62">
        <v>0</v>
      </c>
      <c r="M2177" s="62">
        <f>STOCK[[#This Row],[Costo Unitario (USD)]]+STOCK[[#This Row],[Costo Envío (USD)]]+STOCK[[#This Row],[Comisión 10%]]</f>
        <v>3.03</v>
      </c>
      <c r="N2177" s="62">
        <f t="shared" si="94"/>
        <v>4.545</v>
      </c>
      <c r="O2177" s="62">
        <f t="shared" si="95"/>
        <v>10</v>
      </c>
      <c r="P2177" s="62">
        <f>STOCK[[#This Row],[Precio Final]]-STOCK[[#This Row],[Costo total]]</f>
        <v>6.97</v>
      </c>
      <c r="Q2177" s="62">
        <f t="shared" si="96"/>
        <v>0</v>
      </c>
      <c r="R2177" s="74"/>
      <c r="S2177" s="74"/>
      <c r="T2177" s="62"/>
      <c r="U2177" s="62"/>
      <c r="V2177" s="76"/>
    </row>
    <row r="2178" customHeight="1" spans="1:22">
      <c r="A2178" s="74">
        <v>3387</v>
      </c>
      <c r="B2178" s="74" t="s">
        <v>20211</v>
      </c>
      <c r="C2178" s="74" t="s">
        <v>20274</v>
      </c>
      <c r="D2178" s="74" t="s">
        <v>16475</v>
      </c>
      <c r="E2178" s="74"/>
      <c r="F2178" s="59">
        <v>10</v>
      </c>
      <c r="G2178" s="75">
        <v>1</v>
      </c>
      <c r="H2178" s="75">
        <f>SUMIFS(VENTAS[Cantidad],VENTAS[Código del producto Vendido],STOCK[[#This Row],[Code]])</f>
        <v>0</v>
      </c>
      <c r="I2178" s="75">
        <f>STOCK[[#This Row],[Entradas]]-STOCK[[#This Row],[Salidas]]</f>
        <v>1</v>
      </c>
      <c r="J2178" s="59">
        <f>STOCK[[#This Row],[Precio Final]]*10%</f>
        <v>1</v>
      </c>
      <c r="K2178" s="62">
        <v>2.03</v>
      </c>
      <c r="L2178" s="62">
        <v>0</v>
      </c>
      <c r="M2178" s="62">
        <f>STOCK[[#This Row],[Costo Unitario (USD)]]+STOCK[[#This Row],[Costo Envío (USD)]]+STOCK[[#This Row],[Comisión 10%]]</f>
        <v>3.03</v>
      </c>
      <c r="N2178" s="62">
        <f t="shared" si="94"/>
        <v>4.545</v>
      </c>
      <c r="O2178" s="62">
        <f t="shared" si="95"/>
        <v>10</v>
      </c>
      <c r="P2178" s="62">
        <f>STOCK[[#This Row],[Precio Final]]-STOCK[[#This Row],[Costo total]]</f>
        <v>6.97</v>
      </c>
      <c r="Q2178" s="62">
        <f t="shared" si="96"/>
        <v>0</v>
      </c>
      <c r="R2178" s="74"/>
      <c r="S2178" s="74"/>
      <c r="T2178" s="62"/>
      <c r="U2178" s="62"/>
      <c r="V2178" s="76"/>
    </row>
    <row r="2179" customHeight="1" spans="1:22">
      <c r="A2179" s="74">
        <v>3388</v>
      </c>
      <c r="B2179" s="74" t="s">
        <v>20211</v>
      </c>
      <c r="C2179" s="74" t="s">
        <v>20275</v>
      </c>
      <c r="D2179" s="74" t="s">
        <v>16396</v>
      </c>
      <c r="E2179" s="74"/>
      <c r="F2179" s="59">
        <v>10</v>
      </c>
      <c r="G2179" s="75">
        <v>1</v>
      </c>
      <c r="H2179" s="75">
        <f>SUMIFS(VENTAS[Cantidad],VENTAS[Código del producto Vendido],STOCK[[#This Row],[Code]])</f>
        <v>0</v>
      </c>
      <c r="I2179" s="75">
        <f>STOCK[[#This Row],[Entradas]]-STOCK[[#This Row],[Salidas]]</f>
        <v>1</v>
      </c>
      <c r="J2179" s="59">
        <f>STOCK[[#This Row],[Precio Final]]*10%</f>
        <v>1</v>
      </c>
      <c r="K2179" s="62">
        <v>2.03</v>
      </c>
      <c r="L2179" s="62">
        <v>0</v>
      </c>
      <c r="M2179" s="62">
        <f>STOCK[[#This Row],[Costo Unitario (USD)]]+STOCK[[#This Row],[Costo Envío (USD)]]+STOCK[[#This Row],[Comisión 10%]]</f>
        <v>3.03</v>
      </c>
      <c r="N2179" s="62">
        <f t="shared" si="94"/>
        <v>4.545</v>
      </c>
      <c r="O2179" s="62">
        <f t="shared" si="95"/>
        <v>10</v>
      </c>
      <c r="P2179" s="62">
        <f>STOCK[[#This Row],[Precio Final]]-STOCK[[#This Row],[Costo total]]</f>
        <v>6.97</v>
      </c>
      <c r="Q2179" s="62">
        <f t="shared" si="96"/>
        <v>0</v>
      </c>
      <c r="R2179" s="74"/>
      <c r="S2179" s="74"/>
      <c r="T2179" s="62"/>
      <c r="U2179" s="62"/>
      <c r="V2179" s="76"/>
    </row>
    <row r="2180" customHeight="1" spans="1:22">
      <c r="A2180" s="74">
        <v>3389</v>
      </c>
      <c r="B2180" s="74" t="s">
        <v>20211</v>
      </c>
      <c r="C2180" s="74" t="s">
        <v>20276</v>
      </c>
      <c r="D2180" s="74" t="s">
        <v>16475</v>
      </c>
      <c r="E2180" s="74"/>
      <c r="F2180" s="59">
        <v>10</v>
      </c>
      <c r="G2180" s="75">
        <v>1</v>
      </c>
      <c r="H2180" s="75">
        <f>SUMIFS(VENTAS[Cantidad],VENTAS[Código del producto Vendido],STOCK[[#This Row],[Code]])</f>
        <v>1</v>
      </c>
      <c r="I2180" s="75">
        <f>STOCK[[#This Row],[Entradas]]-STOCK[[#This Row],[Salidas]]</f>
        <v>0</v>
      </c>
      <c r="J2180" s="59">
        <f>STOCK[[#This Row],[Precio Final]]*10%</f>
        <v>1</v>
      </c>
      <c r="K2180" s="62">
        <v>2.03</v>
      </c>
      <c r="L2180" s="62">
        <v>0</v>
      </c>
      <c r="M2180" s="62">
        <f>STOCK[[#This Row],[Costo Unitario (USD)]]+STOCK[[#This Row],[Costo Envío (USD)]]+STOCK[[#This Row],[Comisión 10%]]</f>
        <v>3.03</v>
      </c>
      <c r="N2180" s="62">
        <f t="shared" si="94"/>
        <v>4.545</v>
      </c>
      <c r="O2180" s="62">
        <f t="shared" si="95"/>
        <v>10</v>
      </c>
      <c r="P2180" s="62">
        <f>STOCK[[#This Row],[Precio Final]]-STOCK[[#This Row],[Costo total]]</f>
        <v>6.97</v>
      </c>
      <c r="Q2180" s="62">
        <f t="shared" si="96"/>
        <v>6.97</v>
      </c>
      <c r="R2180" s="74"/>
      <c r="S2180" s="74"/>
      <c r="T2180" s="62"/>
      <c r="U2180" s="62"/>
      <c r="V2180" s="76"/>
    </row>
    <row r="2181" customHeight="1" spans="1:22">
      <c r="A2181" s="74">
        <v>3390</v>
      </c>
      <c r="B2181" s="74" t="s">
        <v>20211</v>
      </c>
      <c r="C2181" s="74" t="s">
        <v>20277</v>
      </c>
      <c r="D2181" s="74" t="s">
        <v>20262</v>
      </c>
      <c r="E2181" s="74"/>
      <c r="F2181" s="59">
        <v>10</v>
      </c>
      <c r="G2181" s="75">
        <v>1</v>
      </c>
      <c r="H2181" s="75">
        <f>SUMIFS(VENTAS[Cantidad],VENTAS[Código del producto Vendido],STOCK[[#This Row],[Code]])</f>
        <v>1</v>
      </c>
      <c r="I2181" s="75">
        <f>STOCK[[#This Row],[Entradas]]-STOCK[[#This Row],[Salidas]]</f>
        <v>0</v>
      </c>
      <c r="J2181" s="59">
        <f>STOCK[[#This Row],[Precio Final]]*10%</f>
        <v>1</v>
      </c>
      <c r="K2181" s="62">
        <v>2.03</v>
      </c>
      <c r="L2181" s="62">
        <v>0</v>
      </c>
      <c r="M2181" s="62">
        <f>STOCK[[#This Row],[Costo Unitario (USD)]]+STOCK[[#This Row],[Costo Envío (USD)]]+STOCK[[#This Row],[Comisión 10%]]</f>
        <v>3.03</v>
      </c>
      <c r="N2181" s="62">
        <f t="shared" si="94"/>
        <v>4.545</v>
      </c>
      <c r="O2181" s="62">
        <f t="shared" si="95"/>
        <v>10</v>
      </c>
      <c r="P2181" s="62">
        <f>STOCK[[#This Row],[Precio Final]]-STOCK[[#This Row],[Costo total]]</f>
        <v>6.97</v>
      </c>
      <c r="Q2181" s="62">
        <f t="shared" si="96"/>
        <v>6.97</v>
      </c>
      <c r="R2181" s="74"/>
      <c r="S2181" s="74"/>
      <c r="T2181" s="62"/>
      <c r="U2181" s="62"/>
      <c r="V2181" s="76"/>
    </row>
    <row r="2182" customHeight="1" spans="1:22">
      <c r="A2182" s="74">
        <v>3391</v>
      </c>
      <c r="B2182" s="74" t="s">
        <v>20211</v>
      </c>
      <c r="C2182" s="74" t="s">
        <v>20278</v>
      </c>
      <c r="D2182" s="74" t="s">
        <v>16396</v>
      </c>
      <c r="E2182" s="74"/>
      <c r="F2182" s="59">
        <v>10</v>
      </c>
      <c r="G2182" s="75">
        <v>1</v>
      </c>
      <c r="H2182" s="75">
        <f>SUMIFS(VENTAS[Cantidad],VENTAS[Código del producto Vendido],STOCK[[#This Row],[Code]])</f>
        <v>1</v>
      </c>
      <c r="I2182" s="75">
        <f>STOCK[[#This Row],[Entradas]]-STOCK[[#This Row],[Salidas]]</f>
        <v>0</v>
      </c>
      <c r="J2182" s="59">
        <f>STOCK[[#This Row],[Precio Final]]*10%</f>
        <v>1</v>
      </c>
      <c r="K2182" s="62">
        <v>2.03</v>
      </c>
      <c r="L2182" s="62">
        <v>0</v>
      </c>
      <c r="M2182" s="62">
        <f>STOCK[[#This Row],[Costo Unitario (USD)]]+STOCK[[#This Row],[Costo Envío (USD)]]+STOCK[[#This Row],[Comisión 10%]]</f>
        <v>3.03</v>
      </c>
      <c r="N2182" s="62">
        <f t="shared" si="94"/>
        <v>4.545</v>
      </c>
      <c r="O2182" s="62">
        <f t="shared" si="95"/>
        <v>10</v>
      </c>
      <c r="P2182" s="62">
        <f>STOCK[[#This Row],[Precio Final]]-STOCK[[#This Row],[Costo total]]</f>
        <v>6.97</v>
      </c>
      <c r="Q2182" s="62">
        <f t="shared" si="96"/>
        <v>6.97</v>
      </c>
      <c r="R2182" s="74"/>
      <c r="S2182" s="74"/>
      <c r="T2182" s="62"/>
      <c r="U2182" s="62"/>
      <c r="V2182" s="76"/>
    </row>
    <row r="2183" customHeight="1" spans="1:22">
      <c r="A2183" s="74">
        <v>3392</v>
      </c>
      <c r="B2183" s="74" t="s">
        <v>20211</v>
      </c>
      <c r="C2183" s="74" t="s">
        <v>20279</v>
      </c>
      <c r="D2183" s="74" t="s">
        <v>16475</v>
      </c>
      <c r="E2183" s="74"/>
      <c r="F2183" s="59">
        <v>10</v>
      </c>
      <c r="G2183" s="75">
        <v>1</v>
      </c>
      <c r="H2183" s="75">
        <f>SUMIFS(VENTAS[Cantidad],VENTAS[Código del producto Vendido],STOCK[[#This Row],[Code]])</f>
        <v>0</v>
      </c>
      <c r="I2183" s="75">
        <f>STOCK[[#This Row],[Entradas]]-STOCK[[#This Row],[Salidas]]</f>
        <v>1</v>
      </c>
      <c r="J2183" s="59">
        <f>STOCK[[#This Row],[Precio Final]]*10%</f>
        <v>1</v>
      </c>
      <c r="K2183" s="62">
        <v>2.03</v>
      </c>
      <c r="L2183" s="62">
        <v>0</v>
      </c>
      <c r="M2183" s="62">
        <f>STOCK[[#This Row],[Costo Unitario (USD)]]+STOCK[[#This Row],[Costo Envío (USD)]]+STOCK[[#This Row],[Comisión 10%]]</f>
        <v>3.03</v>
      </c>
      <c r="N2183" s="62">
        <f t="shared" si="94"/>
        <v>4.545</v>
      </c>
      <c r="O2183" s="62">
        <f t="shared" si="95"/>
        <v>10</v>
      </c>
      <c r="P2183" s="62">
        <f>STOCK[[#This Row],[Precio Final]]-STOCK[[#This Row],[Costo total]]</f>
        <v>6.97</v>
      </c>
      <c r="Q2183" s="62">
        <f t="shared" si="96"/>
        <v>0</v>
      </c>
      <c r="R2183" s="74"/>
      <c r="S2183" s="74"/>
      <c r="T2183" s="62"/>
      <c r="U2183" s="62"/>
      <c r="V2183" s="76"/>
    </row>
    <row r="2184" customHeight="1" spans="1:22">
      <c r="A2184" s="74">
        <v>3393</v>
      </c>
      <c r="B2184" s="74" t="s">
        <v>20211</v>
      </c>
      <c r="C2184" s="74" t="s">
        <v>20280</v>
      </c>
      <c r="D2184" s="74" t="s">
        <v>16475</v>
      </c>
      <c r="E2184" s="74"/>
      <c r="F2184" s="59">
        <v>10</v>
      </c>
      <c r="G2184" s="75">
        <v>1</v>
      </c>
      <c r="H2184" s="75">
        <f>SUMIFS(VENTAS[Cantidad],VENTAS[Código del producto Vendido],STOCK[[#This Row],[Code]])</f>
        <v>1</v>
      </c>
      <c r="I2184" s="75">
        <f>STOCK[[#This Row],[Entradas]]-STOCK[[#This Row],[Salidas]]</f>
        <v>0</v>
      </c>
      <c r="J2184" s="59">
        <f>STOCK[[#This Row],[Precio Final]]*10%</f>
        <v>1</v>
      </c>
      <c r="K2184" s="62">
        <v>2.03</v>
      </c>
      <c r="L2184" s="62">
        <v>0</v>
      </c>
      <c r="M2184" s="62">
        <f>STOCK[[#This Row],[Costo Unitario (USD)]]+STOCK[[#This Row],[Costo Envío (USD)]]+STOCK[[#This Row],[Comisión 10%]]</f>
        <v>3.03</v>
      </c>
      <c r="N2184" s="62">
        <f t="shared" si="94"/>
        <v>4.545</v>
      </c>
      <c r="O2184" s="62">
        <f t="shared" si="95"/>
        <v>10</v>
      </c>
      <c r="P2184" s="62">
        <f>STOCK[[#This Row],[Precio Final]]-STOCK[[#This Row],[Costo total]]</f>
        <v>6.97</v>
      </c>
      <c r="Q2184" s="62">
        <f t="shared" si="96"/>
        <v>6.97</v>
      </c>
      <c r="R2184" s="74"/>
      <c r="S2184" s="74"/>
      <c r="T2184" s="62"/>
      <c r="U2184" s="62"/>
      <c r="V2184" s="76"/>
    </row>
    <row r="2185" customHeight="1" spans="1:22">
      <c r="A2185" s="74">
        <v>3394</v>
      </c>
      <c r="B2185" s="74" t="s">
        <v>20211</v>
      </c>
      <c r="C2185" s="74" t="s">
        <v>20280</v>
      </c>
      <c r="D2185" s="74" t="s">
        <v>16431</v>
      </c>
      <c r="E2185" s="74"/>
      <c r="F2185" s="59">
        <v>10</v>
      </c>
      <c r="G2185" s="75">
        <v>1</v>
      </c>
      <c r="H2185" s="75">
        <f>SUMIFS(VENTAS[Cantidad],VENTAS[Código del producto Vendido],STOCK[[#This Row],[Code]])</f>
        <v>0</v>
      </c>
      <c r="I2185" s="75">
        <f>STOCK[[#This Row],[Entradas]]-STOCK[[#This Row],[Salidas]]</f>
        <v>1</v>
      </c>
      <c r="J2185" s="59">
        <f>STOCK[[#This Row],[Precio Final]]*10%</f>
        <v>1</v>
      </c>
      <c r="K2185" s="62">
        <v>2.03</v>
      </c>
      <c r="L2185" s="62">
        <v>0</v>
      </c>
      <c r="M2185" s="62">
        <f>STOCK[[#This Row],[Costo Unitario (USD)]]+STOCK[[#This Row],[Costo Envío (USD)]]+STOCK[[#This Row],[Comisión 10%]]</f>
        <v>3.03</v>
      </c>
      <c r="N2185" s="62">
        <f t="shared" si="94"/>
        <v>4.545</v>
      </c>
      <c r="O2185" s="62">
        <f t="shared" si="95"/>
        <v>10</v>
      </c>
      <c r="P2185" s="62">
        <f>STOCK[[#This Row],[Precio Final]]-STOCK[[#This Row],[Costo total]]</f>
        <v>6.97</v>
      </c>
      <c r="Q2185" s="62">
        <f t="shared" si="96"/>
        <v>0</v>
      </c>
      <c r="R2185" s="74"/>
      <c r="S2185" s="74"/>
      <c r="T2185" s="62"/>
      <c r="U2185" s="62"/>
      <c r="V2185" s="76"/>
    </row>
    <row r="2186" customHeight="1" spans="1:22">
      <c r="A2186" s="74">
        <v>3395</v>
      </c>
      <c r="B2186" s="74" t="s">
        <v>20211</v>
      </c>
      <c r="C2186" s="74" t="s">
        <v>20280</v>
      </c>
      <c r="D2186" s="74" t="s">
        <v>16408</v>
      </c>
      <c r="E2186" s="74"/>
      <c r="F2186" s="59">
        <v>10</v>
      </c>
      <c r="G2186" s="75">
        <v>1</v>
      </c>
      <c r="H2186" s="75">
        <f>SUMIFS(VENTAS[Cantidad],VENTAS[Código del producto Vendido],STOCK[[#This Row],[Code]])</f>
        <v>0</v>
      </c>
      <c r="I2186" s="75">
        <f>STOCK[[#This Row],[Entradas]]-STOCK[[#This Row],[Salidas]]</f>
        <v>1</v>
      </c>
      <c r="J2186" s="59">
        <f>STOCK[[#This Row],[Precio Final]]*10%</f>
        <v>1</v>
      </c>
      <c r="K2186" s="62">
        <v>2.03</v>
      </c>
      <c r="L2186" s="62">
        <v>0</v>
      </c>
      <c r="M2186" s="62">
        <f>STOCK[[#This Row],[Costo Unitario (USD)]]+STOCK[[#This Row],[Costo Envío (USD)]]+STOCK[[#This Row],[Comisión 10%]]</f>
        <v>3.03</v>
      </c>
      <c r="N2186" s="62">
        <f t="shared" si="94"/>
        <v>4.545</v>
      </c>
      <c r="O2186" s="62">
        <f t="shared" si="95"/>
        <v>10</v>
      </c>
      <c r="P2186" s="62">
        <f>STOCK[[#This Row],[Precio Final]]-STOCK[[#This Row],[Costo total]]</f>
        <v>6.97</v>
      </c>
      <c r="Q2186" s="62">
        <f t="shared" si="96"/>
        <v>0</v>
      </c>
      <c r="R2186" s="74"/>
      <c r="S2186" s="74"/>
      <c r="T2186" s="62"/>
      <c r="U2186" s="62"/>
      <c r="V2186" s="76"/>
    </row>
    <row r="2187" customHeight="1" spans="1:22">
      <c r="A2187" s="74">
        <v>3396</v>
      </c>
      <c r="B2187" s="74" t="s">
        <v>20211</v>
      </c>
      <c r="C2187" s="74" t="s">
        <v>20281</v>
      </c>
      <c r="D2187" s="74" t="s">
        <v>16404</v>
      </c>
      <c r="E2187" s="74"/>
      <c r="F2187" s="59">
        <v>10</v>
      </c>
      <c r="G2187" s="75">
        <v>3</v>
      </c>
      <c r="H2187" s="75">
        <f>SUMIFS(VENTAS[Cantidad],VENTAS[Código del producto Vendido],STOCK[[#This Row],[Code]])</f>
        <v>0</v>
      </c>
      <c r="I2187" s="75">
        <f>STOCK[[#This Row],[Entradas]]-STOCK[[#This Row],[Salidas]]</f>
        <v>3</v>
      </c>
      <c r="J2187" s="59">
        <f>STOCK[[#This Row],[Precio Final]]*10%</f>
        <v>1</v>
      </c>
      <c r="K2187" s="62">
        <v>2.03</v>
      </c>
      <c r="L2187" s="62">
        <v>0</v>
      </c>
      <c r="M2187" s="62">
        <f>STOCK[[#This Row],[Costo Unitario (USD)]]+STOCK[[#This Row],[Costo Envío (USD)]]+STOCK[[#This Row],[Comisión 10%]]</f>
        <v>3.03</v>
      </c>
      <c r="N2187" s="62">
        <f t="shared" si="94"/>
        <v>4.545</v>
      </c>
      <c r="O2187" s="62">
        <f t="shared" si="95"/>
        <v>10</v>
      </c>
      <c r="P2187" s="62">
        <f>STOCK[[#This Row],[Precio Final]]-STOCK[[#This Row],[Costo total]]</f>
        <v>6.97</v>
      </c>
      <c r="Q2187" s="62">
        <f t="shared" si="96"/>
        <v>0</v>
      </c>
      <c r="R2187" s="74"/>
      <c r="S2187" s="74"/>
      <c r="T2187" s="62"/>
      <c r="U2187" s="62"/>
      <c r="V2187" s="76"/>
    </row>
    <row r="2188" customHeight="1" spans="1:22">
      <c r="A2188" s="74">
        <v>3397</v>
      </c>
      <c r="B2188" s="74" t="s">
        <v>20211</v>
      </c>
      <c r="C2188" s="74" t="s">
        <v>20282</v>
      </c>
      <c r="D2188" s="74" t="s">
        <v>16404</v>
      </c>
      <c r="E2188" s="74"/>
      <c r="F2188" s="59">
        <v>10</v>
      </c>
      <c r="G2188" s="75">
        <v>1</v>
      </c>
      <c r="H2188" s="75">
        <f>SUMIFS(VENTAS[Cantidad],VENTAS[Código del producto Vendido],STOCK[[#This Row],[Code]])</f>
        <v>0</v>
      </c>
      <c r="I2188" s="75">
        <f>STOCK[[#This Row],[Entradas]]-STOCK[[#This Row],[Salidas]]</f>
        <v>1</v>
      </c>
      <c r="J2188" s="59">
        <f>STOCK[[#This Row],[Precio Final]]*10%</f>
        <v>1</v>
      </c>
      <c r="K2188" s="62">
        <v>2.03</v>
      </c>
      <c r="L2188" s="62">
        <v>0</v>
      </c>
      <c r="M2188" s="62">
        <f>STOCK[[#This Row],[Costo Unitario (USD)]]+STOCK[[#This Row],[Costo Envío (USD)]]+STOCK[[#This Row],[Comisión 10%]]</f>
        <v>3.03</v>
      </c>
      <c r="N2188" s="62">
        <f t="shared" si="94"/>
        <v>4.545</v>
      </c>
      <c r="O2188" s="62">
        <f t="shared" si="95"/>
        <v>10</v>
      </c>
      <c r="P2188" s="62">
        <f>STOCK[[#This Row],[Precio Final]]-STOCK[[#This Row],[Costo total]]</f>
        <v>6.97</v>
      </c>
      <c r="Q2188" s="62">
        <f t="shared" si="96"/>
        <v>0</v>
      </c>
      <c r="R2188" s="74"/>
      <c r="S2188" s="74"/>
      <c r="T2188" s="62"/>
      <c r="U2188" s="62"/>
      <c r="V2188" s="76"/>
    </row>
    <row r="2189" customHeight="1" spans="1:22">
      <c r="A2189" s="74">
        <v>3398</v>
      </c>
      <c r="B2189" s="74" t="s">
        <v>20211</v>
      </c>
      <c r="C2189" s="74" t="s">
        <v>20283</v>
      </c>
      <c r="D2189" s="74" t="s">
        <v>20262</v>
      </c>
      <c r="E2189" s="74"/>
      <c r="F2189" s="59">
        <v>10</v>
      </c>
      <c r="G2189" s="75">
        <v>1</v>
      </c>
      <c r="H2189" s="75">
        <f>SUMIFS(VENTAS[Cantidad],VENTAS[Código del producto Vendido],STOCK[[#This Row],[Code]])</f>
        <v>1</v>
      </c>
      <c r="I2189" s="75">
        <f>STOCK[[#This Row],[Entradas]]-STOCK[[#This Row],[Salidas]]</f>
        <v>0</v>
      </c>
      <c r="J2189" s="59">
        <f>STOCK[[#This Row],[Precio Final]]*10%</f>
        <v>1</v>
      </c>
      <c r="K2189" s="62">
        <v>2.03</v>
      </c>
      <c r="L2189" s="62">
        <v>0</v>
      </c>
      <c r="M2189" s="62">
        <f>STOCK[[#This Row],[Costo Unitario (USD)]]+STOCK[[#This Row],[Costo Envío (USD)]]+STOCK[[#This Row],[Comisión 10%]]</f>
        <v>3.03</v>
      </c>
      <c r="N2189" s="62">
        <f t="shared" si="94"/>
        <v>4.545</v>
      </c>
      <c r="O2189" s="62">
        <f t="shared" si="95"/>
        <v>10</v>
      </c>
      <c r="P2189" s="62">
        <f>STOCK[[#This Row],[Precio Final]]-STOCK[[#This Row],[Costo total]]</f>
        <v>6.97</v>
      </c>
      <c r="Q2189" s="62">
        <f t="shared" si="96"/>
        <v>6.97</v>
      </c>
      <c r="R2189" s="74"/>
      <c r="S2189" s="74"/>
      <c r="T2189" s="62"/>
      <c r="U2189" s="62"/>
      <c r="V2189" s="76"/>
    </row>
    <row r="2190" customHeight="1" spans="1:22">
      <c r="A2190" s="74">
        <v>3399</v>
      </c>
      <c r="B2190" s="74" t="s">
        <v>20211</v>
      </c>
      <c r="C2190" s="74" t="s">
        <v>20284</v>
      </c>
      <c r="D2190" s="74" t="s">
        <v>16475</v>
      </c>
      <c r="E2190" s="74"/>
      <c r="F2190" s="59">
        <v>10</v>
      </c>
      <c r="G2190" s="75">
        <v>1</v>
      </c>
      <c r="H2190" s="75">
        <f>SUMIFS(VENTAS[Cantidad],VENTAS[Código del producto Vendido],STOCK[[#This Row],[Code]])</f>
        <v>0</v>
      </c>
      <c r="I2190" s="75">
        <f>STOCK[[#This Row],[Entradas]]-STOCK[[#This Row],[Salidas]]</f>
        <v>1</v>
      </c>
      <c r="J2190" s="59">
        <f>STOCK[[#This Row],[Precio Final]]*10%</f>
        <v>1</v>
      </c>
      <c r="K2190" s="62">
        <v>2.03</v>
      </c>
      <c r="L2190" s="62">
        <v>0</v>
      </c>
      <c r="M2190" s="62">
        <f>STOCK[[#This Row],[Costo Unitario (USD)]]+STOCK[[#This Row],[Costo Envío (USD)]]+STOCK[[#This Row],[Comisión 10%]]</f>
        <v>3.03</v>
      </c>
      <c r="N2190" s="62">
        <f t="shared" si="94"/>
        <v>4.545</v>
      </c>
      <c r="O2190" s="62">
        <f t="shared" si="95"/>
        <v>10</v>
      </c>
      <c r="P2190" s="62">
        <f>STOCK[[#This Row],[Precio Final]]-STOCK[[#This Row],[Costo total]]</f>
        <v>6.97</v>
      </c>
      <c r="Q2190" s="62">
        <f t="shared" si="96"/>
        <v>0</v>
      </c>
      <c r="R2190" s="74"/>
      <c r="S2190" s="74"/>
      <c r="T2190" s="62"/>
      <c r="U2190" s="62"/>
      <c r="V2190" s="76"/>
    </row>
    <row r="2191" customHeight="1" spans="1:22">
      <c r="A2191" s="74">
        <v>3400</v>
      </c>
      <c r="B2191" s="74" t="s">
        <v>20211</v>
      </c>
      <c r="C2191" s="74" t="s">
        <v>20285</v>
      </c>
      <c r="D2191" s="74" t="s">
        <v>16475</v>
      </c>
      <c r="E2191" s="74"/>
      <c r="F2191" s="59">
        <v>10</v>
      </c>
      <c r="G2191" s="75">
        <v>1</v>
      </c>
      <c r="H2191" s="75">
        <f>SUMIFS(VENTAS[Cantidad],VENTAS[Código del producto Vendido],STOCK[[#This Row],[Code]])</f>
        <v>0</v>
      </c>
      <c r="I2191" s="75">
        <f>STOCK[[#This Row],[Entradas]]-STOCK[[#This Row],[Salidas]]</f>
        <v>1</v>
      </c>
      <c r="J2191" s="59">
        <f>STOCK[[#This Row],[Precio Final]]*10%</f>
        <v>1</v>
      </c>
      <c r="K2191" s="62">
        <v>2.03</v>
      </c>
      <c r="L2191" s="62">
        <v>0</v>
      </c>
      <c r="M2191" s="62">
        <f>STOCK[[#This Row],[Costo Unitario (USD)]]+STOCK[[#This Row],[Costo Envío (USD)]]+STOCK[[#This Row],[Comisión 10%]]</f>
        <v>3.03</v>
      </c>
      <c r="N2191" s="62">
        <f t="shared" si="94"/>
        <v>4.545</v>
      </c>
      <c r="O2191" s="62">
        <f t="shared" si="95"/>
        <v>10</v>
      </c>
      <c r="P2191" s="62">
        <f>STOCK[[#This Row],[Precio Final]]-STOCK[[#This Row],[Costo total]]</f>
        <v>6.97</v>
      </c>
      <c r="Q2191" s="62">
        <f t="shared" si="96"/>
        <v>0</v>
      </c>
      <c r="R2191" s="74"/>
      <c r="S2191" s="74"/>
      <c r="T2191" s="62"/>
      <c r="U2191" s="62"/>
      <c r="V2191" s="76"/>
    </row>
    <row r="2192" customHeight="1" spans="1:22">
      <c r="A2192" s="74">
        <v>3401</v>
      </c>
      <c r="B2192" s="74" t="s">
        <v>20211</v>
      </c>
      <c r="C2192" s="74" t="s">
        <v>20286</v>
      </c>
      <c r="D2192" s="74" t="s">
        <v>16396</v>
      </c>
      <c r="E2192" s="74"/>
      <c r="F2192" s="59">
        <v>10</v>
      </c>
      <c r="G2192" s="75">
        <v>1</v>
      </c>
      <c r="H2192" s="75">
        <f>SUMIFS(VENTAS[Cantidad],VENTAS[Código del producto Vendido],STOCK[[#This Row],[Code]])</f>
        <v>0</v>
      </c>
      <c r="I2192" s="75">
        <f>STOCK[[#This Row],[Entradas]]-STOCK[[#This Row],[Salidas]]</f>
        <v>1</v>
      </c>
      <c r="J2192" s="59">
        <f>STOCK[[#This Row],[Precio Final]]*10%</f>
        <v>1</v>
      </c>
      <c r="K2192" s="62">
        <v>2.03</v>
      </c>
      <c r="L2192" s="62">
        <v>0</v>
      </c>
      <c r="M2192" s="62">
        <f>STOCK[[#This Row],[Costo Unitario (USD)]]+STOCK[[#This Row],[Costo Envío (USD)]]+STOCK[[#This Row],[Comisión 10%]]</f>
        <v>3.03</v>
      </c>
      <c r="N2192" s="62">
        <f t="shared" si="94"/>
        <v>4.545</v>
      </c>
      <c r="O2192" s="62">
        <f t="shared" si="95"/>
        <v>10</v>
      </c>
      <c r="P2192" s="62">
        <f>STOCK[[#This Row],[Precio Final]]-STOCK[[#This Row],[Costo total]]</f>
        <v>6.97</v>
      </c>
      <c r="Q2192" s="62">
        <f t="shared" si="96"/>
        <v>0</v>
      </c>
      <c r="R2192" s="74"/>
      <c r="S2192" s="74"/>
      <c r="T2192" s="62"/>
      <c r="U2192" s="62"/>
      <c r="V2192" s="76"/>
    </row>
    <row r="2193" customHeight="1" spans="1:22">
      <c r="A2193" s="74">
        <v>3402</v>
      </c>
      <c r="B2193" s="74" t="s">
        <v>20211</v>
      </c>
      <c r="C2193" s="74" t="s">
        <v>20287</v>
      </c>
      <c r="D2193" s="74" t="s">
        <v>16404</v>
      </c>
      <c r="E2193" s="74"/>
      <c r="F2193" s="59">
        <v>10</v>
      </c>
      <c r="G2193" s="75">
        <v>1</v>
      </c>
      <c r="H2193" s="75">
        <f>SUMIFS(VENTAS[Cantidad],VENTAS[Código del producto Vendido],STOCK[[#This Row],[Code]])</f>
        <v>1</v>
      </c>
      <c r="I2193" s="75">
        <f>STOCK[[#This Row],[Entradas]]-STOCK[[#This Row],[Salidas]]</f>
        <v>0</v>
      </c>
      <c r="J2193" s="59">
        <f>STOCK[[#This Row],[Precio Final]]*10%</f>
        <v>1</v>
      </c>
      <c r="K2193" s="62">
        <v>2.03</v>
      </c>
      <c r="L2193" s="62">
        <v>0</v>
      </c>
      <c r="M2193" s="62">
        <f>STOCK[[#This Row],[Costo Unitario (USD)]]+STOCK[[#This Row],[Costo Envío (USD)]]+STOCK[[#This Row],[Comisión 10%]]</f>
        <v>3.03</v>
      </c>
      <c r="N2193" s="62">
        <f t="shared" si="94"/>
        <v>4.545</v>
      </c>
      <c r="O2193" s="62">
        <f t="shared" si="95"/>
        <v>10</v>
      </c>
      <c r="P2193" s="62">
        <f>STOCK[[#This Row],[Precio Final]]-STOCK[[#This Row],[Costo total]]</f>
        <v>6.97</v>
      </c>
      <c r="Q2193" s="62">
        <f t="shared" si="96"/>
        <v>6.97</v>
      </c>
      <c r="R2193" s="74"/>
      <c r="S2193" s="74"/>
      <c r="T2193" s="62"/>
      <c r="U2193" s="62"/>
      <c r="V2193" s="76"/>
    </row>
    <row r="2194" customHeight="1" spans="1:22">
      <c r="A2194" s="74">
        <v>3403</v>
      </c>
      <c r="B2194" s="74" t="s">
        <v>20211</v>
      </c>
      <c r="C2194" s="74" t="s">
        <v>20288</v>
      </c>
      <c r="D2194" s="74" t="s">
        <v>16396</v>
      </c>
      <c r="E2194" s="74"/>
      <c r="F2194" s="59">
        <v>10</v>
      </c>
      <c r="G2194" s="75">
        <v>1</v>
      </c>
      <c r="H2194" s="75">
        <f>SUMIFS(VENTAS[Cantidad],VENTAS[Código del producto Vendido],STOCK[[#This Row],[Code]])</f>
        <v>0</v>
      </c>
      <c r="I2194" s="75">
        <f>STOCK[[#This Row],[Entradas]]-STOCK[[#This Row],[Salidas]]</f>
        <v>1</v>
      </c>
      <c r="J2194" s="59">
        <f>STOCK[[#This Row],[Precio Final]]*10%</f>
        <v>1</v>
      </c>
      <c r="K2194" s="62">
        <v>2.03</v>
      </c>
      <c r="L2194" s="62">
        <v>0</v>
      </c>
      <c r="M2194" s="62">
        <f>STOCK[[#This Row],[Costo Unitario (USD)]]+STOCK[[#This Row],[Costo Envío (USD)]]+STOCK[[#This Row],[Comisión 10%]]</f>
        <v>3.03</v>
      </c>
      <c r="N2194" s="62">
        <f t="shared" si="94"/>
        <v>4.545</v>
      </c>
      <c r="O2194" s="62">
        <f t="shared" si="95"/>
        <v>10</v>
      </c>
      <c r="P2194" s="62">
        <f>STOCK[[#This Row],[Precio Final]]-STOCK[[#This Row],[Costo total]]</f>
        <v>6.97</v>
      </c>
      <c r="Q2194" s="62">
        <f t="shared" si="96"/>
        <v>0</v>
      </c>
      <c r="R2194" s="74"/>
      <c r="S2194" s="74"/>
      <c r="T2194" s="62"/>
      <c r="U2194" s="62"/>
      <c r="V2194" s="76"/>
    </row>
    <row r="2195" customHeight="1" spans="1:22">
      <c r="A2195" s="74">
        <v>3404</v>
      </c>
      <c r="B2195" s="74" t="s">
        <v>20211</v>
      </c>
      <c r="C2195" s="74" t="s">
        <v>20289</v>
      </c>
      <c r="D2195" s="74" t="s">
        <v>16396</v>
      </c>
      <c r="E2195" s="74"/>
      <c r="F2195" s="59">
        <v>10</v>
      </c>
      <c r="G2195" s="75">
        <v>1</v>
      </c>
      <c r="H2195" s="75">
        <f>SUMIFS(VENTAS[Cantidad],VENTAS[Código del producto Vendido],STOCK[[#This Row],[Code]])</f>
        <v>1</v>
      </c>
      <c r="I2195" s="75">
        <f>STOCK[[#This Row],[Entradas]]-STOCK[[#This Row],[Salidas]]</f>
        <v>0</v>
      </c>
      <c r="J2195" s="59">
        <f>STOCK[[#This Row],[Precio Final]]*10%</f>
        <v>1</v>
      </c>
      <c r="K2195" s="62">
        <v>2.03</v>
      </c>
      <c r="L2195" s="62">
        <v>0</v>
      </c>
      <c r="M2195" s="62">
        <f>STOCK[[#This Row],[Costo Unitario (USD)]]+STOCK[[#This Row],[Costo Envío (USD)]]+STOCK[[#This Row],[Comisión 10%]]</f>
        <v>3.03</v>
      </c>
      <c r="N2195" s="62">
        <f t="shared" si="94"/>
        <v>4.545</v>
      </c>
      <c r="O2195" s="62">
        <f t="shared" si="95"/>
        <v>10</v>
      </c>
      <c r="P2195" s="62">
        <f>STOCK[[#This Row],[Precio Final]]-STOCK[[#This Row],[Costo total]]</f>
        <v>6.97</v>
      </c>
      <c r="Q2195" s="62">
        <f t="shared" si="96"/>
        <v>6.97</v>
      </c>
      <c r="R2195" s="74"/>
      <c r="S2195" s="74"/>
      <c r="T2195" s="62"/>
      <c r="U2195" s="62"/>
      <c r="V2195" s="76"/>
    </row>
    <row r="2196" customHeight="1" spans="1:22">
      <c r="A2196" s="74">
        <v>3405</v>
      </c>
      <c r="B2196" s="74" t="s">
        <v>20211</v>
      </c>
      <c r="C2196" s="74" t="s">
        <v>20290</v>
      </c>
      <c r="D2196" s="74" t="s">
        <v>16396</v>
      </c>
      <c r="E2196" s="74"/>
      <c r="F2196" s="59">
        <v>10</v>
      </c>
      <c r="G2196" s="75">
        <v>1</v>
      </c>
      <c r="H2196" s="75">
        <f>SUMIFS(VENTAS[Cantidad],VENTAS[Código del producto Vendido],STOCK[[#This Row],[Code]])</f>
        <v>1</v>
      </c>
      <c r="I2196" s="75">
        <f>STOCK[[#This Row],[Entradas]]-STOCK[[#This Row],[Salidas]]</f>
        <v>0</v>
      </c>
      <c r="J2196" s="59">
        <f>STOCK[[#This Row],[Precio Final]]*10%</f>
        <v>1</v>
      </c>
      <c r="K2196" s="62">
        <v>2.03</v>
      </c>
      <c r="L2196" s="62">
        <v>0</v>
      </c>
      <c r="M2196" s="62">
        <f>STOCK[[#This Row],[Costo Unitario (USD)]]+STOCK[[#This Row],[Costo Envío (USD)]]+STOCK[[#This Row],[Comisión 10%]]</f>
        <v>3.03</v>
      </c>
      <c r="N2196" s="62">
        <f t="shared" si="94"/>
        <v>4.545</v>
      </c>
      <c r="O2196" s="62">
        <f t="shared" si="95"/>
        <v>10</v>
      </c>
      <c r="P2196" s="62">
        <f>STOCK[[#This Row],[Precio Final]]-STOCK[[#This Row],[Costo total]]</f>
        <v>6.97</v>
      </c>
      <c r="Q2196" s="62">
        <f t="shared" si="96"/>
        <v>6.97</v>
      </c>
      <c r="R2196" s="74"/>
      <c r="S2196" s="74"/>
      <c r="T2196" s="62"/>
      <c r="U2196" s="62"/>
      <c r="V2196" s="76"/>
    </row>
    <row r="2197" customHeight="1" spans="1:22">
      <c r="A2197" s="74">
        <v>3406</v>
      </c>
      <c r="B2197" s="74" t="s">
        <v>20211</v>
      </c>
      <c r="C2197" s="74" t="s">
        <v>20290</v>
      </c>
      <c r="D2197" s="74" t="s">
        <v>16404</v>
      </c>
      <c r="E2197" s="74"/>
      <c r="F2197" s="59">
        <v>10</v>
      </c>
      <c r="G2197" s="75">
        <v>1</v>
      </c>
      <c r="H2197" s="75">
        <f>SUMIFS(VENTAS[Cantidad],VENTAS[Código del producto Vendido],STOCK[[#This Row],[Code]])</f>
        <v>0</v>
      </c>
      <c r="I2197" s="75">
        <f>STOCK[[#This Row],[Entradas]]-STOCK[[#This Row],[Salidas]]</f>
        <v>1</v>
      </c>
      <c r="J2197" s="59">
        <f>STOCK[[#This Row],[Precio Final]]*10%</f>
        <v>1</v>
      </c>
      <c r="K2197" s="62">
        <v>2.03</v>
      </c>
      <c r="L2197" s="62">
        <v>0</v>
      </c>
      <c r="M2197" s="62">
        <f>STOCK[[#This Row],[Costo Unitario (USD)]]+STOCK[[#This Row],[Costo Envío (USD)]]+STOCK[[#This Row],[Comisión 10%]]</f>
        <v>3.03</v>
      </c>
      <c r="N2197" s="62">
        <f t="shared" si="94"/>
        <v>4.545</v>
      </c>
      <c r="O2197" s="62">
        <f t="shared" si="95"/>
        <v>10</v>
      </c>
      <c r="P2197" s="62">
        <f>STOCK[[#This Row],[Precio Final]]-STOCK[[#This Row],[Costo total]]</f>
        <v>6.97</v>
      </c>
      <c r="Q2197" s="62">
        <f t="shared" si="96"/>
        <v>0</v>
      </c>
      <c r="R2197" s="74"/>
      <c r="S2197" s="74"/>
      <c r="T2197" s="62"/>
      <c r="U2197" s="62"/>
      <c r="V2197" s="76"/>
    </row>
    <row r="2198" customHeight="1" spans="1:22">
      <c r="A2198" s="74">
        <v>3407</v>
      </c>
      <c r="B2198" s="74" t="s">
        <v>20211</v>
      </c>
      <c r="C2198" s="74" t="s">
        <v>20291</v>
      </c>
      <c r="D2198" s="74" t="s">
        <v>16396</v>
      </c>
      <c r="E2198" s="74"/>
      <c r="F2198" s="59">
        <v>10</v>
      </c>
      <c r="G2198" s="75">
        <v>1</v>
      </c>
      <c r="H2198" s="75">
        <f>SUMIFS(VENTAS[Cantidad],VENTAS[Código del producto Vendido],STOCK[[#This Row],[Code]])</f>
        <v>1</v>
      </c>
      <c r="I2198" s="75">
        <f>STOCK[[#This Row],[Entradas]]-STOCK[[#This Row],[Salidas]]</f>
        <v>0</v>
      </c>
      <c r="J2198" s="59">
        <f>STOCK[[#This Row],[Precio Final]]*10%</f>
        <v>1</v>
      </c>
      <c r="K2198" s="62">
        <v>2.03</v>
      </c>
      <c r="L2198" s="62">
        <v>0</v>
      </c>
      <c r="M2198" s="62">
        <f>STOCK[[#This Row],[Costo Unitario (USD)]]+STOCK[[#This Row],[Costo Envío (USD)]]+STOCK[[#This Row],[Comisión 10%]]</f>
        <v>3.03</v>
      </c>
      <c r="N2198" s="62">
        <f t="shared" si="94"/>
        <v>4.545</v>
      </c>
      <c r="O2198" s="62">
        <f t="shared" si="95"/>
        <v>10</v>
      </c>
      <c r="P2198" s="62">
        <f>STOCK[[#This Row],[Precio Final]]-STOCK[[#This Row],[Costo total]]</f>
        <v>6.97</v>
      </c>
      <c r="Q2198" s="62">
        <f t="shared" si="96"/>
        <v>6.97</v>
      </c>
      <c r="R2198" s="74"/>
      <c r="S2198" s="74"/>
      <c r="T2198" s="62"/>
      <c r="U2198" s="62"/>
      <c r="V2198" s="76"/>
    </row>
    <row r="2199" customHeight="1" spans="1:22">
      <c r="A2199" s="74">
        <v>3408</v>
      </c>
      <c r="B2199" s="74" t="s">
        <v>20211</v>
      </c>
      <c r="C2199" s="74" t="s">
        <v>20292</v>
      </c>
      <c r="D2199" s="74" t="s">
        <v>16475</v>
      </c>
      <c r="E2199" s="74"/>
      <c r="F2199" s="59">
        <v>10</v>
      </c>
      <c r="G2199" s="75">
        <v>1</v>
      </c>
      <c r="H2199" s="75">
        <f>SUMIFS(VENTAS[Cantidad],VENTAS[Código del producto Vendido],STOCK[[#This Row],[Code]])</f>
        <v>0</v>
      </c>
      <c r="I2199" s="75">
        <f>STOCK[[#This Row],[Entradas]]-STOCK[[#This Row],[Salidas]]</f>
        <v>1</v>
      </c>
      <c r="J2199" s="59">
        <f>STOCK[[#This Row],[Precio Final]]*10%</f>
        <v>1</v>
      </c>
      <c r="K2199" s="62">
        <v>2.03</v>
      </c>
      <c r="L2199" s="62">
        <v>0</v>
      </c>
      <c r="M2199" s="62">
        <f>STOCK[[#This Row],[Costo Unitario (USD)]]+STOCK[[#This Row],[Costo Envío (USD)]]+STOCK[[#This Row],[Comisión 10%]]</f>
        <v>3.03</v>
      </c>
      <c r="N2199" s="62">
        <f t="shared" si="94"/>
        <v>4.545</v>
      </c>
      <c r="O2199" s="62">
        <f t="shared" si="95"/>
        <v>10</v>
      </c>
      <c r="P2199" s="62">
        <f>STOCK[[#This Row],[Precio Final]]-STOCK[[#This Row],[Costo total]]</f>
        <v>6.97</v>
      </c>
      <c r="Q2199" s="62">
        <f t="shared" si="96"/>
        <v>0</v>
      </c>
      <c r="R2199" s="74"/>
      <c r="S2199" s="74"/>
      <c r="T2199" s="62"/>
      <c r="U2199" s="62"/>
      <c r="V2199" s="76"/>
    </row>
    <row r="2200" customHeight="1" spans="1:22">
      <c r="A2200" s="74">
        <v>3409</v>
      </c>
      <c r="B2200" s="74" t="s">
        <v>20171</v>
      </c>
      <c r="C2200" s="74" t="s">
        <v>20293</v>
      </c>
      <c r="D2200" s="74" t="s">
        <v>16396</v>
      </c>
      <c r="E2200" s="74"/>
      <c r="F2200" s="59">
        <v>30</v>
      </c>
      <c r="G2200" s="75">
        <v>1</v>
      </c>
      <c r="H2200" s="75">
        <f>SUMIFS(VENTAS[Cantidad],VENTAS[Código del producto Vendido],STOCK[[#This Row],[Code]])</f>
        <v>0</v>
      </c>
      <c r="I2200" s="75">
        <f>STOCK[[#This Row],[Entradas]]-STOCK[[#This Row],[Salidas]]</f>
        <v>1</v>
      </c>
      <c r="J2200" s="59">
        <f>STOCK[[#This Row],[Precio Final]]*10%</f>
        <v>3</v>
      </c>
      <c r="K2200" s="62">
        <v>12</v>
      </c>
      <c r="L2200" s="62">
        <v>0</v>
      </c>
      <c r="M2200" s="62">
        <f>STOCK[[#This Row],[Costo Unitario (USD)]]+STOCK[[#This Row],[Costo Envío (USD)]]+STOCK[[#This Row],[Comisión 10%]]</f>
        <v>15</v>
      </c>
      <c r="N2200" s="62">
        <f t="shared" si="94"/>
        <v>22.5</v>
      </c>
      <c r="O2200" s="62">
        <f t="shared" si="95"/>
        <v>30</v>
      </c>
      <c r="P2200" s="62">
        <f>STOCK[[#This Row],[Precio Final]]-STOCK[[#This Row],[Costo total]]</f>
        <v>15</v>
      </c>
      <c r="Q2200" s="62">
        <f t="shared" si="96"/>
        <v>0</v>
      </c>
      <c r="R2200" s="74"/>
      <c r="S2200" s="74"/>
      <c r="T2200" s="62"/>
      <c r="U2200" s="62"/>
      <c r="V2200" s="76"/>
    </row>
    <row r="2201" customHeight="1" spans="1:22">
      <c r="A2201" s="74">
        <v>3410</v>
      </c>
      <c r="B2201" s="74" t="s">
        <v>20169</v>
      </c>
      <c r="C2201" s="74" t="s">
        <v>20294</v>
      </c>
      <c r="D2201" s="74" t="s">
        <v>16475</v>
      </c>
      <c r="E2201" s="74"/>
      <c r="F2201" s="59">
        <v>40</v>
      </c>
      <c r="G2201" s="75">
        <v>1</v>
      </c>
      <c r="H2201" s="75">
        <f>SUMIFS(VENTAS[Cantidad],VENTAS[Código del producto Vendido],STOCK[[#This Row],[Code]])</f>
        <v>0</v>
      </c>
      <c r="I2201" s="75">
        <f>STOCK[[#This Row],[Entradas]]-STOCK[[#This Row],[Salidas]]</f>
        <v>1</v>
      </c>
      <c r="J2201" s="59">
        <f>STOCK[[#This Row],[Precio Final]]*10%</f>
        <v>4</v>
      </c>
      <c r="K2201" s="62">
        <v>12</v>
      </c>
      <c r="L2201" s="62">
        <v>0</v>
      </c>
      <c r="M2201" s="62">
        <f>STOCK[[#This Row],[Costo Unitario (USD)]]+STOCK[[#This Row],[Costo Envío (USD)]]+STOCK[[#This Row],[Comisión 10%]]</f>
        <v>16</v>
      </c>
      <c r="N2201" s="62">
        <f t="shared" si="94"/>
        <v>24</v>
      </c>
      <c r="O2201" s="62">
        <f t="shared" si="95"/>
        <v>40</v>
      </c>
      <c r="P2201" s="62">
        <f>STOCK[[#This Row],[Precio Final]]-STOCK[[#This Row],[Costo total]]</f>
        <v>24</v>
      </c>
      <c r="Q2201" s="62">
        <f t="shared" si="96"/>
        <v>0</v>
      </c>
      <c r="R2201" s="74"/>
      <c r="S2201" s="74"/>
      <c r="T2201" s="62"/>
      <c r="U2201" s="62"/>
      <c r="V2201" s="76"/>
    </row>
    <row r="2202" customHeight="1" spans="1:22">
      <c r="A2202" s="74">
        <v>3411</v>
      </c>
      <c r="B2202" s="74" t="s">
        <v>20169</v>
      </c>
      <c r="C2202" s="74" t="s">
        <v>20295</v>
      </c>
      <c r="D2202" s="74" t="s">
        <v>16475</v>
      </c>
      <c r="E2202" s="74"/>
      <c r="F2202" s="59">
        <v>25</v>
      </c>
      <c r="G2202" s="75">
        <v>1</v>
      </c>
      <c r="H2202" s="75">
        <f>SUMIFS(VENTAS[Cantidad],VENTAS[Código del producto Vendido],STOCK[[#This Row],[Code]])</f>
        <v>0</v>
      </c>
      <c r="I2202" s="75">
        <f>STOCK[[#This Row],[Entradas]]-STOCK[[#This Row],[Salidas]]</f>
        <v>1</v>
      </c>
      <c r="J2202" s="59">
        <f>STOCK[[#This Row],[Precio Final]]*10%</f>
        <v>2.5</v>
      </c>
      <c r="K2202" s="62">
        <v>12</v>
      </c>
      <c r="L2202" s="62">
        <v>0</v>
      </c>
      <c r="M2202" s="62">
        <f>STOCK[[#This Row],[Costo Unitario (USD)]]+STOCK[[#This Row],[Costo Envío (USD)]]+STOCK[[#This Row],[Comisión 10%]]</f>
        <v>14.5</v>
      </c>
      <c r="N2202" s="62">
        <f t="shared" si="94"/>
        <v>21.75</v>
      </c>
      <c r="O2202" s="62">
        <f t="shared" si="95"/>
        <v>25</v>
      </c>
      <c r="P2202" s="62">
        <f>STOCK[[#This Row],[Precio Final]]-STOCK[[#This Row],[Costo total]]</f>
        <v>10.5</v>
      </c>
      <c r="Q2202" s="62">
        <f t="shared" si="96"/>
        <v>0</v>
      </c>
      <c r="R2202" s="74"/>
      <c r="S2202" s="74"/>
      <c r="T2202" s="62"/>
      <c r="U2202" s="62"/>
      <c r="V2202" s="76"/>
    </row>
    <row r="2203" customHeight="1" spans="1:22">
      <c r="A2203" s="74">
        <v>3412</v>
      </c>
      <c r="B2203" s="74" t="s">
        <v>20171</v>
      </c>
      <c r="C2203" s="74" t="s">
        <v>20296</v>
      </c>
      <c r="D2203" s="74" t="s">
        <v>16396</v>
      </c>
      <c r="E2203" s="74"/>
      <c r="F2203" s="59">
        <v>30</v>
      </c>
      <c r="G2203" s="75">
        <v>1</v>
      </c>
      <c r="H2203" s="75">
        <f>SUMIFS(VENTAS[Cantidad],VENTAS[Código del producto Vendido],STOCK[[#This Row],[Code]])</f>
        <v>0</v>
      </c>
      <c r="I2203" s="75">
        <f>STOCK[[#This Row],[Entradas]]-STOCK[[#This Row],[Salidas]]</f>
        <v>1</v>
      </c>
      <c r="J2203" s="59">
        <f>STOCK[[#This Row],[Precio Final]]*10%</f>
        <v>3</v>
      </c>
      <c r="K2203" s="62">
        <v>12</v>
      </c>
      <c r="L2203" s="62">
        <v>0</v>
      </c>
      <c r="M2203" s="62">
        <f>STOCK[[#This Row],[Costo Unitario (USD)]]+STOCK[[#This Row],[Costo Envío (USD)]]+STOCK[[#This Row],[Comisión 10%]]</f>
        <v>15</v>
      </c>
      <c r="N2203" s="62">
        <f t="shared" si="94"/>
        <v>22.5</v>
      </c>
      <c r="O2203" s="62">
        <f t="shared" si="95"/>
        <v>30</v>
      </c>
      <c r="P2203" s="62">
        <f>STOCK[[#This Row],[Precio Final]]-STOCK[[#This Row],[Costo total]]</f>
        <v>15</v>
      </c>
      <c r="Q2203" s="62">
        <f t="shared" si="96"/>
        <v>0</v>
      </c>
      <c r="R2203" s="74"/>
      <c r="S2203" s="74"/>
      <c r="T2203" s="62"/>
      <c r="U2203" s="62"/>
      <c r="V2203" s="76"/>
    </row>
    <row r="2204" customHeight="1" spans="1:22">
      <c r="A2204" s="74">
        <v>3413</v>
      </c>
      <c r="B2204" s="74" t="s">
        <v>20169</v>
      </c>
      <c r="C2204" s="74" t="s">
        <v>20297</v>
      </c>
      <c r="D2204" s="74" t="s">
        <v>16583</v>
      </c>
      <c r="E2204" s="74"/>
      <c r="F2204" s="59">
        <v>35</v>
      </c>
      <c r="G2204" s="75">
        <v>1</v>
      </c>
      <c r="H2204" s="75">
        <f>SUMIFS(VENTAS[Cantidad],VENTAS[Código del producto Vendido],STOCK[[#This Row],[Code]])</f>
        <v>1</v>
      </c>
      <c r="I2204" s="75">
        <f>STOCK[[#This Row],[Entradas]]-STOCK[[#This Row],[Salidas]]</f>
        <v>0</v>
      </c>
      <c r="J2204" s="59">
        <f>STOCK[[#This Row],[Precio Final]]*10%</f>
        <v>3.5</v>
      </c>
      <c r="K2204" s="62">
        <v>12</v>
      </c>
      <c r="L2204" s="62">
        <v>0</v>
      </c>
      <c r="M2204" s="62">
        <f>STOCK[[#This Row],[Costo Unitario (USD)]]+STOCK[[#This Row],[Costo Envío (USD)]]+STOCK[[#This Row],[Comisión 10%]]</f>
        <v>15.5</v>
      </c>
      <c r="N2204" s="62">
        <f t="shared" si="94"/>
        <v>23.25</v>
      </c>
      <c r="O2204" s="62">
        <f t="shared" si="95"/>
        <v>35</v>
      </c>
      <c r="P2204" s="62">
        <f>STOCK[[#This Row],[Precio Final]]-STOCK[[#This Row],[Costo total]]</f>
        <v>19.5</v>
      </c>
      <c r="Q2204" s="62">
        <f t="shared" si="96"/>
        <v>19.5</v>
      </c>
      <c r="R2204" s="74"/>
      <c r="S2204" s="74"/>
      <c r="T2204" s="62"/>
      <c r="U2204" s="62"/>
      <c r="V2204" s="76"/>
    </row>
    <row r="2205" customHeight="1" spans="1:22">
      <c r="A2205" s="74">
        <v>3414</v>
      </c>
      <c r="B2205" s="74" t="s">
        <v>20113</v>
      </c>
      <c r="C2205" s="74" t="s">
        <v>20298</v>
      </c>
      <c r="D2205" s="74" t="s">
        <v>16404</v>
      </c>
      <c r="E2205" s="74"/>
      <c r="F2205" s="59">
        <v>35</v>
      </c>
      <c r="G2205" s="75">
        <v>1</v>
      </c>
      <c r="H2205" s="75">
        <f>SUMIFS(VENTAS[Cantidad],VENTAS[Código del producto Vendido],STOCK[[#This Row],[Code]])</f>
        <v>0</v>
      </c>
      <c r="I2205" s="75">
        <f>STOCK[[#This Row],[Entradas]]-STOCK[[#This Row],[Salidas]]</f>
        <v>1</v>
      </c>
      <c r="J2205" s="59">
        <f>STOCK[[#This Row],[Precio Final]]*10%</f>
        <v>3.5</v>
      </c>
      <c r="K2205" s="62">
        <v>12</v>
      </c>
      <c r="L2205" s="62">
        <v>0</v>
      </c>
      <c r="M2205" s="62">
        <f>STOCK[[#This Row],[Costo Unitario (USD)]]+STOCK[[#This Row],[Costo Envío (USD)]]+STOCK[[#This Row],[Comisión 10%]]</f>
        <v>15.5</v>
      </c>
      <c r="N2205" s="62">
        <f t="shared" si="94"/>
        <v>23.25</v>
      </c>
      <c r="O2205" s="62">
        <f t="shared" si="95"/>
        <v>35</v>
      </c>
      <c r="P2205" s="62">
        <f>STOCK[[#This Row],[Precio Final]]-STOCK[[#This Row],[Costo total]]</f>
        <v>19.5</v>
      </c>
      <c r="Q2205" s="62">
        <f t="shared" si="96"/>
        <v>0</v>
      </c>
      <c r="R2205" s="74"/>
      <c r="S2205" s="74"/>
      <c r="T2205" s="62"/>
      <c r="U2205" s="62"/>
      <c r="V2205" s="76"/>
    </row>
    <row r="2206" customHeight="1" spans="1:22">
      <c r="A2206" s="74">
        <v>3415</v>
      </c>
      <c r="B2206" s="74" t="s">
        <v>20113</v>
      </c>
      <c r="C2206" s="74" t="s">
        <v>20299</v>
      </c>
      <c r="D2206" s="74" t="s">
        <v>16404</v>
      </c>
      <c r="E2206" s="74"/>
      <c r="F2206" s="59">
        <v>30</v>
      </c>
      <c r="G2206" s="75">
        <v>1</v>
      </c>
      <c r="H2206" s="75">
        <f>SUMIFS(VENTAS[Cantidad],VENTAS[Código del producto Vendido],STOCK[[#This Row],[Code]])</f>
        <v>1</v>
      </c>
      <c r="I2206" s="75">
        <f>STOCK[[#This Row],[Entradas]]-STOCK[[#This Row],[Salidas]]</f>
        <v>0</v>
      </c>
      <c r="J2206" s="59">
        <f>STOCK[[#This Row],[Precio Final]]*10%</f>
        <v>3</v>
      </c>
      <c r="K2206" s="62">
        <v>12</v>
      </c>
      <c r="L2206" s="62">
        <v>0</v>
      </c>
      <c r="M2206" s="62">
        <f>STOCK[[#This Row],[Costo Unitario (USD)]]+STOCK[[#This Row],[Costo Envío (USD)]]+STOCK[[#This Row],[Comisión 10%]]</f>
        <v>15</v>
      </c>
      <c r="N2206" s="62">
        <f t="shared" si="94"/>
        <v>22.5</v>
      </c>
      <c r="O2206" s="62">
        <f t="shared" si="95"/>
        <v>30</v>
      </c>
      <c r="P2206" s="62">
        <f>STOCK[[#This Row],[Precio Final]]-STOCK[[#This Row],[Costo total]]</f>
        <v>15</v>
      </c>
      <c r="Q2206" s="62">
        <f t="shared" si="96"/>
        <v>15</v>
      </c>
      <c r="R2206" s="74"/>
      <c r="S2206" s="74"/>
      <c r="T2206" s="62"/>
      <c r="U2206" s="62"/>
      <c r="V2206" s="76"/>
    </row>
    <row r="2207" customHeight="1" spans="1:22">
      <c r="A2207" s="74">
        <v>3416</v>
      </c>
      <c r="B2207" s="74" t="s">
        <v>20171</v>
      </c>
      <c r="C2207" s="74" t="s">
        <v>20300</v>
      </c>
      <c r="D2207" s="74" t="s">
        <v>16928</v>
      </c>
      <c r="E2207" s="74"/>
      <c r="F2207" s="59">
        <v>30</v>
      </c>
      <c r="G2207" s="75">
        <v>1</v>
      </c>
      <c r="H2207" s="75">
        <f>SUMIFS(VENTAS[Cantidad],VENTAS[Código del producto Vendido],STOCK[[#This Row],[Code]])</f>
        <v>0</v>
      </c>
      <c r="I2207" s="75">
        <f>STOCK[[#This Row],[Entradas]]-STOCK[[#This Row],[Salidas]]</f>
        <v>1</v>
      </c>
      <c r="J2207" s="59">
        <f>STOCK[[#This Row],[Precio Final]]*10%</f>
        <v>3</v>
      </c>
      <c r="K2207" s="62">
        <v>12</v>
      </c>
      <c r="L2207" s="62">
        <v>0</v>
      </c>
      <c r="M2207" s="62">
        <f>STOCK[[#This Row],[Costo Unitario (USD)]]+STOCK[[#This Row],[Costo Envío (USD)]]+STOCK[[#This Row],[Comisión 10%]]</f>
        <v>15</v>
      </c>
      <c r="N2207" s="62">
        <f t="shared" si="94"/>
        <v>22.5</v>
      </c>
      <c r="O2207" s="62">
        <f t="shared" si="95"/>
        <v>30</v>
      </c>
      <c r="P2207" s="62">
        <f>STOCK[[#This Row],[Precio Final]]-STOCK[[#This Row],[Costo total]]</f>
        <v>15</v>
      </c>
      <c r="Q2207" s="62">
        <f t="shared" si="96"/>
        <v>0</v>
      </c>
      <c r="R2207" s="74"/>
      <c r="S2207" s="74"/>
      <c r="T2207" s="62"/>
      <c r="U2207" s="62"/>
      <c r="V2207" s="76"/>
    </row>
    <row r="2208" customHeight="1" spans="1:22">
      <c r="A2208" s="74">
        <v>3417</v>
      </c>
      <c r="B2208" s="74" t="s">
        <v>20113</v>
      </c>
      <c r="C2208" s="74" t="s">
        <v>20301</v>
      </c>
      <c r="D2208" s="74" t="s">
        <v>16408</v>
      </c>
      <c r="E2208" s="74"/>
      <c r="F2208" s="59">
        <v>30</v>
      </c>
      <c r="G2208" s="75">
        <v>1</v>
      </c>
      <c r="H2208" s="75">
        <f>SUMIFS(VENTAS[Cantidad],VENTAS[Código del producto Vendido],STOCK[[#This Row],[Code]])</f>
        <v>1</v>
      </c>
      <c r="I2208" s="75">
        <f>STOCK[[#This Row],[Entradas]]-STOCK[[#This Row],[Salidas]]</f>
        <v>0</v>
      </c>
      <c r="J2208" s="59">
        <f>STOCK[[#This Row],[Precio Final]]*10%</f>
        <v>3</v>
      </c>
      <c r="K2208" s="62">
        <v>12</v>
      </c>
      <c r="L2208" s="62">
        <v>0</v>
      </c>
      <c r="M2208" s="62">
        <f>STOCK[[#This Row],[Costo Unitario (USD)]]+STOCK[[#This Row],[Costo Envío (USD)]]+STOCK[[#This Row],[Comisión 10%]]</f>
        <v>15</v>
      </c>
      <c r="N2208" s="62">
        <f t="shared" si="94"/>
        <v>22.5</v>
      </c>
      <c r="O2208" s="62">
        <f t="shared" si="95"/>
        <v>30</v>
      </c>
      <c r="P2208" s="62">
        <f>STOCK[[#This Row],[Precio Final]]-STOCK[[#This Row],[Costo total]]</f>
        <v>15</v>
      </c>
      <c r="Q2208" s="62">
        <f t="shared" si="96"/>
        <v>15</v>
      </c>
      <c r="R2208" s="74"/>
      <c r="S2208" s="74"/>
      <c r="T2208" s="62"/>
      <c r="U2208" s="62"/>
      <c r="V2208" s="76"/>
    </row>
    <row r="2209" customHeight="1" spans="1:22">
      <c r="A2209" s="74">
        <v>3418</v>
      </c>
      <c r="B2209" s="74" t="s">
        <v>20113</v>
      </c>
      <c r="C2209" s="74" t="s">
        <v>20302</v>
      </c>
      <c r="D2209" s="74" t="s">
        <v>16408</v>
      </c>
      <c r="E2209" s="74"/>
      <c r="F2209" s="59">
        <v>30</v>
      </c>
      <c r="G2209" s="75">
        <v>1</v>
      </c>
      <c r="H2209" s="75">
        <f>SUMIFS(VENTAS[Cantidad],VENTAS[Código del producto Vendido],STOCK[[#This Row],[Code]])</f>
        <v>1</v>
      </c>
      <c r="I2209" s="75">
        <f>STOCK[[#This Row],[Entradas]]-STOCK[[#This Row],[Salidas]]</f>
        <v>0</v>
      </c>
      <c r="J2209" s="59">
        <f>STOCK[[#This Row],[Precio Final]]*10%</f>
        <v>3</v>
      </c>
      <c r="K2209" s="62">
        <v>12</v>
      </c>
      <c r="L2209" s="62">
        <v>0</v>
      </c>
      <c r="M2209" s="62">
        <f>STOCK[[#This Row],[Costo Unitario (USD)]]+STOCK[[#This Row],[Costo Envío (USD)]]+STOCK[[#This Row],[Comisión 10%]]</f>
        <v>15</v>
      </c>
      <c r="N2209" s="62">
        <f t="shared" si="94"/>
        <v>22.5</v>
      </c>
      <c r="O2209" s="62">
        <f t="shared" si="95"/>
        <v>30</v>
      </c>
      <c r="P2209" s="62">
        <f>STOCK[[#This Row],[Precio Final]]-STOCK[[#This Row],[Costo total]]</f>
        <v>15</v>
      </c>
      <c r="Q2209" s="62">
        <f t="shared" si="96"/>
        <v>15</v>
      </c>
      <c r="R2209" s="74"/>
      <c r="S2209" s="74"/>
      <c r="T2209" s="62"/>
      <c r="U2209" s="62"/>
      <c r="V2209" s="76"/>
    </row>
    <row r="2210" customHeight="1" spans="1:22">
      <c r="A2210" s="74">
        <v>3419</v>
      </c>
      <c r="B2210" s="74" t="s">
        <v>20113</v>
      </c>
      <c r="C2210" s="74" t="s">
        <v>20303</v>
      </c>
      <c r="D2210" s="74" t="s">
        <v>16404</v>
      </c>
      <c r="E2210" s="74"/>
      <c r="F2210" s="59">
        <v>30</v>
      </c>
      <c r="G2210" s="75">
        <v>1</v>
      </c>
      <c r="H2210" s="75">
        <f>SUMIFS(VENTAS[Cantidad],VENTAS[Código del producto Vendido],STOCK[[#This Row],[Code]])</f>
        <v>1</v>
      </c>
      <c r="I2210" s="75">
        <f>STOCK[[#This Row],[Entradas]]-STOCK[[#This Row],[Salidas]]</f>
        <v>0</v>
      </c>
      <c r="J2210" s="59">
        <f>STOCK[[#This Row],[Precio Final]]*10%</f>
        <v>3</v>
      </c>
      <c r="K2210" s="62">
        <v>12</v>
      </c>
      <c r="L2210" s="62">
        <v>0</v>
      </c>
      <c r="M2210" s="62">
        <f>STOCK[[#This Row],[Costo Unitario (USD)]]+STOCK[[#This Row],[Costo Envío (USD)]]+STOCK[[#This Row],[Comisión 10%]]</f>
        <v>15</v>
      </c>
      <c r="N2210" s="62">
        <f t="shared" si="94"/>
        <v>22.5</v>
      </c>
      <c r="O2210" s="62">
        <f t="shared" si="95"/>
        <v>30</v>
      </c>
      <c r="P2210" s="62">
        <f>STOCK[[#This Row],[Precio Final]]-STOCK[[#This Row],[Costo total]]</f>
        <v>15</v>
      </c>
      <c r="Q2210" s="62">
        <f t="shared" si="96"/>
        <v>15</v>
      </c>
      <c r="R2210" s="74"/>
      <c r="S2210" s="74"/>
      <c r="T2210" s="62"/>
      <c r="U2210" s="62"/>
      <c r="V2210" s="76"/>
    </row>
    <row r="2211" customHeight="1" spans="1:22">
      <c r="A2211" s="74">
        <v>3420</v>
      </c>
      <c r="B2211" s="74" t="s">
        <v>20113</v>
      </c>
      <c r="C2211" s="74" t="s">
        <v>20304</v>
      </c>
      <c r="D2211" s="74" t="s">
        <v>16408</v>
      </c>
      <c r="E2211" s="74"/>
      <c r="F2211" s="59">
        <v>40</v>
      </c>
      <c r="G2211" s="75">
        <v>1</v>
      </c>
      <c r="H2211" s="75">
        <f>SUMIFS(VENTAS[Cantidad],VENTAS[Código del producto Vendido],STOCK[[#This Row],[Code]])</f>
        <v>1</v>
      </c>
      <c r="I2211" s="75">
        <f>STOCK[[#This Row],[Entradas]]-STOCK[[#This Row],[Salidas]]</f>
        <v>0</v>
      </c>
      <c r="J2211" s="59">
        <f>STOCK[[#This Row],[Precio Final]]*10%</f>
        <v>4</v>
      </c>
      <c r="K2211" s="62">
        <v>12</v>
      </c>
      <c r="L2211" s="62">
        <v>0</v>
      </c>
      <c r="M2211" s="62">
        <f>STOCK[[#This Row],[Costo Unitario (USD)]]+STOCK[[#This Row],[Costo Envío (USD)]]+STOCK[[#This Row],[Comisión 10%]]</f>
        <v>16</v>
      </c>
      <c r="N2211" s="62">
        <f t="shared" si="94"/>
        <v>24</v>
      </c>
      <c r="O2211" s="62">
        <f t="shared" si="95"/>
        <v>40</v>
      </c>
      <c r="P2211" s="62">
        <f>STOCK[[#This Row],[Precio Final]]-STOCK[[#This Row],[Costo total]]</f>
        <v>24</v>
      </c>
      <c r="Q2211" s="62">
        <f t="shared" si="96"/>
        <v>24</v>
      </c>
      <c r="R2211" s="74"/>
      <c r="S2211" s="74"/>
      <c r="T2211" s="62"/>
      <c r="U2211" s="62"/>
      <c r="V2211" s="76"/>
    </row>
    <row r="2212" customHeight="1" spans="1:22">
      <c r="A2212" s="74">
        <v>3421</v>
      </c>
      <c r="B2212" s="74" t="s">
        <v>20113</v>
      </c>
      <c r="C2212" s="74" t="s">
        <v>20304</v>
      </c>
      <c r="D2212" s="74" t="s">
        <v>16431</v>
      </c>
      <c r="E2212" s="74"/>
      <c r="F2212" s="59">
        <v>40</v>
      </c>
      <c r="G2212" s="75">
        <v>1</v>
      </c>
      <c r="H2212" s="75">
        <f>SUMIFS(VENTAS[Cantidad],VENTAS[Código del producto Vendido],STOCK[[#This Row],[Code]])</f>
        <v>0</v>
      </c>
      <c r="I2212" s="75">
        <f>STOCK[[#This Row],[Entradas]]-STOCK[[#This Row],[Salidas]]</f>
        <v>1</v>
      </c>
      <c r="J2212" s="59">
        <f>STOCK[[#This Row],[Precio Final]]*10%</f>
        <v>4</v>
      </c>
      <c r="K2212" s="62">
        <v>12</v>
      </c>
      <c r="L2212" s="62">
        <v>0</v>
      </c>
      <c r="M2212" s="62">
        <f>STOCK[[#This Row],[Costo Unitario (USD)]]+STOCK[[#This Row],[Costo Envío (USD)]]+STOCK[[#This Row],[Comisión 10%]]</f>
        <v>16</v>
      </c>
      <c r="N2212" s="62">
        <f t="shared" si="94"/>
        <v>24</v>
      </c>
      <c r="O2212" s="62">
        <f t="shared" si="95"/>
        <v>40</v>
      </c>
      <c r="P2212" s="62">
        <f>STOCK[[#This Row],[Precio Final]]-STOCK[[#This Row],[Costo total]]</f>
        <v>24</v>
      </c>
      <c r="Q2212" s="62">
        <f t="shared" si="96"/>
        <v>0</v>
      </c>
      <c r="R2212" s="74"/>
      <c r="S2212" s="74"/>
      <c r="T2212" s="62"/>
      <c r="U2212" s="62"/>
      <c r="V2212" s="76"/>
    </row>
    <row r="2213" customHeight="1" spans="1:22">
      <c r="A2213" s="74">
        <v>3422</v>
      </c>
      <c r="B2213" s="74" t="s">
        <v>20113</v>
      </c>
      <c r="C2213" s="74" t="s">
        <v>20305</v>
      </c>
      <c r="D2213" s="74" t="s">
        <v>16404</v>
      </c>
      <c r="E2213" s="74"/>
      <c r="F2213" s="59">
        <v>30</v>
      </c>
      <c r="G2213" s="75">
        <v>1</v>
      </c>
      <c r="H2213" s="75">
        <f>SUMIFS(VENTAS[Cantidad],VENTAS[Código del producto Vendido],STOCK[[#This Row],[Code]])</f>
        <v>0</v>
      </c>
      <c r="I2213" s="75">
        <f>STOCK[[#This Row],[Entradas]]-STOCK[[#This Row],[Salidas]]</f>
        <v>1</v>
      </c>
      <c r="J2213" s="59">
        <f>STOCK[[#This Row],[Precio Final]]*10%</f>
        <v>3</v>
      </c>
      <c r="K2213" s="62">
        <v>12</v>
      </c>
      <c r="L2213" s="62">
        <v>0</v>
      </c>
      <c r="M2213" s="62">
        <f>STOCK[[#This Row],[Costo Unitario (USD)]]+STOCK[[#This Row],[Costo Envío (USD)]]+STOCK[[#This Row],[Comisión 10%]]</f>
        <v>15</v>
      </c>
      <c r="N2213" s="62">
        <f t="shared" ref="N2213:N2221" si="97">M2213*1.5</f>
        <v>22.5</v>
      </c>
      <c r="O2213" s="62">
        <f t="shared" ref="O2213:O2221" si="98">F2213</f>
        <v>30</v>
      </c>
      <c r="P2213" s="62">
        <f>STOCK[[#This Row],[Precio Final]]-STOCK[[#This Row],[Costo total]]</f>
        <v>15</v>
      </c>
      <c r="Q2213" s="62">
        <f t="shared" ref="Q2213:Q2221" si="99">P2213*H2213</f>
        <v>0</v>
      </c>
      <c r="R2213" s="74"/>
      <c r="S2213" s="74"/>
      <c r="T2213" s="62"/>
      <c r="U2213" s="62"/>
      <c r="V2213" s="76"/>
    </row>
    <row r="2214" customHeight="1" spans="1:22">
      <c r="A2214" s="74">
        <v>3423</v>
      </c>
      <c r="B2214" s="74" t="s">
        <v>20113</v>
      </c>
      <c r="C2214" s="74" t="s">
        <v>20305</v>
      </c>
      <c r="D2214" s="74" t="s">
        <v>16408</v>
      </c>
      <c r="E2214" s="74"/>
      <c r="F2214" s="59">
        <v>30</v>
      </c>
      <c r="G2214" s="75">
        <v>1</v>
      </c>
      <c r="H2214" s="75">
        <f>SUMIFS(VENTAS[Cantidad],VENTAS[Código del producto Vendido],STOCK[[#This Row],[Code]])</f>
        <v>0</v>
      </c>
      <c r="I2214" s="75">
        <f>STOCK[[#This Row],[Entradas]]-STOCK[[#This Row],[Salidas]]</f>
        <v>1</v>
      </c>
      <c r="J2214" s="59">
        <f>STOCK[[#This Row],[Precio Final]]*10%</f>
        <v>3</v>
      </c>
      <c r="K2214" s="62">
        <v>12</v>
      </c>
      <c r="L2214" s="62">
        <v>0</v>
      </c>
      <c r="M2214" s="62">
        <f>STOCK[[#This Row],[Costo Unitario (USD)]]+STOCK[[#This Row],[Costo Envío (USD)]]+STOCK[[#This Row],[Comisión 10%]]</f>
        <v>15</v>
      </c>
      <c r="N2214" s="62">
        <f t="shared" si="97"/>
        <v>22.5</v>
      </c>
      <c r="O2214" s="62">
        <f t="shared" si="98"/>
        <v>30</v>
      </c>
      <c r="P2214" s="62">
        <f>STOCK[[#This Row],[Precio Final]]-STOCK[[#This Row],[Costo total]]</f>
        <v>15</v>
      </c>
      <c r="Q2214" s="62">
        <f t="shared" si="99"/>
        <v>0</v>
      </c>
      <c r="R2214" s="74"/>
      <c r="S2214" s="74"/>
      <c r="T2214" s="62"/>
      <c r="U2214" s="62"/>
      <c r="V2214" s="76"/>
    </row>
    <row r="2215" customHeight="1" spans="1:22">
      <c r="A2215" s="74">
        <v>3424</v>
      </c>
      <c r="B2215" s="74" t="s">
        <v>20113</v>
      </c>
      <c r="C2215" s="74" t="s">
        <v>20306</v>
      </c>
      <c r="D2215" s="74" t="s">
        <v>16404</v>
      </c>
      <c r="E2215" s="74"/>
      <c r="F2215" s="59">
        <v>30</v>
      </c>
      <c r="G2215" s="75">
        <v>1</v>
      </c>
      <c r="H2215" s="75">
        <f>SUMIFS(VENTAS[Cantidad],VENTAS[Código del producto Vendido],STOCK[[#This Row],[Code]])</f>
        <v>1</v>
      </c>
      <c r="I2215" s="75">
        <f>STOCK[[#This Row],[Entradas]]-STOCK[[#This Row],[Salidas]]</f>
        <v>0</v>
      </c>
      <c r="J2215" s="59">
        <f>STOCK[[#This Row],[Precio Final]]*10%</f>
        <v>3</v>
      </c>
      <c r="K2215" s="62">
        <v>12</v>
      </c>
      <c r="L2215" s="62">
        <v>0</v>
      </c>
      <c r="M2215" s="62">
        <f>STOCK[[#This Row],[Costo Unitario (USD)]]+STOCK[[#This Row],[Costo Envío (USD)]]+STOCK[[#This Row],[Comisión 10%]]</f>
        <v>15</v>
      </c>
      <c r="N2215" s="62">
        <f t="shared" si="97"/>
        <v>22.5</v>
      </c>
      <c r="O2215" s="62">
        <f t="shared" si="98"/>
        <v>30</v>
      </c>
      <c r="P2215" s="62">
        <f>STOCK[[#This Row],[Precio Final]]-STOCK[[#This Row],[Costo total]]</f>
        <v>15</v>
      </c>
      <c r="Q2215" s="62">
        <f t="shared" si="99"/>
        <v>15</v>
      </c>
      <c r="R2215" s="74"/>
      <c r="S2215" s="74"/>
      <c r="T2215" s="62"/>
      <c r="U2215" s="62"/>
      <c r="V2215" s="76"/>
    </row>
    <row r="2216" customHeight="1" spans="1:22">
      <c r="A2216" s="74">
        <v>3425</v>
      </c>
      <c r="B2216" s="74" t="s">
        <v>20169</v>
      </c>
      <c r="C2216" s="74" t="s">
        <v>20306</v>
      </c>
      <c r="D2216" s="74" t="s">
        <v>16475</v>
      </c>
      <c r="E2216" s="74"/>
      <c r="F2216" s="59">
        <v>30</v>
      </c>
      <c r="G2216" s="75">
        <v>1</v>
      </c>
      <c r="H2216" s="75">
        <f>SUMIFS(VENTAS[Cantidad],VENTAS[Código del producto Vendido],STOCK[[#This Row],[Code]])</f>
        <v>1</v>
      </c>
      <c r="I2216" s="75">
        <f>STOCK[[#This Row],[Entradas]]-STOCK[[#This Row],[Salidas]]</f>
        <v>0</v>
      </c>
      <c r="J2216" s="59">
        <f>STOCK[[#This Row],[Precio Final]]*10%</f>
        <v>3</v>
      </c>
      <c r="K2216" s="62">
        <v>12</v>
      </c>
      <c r="L2216" s="62">
        <v>0</v>
      </c>
      <c r="M2216" s="62">
        <f>STOCK[[#This Row],[Costo Unitario (USD)]]+STOCK[[#This Row],[Costo Envío (USD)]]+STOCK[[#This Row],[Comisión 10%]]</f>
        <v>15</v>
      </c>
      <c r="N2216" s="62">
        <f t="shared" si="97"/>
        <v>22.5</v>
      </c>
      <c r="O2216" s="62">
        <f t="shared" si="98"/>
        <v>30</v>
      </c>
      <c r="P2216" s="62">
        <f>STOCK[[#This Row],[Precio Final]]-STOCK[[#This Row],[Costo total]]</f>
        <v>15</v>
      </c>
      <c r="Q2216" s="62">
        <f t="shared" si="99"/>
        <v>15</v>
      </c>
      <c r="R2216" s="74"/>
      <c r="S2216" s="74"/>
      <c r="T2216" s="62"/>
      <c r="U2216" s="62"/>
      <c r="V2216" s="76"/>
    </row>
    <row r="2217" customHeight="1" spans="1:22">
      <c r="A2217" s="74">
        <v>3426</v>
      </c>
      <c r="B2217" s="74" t="s">
        <v>20113</v>
      </c>
      <c r="C2217" s="74" t="s">
        <v>20307</v>
      </c>
      <c r="D2217" s="74" t="s">
        <v>16408</v>
      </c>
      <c r="E2217" s="74"/>
      <c r="F2217" s="59">
        <v>30</v>
      </c>
      <c r="G2217" s="75">
        <v>1</v>
      </c>
      <c r="H2217" s="75">
        <f>SUMIFS(VENTAS[Cantidad],VENTAS[Código del producto Vendido],STOCK[[#This Row],[Code]])</f>
        <v>1</v>
      </c>
      <c r="I2217" s="75">
        <f>STOCK[[#This Row],[Entradas]]-STOCK[[#This Row],[Salidas]]</f>
        <v>0</v>
      </c>
      <c r="J2217" s="59">
        <f>STOCK[[#This Row],[Precio Final]]*10%</f>
        <v>3</v>
      </c>
      <c r="K2217" s="62">
        <v>12</v>
      </c>
      <c r="L2217" s="62">
        <v>0</v>
      </c>
      <c r="M2217" s="62">
        <f>STOCK[[#This Row],[Costo Unitario (USD)]]+STOCK[[#This Row],[Costo Envío (USD)]]+STOCK[[#This Row],[Comisión 10%]]</f>
        <v>15</v>
      </c>
      <c r="N2217" s="62">
        <f t="shared" si="97"/>
        <v>22.5</v>
      </c>
      <c r="O2217" s="62">
        <f t="shared" si="98"/>
        <v>30</v>
      </c>
      <c r="P2217" s="62">
        <f>STOCK[[#This Row],[Precio Final]]-STOCK[[#This Row],[Costo total]]</f>
        <v>15</v>
      </c>
      <c r="Q2217" s="62">
        <f t="shared" si="99"/>
        <v>15</v>
      </c>
      <c r="R2217" s="74"/>
      <c r="S2217" s="74"/>
      <c r="T2217" s="62"/>
      <c r="U2217" s="62"/>
      <c r="V2217" s="76"/>
    </row>
    <row r="2218" customHeight="1" spans="1:22">
      <c r="A2218" s="74">
        <v>3428</v>
      </c>
      <c r="B2218" s="74" t="s">
        <v>20113</v>
      </c>
      <c r="C2218" s="74" t="s">
        <v>20308</v>
      </c>
      <c r="D2218" s="74" t="s">
        <v>16404</v>
      </c>
      <c r="E2218" s="74"/>
      <c r="F2218" s="59">
        <v>35</v>
      </c>
      <c r="G2218" s="75">
        <v>1</v>
      </c>
      <c r="H2218" s="75">
        <f>SUMIFS(VENTAS[Cantidad],VENTAS[Código del producto Vendido],STOCK[[#This Row],[Code]])</f>
        <v>1</v>
      </c>
      <c r="I2218" s="75">
        <f>STOCK[[#This Row],[Entradas]]-STOCK[[#This Row],[Salidas]]</f>
        <v>0</v>
      </c>
      <c r="J2218" s="59">
        <f>STOCK[[#This Row],[Precio Final]]*10%</f>
        <v>3.5</v>
      </c>
      <c r="K2218" s="62">
        <v>12</v>
      </c>
      <c r="L2218" s="62">
        <v>0</v>
      </c>
      <c r="M2218" s="62">
        <f>STOCK[[#This Row],[Costo Unitario (USD)]]+STOCK[[#This Row],[Costo Envío (USD)]]+STOCK[[#This Row],[Comisión 10%]]</f>
        <v>15.5</v>
      </c>
      <c r="N2218" s="62">
        <f t="shared" si="97"/>
        <v>23.25</v>
      </c>
      <c r="O2218" s="62">
        <f t="shared" si="98"/>
        <v>35</v>
      </c>
      <c r="P2218" s="62">
        <f>STOCK[[#This Row],[Precio Final]]-STOCK[[#This Row],[Costo total]]</f>
        <v>19.5</v>
      </c>
      <c r="Q2218" s="62">
        <f t="shared" si="99"/>
        <v>19.5</v>
      </c>
      <c r="R2218" s="74"/>
      <c r="S2218" s="74"/>
      <c r="T2218" s="62"/>
      <c r="U2218" s="62"/>
      <c r="V2218" s="76"/>
    </row>
    <row r="2219" customHeight="1" spans="1:22">
      <c r="A2219" s="74">
        <v>3429</v>
      </c>
      <c r="B2219" s="74" t="s">
        <v>20113</v>
      </c>
      <c r="C2219" s="74" t="s">
        <v>20309</v>
      </c>
      <c r="D2219" s="74" t="s">
        <v>16408</v>
      </c>
      <c r="E2219" s="74"/>
      <c r="F2219" s="59">
        <v>30</v>
      </c>
      <c r="G2219" s="75">
        <v>1</v>
      </c>
      <c r="H2219" s="75">
        <f>SUMIFS(VENTAS[Cantidad],VENTAS[Código del producto Vendido],STOCK[[#This Row],[Code]])</f>
        <v>0</v>
      </c>
      <c r="I2219" s="75">
        <f>STOCK[[#This Row],[Entradas]]-STOCK[[#This Row],[Salidas]]</f>
        <v>1</v>
      </c>
      <c r="J2219" s="59">
        <f>STOCK[[#This Row],[Precio Final]]*10%</f>
        <v>3</v>
      </c>
      <c r="K2219" s="62">
        <v>12</v>
      </c>
      <c r="L2219" s="62">
        <v>0</v>
      </c>
      <c r="M2219" s="62">
        <f>STOCK[[#This Row],[Costo Unitario (USD)]]+STOCK[[#This Row],[Costo Envío (USD)]]+STOCK[[#This Row],[Comisión 10%]]</f>
        <v>15</v>
      </c>
      <c r="N2219" s="62">
        <f t="shared" si="97"/>
        <v>22.5</v>
      </c>
      <c r="O2219" s="62">
        <f t="shared" si="98"/>
        <v>30</v>
      </c>
      <c r="P2219" s="62">
        <f>STOCK[[#This Row],[Precio Final]]-STOCK[[#This Row],[Costo total]]</f>
        <v>15</v>
      </c>
      <c r="Q2219" s="62">
        <f t="shared" si="99"/>
        <v>0</v>
      </c>
      <c r="R2219" s="74"/>
      <c r="S2219" s="74"/>
      <c r="T2219" s="62"/>
      <c r="U2219" s="62"/>
      <c r="V2219" s="76"/>
    </row>
    <row r="2220" customHeight="1" spans="1:22">
      <c r="A2220" s="74">
        <v>3430</v>
      </c>
      <c r="B2220" s="74" t="s">
        <v>20169</v>
      </c>
      <c r="C2220" s="74" t="s">
        <v>20310</v>
      </c>
      <c r="D2220" s="74" t="s">
        <v>16962</v>
      </c>
      <c r="E2220" s="74"/>
      <c r="F2220" s="59">
        <v>30</v>
      </c>
      <c r="G2220" s="75">
        <v>1</v>
      </c>
      <c r="H2220" s="75">
        <f>SUMIFS(VENTAS[Cantidad],VENTAS[Código del producto Vendido],STOCK[[#This Row],[Code]])</f>
        <v>0</v>
      </c>
      <c r="I2220" s="75">
        <f>STOCK[[#This Row],[Entradas]]-STOCK[[#This Row],[Salidas]]</f>
        <v>1</v>
      </c>
      <c r="J2220" s="59">
        <f>STOCK[[#This Row],[Precio Final]]*10%</f>
        <v>3</v>
      </c>
      <c r="K2220" s="62">
        <v>12</v>
      </c>
      <c r="L2220" s="62">
        <v>0</v>
      </c>
      <c r="M2220" s="62">
        <f>STOCK[[#This Row],[Costo Unitario (USD)]]+STOCK[[#This Row],[Costo Envío (USD)]]+STOCK[[#This Row],[Comisión 10%]]</f>
        <v>15</v>
      </c>
      <c r="N2220" s="62">
        <f t="shared" si="97"/>
        <v>22.5</v>
      </c>
      <c r="O2220" s="62">
        <f t="shared" si="98"/>
        <v>30</v>
      </c>
      <c r="P2220" s="62">
        <f>STOCK[[#This Row],[Precio Final]]-STOCK[[#This Row],[Costo total]]</f>
        <v>15</v>
      </c>
      <c r="Q2220" s="62">
        <f t="shared" si="99"/>
        <v>0</v>
      </c>
      <c r="R2220" s="74"/>
      <c r="S2220" s="74"/>
      <c r="T2220" s="62"/>
      <c r="U2220" s="62"/>
      <c r="V2220" s="76"/>
    </row>
    <row r="2221" customHeight="1" spans="1:22">
      <c r="A2221" s="74">
        <v>3431</v>
      </c>
      <c r="B2221" s="74" t="s">
        <v>20171</v>
      </c>
      <c r="C2221" s="74" t="s">
        <v>20311</v>
      </c>
      <c r="D2221" s="74" t="s">
        <v>16396</v>
      </c>
      <c r="E2221" s="74"/>
      <c r="F2221" s="59">
        <v>30</v>
      </c>
      <c r="G2221" s="75">
        <v>2</v>
      </c>
      <c r="H2221" s="75">
        <f>SUMIFS(VENTAS[Cantidad],VENTAS[Código del producto Vendido],STOCK[[#This Row],[Code]])</f>
        <v>1</v>
      </c>
      <c r="I2221" s="75">
        <f>STOCK[[#This Row],[Entradas]]-STOCK[[#This Row],[Salidas]]</f>
        <v>1</v>
      </c>
      <c r="J2221" s="59">
        <f>STOCK[[#This Row],[Precio Final]]*10%</f>
        <v>3</v>
      </c>
      <c r="K2221" s="62">
        <v>12</v>
      </c>
      <c r="L2221" s="62">
        <v>0</v>
      </c>
      <c r="M2221" s="62">
        <f>STOCK[[#This Row],[Costo Unitario (USD)]]+STOCK[[#This Row],[Costo Envío (USD)]]+STOCK[[#This Row],[Comisión 10%]]</f>
        <v>15</v>
      </c>
      <c r="N2221" s="62">
        <f t="shared" si="97"/>
        <v>22.5</v>
      </c>
      <c r="O2221" s="62">
        <f t="shared" si="98"/>
        <v>30</v>
      </c>
      <c r="P2221" s="62">
        <f>STOCK[[#This Row],[Precio Final]]-STOCK[[#This Row],[Costo total]]</f>
        <v>15</v>
      </c>
      <c r="Q2221" s="62">
        <f t="shared" si="99"/>
        <v>15</v>
      </c>
      <c r="R2221" s="74"/>
      <c r="S2221" s="74"/>
      <c r="T2221" s="62"/>
      <c r="U2221" s="62"/>
      <c r="V2221" s="76"/>
    </row>
    <row r="2222" customHeight="1" spans="1:22">
      <c r="A2222" s="74">
        <v>3433</v>
      </c>
      <c r="B2222" s="74" t="s">
        <v>20169</v>
      </c>
      <c r="C2222" s="74" t="s">
        <v>20312</v>
      </c>
      <c r="D2222" s="74" t="s">
        <v>16475</v>
      </c>
      <c r="E2222" s="74"/>
      <c r="F2222" s="59">
        <v>30</v>
      </c>
      <c r="G2222" s="75">
        <v>1</v>
      </c>
      <c r="H2222" s="75">
        <f>SUMIFS(VENTAS[Cantidad],VENTAS[Código del producto Vendido],STOCK[[#This Row],[Code]])</f>
        <v>1</v>
      </c>
      <c r="I2222" s="75">
        <f>STOCK[[#This Row],[Entradas]]-STOCK[[#This Row],[Salidas]]</f>
        <v>0</v>
      </c>
      <c r="J2222" s="59">
        <f>STOCK[[#This Row],[Precio Final]]*10%</f>
        <v>3</v>
      </c>
      <c r="K2222" s="62">
        <v>12</v>
      </c>
      <c r="L2222" s="62">
        <v>0</v>
      </c>
      <c r="M2222" s="62">
        <f>STOCK[[#This Row],[Costo Unitario (USD)]]+STOCK[[#This Row],[Costo Envío (USD)]]+STOCK[[#This Row],[Comisión 10%]]</f>
        <v>15</v>
      </c>
      <c r="N2222" s="62">
        <f t="shared" ref="N2222:N2258" si="100">M2222*1.5</f>
        <v>22.5</v>
      </c>
      <c r="O2222" s="62">
        <f t="shared" ref="O2222:O2265" si="101">F2222</f>
        <v>30</v>
      </c>
      <c r="P2222" s="62">
        <f>STOCK[[#This Row],[Precio Final]]-STOCK[[#This Row],[Costo total]]</f>
        <v>15</v>
      </c>
      <c r="Q2222" s="62">
        <f t="shared" ref="Q2222:Q2273" si="102">P2222*H2222</f>
        <v>15</v>
      </c>
      <c r="R2222" s="74"/>
      <c r="S2222" s="74"/>
      <c r="T2222" s="62"/>
      <c r="U2222" s="62"/>
      <c r="V2222" s="76"/>
    </row>
    <row r="2223" customHeight="1" spans="1:22">
      <c r="A2223" s="74">
        <v>3434</v>
      </c>
      <c r="B2223" s="74" t="s">
        <v>20113</v>
      </c>
      <c r="C2223" s="74" t="s">
        <v>20313</v>
      </c>
      <c r="D2223" s="74" t="s">
        <v>16408</v>
      </c>
      <c r="E2223" s="74"/>
      <c r="F2223" s="59">
        <v>35</v>
      </c>
      <c r="G2223" s="75">
        <v>1</v>
      </c>
      <c r="H2223" s="75">
        <f>SUMIFS(VENTAS[Cantidad],VENTAS[Código del producto Vendido],STOCK[[#This Row],[Code]])</f>
        <v>1</v>
      </c>
      <c r="I2223" s="75">
        <f>STOCK[[#This Row],[Entradas]]-STOCK[[#This Row],[Salidas]]</f>
        <v>0</v>
      </c>
      <c r="J2223" s="59">
        <f>STOCK[[#This Row],[Precio Final]]*10%</f>
        <v>3.5</v>
      </c>
      <c r="K2223" s="62">
        <v>12</v>
      </c>
      <c r="L2223" s="62">
        <v>0</v>
      </c>
      <c r="M2223" s="62">
        <f>STOCK[[#This Row],[Costo Unitario (USD)]]+STOCK[[#This Row],[Costo Envío (USD)]]+STOCK[[#This Row],[Comisión 10%]]</f>
        <v>15.5</v>
      </c>
      <c r="N2223" s="62">
        <f t="shared" si="100"/>
        <v>23.25</v>
      </c>
      <c r="O2223" s="62">
        <f t="shared" si="101"/>
        <v>35</v>
      </c>
      <c r="P2223" s="62">
        <f>STOCK[[#This Row],[Precio Final]]-STOCK[[#This Row],[Costo total]]</f>
        <v>19.5</v>
      </c>
      <c r="Q2223" s="62">
        <f t="shared" si="102"/>
        <v>19.5</v>
      </c>
      <c r="R2223" s="74"/>
      <c r="S2223" s="74"/>
      <c r="T2223" s="62"/>
      <c r="U2223" s="62"/>
      <c r="V2223" s="76"/>
    </row>
    <row r="2224" customHeight="1" spans="1:22">
      <c r="A2224" s="74">
        <v>3435</v>
      </c>
      <c r="B2224" s="74" t="s">
        <v>20113</v>
      </c>
      <c r="C2224" s="74" t="s">
        <v>20314</v>
      </c>
      <c r="D2224" s="74" t="s">
        <v>16408</v>
      </c>
      <c r="E2224" s="74"/>
      <c r="F2224" s="59">
        <v>30</v>
      </c>
      <c r="G2224" s="75">
        <v>1</v>
      </c>
      <c r="H2224" s="75">
        <f>SUMIFS(VENTAS[Cantidad],VENTAS[Código del producto Vendido],STOCK[[#This Row],[Code]])</f>
        <v>0</v>
      </c>
      <c r="I2224" s="75">
        <f>STOCK[[#This Row],[Entradas]]-STOCK[[#This Row],[Salidas]]</f>
        <v>1</v>
      </c>
      <c r="J2224" s="59">
        <f>STOCK[[#This Row],[Precio Final]]*10%</f>
        <v>3</v>
      </c>
      <c r="K2224" s="62">
        <v>12</v>
      </c>
      <c r="L2224" s="62">
        <v>0</v>
      </c>
      <c r="M2224" s="62">
        <f>STOCK[[#This Row],[Costo Unitario (USD)]]+STOCK[[#This Row],[Costo Envío (USD)]]+STOCK[[#This Row],[Comisión 10%]]</f>
        <v>15</v>
      </c>
      <c r="N2224" s="62">
        <f t="shared" si="100"/>
        <v>22.5</v>
      </c>
      <c r="O2224" s="62">
        <f t="shared" si="101"/>
        <v>30</v>
      </c>
      <c r="P2224" s="62">
        <f>STOCK[[#This Row],[Precio Final]]-STOCK[[#This Row],[Costo total]]</f>
        <v>15</v>
      </c>
      <c r="Q2224" s="62">
        <f t="shared" si="102"/>
        <v>0</v>
      </c>
      <c r="R2224" s="74"/>
      <c r="S2224" s="74"/>
      <c r="T2224" s="62"/>
      <c r="U2224" s="62"/>
      <c r="V2224" s="76"/>
    </row>
    <row r="2225" customHeight="1" spans="1:22">
      <c r="A2225" s="74">
        <v>3436</v>
      </c>
      <c r="B2225" s="74" t="s">
        <v>16511</v>
      </c>
      <c r="C2225" s="74" t="s">
        <v>20315</v>
      </c>
      <c r="D2225" s="74" t="s">
        <v>16404</v>
      </c>
      <c r="E2225" s="74"/>
      <c r="F2225" s="59">
        <v>20</v>
      </c>
      <c r="G2225" s="75">
        <v>1</v>
      </c>
      <c r="H2225" s="75">
        <f>SUMIFS(VENTAS[Cantidad],VENTAS[Código del producto Vendido],STOCK[[#This Row],[Code]])</f>
        <v>0</v>
      </c>
      <c r="I2225" s="75">
        <f>STOCK[[#This Row],[Entradas]]-STOCK[[#This Row],[Salidas]]</f>
        <v>1</v>
      </c>
      <c r="J2225" s="59">
        <f>STOCK[[#This Row],[Precio Final]]*10%</f>
        <v>2</v>
      </c>
      <c r="K2225" s="62">
        <v>12</v>
      </c>
      <c r="L2225" s="62">
        <v>0</v>
      </c>
      <c r="M2225" s="62">
        <f>STOCK[[#This Row],[Costo Unitario (USD)]]+STOCK[[#This Row],[Costo Envío (USD)]]+STOCK[[#This Row],[Comisión 10%]]</f>
        <v>14</v>
      </c>
      <c r="N2225" s="62">
        <f t="shared" si="100"/>
        <v>21</v>
      </c>
      <c r="O2225" s="62">
        <f t="shared" si="101"/>
        <v>20</v>
      </c>
      <c r="P2225" s="62">
        <f>STOCK[[#This Row],[Precio Final]]-STOCK[[#This Row],[Costo total]]</f>
        <v>6</v>
      </c>
      <c r="Q2225" s="62">
        <f t="shared" si="102"/>
        <v>0</v>
      </c>
      <c r="R2225" s="74"/>
      <c r="S2225" s="74"/>
      <c r="T2225" s="62"/>
      <c r="U2225" s="62"/>
      <c r="V2225" s="76"/>
    </row>
    <row r="2226" customHeight="1" spans="1:22">
      <c r="A2226" s="74">
        <v>3437</v>
      </c>
      <c r="B2226" s="74" t="s">
        <v>20035</v>
      </c>
      <c r="C2226" s="74" t="s">
        <v>20316</v>
      </c>
      <c r="D2226" s="74" t="s">
        <v>16396</v>
      </c>
      <c r="E2226" s="74"/>
      <c r="F2226" s="59">
        <v>30</v>
      </c>
      <c r="G2226" s="75">
        <v>1</v>
      </c>
      <c r="H2226" s="75">
        <f>SUMIFS(VENTAS[Cantidad],VENTAS[Código del producto Vendido],STOCK[[#This Row],[Code]])</f>
        <v>1</v>
      </c>
      <c r="I2226" s="75">
        <f>STOCK[[#This Row],[Entradas]]-STOCK[[#This Row],[Salidas]]</f>
        <v>0</v>
      </c>
      <c r="J2226" s="59">
        <f>STOCK[[#This Row],[Precio Final]]*10%</f>
        <v>3</v>
      </c>
      <c r="K2226" s="62">
        <v>12</v>
      </c>
      <c r="L2226" s="62">
        <v>0</v>
      </c>
      <c r="M2226" s="62">
        <f>STOCK[[#This Row],[Costo Unitario (USD)]]+STOCK[[#This Row],[Costo Envío (USD)]]+STOCK[[#This Row],[Comisión 10%]]</f>
        <v>15</v>
      </c>
      <c r="N2226" s="62">
        <f t="shared" si="100"/>
        <v>22.5</v>
      </c>
      <c r="O2226" s="62">
        <f t="shared" si="101"/>
        <v>30</v>
      </c>
      <c r="P2226" s="62">
        <f>STOCK[[#This Row],[Precio Final]]-STOCK[[#This Row],[Costo total]]</f>
        <v>15</v>
      </c>
      <c r="Q2226" s="62">
        <f t="shared" si="102"/>
        <v>15</v>
      </c>
      <c r="R2226" s="74"/>
      <c r="S2226" s="74"/>
      <c r="T2226" s="62"/>
      <c r="U2226" s="62"/>
      <c r="V2226" s="76"/>
    </row>
    <row r="2227" customHeight="1" spans="1:22">
      <c r="A2227" s="74">
        <v>3439</v>
      </c>
      <c r="B2227" s="74" t="s">
        <v>20035</v>
      </c>
      <c r="C2227" s="74" t="s">
        <v>20317</v>
      </c>
      <c r="D2227" s="74" t="s">
        <v>16396</v>
      </c>
      <c r="E2227" s="74"/>
      <c r="F2227" s="59">
        <v>30</v>
      </c>
      <c r="G2227" s="75">
        <v>1</v>
      </c>
      <c r="H2227" s="75">
        <f>SUMIFS(VENTAS[Cantidad],VENTAS[Código del producto Vendido],STOCK[[#This Row],[Code]])</f>
        <v>1</v>
      </c>
      <c r="I2227" s="75">
        <f>STOCK[[#This Row],[Entradas]]-STOCK[[#This Row],[Salidas]]</f>
        <v>0</v>
      </c>
      <c r="J2227" s="59">
        <f>STOCK[[#This Row],[Precio Final]]*10%</f>
        <v>3</v>
      </c>
      <c r="K2227" s="62">
        <v>12</v>
      </c>
      <c r="L2227" s="62">
        <v>0</v>
      </c>
      <c r="M2227" s="62">
        <f>STOCK[[#This Row],[Costo Unitario (USD)]]+STOCK[[#This Row],[Costo Envío (USD)]]+STOCK[[#This Row],[Comisión 10%]]</f>
        <v>15</v>
      </c>
      <c r="N2227" s="62">
        <f t="shared" si="100"/>
        <v>22.5</v>
      </c>
      <c r="O2227" s="62">
        <f t="shared" si="101"/>
        <v>30</v>
      </c>
      <c r="P2227" s="62">
        <f>STOCK[[#This Row],[Precio Final]]-STOCK[[#This Row],[Costo total]]</f>
        <v>15</v>
      </c>
      <c r="Q2227" s="62">
        <f t="shared" si="102"/>
        <v>15</v>
      </c>
      <c r="R2227" s="74"/>
      <c r="S2227" s="74"/>
      <c r="T2227" s="62"/>
      <c r="U2227" s="62"/>
      <c r="V2227" s="76"/>
    </row>
    <row r="2228" customHeight="1" spans="1:22">
      <c r="A2228" s="74">
        <v>3441</v>
      </c>
      <c r="B2228" s="74" t="s">
        <v>20113</v>
      </c>
      <c r="C2228" s="74" t="s">
        <v>20318</v>
      </c>
      <c r="D2228" s="74" t="s">
        <v>16404</v>
      </c>
      <c r="E2228" s="74"/>
      <c r="F2228" s="59">
        <v>35</v>
      </c>
      <c r="G2228" s="75">
        <v>1</v>
      </c>
      <c r="H2228" s="75">
        <f>SUMIFS(VENTAS[Cantidad],VENTAS[Código del producto Vendido],STOCK[[#This Row],[Code]])</f>
        <v>1</v>
      </c>
      <c r="I2228" s="75">
        <f>STOCK[[#This Row],[Entradas]]-STOCK[[#This Row],[Salidas]]</f>
        <v>0</v>
      </c>
      <c r="J2228" s="59">
        <f>STOCK[[#This Row],[Precio Final]]*10%</f>
        <v>3.5</v>
      </c>
      <c r="K2228" s="62">
        <v>12</v>
      </c>
      <c r="L2228" s="62">
        <v>0</v>
      </c>
      <c r="M2228" s="62">
        <f>STOCK[[#This Row],[Costo Unitario (USD)]]+STOCK[[#This Row],[Costo Envío (USD)]]+STOCK[[#This Row],[Comisión 10%]]</f>
        <v>15.5</v>
      </c>
      <c r="N2228" s="62">
        <f t="shared" si="100"/>
        <v>23.25</v>
      </c>
      <c r="O2228" s="62">
        <f t="shared" si="101"/>
        <v>35</v>
      </c>
      <c r="P2228" s="62">
        <f>STOCK[[#This Row],[Precio Final]]-STOCK[[#This Row],[Costo total]]</f>
        <v>19.5</v>
      </c>
      <c r="Q2228" s="62">
        <f t="shared" si="102"/>
        <v>19.5</v>
      </c>
      <c r="R2228" s="74"/>
      <c r="S2228" s="74"/>
      <c r="T2228" s="62"/>
      <c r="U2228" s="62"/>
      <c r="V2228" s="76"/>
    </row>
    <row r="2229" customHeight="1" spans="1:22">
      <c r="A2229" s="74">
        <v>3446</v>
      </c>
      <c r="B2229" s="74" t="s">
        <v>20319</v>
      </c>
      <c r="C2229" s="74" t="s">
        <v>20320</v>
      </c>
      <c r="D2229" s="74" t="s">
        <v>16408</v>
      </c>
      <c r="E2229" s="74"/>
      <c r="F2229" s="59">
        <v>30</v>
      </c>
      <c r="G2229" s="75">
        <v>1</v>
      </c>
      <c r="H2229" s="75">
        <f>SUMIFS(VENTAS[Cantidad],VENTAS[Código del producto Vendido],STOCK[[#This Row],[Code]])</f>
        <v>0</v>
      </c>
      <c r="I2229" s="75">
        <f>STOCK[[#This Row],[Entradas]]-STOCK[[#This Row],[Salidas]]</f>
        <v>1</v>
      </c>
      <c r="J2229" s="59">
        <f>STOCK[[#This Row],[Precio Final]]*10%</f>
        <v>3</v>
      </c>
      <c r="K2229" s="62">
        <v>6.8</v>
      </c>
      <c r="L2229" s="62">
        <v>0</v>
      </c>
      <c r="M2229" s="62">
        <f>STOCK[[#This Row],[Costo Unitario (USD)]]+STOCK[[#This Row],[Costo Envío (USD)]]+STOCK[[#This Row],[Comisión 10%]]</f>
        <v>9.8</v>
      </c>
      <c r="N2229" s="62">
        <f t="shared" si="100"/>
        <v>14.7</v>
      </c>
      <c r="O2229" s="62">
        <f t="shared" si="101"/>
        <v>30</v>
      </c>
      <c r="P2229" s="62">
        <f>STOCK[[#This Row],[Precio Final]]-STOCK[[#This Row],[Costo total]]</f>
        <v>20.2</v>
      </c>
      <c r="Q2229" s="62">
        <f t="shared" si="102"/>
        <v>0</v>
      </c>
      <c r="R2229" s="74"/>
      <c r="S2229" s="74"/>
      <c r="T2229" s="62"/>
      <c r="U2229" s="62"/>
      <c r="V2229" s="76"/>
    </row>
    <row r="2230" customHeight="1" spans="1:22">
      <c r="A2230" s="74">
        <v>3447</v>
      </c>
      <c r="B2230" s="74" t="s">
        <v>20321</v>
      </c>
      <c r="C2230" s="74" t="s">
        <v>20322</v>
      </c>
      <c r="D2230" s="74" t="s">
        <v>16475</v>
      </c>
      <c r="E2230" s="74"/>
      <c r="F2230" s="59">
        <v>20</v>
      </c>
      <c r="G2230" s="75">
        <v>1</v>
      </c>
      <c r="H2230" s="75">
        <f>SUMIFS(VENTAS[Cantidad],VENTAS[Código del producto Vendido],STOCK[[#This Row],[Code]])</f>
        <v>1</v>
      </c>
      <c r="I2230" s="75">
        <f>STOCK[[#This Row],[Entradas]]-STOCK[[#This Row],[Salidas]]</f>
        <v>0</v>
      </c>
      <c r="J2230" s="59">
        <f>STOCK[[#This Row],[Precio Final]]*10%</f>
        <v>2</v>
      </c>
      <c r="K2230" s="62">
        <v>6.8</v>
      </c>
      <c r="L2230" s="62">
        <v>0</v>
      </c>
      <c r="M2230" s="62">
        <f>STOCK[[#This Row],[Costo Unitario (USD)]]+STOCK[[#This Row],[Costo Envío (USD)]]+STOCK[[#This Row],[Comisión 10%]]</f>
        <v>8.8</v>
      </c>
      <c r="N2230" s="62">
        <f t="shared" si="100"/>
        <v>13.2</v>
      </c>
      <c r="O2230" s="62">
        <f t="shared" si="101"/>
        <v>20</v>
      </c>
      <c r="P2230" s="62">
        <f>STOCK[[#This Row],[Precio Final]]-STOCK[[#This Row],[Costo total]]</f>
        <v>11.2</v>
      </c>
      <c r="Q2230" s="62">
        <f t="shared" si="102"/>
        <v>11.2</v>
      </c>
      <c r="R2230" s="74"/>
      <c r="S2230" s="74"/>
      <c r="T2230" s="62"/>
      <c r="U2230" s="62"/>
      <c r="V2230" s="76"/>
    </row>
    <row r="2231" customHeight="1" spans="1:22">
      <c r="A2231" s="74">
        <v>3448</v>
      </c>
      <c r="B2231" s="74" t="s">
        <v>20319</v>
      </c>
      <c r="C2231" s="74" t="s">
        <v>20323</v>
      </c>
      <c r="D2231" s="74" t="s">
        <v>16404</v>
      </c>
      <c r="E2231" s="74"/>
      <c r="F2231" s="59">
        <v>30</v>
      </c>
      <c r="G2231" s="75">
        <v>1</v>
      </c>
      <c r="H2231" s="75">
        <f>SUMIFS(VENTAS[Cantidad],VENTAS[Código del producto Vendido],STOCK[[#This Row],[Code]])</f>
        <v>0</v>
      </c>
      <c r="I2231" s="75">
        <f>STOCK[[#This Row],[Entradas]]-STOCK[[#This Row],[Salidas]]</f>
        <v>1</v>
      </c>
      <c r="J2231" s="59">
        <f>STOCK[[#This Row],[Precio Final]]*10%</f>
        <v>3</v>
      </c>
      <c r="K2231" s="62">
        <v>6.8</v>
      </c>
      <c r="L2231" s="62">
        <v>0</v>
      </c>
      <c r="M2231" s="62">
        <f>STOCK[[#This Row],[Costo Unitario (USD)]]+STOCK[[#This Row],[Costo Envío (USD)]]+STOCK[[#This Row],[Comisión 10%]]</f>
        <v>9.8</v>
      </c>
      <c r="N2231" s="62">
        <f t="shared" si="100"/>
        <v>14.7</v>
      </c>
      <c r="O2231" s="62">
        <f t="shared" si="101"/>
        <v>30</v>
      </c>
      <c r="P2231" s="62">
        <f>STOCK[[#This Row],[Precio Final]]-STOCK[[#This Row],[Costo total]]</f>
        <v>20.2</v>
      </c>
      <c r="Q2231" s="62">
        <f t="shared" si="102"/>
        <v>0</v>
      </c>
      <c r="R2231" s="74"/>
      <c r="S2231" s="74"/>
      <c r="T2231" s="62"/>
      <c r="U2231" s="62"/>
      <c r="V2231" s="76"/>
    </row>
    <row r="2232" customHeight="1" spans="1:22">
      <c r="A2232" s="74">
        <v>3449</v>
      </c>
      <c r="B2232" s="74" t="s">
        <v>20324</v>
      </c>
      <c r="C2232" s="74" t="s">
        <v>20325</v>
      </c>
      <c r="D2232" s="74" t="s">
        <v>18351</v>
      </c>
      <c r="E2232" s="74"/>
      <c r="F2232" s="59">
        <v>30</v>
      </c>
      <c r="G2232" s="75">
        <v>1</v>
      </c>
      <c r="H2232" s="75">
        <f>SUMIFS(VENTAS[Cantidad],VENTAS[Código del producto Vendido],STOCK[[#This Row],[Code]])</f>
        <v>0</v>
      </c>
      <c r="I2232" s="75">
        <f>STOCK[[#This Row],[Entradas]]-STOCK[[#This Row],[Salidas]]</f>
        <v>1</v>
      </c>
      <c r="J2232" s="59">
        <f>STOCK[[#This Row],[Precio Final]]*10%</f>
        <v>3</v>
      </c>
      <c r="K2232" s="62">
        <v>6.8</v>
      </c>
      <c r="L2232" s="62">
        <v>0</v>
      </c>
      <c r="M2232" s="62">
        <f>STOCK[[#This Row],[Costo Unitario (USD)]]+STOCK[[#This Row],[Costo Envío (USD)]]+STOCK[[#This Row],[Comisión 10%]]</f>
        <v>9.8</v>
      </c>
      <c r="N2232" s="62">
        <f t="shared" si="100"/>
        <v>14.7</v>
      </c>
      <c r="O2232" s="62">
        <f t="shared" si="101"/>
        <v>30</v>
      </c>
      <c r="P2232" s="62">
        <f>STOCK[[#This Row],[Precio Final]]-STOCK[[#This Row],[Costo total]]</f>
        <v>20.2</v>
      </c>
      <c r="Q2232" s="62">
        <f t="shared" si="102"/>
        <v>0</v>
      </c>
      <c r="R2232" s="74"/>
      <c r="S2232" s="74"/>
      <c r="T2232" s="62"/>
      <c r="U2232" s="62"/>
      <c r="V2232" s="76"/>
    </row>
    <row r="2233" customHeight="1" spans="1:22">
      <c r="A2233" s="74">
        <v>3450</v>
      </c>
      <c r="B2233" s="74" t="s">
        <v>20326</v>
      </c>
      <c r="C2233" s="74" t="s">
        <v>20327</v>
      </c>
      <c r="D2233" s="74" t="s">
        <v>16583</v>
      </c>
      <c r="E2233" s="74"/>
      <c r="F2233" s="59">
        <v>30</v>
      </c>
      <c r="G2233" s="75">
        <v>1</v>
      </c>
      <c r="H2233" s="75">
        <f>SUMIFS(VENTAS[Cantidad],VENTAS[Código del producto Vendido],STOCK[[#This Row],[Code]])</f>
        <v>1</v>
      </c>
      <c r="I2233" s="75">
        <f>STOCK[[#This Row],[Entradas]]-STOCK[[#This Row],[Salidas]]</f>
        <v>0</v>
      </c>
      <c r="J2233" s="59">
        <f>STOCK[[#This Row],[Precio Final]]*10%</f>
        <v>3</v>
      </c>
      <c r="K2233" s="62">
        <v>6.8</v>
      </c>
      <c r="L2233" s="62">
        <v>0</v>
      </c>
      <c r="M2233" s="62">
        <f>STOCK[[#This Row],[Costo Unitario (USD)]]+STOCK[[#This Row],[Costo Envío (USD)]]+STOCK[[#This Row],[Comisión 10%]]</f>
        <v>9.8</v>
      </c>
      <c r="N2233" s="62">
        <f t="shared" si="100"/>
        <v>14.7</v>
      </c>
      <c r="O2233" s="62">
        <f t="shared" si="101"/>
        <v>30</v>
      </c>
      <c r="P2233" s="62">
        <f>STOCK[[#This Row],[Precio Final]]-STOCK[[#This Row],[Costo total]]</f>
        <v>20.2</v>
      </c>
      <c r="Q2233" s="62">
        <f t="shared" si="102"/>
        <v>20.2</v>
      </c>
      <c r="R2233" s="74"/>
      <c r="S2233" s="74"/>
      <c r="T2233" s="62"/>
      <c r="U2233" s="62"/>
      <c r="V2233" s="76"/>
    </row>
    <row r="2234" customHeight="1" spans="1:22">
      <c r="A2234" s="74">
        <v>3451</v>
      </c>
      <c r="B2234" s="74" t="s">
        <v>20326</v>
      </c>
      <c r="C2234" s="74" t="s">
        <v>20328</v>
      </c>
      <c r="D2234" s="74" t="s">
        <v>16475</v>
      </c>
      <c r="E2234" s="74"/>
      <c r="F2234" s="59">
        <v>40</v>
      </c>
      <c r="G2234" s="75">
        <v>1</v>
      </c>
      <c r="H2234" s="75">
        <f>SUMIFS(VENTAS[Cantidad],VENTAS[Código del producto Vendido],STOCK[[#This Row],[Code]])</f>
        <v>0</v>
      </c>
      <c r="I2234" s="75">
        <f>STOCK[[#This Row],[Entradas]]-STOCK[[#This Row],[Salidas]]</f>
        <v>1</v>
      </c>
      <c r="J2234" s="59">
        <f>STOCK[[#This Row],[Precio Final]]*10%</f>
        <v>4</v>
      </c>
      <c r="K2234" s="62">
        <v>6.8</v>
      </c>
      <c r="L2234" s="62">
        <v>0</v>
      </c>
      <c r="M2234" s="62">
        <f>STOCK[[#This Row],[Costo Unitario (USD)]]+STOCK[[#This Row],[Costo Envío (USD)]]+STOCK[[#This Row],[Comisión 10%]]</f>
        <v>10.8</v>
      </c>
      <c r="N2234" s="62">
        <f t="shared" si="100"/>
        <v>16.2</v>
      </c>
      <c r="O2234" s="62">
        <f t="shared" si="101"/>
        <v>40</v>
      </c>
      <c r="P2234" s="62">
        <f>STOCK[[#This Row],[Precio Final]]-STOCK[[#This Row],[Costo total]]</f>
        <v>29.2</v>
      </c>
      <c r="Q2234" s="62">
        <f t="shared" si="102"/>
        <v>0</v>
      </c>
      <c r="R2234" s="74"/>
      <c r="S2234" s="74"/>
      <c r="T2234" s="62"/>
      <c r="U2234" s="62"/>
      <c r="V2234" s="76"/>
    </row>
    <row r="2235" customHeight="1" spans="1:22">
      <c r="A2235" s="74">
        <v>3452</v>
      </c>
      <c r="B2235" s="74" t="s">
        <v>20326</v>
      </c>
      <c r="C2235" s="74" t="s">
        <v>20329</v>
      </c>
      <c r="D2235" s="74" t="s">
        <v>16962</v>
      </c>
      <c r="E2235" s="74"/>
      <c r="F2235" s="59">
        <v>40</v>
      </c>
      <c r="G2235" s="75">
        <v>1</v>
      </c>
      <c r="H2235" s="75">
        <f>SUMIFS(VENTAS[Cantidad],VENTAS[Código del producto Vendido],STOCK[[#This Row],[Code]])</f>
        <v>0</v>
      </c>
      <c r="I2235" s="75">
        <f>STOCK[[#This Row],[Entradas]]-STOCK[[#This Row],[Salidas]]</f>
        <v>1</v>
      </c>
      <c r="J2235" s="59">
        <f>STOCK[[#This Row],[Precio Final]]*10%</f>
        <v>4</v>
      </c>
      <c r="K2235" s="62">
        <v>6.8</v>
      </c>
      <c r="L2235" s="62">
        <v>0</v>
      </c>
      <c r="M2235" s="62">
        <f>STOCK[[#This Row],[Costo Unitario (USD)]]+STOCK[[#This Row],[Costo Envío (USD)]]+STOCK[[#This Row],[Comisión 10%]]</f>
        <v>10.8</v>
      </c>
      <c r="N2235" s="62">
        <f t="shared" si="100"/>
        <v>16.2</v>
      </c>
      <c r="O2235" s="62">
        <f t="shared" si="101"/>
        <v>40</v>
      </c>
      <c r="P2235" s="62">
        <f>STOCK[[#This Row],[Precio Final]]-STOCK[[#This Row],[Costo total]]</f>
        <v>29.2</v>
      </c>
      <c r="Q2235" s="62">
        <f t="shared" si="102"/>
        <v>0</v>
      </c>
      <c r="R2235" s="74"/>
      <c r="S2235" s="74"/>
      <c r="T2235" s="62"/>
      <c r="U2235" s="62"/>
      <c r="V2235" s="76"/>
    </row>
    <row r="2236" customHeight="1" spans="1:22">
      <c r="A2236" s="74">
        <v>3453</v>
      </c>
      <c r="B2236" s="74" t="s">
        <v>20326</v>
      </c>
      <c r="C2236" s="74" t="s">
        <v>20330</v>
      </c>
      <c r="D2236" s="74" t="s">
        <v>16583</v>
      </c>
      <c r="E2236" s="74"/>
      <c r="F2236" s="59">
        <v>30</v>
      </c>
      <c r="G2236" s="75">
        <v>1</v>
      </c>
      <c r="H2236" s="75">
        <f>SUMIFS(VENTAS[Cantidad],VENTAS[Código del producto Vendido],STOCK[[#This Row],[Code]])</f>
        <v>1</v>
      </c>
      <c r="I2236" s="75">
        <f>STOCK[[#This Row],[Entradas]]-STOCK[[#This Row],[Salidas]]</f>
        <v>0</v>
      </c>
      <c r="J2236" s="59">
        <f>STOCK[[#This Row],[Precio Final]]*10%</f>
        <v>3</v>
      </c>
      <c r="K2236" s="62">
        <v>6.8</v>
      </c>
      <c r="L2236" s="62">
        <v>0</v>
      </c>
      <c r="M2236" s="62">
        <f>STOCK[[#This Row],[Costo Unitario (USD)]]+STOCK[[#This Row],[Costo Envío (USD)]]+STOCK[[#This Row],[Comisión 10%]]</f>
        <v>9.8</v>
      </c>
      <c r="N2236" s="62">
        <f t="shared" si="100"/>
        <v>14.7</v>
      </c>
      <c r="O2236" s="62">
        <f t="shared" si="101"/>
        <v>30</v>
      </c>
      <c r="P2236" s="62">
        <f>STOCK[[#This Row],[Precio Final]]-STOCK[[#This Row],[Costo total]]</f>
        <v>20.2</v>
      </c>
      <c r="Q2236" s="62">
        <f t="shared" si="102"/>
        <v>20.2</v>
      </c>
      <c r="R2236" s="74"/>
      <c r="S2236" s="74"/>
      <c r="T2236" s="62"/>
      <c r="U2236" s="62"/>
      <c r="V2236" s="76"/>
    </row>
    <row r="2237" customHeight="1" spans="1:22">
      <c r="A2237" s="74">
        <v>3454</v>
      </c>
      <c r="B2237" s="74" t="s">
        <v>20331</v>
      </c>
      <c r="C2237" s="74" t="s">
        <v>20332</v>
      </c>
      <c r="D2237" s="74" t="s">
        <v>16404</v>
      </c>
      <c r="E2237" s="74"/>
      <c r="F2237" s="59">
        <v>35</v>
      </c>
      <c r="G2237" s="75">
        <v>1</v>
      </c>
      <c r="H2237" s="75">
        <f>SUMIFS(VENTAS[Cantidad],VENTAS[Código del producto Vendido],STOCK[[#This Row],[Code]])</f>
        <v>0</v>
      </c>
      <c r="I2237" s="75">
        <f>STOCK[[#This Row],[Entradas]]-STOCK[[#This Row],[Salidas]]</f>
        <v>1</v>
      </c>
      <c r="J2237" s="59">
        <f>STOCK[[#This Row],[Precio Final]]*10%</f>
        <v>3.5</v>
      </c>
      <c r="K2237" s="62">
        <v>6.8</v>
      </c>
      <c r="L2237" s="62">
        <v>0</v>
      </c>
      <c r="M2237" s="62">
        <f>STOCK[[#This Row],[Costo Unitario (USD)]]+STOCK[[#This Row],[Costo Envío (USD)]]+STOCK[[#This Row],[Comisión 10%]]</f>
        <v>10.3</v>
      </c>
      <c r="N2237" s="62">
        <f t="shared" si="100"/>
        <v>15.45</v>
      </c>
      <c r="O2237" s="62">
        <f t="shared" si="101"/>
        <v>35</v>
      </c>
      <c r="P2237" s="62">
        <f>STOCK[[#This Row],[Precio Final]]-STOCK[[#This Row],[Costo total]]</f>
        <v>24.7</v>
      </c>
      <c r="Q2237" s="62">
        <f t="shared" si="102"/>
        <v>0</v>
      </c>
      <c r="R2237" s="74"/>
      <c r="S2237" s="74"/>
      <c r="T2237" s="62"/>
      <c r="U2237" s="62"/>
      <c r="V2237" s="76"/>
    </row>
    <row r="2238" customHeight="1" spans="1:22">
      <c r="A2238" s="74">
        <v>3455</v>
      </c>
      <c r="B2238" s="74" t="s">
        <v>20324</v>
      </c>
      <c r="C2238" s="74" t="s">
        <v>20333</v>
      </c>
      <c r="D2238" s="74" t="s">
        <v>16396</v>
      </c>
      <c r="E2238" s="74"/>
      <c r="F2238" s="59">
        <v>25</v>
      </c>
      <c r="G2238" s="75">
        <v>1</v>
      </c>
      <c r="H2238" s="75">
        <f>SUMIFS(VENTAS[Cantidad],VENTAS[Código del producto Vendido],STOCK[[#This Row],[Code]])</f>
        <v>0</v>
      </c>
      <c r="I2238" s="75">
        <f>STOCK[[#This Row],[Entradas]]-STOCK[[#This Row],[Salidas]]</f>
        <v>1</v>
      </c>
      <c r="J2238" s="59">
        <f>STOCK[[#This Row],[Precio Final]]*10%</f>
        <v>2.5</v>
      </c>
      <c r="K2238" s="62">
        <v>6.8</v>
      </c>
      <c r="L2238" s="62">
        <v>0</v>
      </c>
      <c r="M2238" s="62">
        <f>STOCK[[#This Row],[Costo Unitario (USD)]]+STOCK[[#This Row],[Costo Envío (USD)]]+STOCK[[#This Row],[Comisión 10%]]</f>
        <v>9.3</v>
      </c>
      <c r="N2238" s="62">
        <f t="shared" si="100"/>
        <v>13.95</v>
      </c>
      <c r="O2238" s="62">
        <f t="shared" si="101"/>
        <v>25</v>
      </c>
      <c r="P2238" s="62">
        <f>STOCK[[#This Row],[Precio Final]]-STOCK[[#This Row],[Costo total]]</f>
        <v>15.7</v>
      </c>
      <c r="Q2238" s="62">
        <f t="shared" si="102"/>
        <v>0</v>
      </c>
      <c r="R2238" s="74"/>
      <c r="S2238" s="74"/>
      <c r="T2238" s="62"/>
      <c r="U2238" s="62"/>
      <c r="V2238" s="76"/>
    </row>
    <row r="2239" customHeight="1" spans="1:22">
      <c r="A2239" s="74">
        <v>3456</v>
      </c>
      <c r="B2239" s="74" t="s">
        <v>20334</v>
      </c>
      <c r="C2239" s="74" t="s">
        <v>20335</v>
      </c>
      <c r="D2239" s="74" t="s">
        <v>16583</v>
      </c>
      <c r="E2239" s="74"/>
      <c r="F2239" s="59">
        <v>30</v>
      </c>
      <c r="G2239" s="75">
        <v>1</v>
      </c>
      <c r="H2239" s="75">
        <f>SUMIFS(VENTAS[Cantidad],VENTAS[Código del producto Vendido],STOCK[[#This Row],[Code]])</f>
        <v>0</v>
      </c>
      <c r="I2239" s="75">
        <f>STOCK[[#This Row],[Entradas]]-STOCK[[#This Row],[Salidas]]</f>
        <v>1</v>
      </c>
      <c r="J2239" s="59">
        <f>STOCK[[#This Row],[Precio Final]]*10%</f>
        <v>3</v>
      </c>
      <c r="K2239" s="62">
        <v>6.8</v>
      </c>
      <c r="L2239" s="62">
        <v>0</v>
      </c>
      <c r="M2239" s="62">
        <f>STOCK[[#This Row],[Costo Unitario (USD)]]+STOCK[[#This Row],[Costo Envío (USD)]]+STOCK[[#This Row],[Comisión 10%]]</f>
        <v>9.8</v>
      </c>
      <c r="N2239" s="62">
        <f t="shared" si="100"/>
        <v>14.7</v>
      </c>
      <c r="O2239" s="62">
        <f t="shared" si="101"/>
        <v>30</v>
      </c>
      <c r="P2239" s="62">
        <f>STOCK[[#This Row],[Precio Final]]-STOCK[[#This Row],[Costo total]]</f>
        <v>20.2</v>
      </c>
      <c r="Q2239" s="62">
        <f t="shared" si="102"/>
        <v>0</v>
      </c>
      <c r="R2239" s="74"/>
      <c r="S2239" s="74"/>
      <c r="T2239" s="62"/>
      <c r="U2239" s="62"/>
      <c r="V2239" s="76"/>
    </row>
    <row r="2240" customHeight="1" spans="1:22">
      <c r="A2240" s="74">
        <v>3457</v>
      </c>
      <c r="B2240" s="74" t="s">
        <v>20334</v>
      </c>
      <c r="C2240" s="74" t="s">
        <v>20336</v>
      </c>
      <c r="D2240" s="74" t="s">
        <v>16475</v>
      </c>
      <c r="E2240" s="74"/>
      <c r="F2240" s="59">
        <v>30</v>
      </c>
      <c r="G2240" s="75">
        <v>1</v>
      </c>
      <c r="H2240" s="75">
        <f>SUMIFS(VENTAS[Cantidad],VENTAS[Código del producto Vendido],STOCK[[#This Row],[Code]])</f>
        <v>0</v>
      </c>
      <c r="I2240" s="75">
        <f>STOCK[[#This Row],[Entradas]]-STOCK[[#This Row],[Salidas]]</f>
        <v>1</v>
      </c>
      <c r="J2240" s="59">
        <f>STOCK[[#This Row],[Precio Final]]*10%</f>
        <v>3</v>
      </c>
      <c r="K2240" s="62">
        <v>6.8</v>
      </c>
      <c r="L2240" s="62">
        <v>0</v>
      </c>
      <c r="M2240" s="62">
        <f>STOCK[[#This Row],[Costo Unitario (USD)]]+STOCK[[#This Row],[Costo Envío (USD)]]+STOCK[[#This Row],[Comisión 10%]]</f>
        <v>9.8</v>
      </c>
      <c r="N2240" s="62">
        <f t="shared" si="100"/>
        <v>14.7</v>
      </c>
      <c r="O2240" s="62">
        <f t="shared" si="101"/>
        <v>30</v>
      </c>
      <c r="P2240" s="62">
        <f>STOCK[[#This Row],[Precio Final]]-STOCK[[#This Row],[Costo total]]</f>
        <v>20.2</v>
      </c>
      <c r="Q2240" s="62">
        <f t="shared" si="102"/>
        <v>0</v>
      </c>
      <c r="R2240" s="74"/>
      <c r="S2240" s="74"/>
      <c r="T2240" s="62"/>
      <c r="U2240" s="62"/>
      <c r="V2240" s="76"/>
    </row>
    <row r="2241" customHeight="1" spans="1:22">
      <c r="A2241" s="74">
        <v>3458</v>
      </c>
      <c r="B2241" s="74" t="s">
        <v>20334</v>
      </c>
      <c r="C2241" s="74" t="s">
        <v>20337</v>
      </c>
      <c r="D2241" s="74" t="s">
        <v>16583</v>
      </c>
      <c r="E2241" s="74"/>
      <c r="F2241" s="59">
        <v>30</v>
      </c>
      <c r="G2241" s="75">
        <v>1</v>
      </c>
      <c r="H2241" s="75">
        <f>SUMIFS(VENTAS[Cantidad],VENTAS[Código del producto Vendido],STOCK[[#This Row],[Code]])</f>
        <v>1</v>
      </c>
      <c r="I2241" s="75">
        <f>STOCK[[#This Row],[Entradas]]-STOCK[[#This Row],[Salidas]]</f>
        <v>0</v>
      </c>
      <c r="J2241" s="59">
        <f>STOCK[[#This Row],[Precio Final]]*10%</f>
        <v>3</v>
      </c>
      <c r="K2241" s="62">
        <v>6.8</v>
      </c>
      <c r="L2241" s="62">
        <v>0</v>
      </c>
      <c r="M2241" s="62">
        <f>STOCK[[#This Row],[Costo Unitario (USD)]]+STOCK[[#This Row],[Costo Envío (USD)]]+STOCK[[#This Row],[Comisión 10%]]</f>
        <v>9.8</v>
      </c>
      <c r="N2241" s="62">
        <f t="shared" si="100"/>
        <v>14.7</v>
      </c>
      <c r="O2241" s="62">
        <f t="shared" si="101"/>
        <v>30</v>
      </c>
      <c r="P2241" s="62">
        <f>STOCK[[#This Row],[Precio Final]]-STOCK[[#This Row],[Costo total]]</f>
        <v>20.2</v>
      </c>
      <c r="Q2241" s="62">
        <f t="shared" si="102"/>
        <v>20.2</v>
      </c>
      <c r="R2241" s="74"/>
      <c r="S2241" s="74"/>
      <c r="T2241" s="62"/>
      <c r="U2241" s="62"/>
      <c r="V2241" s="76"/>
    </row>
    <row r="2242" customHeight="1" spans="1:22">
      <c r="A2242" s="74">
        <v>3459</v>
      </c>
      <c r="B2242" s="74" t="s">
        <v>20331</v>
      </c>
      <c r="C2242" s="74" t="s">
        <v>20338</v>
      </c>
      <c r="D2242" s="74" t="s">
        <v>16408</v>
      </c>
      <c r="E2242" s="74"/>
      <c r="F2242" s="59">
        <v>40</v>
      </c>
      <c r="G2242" s="75">
        <v>1</v>
      </c>
      <c r="H2242" s="75">
        <f>SUMIFS(VENTAS[Cantidad],VENTAS[Código del producto Vendido],STOCK[[#This Row],[Code]])</f>
        <v>1</v>
      </c>
      <c r="I2242" s="75">
        <f>STOCK[[#This Row],[Entradas]]-STOCK[[#This Row],[Salidas]]</f>
        <v>0</v>
      </c>
      <c r="J2242" s="59">
        <f>STOCK[[#This Row],[Precio Final]]*10%</f>
        <v>4</v>
      </c>
      <c r="K2242" s="62">
        <v>6.8</v>
      </c>
      <c r="L2242" s="62">
        <v>0</v>
      </c>
      <c r="M2242" s="62">
        <f>STOCK[[#This Row],[Costo Unitario (USD)]]+STOCK[[#This Row],[Costo Envío (USD)]]+STOCK[[#This Row],[Comisión 10%]]</f>
        <v>10.8</v>
      </c>
      <c r="N2242" s="62">
        <f t="shared" si="100"/>
        <v>16.2</v>
      </c>
      <c r="O2242" s="62">
        <f t="shared" si="101"/>
        <v>40</v>
      </c>
      <c r="P2242" s="62">
        <f>STOCK[[#This Row],[Precio Final]]-STOCK[[#This Row],[Costo total]]</f>
        <v>29.2</v>
      </c>
      <c r="Q2242" s="62">
        <f t="shared" si="102"/>
        <v>29.2</v>
      </c>
      <c r="R2242" s="74"/>
      <c r="S2242" s="74"/>
      <c r="T2242" s="62"/>
      <c r="U2242" s="62"/>
      <c r="V2242" s="76"/>
    </row>
    <row r="2243" customHeight="1" spans="1:22">
      <c r="A2243" s="74">
        <v>3460</v>
      </c>
      <c r="B2243" s="74" t="s">
        <v>20334</v>
      </c>
      <c r="C2243" s="74" t="s">
        <v>20339</v>
      </c>
      <c r="D2243" s="74" t="s">
        <v>16475</v>
      </c>
      <c r="E2243" s="74"/>
      <c r="F2243" s="59">
        <v>30</v>
      </c>
      <c r="G2243" s="75">
        <v>1</v>
      </c>
      <c r="H2243" s="75">
        <f>SUMIFS(VENTAS[Cantidad],VENTAS[Código del producto Vendido],STOCK[[#This Row],[Code]])</f>
        <v>0</v>
      </c>
      <c r="I2243" s="75">
        <f>STOCK[[#This Row],[Entradas]]-STOCK[[#This Row],[Salidas]]</f>
        <v>1</v>
      </c>
      <c r="J2243" s="59">
        <f>STOCK[[#This Row],[Precio Final]]*10%</f>
        <v>3</v>
      </c>
      <c r="K2243" s="62">
        <v>6.8</v>
      </c>
      <c r="L2243" s="62">
        <v>0</v>
      </c>
      <c r="M2243" s="62">
        <f>STOCK[[#This Row],[Costo Unitario (USD)]]+STOCK[[#This Row],[Costo Envío (USD)]]+STOCK[[#This Row],[Comisión 10%]]</f>
        <v>9.8</v>
      </c>
      <c r="N2243" s="62">
        <f t="shared" si="100"/>
        <v>14.7</v>
      </c>
      <c r="O2243" s="62">
        <f t="shared" si="101"/>
        <v>30</v>
      </c>
      <c r="P2243" s="62">
        <f>STOCK[[#This Row],[Precio Final]]-STOCK[[#This Row],[Costo total]]</f>
        <v>20.2</v>
      </c>
      <c r="Q2243" s="62">
        <f t="shared" si="102"/>
        <v>0</v>
      </c>
      <c r="R2243" s="74"/>
      <c r="S2243" s="74"/>
      <c r="T2243" s="62"/>
      <c r="U2243" s="62"/>
      <c r="V2243" s="76"/>
    </row>
    <row r="2244" customHeight="1" spans="1:22">
      <c r="A2244" s="74">
        <v>3461</v>
      </c>
      <c r="B2244" s="74" t="s">
        <v>20319</v>
      </c>
      <c r="C2244" s="74" t="s">
        <v>20340</v>
      </c>
      <c r="D2244" s="74" t="s">
        <v>16404</v>
      </c>
      <c r="E2244" s="74"/>
      <c r="F2244" s="59">
        <v>25</v>
      </c>
      <c r="G2244" s="75">
        <v>1</v>
      </c>
      <c r="H2244" s="75">
        <f>SUMIFS(VENTAS[Cantidad],VENTAS[Código del producto Vendido],STOCK[[#This Row],[Code]])</f>
        <v>1</v>
      </c>
      <c r="I2244" s="75">
        <f>STOCK[[#This Row],[Entradas]]-STOCK[[#This Row],[Salidas]]</f>
        <v>0</v>
      </c>
      <c r="J2244" s="59">
        <f>STOCK[[#This Row],[Precio Final]]*10%</f>
        <v>2.5</v>
      </c>
      <c r="K2244" s="62">
        <v>6.8</v>
      </c>
      <c r="L2244" s="62">
        <v>0</v>
      </c>
      <c r="M2244" s="62">
        <f>STOCK[[#This Row],[Costo Unitario (USD)]]+STOCK[[#This Row],[Costo Envío (USD)]]+STOCK[[#This Row],[Comisión 10%]]</f>
        <v>9.3</v>
      </c>
      <c r="N2244" s="62">
        <f t="shared" si="100"/>
        <v>13.95</v>
      </c>
      <c r="O2244" s="62">
        <f t="shared" si="101"/>
        <v>25</v>
      </c>
      <c r="P2244" s="62">
        <f>STOCK[[#This Row],[Precio Final]]-STOCK[[#This Row],[Costo total]]</f>
        <v>15.7</v>
      </c>
      <c r="Q2244" s="62">
        <f t="shared" si="102"/>
        <v>15.7</v>
      </c>
      <c r="R2244" s="74"/>
      <c r="S2244" s="74"/>
      <c r="T2244" s="62"/>
      <c r="U2244" s="62"/>
      <c r="V2244" s="76"/>
    </row>
    <row r="2245" customHeight="1" spans="1:22">
      <c r="A2245" s="74">
        <v>3462</v>
      </c>
      <c r="B2245" s="74" t="s">
        <v>20319</v>
      </c>
      <c r="C2245" s="74" t="s">
        <v>20341</v>
      </c>
      <c r="D2245" s="74" t="s">
        <v>16404</v>
      </c>
      <c r="E2245" s="74"/>
      <c r="F2245" s="59">
        <v>35</v>
      </c>
      <c r="G2245" s="75">
        <v>1</v>
      </c>
      <c r="H2245" s="75">
        <f>SUMIFS(VENTAS[Cantidad],VENTAS[Código del producto Vendido],STOCK[[#This Row],[Code]])</f>
        <v>1</v>
      </c>
      <c r="I2245" s="75">
        <f>STOCK[[#This Row],[Entradas]]-STOCK[[#This Row],[Salidas]]</f>
        <v>0</v>
      </c>
      <c r="J2245" s="59">
        <f>STOCK[[#This Row],[Precio Final]]*10%</f>
        <v>3.5</v>
      </c>
      <c r="K2245" s="62">
        <v>6.8</v>
      </c>
      <c r="L2245" s="62">
        <v>0</v>
      </c>
      <c r="M2245" s="62">
        <f>STOCK[[#This Row],[Costo Unitario (USD)]]+STOCK[[#This Row],[Costo Envío (USD)]]+STOCK[[#This Row],[Comisión 10%]]</f>
        <v>10.3</v>
      </c>
      <c r="N2245" s="62">
        <f t="shared" si="100"/>
        <v>15.45</v>
      </c>
      <c r="O2245" s="62">
        <f t="shared" si="101"/>
        <v>35</v>
      </c>
      <c r="P2245" s="62">
        <f>STOCK[[#This Row],[Precio Final]]-STOCK[[#This Row],[Costo total]]</f>
        <v>24.7</v>
      </c>
      <c r="Q2245" s="62">
        <f t="shared" si="102"/>
        <v>24.7</v>
      </c>
      <c r="R2245" s="74"/>
      <c r="S2245" s="74"/>
      <c r="T2245" s="62"/>
      <c r="U2245" s="62"/>
      <c r="V2245" s="76"/>
    </row>
    <row r="2246" customHeight="1" spans="1:22">
      <c r="A2246" s="74">
        <v>3463</v>
      </c>
      <c r="B2246" s="74" t="s">
        <v>20331</v>
      </c>
      <c r="C2246" s="74" t="s">
        <v>20342</v>
      </c>
      <c r="D2246" s="74" t="s">
        <v>17488</v>
      </c>
      <c r="E2246" s="74"/>
      <c r="F2246" s="59">
        <v>35</v>
      </c>
      <c r="G2246" s="75">
        <v>1</v>
      </c>
      <c r="H2246" s="75">
        <f>SUMIFS(VENTAS[Cantidad],VENTAS[Código del producto Vendido],STOCK[[#This Row],[Code]])</f>
        <v>0</v>
      </c>
      <c r="I2246" s="75">
        <f>STOCK[[#This Row],[Entradas]]-STOCK[[#This Row],[Salidas]]</f>
        <v>1</v>
      </c>
      <c r="J2246" s="59">
        <f>STOCK[[#This Row],[Precio Final]]*10%</f>
        <v>3.5</v>
      </c>
      <c r="K2246" s="62">
        <v>6.8</v>
      </c>
      <c r="L2246" s="62">
        <v>0</v>
      </c>
      <c r="M2246" s="62">
        <f>STOCK[[#This Row],[Costo Unitario (USD)]]+STOCK[[#This Row],[Costo Envío (USD)]]+STOCK[[#This Row],[Comisión 10%]]</f>
        <v>10.3</v>
      </c>
      <c r="N2246" s="62">
        <f t="shared" si="100"/>
        <v>15.45</v>
      </c>
      <c r="O2246" s="62">
        <f t="shared" si="101"/>
        <v>35</v>
      </c>
      <c r="P2246" s="62">
        <f>STOCK[[#This Row],[Precio Final]]-STOCK[[#This Row],[Costo total]]</f>
        <v>24.7</v>
      </c>
      <c r="Q2246" s="62">
        <f t="shared" si="102"/>
        <v>0</v>
      </c>
      <c r="R2246" s="74"/>
      <c r="S2246" s="74"/>
      <c r="T2246" s="62"/>
      <c r="U2246" s="62"/>
      <c r="V2246" s="76"/>
    </row>
    <row r="2247" customHeight="1" spans="1:22">
      <c r="A2247" s="74">
        <v>3464</v>
      </c>
      <c r="B2247" s="74" t="s">
        <v>20331</v>
      </c>
      <c r="C2247" s="74" t="s">
        <v>20343</v>
      </c>
      <c r="D2247" s="74" t="s">
        <v>16404</v>
      </c>
      <c r="E2247" s="74"/>
      <c r="F2247" s="59">
        <v>20</v>
      </c>
      <c r="G2247" s="75">
        <v>1</v>
      </c>
      <c r="H2247" s="75">
        <f>SUMIFS(VENTAS[Cantidad],VENTAS[Código del producto Vendido],STOCK[[#This Row],[Code]])</f>
        <v>0</v>
      </c>
      <c r="I2247" s="75">
        <f>STOCK[[#This Row],[Entradas]]-STOCK[[#This Row],[Salidas]]</f>
        <v>1</v>
      </c>
      <c r="J2247" s="59">
        <f>STOCK[[#This Row],[Precio Final]]*10%</f>
        <v>2</v>
      </c>
      <c r="K2247" s="62">
        <v>6.8</v>
      </c>
      <c r="L2247" s="62">
        <v>0</v>
      </c>
      <c r="M2247" s="62">
        <f>STOCK[[#This Row],[Costo Unitario (USD)]]+STOCK[[#This Row],[Costo Envío (USD)]]+STOCK[[#This Row],[Comisión 10%]]</f>
        <v>8.8</v>
      </c>
      <c r="N2247" s="62">
        <f t="shared" si="100"/>
        <v>13.2</v>
      </c>
      <c r="O2247" s="62">
        <f t="shared" si="101"/>
        <v>20</v>
      </c>
      <c r="P2247" s="62">
        <f>STOCK[[#This Row],[Precio Final]]-STOCK[[#This Row],[Costo total]]</f>
        <v>11.2</v>
      </c>
      <c r="Q2247" s="62">
        <f t="shared" si="102"/>
        <v>0</v>
      </c>
      <c r="R2247" s="74"/>
      <c r="S2247" s="74"/>
      <c r="T2247" s="62"/>
      <c r="U2247" s="62"/>
      <c r="V2247" s="76"/>
    </row>
    <row r="2248" customHeight="1" spans="1:22">
      <c r="A2248" s="74">
        <v>3465</v>
      </c>
      <c r="B2248" s="74" t="s">
        <v>20344</v>
      </c>
      <c r="C2248" s="74" t="s">
        <v>20345</v>
      </c>
      <c r="D2248" s="74" t="s">
        <v>20346</v>
      </c>
      <c r="E2248" s="74"/>
      <c r="F2248" s="59">
        <v>20</v>
      </c>
      <c r="G2248" s="75">
        <v>1</v>
      </c>
      <c r="H2248" s="75">
        <f>SUMIFS(VENTAS[Cantidad],VENTAS[Código del producto Vendido],STOCK[[#This Row],[Code]])</f>
        <v>0</v>
      </c>
      <c r="I2248" s="75">
        <f>STOCK[[#This Row],[Entradas]]-STOCK[[#This Row],[Salidas]]</f>
        <v>1</v>
      </c>
      <c r="J2248" s="59">
        <f>STOCK[[#This Row],[Precio Final]]*10%</f>
        <v>2</v>
      </c>
      <c r="K2248" s="62">
        <v>6.8</v>
      </c>
      <c r="L2248" s="62">
        <v>0</v>
      </c>
      <c r="M2248" s="62">
        <f>STOCK[[#This Row],[Costo Unitario (USD)]]+STOCK[[#This Row],[Costo Envío (USD)]]+STOCK[[#This Row],[Comisión 10%]]</f>
        <v>8.8</v>
      </c>
      <c r="N2248" s="62">
        <f t="shared" si="100"/>
        <v>13.2</v>
      </c>
      <c r="O2248" s="62">
        <f t="shared" si="101"/>
        <v>20</v>
      </c>
      <c r="P2248" s="62">
        <f>STOCK[[#This Row],[Precio Final]]-STOCK[[#This Row],[Costo total]]</f>
        <v>11.2</v>
      </c>
      <c r="Q2248" s="62">
        <f t="shared" si="102"/>
        <v>0</v>
      </c>
      <c r="R2248" s="74"/>
      <c r="S2248" s="74"/>
      <c r="T2248" s="62"/>
      <c r="U2248" s="62"/>
      <c r="V2248" s="76"/>
    </row>
    <row r="2249" customHeight="1" spans="1:22">
      <c r="A2249" s="74">
        <v>3466</v>
      </c>
      <c r="B2249" s="74" t="s">
        <v>20334</v>
      </c>
      <c r="C2249" s="74" t="s">
        <v>20347</v>
      </c>
      <c r="D2249" s="74" t="s">
        <v>16475</v>
      </c>
      <c r="E2249" s="74"/>
      <c r="F2249" s="59">
        <v>20</v>
      </c>
      <c r="G2249" s="75">
        <v>1</v>
      </c>
      <c r="H2249" s="75">
        <f>SUMIFS(VENTAS[Cantidad],VENTAS[Código del producto Vendido],STOCK[[#This Row],[Code]])</f>
        <v>0</v>
      </c>
      <c r="I2249" s="75">
        <f>STOCK[[#This Row],[Entradas]]-STOCK[[#This Row],[Salidas]]</f>
        <v>1</v>
      </c>
      <c r="J2249" s="59">
        <f>STOCK[[#This Row],[Precio Final]]*10%</f>
        <v>2</v>
      </c>
      <c r="K2249" s="62">
        <v>6.8</v>
      </c>
      <c r="L2249" s="62">
        <v>0</v>
      </c>
      <c r="M2249" s="62">
        <f>STOCK[[#This Row],[Costo Unitario (USD)]]+STOCK[[#This Row],[Costo Envío (USD)]]+STOCK[[#This Row],[Comisión 10%]]</f>
        <v>8.8</v>
      </c>
      <c r="N2249" s="62">
        <f t="shared" si="100"/>
        <v>13.2</v>
      </c>
      <c r="O2249" s="62">
        <f t="shared" si="101"/>
        <v>20</v>
      </c>
      <c r="P2249" s="62">
        <f>STOCK[[#This Row],[Precio Final]]-STOCK[[#This Row],[Costo total]]</f>
        <v>11.2</v>
      </c>
      <c r="Q2249" s="62">
        <f t="shared" si="102"/>
        <v>0</v>
      </c>
      <c r="R2249" s="74"/>
      <c r="S2249" s="74"/>
      <c r="T2249" s="62"/>
      <c r="U2249" s="62"/>
      <c r="V2249" s="76"/>
    </row>
    <row r="2250" customHeight="1" spans="1:22">
      <c r="A2250" s="74">
        <v>3467</v>
      </c>
      <c r="B2250" s="74" t="s">
        <v>20331</v>
      </c>
      <c r="C2250" s="74" t="s">
        <v>20348</v>
      </c>
      <c r="D2250" s="74" t="s">
        <v>16408</v>
      </c>
      <c r="E2250" s="74"/>
      <c r="F2250" s="59">
        <v>30</v>
      </c>
      <c r="G2250" s="75">
        <v>1</v>
      </c>
      <c r="H2250" s="75">
        <f>SUMIFS(VENTAS[Cantidad],VENTAS[Código del producto Vendido],STOCK[[#This Row],[Code]])</f>
        <v>1</v>
      </c>
      <c r="I2250" s="75">
        <f>STOCK[[#This Row],[Entradas]]-STOCK[[#This Row],[Salidas]]</f>
        <v>0</v>
      </c>
      <c r="J2250" s="59">
        <f>STOCK[[#This Row],[Precio Final]]*10%</f>
        <v>3</v>
      </c>
      <c r="K2250" s="62">
        <v>6.8</v>
      </c>
      <c r="L2250" s="62">
        <v>0</v>
      </c>
      <c r="M2250" s="62">
        <f>STOCK[[#This Row],[Costo Unitario (USD)]]+STOCK[[#This Row],[Costo Envío (USD)]]+STOCK[[#This Row],[Comisión 10%]]</f>
        <v>9.8</v>
      </c>
      <c r="N2250" s="62">
        <f t="shared" si="100"/>
        <v>14.7</v>
      </c>
      <c r="O2250" s="62">
        <f t="shared" si="101"/>
        <v>30</v>
      </c>
      <c r="P2250" s="62">
        <f>STOCK[[#This Row],[Precio Final]]-STOCK[[#This Row],[Costo total]]</f>
        <v>20.2</v>
      </c>
      <c r="Q2250" s="62">
        <f t="shared" si="102"/>
        <v>20.2</v>
      </c>
      <c r="R2250" s="74"/>
      <c r="S2250" s="74"/>
      <c r="T2250" s="62"/>
      <c r="U2250" s="62"/>
      <c r="V2250" s="76"/>
    </row>
    <row r="2251" customHeight="1" spans="1:22">
      <c r="A2251" s="74">
        <v>3468</v>
      </c>
      <c r="B2251" s="74" t="s">
        <v>20331</v>
      </c>
      <c r="C2251" s="74" t="s">
        <v>20349</v>
      </c>
      <c r="D2251" s="74" t="s">
        <v>16404</v>
      </c>
      <c r="E2251" s="74"/>
      <c r="F2251" s="59">
        <v>20</v>
      </c>
      <c r="G2251" s="75">
        <v>1</v>
      </c>
      <c r="H2251" s="75">
        <f>SUMIFS(VENTAS[Cantidad],VENTAS[Código del producto Vendido],STOCK[[#This Row],[Code]])</f>
        <v>1</v>
      </c>
      <c r="I2251" s="75">
        <f>STOCK[[#This Row],[Entradas]]-STOCK[[#This Row],[Salidas]]</f>
        <v>0</v>
      </c>
      <c r="J2251" s="59">
        <f>STOCK[[#This Row],[Precio Final]]*10%</f>
        <v>2</v>
      </c>
      <c r="K2251" s="62">
        <v>6.8</v>
      </c>
      <c r="L2251" s="62">
        <v>0</v>
      </c>
      <c r="M2251" s="62">
        <f>STOCK[[#This Row],[Costo Unitario (USD)]]+STOCK[[#This Row],[Costo Envío (USD)]]+STOCK[[#This Row],[Comisión 10%]]</f>
        <v>8.8</v>
      </c>
      <c r="N2251" s="62">
        <f t="shared" si="100"/>
        <v>13.2</v>
      </c>
      <c r="O2251" s="62">
        <f t="shared" si="101"/>
        <v>20</v>
      </c>
      <c r="P2251" s="62">
        <f>STOCK[[#This Row],[Precio Final]]-STOCK[[#This Row],[Costo total]]</f>
        <v>11.2</v>
      </c>
      <c r="Q2251" s="62">
        <f t="shared" si="102"/>
        <v>11.2</v>
      </c>
      <c r="R2251" s="74"/>
      <c r="S2251" s="74"/>
      <c r="T2251" s="62"/>
      <c r="U2251" s="62"/>
      <c r="V2251" s="76"/>
    </row>
    <row r="2252" customHeight="1" spans="1:22">
      <c r="A2252" s="74">
        <v>3469</v>
      </c>
      <c r="B2252" s="74" t="s">
        <v>20334</v>
      </c>
      <c r="C2252" s="74" t="s">
        <v>20350</v>
      </c>
      <c r="D2252" s="74" t="s">
        <v>16583</v>
      </c>
      <c r="E2252" s="74"/>
      <c r="F2252" s="59">
        <v>30</v>
      </c>
      <c r="G2252" s="75">
        <v>1</v>
      </c>
      <c r="H2252" s="75">
        <f>SUMIFS(VENTAS[Cantidad],VENTAS[Código del producto Vendido],STOCK[[#This Row],[Code]])</f>
        <v>1</v>
      </c>
      <c r="I2252" s="75">
        <f>STOCK[[#This Row],[Entradas]]-STOCK[[#This Row],[Salidas]]</f>
        <v>0</v>
      </c>
      <c r="J2252" s="59">
        <f>STOCK[[#This Row],[Precio Final]]*10%</f>
        <v>3</v>
      </c>
      <c r="K2252" s="62">
        <v>6.8</v>
      </c>
      <c r="L2252" s="62">
        <v>0</v>
      </c>
      <c r="M2252" s="62">
        <f>STOCK[[#This Row],[Costo Unitario (USD)]]+STOCK[[#This Row],[Costo Envío (USD)]]+STOCK[[#This Row],[Comisión 10%]]</f>
        <v>9.8</v>
      </c>
      <c r="N2252" s="62">
        <f t="shared" si="100"/>
        <v>14.7</v>
      </c>
      <c r="O2252" s="62">
        <f t="shared" si="101"/>
        <v>30</v>
      </c>
      <c r="P2252" s="62">
        <f>STOCK[[#This Row],[Precio Final]]-STOCK[[#This Row],[Costo total]]</f>
        <v>20.2</v>
      </c>
      <c r="Q2252" s="62">
        <f t="shared" si="102"/>
        <v>20.2</v>
      </c>
      <c r="R2252" s="74"/>
      <c r="S2252" s="74"/>
      <c r="T2252" s="62"/>
      <c r="U2252" s="62"/>
      <c r="V2252" s="76"/>
    </row>
    <row r="2253" customHeight="1" spans="1:22">
      <c r="A2253" s="74">
        <v>3470</v>
      </c>
      <c r="B2253" s="74" t="s">
        <v>20324</v>
      </c>
      <c r="C2253" s="74" t="s">
        <v>20351</v>
      </c>
      <c r="D2253" s="74" t="s">
        <v>16396</v>
      </c>
      <c r="E2253" s="74"/>
      <c r="F2253" s="59">
        <v>20</v>
      </c>
      <c r="G2253" s="75">
        <v>1</v>
      </c>
      <c r="H2253" s="75">
        <f>SUMIFS(VENTAS[Cantidad],VENTAS[Código del producto Vendido],STOCK[[#This Row],[Code]])</f>
        <v>0</v>
      </c>
      <c r="I2253" s="75">
        <f>STOCK[[#This Row],[Entradas]]-STOCK[[#This Row],[Salidas]]</f>
        <v>1</v>
      </c>
      <c r="J2253" s="59">
        <f>STOCK[[#This Row],[Precio Final]]*10%</f>
        <v>2</v>
      </c>
      <c r="K2253" s="62">
        <v>6.8</v>
      </c>
      <c r="L2253" s="62">
        <v>0</v>
      </c>
      <c r="M2253" s="62">
        <f>STOCK[[#This Row],[Costo Unitario (USD)]]+STOCK[[#This Row],[Costo Envío (USD)]]+STOCK[[#This Row],[Comisión 10%]]</f>
        <v>8.8</v>
      </c>
      <c r="N2253" s="62">
        <f t="shared" si="100"/>
        <v>13.2</v>
      </c>
      <c r="O2253" s="62">
        <f t="shared" si="101"/>
        <v>20</v>
      </c>
      <c r="P2253" s="62">
        <f>STOCK[[#This Row],[Precio Final]]-STOCK[[#This Row],[Costo total]]</f>
        <v>11.2</v>
      </c>
      <c r="Q2253" s="62">
        <f t="shared" si="102"/>
        <v>0</v>
      </c>
      <c r="R2253" s="74"/>
      <c r="S2253" s="74"/>
      <c r="T2253" s="62"/>
      <c r="U2253" s="62"/>
      <c r="V2253" s="76"/>
    </row>
    <row r="2254" customHeight="1" spans="1:22">
      <c r="A2254" s="74">
        <v>3471</v>
      </c>
      <c r="B2254" s="74" t="s">
        <v>20334</v>
      </c>
      <c r="C2254" s="74" t="s">
        <v>20352</v>
      </c>
      <c r="D2254" s="74" t="s">
        <v>16475</v>
      </c>
      <c r="E2254" s="74"/>
      <c r="F2254" s="59">
        <v>25</v>
      </c>
      <c r="G2254" s="75">
        <v>1</v>
      </c>
      <c r="H2254" s="75">
        <f>SUMIFS(VENTAS[Cantidad],VENTAS[Código del producto Vendido],STOCK[[#This Row],[Code]])</f>
        <v>1</v>
      </c>
      <c r="I2254" s="75">
        <f>STOCK[[#This Row],[Entradas]]-STOCK[[#This Row],[Salidas]]</f>
        <v>0</v>
      </c>
      <c r="J2254" s="59">
        <f>STOCK[[#This Row],[Precio Final]]*10%</f>
        <v>2.5</v>
      </c>
      <c r="K2254" s="62">
        <v>6.8</v>
      </c>
      <c r="L2254" s="62">
        <v>0</v>
      </c>
      <c r="M2254" s="62">
        <f>STOCK[[#This Row],[Costo Unitario (USD)]]+STOCK[[#This Row],[Costo Envío (USD)]]+STOCK[[#This Row],[Comisión 10%]]</f>
        <v>9.3</v>
      </c>
      <c r="N2254" s="62">
        <f t="shared" si="100"/>
        <v>13.95</v>
      </c>
      <c r="O2254" s="62">
        <f t="shared" si="101"/>
        <v>25</v>
      </c>
      <c r="P2254" s="62">
        <f>STOCK[[#This Row],[Precio Final]]-STOCK[[#This Row],[Costo total]]</f>
        <v>15.7</v>
      </c>
      <c r="Q2254" s="62">
        <f t="shared" si="102"/>
        <v>15.7</v>
      </c>
      <c r="R2254" s="74"/>
      <c r="S2254" s="74"/>
      <c r="T2254" s="62"/>
      <c r="U2254" s="62"/>
      <c r="V2254" s="76"/>
    </row>
    <row r="2255" customHeight="1" spans="1:22">
      <c r="A2255" s="74">
        <v>3472</v>
      </c>
      <c r="B2255" s="74" t="s">
        <v>20324</v>
      </c>
      <c r="C2255" s="74" t="s">
        <v>20353</v>
      </c>
      <c r="D2255" s="74" t="s">
        <v>16396</v>
      </c>
      <c r="E2255" s="74"/>
      <c r="F2255" s="59">
        <v>35</v>
      </c>
      <c r="G2255" s="75">
        <v>1</v>
      </c>
      <c r="H2255" s="75">
        <f>SUMIFS(VENTAS[Cantidad],VENTAS[Código del producto Vendido],STOCK[[#This Row],[Code]])</f>
        <v>0</v>
      </c>
      <c r="I2255" s="75">
        <f>STOCK[[#This Row],[Entradas]]-STOCK[[#This Row],[Salidas]]</f>
        <v>1</v>
      </c>
      <c r="J2255" s="59">
        <f>STOCK[[#This Row],[Precio Final]]*10%</f>
        <v>3.5</v>
      </c>
      <c r="K2255" s="62">
        <v>6.8</v>
      </c>
      <c r="L2255" s="62">
        <v>0</v>
      </c>
      <c r="M2255" s="62">
        <f>STOCK[[#This Row],[Costo Unitario (USD)]]+STOCK[[#This Row],[Costo Envío (USD)]]+STOCK[[#This Row],[Comisión 10%]]</f>
        <v>10.3</v>
      </c>
      <c r="N2255" s="62">
        <f t="shared" si="100"/>
        <v>15.45</v>
      </c>
      <c r="O2255" s="62">
        <f t="shared" si="101"/>
        <v>35</v>
      </c>
      <c r="P2255" s="62">
        <f>STOCK[[#This Row],[Precio Final]]-STOCK[[#This Row],[Costo total]]</f>
        <v>24.7</v>
      </c>
      <c r="Q2255" s="62">
        <f t="shared" si="102"/>
        <v>0</v>
      </c>
      <c r="R2255" s="74"/>
      <c r="S2255" s="74"/>
      <c r="T2255" s="62"/>
      <c r="U2255" s="62"/>
      <c r="V2255" s="76"/>
    </row>
    <row r="2256" customHeight="1" spans="1:22">
      <c r="A2256" s="74">
        <v>3473</v>
      </c>
      <c r="B2256" s="74" t="s">
        <v>20324</v>
      </c>
      <c r="C2256" s="74" t="s">
        <v>20354</v>
      </c>
      <c r="D2256" s="74" t="s">
        <v>16396</v>
      </c>
      <c r="E2256" s="74"/>
      <c r="F2256" s="59">
        <v>35</v>
      </c>
      <c r="G2256" s="75">
        <v>1</v>
      </c>
      <c r="H2256" s="75">
        <f>SUMIFS(VENTAS[Cantidad],VENTAS[Código del producto Vendido],STOCK[[#This Row],[Code]])</f>
        <v>1</v>
      </c>
      <c r="I2256" s="75">
        <f>STOCK[[#This Row],[Entradas]]-STOCK[[#This Row],[Salidas]]</f>
        <v>0</v>
      </c>
      <c r="J2256" s="59">
        <f>STOCK[[#This Row],[Precio Final]]*10%</f>
        <v>3.5</v>
      </c>
      <c r="K2256" s="62">
        <v>6.8</v>
      </c>
      <c r="L2256" s="62">
        <v>0</v>
      </c>
      <c r="M2256" s="62">
        <f>STOCK[[#This Row],[Costo Unitario (USD)]]+STOCK[[#This Row],[Costo Envío (USD)]]+STOCK[[#This Row],[Comisión 10%]]</f>
        <v>10.3</v>
      </c>
      <c r="N2256" s="62">
        <f t="shared" si="100"/>
        <v>15.45</v>
      </c>
      <c r="O2256" s="62">
        <f t="shared" si="101"/>
        <v>35</v>
      </c>
      <c r="P2256" s="62">
        <f>STOCK[[#This Row],[Precio Final]]-STOCK[[#This Row],[Costo total]]</f>
        <v>24.7</v>
      </c>
      <c r="Q2256" s="62">
        <f t="shared" si="102"/>
        <v>24.7</v>
      </c>
      <c r="R2256" s="74"/>
      <c r="S2256" s="74"/>
      <c r="T2256" s="62"/>
      <c r="U2256" s="62"/>
      <c r="V2256" s="76"/>
    </row>
    <row r="2257" customHeight="1" spans="1:22">
      <c r="A2257" s="74">
        <v>3474</v>
      </c>
      <c r="B2257" s="74" t="s">
        <v>20334</v>
      </c>
      <c r="C2257" s="74" t="s">
        <v>20355</v>
      </c>
      <c r="D2257" s="74" t="s">
        <v>16583</v>
      </c>
      <c r="E2257" s="74"/>
      <c r="F2257" s="59">
        <v>30</v>
      </c>
      <c r="G2257" s="75">
        <v>1</v>
      </c>
      <c r="H2257" s="75">
        <f>SUMIFS(VENTAS[Cantidad],VENTAS[Código del producto Vendido],STOCK[[#This Row],[Code]])</f>
        <v>1</v>
      </c>
      <c r="I2257" s="75">
        <f>STOCK[[#This Row],[Entradas]]-STOCK[[#This Row],[Salidas]]</f>
        <v>0</v>
      </c>
      <c r="J2257" s="59">
        <f>STOCK[[#This Row],[Precio Final]]*10%</f>
        <v>3</v>
      </c>
      <c r="K2257" s="62">
        <v>6.8</v>
      </c>
      <c r="L2257" s="62">
        <v>0</v>
      </c>
      <c r="M2257" s="62">
        <f>STOCK[[#This Row],[Costo Unitario (USD)]]+STOCK[[#This Row],[Costo Envío (USD)]]+STOCK[[#This Row],[Comisión 10%]]</f>
        <v>9.8</v>
      </c>
      <c r="N2257" s="62">
        <f t="shared" si="100"/>
        <v>14.7</v>
      </c>
      <c r="O2257" s="62">
        <f t="shared" si="101"/>
        <v>30</v>
      </c>
      <c r="P2257" s="62">
        <f>STOCK[[#This Row],[Precio Final]]-STOCK[[#This Row],[Costo total]]</f>
        <v>20.2</v>
      </c>
      <c r="Q2257" s="62">
        <f t="shared" si="102"/>
        <v>20.2</v>
      </c>
      <c r="R2257" s="74"/>
      <c r="S2257" s="74"/>
      <c r="T2257" s="62"/>
      <c r="U2257" s="62"/>
      <c r="V2257" s="76"/>
    </row>
    <row r="2258" customHeight="1" spans="1:22">
      <c r="A2258" s="74">
        <v>3475</v>
      </c>
      <c r="B2258" s="74" t="s">
        <v>20334</v>
      </c>
      <c r="C2258" s="74" t="s">
        <v>20356</v>
      </c>
      <c r="D2258" s="74" t="s">
        <v>16583</v>
      </c>
      <c r="E2258" s="74"/>
      <c r="F2258" s="59">
        <v>35</v>
      </c>
      <c r="G2258" s="75">
        <v>1</v>
      </c>
      <c r="H2258" s="75">
        <f>SUMIFS(VENTAS[Cantidad],VENTAS[Código del producto Vendido],STOCK[[#This Row],[Code]])</f>
        <v>1</v>
      </c>
      <c r="I2258" s="75">
        <f>STOCK[[#This Row],[Entradas]]-STOCK[[#This Row],[Salidas]]</f>
        <v>0</v>
      </c>
      <c r="J2258" s="59">
        <f>STOCK[[#This Row],[Precio Final]]*10%</f>
        <v>3.5</v>
      </c>
      <c r="K2258" s="62">
        <v>6.8</v>
      </c>
      <c r="L2258" s="62">
        <v>0</v>
      </c>
      <c r="M2258" s="62">
        <f>STOCK[[#This Row],[Costo Unitario (USD)]]+STOCK[[#This Row],[Costo Envío (USD)]]+STOCK[[#This Row],[Comisión 10%]]</f>
        <v>10.3</v>
      </c>
      <c r="N2258" s="62">
        <f t="shared" si="100"/>
        <v>15.45</v>
      </c>
      <c r="O2258" s="62">
        <f t="shared" si="101"/>
        <v>35</v>
      </c>
      <c r="P2258" s="62">
        <f>STOCK[[#This Row],[Precio Final]]-STOCK[[#This Row],[Costo total]]</f>
        <v>24.7</v>
      </c>
      <c r="Q2258" s="62">
        <f t="shared" si="102"/>
        <v>24.7</v>
      </c>
      <c r="R2258" s="74"/>
      <c r="S2258" s="74"/>
      <c r="T2258" s="62"/>
      <c r="U2258" s="62"/>
      <c r="V2258" s="76"/>
    </row>
    <row r="2259" customHeight="1" spans="1:22">
      <c r="A2259" s="74">
        <v>3476</v>
      </c>
      <c r="B2259" s="74" t="s">
        <v>20334</v>
      </c>
      <c r="C2259" s="74" t="s">
        <v>20357</v>
      </c>
      <c r="D2259" s="74" t="s">
        <v>16583</v>
      </c>
      <c r="E2259" s="74"/>
      <c r="F2259" s="59">
        <v>35</v>
      </c>
      <c r="G2259" s="75">
        <v>1</v>
      </c>
      <c r="H2259" s="75">
        <f>SUMIFS(VENTAS[Cantidad],VENTAS[Código del producto Vendido],STOCK[[#This Row],[Code]])</f>
        <v>1</v>
      </c>
      <c r="I2259" s="75">
        <f>STOCK[[#This Row],[Entradas]]-STOCK[[#This Row],[Salidas]]</f>
        <v>0</v>
      </c>
      <c r="J2259" s="59">
        <f>STOCK[[#This Row],[Precio Final]]*10%</f>
        <v>3.5</v>
      </c>
      <c r="K2259" s="62">
        <v>6.8</v>
      </c>
      <c r="L2259" s="62">
        <v>0</v>
      </c>
      <c r="M2259" s="62">
        <f>STOCK[[#This Row],[Costo Unitario (USD)]]+STOCK[[#This Row],[Costo Envío (USD)]]+STOCK[[#This Row],[Comisión 10%]]</f>
        <v>10.3</v>
      </c>
      <c r="N2259" s="62">
        <f t="shared" ref="N2259:N2322" si="103">M2259*1.5</f>
        <v>15.45</v>
      </c>
      <c r="O2259" s="62">
        <f t="shared" si="101"/>
        <v>35</v>
      </c>
      <c r="P2259" s="62">
        <f>STOCK[[#This Row],[Precio Final]]-STOCK[[#This Row],[Costo total]]</f>
        <v>24.7</v>
      </c>
      <c r="Q2259" s="62">
        <f t="shared" si="102"/>
        <v>24.7</v>
      </c>
      <c r="R2259" s="74"/>
      <c r="S2259" s="74"/>
      <c r="T2259" s="62"/>
      <c r="U2259" s="62"/>
      <c r="V2259" s="76"/>
    </row>
    <row r="2260" customHeight="1" spans="1:22">
      <c r="A2260" s="74">
        <v>3477</v>
      </c>
      <c r="B2260" s="74" t="s">
        <v>20334</v>
      </c>
      <c r="C2260" s="74" t="s">
        <v>20358</v>
      </c>
      <c r="D2260" s="74" t="s">
        <v>16583</v>
      </c>
      <c r="E2260" s="74"/>
      <c r="F2260" s="59">
        <v>30</v>
      </c>
      <c r="G2260" s="75">
        <v>1</v>
      </c>
      <c r="H2260" s="75">
        <f>SUMIFS(VENTAS[Cantidad],VENTAS[Código del producto Vendido],STOCK[[#This Row],[Code]])</f>
        <v>1</v>
      </c>
      <c r="I2260" s="75">
        <f>STOCK[[#This Row],[Entradas]]-STOCK[[#This Row],[Salidas]]</f>
        <v>0</v>
      </c>
      <c r="J2260" s="59">
        <f>STOCK[[#This Row],[Precio Final]]*10%</f>
        <v>3</v>
      </c>
      <c r="K2260" s="62">
        <v>6.8</v>
      </c>
      <c r="L2260" s="62">
        <v>0</v>
      </c>
      <c r="M2260" s="62">
        <f>STOCK[[#This Row],[Costo Unitario (USD)]]+STOCK[[#This Row],[Costo Envío (USD)]]+STOCK[[#This Row],[Comisión 10%]]</f>
        <v>9.8</v>
      </c>
      <c r="N2260" s="62">
        <f t="shared" si="103"/>
        <v>14.7</v>
      </c>
      <c r="O2260" s="62">
        <f t="shared" si="101"/>
        <v>30</v>
      </c>
      <c r="P2260" s="62">
        <f>STOCK[[#This Row],[Precio Final]]-STOCK[[#This Row],[Costo total]]</f>
        <v>20.2</v>
      </c>
      <c r="Q2260" s="62">
        <f t="shared" si="102"/>
        <v>20.2</v>
      </c>
      <c r="R2260" s="74"/>
      <c r="S2260" s="74"/>
      <c r="T2260" s="62"/>
      <c r="U2260" s="62"/>
      <c r="V2260" s="76"/>
    </row>
    <row r="2261" customHeight="1" spans="1:22">
      <c r="A2261" s="74">
        <v>3478</v>
      </c>
      <c r="B2261" s="74" t="s">
        <v>20331</v>
      </c>
      <c r="C2261" s="74" t="s">
        <v>20359</v>
      </c>
      <c r="D2261" s="74" t="s">
        <v>16404</v>
      </c>
      <c r="E2261" s="74"/>
      <c r="F2261" s="59">
        <v>40</v>
      </c>
      <c r="G2261" s="75">
        <v>1</v>
      </c>
      <c r="H2261" s="75">
        <f>SUMIFS(VENTAS[Cantidad],VENTAS[Código del producto Vendido],STOCK[[#This Row],[Code]])</f>
        <v>0</v>
      </c>
      <c r="I2261" s="75">
        <f>STOCK[[#This Row],[Entradas]]-STOCK[[#This Row],[Salidas]]</f>
        <v>1</v>
      </c>
      <c r="J2261" s="59">
        <f>STOCK[[#This Row],[Precio Final]]*10%</f>
        <v>4</v>
      </c>
      <c r="K2261" s="62">
        <v>6.8</v>
      </c>
      <c r="L2261" s="62">
        <v>0</v>
      </c>
      <c r="M2261" s="62">
        <f>STOCK[[#This Row],[Costo Unitario (USD)]]+STOCK[[#This Row],[Costo Envío (USD)]]+STOCK[[#This Row],[Comisión 10%]]</f>
        <v>10.8</v>
      </c>
      <c r="N2261" s="62">
        <f t="shared" si="103"/>
        <v>16.2</v>
      </c>
      <c r="O2261" s="62">
        <f t="shared" si="101"/>
        <v>40</v>
      </c>
      <c r="P2261" s="62">
        <f>STOCK[[#This Row],[Precio Final]]-STOCK[[#This Row],[Costo total]]</f>
        <v>29.2</v>
      </c>
      <c r="Q2261" s="62">
        <f t="shared" si="102"/>
        <v>0</v>
      </c>
      <c r="R2261" s="74"/>
      <c r="S2261" s="74"/>
      <c r="T2261" s="62"/>
      <c r="U2261" s="62"/>
      <c r="V2261" s="76"/>
    </row>
    <row r="2262" customHeight="1" spans="1:22">
      <c r="A2262" s="74">
        <v>3479</v>
      </c>
      <c r="B2262" s="74" t="s">
        <v>20331</v>
      </c>
      <c r="C2262" s="74" t="s">
        <v>20360</v>
      </c>
      <c r="D2262" s="74" t="s">
        <v>16404</v>
      </c>
      <c r="E2262" s="74"/>
      <c r="F2262" s="59">
        <v>35</v>
      </c>
      <c r="G2262" s="75">
        <v>1</v>
      </c>
      <c r="H2262" s="75">
        <f>SUMIFS(VENTAS[Cantidad],VENTAS[Código del producto Vendido],STOCK[[#This Row],[Code]])</f>
        <v>1</v>
      </c>
      <c r="I2262" s="75">
        <f>STOCK[[#This Row],[Entradas]]-STOCK[[#This Row],[Salidas]]</f>
        <v>0</v>
      </c>
      <c r="J2262" s="59">
        <f>STOCK[[#This Row],[Precio Final]]*10%</f>
        <v>3.5</v>
      </c>
      <c r="K2262" s="62">
        <v>6.8</v>
      </c>
      <c r="L2262" s="62">
        <v>0</v>
      </c>
      <c r="M2262" s="62">
        <f>STOCK[[#This Row],[Costo Unitario (USD)]]+STOCK[[#This Row],[Costo Envío (USD)]]+STOCK[[#This Row],[Comisión 10%]]</f>
        <v>10.3</v>
      </c>
      <c r="N2262" s="62">
        <f t="shared" si="103"/>
        <v>15.45</v>
      </c>
      <c r="O2262" s="62">
        <f t="shared" si="101"/>
        <v>35</v>
      </c>
      <c r="P2262" s="62">
        <f>STOCK[[#This Row],[Precio Final]]-STOCK[[#This Row],[Costo total]]</f>
        <v>24.7</v>
      </c>
      <c r="Q2262" s="62">
        <f t="shared" si="102"/>
        <v>24.7</v>
      </c>
      <c r="R2262" s="74"/>
      <c r="S2262" s="74"/>
      <c r="T2262" s="62"/>
      <c r="U2262" s="62"/>
      <c r="V2262" s="76"/>
    </row>
    <row r="2263" customHeight="1" spans="1:22">
      <c r="A2263" s="74">
        <v>3480</v>
      </c>
      <c r="B2263" s="74" t="s">
        <v>20334</v>
      </c>
      <c r="C2263" s="74" t="s">
        <v>20361</v>
      </c>
      <c r="D2263" s="74" t="s">
        <v>16583</v>
      </c>
      <c r="E2263" s="74"/>
      <c r="F2263" s="59">
        <v>20</v>
      </c>
      <c r="G2263" s="75">
        <v>1</v>
      </c>
      <c r="H2263" s="75">
        <f>SUMIFS(VENTAS[Cantidad],VENTAS[Código del producto Vendido],STOCK[[#This Row],[Code]])</f>
        <v>1</v>
      </c>
      <c r="I2263" s="75">
        <f>STOCK[[#This Row],[Entradas]]-STOCK[[#This Row],[Salidas]]</f>
        <v>0</v>
      </c>
      <c r="J2263" s="59">
        <f>STOCK[[#This Row],[Precio Final]]*10%</f>
        <v>2</v>
      </c>
      <c r="K2263" s="62">
        <v>6.8</v>
      </c>
      <c r="L2263" s="62">
        <v>0</v>
      </c>
      <c r="M2263" s="62">
        <f>STOCK[[#This Row],[Costo Unitario (USD)]]+STOCK[[#This Row],[Costo Envío (USD)]]+STOCK[[#This Row],[Comisión 10%]]</f>
        <v>8.8</v>
      </c>
      <c r="N2263" s="62">
        <f t="shared" si="103"/>
        <v>13.2</v>
      </c>
      <c r="O2263" s="62">
        <f t="shared" si="101"/>
        <v>20</v>
      </c>
      <c r="P2263" s="62">
        <f>STOCK[[#This Row],[Precio Final]]-STOCK[[#This Row],[Costo total]]</f>
        <v>11.2</v>
      </c>
      <c r="Q2263" s="62">
        <f t="shared" si="102"/>
        <v>11.2</v>
      </c>
      <c r="R2263" s="74"/>
      <c r="S2263" s="74"/>
      <c r="T2263" s="62"/>
      <c r="U2263" s="62"/>
      <c r="V2263" s="76"/>
    </row>
    <row r="2264" customHeight="1" spans="1:22">
      <c r="A2264" s="74">
        <v>3481</v>
      </c>
      <c r="B2264" s="74" t="s">
        <v>20334</v>
      </c>
      <c r="C2264" s="74" t="s">
        <v>20362</v>
      </c>
      <c r="D2264" s="74" t="s">
        <v>16583</v>
      </c>
      <c r="E2264" s="74"/>
      <c r="F2264" s="59">
        <v>35</v>
      </c>
      <c r="G2264" s="75">
        <v>1</v>
      </c>
      <c r="H2264" s="75">
        <f>SUMIFS(VENTAS[Cantidad],VENTAS[Código del producto Vendido],STOCK[[#This Row],[Code]])</f>
        <v>1</v>
      </c>
      <c r="I2264" s="75">
        <f>STOCK[[#This Row],[Entradas]]-STOCK[[#This Row],[Salidas]]</f>
        <v>0</v>
      </c>
      <c r="J2264" s="59">
        <f>STOCK[[#This Row],[Precio Final]]*10%</f>
        <v>3.5</v>
      </c>
      <c r="K2264" s="62">
        <v>6.8</v>
      </c>
      <c r="L2264" s="62">
        <v>0</v>
      </c>
      <c r="M2264" s="62">
        <f>STOCK[[#This Row],[Costo Unitario (USD)]]+STOCK[[#This Row],[Costo Envío (USD)]]+STOCK[[#This Row],[Comisión 10%]]</f>
        <v>10.3</v>
      </c>
      <c r="N2264" s="62">
        <f t="shared" si="103"/>
        <v>15.45</v>
      </c>
      <c r="O2264" s="62">
        <f t="shared" si="101"/>
        <v>35</v>
      </c>
      <c r="P2264" s="62">
        <f>STOCK[[#This Row],[Precio Final]]-STOCK[[#This Row],[Costo total]]</f>
        <v>24.7</v>
      </c>
      <c r="Q2264" s="62">
        <f t="shared" si="102"/>
        <v>24.7</v>
      </c>
      <c r="R2264" s="74"/>
      <c r="S2264" s="74"/>
      <c r="T2264" s="62"/>
      <c r="U2264" s="62"/>
      <c r="V2264" s="76"/>
    </row>
    <row r="2265" customHeight="1" spans="1:22">
      <c r="A2265" s="74">
        <v>3482</v>
      </c>
      <c r="B2265" s="74" t="s">
        <v>20331</v>
      </c>
      <c r="C2265" s="74" t="s">
        <v>20363</v>
      </c>
      <c r="D2265" s="74" t="s">
        <v>16404</v>
      </c>
      <c r="E2265" s="74"/>
      <c r="F2265" s="59">
        <v>35</v>
      </c>
      <c r="G2265" s="75">
        <v>1</v>
      </c>
      <c r="H2265" s="75">
        <f>SUMIFS(VENTAS[Cantidad],VENTAS[Código del producto Vendido],STOCK[[#This Row],[Code]])</f>
        <v>0</v>
      </c>
      <c r="I2265" s="75">
        <f>STOCK[[#This Row],[Entradas]]-STOCK[[#This Row],[Salidas]]</f>
        <v>1</v>
      </c>
      <c r="J2265" s="59">
        <f>STOCK[[#This Row],[Precio Final]]*10%</f>
        <v>3.5</v>
      </c>
      <c r="K2265" s="62">
        <v>6.8</v>
      </c>
      <c r="L2265" s="62">
        <v>0</v>
      </c>
      <c r="M2265" s="62">
        <f>STOCK[[#This Row],[Costo Unitario (USD)]]+STOCK[[#This Row],[Costo Envío (USD)]]+STOCK[[#This Row],[Comisión 10%]]</f>
        <v>10.3</v>
      </c>
      <c r="N2265" s="62">
        <f t="shared" si="103"/>
        <v>15.45</v>
      </c>
      <c r="O2265" s="62">
        <f t="shared" si="101"/>
        <v>35</v>
      </c>
      <c r="P2265" s="62">
        <f>STOCK[[#This Row],[Precio Final]]-STOCK[[#This Row],[Costo total]]</f>
        <v>24.7</v>
      </c>
      <c r="Q2265" s="62">
        <f t="shared" si="102"/>
        <v>0</v>
      </c>
      <c r="R2265" s="74"/>
      <c r="S2265" s="74"/>
      <c r="T2265" s="62"/>
      <c r="U2265" s="62"/>
      <c r="V2265" s="76"/>
    </row>
    <row r="2266" customHeight="1" spans="1:22">
      <c r="A2266" s="74">
        <v>3483</v>
      </c>
      <c r="B2266" s="74" t="s">
        <v>20324</v>
      </c>
      <c r="C2266" s="74" t="s">
        <v>20364</v>
      </c>
      <c r="D2266" s="74" t="s">
        <v>16396</v>
      </c>
      <c r="E2266" s="74"/>
      <c r="F2266" s="59">
        <v>40</v>
      </c>
      <c r="G2266" s="75">
        <v>1</v>
      </c>
      <c r="H2266" s="75">
        <f>SUMIFS(VENTAS[Cantidad],VENTAS[Código del producto Vendido],STOCK[[#This Row],[Code]])</f>
        <v>0</v>
      </c>
      <c r="I2266" s="75">
        <f>STOCK[[#This Row],[Entradas]]-STOCK[[#This Row],[Salidas]]</f>
        <v>1</v>
      </c>
      <c r="J2266" s="59">
        <f>STOCK[[#This Row],[Precio Final]]*10%</f>
        <v>4</v>
      </c>
      <c r="K2266" s="62">
        <v>6.8</v>
      </c>
      <c r="L2266" s="62">
        <v>0</v>
      </c>
      <c r="M2266" s="62">
        <f>STOCK[[#This Row],[Costo Unitario (USD)]]+STOCK[[#This Row],[Costo Envío (USD)]]+STOCK[[#This Row],[Comisión 10%]]</f>
        <v>10.8</v>
      </c>
      <c r="N2266" s="62">
        <f t="shared" si="103"/>
        <v>16.2</v>
      </c>
      <c r="O2266" s="62">
        <f t="shared" ref="O2266:O2329" si="104">F2266</f>
        <v>40</v>
      </c>
      <c r="P2266" s="62">
        <f>STOCK[[#This Row],[Precio Final]]-STOCK[[#This Row],[Costo total]]</f>
        <v>29.2</v>
      </c>
      <c r="Q2266" s="62">
        <f t="shared" si="102"/>
        <v>0</v>
      </c>
      <c r="R2266" s="74"/>
      <c r="S2266" s="74"/>
      <c r="T2266" s="62"/>
      <c r="U2266" s="62"/>
      <c r="V2266" s="76"/>
    </row>
    <row r="2267" customHeight="1" spans="1:22">
      <c r="A2267" s="74">
        <v>3484</v>
      </c>
      <c r="B2267" s="74" t="s">
        <v>20324</v>
      </c>
      <c r="C2267" s="74" t="s">
        <v>20365</v>
      </c>
      <c r="D2267" s="74" t="s">
        <v>16396</v>
      </c>
      <c r="E2267" s="74"/>
      <c r="F2267" s="59">
        <v>40</v>
      </c>
      <c r="G2267" s="75">
        <v>1</v>
      </c>
      <c r="H2267" s="75">
        <f>SUMIFS(VENTAS[Cantidad],VENTAS[Código del producto Vendido],STOCK[[#This Row],[Code]])</f>
        <v>0</v>
      </c>
      <c r="I2267" s="75">
        <f>STOCK[[#This Row],[Entradas]]-STOCK[[#This Row],[Salidas]]</f>
        <v>1</v>
      </c>
      <c r="J2267" s="59">
        <f>STOCK[[#This Row],[Precio Final]]*10%</f>
        <v>4</v>
      </c>
      <c r="K2267" s="62">
        <v>6.8</v>
      </c>
      <c r="L2267" s="62">
        <v>0</v>
      </c>
      <c r="M2267" s="62">
        <f>STOCK[[#This Row],[Costo Unitario (USD)]]+STOCK[[#This Row],[Costo Envío (USD)]]+STOCK[[#This Row],[Comisión 10%]]</f>
        <v>10.8</v>
      </c>
      <c r="N2267" s="62">
        <f t="shared" si="103"/>
        <v>16.2</v>
      </c>
      <c r="O2267" s="62">
        <f t="shared" si="104"/>
        <v>40</v>
      </c>
      <c r="P2267" s="62">
        <f>STOCK[[#This Row],[Precio Final]]-STOCK[[#This Row],[Costo total]]</f>
        <v>29.2</v>
      </c>
      <c r="Q2267" s="62">
        <f t="shared" si="102"/>
        <v>0</v>
      </c>
      <c r="R2267" s="74"/>
      <c r="S2267" s="74"/>
      <c r="T2267" s="62"/>
      <c r="U2267" s="62"/>
      <c r="V2267" s="76"/>
    </row>
    <row r="2268" customHeight="1" spans="1:22">
      <c r="A2268" s="74">
        <v>3487</v>
      </c>
      <c r="B2268" s="74" t="s">
        <v>20366</v>
      </c>
      <c r="C2268" s="74" t="s">
        <v>20367</v>
      </c>
      <c r="D2268" s="74" t="s">
        <v>16475</v>
      </c>
      <c r="E2268" s="74"/>
      <c r="F2268" s="59">
        <v>28</v>
      </c>
      <c r="G2268" s="75">
        <v>1</v>
      </c>
      <c r="H2268" s="75">
        <f>SUMIFS(VENTAS[Cantidad],VENTAS[Código del producto Vendido],STOCK[[#This Row],[Code]])</f>
        <v>0</v>
      </c>
      <c r="I2268" s="75">
        <f>STOCK[[#This Row],[Entradas]]-STOCK[[#This Row],[Salidas]]</f>
        <v>1</v>
      </c>
      <c r="J2268" s="59">
        <f>STOCK[[#This Row],[Precio Final]]*10%</f>
        <v>2.8</v>
      </c>
      <c r="K2268" s="62">
        <v>12</v>
      </c>
      <c r="L2268" s="62">
        <v>0</v>
      </c>
      <c r="M2268" s="62">
        <f>STOCK[[#This Row],[Costo Unitario (USD)]]+STOCK[[#This Row],[Costo Envío (USD)]]+STOCK[[#This Row],[Comisión 10%]]</f>
        <v>14.8</v>
      </c>
      <c r="N2268" s="62">
        <f t="shared" si="103"/>
        <v>22.2</v>
      </c>
      <c r="O2268" s="62">
        <f t="shared" si="104"/>
        <v>28</v>
      </c>
      <c r="P2268" s="62">
        <f>STOCK[[#This Row],[Precio Final]]-STOCK[[#This Row],[Costo total]]</f>
        <v>13.2</v>
      </c>
      <c r="Q2268" s="62">
        <f t="shared" si="102"/>
        <v>0</v>
      </c>
      <c r="R2268" s="74"/>
      <c r="S2268" s="74"/>
      <c r="T2268" s="62"/>
      <c r="U2268" s="62"/>
      <c r="V2268" s="76"/>
    </row>
    <row r="2269" customHeight="1" spans="1:22">
      <c r="A2269" s="74">
        <v>3488</v>
      </c>
      <c r="B2269" s="74" t="s">
        <v>20368</v>
      </c>
      <c r="C2269" s="74" t="s">
        <v>20367</v>
      </c>
      <c r="D2269" s="74" t="s">
        <v>16396</v>
      </c>
      <c r="E2269" s="74"/>
      <c r="F2269" s="59">
        <v>28</v>
      </c>
      <c r="G2269" s="75">
        <v>1</v>
      </c>
      <c r="H2269" s="75">
        <f>SUMIFS(VENTAS[Cantidad],VENTAS[Código del producto Vendido],STOCK[[#This Row],[Code]])</f>
        <v>0</v>
      </c>
      <c r="I2269" s="75">
        <f>STOCK[[#This Row],[Entradas]]-STOCK[[#This Row],[Salidas]]</f>
        <v>1</v>
      </c>
      <c r="J2269" s="59">
        <f>STOCK[[#This Row],[Precio Final]]*10%</f>
        <v>2.8</v>
      </c>
      <c r="K2269" s="62">
        <v>12</v>
      </c>
      <c r="L2269" s="62">
        <v>0</v>
      </c>
      <c r="M2269" s="62">
        <f>STOCK[[#This Row],[Costo Unitario (USD)]]+STOCK[[#This Row],[Costo Envío (USD)]]+STOCK[[#This Row],[Comisión 10%]]</f>
        <v>14.8</v>
      </c>
      <c r="N2269" s="62">
        <f t="shared" si="103"/>
        <v>22.2</v>
      </c>
      <c r="O2269" s="62">
        <f t="shared" si="104"/>
        <v>28</v>
      </c>
      <c r="P2269" s="62">
        <f>STOCK[[#This Row],[Precio Final]]-STOCK[[#This Row],[Costo total]]</f>
        <v>13.2</v>
      </c>
      <c r="Q2269" s="62">
        <f t="shared" si="102"/>
        <v>0</v>
      </c>
      <c r="R2269" s="74"/>
      <c r="S2269" s="74"/>
      <c r="T2269" s="62"/>
      <c r="U2269" s="62"/>
      <c r="V2269" s="76"/>
    </row>
    <row r="2270" customHeight="1" spans="1:22">
      <c r="A2270" s="74">
        <v>3489</v>
      </c>
      <c r="B2270" s="74" t="s">
        <v>16851</v>
      </c>
      <c r="C2270" s="74" t="s">
        <v>20369</v>
      </c>
      <c r="D2270" s="74" t="s">
        <v>16396</v>
      </c>
      <c r="E2270" s="74"/>
      <c r="F2270" s="59">
        <v>40</v>
      </c>
      <c r="G2270" s="75">
        <v>1</v>
      </c>
      <c r="H2270" s="75">
        <f>SUMIFS(VENTAS[Cantidad],VENTAS[Código del producto Vendido],STOCK[[#This Row],[Code]])</f>
        <v>1</v>
      </c>
      <c r="I2270" s="75">
        <f>STOCK[[#This Row],[Entradas]]-STOCK[[#This Row],[Salidas]]</f>
        <v>0</v>
      </c>
      <c r="J2270" s="59">
        <f>STOCK[[#This Row],[Precio Final]]*10%</f>
        <v>4</v>
      </c>
      <c r="K2270" s="62">
        <v>12</v>
      </c>
      <c r="L2270" s="62">
        <v>0</v>
      </c>
      <c r="M2270" s="62">
        <f>STOCK[[#This Row],[Costo Unitario (USD)]]+STOCK[[#This Row],[Costo Envío (USD)]]+STOCK[[#This Row],[Comisión 10%]]</f>
        <v>16</v>
      </c>
      <c r="N2270" s="62">
        <f t="shared" si="103"/>
        <v>24</v>
      </c>
      <c r="O2270" s="62">
        <f t="shared" si="104"/>
        <v>40</v>
      </c>
      <c r="P2270" s="62">
        <f>STOCK[[#This Row],[Precio Final]]-STOCK[[#This Row],[Costo total]]</f>
        <v>24</v>
      </c>
      <c r="Q2270" s="62">
        <f t="shared" si="102"/>
        <v>24</v>
      </c>
      <c r="R2270" s="74"/>
      <c r="S2270" s="74"/>
      <c r="T2270" s="62"/>
      <c r="U2270" s="62"/>
      <c r="V2270" s="76"/>
    </row>
    <row r="2271" customHeight="1" spans="1:22">
      <c r="A2271" s="74">
        <v>3490</v>
      </c>
      <c r="B2271" s="74" t="s">
        <v>16870</v>
      </c>
      <c r="C2271" s="74" t="s">
        <v>20370</v>
      </c>
      <c r="D2271" s="74" t="s">
        <v>16396</v>
      </c>
      <c r="E2271" s="74"/>
      <c r="F2271" s="59">
        <v>20</v>
      </c>
      <c r="G2271" s="75">
        <v>1</v>
      </c>
      <c r="H2271" s="75">
        <f>SUMIFS(VENTAS[Cantidad],VENTAS[Código del producto Vendido],STOCK[[#This Row],[Code]])</f>
        <v>0</v>
      </c>
      <c r="I2271" s="75">
        <f>STOCK[[#This Row],[Entradas]]-STOCK[[#This Row],[Salidas]]</f>
        <v>1</v>
      </c>
      <c r="J2271" s="59">
        <f>STOCK[[#This Row],[Precio Final]]*10%</f>
        <v>2</v>
      </c>
      <c r="K2271" s="62">
        <v>12</v>
      </c>
      <c r="L2271" s="62">
        <v>0</v>
      </c>
      <c r="M2271" s="62">
        <f>STOCK[[#This Row],[Costo Unitario (USD)]]+STOCK[[#This Row],[Costo Envío (USD)]]+STOCK[[#This Row],[Comisión 10%]]</f>
        <v>14</v>
      </c>
      <c r="N2271" s="62">
        <f t="shared" si="103"/>
        <v>21</v>
      </c>
      <c r="O2271" s="62">
        <f t="shared" si="104"/>
        <v>20</v>
      </c>
      <c r="P2271" s="62">
        <f>STOCK[[#This Row],[Precio Final]]-STOCK[[#This Row],[Costo total]]</f>
        <v>6</v>
      </c>
      <c r="Q2271" s="62">
        <f t="shared" si="102"/>
        <v>0</v>
      </c>
      <c r="R2271" s="74"/>
      <c r="S2271" s="74"/>
      <c r="T2271" s="62"/>
      <c r="U2271" s="62"/>
      <c r="V2271" s="76"/>
    </row>
    <row r="2272" customHeight="1" spans="1:22">
      <c r="A2272" s="74">
        <v>3491</v>
      </c>
      <c r="B2272" s="74" t="s">
        <v>16687</v>
      </c>
      <c r="C2272" s="74" t="s">
        <v>20371</v>
      </c>
      <c r="D2272" s="74" t="s">
        <v>17744</v>
      </c>
      <c r="E2272" s="74"/>
      <c r="F2272" s="59">
        <v>35</v>
      </c>
      <c r="G2272" s="75">
        <v>1</v>
      </c>
      <c r="H2272" s="75">
        <f>SUMIFS(VENTAS[Cantidad],VENTAS[Código del producto Vendido],STOCK[[#This Row],[Code]])</f>
        <v>0</v>
      </c>
      <c r="I2272" s="75">
        <f>STOCK[[#This Row],[Entradas]]-STOCK[[#This Row],[Salidas]]</f>
        <v>1</v>
      </c>
      <c r="J2272" s="59">
        <f>STOCK[[#This Row],[Precio Final]]*10%</f>
        <v>3.5</v>
      </c>
      <c r="K2272" s="62">
        <v>12</v>
      </c>
      <c r="L2272" s="62">
        <v>0</v>
      </c>
      <c r="M2272" s="62">
        <f>STOCK[[#This Row],[Costo Unitario (USD)]]+STOCK[[#This Row],[Costo Envío (USD)]]+STOCK[[#This Row],[Comisión 10%]]</f>
        <v>15.5</v>
      </c>
      <c r="N2272" s="62">
        <f t="shared" si="103"/>
        <v>23.25</v>
      </c>
      <c r="O2272" s="62">
        <f t="shared" si="104"/>
        <v>35</v>
      </c>
      <c r="P2272" s="62">
        <f>STOCK[[#This Row],[Precio Final]]-STOCK[[#This Row],[Costo total]]</f>
        <v>19.5</v>
      </c>
      <c r="Q2272" s="62">
        <f t="shared" si="102"/>
        <v>0</v>
      </c>
      <c r="R2272" s="74"/>
      <c r="S2272" s="74"/>
      <c r="T2272" s="62"/>
      <c r="U2272" s="62"/>
      <c r="V2272" s="76"/>
    </row>
    <row r="2273" customHeight="1" spans="1:22">
      <c r="A2273" s="74">
        <v>3492</v>
      </c>
      <c r="B2273" s="74" t="s">
        <v>20113</v>
      </c>
      <c r="C2273" s="74" t="s">
        <v>20372</v>
      </c>
      <c r="D2273" s="74" t="s">
        <v>17234</v>
      </c>
      <c r="E2273" s="74"/>
      <c r="F2273" s="59">
        <v>30</v>
      </c>
      <c r="G2273" s="75">
        <v>1</v>
      </c>
      <c r="H2273" s="75">
        <f>SUMIFS(VENTAS[Cantidad],VENTAS[Código del producto Vendido],STOCK[[#This Row],[Code]])</f>
        <v>1</v>
      </c>
      <c r="I2273" s="75">
        <f>STOCK[[#This Row],[Entradas]]-STOCK[[#This Row],[Salidas]]</f>
        <v>0</v>
      </c>
      <c r="J2273" s="59">
        <f>STOCK[[#This Row],[Precio Final]]*10%</f>
        <v>3</v>
      </c>
      <c r="K2273" s="62">
        <v>12</v>
      </c>
      <c r="L2273" s="62">
        <v>0</v>
      </c>
      <c r="M2273" s="62">
        <f>STOCK[[#This Row],[Costo Unitario (USD)]]+STOCK[[#This Row],[Costo Envío (USD)]]+STOCK[[#This Row],[Comisión 10%]]</f>
        <v>15</v>
      </c>
      <c r="N2273" s="62">
        <f t="shared" si="103"/>
        <v>22.5</v>
      </c>
      <c r="O2273" s="62">
        <f t="shared" si="104"/>
        <v>30</v>
      </c>
      <c r="P2273" s="62">
        <f>STOCK[[#This Row],[Precio Final]]-STOCK[[#This Row],[Costo total]]</f>
        <v>15</v>
      </c>
      <c r="Q2273" s="62">
        <f t="shared" si="102"/>
        <v>15</v>
      </c>
      <c r="R2273" s="74"/>
      <c r="S2273" s="74"/>
      <c r="T2273" s="62"/>
      <c r="U2273" s="62"/>
      <c r="V2273" s="76"/>
    </row>
    <row r="2274" customHeight="1" spans="1:22">
      <c r="A2274" s="74">
        <v>3493</v>
      </c>
      <c r="B2274" s="74" t="s">
        <v>20113</v>
      </c>
      <c r="C2274" s="74" t="s">
        <v>20373</v>
      </c>
      <c r="D2274" s="74" t="s">
        <v>17234</v>
      </c>
      <c r="E2274" s="74"/>
      <c r="F2274" s="59">
        <v>30</v>
      </c>
      <c r="G2274" s="75">
        <v>1</v>
      </c>
      <c r="H2274" s="75">
        <f>SUMIFS(VENTAS[Cantidad],VENTAS[Código del producto Vendido],STOCK[[#This Row],[Code]])</f>
        <v>1</v>
      </c>
      <c r="I2274" s="75">
        <f>STOCK[[#This Row],[Entradas]]-STOCK[[#This Row],[Salidas]]</f>
        <v>0</v>
      </c>
      <c r="J2274" s="59">
        <f>STOCK[[#This Row],[Precio Final]]*10%</f>
        <v>3</v>
      </c>
      <c r="K2274" s="62">
        <v>12</v>
      </c>
      <c r="L2274" s="62">
        <v>0</v>
      </c>
      <c r="M2274" s="62">
        <f>STOCK[[#This Row],[Costo Unitario (USD)]]+STOCK[[#This Row],[Costo Envío (USD)]]+STOCK[[#This Row],[Comisión 10%]]</f>
        <v>15</v>
      </c>
      <c r="N2274" s="62">
        <f t="shared" si="103"/>
        <v>22.5</v>
      </c>
      <c r="O2274" s="62">
        <f t="shared" si="104"/>
        <v>30</v>
      </c>
      <c r="P2274" s="62">
        <f>STOCK[[#This Row],[Precio Final]]-STOCK[[#This Row],[Costo total]]</f>
        <v>15</v>
      </c>
      <c r="Q2274" s="62">
        <f t="shared" ref="Q2274:Q2333" si="105">P2274*H2274</f>
        <v>15</v>
      </c>
      <c r="R2274" s="74"/>
      <c r="S2274" s="74"/>
      <c r="T2274" s="62"/>
      <c r="U2274" s="62"/>
      <c r="V2274" s="76"/>
    </row>
    <row r="2275" customHeight="1" spans="1:22">
      <c r="A2275" s="74">
        <v>3494</v>
      </c>
      <c r="B2275" s="74" t="s">
        <v>16687</v>
      </c>
      <c r="C2275" s="74" t="s">
        <v>20374</v>
      </c>
      <c r="D2275" s="74" t="s">
        <v>20375</v>
      </c>
      <c r="E2275" s="74"/>
      <c r="F2275" s="59">
        <v>30</v>
      </c>
      <c r="G2275" s="75">
        <v>1</v>
      </c>
      <c r="H2275" s="75">
        <f>SUMIFS(VENTAS[Cantidad],VENTAS[Código del producto Vendido],STOCK[[#This Row],[Code]])</f>
        <v>0</v>
      </c>
      <c r="I2275" s="75">
        <f>STOCK[[#This Row],[Entradas]]-STOCK[[#This Row],[Salidas]]</f>
        <v>1</v>
      </c>
      <c r="J2275" s="59">
        <f>STOCK[[#This Row],[Precio Final]]*10%</f>
        <v>3</v>
      </c>
      <c r="K2275" s="62">
        <v>12</v>
      </c>
      <c r="L2275" s="62">
        <v>0</v>
      </c>
      <c r="M2275" s="62">
        <f>STOCK[[#This Row],[Costo Unitario (USD)]]+STOCK[[#This Row],[Costo Envío (USD)]]+STOCK[[#This Row],[Comisión 10%]]</f>
        <v>15</v>
      </c>
      <c r="N2275" s="62">
        <f t="shared" si="103"/>
        <v>22.5</v>
      </c>
      <c r="O2275" s="62">
        <f t="shared" si="104"/>
        <v>30</v>
      </c>
      <c r="P2275" s="62">
        <f>STOCK[[#This Row],[Precio Final]]-STOCK[[#This Row],[Costo total]]</f>
        <v>15</v>
      </c>
      <c r="Q2275" s="62">
        <f t="shared" si="105"/>
        <v>0</v>
      </c>
      <c r="R2275" s="74"/>
      <c r="S2275" s="74"/>
      <c r="T2275" s="62"/>
      <c r="U2275" s="62"/>
      <c r="V2275" s="76"/>
    </row>
    <row r="2276" customHeight="1" spans="1:22">
      <c r="A2276" s="74">
        <v>3495</v>
      </c>
      <c r="B2276" s="74" t="s">
        <v>16687</v>
      </c>
      <c r="C2276" s="74" t="s">
        <v>20376</v>
      </c>
      <c r="D2276" s="74" t="s">
        <v>17744</v>
      </c>
      <c r="E2276" s="74"/>
      <c r="F2276" s="59">
        <v>35</v>
      </c>
      <c r="G2276" s="75">
        <v>1</v>
      </c>
      <c r="H2276" s="75">
        <f>SUMIFS(VENTAS[Cantidad],VENTAS[Código del producto Vendido],STOCK[[#This Row],[Code]])</f>
        <v>0</v>
      </c>
      <c r="I2276" s="75">
        <f>STOCK[[#This Row],[Entradas]]-STOCK[[#This Row],[Salidas]]</f>
        <v>1</v>
      </c>
      <c r="J2276" s="59">
        <f>STOCK[[#This Row],[Precio Final]]*10%</f>
        <v>3.5</v>
      </c>
      <c r="K2276" s="62">
        <v>12</v>
      </c>
      <c r="L2276" s="62">
        <v>0</v>
      </c>
      <c r="M2276" s="62">
        <f>STOCK[[#This Row],[Costo Unitario (USD)]]+STOCK[[#This Row],[Costo Envío (USD)]]+STOCK[[#This Row],[Comisión 10%]]</f>
        <v>15.5</v>
      </c>
      <c r="N2276" s="62">
        <f t="shared" si="103"/>
        <v>23.25</v>
      </c>
      <c r="O2276" s="62">
        <f t="shared" si="104"/>
        <v>35</v>
      </c>
      <c r="P2276" s="62">
        <f>STOCK[[#This Row],[Precio Final]]-STOCK[[#This Row],[Costo total]]</f>
        <v>19.5</v>
      </c>
      <c r="Q2276" s="62">
        <f t="shared" si="105"/>
        <v>0</v>
      </c>
      <c r="R2276" s="74"/>
      <c r="S2276" s="74"/>
      <c r="T2276" s="62"/>
      <c r="U2276" s="62"/>
      <c r="V2276" s="76"/>
    </row>
    <row r="2277" customHeight="1" spans="1:22">
      <c r="A2277" s="74">
        <v>3496</v>
      </c>
      <c r="B2277" s="74" t="s">
        <v>16851</v>
      </c>
      <c r="C2277" s="74" t="s">
        <v>20377</v>
      </c>
      <c r="D2277" s="74" t="s">
        <v>16396</v>
      </c>
      <c r="E2277" s="74"/>
      <c r="F2277" s="59">
        <v>35</v>
      </c>
      <c r="G2277" s="75">
        <v>1</v>
      </c>
      <c r="H2277" s="75">
        <f>SUMIFS(VENTAS[Cantidad],VENTAS[Código del producto Vendido],STOCK[[#This Row],[Code]])</f>
        <v>0</v>
      </c>
      <c r="I2277" s="75">
        <f>STOCK[[#This Row],[Entradas]]-STOCK[[#This Row],[Salidas]]</f>
        <v>1</v>
      </c>
      <c r="J2277" s="59">
        <f>STOCK[[#This Row],[Precio Final]]*10%</f>
        <v>3.5</v>
      </c>
      <c r="K2277" s="62">
        <v>12</v>
      </c>
      <c r="L2277" s="62">
        <v>0</v>
      </c>
      <c r="M2277" s="62">
        <f>STOCK[[#This Row],[Costo Unitario (USD)]]+STOCK[[#This Row],[Costo Envío (USD)]]+STOCK[[#This Row],[Comisión 10%]]</f>
        <v>15.5</v>
      </c>
      <c r="N2277" s="62">
        <f t="shared" si="103"/>
        <v>23.25</v>
      </c>
      <c r="O2277" s="62">
        <f t="shared" si="104"/>
        <v>35</v>
      </c>
      <c r="P2277" s="62">
        <f>STOCK[[#This Row],[Precio Final]]-STOCK[[#This Row],[Costo total]]</f>
        <v>19.5</v>
      </c>
      <c r="Q2277" s="62">
        <f t="shared" si="105"/>
        <v>0</v>
      </c>
      <c r="R2277" s="74"/>
      <c r="S2277" s="74"/>
      <c r="T2277" s="62"/>
      <c r="U2277" s="62"/>
      <c r="V2277" s="76"/>
    </row>
    <row r="2278" customHeight="1" spans="1:22">
      <c r="A2278" s="74">
        <v>3497</v>
      </c>
      <c r="B2278" s="74" t="s">
        <v>20378</v>
      </c>
      <c r="C2278" s="74" t="s">
        <v>20379</v>
      </c>
      <c r="D2278" s="74" t="s">
        <v>16583</v>
      </c>
      <c r="E2278" s="74"/>
      <c r="F2278" s="59">
        <v>35</v>
      </c>
      <c r="G2278" s="75">
        <v>1</v>
      </c>
      <c r="H2278" s="75">
        <f>SUMIFS(VENTAS[Cantidad],VENTAS[Código del producto Vendido],STOCK[[#This Row],[Code]])</f>
        <v>0</v>
      </c>
      <c r="I2278" s="75">
        <f>STOCK[[#This Row],[Entradas]]-STOCK[[#This Row],[Salidas]]</f>
        <v>1</v>
      </c>
      <c r="J2278" s="59">
        <f>STOCK[[#This Row],[Precio Final]]*10%</f>
        <v>3.5</v>
      </c>
      <c r="K2278" s="62">
        <v>12</v>
      </c>
      <c r="L2278" s="62">
        <v>0</v>
      </c>
      <c r="M2278" s="62">
        <f>STOCK[[#This Row],[Costo Unitario (USD)]]+STOCK[[#This Row],[Costo Envío (USD)]]+STOCK[[#This Row],[Comisión 10%]]</f>
        <v>15.5</v>
      </c>
      <c r="N2278" s="62">
        <f t="shared" si="103"/>
        <v>23.25</v>
      </c>
      <c r="O2278" s="62">
        <f t="shared" si="104"/>
        <v>35</v>
      </c>
      <c r="P2278" s="62">
        <f>STOCK[[#This Row],[Precio Final]]-STOCK[[#This Row],[Costo total]]</f>
        <v>19.5</v>
      </c>
      <c r="Q2278" s="62">
        <f t="shared" si="105"/>
        <v>0</v>
      </c>
      <c r="R2278" s="74"/>
      <c r="S2278" s="74"/>
      <c r="T2278" s="62"/>
      <c r="U2278" s="62"/>
      <c r="V2278" s="76"/>
    </row>
    <row r="2279" customHeight="1" spans="1:22">
      <c r="A2279" s="74">
        <v>3498</v>
      </c>
      <c r="B2279" s="74" t="s">
        <v>16851</v>
      </c>
      <c r="C2279" s="74" t="s">
        <v>20380</v>
      </c>
      <c r="D2279" s="74" t="s">
        <v>16396</v>
      </c>
      <c r="E2279" s="74"/>
      <c r="F2279" s="59">
        <v>35</v>
      </c>
      <c r="G2279" s="75">
        <v>1</v>
      </c>
      <c r="H2279" s="75">
        <f>SUMIFS(VENTAS[Cantidad],VENTAS[Código del producto Vendido],STOCK[[#This Row],[Code]])</f>
        <v>1</v>
      </c>
      <c r="I2279" s="75">
        <f>STOCK[[#This Row],[Entradas]]-STOCK[[#This Row],[Salidas]]</f>
        <v>0</v>
      </c>
      <c r="J2279" s="59">
        <f>STOCK[[#This Row],[Precio Final]]*10%</f>
        <v>3.5</v>
      </c>
      <c r="K2279" s="62">
        <v>12</v>
      </c>
      <c r="L2279" s="62">
        <v>0</v>
      </c>
      <c r="M2279" s="62">
        <f>STOCK[[#This Row],[Costo Unitario (USD)]]+STOCK[[#This Row],[Costo Envío (USD)]]+STOCK[[#This Row],[Comisión 10%]]</f>
        <v>15.5</v>
      </c>
      <c r="N2279" s="62">
        <f t="shared" si="103"/>
        <v>23.25</v>
      </c>
      <c r="O2279" s="62">
        <f t="shared" si="104"/>
        <v>35</v>
      </c>
      <c r="P2279" s="62">
        <f>STOCK[[#This Row],[Precio Final]]-STOCK[[#This Row],[Costo total]]</f>
        <v>19.5</v>
      </c>
      <c r="Q2279" s="62">
        <f t="shared" si="105"/>
        <v>19.5</v>
      </c>
      <c r="R2279" s="74"/>
      <c r="S2279" s="74"/>
      <c r="T2279" s="62"/>
      <c r="U2279" s="62"/>
      <c r="V2279" s="76"/>
    </row>
    <row r="2280" customHeight="1" spans="1:22">
      <c r="A2280" s="74">
        <v>3499</v>
      </c>
      <c r="B2280" s="74" t="s">
        <v>16447</v>
      </c>
      <c r="C2280" s="74" t="s">
        <v>20381</v>
      </c>
      <c r="D2280" s="74" t="s">
        <v>16404</v>
      </c>
      <c r="E2280" s="74"/>
      <c r="F2280" s="59">
        <v>28</v>
      </c>
      <c r="G2280" s="75">
        <v>1</v>
      </c>
      <c r="H2280" s="75">
        <f>SUMIFS(VENTAS[Cantidad],VENTAS[Código del producto Vendido],STOCK[[#This Row],[Code]])</f>
        <v>1</v>
      </c>
      <c r="I2280" s="75">
        <f>STOCK[[#This Row],[Entradas]]-STOCK[[#This Row],[Salidas]]</f>
        <v>0</v>
      </c>
      <c r="J2280" s="59">
        <f>STOCK[[#This Row],[Precio Final]]*10%</f>
        <v>2.8</v>
      </c>
      <c r="K2280" s="62">
        <v>12</v>
      </c>
      <c r="L2280" s="62">
        <v>0</v>
      </c>
      <c r="M2280" s="62">
        <f>STOCK[[#This Row],[Costo Unitario (USD)]]+STOCK[[#This Row],[Costo Envío (USD)]]+STOCK[[#This Row],[Comisión 10%]]</f>
        <v>14.8</v>
      </c>
      <c r="N2280" s="62">
        <f t="shared" si="103"/>
        <v>22.2</v>
      </c>
      <c r="O2280" s="62">
        <f t="shared" si="104"/>
        <v>28</v>
      </c>
      <c r="P2280" s="62">
        <f>STOCK[[#This Row],[Precio Final]]-STOCK[[#This Row],[Costo total]]</f>
        <v>13.2</v>
      </c>
      <c r="Q2280" s="62">
        <f t="shared" si="105"/>
        <v>13.2</v>
      </c>
      <c r="R2280" s="74"/>
      <c r="S2280" s="74"/>
      <c r="T2280" s="62"/>
      <c r="U2280" s="62"/>
      <c r="V2280" s="76"/>
    </row>
    <row r="2281" customHeight="1" spans="1:22">
      <c r="A2281" s="74">
        <v>3500</v>
      </c>
      <c r="B2281" s="74" t="s">
        <v>16447</v>
      </c>
      <c r="C2281" s="74" t="s">
        <v>20382</v>
      </c>
      <c r="D2281" s="74" t="s">
        <v>20383</v>
      </c>
      <c r="E2281" s="74"/>
      <c r="F2281" s="59">
        <v>30</v>
      </c>
      <c r="G2281" s="75">
        <v>1</v>
      </c>
      <c r="H2281" s="75">
        <f>SUMIFS(VENTAS[Cantidad],VENTAS[Código del producto Vendido],STOCK[[#This Row],[Code]])</f>
        <v>0</v>
      </c>
      <c r="I2281" s="75">
        <f>STOCK[[#This Row],[Entradas]]-STOCK[[#This Row],[Salidas]]</f>
        <v>1</v>
      </c>
      <c r="J2281" s="59">
        <f>STOCK[[#This Row],[Precio Final]]*10%</f>
        <v>3</v>
      </c>
      <c r="K2281" s="62">
        <v>12</v>
      </c>
      <c r="L2281" s="62">
        <v>0</v>
      </c>
      <c r="M2281" s="62">
        <f>STOCK[[#This Row],[Costo Unitario (USD)]]+STOCK[[#This Row],[Costo Envío (USD)]]+STOCK[[#This Row],[Comisión 10%]]</f>
        <v>15</v>
      </c>
      <c r="N2281" s="62">
        <f t="shared" si="103"/>
        <v>22.5</v>
      </c>
      <c r="O2281" s="62">
        <f t="shared" si="104"/>
        <v>30</v>
      </c>
      <c r="P2281" s="62">
        <f>STOCK[[#This Row],[Precio Final]]-STOCK[[#This Row],[Costo total]]</f>
        <v>15</v>
      </c>
      <c r="Q2281" s="62">
        <f t="shared" si="105"/>
        <v>0</v>
      </c>
      <c r="R2281" s="74"/>
      <c r="S2281" s="74"/>
      <c r="T2281" s="62"/>
      <c r="U2281" s="62"/>
      <c r="V2281" s="76"/>
    </row>
    <row r="2282" customHeight="1" spans="1:22">
      <c r="A2282" s="74">
        <v>3501</v>
      </c>
      <c r="B2282" s="74" t="s">
        <v>20378</v>
      </c>
      <c r="C2282" s="74" t="s">
        <v>20382</v>
      </c>
      <c r="D2282" s="74" t="s">
        <v>19553</v>
      </c>
      <c r="E2282" s="74"/>
      <c r="F2282" s="59">
        <v>30</v>
      </c>
      <c r="G2282" s="75">
        <v>1</v>
      </c>
      <c r="H2282" s="75">
        <f>SUMIFS(VENTAS[Cantidad],VENTAS[Código del producto Vendido],STOCK[[#This Row],[Code]])</f>
        <v>1</v>
      </c>
      <c r="I2282" s="75">
        <f>STOCK[[#This Row],[Entradas]]-STOCK[[#This Row],[Salidas]]</f>
        <v>0</v>
      </c>
      <c r="J2282" s="59">
        <f>STOCK[[#This Row],[Precio Final]]*10%</f>
        <v>3</v>
      </c>
      <c r="K2282" s="62">
        <v>12</v>
      </c>
      <c r="L2282" s="62">
        <v>0</v>
      </c>
      <c r="M2282" s="62">
        <f>STOCK[[#This Row],[Costo Unitario (USD)]]+STOCK[[#This Row],[Costo Envío (USD)]]+STOCK[[#This Row],[Comisión 10%]]</f>
        <v>15</v>
      </c>
      <c r="N2282" s="62">
        <f t="shared" si="103"/>
        <v>22.5</v>
      </c>
      <c r="O2282" s="62">
        <f t="shared" si="104"/>
        <v>30</v>
      </c>
      <c r="P2282" s="62">
        <f>STOCK[[#This Row],[Precio Final]]-STOCK[[#This Row],[Costo total]]</f>
        <v>15</v>
      </c>
      <c r="Q2282" s="62">
        <f t="shared" si="105"/>
        <v>15</v>
      </c>
      <c r="R2282" s="74"/>
      <c r="S2282" s="74"/>
      <c r="T2282" s="62"/>
      <c r="U2282" s="62"/>
      <c r="V2282" s="76"/>
    </row>
    <row r="2283" customHeight="1" spans="1:22">
      <c r="A2283" s="74">
        <v>3502</v>
      </c>
      <c r="B2283" s="74" t="s">
        <v>16851</v>
      </c>
      <c r="C2283" s="74" t="s">
        <v>20384</v>
      </c>
      <c r="D2283" s="74" t="s">
        <v>16396</v>
      </c>
      <c r="E2283" s="74"/>
      <c r="F2283" s="59">
        <v>30</v>
      </c>
      <c r="G2283" s="75">
        <v>1</v>
      </c>
      <c r="H2283" s="75">
        <f>SUMIFS(VENTAS[Cantidad],VENTAS[Código del producto Vendido],STOCK[[#This Row],[Code]])</f>
        <v>1</v>
      </c>
      <c r="I2283" s="75">
        <f>STOCK[[#This Row],[Entradas]]-STOCK[[#This Row],[Salidas]]</f>
        <v>0</v>
      </c>
      <c r="J2283" s="59">
        <f>STOCK[[#This Row],[Precio Final]]*10%</f>
        <v>3</v>
      </c>
      <c r="K2283" s="62">
        <v>12</v>
      </c>
      <c r="L2283" s="62">
        <v>0</v>
      </c>
      <c r="M2283" s="62">
        <f>STOCK[[#This Row],[Costo Unitario (USD)]]+STOCK[[#This Row],[Costo Envío (USD)]]+STOCK[[#This Row],[Comisión 10%]]</f>
        <v>15</v>
      </c>
      <c r="N2283" s="62">
        <f t="shared" si="103"/>
        <v>22.5</v>
      </c>
      <c r="O2283" s="62">
        <f t="shared" si="104"/>
        <v>30</v>
      </c>
      <c r="P2283" s="62">
        <f>STOCK[[#This Row],[Precio Final]]-STOCK[[#This Row],[Costo total]]</f>
        <v>15</v>
      </c>
      <c r="Q2283" s="62">
        <f t="shared" si="105"/>
        <v>15</v>
      </c>
      <c r="R2283" s="74"/>
      <c r="S2283" s="74"/>
      <c r="T2283" s="62"/>
      <c r="U2283" s="62"/>
      <c r="V2283" s="76"/>
    </row>
    <row r="2284" customHeight="1" spans="1:22">
      <c r="A2284" s="74">
        <v>3503</v>
      </c>
      <c r="B2284" s="74" t="s">
        <v>16851</v>
      </c>
      <c r="C2284" s="74" t="s">
        <v>20385</v>
      </c>
      <c r="D2284" s="74" t="s">
        <v>19548</v>
      </c>
      <c r="E2284" s="74"/>
      <c r="F2284" s="59">
        <v>35</v>
      </c>
      <c r="G2284" s="75">
        <v>1</v>
      </c>
      <c r="H2284" s="75">
        <f>SUMIFS(VENTAS[Cantidad],VENTAS[Código del producto Vendido],STOCK[[#This Row],[Code]])</f>
        <v>0</v>
      </c>
      <c r="I2284" s="75">
        <f>STOCK[[#This Row],[Entradas]]-STOCK[[#This Row],[Salidas]]</f>
        <v>1</v>
      </c>
      <c r="J2284" s="59">
        <f>STOCK[[#This Row],[Precio Final]]*10%</f>
        <v>3.5</v>
      </c>
      <c r="K2284" s="62">
        <v>12</v>
      </c>
      <c r="L2284" s="62">
        <v>0</v>
      </c>
      <c r="M2284" s="62">
        <f>STOCK[[#This Row],[Costo Unitario (USD)]]+STOCK[[#This Row],[Costo Envío (USD)]]+STOCK[[#This Row],[Comisión 10%]]</f>
        <v>15.5</v>
      </c>
      <c r="N2284" s="62">
        <f t="shared" si="103"/>
        <v>23.25</v>
      </c>
      <c r="O2284" s="62">
        <f t="shared" si="104"/>
        <v>35</v>
      </c>
      <c r="P2284" s="62">
        <f>STOCK[[#This Row],[Precio Final]]-STOCK[[#This Row],[Costo total]]</f>
        <v>19.5</v>
      </c>
      <c r="Q2284" s="62">
        <f t="shared" si="105"/>
        <v>0</v>
      </c>
      <c r="R2284" s="74"/>
      <c r="S2284" s="74"/>
      <c r="T2284" s="62"/>
      <c r="U2284" s="62"/>
      <c r="V2284" s="76"/>
    </row>
    <row r="2285" customHeight="1" spans="1:22">
      <c r="A2285" s="74">
        <v>3504</v>
      </c>
      <c r="B2285" s="74" t="s">
        <v>20378</v>
      </c>
      <c r="C2285" s="74" t="s">
        <v>20386</v>
      </c>
      <c r="D2285" s="74" t="s">
        <v>16583</v>
      </c>
      <c r="E2285" s="74"/>
      <c r="F2285" s="59">
        <v>25</v>
      </c>
      <c r="G2285" s="75">
        <v>1</v>
      </c>
      <c r="H2285" s="75">
        <f>SUMIFS(VENTAS[Cantidad],VENTAS[Código del producto Vendido],STOCK[[#This Row],[Code]])</f>
        <v>1</v>
      </c>
      <c r="I2285" s="75">
        <f>STOCK[[#This Row],[Entradas]]-STOCK[[#This Row],[Salidas]]</f>
        <v>0</v>
      </c>
      <c r="J2285" s="59">
        <f>STOCK[[#This Row],[Precio Final]]*10%</f>
        <v>2.5</v>
      </c>
      <c r="K2285" s="62">
        <v>12</v>
      </c>
      <c r="L2285" s="62">
        <v>0</v>
      </c>
      <c r="M2285" s="62">
        <f>STOCK[[#This Row],[Costo Unitario (USD)]]+STOCK[[#This Row],[Costo Envío (USD)]]+STOCK[[#This Row],[Comisión 10%]]</f>
        <v>14.5</v>
      </c>
      <c r="N2285" s="62">
        <f t="shared" si="103"/>
        <v>21.75</v>
      </c>
      <c r="O2285" s="62">
        <f t="shared" si="104"/>
        <v>25</v>
      </c>
      <c r="P2285" s="62">
        <f>STOCK[[#This Row],[Precio Final]]-STOCK[[#This Row],[Costo total]]</f>
        <v>10.5</v>
      </c>
      <c r="Q2285" s="62">
        <f t="shared" si="105"/>
        <v>10.5</v>
      </c>
      <c r="R2285" s="74"/>
      <c r="S2285" s="74"/>
      <c r="T2285" s="62"/>
      <c r="U2285" s="62"/>
      <c r="V2285" s="76"/>
    </row>
    <row r="2286" customHeight="1" spans="1:22">
      <c r="A2286" s="74">
        <v>3505</v>
      </c>
      <c r="B2286" s="74" t="s">
        <v>16447</v>
      </c>
      <c r="C2286" s="74" t="s">
        <v>20387</v>
      </c>
      <c r="D2286" s="74" t="s">
        <v>16404</v>
      </c>
      <c r="E2286" s="74"/>
      <c r="F2286" s="59">
        <v>35</v>
      </c>
      <c r="G2286" s="75">
        <v>1</v>
      </c>
      <c r="H2286" s="75">
        <f>SUMIFS(VENTAS[Cantidad],VENTAS[Código del producto Vendido],STOCK[[#This Row],[Code]])</f>
        <v>1</v>
      </c>
      <c r="I2286" s="75">
        <f>STOCK[[#This Row],[Entradas]]-STOCK[[#This Row],[Salidas]]</f>
        <v>0</v>
      </c>
      <c r="J2286" s="59">
        <f>STOCK[[#This Row],[Precio Final]]*10%</f>
        <v>3.5</v>
      </c>
      <c r="K2286" s="62">
        <v>12</v>
      </c>
      <c r="L2286" s="62">
        <v>0</v>
      </c>
      <c r="M2286" s="62">
        <f>STOCK[[#This Row],[Costo Unitario (USD)]]+STOCK[[#This Row],[Costo Envío (USD)]]+STOCK[[#This Row],[Comisión 10%]]</f>
        <v>15.5</v>
      </c>
      <c r="N2286" s="62">
        <f t="shared" si="103"/>
        <v>23.25</v>
      </c>
      <c r="O2286" s="62">
        <f t="shared" si="104"/>
        <v>35</v>
      </c>
      <c r="P2286" s="62">
        <f>STOCK[[#This Row],[Precio Final]]-STOCK[[#This Row],[Costo total]]</f>
        <v>19.5</v>
      </c>
      <c r="Q2286" s="62">
        <f t="shared" si="105"/>
        <v>19.5</v>
      </c>
      <c r="R2286" s="74"/>
      <c r="S2286" s="74"/>
      <c r="T2286" s="62"/>
      <c r="U2286" s="62"/>
      <c r="V2286" s="76"/>
    </row>
    <row r="2287" customHeight="1" spans="1:22">
      <c r="A2287" s="74">
        <v>3506</v>
      </c>
      <c r="B2287" s="74" t="s">
        <v>16447</v>
      </c>
      <c r="C2287" s="74" t="s">
        <v>20388</v>
      </c>
      <c r="D2287" s="74" t="s">
        <v>16408</v>
      </c>
      <c r="E2287" s="74"/>
      <c r="F2287" s="59">
        <v>35</v>
      </c>
      <c r="G2287" s="75">
        <v>1</v>
      </c>
      <c r="H2287" s="75">
        <f>SUMIFS(VENTAS[Cantidad],VENTAS[Código del producto Vendido],STOCK[[#This Row],[Code]])</f>
        <v>1</v>
      </c>
      <c r="I2287" s="75">
        <f>STOCK[[#This Row],[Entradas]]-STOCK[[#This Row],[Salidas]]</f>
        <v>0</v>
      </c>
      <c r="J2287" s="59">
        <f>STOCK[[#This Row],[Precio Final]]*10%</f>
        <v>3.5</v>
      </c>
      <c r="K2287" s="62">
        <v>12</v>
      </c>
      <c r="L2287" s="62">
        <v>0</v>
      </c>
      <c r="M2287" s="62">
        <f>STOCK[[#This Row],[Costo Unitario (USD)]]+STOCK[[#This Row],[Costo Envío (USD)]]+STOCK[[#This Row],[Comisión 10%]]</f>
        <v>15.5</v>
      </c>
      <c r="N2287" s="62">
        <f t="shared" si="103"/>
        <v>23.25</v>
      </c>
      <c r="O2287" s="62">
        <f t="shared" si="104"/>
        <v>35</v>
      </c>
      <c r="P2287" s="62">
        <f>STOCK[[#This Row],[Precio Final]]-STOCK[[#This Row],[Costo total]]</f>
        <v>19.5</v>
      </c>
      <c r="Q2287" s="62">
        <f t="shared" si="105"/>
        <v>19.5</v>
      </c>
      <c r="R2287" s="74"/>
      <c r="S2287" s="74"/>
      <c r="T2287" s="62"/>
      <c r="U2287" s="62"/>
      <c r="V2287" s="76"/>
    </row>
    <row r="2288" customHeight="1" spans="1:22">
      <c r="A2288" s="74">
        <v>3507</v>
      </c>
      <c r="B2288" s="74" t="s">
        <v>16851</v>
      </c>
      <c r="C2288" s="74" t="s">
        <v>20387</v>
      </c>
      <c r="D2288" s="74" t="s">
        <v>16396</v>
      </c>
      <c r="E2288" s="74"/>
      <c r="F2288" s="59">
        <v>35</v>
      </c>
      <c r="G2288" s="75">
        <v>1</v>
      </c>
      <c r="H2288" s="75">
        <f>SUMIFS(VENTAS[Cantidad],VENTAS[Código del producto Vendido],STOCK[[#This Row],[Code]])</f>
        <v>1</v>
      </c>
      <c r="I2288" s="75">
        <f>STOCK[[#This Row],[Entradas]]-STOCK[[#This Row],[Salidas]]</f>
        <v>0</v>
      </c>
      <c r="J2288" s="59">
        <f>STOCK[[#This Row],[Precio Final]]*10%</f>
        <v>3.5</v>
      </c>
      <c r="K2288" s="62">
        <v>12</v>
      </c>
      <c r="L2288" s="62">
        <v>0</v>
      </c>
      <c r="M2288" s="62">
        <f>STOCK[[#This Row],[Costo Unitario (USD)]]+STOCK[[#This Row],[Costo Envío (USD)]]+STOCK[[#This Row],[Comisión 10%]]</f>
        <v>15.5</v>
      </c>
      <c r="N2288" s="62">
        <f t="shared" si="103"/>
        <v>23.25</v>
      </c>
      <c r="O2288" s="62">
        <f t="shared" si="104"/>
        <v>35</v>
      </c>
      <c r="P2288" s="62">
        <f>STOCK[[#This Row],[Precio Final]]-STOCK[[#This Row],[Costo total]]</f>
        <v>19.5</v>
      </c>
      <c r="Q2288" s="62">
        <f t="shared" si="105"/>
        <v>19.5</v>
      </c>
      <c r="R2288" s="74"/>
      <c r="S2288" s="74"/>
      <c r="T2288" s="62"/>
      <c r="U2288" s="62"/>
      <c r="V2288" s="76"/>
    </row>
    <row r="2289" customHeight="1" spans="1:22">
      <c r="A2289" s="74">
        <v>3508</v>
      </c>
      <c r="B2289" s="74" t="s">
        <v>20378</v>
      </c>
      <c r="C2289" s="74" t="s">
        <v>20389</v>
      </c>
      <c r="D2289" s="74" t="s">
        <v>16475</v>
      </c>
      <c r="E2289" s="74"/>
      <c r="F2289" s="59">
        <v>35</v>
      </c>
      <c r="G2289" s="75">
        <v>1</v>
      </c>
      <c r="H2289" s="75">
        <f>SUMIFS(VENTAS[Cantidad],VENTAS[Código del producto Vendido],STOCK[[#This Row],[Code]])</f>
        <v>1</v>
      </c>
      <c r="I2289" s="75">
        <f>STOCK[[#This Row],[Entradas]]-STOCK[[#This Row],[Salidas]]</f>
        <v>0</v>
      </c>
      <c r="J2289" s="59">
        <f>STOCK[[#This Row],[Precio Final]]*10%</f>
        <v>3.5</v>
      </c>
      <c r="K2289" s="62">
        <v>12</v>
      </c>
      <c r="L2289" s="62">
        <v>0</v>
      </c>
      <c r="M2289" s="62">
        <f>STOCK[[#This Row],[Costo Unitario (USD)]]+STOCK[[#This Row],[Costo Envío (USD)]]+STOCK[[#This Row],[Comisión 10%]]</f>
        <v>15.5</v>
      </c>
      <c r="N2289" s="62">
        <f t="shared" si="103"/>
        <v>23.25</v>
      </c>
      <c r="O2289" s="62">
        <f t="shared" si="104"/>
        <v>35</v>
      </c>
      <c r="P2289" s="62">
        <f>STOCK[[#This Row],[Precio Final]]-STOCK[[#This Row],[Costo total]]</f>
        <v>19.5</v>
      </c>
      <c r="Q2289" s="62">
        <f t="shared" si="105"/>
        <v>19.5</v>
      </c>
      <c r="R2289" s="74"/>
      <c r="S2289" s="74"/>
      <c r="T2289" s="62"/>
      <c r="U2289" s="62"/>
      <c r="V2289" s="76"/>
    </row>
    <row r="2290" customHeight="1" spans="1:22">
      <c r="A2290" s="74">
        <v>3510</v>
      </c>
      <c r="B2290" s="74" t="s">
        <v>20378</v>
      </c>
      <c r="C2290" s="74" t="s">
        <v>20390</v>
      </c>
      <c r="D2290" s="74" t="s">
        <v>16583</v>
      </c>
      <c r="E2290" s="74"/>
      <c r="F2290" s="59">
        <v>30</v>
      </c>
      <c r="G2290" s="75">
        <v>1</v>
      </c>
      <c r="H2290" s="75">
        <f>SUMIFS(VENTAS[Cantidad],VENTAS[Código del producto Vendido],STOCK[[#This Row],[Code]])</f>
        <v>1</v>
      </c>
      <c r="I2290" s="75">
        <f>STOCK[[#This Row],[Entradas]]-STOCK[[#This Row],[Salidas]]</f>
        <v>0</v>
      </c>
      <c r="J2290" s="59">
        <f>STOCK[[#This Row],[Precio Final]]*10%</f>
        <v>3</v>
      </c>
      <c r="K2290" s="62">
        <v>12</v>
      </c>
      <c r="L2290" s="62">
        <v>0</v>
      </c>
      <c r="M2290" s="62">
        <f>STOCK[[#This Row],[Costo Unitario (USD)]]+STOCK[[#This Row],[Costo Envío (USD)]]+STOCK[[#This Row],[Comisión 10%]]</f>
        <v>15</v>
      </c>
      <c r="N2290" s="62">
        <f t="shared" si="103"/>
        <v>22.5</v>
      </c>
      <c r="O2290" s="62">
        <f t="shared" si="104"/>
        <v>30</v>
      </c>
      <c r="P2290" s="62">
        <f>STOCK[[#This Row],[Precio Final]]-STOCK[[#This Row],[Costo total]]</f>
        <v>15</v>
      </c>
      <c r="Q2290" s="62">
        <f t="shared" si="105"/>
        <v>15</v>
      </c>
      <c r="R2290" s="74"/>
      <c r="S2290" s="74"/>
      <c r="T2290" s="62"/>
      <c r="U2290" s="62"/>
      <c r="V2290" s="76"/>
    </row>
    <row r="2291" customHeight="1" spans="1:22">
      <c r="A2291" s="74">
        <v>3511</v>
      </c>
      <c r="B2291" s="74" t="s">
        <v>16851</v>
      </c>
      <c r="C2291" s="74" t="s">
        <v>20391</v>
      </c>
      <c r="D2291" s="74" t="s">
        <v>16396</v>
      </c>
      <c r="E2291" s="74"/>
      <c r="F2291" s="59">
        <v>30</v>
      </c>
      <c r="G2291" s="75">
        <v>1</v>
      </c>
      <c r="H2291" s="75">
        <f>SUMIFS(VENTAS[Cantidad],VENTAS[Código del producto Vendido],STOCK[[#This Row],[Code]])</f>
        <v>1</v>
      </c>
      <c r="I2291" s="75">
        <f>STOCK[[#This Row],[Entradas]]-STOCK[[#This Row],[Salidas]]</f>
        <v>0</v>
      </c>
      <c r="J2291" s="59">
        <f>STOCK[[#This Row],[Precio Final]]*10%</f>
        <v>3</v>
      </c>
      <c r="K2291" s="62">
        <v>12</v>
      </c>
      <c r="L2291" s="62">
        <v>0</v>
      </c>
      <c r="M2291" s="62">
        <f>STOCK[[#This Row],[Costo Unitario (USD)]]+STOCK[[#This Row],[Costo Envío (USD)]]+STOCK[[#This Row],[Comisión 10%]]</f>
        <v>15</v>
      </c>
      <c r="N2291" s="62">
        <f t="shared" si="103"/>
        <v>22.5</v>
      </c>
      <c r="O2291" s="62">
        <f t="shared" si="104"/>
        <v>30</v>
      </c>
      <c r="P2291" s="62">
        <f>STOCK[[#This Row],[Precio Final]]-STOCK[[#This Row],[Costo total]]</f>
        <v>15</v>
      </c>
      <c r="Q2291" s="62">
        <f t="shared" si="105"/>
        <v>15</v>
      </c>
      <c r="R2291" s="74"/>
      <c r="S2291" s="74"/>
      <c r="T2291" s="62"/>
      <c r="U2291" s="62"/>
      <c r="V2291" s="76"/>
    </row>
    <row r="2292" customHeight="1" spans="1:22">
      <c r="A2292" s="74">
        <v>3512</v>
      </c>
      <c r="B2292" s="74" t="s">
        <v>16447</v>
      </c>
      <c r="C2292" s="74" t="s">
        <v>20392</v>
      </c>
      <c r="D2292" s="74" t="s">
        <v>16404</v>
      </c>
      <c r="E2292" s="74"/>
      <c r="F2292" s="59">
        <v>35</v>
      </c>
      <c r="G2292" s="75">
        <v>1</v>
      </c>
      <c r="H2292" s="75">
        <f>SUMIFS(VENTAS[Cantidad],VENTAS[Código del producto Vendido],STOCK[[#This Row],[Code]])</f>
        <v>1</v>
      </c>
      <c r="I2292" s="75">
        <f>STOCK[[#This Row],[Entradas]]-STOCK[[#This Row],[Salidas]]</f>
        <v>0</v>
      </c>
      <c r="J2292" s="59">
        <f>STOCK[[#This Row],[Precio Final]]*10%</f>
        <v>3.5</v>
      </c>
      <c r="K2292" s="62">
        <v>12</v>
      </c>
      <c r="L2292" s="62">
        <v>0</v>
      </c>
      <c r="M2292" s="62">
        <f>STOCK[[#This Row],[Costo Unitario (USD)]]+STOCK[[#This Row],[Costo Envío (USD)]]+STOCK[[#This Row],[Comisión 10%]]</f>
        <v>15.5</v>
      </c>
      <c r="N2292" s="62">
        <f t="shared" si="103"/>
        <v>23.25</v>
      </c>
      <c r="O2292" s="62">
        <f t="shared" si="104"/>
        <v>35</v>
      </c>
      <c r="P2292" s="62">
        <f>STOCK[[#This Row],[Precio Final]]-STOCK[[#This Row],[Costo total]]</f>
        <v>19.5</v>
      </c>
      <c r="Q2292" s="62">
        <f t="shared" si="105"/>
        <v>19.5</v>
      </c>
      <c r="R2292" s="74"/>
      <c r="S2292" s="74"/>
      <c r="T2292" s="62"/>
      <c r="U2292" s="62"/>
      <c r="V2292" s="76"/>
    </row>
    <row r="2293" customHeight="1" spans="1:22">
      <c r="A2293" s="74">
        <v>3513</v>
      </c>
      <c r="B2293" s="74" t="s">
        <v>16851</v>
      </c>
      <c r="C2293" s="74" t="s">
        <v>20393</v>
      </c>
      <c r="D2293" s="74" t="s">
        <v>16396</v>
      </c>
      <c r="E2293" s="74"/>
      <c r="F2293" s="59">
        <v>35</v>
      </c>
      <c r="G2293" s="75">
        <v>1</v>
      </c>
      <c r="H2293" s="75">
        <f>SUMIFS(VENTAS[Cantidad],VENTAS[Código del producto Vendido],STOCK[[#This Row],[Code]])</f>
        <v>0</v>
      </c>
      <c r="I2293" s="75">
        <f>STOCK[[#This Row],[Entradas]]-STOCK[[#This Row],[Salidas]]</f>
        <v>1</v>
      </c>
      <c r="J2293" s="59">
        <f>STOCK[[#This Row],[Precio Final]]*10%</f>
        <v>3.5</v>
      </c>
      <c r="K2293" s="62">
        <v>12</v>
      </c>
      <c r="L2293" s="62">
        <v>0</v>
      </c>
      <c r="M2293" s="62">
        <f>STOCK[[#This Row],[Costo Unitario (USD)]]+STOCK[[#This Row],[Costo Envío (USD)]]+STOCK[[#This Row],[Comisión 10%]]</f>
        <v>15.5</v>
      </c>
      <c r="N2293" s="62">
        <f t="shared" si="103"/>
        <v>23.25</v>
      </c>
      <c r="O2293" s="62">
        <f t="shared" si="104"/>
        <v>35</v>
      </c>
      <c r="P2293" s="62">
        <f>STOCK[[#This Row],[Precio Final]]-STOCK[[#This Row],[Costo total]]</f>
        <v>19.5</v>
      </c>
      <c r="Q2293" s="62">
        <f t="shared" si="105"/>
        <v>0</v>
      </c>
      <c r="R2293" s="74"/>
      <c r="S2293" s="74"/>
      <c r="T2293" s="62"/>
      <c r="U2293" s="62"/>
      <c r="V2293" s="76"/>
    </row>
    <row r="2294" customHeight="1" spans="1:22">
      <c r="A2294" s="74">
        <v>3514</v>
      </c>
      <c r="B2294" s="74" t="s">
        <v>16447</v>
      </c>
      <c r="C2294" s="74" t="s">
        <v>20394</v>
      </c>
      <c r="D2294" s="74" t="s">
        <v>16404</v>
      </c>
      <c r="E2294" s="74"/>
      <c r="F2294" s="59">
        <v>30</v>
      </c>
      <c r="G2294" s="75">
        <v>1</v>
      </c>
      <c r="H2294" s="75">
        <f>SUMIFS(VENTAS[Cantidad],VENTAS[Código del producto Vendido],STOCK[[#This Row],[Code]])</f>
        <v>1</v>
      </c>
      <c r="I2294" s="75">
        <f>STOCK[[#This Row],[Entradas]]-STOCK[[#This Row],[Salidas]]</f>
        <v>0</v>
      </c>
      <c r="J2294" s="59">
        <f>STOCK[[#This Row],[Precio Final]]*10%</f>
        <v>3</v>
      </c>
      <c r="K2294" s="62">
        <v>12</v>
      </c>
      <c r="L2294" s="62">
        <v>0</v>
      </c>
      <c r="M2294" s="62">
        <f>STOCK[[#This Row],[Costo Unitario (USD)]]+STOCK[[#This Row],[Costo Envío (USD)]]+STOCK[[#This Row],[Comisión 10%]]</f>
        <v>15</v>
      </c>
      <c r="N2294" s="62">
        <f t="shared" si="103"/>
        <v>22.5</v>
      </c>
      <c r="O2294" s="62">
        <f t="shared" si="104"/>
        <v>30</v>
      </c>
      <c r="P2294" s="62">
        <f>STOCK[[#This Row],[Precio Final]]-STOCK[[#This Row],[Costo total]]</f>
        <v>15</v>
      </c>
      <c r="Q2294" s="62">
        <f t="shared" si="105"/>
        <v>15</v>
      </c>
      <c r="R2294" s="74"/>
      <c r="S2294" s="74"/>
      <c r="T2294" s="62"/>
      <c r="U2294" s="62"/>
      <c r="V2294" s="76"/>
    </row>
    <row r="2295" customHeight="1" spans="1:22">
      <c r="A2295" s="74">
        <v>3515</v>
      </c>
      <c r="B2295" s="74" t="s">
        <v>20378</v>
      </c>
      <c r="C2295" s="74" t="s">
        <v>20395</v>
      </c>
      <c r="D2295" s="74" t="s">
        <v>16475</v>
      </c>
      <c r="E2295" s="74"/>
      <c r="F2295" s="59">
        <v>35</v>
      </c>
      <c r="G2295" s="75">
        <v>1</v>
      </c>
      <c r="H2295" s="75">
        <f>SUMIFS(VENTAS[Cantidad],VENTAS[Código del producto Vendido],STOCK[[#This Row],[Code]])</f>
        <v>1</v>
      </c>
      <c r="I2295" s="75">
        <f>STOCK[[#This Row],[Entradas]]-STOCK[[#This Row],[Salidas]]</f>
        <v>0</v>
      </c>
      <c r="J2295" s="59">
        <f>STOCK[[#This Row],[Precio Final]]*10%</f>
        <v>3.5</v>
      </c>
      <c r="K2295" s="62">
        <v>12</v>
      </c>
      <c r="L2295" s="62">
        <v>0</v>
      </c>
      <c r="M2295" s="62">
        <f>STOCK[[#This Row],[Costo Unitario (USD)]]+STOCK[[#This Row],[Costo Envío (USD)]]+STOCK[[#This Row],[Comisión 10%]]</f>
        <v>15.5</v>
      </c>
      <c r="N2295" s="62">
        <f t="shared" si="103"/>
        <v>23.25</v>
      </c>
      <c r="O2295" s="62">
        <f t="shared" si="104"/>
        <v>35</v>
      </c>
      <c r="P2295" s="62">
        <f>STOCK[[#This Row],[Precio Final]]-STOCK[[#This Row],[Costo total]]</f>
        <v>19.5</v>
      </c>
      <c r="Q2295" s="62">
        <f t="shared" si="105"/>
        <v>19.5</v>
      </c>
      <c r="R2295" s="74"/>
      <c r="S2295" s="74"/>
      <c r="T2295" s="62"/>
      <c r="U2295" s="62"/>
      <c r="V2295" s="76"/>
    </row>
    <row r="2296" customHeight="1" spans="1:22">
      <c r="A2296" s="74">
        <v>3516</v>
      </c>
      <c r="B2296" s="74" t="s">
        <v>16851</v>
      </c>
      <c r="C2296" s="74" t="s">
        <v>20395</v>
      </c>
      <c r="D2296" s="74" t="s">
        <v>16396</v>
      </c>
      <c r="E2296" s="74"/>
      <c r="F2296" s="59">
        <v>35</v>
      </c>
      <c r="G2296" s="75">
        <v>1</v>
      </c>
      <c r="H2296" s="75">
        <f>SUMIFS(VENTAS[Cantidad],VENTAS[Código del producto Vendido],STOCK[[#This Row],[Code]])</f>
        <v>1</v>
      </c>
      <c r="I2296" s="75">
        <f>STOCK[[#This Row],[Entradas]]-STOCK[[#This Row],[Salidas]]</f>
        <v>0</v>
      </c>
      <c r="J2296" s="59">
        <f>STOCK[[#This Row],[Precio Final]]*10%</f>
        <v>3.5</v>
      </c>
      <c r="K2296" s="62">
        <v>12</v>
      </c>
      <c r="L2296" s="62">
        <v>0</v>
      </c>
      <c r="M2296" s="62">
        <f>STOCK[[#This Row],[Costo Unitario (USD)]]+STOCK[[#This Row],[Costo Envío (USD)]]+STOCK[[#This Row],[Comisión 10%]]</f>
        <v>15.5</v>
      </c>
      <c r="N2296" s="62">
        <f t="shared" si="103"/>
        <v>23.25</v>
      </c>
      <c r="O2296" s="62">
        <f t="shared" si="104"/>
        <v>35</v>
      </c>
      <c r="P2296" s="62">
        <f>STOCK[[#This Row],[Precio Final]]-STOCK[[#This Row],[Costo total]]</f>
        <v>19.5</v>
      </c>
      <c r="Q2296" s="62">
        <f t="shared" si="105"/>
        <v>19.5</v>
      </c>
      <c r="R2296" s="74"/>
      <c r="S2296" s="74"/>
      <c r="T2296" s="62"/>
      <c r="U2296" s="62"/>
      <c r="V2296" s="76"/>
    </row>
    <row r="2297" customHeight="1" spans="1:22">
      <c r="A2297" s="74">
        <v>3517</v>
      </c>
      <c r="B2297" s="74" t="s">
        <v>16851</v>
      </c>
      <c r="C2297" s="74" t="s">
        <v>20396</v>
      </c>
      <c r="D2297" s="74" t="s">
        <v>16396</v>
      </c>
      <c r="E2297" s="74"/>
      <c r="F2297" s="59">
        <v>35</v>
      </c>
      <c r="G2297" s="75">
        <v>1</v>
      </c>
      <c r="H2297" s="75">
        <f>SUMIFS(VENTAS[Cantidad],VENTAS[Código del producto Vendido],STOCK[[#This Row],[Code]])</f>
        <v>0</v>
      </c>
      <c r="I2297" s="75">
        <f>STOCK[[#This Row],[Entradas]]-STOCK[[#This Row],[Salidas]]</f>
        <v>1</v>
      </c>
      <c r="J2297" s="59">
        <f>STOCK[[#This Row],[Precio Final]]*10%</f>
        <v>3.5</v>
      </c>
      <c r="K2297" s="62">
        <v>12</v>
      </c>
      <c r="L2297" s="62">
        <v>0</v>
      </c>
      <c r="M2297" s="62">
        <f>STOCK[[#This Row],[Costo Unitario (USD)]]+STOCK[[#This Row],[Costo Envío (USD)]]+STOCK[[#This Row],[Comisión 10%]]</f>
        <v>15.5</v>
      </c>
      <c r="N2297" s="62">
        <f t="shared" si="103"/>
        <v>23.25</v>
      </c>
      <c r="O2297" s="62">
        <f t="shared" si="104"/>
        <v>35</v>
      </c>
      <c r="P2297" s="62">
        <f>STOCK[[#This Row],[Precio Final]]-STOCK[[#This Row],[Costo total]]</f>
        <v>19.5</v>
      </c>
      <c r="Q2297" s="62">
        <f t="shared" si="105"/>
        <v>0</v>
      </c>
      <c r="R2297" s="74"/>
      <c r="S2297" s="74"/>
      <c r="T2297" s="62"/>
      <c r="U2297" s="62"/>
      <c r="V2297" s="76"/>
    </row>
    <row r="2298" customHeight="1" spans="1:22">
      <c r="A2298" s="74">
        <v>3518</v>
      </c>
      <c r="B2298" s="74" t="s">
        <v>20378</v>
      </c>
      <c r="C2298" s="74" t="s">
        <v>20397</v>
      </c>
      <c r="D2298" s="74" t="s">
        <v>16475</v>
      </c>
      <c r="E2298" s="74"/>
      <c r="F2298" s="59">
        <v>30</v>
      </c>
      <c r="G2298" s="75">
        <v>1</v>
      </c>
      <c r="H2298" s="75">
        <f>SUMIFS(VENTAS[Cantidad],VENTAS[Código del producto Vendido],STOCK[[#This Row],[Code]])</f>
        <v>1</v>
      </c>
      <c r="I2298" s="75">
        <f>STOCK[[#This Row],[Entradas]]-STOCK[[#This Row],[Salidas]]</f>
        <v>0</v>
      </c>
      <c r="J2298" s="59">
        <f>STOCK[[#This Row],[Precio Final]]*10%</f>
        <v>3</v>
      </c>
      <c r="K2298" s="62">
        <v>12</v>
      </c>
      <c r="L2298" s="62">
        <v>0</v>
      </c>
      <c r="M2298" s="62">
        <f>STOCK[[#This Row],[Costo Unitario (USD)]]+STOCK[[#This Row],[Costo Envío (USD)]]+STOCK[[#This Row],[Comisión 10%]]</f>
        <v>15</v>
      </c>
      <c r="N2298" s="62">
        <f t="shared" si="103"/>
        <v>22.5</v>
      </c>
      <c r="O2298" s="62">
        <f t="shared" si="104"/>
        <v>30</v>
      </c>
      <c r="P2298" s="62">
        <f>STOCK[[#This Row],[Precio Final]]-STOCK[[#This Row],[Costo total]]</f>
        <v>15</v>
      </c>
      <c r="Q2298" s="62">
        <f t="shared" si="105"/>
        <v>15</v>
      </c>
      <c r="R2298" s="74"/>
      <c r="S2298" s="74"/>
      <c r="T2298" s="62"/>
      <c r="U2298" s="62"/>
      <c r="V2298" s="76"/>
    </row>
    <row r="2299" customHeight="1" spans="1:22">
      <c r="A2299" s="74">
        <v>3519</v>
      </c>
      <c r="B2299" s="74" t="s">
        <v>16447</v>
      </c>
      <c r="C2299" s="74" t="s">
        <v>20397</v>
      </c>
      <c r="D2299" s="74" t="s">
        <v>16404</v>
      </c>
      <c r="E2299" s="74"/>
      <c r="F2299" s="59">
        <v>30</v>
      </c>
      <c r="G2299" s="75">
        <v>1</v>
      </c>
      <c r="H2299" s="75">
        <f>SUMIFS(VENTAS[Cantidad],VENTAS[Código del producto Vendido],STOCK[[#This Row],[Code]])</f>
        <v>1</v>
      </c>
      <c r="I2299" s="75">
        <f>STOCK[[#This Row],[Entradas]]-STOCK[[#This Row],[Salidas]]</f>
        <v>0</v>
      </c>
      <c r="J2299" s="59">
        <f>STOCK[[#This Row],[Precio Final]]*10%</f>
        <v>3</v>
      </c>
      <c r="K2299" s="62">
        <v>12</v>
      </c>
      <c r="L2299" s="62">
        <v>0</v>
      </c>
      <c r="M2299" s="62">
        <f>STOCK[[#This Row],[Costo Unitario (USD)]]+STOCK[[#This Row],[Costo Envío (USD)]]+STOCK[[#This Row],[Comisión 10%]]</f>
        <v>15</v>
      </c>
      <c r="N2299" s="62">
        <f t="shared" si="103"/>
        <v>22.5</v>
      </c>
      <c r="O2299" s="62">
        <f t="shared" si="104"/>
        <v>30</v>
      </c>
      <c r="P2299" s="62">
        <f>STOCK[[#This Row],[Precio Final]]-STOCK[[#This Row],[Costo total]]</f>
        <v>15</v>
      </c>
      <c r="Q2299" s="62">
        <f t="shared" si="105"/>
        <v>15</v>
      </c>
      <c r="R2299" s="74"/>
      <c r="S2299" s="74"/>
      <c r="T2299" s="62"/>
      <c r="U2299" s="62"/>
      <c r="V2299" s="76"/>
    </row>
    <row r="2300" customHeight="1" spans="1:22">
      <c r="A2300" s="74">
        <v>3520</v>
      </c>
      <c r="B2300" s="74" t="s">
        <v>16851</v>
      </c>
      <c r="C2300" s="74" t="s">
        <v>20397</v>
      </c>
      <c r="D2300" s="74" t="s">
        <v>16396</v>
      </c>
      <c r="E2300" s="74"/>
      <c r="F2300" s="59">
        <v>30</v>
      </c>
      <c r="G2300" s="75">
        <v>1</v>
      </c>
      <c r="H2300" s="75">
        <f>SUMIFS(VENTAS[Cantidad],VENTAS[Código del producto Vendido],STOCK[[#This Row],[Code]])</f>
        <v>1</v>
      </c>
      <c r="I2300" s="75">
        <f>STOCK[[#This Row],[Entradas]]-STOCK[[#This Row],[Salidas]]</f>
        <v>0</v>
      </c>
      <c r="J2300" s="59">
        <f>STOCK[[#This Row],[Precio Final]]*10%</f>
        <v>3</v>
      </c>
      <c r="K2300" s="62">
        <v>12</v>
      </c>
      <c r="L2300" s="62">
        <v>0</v>
      </c>
      <c r="M2300" s="62">
        <f>STOCK[[#This Row],[Costo Unitario (USD)]]+STOCK[[#This Row],[Costo Envío (USD)]]+STOCK[[#This Row],[Comisión 10%]]</f>
        <v>15</v>
      </c>
      <c r="N2300" s="62">
        <f t="shared" si="103"/>
        <v>22.5</v>
      </c>
      <c r="O2300" s="62">
        <f t="shared" si="104"/>
        <v>30</v>
      </c>
      <c r="P2300" s="62">
        <f>STOCK[[#This Row],[Precio Final]]-STOCK[[#This Row],[Costo total]]</f>
        <v>15</v>
      </c>
      <c r="Q2300" s="62">
        <f t="shared" si="105"/>
        <v>15</v>
      </c>
      <c r="R2300" s="74"/>
      <c r="S2300" s="74"/>
      <c r="T2300" s="62"/>
      <c r="U2300" s="62"/>
      <c r="V2300" s="76"/>
    </row>
    <row r="2301" customHeight="1" spans="1:22">
      <c r="A2301" s="74">
        <v>3522</v>
      </c>
      <c r="B2301" s="74" t="s">
        <v>16851</v>
      </c>
      <c r="C2301" s="74" t="s">
        <v>20398</v>
      </c>
      <c r="D2301" s="74" t="s">
        <v>16396</v>
      </c>
      <c r="E2301" s="74"/>
      <c r="F2301" s="59">
        <v>30</v>
      </c>
      <c r="G2301" s="75">
        <v>1</v>
      </c>
      <c r="H2301" s="75">
        <f>SUMIFS(VENTAS[Cantidad],VENTAS[Código del producto Vendido],STOCK[[#This Row],[Code]])</f>
        <v>1</v>
      </c>
      <c r="I2301" s="75">
        <f>STOCK[[#This Row],[Entradas]]-STOCK[[#This Row],[Salidas]]</f>
        <v>0</v>
      </c>
      <c r="J2301" s="59">
        <f>STOCK[[#This Row],[Precio Final]]*10%</f>
        <v>3</v>
      </c>
      <c r="K2301" s="62">
        <v>12</v>
      </c>
      <c r="L2301" s="62">
        <v>0</v>
      </c>
      <c r="M2301" s="62">
        <f>STOCK[[#This Row],[Costo Unitario (USD)]]+STOCK[[#This Row],[Costo Envío (USD)]]+STOCK[[#This Row],[Comisión 10%]]</f>
        <v>15</v>
      </c>
      <c r="N2301" s="62">
        <f t="shared" si="103"/>
        <v>22.5</v>
      </c>
      <c r="O2301" s="62">
        <f t="shared" si="104"/>
        <v>30</v>
      </c>
      <c r="P2301" s="62">
        <f>STOCK[[#This Row],[Precio Final]]-STOCK[[#This Row],[Costo total]]</f>
        <v>15</v>
      </c>
      <c r="Q2301" s="62">
        <f t="shared" si="105"/>
        <v>15</v>
      </c>
      <c r="R2301" s="74"/>
      <c r="S2301" s="74"/>
      <c r="T2301" s="62"/>
      <c r="U2301" s="62"/>
      <c r="V2301" s="76"/>
    </row>
    <row r="2302" customHeight="1" spans="1:22">
      <c r="A2302" s="74">
        <v>3523</v>
      </c>
      <c r="B2302" s="74" t="s">
        <v>16680</v>
      </c>
      <c r="C2302" s="74" t="s">
        <v>20399</v>
      </c>
      <c r="D2302" s="74" t="s">
        <v>16396</v>
      </c>
      <c r="E2302" s="74"/>
      <c r="F2302" s="59">
        <v>25</v>
      </c>
      <c r="G2302" s="75">
        <v>2</v>
      </c>
      <c r="H2302" s="75">
        <f>SUMIFS(VENTAS[Cantidad],VENTAS[Código del producto Vendido],STOCK[[#This Row],[Code]])</f>
        <v>2</v>
      </c>
      <c r="I2302" s="75">
        <f>STOCK[[#This Row],[Entradas]]-STOCK[[#This Row],[Salidas]]</f>
        <v>0</v>
      </c>
      <c r="J2302" s="59">
        <f>STOCK[[#This Row],[Precio Final]]*10%</f>
        <v>2.5</v>
      </c>
      <c r="K2302" s="62">
        <v>12</v>
      </c>
      <c r="L2302" s="62">
        <v>0</v>
      </c>
      <c r="M2302" s="62">
        <f>STOCK[[#This Row],[Costo Unitario (USD)]]+STOCK[[#This Row],[Costo Envío (USD)]]+STOCK[[#This Row],[Comisión 10%]]</f>
        <v>14.5</v>
      </c>
      <c r="N2302" s="62">
        <f t="shared" si="103"/>
        <v>21.75</v>
      </c>
      <c r="O2302" s="62">
        <f t="shared" si="104"/>
        <v>25</v>
      </c>
      <c r="P2302" s="62">
        <f>STOCK[[#This Row],[Precio Final]]-STOCK[[#This Row],[Costo total]]</f>
        <v>10.5</v>
      </c>
      <c r="Q2302" s="62">
        <f t="shared" si="105"/>
        <v>21</v>
      </c>
      <c r="R2302" s="74"/>
      <c r="S2302" s="74"/>
      <c r="T2302" s="62"/>
      <c r="U2302" s="62"/>
      <c r="V2302" s="76"/>
    </row>
    <row r="2303" customHeight="1" spans="1:22">
      <c r="A2303" s="74">
        <v>3524</v>
      </c>
      <c r="B2303" s="74" t="s">
        <v>16680</v>
      </c>
      <c r="C2303" s="74" t="s">
        <v>20400</v>
      </c>
      <c r="D2303" s="74" t="s">
        <v>16396</v>
      </c>
      <c r="E2303" s="74"/>
      <c r="F2303" s="59">
        <v>30</v>
      </c>
      <c r="G2303" s="75">
        <v>1</v>
      </c>
      <c r="H2303" s="75">
        <f>SUMIFS(VENTAS[Cantidad],VENTAS[Código del producto Vendido],STOCK[[#This Row],[Code]])</f>
        <v>1</v>
      </c>
      <c r="I2303" s="75">
        <f>STOCK[[#This Row],[Entradas]]-STOCK[[#This Row],[Salidas]]</f>
        <v>0</v>
      </c>
      <c r="J2303" s="59">
        <f>STOCK[[#This Row],[Precio Final]]*10%</f>
        <v>3</v>
      </c>
      <c r="K2303" s="62">
        <v>12</v>
      </c>
      <c r="L2303" s="62">
        <v>0</v>
      </c>
      <c r="M2303" s="62">
        <f>STOCK[[#This Row],[Costo Unitario (USD)]]+STOCK[[#This Row],[Costo Envío (USD)]]+STOCK[[#This Row],[Comisión 10%]]</f>
        <v>15</v>
      </c>
      <c r="N2303" s="62">
        <f t="shared" si="103"/>
        <v>22.5</v>
      </c>
      <c r="O2303" s="62">
        <f t="shared" si="104"/>
        <v>30</v>
      </c>
      <c r="P2303" s="62">
        <f>STOCK[[#This Row],[Precio Final]]-STOCK[[#This Row],[Costo total]]</f>
        <v>15</v>
      </c>
      <c r="Q2303" s="62">
        <f t="shared" si="105"/>
        <v>15</v>
      </c>
      <c r="R2303" s="74"/>
      <c r="S2303" s="74"/>
      <c r="T2303" s="62"/>
      <c r="U2303" s="62"/>
      <c r="V2303" s="76"/>
    </row>
    <row r="2304" customHeight="1" spans="1:22">
      <c r="A2304" s="74">
        <v>3525</v>
      </c>
      <c r="B2304" s="74" t="s">
        <v>17153</v>
      </c>
      <c r="C2304" s="74" t="s">
        <v>20401</v>
      </c>
      <c r="D2304" s="74" t="s">
        <v>16583</v>
      </c>
      <c r="E2304" s="74"/>
      <c r="F2304" s="59">
        <v>25</v>
      </c>
      <c r="G2304" s="75">
        <v>1</v>
      </c>
      <c r="H2304" s="75">
        <f>SUMIFS(VENTAS[Cantidad],VENTAS[Código del producto Vendido],STOCK[[#This Row],[Code]])</f>
        <v>1</v>
      </c>
      <c r="I2304" s="75">
        <f>STOCK[[#This Row],[Entradas]]-STOCK[[#This Row],[Salidas]]</f>
        <v>0</v>
      </c>
      <c r="J2304" s="59">
        <f>STOCK[[#This Row],[Precio Final]]*10%</f>
        <v>2.5</v>
      </c>
      <c r="K2304" s="62">
        <v>12</v>
      </c>
      <c r="L2304" s="62">
        <v>0</v>
      </c>
      <c r="M2304" s="62">
        <f>STOCK[[#This Row],[Costo Unitario (USD)]]+STOCK[[#This Row],[Costo Envío (USD)]]+STOCK[[#This Row],[Comisión 10%]]</f>
        <v>14.5</v>
      </c>
      <c r="N2304" s="62">
        <f t="shared" si="103"/>
        <v>21.75</v>
      </c>
      <c r="O2304" s="62">
        <f t="shared" si="104"/>
        <v>25</v>
      </c>
      <c r="P2304" s="62">
        <f>STOCK[[#This Row],[Precio Final]]-STOCK[[#This Row],[Costo total]]</f>
        <v>10.5</v>
      </c>
      <c r="Q2304" s="62">
        <f t="shared" si="105"/>
        <v>10.5</v>
      </c>
      <c r="R2304" s="74"/>
      <c r="S2304" s="74"/>
      <c r="T2304" s="62"/>
      <c r="U2304" s="62"/>
      <c r="V2304" s="76"/>
    </row>
    <row r="2305" customHeight="1" spans="1:22">
      <c r="A2305" s="74">
        <v>3526</v>
      </c>
      <c r="B2305" s="74" t="s">
        <v>16680</v>
      </c>
      <c r="C2305" s="74" t="s">
        <v>20402</v>
      </c>
      <c r="D2305" s="74" t="s">
        <v>16396</v>
      </c>
      <c r="E2305" s="74"/>
      <c r="F2305" s="59">
        <v>30</v>
      </c>
      <c r="G2305" s="75">
        <v>1</v>
      </c>
      <c r="H2305" s="75">
        <f>SUMIFS(VENTAS[Cantidad],VENTAS[Código del producto Vendido],STOCK[[#This Row],[Code]])</f>
        <v>1</v>
      </c>
      <c r="I2305" s="75">
        <f>STOCK[[#This Row],[Entradas]]-STOCK[[#This Row],[Salidas]]</f>
        <v>0</v>
      </c>
      <c r="J2305" s="59">
        <f>STOCK[[#This Row],[Precio Final]]*10%</f>
        <v>3</v>
      </c>
      <c r="K2305" s="62">
        <v>12</v>
      </c>
      <c r="L2305" s="62">
        <v>0</v>
      </c>
      <c r="M2305" s="62">
        <f>STOCK[[#This Row],[Costo Unitario (USD)]]+STOCK[[#This Row],[Costo Envío (USD)]]+STOCK[[#This Row],[Comisión 10%]]</f>
        <v>15</v>
      </c>
      <c r="N2305" s="62">
        <f t="shared" si="103"/>
        <v>22.5</v>
      </c>
      <c r="O2305" s="62">
        <f t="shared" si="104"/>
        <v>30</v>
      </c>
      <c r="P2305" s="62">
        <f>STOCK[[#This Row],[Precio Final]]-STOCK[[#This Row],[Costo total]]</f>
        <v>15</v>
      </c>
      <c r="Q2305" s="62">
        <f t="shared" si="105"/>
        <v>15</v>
      </c>
      <c r="R2305" s="74"/>
      <c r="S2305" s="74"/>
      <c r="T2305" s="62"/>
      <c r="U2305" s="62"/>
      <c r="V2305" s="76"/>
    </row>
    <row r="2306" customHeight="1" spans="1:22">
      <c r="A2306" s="74">
        <v>3527</v>
      </c>
      <c r="B2306" s="74" t="s">
        <v>20113</v>
      </c>
      <c r="C2306" s="74" t="s">
        <v>20403</v>
      </c>
      <c r="D2306" s="74" t="s">
        <v>16404</v>
      </c>
      <c r="E2306" s="74"/>
      <c r="F2306" s="59">
        <v>25</v>
      </c>
      <c r="G2306" s="75">
        <v>2</v>
      </c>
      <c r="H2306" s="75">
        <f>SUMIFS(VENTAS[Cantidad],VENTAS[Código del producto Vendido],STOCK[[#This Row],[Code]])</f>
        <v>2</v>
      </c>
      <c r="I2306" s="75">
        <f>STOCK[[#This Row],[Entradas]]-STOCK[[#This Row],[Salidas]]</f>
        <v>0</v>
      </c>
      <c r="J2306" s="59">
        <f>STOCK[[#This Row],[Precio Final]]*10%</f>
        <v>2.5</v>
      </c>
      <c r="K2306" s="62">
        <v>12</v>
      </c>
      <c r="L2306" s="62">
        <v>0</v>
      </c>
      <c r="M2306" s="62">
        <f>STOCK[[#This Row],[Costo Unitario (USD)]]+STOCK[[#This Row],[Costo Envío (USD)]]+STOCK[[#This Row],[Comisión 10%]]</f>
        <v>14.5</v>
      </c>
      <c r="N2306" s="62">
        <f t="shared" si="103"/>
        <v>21.75</v>
      </c>
      <c r="O2306" s="62">
        <f t="shared" si="104"/>
        <v>25</v>
      </c>
      <c r="P2306" s="62">
        <f>STOCK[[#This Row],[Precio Final]]-STOCK[[#This Row],[Costo total]]</f>
        <v>10.5</v>
      </c>
      <c r="Q2306" s="62">
        <f t="shared" si="105"/>
        <v>21</v>
      </c>
      <c r="R2306" s="74"/>
      <c r="S2306" s="74"/>
      <c r="T2306" s="62"/>
      <c r="U2306" s="62"/>
      <c r="V2306" s="76"/>
    </row>
    <row r="2307" customHeight="1" spans="1:22">
      <c r="A2307" s="74">
        <v>3528</v>
      </c>
      <c r="B2307" s="74" t="s">
        <v>20113</v>
      </c>
      <c r="C2307" s="74" t="s">
        <v>20404</v>
      </c>
      <c r="D2307" s="74" t="s">
        <v>16408</v>
      </c>
      <c r="E2307" s="74"/>
      <c r="F2307" s="59">
        <v>25</v>
      </c>
      <c r="G2307" s="75">
        <v>1</v>
      </c>
      <c r="H2307" s="75">
        <f>SUMIFS(VENTAS[Cantidad],VENTAS[Código del producto Vendido],STOCK[[#This Row],[Code]])</f>
        <v>1</v>
      </c>
      <c r="I2307" s="75">
        <f>STOCK[[#This Row],[Entradas]]-STOCK[[#This Row],[Salidas]]</f>
        <v>0</v>
      </c>
      <c r="J2307" s="59">
        <f>STOCK[[#This Row],[Precio Final]]*10%</f>
        <v>2.5</v>
      </c>
      <c r="K2307" s="62">
        <v>12</v>
      </c>
      <c r="L2307" s="62">
        <v>0</v>
      </c>
      <c r="M2307" s="62">
        <f>STOCK[[#This Row],[Costo Unitario (USD)]]+STOCK[[#This Row],[Costo Envío (USD)]]+STOCK[[#This Row],[Comisión 10%]]</f>
        <v>14.5</v>
      </c>
      <c r="N2307" s="62">
        <f t="shared" si="103"/>
        <v>21.75</v>
      </c>
      <c r="O2307" s="62">
        <f t="shared" si="104"/>
        <v>25</v>
      </c>
      <c r="P2307" s="62">
        <f>STOCK[[#This Row],[Precio Final]]-STOCK[[#This Row],[Costo total]]</f>
        <v>10.5</v>
      </c>
      <c r="Q2307" s="62">
        <f t="shared" si="105"/>
        <v>10.5</v>
      </c>
      <c r="R2307" s="74"/>
      <c r="S2307" s="74"/>
      <c r="T2307" s="62"/>
      <c r="U2307" s="62"/>
      <c r="V2307" s="76"/>
    </row>
    <row r="2308" customHeight="1" spans="1:22">
      <c r="A2308" s="74">
        <v>3529</v>
      </c>
      <c r="B2308" s="74" t="s">
        <v>20113</v>
      </c>
      <c r="C2308" s="74" t="s">
        <v>20405</v>
      </c>
      <c r="D2308" s="74" t="s">
        <v>16404</v>
      </c>
      <c r="E2308" s="74"/>
      <c r="F2308" s="59">
        <v>35</v>
      </c>
      <c r="G2308" s="75">
        <v>1</v>
      </c>
      <c r="H2308" s="75">
        <f>SUMIFS(VENTAS[Cantidad],VENTAS[Código del producto Vendido],STOCK[[#This Row],[Code]])</f>
        <v>1</v>
      </c>
      <c r="I2308" s="75">
        <f>STOCK[[#This Row],[Entradas]]-STOCK[[#This Row],[Salidas]]</f>
        <v>0</v>
      </c>
      <c r="J2308" s="59">
        <f>STOCK[[#This Row],[Precio Final]]*10%</f>
        <v>3.5</v>
      </c>
      <c r="K2308" s="62">
        <v>12</v>
      </c>
      <c r="L2308" s="62">
        <v>0</v>
      </c>
      <c r="M2308" s="62">
        <f>STOCK[[#This Row],[Costo Unitario (USD)]]+STOCK[[#This Row],[Costo Envío (USD)]]+STOCK[[#This Row],[Comisión 10%]]</f>
        <v>15.5</v>
      </c>
      <c r="N2308" s="62">
        <f t="shared" si="103"/>
        <v>23.25</v>
      </c>
      <c r="O2308" s="62">
        <f t="shared" si="104"/>
        <v>35</v>
      </c>
      <c r="P2308" s="62">
        <f>STOCK[[#This Row],[Precio Final]]-STOCK[[#This Row],[Costo total]]</f>
        <v>19.5</v>
      </c>
      <c r="Q2308" s="62">
        <f t="shared" si="105"/>
        <v>19.5</v>
      </c>
      <c r="R2308" s="74"/>
      <c r="S2308" s="74"/>
      <c r="T2308" s="62"/>
      <c r="U2308" s="62"/>
      <c r="V2308" s="76"/>
    </row>
    <row r="2309" customHeight="1" spans="1:22">
      <c r="A2309" s="74">
        <v>3530</v>
      </c>
      <c r="B2309" s="74" t="s">
        <v>17011</v>
      </c>
      <c r="C2309" s="74" t="s">
        <v>20406</v>
      </c>
      <c r="D2309" s="74" t="s">
        <v>16396</v>
      </c>
      <c r="E2309" s="74"/>
      <c r="F2309" s="59">
        <v>20</v>
      </c>
      <c r="G2309" s="75">
        <v>1</v>
      </c>
      <c r="H2309" s="75">
        <f>SUMIFS(VENTAS[Cantidad],VENTAS[Código del producto Vendido],STOCK[[#This Row],[Code]])</f>
        <v>0</v>
      </c>
      <c r="I2309" s="75">
        <f>STOCK[[#This Row],[Entradas]]-STOCK[[#This Row],[Salidas]]</f>
        <v>1</v>
      </c>
      <c r="J2309" s="59">
        <f>STOCK[[#This Row],[Precio Final]]*10%</f>
        <v>2</v>
      </c>
      <c r="K2309" s="62">
        <v>12</v>
      </c>
      <c r="L2309" s="62">
        <v>0</v>
      </c>
      <c r="M2309" s="62">
        <f>STOCK[[#This Row],[Costo Unitario (USD)]]+STOCK[[#This Row],[Costo Envío (USD)]]+STOCK[[#This Row],[Comisión 10%]]</f>
        <v>14</v>
      </c>
      <c r="N2309" s="62">
        <f t="shared" si="103"/>
        <v>21</v>
      </c>
      <c r="O2309" s="62">
        <f t="shared" si="104"/>
        <v>20</v>
      </c>
      <c r="P2309" s="62">
        <f>STOCK[[#This Row],[Precio Final]]-STOCK[[#This Row],[Costo total]]</f>
        <v>6</v>
      </c>
      <c r="Q2309" s="62">
        <f t="shared" si="105"/>
        <v>0</v>
      </c>
      <c r="R2309" s="74"/>
      <c r="S2309" s="74"/>
      <c r="T2309" s="62"/>
      <c r="U2309" s="62"/>
      <c r="V2309" s="76"/>
    </row>
    <row r="2310" customHeight="1" spans="1:22">
      <c r="A2310" s="74">
        <v>3531</v>
      </c>
      <c r="B2310" s="74" t="s">
        <v>17011</v>
      </c>
      <c r="C2310" s="74" t="s">
        <v>20407</v>
      </c>
      <c r="D2310" s="74" t="s">
        <v>16396</v>
      </c>
      <c r="E2310" s="74"/>
      <c r="F2310" s="59">
        <v>20</v>
      </c>
      <c r="G2310" s="75">
        <v>1</v>
      </c>
      <c r="H2310" s="75">
        <f>SUMIFS(VENTAS[Cantidad],VENTAS[Código del producto Vendido],STOCK[[#This Row],[Code]])</f>
        <v>1</v>
      </c>
      <c r="I2310" s="75">
        <f>STOCK[[#This Row],[Entradas]]-STOCK[[#This Row],[Salidas]]</f>
        <v>0</v>
      </c>
      <c r="J2310" s="59">
        <f>STOCK[[#This Row],[Precio Final]]*10%</f>
        <v>2</v>
      </c>
      <c r="K2310" s="62">
        <v>12</v>
      </c>
      <c r="L2310" s="62">
        <v>0</v>
      </c>
      <c r="M2310" s="62">
        <f>STOCK[[#This Row],[Costo Unitario (USD)]]+STOCK[[#This Row],[Costo Envío (USD)]]+STOCK[[#This Row],[Comisión 10%]]</f>
        <v>14</v>
      </c>
      <c r="N2310" s="62">
        <f t="shared" si="103"/>
        <v>21</v>
      </c>
      <c r="O2310" s="62">
        <f t="shared" si="104"/>
        <v>20</v>
      </c>
      <c r="P2310" s="62">
        <f>STOCK[[#This Row],[Precio Final]]-STOCK[[#This Row],[Costo total]]</f>
        <v>6</v>
      </c>
      <c r="Q2310" s="62">
        <f t="shared" si="105"/>
        <v>6</v>
      </c>
      <c r="R2310" s="74"/>
      <c r="S2310" s="74"/>
      <c r="T2310" s="62"/>
      <c r="U2310" s="62"/>
      <c r="V2310" s="76"/>
    </row>
    <row r="2311" customHeight="1" spans="1:22">
      <c r="A2311" s="74">
        <v>3532</v>
      </c>
      <c r="B2311" s="74" t="s">
        <v>17146</v>
      </c>
      <c r="C2311" s="74" t="s">
        <v>20407</v>
      </c>
      <c r="D2311" s="74" t="s">
        <v>16408</v>
      </c>
      <c r="E2311" s="74"/>
      <c r="F2311" s="59">
        <v>20</v>
      </c>
      <c r="G2311" s="75">
        <v>1</v>
      </c>
      <c r="H2311" s="75">
        <f>SUMIFS(VENTAS[Cantidad],VENTAS[Código del producto Vendido],STOCK[[#This Row],[Code]])</f>
        <v>1</v>
      </c>
      <c r="I2311" s="75">
        <f>STOCK[[#This Row],[Entradas]]-STOCK[[#This Row],[Salidas]]</f>
        <v>0</v>
      </c>
      <c r="J2311" s="59">
        <f>STOCK[[#This Row],[Precio Final]]*10%</f>
        <v>2</v>
      </c>
      <c r="K2311" s="62">
        <v>12</v>
      </c>
      <c r="L2311" s="62">
        <v>0</v>
      </c>
      <c r="M2311" s="62">
        <f>STOCK[[#This Row],[Costo Unitario (USD)]]+STOCK[[#This Row],[Costo Envío (USD)]]+STOCK[[#This Row],[Comisión 10%]]</f>
        <v>14</v>
      </c>
      <c r="N2311" s="62">
        <f t="shared" si="103"/>
        <v>21</v>
      </c>
      <c r="O2311" s="62">
        <f t="shared" si="104"/>
        <v>20</v>
      </c>
      <c r="P2311" s="62">
        <f>STOCK[[#This Row],[Precio Final]]-STOCK[[#This Row],[Costo total]]</f>
        <v>6</v>
      </c>
      <c r="Q2311" s="62">
        <f t="shared" si="105"/>
        <v>6</v>
      </c>
      <c r="R2311" s="74"/>
      <c r="S2311" s="74"/>
      <c r="T2311" s="62"/>
      <c r="U2311" s="62"/>
      <c r="V2311" s="76"/>
    </row>
    <row r="2312" customHeight="1" spans="1:22">
      <c r="A2312" s="74">
        <v>3533</v>
      </c>
      <c r="B2312" s="74" t="s">
        <v>17146</v>
      </c>
      <c r="C2312" s="74" t="s">
        <v>20408</v>
      </c>
      <c r="D2312" s="74" t="s">
        <v>16431</v>
      </c>
      <c r="E2312" s="74"/>
      <c r="F2312" s="59">
        <v>20</v>
      </c>
      <c r="G2312" s="75">
        <v>1</v>
      </c>
      <c r="H2312" s="75">
        <f>SUMIFS(VENTAS[Cantidad],VENTAS[Código del producto Vendido],STOCK[[#This Row],[Code]])</f>
        <v>1</v>
      </c>
      <c r="I2312" s="75">
        <f>STOCK[[#This Row],[Entradas]]-STOCK[[#This Row],[Salidas]]</f>
        <v>0</v>
      </c>
      <c r="J2312" s="59">
        <f>STOCK[[#This Row],[Precio Final]]*10%</f>
        <v>2</v>
      </c>
      <c r="K2312" s="62">
        <v>12</v>
      </c>
      <c r="L2312" s="62">
        <v>0</v>
      </c>
      <c r="M2312" s="62">
        <f>STOCK[[#This Row],[Costo Unitario (USD)]]+STOCK[[#This Row],[Costo Envío (USD)]]+STOCK[[#This Row],[Comisión 10%]]</f>
        <v>14</v>
      </c>
      <c r="N2312" s="62">
        <f t="shared" si="103"/>
        <v>21</v>
      </c>
      <c r="O2312" s="62">
        <f t="shared" si="104"/>
        <v>20</v>
      </c>
      <c r="P2312" s="62">
        <f>STOCK[[#This Row],[Precio Final]]-STOCK[[#This Row],[Costo total]]</f>
        <v>6</v>
      </c>
      <c r="Q2312" s="62">
        <f t="shared" si="105"/>
        <v>6</v>
      </c>
      <c r="R2312" s="74"/>
      <c r="S2312" s="74"/>
      <c r="T2312" s="62"/>
      <c r="U2312" s="62"/>
      <c r="V2312" s="76"/>
    </row>
    <row r="2313" customHeight="1" spans="1:22">
      <c r="A2313" s="74">
        <v>3534</v>
      </c>
      <c r="B2313" s="74" t="s">
        <v>17011</v>
      </c>
      <c r="C2313" s="74" t="s">
        <v>20409</v>
      </c>
      <c r="D2313" s="74" t="s">
        <v>16396</v>
      </c>
      <c r="E2313" s="74"/>
      <c r="F2313" s="59">
        <v>18</v>
      </c>
      <c r="G2313" s="75">
        <v>2</v>
      </c>
      <c r="H2313" s="75">
        <f>SUMIFS(VENTAS[Cantidad],VENTAS[Código del producto Vendido],STOCK[[#This Row],[Code]])</f>
        <v>2</v>
      </c>
      <c r="I2313" s="75">
        <f>STOCK[[#This Row],[Entradas]]-STOCK[[#This Row],[Salidas]]</f>
        <v>0</v>
      </c>
      <c r="J2313" s="59">
        <f>STOCK[[#This Row],[Precio Final]]*10%</f>
        <v>1.8</v>
      </c>
      <c r="K2313" s="62">
        <v>12</v>
      </c>
      <c r="L2313" s="62">
        <v>0</v>
      </c>
      <c r="M2313" s="62">
        <f>STOCK[[#This Row],[Costo Unitario (USD)]]+STOCK[[#This Row],[Costo Envío (USD)]]+STOCK[[#This Row],[Comisión 10%]]</f>
        <v>13.8</v>
      </c>
      <c r="N2313" s="62">
        <f t="shared" si="103"/>
        <v>20.7</v>
      </c>
      <c r="O2313" s="62">
        <f t="shared" si="104"/>
        <v>18</v>
      </c>
      <c r="P2313" s="62">
        <f>STOCK[[#This Row],[Precio Final]]-STOCK[[#This Row],[Costo total]]</f>
        <v>4.2</v>
      </c>
      <c r="Q2313" s="62">
        <f t="shared" si="105"/>
        <v>8.4</v>
      </c>
      <c r="R2313" s="74"/>
      <c r="S2313" s="74"/>
      <c r="T2313" s="62"/>
      <c r="U2313" s="62"/>
      <c r="V2313" s="76"/>
    </row>
    <row r="2314" customHeight="1" spans="1:22">
      <c r="A2314" s="74">
        <v>3535</v>
      </c>
      <c r="B2314" s="74" t="s">
        <v>17153</v>
      </c>
      <c r="C2314" s="74" t="s">
        <v>20410</v>
      </c>
      <c r="D2314" s="74" t="s">
        <v>17520</v>
      </c>
      <c r="E2314" s="74"/>
      <c r="F2314" s="59">
        <v>25</v>
      </c>
      <c r="G2314" s="75">
        <v>1</v>
      </c>
      <c r="H2314" s="75">
        <f>SUMIFS(VENTAS[Cantidad],VENTAS[Código del producto Vendido],STOCK[[#This Row],[Code]])</f>
        <v>1</v>
      </c>
      <c r="I2314" s="75">
        <f>STOCK[[#This Row],[Entradas]]-STOCK[[#This Row],[Salidas]]</f>
        <v>0</v>
      </c>
      <c r="J2314" s="59">
        <f>STOCK[[#This Row],[Precio Final]]*10%</f>
        <v>2.5</v>
      </c>
      <c r="K2314" s="62">
        <v>12</v>
      </c>
      <c r="L2314" s="62">
        <v>0</v>
      </c>
      <c r="M2314" s="62">
        <f>STOCK[[#This Row],[Costo Unitario (USD)]]+STOCK[[#This Row],[Costo Envío (USD)]]+STOCK[[#This Row],[Comisión 10%]]</f>
        <v>14.5</v>
      </c>
      <c r="N2314" s="62">
        <f t="shared" si="103"/>
        <v>21.75</v>
      </c>
      <c r="O2314" s="62">
        <f t="shared" si="104"/>
        <v>25</v>
      </c>
      <c r="P2314" s="62">
        <f>STOCK[[#This Row],[Precio Final]]-STOCK[[#This Row],[Costo total]]</f>
        <v>10.5</v>
      </c>
      <c r="Q2314" s="62">
        <f t="shared" si="105"/>
        <v>10.5</v>
      </c>
      <c r="R2314" s="74"/>
      <c r="S2314" s="74"/>
      <c r="T2314" s="62"/>
      <c r="U2314" s="62"/>
      <c r="V2314" s="76"/>
    </row>
    <row r="2315" customHeight="1" spans="1:22">
      <c r="A2315" s="74">
        <v>3536</v>
      </c>
      <c r="B2315" s="74" t="s">
        <v>17011</v>
      </c>
      <c r="C2315" s="74" t="s">
        <v>20411</v>
      </c>
      <c r="D2315" s="74" t="s">
        <v>16396</v>
      </c>
      <c r="E2315" s="74"/>
      <c r="F2315" s="59">
        <v>20</v>
      </c>
      <c r="G2315" s="75">
        <v>1</v>
      </c>
      <c r="H2315" s="75">
        <f>SUMIFS(VENTAS[Cantidad],VENTAS[Código del producto Vendido],STOCK[[#This Row],[Code]])</f>
        <v>1</v>
      </c>
      <c r="I2315" s="75">
        <f>STOCK[[#This Row],[Entradas]]-STOCK[[#This Row],[Salidas]]</f>
        <v>0</v>
      </c>
      <c r="J2315" s="59">
        <f>STOCK[[#This Row],[Precio Final]]*10%</f>
        <v>2</v>
      </c>
      <c r="K2315" s="62">
        <v>12</v>
      </c>
      <c r="L2315" s="62">
        <v>0</v>
      </c>
      <c r="M2315" s="62">
        <f>STOCK[[#This Row],[Costo Unitario (USD)]]+STOCK[[#This Row],[Costo Envío (USD)]]+STOCK[[#This Row],[Comisión 10%]]</f>
        <v>14</v>
      </c>
      <c r="N2315" s="62">
        <f t="shared" si="103"/>
        <v>21</v>
      </c>
      <c r="O2315" s="62">
        <f t="shared" si="104"/>
        <v>20</v>
      </c>
      <c r="P2315" s="62">
        <f>STOCK[[#This Row],[Precio Final]]-STOCK[[#This Row],[Costo total]]</f>
        <v>6</v>
      </c>
      <c r="Q2315" s="62">
        <f t="shared" si="105"/>
        <v>6</v>
      </c>
      <c r="R2315" s="74"/>
      <c r="S2315" s="74"/>
      <c r="T2315" s="62"/>
      <c r="U2315" s="62"/>
      <c r="V2315" s="76"/>
    </row>
    <row r="2316" customHeight="1" spans="1:22">
      <c r="A2316" s="74">
        <v>3537</v>
      </c>
      <c r="B2316" s="74" t="s">
        <v>20412</v>
      </c>
      <c r="C2316" s="74" t="s">
        <v>20413</v>
      </c>
      <c r="D2316" s="74" t="s">
        <v>16475</v>
      </c>
      <c r="E2316" s="74"/>
      <c r="F2316" s="59">
        <v>25</v>
      </c>
      <c r="G2316" s="75">
        <v>1</v>
      </c>
      <c r="H2316" s="75">
        <f>SUMIFS(VENTAS[Cantidad],VENTAS[Código del producto Vendido],STOCK[[#This Row],[Code]])</f>
        <v>1</v>
      </c>
      <c r="I2316" s="75">
        <f>STOCK[[#This Row],[Entradas]]-STOCK[[#This Row],[Salidas]]</f>
        <v>0</v>
      </c>
      <c r="J2316" s="59">
        <f>STOCK[[#This Row],[Precio Final]]*10%</f>
        <v>2.5</v>
      </c>
      <c r="K2316" s="62">
        <v>12</v>
      </c>
      <c r="L2316" s="62">
        <v>0</v>
      </c>
      <c r="M2316" s="62">
        <f>STOCK[[#This Row],[Costo Unitario (USD)]]+STOCK[[#This Row],[Costo Envío (USD)]]+STOCK[[#This Row],[Comisión 10%]]</f>
        <v>14.5</v>
      </c>
      <c r="N2316" s="62">
        <f t="shared" si="103"/>
        <v>21.75</v>
      </c>
      <c r="O2316" s="62">
        <f t="shared" si="104"/>
        <v>25</v>
      </c>
      <c r="P2316" s="62">
        <f>STOCK[[#This Row],[Precio Final]]-STOCK[[#This Row],[Costo total]]</f>
        <v>10.5</v>
      </c>
      <c r="Q2316" s="62">
        <f t="shared" si="105"/>
        <v>10.5</v>
      </c>
      <c r="R2316" s="74"/>
      <c r="S2316" s="74"/>
      <c r="T2316" s="62"/>
      <c r="U2316" s="62"/>
      <c r="V2316" s="76"/>
    </row>
    <row r="2317" customHeight="1" spans="1:22">
      <c r="A2317" s="74">
        <v>3538</v>
      </c>
      <c r="B2317" s="74" t="s">
        <v>20412</v>
      </c>
      <c r="C2317" s="74" t="s">
        <v>20414</v>
      </c>
      <c r="D2317" s="74" t="s">
        <v>16583</v>
      </c>
      <c r="E2317" s="74"/>
      <c r="F2317" s="59">
        <v>20</v>
      </c>
      <c r="G2317" s="75">
        <v>1</v>
      </c>
      <c r="H2317" s="75">
        <f>SUMIFS(VENTAS[Cantidad],VENTAS[Código del producto Vendido],STOCK[[#This Row],[Code]])</f>
        <v>1</v>
      </c>
      <c r="I2317" s="75">
        <f>STOCK[[#This Row],[Entradas]]-STOCK[[#This Row],[Salidas]]</f>
        <v>0</v>
      </c>
      <c r="J2317" s="59">
        <f>STOCK[[#This Row],[Precio Final]]*10%</f>
        <v>2</v>
      </c>
      <c r="K2317" s="62">
        <v>12</v>
      </c>
      <c r="L2317" s="62">
        <v>0</v>
      </c>
      <c r="M2317" s="62">
        <f>STOCK[[#This Row],[Costo Unitario (USD)]]+STOCK[[#This Row],[Costo Envío (USD)]]+STOCK[[#This Row],[Comisión 10%]]</f>
        <v>14</v>
      </c>
      <c r="N2317" s="62">
        <f t="shared" si="103"/>
        <v>21</v>
      </c>
      <c r="O2317" s="62">
        <f t="shared" si="104"/>
        <v>20</v>
      </c>
      <c r="P2317" s="62">
        <f>STOCK[[#This Row],[Precio Final]]-STOCK[[#This Row],[Costo total]]</f>
        <v>6</v>
      </c>
      <c r="Q2317" s="62">
        <f t="shared" si="105"/>
        <v>6</v>
      </c>
      <c r="R2317" s="74"/>
      <c r="S2317" s="74"/>
      <c r="T2317" s="62"/>
      <c r="U2317" s="62"/>
      <c r="V2317" s="76"/>
    </row>
    <row r="2318" customHeight="1" spans="1:22">
      <c r="A2318" s="74">
        <v>3539</v>
      </c>
      <c r="B2318" s="74" t="s">
        <v>17146</v>
      </c>
      <c r="C2318" s="74" t="s">
        <v>20415</v>
      </c>
      <c r="D2318" s="74" t="s">
        <v>16404</v>
      </c>
      <c r="E2318" s="74"/>
      <c r="F2318" s="59">
        <v>20</v>
      </c>
      <c r="G2318" s="75">
        <v>1</v>
      </c>
      <c r="H2318" s="75">
        <f>SUMIFS(VENTAS[Cantidad],VENTAS[Código del producto Vendido],STOCK[[#This Row],[Code]])</f>
        <v>1</v>
      </c>
      <c r="I2318" s="75">
        <f>STOCK[[#This Row],[Entradas]]-STOCK[[#This Row],[Salidas]]</f>
        <v>0</v>
      </c>
      <c r="J2318" s="59">
        <f>STOCK[[#This Row],[Precio Final]]*10%</f>
        <v>2</v>
      </c>
      <c r="K2318" s="62">
        <v>12</v>
      </c>
      <c r="L2318" s="62">
        <v>0</v>
      </c>
      <c r="M2318" s="62">
        <f>STOCK[[#This Row],[Costo Unitario (USD)]]+STOCK[[#This Row],[Costo Envío (USD)]]+STOCK[[#This Row],[Comisión 10%]]</f>
        <v>14</v>
      </c>
      <c r="N2318" s="62">
        <f t="shared" si="103"/>
        <v>21</v>
      </c>
      <c r="O2318" s="62">
        <f t="shared" si="104"/>
        <v>20</v>
      </c>
      <c r="P2318" s="62">
        <f>STOCK[[#This Row],[Precio Final]]-STOCK[[#This Row],[Costo total]]</f>
        <v>6</v>
      </c>
      <c r="Q2318" s="62">
        <f t="shared" si="105"/>
        <v>6</v>
      </c>
      <c r="R2318" s="74"/>
      <c r="S2318" s="74"/>
      <c r="T2318" s="62"/>
      <c r="U2318" s="62"/>
      <c r="V2318" s="76"/>
    </row>
    <row r="2319" customHeight="1" spans="1:22">
      <c r="A2319" s="74">
        <v>3540</v>
      </c>
      <c r="B2319" s="74" t="s">
        <v>17146</v>
      </c>
      <c r="C2319" s="74" t="s">
        <v>20416</v>
      </c>
      <c r="D2319" s="74" t="s">
        <v>16404</v>
      </c>
      <c r="E2319" s="74"/>
      <c r="F2319" s="59">
        <v>25</v>
      </c>
      <c r="G2319" s="75">
        <v>1</v>
      </c>
      <c r="H2319" s="75">
        <f>SUMIFS(VENTAS[Cantidad],VENTAS[Código del producto Vendido],STOCK[[#This Row],[Code]])</f>
        <v>1</v>
      </c>
      <c r="I2319" s="75">
        <f>STOCK[[#This Row],[Entradas]]-STOCK[[#This Row],[Salidas]]</f>
        <v>0</v>
      </c>
      <c r="J2319" s="59">
        <f>STOCK[[#This Row],[Precio Final]]*10%</f>
        <v>2.5</v>
      </c>
      <c r="K2319" s="62">
        <v>12</v>
      </c>
      <c r="L2319" s="62">
        <v>0</v>
      </c>
      <c r="M2319" s="62">
        <f>STOCK[[#This Row],[Costo Unitario (USD)]]+STOCK[[#This Row],[Costo Envío (USD)]]+STOCK[[#This Row],[Comisión 10%]]</f>
        <v>14.5</v>
      </c>
      <c r="N2319" s="62">
        <f t="shared" si="103"/>
        <v>21.75</v>
      </c>
      <c r="O2319" s="62">
        <f t="shared" si="104"/>
        <v>25</v>
      </c>
      <c r="P2319" s="62">
        <f>STOCK[[#This Row],[Precio Final]]-STOCK[[#This Row],[Costo total]]</f>
        <v>10.5</v>
      </c>
      <c r="Q2319" s="62">
        <f t="shared" si="105"/>
        <v>10.5</v>
      </c>
      <c r="R2319" s="74"/>
      <c r="S2319" s="74"/>
      <c r="T2319" s="62"/>
      <c r="U2319" s="62"/>
      <c r="V2319" s="76"/>
    </row>
    <row r="2320" customHeight="1" spans="1:22">
      <c r="A2320" s="74">
        <v>3542</v>
      </c>
      <c r="B2320" s="74" t="s">
        <v>17146</v>
      </c>
      <c r="C2320" s="74" t="s">
        <v>20417</v>
      </c>
      <c r="D2320" s="74" t="s">
        <v>16404</v>
      </c>
      <c r="E2320" s="74"/>
      <c r="F2320" s="59">
        <v>25</v>
      </c>
      <c r="G2320" s="75">
        <v>1</v>
      </c>
      <c r="H2320" s="75">
        <f>SUMIFS(VENTAS[Cantidad],VENTAS[Código del producto Vendido],STOCK[[#This Row],[Code]])</f>
        <v>1</v>
      </c>
      <c r="I2320" s="75">
        <f>STOCK[[#This Row],[Entradas]]-STOCK[[#This Row],[Salidas]]</f>
        <v>0</v>
      </c>
      <c r="J2320" s="59">
        <f>STOCK[[#This Row],[Precio Final]]*10%</f>
        <v>2.5</v>
      </c>
      <c r="K2320" s="62">
        <v>12</v>
      </c>
      <c r="L2320" s="62">
        <v>0</v>
      </c>
      <c r="M2320" s="62">
        <f>STOCK[[#This Row],[Costo Unitario (USD)]]+STOCK[[#This Row],[Costo Envío (USD)]]+STOCK[[#This Row],[Comisión 10%]]</f>
        <v>14.5</v>
      </c>
      <c r="N2320" s="62">
        <f t="shared" si="103"/>
        <v>21.75</v>
      </c>
      <c r="O2320" s="62">
        <f t="shared" si="104"/>
        <v>25</v>
      </c>
      <c r="P2320" s="62">
        <f>STOCK[[#This Row],[Precio Final]]-STOCK[[#This Row],[Costo total]]</f>
        <v>10.5</v>
      </c>
      <c r="Q2320" s="62">
        <f t="shared" si="105"/>
        <v>10.5</v>
      </c>
      <c r="R2320" s="74"/>
      <c r="S2320" s="74"/>
      <c r="T2320" s="62"/>
      <c r="U2320" s="62"/>
      <c r="V2320" s="76"/>
    </row>
    <row r="2321" customHeight="1" spans="1:22">
      <c r="A2321" s="74">
        <v>3543</v>
      </c>
      <c r="B2321" s="74" t="s">
        <v>17011</v>
      </c>
      <c r="C2321" s="74" t="s">
        <v>20054</v>
      </c>
      <c r="D2321" s="74" t="s">
        <v>16396</v>
      </c>
      <c r="E2321" s="74"/>
      <c r="F2321" s="59">
        <v>20</v>
      </c>
      <c r="G2321" s="75">
        <v>1</v>
      </c>
      <c r="H2321" s="75">
        <f>SUMIFS(VENTAS[Cantidad],VENTAS[Código del producto Vendido],STOCK[[#This Row],[Code]])</f>
        <v>1</v>
      </c>
      <c r="I2321" s="75">
        <f>STOCK[[#This Row],[Entradas]]-STOCK[[#This Row],[Salidas]]</f>
        <v>0</v>
      </c>
      <c r="J2321" s="59">
        <f>STOCK[[#This Row],[Precio Final]]*10%</f>
        <v>2</v>
      </c>
      <c r="K2321" s="62">
        <v>12</v>
      </c>
      <c r="L2321" s="62">
        <v>0</v>
      </c>
      <c r="M2321" s="62">
        <f>STOCK[[#This Row],[Costo Unitario (USD)]]+STOCK[[#This Row],[Costo Envío (USD)]]+STOCK[[#This Row],[Comisión 10%]]</f>
        <v>14</v>
      </c>
      <c r="N2321" s="62">
        <f t="shared" si="103"/>
        <v>21</v>
      </c>
      <c r="O2321" s="62">
        <f t="shared" si="104"/>
        <v>20</v>
      </c>
      <c r="P2321" s="62">
        <f>STOCK[[#This Row],[Precio Final]]-STOCK[[#This Row],[Costo total]]</f>
        <v>6</v>
      </c>
      <c r="Q2321" s="62">
        <f t="shared" si="105"/>
        <v>6</v>
      </c>
      <c r="R2321" s="74"/>
      <c r="S2321" s="74"/>
      <c r="T2321" s="62"/>
      <c r="U2321" s="62"/>
      <c r="V2321" s="76"/>
    </row>
    <row r="2322" customHeight="1" spans="1:22">
      <c r="A2322" s="74">
        <v>3544</v>
      </c>
      <c r="B2322" s="74" t="s">
        <v>17011</v>
      </c>
      <c r="C2322" s="74" t="s">
        <v>20418</v>
      </c>
      <c r="D2322" s="74" t="s">
        <v>16396</v>
      </c>
      <c r="E2322" s="74"/>
      <c r="F2322" s="59">
        <v>20</v>
      </c>
      <c r="G2322" s="75">
        <v>1</v>
      </c>
      <c r="H2322" s="75">
        <f>SUMIFS(VENTAS[Cantidad],VENTAS[Código del producto Vendido],STOCK[[#This Row],[Code]])</f>
        <v>1</v>
      </c>
      <c r="I2322" s="75">
        <f>STOCK[[#This Row],[Entradas]]-STOCK[[#This Row],[Salidas]]</f>
        <v>0</v>
      </c>
      <c r="J2322" s="59">
        <f>STOCK[[#This Row],[Precio Final]]*10%</f>
        <v>2</v>
      </c>
      <c r="K2322" s="62">
        <v>12</v>
      </c>
      <c r="L2322" s="62">
        <v>0</v>
      </c>
      <c r="M2322" s="62">
        <f>STOCK[[#This Row],[Costo Unitario (USD)]]+STOCK[[#This Row],[Costo Envío (USD)]]+STOCK[[#This Row],[Comisión 10%]]</f>
        <v>14</v>
      </c>
      <c r="N2322" s="62">
        <f t="shared" si="103"/>
        <v>21</v>
      </c>
      <c r="O2322" s="62">
        <f t="shared" si="104"/>
        <v>20</v>
      </c>
      <c r="P2322" s="62">
        <f>STOCK[[#This Row],[Precio Final]]-STOCK[[#This Row],[Costo total]]</f>
        <v>6</v>
      </c>
      <c r="Q2322" s="62">
        <f t="shared" si="105"/>
        <v>6</v>
      </c>
      <c r="R2322" s="74"/>
      <c r="S2322" s="74"/>
      <c r="T2322" s="62"/>
      <c r="U2322" s="62"/>
      <c r="V2322" s="76"/>
    </row>
    <row r="2323" customHeight="1" spans="1:22">
      <c r="A2323" s="74">
        <v>3545</v>
      </c>
      <c r="B2323" s="74" t="s">
        <v>17011</v>
      </c>
      <c r="C2323" s="74" t="s">
        <v>20419</v>
      </c>
      <c r="D2323" s="74" t="s">
        <v>16396</v>
      </c>
      <c r="E2323" s="74"/>
      <c r="F2323" s="59">
        <v>20</v>
      </c>
      <c r="G2323" s="75">
        <v>1</v>
      </c>
      <c r="H2323" s="75">
        <f>SUMIFS(VENTAS[Cantidad],VENTAS[Código del producto Vendido],STOCK[[#This Row],[Code]])</f>
        <v>1</v>
      </c>
      <c r="I2323" s="75">
        <f>STOCK[[#This Row],[Entradas]]-STOCK[[#This Row],[Salidas]]</f>
        <v>0</v>
      </c>
      <c r="J2323" s="59">
        <f>STOCK[[#This Row],[Precio Final]]*10%</f>
        <v>2</v>
      </c>
      <c r="K2323" s="62">
        <v>12</v>
      </c>
      <c r="L2323" s="62">
        <v>0</v>
      </c>
      <c r="M2323" s="62">
        <f>STOCK[[#This Row],[Costo Unitario (USD)]]+STOCK[[#This Row],[Costo Envío (USD)]]+STOCK[[#This Row],[Comisión 10%]]</f>
        <v>14</v>
      </c>
      <c r="N2323" s="62">
        <f t="shared" ref="N2323:N2386" si="106">M2323*1.5</f>
        <v>21</v>
      </c>
      <c r="O2323" s="62">
        <f t="shared" si="104"/>
        <v>20</v>
      </c>
      <c r="P2323" s="62">
        <f>STOCK[[#This Row],[Precio Final]]-STOCK[[#This Row],[Costo total]]</f>
        <v>6</v>
      </c>
      <c r="Q2323" s="62">
        <f t="shared" si="105"/>
        <v>6</v>
      </c>
      <c r="R2323" s="74"/>
      <c r="S2323" s="74"/>
      <c r="T2323" s="62"/>
      <c r="U2323" s="62"/>
      <c r="V2323" s="76"/>
    </row>
    <row r="2324" customHeight="1" spans="1:22">
      <c r="A2324" s="74">
        <v>3546</v>
      </c>
      <c r="B2324" s="74" t="s">
        <v>17146</v>
      </c>
      <c r="C2324" s="74" t="s">
        <v>20420</v>
      </c>
      <c r="D2324" s="74" t="s">
        <v>16404</v>
      </c>
      <c r="E2324" s="74"/>
      <c r="F2324" s="59">
        <v>20</v>
      </c>
      <c r="G2324" s="75">
        <v>1</v>
      </c>
      <c r="H2324" s="75">
        <f>SUMIFS(VENTAS[Cantidad],VENTAS[Código del producto Vendido],STOCK[[#This Row],[Code]])</f>
        <v>0</v>
      </c>
      <c r="I2324" s="75">
        <f>STOCK[[#This Row],[Entradas]]-STOCK[[#This Row],[Salidas]]</f>
        <v>1</v>
      </c>
      <c r="J2324" s="59">
        <f>STOCK[[#This Row],[Precio Final]]*10%</f>
        <v>2</v>
      </c>
      <c r="K2324" s="62">
        <v>12</v>
      </c>
      <c r="L2324" s="62">
        <v>0</v>
      </c>
      <c r="M2324" s="62">
        <f>STOCK[[#This Row],[Costo Unitario (USD)]]+STOCK[[#This Row],[Costo Envío (USD)]]+STOCK[[#This Row],[Comisión 10%]]</f>
        <v>14</v>
      </c>
      <c r="N2324" s="62">
        <f t="shared" si="106"/>
        <v>21</v>
      </c>
      <c r="O2324" s="62">
        <f t="shared" si="104"/>
        <v>20</v>
      </c>
      <c r="P2324" s="62">
        <f>STOCK[[#This Row],[Precio Final]]-STOCK[[#This Row],[Costo total]]</f>
        <v>6</v>
      </c>
      <c r="Q2324" s="62">
        <f t="shared" si="105"/>
        <v>0</v>
      </c>
      <c r="R2324" s="74"/>
      <c r="S2324" s="74"/>
      <c r="T2324" s="62"/>
      <c r="U2324" s="62"/>
      <c r="V2324" s="76"/>
    </row>
    <row r="2325" customHeight="1" spans="1:22">
      <c r="A2325" s="74">
        <v>3547</v>
      </c>
      <c r="B2325" s="74" t="s">
        <v>17146</v>
      </c>
      <c r="C2325" s="74" t="s">
        <v>20421</v>
      </c>
      <c r="D2325" s="74" t="s">
        <v>16404</v>
      </c>
      <c r="E2325" s="74"/>
      <c r="F2325" s="59">
        <v>20</v>
      </c>
      <c r="G2325" s="75">
        <v>1</v>
      </c>
      <c r="H2325" s="75">
        <f>SUMIFS(VENTAS[Cantidad],VENTAS[Código del producto Vendido],STOCK[[#This Row],[Code]])</f>
        <v>0</v>
      </c>
      <c r="I2325" s="75">
        <f>STOCK[[#This Row],[Entradas]]-STOCK[[#This Row],[Salidas]]</f>
        <v>1</v>
      </c>
      <c r="J2325" s="59">
        <f>STOCK[[#This Row],[Precio Final]]*10%</f>
        <v>2</v>
      </c>
      <c r="K2325" s="62">
        <v>12</v>
      </c>
      <c r="L2325" s="62">
        <v>0</v>
      </c>
      <c r="M2325" s="62">
        <f>STOCK[[#This Row],[Costo Unitario (USD)]]+STOCK[[#This Row],[Costo Envío (USD)]]+STOCK[[#This Row],[Comisión 10%]]</f>
        <v>14</v>
      </c>
      <c r="N2325" s="62">
        <f t="shared" si="106"/>
        <v>21</v>
      </c>
      <c r="O2325" s="62">
        <f t="shared" si="104"/>
        <v>20</v>
      </c>
      <c r="P2325" s="62">
        <f>STOCK[[#This Row],[Precio Final]]-STOCK[[#This Row],[Costo total]]</f>
        <v>6</v>
      </c>
      <c r="Q2325" s="62">
        <f t="shared" si="105"/>
        <v>0</v>
      </c>
      <c r="R2325" s="74"/>
      <c r="S2325" s="74"/>
      <c r="T2325" s="62"/>
      <c r="U2325" s="62"/>
      <c r="V2325" s="76"/>
    </row>
    <row r="2326" customHeight="1" spans="1:22">
      <c r="A2326" s="74">
        <v>3548</v>
      </c>
      <c r="B2326" s="74" t="s">
        <v>17146</v>
      </c>
      <c r="C2326" s="74" t="s">
        <v>20422</v>
      </c>
      <c r="D2326" s="74" t="s">
        <v>16408</v>
      </c>
      <c r="E2326" s="74"/>
      <c r="F2326" s="59">
        <v>25</v>
      </c>
      <c r="G2326" s="75">
        <v>1</v>
      </c>
      <c r="H2326" s="75">
        <f>SUMIFS(VENTAS[Cantidad],VENTAS[Código del producto Vendido],STOCK[[#This Row],[Code]])</f>
        <v>1</v>
      </c>
      <c r="I2326" s="75">
        <f>STOCK[[#This Row],[Entradas]]-STOCK[[#This Row],[Salidas]]</f>
        <v>0</v>
      </c>
      <c r="J2326" s="59">
        <f>STOCK[[#This Row],[Precio Final]]*10%</f>
        <v>2.5</v>
      </c>
      <c r="K2326" s="62">
        <v>12</v>
      </c>
      <c r="L2326" s="62">
        <v>0</v>
      </c>
      <c r="M2326" s="62">
        <f>STOCK[[#This Row],[Costo Unitario (USD)]]+STOCK[[#This Row],[Costo Envío (USD)]]+STOCK[[#This Row],[Comisión 10%]]</f>
        <v>14.5</v>
      </c>
      <c r="N2326" s="62">
        <f t="shared" si="106"/>
        <v>21.75</v>
      </c>
      <c r="O2326" s="62">
        <f t="shared" si="104"/>
        <v>25</v>
      </c>
      <c r="P2326" s="62">
        <f>STOCK[[#This Row],[Precio Final]]-STOCK[[#This Row],[Costo total]]</f>
        <v>10.5</v>
      </c>
      <c r="Q2326" s="62">
        <f t="shared" si="105"/>
        <v>10.5</v>
      </c>
      <c r="R2326" s="74"/>
      <c r="S2326" s="74"/>
      <c r="T2326" s="62"/>
      <c r="U2326" s="62"/>
      <c r="V2326" s="76"/>
    </row>
    <row r="2327" customHeight="1" spans="1:22">
      <c r="A2327" s="74">
        <v>3549</v>
      </c>
      <c r="B2327" s="74" t="s">
        <v>17011</v>
      </c>
      <c r="C2327" s="74" t="s">
        <v>20423</v>
      </c>
      <c r="D2327" s="74" t="s">
        <v>16396</v>
      </c>
      <c r="E2327" s="74"/>
      <c r="F2327" s="59">
        <v>20</v>
      </c>
      <c r="G2327" s="75">
        <v>1</v>
      </c>
      <c r="H2327" s="75">
        <f>SUMIFS(VENTAS[Cantidad],VENTAS[Código del producto Vendido],STOCK[[#This Row],[Code]])</f>
        <v>1</v>
      </c>
      <c r="I2327" s="75">
        <f>STOCK[[#This Row],[Entradas]]-STOCK[[#This Row],[Salidas]]</f>
        <v>0</v>
      </c>
      <c r="J2327" s="59">
        <f>STOCK[[#This Row],[Precio Final]]*10%</f>
        <v>2</v>
      </c>
      <c r="K2327" s="62">
        <v>12</v>
      </c>
      <c r="L2327" s="62">
        <v>0</v>
      </c>
      <c r="M2327" s="62">
        <f>STOCK[[#This Row],[Costo Unitario (USD)]]+STOCK[[#This Row],[Costo Envío (USD)]]+STOCK[[#This Row],[Comisión 10%]]</f>
        <v>14</v>
      </c>
      <c r="N2327" s="62">
        <f t="shared" si="106"/>
        <v>21</v>
      </c>
      <c r="O2327" s="62">
        <f t="shared" si="104"/>
        <v>20</v>
      </c>
      <c r="P2327" s="62">
        <f>STOCK[[#This Row],[Precio Final]]-STOCK[[#This Row],[Costo total]]</f>
        <v>6</v>
      </c>
      <c r="Q2327" s="62">
        <f t="shared" si="105"/>
        <v>6</v>
      </c>
      <c r="R2327" s="74"/>
      <c r="S2327" s="74"/>
      <c r="T2327" s="62"/>
      <c r="U2327" s="62"/>
      <c r="V2327" s="76"/>
    </row>
    <row r="2328" customHeight="1" spans="1:22">
      <c r="A2328" s="74">
        <v>3550</v>
      </c>
      <c r="B2328" s="74" t="s">
        <v>17146</v>
      </c>
      <c r="C2328" s="74" t="s">
        <v>20424</v>
      </c>
      <c r="D2328" s="74" t="s">
        <v>16408</v>
      </c>
      <c r="E2328" s="74"/>
      <c r="F2328" s="59">
        <v>25</v>
      </c>
      <c r="G2328" s="75">
        <v>1</v>
      </c>
      <c r="H2328" s="75">
        <f>SUMIFS(VENTAS[Cantidad],VENTAS[Código del producto Vendido],STOCK[[#This Row],[Code]])</f>
        <v>0</v>
      </c>
      <c r="I2328" s="75">
        <f>STOCK[[#This Row],[Entradas]]-STOCK[[#This Row],[Salidas]]</f>
        <v>1</v>
      </c>
      <c r="J2328" s="59">
        <f>STOCK[[#This Row],[Precio Final]]*10%</f>
        <v>2.5</v>
      </c>
      <c r="K2328" s="62">
        <v>12</v>
      </c>
      <c r="L2328" s="62">
        <v>0</v>
      </c>
      <c r="M2328" s="62">
        <f>STOCK[[#This Row],[Costo Unitario (USD)]]+STOCK[[#This Row],[Costo Envío (USD)]]+STOCK[[#This Row],[Comisión 10%]]</f>
        <v>14.5</v>
      </c>
      <c r="N2328" s="62">
        <f t="shared" si="106"/>
        <v>21.75</v>
      </c>
      <c r="O2328" s="62">
        <f t="shared" si="104"/>
        <v>25</v>
      </c>
      <c r="P2328" s="62">
        <f>STOCK[[#This Row],[Precio Final]]-STOCK[[#This Row],[Costo total]]</f>
        <v>10.5</v>
      </c>
      <c r="Q2328" s="62">
        <f t="shared" si="105"/>
        <v>0</v>
      </c>
      <c r="R2328" s="74"/>
      <c r="S2328" s="74"/>
      <c r="T2328" s="62"/>
      <c r="U2328" s="62"/>
      <c r="V2328" s="76"/>
    </row>
    <row r="2329" customHeight="1" spans="1:22">
      <c r="A2329" s="74">
        <v>3551</v>
      </c>
      <c r="B2329" s="74" t="s">
        <v>20412</v>
      </c>
      <c r="C2329" s="74" t="s">
        <v>20425</v>
      </c>
      <c r="D2329" s="74" t="s">
        <v>16583</v>
      </c>
      <c r="E2329" s="74"/>
      <c r="F2329" s="59">
        <v>20</v>
      </c>
      <c r="G2329" s="75">
        <v>1</v>
      </c>
      <c r="H2329" s="75">
        <f>SUMIFS(VENTAS[Cantidad],VENTAS[Código del producto Vendido],STOCK[[#This Row],[Code]])</f>
        <v>1</v>
      </c>
      <c r="I2329" s="75">
        <f>STOCK[[#This Row],[Entradas]]-STOCK[[#This Row],[Salidas]]</f>
        <v>0</v>
      </c>
      <c r="J2329" s="59">
        <f>STOCK[[#This Row],[Precio Final]]*10%</f>
        <v>2</v>
      </c>
      <c r="K2329" s="62">
        <v>12</v>
      </c>
      <c r="L2329" s="62">
        <v>0</v>
      </c>
      <c r="M2329" s="62">
        <f>STOCK[[#This Row],[Costo Unitario (USD)]]+STOCK[[#This Row],[Costo Envío (USD)]]+STOCK[[#This Row],[Comisión 10%]]</f>
        <v>14</v>
      </c>
      <c r="N2329" s="62">
        <f t="shared" si="106"/>
        <v>21</v>
      </c>
      <c r="O2329" s="62">
        <f t="shared" si="104"/>
        <v>20</v>
      </c>
      <c r="P2329" s="62">
        <f>STOCK[[#This Row],[Precio Final]]-STOCK[[#This Row],[Costo total]]</f>
        <v>6</v>
      </c>
      <c r="Q2329" s="62">
        <f t="shared" si="105"/>
        <v>6</v>
      </c>
      <c r="R2329" s="74"/>
      <c r="S2329" s="74"/>
      <c r="T2329" s="62"/>
      <c r="U2329" s="62"/>
      <c r="V2329" s="76"/>
    </row>
    <row r="2330" customHeight="1" spans="1:22">
      <c r="A2330" s="74">
        <v>3552</v>
      </c>
      <c r="B2330" s="74" t="s">
        <v>17011</v>
      </c>
      <c r="C2330" s="74" t="s">
        <v>20426</v>
      </c>
      <c r="D2330" s="74" t="s">
        <v>16396</v>
      </c>
      <c r="E2330" s="74"/>
      <c r="F2330" s="59">
        <v>20</v>
      </c>
      <c r="G2330" s="75">
        <v>2</v>
      </c>
      <c r="H2330" s="75">
        <f>SUMIFS(VENTAS[Cantidad],VENTAS[Código del producto Vendido],STOCK[[#This Row],[Code]])</f>
        <v>2</v>
      </c>
      <c r="I2330" s="75">
        <f>STOCK[[#This Row],[Entradas]]-STOCK[[#This Row],[Salidas]]</f>
        <v>0</v>
      </c>
      <c r="J2330" s="59">
        <f>STOCK[[#This Row],[Precio Final]]*10%</f>
        <v>2</v>
      </c>
      <c r="K2330" s="62">
        <v>12</v>
      </c>
      <c r="L2330" s="62">
        <v>0</v>
      </c>
      <c r="M2330" s="62">
        <f>STOCK[[#This Row],[Costo Unitario (USD)]]+STOCK[[#This Row],[Costo Envío (USD)]]+STOCK[[#This Row],[Comisión 10%]]</f>
        <v>14</v>
      </c>
      <c r="N2330" s="62">
        <f t="shared" si="106"/>
        <v>21</v>
      </c>
      <c r="O2330" s="62">
        <f t="shared" ref="O2330:O2393" si="107">F2330</f>
        <v>20</v>
      </c>
      <c r="P2330" s="62">
        <f>STOCK[[#This Row],[Precio Final]]-STOCK[[#This Row],[Costo total]]</f>
        <v>6</v>
      </c>
      <c r="Q2330" s="62">
        <f t="shared" si="105"/>
        <v>12</v>
      </c>
      <c r="R2330" s="74"/>
      <c r="S2330" s="74"/>
      <c r="T2330" s="62"/>
      <c r="U2330" s="62"/>
      <c r="V2330" s="76"/>
    </row>
    <row r="2331" customHeight="1" spans="1:22">
      <c r="A2331" s="74">
        <v>3554</v>
      </c>
      <c r="B2331" s="74" t="s">
        <v>17011</v>
      </c>
      <c r="C2331" s="74" t="s">
        <v>20427</v>
      </c>
      <c r="D2331" s="74" t="s">
        <v>16396</v>
      </c>
      <c r="E2331" s="74"/>
      <c r="F2331" s="59">
        <v>20</v>
      </c>
      <c r="G2331" s="75">
        <v>1</v>
      </c>
      <c r="H2331" s="75">
        <f>SUMIFS(VENTAS[Cantidad],VENTAS[Código del producto Vendido],STOCK[[#This Row],[Code]])</f>
        <v>1</v>
      </c>
      <c r="I2331" s="75">
        <f>STOCK[[#This Row],[Entradas]]-STOCK[[#This Row],[Salidas]]</f>
        <v>0</v>
      </c>
      <c r="J2331" s="59">
        <f>STOCK[[#This Row],[Precio Final]]*10%</f>
        <v>2</v>
      </c>
      <c r="K2331" s="62">
        <v>12</v>
      </c>
      <c r="L2331" s="62">
        <v>0</v>
      </c>
      <c r="M2331" s="62">
        <f>STOCK[[#This Row],[Costo Unitario (USD)]]+STOCK[[#This Row],[Costo Envío (USD)]]+STOCK[[#This Row],[Comisión 10%]]</f>
        <v>14</v>
      </c>
      <c r="N2331" s="62">
        <f t="shared" si="106"/>
        <v>21</v>
      </c>
      <c r="O2331" s="62">
        <f t="shared" si="107"/>
        <v>20</v>
      </c>
      <c r="P2331" s="62">
        <f>STOCK[[#This Row],[Precio Final]]-STOCK[[#This Row],[Costo total]]</f>
        <v>6</v>
      </c>
      <c r="Q2331" s="62">
        <f t="shared" si="105"/>
        <v>6</v>
      </c>
      <c r="R2331" s="74"/>
      <c r="S2331" s="74"/>
      <c r="T2331" s="62"/>
      <c r="U2331" s="62"/>
      <c r="V2331" s="76"/>
    </row>
    <row r="2332" customHeight="1" spans="1:22">
      <c r="A2332" s="74">
        <v>3555</v>
      </c>
      <c r="B2332" s="74" t="s">
        <v>17011</v>
      </c>
      <c r="C2332" s="74" t="s">
        <v>20428</v>
      </c>
      <c r="D2332" s="74" t="s">
        <v>16928</v>
      </c>
      <c r="E2332" s="74"/>
      <c r="F2332" s="59">
        <v>20</v>
      </c>
      <c r="G2332" s="75">
        <v>1</v>
      </c>
      <c r="H2332" s="75">
        <f>SUMIFS(VENTAS[Cantidad],VENTAS[Código del producto Vendido],STOCK[[#This Row],[Code]])</f>
        <v>0</v>
      </c>
      <c r="I2332" s="75">
        <f>STOCK[[#This Row],[Entradas]]-STOCK[[#This Row],[Salidas]]</f>
        <v>1</v>
      </c>
      <c r="J2332" s="59">
        <f>STOCK[[#This Row],[Precio Final]]*10%</f>
        <v>2</v>
      </c>
      <c r="K2332" s="62">
        <v>12</v>
      </c>
      <c r="L2332" s="62">
        <v>0</v>
      </c>
      <c r="M2332" s="62">
        <f>STOCK[[#This Row],[Costo Unitario (USD)]]+STOCK[[#This Row],[Costo Envío (USD)]]+STOCK[[#This Row],[Comisión 10%]]</f>
        <v>14</v>
      </c>
      <c r="N2332" s="62">
        <f t="shared" si="106"/>
        <v>21</v>
      </c>
      <c r="O2332" s="62">
        <f t="shared" si="107"/>
        <v>20</v>
      </c>
      <c r="P2332" s="62">
        <f>STOCK[[#This Row],[Precio Final]]-STOCK[[#This Row],[Costo total]]</f>
        <v>6</v>
      </c>
      <c r="Q2332" s="62">
        <f t="shared" si="105"/>
        <v>0</v>
      </c>
      <c r="R2332" s="74"/>
      <c r="S2332" s="74"/>
      <c r="T2332" s="62"/>
      <c r="U2332" s="62"/>
      <c r="V2332" s="76"/>
    </row>
    <row r="2333" customHeight="1" spans="1:22">
      <c r="A2333" s="74">
        <v>3556</v>
      </c>
      <c r="B2333" s="74" t="s">
        <v>17153</v>
      </c>
      <c r="C2333" s="74" t="s">
        <v>20429</v>
      </c>
      <c r="D2333" s="74" t="s">
        <v>16914</v>
      </c>
      <c r="E2333" s="74"/>
      <c r="F2333" s="59">
        <v>30</v>
      </c>
      <c r="G2333" s="75">
        <v>1</v>
      </c>
      <c r="H2333" s="75">
        <f>SUMIFS(VENTAS[Cantidad],VENTAS[Código del producto Vendido],STOCK[[#This Row],[Code]])</f>
        <v>1</v>
      </c>
      <c r="I2333" s="75">
        <f>STOCK[[#This Row],[Entradas]]-STOCK[[#This Row],[Salidas]]</f>
        <v>0</v>
      </c>
      <c r="J2333" s="59">
        <f>STOCK[[#This Row],[Precio Final]]*10%</f>
        <v>3</v>
      </c>
      <c r="K2333" s="62">
        <v>12</v>
      </c>
      <c r="L2333" s="62">
        <v>0</v>
      </c>
      <c r="M2333" s="62">
        <f>STOCK[[#This Row],[Costo Unitario (USD)]]+STOCK[[#This Row],[Costo Envío (USD)]]+STOCK[[#This Row],[Comisión 10%]]</f>
        <v>15</v>
      </c>
      <c r="N2333" s="62">
        <f t="shared" si="106"/>
        <v>22.5</v>
      </c>
      <c r="O2333" s="62">
        <f t="shared" si="107"/>
        <v>30</v>
      </c>
      <c r="P2333" s="62">
        <f>STOCK[[#This Row],[Precio Final]]-STOCK[[#This Row],[Costo total]]</f>
        <v>15</v>
      </c>
      <c r="Q2333" s="62">
        <f t="shared" si="105"/>
        <v>15</v>
      </c>
      <c r="R2333" s="74"/>
      <c r="S2333" s="74"/>
      <c r="T2333" s="62"/>
      <c r="U2333" s="62"/>
      <c r="V2333" s="76"/>
    </row>
    <row r="2334" customHeight="1" spans="1:22">
      <c r="A2334" s="74" t="s">
        <v>20430</v>
      </c>
      <c r="B2334" s="74" t="s">
        <v>17153</v>
      </c>
      <c r="C2334" s="74" t="s">
        <v>20431</v>
      </c>
      <c r="D2334" s="74" t="s">
        <v>17505</v>
      </c>
      <c r="E2334" s="74"/>
      <c r="F2334" s="59">
        <v>35</v>
      </c>
      <c r="G2334" s="75">
        <v>1</v>
      </c>
      <c r="H2334" s="75">
        <f>SUMIFS(VENTAS[Cantidad],VENTAS[Código del producto Vendido],STOCK[[#This Row],[Code]])</f>
        <v>1</v>
      </c>
      <c r="I2334" s="75">
        <f>STOCK[[#This Row],[Entradas]]-STOCK[[#This Row],[Salidas]]</f>
        <v>0</v>
      </c>
      <c r="J2334" s="59">
        <f t="shared" ref="J2334:J2397" si="108">O2334*0.1</f>
        <v>3.5</v>
      </c>
      <c r="K2334" s="62">
        <v>12</v>
      </c>
      <c r="L2334" s="62">
        <v>0</v>
      </c>
      <c r="M2334" s="62">
        <f>STOCK[[#This Row],[Costo Unitario (USD)]]+STOCK[[#This Row],[Costo Envío (USD)]]+STOCK[[#This Row],[Comisión 10%]]</f>
        <v>15.5</v>
      </c>
      <c r="N2334" s="62">
        <f t="shared" si="106"/>
        <v>23.25</v>
      </c>
      <c r="O2334" s="62">
        <f t="shared" si="107"/>
        <v>35</v>
      </c>
      <c r="P2334" s="62">
        <f>STOCK[[#This Row],[Precio Final]]-STOCK[[#This Row],[Costo total]]</f>
        <v>19.5</v>
      </c>
      <c r="Q2334" s="62"/>
      <c r="R2334" s="74"/>
      <c r="S2334" s="74"/>
      <c r="T2334" s="62"/>
      <c r="U2334" s="62"/>
      <c r="V2334" s="76"/>
    </row>
    <row r="2335" customHeight="1" spans="1:22">
      <c r="A2335" s="74" t="s">
        <v>20432</v>
      </c>
      <c r="B2335" s="74" t="s">
        <v>20378</v>
      </c>
      <c r="C2335" s="74" t="s">
        <v>20433</v>
      </c>
      <c r="D2335" s="74" t="s">
        <v>20434</v>
      </c>
      <c r="E2335" s="74"/>
      <c r="F2335" s="59">
        <v>40</v>
      </c>
      <c r="G2335" s="75">
        <v>2</v>
      </c>
      <c r="H2335" s="75">
        <f>SUMIFS(VENTAS[Cantidad],VENTAS[Código del producto Vendido],STOCK[[#This Row],[Code]])</f>
        <v>0</v>
      </c>
      <c r="I2335" s="75">
        <f>STOCK[[#This Row],[Entradas]]-STOCK[[#This Row],[Salidas]]</f>
        <v>2</v>
      </c>
      <c r="J2335" s="59">
        <f t="shared" si="108"/>
        <v>4</v>
      </c>
      <c r="K2335" s="62">
        <v>12</v>
      </c>
      <c r="L2335" s="62">
        <v>0</v>
      </c>
      <c r="M2335" s="62">
        <f>STOCK[[#This Row],[Costo Unitario (USD)]]+STOCK[[#This Row],[Costo Envío (USD)]]+STOCK[[#This Row],[Comisión 10%]]</f>
        <v>16</v>
      </c>
      <c r="N2335" s="62">
        <f t="shared" si="106"/>
        <v>24</v>
      </c>
      <c r="O2335" s="62">
        <f t="shared" si="107"/>
        <v>40</v>
      </c>
      <c r="P2335" s="62">
        <f>STOCK[[#This Row],[Precio Final]]-STOCK[[#This Row],[Costo total]]</f>
        <v>24</v>
      </c>
      <c r="Q2335" s="62"/>
      <c r="R2335" s="74"/>
      <c r="S2335" s="74"/>
      <c r="T2335" s="62"/>
      <c r="U2335" s="62"/>
      <c r="V2335" s="76"/>
    </row>
    <row r="2336" customHeight="1" spans="1:22">
      <c r="A2336" s="74" t="s">
        <v>20435</v>
      </c>
      <c r="B2336" s="74" t="s">
        <v>20113</v>
      </c>
      <c r="C2336" s="74" t="s">
        <v>20436</v>
      </c>
      <c r="D2336" s="74" t="s">
        <v>17495</v>
      </c>
      <c r="E2336" s="74"/>
      <c r="F2336" s="59">
        <v>35</v>
      </c>
      <c r="G2336" s="75">
        <v>1</v>
      </c>
      <c r="H2336" s="75">
        <f>SUMIFS(VENTAS[Cantidad],VENTAS[Código del producto Vendido],STOCK[[#This Row],[Code]])</f>
        <v>0</v>
      </c>
      <c r="I2336" s="75">
        <f>STOCK[[#This Row],[Entradas]]-STOCK[[#This Row],[Salidas]]</f>
        <v>1</v>
      </c>
      <c r="J2336" s="59">
        <f t="shared" si="108"/>
        <v>3.5</v>
      </c>
      <c r="K2336" s="62">
        <v>12</v>
      </c>
      <c r="L2336" s="62">
        <v>0</v>
      </c>
      <c r="M2336" s="62">
        <f>STOCK[[#This Row],[Costo Unitario (USD)]]+STOCK[[#This Row],[Costo Envío (USD)]]+STOCK[[#This Row],[Comisión 10%]]</f>
        <v>15.5</v>
      </c>
      <c r="N2336" s="62">
        <f t="shared" si="106"/>
        <v>23.25</v>
      </c>
      <c r="O2336" s="62">
        <f t="shared" si="107"/>
        <v>35</v>
      </c>
      <c r="P2336" s="62">
        <f>STOCK[[#This Row],[Precio Final]]-STOCK[[#This Row],[Costo total]]</f>
        <v>19.5</v>
      </c>
      <c r="Q2336" s="62"/>
      <c r="R2336" s="74"/>
      <c r="S2336" s="74"/>
      <c r="T2336" s="62"/>
      <c r="U2336" s="62"/>
      <c r="V2336" s="76"/>
    </row>
    <row r="2337" customHeight="1" spans="1:22">
      <c r="A2337" s="74" t="s">
        <v>20437</v>
      </c>
      <c r="B2337" s="74" t="s">
        <v>17153</v>
      </c>
      <c r="C2337" s="74" t="s">
        <v>20438</v>
      </c>
      <c r="D2337" s="74" t="s">
        <v>16914</v>
      </c>
      <c r="E2337" s="74"/>
      <c r="F2337" s="59">
        <v>35</v>
      </c>
      <c r="G2337" s="75">
        <v>1</v>
      </c>
      <c r="H2337" s="75">
        <f>SUMIFS(VENTAS[Cantidad],VENTAS[Código del producto Vendido],STOCK[[#This Row],[Code]])</f>
        <v>0</v>
      </c>
      <c r="I2337" s="75">
        <f>STOCK[[#This Row],[Entradas]]-STOCK[[#This Row],[Salidas]]</f>
        <v>1</v>
      </c>
      <c r="J2337" s="59">
        <f t="shared" si="108"/>
        <v>3.5</v>
      </c>
      <c r="K2337" s="62">
        <v>12</v>
      </c>
      <c r="L2337" s="62">
        <v>0</v>
      </c>
      <c r="M2337" s="62">
        <f>STOCK[[#This Row],[Costo Unitario (USD)]]+STOCK[[#This Row],[Costo Envío (USD)]]+STOCK[[#This Row],[Comisión 10%]]</f>
        <v>15.5</v>
      </c>
      <c r="N2337" s="62">
        <f t="shared" si="106"/>
        <v>23.25</v>
      </c>
      <c r="O2337" s="62">
        <f t="shared" si="107"/>
        <v>35</v>
      </c>
      <c r="P2337" s="62">
        <f>STOCK[[#This Row],[Precio Final]]-STOCK[[#This Row],[Costo total]]</f>
        <v>19.5</v>
      </c>
      <c r="Q2337" s="62"/>
      <c r="R2337" s="74"/>
      <c r="S2337" s="74"/>
      <c r="T2337" s="62"/>
      <c r="U2337" s="62"/>
      <c r="V2337" s="76"/>
    </row>
    <row r="2338" customHeight="1" spans="1:22">
      <c r="A2338" s="74" t="s">
        <v>20439</v>
      </c>
      <c r="B2338" s="74" t="s">
        <v>17153</v>
      </c>
      <c r="C2338" s="74" t="s">
        <v>20440</v>
      </c>
      <c r="D2338" s="74" t="s">
        <v>16914</v>
      </c>
      <c r="E2338" s="74"/>
      <c r="F2338" s="59">
        <v>40</v>
      </c>
      <c r="G2338" s="75">
        <v>1</v>
      </c>
      <c r="H2338" s="75">
        <f>SUMIFS(VENTAS[Cantidad],VENTAS[Código del producto Vendido],STOCK[[#This Row],[Code]])</f>
        <v>0</v>
      </c>
      <c r="I2338" s="75">
        <f>STOCK[[#This Row],[Entradas]]-STOCK[[#This Row],[Salidas]]</f>
        <v>1</v>
      </c>
      <c r="J2338" s="59">
        <f t="shared" si="108"/>
        <v>4</v>
      </c>
      <c r="K2338" s="62">
        <v>12</v>
      </c>
      <c r="L2338" s="62">
        <v>0</v>
      </c>
      <c r="M2338" s="62">
        <f>STOCK[[#This Row],[Costo Unitario (USD)]]+STOCK[[#This Row],[Costo Envío (USD)]]+STOCK[[#This Row],[Comisión 10%]]</f>
        <v>16</v>
      </c>
      <c r="N2338" s="62">
        <f t="shared" si="106"/>
        <v>24</v>
      </c>
      <c r="O2338" s="62">
        <f t="shared" si="107"/>
        <v>40</v>
      </c>
      <c r="P2338" s="62">
        <f>STOCK[[#This Row],[Precio Final]]-STOCK[[#This Row],[Costo total]]</f>
        <v>24</v>
      </c>
      <c r="Q2338" s="62"/>
      <c r="R2338" s="74"/>
      <c r="S2338" s="74"/>
      <c r="T2338" s="62"/>
      <c r="U2338" s="62"/>
      <c r="V2338" s="76"/>
    </row>
    <row r="2339" customHeight="1" spans="1:22">
      <c r="A2339" s="74" t="s">
        <v>20441</v>
      </c>
      <c r="B2339" s="74" t="s">
        <v>20442</v>
      </c>
      <c r="C2339" s="74" t="s">
        <v>20443</v>
      </c>
      <c r="D2339" s="74" t="s">
        <v>20444</v>
      </c>
      <c r="E2339" s="74"/>
      <c r="F2339" s="59">
        <v>35</v>
      </c>
      <c r="G2339" s="75">
        <v>1</v>
      </c>
      <c r="H2339" s="75">
        <f>SUMIFS(VENTAS[Cantidad],VENTAS[Código del producto Vendido],STOCK[[#This Row],[Code]])</f>
        <v>0</v>
      </c>
      <c r="I2339" s="75">
        <f>STOCK[[#This Row],[Entradas]]-STOCK[[#This Row],[Salidas]]</f>
        <v>1</v>
      </c>
      <c r="J2339" s="59">
        <f t="shared" si="108"/>
        <v>3.5</v>
      </c>
      <c r="K2339" s="62">
        <v>12</v>
      </c>
      <c r="L2339" s="62">
        <v>0</v>
      </c>
      <c r="M2339" s="62">
        <f>STOCK[[#This Row],[Costo Unitario (USD)]]+STOCK[[#This Row],[Costo Envío (USD)]]+STOCK[[#This Row],[Comisión 10%]]</f>
        <v>15.5</v>
      </c>
      <c r="N2339" s="62">
        <f t="shared" si="106"/>
        <v>23.25</v>
      </c>
      <c r="O2339" s="62">
        <f t="shared" si="107"/>
        <v>35</v>
      </c>
      <c r="P2339" s="62">
        <f>STOCK[[#This Row],[Precio Final]]-STOCK[[#This Row],[Costo total]]</f>
        <v>19.5</v>
      </c>
      <c r="Q2339" s="62"/>
      <c r="R2339" s="74"/>
      <c r="S2339" s="74"/>
      <c r="T2339" s="62"/>
      <c r="U2339" s="62"/>
      <c r="V2339" s="76"/>
    </row>
    <row r="2340" customHeight="1" spans="1:22">
      <c r="A2340" s="74" t="s">
        <v>20445</v>
      </c>
      <c r="B2340" s="74" t="s">
        <v>20446</v>
      </c>
      <c r="C2340" s="74" t="s">
        <v>20447</v>
      </c>
      <c r="D2340" s="74" t="s">
        <v>20448</v>
      </c>
      <c r="E2340" s="74"/>
      <c r="F2340" s="59">
        <v>40</v>
      </c>
      <c r="G2340" s="75">
        <v>1</v>
      </c>
      <c r="H2340" s="75">
        <f>SUMIFS(VENTAS[Cantidad],VENTAS[Código del producto Vendido],STOCK[[#This Row],[Code]])</f>
        <v>0</v>
      </c>
      <c r="I2340" s="75">
        <f>STOCK[[#This Row],[Entradas]]-STOCK[[#This Row],[Salidas]]</f>
        <v>1</v>
      </c>
      <c r="J2340" s="59">
        <f t="shared" si="108"/>
        <v>4</v>
      </c>
      <c r="K2340" s="62">
        <v>12</v>
      </c>
      <c r="L2340" s="62">
        <v>0</v>
      </c>
      <c r="M2340" s="62">
        <f>STOCK[[#This Row],[Costo Unitario (USD)]]+STOCK[[#This Row],[Costo Envío (USD)]]+STOCK[[#This Row],[Comisión 10%]]</f>
        <v>16</v>
      </c>
      <c r="N2340" s="62">
        <f t="shared" si="106"/>
        <v>24</v>
      </c>
      <c r="O2340" s="62">
        <f t="shared" si="107"/>
        <v>40</v>
      </c>
      <c r="P2340" s="62">
        <f>STOCK[[#This Row],[Precio Final]]-STOCK[[#This Row],[Costo total]]</f>
        <v>24</v>
      </c>
      <c r="Q2340" s="62"/>
      <c r="R2340" s="74"/>
      <c r="S2340" s="74"/>
      <c r="T2340" s="62"/>
      <c r="U2340" s="62"/>
      <c r="V2340" s="76"/>
    </row>
    <row r="2341" customHeight="1" spans="1:22">
      <c r="A2341" s="74" t="s">
        <v>20449</v>
      </c>
      <c r="B2341" s="74" t="s">
        <v>20446</v>
      </c>
      <c r="C2341" s="74" t="s">
        <v>20450</v>
      </c>
      <c r="D2341" s="74" t="s">
        <v>20448</v>
      </c>
      <c r="E2341" s="74"/>
      <c r="F2341" s="59">
        <v>40</v>
      </c>
      <c r="G2341" s="75">
        <v>1</v>
      </c>
      <c r="H2341" s="75">
        <f>SUMIFS(VENTAS[Cantidad],VENTAS[Código del producto Vendido],STOCK[[#This Row],[Code]])</f>
        <v>1</v>
      </c>
      <c r="I2341" s="75">
        <f>STOCK[[#This Row],[Entradas]]-STOCK[[#This Row],[Salidas]]</f>
        <v>0</v>
      </c>
      <c r="J2341" s="59">
        <f t="shared" si="108"/>
        <v>4</v>
      </c>
      <c r="K2341" s="62">
        <v>12</v>
      </c>
      <c r="L2341" s="62">
        <v>0</v>
      </c>
      <c r="M2341" s="62">
        <f>STOCK[[#This Row],[Costo Unitario (USD)]]+STOCK[[#This Row],[Costo Envío (USD)]]+STOCK[[#This Row],[Comisión 10%]]</f>
        <v>16</v>
      </c>
      <c r="N2341" s="62">
        <f t="shared" si="106"/>
        <v>24</v>
      </c>
      <c r="O2341" s="62">
        <f t="shared" si="107"/>
        <v>40</v>
      </c>
      <c r="P2341" s="62">
        <f>STOCK[[#This Row],[Precio Final]]-STOCK[[#This Row],[Costo total]]</f>
        <v>24</v>
      </c>
      <c r="Q2341" s="62"/>
      <c r="R2341" s="74"/>
      <c r="S2341" s="74"/>
      <c r="T2341" s="62"/>
      <c r="U2341" s="62"/>
      <c r="V2341" s="76"/>
    </row>
    <row r="2342" customHeight="1" spans="1:22">
      <c r="A2342" s="74" t="s">
        <v>20451</v>
      </c>
      <c r="B2342" s="74" t="s">
        <v>20113</v>
      </c>
      <c r="C2342" s="74" t="s">
        <v>20452</v>
      </c>
      <c r="D2342" s="74" t="s">
        <v>17488</v>
      </c>
      <c r="E2342" s="74"/>
      <c r="F2342" s="59">
        <v>35</v>
      </c>
      <c r="G2342" s="75">
        <v>1</v>
      </c>
      <c r="H2342" s="75">
        <f>SUMIFS(VENTAS[Cantidad],VENTAS[Código del producto Vendido],STOCK[[#This Row],[Code]])</f>
        <v>1</v>
      </c>
      <c r="I2342" s="75">
        <f>STOCK[[#This Row],[Entradas]]-STOCK[[#This Row],[Salidas]]</f>
        <v>0</v>
      </c>
      <c r="J2342" s="59">
        <f t="shared" si="108"/>
        <v>3.5</v>
      </c>
      <c r="K2342" s="62">
        <v>12</v>
      </c>
      <c r="L2342" s="62">
        <v>0</v>
      </c>
      <c r="M2342" s="62">
        <f>STOCK[[#This Row],[Costo Unitario (USD)]]+STOCK[[#This Row],[Costo Envío (USD)]]+STOCK[[#This Row],[Comisión 10%]]</f>
        <v>15.5</v>
      </c>
      <c r="N2342" s="62">
        <f t="shared" si="106"/>
        <v>23.25</v>
      </c>
      <c r="O2342" s="62">
        <f t="shared" si="107"/>
        <v>35</v>
      </c>
      <c r="P2342" s="62">
        <f>STOCK[[#This Row],[Precio Final]]-STOCK[[#This Row],[Costo total]]</f>
        <v>19.5</v>
      </c>
      <c r="Q2342" s="62"/>
      <c r="R2342" s="74"/>
      <c r="S2342" s="74"/>
      <c r="T2342" s="62"/>
      <c r="U2342" s="62"/>
      <c r="V2342" s="76"/>
    </row>
    <row r="2343" customHeight="1" spans="1:22">
      <c r="A2343" s="74" t="s">
        <v>20453</v>
      </c>
      <c r="B2343" s="74" t="s">
        <v>20113</v>
      </c>
      <c r="C2343" s="74" t="s">
        <v>20454</v>
      </c>
      <c r="D2343" s="74" t="s">
        <v>17495</v>
      </c>
      <c r="E2343" s="74"/>
      <c r="F2343" s="59">
        <v>35</v>
      </c>
      <c r="G2343" s="75">
        <v>2</v>
      </c>
      <c r="H2343" s="75">
        <f>SUMIFS(VENTAS[Cantidad],VENTAS[Código del producto Vendido],STOCK[[#This Row],[Code]])</f>
        <v>2</v>
      </c>
      <c r="I2343" s="75">
        <f>STOCK[[#This Row],[Entradas]]-STOCK[[#This Row],[Salidas]]</f>
        <v>0</v>
      </c>
      <c r="J2343" s="59">
        <f t="shared" si="108"/>
        <v>3.5</v>
      </c>
      <c r="K2343" s="62">
        <v>12</v>
      </c>
      <c r="L2343" s="62">
        <v>0</v>
      </c>
      <c r="M2343" s="62">
        <f>STOCK[[#This Row],[Costo Unitario (USD)]]+STOCK[[#This Row],[Costo Envío (USD)]]+STOCK[[#This Row],[Comisión 10%]]</f>
        <v>15.5</v>
      </c>
      <c r="N2343" s="62">
        <f t="shared" si="106"/>
        <v>23.25</v>
      </c>
      <c r="O2343" s="62">
        <f t="shared" si="107"/>
        <v>35</v>
      </c>
      <c r="P2343" s="62">
        <f>STOCK[[#This Row],[Precio Final]]-STOCK[[#This Row],[Costo total]]</f>
        <v>19.5</v>
      </c>
      <c r="Q2343" s="62"/>
      <c r="R2343" s="74"/>
      <c r="S2343" s="74"/>
      <c r="T2343" s="62"/>
      <c r="U2343" s="62"/>
      <c r="V2343" s="76"/>
    </row>
    <row r="2344" customHeight="1" spans="1:22">
      <c r="A2344" s="74" t="s">
        <v>20455</v>
      </c>
      <c r="B2344" s="74" t="s">
        <v>16680</v>
      </c>
      <c r="C2344" s="74" t="s">
        <v>20454</v>
      </c>
      <c r="D2344" s="74" t="s">
        <v>16973</v>
      </c>
      <c r="E2344" s="74"/>
      <c r="F2344" s="59">
        <v>35</v>
      </c>
      <c r="G2344" s="75">
        <v>1</v>
      </c>
      <c r="H2344" s="75">
        <f>SUMIFS(VENTAS[Cantidad],VENTAS[Código del producto Vendido],STOCK[[#This Row],[Code]])</f>
        <v>1</v>
      </c>
      <c r="I2344" s="75">
        <f>STOCK[[#This Row],[Entradas]]-STOCK[[#This Row],[Salidas]]</f>
        <v>0</v>
      </c>
      <c r="J2344" s="59">
        <f t="shared" si="108"/>
        <v>3.5</v>
      </c>
      <c r="K2344" s="62">
        <v>12</v>
      </c>
      <c r="L2344" s="62">
        <v>0</v>
      </c>
      <c r="M2344" s="62">
        <f>STOCK[[#This Row],[Costo Unitario (USD)]]+STOCK[[#This Row],[Costo Envío (USD)]]+STOCK[[#This Row],[Comisión 10%]]</f>
        <v>15.5</v>
      </c>
      <c r="N2344" s="62">
        <f t="shared" si="106"/>
        <v>23.25</v>
      </c>
      <c r="O2344" s="62">
        <f t="shared" si="107"/>
        <v>35</v>
      </c>
      <c r="P2344" s="62">
        <f>STOCK[[#This Row],[Precio Final]]-STOCK[[#This Row],[Costo total]]</f>
        <v>19.5</v>
      </c>
      <c r="Q2344" s="62"/>
      <c r="R2344" s="74"/>
      <c r="S2344" s="74"/>
      <c r="T2344" s="62"/>
      <c r="U2344" s="62"/>
      <c r="V2344" s="76"/>
    </row>
    <row r="2345" customHeight="1" spans="1:22">
      <c r="A2345" s="74" t="s">
        <v>20456</v>
      </c>
      <c r="B2345" s="74" t="s">
        <v>16680</v>
      </c>
      <c r="C2345" s="74" t="s">
        <v>20454</v>
      </c>
      <c r="D2345" s="74" t="s">
        <v>16928</v>
      </c>
      <c r="E2345" s="74"/>
      <c r="F2345" s="59">
        <v>35</v>
      </c>
      <c r="G2345" s="75">
        <v>1</v>
      </c>
      <c r="H2345" s="75">
        <f>SUMIFS(VENTAS[Cantidad],VENTAS[Código del producto Vendido],STOCK[[#This Row],[Code]])</f>
        <v>0</v>
      </c>
      <c r="I2345" s="75">
        <f>STOCK[[#This Row],[Entradas]]-STOCK[[#This Row],[Salidas]]</f>
        <v>1</v>
      </c>
      <c r="J2345" s="59">
        <f t="shared" si="108"/>
        <v>3.5</v>
      </c>
      <c r="K2345" s="62">
        <v>12</v>
      </c>
      <c r="L2345" s="62">
        <v>0</v>
      </c>
      <c r="M2345" s="62">
        <f>STOCK[[#This Row],[Costo Unitario (USD)]]+STOCK[[#This Row],[Costo Envío (USD)]]+STOCK[[#This Row],[Comisión 10%]]</f>
        <v>15.5</v>
      </c>
      <c r="N2345" s="62">
        <f t="shared" si="106"/>
        <v>23.25</v>
      </c>
      <c r="O2345" s="62">
        <f t="shared" si="107"/>
        <v>35</v>
      </c>
      <c r="P2345" s="62">
        <f>STOCK[[#This Row],[Precio Final]]-STOCK[[#This Row],[Costo total]]</f>
        <v>19.5</v>
      </c>
      <c r="Q2345" s="62"/>
      <c r="R2345" s="74"/>
      <c r="S2345" s="74"/>
      <c r="T2345" s="62"/>
      <c r="U2345" s="62"/>
      <c r="V2345" s="76"/>
    </row>
    <row r="2346" customHeight="1" spans="1:22">
      <c r="A2346" s="74" t="s">
        <v>20457</v>
      </c>
      <c r="B2346" s="74" t="s">
        <v>20113</v>
      </c>
      <c r="C2346" s="74" t="s">
        <v>20458</v>
      </c>
      <c r="D2346" s="74" t="s">
        <v>17234</v>
      </c>
      <c r="E2346" s="74"/>
      <c r="F2346" s="59">
        <v>35</v>
      </c>
      <c r="G2346" s="75">
        <v>1</v>
      </c>
      <c r="H2346" s="75">
        <f>SUMIFS(VENTAS[Cantidad],VENTAS[Código del producto Vendido],STOCK[[#This Row],[Code]])</f>
        <v>1</v>
      </c>
      <c r="I2346" s="75">
        <f>STOCK[[#This Row],[Entradas]]-STOCK[[#This Row],[Salidas]]</f>
        <v>0</v>
      </c>
      <c r="J2346" s="59">
        <f t="shared" si="108"/>
        <v>3.5</v>
      </c>
      <c r="K2346" s="62">
        <v>12</v>
      </c>
      <c r="L2346" s="62">
        <v>0</v>
      </c>
      <c r="M2346" s="62">
        <f>STOCK[[#This Row],[Costo Unitario (USD)]]+STOCK[[#This Row],[Costo Envío (USD)]]+STOCK[[#This Row],[Comisión 10%]]</f>
        <v>15.5</v>
      </c>
      <c r="N2346" s="62">
        <f t="shared" si="106"/>
        <v>23.25</v>
      </c>
      <c r="O2346" s="62">
        <f t="shared" si="107"/>
        <v>35</v>
      </c>
      <c r="P2346" s="62">
        <f>STOCK[[#This Row],[Precio Final]]-STOCK[[#This Row],[Costo total]]</f>
        <v>19.5</v>
      </c>
      <c r="Q2346" s="62"/>
      <c r="R2346" s="74"/>
      <c r="S2346" s="74"/>
      <c r="T2346" s="62"/>
      <c r="U2346" s="62"/>
      <c r="V2346" s="76"/>
    </row>
    <row r="2347" customHeight="1" spans="1:22">
      <c r="A2347" s="74" t="s">
        <v>20459</v>
      </c>
      <c r="B2347" s="74" t="s">
        <v>20378</v>
      </c>
      <c r="C2347" s="74" t="s">
        <v>20460</v>
      </c>
      <c r="D2347" s="74" t="s">
        <v>20461</v>
      </c>
      <c r="E2347" s="74"/>
      <c r="F2347" s="59">
        <v>35</v>
      </c>
      <c r="G2347" s="75">
        <v>1</v>
      </c>
      <c r="H2347" s="75">
        <f>SUMIFS(VENTAS[Cantidad],VENTAS[Código del producto Vendido],STOCK[[#This Row],[Code]])</f>
        <v>0</v>
      </c>
      <c r="I2347" s="75">
        <f>STOCK[[#This Row],[Entradas]]-STOCK[[#This Row],[Salidas]]</f>
        <v>1</v>
      </c>
      <c r="J2347" s="59">
        <f t="shared" si="108"/>
        <v>3.5</v>
      </c>
      <c r="K2347" s="62">
        <v>12</v>
      </c>
      <c r="L2347" s="62">
        <v>0</v>
      </c>
      <c r="M2347" s="62">
        <f>STOCK[[#This Row],[Costo Unitario (USD)]]+STOCK[[#This Row],[Costo Envío (USD)]]+STOCK[[#This Row],[Comisión 10%]]</f>
        <v>15.5</v>
      </c>
      <c r="N2347" s="62">
        <f t="shared" si="106"/>
        <v>23.25</v>
      </c>
      <c r="O2347" s="62">
        <f t="shared" si="107"/>
        <v>35</v>
      </c>
      <c r="P2347" s="62">
        <f>STOCK[[#This Row],[Precio Final]]-STOCK[[#This Row],[Costo total]]</f>
        <v>19.5</v>
      </c>
      <c r="Q2347" s="62"/>
      <c r="R2347" s="74"/>
      <c r="S2347" s="74"/>
      <c r="T2347" s="62"/>
      <c r="U2347" s="62"/>
      <c r="V2347" s="76"/>
    </row>
    <row r="2348" customHeight="1" spans="1:22">
      <c r="A2348" s="74" t="s">
        <v>20462</v>
      </c>
      <c r="B2348" s="74" t="s">
        <v>20446</v>
      </c>
      <c r="C2348" s="74" t="s">
        <v>20463</v>
      </c>
      <c r="D2348" s="74" t="s">
        <v>16404</v>
      </c>
      <c r="E2348" s="74"/>
      <c r="F2348" s="59">
        <v>30</v>
      </c>
      <c r="G2348" s="75">
        <v>2</v>
      </c>
      <c r="H2348" s="75">
        <f>SUMIFS(VENTAS[Cantidad],VENTAS[Código del producto Vendido],STOCK[[#This Row],[Code]])</f>
        <v>2</v>
      </c>
      <c r="I2348" s="75">
        <f>STOCK[[#This Row],[Entradas]]-STOCK[[#This Row],[Salidas]]</f>
        <v>0</v>
      </c>
      <c r="J2348" s="59">
        <f t="shared" si="108"/>
        <v>3</v>
      </c>
      <c r="K2348" s="62">
        <v>12</v>
      </c>
      <c r="L2348" s="62">
        <v>0</v>
      </c>
      <c r="M2348" s="62">
        <f>STOCK[[#This Row],[Costo Unitario (USD)]]+STOCK[[#This Row],[Costo Envío (USD)]]+STOCK[[#This Row],[Comisión 10%]]</f>
        <v>15</v>
      </c>
      <c r="N2348" s="62">
        <f t="shared" si="106"/>
        <v>22.5</v>
      </c>
      <c r="O2348" s="62">
        <f t="shared" si="107"/>
        <v>30</v>
      </c>
      <c r="P2348" s="62">
        <f>STOCK[[#This Row],[Precio Final]]-STOCK[[#This Row],[Costo total]]</f>
        <v>15</v>
      </c>
      <c r="Q2348" s="62"/>
      <c r="R2348" s="74"/>
      <c r="S2348" s="74"/>
      <c r="T2348" s="62"/>
      <c r="U2348" s="62"/>
      <c r="V2348" s="76"/>
    </row>
    <row r="2349" customHeight="1" spans="1:22">
      <c r="A2349" s="74" t="s">
        <v>20464</v>
      </c>
      <c r="B2349" s="74" t="s">
        <v>16851</v>
      </c>
      <c r="C2349" s="74" t="s">
        <v>20465</v>
      </c>
      <c r="D2349" s="74" t="s">
        <v>16396</v>
      </c>
      <c r="E2349" s="74"/>
      <c r="F2349" s="59">
        <v>35</v>
      </c>
      <c r="G2349" s="75">
        <v>1</v>
      </c>
      <c r="H2349" s="75">
        <f>SUMIFS(VENTAS[Cantidad],VENTAS[Código del producto Vendido],STOCK[[#This Row],[Code]])</f>
        <v>1</v>
      </c>
      <c r="I2349" s="75">
        <f>STOCK[[#This Row],[Entradas]]-STOCK[[#This Row],[Salidas]]</f>
        <v>0</v>
      </c>
      <c r="J2349" s="59">
        <f t="shared" si="108"/>
        <v>3.5</v>
      </c>
      <c r="K2349" s="62">
        <v>12</v>
      </c>
      <c r="L2349" s="62">
        <v>0</v>
      </c>
      <c r="M2349" s="62">
        <f>STOCK[[#This Row],[Costo Unitario (USD)]]+STOCK[[#This Row],[Costo Envío (USD)]]+STOCK[[#This Row],[Comisión 10%]]</f>
        <v>15.5</v>
      </c>
      <c r="N2349" s="62">
        <f t="shared" si="106"/>
        <v>23.25</v>
      </c>
      <c r="O2349" s="62">
        <f t="shared" si="107"/>
        <v>35</v>
      </c>
      <c r="P2349" s="62">
        <f>STOCK[[#This Row],[Precio Final]]-STOCK[[#This Row],[Costo total]]</f>
        <v>19.5</v>
      </c>
      <c r="Q2349" s="62"/>
      <c r="R2349" s="74"/>
      <c r="S2349" s="74"/>
      <c r="T2349" s="62"/>
      <c r="U2349" s="62"/>
      <c r="V2349" s="76"/>
    </row>
    <row r="2350" customHeight="1" spans="1:22">
      <c r="A2350" s="74">
        <v>3610</v>
      </c>
      <c r="B2350" s="74" t="s">
        <v>20378</v>
      </c>
      <c r="C2350" s="74" t="s">
        <v>20466</v>
      </c>
      <c r="D2350" s="74" t="s">
        <v>16583</v>
      </c>
      <c r="E2350" s="74"/>
      <c r="F2350" s="59">
        <v>35</v>
      </c>
      <c r="G2350" s="75">
        <v>3</v>
      </c>
      <c r="H2350" s="75">
        <f>SUMIFS(VENTAS[Cantidad],VENTAS[Código del producto Vendido],STOCK[[#This Row],[Code]])</f>
        <v>3</v>
      </c>
      <c r="I2350" s="75">
        <f>STOCK[[#This Row],[Entradas]]-STOCK[[#This Row],[Salidas]]</f>
        <v>0</v>
      </c>
      <c r="J2350" s="59">
        <f t="shared" si="108"/>
        <v>3.5</v>
      </c>
      <c r="K2350" s="62">
        <v>12</v>
      </c>
      <c r="L2350" s="62">
        <v>0</v>
      </c>
      <c r="M2350" s="62">
        <f>STOCK[[#This Row],[Costo Unitario (USD)]]+STOCK[[#This Row],[Costo Envío (USD)]]+STOCK[[#This Row],[Comisión 10%]]</f>
        <v>15.5</v>
      </c>
      <c r="N2350" s="62">
        <f t="shared" si="106"/>
        <v>23.25</v>
      </c>
      <c r="O2350" s="62">
        <f t="shared" si="107"/>
        <v>35</v>
      </c>
      <c r="P2350" s="62">
        <f>STOCK[[#This Row],[Precio Final]]-STOCK[[#This Row],[Costo total]]</f>
        <v>19.5</v>
      </c>
      <c r="Q2350" s="62"/>
      <c r="R2350" s="74"/>
      <c r="S2350" s="74"/>
      <c r="T2350" s="62"/>
      <c r="U2350" s="62"/>
      <c r="V2350" s="76"/>
    </row>
    <row r="2351" customHeight="1" spans="1:22">
      <c r="A2351" s="74" t="s">
        <v>20467</v>
      </c>
      <c r="B2351" s="74" t="s">
        <v>20378</v>
      </c>
      <c r="C2351" s="74" t="s">
        <v>20468</v>
      </c>
      <c r="D2351" s="74" t="s">
        <v>16583</v>
      </c>
      <c r="E2351" s="74"/>
      <c r="F2351" s="59">
        <v>30</v>
      </c>
      <c r="G2351" s="75">
        <v>1</v>
      </c>
      <c r="H2351" s="75">
        <f>SUMIFS(VENTAS[Cantidad],VENTAS[Código del producto Vendido],STOCK[[#This Row],[Code]])</f>
        <v>1</v>
      </c>
      <c r="I2351" s="75">
        <f>STOCK[[#This Row],[Entradas]]-STOCK[[#This Row],[Salidas]]</f>
        <v>0</v>
      </c>
      <c r="J2351" s="59">
        <f t="shared" si="108"/>
        <v>3</v>
      </c>
      <c r="K2351" s="62">
        <v>12</v>
      </c>
      <c r="L2351" s="62">
        <v>0</v>
      </c>
      <c r="M2351" s="62">
        <f>STOCK[[#This Row],[Costo Unitario (USD)]]+STOCK[[#This Row],[Costo Envío (USD)]]+STOCK[[#This Row],[Comisión 10%]]</f>
        <v>15</v>
      </c>
      <c r="N2351" s="62">
        <f t="shared" si="106"/>
        <v>22.5</v>
      </c>
      <c r="O2351" s="62">
        <f t="shared" si="107"/>
        <v>30</v>
      </c>
      <c r="P2351" s="62">
        <f>STOCK[[#This Row],[Precio Final]]-STOCK[[#This Row],[Costo total]]</f>
        <v>15</v>
      </c>
      <c r="Q2351" s="62"/>
      <c r="R2351" s="74"/>
      <c r="S2351" s="74"/>
      <c r="T2351" s="62"/>
      <c r="U2351" s="62"/>
      <c r="V2351" s="76"/>
    </row>
    <row r="2352" customHeight="1" spans="1:22">
      <c r="A2352" s="74" t="s">
        <v>20469</v>
      </c>
      <c r="B2352" s="74" t="s">
        <v>16851</v>
      </c>
      <c r="C2352" s="74" t="s">
        <v>20470</v>
      </c>
      <c r="D2352" s="74" t="s">
        <v>16396</v>
      </c>
      <c r="E2352" s="74"/>
      <c r="F2352" s="59">
        <v>30</v>
      </c>
      <c r="G2352" s="75">
        <v>2</v>
      </c>
      <c r="H2352" s="75">
        <f>SUMIFS(VENTAS[Cantidad],VENTAS[Código del producto Vendido],STOCK[[#This Row],[Code]])</f>
        <v>2</v>
      </c>
      <c r="I2352" s="75">
        <f>STOCK[[#This Row],[Entradas]]-STOCK[[#This Row],[Salidas]]</f>
        <v>0</v>
      </c>
      <c r="J2352" s="59">
        <f t="shared" si="108"/>
        <v>3</v>
      </c>
      <c r="K2352" s="62">
        <v>12</v>
      </c>
      <c r="L2352" s="62">
        <v>0</v>
      </c>
      <c r="M2352" s="62">
        <f>STOCK[[#This Row],[Costo Unitario (USD)]]+STOCK[[#This Row],[Costo Envío (USD)]]+STOCK[[#This Row],[Comisión 10%]]</f>
        <v>15</v>
      </c>
      <c r="N2352" s="62">
        <f t="shared" si="106"/>
        <v>22.5</v>
      </c>
      <c r="O2352" s="62">
        <f t="shared" si="107"/>
        <v>30</v>
      </c>
      <c r="P2352" s="62">
        <f>STOCK[[#This Row],[Precio Final]]-STOCK[[#This Row],[Costo total]]</f>
        <v>15</v>
      </c>
      <c r="Q2352" s="62"/>
      <c r="R2352" s="74"/>
      <c r="S2352" s="74"/>
      <c r="T2352" s="62"/>
      <c r="U2352" s="62"/>
      <c r="V2352" s="76"/>
    </row>
    <row r="2353" customHeight="1" spans="1:22">
      <c r="A2353" s="74" t="s">
        <v>20471</v>
      </c>
      <c r="B2353" s="74" t="s">
        <v>20378</v>
      </c>
      <c r="C2353" s="74" t="s">
        <v>20472</v>
      </c>
      <c r="D2353" s="74" t="s">
        <v>16583</v>
      </c>
      <c r="E2353" s="74"/>
      <c r="F2353" s="59">
        <v>35</v>
      </c>
      <c r="G2353" s="75">
        <v>1</v>
      </c>
      <c r="H2353" s="75">
        <f>SUMIFS(VENTAS[Cantidad],VENTAS[Código del producto Vendido],STOCK[[#This Row],[Code]])</f>
        <v>1</v>
      </c>
      <c r="I2353" s="75">
        <f>STOCK[[#This Row],[Entradas]]-STOCK[[#This Row],[Salidas]]</f>
        <v>0</v>
      </c>
      <c r="J2353" s="59">
        <f t="shared" si="108"/>
        <v>3.5</v>
      </c>
      <c r="K2353" s="62">
        <v>12</v>
      </c>
      <c r="L2353" s="62">
        <v>0</v>
      </c>
      <c r="M2353" s="62">
        <f>STOCK[[#This Row],[Costo Unitario (USD)]]+STOCK[[#This Row],[Costo Envío (USD)]]+STOCK[[#This Row],[Comisión 10%]]</f>
        <v>15.5</v>
      </c>
      <c r="N2353" s="62">
        <f t="shared" si="106"/>
        <v>23.25</v>
      </c>
      <c r="O2353" s="62">
        <f t="shared" si="107"/>
        <v>35</v>
      </c>
      <c r="P2353" s="62">
        <f>STOCK[[#This Row],[Precio Final]]-STOCK[[#This Row],[Costo total]]</f>
        <v>19.5</v>
      </c>
      <c r="Q2353" s="62"/>
      <c r="R2353" s="74"/>
      <c r="S2353" s="74"/>
      <c r="T2353" s="62"/>
      <c r="U2353" s="62"/>
      <c r="V2353" s="76"/>
    </row>
    <row r="2354" customHeight="1" spans="1:22">
      <c r="A2354" s="74" t="s">
        <v>20473</v>
      </c>
      <c r="B2354" s="74" t="s">
        <v>20378</v>
      </c>
      <c r="C2354" s="74" t="s">
        <v>20474</v>
      </c>
      <c r="D2354" s="74" t="s">
        <v>16475</v>
      </c>
      <c r="E2354" s="74"/>
      <c r="F2354" s="59">
        <v>25</v>
      </c>
      <c r="G2354" s="75">
        <v>1</v>
      </c>
      <c r="H2354" s="75">
        <f>SUMIFS(VENTAS[Cantidad],VENTAS[Código del producto Vendido],STOCK[[#This Row],[Code]])</f>
        <v>1</v>
      </c>
      <c r="I2354" s="75">
        <f>STOCK[[#This Row],[Entradas]]-STOCK[[#This Row],[Salidas]]</f>
        <v>0</v>
      </c>
      <c r="J2354" s="59">
        <f t="shared" si="108"/>
        <v>2.5</v>
      </c>
      <c r="K2354" s="62">
        <v>12</v>
      </c>
      <c r="L2354" s="62">
        <v>0</v>
      </c>
      <c r="M2354" s="62">
        <f>STOCK[[#This Row],[Costo Unitario (USD)]]+STOCK[[#This Row],[Costo Envío (USD)]]+STOCK[[#This Row],[Comisión 10%]]</f>
        <v>14.5</v>
      </c>
      <c r="N2354" s="62">
        <f t="shared" si="106"/>
        <v>21.75</v>
      </c>
      <c r="O2354" s="62">
        <f t="shared" si="107"/>
        <v>25</v>
      </c>
      <c r="P2354" s="62">
        <f>STOCK[[#This Row],[Precio Final]]-STOCK[[#This Row],[Costo total]]</f>
        <v>10.5</v>
      </c>
      <c r="Q2354" s="62"/>
      <c r="R2354" s="74"/>
      <c r="S2354" s="74"/>
      <c r="T2354" s="62"/>
      <c r="U2354" s="62"/>
      <c r="V2354" s="76"/>
    </row>
    <row r="2355" customHeight="1" spans="1:22">
      <c r="A2355" s="74" t="s">
        <v>20475</v>
      </c>
      <c r="B2355" s="74" t="s">
        <v>20378</v>
      </c>
      <c r="C2355" s="74" t="s">
        <v>20476</v>
      </c>
      <c r="D2355" s="74" t="s">
        <v>16475</v>
      </c>
      <c r="E2355" s="74"/>
      <c r="F2355" s="59">
        <v>18</v>
      </c>
      <c r="G2355" s="75">
        <v>1</v>
      </c>
      <c r="H2355" s="75">
        <f>SUMIFS(VENTAS[Cantidad],VENTAS[Código del producto Vendido],STOCK[[#This Row],[Code]])</f>
        <v>0</v>
      </c>
      <c r="I2355" s="75">
        <f>STOCK[[#This Row],[Entradas]]-STOCK[[#This Row],[Salidas]]</f>
        <v>1</v>
      </c>
      <c r="J2355" s="59">
        <f t="shared" si="108"/>
        <v>1.8</v>
      </c>
      <c r="K2355" s="62">
        <v>12</v>
      </c>
      <c r="L2355" s="62">
        <v>0</v>
      </c>
      <c r="M2355" s="62">
        <f>STOCK[[#This Row],[Costo Unitario (USD)]]+STOCK[[#This Row],[Costo Envío (USD)]]+STOCK[[#This Row],[Comisión 10%]]</f>
        <v>13.8</v>
      </c>
      <c r="N2355" s="62">
        <f t="shared" si="106"/>
        <v>20.7</v>
      </c>
      <c r="O2355" s="62">
        <f t="shared" si="107"/>
        <v>18</v>
      </c>
      <c r="P2355" s="62">
        <f>STOCK[[#This Row],[Precio Final]]-STOCK[[#This Row],[Costo total]]</f>
        <v>4.2</v>
      </c>
      <c r="Q2355" s="62"/>
      <c r="R2355" s="74"/>
      <c r="S2355" s="74"/>
      <c r="T2355" s="62"/>
      <c r="U2355" s="62"/>
      <c r="V2355" s="76"/>
    </row>
    <row r="2356" customHeight="1" spans="1:22">
      <c r="A2356" s="74" t="s">
        <v>20477</v>
      </c>
      <c r="B2356" s="74" t="s">
        <v>20378</v>
      </c>
      <c r="C2356" s="74" t="s">
        <v>20478</v>
      </c>
      <c r="D2356" s="74" t="s">
        <v>16475</v>
      </c>
      <c r="E2356" s="74"/>
      <c r="F2356" s="59">
        <v>25</v>
      </c>
      <c r="G2356" s="75">
        <v>1</v>
      </c>
      <c r="H2356" s="75">
        <f>SUMIFS(VENTAS[Cantidad],VENTAS[Código del producto Vendido],STOCK[[#This Row],[Code]])</f>
        <v>0</v>
      </c>
      <c r="I2356" s="75">
        <f>STOCK[[#This Row],[Entradas]]-STOCK[[#This Row],[Salidas]]</f>
        <v>1</v>
      </c>
      <c r="J2356" s="59">
        <f t="shared" si="108"/>
        <v>2.5</v>
      </c>
      <c r="K2356" s="62">
        <v>12</v>
      </c>
      <c r="L2356" s="62">
        <v>0</v>
      </c>
      <c r="M2356" s="62">
        <f>STOCK[[#This Row],[Costo Unitario (USD)]]+STOCK[[#This Row],[Costo Envío (USD)]]+STOCK[[#This Row],[Comisión 10%]]</f>
        <v>14.5</v>
      </c>
      <c r="N2356" s="62">
        <f t="shared" si="106"/>
        <v>21.75</v>
      </c>
      <c r="O2356" s="62">
        <f t="shared" si="107"/>
        <v>25</v>
      </c>
      <c r="P2356" s="62">
        <f>STOCK[[#This Row],[Precio Final]]-STOCK[[#This Row],[Costo total]]</f>
        <v>10.5</v>
      </c>
      <c r="Q2356" s="62"/>
      <c r="R2356" s="74"/>
      <c r="S2356" s="74"/>
      <c r="T2356" s="62"/>
      <c r="U2356" s="62"/>
      <c r="V2356" s="76"/>
    </row>
    <row r="2357" customHeight="1" spans="1:22">
      <c r="A2357" s="74" t="s">
        <v>20479</v>
      </c>
      <c r="B2357" s="74" t="s">
        <v>16851</v>
      </c>
      <c r="C2357" s="74" t="s">
        <v>20480</v>
      </c>
      <c r="D2357" s="74" t="s">
        <v>16396</v>
      </c>
      <c r="E2357" s="74"/>
      <c r="F2357" s="59">
        <v>35</v>
      </c>
      <c r="G2357" s="75">
        <v>1</v>
      </c>
      <c r="H2357" s="75">
        <f>SUMIFS(VENTAS[Cantidad],VENTAS[Código del producto Vendido],STOCK[[#This Row],[Code]])</f>
        <v>0</v>
      </c>
      <c r="I2357" s="75">
        <f>STOCK[[#This Row],[Entradas]]-STOCK[[#This Row],[Salidas]]</f>
        <v>1</v>
      </c>
      <c r="J2357" s="59">
        <f t="shared" si="108"/>
        <v>3.5</v>
      </c>
      <c r="K2357" s="62">
        <v>12</v>
      </c>
      <c r="L2357" s="62">
        <v>0</v>
      </c>
      <c r="M2357" s="62">
        <f>STOCK[[#This Row],[Costo Unitario (USD)]]+STOCK[[#This Row],[Costo Envío (USD)]]+STOCK[[#This Row],[Comisión 10%]]</f>
        <v>15.5</v>
      </c>
      <c r="N2357" s="62">
        <f t="shared" si="106"/>
        <v>23.25</v>
      </c>
      <c r="O2357" s="62">
        <f t="shared" si="107"/>
        <v>35</v>
      </c>
      <c r="P2357" s="62">
        <f>STOCK[[#This Row],[Precio Final]]-STOCK[[#This Row],[Costo total]]</f>
        <v>19.5</v>
      </c>
      <c r="Q2357" s="62"/>
      <c r="R2357" s="74"/>
      <c r="S2357" s="74"/>
      <c r="T2357" s="62"/>
      <c r="U2357" s="62"/>
      <c r="V2357" s="76"/>
    </row>
    <row r="2358" customHeight="1" spans="1:22">
      <c r="A2358" s="74" t="s">
        <v>20481</v>
      </c>
      <c r="B2358" s="74" t="s">
        <v>20442</v>
      </c>
      <c r="C2358" s="74" t="s">
        <v>20482</v>
      </c>
      <c r="D2358" s="74" t="s">
        <v>16962</v>
      </c>
      <c r="E2358" s="74"/>
      <c r="F2358" s="59">
        <v>30</v>
      </c>
      <c r="G2358" s="75">
        <v>1</v>
      </c>
      <c r="H2358" s="75">
        <f>SUMIFS(VENTAS[Cantidad],VENTAS[Código del producto Vendido],STOCK[[#This Row],[Code]])</f>
        <v>1</v>
      </c>
      <c r="I2358" s="75">
        <f>STOCK[[#This Row],[Entradas]]-STOCK[[#This Row],[Salidas]]</f>
        <v>0</v>
      </c>
      <c r="J2358" s="59">
        <f t="shared" si="108"/>
        <v>3</v>
      </c>
      <c r="K2358" s="62">
        <v>12</v>
      </c>
      <c r="L2358" s="62">
        <v>0</v>
      </c>
      <c r="M2358" s="62">
        <f>STOCK[[#This Row],[Costo Unitario (USD)]]+STOCK[[#This Row],[Costo Envío (USD)]]+STOCK[[#This Row],[Comisión 10%]]</f>
        <v>15</v>
      </c>
      <c r="N2358" s="62">
        <f t="shared" si="106"/>
        <v>22.5</v>
      </c>
      <c r="O2358" s="62">
        <f t="shared" si="107"/>
        <v>30</v>
      </c>
      <c r="P2358" s="62">
        <f>STOCK[[#This Row],[Precio Final]]-STOCK[[#This Row],[Costo total]]</f>
        <v>15</v>
      </c>
      <c r="Q2358" s="62"/>
      <c r="R2358" s="74"/>
      <c r="S2358" s="74"/>
      <c r="T2358" s="62"/>
      <c r="U2358" s="62"/>
      <c r="V2358" s="76"/>
    </row>
    <row r="2359" customHeight="1" spans="1:22">
      <c r="A2359" s="74" t="s">
        <v>20483</v>
      </c>
      <c r="B2359" s="74" t="s">
        <v>16851</v>
      </c>
      <c r="C2359" s="74" t="s">
        <v>20482</v>
      </c>
      <c r="D2359" s="74" t="s">
        <v>16396</v>
      </c>
      <c r="E2359" s="74"/>
      <c r="F2359" s="59">
        <v>30</v>
      </c>
      <c r="G2359" s="75">
        <v>1</v>
      </c>
      <c r="H2359" s="75">
        <f>SUMIFS(VENTAS[Cantidad],VENTAS[Código del producto Vendido],STOCK[[#This Row],[Code]])</f>
        <v>1</v>
      </c>
      <c r="I2359" s="75">
        <f>STOCK[[#This Row],[Entradas]]-STOCK[[#This Row],[Salidas]]</f>
        <v>0</v>
      </c>
      <c r="J2359" s="59">
        <f t="shared" si="108"/>
        <v>3</v>
      </c>
      <c r="K2359" s="62">
        <v>12</v>
      </c>
      <c r="L2359" s="62">
        <v>0</v>
      </c>
      <c r="M2359" s="62">
        <f>STOCK[[#This Row],[Costo Unitario (USD)]]+STOCK[[#This Row],[Costo Envío (USD)]]+STOCK[[#This Row],[Comisión 10%]]</f>
        <v>15</v>
      </c>
      <c r="N2359" s="62">
        <f t="shared" si="106"/>
        <v>22.5</v>
      </c>
      <c r="O2359" s="62">
        <f t="shared" si="107"/>
        <v>30</v>
      </c>
      <c r="P2359" s="62">
        <f>STOCK[[#This Row],[Precio Final]]-STOCK[[#This Row],[Costo total]]</f>
        <v>15</v>
      </c>
      <c r="Q2359" s="62"/>
      <c r="R2359" s="74"/>
      <c r="S2359" s="74"/>
      <c r="T2359" s="62"/>
      <c r="U2359" s="62"/>
      <c r="V2359" s="76"/>
    </row>
    <row r="2360" customHeight="1" spans="1:22">
      <c r="A2360" s="74" t="s">
        <v>20484</v>
      </c>
      <c r="B2360" s="74" t="s">
        <v>20378</v>
      </c>
      <c r="C2360" s="74" t="s">
        <v>20485</v>
      </c>
      <c r="D2360" s="74" t="s">
        <v>16475</v>
      </c>
      <c r="E2360" s="74"/>
      <c r="F2360" s="59">
        <v>25</v>
      </c>
      <c r="G2360" s="75">
        <v>4</v>
      </c>
      <c r="H2360" s="75">
        <f>SUMIFS(VENTAS[Cantidad],VENTAS[Código del producto Vendido],STOCK[[#This Row],[Code]])</f>
        <v>1</v>
      </c>
      <c r="I2360" s="75">
        <f>STOCK[[#This Row],[Entradas]]-STOCK[[#This Row],[Salidas]]</f>
        <v>3</v>
      </c>
      <c r="J2360" s="59">
        <f t="shared" si="108"/>
        <v>2.5</v>
      </c>
      <c r="K2360" s="62">
        <v>12</v>
      </c>
      <c r="L2360" s="62">
        <v>0</v>
      </c>
      <c r="M2360" s="62">
        <f>STOCK[[#This Row],[Costo Unitario (USD)]]+STOCK[[#This Row],[Costo Envío (USD)]]+STOCK[[#This Row],[Comisión 10%]]</f>
        <v>14.5</v>
      </c>
      <c r="N2360" s="62">
        <f t="shared" si="106"/>
        <v>21.75</v>
      </c>
      <c r="O2360" s="62">
        <f t="shared" si="107"/>
        <v>25</v>
      </c>
      <c r="P2360" s="62">
        <f>STOCK[[#This Row],[Precio Final]]-STOCK[[#This Row],[Costo total]]</f>
        <v>10.5</v>
      </c>
      <c r="Q2360" s="62"/>
      <c r="R2360" s="74"/>
      <c r="S2360" s="74"/>
      <c r="T2360" s="62"/>
      <c r="U2360" s="62"/>
      <c r="V2360" s="76"/>
    </row>
    <row r="2361" customHeight="1" spans="1:22">
      <c r="A2361" s="74" t="s">
        <v>20486</v>
      </c>
      <c r="B2361" s="74" t="s">
        <v>20378</v>
      </c>
      <c r="C2361" s="74" t="s">
        <v>20485</v>
      </c>
      <c r="D2361" s="74" t="s">
        <v>16583</v>
      </c>
      <c r="E2361" s="74"/>
      <c r="F2361" s="59">
        <v>25</v>
      </c>
      <c r="G2361" s="75">
        <v>1</v>
      </c>
      <c r="H2361" s="75">
        <f>SUMIFS(VENTAS[Cantidad],VENTAS[Código del producto Vendido],STOCK[[#This Row],[Code]])</f>
        <v>0</v>
      </c>
      <c r="I2361" s="75">
        <f>STOCK[[#This Row],[Entradas]]-STOCK[[#This Row],[Salidas]]</f>
        <v>1</v>
      </c>
      <c r="J2361" s="59">
        <f t="shared" si="108"/>
        <v>2.5</v>
      </c>
      <c r="K2361" s="62">
        <v>12</v>
      </c>
      <c r="L2361" s="62">
        <v>0</v>
      </c>
      <c r="M2361" s="62">
        <f>STOCK[[#This Row],[Costo Unitario (USD)]]+STOCK[[#This Row],[Costo Envío (USD)]]+STOCK[[#This Row],[Comisión 10%]]</f>
        <v>14.5</v>
      </c>
      <c r="N2361" s="62">
        <f t="shared" si="106"/>
        <v>21.75</v>
      </c>
      <c r="O2361" s="62">
        <f t="shared" si="107"/>
        <v>25</v>
      </c>
      <c r="P2361" s="62">
        <f>STOCK[[#This Row],[Precio Final]]-STOCK[[#This Row],[Costo total]]</f>
        <v>10.5</v>
      </c>
      <c r="Q2361" s="62"/>
      <c r="R2361" s="74"/>
      <c r="S2361" s="74"/>
      <c r="T2361" s="62"/>
      <c r="U2361" s="62"/>
      <c r="V2361" s="76"/>
    </row>
    <row r="2362" customHeight="1" spans="1:22">
      <c r="A2362" s="74" t="s">
        <v>20487</v>
      </c>
      <c r="B2362" s="74" t="s">
        <v>20446</v>
      </c>
      <c r="C2362" s="74" t="s">
        <v>17100</v>
      </c>
      <c r="D2362" s="74" t="s">
        <v>16408</v>
      </c>
      <c r="E2362" s="74"/>
      <c r="F2362" s="59">
        <v>30</v>
      </c>
      <c r="G2362" s="75">
        <v>1</v>
      </c>
      <c r="H2362" s="75">
        <f>SUMIFS(VENTAS[Cantidad],VENTAS[Código del producto Vendido],STOCK[[#This Row],[Code]])</f>
        <v>0</v>
      </c>
      <c r="I2362" s="75">
        <f>STOCK[[#This Row],[Entradas]]-STOCK[[#This Row],[Salidas]]</f>
        <v>1</v>
      </c>
      <c r="J2362" s="59">
        <f t="shared" si="108"/>
        <v>3</v>
      </c>
      <c r="K2362" s="62">
        <v>12</v>
      </c>
      <c r="L2362" s="62">
        <v>0</v>
      </c>
      <c r="M2362" s="62">
        <f>STOCK[[#This Row],[Costo Unitario (USD)]]+STOCK[[#This Row],[Costo Envío (USD)]]+STOCK[[#This Row],[Comisión 10%]]</f>
        <v>15</v>
      </c>
      <c r="N2362" s="62">
        <f t="shared" si="106"/>
        <v>22.5</v>
      </c>
      <c r="O2362" s="62">
        <f t="shared" si="107"/>
        <v>30</v>
      </c>
      <c r="P2362" s="62">
        <f>STOCK[[#This Row],[Precio Final]]-STOCK[[#This Row],[Costo total]]</f>
        <v>15</v>
      </c>
      <c r="Q2362" s="62"/>
      <c r="R2362" s="74"/>
      <c r="S2362" s="74"/>
      <c r="T2362" s="62"/>
      <c r="U2362" s="62"/>
      <c r="V2362" s="76"/>
    </row>
    <row r="2363" customHeight="1" spans="1:22">
      <c r="A2363" s="74" t="s">
        <v>20488</v>
      </c>
      <c r="B2363" s="74" t="s">
        <v>16851</v>
      </c>
      <c r="C2363" s="74" t="s">
        <v>17100</v>
      </c>
      <c r="D2363" s="74" t="s">
        <v>16396</v>
      </c>
      <c r="E2363" s="74"/>
      <c r="F2363" s="59">
        <v>30</v>
      </c>
      <c r="G2363" s="75">
        <v>2</v>
      </c>
      <c r="H2363" s="75">
        <f>SUMIFS(VENTAS[Cantidad],VENTAS[Código del producto Vendido],STOCK[[#This Row],[Code]])</f>
        <v>0</v>
      </c>
      <c r="I2363" s="75">
        <f>STOCK[[#This Row],[Entradas]]-STOCK[[#This Row],[Salidas]]</f>
        <v>2</v>
      </c>
      <c r="J2363" s="59">
        <f t="shared" si="108"/>
        <v>3</v>
      </c>
      <c r="K2363" s="62">
        <v>12</v>
      </c>
      <c r="L2363" s="62">
        <v>0</v>
      </c>
      <c r="M2363" s="62">
        <f>STOCK[[#This Row],[Costo Unitario (USD)]]+STOCK[[#This Row],[Costo Envío (USD)]]+STOCK[[#This Row],[Comisión 10%]]</f>
        <v>15</v>
      </c>
      <c r="N2363" s="62">
        <f t="shared" si="106"/>
        <v>22.5</v>
      </c>
      <c r="O2363" s="62">
        <f t="shared" si="107"/>
        <v>30</v>
      </c>
      <c r="P2363" s="62">
        <f>STOCK[[#This Row],[Precio Final]]-STOCK[[#This Row],[Costo total]]</f>
        <v>15</v>
      </c>
      <c r="Q2363" s="62"/>
      <c r="R2363" s="74"/>
      <c r="S2363" s="74"/>
      <c r="T2363" s="62"/>
      <c r="U2363" s="62"/>
      <c r="V2363" s="76"/>
    </row>
    <row r="2364" customHeight="1" spans="1:22">
      <c r="A2364" s="74" t="s">
        <v>20489</v>
      </c>
      <c r="B2364" s="74" t="s">
        <v>16851</v>
      </c>
      <c r="C2364" s="74" t="s">
        <v>20490</v>
      </c>
      <c r="D2364" s="74" t="s">
        <v>16396</v>
      </c>
      <c r="E2364" s="74"/>
      <c r="F2364" s="59">
        <v>35</v>
      </c>
      <c r="G2364" s="75">
        <v>1</v>
      </c>
      <c r="H2364" s="75">
        <f>SUMIFS(VENTAS[Cantidad],VENTAS[Código del producto Vendido],STOCK[[#This Row],[Code]])</f>
        <v>1</v>
      </c>
      <c r="I2364" s="75">
        <f>STOCK[[#This Row],[Entradas]]-STOCK[[#This Row],[Salidas]]</f>
        <v>0</v>
      </c>
      <c r="J2364" s="59">
        <f t="shared" si="108"/>
        <v>3.5</v>
      </c>
      <c r="K2364" s="62">
        <v>12</v>
      </c>
      <c r="L2364" s="62">
        <v>0</v>
      </c>
      <c r="M2364" s="62">
        <f>STOCK[[#This Row],[Costo Unitario (USD)]]+STOCK[[#This Row],[Costo Envío (USD)]]+STOCK[[#This Row],[Comisión 10%]]</f>
        <v>15.5</v>
      </c>
      <c r="N2364" s="62">
        <f t="shared" si="106"/>
        <v>23.25</v>
      </c>
      <c r="O2364" s="62">
        <f t="shared" si="107"/>
        <v>35</v>
      </c>
      <c r="P2364" s="62">
        <f>STOCK[[#This Row],[Precio Final]]-STOCK[[#This Row],[Costo total]]</f>
        <v>19.5</v>
      </c>
      <c r="Q2364" s="62"/>
      <c r="R2364" s="74"/>
      <c r="S2364" s="74"/>
      <c r="T2364" s="62"/>
      <c r="U2364" s="62"/>
      <c r="V2364" s="76"/>
    </row>
    <row r="2365" customHeight="1" spans="1:22">
      <c r="A2365" s="74" t="s">
        <v>20491</v>
      </c>
      <c r="B2365" s="74" t="s">
        <v>20378</v>
      </c>
      <c r="C2365" s="74" t="s">
        <v>20492</v>
      </c>
      <c r="D2365" s="74" t="s">
        <v>16475</v>
      </c>
      <c r="E2365" s="74"/>
      <c r="F2365" s="59">
        <v>30</v>
      </c>
      <c r="G2365" s="75">
        <v>1</v>
      </c>
      <c r="H2365" s="75">
        <f>SUMIFS(VENTAS[Cantidad],VENTAS[Código del producto Vendido],STOCK[[#This Row],[Code]])</f>
        <v>0</v>
      </c>
      <c r="I2365" s="75">
        <f>STOCK[[#This Row],[Entradas]]-STOCK[[#This Row],[Salidas]]</f>
        <v>1</v>
      </c>
      <c r="J2365" s="59">
        <f t="shared" si="108"/>
        <v>3</v>
      </c>
      <c r="K2365" s="62">
        <v>12</v>
      </c>
      <c r="L2365" s="62">
        <v>0</v>
      </c>
      <c r="M2365" s="62">
        <f>STOCK[[#This Row],[Costo Unitario (USD)]]+STOCK[[#This Row],[Costo Envío (USD)]]+STOCK[[#This Row],[Comisión 10%]]</f>
        <v>15</v>
      </c>
      <c r="N2365" s="62">
        <f t="shared" si="106"/>
        <v>22.5</v>
      </c>
      <c r="O2365" s="62">
        <f t="shared" si="107"/>
        <v>30</v>
      </c>
      <c r="P2365" s="62">
        <f>STOCK[[#This Row],[Precio Final]]-STOCK[[#This Row],[Costo total]]</f>
        <v>15</v>
      </c>
      <c r="Q2365" s="62"/>
      <c r="R2365" s="74"/>
      <c r="S2365" s="74"/>
      <c r="T2365" s="62"/>
      <c r="U2365" s="62"/>
      <c r="V2365" s="76"/>
    </row>
    <row r="2366" customHeight="1" spans="1:22">
      <c r="A2366" s="74" t="s">
        <v>20493</v>
      </c>
      <c r="B2366" s="74" t="s">
        <v>20378</v>
      </c>
      <c r="C2366" s="74" t="s">
        <v>20494</v>
      </c>
      <c r="D2366" s="74" t="s">
        <v>16475</v>
      </c>
      <c r="E2366" s="74"/>
      <c r="F2366" s="59">
        <v>30</v>
      </c>
      <c r="G2366" s="75">
        <v>1</v>
      </c>
      <c r="H2366" s="75">
        <f>SUMIFS(VENTAS[Cantidad],VENTAS[Código del producto Vendido],STOCK[[#This Row],[Code]])</f>
        <v>1</v>
      </c>
      <c r="I2366" s="75">
        <f>STOCK[[#This Row],[Entradas]]-STOCK[[#This Row],[Salidas]]</f>
        <v>0</v>
      </c>
      <c r="J2366" s="59">
        <f t="shared" si="108"/>
        <v>3</v>
      </c>
      <c r="K2366" s="62">
        <v>12</v>
      </c>
      <c r="L2366" s="62">
        <v>0</v>
      </c>
      <c r="M2366" s="62">
        <f>STOCK[[#This Row],[Costo Unitario (USD)]]+STOCK[[#This Row],[Costo Envío (USD)]]+STOCK[[#This Row],[Comisión 10%]]</f>
        <v>15</v>
      </c>
      <c r="N2366" s="62">
        <f t="shared" si="106"/>
        <v>22.5</v>
      </c>
      <c r="O2366" s="62">
        <f t="shared" si="107"/>
        <v>30</v>
      </c>
      <c r="P2366" s="62">
        <f>STOCK[[#This Row],[Precio Final]]-STOCK[[#This Row],[Costo total]]</f>
        <v>15</v>
      </c>
      <c r="Q2366" s="62"/>
      <c r="R2366" s="74"/>
      <c r="S2366" s="74"/>
      <c r="T2366" s="62"/>
      <c r="U2366" s="62"/>
      <c r="V2366" s="76"/>
    </row>
    <row r="2367" customHeight="1" spans="1:22">
      <c r="A2367" s="74" t="s">
        <v>20495</v>
      </c>
      <c r="B2367" s="74" t="s">
        <v>20442</v>
      </c>
      <c r="C2367" s="74" t="s">
        <v>20496</v>
      </c>
      <c r="D2367" s="74" t="s">
        <v>16962</v>
      </c>
      <c r="E2367" s="74"/>
      <c r="F2367" s="59">
        <v>40</v>
      </c>
      <c r="G2367" s="75">
        <v>1</v>
      </c>
      <c r="H2367" s="75">
        <f>SUMIFS(VENTAS[Cantidad],VENTAS[Código del producto Vendido],STOCK[[#This Row],[Code]])</f>
        <v>0</v>
      </c>
      <c r="I2367" s="75">
        <f>STOCK[[#This Row],[Entradas]]-STOCK[[#This Row],[Salidas]]</f>
        <v>1</v>
      </c>
      <c r="J2367" s="59">
        <f t="shared" si="108"/>
        <v>4</v>
      </c>
      <c r="K2367" s="62">
        <v>12</v>
      </c>
      <c r="L2367" s="62">
        <v>0</v>
      </c>
      <c r="M2367" s="62">
        <f>STOCK[[#This Row],[Costo Unitario (USD)]]+STOCK[[#This Row],[Costo Envío (USD)]]+STOCK[[#This Row],[Comisión 10%]]</f>
        <v>16</v>
      </c>
      <c r="N2367" s="62">
        <f t="shared" si="106"/>
        <v>24</v>
      </c>
      <c r="O2367" s="62">
        <f t="shared" si="107"/>
        <v>40</v>
      </c>
      <c r="P2367" s="62">
        <f>STOCK[[#This Row],[Precio Final]]-STOCK[[#This Row],[Costo total]]</f>
        <v>24</v>
      </c>
      <c r="Q2367" s="62"/>
      <c r="R2367" s="74"/>
      <c r="S2367" s="74"/>
      <c r="T2367" s="62"/>
      <c r="U2367" s="62"/>
      <c r="V2367" s="76"/>
    </row>
    <row r="2368" customHeight="1" spans="1:22">
      <c r="A2368" s="74" t="s">
        <v>20497</v>
      </c>
      <c r="B2368" s="74" t="s">
        <v>20378</v>
      </c>
      <c r="C2368" s="74" t="s">
        <v>20498</v>
      </c>
      <c r="D2368" s="74" t="s">
        <v>16583</v>
      </c>
      <c r="E2368" s="74"/>
      <c r="F2368" s="59">
        <v>40</v>
      </c>
      <c r="G2368" s="75">
        <v>1</v>
      </c>
      <c r="H2368" s="75">
        <f>SUMIFS(VENTAS[Cantidad],VENTAS[Código del producto Vendido],STOCK[[#This Row],[Code]])</f>
        <v>1</v>
      </c>
      <c r="I2368" s="75">
        <f>STOCK[[#This Row],[Entradas]]-STOCK[[#This Row],[Salidas]]</f>
        <v>0</v>
      </c>
      <c r="J2368" s="59">
        <f t="shared" si="108"/>
        <v>4</v>
      </c>
      <c r="K2368" s="62">
        <v>12</v>
      </c>
      <c r="L2368" s="62">
        <v>0</v>
      </c>
      <c r="M2368" s="62">
        <f>STOCK[[#This Row],[Costo Unitario (USD)]]+STOCK[[#This Row],[Costo Envío (USD)]]+STOCK[[#This Row],[Comisión 10%]]</f>
        <v>16</v>
      </c>
      <c r="N2368" s="62">
        <f t="shared" si="106"/>
        <v>24</v>
      </c>
      <c r="O2368" s="62">
        <f t="shared" si="107"/>
        <v>40</v>
      </c>
      <c r="P2368" s="62">
        <f>STOCK[[#This Row],[Precio Final]]-STOCK[[#This Row],[Costo total]]</f>
        <v>24</v>
      </c>
      <c r="Q2368" s="62"/>
      <c r="R2368" s="74"/>
      <c r="S2368" s="74"/>
      <c r="T2368" s="62"/>
      <c r="U2368" s="62"/>
      <c r="V2368" s="76"/>
    </row>
    <row r="2369" customHeight="1" spans="1:22">
      <c r="A2369" s="74" t="s">
        <v>20499</v>
      </c>
      <c r="B2369" s="74" t="s">
        <v>16541</v>
      </c>
      <c r="C2369" s="74" t="s">
        <v>20500</v>
      </c>
      <c r="D2369" s="74" t="s">
        <v>16396</v>
      </c>
      <c r="E2369" s="74"/>
      <c r="F2369" s="59">
        <v>35</v>
      </c>
      <c r="G2369" s="75">
        <v>1</v>
      </c>
      <c r="H2369" s="75">
        <f>SUMIFS(VENTAS[Cantidad],VENTAS[Código del producto Vendido],STOCK[[#This Row],[Code]])</f>
        <v>0</v>
      </c>
      <c r="I2369" s="75">
        <f>STOCK[[#This Row],[Entradas]]-STOCK[[#This Row],[Salidas]]</f>
        <v>1</v>
      </c>
      <c r="J2369" s="59">
        <f t="shared" si="108"/>
        <v>3.5</v>
      </c>
      <c r="K2369" s="62">
        <v>12</v>
      </c>
      <c r="L2369" s="62">
        <v>0</v>
      </c>
      <c r="M2369" s="62">
        <f>STOCK[[#This Row],[Costo Unitario (USD)]]+STOCK[[#This Row],[Costo Envío (USD)]]+STOCK[[#This Row],[Comisión 10%]]</f>
        <v>15.5</v>
      </c>
      <c r="N2369" s="62">
        <f t="shared" si="106"/>
        <v>23.25</v>
      </c>
      <c r="O2369" s="62">
        <f t="shared" si="107"/>
        <v>35</v>
      </c>
      <c r="P2369" s="62">
        <f>STOCK[[#This Row],[Precio Final]]-STOCK[[#This Row],[Costo total]]</f>
        <v>19.5</v>
      </c>
      <c r="Q2369" s="62"/>
      <c r="R2369" s="74"/>
      <c r="S2369" s="74"/>
      <c r="T2369" s="62"/>
      <c r="U2369" s="62"/>
      <c r="V2369" s="76"/>
    </row>
    <row r="2370" customHeight="1" spans="1:22">
      <c r="A2370" s="74" t="s">
        <v>20501</v>
      </c>
      <c r="B2370" s="74" t="s">
        <v>20113</v>
      </c>
      <c r="C2370" s="74" t="s">
        <v>20502</v>
      </c>
      <c r="D2370" s="74" t="s">
        <v>16404</v>
      </c>
      <c r="E2370" s="74"/>
      <c r="F2370" s="59">
        <v>35</v>
      </c>
      <c r="G2370" s="75">
        <v>1</v>
      </c>
      <c r="H2370" s="75">
        <f>SUMIFS(VENTAS[Cantidad],VENTAS[Código del producto Vendido],STOCK[[#This Row],[Code]])</f>
        <v>1</v>
      </c>
      <c r="I2370" s="75">
        <f>STOCK[[#This Row],[Entradas]]-STOCK[[#This Row],[Salidas]]</f>
        <v>0</v>
      </c>
      <c r="J2370" s="59">
        <f t="shared" si="108"/>
        <v>3.5</v>
      </c>
      <c r="K2370" s="62">
        <v>12</v>
      </c>
      <c r="L2370" s="62">
        <v>0</v>
      </c>
      <c r="M2370" s="62">
        <f>STOCK[[#This Row],[Costo Unitario (USD)]]+STOCK[[#This Row],[Costo Envío (USD)]]+STOCK[[#This Row],[Comisión 10%]]</f>
        <v>15.5</v>
      </c>
      <c r="N2370" s="62">
        <f t="shared" si="106"/>
        <v>23.25</v>
      </c>
      <c r="O2370" s="62">
        <f t="shared" si="107"/>
        <v>35</v>
      </c>
      <c r="P2370" s="62">
        <f>STOCK[[#This Row],[Precio Final]]-STOCK[[#This Row],[Costo total]]</f>
        <v>19.5</v>
      </c>
      <c r="Q2370" s="62"/>
      <c r="R2370" s="74"/>
      <c r="S2370" s="74"/>
      <c r="T2370" s="62"/>
      <c r="U2370" s="62"/>
      <c r="V2370" s="76"/>
    </row>
    <row r="2371" customHeight="1" spans="1:22">
      <c r="A2371" s="74" t="s">
        <v>20503</v>
      </c>
      <c r="B2371" s="74" t="s">
        <v>20113</v>
      </c>
      <c r="C2371" s="74" t="s">
        <v>20504</v>
      </c>
      <c r="D2371" s="74" t="s">
        <v>17488</v>
      </c>
      <c r="E2371" s="74"/>
      <c r="F2371" s="59">
        <v>35</v>
      </c>
      <c r="G2371" s="75">
        <v>1</v>
      </c>
      <c r="H2371" s="75">
        <f>SUMIFS(VENTAS[Cantidad],VENTAS[Código del producto Vendido],STOCK[[#This Row],[Code]])</f>
        <v>1</v>
      </c>
      <c r="I2371" s="75">
        <f>STOCK[[#This Row],[Entradas]]-STOCK[[#This Row],[Salidas]]</f>
        <v>0</v>
      </c>
      <c r="J2371" s="59">
        <f t="shared" si="108"/>
        <v>3.5</v>
      </c>
      <c r="K2371" s="62">
        <v>12</v>
      </c>
      <c r="L2371" s="62">
        <v>0</v>
      </c>
      <c r="M2371" s="62">
        <f>STOCK[[#This Row],[Costo Unitario (USD)]]+STOCK[[#This Row],[Costo Envío (USD)]]+STOCK[[#This Row],[Comisión 10%]]</f>
        <v>15.5</v>
      </c>
      <c r="N2371" s="62">
        <f t="shared" si="106"/>
        <v>23.25</v>
      </c>
      <c r="O2371" s="62">
        <f t="shared" si="107"/>
        <v>35</v>
      </c>
      <c r="P2371" s="62">
        <f>STOCK[[#This Row],[Precio Final]]-STOCK[[#This Row],[Costo total]]</f>
        <v>19.5</v>
      </c>
      <c r="Q2371" s="62"/>
      <c r="R2371" s="74"/>
      <c r="S2371" s="74"/>
      <c r="T2371" s="62"/>
      <c r="U2371" s="62"/>
      <c r="V2371" s="76"/>
    </row>
    <row r="2372" customHeight="1" spans="1:22">
      <c r="A2372" s="74" t="s">
        <v>20505</v>
      </c>
      <c r="B2372" s="74" t="s">
        <v>20113</v>
      </c>
      <c r="C2372" s="74" t="s">
        <v>20506</v>
      </c>
      <c r="D2372" s="74" t="s">
        <v>16408</v>
      </c>
      <c r="E2372" s="74"/>
      <c r="F2372" s="59">
        <v>30</v>
      </c>
      <c r="G2372" s="75">
        <v>2</v>
      </c>
      <c r="H2372" s="75">
        <f>SUMIFS(VENTAS[Cantidad],VENTAS[Código del producto Vendido],STOCK[[#This Row],[Code]])</f>
        <v>1</v>
      </c>
      <c r="I2372" s="75">
        <f>STOCK[[#This Row],[Entradas]]-STOCK[[#This Row],[Salidas]]</f>
        <v>1</v>
      </c>
      <c r="J2372" s="59">
        <f t="shared" si="108"/>
        <v>3</v>
      </c>
      <c r="K2372" s="62">
        <v>12</v>
      </c>
      <c r="L2372" s="62">
        <v>0</v>
      </c>
      <c r="M2372" s="62">
        <f>STOCK[[#This Row],[Costo Unitario (USD)]]+STOCK[[#This Row],[Costo Envío (USD)]]+STOCK[[#This Row],[Comisión 10%]]</f>
        <v>15</v>
      </c>
      <c r="N2372" s="62">
        <f t="shared" si="106"/>
        <v>22.5</v>
      </c>
      <c r="O2372" s="62">
        <f t="shared" si="107"/>
        <v>30</v>
      </c>
      <c r="P2372" s="62">
        <f>STOCK[[#This Row],[Precio Final]]-STOCK[[#This Row],[Costo total]]</f>
        <v>15</v>
      </c>
      <c r="Q2372" s="62"/>
      <c r="R2372" s="74"/>
      <c r="S2372" s="74"/>
      <c r="T2372" s="62"/>
      <c r="U2372" s="62"/>
      <c r="V2372" s="76"/>
    </row>
    <row r="2373" customHeight="1" spans="1:22">
      <c r="A2373" s="74" t="s">
        <v>20507</v>
      </c>
      <c r="B2373" s="74" t="s">
        <v>16680</v>
      </c>
      <c r="C2373" s="74" t="s">
        <v>20508</v>
      </c>
      <c r="D2373" s="74" t="s">
        <v>16396</v>
      </c>
      <c r="E2373" s="74"/>
      <c r="F2373" s="59">
        <v>30</v>
      </c>
      <c r="G2373" s="75">
        <v>1</v>
      </c>
      <c r="H2373" s="75">
        <f>SUMIFS(VENTAS[Cantidad],VENTAS[Código del producto Vendido],STOCK[[#This Row],[Code]])</f>
        <v>1</v>
      </c>
      <c r="I2373" s="75">
        <f>STOCK[[#This Row],[Entradas]]-STOCK[[#This Row],[Salidas]]</f>
        <v>0</v>
      </c>
      <c r="J2373" s="59">
        <f t="shared" si="108"/>
        <v>3</v>
      </c>
      <c r="K2373" s="62">
        <v>12</v>
      </c>
      <c r="L2373" s="62">
        <v>0</v>
      </c>
      <c r="M2373" s="62">
        <f>STOCK[[#This Row],[Costo Unitario (USD)]]+STOCK[[#This Row],[Costo Envío (USD)]]+STOCK[[#This Row],[Comisión 10%]]</f>
        <v>15</v>
      </c>
      <c r="N2373" s="62">
        <f t="shared" si="106"/>
        <v>22.5</v>
      </c>
      <c r="O2373" s="62">
        <f t="shared" si="107"/>
        <v>30</v>
      </c>
      <c r="P2373" s="62">
        <f>STOCK[[#This Row],[Precio Final]]-STOCK[[#This Row],[Costo total]]</f>
        <v>15</v>
      </c>
      <c r="Q2373" s="62"/>
      <c r="R2373" s="74"/>
      <c r="S2373" s="74"/>
      <c r="T2373" s="62"/>
      <c r="U2373" s="62"/>
      <c r="V2373" s="76"/>
    </row>
    <row r="2374" customHeight="1" spans="1:22">
      <c r="A2374" s="74" t="s">
        <v>20509</v>
      </c>
      <c r="B2374" s="74" t="s">
        <v>16680</v>
      </c>
      <c r="C2374" s="74" t="s">
        <v>20510</v>
      </c>
      <c r="D2374" s="74" t="s">
        <v>16928</v>
      </c>
      <c r="E2374" s="74"/>
      <c r="F2374" s="59">
        <v>35</v>
      </c>
      <c r="G2374" s="75">
        <v>1</v>
      </c>
      <c r="H2374" s="75">
        <f>SUMIFS(VENTAS[Cantidad],VENTAS[Código del producto Vendido],STOCK[[#This Row],[Code]])</f>
        <v>1</v>
      </c>
      <c r="I2374" s="75">
        <f>STOCK[[#This Row],[Entradas]]-STOCK[[#This Row],[Salidas]]</f>
        <v>0</v>
      </c>
      <c r="J2374" s="59">
        <f t="shared" si="108"/>
        <v>3.5</v>
      </c>
      <c r="K2374" s="62">
        <v>12</v>
      </c>
      <c r="L2374" s="62">
        <v>0</v>
      </c>
      <c r="M2374" s="62">
        <f>STOCK[[#This Row],[Costo Unitario (USD)]]+STOCK[[#This Row],[Costo Envío (USD)]]+STOCK[[#This Row],[Comisión 10%]]</f>
        <v>15.5</v>
      </c>
      <c r="N2374" s="62">
        <f t="shared" si="106"/>
        <v>23.25</v>
      </c>
      <c r="O2374" s="62">
        <f t="shared" si="107"/>
        <v>35</v>
      </c>
      <c r="P2374" s="62">
        <f>STOCK[[#This Row],[Precio Final]]-STOCK[[#This Row],[Costo total]]</f>
        <v>19.5</v>
      </c>
      <c r="Q2374" s="62"/>
      <c r="R2374" s="74"/>
      <c r="S2374" s="74"/>
      <c r="T2374" s="62"/>
      <c r="U2374" s="62"/>
      <c r="V2374" s="76"/>
    </row>
    <row r="2375" customHeight="1" spans="1:22">
      <c r="A2375" s="74" t="s">
        <v>20511</v>
      </c>
      <c r="B2375" s="74" t="s">
        <v>16680</v>
      </c>
      <c r="C2375" s="74" t="s">
        <v>20512</v>
      </c>
      <c r="D2375" s="74" t="s">
        <v>16396</v>
      </c>
      <c r="E2375" s="74"/>
      <c r="F2375" s="59">
        <v>35</v>
      </c>
      <c r="G2375" s="75">
        <v>1</v>
      </c>
      <c r="H2375" s="75">
        <f>SUMIFS(VENTAS[Cantidad],VENTAS[Código del producto Vendido],STOCK[[#This Row],[Code]])</f>
        <v>1</v>
      </c>
      <c r="I2375" s="75">
        <f>STOCK[[#This Row],[Entradas]]-STOCK[[#This Row],[Salidas]]</f>
        <v>0</v>
      </c>
      <c r="J2375" s="59">
        <f t="shared" si="108"/>
        <v>3.5</v>
      </c>
      <c r="K2375" s="62">
        <v>12</v>
      </c>
      <c r="L2375" s="62">
        <v>0</v>
      </c>
      <c r="M2375" s="62">
        <f>STOCK[[#This Row],[Costo Unitario (USD)]]+STOCK[[#This Row],[Costo Envío (USD)]]+STOCK[[#This Row],[Comisión 10%]]</f>
        <v>15.5</v>
      </c>
      <c r="N2375" s="62">
        <f t="shared" si="106"/>
        <v>23.25</v>
      </c>
      <c r="O2375" s="62">
        <f t="shared" si="107"/>
        <v>35</v>
      </c>
      <c r="P2375" s="62">
        <f>STOCK[[#This Row],[Precio Final]]-STOCK[[#This Row],[Costo total]]</f>
        <v>19.5</v>
      </c>
      <c r="Q2375" s="62"/>
      <c r="R2375" s="74"/>
      <c r="S2375" s="74"/>
      <c r="T2375" s="62"/>
      <c r="U2375" s="62"/>
      <c r="V2375" s="76"/>
    </row>
    <row r="2376" customHeight="1" spans="1:22">
      <c r="A2376" s="74" t="s">
        <v>20513</v>
      </c>
      <c r="B2376" s="74" t="s">
        <v>17153</v>
      </c>
      <c r="C2376" s="74" t="s">
        <v>20514</v>
      </c>
      <c r="D2376" s="74" t="s">
        <v>17505</v>
      </c>
      <c r="E2376" s="74"/>
      <c r="F2376" s="59">
        <v>40</v>
      </c>
      <c r="G2376" s="75">
        <v>1</v>
      </c>
      <c r="H2376" s="75">
        <f>SUMIFS(VENTAS[Cantidad],VENTAS[Código del producto Vendido],STOCK[[#This Row],[Code]])</f>
        <v>1</v>
      </c>
      <c r="I2376" s="75">
        <f>STOCK[[#This Row],[Entradas]]-STOCK[[#This Row],[Salidas]]</f>
        <v>0</v>
      </c>
      <c r="J2376" s="59">
        <f t="shared" si="108"/>
        <v>4</v>
      </c>
      <c r="K2376" s="62">
        <v>12</v>
      </c>
      <c r="L2376" s="62">
        <v>0</v>
      </c>
      <c r="M2376" s="62">
        <f>STOCK[[#This Row],[Costo Unitario (USD)]]+STOCK[[#This Row],[Costo Envío (USD)]]+STOCK[[#This Row],[Comisión 10%]]</f>
        <v>16</v>
      </c>
      <c r="N2376" s="62">
        <f t="shared" si="106"/>
        <v>24</v>
      </c>
      <c r="O2376" s="62">
        <f t="shared" si="107"/>
        <v>40</v>
      </c>
      <c r="P2376" s="62">
        <f>STOCK[[#This Row],[Precio Final]]-STOCK[[#This Row],[Costo total]]</f>
        <v>24</v>
      </c>
      <c r="Q2376" s="62"/>
      <c r="R2376" s="74"/>
      <c r="S2376" s="74"/>
      <c r="T2376" s="62"/>
      <c r="U2376" s="62"/>
      <c r="V2376" s="76"/>
    </row>
    <row r="2377" customHeight="1" spans="1:22">
      <c r="A2377" s="74">
        <v>3432</v>
      </c>
      <c r="B2377" s="74" t="s">
        <v>16680</v>
      </c>
      <c r="C2377" s="74" t="s">
        <v>20515</v>
      </c>
      <c r="D2377" s="74" t="s">
        <v>16396</v>
      </c>
      <c r="E2377" s="74"/>
      <c r="F2377" s="59">
        <v>30</v>
      </c>
      <c r="G2377" s="75">
        <v>2</v>
      </c>
      <c r="H2377" s="75">
        <f>SUMIFS(VENTAS[Cantidad],VENTAS[Código del producto Vendido],STOCK[[#This Row],[Code]])</f>
        <v>2</v>
      </c>
      <c r="I2377" s="75">
        <f>STOCK[[#This Row],[Entradas]]-STOCK[[#This Row],[Salidas]]</f>
        <v>0</v>
      </c>
      <c r="J2377" s="59">
        <f t="shared" si="108"/>
        <v>3</v>
      </c>
      <c r="K2377" s="62">
        <v>12</v>
      </c>
      <c r="L2377" s="62">
        <v>0</v>
      </c>
      <c r="M2377" s="62">
        <f>STOCK[[#This Row],[Costo Unitario (USD)]]+STOCK[[#This Row],[Costo Envío (USD)]]+STOCK[[#This Row],[Comisión 10%]]</f>
        <v>15</v>
      </c>
      <c r="N2377" s="62">
        <f t="shared" si="106"/>
        <v>22.5</v>
      </c>
      <c r="O2377" s="62">
        <f t="shared" si="107"/>
        <v>30</v>
      </c>
      <c r="P2377" s="62">
        <f>STOCK[[#This Row],[Precio Final]]-STOCK[[#This Row],[Costo total]]</f>
        <v>15</v>
      </c>
      <c r="Q2377" s="62"/>
      <c r="R2377" s="74"/>
      <c r="S2377" s="74"/>
      <c r="T2377" s="62"/>
      <c r="U2377" s="62"/>
      <c r="V2377" s="76"/>
    </row>
    <row r="2378" customHeight="1" spans="1:22">
      <c r="A2378" s="74" t="s">
        <v>20516</v>
      </c>
      <c r="B2378" s="74" t="s">
        <v>17153</v>
      </c>
      <c r="C2378" s="74" t="s">
        <v>20517</v>
      </c>
      <c r="D2378" s="74" t="s">
        <v>16475</v>
      </c>
      <c r="E2378" s="74"/>
      <c r="F2378" s="59">
        <v>35</v>
      </c>
      <c r="G2378" s="75">
        <v>1</v>
      </c>
      <c r="H2378" s="75">
        <f>SUMIFS(VENTAS[Cantidad],VENTAS[Código del producto Vendido],STOCK[[#This Row],[Code]])</f>
        <v>1</v>
      </c>
      <c r="I2378" s="75">
        <f>STOCK[[#This Row],[Entradas]]-STOCK[[#This Row],[Salidas]]</f>
        <v>0</v>
      </c>
      <c r="J2378" s="59">
        <f t="shared" si="108"/>
        <v>3.5</v>
      </c>
      <c r="K2378" s="62">
        <v>12</v>
      </c>
      <c r="L2378" s="62">
        <v>0</v>
      </c>
      <c r="M2378" s="62">
        <f>STOCK[[#This Row],[Costo Unitario (USD)]]+STOCK[[#This Row],[Costo Envío (USD)]]+STOCK[[#This Row],[Comisión 10%]]</f>
        <v>15.5</v>
      </c>
      <c r="N2378" s="62">
        <f t="shared" si="106"/>
        <v>23.25</v>
      </c>
      <c r="O2378" s="62">
        <f t="shared" si="107"/>
        <v>35</v>
      </c>
      <c r="P2378" s="62">
        <f>STOCK[[#This Row],[Precio Final]]-STOCK[[#This Row],[Costo total]]</f>
        <v>19.5</v>
      </c>
      <c r="Q2378" s="62"/>
      <c r="R2378" s="74"/>
      <c r="S2378" s="74"/>
      <c r="T2378" s="62"/>
      <c r="U2378" s="62"/>
      <c r="V2378" s="76"/>
    </row>
    <row r="2379" customHeight="1" spans="1:22">
      <c r="A2379" s="74" t="s">
        <v>20518</v>
      </c>
      <c r="B2379" s="74" t="s">
        <v>17153</v>
      </c>
      <c r="C2379" s="74" t="s">
        <v>20519</v>
      </c>
      <c r="D2379" s="74" t="s">
        <v>17505</v>
      </c>
      <c r="E2379" s="74"/>
      <c r="F2379" s="59">
        <v>35</v>
      </c>
      <c r="G2379" s="75">
        <v>1</v>
      </c>
      <c r="H2379" s="75">
        <f>SUMIFS(VENTAS[Cantidad],VENTAS[Código del producto Vendido],STOCK[[#This Row],[Code]])</f>
        <v>1</v>
      </c>
      <c r="I2379" s="75">
        <f>STOCK[[#This Row],[Entradas]]-STOCK[[#This Row],[Salidas]]</f>
        <v>0</v>
      </c>
      <c r="J2379" s="59">
        <f t="shared" si="108"/>
        <v>3.5</v>
      </c>
      <c r="K2379" s="62">
        <v>12</v>
      </c>
      <c r="L2379" s="62">
        <v>0</v>
      </c>
      <c r="M2379" s="62">
        <f>STOCK[[#This Row],[Costo Unitario (USD)]]+STOCK[[#This Row],[Costo Envío (USD)]]+STOCK[[#This Row],[Comisión 10%]]</f>
        <v>15.5</v>
      </c>
      <c r="N2379" s="62">
        <f t="shared" si="106"/>
        <v>23.25</v>
      </c>
      <c r="O2379" s="62">
        <f t="shared" si="107"/>
        <v>35</v>
      </c>
      <c r="P2379" s="62">
        <f>STOCK[[#This Row],[Precio Final]]-STOCK[[#This Row],[Costo total]]</f>
        <v>19.5</v>
      </c>
      <c r="Q2379" s="62"/>
      <c r="R2379" s="74"/>
      <c r="S2379" s="74"/>
      <c r="T2379" s="62"/>
      <c r="U2379" s="62"/>
      <c r="V2379" s="76"/>
    </row>
    <row r="2380" customHeight="1" spans="1:22">
      <c r="A2380" s="74" t="s">
        <v>20520</v>
      </c>
      <c r="B2380" s="74" t="s">
        <v>20113</v>
      </c>
      <c r="C2380" s="74" t="s">
        <v>20521</v>
      </c>
      <c r="D2380" s="74" t="s">
        <v>17234</v>
      </c>
      <c r="E2380" s="74"/>
      <c r="F2380" s="59">
        <v>35</v>
      </c>
      <c r="G2380" s="75">
        <v>1</v>
      </c>
      <c r="H2380" s="75">
        <f>SUMIFS(VENTAS[Cantidad],VENTAS[Código del producto Vendido],STOCK[[#This Row],[Code]])</f>
        <v>1</v>
      </c>
      <c r="I2380" s="75">
        <f>STOCK[[#This Row],[Entradas]]-STOCK[[#This Row],[Salidas]]</f>
        <v>0</v>
      </c>
      <c r="J2380" s="59">
        <f t="shared" si="108"/>
        <v>3.5</v>
      </c>
      <c r="K2380" s="62">
        <v>12</v>
      </c>
      <c r="L2380" s="62">
        <v>0</v>
      </c>
      <c r="M2380" s="62">
        <f>STOCK[[#This Row],[Costo Unitario (USD)]]+STOCK[[#This Row],[Costo Envío (USD)]]+STOCK[[#This Row],[Comisión 10%]]</f>
        <v>15.5</v>
      </c>
      <c r="N2380" s="62">
        <f t="shared" si="106"/>
        <v>23.25</v>
      </c>
      <c r="O2380" s="62">
        <f t="shared" si="107"/>
        <v>35</v>
      </c>
      <c r="P2380" s="62">
        <f>STOCK[[#This Row],[Precio Final]]-STOCK[[#This Row],[Costo total]]</f>
        <v>19.5</v>
      </c>
      <c r="Q2380" s="62"/>
      <c r="R2380" s="74"/>
      <c r="S2380" s="74"/>
      <c r="T2380" s="62"/>
      <c r="U2380" s="62"/>
      <c r="V2380" s="76"/>
    </row>
    <row r="2381" customHeight="1" spans="1:22">
      <c r="A2381" s="74" t="s">
        <v>20522</v>
      </c>
      <c r="B2381" s="74" t="s">
        <v>20113</v>
      </c>
      <c r="C2381" s="74" t="s">
        <v>20523</v>
      </c>
      <c r="D2381" s="74" t="s">
        <v>17234</v>
      </c>
      <c r="E2381" s="74"/>
      <c r="F2381" s="59">
        <v>35</v>
      </c>
      <c r="G2381" s="75">
        <v>1</v>
      </c>
      <c r="H2381" s="75">
        <f>SUMIFS(VENTAS[Cantidad],VENTAS[Código del producto Vendido],STOCK[[#This Row],[Code]])</f>
        <v>0</v>
      </c>
      <c r="I2381" s="75">
        <f>STOCK[[#This Row],[Entradas]]-STOCK[[#This Row],[Salidas]]</f>
        <v>1</v>
      </c>
      <c r="J2381" s="59">
        <f t="shared" si="108"/>
        <v>3.5</v>
      </c>
      <c r="K2381" s="62">
        <v>12</v>
      </c>
      <c r="L2381" s="62">
        <v>0</v>
      </c>
      <c r="M2381" s="62">
        <f>STOCK[[#This Row],[Costo Unitario (USD)]]+STOCK[[#This Row],[Costo Envío (USD)]]+STOCK[[#This Row],[Comisión 10%]]</f>
        <v>15.5</v>
      </c>
      <c r="N2381" s="62">
        <f t="shared" si="106"/>
        <v>23.25</v>
      </c>
      <c r="O2381" s="62">
        <f t="shared" si="107"/>
        <v>35</v>
      </c>
      <c r="P2381" s="62">
        <f>STOCK[[#This Row],[Precio Final]]-STOCK[[#This Row],[Costo total]]</f>
        <v>19.5</v>
      </c>
      <c r="Q2381" s="62"/>
      <c r="R2381" s="74"/>
      <c r="S2381" s="74"/>
      <c r="T2381" s="62"/>
      <c r="U2381" s="62"/>
      <c r="V2381" s="76"/>
    </row>
    <row r="2382" customHeight="1" spans="1:22">
      <c r="A2382" s="74" t="s">
        <v>20524</v>
      </c>
      <c r="B2382" s="74" t="s">
        <v>17153</v>
      </c>
      <c r="C2382" s="74" t="s">
        <v>20525</v>
      </c>
      <c r="D2382" s="74" t="s">
        <v>17744</v>
      </c>
      <c r="E2382" s="74"/>
      <c r="F2382" s="59">
        <v>35</v>
      </c>
      <c r="G2382" s="75">
        <v>1</v>
      </c>
      <c r="H2382" s="75">
        <f>SUMIFS(VENTAS[Cantidad],VENTAS[Código del producto Vendido],STOCK[[#This Row],[Code]])</f>
        <v>0</v>
      </c>
      <c r="I2382" s="75">
        <f>STOCK[[#This Row],[Entradas]]-STOCK[[#This Row],[Salidas]]</f>
        <v>1</v>
      </c>
      <c r="J2382" s="59">
        <f t="shared" si="108"/>
        <v>3.5</v>
      </c>
      <c r="K2382" s="62">
        <v>12</v>
      </c>
      <c r="L2382" s="62">
        <v>0</v>
      </c>
      <c r="M2382" s="62">
        <f>STOCK[[#This Row],[Costo Unitario (USD)]]+STOCK[[#This Row],[Costo Envío (USD)]]+STOCK[[#This Row],[Comisión 10%]]</f>
        <v>15.5</v>
      </c>
      <c r="N2382" s="62">
        <f t="shared" si="106"/>
        <v>23.25</v>
      </c>
      <c r="O2382" s="62">
        <f t="shared" si="107"/>
        <v>35</v>
      </c>
      <c r="P2382" s="62">
        <f>STOCK[[#This Row],[Precio Final]]-STOCK[[#This Row],[Costo total]]</f>
        <v>19.5</v>
      </c>
      <c r="Q2382" s="62"/>
      <c r="R2382" s="74"/>
      <c r="S2382" s="74"/>
      <c r="T2382" s="62"/>
      <c r="U2382" s="62"/>
      <c r="V2382" s="76"/>
    </row>
    <row r="2383" customHeight="1" spans="1:22">
      <c r="A2383" s="74" t="s">
        <v>20526</v>
      </c>
      <c r="B2383" s="74" t="s">
        <v>17153</v>
      </c>
      <c r="C2383" s="74" t="s">
        <v>20527</v>
      </c>
      <c r="D2383" s="74" t="s">
        <v>16475</v>
      </c>
      <c r="E2383" s="74"/>
      <c r="F2383" s="59">
        <v>28</v>
      </c>
      <c r="G2383" s="75">
        <v>1</v>
      </c>
      <c r="H2383" s="75">
        <f>SUMIFS(VENTAS[Cantidad],VENTAS[Código del producto Vendido],STOCK[[#This Row],[Code]])</f>
        <v>1</v>
      </c>
      <c r="I2383" s="75">
        <f>STOCK[[#This Row],[Entradas]]-STOCK[[#This Row],[Salidas]]</f>
        <v>0</v>
      </c>
      <c r="J2383" s="59">
        <f t="shared" si="108"/>
        <v>2.8</v>
      </c>
      <c r="K2383" s="62">
        <v>12</v>
      </c>
      <c r="L2383" s="62">
        <v>0</v>
      </c>
      <c r="M2383" s="62">
        <f>STOCK[[#This Row],[Costo Unitario (USD)]]+STOCK[[#This Row],[Costo Envío (USD)]]+STOCK[[#This Row],[Comisión 10%]]</f>
        <v>14.8</v>
      </c>
      <c r="N2383" s="62">
        <f t="shared" si="106"/>
        <v>22.2</v>
      </c>
      <c r="O2383" s="62">
        <f t="shared" si="107"/>
        <v>28</v>
      </c>
      <c r="P2383" s="62">
        <f>STOCK[[#This Row],[Precio Final]]-STOCK[[#This Row],[Costo total]]</f>
        <v>13.2</v>
      </c>
      <c r="Q2383" s="62"/>
      <c r="R2383" s="74"/>
      <c r="S2383" s="74"/>
      <c r="T2383" s="62"/>
      <c r="U2383" s="62"/>
      <c r="V2383" s="76"/>
    </row>
    <row r="2384" customHeight="1" spans="1:22">
      <c r="A2384" s="74" t="s">
        <v>20528</v>
      </c>
      <c r="B2384" s="74" t="s">
        <v>20113</v>
      </c>
      <c r="C2384" s="74" t="s">
        <v>20529</v>
      </c>
      <c r="D2384" s="74" t="s">
        <v>17488</v>
      </c>
      <c r="E2384" s="74"/>
      <c r="F2384" s="59">
        <v>30</v>
      </c>
      <c r="G2384" s="75">
        <v>1</v>
      </c>
      <c r="H2384" s="75">
        <f>SUMIFS(VENTAS[Cantidad],VENTAS[Código del producto Vendido],STOCK[[#This Row],[Code]])</f>
        <v>1</v>
      </c>
      <c r="I2384" s="75">
        <f>STOCK[[#This Row],[Entradas]]-STOCK[[#This Row],[Salidas]]</f>
        <v>0</v>
      </c>
      <c r="J2384" s="59">
        <f t="shared" si="108"/>
        <v>3</v>
      </c>
      <c r="K2384" s="62">
        <v>12</v>
      </c>
      <c r="L2384" s="62">
        <v>0</v>
      </c>
      <c r="M2384" s="62">
        <f>STOCK[[#This Row],[Costo Unitario (USD)]]+STOCK[[#This Row],[Costo Envío (USD)]]+STOCK[[#This Row],[Comisión 10%]]</f>
        <v>15</v>
      </c>
      <c r="N2384" s="62">
        <f t="shared" si="106"/>
        <v>22.5</v>
      </c>
      <c r="O2384" s="62">
        <f t="shared" si="107"/>
        <v>30</v>
      </c>
      <c r="P2384" s="62">
        <f>STOCK[[#This Row],[Precio Final]]-STOCK[[#This Row],[Costo total]]</f>
        <v>15</v>
      </c>
      <c r="Q2384" s="62"/>
      <c r="R2384" s="74"/>
      <c r="S2384" s="74"/>
      <c r="T2384" s="62"/>
      <c r="U2384" s="62"/>
      <c r="V2384" s="76"/>
    </row>
    <row r="2385" customHeight="1" spans="1:22">
      <c r="A2385" s="74" t="s">
        <v>20530</v>
      </c>
      <c r="B2385" s="74" t="s">
        <v>16680</v>
      </c>
      <c r="C2385" s="74" t="s">
        <v>20531</v>
      </c>
      <c r="D2385" s="74" t="s">
        <v>16928</v>
      </c>
      <c r="E2385" s="74"/>
      <c r="F2385" s="59">
        <v>35</v>
      </c>
      <c r="G2385" s="75">
        <v>1</v>
      </c>
      <c r="H2385" s="75">
        <f>SUMIFS(VENTAS[Cantidad],VENTAS[Código del producto Vendido],STOCK[[#This Row],[Code]])</f>
        <v>1</v>
      </c>
      <c r="I2385" s="75">
        <f>STOCK[[#This Row],[Entradas]]-STOCK[[#This Row],[Salidas]]</f>
        <v>0</v>
      </c>
      <c r="J2385" s="59">
        <f t="shared" si="108"/>
        <v>3.5</v>
      </c>
      <c r="K2385" s="62">
        <v>12</v>
      </c>
      <c r="L2385" s="62">
        <v>0</v>
      </c>
      <c r="M2385" s="62">
        <f>STOCK[[#This Row],[Costo Unitario (USD)]]+STOCK[[#This Row],[Costo Envío (USD)]]+STOCK[[#This Row],[Comisión 10%]]</f>
        <v>15.5</v>
      </c>
      <c r="N2385" s="62">
        <f t="shared" si="106"/>
        <v>23.25</v>
      </c>
      <c r="O2385" s="62">
        <f t="shared" si="107"/>
        <v>35</v>
      </c>
      <c r="P2385" s="62">
        <f>STOCK[[#This Row],[Precio Final]]-STOCK[[#This Row],[Costo total]]</f>
        <v>19.5</v>
      </c>
      <c r="Q2385" s="62"/>
      <c r="R2385" s="74"/>
      <c r="S2385" s="74"/>
      <c r="T2385" s="62"/>
      <c r="U2385" s="62"/>
      <c r="V2385" s="76"/>
    </row>
    <row r="2386" customHeight="1" spans="1:22">
      <c r="A2386" s="74" t="s">
        <v>20532</v>
      </c>
      <c r="B2386" s="74" t="s">
        <v>20113</v>
      </c>
      <c r="C2386" s="74" t="s">
        <v>20533</v>
      </c>
      <c r="D2386" s="74" t="s">
        <v>16404</v>
      </c>
      <c r="E2386" s="74"/>
      <c r="F2386" s="59">
        <v>30</v>
      </c>
      <c r="G2386" s="75">
        <v>1</v>
      </c>
      <c r="H2386" s="75">
        <f>SUMIFS(VENTAS[Cantidad],VENTAS[Código del producto Vendido],STOCK[[#This Row],[Code]])</f>
        <v>1</v>
      </c>
      <c r="I2386" s="75">
        <f>STOCK[[#This Row],[Entradas]]-STOCK[[#This Row],[Salidas]]</f>
        <v>0</v>
      </c>
      <c r="J2386" s="59">
        <f t="shared" si="108"/>
        <v>3</v>
      </c>
      <c r="K2386" s="62">
        <v>12</v>
      </c>
      <c r="L2386" s="62">
        <v>0</v>
      </c>
      <c r="M2386" s="62">
        <f>STOCK[[#This Row],[Costo Unitario (USD)]]+STOCK[[#This Row],[Costo Envío (USD)]]+STOCK[[#This Row],[Comisión 10%]]</f>
        <v>15</v>
      </c>
      <c r="N2386" s="62">
        <f t="shared" si="106"/>
        <v>22.5</v>
      </c>
      <c r="O2386" s="62">
        <f t="shared" si="107"/>
        <v>30</v>
      </c>
      <c r="P2386" s="62">
        <f>STOCK[[#This Row],[Precio Final]]-STOCK[[#This Row],[Costo total]]</f>
        <v>15</v>
      </c>
      <c r="Q2386" s="62"/>
      <c r="R2386" s="74"/>
      <c r="S2386" s="74"/>
      <c r="T2386" s="62"/>
      <c r="U2386" s="62"/>
      <c r="V2386" s="76"/>
    </row>
    <row r="2387" customHeight="1" spans="1:22">
      <c r="A2387" s="74" t="s">
        <v>20534</v>
      </c>
      <c r="B2387" s="74" t="s">
        <v>16680</v>
      </c>
      <c r="C2387" s="74" t="s">
        <v>20535</v>
      </c>
      <c r="D2387" s="74" t="s">
        <v>16396</v>
      </c>
      <c r="E2387" s="74"/>
      <c r="F2387" s="59">
        <v>35</v>
      </c>
      <c r="G2387" s="75">
        <v>4</v>
      </c>
      <c r="H2387" s="75">
        <f>SUMIFS(VENTAS[Cantidad],VENTAS[Código del producto Vendido],STOCK[[#This Row],[Code]])</f>
        <v>1</v>
      </c>
      <c r="I2387" s="75">
        <f>STOCK[[#This Row],[Entradas]]-STOCK[[#This Row],[Salidas]]</f>
        <v>3</v>
      </c>
      <c r="J2387" s="59">
        <f t="shared" si="108"/>
        <v>3.5</v>
      </c>
      <c r="K2387" s="62">
        <v>12</v>
      </c>
      <c r="L2387" s="62">
        <v>0</v>
      </c>
      <c r="M2387" s="62">
        <f>STOCK[[#This Row],[Costo Unitario (USD)]]+STOCK[[#This Row],[Costo Envío (USD)]]+STOCK[[#This Row],[Comisión 10%]]</f>
        <v>15.5</v>
      </c>
      <c r="N2387" s="62">
        <f t="shared" ref="N2387:N2449" si="109">M2387*1.5</f>
        <v>23.25</v>
      </c>
      <c r="O2387" s="62">
        <f t="shared" si="107"/>
        <v>35</v>
      </c>
      <c r="P2387" s="62">
        <f>STOCK[[#This Row],[Precio Final]]-STOCK[[#This Row],[Costo total]]</f>
        <v>19.5</v>
      </c>
      <c r="Q2387" s="62"/>
      <c r="R2387" s="74"/>
      <c r="S2387" s="74"/>
      <c r="T2387" s="62"/>
      <c r="U2387" s="62"/>
      <c r="V2387" s="76"/>
    </row>
    <row r="2388" customHeight="1" spans="1:22">
      <c r="A2388" s="74">
        <v>3581</v>
      </c>
      <c r="B2388" s="74" t="s">
        <v>16680</v>
      </c>
      <c r="C2388" s="74" t="s">
        <v>20536</v>
      </c>
      <c r="D2388" s="74" t="s">
        <v>16396</v>
      </c>
      <c r="E2388" s="74"/>
      <c r="F2388" s="59">
        <v>30</v>
      </c>
      <c r="G2388" s="75">
        <v>2</v>
      </c>
      <c r="H2388" s="75">
        <f>SUMIFS(VENTAS[Cantidad],VENTAS[Código del producto Vendido],STOCK[[#This Row],[Code]])</f>
        <v>2</v>
      </c>
      <c r="I2388" s="75">
        <f>STOCK[[#This Row],[Entradas]]-STOCK[[#This Row],[Salidas]]</f>
        <v>0</v>
      </c>
      <c r="J2388" s="59">
        <f t="shared" si="108"/>
        <v>3</v>
      </c>
      <c r="K2388" s="62">
        <v>12</v>
      </c>
      <c r="L2388" s="62">
        <v>0</v>
      </c>
      <c r="M2388" s="62">
        <f>STOCK[[#This Row],[Costo Unitario (USD)]]+STOCK[[#This Row],[Costo Envío (USD)]]+STOCK[[#This Row],[Comisión 10%]]</f>
        <v>15</v>
      </c>
      <c r="N2388" s="62">
        <f t="shared" si="109"/>
        <v>22.5</v>
      </c>
      <c r="O2388" s="62">
        <f t="shared" si="107"/>
        <v>30</v>
      </c>
      <c r="P2388" s="62">
        <f>STOCK[[#This Row],[Precio Final]]-STOCK[[#This Row],[Costo total]]</f>
        <v>15</v>
      </c>
      <c r="Q2388" s="62"/>
      <c r="R2388" s="74"/>
      <c r="S2388" s="74"/>
      <c r="T2388" s="62"/>
      <c r="U2388" s="62"/>
      <c r="V2388" s="76"/>
    </row>
    <row r="2389" customHeight="1" spans="1:22">
      <c r="A2389" s="74" t="s">
        <v>20537</v>
      </c>
      <c r="B2389" s="74" t="s">
        <v>20113</v>
      </c>
      <c r="C2389" s="74" t="s">
        <v>20538</v>
      </c>
      <c r="D2389" s="74" t="s">
        <v>16404</v>
      </c>
      <c r="E2389" s="74"/>
      <c r="F2389" s="59">
        <v>30</v>
      </c>
      <c r="G2389" s="75">
        <v>1</v>
      </c>
      <c r="H2389" s="75">
        <f>SUMIFS(VENTAS[Cantidad],VENTAS[Código del producto Vendido],STOCK[[#This Row],[Code]])</f>
        <v>1</v>
      </c>
      <c r="I2389" s="75">
        <f>STOCK[[#This Row],[Entradas]]-STOCK[[#This Row],[Salidas]]</f>
        <v>0</v>
      </c>
      <c r="J2389" s="59">
        <f t="shared" si="108"/>
        <v>3</v>
      </c>
      <c r="K2389" s="62">
        <v>12</v>
      </c>
      <c r="L2389" s="62">
        <v>0</v>
      </c>
      <c r="M2389" s="62">
        <f>STOCK[[#This Row],[Costo Unitario (USD)]]+STOCK[[#This Row],[Costo Envío (USD)]]+STOCK[[#This Row],[Comisión 10%]]</f>
        <v>15</v>
      </c>
      <c r="N2389" s="62">
        <f t="shared" si="109"/>
        <v>22.5</v>
      </c>
      <c r="O2389" s="62">
        <f t="shared" si="107"/>
        <v>30</v>
      </c>
      <c r="P2389" s="62">
        <f>STOCK[[#This Row],[Precio Final]]-STOCK[[#This Row],[Costo total]]</f>
        <v>15</v>
      </c>
      <c r="Q2389" s="62"/>
      <c r="R2389" s="74"/>
      <c r="S2389" s="74"/>
      <c r="T2389" s="62"/>
      <c r="U2389" s="62"/>
      <c r="V2389" s="76"/>
    </row>
    <row r="2390" customHeight="1" spans="1:22">
      <c r="A2390" s="74" t="s">
        <v>20539</v>
      </c>
      <c r="B2390" s="74" t="s">
        <v>20446</v>
      </c>
      <c r="C2390" s="74" t="s">
        <v>20540</v>
      </c>
      <c r="D2390" s="74" t="s">
        <v>16404</v>
      </c>
      <c r="E2390" s="74"/>
      <c r="F2390" s="59">
        <v>20</v>
      </c>
      <c r="G2390" s="75">
        <v>1</v>
      </c>
      <c r="H2390" s="75">
        <f>SUMIFS(VENTAS[Cantidad],VENTAS[Código del producto Vendido],STOCK[[#This Row],[Code]])</f>
        <v>1</v>
      </c>
      <c r="I2390" s="75">
        <f>STOCK[[#This Row],[Entradas]]-STOCK[[#This Row],[Salidas]]</f>
        <v>0</v>
      </c>
      <c r="J2390" s="59">
        <f t="shared" si="108"/>
        <v>2</v>
      </c>
      <c r="K2390" s="62">
        <v>12</v>
      </c>
      <c r="L2390" s="62">
        <v>0</v>
      </c>
      <c r="M2390" s="62">
        <f>STOCK[[#This Row],[Costo Unitario (USD)]]+STOCK[[#This Row],[Costo Envío (USD)]]+STOCK[[#This Row],[Comisión 10%]]</f>
        <v>14</v>
      </c>
      <c r="N2390" s="62">
        <f t="shared" si="109"/>
        <v>21</v>
      </c>
      <c r="O2390" s="62">
        <f t="shared" si="107"/>
        <v>20</v>
      </c>
      <c r="P2390" s="62">
        <f>STOCK[[#This Row],[Precio Final]]-STOCK[[#This Row],[Costo total]]</f>
        <v>6</v>
      </c>
      <c r="Q2390" s="62"/>
      <c r="R2390" s="74"/>
      <c r="S2390" s="74"/>
      <c r="T2390" s="62"/>
      <c r="U2390" s="62"/>
      <c r="V2390" s="76"/>
    </row>
    <row r="2391" customHeight="1" spans="1:22">
      <c r="A2391" s="74" t="s">
        <v>20541</v>
      </c>
      <c r="B2391" s="74" t="s">
        <v>20542</v>
      </c>
      <c r="C2391" s="74" t="s">
        <v>20543</v>
      </c>
      <c r="D2391" s="74" t="s">
        <v>19257</v>
      </c>
      <c r="E2391" s="74"/>
      <c r="F2391" s="59">
        <v>25</v>
      </c>
      <c r="G2391" s="75">
        <v>1</v>
      </c>
      <c r="H2391" s="75">
        <f>SUMIFS(VENTAS[Cantidad],VENTAS[Código del producto Vendido],STOCK[[#This Row],[Code]])</f>
        <v>0</v>
      </c>
      <c r="I2391" s="75">
        <f>STOCK[[#This Row],[Entradas]]-STOCK[[#This Row],[Salidas]]</f>
        <v>1</v>
      </c>
      <c r="J2391" s="59">
        <f t="shared" si="108"/>
        <v>2.5</v>
      </c>
      <c r="K2391" s="62">
        <v>15</v>
      </c>
      <c r="L2391" s="62">
        <v>0</v>
      </c>
      <c r="M2391" s="62">
        <f>STOCK[[#This Row],[Costo Unitario (USD)]]+STOCK[[#This Row],[Costo Envío (USD)]]+STOCK[[#This Row],[Comisión 10%]]</f>
        <v>17.5</v>
      </c>
      <c r="N2391" s="62">
        <f t="shared" si="109"/>
        <v>26.25</v>
      </c>
      <c r="O2391" s="62">
        <f t="shared" si="107"/>
        <v>25</v>
      </c>
      <c r="P2391" s="62">
        <f>STOCK[[#This Row],[Precio Final]]-STOCK[[#This Row],[Costo total]]</f>
        <v>7.5</v>
      </c>
      <c r="Q2391" s="62"/>
      <c r="R2391" s="74"/>
      <c r="S2391" s="74"/>
      <c r="T2391" s="62"/>
      <c r="U2391" s="62"/>
      <c r="V2391" s="76"/>
    </row>
    <row r="2392" customHeight="1" spans="1:22">
      <c r="A2392" s="74" t="s">
        <v>20544</v>
      </c>
      <c r="B2392" s="74" t="s">
        <v>20542</v>
      </c>
      <c r="C2392" s="74" t="s">
        <v>20545</v>
      </c>
      <c r="D2392" s="74" t="s">
        <v>18838</v>
      </c>
      <c r="E2392" s="74"/>
      <c r="F2392" s="59">
        <v>25</v>
      </c>
      <c r="G2392" s="75">
        <v>1</v>
      </c>
      <c r="H2392" s="75">
        <f>SUMIFS(VENTAS[Cantidad],VENTAS[Código del producto Vendido],STOCK[[#This Row],[Code]])</f>
        <v>1</v>
      </c>
      <c r="I2392" s="75">
        <f>STOCK[[#This Row],[Entradas]]-STOCK[[#This Row],[Salidas]]</f>
        <v>0</v>
      </c>
      <c r="J2392" s="59">
        <f t="shared" si="108"/>
        <v>2.5</v>
      </c>
      <c r="K2392" s="62">
        <v>15</v>
      </c>
      <c r="L2392" s="62">
        <v>0</v>
      </c>
      <c r="M2392" s="62">
        <f>STOCK[[#This Row],[Costo Unitario (USD)]]+STOCK[[#This Row],[Costo Envío (USD)]]+STOCK[[#This Row],[Comisión 10%]]</f>
        <v>17.5</v>
      </c>
      <c r="N2392" s="62">
        <f t="shared" si="109"/>
        <v>26.25</v>
      </c>
      <c r="O2392" s="62">
        <f t="shared" si="107"/>
        <v>25</v>
      </c>
      <c r="P2392" s="62">
        <f>STOCK[[#This Row],[Precio Final]]-STOCK[[#This Row],[Costo total]]</f>
        <v>7.5</v>
      </c>
      <c r="Q2392" s="62"/>
      <c r="R2392" s="74"/>
      <c r="S2392" s="74"/>
      <c r="T2392" s="62"/>
      <c r="U2392" s="62"/>
      <c r="V2392" s="76"/>
    </row>
    <row r="2393" customHeight="1" spans="1:22">
      <c r="A2393" s="74" t="s">
        <v>20546</v>
      </c>
      <c r="B2393" s="74" t="s">
        <v>20542</v>
      </c>
      <c r="C2393" s="74" t="s">
        <v>20547</v>
      </c>
      <c r="D2393" s="74" t="s">
        <v>18874</v>
      </c>
      <c r="E2393" s="74"/>
      <c r="F2393" s="59">
        <v>25</v>
      </c>
      <c r="G2393" s="75">
        <v>1</v>
      </c>
      <c r="H2393" s="75">
        <f>SUMIFS(VENTAS[Cantidad],VENTAS[Código del producto Vendido],STOCK[[#This Row],[Code]])</f>
        <v>0</v>
      </c>
      <c r="I2393" s="75">
        <f>STOCK[[#This Row],[Entradas]]-STOCK[[#This Row],[Salidas]]</f>
        <v>1</v>
      </c>
      <c r="J2393" s="59">
        <f t="shared" si="108"/>
        <v>2.5</v>
      </c>
      <c r="K2393" s="62">
        <v>15</v>
      </c>
      <c r="L2393" s="62">
        <v>0</v>
      </c>
      <c r="M2393" s="62">
        <f>STOCK[[#This Row],[Costo Unitario (USD)]]+STOCK[[#This Row],[Costo Envío (USD)]]+STOCK[[#This Row],[Comisión 10%]]</f>
        <v>17.5</v>
      </c>
      <c r="N2393" s="62">
        <f t="shared" si="109"/>
        <v>26.25</v>
      </c>
      <c r="O2393" s="62">
        <f t="shared" si="107"/>
        <v>25</v>
      </c>
      <c r="P2393" s="62">
        <f>STOCK[[#This Row],[Precio Final]]-STOCK[[#This Row],[Costo total]]</f>
        <v>7.5</v>
      </c>
      <c r="Q2393" s="62"/>
      <c r="R2393" s="74"/>
      <c r="S2393" s="74"/>
      <c r="T2393" s="62"/>
      <c r="U2393" s="62"/>
      <c r="V2393" s="76"/>
    </row>
    <row r="2394" customHeight="1" spans="1:22">
      <c r="A2394" s="74" t="s">
        <v>20548</v>
      </c>
      <c r="B2394" s="74" t="s">
        <v>20542</v>
      </c>
      <c r="C2394" s="74" t="s">
        <v>20549</v>
      </c>
      <c r="D2394" s="74" t="s">
        <v>16459</v>
      </c>
      <c r="E2394" s="74"/>
      <c r="F2394" s="59">
        <v>30</v>
      </c>
      <c r="G2394" s="75">
        <v>1</v>
      </c>
      <c r="H2394" s="75">
        <f>SUMIFS(VENTAS[Cantidad],VENTAS[Código del producto Vendido],STOCK[[#This Row],[Code]])</f>
        <v>1</v>
      </c>
      <c r="I2394" s="75">
        <f>STOCK[[#This Row],[Entradas]]-STOCK[[#This Row],[Salidas]]</f>
        <v>0</v>
      </c>
      <c r="J2394" s="59">
        <f t="shared" si="108"/>
        <v>3</v>
      </c>
      <c r="K2394" s="62">
        <v>15</v>
      </c>
      <c r="L2394" s="62">
        <v>0</v>
      </c>
      <c r="M2394" s="62">
        <f>STOCK[[#This Row],[Costo Unitario (USD)]]+STOCK[[#This Row],[Costo Envío (USD)]]+STOCK[[#This Row],[Comisión 10%]]</f>
        <v>18</v>
      </c>
      <c r="N2394" s="62">
        <f t="shared" si="109"/>
        <v>27</v>
      </c>
      <c r="O2394" s="62">
        <f t="shared" ref="O2394:O2423" si="110">F2394</f>
        <v>30</v>
      </c>
      <c r="P2394" s="62">
        <f>STOCK[[#This Row],[Precio Final]]-STOCK[[#This Row],[Costo total]]</f>
        <v>12</v>
      </c>
      <c r="Q2394" s="62"/>
      <c r="R2394" s="74"/>
      <c r="S2394" s="74"/>
      <c r="T2394" s="62"/>
      <c r="U2394" s="62"/>
      <c r="V2394" s="76"/>
    </row>
    <row r="2395" customHeight="1" spans="1:22">
      <c r="A2395" s="74" t="s">
        <v>20550</v>
      </c>
      <c r="B2395" s="74" t="s">
        <v>20551</v>
      </c>
      <c r="C2395" s="74" t="s">
        <v>20552</v>
      </c>
      <c r="D2395" s="74" t="s">
        <v>20553</v>
      </c>
      <c r="E2395" s="74"/>
      <c r="F2395" s="59">
        <v>85</v>
      </c>
      <c r="G2395" s="75">
        <v>1</v>
      </c>
      <c r="H2395" s="75">
        <f>SUMIFS(VENTAS[Cantidad],VENTAS[Código del producto Vendido],STOCK[[#This Row],[Code]])</f>
        <v>0</v>
      </c>
      <c r="I2395" s="75">
        <f>STOCK[[#This Row],[Entradas]]-STOCK[[#This Row],[Salidas]]</f>
        <v>1</v>
      </c>
      <c r="J2395" s="59">
        <f t="shared" si="108"/>
        <v>8.5</v>
      </c>
      <c r="K2395" s="62">
        <v>0</v>
      </c>
      <c r="L2395" s="62">
        <v>0</v>
      </c>
      <c r="M2395" s="62">
        <f>STOCK[[#This Row],[Costo Unitario (USD)]]+STOCK[[#This Row],[Costo Envío (USD)]]+STOCK[[#This Row],[Comisión 10%]]</f>
        <v>8.5</v>
      </c>
      <c r="N2395" s="62">
        <f t="shared" si="109"/>
        <v>12.75</v>
      </c>
      <c r="O2395" s="62">
        <f t="shared" si="110"/>
        <v>85</v>
      </c>
      <c r="P2395" s="62">
        <f>STOCK[[#This Row],[Precio Final]]-STOCK[[#This Row],[Costo total]]</f>
        <v>76.5</v>
      </c>
      <c r="Q2395" s="62"/>
      <c r="R2395" s="74"/>
      <c r="S2395" s="74"/>
      <c r="T2395" s="62"/>
      <c r="U2395" s="62"/>
      <c r="V2395" s="76"/>
    </row>
    <row r="2396" customHeight="1" spans="1:22">
      <c r="A2396" s="74" t="s">
        <v>20554</v>
      </c>
      <c r="B2396" s="74" t="s">
        <v>20555</v>
      </c>
      <c r="C2396" s="74" t="s">
        <v>20556</v>
      </c>
      <c r="D2396" s="74" t="s">
        <v>20557</v>
      </c>
      <c r="E2396" s="74"/>
      <c r="F2396" s="59">
        <v>95</v>
      </c>
      <c r="G2396" s="75">
        <v>1</v>
      </c>
      <c r="H2396" s="75">
        <f>SUMIFS(VENTAS[Cantidad],VENTAS[Código del producto Vendido],STOCK[[#This Row],[Code]])</f>
        <v>0</v>
      </c>
      <c r="I2396" s="75">
        <f>STOCK[[#This Row],[Entradas]]-STOCK[[#This Row],[Salidas]]</f>
        <v>1</v>
      </c>
      <c r="J2396" s="59">
        <f t="shared" si="108"/>
        <v>9.5</v>
      </c>
      <c r="K2396" s="62">
        <v>0</v>
      </c>
      <c r="L2396" s="62">
        <v>0</v>
      </c>
      <c r="M2396" s="62">
        <f>STOCK[[#This Row],[Costo Unitario (USD)]]+STOCK[[#This Row],[Costo Envío (USD)]]+STOCK[[#This Row],[Comisión 10%]]</f>
        <v>9.5</v>
      </c>
      <c r="N2396" s="62">
        <f t="shared" si="109"/>
        <v>14.25</v>
      </c>
      <c r="O2396" s="62">
        <f t="shared" si="110"/>
        <v>95</v>
      </c>
      <c r="P2396" s="62">
        <f>STOCK[[#This Row],[Precio Final]]-STOCK[[#This Row],[Costo total]]</f>
        <v>85.5</v>
      </c>
      <c r="Q2396" s="62"/>
      <c r="R2396" s="74"/>
      <c r="S2396" s="74"/>
      <c r="T2396" s="62"/>
      <c r="U2396" s="62"/>
      <c r="V2396" s="76"/>
    </row>
    <row r="2397" customHeight="1" spans="1:22">
      <c r="A2397" s="74" t="s">
        <v>20558</v>
      </c>
      <c r="B2397" s="74" t="s">
        <v>20555</v>
      </c>
      <c r="C2397" s="74" t="s">
        <v>20559</v>
      </c>
      <c r="D2397" s="74" t="s">
        <v>20560</v>
      </c>
      <c r="E2397" s="74"/>
      <c r="F2397" s="59">
        <v>115</v>
      </c>
      <c r="G2397" s="75">
        <v>1</v>
      </c>
      <c r="H2397" s="75">
        <f>SUMIFS(VENTAS[Cantidad],VENTAS[Código del producto Vendido],STOCK[[#This Row],[Code]])</f>
        <v>1</v>
      </c>
      <c r="I2397" s="75">
        <f>STOCK[[#This Row],[Entradas]]-STOCK[[#This Row],[Salidas]]</f>
        <v>0</v>
      </c>
      <c r="J2397" s="59">
        <f t="shared" si="108"/>
        <v>11.5</v>
      </c>
      <c r="K2397" s="62">
        <v>95</v>
      </c>
      <c r="L2397" s="62">
        <v>0</v>
      </c>
      <c r="M2397" s="62">
        <f>STOCK[[#This Row],[Costo Unitario (USD)]]+STOCK[[#This Row],[Costo Envío (USD)]]+STOCK[[#This Row],[Comisión 10%]]</f>
        <v>106.5</v>
      </c>
      <c r="N2397" s="62">
        <f t="shared" si="109"/>
        <v>159.75</v>
      </c>
      <c r="O2397" s="62">
        <f t="shared" si="110"/>
        <v>115</v>
      </c>
      <c r="P2397" s="62">
        <f>STOCK[[#This Row],[Precio Final]]-STOCK[[#This Row],[Costo total]]</f>
        <v>8.5</v>
      </c>
      <c r="Q2397" s="62"/>
      <c r="R2397" s="74"/>
      <c r="S2397" s="74"/>
      <c r="T2397" s="62"/>
      <c r="U2397" s="62"/>
      <c r="V2397" s="76"/>
    </row>
    <row r="2398" customHeight="1" spans="1:22">
      <c r="A2398" s="74" t="s">
        <v>20561</v>
      </c>
      <c r="B2398" s="74" t="s">
        <v>20555</v>
      </c>
      <c r="C2398" s="74" t="s">
        <v>20562</v>
      </c>
      <c r="D2398" s="74" t="s">
        <v>17476</v>
      </c>
      <c r="E2398" s="74"/>
      <c r="F2398" s="59">
        <v>80</v>
      </c>
      <c r="G2398" s="75">
        <v>1</v>
      </c>
      <c r="H2398" s="75">
        <f>SUMIFS(VENTAS[Cantidad],VENTAS[Código del producto Vendido],STOCK[[#This Row],[Code]])</f>
        <v>0</v>
      </c>
      <c r="I2398" s="75">
        <f>STOCK[[#This Row],[Entradas]]-STOCK[[#This Row],[Salidas]]</f>
        <v>1</v>
      </c>
      <c r="J2398" s="59">
        <f t="shared" ref="J2398:J2423" si="111">O2398*0.1</f>
        <v>8</v>
      </c>
      <c r="K2398" s="62">
        <v>0</v>
      </c>
      <c r="L2398" s="62">
        <v>0</v>
      </c>
      <c r="M2398" s="62">
        <f>STOCK[[#This Row],[Costo Unitario (USD)]]+STOCK[[#This Row],[Costo Envío (USD)]]+STOCK[[#This Row],[Comisión 10%]]</f>
        <v>8</v>
      </c>
      <c r="N2398" s="62">
        <f t="shared" si="109"/>
        <v>12</v>
      </c>
      <c r="O2398" s="62">
        <f t="shared" si="110"/>
        <v>80</v>
      </c>
      <c r="P2398" s="62">
        <f>STOCK[[#This Row],[Precio Final]]-STOCK[[#This Row],[Costo total]]</f>
        <v>72</v>
      </c>
      <c r="Q2398" s="62"/>
      <c r="R2398" s="74"/>
      <c r="S2398" s="74"/>
      <c r="T2398" s="62"/>
      <c r="U2398" s="62"/>
      <c r="V2398" s="76"/>
    </row>
    <row r="2399" customHeight="1" spans="1:22">
      <c r="A2399" s="74" t="s">
        <v>20563</v>
      </c>
      <c r="B2399" s="74" t="s">
        <v>16851</v>
      </c>
      <c r="C2399" s="74" t="s">
        <v>20564</v>
      </c>
      <c r="D2399" s="74" t="s">
        <v>16396</v>
      </c>
      <c r="E2399" s="74"/>
      <c r="F2399" s="59">
        <v>30</v>
      </c>
      <c r="G2399" s="75">
        <v>1</v>
      </c>
      <c r="H2399" s="75">
        <f>SUMIFS(VENTAS[Cantidad],VENTAS[Código del producto Vendido],STOCK[[#This Row],[Code]])</f>
        <v>0</v>
      </c>
      <c r="I2399" s="75">
        <f>STOCK[[#This Row],[Entradas]]-STOCK[[#This Row],[Salidas]]</f>
        <v>1</v>
      </c>
      <c r="J2399" s="59">
        <f t="shared" si="111"/>
        <v>3</v>
      </c>
      <c r="K2399" s="62">
        <v>12</v>
      </c>
      <c r="L2399" s="62">
        <v>0</v>
      </c>
      <c r="M2399" s="62">
        <f>STOCK[[#This Row],[Costo Unitario (USD)]]+STOCK[[#This Row],[Costo Envío (USD)]]+STOCK[[#This Row],[Comisión 10%]]</f>
        <v>15</v>
      </c>
      <c r="N2399" s="62">
        <f t="shared" si="109"/>
        <v>22.5</v>
      </c>
      <c r="O2399" s="62">
        <f t="shared" si="110"/>
        <v>30</v>
      </c>
      <c r="P2399" s="62">
        <f>STOCK[[#This Row],[Precio Final]]-STOCK[[#This Row],[Costo total]]</f>
        <v>15</v>
      </c>
      <c r="Q2399" s="62"/>
      <c r="R2399" s="74"/>
      <c r="S2399" s="74"/>
      <c r="T2399" s="62"/>
      <c r="U2399" s="62"/>
      <c r="V2399" s="76"/>
    </row>
    <row r="2400" customHeight="1" spans="1:22">
      <c r="A2400" s="74" t="s">
        <v>20565</v>
      </c>
      <c r="B2400" s="74" t="s">
        <v>20446</v>
      </c>
      <c r="C2400" s="74" t="s">
        <v>20566</v>
      </c>
      <c r="D2400" s="74" t="s">
        <v>16408</v>
      </c>
      <c r="E2400" s="74"/>
      <c r="F2400" s="59">
        <v>30</v>
      </c>
      <c r="G2400" s="75">
        <v>1</v>
      </c>
      <c r="H2400" s="75">
        <f>SUMIFS(VENTAS[Cantidad],VENTAS[Código del producto Vendido],STOCK[[#This Row],[Code]])</f>
        <v>0</v>
      </c>
      <c r="I2400" s="75">
        <f>STOCK[[#This Row],[Entradas]]-STOCK[[#This Row],[Salidas]]</f>
        <v>1</v>
      </c>
      <c r="J2400" s="59">
        <f t="shared" si="111"/>
        <v>3</v>
      </c>
      <c r="K2400" s="62">
        <v>12</v>
      </c>
      <c r="L2400" s="62">
        <v>0</v>
      </c>
      <c r="M2400" s="62">
        <f>STOCK[[#This Row],[Costo Unitario (USD)]]+STOCK[[#This Row],[Costo Envío (USD)]]+STOCK[[#This Row],[Comisión 10%]]</f>
        <v>15</v>
      </c>
      <c r="N2400" s="62">
        <f t="shared" si="109"/>
        <v>22.5</v>
      </c>
      <c r="O2400" s="62">
        <f t="shared" si="110"/>
        <v>30</v>
      </c>
      <c r="P2400" s="62">
        <f>STOCK[[#This Row],[Precio Final]]-STOCK[[#This Row],[Costo total]]</f>
        <v>15</v>
      </c>
      <c r="Q2400" s="62"/>
      <c r="R2400" s="74"/>
      <c r="S2400" s="74"/>
      <c r="T2400" s="62"/>
      <c r="U2400" s="62"/>
      <c r="V2400" s="76"/>
    </row>
    <row r="2401" customHeight="1" spans="1:22">
      <c r="A2401" s="74" t="s">
        <v>20567</v>
      </c>
      <c r="B2401" s="74" t="s">
        <v>16851</v>
      </c>
      <c r="C2401" s="74" t="s">
        <v>20568</v>
      </c>
      <c r="D2401" s="74" t="s">
        <v>17031</v>
      </c>
      <c r="E2401" s="74"/>
      <c r="F2401" s="59">
        <v>30</v>
      </c>
      <c r="G2401" s="75">
        <v>1</v>
      </c>
      <c r="H2401" s="75">
        <f>SUMIFS(VENTAS[Cantidad],VENTAS[Código del producto Vendido],STOCK[[#This Row],[Code]])</f>
        <v>1</v>
      </c>
      <c r="I2401" s="75">
        <f>STOCK[[#This Row],[Entradas]]-STOCK[[#This Row],[Salidas]]</f>
        <v>0</v>
      </c>
      <c r="J2401" s="59">
        <f t="shared" si="111"/>
        <v>3</v>
      </c>
      <c r="K2401" s="62">
        <v>12</v>
      </c>
      <c r="L2401" s="62">
        <v>0</v>
      </c>
      <c r="M2401" s="62">
        <f>STOCK[[#This Row],[Costo Unitario (USD)]]+STOCK[[#This Row],[Costo Envío (USD)]]+STOCK[[#This Row],[Comisión 10%]]</f>
        <v>15</v>
      </c>
      <c r="N2401" s="62">
        <f t="shared" si="109"/>
        <v>22.5</v>
      </c>
      <c r="O2401" s="62">
        <f t="shared" si="110"/>
        <v>30</v>
      </c>
      <c r="P2401" s="62">
        <f>STOCK[[#This Row],[Precio Final]]-STOCK[[#This Row],[Costo total]]</f>
        <v>15</v>
      </c>
      <c r="Q2401" s="62"/>
      <c r="R2401" s="74"/>
      <c r="S2401" s="74"/>
      <c r="T2401" s="62"/>
      <c r="U2401" s="62"/>
      <c r="V2401" s="76"/>
    </row>
    <row r="2402" customHeight="1" spans="1:22">
      <c r="A2402" s="74" t="s">
        <v>20569</v>
      </c>
      <c r="B2402" s="74" t="s">
        <v>20378</v>
      </c>
      <c r="C2402" s="74" t="s">
        <v>20570</v>
      </c>
      <c r="D2402" s="74" t="s">
        <v>20571</v>
      </c>
      <c r="E2402" s="74"/>
      <c r="F2402" s="59">
        <v>40</v>
      </c>
      <c r="G2402" s="75">
        <v>1</v>
      </c>
      <c r="H2402" s="75">
        <f>SUMIFS(VENTAS[Cantidad],VENTAS[Código del producto Vendido],STOCK[[#This Row],[Code]])</f>
        <v>1</v>
      </c>
      <c r="I2402" s="75">
        <f>STOCK[[#This Row],[Entradas]]-STOCK[[#This Row],[Salidas]]</f>
        <v>0</v>
      </c>
      <c r="J2402" s="59">
        <f t="shared" si="111"/>
        <v>4</v>
      </c>
      <c r="K2402" s="62">
        <v>12</v>
      </c>
      <c r="L2402" s="62">
        <v>0</v>
      </c>
      <c r="M2402" s="62">
        <f>STOCK[[#This Row],[Costo Unitario (USD)]]+STOCK[[#This Row],[Costo Envío (USD)]]+STOCK[[#This Row],[Comisión 10%]]</f>
        <v>16</v>
      </c>
      <c r="N2402" s="62">
        <f t="shared" si="109"/>
        <v>24</v>
      </c>
      <c r="O2402" s="62">
        <f t="shared" si="110"/>
        <v>40</v>
      </c>
      <c r="P2402" s="62">
        <f>STOCK[[#This Row],[Precio Final]]-STOCK[[#This Row],[Costo total]]</f>
        <v>24</v>
      </c>
      <c r="Q2402" s="62"/>
      <c r="R2402" s="74"/>
      <c r="S2402" s="74"/>
      <c r="T2402" s="62"/>
      <c r="U2402" s="62"/>
      <c r="V2402" s="76"/>
    </row>
    <row r="2403" customHeight="1" spans="1:22">
      <c r="A2403" s="74" t="s">
        <v>20572</v>
      </c>
      <c r="B2403" s="74" t="s">
        <v>16680</v>
      </c>
      <c r="C2403" s="74" t="s">
        <v>20573</v>
      </c>
      <c r="D2403" s="74" t="s">
        <v>16973</v>
      </c>
      <c r="E2403" s="74"/>
      <c r="F2403" s="59">
        <v>35</v>
      </c>
      <c r="G2403" s="75">
        <v>1</v>
      </c>
      <c r="H2403" s="75">
        <f>SUMIFS(VENTAS[Cantidad],VENTAS[Código del producto Vendido],STOCK[[#This Row],[Code]])</f>
        <v>1</v>
      </c>
      <c r="I2403" s="75">
        <f>STOCK[[#This Row],[Entradas]]-STOCK[[#This Row],[Salidas]]</f>
        <v>0</v>
      </c>
      <c r="J2403" s="59">
        <f t="shared" si="111"/>
        <v>3.5</v>
      </c>
      <c r="K2403" s="62">
        <v>12</v>
      </c>
      <c r="L2403" s="62">
        <v>0</v>
      </c>
      <c r="M2403" s="62">
        <f>STOCK[[#This Row],[Costo Unitario (USD)]]+STOCK[[#This Row],[Costo Envío (USD)]]+STOCK[[#This Row],[Comisión 10%]]</f>
        <v>15.5</v>
      </c>
      <c r="N2403" s="62">
        <f t="shared" si="109"/>
        <v>23.25</v>
      </c>
      <c r="O2403" s="62">
        <f t="shared" si="110"/>
        <v>35</v>
      </c>
      <c r="P2403" s="62">
        <f>STOCK[[#This Row],[Precio Final]]-STOCK[[#This Row],[Costo total]]</f>
        <v>19.5</v>
      </c>
      <c r="Q2403" s="62"/>
      <c r="R2403" s="74"/>
      <c r="S2403" s="74"/>
      <c r="T2403" s="62"/>
      <c r="U2403" s="62"/>
      <c r="V2403" s="76"/>
    </row>
    <row r="2404" customHeight="1" spans="1:22">
      <c r="A2404" s="74" t="s">
        <v>20574</v>
      </c>
      <c r="B2404" s="74" t="s">
        <v>16851</v>
      </c>
      <c r="C2404" s="74" t="s">
        <v>20575</v>
      </c>
      <c r="D2404" s="74" t="s">
        <v>16396</v>
      </c>
      <c r="E2404" s="74"/>
      <c r="F2404" s="59">
        <v>20</v>
      </c>
      <c r="G2404" s="75">
        <v>1</v>
      </c>
      <c r="H2404" s="75">
        <f>SUMIFS(VENTAS[Cantidad],VENTAS[Código del producto Vendido],STOCK[[#This Row],[Code]])</f>
        <v>1</v>
      </c>
      <c r="I2404" s="75">
        <f>STOCK[[#This Row],[Entradas]]-STOCK[[#This Row],[Salidas]]</f>
        <v>0</v>
      </c>
      <c r="J2404" s="59">
        <f t="shared" si="111"/>
        <v>2</v>
      </c>
      <c r="K2404" s="62">
        <v>12</v>
      </c>
      <c r="L2404" s="62">
        <v>0</v>
      </c>
      <c r="M2404" s="62">
        <f>STOCK[[#This Row],[Costo Unitario (USD)]]+STOCK[[#This Row],[Costo Envío (USD)]]+STOCK[[#This Row],[Comisión 10%]]</f>
        <v>14</v>
      </c>
      <c r="N2404" s="62">
        <f t="shared" si="109"/>
        <v>21</v>
      </c>
      <c r="O2404" s="62">
        <f t="shared" si="110"/>
        <v>20</v>
      </c>
      <c r="P2404" s="62">
        <f>STOCK[[#This Row],[Precio Final]]-STOCK[[#This Row],[Costo total]]</f>
        <v>6</v>
      </c>
      <c r="Q2404" s="62"/>
      <c r="R2404" s="74"/>
      <c r="S2404" s="74"/>
      <c r="T2404" s="62"/>
      <c r="U2404" s="62"/>
      <c r="V2404" s="76"/>
    </row>
    <row r="2405" customHeight="1" spans="1:22">
      <c r="A2405" s="74" t="s">
        <v>20576</v>
      </c>
      <c r="B2405" s="74" t="s">
        <v>16851</v>
      </c>
      <c r="C2405" s="74" t="s">
        <v>20577</v>
      </c>
      <c r="D2405" s="74" t="s">
        <v>16396</v>
      </c>
      <c r="E2405" s="74"/>
      <c r="F2405" s="59">
        <v>30</v>
      </c>
      <c r="G2405" s="75">
        <v>1</v>
      </c>
      <c r="H2405" s="75">
        <f>SUMIFS(VENTAS[Cantidad],VENTAS[Código del producto Vendido],STOCK[[#This Row],[Code]])</f>
        <v>0</v>
      </c>
      <c r="I2405" s="75">
        <f>STOCK[[#This Row],[Entradas]]-STOCK[[#This Row],[Salidas]]</f>
        <v>1</v>
      </c>
      <c r="J2405" s="59">
        <f t="shared" si="111"/>
        <v>3</v>
      </c>
      <c r="K2405" s="62">
        <v>12</v>
      </c>
      <c r="L2405" s="62">
        <v>0</v>
      </c>
      <c r="M2405" s="62">
        <f>STOCK[[#This Row],[Costo Unitario (USD)]]+STOCK[[#This Row],[Costo Envío (USD)]]+STOCK[[#This Row],[Comisión 10%]]</f>
        <v>15</v>
      </c>
      <c r="N2405" s="62">
        <f t="shared" si="109"/>
        <v>22.5</v>
      </c>
      <c r="O2405" s="62">
        <f t="shared" si="110"/>
        <v>30</v>
      </c>
      <c r="P2405" s="62">
        <f>STOCK[[#This Row],[Precio Final]]-STOCK[[#This Row],[Costo total]]</f>
        <v>15</v>
      </c>
      <c r="Q2405" s="62"/>
      <c r="R2405" s="74"/>
      <c r="S2405" s="74"/>
      <c r="T2405" s="62"/>
      <c r="U2405" s="62"/>
      <c r="V2405" s="76"/>
    </row>
    <row r="2406" customHeight="1" spans="1:22">
      <c r="A2406" s="74" t="s">
        <v>20578</v>
      </c>
      <c r="B2406" s="74" t="s">
        <v>20378</v>
      </c>
      <c r="C2406" s="74" t="s">
        <v>20579</v>
      </c>
      <c r="D2406" s="74" t="s">
        <v>16475</v>
      </c>
      <c r="E2406" s="74"/>
      <c r="F2406" s="59">
        <v>30</v>
      </c>
      <c r="G2406" s="75">
        <v>1</v>
      </c>
      <c r="H2406" s="75">
        <f>SUMIFS(VENTAS[Cantidad],VENTAS[Código del producto Vendido],STOCK[[#This Row],[Code]])</f>
        <v>0</v>
      </c>
      <c r="I2406" s="75">
        <f>STOCK[[#This Row],[Entradas]]-STOCK[[#This Row],[Salidas]]</f>
        <v>1</v>
      </c>
      <c r="J2406" s="59">
        <f t="shared" si="111"/>
        <v>3</v>
      </c>
      <c r="K2406" s="62">
        <v>12</v>
      </c>
      <c r="L2406" s="62">
        <v>0</v>
      </c>
      <c r="M2406" s="62">
        <f>STOCK[[#This Row],[Costo Unitario (USD)]]+STOCK[[#This Row],[Costo Envío (USD)]]+STOCK[[#This Row],[Comisión 10%]]</f>
        <v>15</v>
      </c>
      <c r="N2406" s="62">
        <f t="shared" si="109"/>
        <v>22.5</v>
      </c>
      <c r="O2406" s="62">
        <f t="shared" si="110"/>
        <v>30</v>
      </c>
      <c r="P2406" s="62">
        <f>STOCK[[#This Row],[Precio Final]]-STOCK[[#This Row],[Costo total]]</f>
        <v>15</v>
      </c>
      <c r="Q2406" s="62"/>
      <c r="R2406" s="74"/>
      <c r="S2406" s="74"/>
      <c r="T2406" s="62"/>
      <c r="U2406" s="62"/>
      <c r="V2406" s="76"/>
    </row>
    <row r="2407" s="50" customFormat="1" customHeight="1" spans="1:22">
      <c r="A2407" s="74" t="s">
        <v>20580</v>
      </c>
      <c r="B2407" s="74" t="s">
        <v>20581</v>
      </c>
      <c r="C2407" s="74" t="s">
        <v>20582</v>
      </c>
      <c r="D2407" s="74" t="s">
        <v>16962</v>
      </c>
      <c r="E2407" s="74"/>
      <c r="F2407" s="59">
        <v>35</v>
      </c>
      <c r="G2407" s="75">
        <v>1</v>
      </c>
      <c r="H2407" s="75">
        <f>SUMIFS(VENTAS[Cantidad],VENTAS[Código del producto Vendido],STOCK[[#This Row],[Code]])</f>
        <v>0</v>
      </c>
      <c r="I2407" s="75">
        <f>STOCK[[#This Row],[Entradas]]-STOCK[[#This Row],[Salidas]]</f>
        <v>1</v>
      </c>
      <c r="J2407" s="59">
        <f t="shared" si="111"/>
        <v>3.5</v>
      </c>
      <c r="K2407" s="62">
        <v>12</v>
      </c>
      <c r="L2407" s="62">
        <v>0</v>
      </c>
      <c r="M2407" s="62">
        <f>STOCK[[#This Row],[Costo Unitario (USD)]]+STOCK[[#This Row],[Costo Envío (USD)]]+STOCK[[#This Row],[Comisión 10%]]</f>
        <v>15.5</v>
      </c>
      <c r="N2407" s="62">
        <f t="shared" si="109"/>
        <v>23.25</v>
      </c>
      <c r="O2407" s="62">
        <f t="shared" si="110"/>
        <v>35</v>
      </c>
      <c r="P2407" s="62">
        <f>STOCK[[#This Row],[Precio Final]]-STOCK[[#This Row],[Costo total]]</f>
        <v>19.5</v>
      </c>
      <c r="Q2407" s="62"/>
      <c r="R2407" s="74"/>
      <c r="S2407" s="74"/>
      <c r="T2407" s="62"/>
      <c r="U2407" s="62"/>
      <c r="V2407" s="76"/>
    </row>
    <row r="2408" customHeight="1" spans="1:22">
      <c r="A2408" s="74" t="s">
        <v>20583</v>
      </c>
      <c r="B2408" s="74" t="s">
        <v>20446</v>
      </c>
      <c r="C2408" s="74" t="s">
        <v>20584</v>
      </c>
      <c r="D2408" s="74" t="s">
        <v>16404</v>
      </c>
      <c r="E2408" s="74"/>
      <c r="F2408" s="59">
        <v>35</v>
      </c>
      <c r="G2408" s="75">
        <v>1</v>
      </c>
      <c r="H2408" s="75">
        <f>SUMIFS(VENTAS[Cantidad],VENTAS[Código del producto Vendido],STOCK[[#This Row],[Code]])</f>
        <v>0</v>
      </c>
      <c r="I2408" s="75">
        <f>STOCK[[#This Row],[Entradas]]-STOCK[[#This Row],[Salidas]]</f>
        <v>1</v>
      </c>
      <c r="J2408" s="59">
        <f t="shared" si="111"/>
        <v>3.5</v>
      </c>
      <c r="K2408" s="62">
        <v>12</v>
      </c>
      <c r="L2408" s="62">
        <v>0</v>
      </c>
      <c r="M2408" s="62">
        <f>STOCK[[#This Row],[Costo Unitario (USD)]]+STOCK[[#This Row],[Costo Envío (USD)]]+STOCK[[#This Row],[Comisión 10%]]</f>
        <v>15.5</v>
      </c>
      <c r="N2408" s="62">
        <f t="shared" si="109"/>
        <v>23.25</v>
      </c>
      <c r="O2408" s="62">
        <f t="shared" si="110"/>
        <v>35</v>
      </c>
      <c r="P2408" s="62">
        <f>STOCK[[#This Row],[Precio Final]]-STOCK[[#This Row],[Costo total]]</f>
        <v>19.5</v>
      </c>
      <c r="Q2408" s="62"/>
      <c r="R2408" s="74"/>
      <c r="S2408" s="74"/>
      <c r="T2408" s="62"/>
      <c r="U2408" s="62"/>
      <c r="V2408" s="76"/>
    </row>
    <row r="2409" customHeight="1" spans="1:22">
      <c r="A2409" s="74" t="s">
        <v>20585</v>
      </c>
      <c r="B2409" s="74" t="s">
        <v>20378</v>
      </c>
      <c r="C2409" s="74" t="s">
        <v>20586</v>
      </c>
      <c r="D2409" s="74" t="s">
        <v>16583</v>
      </c>
      <c r="E2409" s="74"/>
      <c r="F2409" s="59">
        <v>45</v>
      </c>
      <c r="G2409" s="75">
        <v>1</v>
      </c>
      <c r="H2409" s="75">
        <f>SUMIFS(VENTAS[Cantidad],VENTAS[Código del producto Vendido],STOCK[[#This Row],[Code]])</f>
        <v>0</v>
      </c>
      <c r="I2409" s="75">
        <f>STOCK[[#This Row],[Entradas]]-STOCK[[#This Row],[Salidas]]</f>
        <v>1</v>
      </c>
      <c r="J2409" s="59">
        <f t="shared" si="111"/>
        <v>4.5</v>
      </c>
      <c r="K2409" s="62">
        <v>12</v>
      </c>
      <c r="L2409" s="62">
        <v>0</v>
      </c>
      <c r="M2409" s="62">
        <f>STOCK[[#This Row],[Costo Unitario (USD)]]+STOCK[[#This Row],[Costo Envío (USD)]]+STOCK[[#This Row],[Comisión 10%]]</f>
        <v>16.5</v>
      </c>
      <c r="N2409" s="62">
        <f t="shared" si="109"/>
        <v>24.75</v>
      </c>
      <c r="O2409" s="62">
        <f t="shared" si="110"/>
        <v>45</v>
      </c>
      <c r="P2409" s="62">
        <f>STOCK[[#This Row],[Precio Final]]-STOCK[[#This Row],[Costo total]]</f>
        <v>28.5</v>
      </c>
      <c r="Q2409" s="62"/>
      <c r="R2409" s="74"/>
      <c r="S2409" s="74"/>
      <c r="T2409" s="62"/>
      <c r="U2409" s="62"/>
      <c r="V2409" s="76"/>
    </row>
    <row r="2410" customHeight="1" spans="1:22">
      <c r="A2410" s="74" t="s">
        <v>20587</v>
      </c>
      <c r="B2410" s="74" t="s">
        <v>20446</v>
      </c>
      <c r="C2410" s="74" t="s">
        <v>20588</v>
      </c>
      <c r="D2410" s="74" t="s">
        <v>16404</v>
      </c>
      <c r="E2410" s="74"/>
      <c r="F2410" s="59">
        <v>20</v>
      </c>
      <c r="G2410" s="75">
        <v>1</v>
      </c>
      <c r="H2410" s="75">
        <f>SUMIFS(VENTAS[Cantidad],VENTAS[Código del producto Vendido],STOCK[[#This Row],[Code]])</f>
        <v>0</v>
      </c>
      <c r="I2410" s="75">
        <f>STOCK[[#This Row],[Entradas]]-STOCK[[#This Row],[Salidas]]</f>
        <v>1</v>
      </c>
      <c r="J2410" s="59">
        <f t="shared" si="111"/>
        <v>2</v>
      </c>
      <c r="K2410" s="62">
        <v>12</v>
      </c>
      <c r="L2410" s="62">
        <v>0</v>
      </c>
      <c r="M2410" s="62">
        <f>STOCK[[#This Row],[Costo Unitario (USD)]]+STOCK[[#This Row],[Costo Envío (USD)]]+STOCK[[#This Row],[Comisión 10%]]</f>
        <v>14</v>
      </c>
      <c r="N2410" s="62">
        <f t="shared" si="109"/>
        <v>21</v>
      </c>
      <c r="O2410" s="62">
        <f t="shared" si="110"/>
        <v>20</v>
      </c>
      <c r="P2410" s="62">
        <f>STOCK[[#This Row],[Precio Final]]-STOCK[[#This Row],[Costo total]]</f>
        <v>6</v>
      </c>
      <c r="Q2410" s="62"/>
      <c r="R2410" s="74"/>
      <c r="S2410" s="74"/>
      <c r="T2410" s="62"/>
      <c r="U2410" s="62"/>
      <c r="V2410" s="76"/>
    </row>
    <row r="2411" customHeight="1" spans="1:22">
      <c r="A2411" s="74" t="s">
        <v>20589</v>
      </c>
      <c r="B2411" s="74" t="s">
        <v>16851</v>
      </c>
      <c r="C2411" s="74" t="s">
        <v>20590</v>
      </c>
      <c r="D2411" s="74" t="s">
        <v>16396</v>
      </c>
      <c r="E2411" s="74"/>
      <c r="F2411" s="59">
        <v>25</v>
      </c>
      <c r="G2411" s="75">
        <v>2</v>
      </c>
      <c r="H2411" s="75">
        <f>SUMIFS(VENTAS[Cantidad],VENTAS[Código del producto Vendido],STOCK[[#This Row],[Code]])</f>
        <v>2</v>
      </c>
      <c r="I2411" s="75">
        <f>STOCK[[#This Row],[Entradas]]-STOCK[[#This Row],[Salidas]]</f>
        <v>0</v>
      </c>
      <c r="J2411" s="59">
        <f t="shared" si="111"/>
        <v>2.5</v>
      </c>
      <c r="K2411" s="62">
        <v>12</v>
      </c>
      <c r="L2411" s="62">
        <v>0</v>
      </c>
      <c r="M2411" s="62">
        <f>STOCK[[#This Row],[Costo Unitario (USD)]]+STOCK[[#This Row],[Costo Envío (USD)]]+STOCK[[#This Row],[Comisión 10%]]</f>
        <v>14.5</v>
      </c>
      <c r="N2411" s="62">
        <f t="shared" si="109"/>
        <v>21.75</v>
      </c>
      <c r="O2411" s="62">
        <f t="shared" si="110"/>
        <v>25</v>
      </c>
      <c r="P2411" s="62">
        <f>STOCK[[#This Row],[Precio Final]]-STOCK[[#This Row],[Costo total]]</f>
        <v>10.5</v>
      </c>
      <c r="Q2411" s="62"/>
      <c r="R2411" s="74"/>
      <c r="S2411" s="74"/>
      <c r="T2411" s="62"/>
      <c r="U2411" s="62"/>
      <c r="V2411" s="76"/>
    </row>
    <row r="2412" customHeight="1" spans="1:22">
      <c r="A2412" s="74" t="s">
        <v>20591</v>
      </c>
      <c r="B2412" s="74" t="s">
        <v>20446</v>
      </c>
      <c r="C2412" s="74" t="s">
        <v>20590</v>
      </c>
      <c r="D2412" s="74" t="s">
        <v>16404</v>
      </c>
      <c r="E2412" s="74"/>
      <c r="F2412" s="59">
        <v>25</v>
      </c>
      <c r="G2412" s="75">
        <v>1</v>
      </c>
      <c r="H2412" s="75">
        <f>SUMIFS(VENTAS[Cantidad],VENTAS[Código del producto Vendido],STOCK[[#This Row],[Code]])</f>
        <v>0</v>
      </c>
      <c r="I2412" s="75">
        <f>STOCK[[#This Row],[Entradas]]-STOCK[[#This Row],[Salidas]]</f>
        <v>1</v>
      </c>
      <c r="J2412" s="59">
        <f t="shared" si="111"/>
        <v>2.5</v>
      </c>
      <c r="K2412" s="62">
        <v>12</v>
      </c>
      <c r="L2412" s="62">
        <v>0</v>
      </c>
      <c r="M2412" s="62">
        <f>STOCK[[#This Row],[Costo Unitario (USD)]]+STOCK[[#This Row],[Costo Envío (USD)]]+STOCK[[#This Row],[Comisión 10%]]</f>
        <v>14.5</v>
      </c>
      <c r="N2412" s="62">
        <f t="shared" si="109"/>
        <v>21.75</v>
      </c>
      <c r="O2412" s="62">
        <f t="shared" si="110"/>
        <v>25</v>
      </c>
      <c r="P2412" s="62">
        <f>STOCK[[#This Row],[Precio Final]]-STOCK[[#This Row],[Costo total]]</f>
        <v>10.5</v>
      </c>
      <c r="Q2412" s="62"/>
      <c r="R2412" s="74"/>
      <c r="S2412" s="74"/>
      <c r="T2412" s="62"/>
      <c r="U2412" s="62"/>
      <c r="V2412" s="76"/>
    </row>
    <row r="2413" customHeight="1" spans="1:22">
      <c r="A2413" s="74" t="s">
        <v>20592</v>
      </c>
      <c r="B2413" s="74" t="s">
        <v>20378</v>
      </c>
      <c r="C2413" s="74" t="s">
        <v>20593</v>
      </c>
      <c r="D2413" s="74" t="s">
        <v>16475</v>
      </c>
      <c r="E2413" s="74"/>
      <c r="F2413" s="59">
        <v>20</v>
      </c>
      <c r="G2413" s="75">
        <v>2</v>
      </c>
      <c r="H2413" s="75">
        <f>SUMIFS(VENTAS[Cantidad],VENTAS[Código del producto Vendido],STOCK[[#This Row],[Code]])</f>
        <v>1</v>
      </c>
      <c r="I2413" s="75">
        <f>STOCK[[#This Row],[Entradas]]-STOCK[[#This Row],[Salidas]]</f>
        <v>1</v>
      </c>
      <c r="J2413" s="59">
        <f t="shared" si="111"/>
        <v>2</v>
      </c>
      <c r="K2413" s="62">
        <v>12</v>
      </c>
      <c r="L2413" s="62">
        <v>0</v>
      </c>
      <c r="M2413" s="62">
        <f>STOCK[[#This Row],[Costo Unitario (USD)]]+STOCK[[#This Row],[Costo Envío (USD)]]+STOCK[[#This Row],[Comisión 10%]]</f>
        <v>14</v>
      </c>
      <c r="N2413" s="62">
        <f t="shared" si="109"/>
        <v>21</v>
      </c>
      <c r="O2413" s="62">
        <f t="shared" si="110"/>
        <v>20</v>
      </c>
      <c r="P2413" s="62">
        <f>STOCK[[#This Row],[Precio Final]]-STOCK[[#This Row],[Costo total]]</f>
        <v>6</v>
      </c>
      <c r="Q2413" s="62"/>
      <c r="R2413" s="74"/>
      <c r="S2413" s="74"/>
      <c r="T2413" s="62"/>
      <c r="U2413" s="62"/>
      <c r="V2413" s="76"/>
    </row>
    <row r="2414" customHeight="1" spans="1:22">
      <c r="A2414" s="74" t="s">
        <v>20594</v>
      </c>
      <c r="B2414" s="74" t="s">
        <v>20446</v>
      </c>
      <c r="C2414" s="74" t="s">
        <v>20595</v>
      </c>
      <c r="D2414" s="74" t="s">
        <v>16408</v>
      </c>
      <c r="E2414" s="74"/>
      <c r="F2414" s="59">
        <v>25</v>
      </c>
      <c r="G2414" s="75">
        <v>1</v>
      </c>
      <c r="H2414" s="75">
        <f>SUMIFS(VENTAS[Cantidad],VENTAS[Código del producto Vendido],STOCK[[#This Row],[Code]])</f>
        <v>0</v>
      </c>
      <c r="I2414" s="75">
        <f>STOCK[[#This Row],[Entradas]]-STOCK[[#This Row],[Salidas]]</f>
        <v>1</v>
      </c>
      <c r="J2414" s="59">
        <f t="shared" si="111"/>
        <v>2.5</v>
      </c>
      <c r="K2414" s="62">
        <v>12</v>
      </c>
      <c r="L2414" s="62">
        <v>0</v>
      </c>
      <c r="M2414" s="62">
        <f>STOCK[[#This Row],[Costo Unitario (USD)]]+STOCK[[#This Row],[Costo Envío (USD)]]+STOCK[[#This Row],[Comisión 10%]]</f>
        <v>14.5</v>
      </c>
      <c r="N2414" s="62">
        <f t="shared" si="109"/>
        <v>21.75</v>
      </c>
      <c r="O2414" s="62">
        <f t="shared" si="110"/>
        <v>25</v>
      </c>
      <c r="P2414" s="62">
        <f>STOCK[[#This Row],[Precio Final]]-STOCK[[#This Row],[Costo total]]</f>
        <v>10.5</v>
      </c>
      <c r="Q2414" s="62"/>
      <c r="R2414" s="74"/>
      <c r="S2414" s="74"/>
      <c r="T2414" s="62"/>
      <c r="U2414" s="62"/>
      <c r="V2414" s="76"/>
    </row>
    <row r="2415" customHeight="1" spans="1:22">
      <c r="A2415" s="74" t="s">
        <v>20596</v>
      </c>
      <c r="B2415" s="74" t="s">
        <v>16851</v>
      </c>
      <c r="C2415" s="74" t="s">
        <v>20597</v>
      </c>
      <c r="D2415" s="74" t="s">
        <v>16396</v>
      </c>
      <c r="E2415" s="74"/>
      <c r="F2415" s="59">
        <v>25</v>
      </c>
      <c r="G2415" s="75">
        <v>2</v>
      </c>
      <c r="H2415" s="75">
        <f>SUMIFS(VENTAS[Cantidad],VENTAS[Código del producto Vendido],STOCK[[#This Row],[Code]])</f>
        <v>2</v>
      </c>
      <c r="I2415" s="75">
        <f>STOCK[[#This Row],[Entradas]]-STOCK[[#This Row],[Salidas]]</f>
        <v>0</v>
      </c>
      <c r="J2415" s="59">
        <f t="shared" si="111"/>
        <v>2.5</v>
      </c>
      <c r="K2415" s="62">
        <v>12</v>
      </c>
      <c r="L2415" s="62">
        <v>0</v>
      </c>
      <c r="M2415" s="62">
        <f>STOCK[[#This Row],[Costo Unitario (USD)]]+STOCK[[#This Row],[Costo Envío (USD)]]+STOCK[[#This Row],[Comisión 10%]]</f>
        <v>14.5</v>
      </c>
      <c r="N2415" s="62">
        <f t="shared" si="109"/>
        <v>21.75</v>
      </c>
      <c r="O2415" s="62">
        <f t="shared" si="110"/>
        <v>25</v>
      </c>
      <c r="P2415" s="62">
        <f>STOCK[[#This Row],[Precio Final]]-STOCK[[#This Row],[Costo total]]</f>
        <v>10.5</v>
      </c>
      <c r="Q2415" s="62"/>
      <c r="R2415" s="74"/>
      <c r="S2415" s="74"/>
      <c r="T2415" s="62"/>
      <c r="U2415" s="62"/>
      <c r="V2415" s="76"/>
    </row>
    <row r="2416" customHeight="1" spans="1:22">
      <c r="A2416" s="74" t="s">
        <v>20598</v>
      </c>
      <c r="B2416" s="74" t="s">
        <v>20446</v>
      </c>
      <c r="C2416" s="74" t="s">
        <v>20597</v>
      </c>
      <c r="D2416" s="74" t="s">
        <v>16408</v>
      </c>
      <c r="E2416" s="74"/>
      <c r="F2416" s="59">
        <v>25</v>
      </c>
      <c r="G2416" s="75">
        <v>1</v>
      </c>
      <c r="H2416" s="75">
        <f>SUMIFS(VENTAS[Cantidad],VENTAS[Código del producto Vendido],STOCK[[#This Row],[Code]])</f>
        <v>0</v>
      </c>
      <c r="I2416" s="75">
        <f>STOCK[[#This Row],[Entradas]]-STOCK[[#This Row],[Salidas]]</f>
        <v>1</v>
      </c>
      <c r="J2416" s="59">
        <f t="shared" si="111"/>
        <v>2.5</v>
      </c>
      <c r="K2416" s="62">
        <v>12</v>
      </c>
      <c r="L2416" s="62">
        <v>0</v>
      </c>
      <c r="M2416" s="62">
        <f>STOCK[[#This Row],[Costo Unitario (USD)]]+STOCK[[#This Row],[Costo Envío (USD)]]+STOCK[[#This Row],[Comisión 10%]]</f>
        <v>14.5</v>
      </c>
      <c r="N2416" s="62">
        <f t="shared" si="109"/>
        <v>21.75</v>
      </c>
      <c r="O2416" s="62">
        <f t="shared" si="110"/>
        <v>25</v>
      </c>
      <c r="P2416" s="62">
        <f>STOCK[[#This Row],[Precio Final]]-STOCK[[#This Row],[Costo total]]</f>
        <v>10.5</v>
      </c>
      <c r="Q2416" s="62"/>
      <c r="R2416" s="74"/>
      <c r="S2416" s="74"/>
      <c r="T2416" s="62"/>
      <c r="U2416" s="62"/>
      <c r="V2416" s="76"/>
    </row>
    <row r="2417" customHeight="1" spans="1:22">
      <c r="A2417" s="74" t="s">
        <v>20599</v>
      </c>
      <c r="B2417" s="74" t="s">
        <v>16851</v>
      </c>
      <c r="C2417" s="74" t="s">
        <v>20600</v>
      </c>
      <c r="D2417" s="74" t="s">
        <v>17031</v>
      </c>
      <c r="E2417" s="74"/>
      <c r="F2417" s="59">
        <v>40</v>
      </c>
      <c r="G2417" s="75">
        <v>1</v>
      </c>
      <c r="H2417" s="75">
        <f>SUMIFS(VENTAS[Cantidad],VENTAS[Código del producto Vendido],STOCK[[#This Row],[Code]])</f>
        <v>1</v>
      </c>
      <c r="I2417" s="75">
        <f>STOCK[[#This Row],[Entradas]]-STOCK[[#This Row],[Salidas]]</f>
        <v>0</v>
      </c>
      <c r="J2417" s="59">
        <f t="shared" si="111"/>
        <v>4</v>
      </c>
      <c r="K2417" s="62">
        <v>12</v>
      </c>
      <c r="L2417" s="62">
        <v>0</v>
      </c>
      <c r="M2417" s="62">
        <f>STOCK[[#This Row],[Costo Unitario (USD)]]+STOCK[[#This Row],[Costo Envío (USD)]]+STOCK[[#This Row],[Comisión 10%]]</f>
        <v>16</v>
      </c>
      <c r="N2417" s="62">
        <f t="shared" si="109"/>
        <v>24</v>
      </c>
      <c r="O2417" s="62">
        <f t="shared" si="110"/>
        <v>40</v>
      </c>
      <c r="P2417" s="62">
        <f>STOCK[[#This Row],[Precio Final]]-STOCK[[#This Row],[Costo total]]</f>
        <v>24</v>
      </c>
      <c r="Q2417" s="62"/>
      <c r="R2417" s="74"/>
      <c r="S2417" s="74"/>
      <c r="T2417" s="62"/>
      <c r="U2417" s="62"/>
      <c r="V2417" s="76"/>
    </row>
    <row r="2418" customHeight="1" spans="1:22">
      <c r="A2418" s="74" t="s">
        <v>20601</v>
      </c>
      <c r="B2418" s="74" t="s">
        <v>20378</v>
      </c>
      <c r="C2418" s="74" t="s">
        <v>20602</v>
      </c>
      <c r="D2418" s="74" t="s">
        <v>16583</v>
      </c>
      <c r="E2418" s="74"/>
      <c r="F2418" s="59">
        <v>40</v>
      </c>
      <c r="G2418" s="75">
        <v>1</v>
      </c>
      <c r="H2418" s="75">
        <f>SUMIFS(VENTAS[Cantidad],VENTAS[Código del producto Vendido],STOCK[[#This Row],[Code]])</f>
        <v>1</v>
      </c>
      <c r="I2418" s="75">
        <f>STOCK[[#This Row],[Entradas]]-STOCK[[#This Row],[Salidas]]</f>
        <v>0</v>
      </c>
      <c r="J2418" s="59">
        <f t="shared" si="111"/>
        <v>4</v>
      </c>
      <c r="K2418" s="62">
        <v>12</v>
      </c>
      <c r="L2418" s="62">
        <v>0</v>
      </c>
      <c r="M2418" s="62">
        <f>STOCK[[#This Row],[Costo Unitario (USD)]]+STOCK[[#This Row],[Costo Envío (USD)]]+STOCK[[#This Row],[Comisión 10%]]</f>
        <v>16</v>
      </c>
      <c r="N2418" s="62">
        <f t="shared" si="109"/>
        <v>24</v>
      </c>
      <c r="O2418" s="62">
        <f t="shared" si="110"/>
        <v>40</v>
      </c>
      <c r="P2418" s="62">
        <f>STOCK[[#This Row],[Precio Final]]-STOCK[[#This Row],[Costo total]]</f>
        <v>24</v>
      </c>
      <c r="Q2418" s="62"/>
      <c r="R2418" s="74"/>
      <c r="S2418" s="74"/>
      <c r="T2418" s="62"/>
      <c r="U2418" s="62"/>
      <c r="V2418" s="76"/>
    </row>
    <row r="2419" customHeight="1" spans="1:22">
      <c r="A2419" s="74" t="s">
        <v>20603</v>
      </c>
      <c r="B2419" s="74" t="s">
        <v>20378</v>
      </c>
      <c r="C2419" s="74" t="s">
        <v>20604</v>
      </c>
      <c r="D2419" s="74" t="s">
        <v>16475</v>
      </c>
      <c r="E2419" s="74"/>
      <c r="F2419" s="59">
        <v>45</v>
      </c>
      <c r="G2419" s="75">
        <v>1</v>
      </c>
      <c r="H2419" s="75">
        <f>SUMIFS(VENTAS[Cantidad],VENTAS[Código del producto Vendido],STOCK[[#This Row],[Code]])</f>
        <v>1</v>
      </c>
      <c r="I2419" s="75">
        <f>STOCK[[#This Row],[Entradas]]-STOCK[[#This Row],[Salidas]]</f>
        <v>0</v>
      </c>
      <c r="J2419" s="59">
        <f t="shared" si="111"/>
        <v>4.5</v>
      </c>
      <c r="K2419" s="62">
        <v>12</v>
      </c>
      <c r="L2419" s="62">
        <v>0</v>
      </c>
      <c r="M2419" s="62">
        <f>STOCK[[#This Row],[Costo Unitario (USD)]]+STOCK[[#This Row],[Costo Envío (USD)]]+STOCK[[#This Row],[Comisión 10%]]</f>
        <v>16.5</v>
      </c>
      <c r="N2419" s="62">
        <f t="shared" si="109"/>
        <v>24.75</v>
      </c>
      <c r="O2419" s="62">
        <f t="shared" si="110"/>
        <v>45</v>
      </c>
      <c r="P2419" s="62">
        <f>STOCK[[#This Row],[Precio Final]]-STOCK[[#This Row],[Costo total]]</f>
        <v>28.5</v>
      </c>
      <c r="Q2419" s="62"/>
      <c r="R2419" s="74"/>
      <c r="S2419" s="74"/>
      <c r="T2419" s="62"/>
      <c r="U2419" s="62"/>
      <c r="V2419" s="76"/>
    </row>
    <row r="2420" customHeight="1" spans="1:22">
      <c r="A2420" s="74" t="s">
        <v>20605</v>
      </c>
      <c r="B2420" s="74" t="s">
        <v>16851</v>
      </c>
      <c r="C2420" s="74" t="s">
        <v>20606</v>
      </c>
      <c r="D2420" s="74" t="s">
        <v>16396</v>
      </c>
      <c r="E2420" s="74"/>
      <c r="F2420" s="59">
        <v>18</v>
      </c>
      <c r="G2420" s="75">
        <v>1</v>
      </c>
      <c r="H2420" s="75">
        <f>SUMIFS(VENTAS[Cantidad],VENTAS[Código del producto Vendido],STOCK[[#This Row],[Code]])</f>
        <v>0</v>
      </c>
      <c r="I2420" s="75">
        <f>STOCK[[#This Row],[Entradas]]-STOCK[[#This Row],[Salidas]]</f>
        <v>1</v>
      </c>
      <c r="J2420" s="59">
        <f t="shared" si="111"/>
        <v>1.8</v>
      </c>
      <c r="K2420" s="62">
        <v>12</v>
      </c>
      <c r="L2420" s="62">
        <v>0</v>
      </c>
      <c r="M2420" s="62">
        <f>STOCK[[#This Row],[Costo Unitario (USD)]]+STOCK[[#This Row],[Costo Envío (USD)]]+STOCK[[#This Row],[Comisión 10%]]</f>
        <v>13.8</v>
      </c>
      <c r="N2420" s="62">
        <f t="shared" si="109"/>
        <v>20.7</v>
      </c>
      <c r="O2420" s="62">
        <f t="shared" si="110"/>
        <v>18</v>
      </c>
      <c r="P2420" s="62">
        <f>STOCK[[#This Row],[Precio Final]]-STOCK[[#This Row],[Costo total]]</f>
        <v>4.2</v>
      </c>
      <c r="Q2420" s="62"/>
      <c r="R2420" s="74"/>
      <c r="S2420" s="74"/>
      <c r="T2420" s="62"/>
      <c r="U2420" s="62"/>
      <c r="V2420" s="76"/>
    </row>
    <row r="2421" customHeight="1" spans="1:22">
      <c r="A2421" s="74" t="s">
        <v>20607</v>
      </c>
      <c r="B2421" s="74" t="s">
        <v>20446</v>
      </c>
      <c r="C2421" s="74" t="s">
        <v>20608</v>
      </c>
      <c r="D2421" s="74" t="s">
        <v>16404</v>
      </c>
      <c r="E2421" s="74"/>
      <c r="F2421" s="59">
        <v>20</v>
      </c>
      <c r="G2421" s="75">
        <v>1</v>
      </c>
      <c r="H2421" s="75">
        <f>SUMIFS(VENTAS[Cantidad],VENTAS[Código del producto Vendido],STOCK[[#This Row],[Code]])</f>
        <v>1</v>
      </c>
      <c r="I2421" s="75">
        <f>STOCK[[#This Row],[Entradas]]-STOCK[[#This Row],[Salidas]]</f>
        <v>0</v>
      </c>
      <c r="J2421" s="59">
        <f t="shared" si="111"/>
        <v>2</v>
      </c>
      <c r="K2421" s="62">
        <v>12</v>
      </c>
      <c r="L2421" s="62">
        <v>0</v>
      </c>
      <c r="M2421" s="62">
        <f>STOCK[[#This Row],[Costo Unitario (USD)]]+STOCK[[#This Row],[Costo Envío (USD)]]+STOCK[[#This Row],[Comisión 10%]]</f>
        <v>14</v>
      </c>
      <c r="N2421" s="62">
        <f t="shared" si="109"/>
        <v>21</v>
      </c>
      <c r="O2421" s="62">
        <f t="shared" si="110"/>
        <v>20</v>
      </c>
      <c r="P2421" s="62">
        <f>STOCK[[#This Row],[Precio Final]]-STOCK[[#This Row],[Costo total]]</f>
        <v>6</v>
      </c>
      <c r="Q2421" s="62"/>
      <c r="R2421" s="74"/>
      <c r="S2421" s="74"/>
      <c r="T2421" s="62"/>
      <c r="U2421" s="62"/>
      <c r="V2421" s="76"/>
    </row>
    <row r="2422" customHeight="1" spans="1:22">
      <c r="A2422" s="74" t="s">
        <v>20609</v>
      </c>
      <c r="B2422" s="74" t="s">
        <v>20446</v>
      </c>
      <c r="C2422" s="74" t="s">
        <v>20610</v>
      </c>
      <c r="D2422" s="74" t="s">
        <v>16404</v>
      </c>
      <c r="E2422" s="74"/>
      <c r="F2422" s="59">
        <v>18</v>
      </c>
      <c r="G2422" s="75">
        <v>1</v>
      </c>
      <c r="H2422" s="75">
        <f>SUMIFS(VENTAS[Cantidad],VENTAS[Código del producto Vendido],STOCK[[#This Row],[Code]])</f>
        <v>1</v>
      </c>
      <c r="I2422" s="75">
        <f>STOCK[[#This Row],[Entradas]]-STOCK[[#This Row],[Salidas]]</f>
        <v>0</v>
      </c>
      <c r="J2422" s="59">
        <f t="shared" si="111"/>
        <v>1.8</v>
      </c>
      <c r="K2422" s="62">
        <v>12</v>
      </c>
      <c r="L2422" s="62">
        <v>0</v>
      </c>
      <c r="M2422" s="62">
        <f>STOCK[[#This Row],[Costo Unitario (USD)]]+STOCK[[#This Row],[Costo Envío (USD)]]+STOCK[[#This Row],[Comisión 10%]]</f>
        <v>13.8</v>
      </c>
      <c r="N2422" s="62">
        <f t="shared" si="109"/>
        <v>20.7</v>
      </c>
      <c r="O2422" s="62">
        <f t="shared" si="110"/>
        <v>18</v>
      </c>
      <c r="P2422" s="62">
        <f>STOCK[[#This Row],[Precio Final]]-STOCK[[#This Row],[Costo total]]</f>
        <v>4.2</v>
      </c>
      <c r="Q2422" s="62"/>
      <c r="R2422" s="74"/>
      <c r="S2422" s="74"/>
      <c r="T2422" s="62"/>
      <c r="U2422" s="62"/>
      <c r="V2422" s="76"/>
    </row>
    <row r="2423" customHeight="1" spans="1:22">
      <c r="A2423" s="74" t="s">
        <v>20611</v>
      </c>
      <c r="B2423" s="74" t="s">
        <v>16851</v>
      </c>
      <c r="C2423" s="74" t="s">
        <v>20612</v>
      </c>
      <c r="D2423" s="74" t="s">
        <v>16396</v>
      </c>
      <c r="E2423" s="74"/>
      <c r="F2423" s="59">
        <v>18</v>
      </c>
      <c r="G2423" s="75">
        <v>1</v>
      </c>
      <c r="H2423" s="75">
        <f>SUMIFS(VENTAS[Cantidad],VENTAS[Código del producto Vendido],STOCK[[#This Row],[Code]])</f>
        <v>1</v>
      </c>
      <c r="I2423" s="75">
        <f>STOCK[[#This Row],[Entradas]]-STOCK[[#This Row],[Salidas]]</f>
        <v>0</v>
      </c>
      <c r="J2423" s="59">
        <f t="shared" si="111"/>
        <v>1.8</v>
      </c>
      <c r="K2423" s="62">
        <v>12</v>
      </c>
      <c r="L2423" s="62">
        <v>0</v>
      </c>
      <c r="M2423" s="62">
        <f>STOCK[[#This Row],[Costo Unitario (USD)]]+STOCK[[#This Row],[Costo Envío (USD)]]+STOCK[[#This Row],[Comisión 10%]]</f>
        <v>13.8</v>
      </c>
      <c r="N2423" s="62">
        <f t="shared" si="109"/>
        <v>20.7</v>
      </c>
      <c r="O2423" s="62">
        <f t="shared" si="110"/>
        <v>18</v>
      </c>
      <c r="P2423" s="62">
        <f>STOCK[[#This Row],[Precio Final]]-STOCK[[#This Row],[Costo total]]</f>
        <v>4.2</v>
      </c>
      <c r="Q2423" s="62"/>
      <c r="R2423" s="74"/>
      <c r="S2423" s="74"/>
      <c r="T2423" s="62"/>
      <c r="U2423" s="62"/>
      <c r="V2423" s="76"/>
    </row>
    <row r="2424" customHeight="1" spans="1:22">
      <c r="A2424" s="74" t="s">
        <v>20613</v>
      </c>
      <c r="B2424" s="74" t="s">
        <v>20446</v>
      </c>
      <c r="C2424" s="74" t="s">
        <v>20463</v>
      </c>
      <c r="D2424" s="74" t="s">
        <v>16404</v>
      </c>
      <c r="E2424" s="74"/>
      <c r="F2424" s="59">
        <v>30</v>
      </c>
      <c r="G2424" s="75">
        <v>1</v>
      </c>
      <c r="H2424" s="75">
        <f>SUMIFS(VENTAS[Cantidad],VENTAS[Código del producto Vendido],STOCK[[#This Row],[Code]])</f>
        <v>0</v>
      </c>
      <c r="I2424" s="75">
        <f>STOCK[[#This Row],[Entradas]]-STOCK[[#This Row],[Salidas]]</f>
        <v>1</v>
      </c>
      <c r="J2424" s="59">
        <f t="shared" ref="J2424:J2460" si="112">O2424*0.1</f>
        <v>3</v>
      </c>
      <c r="K2424" s="62">
        <v>12</v>
      </c>
      <c r="L2424" s="62">
        <v>0</v>
      </c>
      <c r="M2424" s="62">
        <f>STOCK[[#This Row],[Costo Unitario (USD)]]+STOCK[[#This Row],[Costo Envío (USD)]]+STOCK[[#This Row],[Comisión 10%]]</f>
        <v>15</v>
      </c>
      <c r="N2424" s="62">
        <f t="shared" si="109"/>
        <v>22.5</v>
      </c>
      <c r="O2424" s="62">
        <f t="shared" ref="O2424:O2456" si="113">F2424</f>
        <v>30</v>
      </c>
      <c r="P2424" s="62">
        <f>STOCK[[#This Row],[Precio Final]]-STOCK[[#This Row],[Costo total]]</f>
        <v>15</v>
      </c>
      <c r="Q2424" s="62"/>
      <c r="R2424" s="74"/>
      <c r="S2424" s="74"/>
      <c r="T2424" s="62"/>
      <c r="U2424" s="62"/>
      <c r="V2424" s="76"/>
    </row>
    <row r="2425" customHeight="1" spans="1:22">
      <c r="A2425" s="74" t="s">
        <v>20614</v>
      </c>
      <c r="B2425" s="74" t="s">
        <v>20378</v>
      </c>
      <c r="C2425" s="74" t="s">
        <v>20615</v>
      </c>
      <c r="D2425" s="74" t="s">
        <v>20571</v>
      </c>
      <c r="E2425" s="74"/>
      <c r="F2425" s="59">
        <v>40</v>
      </c>
      <c r="G2425" s="75">
        <v>1</v>
      </c>
      <c r="H2425" s="75">
        <f>SUMIFS(VENTAS[Cantidad],VENTAS[Código del producto Vendido],STOCK[[#This Row],[Code]])</f>
        <v>1</v>
      </c>
      <c r="I2425" s="75">
        <f>STOCK[[#This Row],[Entradas]]-STOCK[[#This Row],[Salidas]]</f>
        <v>0</v>
      </c>
      <c r="J2425" s="59">
        <f t="shared" si="112"/>
        <v>4</v>
      </c>
      <c r="K2425" s="62">
        <v>12</v>
      </c>
      <c r="L2425" s="62">
        <v>0</v>
      </c>
      <c r="M2425" s="62">
        <f>STOCK[[#This Row],[Costo Unitario (USD)]]+STOCK[[#This Row],[Costo Envío (USD)]]+STOCK[[#This Row],[Comisión 10%]]</f>
        <v>16</v>
      </c>
      <c r="N2425" s="62">
        <f t="shared" si="109"/>
        <v>24</v>
      </c>
      <c r="O2425" s="62">
        <f t="shared" si="113"/>
        <v>40</v>
      </c>
      <c r="P2425" s="62">
        <f>STOCK[[#This Row],[Precio Final]]-STOCK[[#This Row],[Costo total]]</f>
        <v>24</v>
      </c>
      <c r="Q2425" s="62"/>
      <c r="R2425" s="74"/>
      <c r="S2425" s="74"/>
      <c r="T2425" s="62"/>
      <c r="U2425" s="62"/>
      <c r="V2425" s="76"/>
    </row>
    <row r="2426" customHeight="1" spans="1:22">
      <c r="A2426" s="74" t="s">
        <v>20616</v>
      </c>
      <c r="B2426" s="74" t="s">
        <v>20581</v>
      </c>
      <c r="C2426" s="74" t="s">
        <v>20617</v>
      </c>
      <c r="D2426" s="74" t="s">
        <v>16962</v>
      </c>
      <c r="E2426" s="74"/>
      <c r="F2426" s="59">
        <v>20</v>
      </c>
      <c r="G2426" s="75">
        <v>1</v>
      </c>
      <c r="H2426" s="75">
        <f>SUMIFS(VENTAS[Cantidad],VENTAS[Código del producto Vendido],STOCK[[#This Row],[Code]])</f>
        <v>1</v>
      </c>
      <c r="I2426" s="75">
        <f>STOCK[[#This Row],[Entradas]]-STOCK[[#This Row],[Salidas]]</f>
        <v>0</v>
      </c>
      <c r="J2426" s="59">
        <f t="shared" si="112"/>
        <v>2</v>
      </c>
      <c r="K2426" s="62">
        <v>12</v>
      </c>
      <c r="L2426" s="62">
        <v>0</v>
      </c>
      <c r="M2426" s="62">
        <f>STOCK[[#This Row],[Costo Unitario (USD)]]+STOCK[[#This Row],[Costo Envío (USD)]]+STOCK[[#This Row],[Comisión 10%]]</f>
        <v>14</v>
      </c>
      <c r="N2426" s="62">
        <f t="shared" si="109"/>
        <v>21</v>
      </c>
      <c r="O2426" s="62">
        <f t="shared" si="113"/>
        <v>20</v>
      </c>
      <c r="P2426" s="62">
        <f>STOCK[[#This Row],[Precio Final]]-STOCK[[#This Row],[Costo total]]</f>
        <v>6</v>
      </c>
      <c r="Q2426" s="62"/>
      <c r="R2426" s="74"/>
      <c r="S2426" s="74"/>
      <c r="T2426" s="62"/>
      <c r="U2426" s="62"/>
      <c r="V2426" s="76"/>
    </row>
    <row r="2427" customHeight="1" spans="1:22">
      <c r="A2427" s="74" t="s">
        <v>20618</v>
      </c>
      <c r="B2427" s="74" t="s">
        <v>20378</v>
      </c>
      <c r="C2427" s="74" t="s">
        <v>20619</v>
      </c>
      <c r="D2427" s="74" t="s">
        <v>16475</v>
      </c>
      <c r="E2427" s="74"/>
      <c r="F2427" s="59">
        <v>18</v>
      </c>
      <c r="G2427" s="75">
        <v>1</v>
      </c>
      <c r="H2427" s="75">
        <f>SUMIFS(VENTAS[Cantidad],VENTAS[Código del producto Vendido],STOCK[[#This Row],[Code]])</f>
        <v>0</v>
      </c>
      <c r="I2427" s="75">
        <f>STOCK[[#This Row],[Entradas]]-STOCK[[#This Row],[Salidas]]</f>
        <v>1</v>
      </c>
      <c r="J2427" s="59">
        <f t="shared" si="112"/>
        <v>1.8</v>
      </c>
      <c r="K2427" s="62">
        <v>12</v>
      </c>
      <c r="L2427" s="62">
        <v>0</v>
      </c>
      <c r="M2427" s="62">
        <f>STOCK[[#This Row],[Costo Unitario (USD)]]+STOCK[[#This Row],[Costo Envío (USD)]]+STOCK[[#This Row],[Comisión 10%]]</f>
        <v>13.8</v>
      </c>
      <c r="N2427" s="62">
        <f t="shared" si="109"/>
        <v>20.7</v>
      </c>
      <c r="O2427" s="62">
        <f t="shared" si="113"/>
        <v>18</v>
      </c>
      <c r="P2427" s="62">
        <f>STOCK[[#This Row],[Precio Final]]-STOCK[[#This Row],[Costo total]]</f>
        <v>4.2</v>
      </c>
      <c r="Q2427" s="62"/>
      <c r="R2427" s="74"/>
      <c r="S2427" s="74"/>
      <c r="T2427" s="62"/>
      <c r="U2427" s="62"/>
      <c r="V2427" s="76"/>
    </row>
    <row r="2428" customHeight="1" spans="1:22">
      <c r="A2428" s="74" t="s">
        <v>20620</v>
      </c>
      <c r="B2428" s="74" t="s">
        <v>16851</v>
      </c>
      <c r="C2428" s="74" t="s">
        <v>20621</v>
      </c>
      <c r="D2428" s="74" t="s">
        <v>16396</v>
      </c>
      <c r="E2428" s="74"/>
      <c r="F2428" s="59">
        <v>20</v>
      </c>
      <c r="G2428" s="75">
        <v>1</v>
      </c>
      <c r="H2428" s="75">
        <f>SUMIFS(VENTAS[Cantidad],VENTAS[Código del producto Vendido],STOCK[[#This Row],[Code]])</f>
        <v>1</v>
      </c>
      <c r="I2428" s="75">
        <f>STOCK[[#This Row],[Entradas]]-STOCK[[#This Row],[Salidas]]</f>
        <v>0</v>
      </c>
      <c r="J2428" s="59">
        <f t="shared" si="112"/>
        <v>2</v>
      </c>
      <c r="K2428" s="62">
        <v>12</v>
      </c>
      <c r="L2428" s="62">
        <v>0</v>
      </c>
      <c r="M2428" s="62">
        <f>STOCK[[#This Row],[Costo Unitario (USD)]]+STOCK[[#This Row],[Costo Envío (USD)]]+STOCK[[#This Row],[Comisión 10%]]</f>
        <v>14</v>
      </c>
      <c r="N2428" s="62">
        <f t="shared" si="109"/>
        <v>21</v>
      </c>
      <c r="O2428" s="62">
        <f t="shared" si="113"/>
        <v>20</v>
      </c>
      <c r="P2428" s="62">
        <f>STOCK[[#This Row],[Precio Final]]-STOCK[[#This Row],[Costo total]]</f>
        <v>6</v>
      </c>
      <c r="Q2428" s="62"/>
      <c r="R2428" s="74"/>
      <c r="S2428" s="74"/>
      <c r="T2428" s="62"/>
      <c r="U2428" s="62"/>
      <c r="V2428" s="76"/>
    </row>
    <row r="2429" customHeight="1" spans="1:22">
      <c r="A2429" s="74" t="s">
        <v>20622</v>
      </c>
      <c r="B2429" s="74" t="s">
        <v>20446</v>
      </c>
      <c r="C2429" s="74" t="s">
        <v>20623</v>
      </c>
      <c r="D2429" s="74" t="s">
        <v>16404</v>
      </c>
      <c r="E2429" s="74"/>
      <c r="F2429" s="59">
        <v>35</v>
      </c>
      <c r="G2429" s="75">
        <v>1</v>
      </c>
      <c r="H2429" s="75">
        <f>SUMIFS(VENTAS[Cantidad],VENTAS[Código del producto Vendido],STOCK[[#This Row],[Code]])</f>
        <v>1</v>
      </c>
      <c r="I2429" s="75">
        <f>STOCK[[#This Row],[Entradas]]-STOCK[[#This Row],[Salidas]]</f>
        <v>0</v>
      </c>
      <c r="J2429" s="59">
        <f t="shared" si="112"/>
        <v>3.5</v>
      </c>
      <c r="K2429" s="62">
        <v>12</v>
      </c>
      <c r="L2429" s="62">
        <v>0</v>
      </c>
      <c r="M2429" s="62">
        <f>STOCK[[#This Row],[Costo Unitario (USD)]]+STOCK[[#This Row],[Costo Envío (USD)]]+STOCK[[#This Row],[Comisión 10%]]</f>
        <v>15.5</v>
      </c>
      <c r="N2429" s="62">
        <f t="shared" si="109"/>
        <v>23.25</v>
      </c>
      <c r="O2429" s="62">
        <f t="shared" si="113"/>
        <v>35</v>
      </c>
      <c r="P2429" s="62">
        <f>STOCK[[#This Row],[Precio Final]]-STOCK[[#This Row],[Costo total]]</f>
        <v>19.5</v>
      </c>
      <c r="Q2429" s="62"/>
      <c r="R2429" s="74"/>
      <c r="S2429" s="74"/>
      <c r="T2429" s="62"/>
      <c r="U2429" s="62"/>
      <c r="V2429" s="76"/>
    </row>
    <row r="2430" customHeight="1" spans="1:22">
      <c r="A2430" s="74" t="s">
        <v>20624</v>
      </c>
      <c r="B2430" s="74" t="s">
        <v>20378</v>
      </c>
      <c r="C2430" s="74" t="s">
        <v>20625</v>
      </c>
      <c r="D2430" s="74" t="s">
        <v>20626</v>
      </c>
      <c r="E2430" s="74"/>
      <c r="F2430" s="59">
        <v>35</v>
      </c>
      <c r="G2430" s="75">
        <v>1</v>
      </c>
      <c r="H2430" s="75">
        <f>SUMIFS(VENTAS[Cantidad],VENTAS[Código del producto Vendido],STOCK[[#This Row],[Code]])</f>
        <v>1</v>
      </c>
      <c r="I2430" s="75">
        <f>STOCK[[#This Row],[Entradas]]-STOCK[[#This Row],[Salidas]]</f>
        <v>0</v>
      </c>
      <c r="J2430" s="59">
        <f t="shared" si="112"/>
        <v>3.5</v>
      </c>
      <c r="K2430" s="62">
        <v>12</v>
      </c>
      <c r="L2430" s="62">
        <v>0</v>
      </c>
      <c r="M2430" s="62">
        <f>STOCK[[#This Row],[Costo Unitario (USD)]]+STOCK[[#This Row],[Costo Envío (USD)]]+STOCK[[#This Row],[Comisión 10%]]</f>
        <v>15.5</v>
      </c>
      <c r="N2430" s="62">
        <f t="shared" si="109"/>
        <v>23.25</v>
      </c>
      <c r="O2430" s="62">
        <f t="shared" si="113"/>
        <v>35</v>
      </c>
      <c r="P2430" s="62">
        <f>STOCK[[#This Row],[Precio Final]]-STOCK[[#This Row],[Costo total]]</f>
        <v>19.5</v>
      </c>
      <c r="Q2430" s="62"/>
      <c r="R2430" s="74"/>
      <c r="S2430" s="74"/>
      <c r="T2430" s="62"/>
      <c r="U2430" s="62"/>
      <c r="V2430" s="76"/>
    </row>
    <row r="2431" customHeight="1" spans="1:22">
      <c r="A2431" s="74" t="s">
        <v>20627</v>
      </c>
      <c r="B2431" s="74" t="s">
        <v>20378</v>
      </c>
      <c r="C2431" s="74" t="s">
        <v>20625</v>
      </c>
      <c r="D2431" s="74" t="s">
        <v>20571</v>
      </c>
      <c r="E2431" s="74"/>
      <c r="F2431" s="59">
        <v>35</v>
      </c>
      <c r="G2431" s="75">
        <v>1</v>
      </c>
      <c r="H2431" s="75">
        <f>SUMIFS(VENTAS[Cantidad],VENTAS[Código del producto Vendido],STOCK[[#This Row],[Code]])</f>
        <v>1</v>
      </c>
      <c r="I2431" s="75">
        <f>STOCK[[#This Row],[Entradas]]-STOCK[[#This Row],[Salidas]]</f>
        <v>0</v>
      </c>
      <c r="J2431" s="59">
        <f t="shared" si="112"/>
        <v>3.5</v>
      </c>
      <c r="K2431" s="62">
        <v>12</v>
      </c>
      <c r="L2431" s="62">
        <v>0</v>
      </c>
      <c r="M2431" s="62">
        <f>STOCK[[#This Row],[Costo Unitario (USD)]]+STOCK[[#This Row],[Costo Envío (USD)]]+STOCK[[#This Row],[Comisión 10%]]</f>
        <v>15.5</v>
      </c>
      <c r="N2431" s="62">
        <f t="shared" si="109"/>
        <v>23.25</v>
      </c>
      <c r="O2431" s="62">
        <f t="shared" si="113"/>
        <v>35</v>
      </c>
      <c r="P2431" s="62">
        <f>STOCK[[#This Row],[Precio Final]]-STOCK[[#This Row],[Costo total]]</f>
        <v>19.5</v>
      </c>
      <c r="Q2431" s="62"/>
      <c r="R2431" s="74"/>
      <c r="S2431" s="74"/>
      <c r="T2431" s="62"/>
      <c r="U2431" s="62"/>
      <c r="V2431" s="76"/>
    </row>
    <row r="2432" customHeight="1" spans="1:22">
      <c r="A2432" s="74" t="s">
        <v>20628</v>
      </c>
      <c r="B2432" s="74" t="s">
        <v>20629</v>
      </c>
      <c r="C2432" s="74" t="s">
        <v>20630</v>
      </c>
      <c r="D2432" s="74" t="s">
        <v>20631</v>
      </c>
      <c r="E2432" s="74"/>
      <c r="F2432" s="59">
        <v>35</v>
      </c>
      <c r="G2432" s="75">
        <v>6</v>
      </c>
      <c r="H2432" s="75">
        <f>SUMIFS(VENTAS[Cantidad],VENTAS[Código del producto Vendido],STOCK[[#This Row],[Code]])</f>
        <v>3</v>
      </c>
      <c r="I2432" s="75">
        <f>STOCK[[#This Row],[Entradas]]-STOCK[[#This Row],[Salidas]]</f>
        <v>3</v>
      </c>
      <c r="J2432" s="59">
        <f t="shared" si="112"/>
        <v>3.5</v>
      </c>
      <c r="K2432" s="62">
        <v>30</v>
      </c>
      <c r="L2432" s="62">
        <v>0</v>
      </c>
      <c r="M2432" s="62">
        <f>STOCK[[#This Row],[Costo Unitario (USD)]]+STOCK[[#This Row],[Costo Envío (USD)]]+STOCK[[#This Row],[Comisión 10%]]</f>
        <v>33.5</v>
      </c>
      <c r="N2432" s="62">
        <f t="shared" si="109"/>
        <v>50.25</v>
      </c>
      <c r="O2432" s="62">
        <f t="shared" si="113"/>
        <v>35</v>
      </c>
      <c r="P2432" s="62">
        <f>STOCK[[#This Row],[Precio Final]]-STOCK[[#This Row],[Costo total]]</f>
        <v>1.5</v>
      </c>
      <c r="Q2432" s="62"/>
      <c r="R2432" s="74"/>
      <c r="S2432" s="74"/>
      <c r="T2432" s="62"/>
      <c r="U2432" s="62"/>
      <c r="V2432" s="76"/>
    </row>
    <row r="2433" customHeight="1" spans="1:22">
      <c r="A2433" s="74" t="s">
        <v>20632</v>
      </c>
      <c r="B2433" s="74" t="s">
        <v>20555</v>
      </c>
      <c r="C2433" s="74" t="s">
        <v>20633</v>
      </c>
      <c r="D2433" s="74" t="s">
        <v>19195</v>
      </c>
      <c r="E2433" s="74"/>
      <c r="F2433" s="59">
        <v>45</v>
      </c>
      <c r="G2433" s="75">
        <v>1</v>
      </c>
      <c r="H2433" s="75">
        <f>SUMIFS(VENTAS[Cantidad],VENTAS[Código del producto Vendido],STOCK[[#This Row],[Code]])</f>
        <v>0</v>
      </c>
      <c r="I2433" s="75">
        <f>STOCK[[#This Row],[Entradas]]-STOCK[[#This Row],[Salidas]]</f>
        <v>1</v>
      </c>
      <c r="J2433" s="59">
        <f t="shared" si="112"/>
        <v>4.5</v>
      </c>
      <c r="K2433" s="62">
        <v>30</v>
      </c>
      <c r="L2433" s="62">
        <v>0</v>
      </c>
      <c r="M2433" s="62">
        <f>STOCK[[#This Row],[Costo Unitario (USD)]]+STOCK[[#This Row],[Costo Envío (USD)]]+STOCK[[#This Row],[Comisión 10%]]</f>
        <v>34.5</v>
      </c>
      <c r="N2433" s="62">
        <f t="shared" si="109"/>
        <v>51.75</v>
      </c>
      <c r="O2433" s="62">
        <f t="shared" si="113"/>
        <v>45</v>
      </c>
      <c r="P2433" s="62">
        <f>STOCK[[#This Row],[Precio Final]]-STOCK[[#This Row],[Costo total]]</f>
        <v>10.5</v>
      </c>
      <c r="Q2433" s="62"/>
      <c r="R2433" s="74"/>
      <c r="S2433" s="74"/>
      <c r="T2433" s="62"/>
      <c r="U2433" s="62"/>
      <c r="V2433" s="76"/>
    </row>
    <row r="2434" customHeight="1" spans="1:22">
      <c r="A2434" s="74" t="s">
        <v>20634</v>
      </c>
      <c r="B2434" s="74" t="s">
        <v>20542</v>
      </c>
      <c r="C2434" s="74" t="s">
        <v>20635</v>
      </c>
      <c r="D2434" s="74" t="s">
        <v>18838</v>
      </c>
      <c r="E2434" s="74"/>
      <c r="F2434" s="59">
        <v>35</v>
      </c>
      <c r="G2434" s="75">
        <v>3</v>
      </c>
      <c r="H2434" s="75">
        <f>SUMIFS(VENTAS[Cantidad],VENTAS[Código del producto Vendido],STOCK[[#This Row],[Code]])</f>
        <v>1</v>
      </c>
      <c r="I2434" s="75">
        <f>STOCK[[#This Row],[Entradas]]-STOCK[[#This Row],[Salidas]]</f>
        <v>2</v>
      </c>
      <c r="J2434" s="59">
        <f t="shared" si="112"/>
        <v>3.5</v>
      </c>
      <c r="K2434" s="62">
        <v>30</v>
      </c>
      <c r="L2434" s="62">
        <v>0</v>
      </c>
      <c r="M2434" s="62">
        <f>STOCK[[#This Row],[Costo Unitario (USD)]]+STOCK[[#This Row],[Costo Envío (USD)]]+STOCK[[#This Row],[Comisión 10%]]</f>
        <v>33.5</v>
      </c>
      <c r="N2434" s="62">
        <f t="shared" si="109"/>
        <v>50.25</v>
      </c>
      <c r="O2434" s="62">
        <f t="shared" si="113"/>
        <v>35</v>
      </c>
      <c r="P2434" s="62">
        <f>STOCK[[#This Row],[Precio Final]]-STOCK[[#This Row],[Costo total]]</f>
        <v>1.5</v>
      </c>
      <c r="Q2434" s="62"/>
      <c r="R2434" s="74"/>
      <c r="S2434" s="74"/>
      <c r="T2434" s="62"/>
      <c r="U2434" s="62"/>
      <c r="V2434" s="76"/>
    </row>
    <row r="2435" customHeight="1" spans="1:22">
      <c r="A2435" s="74" t="s">
        <v>20636</v>
      </c>
      <c r="B2435" s="74" t="s">
        <v>20555</v>
      </c>
      <c r="C2435" s="74" t="s">
        <v>20635</v>
      </c>
      <c r="D2435" s="74" t="s">
        <v>18809</v>
      </c>
      <c r="E2435" s="74"/>
      <c r="F2435" s="59">
        <v>35</v>
      </c>
      <c r="G2435" s="75">
        <v>1</v>
      </c>
      <c r="H2435" s="75">
        <f>SUMIFS(VENTAS[Cantidad],VENTAS[Código del producto Vendido],STOCK[[#This Row],[Code]])</f>
        <v>0</v>
      </c>
      <c r="I2435" s="75">
        <f>STOCK[[#This Row],[Entradas]]-STOCK[[#This Row],[Salidas]]</f>
        <v>1</v>
      </c>
      <c r="J2435" s="59">
        <f t="shared" si="112"/>
        <v>3.5</v>
      </c>
      <c r="K2435" s="62">
        <v>30</v>
      </c>
      <c r="L2435" s="62">
        <v>0</v>
      </c>
      <c r="M2435" s="62">
        <f>STOCK[[#This Row],[Costo Unitario (USD)]]+STOCK[[#This Row],[Costo Envío (USD)]]+STOCK[[#This Row],[Comisión 10%]]</f>
        <v>33.5</v>
      </c>
      <c r="N2435" s="62">
        <f t="shared" si="109"/>
        <v>50.25</v>
      </c>
      <c r="O2435" s="62">
        <f t="shared" si="113"/>
        <v>35</v>
      </c>
      <c r="P2435" s="62">
        <f>STOCK[[#This Row],[Precio Final]]-STOCK[[#This Row],[Costo total]]</f>
        <v>1.5</v>
      </c>
      <c r="Q2435" s="62"/>
      <c r="R2435" s="74"/>
      <c r="S2435" s="74"/>
      <c r="T2435" s="62"/>
      <c r="U2435" s="62"/>
      <c r="V2435" s="76"/>
    </row>
    <row r="2436" customHeight="1" spans="1:22">
      <c r="A2436" s="74" t="s">
        <v>20637</v>
      </c>
      <c r="B2436" s="74" t="s">
        <v>20542</v>
      </c>
      <c r="C2436" s="74" t="s">
        <v>20638</v>
      </c>
      <c r="D2436" s="74" t="s">
        <v>19257</v>
      </c>
      <c r="E2436" s="74"/>
      <c r="F2436" s="59">
        <v>30</v>
      </c>
      <c r="G2436" s="75">
        <v>1</v>
      </c>
      <c r="H2436" s="75">
        <f>SUMIFS(VENTAS[Cantidad],VENTAS[Código del producto Vendido],STOCK[[#This Row],[Code]])</f>
        <v>0</v>
      </c>
      <c r="I2436" s="75">
        <f>STOCK[[#This Row],[Entradas]]-STOCK[[#This Row],[Salidas]]</f>
        <v>1</v>
      </c>
      <c r="J2436" s="59">
        <f t="shared" si="112"/>
        <v>3</v>
      </c>
      <c r="K2436" s="62">
        <v>25</v>
      </c>
      <c r="L2436" s="62">
        <v>0</v>
      </c>
      <c r="M2436" s="62">
        <f>STOCK[[#This Row],[Costo Unitario (USD)]]+STOCK[[#This Row],[Costo Envío (USD)]]+STOCK[[#This Row],[Comisión 10%]]</f>
        <v>28</v>
      </c>
      <c r="N2436" s="62">
        <f t="shared" si="109"/>
        <v>42</v>
      </c>
      <c r="O2436" s="62">
        <f t="shared" si="113"/>
        <v>30</v>
      </c>
      <c r="P2436" s="62">
        <f>STOCK[[#This Row],[Precio Final]]-STOCK[[#This Row],[Costo total]]</f>
        <v>2</v>
      </c>
      <c r="Q2436" s="62"/>
      <c r="R2436" s="74"/>
      <c r="S2436" s="74"/>
      <c r="T2436" s="62"/>
      <c r="U2436" s="62"/>
      <c r="V2436" s="76"/>
    </row>
    <row r="2437" customHeight="1" spans="1:22">
      <c r="A2437" s="74" t="s">
        <v>20639</v>
      </c>
      <c r="B2437" s="74" t="s">
        <v>20555</v>
      </c>
      <c r="C2437" s="74" t="s">
        <v>20638</v>
      </c>
      <c r="D2437" s="74" t="s">
        <v>19195</v>
      </c>
      <c r="E2437" s="74"/>
      <c r="F2437" s="59">
        <v>30</v>
      </c>
      <c r="G2437" s="75">
        <v>1</v>
      </c>
      <c r="H2437" s="75">
        <f>SUMIFS(VENTAS[Cantidad],VENTAS[Código del producto Vendido],STOCK[[#This Row],[Code]])</f>
        <v>0</v>
      </c>
      <c r="I2437" s="75">
        <f>STOCK[[#This Row],[Entradas]]-STOCK[[#This Row],[Salidas]]</f>
        <v>1</v>
      </c>
      <c r="J2437" s="59">
        <f t="shared" si="112"/>
        <v>3</v>
      </c>
      <c r="K2437" s="62">
        <v>25</v>
      </c>
      <c r="L2437" s="62">
        <v>0</v>
      </c>
      <c r="M2437" s="62">
        <f>STOCK[[#This Row],[Costo Unitario (USD)]]+STOCK[[#This Row],[Costo Envío (USD)]]+STOCK[[#This Row],[Comisión 10%]]</f>
        <v>28</v>
      </c>
      <c r="N2437" s="62">
        <f t="shared" si="109"/>
        <v>42</v>
      </c>
      <c r="O2437" s="62">
        <f t="shared" si="113"/>
        <v>30</v>
      </c>
      <c r="P2437" s="62">
        <f>STOCK[[#This Row],[Precio Final]]-STOCK[[#This Row],[Costo total]]</f>
        <v>2</v>
      </c>
      <c r="Q2437" s="62"/>
      <c r="R2437" s="74"/>
      <c r="S2437" s="74"/>
      <c r="T2437" s="62"/>
      <c r="U2437" s="62"/>
      <c r="V2437" s="76"/>
    </row>
    <row r="2438" customHeight="1" spans="1:22">
      <c r="A2438" s="74" t="s">
        <v>20640</v>
      </c>
      <c r="B2438" s="74" t="s">
        <v>20641</v>
      </c>
      <c r="C2438" s="74" t="s">
        <v>20642</v>
      </c>
      <c r="D2438" s="74" t="s">
        <v>18807</v>
      </c>
      <c r="E2438" s="74"/>
      <c r="F2438" s="59">
        <v>35</v>
      </c>
      <c r="G2438" s="75">
        <v>1</v>
      </c>
      <c r="H2438" s="75">
        <f>SUMIFS(VENTAS[Cantidad],VENTAS[Código del producto Vendido],STOCK[[#This Row],[Code]])</f>
        <v>0</v>
      </c>
      <c r="I2438" s="75">
        <f>STOCK[[#This Row],[Entradas]]-STOCK[[#This Row],[Salidas]]</f>
        <v>1</v>
      </c>
      <c r="J2438" s="59">
        <f t="shared" si="112"/>
        <v>3.5</v>
      </c>
      <c r="K2438" s="62">
        <v>25</v>
      </c>
      <c r="L2438" s="62">
        <v>0</v>
      </c>
      <c r="M2438" s="62">
        <f>STOCK[[#This Row],[Costo Unitario (USD)]]+STOCK[[#This Row],[Costo Envío (USD)]]+STOCK[[#This Row],[Comisión 10%]]</f>
        <v>28.5</v>
      </c>
      <c r="N2438" s="62">
        <f t="shared" si="109"/>
        <v>42.75</v>
      </c>
      <c r="O2438" s="62">
        <f t="shared" si="113"/>
        <v>35</v>
      </c>
      <c r="P2438" s="62">
        <f>STOCK[[#This Row],[Precio Final]]-STOCK[[#This Row],[Costo total]]</f>
        <v>6.5</v>
      </c>
      <c r="Q2438" s="62"/>
      <c r="R2438" s="74"/>
      <c r="S2438" s="74"/>
      <c r="T2438" s="62"/>
      <c r="U2438" s="62"/>
      <c r="V2438" s="76"/>
    </row>
    <row r="2439" customHeight="1" spans="1:22">
      <c r="A2439" s="74" t="s">
        <v>20643</v>
      </c>
      <c r="B2439" s="74" t="s">
        <v>20555</v>
      </c>
      <c r="C2439" s="74" t="s">
        <v>20644</v>
      </c>
      <c r="D2439" s="74" t="s">
        <v>20645</v>
      </c>
      <c r="E2439" s="74"/>
      <c r="F2439" s="59">
        <v>18</v>
      </c>
      <c r="G2439" s="75">
        <v>1</v>
      </c>
      <c r="H2439" s="75">
        <f>SUMIFS(VENTAS[Cantidad],VENTAS[Código del producto Vendido],STOCK[[#This Row],[Code]])</f>
        <v>1</v>
      </c>
      <c r="I2439" s="75">
        <f>STOCK[[#This Row],[Entradas]]-STOCK[[#This Row],[Salidas]]</f>
        <v>0</v>
      </c>
      <c r="J2439" s="59">
        <f t="shared" si="112"/>
        <v>1.8</v>
      </c>
      <c r="K2439" s="62">
        <v>10</v>
      </c>
      <c r="L2439" s="62">
        <v>0</v>
      </c>
      <c r="M2439" s="62">
        <f>STOCK[[#This Row],[Costo Unitario (USD)]]+STOCK[[#This Row],[Costo Envío (USD)]]+STOCK[[#This Row],[Comisión 10%]]</f>
        <v>11.8</v>
      </c>
      <c r="N2439" s="62">
        <f t="shared" si="109"/>
        <v>17.7</v>
      </c>
      <c r="O2439" s="62">
        <f t="shared" si="113"/>
        <v>18</v>
      </c>
      <c r="P2439" s="62">
        <f>STOCK[[#This Row],[Precio Final]]-STOCK[[#This Row],[Costo total]]</f>
        <v>6.2</v>
      </c>
      <c r="Q2439" s="62"/>
      <c r="R2439" s="74"/>
      <c r="S2439" s="74"/>
      <c r="T2439" s="62"/>
      <c r="U2439" s="62"/>
      <c r="V2439" s="76"/>
    </row>
    <row r="2440" customHeight="1" spans="1:22">
      <c r="A2440" s="74" t="s">
        <v>19264</v>
      </c>
      <c r="B2440" s="74" t="s">
        <v>20555</v>
      </c>
      <c r="C2440" s="74" t="s">
        <v>20646</v>
      </c>
      <c r="D2440" s="74" t="s">
        <v>19195</v>
      </c>
      <c r="E2440" s="74"/>
      <c r="F2440" s="59">
        <v>30</v>
      </c>
      <c r="G2440" s="75">
        <v>1</v>
      </c>
      <c r="H2440" s="75">
        <f>SUMIFS(VENTAS[Cantidad],VENTAS[Código del producto Vendido],STOCK[[#This Row],[Code]])</f>
        <v>1</v>
      </c>
      <c r="I2440" s="75">
        <f>STOCK[[#This Row],[Entradas]]-STOCK[[#This Row],[Salidas]]</f>
        <v>0</v>
      </c>
      <c r="J2440" s="59">
        <f t="shared" si="112"/>
        <v>3</v>
      </c>
      <c r="K2440" s="62">
        <v>18</v>
      </c>
      <c r="L2440" s="62">
        <v>0</v>
      </c>
      <c r="M2440" s="62">
        <f>STOCK[[#This Row],[Costo Unitario (USD)]]+STOCK[[#This Row],[Costo Envío (USD)]]+STOCK[[#This Row],[Comisión 10%]]</f>
        <v>21</v>
      </c>
      <c r="N2440" s="62">
        <f t="shared" si="109"/>
        <v>31.5</v>
      </c>
      <c r="O2440" s="62">
        <f t="shared" si="113"/>
        <v>30</v>
      </c>
      <c r="P2440" s="62">
        <f>STOCK[[#This Row],[Precio Final]]-STOCK[[#This Row],[Costo total]]</f>
        <v>9</v>
      </c>
      <c r="Q2440" s="62"/>
      <c r="R2440" s="74"/>
      <c r="S2440" s="74"/>
      <c r="T2440" s="62"/>
      <c r="U2440" s="62"/>
      <c r="V2440" s="76"/>
    </row>
    <row r="2441" customHeight="1" spans="1:22">
      <c r="A2441" s="74" t="s">
        <v>20647</v>
      </c>
      <c r="B2441" s="74" t="s">
        <v>20555</v>
      </c>
      <c r="C2441" s="74" t="s">
        <v>20648</v>
      </c>
      <c r="D2441" s="74" t="s">
        <v>18809</v>
      </c>
      <c r="E2441" s="74"/>
      <c r="F2441" s="59">
        <v>40</v>
      </c>
      <c r="G2441" s="75">
        <v>1</v>
      </c>
      <c r="H2441" s="75">
        <f>SUMIFS(VENTAS[Cantidad],VENTAS[Código del producto Vendido],STOCK[[#This Row],[Code]])</f>
        <v>0</v>
      </c>
      <c r="I2441" s="75">
        <f>STOCK[[#This Row],[Entradas]]-STOCK[[#This Row],[Salidas]]</f>
        <v>1</v>
      </c>
      <c r="J2441" s="59">
        <f t="shared" si="112"/>
        <v>4</v>
      </c>
      <c r="K2441" s="62">
        <v>30</v>
      </c>
      <c r="L2441" s="62">
        <v>0</v>
      </c>
      <c r="M2441" s="62">
        <f>STOCK[[#This Row],[Costo Unitario (USD)]]+STOCK[[#This Row],[Costo Envío (USD)]]+STOCK[[#This Row],[Comisión 10%]]</f>
        <v>34</v>
      </c>
      <c r="N2441" s="62">
        <f t="shared" si="109"/>
        <v>51</v>
      </c>
      <c r="O2441" s="62">
        <f t="shared" si="113"/>
        <v>40</v>
      </c>
      <c r="P2441" s="62">
        <f>STOCK[[#This Row],[Precio Final]]-STOCK[[#This Row],[Costo total]]</f>
        <v>6</v>
      </c>
      <c r="Q2441" s="62"/>
      <c r="R2441" s="74"/>
      <c r="S2441" s="74"/>
      <c r="T2441" s="62"/>
      <c r="U2441" s="62"/>
      <c r="V2441" s="76"/>
    </row>
    <row r="2442" customHeight="1" spans="1:22">
      <c r="A2442" s="74" t="s">
        <v>20649</v>
      </c>
      <c r="B2442" s="74" t="s">
        <v>20555</v>
      </c>
      <c r="C2442" s="74" t="s">
        <v>20650</v>
      </c>
      <c r="D2442" s="74" t="s">
        <v>18809</v>
      </c>
      <c r="E2442" s="74"/>
      <c r="F2442" s="59">
        <v>40</v>
      </c>
      <c r="G2442" s="75">
        <v>1</v>
      </c>
      <c r="H2442" s="75">
        <f>SUMIFS(VENTAS[Cantidad],VENTAS[Código del producto Vendido],STOCK[[#This Row],[Code]])</f>
        <v>1</v>
      </c>
      <c r="I2442" s="75">
        <f>STOCK[[#This Row],[Entradas]]-STOCK[[#This Row],[Salidas]]</f>
        <v>0</v>
      </c>
      <c r="J2442" s="59">
        <f t="shared" si="112"/>
        <v>4</v>
      </c>
      <c r="K2442" s="62">
        <v>30</v>
      </c>
      <c r="L2442" s="62">
        <v>0</v>
      </c>
      <c r="M2442" s="62">
        <f>STOCK[[#This Row],[Costo Unitario (USD)]]+STOCK[[#This Row],[Costo Envío (USD)]]+STOCK[[#This Row],[Comisión 10%]]</f>
        <v>34</v>
      </c>
      <c r="N2442" s="62">
        <f t="shared" si="109"/>
        <v>51</v>
      </c>
      <c r="O2442" s="62">
        <f t="shared" si="113"/>
        <v>40</v>
      </c>
      <c r="P2442" s="62">
        <f>STOCK[[#This Row],[Precio Final]]-STOCK[[#This Row],[Costo total]]</f>
        <v>6</v>
      </c>
      <c r="Q2442" s="62"/>
      <c r="R2442" s="74"/>
      <c r="S2442" s="74"/>
      <c r="T2442" s="62"/>
      <c r="U2442" s="62"/>
      <c r="V2442" s="76"/>
    </row>
    <row r="2443" customHeight="1" spans="1:22">
      <c r="A2443" s="74" t="s">
        <v>20651</v>
      </c>
      <c r="B2443" s="74" t="s">
        <v>16851</v>
      </c>
      <c r="C2443" s="74" t="s">
        <v>20652</v>
      </c>
      <c r="D2443" s="74" t="s">
        <v>16396</v>
      </c>
      <c r="E2443" s="74"/>
      <c r="F2443" s="59">
        <v>35</v>
      </c>
      <c r="G2443" s="75">
        <v>1</v>
      </c>
      <c r="H2443" s="75">
        <f>SUMIFS(VENTAS[Cantidad],VENTAS[Código del producto Vendido],STOCK[[#This Row],[Code]])</f>
        <v>0</v>
      </c>
      <c r="I2443" s="75">
        <f>STOCK[[#This Row],[Entradas]]-STOCK[[#This Row],[Salidas]]</f>
        <v>1</v>
      </c>
      <c r="J2443" s="59">
        <f t="shared" si="112"/>
        <v>3.5</v>
      </c>
      <c r="K2443" s="62">
        <v>12</v>
      </c>
      <c r="L2443" s="62">
        <v>0</v>
      </c>
      <c r="M2443" s="62">
        <f>STOCK[[#This Row],[Costo Unitario (USD)]]+STOCK[[#This Row],[Costo Envío (USD)]]+STOCK[[#This Row],[Comisión 10%]]</f>
        <v>15.5</v>
      </c>
      <c r="N2443" s="62">
        <f t="shared" si="109"/>
        <v>23.25</v>
      </c>
      <c r="O2443" s="62">
        <f t="shared" si="113"/>
        <v>35</v>
      </c>
      <c r="P2443" s="62">
        <f>STOCK[[#This Row],[Precio Final]]-STOCK[[#This Row],[Costo total]]</f>
        <v>19.5</v>
      </c>
      <c r="Q2443" s="62"/>
      <c r="R2443" s="74"/>
      <c r="S2443" s="74"/>
      <c r="T2443" s="62"/>
      <c r="U2443" s="62"/>
      <c r="V2443" s="76"/>
    </row>
    <row r="2444" customHeight="1" spans="1:22">
      <c r="A2444" s="74" t="s">
        <v>20653</v>
      </c>
      <c r="B2444" s="74" t="s">
        <v>16851</v>
      </c>
      <c r="C2444" s="74" t="s">
        <v>20654</v>
      </c>
      <c r="D2444" s="74" t="s">
        <v>16396</v>
      </c>
      <c r="E2444" s="74"/>
      <c r="F2444" s="59">
        <v>30</v>
      </c>
      <c r="G2444" s="75">
        <v>1</v>
      </c>
      <c r="H2444" s="75">
        <f>SUMIFS(VENTAS[Cantidad],VENTAS[Código del producto Vendido],STOCK[[#This Row],[Code]])</f>
        <v>1</v>
      </c>
      <c r="I2444" s="75">
        <f>STOCK[[#This Row],[Entradas]]-STOCK[[#This Row],[Salidas]]</f>
        <v>0</v>
      </c>
      <c r="J2444" s="59">
        <f t="shared" si="112"/>
        <v>3</v>
      </c>
      <c r="K2444" s="62">
        <v>12</v>
      </c>
      <c r="L2444" s="62">
        <v>0</v>
      </c>
      <c r="M2444" s="62">
        <f>STOCK[[#This Row],[Costo Unitario (USD)]]+STOCK[[#This Row],[Costo Envío (USD)]]+STOCK[[#This Row],[Comisión 10%]]</f>
        <v>15</v>
      </c>
      <c r="N2444" s="62">
        <f t="shared" si="109"/>
        <v>22.5</v>
      </c>
      <c r="O2444" s="62">
        <f t="shared" si="113"/>
        <v>30</v>
      </c>
      <c r="P2444" s="62">
        <f>STOCK[[#This Row],[Precio Final]]-STOCK[[#This Row],[Costo total]]</f>
        <v>15</v>
      </c>
      <c r="Q2444" s="62"/>
      <c r="R2444" s="74"/>
      <c r="S2444" s="74"/>
      <c r="T2444" s="62"/>
      <c r="U2444" s="62"/>
      <c r="V2444" s="76"/>
    </row>
    <row r="2445" customHeight="1" spans="1:22">
      <c r="A2445" s="74" t="s">
        <v>20655</v>
      </c>
      <c r="B2445" s="74" t="s">
        <v>20378</v>
      </c>
      <c r="C2445" s="74" t="s">
        <v>20656</v>
      </c>
      <c r="D2445" s="74" t="s">
        <v>16583</v>
      </c>
      <c r="E2445" s="74"/>
      <c r="F2445" s="59">
        <v>25</v>
      </c>
      <c r="G2445" s="75">
        <v>1</v>
      </c>
      <c r="H2445" s="75">
        <f>SUMIFS(VENTAS[Cantidad],VENTAS[Código del producto Vendido],STOCK[[#This Row],[Code]])</f>
        <v>1</v>
      </c>
      <c r="I2445" s="75">
        <f>STOCK[[#This Row],[Entradas]]-STOCK[[#This Row],[Salidas]]</f>
        <v>0</v>
      </c>
      <c r="J2445" s="59">
        <f t="shared" si="112"/>
        <v>2.5</v>
      </c>
      <c r="K2445" s="62">
        <v>12</v>
      </c>
      <c r="L2445" s="62">
        <v>0</v>
      </c>
      <c r="M2445" s="62">
        <f>STOCK[[#This Row],[Costo Unitario (USD)]]+STOCK[[#This Row],[Costo Envío (USD)]]+STOCK[[#This Row],[Comisión 10%]]</f>
        <v>14.5</v>
      </c>
      <c r="N2445" s="62">
        <f t="shared" si="109"/>
        <v>21.75</v>
      </c>
      <c r="O2445" s="62">
        <f t="shared" si="113"/>
        <v>25</v>
      </c>
      <c r="P2445" s="62">
        <f>STOCK[[#This Row],[Precio Final]]-STOCK[[#This Row],[Costo total]]</f>
        <v>10.5</v>
      </c>
      <c r="Q2445" s="62"/>
      <c r="R2445" s="74"/>
      <c r="S2445" s="74"/>
      <c r="T2445" s="62"/>
      <c r="U2445" s="62"/>
      <c r="V2445" s="76"/>
    </row>
    <row r="2446" customHeight="1" spans="1:22">
      <c r="A2446" s="74" t="s">
        <v>20657</v>
      </c>
      <c r="B2446" s="74" t="s">
        <v>20581</v>
      </c>
      <c r="C2446" s="74" t="s">
        <v>20658</v>
      </c>
      <c r="D2446" s="74" t="s">
        <v>16962</v>
      </c>
      <c r="E2446" s="74"/>
      <c r="F2446" s="59">
        <v>18</v>
      </c>
      <c r="G2446" s="75">
        <v>2</v>
      </c>
      <c r="H2446" s="75">
        <f>SUMIFS(VENTAS[Cantidad],VENTAS[Código del producto Vendido],STOCK[[#This Row],[Code]])</f>
        <v>2</v>
      </c>
      <c r="I2446" s="75">
        <f>STOCK[[#This Row],[Entradas]]-STOCK[[#This Row],[Salidas]]</f>
        <v>0</v>
      </c>
      <c r="J2446" s="59">
        <f t="shared" si="112"/>
        <v>1.8</v>
      </c>
      <c r="K2446" s="62">
        <v>12</v>
      </c>
      <c r="L2446" s="62">
        <v>0</v>
      </c>
      <c r="M2446" s="62">
        <f>STOCK[[#This Row],[Costo Unitario (USD)]]+STOCK[[#This Row],[Costo Envío (USD)]]+STOCK[[#This Row],[Comisión 10%]]</f>
        <v>13.8</v>
      </c>
      <c r="N2446" s="62">
        <f t="shared" si="109"/>
        <v>20.7</v>
      </c>
      <c r="O2446" s="62">
        <f t="shared" si="113"/>
        <v>18</v>
      </c>
      <c r="P2446" s="62">
        <f>STOCK[[#This Row],[Precio Final]]-STOCK[[#This Row],[Costo total]]</f>
        <v>4.2</v>
      </c>
      <c r="Q2446" s="62"/>
      <c r="R2446" s="74"/>
      <c r="S2446" s="74"/>
      <c r="T2446" s="62"/>
      <c r="U2446" s="62"/>
      <c r="V2446" s="76"/>
    </row>
    <row r="2447" customHeight="1" spans="1:22">
      <c r="A2447" s="74" t="s">
        <v>20659</v>
      </c>
      <c r="B2447" s="74" t="s">
        <v>20660</v>
      </c>
      <c r="C2447" s="74" t="s">
        <v>20661</v>
      </c>
      <c r="D2447" s="74" t="s">
        <v>16475</v>
      </c>
      <c r="E2447" s="74"/>
      <c r="F2447" s="59">
        <v>20</v>
      </c>
      <c r="G2447" s="75">
        <v>1</v>
      </c>
      <c r="H2447" s="75">
        <f>SUMIFS(VENTAS[Cantidad],VENTAS[Código del producto Vendido],STOCK[[#This Row],[Code]])</f>
        <v>0</v>
      </c>
      <c r="I2447" s="75">
        <f>STOCK[[#This Row],[Entradas]]-STOCK[[#This Row],[Salidas]]</f>
        <v>1</v>
      </c>
      <c r="J2447" s="59">
        <f t="shared" si="112"/>
        <v>2</v>
      </c>
      <c r="K2447" s="62">
        <v>12</v>
      </c>
      <c r="L2447" s="62">
        <v>0</v>
      </c>
      <c r="M2447" s="62">
        <f>STOCK[[#This Row],[Costo Unitario (USD)]]+STOCK[[#This Row],[Costo Envío (USD)]]+STOCK[[#This Row],[Comisión 10%]]</f>
        <v>14</v>
      </c>
      <c r="N2447" s="62">
        <f t="shared" si="109"/>
        <v>21</v>
      </c>
      <c r="O2447" s="62">
        <f t="shared" si="113"/>
        <v>20</v>
      </c>
      <c r="P2447" s="62">
        <f>STOCK[[#This Row],[Precio Final]]-STOCK[[#This Row],[Costo total]]</f>
        <v>6</v>
      </c>
      <c r="Q2447" s="62"/>
      <c r="R2447" s="74"/>
      <c r="S2447" s="74"/>
      <c r="T2447" s="62"/>
      <c r="U2447" s="62"/>
      <c r="V2447" s="76"/>
    </row>
    <row r="2448" customHeight="1" spans="1:22">
      <c r="A2448" s="74" t="s">
        <v>20662</v>
      </c>
      <c r="B2448" s="74" t="s">
        <v>16851</v>
      </c>
      <c r="C2448" s="74" t="s">
        <v>20663</v>
      </c>
      <c r="D2448" s="74" t="s">
        <v>16396</v>
      </c>
      <c r="E2448" s="74"/>
      <c r="F2448" s="59">
        <v>50</v>
      </c>
      <c r="G2448" s="75">
        <v>1</v>
      </c>
      <c r="H2448" s="75">
        <f>SUMIFS(VENTAS[Cantidad],VENTAS[Código del producto Vendido],STOCK[[#This Row],[Code]])</f>
        <v>1</v>
      </c>
      <c r="I2448" s="75">
        <f>STOCK[[#This Row],[Entradas]]-STOCK[[#This Row],[Salidas]]</f>
        <v>0</v>
      </c>
      <c r="J2448" s="59">
        <f t="shared" si="112"/>
        <v>5</v>
      </c>
      <c r="K2448" s="62">
        <v>12</v>
      </c>
      <c r="L2448" s="62">
        <v>0</v>
      </c>
      <c r="M2448" s="62">
        <f>STOCK[[#This Row],[Costo Unitario (USD)]]+STOCK[[#This Row],[Costo Envío (USD)]]+STOCK[[#This Row],[Comisión 10%]]</f>
        <v>17</v>
      </c>
      <c r="N2448" s="62">
        <f t="shared" si="109"/>
        <v>25.5</v>
      </c>
      <c r="O2448" s="62">
        <f t="shared" si="113"/>
        <v>50</v>
      </c>
      <c r="P2448" s="62">
        <f>STOCK[[#This Row],[Precio Final]]-STOCK[[#This Row],[Costo total]]</f>
        <v>33</v>
      </c>
      <c r="Q2448" s="62"/>
      <c r="R2448" s="74"/>
      <c r="S2448" s="74"/>
      <c r="T2448" s="62"/>
      <c r="U2448" s="62"/>
      <c r="V2448" s="76"/>
    </row>
    <row r="2449" customHeight="1" spans="1:22">
      <c r="A2449" s="74" t="s">
        <v>20664</v>
      </c>
      <c r="B2449" s="74" t="s">
        <v>16851</v>
      </c>
      <c r="C2449" s="74" t="s">
        <v>20665</v>
      </c>
      <c r="D2449" s="74" t="s">
        <v>16396</v>
      </c>
      <c r="E2449" s="74"/>
      <c r="F2449" s="59">
        <v>25</v>
      </c>
      <c r="G2449" s="75">
        <v>1</v>
      </c>
      <c r="H2449" s="75">
        <f>SUMIFS(VENTAS[Cantidad],VENTAS[Código del producto Vendido],STOCK[[#This Row],[Code]])</f>
        <v>1</v>
      </c>
      <c r="I2449" s="75">
        <f>STOCK[[#This Row],[Entradas]]-STOCK[[#This Row],[Salidas]]</f>
        <v>0</v>
      </c>
      <c r="J2449" s="59">
        <f t="shared" si="112"/>
        <v>2.5</v>
      </c>
      <c r="K2449" s="62">
        <v>12</v>
      </c>
      <c r="L2449" s="62">
        <v>0</v>
      </c>
      <c r="M2449" s="62">
        <f>STOCK[[#This Row],[Costo Unitario (USD)]]+STOCK[[#This Row],[Costo Envío (USD)]]+STOCK[[#This Row],[Comisión 10%]]</f>
        <v>14.5</v>
      </c>
      <c r="N2449" s="62">
        <f t="shared" si="109"/>
        <v>21.75</v>
      </c>
      <c r="O2449" s="62">
        <f t="shared" si="113"/>
        <v>25</v>
      </c>
      <c r="P2449" s="62">
        <f>STOCK[[#This Row],[Precio Final]]-STOCK[[#This Row],[Costo total]]</f>
        <v>10.5</v>
      </c>
      <c r="Q2449" s="62"/>
      <c r="R2449" s="74"/>
      <c r="S2449" s="74"/>
      <c r="T2449" s="62"/>
      <c r="U2449" s="62"/>
      <c r="V2449" s="76"/>
    </row>
    <row r="2450" customHeight="1" spans="1:22">
      <c r="A2450" s="74" t="s">
        <v>20666</v>
      </c>
      <c r="B2450" s="74" t="s">
        <v>20378</v>
      </c>
      <c r="C2450" s="74" t="s">
        <v>20667</v>
      </c>
      <c r="D2450" s="74" t="s">
        <v>20434</v>
      </c>
      <c r="E2450" s="74"/>
      <c r="F2450" s="59">
        <v>40</v>
      </c>
      <c r="G2450" s="75">
        <v>1</v>
      </c>
      <c r="H2450" s="75">
        <f>SUMIFS(VENTAS[Cantidad],VENTAS[Código del producto Vendido],STOCK[[#This Row],[Code]])</f>
        <v>1</v>
      </c>
      <c r="I2450" s="75">
        <f>STOCK[[#This Row],[Entradas]]-STOCK[[#This Row],[Salidas]]</f>
        <v>0</v>
      </c>
      <c r="J2450" s="59">
        <f t="shared" si="112"/>
        <v>4</v>
      </c>
      <c r="K2450" s="62">
        <v>12</v>
      </c>
      <c r="L2450" s="62">
        <v>0</v>
      </c>
      <c r="M2450" s="62">
        <f>STOCK[[#This Row],[Costo Unitario (USD)]]+STOCK[[#This Row],[Costo Envío (USD)]]+STOCK[[#This Row],[Comisión 10%]]</f>
        <v>16</v>
      </c>
      <c r="N2450" s="62">
        <f t="shared" ref="N2450:N2513" si="114">M2450*1.5</f>
        <v>24</v>
      </c>
      <c r="O2450" s="62">
        <f t="shared" si="113"/>
        <v>40</v>
      </c>
      <c r="P2450" s="62">
        <f>STOCK[[#This Row],[Precio Final]]-STOCK[[#This Row],[Costo total]]</f>
        <v>24</v>
      </c>
      <c r="Q2450" s="62"/>
      <c r="R2450" s="74"/>
      <c r="S2450" s="74"/>
      <c r="T2450" s="62"/>
      <c r="U2450" s="62"/>
      <c r="V2450" s="76"/>
    </row>
    <row r="2451" customHeight="1" spans="1:22">
      <c r="A2451" s="74" t="s">
        <v>20668</v>
      </c>
      <c r="B2451" s="74" t="s">
        <v>20669</v>
      </c>
      <c r="C2451" s="74" t="s">
        <v>20670</v>
      </c>
      <c r="D2451" s="74" t="s">
        <v>16973</v>
      </c>
      <c r="E2451" s="74"/>
      <c r="F2451" s="59">
        <v>25</v>
      </c>
      <c r="G2451" s="75">
        <v>2</v>
      </c>
      <c r="H2451" s="75">
        <f>SUMIFS(VENTAS[Cantidad],VENTAS[Código del producto Vendido],STOCK[[#This Row],[Code]])</f>
        <v>0</v>
      </c>
      <c r="I2451" s="75">
        <f>STOCK[[#This Row],[Entradas]]-STOCK[[#This Row],[Salidas]]</f>
        <v>2</v>
      </c>
      <c r="J2451" s="59">
        <f t="shared" si="112"/>
        <v>2.5</v>
      </c>
      <c r="K2451" s="62">
        <v>7</v>
      </c>
      <c r="L2451" s="62">
        <v>0</v>
      </c>
      <c r="M2451" s="62">
        <f>STOCK[[#This Row],[Costo Unitario (USD)]]+STOCK[[#This Row],[Costo Envío (USD)]]+STOCK[[#This Row],[Comisión 10%]]</f>
        <v>9.5</v>
      </c>
      <c r="N2451" s="62">
        <f t="shared" si="114"/>
        <v>14.25</v>
      </c>
      <c r="O2451" s="62">
        <f t="shared" si="113"/>
        <v>25</v>
      </c>
      <c r="P2451" s="62">
        <f>STOCK[[#This Row],[Precio Final]]-STOCK[[#This Row],[Costo total]]</f>
        <v>15.5</v>
      </c>
      <c r="Q2451" s="62"/>
      <c r="R2451" s="74"/>
      <c r="S2451" s="74"/>
      <c r="T2451" s="62"/>
      <c r="U2451" s="62"/>
      <c r="V2451" s="76"/>
    </row>
    <row r="2452" customHeight="1" spans="1:22">
      <c r="A2452" s="74" t="s">
        <v>20671</v>
      </c>
      <c r="B2452" s="74" t="s">
        <v>17594</v>
      </c>
      <c r="C2452" s="74" t="s">
        <v>20670</v>
      </c>
      <c r="D2452" s="74" t="s">
        <v>17488</v>
      </c>
      <c r="E2452" s="74"/>
      <c r="F2452" s="59">
        <v>25</v>
      </c>
      <c r="G2452" s="75">
        <v>2</v>
      </c>
      <c r="H2452" s="75">
        <f>SUMIFS(VENTAS[Cantidad],VENTAS[Código del producto Vendido],STOCK[[#This Row],[Code]])</f>
        <v>1</v>
      </c>
      <c r="I2452" s="75">
        <f>STOCK[[#This Row],[Entradas]]-STOCK[[#This Row],[Salidas]]</f>
        <v>1</v>
      </c>
      <c r="J2452" s="59">
        <f t="shared" si="112"/>
        <v>2.5</v>
      </c>
      <c r="K2452" s="62">
        <v>7</v>
      </c>
      <c r="L2452" s="62">
        <v>0</v>
      </c>
      <c r="M2452" s="62">
        <f>STOCK[[#This Row],[Costo Unitario (USD)]]+STOCK[[#This Row],[Costo Envío (USD)]]+STOCK[[#This Row],[Comisión 10%]]</f>
        <v>9.5</v>
      </c>
      <c r="N2452" s="62">
        <f t="shared" si="114"/>
        <v>14.25</v>
      </c>
      <c r="O2452" s="62">
        <f t="shared" si="113"/>
        <v>25</v>
      </c>
      <c r="P2452" s="62">
        <f>STOCK[[#This Row],[Precio Final]]-STOCK[[#This Row],[Costo total]]</f>
        <v>15.5</v>
      </c>
      <c r="Q2452" s="62"/>
      <c r="R2452" s="74"/>
      <c r="S2452" s="74"/>
      <c r="T2452" s="62"/>
      <c r="U2452" s="62"/>
      <c r="V2452" s="76"/>
    </row>
    <row r="2453" customHeight="1" spans="1:22">
      <c r="A2453" s="74" t="s">
        <v>20672</v>
      </c>
      <c r="B2453" s="74" t="s">
        <v>17594</v>
      </c>
      <c r="C2453" s="74" t="s">
        <v>20673</v>
      </c>
      <c r="D2453" s="74" t="s">
        <v>17488</v>
      </c>
      <c r="E2453" s="74"/>
      <c r="F2453" s="59">
        <v>35</v>
      </c>
      <c r="G2453" s="75">
        <v>2</v>
      </c>
      <c r="H2453" s="75">
        <f>SUMIFS(VENTAS[Cantidad],VENTAS[Código del producto Vendido],STOCK[[#This Row],[Code]])</f>
        <v>0</v>
      </c>
      <c r="I2453" s="75">
        <f>STOCK[[#This Row],[Entradas]]-STOCK[[#This Row],[Salidas]]</f>
        <v>2</v>
      </c>
      <c r="J2453" s="59">
        <f t="shared" si="112"/>
        <v>3.5</v>
      </c>
      <c r="K2453" s="62">
        <v>7</v>
      </c>
      <c r="L2453" s="62">
        <v>0</v>
      </c>
      <c r="M2453" s="62">
        <f>STOCK[[#This Row],[Costo Unitario (USD)]]+STOCK[[#This Row],[Costo Envío (USD)]]+STOCK[[#This Row],[Comisión 10%]]</f>
        <v>10.5</v>
      </c>
      <c r="N2453" s="62">
        <f t="shared" si="114"/>
        <v>15.75</v>
      </c>
      <c r="O2453" s="62">
        <f t="shared" si="113"/>
        <v>35</v>
      </c>
      <c r="P2453" s="62">
        <f>STOCK[[#This Row],[Precio Final]]-STOCK[[#This Row],[Costo total]]</f>
        <v>24.5</v>
      </c>
      <c r="Q2453" s="62"/>
      <c r="R2453" s="74"/>
      <c r="S2453" s="74"/>
      <c r="T2453" s="62"/>
      <c r="U2453" s="62"/>
      <c r="V2453" s="76"/>
    </row>
    <row r="2454" customHeight="1" spans="1:22">
      <c r="A2454" s="74" t="s">
        <v>20674</v>
      </c>
      <c r="B2454" s="74" t="s">
        <v>20669</v>
      </c>
      <c r="C2454" s="74" t="s">
        <v>20675</v>
      </c>
      <c r="D2454" s="74" t="s">
        <v>16973</v>
      </c>
      <c r="E2454" s="74"/>
      <c r="F2454" s="59">
        <v>35</v>
      </c>
      <c r="G2454" s="75">
        <v>1</v>
      </c>
      <c r="H2454" s="75">
        <f>SUMIFS(VENTAS[Cantidad],VENTAS[Código del producto Vendido],STOCK[[#This Row],[Code]])</f>
        <v>0</v>
      </c>
      <c r="I2454" s="75">
        <f>STOCK[[#This Row],[Entradas]]-STOCK[[#This Row],[Salidas]]</f>
        <v>1</v>
      </c>
      <c r="J2454" s="59">
        <f t="shared" si="112"/>
        <v>3.5</v>
      </c>
      <c r="K2454" s="62">
        <v>7</v>
      </c>
      <c r="L2454" s="62">
        <v>0</v>
      </c>
      <c r="M2454" s="62">
        <f>STOCK[[#This Row],[Costo Unitario (USD)]]+STOCK[[#This Row],[Costo Envío (USD)]]+STOCK[[#This Row],[Comisión 10%]]</f>
        <v>10.5</v>
      </c>
      <c r="N2454" s="62">
        <f t="shared" si="114"/>
        <v>15.75</v>
      </c>
      <c r="O2454" s="62">
        <f t="shared" si="113"/>
        <v>35</v>
      </c>
      <c r="P2454" s="62">
        <f>STOCK[[#This Row],[Precio Final]]-STOCK[[#This Row],[Costo total]]</f>
        <v>24.5</v>
      </c>
      <c r="Q2454" s="62"/>
      <c r="R2454" s="74"/>
      <c r="S2454" s="74"/>
      <c r="T2454" s="62"/>
      <c r="U2454" s="62"/>
      <c r="V2454" s="76"/>
    </row>
    <row r="2455" customHeight="1" spans="1:22">
      <c r="A2455" s="74" t="s">
        <v>20676</v>
      </c>
      <c r="B2455" s="74" t="s">
        <v>17594</v>
      </c>
      <c r="C2455" s="74" t="s">
        <v>20677</v>
      </c>
      <c r="D2455" s="74" t="s">
        <v>17488</v>
      </c>
      <c r="E2455" s="74"/>
      <c r="F2455" s="59">
        <v>25</v>
      </c>
      <c r="G2455" s="75">
        <v>2</v>
      </c>
      <c r="H2455" s="75">
        <f>SUMIFS(VENTAS[Cantidad],VENTAS[Código del producto Vendido],STOCK[[#This Row],[Code]])</f>
        <v>2</v>
      </c>
      <c r="I2455" s="75">
        <f>STOCK[[#This Row],[Entradas]]-STOCK[[#This Row],[Salidas]]</f>
        <v>0</v>
      </c>
      <c r="J2455" s="59">
        <f t="shared" si="112"/>
        <v>2.5</v>
      </c>
      <c r="K2455" s="62">
        <v>7</v>
      </c>
      <c r="L2455" s="62">
        <v>0</v>
      </c>
      <c r="M2455" s="62">
        <f>STOCK[[#This Row],[Costo Unitario (USD)]]+STOCK[[#This Row],[Costo Envío (USD)]]+STOCK[[#This Row],[Comisión 10%]]</f>
        <v>9.5</v>
      </c>
      <c r="N2455" s="62">
        <f t="shared" si="114"/>
        <v>14.25</v>
      </c>
      <c r="O2455" s="62">
        <f t="shared" si="113"/>
        <v>25</v>
      </c>
      <c r="P2455" s="62">
        <f>STOCK[[#This Row],[Precio Final]]-STOCK[[#This Row],[Costo total]]</f>
        <v>15.5</v>
      </c>
      <c r="Q2455" s="62"/>
      <c r="R2455" s="74"/>
      <c r="S2455" s="74"/>
      <c r="T2455" s="62"/>
      <c r="U2455" s="62"/>
      <c r="V2455" s="76"/>
    </row>
    <row r="2456" customHeight="1" spans="1:22">
      <c r="A2456" s="74" t="s">
        <v>20678</v>
      </c>
      <c r="B2456" s="74" t="s">
        <v>17594</v>
      </c>
      <c r="C2456" s="74" t="s">
        <v>20677</v>
      </c>
      <c r="D2456" s="74" t="s">
        <v>17495</v>
      </c>
      <c r="E2456" s="74"/>
      <c r="F2456" s="59">
        <v>25</v>
      </c>
      <c r="G2456" s="75">
        <v>2</v>
      </c>
      <c r="H2456" s="75">
        <f>SUMIFS(VENTAS[Cantidad],VENTAS[Código del producto Vendido],STOCK[[#This Row],[Code]])</f>
        <v>2</v>
      </c>
      <c r="I2456" s="75">
        <f>STOCK[[#This Row],[Entradas]]-STOCK[[#This Row],[Salidas]]</f>
        <v>0</v>
      </c>
      <c r="J2456" s="59">
        <f t="shared" si="112"/>
        <v>2.5</v>
      </c>
      <c r="K2456" s="62">
        <v>7</v>
      </c>
      <c r="L2456" s="62">
        <v>0</v>
      </c>
      <c r="M2456" s="62">
        <f>STOCK[[#This Row],[Costo Unitario (USD)]]+STOCK[[#This Row],[Costo Envío (USD)]]+STOCK[[#This Row],[Comisión 10%]]</f>
        <v>9.5</v>
      </c>
      <c r="N2456" s="62">
        <f t="shared" si="114"/>
        <v>14.25</v>
      </c>
      <c r="O2456" s="62">
        <f t="shared" si="113"/>
        <v>25</v>
      </c>
      <c r="P2456" s="62">
        <f>STOCK[[#This Row],[Precio Final]]-STOCK[[#This Row],[Costo total]]</f>
        <v>15.5</v>
      </c>
      <c r="Q2456" s="62"/>
      <c r="R2456" s="74"/>
      <c r="S2456" s="74"/>
      <c r="T2456" s="62"/>
      <c r="U2456" s="62"/>
      <c r="V2456" s="76"/>
    </row>
    <row r="2457" customHeight="1" spans="1:22">
      <c r="A2457" s="74" t="s">
        <v>20679</v>
      </c>
      <c r="B2457" s="74" t="s">
        <v>17594</v>
      </c>
      <c r="C2457" s="74" t="s">
        <v>20680</v>
      </c>
      <c r="D2457" s="74" t="s">
        <v>17495</v>
      </c>
      <c r="E2457" s="74"/>
      <c r="F2457" s="59">
        <v>35</v>
      </c>
      <c r="G2457" s="75">
        <v>1</v>
      </c>
      <c r="H2457" s="75">
        <f>SUMIFS(VENTAS[Cantidad],VENTAS[Código del producto Vendido],STOCK[[#This Row],[Code]])</f>
        <v>1</v>
      </c>
      <c r="I2457" s="75">
        <f>STOCK[[#This Row],[Entradas]]-STOCK[[#This Row],[Salidas]]</f>
        <v>0</v>
      </c>
      <c r="J2457" s="59">
        <f t="shared" si="112"/>
        <v>3.5</v>
      </c>
      <c r="K2457" s="62">
        <v>7</v>
      </c>
      <c r="L2457" s="62">
        <v>0</v>
      </c>
      <c r="M2457" s="62">
        <f>STOCK[[#This Row],[Costo Unitario (USD)]]+STOCK[[#This Row],[Costo Envío (USD)]]+STOCK[[#This Row],[Comisión 10%]]</f>
        <v>10.5</v>
      </c>
      <c r="N2457" s="62">
        <f t="shared" si="114"/>
        <v>15.75</v>
      </c>
      <c r="O2457" s="62">
        <f t="shared" ref="O2457:O2491" si="115">F2457</f>
        <v>35</v>
      </c>
      <c r="P2457" s="62">
        <f>STOCK[[#This Row],[Precio Final]]-STOCK[[#This Row],[Costo total]]</f>
        <v>24.5</v>
      </c>
      <c r="Q2457" s="62"/>
      <c r="R2457" s="74"/>
      <c r="S2457" s="74"/>
      <c r="T2457" s="62"/>
      <c r="U2457" s="62"/>
      <c r="V2457" s="76"/>
    </row>
    <row r="2458" customHeight="1" spans="1:22">
      <c r="A2458" s="74" t="s">
        <v>20681</v>
      </c>
      <c r="B2458" s="74" t="s">
        <v>20682</v>
      </c>
      <c r="C2458" s="74" t="s">
        <v>20683</v>
      </c>
      <c r="D2458" s="74" t="s">
        <v>16914</v>
      </c>
      <c r="E2458" s="74"/>
      <c r="F2458" s="59">
        <v>28</v>
      </c>
      <c r="G2458" s="75">
        <v>1</v>
      </c>
      <c r="H2458" s="75">
        <f>SUMIFS(VENTAS[Cantidad],VENTAS[Código del producto Vendido],STOCK[[#This Row],[Code]])</f>
        <v>0</v>
      </c>
      <c r="I2458" s="75">
        <f>STOCK[[#This Row],[Entradas]]-STOCK[[#This Row],[Salidas]]</f>
        <v>1</v>
      </c>
      <c r="J2458" s="59">
        <f t="shared" si="112"/>
        <v>2.8</v>
      </c>
      <c r="K2458" s="62">
        <v>7</v>
      </c>
      <c r="L2458" s="62">
        <v>0</v>
      </c>
      <c r="M2458" s="62">
        <f>STOCK[[#This Row],[Costo Unitario (USD)]]+STOCK[[#This Row],[Costo Envío (USD)]]+STOCK[[#This Row],[Comisión 10%]]</f>
        <v>9.8</v>
      </c>
      <c r="N2458" s="62">
        <f t="shared" si="114"/>
        <v>14.7</v>
      </c>
      <c r="O2458" s="62">
        <f t="shared" si="115"/>
        <v>28</v>
      </c>
      <c r="P2458" s="62">
        <f>STOCK[[#This Row],[Precio Final]]-STOCK[[#This Row],[Costo total]]</f>
        <v>18.2</v>
      </c>
      <c r="Q2458" s="62"/>
      <c r="R2458" s="74"/>
      <c r="S2458" s="74"/>
      <c r="T2458" s="62"/>
      <c r="U2458" s="62"/>
      <c r="V2458" s="76"/>
    </row>
    <row r="2459" customHeight="1" spans="1:22">
      <c r="A2459" s="74" t="s">
        <v>20684</v>
      </c>
      <c r="B2459" s="74" t="s">
        <v>17594</v>
      </c>
      <c r="C2459" s="74" t="s">
        <v>20685</v>
      </c>
      <c r="D2459" s="74" t="s">
        <v>17488</v>
      </c>
      <c r="E2459" s="74"/>
      <c r="F2459" s="59">
        <v>30</v>
      </c>
      <c r="G2459" s="75">
        <v>1</v>
      </c>
      <c r="H2459" s="75">
        <f>SUMIFS(VENTAS[Cantidad],VENTAS[Código del producto Vendido],STOCK[[#This Row],[Code]])</f>
        <v>0</v>
      </c>
      <c r="I2459" s="75">
        <f>STOCK[[#This Row],[Entradas]]-STOCK[[#This Row],[Salidas]]</f>
        <v>1</v>
      </c>
      <c r="J2459" s="59">
        <f t="shared" si="112"/>
        <v>3</v>
      </c>
      <c r="K2459" s="62">
        <v>7</v>
      </c>
      <c r="L2459" s="62">
        <v>0</v>
      </c>
      <c r="M2459" s="62">
        <f>STOCK[[#This Row],[Costo Unitario (USD)]]+STOCK[[#This Row],[Costo Envío (USD)]]+STOCK[[#This Row],[Comisión 10%]]</f>
        <v>10</v>
      </c>
      <c r="N2459" s="62">
        <f t="shared" si="114"/>
        <v>15</v>
      </c>
      <c r="O2459" s="62">
        <f t="shared" si="115"/>
        <v>30</v>
      </c>
      <c r="P2459" s="62">
        <f>STOCK[[#This Row],[Precio Final]]-STOCK[[#This Row],[Costo total]]</f>
        <v>20</v>
      </c>
      <c r="Q2459" s="62"/>
      <c r="R2459" s="74"/>
      <c r="S2459" s="74"/>
      <c r="T2459" s="62"/>
      <c r="U2459" s="62"/>
      <c r="V2459" s="76"/>
    </row>
    <row r="2460" customHeight="1" spans="1:22">
      <c r="A2460" s="74" t="s">
        <v>20686</v>
      </c>
      <c r="B2460" s="74" t="s">
        <v>20682</v>
      </c>
      <c r="C2460" s="74" t="s">
        <v>20687</v>
      </c>
      <c r="D2460" s="74" t="s">
        <v>17505</v>
      </c>
      <c r="E2460" s="74"/>
      <c r="F2460" s="59">
        <v>30</v>
      </c>
      <c r="G2460" s="75">
        <v>1</v>
      </c>
      <c r="H2460" s="75">
        <f>SUMIFS(VENTAS[Cantidad],VENTAS[Código del producto Vendido],STOCK[[#This Row],[Code]])</f>
        <v>0</v>
      </c>
      <c r="I2460" s="75">
        <f>STOCK[[#This Row],[Entradas]]-STOCK[[#This Row],[Salidas]]</f>
        <v>1</v>
      </c>
      <c r="J2460" s="59">
        <f t="shared" si="112"/>
        <v>3</v>
      </c>
      <c r="K2460" s="62">
        <v>7</v>
      </c>
      <c r="L2460" s="62">
        <v>0</v>
      </c>
      <c r="M2460" s="62">
        <f>STOCK[[#This Row],[Costo Unitario (USD)]]+STOCK[[#This Row],[Costo Envío (USD)]]+STOCK[[#This Row],[Comisión 10%]]</f>
        <v>10</v>
      </c>
      <c r="N2460" s="62">
        <f t="shared" si="114"/>
        <v>15</v>
      </c>
      <c r="O2460" s="62">
        <f t="shared" si="115"/>
        <v>30</v>
      </c>
      <c r="P2460" s="62">
        <f>STOCK[[#This Row],[Precio Final]]-STOCK[[#This Row],[Costo total]]</f>
        <v>20</v>
      </c>
      <c r="Q2460" s="62"/>
      <c r="R2460" s="74"/>
      <c r="S2460" s="74"/>
      <c r="T2460" s="62"/>
      <c r="U2460" s="62"/>
      <c r="V2460" s="76"/>
    </row>
    <row r="2461" customHeight="1" spans="1:22">
      <c r="A2461" s="74" t="s">
        <v>20688</v>
      </c>
      <c r="B2461" s="74" t="s">
        <v>20669</v>
      </c>
      <c r="C2461" s="74" t="s">
        <v>20689</v>
      </c>
      <c r="D2461" s="74" t="s">
        <v>16396</v>
      </c>
      <c r="E2461" s="74"/>
      <c r="F2461" s="59">
        <v>30</v>
      </c>
      <c r="G2461" s="75">
        <v>1</v>
      </c>
      <c r="H2461" s="75">
        <f>SUMIFS(VENTAS[Cantidad],VENTAS[Código del producto Vendido],STOCK[[#This Row],[Code]])</f>
        <v>1</v>
      </c>
      <c r="I2461" s="75">
        <f>STOCK[[#This Row],[Entradas]]-STOCK[[#This Row],[Salidas]]</f>
        <v>0</v>
      </c>
      <c r="J2461" s="59">
        <f t="shared" ref="J2461:J2524" si="116">O2461*0.1</f>
        <v>3</v>
      </c>
      <c r="K2461" s="62">
        <v>15</v>
      </c>
      <c r="L2461" s="62">
        <v>0</v>
      </c>
      <c r="M2461" s="62">
        <f>STOCK[[#This Row],[Costo Unitario (USD)]]+STOCK[[#This Row],[Costo Envío (USD)]]+STOCK[[#This Row],[Comisión 10%]]</f>
        <v>18</v>
      </c>
      <c r="N2461" s="62">
        <f t="shared" si="114"/>
        <v>27</v>
      </c>
      <c r="O2461" s="62">
        <f t="shared" si="115"/>
        <v>30</v>
      </c>
      <c r="P2461" s="62">
        <f>STOCK[[#This Row],[Precio Final]]-STOCK[[#This Row],[Costo total]]</f>
        <v>12</v>
      </c>
      <c r="Q2461" s="62"/>
      <c r="R2461" s="74"/>
      <c r="S2461" s="74"/>
      <c r="T2461" s="62"/>
      <c r="U2461" s="62"/>
      <c r="V2461" s="76"/>
    </row>
    <row r="2462" customHeight="1" spans="1:22">
      <c r="A2462" s="74" t="s">
        <v>20690</v>
      </c>
      <c r="B2462" s="74" t="s">
        <v>20682</v>
      </c>
      <c r="C2462" s="74" t="s">
        <v>20689</v>
      </c>
      <c r="D2462" s="74" t="s">
        <v>16475</v>
      </c>
      <c r="E2462" s="74"/>
      <c r="F2462" s="59">
        <v>30</v>
      </c>
      <c r="G2462" s="75">
        <v>1</v>
      </c>
      <c r="H2462" s="75">
        <f>SUMIFS(VENTAS[Cantidad],VENTAS[Código del producto Vendido],STOCK[[#This Row],[Code]])</f>
        <v>1</v>
      </c>
      <c r="I2462" s="75">
        <f>STOCK[[#This Row],[Entradas]]-STOCK[[#This Row],[Salidas]]</f>
        <v>0</v>
      </c>
      <c r="J2462" s="59">
        <f t="shared" si="116"/>
        <v>3</v>
      </c>
      <c r="K2462" s="62">
        <v>2</v>
      </c>
      <c r="L2462" s="62">
        <v>0</v>
      </c>
      <c r="M2462" s="62">
        <f>STOCK[[#This Row],[Costo Unitario (USD)]]+STOCK[[#This Row],[Costo Envío (USD)]]+STOCK[[#This Row],[Comisión 10%]]</f>
        <v>5</v>
      </c>
      <c r="N2462" s="62">
        <f t="shared" si="114"/>
        <v>7.5</v>
      </c>
      <c r="O2462" s="62">
        <f t="shared" si="115"/>
        <v>30</v>
      </c>
      <c r="P2462" s="62">
        <f>STOCK[[#This Row],[Precio Final]]-STOCK[[#This Row],[Costo total]]</f>
        <v>25</v>
      </c>
      <c r="Q2462" s="62"/>
      <c r="R2462" s="74"/>
      <c r="S2462" s="74"/>
      <c r="T2462" s="62"/>
      <c r="U2462" s="62"/>
      <c r="V2462" s="76"/>
    </row>
    <row r="2463" customHeight="1" spans="1:22">
      <c r="A2463" s="74" t="s">
        <v>20691</v>
      </c>
      <c r="B2463" s="74" t="s">
        <v>17594</v>
      </c>
      <c r="C2463" s="74" t="s">
        <v>20689</v>
      </c>
      <c r="D2463" s="74" t="s">
        <v>16404</v>
      </c>
      <c r="E2463" s="74"/>
      <c r="F2463" s="59">
        <v>30</v>
      </c>
      <c r="G2463" s="75">
        <v>1</v>
      </c>
      <c r="H2463" s="75">
        <f>SUMIFS(VENTAS[Cantidad],VENTAS[Código del producto Vendido],STOCK[[#This Row],[Code]])</f>
        <v>0</v>
      </c>
      <c r="I2463" s="75">
        <f>STOCK[[#This Row],[Entradas]]-STOCK[[#This Row],[Salidas]]</f>
        <v>1</v>
      </c>
      <c r="J2463" s="59">
        <f t="shared" si="116"/>
        <v>3</v>
      </c>
      <c r="K2463" s="62">
        <v>15</v>
      </c>
      <c r="L2463" s="62">
        <v>0</v>
      </c>
      <c r="M2463" s="62">
        <f>STOCK[[#This Row],[Costo Unitario (USD)]]+STOCK[[#This Row],[Costo Envío (USD)]]+STOCK[[#This Row],[Comisión 10%]]</f>
        <v>18</v>
      </c>
      <c r="N2463" s="62">
        <f t="shared" si="114"/>
        <v>27</v>
      </c>
      <c r="O2463" s="62">
        <f t="shared" si="115"/>
        <v>30</v>
      </c>
      <c r="P2463" s="62">
        <f>STOCK[[#This Row],[Precio Final]]-STOCK[[#This Row],[Costo total]]</f>
        <v>12</v>
      </c>
      <c r="Q2463" s="62"/>
      <c r="R2463" s="74"/>
      <c r="S2463" s="74"/>
      <c r="T2463" s="62"/>
      <c r="U2463" s="62"/>
      <c r="V2463" s="76"/>
    </row>
    <row r="2464" customHeight="1" spans="1:22">
      <c r="A2464" s="74" t="s">
        <v>20692</v>
      </c>
      <c r="B2464" s="74" t="s">
        <v>20682</v>
      </c>
      <c r="C2464" s="74" t="s">
        <v>20689</v>
      </c>
      <c r="D2464" s="74" t="s">
        <v>16583</v>
      </c>
      <c r="E2464" s="74"/>
      <c r="F2464" s="59">
        <v>30</v>
      </c>
      <c r="G2464" s="75">
        <v>1</v>
      </c>
      <c r="H2464" s="75">
        <f>SUMIFS(VENTAS[Cantidad],VENTAS[Código del producto Vendido],STOCK[[#This Row],[Code]])</f>
        <v>1</v>
      </c>
      <c r="I2464" s="75">
        <f>STOCK[[#This Row],[Entradas]]-STOCK[[#This Row],[Salidas]]</f>
        <v>0</v>
      </c>
      <c r="J2464" s="59">
        <f t="shared" si="116"/>
        <v>3</v>
      </c>
      <c r="K2464" s="62">
        <v>15</v>
      </c>
      <c r="L2464" s="62">
        <v>0</v>
      </c>
      <c r="M2464" s="62">
        <f>STOCK[[#This Row],[Costo Unitario (USD)]]+STOCK[[#This Row],[Costo Envío (USD)]]+STOCK[[#This Row],[Comisión 10%]]</f>
        <v>18</v>
      </c>
      <c r="N2464" s="62">
        <f t="shared" si="114"/>
        <v>27</v>
      </c>
      <c r="O2464" s="62">
        <f t="shared" si="115"/>
        <v>30</v>
      </c>
      <c r="P2464" s="62">
        <f>STOCK[[#This Row],[Precio Final]]-STOCK[[#This Row],[Costo total]]</f>
        <v>12</v>
      </c>
      <c r="Q2464" s="62"/>
      <c r="R2464" s="74"/>
      <c r="S2464" s="74"/>
      <c r="T2464" s="62"/>
      <c r="U2464" s="62"/>
      <c r="V2464" s="76"/>
    </row>
    <row r="2465" customHeight="1" spans="1:22">
      <c r="A2465" s="74" t="s">
        <v>20693</v>
      </c>
      <c r="B2465" s="74" t="s">
        <v>17594</v>
      </c>
      <c r="C2465" s="74" t="s">
        <v>20689</v>
      </c>
      <c r="D2465" s="74" t="s">
        <v>16408</v>
      </c>
      <c r="E2465" s="74"/>
      <c r="F2465" s="59">
        <v>30</v>
      </c>
      <c r="G2465" s="75">
        <v>1</v>
      </c>
      <c r="H2465" s="75">
        <f>SUMIFS(VENTAS[Cantidad],VENTAS[Código del producto Vendido],STOCK[[#This Row],[Code]])</f>
        <v>0</v>
      </c>
      <c r="I2465" s="75">
        <f>STOCK[[#This Row],[Entradas]]-STOCK[[#This Row],[Salidas]]</f>
        <v>1</v>
      </c>
      <c r="J2465" s="59">
        <f t="shared" si="116"/>
        <v>3</v>
      </c>
      <c r="K2465" s="62">
        <v>15</v>
      </c>
      <c r="L2465" s="62">
        <v>0</v>
      </c>
      <c r="M2465" s="62">
        <f>STOCK[[#This Row],[Costo Unitario (USD)]]+STOCK[[#This Row],[Costo Envío (USD)]]+STOCK[[#This Row],[Comisión 10%]]</f>
        <v>18</v>
      </c>
      <c r="N2465" s="62">
        <f t="shared" si="114"/>
        <v>27</v>
      </c>
      <c r="O2465" s="62">
        <f t="shared" si="115"/>
        <v>30</v>
      </c>
      <c r="P2465" s="62">
        <f>STOCK[[#This Row],[Precio Final]]-STOCK[[#This Row],[Costo total]]</f>
        <v>12</v>
      </c>
      <c r="Q2465" s="62"/>
      <c r="R2465" s="74"/>
      <c r="S2465" s="74"/>
      <c r="T2465" s="62"/>
      <c r="U2465" s="62"/>
      <c r="V2465" s="76"/>
    </row>
    <row r="2466" customHeight="1" spans="1:22">
      <c r="A2466" s="74" t="s">
        <v>20694</v>
      </c>
      <c r="B2466" s="74" t="s">
        <v>20682</v>
      </c>
      <c r="C2466" s="74" t="s">
        <v>20695</v>
      </c>
      <c r="D2466" s="74" t="s">
        <v>16475</v>
      </c>
      <c r="E2466" s="74"/>
      <c r="F2466" s="59">
        <v>30</v>
      </c>
      <c r="G2466" s="75">
        <v>1</v>
      </c>
      <c r="H2466" s="75">
        <f>SUMIFS(VENTAS[Cantidad],VENTAS[Código del producto Vendido],STOCK[[#This Row],[Code]])</f>
        <v>1</v>
      </c>
      <c r="I2466" s="75">
        <f>STOCK[[#This Row],[Entradas]]-STOCK[[#This Row],[Salidas]]</f>
        <v>0</v>
      </c>
      <c r="J2466" s="59">
        <f t="shared" si="116"/>
        <v>3</v>
      </c>
      <c r="K2466" s="62">
        <v>9</v>
      </c>
      <c r="L2466" s="62">
        <v>0</v>
      </c>
      <c r="M2466" s="62">
        <f>STOCK[[#This Row],[Costo Unitario (USD)]]+STOCK[[#This Row],[Costo Envío (USD)]]+STOCK[[#This Row],[Comisión 10%]]</f>
        <v>12</v>
      </c>
      <c r="N2466" s="62">
        <f t="shared" si="114"/>
        <v>18</v>
      </c>
      <c r="O2466" s="62">
        <f t="shared" si="115"/>
        <v>30</v>
      </c>
      <c r="P2466" s="62">
        <f>STOCK[[#This Row],[Precio Final]]-STOCK[[#This Row],[Costo total]]</f>
        <v>18</v>
      </c>
      <c r="Q2466" s="62"/>
      <c r="R2466" s="74"/>
      <c r="S2466" s="74"/>
      <c r="T2466" s="62"/>
      <c r="U2466" s="62"/>
      <c r="V2466" s="76"/>
    </row>
    <row r="2467" customHeight="1" spans="1:22">
      <c r="A2467" s="74" t="s">
        <v>20696</v>
      </c>
      <c r="B2467" s="74" t="s">
        <v>20682</v>
      </c>
      <c r="C2467" s="74" t="s">
        <v>20697</v>
      </c>
      <c r="D2467" s="74" t="s">
        <v>16475</v>
      </c>
      <c r="E2467" s="74"/>
      <c r="F2467" s="59">
        <v>30</v>
      </c>
      <c r="G2467" s="75">
        <v>2</v>
      </c>
      <c r="H2467" s="75">
        <f>SUMIFS(VENTAS[Cantidad],VENTAS[Código del producto Vendido],STOCK[[#This Row],[Code]])</f>
        <v>2</v>
      </c>
      <c r="I2467" s="75">
        <f>STOCK[[#This Row],[Entradas]]-STOCK[[#This Row],[Salidas]]</f>
        <v>0</v>
      </c>
      <c r="J2467" s="59">
        <f t="shared" si="116"/>
        <v>3</v>
      </c>
      <c r="K2467" s="62">
        <v>9</v>
      </c>
      <c r="L2467" s="62">
        <v>0</v>
      </c>
      <c r="M2467" s="62">
        <f>STOCK[[#This Row],[Costo Unitario (USD)]]+STOCK[[#This Row],[Costo Envío (USD)]]+STOCK[[#This Row],[Comisión 10%]]</f>
        <v>12</v>
      </c>
      <c r="N2467" s="62">
        <f t="shared" si="114"/>
        <v>18</v>
      </c>
      <c r="O2467" s="62">
        <f t="shared" si="115"/>
        <v>30</v>
      </c>
      <c r="P2467" s="62">
        <f>STOCK[[#This Row],[Precio Final]]-STOCK[[#This Row],[Costo total]]</f>
        <v>18</v>
      </c>
      <c r="Q2467" s="62"/>
      <c r="R2467" s="74"/>
      <c r="S2467" s="74"/>
      <c r="T2467" s="62"/>
      <c r="U2467" s="62"/>
      <c r="V2467" s="76"/>
    </row>
    <row r="2468" customHeight="1" spans="1:22">
      <c r="A2468" s="74" t="s">
        <v>20698</v>
      </c>
      <c r="B2468" s="74" t="s">
        <v>20660</v>
      </c>
      <c r="C2468" s="74" t="s">
        <v>20699</v>
      </c>
      <c r="D2468" s="74" t="s">
        <v>16475</v>
      </c>
      <c r="E2468" s="74"/>
      <c r="F2468" s="59">
        <v>20</v>
      </c>
      <c r="G2468" s="75">
        <v>1</v>
      </c>
      <c r="H2468" s="75">
        <f>SUMIFS(VENTAS[Cantidad],VENTAS[Código del producto Vendido],STOCK[[#This Row],[Code]])</f>
        <v>1</v>
      </c>
      <c r="I2468" s="75">
        <f>STOCK[[#This Row],[Entradas]]-STOCK[[#This Row],[Salidas]]</f>
        <v>0</v>
      </c>
      <c r="J2468" s="59">
        <f t="shared" si="116"/>
        <v>2</v>
      </c>
      <c r="K2468" s="62">
        <v>9</v>
      </c>
      <c r="L2468" s="62">
        <v>0</v>
      </c>
      <c r="M2468" s="62">
        <f>STOCK[[#This Row],[Costo Unitario (USD)]]+STOCK[[#This Row],[Costo Envío (USD)]]+STOCK[[#This Row],[Comisión 10%]]</f>
        <v>11</v>
      </c>
      <c r="N2468" s="62">
        <f t="shared" si="114"/>
        <v>16.5</v>
      </c>
      <c r="O2468" s="62">
        <f t="shared" si="115"/>
        <v>20</v>
      </c>
      <c r="P2468" s="62">
        <f>STOCK[[#This Row],[Precio Final]]-STOCK[[#This Row],[Costo total]]</f>
        <v>9</v>
      </c>
      <c r="Q2468" s="62"/>
      <c r="R2468" s="74"/>
      <c r="S2468" s="74"/>
      <c r="T2468" s="62"/>
      <c r="U2468" s="62"/>
      <c r="V2468" s="76"/>
    </row>
    <row r="2469" customHeight="1" spans="1:22">
      <c r="A2469" s="74" t="s">
        <v>20700</v>
      </c>
      <c r="B2469" s="74" t="s">
        <v>16680</v>
      </c>
      <c r="C2469" s="74" t="s">
        <v>20701</v>
      </c>
      <c r="D2469" s="74" t="s">
        <v>16396</v>
      </c>
      <c r="E2469" s="74"/>
      <c r="F2469" s="59">
        <v>35</v>
      </c>
      <c r="G2469" s="75">
        <v>1</v>
      </c>
      <c r="H2469" s="75">
        <f>SUMIFS(VENTAS[Cantidad],VENTAS[Código del producto Vendido],STOCK[[#This Row],[Code]])</f>
        <v>1</v>
      </c>
      <c r="I2469" s="75">
        <f>STOCK[[#This Row],[Entradas]]-STOCK[[#This Row],[Salidas]]</f>
        <v>0</v>
      </c>
      <c r="J2469" s="59">
        <f t="shared" si="116"/>
        <v>3.5</v>
      </c>
      <c r="K2469" s="62">
        <v>9</v>
      </c>
      <c r="L2469" s="62">
        <v>0</v>
      </c>
      <c r="M2469" s="62">
        <f>STOCK[[#This Row],[Costo Unitario (USD)]]+STOCK[[#This Row],[Costo Envío (USD)]]+STOCK[[#This Row],[Comisión 10%]]</f>
        <v>12.5</v>
      </c>
      <c r="N2469" s="62">
        <f t="shared" si="114"/>
        <v>18.75</v>
      </c>
      <c r="O2469" s="62">
        <f t="shared" si="115"/>
        <v>35</v>
      </c>
      <c r="P2469" s="62">
        <f>STOCK[[#This Row],[Precio Final]]-STOCK[[#This Row],[Costo total]]</f>
        <v>22.5</v>
      </c>
      <c r="Q2469" s="62"/>
      <c r="R2469" s="74"/>
      <c r="S2469" s="74"/>
      <c r="T2469" s="62"/>
      <c r="U2469" s="62"/>
      <c r="V2469" s="76"/>
    </row>
    <row r="2470" customHeight="1" spans="1:22">
      <c r="A2470" s="74" t="s">
        <v>20702</v>
      </c>
      <c r="B2470" s="74" t="s">
        <v>17011</v>
      </c>
      <c r="C2470" s="74" t="s">
        <v>20703</v>
      </c>
      <c r="D2470" s="74" t="s">
        <v>16396</v>
      </c>
      <c r="E2470" s="74"/>
      <c r="F2470" s="59">
        <v>12</v>
      </c>
      <c r="G2470" s="75">
        <v>2</v>
      </c>
      <c r="H2470" s="75">
        <f>SUMIFS(VENTAS[Cantidad],VENTAS[Código del producto Vendido],STOCK[[#This Row],[Code]])</f>
        <v>2</v>
      </c>
      <c r="I2470" s="75">
        <f>STOCK[[#This Row],[Entradas]]-STOCK[[#This Row],[Salidas]]</f>
        <v>0</v>
      </c>
      <c r="J2470" s="59">
        <f t="shared" si="116"/>
        <v>1.2</v>
      </c>
      <c r="K2470" s="62">
        <v>9</v>
      </c>
      <c r="L2470" s="62">
        <v>0</v>
      </c>
      <c r="M2470" s="62">
        <f>STOCK[[#This Row],[Costo Unitario (USD)]]+STOCK[[#This Row],[Costo Envío (USD)]]+STOCK[[#This Row],[Comisión 10%]]</f>
        <v>10.2</v>
      </c>
      <c r="N2470" s="62">
        <f t="shared" si="114"/>
        <v>15.3</v>
      </c>
      <c r="O2470" s="62">
        <f t="shared" si="115"/>
        <v>12</v>
      </c>
      <c r="P2470" s="62">
        <f>STOCK[[#This Row],[Precio Final]]-STOCK[[#This Row],[Costo total]]</f>
        <v>1.8</v>
      </c>
      <c r="Q2470" s="62"/>
      <c r="R2470" s="74"/>
      <c r="S2470" s="74"/>
      <c r="T2470" s="62"/>
      <c r="U2470" s="62"/>
      <c r="V2470" s="76"/>
    </row>
    <row r="2471" customHeight="1" spans="1:22">
      <c r="A2471" s="74" t="s">
        <v>20704</v>
      </c>
      <c r="B2471" s="74" t="s">
        <v>17146</v>
      </c>
      <c r="C2471" s="74" t="s">
        <v>20705</v>
      </c>
      <c r="D2471" s="74" t="s">
        <v>16404</v>
      </c>
      <c r="E2471" s="74"/>
      <c r="F2471" s="59">
        <v>18</v>
      </c>
      <c r="G2471" s="75">
        <v>1</v>
      </c>
      <c r="H2471" s="75">
        <f>SUMIFS(VENTAS[Cantidad],VENTAS[Código del producto Vendido],STOCK[[#This Row],[Code]])</f>
        <v>1</v>
      </c>
      <c r="I2471" s="75">
        <f>STOCK[[#This Row],[Entradas]]-STOCK[[#This Row],[Salidas]]</f>
        <v>0</v>
      </c>
      <c r="J2471" s="59">
        <f t="shared" si="116"/>
        <v>1.8</v>
      </c>
      <c r="K2471" s="62">
        <v>9</v>
      </c>
      <c r="L2471" s="62">
        <v>0</v>
      </c>
      <c r="M2471" s="62">
        <f>STOCK[[#This Row],[Costo Unitario (USD)]]+STOCK[[#This Row],[Costo Envío (USD)]]+STOCK[[#This Row],[Comisión 10%]]</f>
        <v>10.8</v>
      </c>
      <c r="N2471" s="62">
        <f t="shared" si="114"/>
        <v>16.2</v>
      </c>
      <c r="O2471" s="62">
        <f t="shared" si="115"/>
        <v>18</v>
      </c>
      <c r="P2471" s="62">
        <f>STOCK[[#This Row],[Precio Final]]-STOCK[[#This Row],[Costo total]]</f>
        <v>7.2</v>
      </c>
      <c r="Q2471" s="62"/>
      <c r="R2471" s="74"/>
      <c r="S2471" s="74"/>
      <c r="T2471" s="62"/>
      <c r="U2471" s="62"/>
      <c r="V2471" s="76"/>
    </row>
    <row r="2472" s="51" customFormat="1" customHeight="1" spans="1:22">
      <c r="A2472" s="74" t="s">
        <v>20706</v>
      </c>
      <c r="B2472" s="74" t="s">
        <v>20660</v>
      </c>
      <c r="C2472" s="74" t="s">
        <v>20705</v>
      </c>
      <c r="D2472" s="74" t="s">
        <v>16475</v>
      </c>
      <c r="E2472" s="74"/>
      <c r="F2472" s="59">
        <v>18</v>
      </c>
      <c r="G2472" s="75">
        <v>1</v>
      </c>
      <c r="H2472" s="75">
        <f>SUMIFS(VENTAS[Cantidad],VENTAS[Código del producto Vendido],STOCK[[#This Row],[Code]])</f>
        <v>1</v>
      </c>
      <c r="I2472" s="75">
        <f>STOCK[[#This Row],[Entradas]]-STOCK[[#This Row],[Salidas]]</f>
        <v>0</v>
      </c>
      <c r="J2472" s="59">
        <f t="shared" si="116"/>
        <v>1.8</v>
      </c>
      <c r="K2472" s="62">
        <v>9</v>
      </c>
      <c r="L2472" s="62">
        <v>0</v>
      </c>
      <c r="M2472" s="62">
        <f>STOCK[[#This Row],[Costo Unitario (USD)]]+STOCK[[#This Row],[Costo Envío (USD)]]+STOCK[[#This Row],[Comisión 10%]]</f>
        <v>10.8</v>
      </c>
      <c r="N2472" s="62">
        <f t="shared" si="114"/>
        <v>16.2</v>
      </c>
      <c r="O2472" s="62">
        <f t="shared" si="115"/>
        <v>18</v>
      </c>
      <c r="P2472" s="62">
        <f>STOCK[[#This Row],[Precio Final]]-STOCK[[#This Row],[Costo total]]</f>
        <v>7.2</v>
      </c>
      <c r="Q2472" s="62"/>
      <c r="R2472" s="74"/>
      <c r="S2472" s="74"/>
      <c r="T2472" s="62"/>
      <c r="U2472" s="62"/>
      <c r="V2472" s="76"/>
    </row>
    <row r="2473" customHeight="1" spans="1:22">
      <c r="A2473" s="74" t="s">
        <v>20707</v>
      </c>
      <c r="B2473" s="74" t="s">
        <v>17011</v>
      </c>
      <c r="C2473" s="74" t="s">
        <v>20708</v>
      </c>
      <c r="D2473" s="74" t="s">
        <v>16396</v>
      </c>
      <c r="E2473" s="74"/>
      <c r="F2473" s="59">
        <v>20</v>
      </c>
      <c r="G2473" s="75">
        <v>1</v>
      </c>
      <c r="H2473" s="75">
        <f>SUMIFS(VENTAS[Cantidad],VENTAS[Código del producto Vendido],STOCK[[#This Row],[Code]])</f>
        <v>0</v>
      </c>
      <c r="I2473" s="75">
        <f>STOCK[[#This Row],[Entradas]]-STOCK[[#This Row],[Salidas]]</f>
        <v>1</v>
      </c>
      <c r="J2473" s="59">
        <f t="shared" si="116"/>
        <v>2</v>
      </c>
      <c r="K2473" s="62">
        <v>9</v>
      </c>
      <c r="L2473" s="62">
        <v>0</v>
      </c>
      <c r="M2473" s="62">
        <f>STOCK[[#This Row],[Costo Unitario (USD)]]+STOCK[[#This Row],[Costo Envío (USD)]]+STOCK[[#This Row],[Comisión 10%]]</f>
        <v>11</v>
      </c>
      <c r="N2473" s="62">
        <f t="shared" si="114"/>
        <v>16.5</v>
      </c>
      <c r="O2473" s="62">
        <f t="shared" si="115"/>
        <v>20</v>
      </c>
      <c r="P2473" s="62">
        <f>STOCK[[#This Row],[Precio Final]]-STOCK[[#This Row],[Costo total]]</f>
        <v>9</v>
      </c>
      <c r="Q2473" s="62"/>
      <c r="R2473" s="74"/>
      <c r="S2473" s="74"/>
      <c r="T2473" s="62"/>
      <c r="U2473" s="62"/>
      <c r="V2473" s="76"/>
    </row>
    <row r="2474" customHeight="1" spans="1:22">
      <c r="A2474" s="74" t="s">
        <v>20709</v>
      </c>
      <c r="B2474" s="74" t="s">
        <v>17011</v>
      </c>
      <c r="C2474" s="74" t="s">
        <v>20710</v>
      </c>
      <c r="D2474" s="74" t="s">
        <v>16396</v>
      </c>
      <c r="E2474" s="74"/>
      <c r="F2474" s="59">
        <v>25</v>
      </c>
      <c r="G2474" s="75">
        <v>1</v>
      </c>
      <c r="H2474" s="75">
        <f>SUMIFS(VENTAS[Cantidad],VENTAS[Código del producto Vendido],STOCK[[#This Row],[Code]])</f>
        <v>1</v>
      </c>
      <c r="I2474" s="75">
        <f>STOCK[[#This Row],[Entradas]]-STOCK[[#This Row],[Salidas]]</f>
        <v>0</v>
      </c>
      <c r="J2474" s="59">
        <f t="shared" si="116"/>
        <v>2.5</v>
      </c>
      <c r="K2474" s="62">
        <v>9</v>
      </c>
      <c r="L2474" s="62">
        <v>0</v>
      </c>
      <c r="M2474" s="62">
        <f>STOCK[[#This Row],[Costo Unitario (USD)]]+STOCK[[#This Row],[Costo Envío (USD)]]+STOCK[[#This Row],[Comisión 10%]]</f>
        <v>11.5</v>
      </c>
      <c r="N2474" s="62">
        <f t="shared" si="114"/>
        <v>17.25</v>
      </c>
      <c r="O2474" s="62">
        <f t="shared" si="115"/>
        <v>25</v>
      </c>
      <c r="P2474" s="62">
        <f>STOCK[[#This Row],[Precio Final]]-STOCK[[#This Row],[Costo total]]</f>
        <v>13.5</v>
      </c>
      <c r="Q2474" s="62"/>
      <c r="R2474" s="74"/>
      <c r="S2474" s="74"/>
      <c r="T2474" s="62"/>
      <c r="U2474" s="62"/>
      <c r="V2474" s="76"/>
    </row>
    <row r="2475" customHeight="1" spans="1:22">
      <c r="A2475" s="74" t="s">
        <v>20711</v>
      </c>
      <c r="B2475" s="74" t="s">
        <v>20660</v>
      </c>
      <c r="C2475" s="74" t="s">
        <v>20710</v>
      </c>
      <c r="D2475" s="74" t="s">
        <v>16475</v>
      </c>
      <c r="E2475" s="74"/>
      <c r="F2475" s="59">
        <v>25</v>
      </c>
      <c r="G2475" s="75">
        <v>1</v>
      </c>
      <c r="H2475" s="75">
        <f>SUMIFS(VENTAS[Cantidad],VENTAS[Código del producto Vendido],STOCK[[#This Row],[Code]])</f>
        <v>0</v>
      </c>
      <c r="I2475" s="75">
        <f>STOCK[[#This Row],[Entradas]]-STOCK[[#This Row],[Salidas]]</f>
        <v>1</v>
      </c>
      <c r="J2475" s="59">
        <f t="shared" si="116"/>
        <v>2.5</v>
      </c>
      <c r="K2475" s="62">
        <v>9</v>
      </c>
      <c r="L2475" s="62">
        <v>0</v>
      </c>
      <c r="M2475" s="62">
        <f>STOCK[[#This Row],[Costo Unitario (USD)]]+STOCK[[#This Row],[Costo Envío (USD)]]+STOCK[[#This Row],[Comisión 10%]]</f>
        <v>11.5</v>
      </c>
      <c r="N2475" s="62">
        <f t="shared" si="114"/>
        <v>17.25</v>
      </c>
      <c r="O2475" s="62">
        <f t="shared" si="115"/>
        <v>25</v>
      </c>
      <c r="P2475" s="62">
        <f>STOCK[[#This Row],[Precio Final]]-STOCK[[#This Row],[Costo total]]</f>
        <v>13.5</v>
      </c>
      <c r="Q2475" s="62"/>
      <c r="R2475" s="74"/>
      <c r="S2475" s="74"/>
      <c r="T2475" s="62"/>
      <c r="U2475" s="62"/>
      <c r="V2475" s="76"/>
    </row>
    <row r="2476" customHeight="1" spans="1:22">
      <c r="A2476" s="74" t="s">
        <v>20712</v>
      </c>
      <c r="B2476" s="74" t="s">
        <v>17011</v>
      </c>
      <c r="C2476" s="74" t="s">
        <v>20713</v>
      </c>
      <c r="D2476" s="74" t="s">
        <v>16396</v>
      </c>
      <c r="E2476" s="74"/>
      <c r="F2476" s="59">
        <v>20</v>
      </c>
      <c r="G2476" s="75">
        <v>1</v>
      </c>
      <c r="H2476" s="75">
        <f>SUMIFS(VENTAS[Cantidad],VENTAS[Código del producto Vendido],STOCK[[#This Row],[Code]])</f>
        <v>0</v>
      </c>
      <c r="I2476" s="75">
        <f>STOCK[[#This Row],[Entradas]]-STOCK[[#This Row],[Salidas]]</f>
        <v>1</v>
      </c>
      <c r="J2476" s="59">
        <f t="shared" si="116"/>
        <v>2</v>
      </c>
      <c r="K2476" s="62">
        <v>9</v>
      </c>
      <c r="L2476" s="62">
        <v>0</v>
      </c>
      <c r="M2476" s="62">
        <f>STOCK[[#This Row],[Costo Unitario (USD)]]+STOCK[[#This Row],[Costo Envío (USD)]]+STOCK[[#This Row],[Comisión 10%]]</f>
        <v>11</v>
      </c>
      <c r="N2476" s="62">
        <f t="shared" si="114"/>
        <v>16.5</v>
      </c>
      <c r="O2476" s="62">
        <f t="shared" si="115"/>
        <v>20</v>
      </c>
      <c r="P2476" s="62">
        <f>STOCK[[#This Row],[Precio Final]]-STOCK[[#This Row],[Costo total]]</f>
        <v>9</v>
      </c>
      <c r="Q2476" s="62"/>
      <c r="R2476" s="74"/>
      <c r="S2476" s="74"/>
      <c r="T2476" s="62"/>
      <c r="U2476" s="62"/>
      <c r="V2476" s="76"/>
    </row>
    <row r="2477" customHeight="1" spans="1:22">
      <c r="A2477" s="74" t="s">
        <v>20714</v>
      </c>
      <c r="B2477" s="74" t="s">
        <v>17011</v>
      </c>
      <c r="C2477" s="74" t="s">
        <v>20715</v>
      </c>
      <c r="D2477" s="74" t="s">
        <v>16396</v>
      </c>
      <c r="E2477" s="74"/>
      <c r="F2477" s="59">
        <v>20</v>
      </c>
      <c r="G2477" s="75">
        <v>1</v>
      </c>
      <c r="H2477" s="75">
        <f>SUMIFS(VENTAS[Cantidad],VENTAS[Código del producto Vendido],STOCK[[#This Row],[Code]])</f>
        <v>0</v>
      </c>
      <c r="I2477" s="75">
        <f>STOCK[[#This Row],[Entradas]]-STOCK[[#This Row],[Salidas]]</f>
        <v>1</v>
      </c>
      <c r="J2477" s="59">
        <f t="shared" si="116"/>
        <v>2</v>
      </c>
      <c r="K2477" s="62">
        <v>9</v>
      </c>
      <c r="L2477" s="62">
        <v>0</v>
      </c>
      <c r="M2477" s="62">
        <f>STOCK[[#This Row],[Costo Unitario (USD)]]+STOCK[[#This Row],[Costo Envío (USD)]]+STOCK[[#This Row],[Comisión 10%]]</f>
        <v>11</v>
      </c>
      <c r="N2477" s="62">
        <f t="shared" si="114"/>
        <v>16.5</v>
      </c>
      <c r="O2477" s="62">
        <f t="shared" si="115"/>
        <v>20</v>
      </c>
      <c r="P2477" s="62">
        <f>STOCK[[#This Row],[Precio Final]]-STOCK[[#This Row],[Costo total]]</f>
        <v>9</v>
      </c>
      <c r="Q2477" s="62"/>
      <c r="R2477" s="74"/>
      <c r="S2477" s="74"/>
      <c r="T2477" s="62"/>
      <c r="U2477" s="62"/>
      <c r="V2477" s="76"/>
    </row>
    <row r="2478" customHeight="1" spans="1:22">
      <c r="A2478" s="74" t="s">
        <v>20716</v>
      </c>
      <c r="B2478" s="74" t="s">
        <v>20660</v>
      </c>
      <c r="C2478" s="74" t="s">
        <v>17896</v>
      </c>
      <c r="D2478" s="74" t="s">
        <v>16475</v>
      </c>
      <c r="E2478" s="74"/>
      <c r="F2478" s="59">
        <v>20</v>
      </c>
      <c r="G2478" s="75">
        <v>2</v>
      </c>
      <c r="H2478" s="75">
        <f>SUMIFS(VENTAS[Cantidad],VENTAS[Código del producto Vendido],STOCK[[#This Row],[Code]])</f>
        <v>0</v>
      </c>
      <c r="I2478" s="75">
        <f>STOCK[[#This Row],[Entradas]]-STOCK[[#This Row],[Salidas]]</f>
        <v>2</v>
      </c>
      <c r="J2478" s="59">
        <f t="shared" si="116"/>
        <v>2</v>
      </c>
      <c r="K2478" s="62">
        <v>9</v>
      </c>
      <c r="L2478" s="62">
        <v>0</v>
      </c>
      <c r="M2478" s="62">
        <f>STOCK[[#This Row],[Costo Unitario (USD)]]+STOCK[[#This Row],[Costo Envío (USD)]]+STOCK[[#This Row],[Comisión 10%]]</f>
        <v>11</v>
      </c>
      <c r="N2478" s="62">
        <f t="shared" si="114"/>
        <v>16.5</v>
      </c>
      <c r="O2478" s="62">
        <f t="shared" si="115"/>
        <v>20</v>
      </c>
      <c r="P2478" s="62">
        <f>STOCK[[#This Row],[Precio Final]]-STOCK[[#This Row],[Costo total]]</f>
        <v>9</v>
      </c>
      <c r="Q2478" s="62"/>
      <c r="R2478" s="74"/>
      <c r="S2478" s="74"/>
      <c r="T2478" s="62"/>
      <c r="U2478" s="62"/>
      <c r="V2478" s="76"/>
    </row>
    <row r="2479" customHeight="1" spans="1:22">
      <c r="A2479" s="74" t="s">
        <v>20717</v>
      </c>
      <c r="B2479" s="74" t="s">
        <v>17146</v>
      </c>
      <c r="C2479" s="74" t="s">
        <v>20718</v>
      </c>
      <c r="D2479" s="74" t="s">
        <v>16408</v>
      </c>
      <c r="E2479" s="74"/>
      <c r="F2479" s="59">
        <v>25</v>
      </c>
      <c r="G2479" s="75">
        <v>1</v>
      </c>
      <c r="H2479" s="75">
        <f>SUMIFS(VENTAS[Cantidad],VENTAS[Código del producto Vendido],STOCK[[#This Row],[Code]])</f>
        <v>1</v>
      </c>
      <c r="I2479" s="75">
        <f>STOCK[[#This Row],[Entradas]]-STOCK[[#This Row],[Salidas]]</f>
        <v>0</v>
      </c>
      <c r="J2479" s="59">
        <f t="shared" si="116"/>
        <v>2.5</v>
      </c>
      <c r="K2479" s="62">
        <v>9</v>
      </c>
      <c r="L2479" s="62">
        <v>0</v>
      </c>
      <c r="M2479" s="62">
        <f>STOCK[[#This Row],[Costo Unitario (USD)]]+STOCK[[#This Row],[Costo Envío (USD)]]+STOCK[[#This Row],[Comisión 10%]]</f>
        <v>11.5</v>
      </c>
      <c r="N2479" s="62">
        <f t="shared" si="114"/>
        <v>17.25</v>
      </c>
      <c r="O2479" s="62">
        <f t="shared" si="115"/>
        <v>25</v>
      </c>
      <c r="P2479" s="62">
        <f>STOCK[[#This Row],[Precio Final]]-STOCK[[#This Row],[Costo total]]</f>
        <v>13.5</v>
      </c>
      <c r="Q2479" s="62"/>
      <c r="R2479" s="74"/>
      <c r="S2479" s="74"/>
      <c r="T2479" s="62"/>
      <c r="U2479" s="62"/>
      <c r="V2479" s="76"/>
    </row>
    <row r="2480" customHeight="1" spans="1:22">
      <c r="A2480" s="74" t="s">
        <v>20719</v>
      </c>
      <c r="B2480" s="74" t="s">
        <v>20660</v>
      </c>
      <c r="C2480" s="74" t="s">
        <v>20718</v>
      </c>
      <c r="D2480" s="74" t="s">
        <v>16475</v>
      </c>
      <c r="E2480" s="74"/>
      <c r="F2480" s="59">
        <v>25</v>
      </c>
      <c r="G2480" s="75">
        <v>1</v>
      </c>
      <c r="H2480" s="75">
        <f>SUMIFS(VENTAS[Cantidad],VENTAS[Código del producto Vendido],STOCK[[#This Row],[Code]])</f>
        <v>0</v>
      </c>
      <c r="I2480" s="75">
        <f>STOCK[[#This Row],[Entradas]]-STOCK[[#This Row],[Salidas]]</f>
        <v>1</v>
      </c>
      <c r="J2480" s="59">
        <f t="shared" si="116"/>
        <v>2.5</v>
      </c>
      <c r="K2480" s="62">
        <v>9</v>
      </c>
      <c r="L2480" s="62">
        <v>0</v>
      </c>
      <c r="M2480" s="62">
        <f>STOCK[[#This Row],[Costo Unitario (USD)]]+STOCK[[#This Row],[Costo Envío (USD)]]+STOCK[[#This Row],[Comisión 10%]]</f>
        <v>11.5</v>
      </c>
      <c r="N2480" s="62">
        <f t="shared" si="114"/>
        <v>17.25</v>
      </c>
      <c r="O2480" s="62">
        <f t="shared" si="115"/>
        <v>25</v>
      </c>
      <c r="P2480" s="62">
        <f>STOCK[[#This Row],[Precio Final]]-STOCK[[#This Row],[Costo total]]</f>
        <v>13.5</v>
      </c>
      <c r="Q2480" s="62"/>
      <c r="R2480" s="74"/>
      <c r="S2480" s="74"/>
      <c r="T2480" s="62"/>
      <c r="U2480" s="62"/>
      <c r="V2480" s="76"/>
    </row>
    <row r="2481" customHeight="1" spans="1:22">
      <c r="A2481" s="74" t="s">
        <v>20720</v>
      </c>
      <c r="B2481" s="74" t="s">
        <v>20660</v>
      </c>
      <c r="C2481" s="74" t="s">
        <v>20721</v>
      </c>
      <c r="D2481" s="74" t="s">
        <v>16583</v>
      </c>
      <c r="E2481" s="74"/>
      <c r="F2481" s="59">
        <v>20</v>
      </c>
      <c r="G2481" s="75">
        <v>1</v>
      </c>
      <c r="H2481" s="75">
        <f>SUMIFS(VENTAS[Cantidad],VENTAS[Código del producto Vendido],STOCK[[#This Row],[Code]])</f>
        <v>1</v>
      </c>
      <c r="I2481" s="75">
        <f>STOCK[[#This Row],[Entradas]]-STOCK[[#This Row],[Salidas]]</f>
        <v>0</v>
      </c>
      <c r="J2481" s="59">
        <f t="shared" si="116"/>
        <v>2</v>
      </c>
      <c r="K2481" s="62">
        <v>9</v>
      </c>
      <c r="L2481" s="62">
        <v>0</v>
      </c>
      <c r="M2481" s="62">
        <f>STOCK[[#This Row],[Costo Unitario (USD)]]+STOCK[[#This Row],[Costo Envío (USD)]]+STOCK[[#This Row],[Comisión 10%]]</f>
        <v>11</v>
      </c>
      <c r="N2481" s="62">
        <f t="shared" si="114"/>
        <v>16.5</v>
      </c>
      <c r="O2481" s="62">
        <f t="shared" si="115"/>
        <v>20</v>
      </c>
      <c r="P2481" s="62">
        <f>STOCK[[#This Row],[Precio Final]]-STOCK[[#This Row],[Costo total]]</f>
        <v>9</v>
      </c>
      <c r="Q2481" s="62"/>
      <c r="R2481" s="74"/>
      <c r="S2481" s="74"/>
      <c r="T2481" s="62"/>
      <c r="U2481" s="62"/>
      <c r="V2481" s="76"/>
    </row>
    <row r="2482" customHeight="1" spans="1:22">
      <c r="A2482" s="74" t="s">
        <v>20722</v>
      </c>
      <c r="B2482" s="74" t="s">
        <v>17146</v>
      </c>
      <c r="C2482" s="74" t="s">
        <v>20723</v>
      </c>
      <c r="D2482" s="74" t="s">
        <v>16431</v>
      </c>
      <c r="E2482" s="74"/>
      <c r="F2482" s="59">
        <v>18</v>
      </c>
      <c r="G2482" s="75">
        <v>1</v>
      </c>
      <c r="H2482" s="75">
        <f>SUMIFS(VENTAS[Cantidad],VENTAS[Código del producto Vendido],STOCK[[#This Row],[Code]])</f>
        <v>1</v>
      </c>
      <c r="I2482" s="75">
        <f>STOCK[[#This Row],[Entradas]]-STOCK[[#This Row],[Salidas]]</f>
        <v>0</v>
      </c>
      <c r="J2482" s="59">
        <f t="shared" si="116"/>
        <v>1.8</v>
      </c>
      <c r="K2482" s="62">
        <v>9</v>
      </c>
      <c r="L2482" s="62">
        <v>0</v>
      </c>
      <c r="M2482" s="62">
        <f>STOCK[[#This Row],[Costo Unitario (USD)]]+STOCK[[#This Row],[Costo Envío (USD)]]+STOCK[[#This Row],[Comisión 10%]]</f>
        <v>10.8</v>
      </c>
      <c r="N2482" s="62">
        <f t="shared" si="114"/>
        <v>16.2</v>
      </c>
      <c r="O2482" s="62">
        <f t="shared" si="115"/>
        <v>18</v>
      </c>
      <c r="P2482" s="62">
        <f>STOCK[[#This Row],[Precio Final]]-STOCK[[#This Row],[Costo total]]</f>
        <v>7.2</v>
      </c>
      <c r="Q2482" s="62"/>
      <c r="R2482" s="74"/>
      <c r="S2482" s="74"/>
      <c r="T2482" s="62"/>
      <c r="U2482" s="62"/>
      <c r="V2482" s="76"/>
    </row>
    <row r="2483" customHeight="1" spans="1:22">
      <c r="A2483" s="74" t="s">
        <v>20724</v>
      </c>
      <c r="B2483" s="74" t="s">
        <v>17146</v>
      </c>
      <c r="C2483" s="74" t="s">
        <v>20725</v>
      </c>
      <c r="D2483" s="74" t="s">
        <v>16408</v>
      </c>
      <c r="E2483" s="74"/>
      <c r="F2483" s="59">
        <v>20</v>
      </c>
      <c r="G2483" s="75">
        <v>1</v>
      </c>
      <c r="H2483" s="75">
        <f>SUMIFS(VENTAS[Cantidad],VENTAS[Código del producto Vendido],STOCK[[#This Row],[Code]])</f>
        <v>1</v>
      </c>
      <c r="I2483" s="75">
        <f>STOCK[[#This Row],[Entradas]]-STOCK[[#This Row],[Salidas]]</f>
        <v>0</v>
      </c>
      <c r="J2483" s="59">
        <f t="shared" si="116"/>
        <v>2</v>
      </c>
      <c r="K2483" s="62">
        <v>9</v>
      </c>
      <c r="L2483" s="62">
        <v>0</v>
      </c>
      <c r="M2483" s="62">
        <f>STOCK[[#This Row],[Costo Unitario (USD)]]+STOCK[[#This Row],[Costo Envío (USD)]]+STOCK[[#This Row],[Comisión 10%]]</f>
        <v>11</v>
      </c>
      <c r="N2483" s="62">
        <f t="shared" si="114"/>
        <v>16.5</v>
      </c>
      <c r="O2483" s="62">
        <f t="shared" si="115"/>
        <v>20</v>
      </c>
      <c r="P2483" s="62">
        <f>STOCK[[#This Row],[Precio Final]]-STOCK[[#This Row],[Costo total]]</f>
        <v>9</v>
      </c>
      <c r="Q2483" s="62"/>
      <c r="R2483" s="74"/>
      <c r="S2483" s="74"/>
      <c r="T2483" s="62"/>
      <c r="U2483" s="62"/>
      <c r="V2483" s="76"/>
    </row>
    <row r="2484" customHeight="1" spans="1:22">
      <c r="A2484" s="74" t="s">
        <v>20726</v>
      </c>
      <c r="B2484" s="74" t="s">
        <v>17146</v>
      </c>
      <c r="C2484" s="74" t="s">
        <v>20727</v>
      </c>
      <c r="D2484" s="74" t="s">
        <v>16404</v>
      </c>
      <c r="E2484" s="74"/>
      <c r="F2484" s="59">
        <v>20</v>
      </c>
      <c r="G2484" s="75">
        <v>1</v>
      </c>
      <c r="H2484" s="75">
        <f>SUMIFS(VENTAS[Cantidad],VENTAS[Código del producto Vendido],STOCK[[#This Row],[Code]])</f>
        <v>1</v>
      </c>
      <c r="I2484" s="75">
        <f>STOCK[[#This Row],[Entradas]]-STOCK[[#This Row],[Salidas]]</f>
        <v>0</v>
      </c>
      <c r="J2484" s="59">
        <f t="shared" si="116"/>
        <v>2</v>
      </c>
      <c r="K2484" s="62">
        <v>9</v>
      </c>
      <c r="L2484" s="62">
        <v>0</v>
      </c>
      <c r="M2484" s="62">
        <f>STOCK[[#This Row],[Costo Unitario (USD)]]+STOCK[[#This Row],[Costo Envío (USD)]]+STOCK[[#This Row],[Comisión 10%]]</f>
        <v>11</v>
      </c>
      <c r="N2484" s="62">
        <f t="shared" si="114"/>
        <v>16.5</v>
      </c>
      <c r="O2484" s="62">
        <f t="shared" si="115"/>
        <v>20</v>
      </c>
      <c r="P2484" s="62">
        <f>STOCK[[#This Row],[Precio Final]]-STOCK[[#This Row],[Costo total]]</f>
        <v>9</v>
      </c>
      <c r="Q2484" s="62"/>
      <c r="R2484" s="74"/>
      <c r="S2484" s="74"/>
      <c r="T2484" s="62"/>
      <c r="U2484" s="62"/>
      <c r="V2484" s="76"/>
    </row>
    <row r="2485" customHeight="1" spans="1:22">
      <c r="A2485" s="74" t="s">
        <v>20728</v>
      </c>
      <c r="B2485" s="74" t="s">
        <v>17146</v>
      </c>
      <c r="C2485" s="74" t="s">
        <v>20729</v>
      </c>
      <c r="D2485" s="74" t="s">
        <v>16404</v>
      </c>
      <c r="E2485" s="74"/>
      <c r="F2485" s="59">
        <v>25</v>
      </c>
      <c r="G2485" s="75">
        <v>1</v>
      </c>
      <c r="H2485" s="75">
        <f>SUMIFS(VENTAS[Cantidad],VENTAS[Código del producto Vendido],STOCK[[#This Row],[Code]])</f>
        <v>1</v>
      </c>
      <c r="I2485" s="75">
        <f>STOCK[[#This Row],[Entradas]]-STOCK[[#This Row],[Salidas]]</f>
        <v>0</v>
      </c>
      <c r="J2485" s="59">
        <f t="shared" si="116"/>
        <v>2.5</v>
      </c>
      <c r="K2485" s="62">
        <v>9</v>
      </c>
      <c r="L2485" s="62">
        <v>0</v>
      </c>
      <c r="M2485" s="62">
        <f>STOCK[[#This Row],[Costo Unitario (USD)]]+STOCK[[#This Row],[Costo Envío (USD)]]+STOCK[[#This Row],[Comisión 10%]]</f>
        <v>11.5</v>
      </c>
      <c r="N2485" s="62">
        <f t="shared" si="114"/>
        <v>17.25</v>
      </c>
      <c r="O2485" s="62">
        <f t="shared" si="115"/>
        <v>25</v>
      </c>
      <c r="P2485" s="62">
        <f>STOCK[[#This Row],[Precio Final]]-STOCK[[#This Row],[Costo total]]</f>
        <v>13.5</v>
      </c>
      <c r="Q2485" s="62"/>
      <c r="R2485" s="74"/>
      <c r="S2485" s="74"/>
      <c r="T2485" s="62"/>
      <c r="U2485" s="62"/>
      <c r="V2485" s="76"/>
    </row>
    <row r="2486" customHeight="1" spans="1:22">
      <c r="A2486" s="74" t="s">
        <v>20730</v>
      </c>
      <c r="B2486" s="74" t="s">
        <v>20660</v>
      </c>
      <c r="C2486" s="74" t="s">
        <v>20731</v>
      </c>
      <c r="D2486" s="74" t="s">
        <v>16583</v>
      </c>
      <c r="E2486" s="74"/>
      <c r="F2486" s="59">
        <v>25</v>
      </c>
      <c r="G2486" s="75">
        <v>1</v>
      </c>
      <c r="H2486" s="75">
        <f>SUMIFS(VENTAS[Cantidad],VENTAS[Código del producto Vendido],STOCK[[#This Row],[Code]])</f>
        <v>0</v>
      </c>
      <c r="I2486" s="75">
        <f>STOCK[[#This Row],[Entradas]]-STOCK[[#This Row],[Salidas]]</f>
        <v>1</v>
      </c>
      <c r="J2486" s="59">
        <f t="shared" si="116"/>
        <v>2.5</v>
      </c>
      <c r="K2486" s="62">
        <v>9</v>
      </c>
      <c r="L2486" s="62">
        <v>0</v>
      </c>
      <c r="M2486" s="62">
        <f>STOCK[[#This Row],[Costo Unitario (USD)]]+STOCK[[#This Row],[Costo Envío (USD)]]+STOCK[[#This Row],[Comisión 10%]]</f>
        <v>11.5</v>
      </c>
      <c r="N2486" s="62">
        <f t="shared" si="114"/>
        <v>17.25</v>
      </c>
      <c r="O2486" s="62">
        <f t="shared" si="115"/>
        <v>25</v>
      </c>
      <c r="P2486" s="62">
        <f>STOCK[[#This Row],[Precio Final]]-STOCK[[#This Row],[Costo total]]</f>
        <v>13.5</v>
      </c>
      <c r="Q2486" s="62"/>
      <c r="R2486" s="74"/>
      <c r="S2486" s="74"/>
      <c r="T2486" s="62"/>
      <c r="U2486" s="62"/>
      <c r="V2486" s="76"/>
    </row>
    <row r="2487" customHeight="1" spans="1:22">
      <c r="A2487" s="74" t="s">
        <v>20732</v>
      </c>
      <c r="B2487" s="74" t="s">
        <v>17146</v>
      </c>
      <c r="C2487" s="74" t="s">
        <v>20733</v>
      </c>
      <c r="D2487" s="74" t="s">
        <v>16408</v>
      </c>
      <c r="E2487" s="74"/>
      <c r="F2487" s="59">
        <v>18</v>
      </c>
      <c r="G2487" s="75">
        <v>1</v>
      </c>
      <c r="H2487" s="75">
        <f>SUMIFS(VENTAS[Cantidad],VENTAS[Código del producto Vendido],STOCK[[#This Row],[Code]])</f>
        <v>0</v>
      </c>
      <c r="I2487" s="75">
        <f>STOCK[[#This Row],[Entradas]]-STOCK[[#This Row],[Salidas]]</f>
        <v>1</v>
      </c>
      <c r="J2487" s="59">
        <f t="shared" si="116"/>
        <v>1.8</v>
      </c>
      <c r="K2487" s="62">
        <v>9</v>
      </c>
      <c r="L2487" s="62">
        <v>0</v>
      </c>
      <c r="M2487" s="62">
        <f>STOCK[[#This Row],[Costo Unitario (USD)]]+STOCK[[#This Row],[Costo Envío (USD)]]+STOCK[[#This Row],[Comisión 10%]]</f>
        <v>10.8</v>
      </c>
      <c r="N2487" s="62">
        <f t="shared" si="114"/>
        <v>16.2</v>
      </c>
      <c r="O2487" s="62">
        <f t="shared" si="115"/>
        <v>18</v>
      </c>
      <c r="P2487" s="62">
        <f>STOCK[[#This Row],[Precio Final]]-STOCK[[#This Row],[Costo total]]</f>
        <v>7.2</v>
      </c>
      <c r="Q2487" s="62"/>
      <c r="R2487" s="74"/>
      <c r="S2487" s="74"/>
      <c r="T2487" s="62"/>
      <c r="U2487" s="62"/>
      <c r="V2487" s="76"/>
    </row>
    <row r="2488" customHeight="1" spans="1:22">
      <c r="A2488" s="74" t="s">
        <v>20734</v>
      </c>
      <c r="B2488" s="74" t="s">
        <v>17146</v>
      </c>
      <c r="C2488" s="74" t="s">
        <v>20710</v>
      </c>
      <c r="D2488" s="74" t="s">
        <v>16431</v>
      </c>
      <c r="E2488" s="74"/>
      <c r="F2488" s="59">
        <v>25</v>
      </c>
      <c r="G2488" s="75">
        <v>1</v>
      </c>
      <c r="H2488" s="75">
        <f>SUMIFS(VENTAS[Cantidad],VENTAS[Código del producto Vendido],STOCK[[#This Row],[Code]])</f>
        <v>0</v>
      </c>
      <c r="I2488" s="75">
        <f>STOCK[[#This Row],[Entradas]]-STOCK[[#This Row],[Salidas]]</f>
        <v>1</v>
      </c>
      <c r="J2488" s="59">
        <f t="shared" si="116"/>
        <v>2.5</v>
      </c>
      <c r="K2488" s="62">
        <v>9</v>
      </c>
      <c r="L2488" s="62">
        <v>0</v>
      </c>
      <c r="M2488" s="62">
        <f>STOCK[[#This Row],[Costo Unitario (USD)]]+STOCK[[#This Row],[Costo Envío (USD)]]+STOCK[[#This Row],[Comisión 10%]]</f>
        <v>11.5</v>
      </c>
      <c r="N2488" s="62">
        <f t="shared" si="114"/>
        <v>17.25</v>
      </c>
      <c r="O2488" s="62">
        <f t="shared" si="115"/>
        <v>25</v>
      </c>
      <c r="P2488" s="62">
        <f>STOCK[[#This Row],[Precio Final]]-STOCK[[#This Row],[Costo total]]</f>
        <v>13.5</v>
      </c>
      <c r="Q2488" s="62"/>
      <c r="R2488" s="74"/>
      <c r="S2488" s="74"/>
      <c r="T2488" s="62"/>
      <c r="U2488" s="62"/>
      <c r="V2488" s="76"/>
    </row>
    <row r="2489" customHeight="1" spans="1:22">
      <c r="A2489" s="74" t="s">
        <v>20735</v>
      </c>
      <c r="B2489" s="74" t="s">
        <v>17146</v>
      </c>
      <c r="C2489" s="74" t="s">
        <v>20736</v>
      </c>
      <c r="D2489" s="74" t="s">
        <v>16431</v>
      </c>
      <c r="E2489" s="74"/>
      <c r="F2489" s="59">
        <v>20</v>
      </c>
      <c r="G2489" s="75">
        <v>1</v>
      </c>
      <c r="H2489" s="75">
        <f>SUMIFS(VENTAS[Cantidad],VENTAS[Código del producto Vendido],STOCK[[#This Row],[Code]])</f>
        <v>1</v>
      </c>
      <c r="I2489" s="75">
        <f>STOCK[[#This Row],[Entradas]]-STOCK[[#This Row],[Salidas]]</f>
        <v>0</v>
      </c>
      <c r="J2489" s="59">
        <f t="shared" si="116"/>
        <v>2</v>
      </c>
      <c r="K2489" s="62">
        <v>9</v>
      </c>
      <c r="L2489" s="62">
        <v>0</v>
      </c>
      <c r="M2489" s="62">
        <f>STOCK[[#This Row],[Costo Unitario (USD)]]+STOCK[[#This Row],[Costo Envío (USD)]]+STOCK[[#This Row],[Comisión 10%]]</f>
        <v>11</v>
      </c>
      <c r="N2489" s="62">
        <f t="shared" si="114"/>
        <v>16.5</v>
      </c>
      <c r="O2489" s="62">
        <f t="shared" si="115"/>
        <v>20</v>
      </c>
      <c r="P2489" s="62">
        <f>STOCK[[#This Row],[Precio Final]]-STOCK[[#This Row],[Costo total]]</f>
        <v>9</v>
      </c>
      <c r="Q2489" s="62"/>
      <c r="R2489" s="74"/>
      <c r="S2489" s="74"/>
      <c r="T2489" s="62"/>
      <c r="U2489" s="62"/>
      <c r="V2489" s="76"/>
    </row>
    <row r="2490" customHeight="1" spans="1:22">
      <c r="A2490" s="74" t="s">
        <v>20737</v>
      </c>
      <c r="B2490" s="74" t="s">
        <v>17146</v>
      </c>
      <c r="C2490" s="74" t="s">
        <v>20738</v>
      </c>
      <c r="D2490" s="74" t="s">
        <v>16408</v>
      </c>
      <c r="E2490" s="74"/>
      <c r="F2490" s="59">
        <v>15</v>
      </c>
      <c r="G2490" s="75">
        <v>1</v>
      </c>
      <c r="H2490" s="75">
        <f>SUMIFS(VENTAS[Cantidad],VENTAS[Código del producto Vendido],STOCK[[#This Row],[Code]])</f>
        <v>1</v>
      </c>
      <c r="I2490" s="75">
        <f>STOCK[[#This Row],[Entradas]]-STOCK[[#This Row],[Salidas]]</f>
        <v>0</v>
      </c>
      <c r="J2490" s="59">
        <f t="shared" si="116"/>
        <v>1.5</v>
      </c>
      <c r="K2490" s="62">
        <v>9</v>
      </c>
      <c r="L2490" s="62">
        <v>0</v>
      </c>
      <c r="M2490" s="62">
        <f>STOCK[[#This Row],[Costo Unitario (USD)]]+STOCK[[#This Row],[Costo Envío (USD)]]+STOCK[[#This Row],[Comisión 10%]]</f>
        <v>10.5</v>
      </c>
      <c r="N2490" s="62">
        <f t="shared" si="114"/>
        <v>15.75</v>
      </c>
      <c r="O2490" s="62">
        <f t="shared" si="115"/>
        <v>15</v>
      </c>
      <c r="P2490" s="62">
        <f>STOCK[[#This Row],[Precio Final]]-STOCK[[#This Row],[Costo total]]</f>
        <v>4.5</v>
      </c>
      <c r="Q2490" s="62"/>
      <c r="R2490" s="74"/>
      <c r="S2490" s="74"/>
      <c r="T2490" s="62"/>
      <c r="U2490" s="62"/>
      <c r="V2490" s="76"/>
    </row>
    <row r="2491" customHeight="1" spans="1:22">
      <c r="A2491" s="74" t="s">
        <v>20739</v>
      </c>
      <c r="B2491" s="74" t="s">
        <v>17146</v>
      </c>
      <c r="C2491" s="74" t="s">
        <v>20740</v>
      </c>
      <c r="D2491" s="74" t="s">
        <v>16408</v>
      </c>
      <c r="E2491" s="74"/>
      <c r="F2491" s="59">
        <v>25</v>
      </c>
      <c r="G2491" s="75">
        <v>1</v>
      </c>
      <c r="H2491" s="75">
        <f>SUMIFS(VENTAS[Cantidad],VENTAS[Código del producto Vendido],STOCK[[#This Row],[Code]])</f>
        <v>1</v>
      </c>
      <c r="I2491" s="75">
        <f>STOCK[[#This Row],[Entradas]]-STOCK[[#This Row],[Salidas]]</f>
        <v>0</v>
      </c>
      <c r="J2491" s="59">
        <f t="shared" si="116"/>
        <v>2.5</v>
      </c>
      <c r="K2491" s="62">
        <v>12</v>
      </c>
      <c r="L2491" s="62">
        <v>0</v>
      </c>
      <c r="M2491" s="62">
        <f>STOCK[[#This Row],[Costo Unitario (USD)]]+STOCK[[#This Row],[Costo Envío (USD)]]+STOCK[[#This Row],[Comisión 10%]]</f>
        <v>14.5</v>
      </c>
      <c r="N2491" s="62">
        <f t="shared" si="114"/>
        <v>21.75</v>
      </c>
      <c r="O2491" s="62">
        <f t="shared" si="115"/>
        <v>25</v>
      </c>
      <c r="P2491" s="62">
        <f>STOCK[[#This Row],[Precio Final]]-STOCK[[#This Row],[Costo total]]</f>
        <v>10.5</v>
      </c>
      <c r="Q2491" s="62"/>
      <c r="R2491" s="74"/>
      <c r="S2491" s="74"/>
      <c r="T2491" s="62"/>
      <c r="U2491" s="62"/>
      <c r="V2491" s="76"/>
    </row>
    <row r="2492" customHeight="1" spans="1:22">
      <c r="A2492" s="74" t="s">
        <v>20741</v>
      </c>
      <c r="B2492" s="74" t="s">
        <v>20742</v>
      </c>
      <c r="C2492" s="74" t="s">
        <v>20743</v>
      </c>
      <c r="D2492" s="74" t="s">
        <v>19865</v>
      </c>
      <c r="E2492" s="74"/>
      <c r="F2492" s="59">
        <f t="shared" ref="F2492:F2528" si="117">O2492</f>
        <v>55</v>
      </c>
      <c r="G2492" s="75">
        <v>3</v>
      </c>
      <c r="H2492" s="75">
        <f>SUMIFS(VENTAS[Cantidad],VENTAS[Código del producto Vendido],STOCK[[#This Row],[Code]])</f>
        <v>0</v>
      </c>
      <c r="I2492" s="75">
        <f>STOCK[[#This Row],[Entradas]]-STOCK[[#This Row],[Salidas]]</f>
        <v>3</v>
      </c>
      <c r="J2492" s="59">
        <f t="shared" si="116"/>
        <v>5.5</v>
      </c>
      <c r="K2492" s="62">
        <v>26.99</v>
      </c>
      <c r="L2492" s="62">
        <v>3</v>
      </c>
      <c r="M2492" s="62">
        <f>STOCK[[#This Row],[Costo Unitario (USD)]]+STOCK[[#This Row],[Costo Envío (USD)]]+STOCK[[#This Row],[Comisión 10%]]</f>
        <v>35.49</v>
      </c>
      <c r="N2492" s="62">
        <f t="shared" si="114"/>
        <v>53.235</v>
      </c>
      <c r="O2492" s="62">
        <v>55</v>
      </c>
      <c r="P2492" s="62">
        <f>STOCK[[#This Row],[Precio Final]]-STOCK[[#This Row],[Costo total]]</f>
        <v>19.51</v>
      </c>
      <c r="Q2492" s="62"/>
      <c r="R2492" s="74"/>
      <c r="S2492" s="74"/>
      <c r="T2492" s="62"/>
      <c r="U2492" s="62"/>
      <c r="V2492" s="76"/>
    </row>
    <row r="2493" customHeight="1" spans="1:22">
      <c r="A2493" s="74" t="s">
        <v>20744</v>
      </c>
      <c r="B2493" s="74" t="s">
        <v>20742</v>
      </c>
      <c r="C2493" s="74" t="s">
        <v>20743</v>
      </c>
      <c r="D2493" s="74" t="s">
        <v>20745</v>
      </c>
      <c r="E2493" s="74"/>
      <c r="F2493" s="59">
        <f t="shared" si="117"/>
        <v>55</v>
      </c>
      <c r="G2493" s="75">
        <v>3</v>
      </c>
      <c r="H2493" s="75">
        <f>SUMIFS(VENTAS[Cantidad],VENTAS[Código del producto Vendido],STOCK[[#This Row],[Code]])</f>
        <v>0</v>
      </c>
      <c r="I2493" s="75">
        <f>STOCK[[#This Row],[Entradas]]-STOCK[[#This Row],[Salidas]]</f>
        <v>3</v>
      </c>
      <c r="J2493" s="59">
        <f t="shared" si="116"/>
        <v>5.5</v>
      </c>
      <c r="K2493" s="62">
        <v>26.99</v>
      </c>
      <c r="L2493" s="62">
        <v>3</v>
      </c>
      <c r="M2493" s="62">
        <f>STOCK[[#This Row],[Costo Unitario (USD)]]+STOCK[[#This Row],[Costo Envío (USD)]]+STOCK[[#This Row],[Comisión 10%]]</f>
        <v>35.49</v>
      </c>
      <c r="N2493" s="62">
        <f t="shared" si="114"/>
        <v>53.235</v>
      </c>
      <c r="O2493" s="62">
        <v>55</v>
      </c>
      <c r="P2493" s="62">
        <f>STOCK[[#This Row],[Precio Final]]-STOCK[[#This Row],[Costo total]]</f>
        <v>19.51</v>
      </c>
      <c r="Q2493" s="62"/>
      <c r="R2493" s="74"/>
      <c r="S2493" s="74"/>
      <c r="T2493" s="62"/>
      <c r="U2493" s="62"/>
      <c r="V2493" s="76"/>
    </row>
    <row r="2494" customHeight="1" spans="1:22">
      <c r="A2494" s="74" t="s">
        <v>20746</v>
      </c>
      <c r="B2494" s="74" t="s">
        <v>20742</v>
      </c>
      <c r="C2494" s="74" t="s">
        <v>20743</v>
      </c>
      <c r="D2494" s="74" t="s">
        <v>19989</v>
      </c>
      <c r="E2494" s="74"/>
      <c r="F2494" s="59">
        <f t="shared" si="117"/>
        <v>55</v>
      </c>
      <c r="G2494" s="75">
        <v>3</v>
      </c>
      <c r="H2494" s="75">
        <f>SUMIFS(VENTAS[Cantidad],VENTAS[Código del producto Vendido],STOCK[[#This Row],[Code]])</f>
        <v>0</v>
      </c>
      <c r="I2494" s="75">
        <f>STOCK[[#This Row],[Entradas]]-STOCK[[#This Row],[Salidas]]</f>
        <v>3</v>
      </c>
      <c r="J2494" s="59">
        <f t="shared" si="116"/>
        <v>5.5</v>
      </c>
      <c r="K2494" s="62">
        <v>26.99</v>
      </c>
      <c r="L2494" s="62">
        <v>3</v>
      </c>
      <c r="M2494" s="62">
        <f>STOCK[[#This Row],[Costo Unitario (USD)]]+STOCK[[#This Row],[Costo Envío (USD)]]+STOCK[[#This Row],[Comisión 10%]]</f>
        <v>35.49</v>
      </c>
      <c r="N2494" s="62">
        <f t="shared" si="114"/>
        <v>53.235</v>
      </c>
      <c r="O2494" s="62">
        <v>55</v>
      </c>
      <c r="P2494" s="62">
        <f>STOCK[[#This Row],[Precio Final]]-STOCK[[#This Row],[Costo total]]</f>
        <v>19.51</v>
      </c>
      <c r="Q2494" s="62"/>
      <c r="R2494" s="74"/>
      <c r="S2494" s="74"/>
      <c r="T2494" s="62"/>
      <c r="U2494" s="62"/>
      <c r="V2494" s="76"/>
    </row>
    <row r="2495" customHeight="1" spans="1:22">
      <c r="A2495" s="74" t="s">
        <v>20747</v>
      </c>
      <c r="B2495" s="74" t="s">
        <v>20742</v>
      </c>
      <c r="C2495" s="74" t="s">
        <v>20743</v>
      </c>
      <c r="D2495" s="74" t="s">
        <v>20748</v>
      </c>
      <c r="E2495" s="74"/>
      <c r="F2495" s="59">
        <f t="shared" si="117"/>
        <v>55</v>
      </c>
      <c r="G2495" s="75">
        <v>3</v>
      </c>
      <c r="H2495" s="75">
        <f>SUMIFS(VENTAS[Cantidad],VENTAS[Código del producto Vendido],STOCK[[#This Row],[Code]])</f>
        <v>0</v>
      </c>
      <c r="I2495" s="75">
        <f>STOCK[[#This Row],[Entradas]]-STOCK[[#This Row],[Salidas]]</f>
        <v>3</v>
      </c>
      <c r="J2495" s="59">
        <f t="shared" si="116"/>
        <v>5.5</v>
      </c>
      <c r="K2495" s="62">
        <v>26.99</v>
      </c>
      <c r="L2495" s="62">
        <v>3</v>
      </c>
      <c r="M2495" s="62">
        <f>STOCK[[#This Row],[Costo Unitario (USD)]]+STOCK[[#This Row],[Costo Envío (USD)]]+STOCK[[#This Row],[Comisión 10%]]</f>
        <v>35.49</v>
      </c>
      <c r="N2495" s="62">
        <f t="shared" si="114"/>
        <v>53.235</v>
      </c>
      <c r="O2495" s="62">
        <v>55</v>
      </c>
      <c r="P2495" s="62">
        <f>STOCK[[#This Row],[Precio Final]]-STOCK[[#This Row],[Costo total]]</f>
        <v>19.51</v>
      </c>
      <c r="Q2495" s="62"/>
      <c r="R2495" s="74"/>
      <c r="S2495" s="74"/>
      <c r="T2495" s="62"/>
      <c r="U2495" s="62"/>
      <c r="V2495" s="76"/>
    </row>
    <row r="2496" customHeight="1" spans="1:22">
      <c r="A2496" s="74" t="s">
        <v>20749</v>
      </c>
      <c r="B2496" s="74" t="s">
        <v>20742</v>
      </c>
      <c r="C2496" s="74" t="s">
        <v>20750</v>
      </c>
      <c r="D2496" s="74" t="s">
        <v>19989</v>
      </c>
      <c r="E2496" s="74"/>
      <c r="F2496" s="59">
        <f t="shared" si="117"/>
        <v>70</v>
      </c>
      <c r="G2496" s="75">
        <v>1</v>
      </c>
      <c r="H2496" s="75">
        <f>SUMIFS(VENTAS[Cantidad],VENTAS[Código del producto Vendido],STOCK[[#This Row],[Code]])</f>
        <v>0</v>
      </c>
      <c r="I2496" s="75">
        <f>STOCK[[#This Row],[Entradas]]-STOCK[[#This Row],[Salidas]]</f>
        <v>1</v>
      </c>
      <c r="J2496" s="59">
        <f t="shared" si="116"/>
        <v>7</v>
      </c>
      <c r="K2496" s="62">
        <v>38.99</v>
      </c>
      <c r="L2496" s="62">
        <v>3</v>
      </c>
      <c r="M2496" s="62">
        <f>STOCK[[#This Row],[Costo Unitario (USD)]]+STOCK[[#This Row],[Costo Envío (USD)]]+STOCK[[#This Row],[Comisión 10%]]</f>
        <v>48.99</v>
      </c>
      <c r="N2496" s="62">
        <f t="shared" si="114"/>
        <v>73.485</v>
      </c>
      <c r="O2496" s="62">
        <v>70</v>
      </c>
      <c r="P2496" s="62">
        <f>STOCK[[#This Row],[Precio Final]]-STOCK[[#This Row],[Costo total]]</f>
        <v>21.01</v>
      </c>
      <c r="Q2496" s="62"/>
      <c r="R2496" s="74"/>
      <c r="S2496" s="74"/>
      <c r="T2496" s="62"/>
      <c r="U2496" s="62"/>
      <c r="V2496" s="76"/>
    </row>
    <row r="2497" customHeight="1" spans="1:22">
      <c r="A2497" s="74" t="s">
        <v>20751</v>
      </c>
      <c r="B2497" s="74" t="s">
        <v>20742</v>
      </c>
      <c r="C2497" s="74" t="s">
        <v>20752</v>
      </c>
      <c r="D2497" s="74" t="s">
        <v>16418</v>
      </c>
      <c r="E2497" s="74"/>
      <c r="F2497" s="59">
        <f t="shared" si="117"/>
        <v>12</v>
      </c>
      <c r="G2497" s="75">
        <v>5</v>
      </c>
      <c r="H2497" s="75">
        <f>SUMIFS(VENTAS[Cantidad],VENTAS[Código del producto Vendido],STOCK[[#This Row],[Code]])</f>
        <v>0</v>
      </c>
      <c r="I2497" s="75">
        <f>STOCK[[#This Row],[Entradas]]-STOCK[[#This Row],[Salidas]]</f>
        <v>5</v>
      </c>
      <c r="J2497" s="59">
        <f t="shared" si="116"/>
        <v>1.2</v>
      </c>
      <c r="K2497" s="62">
        <v>3.25</v>
      </c>
      <c r="L2497" s="62">
        <v>2</v>
      </c>
      <c r="M2497" s="62">
        <f>STOCK[[#This Row],[Costo Unitario (USD)]]+STOCK[[#This Row],[Costo Envío (USD)]]+STOCK[[#This Row],[Comisión 10%]]</f>
        <v>6.45</v>
      </c>
      <c r="N2497" s="62">
        <f t="shared" si="114"/>
        <v>9.675</v>
      </c>
      <c r="O2497" s="62">
        <v>12</v>
      </c>
      <c r="P2497" s="62">
        <f>STOCK[[#This Row],[Precio Final]]-STOCK[[#This Row],[Costo total]]</f>
        <v>5.55</v>
      </c>
      <c r="Q2497" s="62"/>
      <c r="R2497" s="74"/>
      <c r="S2497" s="74"/>
      <c r="T2497" s="62"/>
      <c r="U2497" s="62"/>
      <c r="V2497" s="76"/>
    </row>
    <row r="2498" customHeight="1" spans="1:22">
      <c r="A2498" s="74" t="s">
        <v>20753</v>
      </c>
      <c r="B2498" s="74" t="s">
        <v>20742</v>
      </c>
      <c r="C2498" s="74" t="s">
        <v>20754</v>
      </c>
      <c r="D2498" s="74" t="s">
        <v>20755</v>
      </c>
      <c r="E2498" s="74"/>
      <c r="F2498" s="59">
        <f t="shared" si="117"/>
        <v>55</v>
      </c>
      <c r="G2498" s="75">
        <v>1</v>
      </c>
      <c r="H2498" s="75">
        <f>SUMIFS(VENTAS[Cantidad],VENTAS[Código del producto Vendido],STOCK[[#This Row],[Code]])</f>
        <v>1</v>
      </c>
      <c r="I2498" s="75">
        <f>STOCK[[#This Row],[Entradas]]-STOCK[[#This Row],[Salidas]]</f>
        <v>0</v>
      </c>
      <c r="J2498" s="59">
        <f t="shared" si="116"/>
        <v>5.5</v>
      </c>
      <c r="K2498" s="62">
        <v>24.99</v>
      </c>
      <c r="L2498" s="62">
        <v>3</v>
      </c>
      <c r="M2498" s="62">
        <f>STOCK[[#This Row],[Costo Unitario (USD)]]+STOCK[[#This Row],[Costo Envío (USD)]]+STOCK[[#This Row],[Comisión 10%]]</f>
        <v>33.49</v>
      </c>
      <c r="N2498" s="62">
        <f t="shared" si="114"/>
        <v>50.235</v>
      </c>
      <c r="O2498" s="62">
        <v>55</v>
      </c>
      <c r="P2498" s="62">
        <f>STOCK[[#This Row],[Precio Final]]-STOCK[[#This Row],[Costo total]]</f>
        <v>21.51</v>
      </c>
      <c r="Q2498" s="62"/>
      <c r="R2498" s="74"/>
      <c r="S2498" s="74"/>
      <c r="T2498" s="62"/>
      <c r="U2498" s="62"/>
      <c r="V2498" s="76"/>
    </row>
    <row r="2499" customHeight="1" spans="1:22">
      <c r="A2499" s="74" t="s">
        <v>20756</v>
      </c>
      <c r="B2499" s="74" t="s">
        <v>20742</v>
      </c>
      <c r="C2499" s="74" t="s">
        <v>20757</v>
      </c>
      <c r="D2499" s="74" t="s">
        <v>16418</v>
      </c>
      <c r="E2499" s="74"/>
      <c r="F2499" s="59">
        <f t="shared" si="117"/>
        <v>12</v>
      </c>
      <c r="G2499" s="75">
        <v>5</v>
      </c>
      <c r="H2499" s="75">
        <f>SUMIFS(VENTAS[Cantidad],VENTAS[Código del producto Vendido],STOCK[[#This Row],[Code]])</f>
        <v>2</v>
      </c>
      <c r="I2499" s="75">
        <f>STOCK[[#This Row],[Entradas]]-STOCK[[#This Row],[Salidas]]</f>
        <v>3</v>
      </c>
      <c r="J2499" s="59">
        <f t="shared" si="116"/>
        <v>1.2</v>
      </c>
      <c r="K2499" s="62">
        <v>3.25</v>
      </c>
      <c r="L2499" s="62">
        <v>2</v>
      </c>
      <c r="M2499" s="62">
        <f>STOCK[[#This Row],[Costo Unitario (USD)]]+STOCK[[#This Row],[Costo Envío (USD)]]+STOCK[[#This Row],[Comisión 10%]]</f>
        <v>6.45</v>
      </c>
      <c r="N2499" s="62">
        <f t="shared" si="114"/>
        <v>9.675</v>
      </c>
      <c r="O2499" s="62">
        <v>12</v>
      </c>
      <c r="P2499" s="62">
        <f>STOCK[[#This Row],[Precio Final]]-STOCK[[#This Row],[Costo total]]</f>
        <v>5.55</v>
      </c>
      <c r="Q2499" s="62"/>
      <c r="R2499" s="74"/>
      <c r="S2499" s="74"/>
      <c r="T2499" s="62"/>
      <c r="U2499" s="62"/>
      <c r="V2499" s="76"/>
    </row>
    <row r="2500" customHeight="1" spans="1:22">
      <c r="A2500" s="74" t="s">
        <v>20758</v>
      </c>
      <c r="B2500" s="74"/>
      <c r="C2500" s="74" t="s">
        <v>20759</v>
      </c>
      <c r="D2500" s="74" t="s">
        <v>19195</v>
      </c>
      <c r="E2500" s="74"/>
      <c r="F2500" s="59">
        <f t="shared" si="117"/>
        <v>40</v>
      </c>
      <c r="G2500" s="75">
        <v>1</v>
      </c>
      <c r="H2500" s="75">
        <f>SUMIFS(VENTAS[Cantidad],VENTAS[Código del producto Vendido],STOCK[[#This Row],[Code]])</f>
        <v>0</v>
      </c>
      <c r="I2500" s="75">
        <f>STOCK[[#This Row],[Entradas]]-STOCK[[#This Row],[Salidas]]</f>
        <v>1</v>
      </c>
      <c r="J2500" s="59">
        <f t="shared" si="116"/>
        <v>4</v>
      </c>
      <c r="K2500" s="62">
        <v>22.5</v>
      </c>
      <c r="L2500" s="62">
        <v>3</v>
      </c>
      <c r="M2500" s="62">
        <f>STOCK[[#This Row],[Costo Unitario (USD)]]+STOCK[[#This Row],[Costo Envío (USD)]]+STOCK[[#This Row],[Comisión 10%]]</f>
        <v>29.5</v>
      </c>
      <c r="N2500" s="62">
        <f t="shared" si="114"/>
        <v>44.25</v>
      </c>
      <c r="O2500" s="62">
        <v>40</v>
      </c>
      <c r="P2500" s="62">
        <f>STOCK[[#This Row],[Precio Final]]-STOCK[[#This Row],[Costo total]]</f>
        <v>10.5</v>
      </c>
      <c r="Q2500" s="62"/>
      <c r="R2500" s="74"/>
      <c r="S2500" s="74"/>
      <c r="T2500" s="62"/>
      <c r="U2500" s="62"/>
      <c r="V2500" s="76"/>
    </row>
    <row r="2501" customHeight="1" spans="1:22">
      <c r="A2501" s="74" t="s">
        <v>20760</v>
      </c>
      <c r="B2501" s="74"/>
      <c r="C2501" s="74" t="s">
        <v>20759</v>
      </c>
      <c r="D2501" s="74" t="s">
        <v>18804</v>
      </c>
      <c r="E2501" s="74"/>
      <c r="F2501" s="59">
        <f t="shared" si="117"/>
        <v>40</v>
      </c>
      <c r="G2501" s="75">
        <v>1</v>
      </c>
      <c r="H2501" s="75">
        <f>SUMIFS(VENTAS[Cantidad],VENTAS[Código del producto Vendido],STOCK[[#This Row],[Code]])</f>
        <v>0</v>
      </c>
      <c r="I2501" s="75">
        <f>STOCK[[#This Row],[Entradas]]-STOCK[[#This Row],[Salidas]]</f>
        <v>1</v>
      </c>
      <c r="J2501" s="59">
        <f t="shared" si="116"/>
        <v>4</v>
      </c>
      <c r="K2501" s="62">
        <v>22.5</v>
      </c>
      <c r="L2501" s="62">
        <v>3</v>
      </c>
      <c r="M2501" s="62">
        <f>STOCK[[#This Row],[Costo Unitario (USD)]]+STOCK[[#This Row],[Costo Envío (USD)]]+STOCK[[#This Row],[Comisión 10%]]</f>
        <v>29.5</v>
      </c>
      <c r="N2501" s="62">
        <f t="shared" si="114"/>
        <v>44.25</v>
      </c>
      <c r="O2501" s="62">
        <v>40</v>
      </c>
      <c r="P2501" s="62">
        <f>STOCK[[#This Row],[Precio Final]]-STOCK[[#This Row],[Costo total]]</f>
        <v>10.5</v>
      </c>
      <c r="Q2501" s="62"/>
      <c r="R2501" s="74"/>
      <c r="S2501" s="74"/>
      <c r="T2501" s="62"/>
      <c r="U2501" s="62"/>
      <c r="V2501" s="76"/>
    </row>
    <row r="2502" customHeight="1" spans="1:22">
      <c r="A2502" s="74" t="s">
        <v>20761</v>
      </c>
      <c r="B2502" s="74"/>
      <c r="C2502" s="74" t="s">
        <v>20759</v>
      </c>
      <c r="D2502" s="74" t="s">
        <v>18809</v>
      </c>
      <c r="E2502" s="74"/>
      <c r="F2502" s="59">
        <f t="shared" si="117"/>
        <v>40</v>
      </c>
      <c r="G2502" s="75">
        <v>1</v>
      </c>
      <c r="H2502" s="75">
        <f>SUMIFS(VENTAS[Cantidad],VENTAS[Código del producto Vendido],STOCK[[#This Row],[Code]])</f>
        <v>1</v>
      </c>
      <c r="I2502" s="75">
        <f>STOCK[[#This Row],[Entradas]]-STOCK[[#This Row],[Salidas]]</f>
        <v>0</v>
      </c>
      <c r="J2502" s="59">
        <f t="shared" si="116"/>
        <v>4</v>
      </c>
      <c r="K2502" s="62">
        <v>22.5</v>
      </c>
      <c r="L2502" s="62">
        <v>3</v>
      </c>
      <c r="M2502" s="62">
        <f>STOCK[[#This Row],[Costo Unitario (USD)]]+STOCK[[#This Row],[Costo Envío (USD)]]+STOCK[[#This Row],[Comisión 10%]]</f>
        <v>29.5</v>
      </c>
      <c r="N2502" s="62">
        <f t="shared" si="114"/>
        <v>44.25</v>
      </c>
      <c r="O2502" s="62">
        <v>40</v>
      </c>
      <c r="P2502" s="62">
        <f>STOCK[[#This Row],[Precio Final]]-STOCK[[#This Row],[Costo total]]</f>
        <v>10.5</v>
      </c>
      <c r="Q2502" s="62"/>
      <c r="R2502" s="74"/>
      <c r="S2502" s="74"/>
      <c r="T2502" s="62"/>
      <c r="U2502" s="62"/>
      <c r="V2502" s="76"/>
    </row>
    <row r="2503" customHeight="1" spans="1:22">
      <c r="A2503" s="74" t="s">
        <v>20762</v>
      </c>
      <c r="B2503" s="74"/>
      <c r="C2503" s="74" t="s">
        <v>20763</v>
      </c>
      <c r="D2503" s="74" t="s">
        <v>18807</v>
      </c>
      <c r="E2503" s="74"/>
      <c r="F2503" s="59">
        <f t="shared" si="117"/>
        <v>50</v>
      </c>
      <c r="G2503" s="75">
        <v>4</v>
      </c>
      <c r="H2503" s="75">
        <f>SUMIFS(VENTAS[Cantidad],VENTAS[Código del producto Vendido],STOCK[[#This Row],[Code]])</f>
        <v>2</v>
      </c>
      <c r="I2503" s="75">
        <f>STOCK[[#This Row],[Entradas]]-STOCK[[#This Row],[Salidas]]</f>
        <v>2</v>
      </c>
      <c r="J2503" s="59">
        <f t="shared" si="116"/>
        <v>5</v>
      </c>
      <c r="K2503" s="62">
        <v>17.99</v>
      </c>
      <c r="L2503" s="62">
        <v>3</v>
      </c>
      <c r="M2503" s="62">
        <f>STOCK[[#This Row],[Costo Unitario (USD)]]+STOCK[[#This Row],[Costo Envío (USD)]]+STOCK[[#This Row],[Comisión 10%]]</f>
        <v>25.99</v>
      </c>
      <c r="N2503" s="62">
        <f t="shared" si="114"/>
        <v>38.985</v>
      </c>
      <c r="O2503" s="62">
        <v>50</v>
      </c>
      <c r="P2503" s="62">
        <f>STOCK[[#This Row],[Precio Final]]-STOCK[[#This Row],[Costo total]]</f>
        <v>24.01</v>
      </c>
      <c r="Q2503" s="62"/>
      <c r="R2503" s="74"/>
      <c r="S2503" s="74"/>
      <c r="T2503" s="62"/>
      <c r="U2503" s="62"/>
      <c r="V2503" s="76"/>
    </row>
    <row r="2504" customHeight="1" spans="1:22">
      <c r="A2504" s="74" t="s">
        <v>20764</v>
      </c>
      <c r="B2504" s="74"/>
      <c r="C2504" s="74" t="s">
        <v>20763</v>
      </c>
      <c r="D2504" s="74" t="s">
        <v>18809</v>
      </c>
      <c r="E2504" s="74"/>
      <c r="F2504" s="59">
        <f t="shared" si="117"/>
        <v>50</v>
      </c>
      <c r="G2504" s="75">
        <v>2</v>
      </c>
      <c r="H2504" s="75">
        <f>SUMIFS(VENTAS[Cantidad],VENTAS[Código del producto Vendido],STOCK[[#This Row],[Code]])</f>
        <v>1</v>
      </c>
      <c r="I2504" s="75">
        <f>STOCK[[#This Row],[Entradas]]-STOCK[[#This Row],[Salidas]]</f>
        <v>1</v>
      </c>
      <c r="J2504" s="59">
        <f t="shared" si="116"/>
        <v>5</v>
      </c>
      <c r="K2504" s="62">
        <v>17.99</v>
      </c>
      <c r="L2504" s="62">
        <v>3</v>
      </c>
      <c r="M2504" s="62">
        <f>STOCK[[#This Row],[Costo Unitario (USD)]]+STOCK[[#This Row],[Costo Envío (USD)]]+STOCK[[#This Row],[Comisión 10%]]</f>
        <v>25.99</v>
      </c>
      <c r="N2504" s="62">
        <f t="shared" si="114"/>
        <v>38.985</v>
      </c>
      <c r="O2504" s="62">
        <v>50</v>
      </c>
      <c r="P2504" s="62">
        <f>STOCK[[#This Row],[Precio Final]]-STOCK[[#This Row],[Costo total]]</f>
        <v>24.01</v>
      </c>
      <c r="Q2504" s="62"/>
      <c r="R2504" s="74"/>
      <c r="S2504" s="74"/>
      <c r="T2504" s="62"/>
      <c r="U2504" s="62"/>
      <c r="V2504" s="76"/>
    </row>
    <row r="2505" customHeight="1" spans="1:22">
      <c r="A2505" s="74" t="s">
        <v>20765</v>
      </c>
      <c r="B2505" s="74"/>
      <c r="C2505" s="74" t="s">
        <v>20763</v>
      </c>
      <c r="D2505" s="74" t="s">
        <v>19195</v>
      </c>
      <c r="E2505" s="74"/>
      <c r="F2505" s="59">
        <f t="shared" si="117"/>
        <v>50</v>
      </c>
      <c r="G2505" s="75">
        <v>2</v>
      </c>
      <c r="H2505" s="75">
        <f>SUMIFS(VENTAS[Cantidad],VENTAS[Código del producto Vendido],STOCK[[#This Row],[Code]])</f>
        <v>0</v>
      </c>
      <c r="I2505" s="75">
        <f>STOCK[[#This Row],[Entradas]]-STOCK[[#This Row],[Salidas]]</f>
        <v>2</v>
      </c>
      <c r="J2505" s="59">
        <f t="shared" si="116"/>
        <v>5</v>
      </c>
      <c r="K2505" s="62">
        <v>17.99</v>
      </c>
      <c r="L2505" s="62">
        <v>3</v>
      </c>
      <c r="M2505" s="62">
        <f>STOCK[[#This Row],[Costo Unitario (USD)]]+STOCK[[#This Row],[Costo Envío (USD)]]+STOCK[[#This Row],[Comisión 10%]]</f>
        <v>25.99</v>
      </c>
      <c r="N2505" s="62">
        <f t="shared" si="114"/>
        <v>38.985</v>
      </c>
      <c r="O2505" s="62">
        <v>50</v>
      </c>
      <c r="P2505" s="62">
        <f>STOCK[[#This Row],[Precio Final]]-STOCK[[#This Row],[Costo total]]</f>
        <v>24.01</v>
      </c>
      <c r="Q2505" s="62"/>
      <c r="R2505" s="74"/>
      <c r="S2505" s="74"/>
      <c r="T2505" s="62"/>
      <c r="U2505" s="62"/>
      <c r="V2505" s="76"/>
    </row>
    <row r="2506" customHeight="1" spans="1:22">
      <c r="A2506" s="74" t="s">
        <v>20766</v>
      </c>
      <c r="B2506" s="74"/>
      <c r="C2506" s="74" t="s">
        <v>20767</v>
      </c>
      <c r="D2506" s="74" t="s">
        <v>18804</v>
      </c>
      <c r="E2506" s="74"/>
      <c r="F2506" s="59">
        <f t="shared" si="117"/>
        <v>35</v>
      </c>
      <c r="G2506" s="75">
        <v>2</v>
      </c>
      <c r="H2506" s="75">
        <f>SUMIFS(VENTAS[Cantidad],VENTAS[Código del producto Vendido],STOCK[[#This Row],[Code]])</f>
        <v>1</v>
      </c>
      <c r="I2506" s="75">
        <f>STOCK[[#This Row],[Entradas]]-STOCK[[#This Row],[Salidas]]</f>
        <v>1</v>
      </c>
      <c r="J2506" s="59">
        <f t="shared" si="116"/>
        <v>3.5</v>
      </c>
      <c r="K2506" s="62">
        <v>11.99</v>
      </c>
      <c r="L2506" s="62">
        <v>3</v>
      </c>
      <c r="M2506" s="62">
        <f>STOCK[[#This Row],[Costo Unitario (USD)]]+STOCK[[#This Row],[Costo Envío (USD)]]+STOCK[[#This Row],[Comisión 10%]]</f>
        <v>18.49</v>
      </c>
      <c r="N2506" s="62">
        <f t="shared" si="114"/>
        <v>27.735</v>
      </c>
      <c r="O2506" s="62">
        <v>35</v>
      </c>
      <c r="P2506" s="62">
        <f>STOCK[[#This Row],[Precio Final]]-STOCK[[#This Row],[Costo total]]</f>
        <v>16.51</v>
      </c>
      <c r="Q2506" s="62"/>
      <c r="R2506" s="74"/>
      <c r="S2506" s="74"/>
      <c r="T2506" s="62"/>
      <c r="U2506" s="62"/>
      <c r="V2506" s="76"/>
    </row>
    <row r="2507" customHeight="1" spans="1:22">
      <c r="A2507" s="74" t="s">
        <v>20768</v>
      </c>
      <c r="B2507" s="74"/>
      <c r="C2507" s="74" t="s">
        <v>20769</v>
      </c>
      <c r="D2507" s="74" t="s">
        <v>18804</v>
      </c>
      <c r="E2507" s="74"/>
      <c r="F2507" s="59">
        <f t="shared" si="117"/>
        <v>35</v>
      </c>
      <c r="G2507" s="75">
        <v>4</v>
      </c>
      <c r="H2507" s="75">
        <f>SUMIFS(VENTAS[Cantidad],VENTAS[Código del producto Vendido],STOCK[[#This Row],[Code]])</f>
        <v>1</v>
      </c>
      <c r="I2507" s="75">
        <f>STOCK[[#This Row],[Entradas]]-STOCK[[#This Row],[Salidas]]</f>
        <v>3</v>
      </c>
      <c r="J2507" s="59">
        <f t="shared" si="116"/>
        <v>3.5</v>
      </c>
      <c r="K2507" s="62">
        <v>15.97</v>
      </c>
      <c r="L2507" s="62">
        <v>3</v>
      </c>
      <c r="M2507" s="62">
        <f>STOCK[[#This Row],[Costo Unitario (USD)]]+STOCK[[#This Row],[Costo Envío (USD)]]+STOCK[[#This Row],[Comisión 10%]]</f>
        <v>22.47</v>
      </c>
      <c r="N2507" s="62">
        <f t="shared" si="114"/>
        <v>33.705</v>
      </c>
      <c r="O2507" s="62">
        <v>35</v>
      </c>
      <c r="P2507" s="62">
        <f>STOCK[[#This Row],[Precio Final]]-STOCK[[#This Row],[Costo total]]</f>
        <v>12.53</v>
      </c>
      <c r="Q2507" s="62"/>
      <c r="R2507" s="74"/>
      <c r="S2507" s="74"/>
      <c r="T2507" s="62"/>
      <c r="U2507" s="62"/>
      <c r="V2507" s="76"/>
    </row>
    <row r="2508" customHeight="1" spans="1:22">
      <c r="A2508" s="74" t="s">
        <v>20770</v>
      </c>
      <c r="B2508" s="74"/>
      <c r="C2508" s="74" t="s">
        <v>20769</v>
      </c>
      <c r="D2508" s="74" t="s">
        <v>20771</v>
      </c>
      <c r="E2508" s="74"/>
      <c r="F2508" s="59">
        <f t="shared" si="117"/>
        <v>35</v>
      </c>
      <c r="G2508" s="75">
        <v>2</v>
      </c>
      <c r="H2508" s="75">
        <f>SUMIFS(VENTAS[Cantidad],VENTAS[Código del producto Vendido],STOCK[[#This Row],[Code]])</f>
        <v>2</v>
      </c>
      <c r="I2508" s="75">
        <f>STOCK[[#This Row],[Entradas]]-STOCK[[#This Row],[Salidas]]</f>
        <v>0</v>
      </c>
      <c r="J2508" s="59">
        <f t="shared" si="116"/>
        <v>3.5</v>
      </c>
      <c r="K2508" s="62">
        <v>15.97</v>
      </c>
      <c r="L2508" s="62">
        <v>3</v>
      </c>
      <c r="M2508" s="62">
        <f>STOCK[[#This Row],[Costo Unitario (USD)]]+STOCK[[#This Row],[Costo Envío (USD)]]+STOCK[[#This Row],[Comisión 10%]]</f>
        <v>22.47</v>
      </c>
      <c r="N2508" s="62">
        <f t="shared" si="114"/>
        <v>33.705</v>
      </c>
      <c r="O2508" s="62">
        <v>35</v>
      </c>
      <c r="P2508" s="62">
        <f>STOCK[[#This Row],[Precio Final]]-STOCK[[#This Row],[Costo total]]</f>
        <v>12.53</v>
      </c>
      <c r="Q2508" s="62"/>
      <c r="R2508" s="74"/>
      <c r="S2508" s="74"/>
      <c r="T2508" s="62"/>
      <c r="U2508" s="62"/>
      <c r="V2508" s="76"/>
    </row>
    <row r="2509" customHeight="1" spans="1:22">
      <c r="A2509" s="74" t="s">
        <v>20772</v>
      </c>
      <c r="B2509" s="74"/>
      <c r="C2509" s="74" t="s">
        <v>20773</v>
      </c>
      <c r="D2509" s="74" t="s">
        <v>19257</v>
      </c>
      <c r="E2509" s="74"/>
      <c r="F2509" s="59">
        <f t="shared" si="117"/>
        <v>30</v>
      </c>
      <c r="G2509" s="75">
        <v>3</v>
      </c>
      <c r="H2509" s="75">
        <f>SUMIFS(VENTAS[Cantidad],VENTAS[Código del producto Vendido],STOCK[[#This Row],[Code]])</f>
        <v>0</v>
      </c>
      <c r="I2509" s="75">
        <f>STOCK[[#This Row],[Entradas]]-STOCK[[#This Row],[Salidas]]</f>
        <v>3</v>
      </c>
      <c r="J2509" s="59">
        <f t="shared" si="116"/>
        <v>3</v>
      </c>
      <c r="K2509" s="62">
        <v>8.99</v>
      </c>
      <c r="L2509" s="62">
        <v>3</v>
      </c>
      <c r="M2509" s="62">
        <f>STOCK[[#This Row],[Costo Unitario (USD)]]+STOCK[[#This Row],[Costo Envío (USD)]]+STOCK[[#This Row],[Comisión 10%]]</f>
        <v>14.99</v>
      </c>
      <c r="N2509" s="62">
        <f t="shared" si="114"/>
        <v>22.485</v>
      </c>
      <c r="O2509" s="62">
        <v>30</v>
      </c>
      <c r="P2509" s="62">
        <f>STOCK[[#This Row],[Precio Final]]-STOCK[[#This Row],[Costo total]]</f>
        <v>15.01</v>
      </c>
      <c r="Q2509" s="62"/>
      <c r="R2509" s="74"/>
      <c r="S2509" s="74"/>
      <c r="T2509" s="62"/>
      <c r="U2509" s="62"/>
      <c r="V2509" s="76"/>
    </row>
    <row r="2510" customHeight="1" spans="1:22">
      <c r="A2510" s="74" t="s">
        <v>20774</v>
      </c>
      <c r="B2510" s="74"/>
      <c r="C2510" s="74" t="s">
        <v>20773</v>
      </c>
      <c r="D2510" s="74" t="s">
        <v>18838</v>
      </c>
      <c r="E2510" s="74"/>
      <c r="F2510" s="59">
        <f t="shared" si="117"/>
        <v>30</v>
      </c>
      <c r="G2510" s="75">
        <v>3</v>
      </c>
      <c r="H2510" s="75">
        <f>SUMIFS(VENTAS[Cantidad],VENTAS[Código del producto Vendido],STOCK[[#This Row],[Code]])</f>
        <v>1</v>
      </c>
      <c r="I2510" s="75">
        <f>STOCK[[#This Row],[Entradas]]-STOCK[[#This Row],[Salidas]]</f>
        <v>2</v>
      </c>
      <c r="J2510" s="59">
        <f t="shared" si="116"/>
        <v>3</v>
      </c>
      <c r="K2510" s="62">
        <v>8.99</v>
      </c>
      <c r="L2510" s="62">
        <v>3</v>
      </c>
      <c r="M2510" s="62">
        <f>STOCK[[#This Row],[Costo Unitario (USD)]]+STOCK[[#This Row],[Costo Envío (USD)]]+STOCK[[#This Row],[Comisión 10%]]</f>
        <v>14.99</v>
      </c>
      <c r="N2510" s="62">
        <f t="shared" si="114"/>
        <v>22.485</v>
      </c>
      <c r="O2510" s="62">
        <v>30</v>
      </c>
      <c r="P2510" s="62">
        <f>STOCK[[#This Row],[Precio Final]]-STOCK[[#This Row],[Costo total]]</f>
        <v>15.01</v>
      </c>
      <c r="Q2510" s="62"/>
      <c r="R2510" s="74"/>
      <c r="S2510" s="74"/>
      <c r="T2510" s="62"/>
      <c r="U2510" s="62"/>
      <c r="V2510" s="76"/>
    </row>
    <row r="2511" customHeight="1" spans="1:22">
      <c r="A2511" s="74" t="s">
        <v>20775</v>
      </c>
      <c r="B2511" s="74"/>
      <c r="C2511" s="74" t="s">
        <v>20773</v>
      </c>
      <c r="D2511" s="74" t="s">
        <v>18807</v>
      </c>
      <c r="E2511" s="74"/>
      <c r="F2511" s="59">
        <f t="shared" si="117"/>
        <v>30</v>
      </c>
      <c r="G2511" s="75">
        <v>1</v>
      </c>
      <c r="H2511" s="75">
        <f>SUMIFS(VENTAS[Cantidad],VENTAS[Código del producto Vendido],STOCK[[#This Row],[Code]])</f>
        <v>0</v>
      </c>
      <c r="I2511" s="75">
        <f>STOCK[[#This Row],[Entradas]]-STOCK[[#This Row],[Salidas]]</f>
        <v>1</v>
      </c>
      <c r="J2511" s="59">
        <f t="shared" si="116"/>
        <v>3</v>
      </c>
      <c r="K2511" s="62">
        <v>8.99</v>
      </c>
      <c r="L2511" s="62">
        <v>3</v>
      </c>
      <c r="M2511" s="62">
        <f>STOCK[[#This Row],[Costo Unitario (USD)]]+STOCK[[#This Row],[Costo Envío (USD)]]+STOCK[[#This Row],[Comisión 10%]]</f>
        <v>14.99</v>
      </c>
      <c r="N2511" s="62">
        <f t="shared" si="114"/>
        <v>22.485</v>
      </c>
      <c r="O2511" s="62">
        <v>30</v>
      </c>
      <c r="P2511" s="62">
        <f>STOCK[[#This Row],[Precio Final]]-STOCK[[#This Row],[Costo total]]</f>
        <v>15.01</v>
      </c>
      <c r="Q2511" s="62"/>
      <c r="R2511" s="74"/>
      <c r="S2511" s="74"/>
      <c r="T2511" s="62"/>
      <c r="U2511" s="62"/>
      <c r="V2511" s="76"/>
    </row>
    <row r="2512" customHeight="1" spans="1:22">
      <c r="A2512" s="74" t="s">
        <v>20776</v>
      </c>
      <c r="B2512" s="74"/>
      <c r="C2512" s="74" t="s">
        <v>20773</v>
      </c>
      <c r="D2512" s="74" t="s">
        <v>18809</v>
      </c>
      <c r="E2512" s="74"/>
      <c r="F2512" s="59">
        <f t="shared" si="117"/>
        <v>30</v>
      </c>
      <c r="G2512" s="75">
        <v>3</v>
      </c>
      <c r="H2512" s="75">
        <f>SUMIFS(VENTAS[Cantidad],VENTAS[Código del producto Vendido],STOCK[[#This Row],[Code]])</f>
        <v>1</v>
      </c>
      <c r="I2512" s="75">
        <f>STOCK[[#This Row],[Entradas]]-STOCK[[#This Row],[Salidas]]</f>
        <v>2</v>
      </c>
      <c r="J2512" s="59">
        <f t="shared" si="116"/>
        <v>3</v>
      </c>
      <c r="K2512" s="62">
        <v>8.99</v>
      </c>
      <c r="L2512" s="62">
        <v>3</v>
      </c>
      <c r="M2512" s="62">
        <f>STOCK[[#This Row],[Costo Unitario (USD)]]+STOCK[[#This Row],[Costo Envío (USD)]]+STOCK[[#This Row],[Comisión 10%]]</f>
        <v>14.99</v>
      </c>
      <c r="N2512" s="62">
        <f t="shared" si="114"/>
        <v>22.485</v>
      </c>
      <c r="O2512" s="62">
        <v>30</v>
      </c>
      <c r="P2512" s="62">
        <f>STOCK[[#This Row],[Precio Final]]-STOCK[[#This Row],[Costo total]]</f>
        <v>15.01</v>
      </c>
      <c r="Q2512" s="62"/>
      <c r="R2512" s="74"/>
      <c r="S2512" s="74"/>
      <c r="T2512" s="62"/>
      <c r="U2512" s="62"/>
      <c r="V2512" s="76"/>
    </row>
    <row r="2513" customHeight="1" spans="1:22">
      <c r="A2513" s="74" t="s">
        <v>20777</v>
      </c>
      <c r="B2513" s="74"/>
      <c r="C2513" s="74" t="s">
        <v>20773</v>
      </c>
      <c r="D2513" s="74" t="s">
        <v>18804</v>
      </c>
      <c r="E2513" s="74"/>
      <c r="F2513" s="59">
        <f t="shared" si="117"/>
        <v>30</v>
      </c>
      <c r="G2513" s="75">
        <v>2</v>
      </c>
      <c r="H2513" s="75">
        <f>SUMIFS(VENTAS[Cantidad],VENTAS[Código del producto Vendido],STOCK[[#This Row],[Code]])</f>
        <v>0</v>
      </c>
      <c r="I2513" s="75">
        <f>STOCK[[#This Row],[Entradas]]-STOCK[[#This Row],[Salidas]]</f>
        <v>2</v>
      </c>
      <c r="J2513" s="59">
        <f t="shared" si="116"/>
        <v>3</v>
      </c>
      <c r="K2513" s="62">
        <v>8.99</v>
      </c>
      <c r="L2513" s="62">
        <v>3</v>
      </c>
      <c r="M2513" s="62">
        <f>STOCK[[#This Row],[Costo Unitario (USD)]]+STOCK[[#This Row],[Costo Envío (USD)]]+STOCK[[#This Row],[Comisión 10%]]</f>
        <v>14.99</v>
      </c>
      <c r="N2513" s="62">
        <f t="shared" si="114"/>
        <v>22.485</v>
      </c>
      <c r="O2513" s="62">
        <v>30</v>
      </c>
      <c r="P2513" s="62">
        <f>STOCK[[#This Row],[Precio Final]]-STOCK[[#This Row],[Costo total]]</f>
        <v>15.01</v>
      </c>
      <c r="Q2513" s="62"/>
      <c r="R2513" s="74"/>
      <c r="S2513" s="74"/>
      <c r="T2513" s="62"/>
      <c r="U2513" s="62"/>
      <c r="V2513" s="76"/>
    </row>
    <row r="2514" customHeight="1" spans="1:22">
      <c r="A2514" s="74" t="s">
        <v>20778</v>
      </c>
      <c r="B2514" s="74"/>
      <c r="C2514" s="74" t="s">
        <v>20779</v>
      </c>
      <c r="D2514" s="74" t="s">
        <v>16404</v>
      </c>
      <c r="E2514" s="74"/>
      <c r="F2514" s="59">
        <f t="shared" si="117"/>
        <v>30</v>
      </c>
      <c r="G2514" s="75">
        <v>4</v>
      </c>
      <c r="H2514" s="75">
        <f>SUMIFS(VENTAS[Cantidad],VENTAS[Código del producto Vendido],STOCK[[#This Row],[Code]])</f>
        <v>4</v>
      </c>
      <c r="I2514" s="75">
        <f>STOCK[[#This Row],[Entradas]]-STOCK[[#This Row],[Salidas]]</f>
        <v>0</v>
      </c>
      <c r="J2514" s="59">
        <f t="shared" si="116"/>
        <v>3</v>
      </c>
      <c r="K2514" s="62">
        <v>14.95</v>
      </c>
      <c r="L2514" s="62">
        <v>3</v>
      </c>
      <c r="M2514" s="62">
        <f>STOCK[[#This Row],[Costo Unitario (USD)]]+STOCK[[#This Row],[Costo Envío (USD)]]+STOCK[[#This Row],[Comisión 10%]]</f>
        <v>20.95</v>
      </c>
      <c r="N2514" s="62">
        <f t="shared" ref="N2514:N2577" si="118">M2514*1.5</f>
        <v>31.425</v>
      </c>
      <c r="O2514" s="62">
        <v>30</v>
      </c>
      <c r="P2514" s="62">
        <f>STOCK[[#This Row],[Precio Final]]-STOCK[[#This Row],[Costo total]]</f>
        <v>9.05</v>
      </c>
      <c r="Q2514" s="62"/>
      <c r="R2514" s="74"/>
      <c r="S2514" s="74"/>
      <c r="T2514" s="62"/>
      <c r="U2514" s="62"/>
      <c r="V2514" s="76"/>
    </row>
    <row r="2515" customHeight="1" spans="1:22">
      <c r="A2515" s="74" t="s">
        <v>20780</v>
      </c>
      <c r="B2515" s="74"/>
      <c r="C2515" s="74" t="s">
        <v>20779</v>
      </c>
      <c r="D2515" s="74" t="s">
        <v>16396</v>
      </c>
      <c r="E2515" s="74"/>
      <c r="F2515" s="59">
        <f t="shared" si="117"/>
        <v>30</v>
      </c>
      <c r="G2515" s="75">
        <v>3</v>
      </c>
      <c r="H2515" s="75">
        <f>SUMIFS(VENTAS[Cantidad],VENTAS[Código del producto Vendido],STOCK[[#This Row],[Code]])</f>
        <v>2</v>
      </c>
      <c r="I2515" s="75">
        <f>STOCK[[#This Row],[Entradas]]-STOCK[[#This Row],[Salidas]]</f>
        <v>1</v>
      </c>
      <c r="J2515" s="59">
        <f t="shared" si="116"/>
        <v>3</v>
      </c>
      <c r="K2515" s="62">
        <v>14.95</v>
      </c>
      <c r="L2515" s="62">
        <v>3</v>
      </c>
      <c r="M2515" s="62">
        <f>STOCK[[#This Row],[Costo Unitario (USD)]]+STOCK[[#This Row],[Costo Envío (USD)]]+STOCK[[#This Row],[Comisión 10%]]</f>
        <v>20.95</v>
      </c>
      <c r="N2515" s="62">
        <f t="shared" si="118"/>
        <v>31.425</v>
      </c>
      <c r="O2515" s="62">
        <v>30</v>
      </c>
      <c r="P2515" s="62">
        <f>STOCK[[#This Row],[Precio Final]]-STOCK[[#This Row],[Costo total]]</f>
        <v>9.05</v>
      </c>
      <c r="Q2515" s="62"/>
      <c r="R2515" s="74"/>
      <c r="S2515" s="74"/>
      <c r="T2515" s="62"/>
      <c r="U2515" s="62"/>
      <c r="V2515" s="76"/>
    </row>
    <row r="2516" customHeight="1" spans="1:22">
      <c r="A2516" s="74" t="s">
        <v>20781</v>
      </c>
      <c r="B2516" s="74"/>
      <c r="C2516" s="74" t="s">
        <v>20779</v>
      </c>
      <c r="D2516" s="74" t="s">
        <v>16475</v>
      </c>
      <c r="E2516" s="74"/>
      <c r="F2516" s="59">
        <f t="shared" si="117"/>
        <v>30</v>
      </c>
      <c r="G2516" s="75">
        <v>3</v>
      </c>
      <c r="H2516" s="75">
        <f>SUMIFS(VENTAS[Cantidad],VENTAS[Código del producto Vendido],STOCK[[#This Row],[Code]])</f>
        <v>3</v>
      </c>
      <c r="I2516" s="75">
        <f>STOCK[[#This Row],[Entradas]]-STOCK[[#This Row],[Salidas]]</f>
        <v>0</v>
      </c>
      <c r="J2516" s="59">
        <f t="shared" si="116"/>
        <v>3</v>
      </c>
      <c r="K2516" s="62">
        <v>14.95</v>
      </c>
      <c r="L2516" s="62">
        <v>3</v>
      </c>
      <c r="M2516" s="62">
        <f>STOCK[[#This Row],[Costo Unitario (USD)]]+STOCK[[#This Row],[Costo Envío (USD)]]+STOCK[[#This Row],[Comisión 10%]]</f>
        <v>20.95</v>
      </c>
      <c r="N2516" s="62">
        <f t="shared" si="118"/>
        <v>31.425</v>
      </c>
      <c r="O2516" s="62">
        <v>30</v>
      </c>
      <c r="P2516" s="62">
        <f>STOCK[[#This Row],[Precio Final]]-STOCK[[#This Row],[Costo total]]</f>
        <v>9.05</v>
      </c>
      <c r="Q2516" s="62"/>
      <c r="R2516" s="74"/>
      <c r="S2516" s="74"/>
      <c r="T2516" s="62"/>
      <c r="U2516" s="62"/>
      <c r="V2516" s="76"/>
    </row>
    <row r="2517" customHeight="1" spans="1:22">
      <c r="A2517" s="74" t="s">
        <v>20782</v>
      </c>
      <c r="B2517" s="74"/>
      <c r="C2517" s="74" t="s">
        <v>20783</v>
      </c>
      <c r="D2517" s="74" t="s">
        <v>16408</v>
      </c>
      <c r="E2517" s="74"/>
      <c r="F2517" s="59">
        <f t="shared" si="117"/>
        <v>30</v>
      </c>
      <c r="G2517" s="75">
        <v>2</v>
      </c>
      <c r="H2517" s="75">
        <f>SUMIFS(VENTAS[Cantidad],VENTAS[Código del producto Vendido],STOCK[[#This Row],[Code]])</f>
        <v>2</v>
      </c>
      <c r="I2517" s="75">
        <f>STOCK[[#This Row],[Entradas]]-STOCK[[#This Row],[Salidas]]</f>
        <v>0</v>
      </c>
      <c r="J2517" s="59">
        <f t="shared" si="116"/>
        <v>3</v>
      </c>
      <c r="K2517" s="62">
        <v>14.79</v>
      </c>
      <c r="L2517" s="62">
        <v>3</v>
      </c>
      <c r="M2517" s="62">
        <f>STOCK[[#This Row],[Costo Unitario (USD)]]+STOCK[[#This Row],[Costo Envío (USD)]]+STOCK[[#This Row],[Comisión 10%]]</f>
        <v>20.79</v>
      </c>
      <c r="N2517" s="62">
        <f t="shared" si="118"/>
        <v>31.185</v>
      </c>
      <c r="O2517" s="62">
        <v>30</v>
      </c>
      <c r="P2517" s="62">
        <f>STOCK[[#This Row],[Precio Final]]-STOCK[[#This Row],[Costo total]]</f>
        <v>9.21</v>
      </c>
      <c r="Q2517" s="62"/>
      <c r="R2517" s="74"/>
      <c r="S2517" s="74"/>
      <c r="T2517" s="62"/>
      <c r="U2517" s="62"/>
      <c r="V2517" s="76"/>
    </row>
    <row r="2518" customHeight="1" spans="1:22">
      <c r="A2518" s="74" t="s">
        <v>20784</v>
      </c>
      <c r="B2518" s="74"/>
      <c r="C2518" s="74" t="s">
        <v>20783</v>
      </c>
      <c r="D2518" s="74" t="s">
        <v>16404</v>
      </c>
      <c r="E2518" s="74"/>
      <c r="F2518" s="59">
        <f t="shared" si="117"/>
        <v>30</v>
      </c>
      <c r="G2518" s="75">
        <v>2</v>
      </c>
      <c r="H2518" s="75">
        <f>SUMIFS(VENTAS[Cantidad],VENTAS[Código del producto Vendido],STOCK[[#This Row],[Code]])</f>
        <v>2</v>
      </c>
      <c r="I2518" s="75">
        <f>STOCK[[#This Row],[Entradas]]-STOCK[[#This Row],[Salidas]]</f>
        <v>0</v>
      </c>
      <c r="J2518" s="59">
        <f t="shared" si="116"/>
        <v>3</v>
      </c>
      <c r="K2518" s="62">
        <v>14.79</v>
      </c>
      <c r="L2518" s="62">
        <v>3</v>
      </c>
      <c r="M2518" s="62">
        <f>STOCK[[#This Row],[Costo Unitario (USD)]]+STOCK[[#This Row],[Costo Envío (USD)]]+STOCK[[#This Row],[Comisión 10%]]</f>
        <v>20.79</v>
      </c>
      <c r="N2518" s="62">
        <f t="shared" si="118"/>
        <v>31.185</v>
      </c>
      <c r="O2518" s="62">
        <v>30</v>
      </c>
      <c r="P2518" s="62">
        <f>STOCK[[#This Row],[Precio Final]]-STOCK[[#This Row],[Costo total]]</f>
        <v>9.21</v>
      </c>
      <c r="Q2518" s="62"/>
      <c r="R2518" s="74"/>
      <c r="S2518" s="74"/>
      <c r="T2518" s="62"/>
      <c r="U2518" s="62"/>
      <c r="V2518" s="76"/>
    </row>
    <row r="2519" customHeight="1" spans="1:22">
      <c r="A2519" s="74" t="s">
        <v>20785</v>
      </c>
      <c r="B2519" s="74"/>
      <c r="C2519" s="74" t="s">
        <v>20783</v>
      </c>
      <c r="D2519" s="74" t="s">
        <v>16396</v>
      </c>
      <c r="E2519" s="74"/>
      <c r="F2519" s="59">
        <f t="shared" si="117"/>
        <v>30</v>
      </c>
      <c r="G2519" s="75">
        <v>3</v>
      </c>
      <c r="H2519" s="75">
        <f>SUMIFS(VENTAS[Cantidad],VENTAS[Código del producto Vendido],STOCK[[#This Row],[Code]])</f>
        <v>3</v>
      </c>
      <c r="I2519" s="75">
        <f>STOCK[[#This Row],[Entradas]]-STOCK[[#This Row],[Salidas]]</f>
        <v>0</v>
      </c>
      <c r="J2519" s="59">
        <f t="shared" si="116"/>
        <v>3</v>
      </c>
      <c r="K2519" s="62">
        <v>14.79</v>
      </c>
      <c r="L2519" s="62">
        <v>3</v>
      </c>
      <c r="M2519" s="62">
        <f>STOCK[[#This Row],[Costo Unitario (USD)]]+STOCK[[#This Row],[Costo Envío (USD)]]+STOCK[[#This Row],[Comisión 10%]]</f>
        <v>20.79</v>
      </c>
      <c r="N2519" s="62">
        <f t="shared" si="118"/>
        <v>31.185</v>
      </c>
      <c r="O2519" s="62">
        <v>30</v>
      </c>
      <c r="P2519" s="62">
        <f>STOCK[[#This Row],[Precio Final]]-STOCK[[#This Row],[Costo total]]</f>
        <v>9.21</v>
      </c>
      <c r="Q2519" s="62"/>
      <c r="R2519" s="74"/>
      <c r="S2519" s="74"/>
      <c r="T2519" s="62"/>
      <c r="U2519" s="62"/>
      <c r="V2519" s="76"/>
    </row>
    <row r="2520" customHeight="1" spans="1:22">
      <c r="A2520" s="74" t="s">
        <v>20786</v>
      </c>
      <c r="B2520" s="74"/>
      <c r="C2520" s="74" t="s">
        <v>20783</v>
      </c>
      <c r="D2520" s="74" t="s">
        <v>16475</v>
      </c>
      <c r="E2520" s="74"/>
      <c r="F2520" s="59">
        <f t="shared" si="117"/>
        <v>30</v>
      </c>
      <c r="G2520" s="75">
        <v>3</v>
      </c>
      <c r="H2520" s="75">
        <f>SUMIFS(VENTAS[Cantidad],VENTAS[Código del producto Vendido],STOCK[[#This Row],[Code]])</f>
        <v>3</v>
      </c>
      <c r="I2520" s="75">
        <f>STOCK[[#This Row],[Entradas]]-STOCK[[#This Row],[Salidas]]</f>
        <v>0</v>
      </c>
      <c r="J2520" s="59">
        <f t="shared" si="116"/>
        <v>3</v>
      </c>
      <c r="K2520" s="62">
        <v>14.79</v>
      </c>
      <c r="L2520" s="62">
        <v>3</v>
      </c>
      <c r="M2520" s="62">
        <f>STOCK[[#This Row],[Costo Unitario (USD)]]+STOCK[[#This Row],[Costo Envío (USD)]]+STOCK[[#This Row],[Comisión 10%]]</f>
        <v>20.79</v>
      </c>
      <c r="N2520" s="62">
        <f t="shared" si="118"/>
        <v>31.185</v>
      </c>
      <c r="O2520" s="62">
        <v>30</v>
      </c>
      <c r="P2520" s="62">
        <f>STOCK[[#This Row],[Precio Final]]-STOCK[[#This Row],[Costo total]]</f>
        <v>9.21</v>
      </c>
      <c r="Q2520" s="62"/>
      <c r="R2520" s="74"/>
      <c r="S2520" s="74"/>
      <c r="T2520" s="62"/>
      <c r="U2520" s="62"/>
      <c r="V2520" s="76"/>
    </row>
    <row r="2521" customHeight="1" spans="1:22">
      <c r="A2521" s="74" t="s">
        <v>20787</v>
      </c>
      <c r="B2521" s="74"/>
      <c r="C2521" s="74" t="s">
        <v>20788</v>
      </c>
      <c r="D2521" s="74" t="s">
        <v>16396</v>
      </c>
      <c r="E2521" s="74"/>
      <c r="F2521" s="59">
        <f t="shared" si="117"/>
        <v>30</v>
      </c>
      <c r="G2521" s="75">
        <v>5</v>
      </c>
      <c r="H2521" s="75">
        <f>SUMIFS(VENTAS[Cantidad],VENTAS[Código del producto Vendido],STOCK[[#This Row],[Code]])</f>
        <v>4</v>
      </c>
      <c r="I2521" s="75">
        <f>STOCK[[#This Row],[Entradas]]-STOCK[[#This Row],[Salidas]]</f>
        <v>1</v>
      </c>
      <c r="J2521" s="59">
        <f t="shared" si="116"/>
        <v>3</v>
      </c>
      <c r="K2521" s="62">
        <v>14.63</v>
      </c>
      <c r="L2521" s="62">
        <v>3</v>
      </c>
      <c r="M2521" s="62">
        <f>STOCK[[#This Row],[Costo Unitario (USD)]]+STOCK[[#This Row],[Costo Envío (USD)]]+STOCK[[#This Row],[Comisión 10%]]</f>
        <v>20.63</v>
      </c>
      <c r="N2521" s="62">
        <f t="shared" si="118"/>
        <v>30.945</v>
      </c>
      <c r="O2521" s="62">
        <v>30</v>
      </c>
      <c r="P2521" s="62">
        <f>STOCK[[#This Row],[Precio Final]]-STOCK[[#This Row],[Costo total]]</f>
        <v>9.37</v>
      </c>
      <c r="Q2521" s="62"/>
      <c r="R2521" s="74"/>
      <c r="S2521" s="74"/>
      <c r="T2521" s="62"/>
      <c r="U2521" s="62"/>
      <c r="V2521" s="76"/>
    </row>
    <row r="2522" customHeight="1" spans="1:22">
      <c r="A2522" s="74" t="s">
        <v>20789</v>
      </c>
      <c r="B2522" s="74"/>
      <c r="C2522" s="74" t="s">
        <v>20790</v>
      </c>
      <c r="D2522" s="74" t="s">
        <v>16404</v>
      </c>
      <c r="E2522" s="74"/>
      <c r="F2522" s="59">
        <f t="shared" si="117"/>
        <v>30</v>
      </c>
      <c r="G2522" s="75">
        <v>3</v>
      </c>
      <c r="H2522" s="75">
        <f>SUMIFS(VENTAS[Cantidad],VENTAS[Código del producto Vendido],STOCK[[#This Row],[Code]])</f>
        <v>1</v>
      </c>
      <c r="I2522" s="75">
        <f>STOCK[[#This Row],[Entradas]]-STOCK[[#This Row],[Salidas]]</f>
        <v>2</v>
      </c>
      <c r="J2522" s="59">
        <f t="shared" si="116"/>
        <v>3</v>
      </c>
      <c r="K2522" s="62">
        <v>17.1</v>
      </c>
      <c r="L2522" s="62">
        <v>3</v>
      </c>
      <c r="M2522" s="62">
        <f>STOCK[[#This Row],[Costo Unitario (USD)]]+STOCK[[#This Row],[Costo Envío (USD)]]+STOCK[[#This Row],[Comisión 10%]]</f>
        <v>23.1</v>
      </c>
      <c r="N2522" s="62">
        <f t="shared" si="118"/>
        <v>34.65</v>
      </c>
      <c r="O2522" s="62">
        <v>30</v>
      </c>
      <c r="P2522" s="62">
        <f>STOCK[[#This Row],[Precio Final]]-STOCK[[#This Row],[Costo total]]</f>
        <v>6.9</v>
      </c>
      <c r="Q2522" s="62"/>
      <c r="R2522" s="74"/>
      <c r="S2522" s="74"/>
      <c r="T2522" s="62"/>
      <c r="U2522" s="62"/>
      <c r="V2522" s="76"/>
    </row>
    <row r="2523" customHeight="1" spans="1:22">
      <c r="A2523" s="74" t="s">
        <v>20791</v>
      </c>
      <c r="B2523" s="74"/>
      <c r="C2523" s="74" t="s">
        <v>20790</v>
      </c>
      <c r="D2523" s="74" t="s">
        <v>16396</v>
      </c>
      <c r="E2523" s="74"/>
      <c r="F2523" s="59">
        <f t="shared" si="117"/>
        <v>30</v>
      </c>
      <c r="G2523" s="75">
        <v>3</v>
      </c>
      <c r="H2523" s="75">
        <f>SUMIFS(VENTAS[Cantidad],VENTAS[Código del producto Vendido],STOCK[[#This Row],[Code]])</f>
        <v>1</v>
      </c>
      <c r="I2523" s="75">
        <f>STOCK[[#This Row],[Entradas]]-STOCK[[#This Row],[Salidas]]</f>
        <v>2</v>
      </c>
      <c r="J2523" s="59">
        <f t="shared" si="116"/>
        <v>3</v>
      </c>
      <c r="K2523" s="62">
        <v>17.1</v>
      </c>
      <c r="L2523" s="62">
        <v>3</v>
      </c>
      <c r="M2523" s="62">
        <f>STOCK[[#This Row],[Costo Unitario (USD)]]+STOCK[[#This Row],[Costo Envío (USD)]]+STOCK[[#This Row],[Comisión 10%]]</f>
        <v>23.1</v>
      </c>
      <c r="N2523" s="62">
        <f t="shared" si="118"/>
        <v>34.65</v>
      </c>
      <c r="O2523" s="62">
        <v>30</v>
      </c>
      <c r="P2523" s="62">
        <f>STOCK[[#This Row],[Precio Final]]-STOCK[[#This Row],[Costo total]]</f>
        <v>6.9</v>
      </c>
      <c r="Q2523" s="62"/>
      <c r="R2523" s="74"/>
      <c r="S2523" s="74"/>
      <c r="T2523" s="62"/>
      <c r="U2523" s="62"/>
      <c r="V2523" s="76"/>
    </row>
    <row r="2524" customHeight="1" spans="1:22">
      <c r="A2524" s="74" t="s">
        <v>20792</v>
      </c>
      <c r="B2524" s="74"/>
      <c r="C2524" s="74" t="s">
        <v>20790</v>
      </c>
      <c r="D2524" s="74" t="s">
        <v>16475</v>
      </c>
      <c r="E2524" s="74"/>
      <c r="F2524" s="59">
        <f t="shared" si="117"/>
        <v>30</v>
      </c>
      <c r="G2524" s="75">
        <v>3</v>
      </c>
      <c r="H2524" s="75">
        <f>SUMIFS(VENTAS[Cantidad],VENTAS[Código del producto Vendido],STOCK[[#This Row],[Code]])</f>
        <v>1</v>
      </c>
      <c r="I2524" s="75">
        <f>STOCK[[#This Row],[Entradas]]-STOCK[[#This Row],[Salidas]]</f>
        <v>2</v>
      </c>
      <c r="J2524" s="59">
        <f t="shared" si="116"/>
        <v>3</v>
      </c>
      <c r="K2524" s="62">
        <v>17.1</v>
      </c>
      <c r="L2524" s="62">
        <v>3</v>
      </c>
      <c r="M2524" s="62">
        <f>STOCK[[#This Row],[Costo Unitario (USD)]]+STOCK[[#This Row],[Costo Envío (USD)]]+STOCK[[#This Row],[Comisión 10%]]</f>
        <v>23.1</v>
      </c>
      <c r="N2524" s="62">
        <f t="shared" si="118"/>
        <v>34.65</v>
      </c>
      <c r="O2524" s="62">
        <v>30</v>
      </c>
      <c r="P2524" s="62">
        <f>STOCK[[#This Row],[Precio Final]]-STOCK[[#This Row],[Costo total]]</f>
        <v>6.9</v>
      </c>
      <c r="Q2524" s="62"/>
      <c r="R2524" s="74"/>
      <c r="S2524" s="74"/>
      <c r="T2524" s="62"/>
      <c r="U2524" s="62"/>
      <c r="V2524" s="76"/>
    </row>
    <row r="2525" customHeight="1" spans="1:22">
      <c r="A2525" s="74" t="s">
        <v>20793</v>
      </c>
      <c r="B2525" s="74"/>
      <c r="C2525" s="74" t="s">
        <v>20790</v>
      </c>
      <c r="D2525" s="74" t="s">
        <v>16404</v>
      </c>
      <c r="E2525" s="74"/>
      <c r="F2525" s="59">
        <f t="shared" si="117"/>
        <v>30</v>
      </c>
      <c r="G2525" s="75">
        <v>3</v>
      </c>
      <c r="H2525" s="75">
        <f>SUMIFS(VENTAS[Cantidad],VENTAS[Código del producto Vendido],STOCK[[#This Row],[Code]])</f>
        <v>2</v>
      </c>
      <c r="I2525" s="75">
        <f>STOCK[[#This Row],[Entradas]]-STOCK[[#This Row],[Salidas]]</f>
        <v>1</v>
      </c>
      <c r="J2525" s="59">
        <f t="shared" ref="J2525:J2586" si="119">O2525*0.1</f>
        <v>3</v>
      </c>
      <c r="K2525" s="62">
        <v>17.1</v>
      </c>
      <c r="L2525" s="62">
        <v>3</v>
      </c>
      <c r="M2525" s="62">
        <f>STOCK[[#This Row],[Costo Unitario (USD)]]+STOCK[[#This Row],[Costo Envío (USD)]]+STOCK[[#This Row],[Comisión 10%]]</f>
        <v>23.1</v>
      </c>
      <c r="N2525" s="62">
        <f t="shared" si="118"/>
        <v>34.65</v>
      </c>
      <c r="O2525" s="62">
        <v>30</v>
      </c>
      <c r="P2525" s="62">
        <f>STOCK[[#This Row],[Precio Final]]-STOCK[[#This Row],[Costo total]]</f>
        <v>6.9</v>
      </c>
      <c r="Q2525" s="62"/>
      <c r="R2525" s="74"/>
      <c r="S2525" s="74"/>
      <c r="T2525" s="62"/>
      <c r="U2525" s="62"/>
      <c r="V2525" s="76"/>
    </row>
    <row r="2526" customHeight="1" spans="1:22">
      <c r="A2526" s="74" t="s">
        <v>20794</v>
      </c>
      <c r="B2526" s="74"/>
      <c r="C2526" s="74" t="s">
        <v>20795</v>
      </c>
      <c r="D2526" s="74" t="s">
        <v>16408</v>
      </c>
      <c r="E2526" s="74"/>
      <c r="F2526" s="59">
        <f t="shared" si="117"/>
        <v>30</v>
      </c>
      <c r="G2526" s="75">
        <v>2</v>
      </c>
      <c r="H2526" s="75">
        <f>SUMIFS(VENTAS[Cantidad],VENTAS[Código del producto Vendido],STOCK[[#This Row],[Code]])</f>
        <v>0</v>
      </c>
      <c r="I2526" s="75">
        <f>STOCK[[#This Row],[Entradas]]-STOCK[[#This Row],[Salidas]]</f>
        <v>2</v>
      </c>
      <c r="J2526" s="59">
        <f t="shared" si="119"/>
        <v>3</v>
      </c>
      <c r="K2526" s="62">
        <v>17.38</v>
      </c>
      <c r="L2526" s="62">
        <v>3</v>
      </c>
      <c r="M2526" s="62">
        <f>STOCK[[#This Row],[Costo Unitario (USD)]]+STOCK[[#This Row],[Costo Envío (USD)]]+STOCK[[#This Row],[Comisión 10%]]</f>
        <v>23.38</v>
      </c>
      <c r="N2526" s="62">
        <f t="shared" si="118"/>
        <v>35.07</v>
      </c>
      <c r="O2526" s="62">
        <v>30</v>
      </c>
      <c r="P2526" s="62">
        <f>STOCK[[#This Row],[Precio Final]]-STOCK[[#This Row],[Costo total]]</f>
        <v>6.62</v>
      </c>
      <c r="Q2526" s="62"/>
      <c r="R2526" s="74"/>
      <c r="S2526" s="74"/>
      <c r="T2526" s="62"/>
      <c r="U2526" s="62"/>
      <c r="V2526" s="76"/>
    </row>
    <row r="2527" customHeight="1" spans="1:22">
      <c r="A2527" s="74" t="s">
        <v>20796</v>
      </c>
      <c r="B2527" s="74"/>
      <c r="C2527" s="74" t="s">
        <v>20795</v>
      </c>
      <c r="D2527" s="74" t="s">
        <v>16404</v>
      </c>
      <c r="E2527" s="74"/>
      <c r="F2527" s="59">
        <f t="shared" si="117"/>
        <v>30</v>
      </c>
      <c r="G2527" s="75">
        <v>3</v>
      </c>
      <c r="H2527" s="75">
        <f>SUMIFS(VENTAS[Cantidad],VENTAS[Código del producto Vendido],STOCK[[#This Row],[Code]])</f>
        <v>1</v>
      </c>
      <c r="I2527" s="75">
        <f>STOCK[[#This Row],[Entradas]]-STOCK[[#This Row],[Salidas]]</f>
        <v>2</v>
      </c>
      <c r="J2527" s="59">
        <f t="shared" si="119"/>
        <v>3</v>
      </c>
      <c r="K2527" s="62">
        <v>17.38</v>
      </c>
      <c r="L2527" s="62">
        <v>3</v>
      </c>
      <c r="M2527" s="62">
        <f>STOCK[[#This Row],[Costo Unitario (USD)]]+STOCK[[#This Row],[Costo Envío (USD)]]+STOCK[[#This Row],[Comisión 10%]]</f>
        <v>23.38</v>
      </c>
      <c r="N2527" s="62">
        <f t="shared" si="118"/>
        <v>35.07</v>
      </c>
      <c r="O2527" s="62">
        <v>30</v>
      </c>
      <c r="P2527" s="62">
        <f>STOCK[[#This Row],[Precio Final]]-STOCK[[#This Row],[Costo total]]</f>
        <v>6.62</v>
      </c>
      <c r="Q2527" s="62"/>
      <c r="R2527" s="74"/>
      <c r="S2527" s="74"/>
      <c r="T2527" s="62"/>
      <c r="U2527" s="62"/>
      <c r="V2527" s="76"/>
    </row>
    <row r="2528" customHeight="1" spans="1:22">
      <c r="A2528" s="74" t="s">
        <v>20797</v>
      </c>
      <c r="B2528" s="74"/>
      <c r="C2528" s="74" t="s">
        <v>20795</v>
      </c>
      <c r="D2528" s="74" t="s">
        <v>16396</v>
      </c>
      <c r="E2528" s="74"/>
      <c r="F2528" s="59">
        <f t="shared" si="117"/>
        <v>30</v>
      </c>
      <c r="G2528" s="75">
        <v>3</v>
      </c>
      <c r="H2528" s="75">
        <f>SUMIFS(VENTAS[Cantidad],VENTAS[Código del producto Vendido],STOCK[[#This Row],[Code]])</f>
        <v>0</v>
      </c>
      <c r="I2528" s="75">
        <f>STOCK[[#This Row],[Entradas]]-STOCK[[#This Row],[Salidas]]</f>
        <v>3</v>
      </c>
      <c r="J2528" s="59">
        <f t="shared" si="119"/>
        <v>3</v>
      </c>
      <c r="K2528" s="62">
        <v>17.38</v>
      </c>
      <c r="L2528" s="62">
        <v>3</v>
      </c>
      <c r="M2528" s="62">
        <f>STOCK[[#This Row],[Costo Unitario (USD)]]+STOCK[[#This Row],[Costo Envío (USD)]]+STOCK[[#This Row],[Comisión 10%]]</f>
        <v>23.38</v>
      </c>
      <c r="N2528" s="62">
        <f t="shared" si="118"/>
        <v>35.07</v>
      </c>
      <c r="O2528" s="62">
        <v>30</v>
      </c>
      <c r="P2528" s="62">
        <f>STOCK[[#This Row],[Precio Final]]-STOCK[[#This Row],[Costo total]]</f>
        <v>6.62</v>
      </c>
      <c r="Q2528" s="62"/>
      <c r="R2528" s="74"/>
      <c r="S2528" s="74"/>
      <c r="T2528" s="62"/>
      <c r="U2528" s="62"/>
      <c r="V2528" s="76"/>
    </row>
    <row r="2529" customHeight="1" spans="1:22">
      <c r="A2529" s="74" t="s">
        <v>20798</v>
      </c>
      <c r="B2529" s="74" t="s">
        <v>16480</v>
      </c>
      <c r="C2529" s="74" t="s">
        <v>20767</v>
      </c>
      <c r="D2529" s="74" t="s">
        <v>18807</v>
      </c>
      <c r="E2529" s="74"/>
      <c r="F2529" s="59">
        <v>35</v>
      </c>
      <c r="G2529" s="75">
        <v>1</v>
      </c>
      <c r="H2529" s="75">
        <f>SUMIFS(VENTAS[Cantidad],VENTAS[Código del producto Vendido],STOCK[[#This Row],[Code]])</f>
        <v>1</v>
      </c>
      <c r="I2529" s="75">
        <f>STOCK[[#This Row],[Entradas]]-STOCK[[#This Row],[Salidas]]</f>
        <v>0</v>
      </c>
      <c r="J2529" s="59">
        <f t="shared" si="119"/>
        <v>3.5</v>
      </c>
      <c r="K2529" s="62">
        <v>11.99</v>
      </c>
      <c r="L2529" s="62">
        <v>3</v>
      </c>
      <c r="M2529" s="62">
        <f>STOCK[[#This Row],[Costo Unitario (USD)]]+STOCK[[#This Row],[Costo Envío (USD)]]+STOCK[[#This Row],[Comisión 10%]]</f>
        <v>18.49</v>
      </c>
      <c r="N2529" s="62">
        <f t="shared" si="118"/>
        <v>27.735</v>
      </c>
      <c r="O2529" s="62">
        <v>35</v>
      </c>
      <c r="P2529" s="62">
        <f>STOCK[[#This Row],[Precio Final]]-STOCK[[#This Row],[Costo total]]</f>
        <v>16.51</v>
      </c>
      <c r="Q2529" s="62"/>
      <c r="R2529" s="74"/>
      <c r="S2529" s="74"/>
      <c r="T2529" s="62"/>
      <c r="U2529" s="62"/>
      <c r="V2529" s="76"/>
    </row>
    <row r="2530" customHeight="1" spans="1:22">
      <c r="A2530" s="74" t="s">
        <v>20799</v>
      </c>
      <c r="B2530" s="74" t="s">
        <v>16612</v>
      </c>
      <c r="C2530" s="74" t="s">
        <v>20800</v>
      </c>
      <c r="D2530" s="74" t="s">
        <v>20004</v>
      </c>
      <c r="E2530" s="74"/>
      <c r="F2530" s="59">
        <v>40</v>
      </c>
      <c r="G2530" s="75">
        <v>1</v>
      </c>
      <c r="H2530" s="75">
        <f>SUMIFS(VENTAS[Cantidad],VENTAS[Código del producto Vendido],STOCK[[#This Row],[Code]])</f>
        <v>1</v>
      </c>
      <c r="I2530" s="75">
        <f>STOCK[[#This Row],[Entradas]]-STOCK[[#This Row],[Salidas]]</f>
        <v>0</v>
      </c>
      <c r="J2530" s="59">
        <f t="shared" si="119"/>
        <v>4</v>
      </c>
      <c r="K2530" s="62">
        <v>22.5</v>
      </c>
      <c r="L2530" s="62">
        <v>3</v>
      </c>
      <c r="M2530" s="62">
        <f>STOCK[[#This Row],[Costo Unitario (USD)]]+STOCK[[#This Row],[Costo Envío (USD)]]+STOCK[[#This Row],[Comisión 10%]]</f>
        <v>29.5</v>
      </c>
      <c r="N2530" s="62">
        <f t="shared" si="118"/>
        <v>44.25</v>
      </c>
      <c r="O2530" s="62">
        <v>40</v>
      </c>
      <c r="P2530" s="62">
        <f>STOCK[[#This Row],[Precio Final]]-STOCK[[#This Row],[Costo total]]</f>
        <v>10.5</v>
      </c>
      <c r="Q2530" s="62"/>
      <c r="R2530" s="74"/>
      <c r="S2530" s="74"/>
      <c r="T2530" s="62"/>
      <c r="U2530" s="62"/>
      <c r="V2530" s="76"/>
    </row>
    <row r="2531" customHeight="1" spans="1:22">
      <c r="A2531" s="74" t="s">
        <v>20801</v>
      </c>
      <c r="B2531" s="74" t="s">
        <v>16612</v>
      </c>
      <c r="C2531" s="74" t="s">
        <v>20802</v>
      </c>
      <c r="D2531" s="74" t="s">
        <v>20015</v>
      </c>
      <c r="E2531" s="74"/>
      <c r="F2531" s="59">
        <v>60</v>
      </c>
      <c r="G2531" s="75">
        <v>1</v>
      </c>
      <c r="H2531" s="75">
        <f>SUMIFS(VENTAS[Cantidad],VENTAS[Código del producto Vendido],STOCK[[#This Row],[Code]])</f>
        <v>1</v>
      </c>
      <c r="I2531" s="75">
        <f>STOCK[[#This Row],[Entradas]]-STOCK[[#This Row],[Salidas]]</f>
        <v>0</v>
      </c>
      <c r="J2531" s="59">
        <f t="shared" si="119"/>
        <v>6</v>
      </c>
      <c r="K2531" s="62">
        <v>26.25</v>
      </c>
      <c r="L2531" s="62">
        <v>3</v>
      </c>
      <c r="M2531" s="62">
        <f>STOCK[[#This Row],[Costo Unitario (USD)]]+STOCK[[#This Row],[Costo Envío (USD)]]+STOCK[[#This Row],[Comisión 10%]]</f>
        <v>35.25</v>
      </c>
      <c r="N2531" s="62">
        <f t="shared" si="118"/>
        <v>52.875</v>
      </c>
      <c r="O2531" s="62">
        <v>60</v>
      </c>
      <c r="P2531" s="62">
        <f>STOCK[[#This Row],[Precio Final]]-STOCK[[#This Row],[Costo total]]</f>
        <v>24.75</v>
      </c>
      <c r="Q2531" s="62"/>
      <c r="R2531" s="74"/>
      <c r="S2531" s="74"/>
      <c r="T2531" s="62"/>
      <c r="U2531" s="62"/>
      <c r="V2531" s="76"/>
    </row>
    <row r="2532" customHeight="1" spans="1:22">
      <c r="A2532" s="74" t="s">
        <v>20803</v>
      </c>
      <c r="B2532" s="74" t="s">
        <v>16612</v>
      </c>
      <c r="C2532" s="74" t="s">
        <v>20804</v>
      </c>
      <c r="D2532" s="74" t="s">
        <v>20015</v>
      </c>
      <c r="E2532" s="74"/>
      <c r="F2532" s="59">
        <v>60</v>
      </c>
      <c r="G2532" s="75">
        <v>4</v>
      </c>
      <c r="H2532" s="75">
        <f>SUMIFS(VENTAS[Cantidad],VENTAS[Código del producto Vendido],STOCK[[#This Row],[Code]])</f>
        <v>1</v>
      </c>
      <c r="I2532" s="75">
        <f>STOCK[[#This Row],[Entradas]]-STOCK[[#This Row],[Salidas]]</f>
        <v>3</v>
      </c>
      <c r="J2532" s="59">
        <f t="shared" si="119"/>
        <v>6</v>
      </c>
      <c r="K2532" s="62">
        <v>30</v>
      </c>
      <c r="L2532" s="62">
        <v>3</v>
      </c>
      <c r="M2532" s="62">
        <f>STOCK[[#This Row],[Costo Unitario (USD)]]+STOCK[[#This Row],[Costo Envío (USD)]]+STOCK[[#This Row],[Comisión 10%]]</f>
        <v>39</v>
      </c>
      <c r="N2532" s="62">
        <f t="shared" si="118"/>
        <v>58.5</v>
      </c>
      <c r="O2532" s="62">
        <v>60</v>
      </c>
      <c r="P2532" s="62">
        <f>STOCK[[#This Row],[Precio Final]]-STOCK[[#This Row],[Costo total]]</f>
        <v>21</v>
      </c>
      <c r="Q2532" s="62"/>
      <c r="R2532" s="74"/>
      <c r="S2532" s="74"/>
      <c r="T2532" s="62"/>
      <c r="U2532" s="62"/>
      <c r="V2532" s="76"/>
    </row>
    <row r="2533" customHeight="1" spans="1:22">
      <c r="A2533" s="74" t="s">
        <v>20805</v>
      </c>
      <c r="B2533" s="74" t="s">
        <v>16612</v>
      </c>
      <c r="C2533" s="74" t="s">
        <v>20806</v>
      </c>
      <c r="D2533" s="74" t="s">
        <v>20015</v>
      </c>
      <c r="E2533" s="74"/>
      <c r="F2533" s="59">
        <v>40</v>
      </c>
      <c r="G2533" s="75">
        <v>6</v>
      </c>
      <c r="H2533" s="75">
        <f>SUMIFS(VENTAS[Cantidad],VENTAS[Código del producto Vendido],STOCK[[#This Row],[Code]])</f>
        <v>6</v>
      </c>
      <c r="I2533" s="75">
        <f>STOCK[[#This Row],[Entradas]]-STOCK[[#This Row],[Salidas]]</f>
        <v>0</v>
      </c>
      <c r="J2533" s="59">
        <f t="shared" si="119"/>
        <v>4</v>
      </c>
      <c r="K2533" s="62">
        <v>18.75</v>
      </c>
      <c r="L2533" s="62">
        <v>3</v>
      </c>
      <c r="M2533" s="62">
        <f>STOCK[[#This Row],[Costo Unitario (USD)]]+STOCK[[#This Row],[Costo Envío (USD)]]+STOCK[[#This Row],[Comisión 10%]]</f>
        <v>25.75</v>
      </c>
      <c r="N2533" s="62">
        <f t="shared" si="118"/>
        <v>38.625</v>
      </c>
      <c r="O2533" s="62">
        <v>40</v>
      </c>
      <c r="P2533" s="62">
        <f>STOCK[[#This Row],[Precio Final]]-STOCK[[#This Row],[Costo total]]</f>
        <v>14.25</v>
      </c>
      <c r="Q2533" s="62"/>
      <c r="R2533" s="74"/>
      <c r="S2533" s="74"/>
      <c r="T2533" s="62"/>
      <c r="U2533" s="62"/>
      <c r="V2533" s="76"/>
    </row>
    <row r="2534" customHeight="1" spans="1:22">
      <c r="A2534" s="74" t="s">
        <v>20807</v>
      </c>
      <c r="B2534" s="74" t="s">
        <v>16612</v>
      </c>
      <c r="C2534" s="74" t="s">
        <v>20808</v>
      </c>
      <c r="D2534" s="74" t="s">
        <v>20631</v>
      </c>
      <c r="E2534" s="74"/>
      <c r="F2534" s="59">
        <v>40</v>
      </c>
      <c r="G2534" s="75">
        <v>2</v>
      </c>
      <c r="H2534" s="75">
        <f>SUMIFS(VENTAS[Cantidad],VENTAS[Código del producto Vendido],STOCK[[#This Row],[Code]])</f>
        <v>1</v>
      </c>
      <c r="I2534" s="75">
        <f>STOCK[[#This Row],[Entradas]]-STOCK[[#This Row],[Salidas]]</f>
        <v>1</v>
      </c>
      <c r="J2534" s="59">
        <f t="shared" si="119"/>
        <v>4</v>
      </c>
      <c r="K2534" s="62">
        <v>16.99</v>
      </c>
      <c r="L2534" s="62">
        <v>3</v>
      </c>
      <c r="M2534" s="62">
        <f>STOCK[[#This Row],[Costo Unitario (USD)]]+STOCK[[#This Row],[Costo Envío (USD)]]+STOCK[[#This Row],[Comisión 10%]]</f>
        <v>23.99</v>
      </c>
      <c r="N2534" s="62">
        <f t="shared" si="118"/>
        <v>35.985</v>
      </c>
      <c r="O2534" s="62">
        <f>F2534</f>
        <v>40</v>
      </c>
      <c r="P2534" s="62">
        <f>STOCK[[#This Row],[Precio Final]]-STOCK[[#This Row],[Costo total]]</f>
        <v>16.01</v>
      </c>
      <c r="Q2534" s="62"/>
      <c r="R2534" s="74"/>
      <c r="S2534" s="74"/>
      <c r="T2534" s="62"/>
      <c r="U2534" s="62"/>
      <c r="V2534" s="76"/>
    </row>
    <row r="2535" customHeight="1" spans="1:22">
      <c r="A2535" s="74" t="s">
        <v>20809</v>
      </c>
      <c r="B2535" s="74" t="s">
        <v>16612</v>
      </c>
      <c r="C2535" s="74" t="s">
        <v>20810</v>
      </c>
      <c r="D2535" s="74" t="s">
        <v>16614</v>
      </c>
      <c r="E2535" s="74"/>
      <c r="F2535" s="59">
        <v>40</v>
      </c>
      <c r="G2535" s="75">
        <v>1</v>
      </c>
      <c r="H2535" s="75">
        <f>SUMIFS(VENTAS[Cantidad],VENTAS[Código del producto Vendido],STOCK[[#This Row],[Code]])</f>
        <v>1</v>
      </c>
      <c r="I2535" s="75">
        <f>STOCK[[#This Row],[Entradas]]-STOCK[[#This Row],[Salidas]]</f>
        <v>0</v>
      </c>
      <c r="J2535" s="59">
        <f t="shared" si="119"/>
        <v>4</v>
      </c>
      <c r="K2535" s="62">
        <v>26.25</v>
      </c>
      <c r="L2535" s="62">
        <v>3</v>
      </c>
      <c r="M2535" s="62">
        <f>STOCK[[#This Row],[Costo Unitario (USD)]]+STOCK[[#This Row],[Costo Envío (USD)]]+STOCK[[#This Row],[Comisión 10%]]</f>
        <v>33.25</v>
      </c>
      <c r="N2535" s="62">
        <f t="shared" si="118"/>
        <v>49.875</v>
      </c>
      <c r="O2535" s="62">
        <v>40</v>
      </c>
      <c r="P2535" s="62">
        <f>STOCK[[#This Row],[Precio Final]]-STOCK[[#This Row],[Costo total]]</f>
        <v>6.75</v>
      </c>
      <c r="Q2535" s="62"/>
      <c r="R2535" s="74"/>
      <c r="S2535" s="74"/>
      <c r="T2535" s="62"/>
      <c r="U2535" s="62"/>
      <c r="V2535" s="76"/>
    </row>
    <row r="2536" customHeight="1" spans="1:22">
      <c r="A2536" s="74" t="s">
        <v>20811</v>
      </c>
      <c r="B2536" s="74" t="s">
        <v>16612</v>
      </c>
      <c r="C2536" s="74" t="s">
        <v>20812</v>
      </c>
      <c r="D2536" s="74" t="s">
        <v>16494</v>
      </c>
      <c r="E2536" s="74"/>
      <c r="F2536" s="59">
        <v>40</v>
      </c>
      <c r="G2536" s="75">
        <v>1</v>
      </c>
      <c r="H2536" s="75">
        <f>SUMIFS(VENTAS[Cantidad],VENTAS[Código del producto Vendido],STOCK[[#This Row],[Code]])</f>
        <v>1</v>
      </c>
      <c r="I2536" s="75">
        <f>STOCK[[#This Row],[Entradas]]-STOCK[[#This Row],[Salidas]]</f>
        <v>0</v>
      </c>
      <c r="J2536" s="59">
        <f t="shared" si="119"/>
        <v>4</v>
      </c>
      <c r="K2536" s="62">
        <v>22.5</v>
      </c>
      <c r="L2536" s="62">
        <v>3</v>
      </c>
      <c r="M2536" s="62">
        <f>STOCK[[#This Row],[Costo Unitario (USD)]]+STOCK[[#This Row],[Costo Envío (USD)]]+STOCK[[#This Row],[Comisión 10%]]</f>
        <v>29.5</v>
      </c>
      <c r="N2536" s="62">
        <f t="shared" si="118"/>
        <v>44.25</v>
      </c>
      <c r="O2536" s="62">
        <v>40</v>
      </c>
      <c r="P2536" s="62">
        <f>STOCK[[#This Row],[Precio Final]]-STOCK[[#This Row],[Costo total]]</f>
        <v>10.5</v>
      </c>
      <c r="Q2536" s="62"/>
      <c r="R2536" s="74"/>
      <c r="S2536" s="74"/>
      <c r="T2536" s="62"/>
      <c r="U2536" s="62"/>
      <c r="V2536" s="76"/>
    </row>
    <row r="2537" customHeight="1" spans="1:22">
      <c r="A2537" s="74" t="s">
        <v>20813</v>
      </c>
      <c r="B2537" s="74" t="s">
        <v>16416</v>
      </c>
      <c r="C2537" s="74" t="s">
        <v>20814</v>
      </c>
      <c r="D2537" s="74" t="s">
        <v>19871</v>
      </c>
      <c r="E2537" s="74"/>
      <c r="F2537" s="59">
        <v>20</v>
      </c>
      <c r="G2537" s="75">
        <v>7</v>
      </c>
      <c r="H2537" s="75">
        <f>SUMIFS(VENTAS[Cantidad],VENTAS[Código del producto Vendido],STOCK[[#This Row],[Code]])</f>
        <v>4</v>
      </c>
      <c r="I2537" s="75">
        <f>STOCK[[#This Row],[Entradas]]-STOCK[[#This Row],[Salidas]]</f>
        <v>3</v>
      </c>
      <c r="J2537" s="59">
        <f t="shared" si="119"/>
        <v>2</v>
      </c>
      <c r="K2537" s="62">
        <v>7.5</v>
      </c>
      <c r="L2537" s="62">
        <v>3</v>
      </c>
      <c r="M2537" s="62">
        <f>STOCK[[#This Row],[Costo Unitario (USD)]]+STOCK[[#This Row],[Costo Envío (USD)]]+STOCK[[#This Row],[Comisión 10%]]</f>
        <v>12.5</v>
      </c>
      <c r="N2537" s="62">
        <f t="shared" si="118"/>
        <v>18.75</v>
      </c>
      <c r="O2537" s="62">
        <v>20</v>
      </c>
      <c r="P2537" s="62">
        <f>STOCK[[#This Row],[Precio Final]]-STOCK[[#This Row],[Costo total]]</f>
        <v>7.5</v>
      </c>
      <c r="Q2537" s="62"/>
      <c r="R2537" s="74"/>
      <c r="S2537" s="74"/>
      <c r="T2537" s="62"/>
      <c r="U2537" s="62"/>
      <c r="V2537" s="76"/>
    </row>
    <row r="2538" customHeight="1" spans="1:22">
      <c r="A2538" s="74" t="s">
        <v>20815</v>
      </c>
      <c r="B2538" s="74" t="s">
        <v>16416</v>
      </c>
      <c r="C2538" s="74" t="s">
        <v>20816</v>
      </c>
      <c r="D2538" s="74" t="s">
        <v>19871</v>
      </c>
      <c r="E2538" s="74"/>
      <c r="F2538" s="59">
        <v>25</v>
      </c>
      <c r="G2538" s="75">
        <v>2</v>
      </c>
      <c r="H2538" s="75">
        <f>SUMIFS(VENTAS[Cantidad],VENTAS[Código del producto Vendido],STOCK[[#This Row],[Code]])</f>
        <v>2</v>
      </c>
      <c r="I2538" s="75">
        <f>STOCK[[#This Row],[Entradas]]-STOCK[[#This Row],[Salidas]]</f>
        <v>0</v>
      </c>
      <c r="J2538" s="59">
        <f t="shared" si="119"/>
        <v>2.5</v>
      </c>
      <c r="K2538" s="62">
        <v>11.25</v>
      </c>
      <c r="L2538" s="62">
        <v>3</v>
      </c>
      <c r="M2538" s="62">
        <f>STOCK[[#This Row],[Costo Unitario (USD)]]+STOCK[[#This Row],[Costo Envío (USD)]]+STOCK[[#This Row],[Comisión 10%]]</f>
        <v>16.75</v>
      </c>
      <c r="N2538" s="62">
        <f t="shared" si="118"/>
        <v>25.125</v>
      </c>
      <c r="O2538" s="62">
        <v>25</v>
      </c>
      <c r="P2538" s="62">
        <f>STOCK[[#This Row],[Precio Final]]-STOCK[[#This Row],[Costo total]]</f>
        <v>8.25</v>
      </c>
      <c r="Q2538" s="62"/>
      <c r="R2538" s="74"/>
      <c r="S2538" s="74"/>
      <c r="T2538" s="62"/>
      <c r="U2538" s="62"/>
      <c r="V2538" s="76"/>
    </row>
    <row r="2539" customHeight="1" spans="1:22">
      <c r="A2539" s="74" t="s">
        <v>20817</v>
      </c>
      <c r="B2539" s="74" t="s">
        <v>16416</v>
      </c>
      <c r="C2539" s="74" t="s">
        <v>20818</v>
      </c>
      <c r="D2539" s="74" t="s">
        <v>16418</v>
      </c>
      <c r="E2539" s="74"/>
      <c r="F2539" s="59">
        <v>25</v>
      </c>
      <c r="G2539" s="75">
        <v>6</v>
      </c>
      <c r="H2539" s="75">
        <f>SUMIFS(VENTAS[Cantidad],VENTAS[Código del producto Vendido],STOCK[[#This Row],[Code]])</f>
        <v>2</v>
      </c>
      <c r="I2539" s="75">
        <f>STOCK[[#This Row],[Entradas]]-STOCK[[#This Row],[Salidas]]</f>
        <v>4</v>
      </c>
      <c r="J2539" s="59">
        <f t="shared" si="119"/>
        <v>2.5</v>
      </c>
      <c r="K2539" s="62">
        <v>11.25</v>
      </c>
      <c r="L2539" s="62">
        <v>3</v>
      </c>
      <c r="M2539" s="62">
        <f>STOCK[[#This Row],[Costo Unitario (USD)]]+STOCK[[#This Row],[Costo Envío (USD)]]+STOCK[[#This Row],[Comisión 10%]]</f>
        <v>16.75</v>
      </c>
      <c r="N2539" s="62">
        <f t="shared" si="118"/>
        <v>25.125</v>
      </c>
      <c r="O2539" s="62">
        <f t="shared" ref="O2539:O2598" si="120">F2539</f>
        <v>25</v>
      </c>
      <c r="P2539" s="62">
        <f>STOCK[[#This Row],[Precio Final]]-STOCK[[#This Row],[Costo total]]</f>
        <v>8.25</v>
      </c>
      <c r="Q2539" s="62"/>
      <c r="R2539" s="74"/>
      <c r="S2539" s="74"/>
      <c r="T2539" s="62"/>
      <c r="U2539" s="62"/>
      <c r="V2539" s="76"/>
    </row>
    <row r="2540" customHeight="1" spans="1:22">
      <c r="A2540" s="74" t="s">
        <v>20819</v>
      </c>
      <c r="B2540" s="74" t="s">
        <v>16416</v>
      </c>
      <c r="C2540" s="74" t="s">
        <v>20820</v>
      </c>
      <c r="D2540" s="74" t="s">
        <v>16418</v>
      </c>
      <c r="E2540" s="74"/>
      <c r="F2540" s="59">
        <v>18</v>
      </c>
      <c r="G2540" s="75">
        <v>1</v>
      </c>
      <c r="H2540" s="75">
        <f>SUMIFS(VENTAS[Cantidad],VENTAS[Código del producto Vendido],STOCK[[#This Row],[Code]])</f>
        <v>1</v>
      </c>
      <c r="I2540" s="75">
        <f>STOCK[[#This Row],[Entradas]]-STOCK[[#This Row],[Salidas]]</f>
        <v>0</v>
      </c>
      <c r="J2540" s="59">
        <f t="shared" si="119"/>
        <v>1.8</v>
      </c>
      <c r="K2540" s="62">
        <v>7.5</v>
      </c>
      <c r="L2540" s="62">
        <v>3</v>
      </c>
      <c r="M2540" s="62">
        <f>STOCK[[#This Row],[Costo Unitario (USD)]]+STOCK[[#This Row],[Costo Envío (USD)]]+STOCK[[#This Row],[Comisión 10%]]</f>
        <v>12.3</v>
      </c>
      <c r="N2540" s="62">
        <f t="shared" si="118"/>
        <v>18.45</v>
      </c>
      <c r="O2540" s="62">
        <f t="shared" si="120"/>
        <v>18</v>
      </c>
      <c r="P2540" s="62">
        <f>STOCK[[#This Row],[Precio Final]]-STOCK[[#This Row],[Costo total]]</f>
        <v>5.7</v>
      </c>
      <c r="Q2540" s="62"/>
      <c r="R2540" s="74"/>
      <c r="S2540" s="74"/>
      <c r="T2540" s="62"/>
      <c r="U2540" s="62"/>
      <c r="V2540" s="76"/>
    </row>
    <row r="2541" customHeight="1" spans="1:22">
      <c r="A2541" s="74" t="s">
        <v>20821</v>
      </c>
      <c r="B2541" s="74" t="s">
        <v>16416</v>
      </c>
      <c r="C2541" s="74" t="s">
        <v>20822</v>
      </c>
      <c r="D2541" s="74" t="s">
        <v>16418</v>
      </c>
      <c r="E2541" s="74"/>
      <c r="F2541" s="59">
        <v>18</v>
      </c>
      <c r="G2541" s="75">
        <v>2</v>
      </c>
      <c r="H2541" s="75">
        <f>SUMIFS(VENTAS[Cantidad],VENTAS[Código del producto Vendido],STOCK[[#This Row],[Code]])</f>
        <v>2</v>
      </c>
      <c r="I2541" s="75">
        <f>STOCK[[#This Row],[Entradas]]-STOCK[[#This Row],[Salidas]]</f>
        <v>0</v>
      </c>
      <c r="J2541" s="59">
        <f t="shared" si="119"/>
        <v>1.8</v>
      </c>
      <c r="K2541" s="62">
        <v>11.25</v>
      </c>
      <c r="L2541" s="62">
        <v>3</v>
      </c>
      <c r="M2541" s="62">
        <f>STOCK[[#This Row],[Costo Unitario (USD)]]+STOCK[[#This Row],[Costo Envío (USD)]]+STOCK[[#This Row],[Comisión 10%]]</f>
        <v>16.05</v>
      </c>
      <c r="N2541" s="62">
        <f t="shared" si="118"/>
        <v>24.075</v>
      </c>
      <c r="O2541" s="62">
        <f t="shared" si="120"/>
        <v>18</v>
      </c>
      <c r="P2541" s="62">
        <f>STOCK[[#This Row],[Precio Final]]-STOCK[[#This Row],[Costo total]]</f>
        <v>1.95</v>
      </c>
      <c r="Q2541" s="62"/>
      <c r="R2541" s="74"/>
      <c r="S2541" s="74"/>
      <c r="T2541" s="62"/>
      <c r="U2541" s="62"/>
      <c r="V2541" s="76"/>
    </row>
    <row r="2542" customHeight="1" spans="1:22">
      <c r="A2542" s="74" t="s">
        <v>20823</v>
      </c>
      <c r="B2542" s="74" t="s">
        <v>16416</v>
      </c>
      <c r="C2542" s="74" t="s">
        <v>20824</v>
      </c>
      <c r="D2542" s="74" t="s">
        <v>16418</v>
      </c>
      <c r="E2542" s="74"/>
      <c r="F2542" s="59">
        <v>25</v>
      </c>
      <c r="G2542" s="75">
        <v>6</v>
      </c>
      <c r="H2542" s="75">
        <f>SUMIFS(VENTAS[Cantidad],VENTAS[Código del producto Vendido],STOCK[[#This Row],[Code]])</f>
        <v>2</v>
      </c>
      <c r="I2542" s="75">
        <f>STOCK[[#This Row],[Entradas]]-STOCK[[#This Row],[Salidas]]</f>
        <v>4</v>
      </c>
      <c r="J2542" s="59">
        <f t="shared" si="119"/>
        <v>2.5</v>
      </c>
      <c r="K2542" s="62">
        <v>11.25</v>
      </c>
      <c r="L2542" s="62">
        <v>3</v>
      </c>
      <c r="M2542" s="62">
        <f>STOCK[[#This Row],[Costo Unitario (USD)]]+STOCK[[#This Row],[Costo Envío (USD)]]+STOCK[[#This Row],[Comisión 10%]]</f>
        <v>16.75</v>
      </c>
      <c r="N2542" s="62">
        <f t="shared" si="118"/>
        <v>25.125</v>
      </c>
      <c r="O2542" s="62">
        <f t="shared" si="120"/>
        <v>25</v>
      </c>
      <c r="P2542" s="62">
        <f>STOCK[[#This Row],[Precio Final]]-STOCK[[#This Row],[Costo total]]</f>
        <v>8.25</v>
      </c>
      <c r="Q2542" s="62"/>
      <c r="R2542" s="74"/>
      <c r="S2542" s="74"/>
      <c r="T2542" s="62"/>
      <c r="U2542" s="62"/>
      <c r="V2542" s="76"/>
    </row>
    <row r="2543" customHeight="1" spans="1:22">
      <c r="A2543" s="74" t="s">
        <v>20825</v>
      </c>
      <c r="B2543" s="74" t="s">
        <v>16416</v>
      </c>
      <c r="C2543" s="74" t="s">
        <v>20826</v>
      </c>
      <c r="D2543" s="74" t="s">
        <v>16418</v>
      </c>
      <c r="E2543" s="74"/>
      <c r="F2543" s="59">
        <v>25</v>
      </c>
      <c r="G2543" s="75">
        <v>2</v>
      </c>
      <c r="H2543" s="75">
        <f>SUMIFS(VENTAS[Cantidad],VENTAS[Código del producto Vendido],STOCK[[#This Row],[Code]])</f>
        <v>2</v>
      </c>
      <c r="I2543" s="75">
        <f>STOCK[[#This Row],[Entradas]]-STOCK[[#This Row],[Salidas]]</f>
        <v>0</v>
      </c>
      <c r="J2543" s="59">
        <f t="shared" si="119"/>
        <v>2.5</v>
      </c>
      <c r="K2543" s="62">
        <v>11.25</v>
      </c>
      <c r="L2543" s="62">
        <v>3</v>
      </c>
      <c r="M2543" s="62">
        <f>STOCK[[#This Row],[Costo Unitario (USD)]]+STOCK[[#This Row],[Costo Envío (USD)]]+STOCK[[#This Row],[Comisión 10%]]</f>
        <v>16.75</v>
      </c>
      <c r="N2543" s="62">
        <f t="shared" si="118"/>
        <v>25.125</v>
      </c>
      <c r="O2543" s="62">
        <f t="shared" si="120"/>
        <v>25</v>
      </c>
      <c r="P2543" s="62">
        <f>STOCK[[#This Row],[Precio Final]]-STOCK[[#This Row],[Costo total]]</f>
        <v>8.25</v>
      </c>
      <c r="Q2543" s="62"/>
      <c r="R2543" s="74"/>
      <c r="S2543" s="74"/>
      <c r="T2543" s="62"/>
      <c r="U2543" s="62"/>
      <c r="V2543" s="76"/>
    </row>
    <row r="2544" customHeight="1" spans="1:22">
      <c r="A2544" s="74" t="s">
        <v>20827</v>
      </c>
      <c r="B2544" s="74" t="s">
        <v>16416</v>
      </c>
      <c r="C2544" s="74" t="s">
        <v>20828</v>
      </c>
      <c r="D2544" s="74" t="s">
        <v>16418</v>
      </c>
      <c r="E2544" s="74"/>
      <c r="F2544" s="59">
        <v>20</v>
      </c>
      <c r="G2544" s="75">
        <v>2</v>
      </c>
      <c r="H2544" s="75">
        <f>SUMIFS(VENTAS[Cantidad],VENTAS[Código del producto Vendido],STOCK[[#This Row],[Code]])</f>
        <v>2</v>
      </c>
      <c r="I2544" s="75">
        <f>STOCK[[#This Row],[Entradas]]-STOCK[[#This Row],[Salidas]]</f>
        <v>0</v>
      </c>
      <c r="J2544" s="59">
        <f t="shared" si="119"/>
        <v>2</v>
      </c>
      <c r="K2544" s="62">
        <v>11.25</v>
      </c>
      <c r="L2544" s="62">
        <v>3</v>
      </c>
      <c r="M2544" s="62">
        <f>STOCK[[#This Row],[Costo Unitario (USD)]]+STOCK[[#This Row],[Costo Envío (USD)]]+STOCK[[#This Row],[Comisión 10%]]</f>
        <v>16.25</v>
      </c>
      <c r="N2544" s="62">
        <f t="shared" si="118"/>
        <v>24.375</v>
      </c>
      <c r="O2544" s="62">
        <f t="shared" si="120"/>
        <v>20</v>
      </c>
      <c r="P2544" s="62">
        <f>STOCK[[#This Row],[Precio Final]]-STOCK[[#This Row],[Costo total]]</f>
        <v>3.75</v>
      </c>
      <c r="Q2544" s="62"/>
      <c r="R2544" s="74"/>
      <c r="S2544" s="74"/>
      <c r="T2544" s="62"/>
      <c r="U2544" s="62"/>
      <c r="V2544" s="76"/>
    </row>
    <row r="2545" customHeight="1" spans="1:22">
      <c r="A2545" s="74" t="s">
        <v>20829</v>
      </c>
      <c r="B2545" s="74" t="s">
        <v>20830</v>
      </c>
      <c r="C2545" s="74" t="s">
        <v>20831</v>
      </c>
      <c r="D2545" s="74" t="s">
        <v>16583</v>
      </c>
      <c r="E2545" s="74"/>
      <c r="F2545" s="59">
        <v>30</v>
      </c>
      <c r="G2545" s="75">
        <v>1</v>
      </c>
      <c r="H2545" s="75">
        <f>SUMIFS(VENTAS[Cantidad],VENTAS[Código del producto Vendido],STOCK[[#This Row],[Code]])</f>
        <v>1</v>
      </c>
      <c r="I2545" s="75">
        <f>STOCK[[#This Row],[Entradas]]-STOCK[[#This Row],[Salidas]]</f>
        <v>0</v>
      </c>
      <c r="J2545" s="59">
        <f t="shared" si="119"/>
        <v>3</v>
      </c>
      <c r="K2545" s="62">
        <v>11.99</v>
      </c>
      <c r="L2545" s="62">
        <v>3</v>
      </c>
      <c r="M2545" s="62">
        <f>STOCK[[#This Row],[Costo Unitario (USD)]]+STOCK[[#This Row],[Costo Envío (USD)]]+STOCK[[#This Row],[Comisión 10%]]</f>
        <v>17.99</v>
      </c>
      <c r="N2545" s="62">
        <f t="shared" si="118"/>
        <v>26.985</v>
      </c>
      <c r="O2545" s="62">
        <f t="shared" si="120"/>
        <v>30</v>
      </c>
      <c r="P2545" s="62">
        <f>STOCK[[#This Row],[Precio Final]]-STOCK[[#This Row],[Costo total]]</f>
        <v>12.01</v>
      </c>
      <c r="Q2545" s="62"/>
      <c r="R2545" s="74"/>
      <c r="S2545" s="74"/>
      <c r="T2545" s="62"/>
      <c r="U2545" s="62"/>
      <c r="V2545" s="76"/>
    </row>
    <row r="2546" customHeight="1" spans="1:22">
      <c r="A2546" s="74" t="s">
        <v>20832</v>
      </c>
      <c r="B2546" s="74" t="s">
        <v>20830</v>
      </c>
      <c r="C2546" s="74" t="s">
        <v>20831</v>
      </c>
      <c r="D2546" s="74" t="s">
        <v>16475</v>
      </c>
      <c r="E2546" s="74"/>
      <c r="F2546" s="59">
        <v>30</v>
      </c>
      <c r="G2546" s="75">
        <v>3</v>
      </c>
      <c r="H2546" s="75">
        <f>SUMIFS(VENTAS[Cantidad],VENTAS[Código del producto Vendido],STOCK[[#This Row],[Code]])</f>
        <v>2</v>
      </c>
      <c r="I2546" s="75">
        <f>STOCK[[#This Row],[Entradas]]-STOCK[[#This Row],[Salidas]]</f>
        <v>1</v>
      </c>
      <c r="J2546" s="59">
        <f t="shared" si="119"/>
        <v>3</v>
      </c>
      <c r="K2546" s="62">
        <v>11.99</v>
      </c>
      <c r="L2546" s="62">
        <v>3</v>
      </c>
      <c r="M2546" s="62">
        <f>STOCK[[#This Row],[Costo Unitario (USD)]]+STOCK[[#This Row],[Costo Envío (USD)]]+STOCK[[#This Row],[Comisión 10%]]</f>
        <v>17.99</v>
      </c>
      <c r="N2546" s="62">
        <f t="shared" si="118"/>
        <v>26.985</v>
      </c>
      <c r="O2546" s="62">
        <f t="shared" si="120"/>
        <v>30</v>
      </c>
      <c r="P2546" s="62">
        <f>STOCK[[#This Row],[Precio Final]]-STOCK[[#This Row],[Costo total]]</f>
        <v>12.01</v>
      </c>
      <c r="Q2546" s="62"/>
      <c r="R2546" s="74"/>
      <c r="S2546" s="74"/>
      <c r="T2546" s="62"/>
      <c r="U2546" s="62"/>
      <c r="V2546" s="76"/>
    </row>
    <row r="2547" customHeight="1" spans="1:22">
      <c r="A2547" s="74" t="s">
        <v>20833</v>
      </c>
      <c r="B2547" s="74" t="s">
        <v>20834</v>
      </c>
      <c r="C2547" s="74" t="s">
        <v>20835</v>
      </c>
      <c r="D2547" s="74" t="s">
        <v>16404</v>
      </c>
      <c r="E2547" s="74"/>
      <c r="F2547" s="59">
        <v>30</v>
      </c>
      <c r="G2547" s="75">
        <v>3</v>
      </c>
      <c r="H2547" s="75">
        <f>SUMIFS(VENTAS[Cantidad],VENTAS[Código del producto Vendido],STOCK[[#This Row],[Code]])</f>
        <v>1</v>
      </c>
      <c r="I2547" s="75">
        <f>STOCK[[#This Row],[Entradas]]-STOCK[[#This Row],[Salidas]]</f>
        <v>2</v>
      </c>
      <c r="J2547" s="59">
        <f t="shared" si="119"/>
        <v>3</v>
      </c>
      <c r="K2547" s="62">
        <v>11.99</v>
      </c>
      <c r="L2547" s="62">
        <v>3</v>
      </c>
      <c r="M2547" s="62">
        <f>STOCK[[#This Row],[Costo Unitario (USD)]]+STOCK[[#This Row],[Costo Envío (USD)]]+STOCK[[#This Row],[Comisión 10%]]</f>
        <v>17.99</v>
      </c>
      <c r="N2547" s="62">
        <f t="shared" si="118"/>
        <v>26.985</v>
      </c>
      <c r="O2547" s="62">
        <f t="shared" si="120"/>
        <v>30</v>
      </c>
      <c r="P2547" s="62">
        <f>STOCK[[#This Row],[Precio Final]]-STOCK[[#This Row],[Costo total]]</f>
        <v>12.01</v>
      </c>
      <c r="Q2547" s="62"/>
      <c r="R2547" s="74"/>
      <c r="S2547" s="74"/>
      <c r="T2547" s="62"/>
      <c r="U2547" s="62"/>
      <c r="V2547" s="76"/>
    </row>
    <row r="2548" customHeight="1" spans="1:22">
      <c r="A2548" s="74" t="s">
        <v>20836</v>
      </c>
      <c r="B2548" s="74" t="s">
        <v>20834</v>
      </c>
      <c r="C2548" s="74" t="s">
        <v>20835</v>
      </c>
      <c r="D2548" s="74" t="s">
        <v>16408</v>
      </c>
      <c r="E2548" s="74"/>
      <c r="F2548" s="59">
        <v>30</v>
      </c>
      <c r="G2548" s="75">
        <v>2</v>
      </c>
      <c r="H2548" s="75">
        <f>SUMIFS(VENTAS[Cantidad],VENTAS[Código del producto Vendido],STOCK[[#This Row],[Code]])</f>
        <v>1</v>
      </c>
      <c r="I2548" s="75">
        <f>STOCK[[#This Row],[Entradas]]-STOCK[[#This Row],[Salidas]]</f>
        <v>1</v>
      </c>
      <c r="J2548" s="59">
        <f t="shared" si="119"/>
        <v>3</v>
      </c>
      <c r="K2548" s="62">
        <v>11.99</v>
      </c>
      <c r="L2548" s="62">
        <v>3</v>
      </c>
      <c r="M2548" s="62">
        <f>STOCK[[#This Row],[Costo Unitario (USD)]]+STOCK[[#This Row],[Costo Envío (USD)]]+STOCK[[#This Row],[Comisión 10%]]</f>
        <v>17.99</v>
      </c>
      <c r="N2548" s="62">
        <f t="shared" si="118"/>
        <v>26.985</v>
      </c>
      <c r="O2548" s="62">
        <f t="shared" si="120"/>
        <v>30</v>
      </c>
      <c r="P2548" s="62">
        <f>STOCK[[#This Row],[Precio Final]]-STOCK[[#This Row],[Costo total]]</f>
        <v>12.01</v>
      </c>
      <c r="Q2548" s="62"/>
      <c r="R2548" s="74"/>
      <c r="S2548" s="74"/>
      <c r="T2548" s="62"/>
      <c r="U2548" s="62"/>
      <c r="V2548" s="76"/>
    </row>
    <row r="2549" customHeight="1" spans="1:22">
      <c r="A2549" s="74" t="s">
        <v>20837</v>
      </c>
      <c r="B2549" s="74" t="s">
        <v>20035</v>
      </c>
      <c r="C2549" s="74" t="s">
        <v>20835</v>
      </c>
      <c r="D2549" s="74" t="s">
        <v>16396</v>
      </c>
      <c r="E2549" s="74"/>
      <c r="F2549" s="59">
        <v>30</v>
      </c>
      <c r="G2549" s="75">
        <v>3</v>
      </c>
      <c r="H2549" s="75">
        <f>SUMIFS(VENTAS[Cantidad],VENTAS[Código del producto Vendido],STOCK[[#This Row],[Code]])</f>
        <v>2</v>
      </c>
      <c r="I2549" s="75">
        <f>STOCK[[#This Row],[Entradas]]-STOCK[[#This Row],[Salidas]]</f>
        <v>1</v>
      </c>
      <c r="J2549" s="59">
        <f t="shared" si="119"/>
        <v>3</v>
      </c>
      <c r="K2549" s="62">
        <v>11.99</v>
      </c>
      <c r="L2549" s="62">
        <v>3</v>
      </c>
      <c r="M2549" s="62">
        <f>STOCK[[#This Row],[Costo Unitario (USD)]]+STOCK[[#This Row],[Costo Envío (USD)]]+STOCK[[#This Row],[Comisión 10%]]</f>
        <v>17.99</v>
      </c>
      <c r="N2549" s="62">
        <f t="shared" si="118"/>
        <v>26.985</v>
      </c>
      <c r="O2549" s="62">
        <f t="shared" si="120"/>
        <v>30</v>
      </c>
      <c r="P2549" s="62">
        <f>STOCK[[#This Row],[Precio Final]]-STOCK[[#This Row],[Costo total]]</f>
        <v>12.01</v>
      </c>
      <c r="Q2549" s="62"/>
      <c r="R2549" s="74"/>
      <c r="S2549" s="74"/>
      <c r="T2549" s="62"/>
      <c r="U2549" s="62"/>
      <c r="V2549" s="76"/>
    </row>
    <row r="2550" customHeight="1" spans="1:22">
      <c r="A2550" s="74" t="s">
        <v>20838</v>
      </c>
      <c r="B2550" s="74" t="s">
        <v>16522</v>
      </c>
      <c r="C2550" s="74" t="s">
        <v>20839</v>
      </c>
      <c r="D2550" s="74" t="s">
        <v>17488</v>
      </c>
      <c r="E2550" s="74"/>
      <c r="F2550" s="59">
        <v>40</v>
      </c>
      <c r="G2550" s="75">
        <v>4</v>
      </c>
      <c r="H2550" s="75">
        <f>SUMIFS(VENTAS[Cantidad],VENTAS[Código del producto Vendido],STOCK[[#This Row],[Code]])</f>
        <v>4</v>
      </c>
      <c r="I2550" s="75">
        <f>STOCK[[#This Row],[Entradas]]-STOCK[[#This Row],[Salidas]]</f>
        <v>0</v>
      </c>
      <c r="J2550" s="59">
        <f t="shared" si="119"/>
        <v>4</v>
      </c>
      <c r="K2550" s="62">
        <v>12.99</v>
      </c>
      <c r="L2550" s="62">
        <v>3</v>
      </c>
      <c r="M2550" s="62">
        <f>STOCK[[#This Row],[Costo Unitario (USD)]]+STOCK[[#This Row],[Costo Envío (USD)]]+STOCK[[#This Row],[Comisión 10%]]</f>
        <v>19.99</v>
      </c>
      <c r="N2550" s="62">
        <f t="shared" si="118"/>
        <v>29.985</v>
      </c>
      <c r="O2550" s="62">
        <f t="shared" si="120"/>
        <v>40</v>
      </c>
      <c r="P2550" s="62">
        <f>STOCK[[#This Row],[Precio Final]]-STOCK[[#This Row],[Costo total]]</f>
        <v>20.01</v>
      </c>
      <c r="Q2550" s="62"/>
      <c r="R2550" s="74"/>
      <c r="S2550" s="74"/>
      <c r="T2550" s="62"/>
      <c r="U2550" s="62"/>
      <c r="V2550" s="76"/>
    </row>
    <row r="2551" customHeight="1" spans="1:22">
      <c r="A2551" s="74" t="s">
        <v>20840</v>
      </c>
      <c r="B2551" s="74" t="s">
        <v>16522</v>
      </c>
      <c r="C2551" s="74" t="s">
        <v>20839</v>
      </c>
      <c r="D2551" s="74" t="s">
        <v>17234</v>
      </c>
      <c r="E2551" s="74"/>
      <c r="F2551" s="59">
        <v>40</v>
      </c>
      <c r="G2551" s="75">
        <v>3</v>
      </c>
      <c r="H2551" s="75">
        <f>SUMIFS(VENTAS[Cantidad],VENTAS[Código del producto Vendido],STOCK[[#This Row],[Code]])</f>
        <v>3</v>
      </c>
      <c r="I2551" s="75">
        <f>STOCK[[#This Row],[Entradas]]-STOCK[[#This Row],[Salidas]]</f>
        <v>0</v>
      </c>
      <c r="J2551" s="59">
        <f t="shared" si="119"/>
        <v>4</v>
      </c>
      <c r="K2551" s="62">
        <v>12.99</v>
      </c>
      <c r="L2551" s="62">
        <v>3</v>
      </c>
      <c r="M2551" s="62">
        <f>STOCK[[#This Row],[Costo Unitario (USD)]]+STOCK[[#This Row],[Costo Envío (USD)]]+STOCK[[#This Row],[Comisión 10%]]</f>
        <v>19.99</v>
      </c>
      <c r="N2551" s="62">
        <f t="shared" si="118"/>
        <v>29.985</v>
      </c>
      <c r="O2551" s="62">
        <f t="shared" si="120"/>
        <v>40</v>
      </c>
      <c r="P2551" s="62">
        <f>STOCK[[#This Row],[Precio Final]]-STOCK[[#This Row],[Costo total]]</f>
        <v>20.01</v>
      </c>
      <c r="Q2551" s="62"/>
      <c r="R2551" s="74"/>
      <c r="S2551" s="74"/>
      <c r="T2551" s="62"/>
      <c r="U2551" s="62"/>
      <c r="V2551" s="76"/>
    </row>
    <row r="2552" customHeight="1" spans="1:22">
      <c r="A2552" s="74" t="s">
        <v>20841</v>
      </c>
      <c r="B2552" s="74" t="s">
        <v>16522</v>
      </c>
      <c r="C2552" s="74" t="s">
        <v>20839</v>
      </c>
      <c r="D2552" s="74" t="s">
        <v>17495</v>
      </c>
      <c r="E2552" s="74"/>
      <c r="F2552" s="59">
        <v>40</v>
      </c>
      <c r="G2552" s="75">
        <v>3</v>
      </c>
      <c r="H2552" s="75">
        <f>SUMIFS(VENTAS[Cantidad],VENTAS[Código del producto Vendido],STOCK[[#This Row],[Code]])</f>
        <v>3</v>
      </c>
      <c r="I2552" s="75">
        <f>STOCK[[#This Row],[Entradas]]-STOCK[[#This Row],[Salidas]]</f>
        <v>0</v>
      </c>
      <c r="J2552" s="59">
        <f t="shared" si="119"/>
        <v>4</v>
      </c>
      <c r="K2552" s="62">
        <v>12.99</v>
      </c>
      <c r="L2552" s="62">
        <v>3</v>
      </c>
      <c r="M2552" s="62">
        <f>STOCK[[#This Row],[Costo Unitario (USD)]]+STOCK[[#This Row],[Costo Envío (USD)]]+STOCK[[#This Row],[Comisión 10%]]</f>
        <v>19.99</v>
      </c>
      <c r="N2552" s="62">
        <f t="shared" si="118"/>
        <v>29.985</v>
      </c>
      <c r="O2552" s="62">
        <f t="shared" si="120"/>
        <v>40</v>
      </c>
      <c r="P2552" s="62">
        <f>STOCK[[#This Row],[Precio Final]]-STOCK[[#This Row],[Costo total]]</f>
        <v>20.01</v>
      </c>
      <c r="Q2552" s="62"/>
      <c r="R2552" s="74"/>
      <c r="S2552" s="74"/>
      <c r="T2552" s="62"/>
      <c r="U2552" s="62"/>
      <c r="V2552" s="76"/>
    </row>
    <row r="2553" customHeight="1" spans="1:22">
      <c r="A2553" s="74" t="s">
        <v>20842</v>
      </c>
      <c r="B2553" s="74" t="s">
        <v>16522</v>
      </c>
      <c r="C2553" s="74" t="s">
        <v>20843</v>
      </c>
      <c r="D2553" s="74" t="s">
        <v>17495</v>
      </c>
      <c r="E2553" s="74"/>
      <c r="F2553" s="59">
        <v>40</v>
      </c>
      <c r="G2553" s="75">
        <v>3</v>
      </c>
      <c r="H2553" s="75">
        <f>SUMIFS(VENTAS[Cantidad],VENTAS[Código del producto Vendido],STOCK[[#This Row],[Code]])</f>
        <v>1</v>
      </c>
      <c r="I2553" s="75">
        <f>STOCK[[#This Row],[Entradas]]-STOCK[[#This Row],[Salidas]]</f>
        <v>2</v>
      </c>
      <c r="J2553" s="59">
        <f t="shared" si="119"/>
        <v>4</v>
      </c>
      <c r="K2553" s="62">
        <v>22.5</v>
      </c>
      <c r="L2553" s="62">
        <v>3</v>
      </c>
      <c r="M2553" s="62">
        <f>STOCK[[#This Row],[Costo Unitario (USD)]]+STOCK[[#This Row],[Costo Envío (USD)]]+STOCK[[#This Row],[Comisión 10%]]</f>
        <v>29.5</v>
      </c>
      <c r="N2553" s="62">
        <f t="shared" si="118"/>
        <v>44.25</v>
      </c>
      <c r="O2553" s="62">
        <f t="shared" si="120"/>
        <v>40</v>
      </c>
      <c r="P2553" s="62">
        <f>STOCK[[#This Row],[Precio Final]]-STOCK[[#This Row],[Costo total]]</f>
        <v>10.5</v>
      </c>
      <c r="Q2553" s="62"/>
      <c r="R2553" s="74"/>
      <c r="S2553" s="74"/>
      <c r="T2553" s="62"/>
      <c r="U2553" s="62"/>
      <c r="V2553" s="76"/>
    </row>
    <row r="2554" customHeight="1" spans="1:22">
      <c r="A2554" s="74" t="s">
        <v>20844</v>
      </c>
      <c r="B2554" s="74" t="s">
        <v>16680</v>
      </c>
      <c r="C2554" s="74" t="s">
        <v>20843</v>
      </c>
      <c r="D2554" s="74" t="s">
        <v>16973</v>
      </c>
      <c r="E2554" s="74"/>
      <c r="F2554" s="59">
        <v>40</v>
      </c>
      <c r="G2554" s="75">
        <v>3</v>
      </c>
      <c r="H2554" s="75">
        <f>SUMIFS(VENTAS[Cantidad],VENTAS[Código del producto Vendido],STOCK[[#This Row],[Code]])</f>
        <v>3</v>
      </c>
      <c r="I2554" s="75">
        <f>STOCK[[#This Row],[Entradas]]-STOCK[[#This Row],[Salidas]]</f>
        <v>0</v>
      </c>
      <c r="J2554" s="59">
        <f t="shared" si="119"/>
        <v>4</v>
      </c>
      <c r="K2554" s="62">
        <v>22.5</v>
      </c>
      <c r="L2554" s="62">
        <v>3</v>
      </c>
      <c r="M2554" s="62">
        <f>STOCK[[#This Row],[Costo Unitario (USD)]]+STOCK[[#This Row],[Costo Envío (USD)]]+STOCK[[#This Row],[Comisión 10%]]</f>
        <v>29.5</v>
      </c>
      <c r="N2554" s="62">
        <f t="shared" si="118"/>
        <v>44.25</v>
      </c>
      <c r="O2554" s="62">
        <f t="shared" si="120"/>
        <v>40</v>
      </c>
      <c r="P2554" s="62">
        <f>STOCK[[#This Row],[Precio Final]]-STOCK[[#This Row],[Costo total]]</f>
        <v>10.5</v>
      </c>
      <c r="Q2554" s="62"/>
      <c r="R2554" s="74"/>
      <c r="S2554" s="74"/>
      <c r="T2554" s="62"/>
      <c r="U2554" s="62"/>
      <c r="V2554" s="76"/>
    </row>
    <row r="2555" customHeight="1" spans="1:22">
      <c r="A2555" s="74" t="s">
        <v>20845</v>
      </c>
      <c r="B2555" s="74" t="s">
        <v>16680</v>
      </c>
      <c r="C2555" s="74" t="s">
        <v>20843</v>
      </c>
      <c r="D2555" s="74" t="s">
        <v>16928</v>
      </c>
      <c r="E2555" s="74"/>
      <c r="F2555" s="59">
        <v>40</v>
      </c>
      <c r="G2555" s="75">
        <v>3</v>
      </c>
      <c r="H2555" s="75">
        <f>SUMIFS(VENTAS[Cantidad],VENTAS[Código del producto Vendido],STOCK[[#This Row],[Code]])</f>
        <v>3</v>
      </c>
      <c r="I2555" s="75">
        <f>STOCK[[#This Row],[Entradas]]-STOCK[[#This Row],[Salidas]]</f>
        <v>0</v>
      </c>
      <c r="J2555" s="59">
        <f t="shared" si="119"/>
        <v>4</v>
      </c>
      <c r="K2555" s="62">
        <v>22.5</v>
      </c>
      <c r="L2555" s="62">
        <v>3</v>
      </c>
      <c r="M2555" s="62">
        <f>STOCK[[#This Row],[Costo Unitario (USD)]]+STOCK[[#This Row],[Costo Envío (USD)]]+STOCK[[#This Row],[Comisión 10%]]</f>
        <v>29.5</v>
      </c>
      <c r="N2555" s="62">
        <f t="shared" si="118"/>
        <v>44.25</v>
      </c>
      <c r="O2555" s="62">
        <f t="shared" si="120"/>
        <v>40</v>
      </c>
      <c r="P2555" s="62">
        <f>STOCK[[#This Row],[Precio Final]]-STOCK[[#This Row],[Costo total]]</f>
        <v>10.5</v>
      </c>
      <c r="Q2555" s="62"/>
      <c r="R2555" s="74"/>
      <c r="S2555" s="74"/>
      <c r="T2555" s="62"/>
      <c r="U2555" s="62"/>
      <c r="V2555" s="76"/>
    </row>
    <row r="2556" customHeight="1" spans="1:22">
      <c r="A2556" s="74" t="s">
        <v>20846</v>
      </c>
      <c r="B2556" s="74" t="s">
        <v>16522</v>
      </c>
      <c r="C2556" s="74" t="s">
        <v>20843</v>
      </c>
      <c r="D2556" s="74" t="s">
        <v>17234</v>
      </c>
      <c r="E2556" s="74"/>
      <c r="F2556" s="59">
        <v>40</v>
      </c>
      <c r="G2556" s="75">
        <v>3</v>
      </c>
      <c r="H2556" s="75">
        <f>SUMIFS(VENTAS[Cantidad],VENTAS[Código del producto Vendido],STOCK[[#This Row],[Code]])</f>
        <v>3</v>
      </c>
      <c r="I2556" s="75">
        <f>STOCK[[#This Row],[Entradas]]-STOCK[[#This Row],[Salidas]]</f>
        <v>0</v>
      </c>
      <c r="J2556" s="59">
        <f t="shared" si="119"/>
        <v>4</v>
      </c>
      <c r="K2556" s="62">
        <v>22.5</v>
      </c>
      <c r="L2556" s="62">
        <v>3</v>
      </c>
      <c r="M2556" s="62">
        <f>STOCK[[#This Row],[Costo Unitario (USD)]]+STOCK[[#This Row],[Costo Envío (USD)]]+STOCK[[#This Row],[Comisión 10%]]</f>
        <v>29.5</v>
      </c>
      <c r="N2556" s="62">
        <f t="shared" si="118"/>
        <v>44.25</v>
      </c>
      <c r="O2556" s="62">
        <f t="shared" si="120"/>
        <v>40</v>
      </c>
      <c r="P2556" s="62">
        <f>STOCK[[#This Row],[Precio Final]]-STOCK[[#This Row],[Costo total]]</f>
        <v>10.5</v>
      </c>
      <c r="Q2556" s="62"/>
      <c r="R2556" s="74"/>
      <c r="S2556" s="74"/>
      <c r="T2556" s="62"/>
      <c r="U2556" s="62"/>
      <c r="V2556" s="76"/>
    </row>
    <row r="2557" customHeight="1" spans="1:22">
      <c r="A2557" s="74" t="s">
        <v>20847</v>
      </c>
      <c r="B2557" s="74" t="s">
        <v>17153</v>
      </c>
      <c r="C2557" s="74" t="s">
        <v>20843</v>
      </c>
      <c r="D2557" s="74" t="s">
        <v>17505</v>
      </c>
      <c r="E2557" s="74"/>
      <c r="F2557" s="59">
        <v>40</v>
      </c>
      <c r="G2557" s="75">
        <v>3</v>
      </c>
      <c r="H2557" s="75">
        <f>SUMIFS(VENTAS[Cantidad],VENTAS[Código del producto Vendido],STOCK[[#This Row],[Code]])</f>
        <v>3</v>
      </c>
      <c r="I2557" s="75">
        <f>STOCK[[#This Row],[Entradas]]-STOCK[[#This Row],[Salidas]]</f>
        <v>0</v>
      </c>
      <c r="J2557" s="59">
        <f t="shared" si="119"/>
        <v>4</v>
      </c>
      <c r="K2557" s="62">
        <v>22.5</v>
      </c>
      <c r="L2557" s="62">
        <v>3</v>
      </c>
      <c r="M2557" s="62">
        <f>STOCK[[#This Row],[Costo Unitario (USD)]]+STOCK[[#This Row],[Costo Envío (USD)]]+STOCK[[#This Row],[Comisión 10%]]</f>
        <v>29.5</v>
      </c>
      <c r="N2557" s="62">
        <f t="shared" si="118"/>
        <v>44.25</v>
      </c>
      <c r="O2557" s="62">
        <f t="shared" si="120"/>
        <v>40</v>
      </c>
      <c r="P2557" s="62">
        <f>STOCK[[#This Row],[Precio Final]]-STOCK[[#This Row],[Costo total]]</f>
        <v>10.5</v>
      </c>
      <c r="Q2557" s="62"/>
      <c r="R2557" s="74"/>
      <c r="S2557" s="74"/>
      <c r="T2557" s="62"/>
      <c r="U2557" s="62"/>
      <c r="V2557" s="76"/>
    </row>
    <row r="2558" customHeight="1" spans="1:22">
      <c r="A2558" s="74" t="s">
        <v>20848</v>
      </c>
      <c r="B2558" s="74" t="s">
        <v>20378</v>
      </c>
      <c r="C2558" s="74" t="s">
        <v>20849</v>
      </c>
      <c r="D2558" s="74" t="s">
        <v>16475</v>
      </c>
      <c r="E2558" s="74"/>
      <c r="F2558" s="59">
        <v>35</v>
      </c>
      <c r="G2558" s="75">
        <v>2</v>
      </c>
      <c r="H2558" s="75">
        <f>SUMIFS(VENTAS[Cantidad],VENTAS[Código del producto Vendido],STOCK[[#This Row],[Code]])</f>
        <v>0</v>
      </c>
      <c r="I2558" s="75">
        <f>STOCK[[#This Row],[Entradas]]-STOCK[[#This Row],[Salidas]]</f>
        <v>2</v>
      </c>
      <c r="J2558" s="59">
        <f t="shared" si="119"/>
        <v>3.5</v>
      </c>
      <c r="K2558" s="62">
        <v>12.96</v>
      </c>
      <c r="L2558" s="62">
        <v>3</v>
      </c>
      <c r="M2558" s="62">
        <f>STOCK[[#This Row],[Costo Unitario (USD)]]+STOCK[[#This Row],[Costo Envío (USD)]]+STOCK[[#This Row],[Comisión 10%]]</f>
        <v>19.46</v>
      </c>
      <c r="N2558" s="62">
        <f t="shared" si="118"/>
        <v>29.19</v>
      </c>
      <c r="O2558" s="62">
        <f t="shared" si="120"/>
        <v>35</v>
      </c>
      <c r="P2558" s="62">
        <f>STOCK[[#This Row],[Precio Final]]-STOCK[[#This Row],[Costo total]]</f>
        <v>15.54</v>
      </c>
      <c r="Q2558" s="62"/>
      <c r="R2558" s="74"/>
      <c r="S2558" s="74"/>
      <c r="T2558" s="62"/>
      <c r="U2558" s="62"/>
      <c r="V2558" s="76"/>
    </row>
    <row r="2559" customHeight="1" spans="1:22">
      <c r="A2559" s="74" t="s">
        <v>20850</v>
      </c>
      <c r="B2559" s="74" t="s">
        <v>20378</v>
      </c>
      <c r="C2559" s="74" t="s">
        <v>20851</v>
      </c>
      <c r="D2559" s="74" t="s">
        <v>16475</v>
      </c>
      <c r="E2559" s="74"/>
      <c r="F2559" s="59">
        <v>35</v>
      </c>
      <c r="G2559" s="75">
        <v>3</v>
      </c>
      <c r="H2559" s="75">
        <f>SUMIFS(VENTAS[Cantidad],VENTAS[Código del producto Vendido],STOCK[[#This Row],[Code]])</f>
        <v>3</v>
      </c>
      <c r="I2559" s="75">
        <f>STOCK[[#This Row],[Entradas]]-STOCK[[#This Row],[Salidas]]</f>
        <v>0</v>
      </c>
      <c r="J2559" s="59">
        <f t="shared" si="119"/>
        <v>3.5</v>
      </c>
      <c r="K2559" s="62">
        <v>12.96</v>
      </c>
      <c r="L2559" s="62">
        <v>3</v>
      </c>
      <c r="M2559" s="62">
        <f>STOCK[[#This Row],[Costo Unitario (USD)]]+STOCK[[#This Row],[Costo Envío (USD)]]+STOCK[[#This Row],[Comisión 10%]]</f>
        <v>19.46</v>
      </c>
      <c r="N2559" s="62">
        <f t="shared" si="118"/>
        <v>29.19</v>
      </c>
      <c r="O2559" s="62">
        <f t="shared" si="120"/>
        <v>35</v>
      </c>
      <c r="P2559" s="62">
        <f>STOCK[[#This Row],[Precio Final]]-STOCK[[#This Row],[Costo total]]</f>
        <v>15.54</v>
      </c>
      <c r="Q2559" s="62"/>
      <c r="R2559" s="74"/>
      <c r="S2559" s="74"/>
      <c r="T2559" s="62"/>
      <c r="U2559" s="62"/>
      <c r="V2559" s="76"/>
    </row>
    <row r="2560" customHeight="1" spans="1:22">
      <c r="A2560" s="74" t="s">
        <v>20852</v>
      </c>
      <c r="B2560" s="74" t="s">
        <v>19993</v>
      </c>
      <c r="C2560" s="74" t="s">
        <v>20851</v>
      </c>
      <c r="D2560" s="74" t="s">
        <v>16396</v>
      </c>
      <c r="E2560" s="74"/>
      <c r="F2560" s="59">
        <v>35</v>
      </c>
      <c r="G2560" s="75">
        <v>3</v>
      </c>
      <c r="H2560" s="75">
        <f>SUMIFS(VENTAS[Cantidad],VENTAS[Código del producto Vendido],STOCK[[#This Row],[Code]])</f>
        <v>1</v>
      </c>
      <c r="I2560" s="75">
        <f>STOCK[[#This Row],[Entradas]]-STOCK[[#This Row],[Salidas]]</f>
        <v>2</v>
      </c>
      <c r="J2560" s="59">
        <f t="shared" si="119"/>
        <v>3.5</v>
      </c>
      <c r="K2560" s="62">
        <v>12.96</v>
      </c>
      <c r="L2560" s="62">
        <v>3</v>
      </c>
      <c r="M2560" s="62">
        <f>STOCK[[#This Row],[Costo Unitario (USD)]]+STOCK[[#This Row],[Costo Envío (USD)]]+STOCK[[#This Row],[Comisión 10%]]</f>
        <v>19.46</v>
      </c>
      <c r="N2560" s="62">
        <f t="shared" si="118"/>
        <v>29.19</v>
      </c>
      <c r="O2560" s="62">
        <f t="shared" si="120"/>
        <v>35</v>
      </c>
      <c r="P2560" s="62">
        <f>STOCK[[#This Row],[Precio Final]]-STOCK[[#This Row],[Costo total]]</f>
        <v>15.54</v>
      </c>
      <c r="Q2560" s="62"/>
      <c r="R2560" s="74"/>
      <c r="S2560" s="74"/>
      <c r="T2560" s="62"/>
      <c r="U2560" s="62"/>
      <c r="V2560" s="76"/>
    </row>
    <row r="2561" customHeight="1" spans="1:22">
      <c r="A2561" s="74" t="s">
        <v>20853</v>
      </c>
      <c r="B2561" s="74" t="s">
        <v>19990</v>
      </c>
      <c r="C2561" s="74" t="s">
        <v>20472</v>
      </c>
      <c r="D2561" s="74" t="s">
        <v>16408</v>
      </c>
      <c r="E2561" s="74"/>
      <c r="F2561" s="59">
        <v>35</v>
      </c>
      <c r="G2561" s="75">
        <v>1</v>
      </c>
      <c r="H2561" s="75">
        <f>SUMIFS(VENTAS[Cantidad],VENTAS[Código del producto Vendido],STOCK[[#This Row],[Code]])</f>
        <v>1</v>
      </c>
      <c r="I2561" s="75">
        <f>STOCK[[#This Row],[Entradas]]-STOCK[[#This Row],[Salidas]]</f>
        <v>0</v>
      </c>
      <c r="J2561" s="59">
        <f t="shared" si="119"/>
        <v>3.5</v>
      </c>
      <c r="K2561" s="62">
        <v>12.96</v>
      </c>
      <c r="L2561" s="62">
        <v>3</v>
      </c>
      <c r="M2561" s="62">
        <f>STOCK[[#This Row],[Costo Unitario (USD)]]+STOCK[[#This Row],[Costo Envío (USD)]]+STOCK[[#This Row],[Comisión 10%]]</f>
        <v>19.46</v>
      </c>
      <c r="N2561" s="62">
        <f t="shared" si="118"/>
        <v>29.19</v>
      </c>
      <c r="O2561" s="62">
        <f t="shared" si="120"/>
        <v>35</v>
      </c>
      <c r="P2561" s="62">
        <f>STOCK[[#This Row],[Precio Final]]-STOCK[[#This Row],[Costo total]]</f>
        <v>15.54</v>
      </c>
      <c r="Q2561" s="62"/>
      <c r="R2561" s="74"/>
      <c r="S2561" s="74"/>
      <c r="T2561" s="62"/>
      <c r="U2561" s="62"/>
      <c r="V2561" s="76"/>
    </row>
    <row r="2562" customHeight="1" spans="1:22">
      <c r="A2562" s="74" t="s">
        <v>20854</v>
      </c>
      <c r="B2562" s="74" t="s">
        <v>16522</v>
      </c>
      <c r="C2562" s="74" t="s">
        <v>20855</v>
      </c>
      <c r="D2562" s="74" t="s">
        <v>16408</v>
      </c>
      <c r="E2562" s="74"/>
      <c r="F2562" s="59">
        <v>22</v>
      </c>
      <c r="G2562" s="75">
        <v>2</v>
      </c>
      <c r="H2562" s="75">
        <f>SUMIFS(VENTAS[Cantidad],VENTAS[Código del producto Vendido],STOCK[[#This Row],[Code]])</f>
        <v>1</v>
      </c>
      <c r="I2562" s="75">
        <f>STOCK[[#This Row],[Entradas]]-STOCK[[#This Row],[Salidas]]</f>
        <v>1</v>
      </c>
      <c r="J2562" s="59">
        <f t="shared" si="119"/>
        <v>2.2</v>
      </c>
      <c r="K2562" s="62">
        <v>8.99</v>
      </c>
      <c r="L2562" s="62">
        <v>3</v>
      </c>
      <c r="M2562" s="62">
        <f>STOCK[[#This Row],[Costo Unitario (USD)]]+STOCK[[#This Row],[Costo Envío (USD)]]+STOCK[[#This Row],[Comisión 10%]]</f>
        <v>14.19</v>
      </c>
      <c r="N2562" s="62">
        <f t="shared" si="118"/>
        <v>21.285</v>
      </c>
      <c r="O2562" s="62">
        <f t="shared" si="120"/>
        <v>22</v>
      </c>
      <c r="P2562" s="62">
        <f>STOCK[[#This Row],[Precio Final]]-STOCK[[#This Row],[Costo total]]</f>
        <v>7.81</v>
      </c>
      <c r="Q2562" s="62"/>
      <c r="R2562" s="74"/>
      <c r="S2562" s="74"/>
      <c r="T2562" s="62"/>
      <c r="U2562" s="62"/>
      <c r="V2562" s="76"/>
    </row>
    <row r="2563" customHeight="1" spans="1:22">
      <c r="A2563" s="74" t="s">
        <v>20856</v>
      </c>
      <c r="B2563" s="74" t="s">
        <v>16522</v>
      </c>
      <c r="C2563" s="74" t="s">
        <v>20855</v>
      </c>
      <c r="D2563" s="74" t="s">
        <v>16404</v>
      </c>
      <c r="E2563" s="74"/>
      <c r="F2563" s="59">
        <v>22</v>
      </c>
      <c r="G2563" s="75">
        <v>3</v>
      </c>
      <c r="H2563" s="75">
        <f>SUMIFS(VENTAS[Cantidad],VENTAS[Código del producto Vendido],STOCK[[#This Row],[Code]])</f>
        <v>0</v>
      </c>
      <c r="I2563" s="75">
        <f>STOCK[[#This Row],[Entradas]]-STOCK[[#This Row],[Salidas]]</f>
        <v>3</v>
      </c>
      <c r="J2563" s="59">
        <f t="shared" si="119"/>
        <v>2.2</v>
      </c>
      <c r="K2563" s="62">
        <v>8.99</v>
      </c>
      <c r="L2563" s="62">
        <v>3</v>
      </c>
      <c r="M2563" s="62">
        <f>STOCK[[#This Row],[Costo Unitario (USD)]]+STOCK[[#This Row],[Costo Envío (USD)]]+STOCK[[#This Row],[Comisión 10%]]</f>
        <v>14.19</v>
      </c>
      <c r="N2563" s="62">
        <f t="shared" si="118"/>
        <v>21.285</v>
      </c>
      <c r="O2563" s="62">
        <f t="shared" si="120"/>
        <v>22</v>
      </c>
      <c r="P2563" s="62">
        <f>STOCK[[#This Row],[Precio Final]]-STOCK[[#This Row],[Costo total]]</f>
        <v>7.81</v>
      </c>
      <c r="Q2563" s="62"/>
      <c r="R2563" s="74"/>
      <c r="S2563" s="74"/>
      <c r="T2563" s="62"/>
      <c r="U2563" s="62"/>
      <c r="V2563" s="76"/>
    </row>
    <row r="2564" customHeight="1" spans="1:22">
      <c r="A2564" s="74" t="s">
        <v>20857</v>
      </c>
      <c r="B2564" s="74" t="s">
        <v>16680</v>
      </c>
      <c r="C2564" s="74" t="s">
        <v>20855</v>
      </c>
      <c r="D2564" s="74" t="s">
        <v>16396</v>
      </c>
      <c r="E2564" s="74"/>
      <c r="F2564" s="59">
        <v>22</v>
      </c>
      <c r="G2564" s="75">
        <v>3</v>
      </c>
      <c r="H2564" s="75">
        <f>SUMIFS(VENTAS[Cantidad],VENTAS[Código del producto Vendido],STOCK[[#This Row],[Code]])</f>
        <v>1</v>
      </c>
      <c r="I2564" s="75">
        <f>STOCK[[#This Row],[Entradas]]-STOCK[[#This Row],[Salidas]]</f>
        <v>2</v>
      </c>
      <c r="J2564" s="59">
        <f t="shared" si="119"/>
        <v>2.2</v>
      </c>
      <c r="K2564" s="62">
        <v>8.99</v>
      </c>
      <c r="L2564" s="62">
        <v>3</v>
      </c>
      <c r="M2564" s="62">
        <f>STOCK[[#This Row],[Costo Unitario (USD)]]+STOCK[[#This Row],[Costo Envío (USD)]]+STOCK[[#This Row],[Comisión 10%]]</f>
        <v>14.19</v>
      </c>
      <c r="N2564" s="62">
        <f t="shared" si="118"/>
        <v>21.285</v>
      </c>
      <c r="O2564" s="62">
        <f t="shared" si="120"/>
        <v>22</v>
      </c>
      <c r="P2564" s="62">
        <f>STOCK[[#This Row],[Precio Final]]-STOCK[[#This Row],[Costo total]]</f>
        <v>7.81</v>
      </c>
      <c r="Q2564" s="62"/>
      <c r="R2564" s="74"/>
      <c r="S2564" s="74"/>
      <c r="T2564" s="62"/>
      <c r="U2564" s="62"/>
      <c r="V2564" s="76"/>
    </row>
    <row r="2565" customHeight="1" spans="1:22">
      <c r="A2565" s="74" t="s">
        <v>20858</v>
      </c>
      <c r="B2565" s="74" t="s">
        <v>19915</v>
      </c>
      <c r="C2565" s="74" t="s">
        <v>20859</v>
      </c>
      <c r="D2565" s="74" t="s">
        <v>17619</v>
      </c>
      <c r="E2565" s="74"/>
      <c r="F2565" s="59">
        <v>35</v>
      </c>
      <c r="G2565" s="75">
        <v>4</v>
      </c>
      <c r="H2565" s="75">
        <f>SUMIFS(VENTAS[Cantidad],VENTAS[Código del producto Vendido],STOCK[[#This Row],[Code]])</f>
        <v>0</v>
      </c>
      <c r="I2565" s="75">
        <f>STOCK[[#This Row],[Entradas]]-STOCK[[#This Row],[Salidas]]</f>
        <v>4</v>
      </c>
      <c r="J2565" s="59">
        <f t="shared" si="119"/>
        <v>3.5</v>
      </c>
      <c r="K2565" s="62">
        <v>17.94</v>
      </c>
      <c r="L2565" s="62">
        <v>3</v>
      </c>
      <c r="M2565" s="62">
        <f>STOCK[[#This Row],[Costo Unitario (USD)]]+STOCK[[#This Row],[Costo Envío (USD)]]+STOCK[[#This Row],[Comisión 10%]]</f>
        <v>24.44</v>
      </c>
      <c r="N2565" s="62">
        <f t="shared" si="118"/>
        <v>36.66</v>
      </c>
      <c r="O2565" s="62">
        <f t="shared" si="120"/>
        <v>35</v>
      </c>
      <c r="P2565" s="62">
        <f>STOCK[[#This Row],[Precio Final]]-STOCK[[#This Row],[Costo total]]</f>
        <v>10.56</v>
      </c>
      <c r="Q2565" s="62"/>
      <c r="R2565" s="74"/>
      <c r="S2565" s="74"/>
      <c r="T2565" s="62"/>
      <c r="U2565" s="62"/>
      <c r="V2565" s="76"/>
    </row>
    <row r="2566" customHeight="1" spans="1:22">
      <c r="A2566" s="74" t="s">
        <v>20860</v>
      </c>
      <c r="B2566" s="74" t="s">
        <v>19993</v>
      </c>
      <c r="C2566" s="74" t="s">
        <v>20859</v>
      </c>
      <c r="D2566" s="74" t="s">
        <v>17031</v>
      </c>
      <c r="E2566" s="74"/>
      <c r="F2566" s="59">
        <v>35</v>
      </c>
      <c r="G2566" s="75">
        <v>3</v>
      </c>
      <c r="H2566" s="75">
        <f>SUMIFS(VENTAS[Cantidad],VENTAS[Código del producto Vendido],STOCK[[#This Row],[Code]])</f>
        <v>2</v>
      </c>
      <c r="I2566" s="75">
        <f>STOCK[[#This Row],[Entradas]]-STOCK[[#This Row],[Salidas]]</f>
        <v>1</v>
      </c>
      <c r="J2566" s="59">
        <f t="shared" si="119"/>
        <v>3.5</v>
      </c>
      <c r="K2566" s="62">
        <v>17.94</v>
      </c>
      <c r="L2566" s="62">
        <v>3</v>
      </c>
      <c r="M2566" s="62">
        <f>STOCK[[#This Row],[Costo Unitario (USD)]]+STOCK[[#This Row],[Costo Envío (USD)]]+STOCK[[#This Row],[Comisión 10%]]</f>
        <v>24.44</v>
      </c>
      <c r="N2566" s="62">
        <f t="shared" si="118"/>
        <v>36.66</v>
      </c>
      <c r="O2566" s="62">
        <f t="shared" si="120"/>
        <v>35</v>
      </c>
      <c r="P2566" s="62">
        <f>STOCK[[#This Row],[Precio Final]]-STOCK[[#This Row],[Costo total]]</f>
        <v>10.56</v>
      </c>
      <c r="Q2566" s="62"/>
      <c r="R2566" s="74"/>
      <c r="S2566" s="74"/>
      <c r="T2566" s="62"/>
      <c r="U2566" s="62"/>
      <c r="V2566" s="76"/>
    </row>
    <row r="2567" customHeight="1" spans="1:22">
      <c r="A2567" s="74" t="s">
        <v>20861</v>
      </c>
      <c r="B2567" s="74" t="s">
        <v>19993</v>
      </c>
      <c r="C2567" s="74" t="s">
        <v>20859</v>
      </c>
      <c r="D2567" s="74" t="s">
        <v>20862</v>
      </c>
      <c r="E2567" s="74"/>
      <c r="F2567" s="59">
        <v>35</v>
      </c>
      <c r="G2567" s="75">
        <v>2</v>
      </c>
      <c r="H2567" s="75">
        <f>SUMIFS(VENTAS[Cantidad],VENTAS[Código del producto Vendido],STOCK[[#This Row],[Code]])</f>
        <v>2</v>
      </c>
      <c r="I2567" s="75">
        <f>STOCK[[#This Row],[Entradas]]-STOCK[[#This Row],[Salidas]]</f>
        <v>0</v>
      </c>
      <c r="J2567" s="59">
        <f t="shared" si="119"/>
        <v>3.5</v>
      </c>
      <c r="K2567" s="62">
        <v>17.94</v>
      </c>
      <c r="L2567" s="62">
        <v>3</v>
      </c>
      <c r="M2567" s="62">
        <f>STOCK[[#This Row],[Costo Unitario (USD)]]+STOCK[[#This Row],[Costo Envío (USD)]]+STOCK[[#This Row],[Comisión 10%]]</f>
        <v>24.44</v>
      </c>
      <c r="N2567" s="62">
        <f t="shared" si="118"/>
        <v>36.66</v>
      </c>
      <c r="O2567" s="62">
        <f t="shared" si="120"/>
        <v>35</v>
      </c>
      <c r="P2567" s="62">
        <f>STOCK[[#This Row],[Precio Final]]-STOCK[[#This Row],[Costo total]]</f>
        <v>10.56</v>
      </c>
      <c r="Q2567" s="62"/>
      <c r="R2567" s="74"/>
      <c r="S2567" s="74"/>
      <c r="T2567" s="62"/>
      <c r="U2567" s="62"/>
      <c r="V2567" s="76"/>
    </row>
    <row r="2568" customHeight="1" spans="1:22">
      <c r="A2568" s="74" t="s">
        <v>20863</v>
      </c>
      <c r="B2568" s="74" t="s">
        <v>19990</v>
      </c>
      <c r="C2568" s="74" t="s">
        <v>20859</v>
      </c>
      <c r="D2568" s="74" t="s">
        <v>18089</v>
      </c>
      <c r="E2568" s="74"/>
      <c r="F2568" s="59">
        <v>35</v>
      </c>
      <c r="G2568" s="75">
        <v>4</v>
      </c>
      <c r="H2568" s="75">
        <f>SUMIFS(VENTAS[Cantidad],VENTAS[Código del producto Vendido],STOCK[[#This Row],[Code]])</f>
        <v>1</v>
      </c>
      <c r="I2568" s="75">
        <f>STOCK[[#This Row],[Entradas]]-STOCK[[#This Row],[Salidas]]</f>
        <v>3</v>
      </c>
      <c r="J2568" s="59">
        <f t="shared" si="119"/>
        <v>3.5</v>
      </c>
      <c r="K2568" s="62">
        <v>17.94</v>
      </c>
      <c r="L2568" s="62">
        <v>3</v>
      </c>
      <c r="M2568" s="62">
        <f>STOCK[[#This Row],[Costo Unitario (USD)]]+STOCK[[#This Row],[Costo Envío (USD)]]+STOCK[[#This Row],[Comisión 10%]]</f>
        <v>24.44</v>
      </c>
      <c r="N2568" s="62">
        <f t="shared" si="118"/>
        <v>36.66</v>
      </c>
      <c r="O2568" s="62">
        <f t="shared" si="120"/>
        <v>35</v>
      </c>
      <c r="P2568" s="62">
        <f>STOCK[[#This Row],[Precio Final]]-STOCK[[#This Row],[Costo total]]</f>
        <v>10.56</v>
      </c>
      <c r="Q2568" s="62"/>
      <c r="R2568" s="74"/>
      <c r="S2568" s="74"/>
      <c r="T2568" s="62"/>
      <c r="U2568" s="62"/>
      <c r="V2568" s="76"/>
    </row>
    <row r="2569" customHeight="1" spans="1:22">
      <c r="A2569" s="74" t="s">
        <v>20864</v>
      </c>
      <c r="B2569" s="74" t="s">
        <v>20830</v>
      </c>
      <c r="C2569" s="74" t="s">
        <v>20865</v>
      </c>
      <c r="D2569" s="74" t="s">
        <v>16475</v>
      </c>
      <c r="E2569" s="74"/>
      <c r="F2569" s="59">
        <v>30</v>
      </c>
      <c r="G2569" s="75">
        <v>3</v>
      </c>
      <c r="H2569" s="75">
        <f>SUMIFS(VENTAS[Cantidad],VENTAS[Código del producto Vendido],STOCK[[#This Row],[Code]])</f>
        <v>3</v>
      </c>
      <c r="I2569" s="75">
        <f>STOCK[[#This Row],[Entradas]]-STOCK[[#This Row],[Salidas]]</f>
        <v>0</v>
      </c>
      <c r="J2569" s="59">
        <f t="shared" si="119"/>
        <v>3</v>
      </c>
      <c r="K2569" s="62">
        <v>11.99</v>
      </c>
      <c r="L2569" s="62">
        <v>3</v>
      </c>
      <c r="M2569" s="62">
        <f>STOCK[[#This Row],[Costo Unitario (USD)]]+STOCK[[#This Row],[Costo Envío (USD)]]+STOCK[[#This Row],[Comisión 10%]]</f>
        <v>17.99</v>
      </c>
      <c r="N2569" s="62">
        <f t="shared" si="118"/>
        <v>26.985</v>
      </c>
      <c r="O2569" s="62">
        <f t="shared" si="120"/>
        <v>30</v>
      </c>
      <c r="P2569" s="62">
        <f>STOCK[[#This Row],[Precio Final]]-STOCK[[#This Row],[Costo total]]</f>
        <v>12.01</v>
      </c>
      <c r="Q2569" s="62"/>
      <c r="R2569" s="74"/>
      <c r="S2569" s="74"/>
      <c r="T2569" s="62"/>
      <c r="U2569" s="62"/>
      <c r="V2569" s="76"/>
    </row>
    <row r="2570" customHeight="1" spans="1:22">
      <c r="A2570" s="74" t="s">
        <v>20866</v>
      </c>
      <c r="B2570" s="74" t="s">
        <v>20035</v>
      </c>
      <c r="C2570" s="74" t="s">
        <v>20865</v>
      </c>
      <c r="D2570" s="74" t="s">
        <v>16396</v>
      </c>
      <c r="E2570" s="74"/>
      <c r="F2570" s="59">
        <v>30</v>
      </c>
      <c r="G2570" s="75">
        <v>2</v>
      </c>
      <c r="H2570" s="75">
        <f>SUMIFS(VENTAS[Cantidad],VENTAS[Código del producto Vendido],STOCK[[#This Row],[Code]])</f>
        <v>2</v>
      </c>
      <c r="I2570" s="75">
        <f>STOCK[[#This Row],[Entradas]]-STOCK[[#This Row],[Salidas]]</f>
        <v>0</v>
      </c>
      <c r="J2570" s="59">
        <f t="shared" si="119"/>
        <v>3</v>
      </c>
      <c r="K2570" s="62">
        <v>11.99</v>
      </c>
      <c r="L2570" s="62">
        <v>3</v>
      </c>
      <c r="M2570" s="62">
        <f>STOCK[[#This Row],[Costo Unitario (USD)]]+STOCK[[#This Row],[Costo Envío (USD)]]+STOCK[[#This Row],[Comisión 10%]]</f>
        <v>17.99</v>
      </c>
      <c r="N2570" s="62">
        <f t="shared" si="118"/>
        <v>26.985</v>
      </c>
      <c r="O2570" s="62">
        <f t="shared" si="120"/>
        <v>30</v>
      </c>
      <c r="P2570" s="62">
        <f>STOCK[[#This Row],[Precio Final]]-STOCK[[#This Row],[Costo total]]</f>
        <v>12.01</v>
      </c>
      <c r="Q2570" s="62"/>
      <c r="R2570" s="74"/>
      <c r="S2570" s="74"/>
      <c r="T2570" s="62"/>
      <c r="U2570" s="62"/>
      <c r="V2570" s="76"/>
    </row>
    <row r="2571" customHeight="1" spans="1:22">
      <c r="A2571" s="74" t="s">
        <v>20867</v>
      </c>
      <c r="B2571" s="74" t="s">
        <v>19990</v>
      </c>
      <c r="C2571" s="74" t="s">
        <v>20868</v>
      </c>
      <c r="D2571" s="74" t="s">
        <v>16404</v>
      </c>
      <c r="E2571" s="74"/>
      <c r="F2571" s="59">
        <v>35</v>
      </c>
      <c r="G2571" s="75">
        <v>2</v>
      </c>
      <c r="H2571" s="75">
        <f>SUMIFS(VENTAS[Cantidad],VENTAS[Código del producto Vendido],STOCK[[#This Row],[Code]])</f>
        <v>2</v>
      </c>
      <c r="I2571" s="75">
        <f>STOCK[[#This Row],[Entradas]]-STOCK[[#This Row],[Salidas]]</f>
        <v>0</v>
      </c>
      <c r="J2571" s="59">
        <f t="shared" si="119"/>
        <v>3.5</v>
      </c>
      <c r="K2571" s="62">
        <v>11.99</v>
      </c>
      <c r="L2571" s="62">
        <v>3</v>
      </c>
      <c r="M2571" s="62">
        <f>STOCK[[#This Row],[Costo Unitario (USD)]]+STOCK[[#This Row],[Costo Envío (USD)]]+STOCK[[#This Row],[Comisión 10%]]</f>
        <v>18.49</v>
      </c>
      <c r="N2571" s="62">
        <f t="shared" si="118"/>
        <v>27.735</v>
      </c>
      <c r="O2571" s="62">
        <f t="shared" si="120"/>
        <v>35</v>
      </c>
      <c r="P2571" s="62">
        <f>STOCK[[#This Row],[Precio Final]]-STOCK[[#This Row],[Costo total]]</f>
        <v>16.51</v>
      </c>
      <c r="Q2571" s="62"/>
      <c r="R2571" s="74"/>
      <c r="S2571" s="74"/>
      <c r="T2571" s="62"/>
      <c r="U2571" s="62"/>
      <c r="V2571" s="76"/>
    </row>
    <row r="2572" customHeight="1" spans="1:22">
      <c r="A2572" s="74" t="s">
        <v>20869</v>
      </c>
      <c r="B2572" s="74" t="s">
        <v>20113</v>
      </c>
      <c r="C2572" s="74" t="s">
        <v>20870</v>
      </c>
      <c r="D2572" s="74" t="s">
        <v>16404</v>
      </c>
      <c r="E2572" s="74"/>
      <c r="F2572" s="59">
        <v>50</v>
      </c>
      <c r="G2572" s="75">
        <v>1</v>
      </c>
      <c r="H2572" s="75">
        <f>SUMIFS(VENTAS[Cantidad],VENTAS[Código del producto Vendido],STOCK[[#This Row],[Code]])</f>
        <v>1</v>
      </c>
      <c r="I2572" s="75">
        <f>STOCK[[#This Row],[Entradas]]-STOCK[[#This Row],[Salidas]]</f>
        <v>0</v>
      </c>
      <c r="J2572" s="59">
        <f t="shared" si="119"/>
        <v>5</v>
      </c>
      <c r="K2572" s="62">
        <v>30</v>
      </c>
      <c r="L2572" s="62">
        <v>3</v>
      </c>
      <c r="M2572" s="62">
        <f>STOCK[[#This Row],[Costo Unitario (USD)]]+STOCK[[#This Row],[Costo Envío (USD)]]+STOCK[[#This Row],[Comisión 10%]]</f>
        <v>38</v>
      </c>
      <c r="N2572" s="62">
        <f t="shared" si="118"/>
        <v>57</v>
      </c>
      <c r="O2572" s="62">
        <f t="shared" si="120"/>
        <v>50</v>
      </c>
      <c r="P2572" s="62">
        <f>STOCK[[#This Row],[Precio Final]]-STOCK[[#This Row],[Costo total]]</f>
        <v>12</v>
      </c>
      <c r="Q2572" s="62"/>
      <c r="R2572" s="74"/>
      <c r="S2572" s="74"/>
      <c r="T2572" s="62"/>
      <c r="U2572" s="62"/>
      <c r="V2572" s="76"/>
    </row>
    <row r="2573" customHeight="1" spans="1:22">
      <c r="A2573" s="74" t="s">
        <v>20871</v>
      </c>
      <c r="B2573" s="74" t="s">
        <v>20035</v>
      </c>
      <c r="C2573" s="74" t="s">
        <v>20872</v>
      </c>
      <c r="D2573" s="74" t="s">
        <v>16396</v>
      </c>
      <c r="E2573" s="74"/>
      <c r="F2573" s="59">
        <v>25</v>
      </c>
      <c r="G2573" s="75">
        <v>1</v>
      </c>
      <c r="H2573" s="75">
        <f>SUMIFS(VENTAS[Cantidad],VENTAS[Código del producto Vendido],STOCK[[#This Row],[Code]])</f>
        <v>1</v>
      </c>
      <c r="I2573" s="75">
        <f>STOCK[[#This Row],[Entradas]]-STOCK[[#This Row],[Salidas]]</f>
        <v>0</v>
      </c>
      <c r="J2573" s="59">
        <f t="shared" si="119"/>
        <v>2.5</v>
      </c>
      <c r="K2573" s="62">
        <v>11.99</v>
      </c>
      <c r="L2573" s="62">
        <v>3</v>
      </c>
      <c r="M2573" s="62">
        <f>STOCK[[#This Row],[Costo Unitario (USD)]]+STOCK[[#This Row],[Costo Envío (USD)]]+STOCK[[#This Row],[Comisión 10%]]</f>
        <v>17.49</v>
      </c>
      <c r="N2573" s="62">
        <f t="shared" si="118"/>
        <v>26.235</v>
      </c>
      <c r="O2573" s="62">
        <f t="shared" si="120"/>
        <v>25</v>
      </c>
      <c r="P2573" s="62">
        <f>STOCK[[#This Row],[Precio Final]]-STOCK[[#This Row],[Costo total]]</f>
        <v>7.51</v>
      </c>
      <c r="Q2573" s="62"/>
      <c r="R2573" s="74"/>
      <c r="S2573" s="74"/>
      <c r="T2573" s="62"/>
      <c r="U2573" s="62"/>
      <c r="V2573" s="76"/>
    </row>
    <row r="2574" customHeight="1" spans="1:22">
      <c r="A2574" s="74" t="s">
        <v>20873</v>
      </c>
      <c r="B2574" s="74" t="s">
        <v>20874</v>
      </c>
      <c r="C2574" s="74" t="s">
        <v>20875</v>
      </c>
      <c r="D2574" s="74" t="s">
        <v>16408</v>
      </c>
      <c r="E2574" s="74"/>
      <c r="F2574" s="59">
        <v>25</v>
      </c>
      <c r="G2574" s="75">
        <v>2</v>
      </c>
      <c r="H2574" s="75">
        <f>SUMIFS(VENTAS[Cantidad],VENTAS[Código del producto Vendido],STOCK[[#This Row],[Code]])</f>
        <v>2</v>
      </c>
      <c r="I2574" s="75">
        <f>STOCK[[#This Row],[Entradas]]-STOCK[[#This Row],[Salidas]]</f>
        <v>0</v>
      </c>
      <c r="J2574" s="59">
        <f t="shared" si="119"/>
        <v>2.5</v>
      </c>
      <c r="K2574" s="62">
        <v>11.99</v>
      </c>
      <c r="L2574" s="62">
        <v>3</v>
      </c>
      <c r="M2574" s="62">
        <f>STOCK[[#This Row],[Costo Unitario (USD)]]+STOCK[[#This Row],[Costo Envío (USD)]]+STOCK[[#This Row],[Comisión 10%]]</f>
        <v>17.49</v>
      </c>
      <c r="N2574" s="62">
        <f t="shared" si="118"/>
        <v>26.235</v>
      </c>
      <c r="O2574" s="62">
        <f t="shared" si="120"/>
        <v>25</v>
      </c>
      <c r="P2574" s="62">
        <f>STOCK[[#This Row],[Precio Final]]-STOCK[[#This Row],[Costo total]]</f>
        <v>7.51</v>
      </c>
      <c r="Q2574" s="62"/>
      <c r="R2574" s="74"/>
      <c r="S2574" s="74"/>
      <c r="T2574" s="62"/>
      <c r="U2574" s="62"/>
      <c r="V2574" s="76"/>
    </row>
    <row r="2575" customHeight="1" spans="1:22">
      <c r="A2575" s="74" t="s">
        <v>20876</v>
      </c>
      <c r="B2575" s="74" t="s">
        <v>19990</v>
      </c>
      <c r="C2575" s="74" t="s">
        <v>20877</v>
      </c>
      <c r="D2575" s="74" t="s">
        <v>16404</v>
      </c>
      <c r="E2575" s="74"/>
      <c r="F2575" s="59">
        <v>30</v>
      </c>
      <c r="G2575" s="75">
        <v>2</v>
      </c>
      <c r="H2575" s="75">
        <f>SUMIFS(VENTAS[Cantidad],VENTAS[Código del producto Vendido],STOCK[[#This Row],[Code]])</f>
        <v>2</v>
      </c>
      <c r="I2575" s="75">
        <f>STOCK[[#This Row],[Entradas]]-STOCK[[#This Row],[Salidas]]</f>
        <v>0</v>
      </c>
      <c r="J2575" s="59">
        <f t="shared" si="119"/>
        <v>3</v>
      </c>
      <c r="K2575" s="62">
        <v>11.96</v>
      </c>
      <c r="L2575" s="62">
        <v>3</v>
      </c>
      <c r="M2575" s="62">
        <f>STOCK[[#This Row],[Costo Unitario (USD)]]+STOCK[[#This Row],[Costo Envío (USD)]]+STOCK[[#This Row],[Comisión 10%]]</f>
        <v>17.96</v>
      </c>
      <c r="N2575" s="62">
        <f t="shared" si="118"/>
        <v>26.94</v>
      </c>
      <c r="O2575" s="62">
        <f t="shared" si="120"/>
        <v>30</v>
      </c>
      <c r="P2575" s="62">
        <f>STOCK[[#This Row],[Precio Final]]-STOCK[[#This Row],[Costo total]]</f>
        <v>12.04</v>
      </c>
      <c r="Q2575" s="62"/>
      <c r="R2575" s="74"/>
      <c r="S2575" s="74"/>
      <c r="T2575" s="62"/>
      <c r="U2575" s="62"/>
      <c r="V2575" s="76"/>
    </row>
    <row r="2576" customHeight="1" spans="1:22">
      <c r="A2576" s="74" t="s">
        <v>20878</v>
      </c>
      <c r="B2576" s="74" t="s">
        <v>16612</v>
      </c>
      <c r="C2576" s="74" t="s">
        <v>20879</v>
      </c>
      <c r="D2576" s="74" t="s">
        <v>16494</v>
      </c>
      <c r="E2576" s="74"/>
      <c r="F2576" s="59">
        <v>20</v>
      </c>
      <c r="G2576" s="75">
        <v>15</v>
      </c>
      <c r="H2576" s="75">
        <f>SUMIFS(VENTAS[Cantidad],VENTAS[Código del producto Vendido],STOCK[[#This Row],[Code]])</f>
        <v>2</v>
      </c>
      <c r="I2576" s="75">
        <f>STOCK[[#This Row],[Entradas]]-STOCK[[#This Row],[Salidas]]</f>
        <v>13</v>
      </c>
      <c r="J2576" s="59">
        <f t="shared" si="119"/>
        <v>2</v>
      </c>
      <c r="K2576" s="62">
        <v>6</v>
      </c>
      <c r="L2576" s="62">
        <v>3</v>
      </c>
      <c r="M2576" s="62">
        <f>STOCK[[#This Row],[Costo Unitario (USD)]]+STOCK[[#This Row],[Costo Envío (USD)]]+STOCK[[#This Row],[Comisión 10%]]</f>
        <v>11</v>
      </c>
      <c r="N2576" s="62">
        <f t="shared" si="118"/>
        <v>16.5</v>
      </c>
      <c r="O2576" s="62">
        <f t="shared" si="120"/>
        <v>20</v>
      </c>
      <c r="P2576" s="62">
        <f>STOCK[[#This Row],[Precio Final]]-STOCK[[#This Row],[Costo total]]</f>
        <v>9</v>
      </c>
      <c r="Q2576" s="62"/>
      <c r="R2576" s="74"/>
      <c r="S2576" s="74"/>
      <c r="T2576" s="62"/>
      <c r="U2576" s="62"/>
      <c r="V2576" s="76"/>
    </row>
    <row r="2577" customHeight="1" spans="1:22">
      <c r="A2577" s="74" t="s">
        <v>20880</v>
      </c>
      <c r="B2577" s="74" t="s">
        <v>16522</v>
      </c>
      <c r="C2577" s="74" t="s">
        <v>20881</v>
      </c>
      <c r="D2577" s="74" t="s">
        <v>16408</v>
      </c>
      <c r="E2577" s="74"/>
      <c r="F2577" s="59">
        <v>50</v>
      </c>
      <c r="G2577" s="75">
        <v>3</v>
      </c>
      <c r="H2577" s="75">
        <f>SUMIFS(VENTAS[Cantidad],VENTAS[Código del producto Vendido],STOCK[[#This Row],[Code]])</f>
        <v>3</v>
      </c>
      <c r="I2577" s="75">
        <f>STOCK[[#This Row],[Entradas]]-STOCK[[#This Row],[Salidas]]</f>
        <v>0</v>
      </c>
      <c r="J2577" s="59">
        <f t="shared" si="119"/>
        <v>5</v>
      </c>
      <c r="K2577" s="62">
        <v>30</v>
      </c>
      <c r="L2577" s="62">
        <v>3</v>
      </c>
      <c r="M2577" s="62">
        <f>STOCK[[#This Row],[Costo Unitario (USD)]]+STOCK[[#This Row],[Costo Envío (USD)]]+STOCK[[#This Row],[Comisión 10%]]</f>
        <v>38</v>
      </c>
      <c r="N2577" s="62">
        <f t="shared" si="118"/>
        <v>57</v>
      </c>
      <c r="O2577" s="62">
        <f t="shared" si="120"/>
        <v>50</v>
      </c>
      <c r="P2577" s="62">
        <f>STOCK[[#This Row],[Precio Final]]-STOCK[[#This Row],[Costo total]]</f>
        <v>12</v>
      </c>
      <c r="Q2577" s="62"/>
      <c r="R2577" s="74"/>
      <c r="S2577" s="74"/>
      <c r="T2577" s="62"/>
      <c r="U2577" s="62"/>
      <c r="V2577" s="76"/>
    </row>
    <row r="2578" customHeight="1" spans="1:22">
      <c r="A2578" s="74" t="s">
        <v>20882</v>
      </c>
      <c r="B2578" s="74" t="s">
        <v>16522</v>
      </c>
      <c r="C2578" s="74" t="s">
        <v>20883</v>
      </c>
      <c r="D2578" s="74" t="s">
        <v>16408</v>
      </c>
      <c r="E2578" s="74"/>
      <c r="F2578" s="59">
        <v>40</v>
      </c>
      <c r="G2578" s="75">
        <v>1</v>
      </c>
      <c r="H2578" s="75">
        <f>SUMIFS(VENTAS[Cantidad],VENTAS[Código del producto Vendido],STOCK[[#This Row],[Code]])</f>
        <v>0</v>
      </c>
      <c r="I2578" s="75">
        <f>STOCK[[#This Row],[Entradas]]-STOCK[[#This Row],[Salidas]]</f>
        <v>1</v>
      </c>
      <c r="J2578" s="59">
        <f t="shared" si="119"/>
        <v>4</v>
      </c>
      <c r="K2578" s="62">
        <v>20.99</v>
      </c>
      <c r="L2578" s="62">
        <v>3</v>
      </c>
      <c r="M2578" s="62">
        <f>STOCK[[#This Row],[Costo Unitario (USD)]]+STOCK[[#This Row],[Costo Envío (USD)]]+STOCK[[#This Row],[Comisión 10%]]</f>
        <v>27.99</v>
      </c>
      <c r="N2578" s="62">
        <f t="shared" ref="N2578:N2586" si="121">M2578*1.5</f>
        <v>41.985</v>
      </c>
      <c r="O2578" s="62">
        <f t="shared" si="120"/>
        <v>40</v>
      </c>
      <c r="P2578" s="62">
        <f>STOCK[[#This Row],[Precio Final]]-STOCK[[#This Row],[Costo total]]</f>
        <v>12.01</v>
      </c>
      <c r="Q2578" s="62"/>
      <c r="R2578" s="74"/>
      <c r="S2578" s="74"/>
      <c r="T2578" s="62"/>
      <c r="U2578" s="62"/>
      <c r="V2578" s="76"/>
    </row>
    <row r="2579" customHeight="1" spans="1:22">
      <c r="A2579" s="74" t="s">
        <v>20884</v>
      </c>
      <c r="B2579" s="74" t="s">
        <v>20378</v>
      </c>
      <c r="C2579" s="74" t="s">
        <v>20885</v>
      </c>
      <c r="D2579" s="74" t="s">
        <v>16475</v>
      </c>
      <c r="E2579" s="74"/>
      <c r="F2579" s="59">
        <v>35</v>
      </c>
      <c r="G2579" s="75">
        <v>1</v>
      </c>
      <c r="H2579" s="75">
        <f>SUMIFS(VENTAS[Cantidad],VENTAS[Código del producto Vendido],STOCK[[#This Row],[Code]])</f>
        <v>1</v>
      </c>
      <c r="I2579" s="75">
        <f>STOCK[[#This Row],[Entradas]]-STOCK[[#This Row],[Salidas]]</f>
        <v>0</v>
      </c>
      <c r="J2579" s="59">
        <f t="shared" si="119"/>
        <v>3.5</v>
      </c>
      <c r="K2579" s="62">
        <v>12.96</v>
      </c>
      <c r="L2579" s="62">
        <v>3</v>
      </c>
      <c r="M2579" s="62">
        <f>STOCK[[#This Row],[Costo Unitario (USD)]]+STOCK[[#This Row],[Costo Envío (USD)]]+STOCK[[#This Row],[Comisión 10%]]</f>
        <v>19.46</v>
      </c>
      <c r="N2579" s="62">
        <f t="shared" si="121"/>
        <v>29.19</v>
      </c>
      <c r="O2579" s="62">
        <f t="shared" si="120"/>
        <v>35</v>
      </c>
      <c r="P2579" s="62">
        <f>STOCK[[#This Row],[Precio Final]]-STOCK[[#This Row],[Costo total]]</f>
        <v>15.54</v>
      </c>
      <c r="Q2579" s="62"/>
      <c r="R2579" s="74"/>
      <c r="S2579" s="74"/>
      <c r="T2579" s="62"/>
      <c r="U2579" s="62"/>
      <c r="V2579" s="76"/>
    </row>
    <row r="2580" customHeight="1" spans="1:22">
      <c r="A2580" s="74" t="s">
        <v>20886</v>
      </c>
      <c r="B2580" s="74" t="s">
        <v>19993</v>
      </c>
      <c r="C2580" s="74" t="s">
        <v>20885</v>
      </c>
      <c r="D2580" s="74" t="s">
        <v>16396</v>
      </c>
      <c r="E2580" s="74"/>
      <c r="F2580" s="59">
        <v>35</v>
      </c>
      <c r="G2580" s="75">
        <v>1</v>
      </c>
      <c r="H2580" s="75">
        <f>SUMIFS(VENTAS[Cantidad],VENTAS[Código del producto Vendido],STOCK[[#This Row],[Code]])</f>
        <v>1</v>
      </c>
      <c r="I2580" s="75">
        <f>STOCK[[#This Row],[Entradas]]-STOCK[[#This Row],[Salidas]]</f>
        <v>0</v>
      </c>
      <c r="J2580" s="59">
        <f t="shared" si="119"/>
        <v>3.5</v>
      </c>
      <c r="K2580" s="62">
        <v>12.96</v>
      </c>
      <c r="L2580" s="62">
        <v>3</v>
      </c>
      <c r="M2580" s="62">
        <f>STOCK[[#This Row],[Costo Unitario (USD)]]+STOCK[[#This Row],[Costo Envío (USD)]]+STOCK[[#This Row],[Comisión 10%]]</f>
        <v>19.46</v>
      </c>
      <c r="N2580" s="62">
        <f t="shared" si="121"/>
        <v>29.19</v>
      </c>
      <c r="O2580" s="62">
        <f t="shared" si="120"/>
        <v>35</v>
      </c>
      <c r="P2580" s="62">
        <f>STOCK[[#This Row],[Precio Final]]-STOCK[[#This Row],[Costo total]]</f>
        <v>15.54</v>
      </c>
      <c r="Q2580" s="62"/>
      <c r="R2580" s="74"/>
      <c r="S2580" s="74"/>
      <c r="T2580" s="62"/>
      <c r="U2580" s="62"/>
      <c r="V2580" s="76"/>
    </row>
    <row r="2581" customHeight="1" spans="1:22">
      <c r="A2581" s="74" t="s">
        <v>20887</v>
      </c>
      <c r="B2581" s="74" t="s">
        <v>20378</v>
      </c>
      <c r="C2581" s="74" t="s">
        <v>20888</v>
      </c>
      <c r="D2581" s="74" t="s">
        <v>16475</v>
      </c>
      <c r="E2581" s="74"/>
      <c r="F2581" s="59">
        <v>35</v>
      </c>
      <c r="G2581" s="75">
        <v>5</v>
      </c>
      <c r="H2581" s="75">
        <f>SUMIFS(VENTAS[Cantidad],VENTAS[Código del producto Vendido],STOCK[[#This Row],[Code]])</f>
        <v>3</v>
      </c>
      <c r="I2581" s="75">
        <f>STOCK[[#This Row],[Entradas]]-STOCK[[#This Row],[Salidas]]</f>
        <v>2</v>
      </c>
      <c r="J2581" s="59">
        <f t="shared" si="119"/>
        <v>3.5</v>
      </c>
      <c r="K2581" s="62">
        <v>8.97</v>
      </c>
      <c r="L2581" s="62">
        <v>3</v>
      </c>
      <c r="M2581" s="62">
        <f>STOCK[[#This Row],[Costo Unitario (USD)]]+STOCK[[#This Row],[Costo Envío (USD)]]+STOCK[[#This Row],[Comisión 10%]]</f>
        <v>15.47</v>
      </c>
      <c r="N2581" s="62">
        <f t="shared" si="121"/>
        <v>23.205</v>
      </c>
      <c r="O2581" s="62">
        <f t="shared" si="120"/>
        <v>35</v>
      </c>
      <c r="P2581" s="62">
        <f>STOCK[[#This Row],[Precio Final]]-STOCK[[#This Row],[Costo total]]</f>
        <v>19.53</v>
      </c>
      <c r="Q2581" s="62"/>
      <c r="R2581" s="74"/>
      <c r="S2581" s="74"/>
      <c r="T2581" s="62"/>
      <c r="U2581" s="62"/>
      <c r="V2581" s="76"/>
    </row>
    <row r="2582" customHeight="1" spans="1:22">
      <c r="A2582" s="74" t="s">
        <v>20889</v>
      </c>
      <c r="B2582" s="74" t="s">
        <v>17153</v>
      </c>
      <c r="C2582" s="74" t="s">
        <v>20890</v>
      </c>
      <c r="D2582" s="74" t="s">
        <v>16475</v>
      </c>
      <c r="E2582" s="74"/>
      <c r="F2582" s="59">
        <v>30</v>
      </c>
      <c r="G2582" s="75">
        <v>2</v>
      </c>
      <c r="H2582" s="75">
        <f>SUMIFS(VENTAS[Cantidad],VENTAS[Código del producto Vendido],STOCK[[#This Row],[Code]])</f>
        <v>1</v>
      </c>
      <c r="I2582" s="75">
        <f>STOCK[[#This Row],[Entradas]]-STOCK[[#This Row],[Salidas]]</f>
        <v>1</v>
      </c>
      <c r="J2582" s="59">
        <f t="shared" si="119"/>
        <v>3</v>
      </c>
      <c r="K2582" s="62">
        <v>14.99</v>
      </c>
      <c r="L2582" s="62">
        <v>3</v>
      </c>
      <c r="M2582" s="62">
        <f>STOCK[[#This Row],[Costo Unitario (USD)]]+STOCK[[#This Row],[Costo Envío (USD)]]+STOCK[[#This Row],[Comisión 10%]]</f>
        <v>20.99</v>
      </c>
      <c r="N2582" s="62">
        <f t="shared" si="121"/>
        <v>31.485</v>
      </c>
      <c r="O2582" s="62">
        <f t="shared" si="120"/>
        <v>30</v>
      </c>
      <c r="P2582" s="62">
        <f>STOCK[[#This Row],[Precio Final]]-STOCK[[#This Row],[Costo total]]</f>
        <v>9.01</v>
      </c>
      <c r="Q2582" s="62"/>
      <c r="R2582" s="74"/>
      <c r="S2582" s="74"/>
      <c r="T2582" s="62"/>
      <c r="U2582" s="62"/>
      <c r="V2582" s="76"/>
    </row>
    <row r="2583" customHeight="1" spans="1:22">
      <c r="A2583" s="74" t="s">
        <v>20891</v>
      </c>
      <c r="B2583" s="74" t="s">
        <v>16680</v>
      </c>
      <c r="C2583" s="74" t="s">
        <v>20890</v>
      </c>
      <c r="D2583" s="74" t="s">
        <v>16396</v>
      </c>
      <c r="E2583" s="74"/>
      <c r="F2583" s="59">
        <v>35</v>
      </c>
      <c r="G2583" s="75">
        <v>2</v>
      </c>
      <c r="H2583" s="75">
        <f>SUMIFS(VENTAS[Cantidad],VENTAS[Código del producto Vendido],STOCK[[#This Row],[Code]])</f>
        <v>0</v>
      </c>
      <c r="I2583" s="75">
        <f>STOCK[[#This Row],[Entradas]]-STOCK[[#This Row],[Salidas]]</f>
        <v>2</v>
      </c>
      <c r="J2583" s="59">
        <f t="shared" si="119"/>
        <v>3.5</v>
      </c>
      <c r="K2583" s="62">
        <v>14.99</v>
      </c>
      <c r="L2583" s="62">
        <v>3</v>
      </c>
      <c r="M2583" s="62">
        <f>STOCK[[#This Row],[Costo Unitario (USD)]]+STOCK[[#This Row],[Costo Envío (USD)]]+STOCK[[#This Row],[Comisión 10%]]</f>
        <v>21.49</v>
      </c>
      <c r="N2583" s="62">
        <f t="shared" si="121"/>
        <v>32.235</v>
      </c>
      <c r="O2583" s="62">
        <f t="shared" si="120"/>
        <v>35</v>
      </c>
      <c r="P2583" s="62">
        <f>STOCK[[#This Row],[Precio Final]]-STOCK[[#This Row],[Costo total]]</f>
        <v>13.51</v>
      </c>
      <c r="Q2583" s="62"/>
      <c r="R2583" s="74"/>
      <c r="S2583" s="74"/>
      <c r="T2583" s="62"/>
      <c r="U2583" s="62"/>
      <c r="V2583" s="76"/>
    </row>
    <row r="2584" customHeight="1" spans="1:22">
      <c r="A2584" s="74" t="s">
        <v>20892</v>
      </c>
      <c r="B2584" s="74" t="s">
        <v>16680</v>
      </c>
      <c r="C2584" s="74" t="s">
        <v>20893</v>
      </c>
      <c r="D2584" s="74" t="s">
        <v>16396</v>
      </c>
      <c r="E2584" s="74"/>
      <c r="F2584" s="59">
        <v>40</v>
      </c>
      <c r="G2584" s="75">
        <v>1</v>
      </c>
      <c r="H2584" s="75">
        <f>SUMIFS(VENTAS[Cantidad],VENTAS[Código del producto Vendido],STOCK[[#This Row],[Code]])</f>
        <v>1</v>
      </c>
      <c r="I2584" s="75">
        <f>STOCK[[#This Row],[Entradas]]-STOCK[[#This Row],[Salidas]]</f>
        <v>0</v>
      </c>
      <c r="J2584" s="59">
        <f t="shared" si="119"/>
        <v>4</v>
      </c>
      <c r="K2584" s="62">
        <v>22.5</v>
      </c>
      <c r="L2584" s="62">
        <v>3</v>
      </c>
      <c r="M2584" s="62">
        <f>STOCK[[#This Row],[Costo Unitario (USD)]]+STOCK[[#This Row],[Costo Envío (USD)]]+STOCK[[#This Row],[Comisión 10%]]</f>
        <v>29.5</v>
      </c>
      <c r="N2584" s="62">
        <f t="shared" si="121"/>
        <v>44.25</v>
      </c>
      <c r="O2584" s="62">
        <f t="shared" si="120"/>
        <v>40</v>
      </c>
      <c r="P2584" s="62">
        <f>STOCK[[#This Row],[Precio Final]]-STOCK[[#This Row],[Costo total]]</f>
        <v>10.5</v>
      </c>
      <c r="Q2584" s="62"/>
      <c r="R2584" s="74"/>
      <c r="S2584" s="74"/>
      <c r="T2584" s="62"/>
      <c r="U2584" s="62"/>
      <c r="V2584" s="76"/>
    </row>
    <row r="2585" customHeight="1" spans="1:22">
      <c r="A2585" s="74" t="s">
        <v>20894</v>
      </c>
      <c r="B2585" s="74" t="s">
        <v>16522</v>
      </c>
      <c r="C2585" s="74" t="s">
        <v>20893</v>
      </c>
      <c r="D2585" s="74" t="s">
        <v>16404</v>
      </c>
      <c r="E2585" s="74"/>
      <c r="F2585" s="59">
        <v>40</v>
      </c>
      <c r="G2585" s="75">
        <v>1</v>
      </c>
      <c r="H2585" s="75">
        <f>SUMIFS(VENTAS[Cantidad],VENTAS[Código del producto Vendido],STOCK[[#This Row],[Code]])</f>
        <v>1</v>
      </c>
      <c r="I2585" s="75">
        <f>STOCK[[#This Row],[Entradas]]-STOCK[[#This Row],[Salidas]]</f>
        <v>0</v>
      </c>
      <c r="J2585" s="59">
        <f t="shared" si="119"/>
        <v>4</v>
      </c>
      <c r="K2585" s="62">
        <v>22.5</v>
      </c>
      <c r="L2585" s="62">
        <v>3</v>
      </c>
      <c r="M2585" s="62">
        <f>STOCK[[#This Row],[Costo Unitario (USD)]]+STOCK[[#This Row],[Costo Envío (USD)]]+STOCK[[#This Row],[Comisión 10%]]</f>
        <v>29.5</v>
      </c>
      <c r="N2585" s="62">
        <f t="shared" si="121"/>
        <v>44.25</v>
      </c>
      <c r="O2585" s="62">
        <f t="shared" si="120"/>
        <v>40</v>
      </c>
      <c r="P2585" s="62">
        <f>STOCK[[#This Row],[Precio Final]]-STOCK[[#This Row],[Costo total]]</f>
        <v>10.5</v>
      </c>
      <c r="Q2585" s="62"/>
      <c r="R2585" s="74"/>
      <c r="S2585" s="74"/>
      <c r="T2585" s="62"/>
      <c r="U2585" s="62"/>
      <c r="V2585" s="76"/>
    </row>
    <row r="2586" customHeight="1" spans="1:22">
      <c r="A2586" s="74" t="s">
        <v>20895</v>
      </c>
      <c r="B2586" s="74" t="s">
        <v>16522</v>
      </c>
      <c r="C2586" s="74" t="s">
        <v>20893</v>
      </c>
      <c r="D2586" s="74" t="s">
        <v>16408</v>
      </c>
      <c r="E2586" s="74"/>
      <c r="F2586" s="59">
        <v>40</v>
      </c>
      <c r="G2586" s="75">
        <v>1</v>
      </c>
      <c r="H2586" s="75">
        <f>SUMIFS(VENTAS[Cantidad],VENTAS[Código del producto Vendido],STOCK[[#This Row],[Code]])</f>
        <v>1</v>
      </c>
      <c r="I2586" s="75">
        <f>STOCK[[#This Row],[Entradas]]-STOCK[[#This Row],[Salidas]]</f>
        <v>0</v>
      </c>
      <c r="J2586" s="59">
        <f t="shared" si="119"/>
        <v>4</v>
      </c>
      <c r="K2586" s="62">
        <v>22.5</v>
      </c>
      <c r="L2586" s="62">
        <v>3</v>
      </c>
      <c r="M2586" s="62">
        <f>STOCK[[#This Row],[Costo Unitario (USD)]]+STOCK[[#This Row],[Costo Envío (USD)]]+STOCK[[#This Row],[Comisión 10%]]</f>
        <v>29.5</v>
      </c>
      <c r="N2586" s="62">
        <f t="shared" si="121"/>
        <v>44.25</v>
      </c>
      <c r="O2586" s="62">
        <f t="shared" si="120"/>
        <v>40</v>
      </c>
      <c r="P2586" s="62">
        <f>STOCK[[#This Row],[Precio Final]]-STOCK[[#This Row],[Costo total]]</f>
        <v>10.5</v>
      </c>
      <c r="Q2586" s="62"/>
      <c r="R2586" s="74"/>
      <c r="S2586" s="74"/>
      <c r="T2586" s="62"/>
      <c r="U2586" s="62"/>
      <c r="V2586" s="76"/>
    </row>
    <row r="2587" customHeight="1" spans="1:22">
      <c r="A2587" s="74" t="s">
        <v>20896</v>
      </c>
      <c r="B2587" s="74" t="s">
        <v>19990</v>
      </c>
      <c r="C2587" s="74" t="s">
        <v>20897</v>
      </c>
      <c r="D2587" s="74" t="s">
        <v>16404</v>
      </c>
      <c r="E2587" s="74"/>
      <c r="F2587" s="59">
        <v>30</v>
      </c>
      <c r="G2587" s="75">
        <v>3</v>
      </c>
      <c r="H2587" s="75">
        <f>SUMIFS(VENTAS[Cantidad],VENTAS[Código del producto Vendido],STOCK[[#This Row],[Code]])</f>
        <v>3</v>
      </c>
      <c r="I2587" s="75">
        <f>STOCK[[#This Row],[Entradas]]-STOCK[[#This Row],[Salidas]]</f>
        <v>0</v>
      </c>
      <c r="J2587" s="59">
        <f t="shared" ref="J2587:J2650" si="122">O2587*0.1</f>
        <v>3</v>
      </c>
      <c r="K2587" s="62">
        <v>11.95</v>
      </c>
      <c r="L2587" s="62">
        <v>3</v>
      </c>
      <c r="M2587" s="62">
        <f>STOCK[[#This Row],[Costo Unitario (USD)]]+STOCK[[#This Row],[Costo Envío (USD)]]+STOCK[[#This Row],[Comisión 10%]]</f>
        <v>17.95</v>
      </c>
      <c r="N2587" s="62">
        <f t="shared" ref="N2587:N2650" si="123">M2587*1.5</f>
        <v>26.925</v>
      </c>
      <c r="O2587" s="62">
        <f t="shared" si="120"/>
        <v>30</v>
      </c>
      <c r="P2587" s="62">
        <f>STOCK[[#This Row],[Precio Final]]-STOCK[[#This Row],[Costo total]]</f>
        <v>12.05</v>
      </c>
      <c r="Q2587" s="62"/>
      <c r="R2587" s="74"/>
      <c r="S2587" s="74"/>
      <c r="T2587" s="62"/>
      <c r="U2587" s="62"/>
      <c r="V2587" s="76"/>
    </row>
    <row r="2588" customHeight="1" spans="1:22">
      <c r="A2588" s="74" t="s">
        <v>20898</v>
      </c>
      <c r="B2588" s="74" t="s">
        <v>20874</v>
      </c>
      <c r="C2588" s="74" t="s">
        <v>20899</v>
      </c>
      <c r="D2588" s="74" t="s">
        <v>16408</v>
      </c>
      <c r="E2588" s="74"/>
      <c r="F2588" s="59">
        <v>18</v>
      </c>
      <c r="G2588" s="75">
        <v>3</v>
      </c>
      <c r="H2588" s="75">
        <f>SUMIFS(VENTAS[Cantidad],VENTAS[Código del producto Vendido],STOCK[[#This Row],[Code]])</f>
        <v>1</v>
      </c>
      <c r="I2588" s="75">
        <f>STOCK[[#This Row],[Entradas]]-STOCK[[#This Row],[Salidas]]</f>
        <v>2</v>
      </c>
      <c r="J2588" s="59">
        <f t="shared" si="122"/>
        <v>1.8</v>
      </c>
      <c r="K2588" s="62">
        <v>3.99</v>
      </c>
      <c r="L2588" s="62">
        <v>3</v>
      </c>
      <c r="M2588" s="62">
        <f>STOCK[[#This Row],[Costo Unitario (USD)]]+STOCK[[#This Row],[Costo Envío (USD)]]+STOCK[[#This Row],[Comisión 10%]]</f>
        <v>8.79</v>
      </c>
      <c r="N2588" s="62">
        <f t="shared" si="123"/>
        <v>13.185</v>
      </c>
      <c r="O2588" s="62">
        <f t="shared" si="120"/>
        <v>18</v>
      </c>
      <c r="P2588" s="62">
        <f>STOCK[[#This Row],[Precio Final]]-STOCK[[#This Row],[Costo total]]</f>
        <v>9.21</v>
      </c>
      <c r="Q2588" s="62"/>
      <c r="R2588" s="74"/>
      <c r="S2588" s="74"/>
      <c r="T2588" s="62"/>
      <c r="U2588" s="62"/>
      <c r="V2588" s="76"/>
    </row>
    <row r="2589" customHeight="1" spans="1:22">
      <c r="A2589" s="74" t="s">
        <v>20900</v>
      </c>
      <c r="B2589" s="74" t="s">
        <v>20874</v>
      </c>
      <c r="C2589" s="74" t="s">
        <v>20899</v>
      </c>
      <c r="D2589" s="74" t="s">
        <v>16404</v>
      </c>
      <c r="E2589" s="74"/>
      <c r="F2589" s="59">
        <v>18</v>
      </c>
      <c r="G2589" s="75">
        <v>4</v>
      </c>
      <c r="H2589" s="75">
        <f>SUMIFS(VENTAS[Cantidad],VENTAS[Código del producto Vendido],STOCK[[#This Row],[Code]])</f>
        <v>1</v>
      </c>
      <c r="I2589" s="75">
        <f>STOCK[[#This Row],[Entradas]]-STOCK[[#This Row],[Salidas]]</f>
        <v>3</v>
      </c>
      <c r="J2589" s="59">
        <f t="shared" si="122"/>
        <v>1.8</v>
      </c>
      <c r="K2589" s="62">
        <v>3.99</v>
      </c>
      <c r="L2589" s="62">
        <v>3</v>
      </c>
      <c r="M2589" s="62">
        <f>STOCK[[#This Row],[Costo Unitario (USD)]]+STOCK[[#This Row],[Costo Envío (USD)]]+STOCK[[#This Row],[Comisión 10%]]</f>
        <v>8.79</v>
      </c>
      <c r="N2589" s="62">
        <f t="shared" si="123"/>
        <v>13.185</v>
      </c>
      <c r="O2589" s="62">
        <f t="shared" si="120"/>
        <v>18</v>
      </c>
      <c r="P2589" s="62">
        <f>STOCK[[#This Row],[Precio Final]]-STOCK[[#This Row],[Costo total]]</f>
        <v>9.21</v>
      </c>
      <c r="Q2589" s="62"/>
      <c r="R2589" s="74"/>
      <c r="S2589" s="74"/>
      <c r="T2589" s="62"/>
      <c r="U2589" s="62"/>
      <c r="V2589" s="76"/>
    </row>
    <row r="2590" customHeight="1" spans="1:22">
      <c r="A2590" s="74" t="s">
        <v>20901</v>
      </c>
      <c r="B2590" s="74" t="s">
        <v>20830</v>
      </c>
      <c r="C2590" s="74" t="s">
        <v>20902</v>
      </c>
      <c r="D2590" s="74" t="s">
        <v>16475</v>
      </c>
      <c r="E2590" s="74"/>
      <c r="F2590" s="59">
        <v>18</v>
      </c>
      <c r="G2590" s="75">
        <v>2</v>
      </c>
      <c r="H2590" s="75">
        <f>SUMIFS(VENTAS[Cantidad],VENTAS[Código del producto Vendido],STOCK[[#This Row],[Code]])</f>
        <v>2</v>
      </c>
      <c r="I2590" s="75">
        <f>STOCK[[#This Row],[Entradas]]-STOCK[[#This Row],[Salidas]]</f>
        <v>0</v>
      </c>
      <c r="J2590" s="59">
        <f t="shared" si="122"/>
        <v>1.8</v>
      </c>
      <c r="K2590" s="62">
        <v>5.99</v>
      </c>
      <c r="L2590" s="62">
        <v>3</v>
      </c>
      <c r="M2590" s="62">
        <f>STOCK[[#This Row],[Costo Unitario (USD)]]+STOCK[[#This Row],[Costo Envío (USD)]]+STOCK[[#This Row],[Comisión 10%]]</f>
        <v>10.79</v>
      </c>
      <c r="N2590" s="62">
        <f t="shared" si="123"/>
        <v>16.185</v>
      </c>
      <c r="O2590" s="62">
        <f t="shared" si="120"/>
        <v>18</v>
      </c>
      <c r="P2590" s="62">
        <f>STOCK[[#This Row],[Precio Final]]-STOCK[[#This Row],[Costo total]]</f>
        <v>7.21</v>
      </c>
      <c r="Q2590" s="62"/>
      <c r="R2590" s="74"/>
      <c r="S2590" s="74"/>
      <c r="T2590" s="62"/>
      <c r="U2590" s="62"/>
      <c r="V2590" s="76"/>
    </row>
    <row r="2591" customHeight="1" spans="1:22">
      <c r="A2591" s="74" t="s">
        <v>20903</v>
      </c>
      <c r="B2591" s="74" t="s">
        <v>20035</v>
      </c>
      <c r="C2591" s="74" t="s">
        <v>20902</v>
      </c>
      <c r="D2591" s="74" t="s">
        <v>16396</v>
      </c>
      <c r="E2591" s="74"/>
      <c r="F2591" s="59">
        <v>18</v>
      </c>
      <c r="G2591" s="75">
        <v>2</v>
      </c>
      <c r="H2591" s="75">
        <f>SUMIFS(VENTAS[Cantidad],VENTAS[Código del producto Vendido],STOCK[[#This Row],[Code]])</f>
        <v>2</v>
      </c>
      <c r="I2591" s="75">
        <f>STOCK[[#This Row],[Entradas]]-STOCK[[#This Row],[Salidas]]</f>
        <v>0</v>
      </c>
      <c r="J2591" s="59">
        <f t="shared" si="122"/>
        <v>1.8</v>
      </c>
      <c r="K2591" s="62">
        <v>5.99</v>
      </c>
      <c r="L2591" s="62">
        <v>3</v>
      </c>
      <c r="M2591" s="62">
        <f>STOCK[[#This Row],[Costo Unitario (USD)]]+STOCK[[#This Row],[Costo Envío (USD)]]+STOCK[[#This Row],[Comisión 10%]]</f>
        <v>10.79</v>
      </c>
      <c r="N2591" s="62">
        <f t="shared" si="123"/>
        <v>16.185</v>
      </c>
      <c r="O2591" s="62">
        <f t="shared" si="120"/>
        <v>18</v>
      </c>
      <c r="P2591" s="62">
        <f>STOCK[[#This Row],[Precio Final]]-STOCK[[#This Row],[Costo total]]</f>
        <v>7.21</v>
      </c>
      <c r="Q2591" s="62"/>
      <c r="R2591" s="74"/>
      <c r="S2591" s="74"/>
      <c r="T2591" s="62"/>
      <c r="U2591" s="62"/>
      <c r="V2591" s="76"/>
    </row>
    <row r="2592" customHeight="1" spans="1:22">
      <c r="A2592" s="74" t="s">
        <v>20904</v>
      </c>
      <c r="B2592" s="74" t="s">
        <v>20331</v>
      </c>
      <c r="C2592" s="74" t="s">
        <v>20905</v>
      </c>
      <c r="D2592" s="74" t="s">
        <v>16408</v>
      </c>
      <c r="E2592" s="74"/>
      <c r="F2592" s="59">
        <v>35</v>
      </c>
      <c r="G2592" s="75">
        <v>1</v>
      </c>
      <c r="H2592" s="75">
        <f>SUMIFS(VENTAS[Cantidad],VENTAS[Código del producto Vendido],STOCK[[#This Row],[Code]])</f>
        <v>1</v>
      </c>
      <c r="I2592" s="75">
        <f>STOCK[[#This Row],[Entradas]]-STOCK[[#This Row],[Salidas]]</f>
        <v>0</v>
      </c>
      <c r="J2592" s="59">
        <f t="shared" si="122"/>
        <v>3.5</v>
      </c>
      <c r="K2592" s="62">
        <v>17.94</v>
      </c>
      <c r="L2592" s="62">
        <v>3</v>
      </c>
      <c r="M2592" s="62">
        <f>STOCK[[#This Row],[Costo Unitario (USD)]]+STOCK[[#This Row],[Costo Envío (USD)]]+STOCK[[#This Row],[Comisión 10%]]</f>
        <v>24.44</v>
      </c>
      <c r="N2592" s="62">
        <f t="shared" si="123"/>
        <v>36.66</v>
      </c>
      <c r="O2592" s="62">
        <f t="shared" si="120"/>
        <v>35</v>
      </c>
      <c r="P2592" s="62">
        <f>STOCK[[#This Row],[Precio Final]]-STOCK[[#This Row],[Costo total]]</f>
        <v>10.56</v>
      </c>
      <c r="Q2592" s="62"/>
      <c r="R2592" s="74"/>
      <c r="S2592" s="74"/>
      <c r="T2592" s="62"/>
      <c r="U2592" s="62"/>
      <c r="V2592" s="76"/>
    </row>
    <row r="2593" customHeight="1" spans="1:22">
      <c r="A2593" s="74" t="s">
        <v>20906</v>
      </c>
      <c r="B2593" s="74" t="s">
        <v>16505</v>
      </c>
      <c r="C2593" s="74" t="s">
        <v>20907</v>
      </c>
      <c r="D2593" s="74" t="s">
        <v>16408</v>
      </c>
      <c r="E2593" s="74"/>
      <c r="F2593" s="59">
        <v>18</v>
      </c>
      <c r="G2593" s="75">
        <v>1</v>
      </c>
      <c r="H2593" s="75">
        <f>SUMIFS(VENTAS[Cantidad],VENTAS[Código del producto Vendido],STOCK[[#This Row],[Code]])</f>
        <v>0</v>
      </c>
      <c r="I2593" s="75">
        <f>STOCK[[#This Row],[Entradas]]-STOCK[[#This Row],[Salidas]]</f>
        <v>1</v>
      </c>
      <c r="J2593" s="59">
        <f t="shared" si="122"/>
        <v>1.8</v>
      </c>
      <c r="K2593" s="62">
        <v>6</v>
      </c>
      <c r="L2593" s="62">
        <v>3</v>
      </c>
      <c r="M2593" s="62">
        <f>STOCK[[#This Row],[Costo Unitario (USD)]]+STOCK[[#This Row],[Costo Envío (USD)]]+STOCK[[#This Row],[Comisión 10%]]</f>
        <v>10.8</v>
      </c>
      <c r="N2593" s="62">
        <f t="shared" si="123"/>
        <v>16.2</v>
      </c>
      <c r="O2593" s="62">
        <f t="shared" si="120"/>
        <v>18</v>
      </c>
      <c r="P2593" s="62">
        <f>STOCK[[#This Row],[Precio Final]]-STOCK[[#This Row],[Costo total]]</f>
        <v>7.2</v>
      </c>
      <c r="Q2593" s="62"/>
      <c r="R2593" s="74"/>
      <c r="S2593" s="74"/>
      <c r="T2593" s="62"/>
      <c r="U2593" s="62"/>
      <c r="V2593" s="76"/>
    </row>
    <row r="2594" customHeight="1" spans="1:22">
      <c r="A2594" s="74" t="s">
        <v>20908</v>
      </c>
      <c r="B2594" s="74" t="s">
        <v>16527</v>
      </c>
      <c r="C2594" s="74" t="s">
        <v>20909</v>
      </c>
      <c r="D2594" s="74" t="s">
        <v>16396</v>
      </c>
      <c r="E2594" s="74"/>
      <c r="F2594" s="59">
        <v>18</v>
      </c>
      <c r="G2594" s="75">
        <v>1</v>
      </c>
      <c r="H2594" s="75">
        <f>SUMIFS(VENTAS[Cantidad],VENTAS[Código del producto Vendido],STOCK[[#This Row],[Code]])</f>
        <v>0</v>
      </c>
      <c r="I2594" s="75">
        <f>STOCK[[#This Row],[Entradas]]-STOCK[[#This Row],[Salidas]]</f>
        <v>1</v>
      </c>
      <c r="J2594" s="59">
        <f t="shared" si="122"/>
        <v>1.8</v>
      </c>
      <c r="K2594" s="62">
        <v>6</v>
      </c>
      <c r="L2594" s="62">
        <v>3</v>
      </c>
      <c r="M2594" s="62">
        <f>STOCK[[#This Row],[Costo Unitario (USD)]]+STOCK[[#This Row],[Costo Envío (USD)]]+STOCK[[#This Row],[Comisión 10%]]</f>
        <v>10.8</v>
      </c>
      <c r="N2594" s="62">
        <f t="shared" si="123"/>
        <v>16.2</v>
      </c>
      <c r="O2594" s="62">
        <f t="shared" si="120"/>
        <v>18</v>
      </c>
      <c r="P2594" s="62">
        <f>STOCK[[#This Row],[Precio Final]]-STOCK[[#This Row],[Costo total]]</f>
        <v>7.2</v>
      </c>
      <c r="Q2594" s="62"/>
      <c r="R2594" s="74"/>
      <c r="S2594" s="74"/>
      <c r="T2594" s="62"/>
      <c r="U2594" s="62"/>
      <c r="V2594" s="76"/>
    </row>
    <row r="2595" customHeight="1" spans="1:22">
      <c r="A2595" s="74" t="s">
        <v>20910</v>
      </c>
      <c r="B2595" s="74" t="s">
        <v>20830</v>
      </c>
      <c r="C2595" s="74" t="s">
        <v>20911</v>
      </c>
      <c r="D2595" s="74" t="s">
        <v>16475</v>
      </c>
      <c r="E2595" s="74"/>
      <c r="F2595" s="59">
        <v>35</v>
      </c>
      <c r="G2595" s="75">
        <v>1</v>
      </c>
      <c r="H2595" s="75">
        <f>SUMIFS(VENTAS[Cantidad],VENTAS[Código del producto Vendido],STOCK[[#This Row],[Code]])</f>
        <v>0</v>
      </c>
      <c r="I2595" s="75">
        <f>STOCK[[#This Row],[Entradas]]-STOCK[[#This Row],[Salidas]]</f>
        <v>1</v>
      </c>
      <c r="J2595" s="59">
        <f t="shared" si="122"/>
        <v>3.5</v>
      </c>
      <c r="K2595" s="62">
        <v>12</v>
      </c>
      <c r="L2595" s="62">
        <v>3</v>
      </c>
      <c r="M2595" s="62">
        <f>STOCK[[#This Row],[Costo Unitario (USD)]]+STOCK[[#This Row],[Costo Envío (USD)]]+STOCK[[#This Row],[Comisión 10%]]</f>
        <v>18.5</v>
      </c>
      <c r="N2595" s="62">
        <f t="shared" si="123"/>
        <v>27.75</v>
      </c>
      <c r="O2595" s="62">
        <f t="shared" si="120"/>
        <v>35</v>
      </c>
      <c r="P2595" s="62">
        <f>STOCK[[#This Row],[Precio Final]]-STOCK[[#This Row],[Costo total]]</f>
        <v>16.5</v>
      </c>
      <c r="Q2595" s="62"/>
      <c r="R2595" s="74"/>
      <c r="S2595" s="74"/>
      <c r="T2595" s="62"/>
      <c r="U2595" s="62"/>
      <c r="V2595" s="76"/>
    </row>
    <row r="2596" customHeight="1" spans="1:22">
      <c r="A2596" s="74" t="s">
        <v>20912</v>
      </c>
      <c r="B2596" s="74" t="s">
        <v>20331</v>
      </c>
      <c r="C2596" s="74" t="s">
        <v>20913</v>
      </c>
      <c r="D2596" s="74" t="s">
        <v>17234</v>
      </c>
      <c r="E2596" s="74"/>
      <c r="F2596" s="59">
        <v>30</v>
      </c>
      <c r="G2596" s="75">
        <v>1</v>
      </c>
      <c r="H2596" s="75">
        <f>SUMIFS(VENTAS[Cantidad],VENTAS[Código del producto Vendido],STOCK[[#This Row],[Code]])</f>
        <v>0</v>
      </c>
      <c r="I2596" s="75">
        <f>STOCK[[#This Row],[Entradas]]-STOCK[[#This Row],[Salidas]]</f>
        <v>1</v>
      </c>
      <c r="J2596" s="59">
        <f t="shared" si="122"/>
        <v>3</v>
      </c>
      <c r="K2596" s="62">
        <v>15</v>
      </c>
      <c r="L2596" s="62">
        <v>3</v>
      </c>
      <c r="M2596" s="62">
        <f>STOCK[[#This Row],[Costo Unitario (USD)]]+STOCK[[#This Row],[Costo Envío (USD)]]+STOCK[[#This Row],[Comisión 10%]]</f>
        <v>21</v>
      </c>
      <c r="N2596" s="62">
        <f t="shared" si="123"/>
        <v>31.5</v>
      </c>
      <c r="O2596" s="62">
        <f t="shared" si="120"/>
        <v>30</v>
      </c>
      <c r="P2596" s="62">
        <f>STOCK[[#This Row],[Precio Final]]-STOCK[[#This Row],[Costo total]]</f>
        <v>9</v>
      </c>
      <c r="Q2596" s="62"/>
      <c r="R2596" s="74"/>
      <c r="S2596" s="74"/>
      <c r="T2596" s="62"/>
      <c r="U2596" s="62"/>
      <c r="V2596" s="76"/>
    </row>
    <row r="2597" customHeight="1" spans="1:22">
      <c r="A2597" s="74" t="s">
        <v>20914</v>
      </c>
      <c r="B2597" s="74" t="s">
        <v>16505</v>
      </c>
      <c r="C2597" s="74" t="s">
        <v>20915</v>
      </c>
      <c r="D2597" s="74" t="s">
        <v>16408</v>
      </c>
      <c r="E2597" s="74"/>
      <c r="F2597" s="59">
        <v>20</v>
      </c>
      <c r="G2597" s="75">
        <v>1</v>
      </c>
      <c r="H2597" s="75">
        <f>SUMIFS(VENTAS[Cantidad],VENTAS[Código del producto Vendido],STOCK[[#This Row],[Code]])</f>
        <v>0</v>
      </c>
      <c r="I2597" s="75">
        <f>STOCK[[#This Row],[Entradas]]-STOCK[[#This Row],[Salidas]]</f>
        <v>1</v>
      </c>
      <c r="J2597" s="59">
        <f t="shared" si="122"/>
        <v>2</v>
      </c>
      <c r="K2597" s="62">
        <v>10</v>
      </c>
      <c r="L2597" s="62">
        <v>3</v>
      </c>
      <c r="M2597" s="62">
        <f>STOCK[[#This Row],[Costo Unitario (USD)]]+STOCK[[#This Row],[Costo Envío (USD)]]+STOCK[[#This Row],[Comisión 10%]]</f>
        <v>15</v>
      </c>
      <c r="N2597" s="62">
        <f t="shared" si="123"/>
        <v>22.5</v>
      </c>
      <c r="O2597" s="62">
        <f t="shared" si="120"/>
        <v>20</v>
      </c>
      <c r="P2597" s="62">
        <f>STOCK[[#This Row],[Precio Final]]-STOCK[[#This Row],[Costo total]]</f>
        <v>5</v>
      </c>
      <c r="Q2597" s="62"/>
      <c r="R2597" s="74"/>
      <c r="S2597" s="74"/>
      <c r="T2597" s="62"/>
      <c r="U2597" s="62"/>
      <c r="V2597" s="76"/>
    </row>
    <row r="2598" customHeight="1" spans="1:22">
      <c r="A2598" s="74" t="s">
        <v>20916</v>
      </c>
      <c r="B2598" s="74" t="s">
        <v>16505</v>
      </c>
      <c r="C2598" s="74" t="s">
        <v>20917</v>
      </c>
      <c r="D2598" s="74" t="s">
        <v>16408</v>
      </c>
      <c r="E2598" s="74"/>
      <c r="F2598" s="59">
        <v>25</v>
      </c>
      <c r="G2598" s="75">
        <v>1</v>
      </c>
      <c r="H2598" s="75">
        <f>SUMIFS(VENTAS[Cantidad],VENTAS[Código del producto Vendido],STOCK[[#This Row],[Code]])</f>
        <v>1</v>
      </c>
      <c r="I2598" s="75">
        <f>STOCK[[#This Row],[Entradas]]-STOCK[[#This Row],[Salidas]]</f>
        <v>0</v>
      </c>
      <c r="J2598" s="59">
        <f t="shared" si="122"/>
        <v>2.5</v>
      </c>
      <c r="K2598" s="62">
        <v>12</v>
      </c>
      <c r="L2598" s="62">
        <v>3</v>
      </c>
      <c r="M2598" s="62">
        <f>STOCK[[#This Row],[Costo Unitario (USD)]]+STOCK[[#This Row],[Costo Envío (USD)]]+STOCK[[#This Row],[Comisión 10%]]</f>
        <v>17.5</v>
      </c>
      <c r="N2598" s="62">
        <f t="shared" si="123"/>
        <v>26.25</v>
      </c>
      <c r="O2598" s="62">
        <f t="shared" si="120"/>
        <v>25</v>
      </c>
      <c r="P2598" s="62">
        <f>STOCK[[#This Row],[Precio Final]]-STOCK[[#This Row],[Costo total]]</f>
        <v>7.5</v>
      </c>
      <c r="Q2598" s="62"/>
      <c r="R2598" s="74"/>
      <c r="S2598" s="74"/>
      <c r="T2598" s="62"/>
      <c r="U2598" s="62"/>
      <c r="V2598" s="76"/>
    </row>
    <row r="2599" customHeight="1" spans="1:22">
      <c r="A2599" s="74" t="s">
        <v>20918</v>
      </c>
      <c r="B2599" s="74" t="s">
        <v>16505</v>
      </c>
      <c r="C2599" s="74" t="s">
        <v>20919</v>
      </c>
      <c r="D2599" s="74" t="s">
        <v>16408</v>
      </c>
      <c r="E2599" s="74"/>
      <c r="F2599" s="59">
        <v>18</v>
      </c>
      <c r="G2599" s="75">
        <v>1</v>
      </c>
      <c r="H2599" s="75">
        <f>SUMIFS(VENTAS[Cantidad],VENTAS[Código del producto Vendido],STOCK[[#This Row],[Code]])</f>
        <v>0</v>
      </c>
      <c r="I2599" s="75">
        <f>STOCK[[#This Row],[Entradas]]-STOCK[[#This Row],[Salidas]]</f>
        <v>1</v>
      </c>
      <c r="J2599" s="59">
        <f t="shared" si="122"/>
        <v>1.8</v>
      </c>
      <c r="K2599" s="62">
        <v>10</v>
      </c>
      <c r="L2599" s="62">
        <v>3</v>
      </c>
      <c r="M2599" s="62">
        <f>STOCK[[#This Row],[Costo Unitario (USD)]]+STOCK[[#This Row],[Costo Envío (USD)]]+STOCK[[#This Row],[Comisión 10%]]</f>
        <v>14.8</v>
      </c>
      <c r="N2599" s="62">
        <f t="shared" si="123"/>
        <v>22.2</v>
      </c>
      <c r="O2599" s="62">
        <f t="shared" ref="O2599:O2633" si="124">F2599</f>
        <v>18</v>
      </c>
      <c r="P2599" s="62">
        <f>STOCK[[#This Row],[Precio Final]]-STOCK[[#This Row],[Costo total]]</f>
        <v>3.2</v>
      </c>
      <c r="Q2599" s="62"/>
      <c r="R2599" s="74"/>
      <c r="S2599" s="74"/>
      <c r="T2599" s="62"/>
      <c r="U2599" s="62"/>
      <c r="V2599" s="76"/>
    </row>
    <row r="2600" customHeight="1" spans="1:22">
      <c r="A2600" s="74" t="s">
        <v>20920</v>
      </c>
      <c r="B2600" s="74" t="s">
        <v>16505</v>
      </c>
      <c r="C2600" s="74" t="s">
        <v>20921</v>
      </c>
      <c r="D2600" s="74" t="s">
        <v>16404</v>
      </c>
      <c r="E2600" s="74"/>
      <c r="F2600" s="59">
        <v>15</v>
      </c>
      <c r="G2600" s="75">
        <v>1</v>
      </c>
      <c r="H2600" s="75">
        <f>SUMIFS(VENTAS[Cantidad],VENTAS[Código del producto Vendido],STOCK[[#This Row],[Code]])</f>
        <v>0</v>
      </c>
      <c r="I2600" s="75">
        <f>STOCK[[#This Row],[Entradas]]-STOCK[[#This Row],[Salidas]]</f>
        <v>1</v>
      </c>
      <c r="J2600" s="59">
        <f t="shared" si="122"/>
        <v>1.5</v>
      </c>
      <c r="K2600" s="62">
        <v>5</v>
      </c>
      <c r="L2600" s="62">
        <v>3</v>
      </c>
      <c r="M2600" s="62">
        <f>STOCK[[#This Row],[Costo Unitario (USD)]]+STOCK[[#This Row],[Costo Envío (USD)]]+STOCK[[#This Row],[Comisión 10%]]</f>
        <v>9.5</v>
      </c>
      <c r="N2600" s="62">
        <f t="shared" si="123"/>
        <v>14.25</v>
      </c>
      <c r="O2600" s="62">
        <f t="shared" si="124"/>
        <v>15</v>
      </c>
      <c r="P2600" s="62">
        <f>STOCK[[#This Row],[Precio Final]]-STOCK[[#This Row],[Costo total]]</f>
        <v>5.5</v>
      </c>
      <c r="Q2600" s="62"/>
      <c r="R2600" s="74"/>
      <c r="S2600" s="74"/>
      <c r="T2600" s="62"/>
      <c r="U2600" s="62"/>
      <c r="V2600" s="76"/>
    </row>
    <row r="2601" customHeight="1" spans="1:22">
      <c r="A2601" s="74" t="s">
        <v>20922</v>
      </c>
      <c r="B2601" s="74" t="s">
        <v>16527</v>
      </c>
      <c r="C2601" s="74" t="s">
        <v>20921</v>
      </c>
      <c r="D2601" s="74" t="s">
        <v>16396</v>
      </c>
      <c r="E2601" s="74"/>
      <c r="F2601" s="59">
        <v>15</v>
      </c>
      <c r="G2601" s="75">
        <v>1</v>
      </c>
      <c r="H2601" s="75">
        <f>SUMIFS(VENTAS[Cantidad],VENTAS[Código del producto Vendido],STOCK[[#This Row],[Code]])</f>
        <v>1</v>
      </c>
      <c r="I2601" s="75">
        <f>STOCK[[#This Row],[Entradas]]-STOCK[[#This Row],[Salidas]]</f>
        <v>0</v>
      </c>
      <c r="J2601" s="59">
        <f t="shared" si="122"/>
        <v>1.5</v>
      </c>
      <c r="K2601" s="62">
        <v>5</v>
      </c>
      <c r="L2601" s="62">
        <v>3</v>
      </c>
      <c r="M2601" s="62">
        <f>STOCK[[#This Row],[Costo Unitario (USD)]]+STOCK[[#This Row],[Costo Envío (USD)]]+STOCK[[#This Row],[Comisión 10%]]</f>
        <v>9.5</v>
      </c>
      <c r="N2601" s="62">
        <f t="shared" si="123"/>
        <v>14.25</v>
      </c>
      <c r="O2601" s="62">
        <f t="shared" si="124"/>
        <v>15</v>
      </c>
      <c r="P2601" s="62">
        <f>STOCK[[#This Row],[Precio Final]]-STOCK[[#This Row],[Costo total]]</f>
        <v>5.5</v>
      </c>
      <c r="Q2601" s="62"/>
      <c r="R2601" s="74"/>
      <c r="S2601" s="74"/>
      <c r="T2601" s="62"/>
      <c r="U2601" s="62"/>
      <c r="V2601" s="76"/>
    </row>
    <row r="2602" customHeight="1" spans="1:22">
      <c r="A2602" s="74" t="s">
        <v>20923</v>
      </c>
      <c r="B2602" s="74" t="s">
        <v>16505</v>
      </c>
      <c r="C2602" s="74" t="s">
        <v>20921</v>
      </c>
      <c r="D2602" s="74" t="s">
        <v>16408</v>
      </c>
      <c r="E2602" s="74"/>
      <c r="F2602" s="59">
        <v>15</v>
      </c>
      <c r="G2602" s="75">
        <v>1</v>
      </c>
      <c r="H2602" s="75">
        <f>SUMIFS(VENTAS[Cantidad],VENTAS[Código del producto Vendido],STOCK[[#This Row],[Code]])</f>
        <v>0</v>
      </c>
      <c r="I2602" s="75">
        <f>STOCK[[#This Row],[Entradas]]-STOCK[[#This Row],[Salidas]]</f>
        <v>1</v>
      </c>
      <c r="J2602" s="59">
        <f t="shared" si="122"/>
        <v>1.5</v>
      </c>
      <c r="K2602" s="62">
        <v>5</v>
      </c>
      <c r="L2602" s="62">
        <v>3</v>
      </c>
      <c r="M2602" s="62">
        <f>STOCK[[#This Row],[Costo Unitario (USD)]]+STOCK[[#This Row],[Costo Envío (USD)]]+STOCK[[#This Row],[Comisión 10%]]</f>
        <v>9.5</v>
      </c>
      <c r="N2602" s="62">
        <f t="shared" si="123"/>
        <v>14.25</v>
      </c>
      <c r="O2602" s="62">
        <f t="shared" si="124"/>
        <v>15</v>
      </c>
      <c r="P2602" s="62">
        <f>STOCK[[#This Row],[Precio Final]]-STOCK[[#This Row],[Costo total]]</f>
        <v>5.5</v>
      </c>
      <c r="Q2602" s="62"/>
      <c r="R2602" s="74"/>
      <c r="S2602" s="74"/>
      <c r="T2602" s="62"/>
      <c r="U2602" s="62"/>
      <c r="V2602" s="76"/>
    </row>
    <row r="2603" customHeight="1" spans="1:22">
      <c r="A2603" s="74" t="s">
        <v>20924</v>
      </c>
      <c r="B2603" s="74" t="s">
        <v>19993</v>
      </c>
      <c r="C2603" s="74" t="s">
        <v>20849</v>
      </c>
      <c r="D2603" s="74" t="s">
        <v>16396</v>
      </c>
      <c r="E2603" s="74"/>
      <c r="F2603" s="59">
        <v>35</v>
      </c>
      <c r="G2603" s="75">
        <v>2</v>
      </c>
      <c r="H2603" s="75">
        <f>SUMIFS(VENTAS[Cantidad],VENTAS[Código del producto Vendido],STOCK[[#This Row],[Code]])</f>
        <v>2</v>
      </c>
      <c r="I2603" s="75">
        <f>STOCK[[#This Row],[Entradas]]-STOCK[[#This Row],[Salidas]]</f>
        <v>0</v>
      </c>
      <c r="J2603" s="59">
        <f t="shared" si="122"/>
        <v>3.5</v>
      </c>
      <c r="K2603" s="62">
        <v>12.96</v>
      </c>
      <c r="L2603" s="62">
        <v>3</v>
      </c>
      <c r="M2603" s="62">
        <f>STOCK[[#This Row],[Costo Unitario (USD)]]+STOCK[[#This Row],[Costo Envío (USD)]]+STOCK[[#This Row],[Comisión 10%]]</f>
        <v>19.46</v>
      </c>
      <c r="N2603" s="62">
        <f t="shared" si="123"/>
        <v>29.19</v>
      </c>
      <c r="O2603" s="62">
        <f t="shared" si="124"/>
        <v>35</v>
      </c>
      <c r="P2603" s="62">
        <f>STOCK[[#This Row],[Precio Final]]-STOCK[[#This Row],[Costo total]]</f>
        <v>15.54</v>
      </c>
      <c r="Q2603" s="62"/>
      <c r="R2603" s="74"/>
      <c r="S2603" s="74"/>
      <c r="T2603" s="62"/>
      <c r="U2603" s="62"/>
      <c r="V2603" s="76"/>
    </row>
    <row r="2604" customHeight="1" spans="1:22">
      <c r="A2604" s="74" t="s">
        <v>20925</v>
      </c>
      <c r="B2604" s="74" t="s">
        <v>16612</v>
      </c>
      <c r="C2604" s="74" t="s">
        <v>20926</v>
      </c>
      <c r="D2604" s="74" t="s">
        <v>20631</v>
      </c>
      <c r="E2604" s="74"/>
      <c r="F2604" s="59">
        <v>30</v>
      </c>
      <c r="G2604" s="75">
        <v>1</v>
      </c>
      <c r="H2604" s="75">
        <f>SUMIFS(VENTAS[Cantidad],VENTAS[Código del producto Vendido],STOCK[[#This Row],[Code]])</f>
        <v>1</v>
      </c>
      <c r="I2604" s="75">
        <f>STOCK[[#This Row],[Entradas]]-STOCK[[#This Row],[Salidas]]</f>
        <v>0</v>
      </c>
      <c r="J2604" s="59">
        <f t="shared" si="122"/>
        <v>3</v>
      </c>
      <c r="K2604" s="62">
        <v>16</v>
      </c>
      <c r="L2604" s="62">
        <v>3</v>
      </c>
      <c r="M2604" s="62">
        <f>STOCK[[#This Row],[Costo Unitario (USD)]]+STOCK[[#This Row],[Costo Envío (USD)]]+STOCK[[#This Row],[Comisión 10%]]</f>
        <v>22</v>
      </c>
      <c r="N2604" s="62">
        <f t="shared" si="123"/>
        <v>33</v>
      </c>
      <c r="O2604" s="62">
        <f t="shared" si="124"/>
        <v>30</v>
      </c>
      <c r="P2604" s="62">
        <f>STOCK[[#This Row],[Precio Final]]-STOCK[[#This Row],[Costo total]]</f>
        <v>8</v>
      </c>
      <c r="Q2604" s="62"/>
      <c r="R2604" s="74"/>
      <c r="S2604" s="74"/>
      <c r="T2604" s="62"/>
      <c r="U2604" s="62"/>
      <c r="V2604" s="76"/>
    </row>
    <row r="2605" customHeight="1" spans="1:22">
      <c r="A2605" s="74" t="s">
        <v>20927</v>
      </c>
      <c r="B2605" s="74" t="s">
        <v>16612</v>
      </c>
      <c r="C2605" s="74" t="s">
        <v>20928</v>
      </c>
      <c r="D2605" s="74" t="s">
        <v>20631</v>
      </c>
      <c r="E2605" s="74"/>
      <c r="F2605" s="59">
        <v>35</v>
      </c>
      <c r="G2605" s="75">
        <v>1</v>
      </c>
      <c r="H2605" s="75">
        <f>SUMIFS(VENTAS[Cantidad],VENTAS[Código del producto Vendido],STOCK[[#This Row],[Code]])</f>
        <v>1</v>
      </c>
      <c r="I2605" s="75">
        <f>STOCK[[#This Row],[Entradas]]-STOCK[[#This Row],[Salidas]]</f>
        <v>0</v>
      </c>
      <c r="J2605" s="59">
        <f t="shared" si="122"/>
        <v>3.5</v>
      </c>
      <c r="K2605" s="62">
        <v>18</v>
      </c>
      <c r="L2605" s="62">
        <v>3</v>
      </c>
      <c r="M2605" s="62">
        <f>STOCK[[#This Row],[Costo Unitario (USD)]]+STOCK[[#This Row],[Costo Envío (USD)]]+STOCK[[#This Row],[Comisión 10%]]</f>
        <v>24.5</v>
      </c>
      <c r="N2605" s="62">
        <f t="shared" si="123"/>
        <v>36.75</v>
      </c>
      <c r="O2605" s="62">
        <f t="shared" si="124"/>
        <v>35</v>
      </c>
      <c r="P2605" s="62">
        <f>STOCK[[#This Row],[Precio Final]]-STOCK[[#This Row],[Costo total]]</f>
        <v>10.5</v>
      </c>
      <c r="Q2605" s="62"/>
      <c r="R2605" s="74"/>
      <c r="S2605" s="74"/>
      <c r="T2605" s="62"/>
      <c r="U2605" s="62"/>
      <c r="V2605" s="76"/>
    </row>
    <row r="2606" customHeight="1" spans="1:22">
      <c r="A2606" s="74" t="s">
        <v>20929</v>
      </c>
      <c r="B2606" s="74" t="s">
        <v>16612</v>
      </c>
      <c r="C2606" s="74" t="s">
        <v>20930</v>
      </c>
      <c r="D2606" s="74" t="s">
        <v>16614</v>
      </c>
      <c r="E2606" s="74"/>
      <c r="F2606" s="59">
        <v>40</v>
      </c>
      <c r="G2606" s="75">
        <v>1</v>
      </c>
      <c r="H2606" s="75">
        <f>SUMIFS(VENTAS[Cantidad],VENTAS[Código del producto Vendido],STOCK[[#This Row],[Code]])</f>
        <v>1</v>
      </c>
      <c r="I2606" s="75">
        <f>STOCK[[#This Row],[Entradas]]-STOCK[[#This Row],[Salidas]]</f>
        <v>0</v>
      </c>
      <c r="J2606" s="59">
        <f t="shared" si="122"/>
        <v>4</v>
      </c>
      <c r="K2606" s="62">
        <v>22.5</v>
      </c>
      <c r="L2606" s="62">
        <v>3</v>
      </c>
      <c r="M2606" s="62">
        <f>STOCK[[#This Row],[Costo Unitario (USD)]]+STOCK[[#This Row],[Costo Envío (USD)]]+STOCK[[#This Row],[Comisión 10%]]</f>
        <v>29.5</v>
      </c>
      <c r="N2606" s="62">
        <f t="shared" si="123"/>
        <v>44.25</v>
      </c>
      <c r="O2606" s="62">
        <f t="shared" si="124"/>
        <v>40</v>
      </c>
      <c r="P2606" s="62">
        <f>STOCK[[#This Row],[Precio Final]]-STOCK[[#This Row],[Costo total]]</f>
        <v>10.5</v>
      </c>
      <c r="Q2606" s="62"/>
      <c r="R2606" s="74"/>
      <c r="S2606" s="74"/>
      <c r="T2606" s="62"/>
      <c r="U2606" s="62"/>
      <c r="V2606" s="76"/>
    </row>
    <row r="2607" customHeight="1" spans="1:22">
      <c r="A2607" s="74" t="s">
        <v>20931</v>
      </c>
      <c r="B2607" s="74" t="s">
        <v>16480</v>
      </c>
      <c r="C2607" s="74" t="s">
        <v>20932</v>
      </c>
      <c r="D2607" s="74" t="s">
        <v>18804</v>
      </c>
      <c r="E2607" s="74"/>
      <c r="F2607" s="59">
        <v>40</v>
      </c>
      <c r="G2607" s="75">
        <v>1</v>
      </c>
      <c r="H2607" s="75">
        <f>SUMIFS(VENTAS[Cantidad],VENTAS[Código del producto Vendido],STOCK[[#This Row],[Code]])</f>
        <v>0</v>
      </c>
      <c r="I2607" s="75">
        <f>STOCK[[#This Row],[Entradas]]-STOCK[[#This Row],[Salidas]]</f>
        <v>1</v>
      </c>
      <c r="J2607" s="59">
        <f t="shared" si="122"/>
        <v>4</v>
      </c>
      <c r="K2607" s="62">
        <v>12.95</v>
      </c>
      <c r="L2607" s="62">
        <v>3</v>
      </c>
      <c r="M2607" s="62">
        <f>STOCK[[#This Row],[Costo Unitario (USD)]]+STOCK[[#This Row],[Costo Envío (USD)]]+STOCK[[#This Row],[Comisión 10%]]</f>
        <v>19.95</v>
      </c>
      <c r="N2607" s="62">
        <f t="shared" si="123"/>
        <v>29.925</v>
      </c>
      <c r="O2607" s="62">
        <f t="shared" si="124"/>
        <v>40</v>
      </c>
      <c r="P2607" s="62">
        <f>STOCK[[#This Row],[Precio Final]]-STOCK[[#This Row],[Costo total]]</f>
        <v>20.05</v>
      </c>
      <c r="Q2607" s="62"/>
      <c r="R2607" s="74"/>
      <c r="S2607" s="74"/>
      <c r="T2607" s="62"/>
      <c r="U2607" s="62"/>
      <c r="V2607" s="76"/>
    </row>
    <row r="2608" customHeight="1" spans="1:22">
      <c r="A2608" s="74" t="s">
        <v>20933</v>
      </c>
      <c r="B2608" s="74" t="s">
        <v>16480</v>
      </c>
      <c r="C2608" s="74" t="s">
        <v>20644</v>
      </c>
      <c r="D2608" s="74" t="s">
        <v>20934</v>
      </c>
      <c r="E2608" s="74"/>
      <c r="F2608" s="59">
        <v>18</v>
      </c>
      <c r="G2608" s="75">
        <v>1</v>
      </c>
      <c r="H2608" s="75">
        <f>SUMIFS(VENTAS[Cantidad],VENTAS[Código del producto Vendido],STOCK[[#This Row],[Code]])</f>
        <v>1</v>
      </c>
      <c r="I2608" s="75">
        <f>STOCK[[#This Row],[Entradas]]-STOCK[[#This Row],[Salidas]]</f>
        <v>0</v>
      </c>
      <c r="J2608" s="59">
        <f t="shared" si="122"/>
        <v>1.8</v>
      </c>
      <c r="K2608" s="62">
        <v>10</v>
      </c>
      <c r="L2608" s="62">
        <v>3</v>
      </c>
      <c r="M2608" s="62">
        <f>STOCK[[#This Row],[Costo Unitario (USD)]]+STOCK[[#This Row],[Costo Envío (USD)]]+STOCK[[#This Row],[Comisión 10%]]</f>
        <v>14.8</v>
      </c>
      <c r="N2608" s="62">
        <f t="shared" si="123"/>
        <v>22.2</v>
      </c>
      <c r="O2608" s="62">
        <f t="shared" si="124"/>
        <v>18</v>
      </c>
      <c r="P2608" s="62">
        <f>STOCK[[#This Row],[Precio Final]]-STOCK[[#This Row],[Costo total]]</f>
        <v>3.2</v>
      </c>
      <c r="Q2608" s="62"/>
      <c r="R2608" s="74"/>
      <c r="S2608" s="74"/>
      <c r="T2608" s="62"/>
      <c r="U2608" s="62"/>
      <c r="V2608" s="76"/>
    </row>
    <row r="2609" customHeight="1" spans="1:22">
      <c r="A2609" s="74" t="s">
        <v>20935</v>
      </c>
      <c r="B2609" s="74" t="s">
        <v>16480</v>
      </c>
      <c r="C2609" s="74" t="s">
        <v>20936</v>
      </c>
      <c r="D2609" s="74" t="s">
        <v>20645</v>
      </c>
      <c r="E2609" s="74"/>
      <c r="F2609" s="59">
        <v>18</v>
      </c>
      <c r="G2609" s="75">
        <v>1</v>
      </c>
      <c r="H2609" s="75">
        <f>SUMIFS(VENTAS[Cantidad],VENTAS[Código del producto Vendido],STOCK[[#This Row],[Code]])</f>
        <v>1</v>
      </c>
      <c r="I2609" s="75">
        <f>STOCK[[#This Row],[Entradas]]-STOCK[[#This Row],[Salidas]]</f>
        <v>0</v>
      </c>
      <c r="J2609" s="59">
        <f t="shared" si="122"/>
        <v>1.8</v>
      </c>
      <c r="K2609" s="62">
        <v>10</v>
      </c>
      <c r="L2609" s="62">
        <v>3</v>
      </c>
      <c r="M2609" s="62">
        <f>STOCK[[#This Row],[Costo Unitario (USD)]]+STOCK[[#This Row],[Costo Envío (USD)]]+STOCK[[#This Row],[Comisión 10%]]</f>
        <v>14.8</v>
      </c>
      <c r="N2609" s="62">
        <f t="shared" si="123"/>
        <v>22.2</v>
      </c>
      <c r="O2609" s="62">
        <f t="shared" si="124"/>
        <v>18</v>
      </c>
      <c r="P2609" s="62">
        <f>STOCK[[#This Row],[Precio Final]]-STOCK[[#This Row],[Costo total]]</f>
        <v>3.2</v>
      </c>
      <c r="Q2609" s="62"/>
      <c r="R2609" s="74"/>
      <c r="S2609" s="74"/>
      <c r="T2609" s="62"/>
      <c r="U2609" s="62"/>
      <c r="V2609" s="76"/>
    </row>
    <row r="2610" customHeight="1" spans="1:22">
      <c r="A2610" s="74" t="s">
        <v>20937</v>
      </c>
      <c r="B2610" s="74" t="s">
        <v>16480</v>
      </c>
      <c r="C2610" s="74" t="s">
        <v>20938</v>
      </c>
      <c r="D2610" s="74" t="s">
        <v>19989</v>
      </c>
      <c r="E2610" s="74"/>
      <c r="F2610" s="59">
        <v>65</v>
      </c>
      <c r="G2610" s="75">
        <v>1</v>
      </c>
      <c r="H2610" s="75">
        <f>SUMIFS(VENTAS[Cantidad],VENTAS[Código del producto Vendido],STOCK[[#This Row],[Code]])</f>
        <v>1</v>
      </c>
      <c r="I2610" s="75">
        <f>STOCK[[#This Row],[Entradas]]-STOCK[[#This Row],[Salidas]]</f>
        <v>0</v>
      </c>
      <c r="J2610" s="59">
        <f t="shared" si="122"/>
        <v>6.5</v>
      </c>
      <c r="K2610" s="62">
        <v>38.88</v>
      </c>
      <c r="L2610" s="62">
        <v>3</v>
      </c>
      <c r="M2610" s="62">
        <f>STOCK[[#This Row],[Costo Unitario (USD)]]+STOCK[[#This Row],[Costo Envío (USD)]]+STOCK[[#This Row],[Comisión 10%]]</f>
        <v>48.38</v>
      </c>
      <c r="N2610" s="62">
        <f t="shared" si="123"/>
        <v>72.57</v>
      </c>
      <c r="O2610" s="62">
        <f t="shared" si="124"/>
        <v>65</v>
      </c>
      <c r="P2610" s="62">
        <f>STOCK[[#This Row],[Precio Final]]-STOCK[[#This Row],[Costo total]]</f>
        <v>16.62</v>
      </c>
      <c r="Q2610" s="62"/>
      <c r="R2610" s="74"/>
      <c r="S2610" s="74"/>
      <c r="T2610" s="62"/>
      <c r="U2610" s="62"/>
      <c r="V2610" s="76"/>
    </row>
    <row r="2611" customHeight="1" spans="1:22">
      <c r="A2611" s="74" t="s">
        <v>20939</v>
      </c>
      <c r="B2611" s="74" t="s">
        <v>16480</v>
      </c>
      <c r="C2611" s="74" t="s">
        <v>20940</v>
      </c>
      <c r="D2611" s="74" t="s">
        <v>19989</v>
      </c>
      <c r="E2611" s="74"/>
      <c r="F2611" s="59">
        <v>55</v>
      </c>
      <c r="G2611" s="75">
        <v>3</v>
      </c>
      <c r="H2611" s="75">
        <f>SUMIFS(VENTAS[Cantidad],VENTAS[Código del producto Vendido],STOCK[[#This Row],[Code]])</f>
        <v>2</v>
      </c>
      <c r="I2611" s="75">
        <f>STOCK[[#This Row],[Entradas]]-STOCK[[#This Row],[Salidas]]</f>
        <v>1</v>
      </c>
      <c r="J2611" s="59">
        <f t="shared" si="122"/>
        <v>5.5</v>
      </c>
      <c r="K2611" s="62">
        <v>26.92</v>
      </c>
      <c r="L2611" s="62">
        <v>3</v>
      </c>
      <c r="M2611" s="62">
        <f>STOCK[[#This Row],[Costo Unitario (USD)]]+STOCK[[#This Row],[Costo Envío (USD)]]+STOCK[[#This Row],[Comisión 10%]]</f>
        <v>35.42</v>
      </c>
      <c r="N2611" s="62">
        <f t="shared" si="123"/>
        <v>53.13</v>
      </c>
      <c r="O2611" s="62">
        <f t="shared" si="124"/>
        <v>55</v>
      </c>
      <c r="P2611" s="62">
        <f>STOCK[[#This Row],[Precio Final]]-STOCK[[#This Row],[Costo total]]</f>
        <v>19.58</v>
      </c>
      <c r="Q2611" s="62"/>
      <c r="R2611" s="74"/>
      <c r="S2611" s="74"/>
      <c r="T2611" s="62"/>
      <c r="U2611" s="62"/>
      <c r="V2611" s="76"/>
    </row>
    <row r="2612" customHeight="1" spans="1:22">
      <c r="A2612" s="74" t="s">
        <v>20941</v>
      </c>
      <c r="B2612" s="74" t="s">
        <v>16480</v>
      </c>
      <c r="C2612" s="74" t="s">
        <v>20940</v>
      </c>
      <c r="D2612" s="74" t="s">
        <v>20748</v>
      </c>
      <c r="E2612" s="74"/>
      <c r="F2612" s="59">
        <v>55</v>
      </c>
      <c r="G2612" s="75">
        <v>3</v>
      </c>
      <c r="H2612" s="75">
        <f>SUMIFS(VENTAS[Cantidad],VENTAS[Código del producto Vendido],STOCK[[#This Row],[Code]])</f>
        <v>0</v>
      </c>
      <c r="I2612" s="75">
        <f>STOCK[[#This Row],[Entradas]]-STOCK[[#This Row],[Salidas]]</f>
        <v>3</v>
      </c>
      <c r="J2612" s="59">
        <f t="shared" si="122"/>
        <v>5.5</v>
      </c>
      <c r="K2612" s="62">
        <v>26.92</v>
      </c>
      <c r="L2612" s="62">
        <v>3</v>
      </c>
      <c r="M2612" s="62">
        <f>STOCK[[#This Row],[Costo Unitario (USD)]]+STOCK[[#This Row],[Costo Envío (USD)]]+STOCK[[#This Row],[Comisión 10%]]</f>
        <v>35.42</v>
      </c>
      <c r="N2612" s="62">
        <f t="shared" si="123"/>
        <v>53.13</v>
      </c>
      <c r="O2612" s="62">
        <f t="shared" si="124"/>
        <v>55</v>
      </c>
      <c r="P2612" s="62">
        <f>STOCK[[#This Row],[Precio Final]]-STOCK[[#This Row],[Costo total]]</f>
        <v>19.58</v>
      </c>
      <c r="Q2612" s="62"/>
      <c r="R2612" s="74"/>
      <c r="S2612" s="74"/>
      <c r="T2612" s="62"/>
      <c r="U2612" s="62"/>
      <c r="V2612" s="76"/>
    </row>
    <row r="2613" customHeight="1" spans="1:22">
      <c r="A2613" s="74" t="s">
        <v>20942</v>
      </c>
      <c r="B2613" s="74" t="s">
        <v>16480</v>
      </c>
      <c r="C2613" s="74" t="s">
        <v>20940</v>
      </c>
      <c r="D2613" s="74" t="s">
        <v>20745</v>
      </c>
      <c r="E2613" s="74"/>
      <c r="F2613" s="59">
        <v>55</v>
      </c>
      <c r="G2613" s="75">
        <v>1</v>
      </c>
      <c r="H2613" s="75">
        <f>SUMIFS(VENTAS[Cantidad],VENTAS[Código del producto Vendido],STOCK[[#This Row],[Code]])</f>
        <v>0</v>
      </c>
      <c r="I2613" s="75">
        <f>STOCK[[#This Row],[Entradas]]-STOCK[[#This Row],[Salidas]]</f>
        <v>1</v>
      </c>
      <c r="J2613" s="59">
        <f t="shared" si="122"/>
        <v>5.5</v>
      </c>
      <c r="K2613" s="62">
        <v>26.92</v>
      </c>
      <c r="L2613" s="62">
        <v>3</v>
      </c>
      <c r="M2613" s="62">
        <f>STOCK[[#This Row],[Costo Unitario (USD)]]+STOCK[[#This Row],[Costo Envío (USD)]]+STOCK[[#This Row],[Comisión 10%]]</f>
        <v>35.42</v>
      </c>
      <c r="N2613" s="62">
        <f t="shared" si="123"/>
        <v>53.13</v>
      </c>
      <c r="O2613" s="62">
        <f t="shared" si="124"/>
        <v>55</v>
      </c>
      <c r="P2613" s="62">
        <f>STOCK[[#This Row],[Precio Final]]-STOCK[[#This Row],[Costo total]]</f>
        <v>19.58</v>
      </c>
      <c r="Q2613" s="62"/>
      <c r="R2613" s="74"/>
      <c r="S2613" s="74"/>
      <c r="T2613" s="62"/>
      <c r="U2613" s="62"/>
      <c r="V2613" s="76"/>
    </row>
    <row r="2614" customHeight="1" spans="1:22">
      <c r="A2614" s="74" t="s">
        <v>20943</v>
      </c>
      <c r="B2614" s="74" t="s">
        <v>16480</v>
      </c>
      <c r="C2614" s="74" t="s">
        <v>20940</v>
      </c>
      <c r="D2614" s="74" t="s">
        <v>19865</v>
      </c>
      <c r="E2614" s="74"/>
      <c r="F2614" s="59">
        <v>55</v>
      </c>
      <c r="G2614" s="75">
        <v>1</v>
      </c>
      <c r="H2614" s="75">
        <f>SUMIFS(VENTAS[Cantidad],VENTAS[Código del producto Vendido],STOCK[[#This Row],[Code]])</f>
        <v>1</v>
      </c>
      <c r="I2614" s="75">
        <f>STOCK[[#This Row],[Entradas]]-STOCK[[#This Row],[Salidas]]</f>
        <v>0</v>
      </c>
      <c r="J2614" s="59">
        <f t="shared" si="122"/>
        <v>5.5</v>
      </c>
      <c r="K2614" s="62">
        <v>26.92</v>
      </c>
      <c r="L2614" s="62">
        <v>3</v>
      </c>
      <c r="M2614" s="62">
        <f>STOCK[[#This Row],[Costo Unitario (USD)]]+STOCK[[#This Row],[Costo Envío (USD)]]+STOCK[[#This Row],[Comisión 10%]]</f>
        <v>35.42</v>
      </c>
      <c r="N2614" s="62">
        <f t="shared" si="123"/>
        <v>53.13</v>
      </c>
      <c r="O2614" s="62">
        <f t="shared" si="124"/>
        <v>55</v>
      </c>
      <c r="P2614" s="62">
        <f>STOCK[[#This Row],[Precio Final]]-STOCK[[#This Row],[Costo total]]</f>
        <v>19.58</v>
      </c>
      <c r="Q2614" s="62"/>
      <c r="R2614" s="74"/>
      <c r="S2614" s="74"/>
      <c r="T2614" s="62"/>
      <c r="U2614" s="62"/>
      <c r="V2614" s="76"/>
    </row>
    <row r="2615" customHeight="1" spans="1:22">
      <c r="A2615" s="74" t="s">
        <v>20944</v>
      </c>
      <c r="B2615" s="74" t="s">
        <v>16480</v>
      </c>
      <c r="C2615" s="74" t="s">
        <v>20945</v>
      </c>
      <c r="D2615" s="74" t="s">
        <v>18838</v>
      </c>
      <c r="E2615" s="74"/>
      <c r="F2615" s="59">
        <v>35</v>
      </c>
      <c r="G2615" s="75">
        <v>2</v>
      </c>
      <c r="H2615" s="75">
        <f>SUMIFS(VENTAS[Cantidad],VENTAS[Código del producto Vendido],STOCK[[#This Row],[Code]])</f>
        <v>0</v>
      </c>
      <c r="I2615" s="75">
        <f>STOCK[[#This Row],[Entradas]]-STOCK[[#This Row],[Salidas]]</f>
        <v>2</v>
      </c>
      <c r="J2615" s="59">
        <f t="shared" si="122"/>
        <v>3.5</v>
      </c>
      <c r="K2615" s="62">
        <v>12.95</v>
      </c>
      <c r="L2615" s="62">
        <v>3</v>
      </c>
      <c r="M2615" s="62">
        <f>STOCK[[#This Row],[Costo Unitario (USD)]]+STOCK[[#This Row],[Costo Envío (USD)]]+STOCK[[#This Row],[Comisión 10%]]</f>
        <v>19.45</v>
      </c>
      <c r="N2615" s="62">
        <f t="shared" si="123"/>
        <v>29.175</v>
      </c>
      <c r="O2615" s="62">
        <f t="shared" si="124"/>
        <v>35</v>
      </c>
      <c r="P2615" s="62">
        <f>STOCK[[#This Row],[Precio Final]]-STOCK[[#This Row],[Costo total]]</f>
        <v>15.55</v>
      </c>
      <c r="Q2615" s="62"/>
      <c r="R2615" s="74"/>
      <c r="S2615" s="74"/>
      <c r="T2615" s="62"/>
      <c r="U2615" s="62"/>
      <c r="V2615" s="76"/>
    </row>
    <row r="2616" customHeight="1" spans="1:22">
      <c r="A2616" s="74" t="s">
        <v>20946</v>
      </c>
      <c r="B2616" s="74" t="s">
        <v>16480</v>
      </c>
      <c r="C2616" s="74" t="s">
        <v>20947</v>
      </c>
      <c r="D2616" s="74" t="s">
        <v>18804</v>
      </c>
      <c r="E2616" s="74"/>
      <c r="F2616" s="59">
        <v>35</v>
      </c>
      <c r="G2616" s="75">
        <v>1</v>
      </c>
      <c r="H2616" s="75">
        <f>SUMIFS(VENTAS[Cantidad],VENTAS[Código del producto Vendido],STOCK[[#This Row],[Code]])</f>
        <v>1</v>
      </c>
      <c r="I2616" s="75">
        <f>STOCK[[#This Row],[Entradas]]-STOCK[[#This Row],[Salidas]]</f>
        <v>0</v>
      </c>
      <c r="J2616" s="59">
        <f t="shared" si="122"/>
        <v>3.5</v>
      </c>
      <c r="K2616" s="62">
        <v>18.75</v>
      </c>
      <c r="L2616" s="62">
        <v>3</v>
      </c>
      <c r="M2616" s="62">
        <f>STOCK[[#This Row],[Costo Unitario (USD)]]+STOCK[[#This Row],[Costo Envío (USD)]]+STOCK[[#This Row],[Comisión 10%]]</f>
        <v>25.25</v>
      </c>
      <c r="N2616" s="62">
        <f t="shared" si="123"/>
        <v>37.875</v>
      </c>
      <c r="O2616" s="62">
        <f t="shared" si="124"/>
        <v>35</v>
      </c>
      <c r="P2616" s="62">
        <f>STOCK[[#This Row],[Precio Final]]-STOCK[[#This Row],[Costo total]]</f>
        <v>9.75</v>
      </c>
      <c r="Q2616" s="62"/>
      <c r="R2616" s="74"/>
      <c r="S2616" s="74"/>
      <c r="T2616" s="62"/>
      <c r="U2616" s="62"/>
      <c r="V2616" s="76"/>
    </row>
    <row r="2617" customHeight="1" spans="1:22">
      <c r="A2617" s="74" t="s">
        <v>20948</v>
      </c>
      <c r="B2617" s="74" t="s">
        <v>16480</v>
      </c>
      <c r="C2617" s="74" t="s">
        <v>20947</v>
      </c>
      <c r="D2617" s="74" t="s">
        <v>18809</v>
      </c>
      <c r="E2617" s="74"/>
      <c r="F2617" s="59">
        <v>35</v>
      </c>
      <c r="G2617" s="75">
        <v>1</v>
      </c>
      <c r="H2617" s="75">
        <f>SUMIFS(VENTAS[Cantidad],VENTAS[Código del producto Vendido],STOCK[[#This Row],[Code]])</f>
        <v>1</v>
      </c>
      <c r="I2617" s="75">
        <f>STOCK[[#This Row],[Entradas]]-STOCK[[#This Row],[Salidas]]</f>
        <v>0</v>
      </c>
      <c r="J2617" s="59">
        <f t="shared" si="122"/>
        <v>3.5</v>
      </c>
      <c r="K2617" s="62">
        <v>18.75</v>
      </c>
      <c r="L2617" s="62">
        <v>3</v>
      </c>
      <c r="M2617" s="62">
        <f>STOCK[[#This Row],[Costo Unitario (USD)]]+STOCK[[#This Row],[Costo Envío (USD)]]+STOCK[[#This Row],[Comisión 10%]]</f>
        <v>25.25</v>
      </c>
      <c r="N2617" s="62">
        <f t="shared" si="123"/>
        <v>37.875</v>
      </c>
      <c r="O2617" s="62">
        <f t="shared" si="124"/>
        <v>35</v>
      </c>
      <c r="P2617" s="62">
        <f>STOCK[[#This Row],[Precio Final]]-STOCK[[#This Row],[Costo total]]</f>
        <v>9.75</v>
      </c>
      <c r="Q2617" s="62"/>
      <c r="R2617" s="74"/>
      <c r="S2617" s="74"/>
      <c r="T2617" s="62"/>
      <c r="U2617" s="62"/>
      <c r="V2617" s="76"/>
    </row>
    <row r="2618" customHeight="1" spans="1:22">
      <c r="A2618" s="74" t="s">
        <v>20949</v>
      </c>
      <c r="B2618" s="74" t="s">
        <v>16480</v>
      </c>
      <c r="C2618" s="74" t="s">
        <v>20947</v>
      </c>
      <c r="D2618" s="74" t="s">
        <v>18838</v>
      </c>
      <c r="E2618" s="74"/>
      <c r="F2618" s="59">
        <v>35</v>
      </c>
      <c r="G2618" s="75">
        <v>1</v>
      </c>
      <c r="H2618" s="75">
        <f>SUMIFS(VENTAS[Cantidad],VENTAS[Código del producto Vendido],STOCK[[#This Row],[Code]])</f>
        <v>0</v>
      </c>
      <c r="I2618" s="75">
        <f>STOCK[[#This Row],[Entradas]]-STOCK[[#This Row],[Salidas]]</f>
        <v>1</v>
      </c>
      <c r="J2618" s="59">
        <f t="shared" si="122"/>
        <v>3.5</v>
      </c>
      <c r="K2618" s="62">
        <v>18.75</v>
      </c>
      <c r="L2618" s="62">
        <v>3</v>
      </c>
      <c r="M2618" s="62">
        <f>STOCK[[#This Row],[Costo Unitario (USD)]]+STOCK[[#This Row],[Costo Envío (USD)]]+STOCK[[#This Row],[Comisión 10%]]</f>
        <v>25.25</v>
      </c>
      <c r="N2618" s="62">
        <f t="shared" si="123"/>
        <v>37.875</v>
      </c>
      <c r="O2618" s="62">
        <f t="shared" si="124"/>
        <v>35</v>
      </c>
      <c r="P2618" s="62">
        <f>STOCK[[#This Row],[Precio Final]]-STOCK[[#This Row],[Costo total]]</f>
        <v>9.75</v>
      </c>
      <c r="Q2618" s="62"/>
      <c r="R2618" s="74"/>
      <c r="S2618" s="74"/>
      <c r="T2618" s="62"/>
      <c r="U2618" s="62"/>
      <c r="V2618" s="76"/>
    </row>
    <row r="2619" customHeight="1" spans="1:22">
      <c r="A2619" s="74" t="s">
        <v>20950</v>
      </c>
      <c r="B2619" s="74" t="s">
        <v>16480</v>
      </c>
      <c r="C2619" s="74" t="s">
        <v>20951</v>
      </c>
      <c r="D2619" s="74" t="s">
        <v>18809</v>
      </c>
      <c r="E2619" s="74"/>
      <c r="F2619" s="59">
        <v>30</v>
      </c>
      <c r="G2619" s="75">
        <v>1</v>
      </c>
      <c r="H2619" s="75">
        <f>SUMIFS(VENTAS[Cantidad],VENTAS[Código del producto Vendido],STOCK[[#This Row],[Code]])</f>
        <v>1</v>
      </c>
      <c r="I2619" s="75">
        <f>STOCK[[#This Row],[Entradas]]-STOCK[[#This Row],[Salidas]]</f>
        <v>0</v>
      </c>
      <c r="J2619" s="59">
        <f t="shared" si="122"/>
        <v>3</v>
      </c>
      <c r="K2619" s="62">
        <v>13.95</v>
      </c>
      <c r="L2619" s="62">
        <v>3</v>
      </c>
      <c r="M2619" s="62">
        <f>STOCK[[#This Row],[Costo Unitario (USD)]]+STOCK[[#This Row],[Costo Envío (USD)]]+STOCK[[#This Row],[Comisión 10%]]</f>
        <v>19.95</v>
      </c>
      <c r="N2619" s="62">
        <f t="shared" si="123"/>
        <v>29.925</v>
      </c>
      <c r="O2619" s="62">
        <f t="shared" si="124"/>
        <v>30</v>
      </c>
      <c r="P2619" s="62">
        <f>STOCK[[#This Row],[Precio Final]]-STOCK[[#This Row],[Costo total]]</f>
        <v>10.05</v>
      </c>
      <c r="Q2619" s="62"/>
      <c r="R2619" s="74"/>
      <c r="S2619" s="74"/>
      <c r="T2619" s="62"/>
      <c r="U2619" s="62"/>
      <c r="V2619" s="76"/>
    </row>
    <row r="2620" customHeight="1" spans="1:22">
      <c r="A2620" s="74" t="s">
        <v>20952</v>
      </c>
      <c r="B2620" s="74" t="s">
        <v>16480</v>
      </c>
      <c r="C2620" s="74" t="s">
        <v>20951</v>
      </c>
      <c r="D2620" s="74" t="s">
        <v>19257</v>
      </c>
      <c r="E2620" s="74"/>
      <c r="F2620" s="59">
        <v>30</v>
      </c>
      <c r="G2620" s="75">
        <v>1</v>
      </c>
      <c r="H2620" s="75">
        <f>SUMIFS(VENTAS[Cantidad],VENTAS[Código del producto Vendido],STOCK[[#This Row],[Code]])</f>
        <v>1</v>
      </c>
      <c r="I2620" s="75">
        <f>STOCK[[#This Row],[Entradas]]-STOCK[[#This Row],[Salidas]]</f>
        <v>0</v>
      </c>
      <c r="J2620" s="59">
        <f t="shared" si="122"/>
        <v>3</v>
      </c>
      <c r="K2620" s="62">
        <v>13.95</v>
      </c>
      <c r="L2620" s="62">
        <v>3</v>
      </c>
      <c r="M2620" s="62">
        <f>STOCK[[#This Row],[Costo Unitario (USD)]]+STOCK[[#This Row],[Costo Envío (USD)]]+STOCK[[#This Row],[Comisión 10%]]</f>
        <v>19.95</v>
      </c>
      <c r="N2620" s="62">
        <f t="shared" si="123"/>
        <v>29.925</v>
      </c>
      <c r="O2620" s="62">
        <f t="shared" si="124"/>
        <v>30</v>
      </c>
      <c r="P2620" s="62">
        <f>STOCK[[#This Row],[Precio Final]]-STOCK[[#This Row],[Costo total]]</f>
        <v>10.05</v>
      </c>
      <c r="Q2620" s="62"/>
      <c r="R2620" s="74"/>
      <c r="S2620" s="74"/>
      <c r="T2620" s="62"/>
      <c r="U2620" s="62"/>
      <c r="V2620" s="76"/>
    </row>
    <row r="2621" customHeight="1" spans="1:22">
      <c r="A2621" s="74" t="s">
        <v>20766</v>
      </c>
      <c r="B2621" s="74" t="s">
        <v>16480</v>
      </c>
      <c r="C2621" s="74" t="s">
        <v>20767</v>
      </c>
      <c r="D2621" s="74" t="s">
        <v>18804</v>
      </c>
      <c r="E2621" s="74"/>
      <c r="F2621" s="59">
        <v>35</v>
      </c>
      <c r="G2621" s="75">
        <v>1</v>
      </c>
      <c r="H2621" s="75">
        <f>SUMIFS(VENTAS[Cantidad],VENTAS[Código del producto Vendido],STOCK[[#This Row],[Code]])</f>
        <v>1</v>
      </c>
      <c r="I2621" s="75">
        <f>STOCK[[#This Row],[Entradas]]-STOCK[[#This Row],[Salidas]]</f>
        <v>0</v>
      </c>
      <c r="J2621" s="59">
        <f t="shared" si="122"/>
        <v>3.5</v>
      </c>
      <c r="K2621" s="62">
        <v>15.95</v>
      </c>
      <c r="L2621" s="62">
        <v>3</v>
      </c>
      <c r="M2621" s="62">
        <f>STOCK[[#This Row],[Costo Unitario (USD)]]+STOCK[[#This Row],[Costo Envío (USD)]]+STOCK[[#This Row],[Comisión 10%]]</f>
        <v>22.45</v>
      </c>
      <c r="N2621" s="62">
        <f t="shared" si="123"/>
        <v>33.675</v>
      </c>
      <c r="O2621" s="62">
        <f t="shared" si="124"/>
        <v>35</v>
      </c>
      <c r="P2621" s="62">
        <f>STOCK[[#This Row],[Precio Final]]-STOCK[[#This Row],[Costo total]]</f>
        <v>12.55</v>
      </c>
      <c r="Q2621" s="62"/>
      <c r="R2621" s="74"/>
      <c r="S2621" s="74"/>
      <c r="T2621" s="62"/>
      <c r="U2621" s="62"/>
      <c r="V2621" s="76"/>
    </row>
    <row r="2622" customHeight="1" spans="1:22">
      <c r="A2622" s="74" t="s">
        <v>20953</v>
      </c>
      <c r="B2622" s="74" t="s">
        <v>19990</v>
      </c>
      <c r="C2622" s="74" t="s">
        <v>20849</v>
      </c>
      <c r="D2622" s="74" t="s">
        <v>16404</v>
      </c>
      <c r="E2622" s="74"/>
      <c r="F2622" s="59">
        <v>35</v>
      </c>
      <c r="G2622" s="75">
        <v>2</v>
      </c>
      <c r="H2622" s="75">
        <f>SUMIFS(VENTAS[Cantidad],VENTAS[Código del producto Vendido],STOCK[[#This Row],[Code]])</f>
        <v>0</v>
      </c>
      <c r="I2622" s="75">
        <f>STOCK[[#This Row],[Entradas]]-STOCK[[#This Row],[Salidas]]</f>
        <v>2</v>
      </c>
      <c r="J2622" s="59">
        <f t="shared" si="122"/>
        <v>3.5</v>
      </c>
      <c r="K2622" s="62">
        <v>12.96</v>
      </c>
      <c r="L2622" s="62">
        <v>3</v>
      </c>
      <c r="M2622" s="62">
        <f>STOCK[[#This Row],[Costo Unitario (USD)]]+STOCK[[#This Row],[Costo Envío (USD)]]+STOCK[[#This Row],[Comisión 10%]]</f>
        <v>19.46</v>
      </c>
      <c r="N2622" s="62">
        <f t="shared" si="123"/>
        <v>29.19</v>
      </c>
      <c r="O2622" s="62">
        <f t="shared" si="124"/>
        <v>35</v>
      </c>
      <c r="P2622" s="62">
        <f>STOCK[[#This Row],[Precio Final]]-STOCK[[#This Row],[Costo total]]</f>
        <v>15.54</v>
      </c>
      <c r="Q2622" s="62"/>
      <c r="R2622" s="74"/>
      <c r="S2622" s="74"/>
      <c r="T2622" s="62"/>
      <c r="U2622" s="62"/>
      <c r="V2622" s="76"/>
    </row>
    <row r="2623" customHeight="1" spans="1:22">
      <c r="A2623" s="74" t="s">
        <v>20954</v>
      </c>
      <c r="B2623" s="74" t="s">
        <v>20378</v>
      </c>
      <c r="C2623" s="74" t="s">
        <v>20877</v>
      </c>
      <c r="D2623" s="74" t="s">
        <v>16475</v>
      </c>
      <c r="E2623" s="74"/>
      <c r="F2623" s="59">
        <v>30</v>
      </c>
      <c r="G2623" s="75">
        <v>5</v>
      </c>
      <c r="H2623" s="75">
        <f>SUMIFS(VENTAS[Cantidad],VENTAS[Código del producto Vendido],STOCK[[#This Row],[Code]])</f>
        <v>4</v>
      </c>
      <c r="I2623" s="75">
        <f>STOCK[[#This Row],[Entradas]]-STOCK[[#This Row],[Salidas]]</f>
        <v>1</v>
      </c>
      <c r="J2623" s="59">
        <f t="shared" si="122"/>
        <v>3</v>
      </c>
      <c r="K2623" s="62">
        <v>11.96</v>
      </c>
      <c r="L2623" s="62">
        <v>3</v>
      </c>
      <c r="M2623" s="62">
        <f>STOCK[[#This Row],[Costo Unitario (USD)]]+STOCK[[#This Row],[Costo Envío (USD)]]+STOCK[[#This Row],[Comisión 10%]]</f>
        <v>17.96</v>
      </c>
      <c r="N2623" s="62">
        <f t="shared" si="123"/>
        <v>26.94</v>
      </c>
      <c r="O2623" s="62">
        <f t="shared" si="124"/>
        <v>30</v>
      </c>
      <c r="P2623" s="62">
        <f>STOCK[[#This Row],[Precio Final]]-STOCK[[#This Row],[Costo total]]</f>
        <v>12.04</v>
      </c>
      <c r="Q2623" s="62"/>
      <c r="R2623" s="74"/>
      <c r="S2623" s="74"/>
      <c r="T2623" s="62"/>
      <c r="U2623" s="62"/>
      <c r="V2623" s="76"/>
    </row>
    <row r="2624" customHeight="1" spans="1:22">
      <c r="A2624" s="74" t="s">
        <v>20955</v>
      </c>
      <c r="B2624" s="74" t="s">
        <v>19993</v>
      </c>
      <c r="C2624" s="74" t="s">
        <v>20956</v>
      </c>
      <c r="D2624" s="74" t="s">
        <v>16396</v>
      </c>
      <c r="E2624" s="74"/>
      <c r="F2624" s="59">
        <v>30</v>
      </c>
      <c r="G2624" s="75">
        <v>2</v>
      </c>
      <c r="H2624" s="75">
        <f>SUMIFS(VENTAS[Cantidad],VENTAS[Código del producto Vendido],STOCK[[#This Row],[Code]])</f>
        <v>1</v>
      </c>
      <c r="I2624" s="75">
        <f>STOCK[[#This Row],[Entradas]]-STOCK[[#This Row],[Salidas]]</f>
        <v>1</v>
      </c>
      <c r="J2624" s="59">
        <f t="shared" si="122"/>
        <v>3</v>
      </c>
      <c r="K2624" s="62">
        <v>8.97</v>
      </c>
      <c r="L2624" s="62">
        <v>3</v>
      </c>
      <c r="M2624" s="62">
        <f>STOCK[[#This Row],[Costo Unitario (USD)]]+STOCK[[#This Row],[Costo Envío (USD)]]+STOCK[[#This Row],[Comisión 10%]]</f>
        <v>14.97</v>
      </c>
      <c r="N2624" s="62">
        <f t="shared" si="123"/>
        <v>22.455</v>
      </c>
      <c r="O2624" s="62">
        <f t="shared" si="124"/>
        <v>30</v>
      </c>
      <c r="P2624" s="62">
        <f>STOCK[[#This Row],[Precio Final]]-STOCK[[#This Row],[Costo total]]</f>
        <v>15.03</v>
      </c>
      <c r="Q2624" s="62"/>
      <c r="R2624" s="74"/>
      <c r="S2624" s="74"/>
      <c r="T2624" s="62"/>
      <c r="U2624" s="62"/>
      <c r="V2624" s="76"/>
    </row>
    <row r="2625" customHeight="1" spans="1:22">
      <c r="A2625" s="74" t="s">
        <v>20957</v>
      </c>
      <c r="B2625" s="74" t="s">
        <v>17153</v>
      </c>
      <c r="C2625" s="74" t="s">
        <v>20881</v>
      </c>
      <c r="D2625" s="74" t="s">
        <v>16475</v>
      </c>
      <c r="E2625" s="74"/>
      <c r="F2625" s="59">
        <v>50</v>
      </c>
      <c r="G2625" s="75">
        <v>2</v>
      </c>
      <c r="H2625" s="75">
        <f>SUMIFS(VENTAS[Cantidad],VENTAS[Código del producto Vendido],STOCK[[#This Row],[Code]])</f>
        <v>2</v>
      </c>
      <c r="I2625" s="75">
        <f>STOCK[[#This Row],[Entradas]]-STOCK[[#This Row],[Salidas]]</f>
        <v>0</v>
      </c>
      <c r="J2625" s="59">
        <f t="shared" si="122"/>
        <v>5</v>
      </c>
      <c r="K2625" s="62">
        <v>30</v>
      </c>
      <c r="L2625" s="62">
        <v>3</v>
      </c>
      <c r="M2625" s="62">
        <f>STOCK[[#This Row],[Costo Unitario (USD)]]+STOCK[[#This Row],[Costo Envío (USD)]]+STOCK[[#This Row],[Comisión 10%]]</f>
        <v>38</v>
      </c>
      <c r="N2625" s="62">
        <f t="shared" si="123"/>
        <v>57</v>
      </c>
      <c r="O2625" s="62">
        <f t="shared" si="124"/>
        <v>50</v>
      </c>
      <c r="P2625" s="62">
        <f>STOCK[[#This Row],[Precio Final]]-STOCK[[#This Row],[Costo total]]</f>
        <v>12</v>
      </c>
      <c r="Q2625" s="62"/>
      <c r="R2625" s="74"/>
      <c r="S2625" s="74"/>
      <c r="T2625" s="62"/>
      <c r="U2625" s="62"/>
      <c r="V2625" s="76"/>
    </row>
    <row r="2626" customHeight="1" spans="1:22">
      <c r="A2626" s="74" t="s">
        <v>20958</v>
      </c>
      <c r="B2626" s="74" t="s">
        <v>17153</v>
      </c>
      <c r="C2626" s="74" t="s">
        <v>20893</v>
      </c>
      <c r="D2626" s="74" t="s">
        <v>16475</v>
      </c>
      <c r="E2626" s="74"/>
      <c r="F2626" s="59">
        <v>40</v>
      </c>
      <c r="G2626" s="75">
        <v>1</v>
      </c>
      <c r="H2626" s="75">
        <f>SUMIFS(VENTAS[Cantidad],VENTAS[Código del producto Vendido],STOCK[[#This Row],[Code]])</f>
        <v>1</v>
      </c>
      <c r="I2626" s="75">
        <f>STOCK[[#This Row],[Entradas]]-STOCK[[#This Row],[Salidas]]</f>
        <v>0</v>
      </c>
      <c r="J2626" s="59">
        <f t="shared" si="122"/>
        <v>4</v>
      </c>
      <c r="K2626" s="62">
        <v>22.5</v>
      </c>
      <c r="L2626" s="62">
        <v>3</v>
      </c>
      <c r="M2626" s="62">
        <f>STOCK[[#This Row],[Costo Unitario (USD)]]+STOCK[[#This Row],[Costo Envío (USD)]]+STOCK[[#This Row],[Comisión 10%]]</f>
        <v>29.5</v>
      </c>
      <c r="N2626" s="62">
        <f t="shared" si="123"/>
        <v>44.25</v>
      </c>
      <c r="O2626" s="62">
        <f t="shared" si="124"/>
        <v>40</v>
      </c>
      <c r="P2626" s="62">
        <f>STOCK[[#This Row],[Precio Final]]-STOCK[[#This Row],[Costo total]]</f>
        <v>10.5</v>
      </c>
      <c r="Q2626" s="62"/>
      <c r="R2626" s="74"/>
      <c r="S2626" s="74"/>
      <c r="T2626" s="62"/>
      <c r="U2626" s="62"/>
      <c r="V2626" s="76"/>
    </row>
    <row r="2627" customHeight="1" spans="1:22">
      <c r="A2627" s="74" t="s">
        <v>20959</v>
      </c>
      <c r="B2627" s="74" t="s">
        <v>17153</v>
      </c>
      <c r="C2627" s="74" t="s">
        <v>20870</v>
      </c>
      <c r="D2627" s="74" t="s">
        <v>16475</v>
      </c>
      <c r="E2627" s="74"/>
      <c r="F2627" s="59">
        <v>50</v>
      </c>
      <c r="G2627" s="75">
        <v>3</v>
      </c>
      <c r="H2627" s="75">
        <f>SUMIFS(VENTAS[Cantidad],VENTAS[Código del producto Vendido],STOCK[[#This Row],[Code]])</f>
        <v>2</v>
      </c>
      <c r="I2627" s="75">
        <f>STOCK[[#This Row],[Entradas]]-STOCK[[#This Row],[Salidas]]</f>
        <v>1</v>
      </c>
      <c r="J2627" s="59">
        <f t="shared" si="122"/>
        <v>5</v>
      </c>
      <c r="K2627" s="62">
        <v>30</v>
      </c>
      <c r="L2627" s="62">
        <v>3</v>
      </c>
      <c r="M2627" s="62">
        <f>STOCK[[#This Row],[Costo Unitario (USD)]]+STOCK[[#This Row],[Costo Envío (USD)]]+STOCK[[#This Row],[Comisión 10%]]</f>
        <v>38</v>
      </c>
      <c r="N2627" s="62">
        <f t="shared" si="123"/>
        <v>57</v>
      </c>
      <c r="O2627" s="62">
        <f t="shared" si="124"/>
        <v>50</v>
      </c>
      <c r="P2627" s="62">
        <f>STOCK[[#This Row],[Precio Final]]-STOCK[[#This Row],[Costo total]]</f>
        <v>12</v>
      </c>
      <c r="Q2627" s="62"/>
      <c r="R2627" s="74"/>
      <c r="S2627" s="74"/>
      <c r="T2627" s="62"/>
      <c r="U2627" s="62"/>
      <c r="V2627" s="76"/>
    </row>
    <row r="2628" customHeight="1" spans="1:22">
      <c r="A2628" s="74" t="s">
        <v>20960</v>
      </c>
      <c r="B2628" s="74" t="s">
        <v>20961</v>
      </c>
      <c r="C2628" s="74" t="s">
        <v>20962</v>
      </c>
      <c r="D2628" s="74" t="s">
        <v>16408</v>
      </c>
      <c r="E2628" s="74"/>
      <c r="F2628" s="59">
        <v>35</v>
      </c>
      <c r="G2628" s="75">
        <v>1</v>
      </c>
      <c r="H2628" s="75">
        <f>SUMIFS(VENTAS[Cantidad],VENTAS[Código del producto Vendido],STOCK[[#This Row],[Code]])</f>
        <v>1</v>
      </c>
      <c r="I2628" s="75">
        <f>STOCK[[#This Row],[Entradas]]-STOCK[[#This Row],[Salidas]]</f>
        <v>0</v>
      </c>
      <c r="J2628" s="59">
        <f t="shared" si="122"/>
        <v>3.5</v>
      </c>
      <c r="K2628" s="62">
        <v>15.99</v>
      </c>
      <c r="L2628" s="62">
        <v>3</v>
      </c>
      <c r="M2628" s="62">
        <f>STOCK[[#This Row],[Costo Unitario (USD)]]+STOCK[[#This Row],[Costo Envío (USD)]]+STOCK[[#This Row],[Comisión 10%]]</f>
        <v>22.49</v>
      </c>
      <c r="N2628" s="62">
        <f t="shared" si="123"/>
        <v>33.735</v>
      </c>
      <c r="O2628" s="62">
        <f t="shared" si="124"/>
        <v>35</v>
      </c>
      <c r="P2628" s="62">
        <f>STOCK[[#This Row],[Precio Final]]-STOCK[[#This Row],[Costo total]]</f>
        <v>12.51</v>
      </c>
      <c r="Q2628" s="62"/>
      <c r="R2628" s="74"/>
      <c r="S2628" s="74"/>
      <c r="T2628" s="62"/>
      <c r="U2628" s="62"/>
      <c r="V2628" s="76"/>
    </row>
    <row r="2629" customHeight="1" spans="1:22">
      <c r="A2629" s="74" t="s">
        <v>20963</v>
      </c>
      <c r="B2629" s="74" t="s">
        <v>16680</v>
      </c>
      <c r="C2629" s="74" t="s">
        <v>20962</v>
      </c>
      <c r="D2629" s="74" t="s">
        <v>16396</v>
      </c>
      <c r="E2629" s="74"/>
      <c r="F2629" s="59">
        <v>35</v>
      </c>
      <c r="G2629" s="75">
        <v>1</v>
      </c>
      <c r="H2629" s="75">
        <f>SUMIFS(VENTAS[Cantidad],VENTAS[Código del producto Vendido],STOCK[[#This Row],[Code]])</f>
        <v>1</v>
      </c>
      <c r="I2629" s="75">
        <f>STOCK[[#This Row],[Entradas]]-STOCK[[#This Row],[Salidas]]</f>
        <v>0</v>
      </c>
      <c r="J2629" s="59">
        <f t="shared" si="122"/>
        <v>3.5</v>
      </c>
      <c r="K2629" s="62">
        <v>15.99</v>
      </c>
      <c r="L2629" s="62">
        <v>3</v>
      </c>
      <c r="M2629" s="62">
        <f>STOCK[[#This Row],[Costo Unitario (USD)]]+STOCK[[#This Row],[Costo Envío (USD)]]+STOCK[[#This Row],[Comisión 10%]]</f>
        <v>22.49</v>
      </c>
      <c r="N2629" s="62">
        <f t="shared" si="123"/>
        <v>33.735</v>
      </c>
      <c r="O2629" s="62">
        <f t="shared" si="124"/>
        <v>35</v>
      </c>
      <c r="P2629" s="62">
        <f>STOCK[[#This Row],[Precio Final]]-STOCK[[#This Row],[Costo total]]</f>
        <v>12.51</v>
      </c>
      <c r="Q2629" s="62"/>
      <c r="R2629" s="74"/>
      <c r="S2629" s="74"/>
      <c r="T2629" s="62"/>
      <c r="U2629" s="62"/>
      <c r="V2629" s="76"/>
    </row>
    <row r="2630" customHeight="1" spans="1:22">
      <c r="A2630" s="74" t="s">
        <v>20964</v>
      </c>
      <c r="B2630" s="74" t="s">
        <v>20961</v>
      </c>
      <c r="C2630" s="74" t="s">
        <v>20962</v>
      </c>
      <c r="D2630" s="74" t="s">
        <v>16404</v>
      </c>
      <c r="E2630" s="74"/>
      <c r="F2630" s="59">
        <v>35</v>
      </c>
      <c r="G2630" s="75">
        <v>1</v>
      </c>
      <c r="H2630" s="75">
        <f>SUMIFS(VENTAS[Cantidad],VENTAS[Código del producto Vendido],STOCK[[#This Row],[Code]])</f>
        <v>1</v>
      </c>
      <c r="I2630" s="75">
        <f>STOCK[[#This Row],[Entradas]]-STOCK[[#This Row],[Salidas]]</f>
        <v>0</v>
      </c>
      <c r="J2630" s="59">
        <f t="shared" si="122"/>
        <v>3.5</v>
      </c>
      <c r="K2630" s="62">
        <v>15.99</v>
      </c>
      <c r="L2630" s="62">
        <v>3</v>
      </c>
      <c r="M2630" s="62">
        <f>STOCK[[#This Row],[Costo Unitario (USD)]]+STOCK[[#This Row],[Costo Envío (USD)]]+STOCK[[#This Row],[Comisión 10%]]</f>
        <v>22.49</v>
      </c>
      <c r="N2630" s="62">
        <f t="shared" si="123"/>
        <v>33.735</v>
      </c>
      <c r="O2630" s="62">
        <f t="shared" si="124"/>
        <v>35</v>
      </c>
      <c r="P2630" s="62">
        <f>STOCK[[#This Row],[Precio Final]]-STOCK[[#This Row],[Costo total]]</f>
        <v>12.51</v>
      </c>
      <c r="Q2630" s="62"/>
      <c r="R2630" s="74"/>
      <c r="S2630" s="74"/>
      <c r="T2630" s="62"/>
      <c r="U2630" s="62"/>
      <c r="V2630" s="76"/>
    </row>
    <row r="2631" customHeight="1" spans="1:22">
      <c r="A2631" s="74" t="s">
        <v>20965</v>
      </c>
      <c r="B2631" s="74" t="s">
        <v>20331</v>
      </c>
      <c r="C2631" s="74" t="s">
        <v>20966</v>
      </c>
      <c r="D2631" s="74" t="s">
        <v>16404</v>
      </c>
      <c r="E2631" s="74"/>
      <c r="F2631" s="59">
        <v>30</v>
      </c>
      <c r="G2631" s="75">
        <v>1</v>
      </c>
      <c r="H2631" s="75">
        <f>SUMIFS(VENTAS[Cantidad],VENTAS[Código del producto Vendido],STOCK[[#This Row],[Code]])</f>
        <v>1</v>
      </c>
      <c r="I2631" s="75">
        <f>STOCK[[#This Row],[Entradas]]-STOCK[[#This Row],[Salidas]]</f>
        <v>0</v>
      </c>
      <c r="J2631" s="59">
        <f t="shared" si="122"/>
        <v>3</v>
      </c>
      <c r="K2631" s="62">
        <v>15</v>
      </c>
      <c r="L2631" s="62">
        <v>3</v>
      </c>
      <c r="M2631" s="62">
        <f>STOCK[[#This Row],[Costo Unitario (USD)]]+STOCK[[#This Row],[Costo Envío (USD)]]+STOCK[[#This Row],[Comisión 10%]]</f>
        <v>21</v>
      </c>
      <c r="N2631" s="62">
        <f t="shared" si="123"/>
        <v>31.5</v>
      </c>
      <c r="O2631" s="62">
        <f t="shared" si="124"/>
        <v>30</v>
      </c>
      <c r="P2631" s="62">
        <f>STOCK[[#This Row],[Precio Final]]-STOCK[[#This Row],[Costo total]]</f>
        <v>9</v>
      </c>
      <c r="Q2631" s="62"/>
      <c r="R2631" s="74"/>
      <c r="S2631" s="74"/>
      <c r="T2631" s="62"/>
      <c r="U2631" s="62"/>
      <c r="V2631" s="76"/>
    </row>
    <row r="2632" customHeight="1" spans="1:22">
      <c r="A2632" s="74" t="s">
        <v>20967</v>
      </c>
      <c r="B2632" s="74" t="s">
        <v>19990</v>
      </c>
      <c r="C2632" s="74" t="s">
        <v>20968</v>
      </c>
      <c r="D2632" s="74" t="s">
        <v>17028</v>
      </c>
      <c r="E2632" s="74"/>
      <c r="F2632" s="59">
        <v>35</v>
      </c>
      <c r="G2632" s="75">
        <v>2</v>
      </c>
      <c r="H2632" s="75">
        <f>SUMIFS(VENTAS[Cantidad],VENTAS[Código del producto Vendido],STOCK[[#This Row],[Code]])</f>
        <v>2</v>
      </c>
      <c r="I2632" s="75">
        <f>STOCK[[#This Row],[Entradas]]-STOCK[[#This Row],[Salidas]]</f>
        <v>0</v>
      </c>
      <c r="J2632" s="59">
        <f t="shared" si="122"/>
        <v>3.5</v>
      </c>
      <c r="K2632" s="62">
        <v>15</v>
      </c>
      <c r="L2632" s="62">
        <v>3</v>
      </c>
      <c r="M2632" s="62">
        <f>STOCK[[#This Row],[Costo Unitario (USD)]]+STOCK[[#This Row],[Costo Envío (USD)]]+STOCK[[#This Row],[Comisión 10%]]</f>
        <v>21.5</v>
      </c>
      <c r="N2632" s="62">
        <f t="shared" si="123"/>
        <v>32.25</v>
      </c>
      <c r="O2632" s="62">
        <f t="shared" si="124"/>
        <v>35</v>
      </c>
      <c r="P2632" s="62">
        <f>STOCK[[#This Row],[Precio Final]]-STOCK[[#This Row],[Costo total]]</f>
        <v>13.5</v>
      </c>
      <c r="Q2632" s="62"/>
      <c r="R2632" s="74"/>
      <c r="S2632" s="74"/>
      <c r="T2632" s="62"/>
      <c r="U2632" s="62"/>
      <c r="V2632" s="76"/>
    </row>
    <row r="2633" customHeight="1" spans="1:22">
      <c r="A2633" s="74" t="s">
        <v>20969</v>
      </c>
      <c r="B2633" s="74" t="s">
        <v>19915</v>
      </c>
      <c r="C2633" s="74" t="s">
        <v>20968</v>
      </c>
      <c r="D2633" s="74" t="s">
        <v>20970</v>
      </c>
      <c r="E2633" s="74"/>
      <c r="F2633" s="59">
        <v>35</v>
      </c>
      <c r="G2633" s="75">
        <v>1</v>
      </c>
      <c r="H2633" s="75">
        <f>SUMIFS(VENTAS[Cantidad],VENTAS[Código del producto Vendido],STOCK[[#This Row],[Code]])</f>
        <v>0</v>
      </c>
      <c r="I2633" s="75">
        <f>STOCK[[#This Row],[Entradas]]-STOCK[[#This Row],[Salidas]]</f>
        <v>1</v>
      </c>
      <c r="J2633" s="59">
        <f t="shared" si="122"/>
        <v>3.5</v>
      </c>
      <c r="K2633" s="62">
        <v>15</v>
      </c>
      <c r="L2633" s="62">
        <v>3</v>
      </c>
      <c r="M2633" s="62">
        <f>STOCK[[#This Row],[Costo Unitario (USD)]]+STOCK[[#This Row],[Costo Envío (USD)]]+STOCK[[#This Row],[Comisión 10%]]</f>
        <v>21.5</v>
      </c>
      <c r="N2633" s="62">
        <f t="shared" si="123"/>
        <v>32.25</v>
      </c>
      <c r="O2633" s="62">
        <f t="shared" si="124"/>
        <v>35</v>
      </c>
      <c r="P2633" s="62">
        <f>STOCK[[#This Row],[Precio Final]]-STOCK[[#This Row],[Costo total]]</f>
        <v>13.5</v>
      </c>
      <c r="Q2633" s="62"/>
      <c r="R2633" s="74"/>
      <c r="S2633" s="74"/>
      <c r="T2633" s="62"/>
      <c r="U2633" s="62"/>
      <c r="V2633" s="76"/>
    </row>
    <row r="2634" customHeight="1" spans="1:22">
      <c r="A2634" s="74" t="s">
        <v>20971</v>
      </c>
      <c r="B2634" s="74" t="s">
        <v>16680</v>
      </c>
      <c r="C2634" s="74" t="s">
        <v>20881</v>
      </c>
      <c r="D2634" s="74" t="s">
        <v>16396</v>
      </c>
      <c r="E2634" s="74"/>
      <c r="F2634" s="59">
        <v>50</v>
      </c>
      <c r="G2634" s="75">
        <v>2</v>
      </c>
      <c r="H2634" s="75">
        <f>SUMIFS(VENTAS[Cantidad],VENTAS[Código del producto Vendido],STOCK[[#This Row],[Code]])</f>
        <v>0</v>
      </c>
      <c r="I2634" s="75">
        <f>STOCK[[#This Row],[Entradas]]-STOCK[[#This Row],[Salidas]]</f>
        <v>2</v>
      </c>
      <c r="J2634" s="59">
        <f t="shared" si="122"/>
        <v>5</v>
      </c>
      <c r="K2634" s="62">
        <v>30</v>
      </c>
      <c r="L2634" s="62">
        <v>2</v>
      </c>
      <c r="M2634" s="62">
        <f>STOCK[[#This Row],[Costo Unitario (USD)]]+STOCK[[#This Row],[Costo Envío (USD)]]+STOCK[[#This Row],[Comisión 10%]]</f>
        <v>37</v>
      </c>
      <c r="N2634" s="62">
        <f t="shared" si="123"/>
        <v>55.5</v>
      </c>
      <c r="O2634" s="62">
        <v>50</v>
      </c>
      <c r="P2634" s="62">
        <f>STOCK[[#This Row],[Precio Final]]-STOCK[[#This Row],[Costo total]]</f>
        <v>13</v>
      </c>
      <c r="Q2634" s="62"/>
      <c r="R2634" s="74"/>
      <c r="S2634" s="74"/>
      <c r="T2634" s="62"/>
      <c r="U2634" s="62"/>
      <c r="V2634" s="76"/>
    </row>
    <row r="2635" customHeight="1" spans="1:22">
      <c r="A2635" s="74" t="s">
        <v>20972</v>
      </c>
      <c r="B2635" s="74" t="s">
        <v>16522</v>
      </c>
      <c r="C2635" s="74" t="s">
        <v>20881</v>
      </c>
      <c r="D2635" s="74" t="s">
        <v>16404</v>
      </c>
      <c r="E2635" s="74"/>
      <c r="F2635" s="59">
        <v>50</v>
      </c>
      <c r="G2635" s="75">
        <v>1</v>
      </c>
      <c r="H2635" s="75">
        <f>SUMIFS(VENTAS[Cantidad],VENTAS[Código del producto Vendido],STOCK[[#This Row],[Code]])</f>
        <v>0</v>
      </c>
      <c r="I2635" s="75">
        <f>STOCK[[#This Row],[Entradas]]-STOCK[[#This Row],[Salidas]]</f>
        <v>1</v>
      </c>
      <c r="J2635" s="59">
        <f t="shared" si="122"/>
        <v>5</v>
      </c>
      <c r="K2635" s="62">
        <v>30</v>
      </c>
      <c r="L2635" s="62">
        <v>2</v>
      </c>
      <c r="M2635" s="62">
        <f>STOCK[[#This Row],[Costo Unitario (USD)]]+STOCK[[#This Row],[Costo Envío (USD)]]+STOCK[[#This Row],[Comisión 10%]]</f>
        <v>37</v>
      </c>
      <c r="N2635" s="62">
        <f t="shared" si="123"/>
        <v>55.5</v>
      </c>
      <c r="O2635" s="62">
        <v>50</v>
      </c>
      <c r="P2635" s="62">
        <f>STOCK[[#This Row],[Precio Final]]-STOCK[[#This Row],[Costo total]]</f>
        <v>13</v>
      </c>
      <c r="Q2635" s="62"/>
      <c r="R2635" s="74"/>
      <c r="S2635" s="74"/>
      <c r="T2635" s="62"/>
      <c r="U2635" s="62"/>
      <c r="V2635" s="76"/>
    </row>
    <row r="2636" customHeight="1" spans="1:22">
      <c r="A2636" s="74" t="s">
        <v>20973</v>
      </c>
      <c r="B2636" s="74" t="s">
        <v>16656</v>
      </c>
      <c r="C2636" s="74" t="s">
        <v>20974</v>
      </c>
      <c r="D2636" s="74" t="s">
        <v>16396</v>
      </c>
      <c r="E2636" s="74"/>
      <c r="F2636" s="59">
        <v>22</v>
      </c>
      <c r="G2636" s="75">
        <v>6</v>
      </c>
      <c r="H2636" s="75">
        <f>SUMIFS(VENTAS[Cantidad],VENTAS[Código del producto Vendido],STOCK[[#This Row],[Code]])</f>
        <v>6</v>
      </c>
      <c r="I2636" s="75">
        <f>STOCK[[#This Row],[Entradas]]-STOCK[[#This Row],[Salidas]]</f>
        <v>0</v>
      </c>
      <c r="J2636" s="59">
        <f t="shared" si="122"/>
        <v>2.2</v>
      </c>
      <c r="K2636" s="62">
        <v>12</v>
      </c>
      <c r="L2636" s="62">
        <v>2</v>
      </c>
      <c r="M2636" s="62">
        <f>STOCK[[#This Row],[Costo Unitario (USD)]]+STOCK[[#This Row],[Costo Envío (USD)]]+STOCK[[#This Row],[Comisión 10%]]</f>
        <v>16.2</v>
      </c>
      <c r="N2636" s="62">
        <f t="shared" si="123"/>
        <v>24.3</v>
      </c>
      <c r="O2636" s="62">
        <v>22</v>
      </c>
      <c r="P2636" s="62">
        <f>STOCK[[#This Row],[Precio Final]]-STOCK[[#This Row],[Costo total]]</f>
        <v>5.8</v>
      </c>
      <c r="Q2636" s="62"/>
      <c r="R2636" s="74"/>
      <c r="S2636" s="74"/>
      <c r="T2636" s="62"/>
      <c r="U2636" s="62"/>
      <c r="V2636" s="76"/>
    </row>
    <row r="2637" customHeight="1" spans="1:22">
      <c r="A2637" s="74" t="s">
        <v>20975</v>
      </c>
      <c r="B2637" s="74" t="s">
        <v>16636</v>
      </c>
      <c r="C2637" s="74" t="s">
        <v>20974</v>
      </c>
      <c r="D2637" s="74" t="s">
        <v>16404</v>
      </c>
      <c r="E2637" s="74"/>
      <c r="F2637" s="59">
        <v>22</v>
      </c>
      <c r="G2637" s="75">
        <v>6</v>
      </c>
      <c r="H2637" s="75">
        <f>SUMIFS(VENTAS[Cantidad],VENTAS[Código del producto Vendido],STOCK[[#This Row],[Code]])</f>
        <v>1</v>
      </c>
      <c r="I2637" s="75">
        <f>STOCK[[#This Row],[Entradas]]-STOCK[[#This Row],[Salidas]]</f>
        <v>5</v>
      </c>
      <c r="J2637" s="59">
        <f t="shared" si="122"/>
        <v>2.2</v>
      </c>
      <c r="K2637" s="62">
        <v>12</v>
      </c>
      <c r="L2637" s="62">
        <v>2</v>
      </c>
      <c r="M2637" s="62">
        <f>STOCK[[#This Row],[Costo Unitario (USD)]]+STOCK[[#This Row],[Costo Envío (USD)]]+STOCK[[#This Row],[Comisión 10%]]</f>
        <v>16.2</v>
      </c>
      <c r="N2637" s="62">
        <f t="shared" si="123"/>
        <v>24.3</v>
      </c>
      <c r="O2637" s="62">
        <f t="shared" ref="O2637:O2661" si="125">F2637</f>
        <v>22</v>
      </c>
      <c r="P2637" s="62">
        <f>STOCK[[#This Row],[Precio Final]]-STOCK[[#This Row],[Costo total]]</f>
        <v>5.8</v>
      </c>
      <c r="Q2637" s="62"/>
      <c r="R2637" s="74"/>
      <c r="S2637" s="74"/>
      <c r="T2637" s="62"/>
      <c r="U2637" s="62"/>
      <c r="V2637" s="76"/>
    </row>
    <row r="2638" customHeight="1" spans="1:22">
      <c r="A2638" s="74">
        <v>1031</v>
      </c>
      <c r="B2638" s="74" t="s">
        <v>20976</v>
      </c>
      <c r="C2638" s="74" t="s">
        <v>17513</v>
      </c>
      <c r="D2638" s="74" t="s">
        <v>17520</v>
      </c>
      <c r="E2638" s="74"/>
      <c r="F2638" s="59">
        <v>28</v>
      </c>
      <c r="G2638" s="75">
        <v>1</v>
      </c>
      <c r="H2638" s="75">
        <f>SUMIFS(VENTAS[Cantidad],VENTAS[Código del producto Vendido],STOCK[[#This Row],[Code]])</f>
        <v>0</v>
      </c>
      <c r="I2638" s="75">
        <f>STOCK[[#This Row],[Entradas]]-STOCK[[#This Row],[Salidas]]</f>
        <v>1</v>
      </c>
      <c r="J2638" s="59">
        <f t="shared" si="122"/>
        <v>2.8</v>
      </c>
      <c r="K2638" s="62">
        <v>7</v>
      </c>
      <c r="L2638" s="62">
        <v>2</v>
      </c>
      <c r="M2638" s="62">
        <f>STOCK[[#This Row],[Costo Unitario (USD)]]+STOCK[[#This Row],[Costo Envío (USD)]]+STOCK[[#This Row],[Comisión 10%]]</f>
        <v>11.8</v>
      </c>
      <c r="N2638" s="62">
        <f t="shared" si="123"/>
        <v>17.7</v>
      </c>
      <c r="O2638" s="62">
        <f t="shared" si="125"/>
        <v>28</v>
      </c>
      <c r="P2638" s="62">
        <f>STOCK[[#This Row],[Precio Final]]-STOCK[[#This Row],[Costo total]]</f>
        <v>16.2</v>
      </c>
      <c r="Q2638" s="62"/>
      <c r="R2638" s="74"/>
      <c r="S2638" s="74"/>
      <c r="T2638" s="62"/>
      <c r="U2638" s="62"/>
      <c r="V2638" s="76"/>
    </row>
    <row r="2639" customHeight="1" spans="1:22">
      <c r="A2639" s="74">
        <v>1069</v>
      </c>
      <c r="B2639" s="74" t="s">
        <v>20331</v>
      </c>
      <c r="C2639" s="74" t="s">
        <v>20977</v>
      </c>
      <c r="D2639" s="74" t="s">
        <v>17488</v>
      </c>
      <c r="E2639" s="74"/>
      <c r="F2639" s="59">
        <v>30</v>
      </c>
      <c r="G2639" s="75">
        <v>1</v>
      </c>
      <c r="H2639" s="75">
        <f>SUMIFS(VENTAS[Cantidad],VENTAS[Código del producto Vendido],STOCK[[#This Row],[Code]])</f>
        <v>1</v>
      </c>
      <c r="I2639" s="75">
        <f>STOCK[[#This Row],[Entradas]]-STOCK[[#This Row],[Salidas]]</f>
        <v>0</v>
      </c>
      <c r="J2639" s="59">
        <f t="shared" si="122"/>
        <v>3</v>
      </c>
      <c r="K2639" s="62">
        <v>7</v>
      </c>
      <c r="L2639" s="62">
        <v>2</v>
      </c>
      <c r="M2639" s="62">
        <f>STOCK[[#This Row],[Costo Unitario (USD)]]+STOCK[[#This Row],[Costo Envío (USD)]]+STOCK[[#This Row],[Comisión 10%]]</f>
        <v>12</v>
      </c>
      <c r="N2639" s="62">
        <f t="shared" si="123"/>
        <v>18</v>
      </c>
      <c r="O2639" s="62">
        <f t="shared" si="125"/>
        <v>30</v>
      </c>
      <c r="P2639" s="62">
        <f>STOCK[[#This Row],[Precio Final]]-STOCK[[#This Row],[Costo total]]</f>
        <v>18</v>
      </c>
      <c r="Q2639" s="62"/>
      <c r="R2639" s="74"/>
      <c r="S2639" s="74"/>
      <c r="T2639" s="62"/>
      <c r="U2639" s="62"/>
      <c r="V2639" s="76"/>
    </row>
    <row r="2640" customHeight="1" spans="1:22">
      <c r="A2640" s="74" t="s">
        <v>20978</v>
      </c>
      <c r="B2640" s="74" t="s">
        <v>20979</v>
      </c>
      <c r="C2640" s="74" t="s">
        <v>20980</v>
      </c>
      <c r="D2640" s="74" t="s">
        <v>16408</v>
      </c>
      <c r="E2640" s="74"/>
      <c r="F2640" s="59">
        <v>35</v>
      </c>
      <c r="G2640" s="75">
        <v>1</v>
      </c>
      <c r="H2640" s="75">
        <f>SUMIFS(VENTAS[Cantidad],VENTAS[Código del producto Vendido],STOCK[[#This Row],[Code]])</f>
        <v>0</v>
      </c>
      <c r="I2640" s="75">
        <f>STOCK[[#This Row],[Entradas]]-STOCK[[#This Row],[Salidas]]</f>
        <v>1</v>
      </c>
      <c r="J2640" s="59">
        <f t="shared" si="122"/>
        <v>3.5</v>
      </c>
      <c r="K2640" s="62">
        <v>15</v>
      </c>
      <c r="L2640" s="62">
        <v>2</v>
      </c>
      <c r="M2640" s="62">
        <f>STOCK[[#This Row],[Costo Unitario (USD)]]+STOCK[[#This Row],[Costo Envío (USD)]]+STOCK[[#This Row],[Comisión 10%]]</f>
        <v>20.5</v>
      </c>
      <c r="N2640" s="62">
        <f t="shared" si="123"/>
        <v>30.75</v>
      </c>
      <c r="O2640" s="62">
        <f t="shared" si="125"/>
        <v>35</v>
      </c>
      <c r="P2640" s="62">
        <f>STOCK[[#This Row],[Precio Final]]-STOCK[[#This Row],[Costo total]]</f>
        <v>14.5</v>
      </c>
      <c r="Q2640" s="62"/>
      <c r="R2640" s="74"/>
      <c r="S2640" s="74"/>
      <c r="T2640" s="62"/>
      <c r="U2640" s="62"/>
      <c r="V2640" s="76"/>
    </row>
    <row r="2641" customHeight="1" spans="1:22">
      <c r="A2641" s="74" t="s">
        <v>20981</v>
      </c>
      <c r="B2641" s="74" t="s">
        <v>20979</v>
      </c>
      <c r="C2641" s="74" t="s">
        <v>20980</v>
      </c>
      <c r="D2641" s="74" t="s">
        <v>16404</v>
      </c>
      <c r="E2641" s="74"/>
      <c r="F2641" s="59">
        <v>35</v>
      </c>
      <c r="G2641" s="75">
        <v>1</v>
      </c>
      <c r="H2641" s="75">
        <f>SUMIFS(VENTAS[Cantidad],VENTAS[Código del producto Vendido],STOCK[[#This Row],[Code]])</f>
        <v>0</v>
      </c>
      <c r="I2641" s="75">
        <f>STOCK[[#This Row],[Entradas]]-STOCK[[#This Row],[Salidas]]</f>
        <v>1</v>
      </c>
      <c r="J2641" s="59">
        <f t="shared" si="122"/>
        <v>3.5</v>
      </c>
      <c r="K2641" s="62">
        <v>15</v>
      </c>
      <c r="L2641" s="62">
        <v>2</v>
      </c>
      <c r="M2641" s="62">
        <f>STOCK[[#This Row],[Costo Unitario (USD)]]+STOCK[[#This Row],[Costo Envío (USD)]]+STOCK[[#This Row],[Comisión 10%]]</f>
        <v>20.5</v>
      </c>
      <c r="N2641" s="62">
        <f t="shared" si="123"/>
        <v>30.75</v>
      </c>
      <c r="O2641" s="62">
        <f t="shared" si="125"/>
        <v>35</v>
      </c>
      <c r="P2641" s="62">
        <f>STOCK[[#This Row],[Precio Final]]-STOCK[[#This Row],[Costo total]]</f>
        <v>14.5</v>
      </c>
      <c r="Q2641" s="62"/>
      <c r="R2641" s="74"/>
      <c r="S2641" s="74"/>
      <c r="T2641" s="62"/>
      <c r="U2641" s="62"/>
      <c r="V2641" s="76"/>
    </row>
    <row r="2642" customHeight="1" spans="1:22">
      <c r="A2642" s="74" t="s">
        <v>20982</v>
      </c>
      <c r="B2642" s="74" t="s">
        <v>19786</v>
      </c>
      <c r="C2642" s="74" t="s">
        <v>20980</v>
      </c>
      <c r="D2642" s="74" t="s">
        <v>16396</v>
      </c>
      <c r="E2642" s="74"/>
      <c r="F2642" s="59">
        <v>35</v>
      </c>
      <c r="G2642" s="75">
        <v>1</v>
      </c>
      <c r="H2642" s="75">
        <f>SUMIFS(VENTAS[Cantidad],VENTAS[Código del producto Vendido],STOCK[[#This Row],[Code]])</f>
        <v>1</v>
      </c>
      <c r="I2642" s="75">
        <f>STOCK[[#This Row],[Entradas]]-STOCK[[#This Row],[Salidas]]</f>
        <v>0</v>
      </c>
      <c r="J2642" s="59">
        <f t="shared" si="122"/>
        <v>3.5</v>
      </c>
      <c r="K2642" s="62">
        <v>15</v>
      </c>
      <c r="L2642" s="62">
        <v>2</v>
      </c>
      <c r="M2642" s="62">
        <f>STOCK[[#This Row],[Costo Unitario (USD)]]+STOCK[[#This Row],[Costo Envío (USD)]]+STOCK[[#This Row],[Comisión 10%]]</f>
        <v>20.5</v>
      </c>
      <c r="N2642" s="62">
        <f t="shared" si="123"/>
        <v>30.75</v>
      </c>
      <c r="O2642" s="62">
        <f t="shared" si="125"/>
        <v>35</v>
      </c>
      <c r="P2642" s="62">
        <f>STOCK[[#This Row],[Precio Final]]-STOCK[[#This Row],[Costo total]]</f>
        <v>14.5</v>
      </c>
      <c r="Q2642" s="62"/>
      <c r="R2642" s="74"/>
      <c r="S2642" s="74"/>
      <c r="T2642" s="62"/>
      <c r="U2642" s="62"/>
      <c r="V2642" s="76"/>
    </row>
    <row r="2643" customHeight="1" spans="1:22">
      <c r="A2643" s="74" t="s">
        <v>20983</v>
      </c>
      <c r="B2643" s="74" t="s">
        <v>20984</v>
      </c>
      <c r="C2643" s="74" t="s">
        <v>20980</v>
      </c>
      <c r="D2643" s="74" t="s">
        <v>16475</v>
      </c>
      <c r="E2643" s="74"/>
      <c r="F2643" s="59">
        <v>35</v>
      </c>
      <c r="G2643" s="75">
        <v>1</v>
      </c>
      <c r="H2643" s="75">
        <f>SUMIFS(VENTAS[Cantidad],VENTAS[Código del producto Vendido],STOCK[[#This Row],[Code]])</f>
        <v>1</v>
      </c>
      <c r="I2643" s="75">
        <f>STOCK[[#This Row],[Entradas]]-STOCK[[#This Row],[Salidas]]</f>
        <v>0</v>
      </c>
      <c r="J2643" s="59">
        <f t="shared" si="122"/>
        <v>3.5</v>
      </c>
      <c r="K2643" s="62">
        <v>15</v>
      </c>
      <c r="L2643" s="62">
        <v>2</v>
      </c>
      <c r="M2643" s="62">
        <f>STOCK[[#This Row],[Costo Unitario (USD)]]+STOCK[[#This Row],[Costo Envío (USD)]]+STOCK[[#This Row],[Comisión 10%]]</f>
        <v>20.5</v>
      </c>
      <c r="N2643" s="62">
        <f t="shared" si="123"/>
        <v>30.75</v>
      </c>
      <c r="O2643" s="62">
        <f t="shared" si="125"/>
        <v>35</v>
      </c>
      <c r="P2643" s="62">
        <f>STOCK[[#This Row],[Precio Final]]-STOCK[[#This Row],[Costo total]]</f>
        <v>14.5</v>
      </c>
      <c r="Q2643" s="62"/>
      <c r="R2643" s="74"/>
      <c r="S2643" s="74"/>
      <c r="T2643" s="62"/>
      <c r="U2643" s="62"/>
      <c r="V2643" s="76"/>
    </row>
    <row r="2644" customHeight="1" spans="1:22">
      <c r="A2644" s="74" t="s">
        <v>20985</v>
      </c>
      <c r="B2644" s="74" t="s">
        <v>20874</v>
      </c>
      <c r="C2644" s="74" t="s">
        <v>20986</v>
      </c>
      <c r="D2644" s="74" t="s">
        <v>16408</v>
      </c>
      <c r="E2644" s="74"/>
      <c r="F2644" s="59">
        <v>18</v>
      </c>
      <c r="G2644" s="75">
        <v>3</v>
      </c>
      <c r="H2644" s="75">
        <f>SUMIFS(VENTAS[Cantidad],VENTAS[Código del producto Vendido],STOCK[[#This Row],[Code]])</f>
        <v>1</v>
      </c>
      <c r="I2644" s="75">
        <f>STOCK[[#This Row],[Entradas]]-STOCK[[#This Row],[Salidas]]</f>
        <v>2</v>
      </c>
      <c r="J2644" s="59">
        <f t="shared" si="122"/>
        <v>1.8</v>
      </c>
      <c r="K2644" s="62">
        <v>5</v>
      </c>
      <c r="L2644" s="62">
        <v>2</v>
      </c>
      <c r="M2644" s="62">
        <f>STOCK[[#This Row],[Costo Unitario (USD)]]+STOCK[[#This Row],[Costo Envío (USD)]]+STOCK[[#This Row],[Comisión 10%]]</f>
        <v>8.8</v>
      </c>
      <c r="N2644" s="62">
        <f t="shared" si="123"/>
        <v>13.2</v>
      </c>
      <c r="O2644" s="62">
        <f t="shared" si="125"/>
        <v>18</v>
      </c>
      <c r="P2644" s="62">
        <f>STOCK[[#This Row],[Precio Final]]-STOCK[[#This Row],[Costo total]]</f>
        <v>9.2</v>
      </c>
      <c r="Q2644" s="62"/>
      <c r="R2644" s="74"/>
      <c r="S2644" s="74"/>
      <c r="T2644" s="62"/>
      <c r="U2644" s="62"/>
      <c r="V2644" s="76"/>
    </row>
    <row r="2645" customHeight="1" spans="1:22">
      <c r="A2645" s="74" t="s">
        <v>20987</v>
      </c>
      <c r="B2645" s="74" t="s">
        <v>16691</v>
      </c>
      <c r="C2645" s="74" t="s">
        <v>20988</v>
      </c>
      <c r="D2645" s="74" t="s">
        <v>18807</v>
      </c>
      <c r="E2645" s="74"/>
      <c r="F2645" s="59">
        <v>130</v>
      </c>
      <c r="G2645" s="75">
        <v>1</v>
      </c>
      <c r="H2645" s="75">
        <f>SUMIFS(VENTAS[Cantidad],VENTAS[Código del producto Vendido],STOCK[[#This Row],[Code]])</f>
        <v>1</v>
      </c>
      <c r="I2645" s="75">
        <f>STOCK[[#This Row],[Entradas]]-STOCK[[#This Row],[Salidas]]</f>
        <v>0</v>
      </c>
      <c r="J2645" s="59">
        <f t="shared" si="122"/>
        <v>13</v>
      </c>
      <c r="K2645" s="62">
        <v>130</v>
      </c>
      <c r="L2645" s="62">
        <v>3</v>
      </c>
      <c r="M2645" s="62">
        <f>STOCK[[#This Row],[Costo Unitario (USD)]]+STOCK[[#This Row],[Costo Envío (USD)]]+STOCK[[#This Row],[Comisión 10%]]</f>
        <v>146</v>
      </c>
      <c r="N2645" s="62">
        <f t="shared" si="123"/>
        <v>219</v>
      </c>
      <c r="O2645" s="62">
        <f t="shared" si="125"/>
        <v>130</v>
      </c>
      <c r="P2645" s="62">
        <f>STOCK[[#This Row],[Precio Final]]-STOCK[[#This Row],[Costo total]]</f>
        <v>-16</v>
      </c>
      <c r="Q2645" s="62"/>
      <c r="R2645" s="74"/>
      <c r="S2645" s="74"/>
      <c r="T2645" s="62"/>
      <c r="U2645" s="62"/>
      <c r="V2645" s="76"/>
    </row>
    <row r="2646" customHeight="1" spans="1:22">
      <c r="A2646" s="74" t="s">
        <v>20989</v>
      </c>
      <c r="B2646" s="74" t="s">
        <v>16691</v>
      </c>
      <c r="C2646" s="74" t="s">
        <v>20990</v>
      </c>
      <c r="D2646" s="74" t="s">
        <v>18804</v>
      </c>
      <c r="E2646" s="74"/>
      <c r="F2646" s="59">
        <v>60</v>
      </c>
      <c r="G2646" s="75">
        <v>1</v>
      </c>
      <c r="H2646" s="75">
        <f>SUMIFS(VENTAS[Cantidad],VENTAS[Código del producto Vendido],STOCK[[#This Row],[Code]])</f>
        <v>0</v>
      </c>
      <c r="I2646" s="75">
        <f>STOCK[[#This Row],[Entradas]]-STOCK[[#This Row],[Salidas]]</f>
        <v>1</v>
      </c>
      <c r="J2646" s="59">
        <f t="shared" si="122"/>
        <v>6</v>
      </c>
      <c r="K2646" s="62">
        <v>30</v>
      </c>
      <c r="L2646" s="62">
        <v>0</v>
      </c>
      <c r="M2646" s="62">
        <f>STOCK[[#This Row],[Costo Unitario (USD)]]+STOCK[[#This Row],[Costo Envío (USD)]]+STOCK[[#This Row],[Comisión 10%]]</f>
        <v>36</v>
      </c>
      <c r="N2646" s="62">
        <f t="shared" si="123"/>
        <v>54</v>
      </c>
      <c r="O2646" s="62">
        <f t="shared" si="125"/>
        <v>60</v>
      </c>
      <c r="P2646" s="62">
        <f>STOCK[[#This Row],[Precio Final]]-STOCK[[#This Row],[Costo total]]</f>
        <v>24</v>
      </c>
      <c r="Q2646" s="62"/>
      <c r="R2646" s="74"/>
      <c r="S2646" s="74"/>
      <c r="T2646" s="62"/>
      <c r="U2646" s="62"/>
      <c r="V2646" s="76"/>
    </row>
    <row r="2647" customHeight="1" spans="1:22">
      <c r="A2647" s="74" t="s">
        <v>20991</v>
      </c>
      <c r="B2647" s="74" t="s">
        <v>16691</v>
      </c>
      <c r="C2647" s="74" t="s">
        <v>20992</v>
      </c>
      <c r="D2647" s="74" t="s">
        <v>18838</v>
      </c>
      <c r="E2647" s="74"/>
      <c r="F2647" s="59">
        <v>55</v>
      </c>
      <c r="G2647" s="75">
        <v>1</v>
      </c>
      <c r="H2647" s="75">
        <f>SUMIFS(VENTAS[Cantidad],VENTAS[Código del producto Vendido],STOCK[[#This Row],[Code]])</f>
        <v>0</v>
      </c>
      <c r="I2647" s="75">
        <f>STOCK[[#This Row],[Entradas]]-STOCK[[#This Row],[Salidas]]</f>
        <v>1</v>
      </c>
      <c r="J2647" s="59">
        <f t="shared" si="122"/>
        <v>5.5</v>
      </c>
      <c r="K2647" s="62">
        <v>30</v>
      </c>
      <c r="L2647" s="62">
        <v>0</v>
      </c>
      <c r="M2647" s="62">
        <f>STOCK[[#This Row],[Costo Unitario (USD)]]+STOCK[[#This Row],[Costo Envío (USD)]]+STOCK[[#This Row],[Comisión 10%]]</f>
        <v>35.5</v>
      </c>
      <c r="N2647" s="62">
        <f t="shared" si="123"/>
        <v>53.25</v>
      </c>
      <c r="O2647" s="62">
        <f t="shared" si="125"/>
        <v>55</v>
      </c>
      <c r="P2647" s="62">
        <f>STOCK[[#This Row],[Precio Final]]-STOCK[[#This Row],[Costo total]]</f>
        <v>19.5</v>
      </c>
      <c r="Q2647" s="62"/>
      <c r="R2647" s="74"/>
      <c r="S2647" s="74"/>
      <c r="T2647" s="62"/>
      <c r="U2647" s="62"/>
      <c r="V2647" s="76"/>
    </row>
    <row r="2648" customHeight="1" spans="1:22">
      <c r="A2648" s="74" t="s">
        <v>20993</v>
      </c>
      <c r="B2648" s="74" t="s">
        <v>16691</v>
      </c>
      <c r="C2648" s="74" t="s">
        <v>20994</v>
      </c>
      <c r="D2648" s="74" t="s">
        <v>18838</v>
      </c>
      <c r="E2648" s="74"/>
      <c r="F2648" s="59">
        <v>45</v>
      </c>
      <c r="G2648" s="75">
        <v>1</v>
      </c>
      <c r="H2648" s="75">
        <f>SUMIFS(VENTAS[Cantidad],VENTAS[Código del producto Vendido],STOCK[[#This Row],[Code]])</f>
        <v>1</v>
      </c>
      <c r="I2648" s="75">
        <f>STOCK[[#This Row],[Entradas]]-STOCK[[#This Row],[Salidas]]</f>
        <v>0</v>
      </c>
      <c r="J2648" s="59">
        <f t="shared" si="122"/>
        <v>4.5</v>
      </c>
      <c r="K2648" s="62">
        <v>30</v>
      </c>
      <c r="L2648" s="62">
        <v>0</v>
      </c>
      <c r="M2648" s="62">
        <f>STOCK[[#This Row],[Costo Unitario (USD)]]+STOCK[[#This Row],[Costo Envío (USD)]]+STOCK[[#This Row],[Comisión 10%]]</f>
        <v>34.5</v>
      </c>
      <c r="N2648" s="62">
        <f t="shared" si="123"/>
        <v>51.75</v>
      </c>
      <c r="O2648" s="62">
        <f t="shared" si="125"/>
        <v>45</v>
      </c>
      <c r="P2648" s="62">
        <f>STOCK[[#This Row],[Precio Final]]-STOCK[[#This Row],[Costo total]]</f>
        <v>10.5</v>
      </c>
      <c r="Q2648" s="62"/>
      <c r="R2648" s="74"/>
      <c r="S2648" s="74"/>
      <c r="T2648" s="62"/>
      <c r="U2648" s="62"/>
      <c r="V2648" s="76"/>
    </row>
    <row r="2649" customHeight="1" spans="1:22">
      <c r="A2649" s="74" t="s">
        <v>20995</v>
      </c>
      <c r="B2649" s="74" t="s">
        <v>16691</v>
      </c>
      <c r="C2649" s="74" t="s">
        <v>20996</v>
      </c>
      <c r="D2649" s="74" t="s">
        <v>19195</v>
      </c>
      <c r="E2649" s="74"/>
      <c r="F2649" s="59">
        <v>40</v>
      </c>
      <c r="G2649" s="75">
        <v>1</v>
      </c>
      <c r="H2649" s="75">
        <f>SUMIFS(VENTAS[Cantidad],VENTAS[Código del producto Vendido],STOCK[[#This Row],[Code]])</f>
        <v>1</v>
      </c>
      <c r="I2649" s="75">
        <f>STOCK[[#This Row],[Entradas]]-STOCK[[#This Row],[Salidas]]</f>
        <v>0</v>
      </c>
      <c r="J2649" s="59">
        <f t="shared" si="122"/>
        <v>4</v>
      </c>
      <c r="K2649" s="62">
        <v>30</v>
      </c>
      <c r="L2649" s="62">
        <v>0</v>
      </c>
      <c r="M2649" s="62">
        <f>STOCK[[#This Row],[Costo Unitario (USD)]]+STOCK[[#This Row],[Costo Envío (USD)]]+STOCK[[#This Row],[Comisión 10%]]</f>
        <v>34</v>
      </c>
      <c r="N2649" s="62">
        <f t="shared" si="123"/>
        <v>51</v>
      </c>
      <c r="O2649" s="62">
        <f t="shared" si="125"/>
        <v>40</v>
      </c>
      <c r="P2649" s="62">
        <f>STOCK[[#This Row],[Precio Final]]-STOCK[[#This Row],[Costo total]]</f>
        <v>6</v>
      </c>
      <c r="Q2649" s="62"/>
      <c r="R2649" s="74"/>
      <c r="S2649" s="74"/>
      <c r="T2649" s="62"/>
      <c r="U2649" s="62"/>
      <c r="V2649" s="76"/>
    </row>
    <row r="2650" customHeight="1" spans="1:22">
      <c r="A2650" s="74" t="s">
        <v>20997</v>
      </c>
      <c r="B2650" s="74" t="s">
        <v>16691</v>
      </c>
      <c r="C2650" s="74" t="s">
        <v>20998</v>
      </c>
      <c r="D2650" s="74" t="s">
        <v>19195</v>
      </c>
      <c r="E2650" s="74"/>
      <c r="F2650" s="59">
        <v>35</v>
      </c>
      <c r="G2650" s="75">
        <v>1</v>
      </c>
      <c r="H2650" s="75">
        <f>SUMIFS(VENTAS[Cantidad],VENTAS[Código del producto Vendido],STOCK[[#This Row],[Code]])</f>
        <v>1</v>
      </c>
      <c r="I2650" s="75">
        <f>STOCK[[#This Row],[Entradas]]-STOCK[[#This Row],[Salidas]]</f>
        <v>0</v>
      </c>
      <c r="J2650" s="59">
        <f t="shared" si="122"/>
        <v>3.5</v>
      </c>
      <c r="K2650" s="62">
        <v>24</v>
      </c>
      <c r="L2650" s="62">
        <v>0</v>
      </c>
      <c r="M2650" s="62">
        <f>STOCK[[#This Row],[Costo Unitario (USD)]]+STOCK[[#This Row],[Costo Envío (USD)]]+STOCK[[#This Row],[Comisión 10%]]</f>
        <v>27.5</v>
      </c>
      <c r="N2650" s="62">
        <f t="shared" si="123"/>
        <v>41.25</v>
      </c>
      <c r="O2650" s="62">
        <f t="shared" si="125"/>
        <v>35</v>
      </c>
      <c r="P2650" s="62">
        <f>STOCK[[#This Row],[Precio Final]]-STOCK[[#This Row],[Costo total]]</f>
        <v>7.5</v>
      </c>
      <c r="Q2650" s="62"/>
      <c r="R2650" s="74"/>
      <c r="S2650" s="74"/>
      <c r="T2650" s="62"/>
      <c r="U2650" s="62"/>
      <c r="V2650" s="76"/>
    </row>
    <row r="2651" customHeight="1" spans="1:22">
      <c r="A2651" s="74" t="s">
        <v>20999</v>
      </c>
      <c r="B2651" s="74" t="s">
        <v>16691</v>
      </c>
      <c r="C2651" s="74" t="s">
        <v>21000</v>
      </c>
      <c r="D2651" s="74" t="s">
        <v>19257</v>
      </c>
      <c r="E2651" s="74"/>
      <c r="F2651" s="59">
        <v>45</v>
      </c>
      <c r="G2651" s="75">
        <v>1</v>
      </c>
      <c r="H2651" s="75">
        <f>SUMIFS(VENTAS[Cantidad],VENTAS[Código del producto Vendido],STOCK[[#This Row],[Code]])</f>
        <v>0</v>
      </c>
      <c r="I2651" s="75">
        <f>STOCK[[#This Row],[Entradas]]-STOCK[[#This Row],[Salidas]]</f>
        <v>1</v>
      </c>
      <c r="J2651" s="59">
        <f t="shared" ref="J2651:J2661" si="126">O2651*0.1</f>
        <v>4.5</v>
      </c>
      <c r="K2651" s="62">
        <v>30</v>
      </c>
      <c r="L2651" s="62">
        <v>0</v>
      </c>
      <c r="M2651" s="62">
        <f>STOCK[[#This Row],[Costo Unitario (USD)]]+STOCK[[#This Row],[Costo Envío (USD)]]+STOCK[[#This Row],[Comisión 10%]]</f>
        <v>34.5</v>
      </c>
      <c r="N2651" s="62">
        <f t="shared" ref="N2651:N2661" si="127">M2651*1.5</f>
        <v>51.75</v>
      </c>
      <c r="O2651" s="62">
        <f t="shared" si="125"/>
        <v>45</v>
      </c>
      <c r="P2651" s="62">
        <f>STOCK[[#This Row],[Precio Final]]-STOCK[[#This Row],[Costo total]]</f>
        <v>10.5</v>
      </c>
      <c r="Q2651" s="62"/>
      <c r="R2651" s="74"/>
      <c r="S2651" s="74"/>
      <c r="T2651" s="62"/>
      <c r="U2651" s="62"/>
      <c r="V2651" s="76"/>
    </row>
    <row r="2652" customHeight="1" spans="1:22">
      <c r="A2652" s="74" t="s">
        <v>21001</v>
      </c>
      <c r="B2652" s="74" t="s">
        <v>16612</v>
      </c>
      <c r="C2652" s="74" t="s">
        <v>21002</v>
      </c>
      <c r="D2652" s="74" t="s">
        <v>20004</v>
      </c>
      <c r="E2652" s="74"/>
      <c r="F2652" s="59">
        <v>55</v>
      </c>
      <c r="G2652" s="75">
        <v>3</v>
      </c>
      <c r="H2652" s="75">
        <f>SUMIFS(VENTAS[Cantidad],VENTAS[Código del producto Vendido],STOCK[[#This Row],[Code]])</f>
        <v>0</v>
      </c>
      <c r="I2652" s="75">
        <f>STOCK[[#This Row],[Entradas]]-STOCK[[#This Row],[Salidas]]</f>
        <v>3</v>
      </c>
      <c r="J2652" s="59">
        <f t="shared" si="126"/>
        <v>5.5</v>
      </c>
      <c r="K2652" s="62">
        <v>30</v>
      </c>
      <c r="L2652" s="62">
        <v>0</v>
      </c>
      <c r="M2652" s="62">
        <f>STOCK[[#This Row],[Costo Unitario (USD)]]+STOCK[[#This Row],[Costo Envío (USD)]]+STOCK[[#This Row],[Comisión 10%]]</f>
        <v>35.5</v>
      </c>
      <c r="N2652" s="62">
        <f t="shared" si="127"/>
        <v>53.25</v>
      </c>
      <c r="O2652" s="62">
        <f t="shared" si="125"/>
        <v>55</v>
      </c>
      <c r="P2652" s="62">
        <f>STOCK[[#This Row],[Precio Final]]-STOCK[[#This Row],[Costo total]]</f>
        <v>19.5</v>
      </c>
      <c r="Q2652" s="62"/>
      <c r="R2652" s="74"/>
      <c r="S2652" s="74"/>
      <c r="T2652" s="62"/>
      <c r="U2652" s="62"/>
      <c r="V2652" s="76"/>
    </row>
    <row r="2653" customHeight="1" spans="1:22">
      <c r="A2653" s="74" t="s">
        <v>21003</v>
      </c>
      <c r="B2653" s="74" t="s">
        <v>16612</v>
      </c>
      <c r="C2653" s="74" t="s">
        <v>21004</v>
      </c>
      <c r="D2653" s="74" t="s">
        <v>20004</v>
      </c>
      <c r="E2653" s="74"/>
      <c r="F2653" s="59">
        <v>55</v>
      </c>
      <c r="G2653" s="75">
        <v>2</v>
      </c>
      <c r="H2653" s="75">
        <f>SUMIFS(VENTAS[Cantidad],VENTAS[Código del producto Vendido],STOCK[[#This Row],[Code]])</f>
        <v>0</v>
      </c>
      <c r="I2653" s="75">
        <f>STOCK[[#This Row],[Entradas]]-STOCK[[#This Row],[Salidas]]</f>
        <v>2</v>
      </c>
      <c r="J2653" s="59">
        <f t="shared" si="126"/>
        <v>5.5</v>
      </c>
      <c r="K2653" s="62">
        <v>30</v>
      </c>
      <c r="L2653" s="62">
        <v>0</v>
      </c>
      <c r="M2653" s="62">
        <f>STOCK[[#This Row],[Costo Unitario (USD)]]+STOCK[[#This Row],[Costo Envío (USD)]]+STOCK[[#This Row],[Comisión 10%]]</f>
        <v>35.5</v>
      </c>
      <c r="N2653" s="62">
        <f t="shared" si="127"/>
        <v>53.25</v>
      </c>
      <c r="O2653" s="62">
        <f t="shared" si="125"/>
        <v>55</v>
      </c>
      <c r="P2653" s="62">
        <f>STOCK[[#This Row],[Precio Final]]-STOCK[[#This Row],[Costo total]]</f>
        <v>19.5</v>
      </c>
      <c r="Q2653" s="62"/>
      <c r="R2653" s="74"/>
      <c r="S2653" s="74"/>
      <c r="T2653" s="62"/>
      <c r="U2653" s="62"/>
      <c r="V2653" s="76"/>
    </row>
    <row r="2654" customHeight="1" spans="1:22">
      <c r="A2654" s="74" t="s">
        <v>21005</v>
      </c>
      <c r="B2654" s="74" t="s">
        <v>16612</v>
      </c>
      <c r="C2654" s="74" t="s">
        <v>21006</v>
      </c>
      <c r="D2654" s="74" t="s">
        <v>20004</v>
      </c>
      <c r="E2654" s="74"/>
      <c r="F2654" s="59">
        <v>55</v>
      </c>
      <c r="G2654" s="75">
        <v>1</v>
      </c>
      <c r="H2654" s="75">
        <f>SUMIFS(VENTAS[Cantidad],VENTAS[Código del producto Vendido],STOCK[[#This Row],[Code]])</f>
        <v>0</v>
      </c>
      <c r="I2654" s="75">
        <f>STOCK[[#This Row],[Entradas]]-STOCK[[#This Row],[Salidas]]</f>
        <v>1</v>
      </c>
      <c r="J2654" s="59">
        <f t="shared" si="126"/>
        <v>5.5</v>
      </c>
      <c r="K2654" s="62">
        <v>30</v>
      </c>
      <c r="L2654" s="62">
        <v>0</v>
      </c>
      <c r="M2654" s="62">
        <f>STOCK[[#This Row],[Costo Unitario (USD)]]+STOCK[[#This Row],[Costo Envío (USD)]]+STOCK[[#This Row],[Comisión 10%]]</f>
        <v>35.5</v>
      </c>
      <c r="N2654" s="62">
        <f t="shared" si="127"/>
        <v>53.25</v>
      </c>
      <c r="O2654" s="62">
        <f t="shared" si="125"/>
        <v>55</v>
      </c>
      <c r="P2654" s="62">
        <f>STOCK[[#This Row],[Precio Final]]-STOCK[[#This Row],[Costo total]]</f>
        <v>19.5</v>
      </c>
      <c r="Q2654" s="62"/>
      <c r="R2654" s="74"/>
      <c r="S2654" s="74"/>
      <c r="T2654" s="62"/>
      <c r="U2654" s="62"/>
      <c r="V2654" s="76"/>
    </row>
    <row r="2655" customHeight="1" spans="1:22">
      <c r="A2655" s="74" t="s">
        <v>21007</v>
      </c>
      <c r="B2655" s="74" t="s">
        <v>21008</v>
      </c>
      <c r="C2655" s="74" t="s">
        <v>21009</v>
      </c>
      <c r="D2655" s="74" t="s">
        <v>16396</v>
      </c>
      <c r="E2655" s="74"/>
      <c r="F2655" s="59">
        <v>20</v>
      </c>
      <c r="G2655" s="75">
        <v>1</v>
      </c>
      <c r="H2655" s="75">
        <f>SUMIFS(VENTAS[Cantidad],VENTAS[Código del producto Vendido],STOCK[[#This Row],[Code]])</f>
        <v>1</v>
      </c>
      <c r="I2655" s="75">
        <f>STOCK[[#This Row],[Entradas]]-STOCK[[#This Row],[Salidas]]</f>
        <v>0</v>
      </c>
      <c r="J2655" s="59">
        <f t="shared" si="126"/>
        <v>2</v>
      </c>
      <c r="K2655" s="62">
        <v>12</v>
      </c>
      <c r="L2655" s="62">
        <v>0</v>
      </c>
      <c r="M2655" s="62">
        <f>STOCK[[#This Row],[Costo Unitario (USD)]]+STOCK[[#This Row],[Costo Envío (USD)]]+STOCK[[#This Row],[Comisión 10%]]</f>
        <v>14</v>
      </c>
      <c r="N2655" s="62">
        <f t="shared" si="127"/>
        <v>21</v>
      </c>
      <c r="O2655" s="62">
        <f t="shared" si="125"/>
        <v>20</v>
      </c>
      <c r="P2655" s="62">
        <f>STOCK[[#This Row],[Precio Final]]-STOCK[[#This Row],[Costo total]]</f>
        <v>6</v>
      </c>
      <c r="Q2655" s="62"/>
      <c r="R2655" s="74"/>
      <c r="S2655" s="74"/>
      <c r="T2655" s="62"/>
      <c r="U2655" s="62"/>
      <c r="V2655" s="76"/>
    </row>
    <row r="2656" customHeight="1" spans="1:22">
      <c r="A2656" s="74" t="s">
        <v>21010</v>
      </c>
      <c r="B2656" s="74" t="s">
        <v>19786</v>
      </c>
      <c r="C2656" s="74" t="s">
        <v>21011</v>
      </c>
      <c r="D2656" s="74" t="s">
        <v>19663</v>
      </c>
      <c r="E2656" s="74"/>
      <c r="F2656" s="59">
        <v>25</v>
      </c>
      <c r="G2656" s="75">
        <v>1</v>
      </c>
      <c r="H2656" s="75">
        <f>SUMIFS(VENTAS[Cantidad],VENTAS[Código del producto Vendido],STOCK[[#This Row],[Code]])</f>
        <v>0</v>
      </c>
      <c r="I2656" s="75">
        <f>STOCK[[#This Row],[Entradas]]-STOCK[[#This Row],[Salidas]]</f>
        <v>1</v>
      </c>
      <c r="J2656" s="59">
        <f t="shared" si="126"/>
        <v>2.5</v>
      </c>
      <c r="K2656" s="62">
        <v>12</v>
      </c>
      <c r="L2656" s="62">
        <v>0</v>
      </c>
      <c r="M2656" s="62">
        <f>STOCK[[#This Row],[Costo Unitario (USD)]]+STOCK[[#This Row],[Costo Envío (USD)]]+STOCK[[#This Row],[Comisión 10%]]</f>
        <v>14.5</v>
      </c>
      <c r="N2656" s="62">
        <f t="shared" si="127"/>
        <v>21.75</v>
      </c>
      <c r="O2656" s="62">
        <f t="shared" si="125"/>
        <v>25</v>
      </c>
      <c r="P2656" s="62">
        <f>STOCK[[#This Row],[Precio Final]]-STOCK[[#This Row],[Costo total]]</f>
        <v>10.5</v>
      </c>
      <c r="Q2656" s="62"/>
      <c r="R2656" s="74"/>
      <c r="S2656" s="74"/>
      <c r="T2656" s="62"/>
      <c r="U2656" s="62"/>
      <c r="V2656" s="76"/>
    </row>
    <row r="2657" customHeight="1" spans="1:22">
      <c r="A2657" s="74" t="s">
        <v>21012</v>
      </c>
      <c r="B2657" s="74" t="s">
        <v>19990</v>
      </c>
      <c r="C2657" s="74" t="s">
        <v>21013</v>
      </c>
      <c r="D2657" s="74" t="s">
        <v>18089</v>
      </c>
      <c r="E2657" s="74"/>
      <c r="F2657" s="59">
        <v>40</v>
      </c>
      <c r="G2657" s="75">
        <v>1</v>
      </c>
      <c r="H2657" s="75">
        <f>SUMIFS(VENTAS[Cantidad],VENTAS[Código del producto Vendido],STOCK[[#This Row],[Code]])</f>
        <v>1</v>
      </c>
      <c r="I2657" s="75">
        <f>STOCK[[#This Row],[Entradas]]-STOCK[[#This Row],[Salidas]]</f>
        <v>0</v>
      </c>
      <c r="J2657" s="59">
        <f t="shared" si="126"/>
        <v>4</v>
      </c>
      <c r="K2657" s="62">
        <v>19</v>
      </c>
      <c r="L2657" s="62">
        <v>0</v>
      </c>
      <c r="M2657" s="62">
        <f>STOCK[[#This Row],[Costo Unitario (USD)]]+STOCK[[#This Row],[Costo Envío (USD)]]+STOCK[[#This Row],[Comisión 10%]]</f>
        <v>23</v>
      </c>
      <c r="N2657" s="62">
        <f t="shared" si="127"/>
        <v>34.5</v>
      </c>
      <c r="O2657" s="62">
        <f t="shared" si="125"/>
        <v>40</v>
      </c>
      <c r="P2657" s="62">
        <f>STOCK[[#This Row],[Precio Final]]-STOCK[[#This Row],[Costo total]]</f>
        <v>17</v>
      </c>
      <c r="Q2657" s="62"/>
      <c r="R2657" s="74"/>
      <c r="S2657" s="74"/>
      <c r="T2657" s="62"/>
      <c r="U2657" s="62"/>
      <c r="V2657" s="76"/>
    </row>
    <row r="2658" customHeight="1" spans="1:22">
      <c r="A2658" s="74" t="s">
        <v>21014</v>
      </c>
      <c r="B2658" s="74" t="s">
        <v>19990</v>
      </c>
      <c r="C2658" s="74" t="s">
        <v>21015</v>
      </c>
      <c r="D2658" s="74" t="s">
        <v>21016</v>
      </c>
      <c r="E2658" s="74"/>
      <c r="F2658" s="59">
        <v>40</v>
      </c>
      <c r="G2658" s="75">
        <v>1</v>
      </c>
      <c r="H2658" s="75">
        <f>SUMIFS(VENTAS[Cantidad],VENTAS[Código del producto Vendido],STOCK[[#This Row],[Code]])</f>
        <v>1</v>
      </c>
      <c r="I2658" s="75">
        <f>STOCK[[#This Row],[Entradas]]-STOCK[[#This Row],[Salidas]]</f>
        <v>0</v>
      </c>
      <c r="J2658" s="59">
        <f t="shared" si="126"/>
        <v>4</v>
      </c>
      <c r="K2658" s="62">
        <v>19</v>
      </c>
      <c r="L2658" s="62">
        <v>0</v>
      </c>
      <c r="M2658" s="62">
        <f>STOCK[[#This Row],[Costo Unitario (USD)]]+STOCK[[#This Row],[Costo Envío (USD)]]+STOCK[[#This Row],[Comisión 10%]]</f>
        <v>23</v>
      </c>
      <c r="N2658" s="62">
        <f t="shared" si="127"/>
        <v>34.5</v>
      </c>
      <c r="O2658" s="62">
        <f t="shared" si="125"/>
        <v>40</v>
      </c>
      <c r="P2658" s="62">
        <f>STOCK[[#This Row],[Precio Final]]-STOCK[[#This Row],[Costo total]]</f>
        <v>17</v>
      </c>
      <c r="Q2658" s="62"/>
      <c r="R2658" s="74"/>
      <c r="S2658" s="74"/>
      <c r="T2658" s="62"/>
      <c r="U2658" s="62"/>
      <c r="V2658" s="76"/>
    </row>
    <row r="2659" customHeight="1" spans="1:22">
      <c r="A2659" s="74" t="s">
        <v>21017</v>
      </c>
      <c r="B2659" s="74" t="s">
        <v>19990</v>
      </c>
      <c r="C2659" s="74" t="s">
        <v>21018</v>
      </c>
      <c r="D2659" s="74" t="s">
        <v>16404</v>
      </c>
      <c r="E2659" s="74"/>
      <c r="F2659" s="59">
        <v>25</v>
      </c>
      <c r="G2659" s="75">
        <v>3</v>
      </c>
      <c r="H2659" s="75">
        <f>SUMIFS(VENTAS[Cantidad],VENTAS[Código del producto Vendido],STOCK[[#This Row],[Code]])</f>
        <v>3</v>
      </c>
      <c r="I2659" s="75">
        <f>STOCK[[#This Row],[Entradas]]-STOCK[[#This Row],[Salidas]]</f>
        <v>0</v>
      </c>
      <c r="J2659" s="59">
        <f t="shared" si="126"/>
        <v>2.5</v>
      </c>
      <c r="K2659" s="62">
        <v>12</v>
      </c>
      <c r="L2659" s="62">
        <v>0</v>
      </c>
      <c r="M2659" s="62">
        <f>STOCK[[#This Row],[Costo Unitario (USD)]]+STOCK[[#This Row],[Costo Envío (USD)]]+STOCK[[#This Row],[Comisión 10%]]</f>
        <v>14.5</v>
      </c>
      <c r="N2659" s="62">
        <f t="shared" si="127"/>
        <v>21.75</v>
      </c>
      <c r="O2659" s="62">
        <f t="shared" si="125"/>
        <v>25</v>
      </c>
      <c r="P2659" s="62">
        <f>STOCK[[#This Row],[Precio Final]]-STOCK[[#This Row],[Costo total]]</f>
        <v>10.5</v>
      </c>
      <c r="Q2659" s="62"/>
      <c r="R2659" s="74"/>
      <c r="S2659" s="74"/>
      <c r="T2659" s="62"/>
      <c r="U2659" s="62"/>
      <c r="V2659" s="76"/>
    </row>
    <row r="2660" customHeight="1" spans="1:22">
      <c r="A2660" s="74" t="s">
        <v>21019</v>
      </c>
      <c r="B2660" s="74" t="s">
        <v>19990</v>
      </c>
      <c r="C2660" s="74" t="s">
        <v>21020</v>
      </c>
      <c r="D2660" s="74" t="s">
        <v>16408</v>
      </c>
      <c r="E2660" s="74"/>
      <c r="F2660" s="59">
        <v>25</v>
      </c>
      <c r="G2660" s="75">
        <v>1</v>
      </c>
      <c r="H2660" s="75">
        <f>SUMIFS(VENTAS[Cantidad],VENTAS[Código del producto Vendido],STOCK[[#This Row],[Code]])</f>
        <v>1</v>
      </c>
      <c r="I2660" s="75">
        <f>STOCK[[#This Row],[Entradas]]-STOCK[[#This Row],[Salidas]]</f>
        <v>0</v>
      </c>
      <c r="J2660" s="59">
        <f t="shared" si="126"/>
        <v>2.5</v>
      </c>
      <c r="K2660" s="62">
        <v>12</v>
      </c>
      <c r="L2660" s="62">
        <v>0</v>
      </c>
      <c r="M2660" s="62">
        <f>STOCK[[#This Row],[Costo Unitario (USD)]]+STOCK[[#This Row],[Costo Envío (USD)]]+STOCK[[#This Row],[Comisión 10%]]</f>
        <v>14.5</v>
      </c>
      <c r="N2660" s="62">
        <f t="shared" si="127"/>
        <v>21.75</v>
      </c>
      <c r="O2660" s="62">
        <f t="shared" si="125"/>
        <v>25</v>
      </c>
      <c r="P2660" s="62">
        <f>STOCK[[#This Row],[Precio Final]]-STOCK[[#This Row],[Costo total]]</f>
        <v>10.5</v>
      </c>
      <c r="Q2660" s="62"/>
      <c r="R2660" s="74"/>
      <c r="S2660" s="74"/>
      <c r="T2660" s="62"/>
      <c r="U2660" s="62"/>
      <c r="V2660" s="76"/>
    </row>
    <row r="2661" customHeight="1" spans="1:22">
      <c r="A2661" s="74" t="s">
        <v>21021</v>
      </c>
      <c r="B2661" s="74" t="s">
        <v>19990</v>
      </c>
      <c r="C2661" s="74" t="s">
        <v>21022</v>
      </c>
      <c r="D2661" s="74" t="s">
        <v>16404</v>
      </c>
      <c r="E2661" s="74"/>
      <c r="F2661" s="59">
        <v>28</v>
      </c>
      <c r="G2661" s="75">
        <v>1</v>
      </c>
      <c r="H2661" s="75">
        <f>SUMIFS(VENTAS[Cantidad],VENTAS[Código del producto Vendido],STOCK[[#This Row],[Code]])</f>
        <v>1</v>
      </c>
      <c r="I2661" s="75">
        <f>STOCK[[#This Row],[Entradas]]-STOCK[[#This Row],[Salidas]]</f>
        <v>0</v>
      </c>
      <c r="J2661" s="59">
        <f t="shared" si="126"/>
        <v>2.8</v>
      </c>
      <c r="K2661" s="62">
        <v>12</v>
      </c>
      <c r="L2661" s="62">
        <v>0</v>
      </c>
      <c r="M2661" s="62">
        <f>STOCK[[#This Row],[Costo Unitario (USD)]]+STOCK[[#This Row],[Costo Envío (USD)]]+STOCK[[#This Row],[Comisión 10%]]</f>
        <v>14.8</v>
      </c>
      <c r="N2661" s="62">
        <f t="shared" si="127"/>
        <v>22.2</v>
      </c>
      <c r="O2661" s="62">
        <f t="shared" si="125"/>
        <v>28</v>
      </c>
      <c r="P2661" s="62">
        <f>STOCK[[#This Row],[Precio Final]]-STOCK[[#This Row],[Costo total]]</f>
        <v>13.2</v>
      </c>
      <c r="Q2661" s="62"/>
      <c r="R2661" s="74"/>
      <c r="S2661" s="74"/>
      <c r="T2661" s="62"/>
      <c r="U2661" s="62"/>
      <c r="V2661" s="76"/>
    </row>
    <row r="2662" customHeight="1" spans="1:22">
      <c r="A2662" s="74" t="s">
        <v>21023</v>
      </c>
      <c r="B2662" s="74" t="s">
        <v>19990</v>
      </c>
      <c r="C2662" s="74" t="s">
        <v>21024</v>
      </c>
      <c r="D2662" s="74" t="s">
        <v>16404</v>
      </c>
      <c r="E2662" s="74"/>
      <c r="F2662" s="59">
        <v>30</v>
      </c>
      <c r="G2662" s="75">
        <v>1</v>
      </c>
      <c r="H2662" s="75">
        <f>SUMIFS(VENTAS[Cantidad],VENTAS[Código del producto Vendido],STOCK[[#This Row],[Code]])</f>
        <v>1</v>
      </c>
      <c r="I2662" s="75">
        <f>STOCK[[#This Row],[Entradas]]-STOCK[[#This Row],[Salidas]]</f>
        <v>0</v>
      </c>
      <c r="J2662" s="59">
        <f t="shared" ref="J2662:J2696" si="128">O2662*0.1</f>
        <v>3</v>
      </c>
      <c r="K2662" s="62">
        <v>12</v>
      </c>
      <c r="L2662" s="62">
        <v>0</v>
      </c>
      <c r="M2662" s="62">
        <f>STOCK[[#This Row],[Costo Unitario (USD)]]+STOCK[[#This Row],[Costo Envío (USD)]]+STOCK[[#This Row],[Comisión 10%]]</f>
        <v>15</v>
      </c>
      <c r="N2662" s="62">
        <f t="shared" ref="N2662:N2696" si="129">M2662*1.5</f>
        <v>22.5</v>
      </c>
      <c r="O2662" s="62">
        <f t="shared" ref="O2662:O2678" si="130">F2662</f>
        <v>30</v>
      </c>
      <c r="P2662" s="62">
        <f>STOCK[[#This Row],[Precio Final]]-STOCK[[#This Row],[Costo total]]</f>
        <v>15</v>
      </c>
      <c r="Q2662" s="62"/>
      <c r="R2662" s="74"/>
      <c r="S2662" s="74"/>
      <c r="T2662" s="62"/>
      <c r="U2662" s="62"/>
      <c r="V2662" s="76"/>
    </row>
    <row r="2663" customHeight="1" spans="1:22">
      <c r="A2663" s="74" t="s">
        <v>21025</v>
      </c>
      <c r="B2663" s="74" t="s">
        <v>19990</v>
      </c>
      <c r="C2663" s="74" t="s">
        <v>21026</v>
      </c>
      <c r="D2663" s="74" t="s">
        <v>16404</v>
      </c>
      <c r="E2663" s="74"/>
      <c r="F2663" s="59">
        <v>25</v>
      </c>
      <c r="G2663" s="75">
        <v>1</v>
      </c>
      <c r="H2663" s="75">
        <f>SUMIFS(VENTAS[Cantidad],VENTAS[Código del producto Vendido],STOCK[[#This Row],[Code]])</f>
        <v>0</v>
      </c>
      <c r="I2663" s="75">
        <f>STOCK[[#This Row],[Entradas]]-STOCK[[#This Row],[Salidas]]</f>
        <v>1</v>
      </c>
      <c r="J2663" s="59">
        <f t="shared" si="128"/>
        <v>2.5</v>
      </c>
      <c r="K2663" s="62">
        <v>12</v>
      </c>
      <c r="L2663" s="62">
        <v>0</v>
      </c>
      <c r="M2663" s="62">
        <f>STOCK[[#This Row],[Costo Unitario (USD)]]+STOCK[[#This Row],[Costo Envío (USD)]]+STOCK[[#This Row],[Comisión 10%]]</f>
        <v>14.5</v>
      </c>
      <c r="N2663" s="62">
        <f t="shared" si="129"/>
        <v>21.75</v>
      </c>
      <c r="O2663" s="62">
        <f t="shared" si="130"/>
        <v>25</v>
      </c>
      <c r="P2663" s="62">
        <f>STOCK[[#This Row],[Precio Final]]-STOCK[[#This Row],[Costo total]]</f>
        <v>10.5</v>
      </c>
      <c r="Q2663" s="62"/>
      <c r="R2663" s="74"/>
      <c r="S2663" s="74"/>
      <c r="T2663" s="62"/>
      <c r="U2663" s="62"/>
      <c r="V2663" s="76"/>
    </row>
    <row r="2664" customHeight="1" spans="1:22">
      <c r="A2664" s="74" t="s">
        <v>21027</v>
      </c>
      <c r="B2664" s="74" t="s">
        <v>19990</v>
      </c>
      <c r="C2664" s="74" t="s">
        <v>21028</v>
      </c>
      <c r="D2664" s="74" t="s">
        <v>16404</v>
      </c>
      <c r="E2664" s="74"/>
      <c r="F2664" s="59">
        <v>25</v>
      </c>
      <c r="G2664" s="75">
        <v>2</v>
      </c>
      <c r="H2664" s="75">
        <f>SUMIFS(VENTAS[Cantidad],VENTAS[Código del producto Vendido],STOCK[[#This Row],[Code]])</f>
        <v>1</v>
      </c>
      <c r="I2664" s="75">
        <f>STOCK[[#This Row],[Entradas]]-STOCK[[#This Row],[Salidas]]</f>
        <v>1</v>
      </c>
      <c r="J2664" s="59">
        <f t="shared" si="128"/>
        <v>2.5</v>
      </c>
      <c r="K2664" s="62">
        <v>12</v>
      </c>
      <c r="L2664" s="62">
        <v>0</v>
      </c>
      <c r="M2664" s="62">
        <f>STOCK[[#This Row],[Costo Unitario (USD)]]+STOCK[[#This Row],[Costo Envío (USD)]]+STOCK[[#This Row],[Comisión 10%]]</f>
        <v>14.5</v>
      </c>
      <c r="N2664" s="62">
        <f t="shared" si="129"/>
        <v>21.75</v>
      </c>
      <c r="O2664" s="62">
        <f t="shared" si="130"/>
        <v>25</v>
      </c>
      <c r="P2664" s="62">
        <f>STOCK[[#This Row],[Precio Final]]-STOCK[[#This Row],[Costo total]]</f>
        <v>10.5</v>
      </c>
      <c r="Q2664" s="62"/>
      <c r="R2664" s="74"/>
      <c r="S2664" s="74"/>
      <c r="T2664" s="62"/>
      <c r="U2664" s="62"/>
      <c r="V2664" s="76"/>
    </row>
    <row r="2665" customHeight="1" spans="1:22">
      <c r="A2665" s="74" t="s">
        <v>21029</v>
      </c>
      <c r="B2665" s="74" t="s">
        <v>16522</v>
      </c>
      <c r="C2665" s="74" t="s">
        <v>21030</v>
      </c>
      <c r="D2665" s="74" t="s">
        <v>16408</v>
      </c>
      <c r="E2665" s="74"/>
      <c r="F2665" s="59">
        <v>35</v>
      </c>
      <c r="G2665" s="75">
        <v>1</v>
      </c>
      <c r="H2665" s="75">
        <f>SUMIFS(VENTAS[Cantidad],VENTAS[Código del producto Vendido],STOCK[[#This Row],[Code]])</f>
        <v>1</v>
      </c>
      <c r="I2665" s="75">
        <f>STOCK[[#This Row],[Entradas]]-STOCK[[#This Row],[Salidas]]</f>
        <v>0</v>
      </c>
      <c r="J2665" s="59">
        <f t="shared" si="128"/>
        <v>3.5</v>
      </c>
      <c r="K2665" s="62">
        <v>12</v>
      </c>
      <c r="L2665" s="62">
        <v>0</v>
      </c>
      <c r="M2665" s="62">
        <f>STOCK[[#This Row],[Costo Unitario (USD)]]+STOCK[[#This Row],[Costo Envío (USD)]]+STOCK[[#This Row],[Comisión 10%]]</f>
        <v>15.5</v>
      </c>
      <c r="N2665" s="62">
        <f t="shared" si="129"/>
        <v>23.25</v>
      </c>
      <c r="O2665" s="62">
        <f t="shared" si="130"/>
        <v>35</v>
      </c>
      <c r="P2665" s="62">
        <f>STOCK[[#This Row],[Precio Final]]-STOCK[[#This Row],[Costo total]]</f>
        <v>19.5</v>
      </c>
      <c r="Q2665" s="62"/>
      <c r="R2665" s="74"/>
      <c r="S2665" s="74"/>
      <c r="T2665" s="62"/>
      <c r="U2665" s="62"/>
      <c r="V2665" s="76"/>
    </row>
    <row r="2666" customHeight="1" spans="1:22">
      <c r="A2666" s="74" t="s">
        <v>21031</v>
      </c>
      <c r="B2666" s="74" t="s">
        <v>16522</v>
      </c>
      <c r="C2666" s="74" t="s">
        <v>21032</v>
      </c>
      <c r="D2666" s="74" t="s">
        <v>16404</v>
      </c>
      <c r="E2666" s="74"/>
      <c r="F2666" s="59">
        <v>30</v>
      </c>
      <c r="G2666" s="75">
        <v>2</v>
      </c>
      <c r="H2666" s="75">
        <f>SUMIFS(VENTAS[Cantidad],VENTAS[Código del producto Vendido],STOCK[[#This Row],[Code]])</f>
        <v>2</v>
      </c>
      <c r="I2666" s="75">
        <f>STOCK[[#This Row],[Entradas]]-STOCK[[#This Row],[Salidas]]</f>
        <v>0</v>
      </c>
      <c r="J2666" s="59">
        <f t="shared" si="128"/>
        <v>3</v>
      </c>
      <c r="K2666" s="62">
        <v>12</v>
      </c>
      <c r="L2666" s="62">
        <v>0</v>
      </c>
      <c r="M2666" s="62">
        <f>STOCK[[#This Row],[Costo Unitario (USD)]]+STOCK[[#This Row],[Costo Envío (USD)]]+STOCK[[#This Row],[Comisión 10%]]</f>
        <v>15</v>
      </c>
      <c r="N2666" s="62">
        <f t="shared" si="129"/>
        <v>22.5</v>
      </c>
      <c r="O2666" s="62">
        <f t="shared" si="130"/>
        <v>30</v>
      </c>
      <c r="P2666" s="62">
        <f>STOCK[[#This Row],[Precio Final]]-STOCK[[#This Row],[Costo total]]</f>
        <v>15</v>
      </c>
      <c r="Q2666" s="62"/>
      <c r="R2666" s="74"/>
      <c r="S2666" s="74"/>
      <c r="T2666" s="62"/>
      <c r="U2666" s="62"/>
      <c r="V2666" s="76"/>
    </row>
    <row r="2667" customHeight="1" spans="1:22">
      <c r="A2667" s="74" t="s">
        <v>21033</v>
      </c>
      <c r="B2667" s="74" t="s">
        <v>16522</v>
      </c>
      <c r="C2667" s="74" t="s">
        <v>21034</v>
      </c>
      <c r="D2667" s="74" t="s">
        <v>16408</v>
      </c>
      <c r="E2667" s="74"/>
      <c r="F2667" s="59">
        <v>30</v>
      </c>
      <c r="G2667" s="75">
        <v>1</v>
      </c>
      <c r="H2667" s="75">
        <f>SUMIFS(VENTAS[Cantidad],VENTAS[Código del producto Vendido],STOCK[[#This Row],[Code]])</f>
        <v>0</v>
      </c>
      <c r="I2667" s="75">
        <f>STOCK[[#This Row],[Entradas]]-STOCK[[#This Row],[Salidas]]</f>
        <v>1</v>
      </c>
      <c r="J2667" s="59">
        <f t="shared" si="128"/>
        <v>3</v>
      </c>
      <c r="K2667" s="62">
        <v>12</v>
      </c>
      <c r="L2667" s="62">
        <v>0</v>
      </c>
      <c r="M2667" s="62">
        <f>STOCK[[#This Row],[Costo Unitario (USD)]]+STOCK[[#This Row],[Costo Envío (USD)]]+STOCK[[#This Row],[Comisión 10%]]</f>
        <v>15</v>
      </c>
      <c r="N2667" s="62">
        <f t="shared" si="129"/>
        <v>22.5</v>
      </c>
      <c r="O2667" s="62">
        <f t="shared" si="130"/>
        <v>30</v>
      </c>
      <c r="P2667" s="62">
        <f>STOCK[[#This Row],[Precio Final]]-STOCK[[#This Row],[Costo total]]</f>
        <v>15</v>
      </c>
      <c r="Q2667" s="62"/>
      <c r="R2667" s="74"/>
      <c r="S2667" s="74"/>
      <c r="T2667" s="62"/>
      <c r="U2667" s="62"/>
      <c r="V2667" s="76"/>
    </row>
    <row r="2668" customHeight="1" spans="1:22">
      <c r="A2668" s="74" t="s">
        <v>21035</v>
      </c>
      <c r="B2668" s="74" t="s">
        <v>16522</v>
      </c>
      <c r="C2668" s="74" t="s">
        <v>21036</v>
      </c>
      <c r="D2668" s="74" t="s">
        <v>16404</v>
      </c>
      <c r="E2668" s="74"/>
      <c r="F2668" s="59">
        <v>30</v>
      </c>
      <c r="G2668" s="75">
        <v>2</v>
      </c>
      <c r="H2668" s="75">
        <f>SUMIFS(VENTAS[Cantidad],VENTAS[Código del producto Vendido],STOCK[[#This Row],[Code]])</f>
        <v>1</v>
      </c>
      <c r="I2668" s="75">
        <f>STOCK[[#This Row],[Entradas]]-STOCK[[#This Row],[Salidas]]</f>
        <v>1</v>
      </c>
      <c r="J2668" s="59">
        <f t="shared" si="128"/>
        <v>3</v>
      </c>
      <c r="K2668" s="62">
        <v>12</v>
      </c>
      <c r="L2668" s="62">
        <v>0</v>
      </c>
      <c r="M2668" s="62">
        <f>STOCK[[#This Row],[Costo Unitario (USD)]]+STOCK[[#This Row],[Costo Envío (USD)]]+STOCK[[#This Row],[Comisión 10%]]</f>
        <v>15</v>
      </c>
      <c r="N2668" s="62">
        <f t="shared" si="129"/>
        <v>22.5</v>
      </c>
      <c r="O2668" s="62">
        <f t="shared" si="130"/>
        <v>30</v>
      </c>
      <c r="P2668" s="62">
        <f>STOCK[[#This Row],[Precio Final]]-STOCK[[#This Row],[Costo total]]</f>
        <v>15</v>
      </c>
      <c r="Q2668" s="62"/>
      <c r="R2668" s="74"/>
      <c r="S2668" s="74"/>
      <c r="T2668" s="62"/>
      <c r="U2668" s="62"/>
      <c r="V2668" s="76"/>
    </row>
    <row r="2669" customHeight="1" spans="1:22">
      <c r="A2669" s="74" t="s">
        <v>21037</v>
      </c>
      <c r="B2669" s="74" t="s">
        <v>16522</v>
      </c>
      <c r="C2669" s="74" t="s">
        <v>21038</v>
      </c>
      <c r="D2669" s="74" t="s">
        <v>16404</v>
      </c>
      <c r="E2669" s="74"/>
      <c r="F2669" s="59">
        <v>40</v>
      </c>
      <c r="G2669" s="75">
        <v>1</v>
      </c>
      <c r="H2669" s="75">
        <f>SUMIFS(VENTAS[Cantidad],VENTAS[Código del producto Vendido],STOCK[[#This Row],[Code]])</f>
        <v>1</v>
      </c>
      <c r="I2669" s="75">
        <f>STOCK[[#This Row],[Entradas]]-STOCK[[#This Row],[Salidas]]</f>
        <v>0</v>
      </c>
      <c r="J2669" s="59">
        <f t="shared" si="128"/>
        <v>4</v>
      </c>
      <c r="K2669" s="62">
        <v>12</v>
      </c>
      <c r="L2669" s="62">
        <v>0</v>
      </c>
      <c r="M2669" s="62">
        <f>STOCK[[#This Row],[Costo Unitario (USD)]]+STOCK[[#This Row],[Costo Envío (USD)]]+STOCK[[#This Row],[Comisión 10%]]</f>
        <v>16</v>
      </c>
      <c r="N2669" s="62">
        <f t="shared" si="129"/>
        <v>24</v>
      </c>
      <c r="O2669" s="62">
        <f t="shared" si="130"/>
        <v>40</v>
      </c>
      <c r="P2669" s="62">
        <f>STOCK[[#This Row],[Precio Final]]-STOCK[[#This Row],[Costo total]]</f>
        <v>24</v>
      </c>
      <c r="Q2669" s="62"/>
      <c r="R2669" s="74"/>
      <c r="S2669" s="74"/>
      <c r="T2669" s="62"/>
      <c r="U2669" s="62"/>
      <c r="V2669" s="76"/>
    </row>
    <row r="2670" customHeight="1" spans="1:22">
      <c r="A2670" s="74" t="s">
        <v>21039</v>
      </c>
      <c r="B2670" s="74" t="s">
        <v>16522</v>
      </c>
      <c r="C2670" s="74" t="s">
        <v>21040</v>
      </c>
      <c r="D2670" s="74" t="s">
        <v>16404</v>
      </c>
      <c r="E2670" s="74"/>
      <c r="F2670" s="59">
        <v>30</v>
      </c>
      <c r="G2670" s="75">
        <v>1</v>
      </c>
      <c r="H2670" s="75">
        <f>SUMIFS(VENTAS[Cantidad],VENTAS[Código del producto Vendido],STOCK[[#This Row],[Code]])</f>
        <v>0</v>
      </c>
      <c r="I2670" s="75">
        <f>STOCK[[#This Row],[Entradas]]-STOCK[[#This Row],[Salidas]]</f>
        <v>1</v>
      </c>
      <c r="J2670" s="59">
        <f t="shared" si="128"/>
        <v>3</v>
      </c>
      <c r="K2670" s="62">
        <v>12</v>
      </c>
      <c r="L2670" s="62">
        <v>0</v>
      </c>
      <c r="M2670" s="62">
        <f>STOCK[[#This Row],[Costo Unitario (USD)]]+STOCK[[#This Row],[Costo Envío (USD)]]+STOCK[[#This Row],[Comisión 10%]]</f>
        <v>15</v>
      </c>
      <c r="N2670" s="62">
        <f t="shared" si="129"/>
        <v>22.5</v>
      </c>
      <c r="O2670" s="62">
        <f t="shared" si="130"/>
        <v>30</v>
      </c>
      <c r="P2670" s="62">
        <f>STOCK[[#This Row],[Precio Final]]-STOCK[[#This Row],[Costo total]]</f>
        <v>15</v>
      </c>
      <c r="Q2670" s="62"/>
      <c r="R2670" s="74"/>
      <c r="S2670" s="74"/>
      <c r="T2670" s="62"/>
      <c r="U2670" s="62"/>
      <c r="V2670" s="76"/>
    </row>
    <row r="2671" customHeight="1" spans="1:22">
      <c r="A2671" s="74" t="s">
        <v>21041</v>
      </c>
      <c r="B2671" s="74" t="s">
        <v>16522</v>
      </c>
      <c r="C2671" s="74" t="s">
        <v>21042</v>
      </c>
      <c r="D2671" s="74" t="s">
        <v>16408</v>
      </c>
      <c r="E2671" s="74"/>
      <c r="F2671" s="59">
        <v>28</v>
      </c>
      <c r="G2671" s="75">
        <v>1</v>
      </c>
      <c r="H2671" s="75">
        <f>SUMIFS(VENTAS[Cantidad],VENTAS[Código del producto Vendido],STOCK[[#This Row],[Code]])</f>
        <v>1</v>
      </c>
      <c r="I2671" s="75">
        <f>STOCK[[#This Row],[Entradas]]-STOCK[[#This Row],[Salidas]]</f>
        <v>0</v>
      </c>
      <c r="J2671" s="59">
        <f t="shared" si="128"/>
        <v>2.8</v>
      </c>
      <c r="K2671" s="62">
        <v>12</v>
      </c>
      <c r="L2671" s="62">
        <v>0</v>
      </c>
      <c r="M2671" s="62">
        <f>STOCK[[#This Row],[Costo Unitario (USD)]]+STOCK[[#This Row],[Costo Envío (USD)]]+STOCK[[#This Row],[Comisión 10%]]</f>
        <v>14.8</v>
      </c>
      <c r="N2671" s="62">
        <f t="shared" si="129"/>
        <v>22.2</v>
      </c>
      <c r="O2671" s="62">
        <f t="shared" si="130"/>
        <v>28</v>
      </c>
      <c r="P2671" s="62">
        <f>STOCK[[#This Row],[Precio Final]]-STOCK[[#This Row],[Costo total]]</f>
        <v>13.2</v>
      </c>
      <c r="Q2671" s="62"/>
      <c r="R2671" s="74"/>
      <c r="S2671" s="74"/>
      <c r="T2671" s="62"/>
      <c r="U2671" s="62"/>
      <c r="V2671" s="76"/>
    </row>
    <row r="2672" customHeight="1" spans="1:22">
      <c r="A2672" s="74" t="s">
        <v>21043</v>
      </c>
      <c r="B2672" s="74" t="s">
        <v>20976</v>
      </c>
      <c r="C2672" s="74" t="s">
        <v>21044</v>
      </c>
      <c r="D2672" s="74" t="s">
        <v>16475</v>
      </c>
      <c r="E2672" s="74"/>
      <c r="F2672" s="59">
        <v>28</v>
      </c>
      <c r="G2672" s="75">
        <v>1</v>
      </c>
      <c r="H2672" s="75">
        <f>SUMIFS(VENTAS[Cantidad],VENTAS[Código del producto Vendido],STOCK[[#This Row],[Code]])</f>
        <v>1</v>
      </c>
      <c r="I2672" s="75">
        <f>STOCK[[#This Row],[Entradas]]-STOCK[[#This Row],[Salidas]]</f>
        <v>0</v>
      </c>
      <c r="J2672" s="59">
        <f t="shared" si="128"/>
        <v>2.8</v>
      </c>
      <c r="K2672" s="62">
        <v>12</v>
      </c>
      <c r="L2672" s="62">
        <v>0</v>
      </c>
      <c r="M2672" s="62">
        <f>STOCK[[#This Row],[Costo Unitario (USD)]]+STOCK[[#This Row],[Costo Envío (USD)]]+STOCK[[#This Row],[Comisión 10%]]</f>
        <v>14.8</v>
      </c>
      <c r="N2672" s="62">
        <f t="shared" si="129"/>
        <v>22.2</v>
      </c>
      <c r="O2672" s="62">
        <f t="shared" si="130"/>
        <v>28</v>
      </c>
      <c r="P2672" s="62">
        <f>STOCK[[#This Row],[Precio Final]]-STOCK[[#This Row],[Costo total]]</f>
        <v>13.2</v>
      </c>
      <c r="Q2672" s="62"/>
      <c r="R2672" s="74"/>
      <c r="S2672" s="74"/>
      <c r="T2672" s="62"/>
      <c r="U2672" s="62"/>
      <c r="V2672" s="76"/>
    </row>
    <row r="2673" customHeight="1" spans="1:22">
      <c r="A2673" s="74" t="s">
        <v>21045</v>
      </c>
      <c r="B2673" s="74" t="s">
        <v>20976</v>
      </c>
      <c r="C2673" s="74" t="s">
        <v>21046</v>
      </c>
      <c r="D2673" s="74" t="s">
        <v>16583</v>
      </c>
      <c r="E2673" s="74"/>
      <c r="F2673" s="59">
        <v>30</v>
      </c>
      <c r="G2673" s="75">
        <v>1</v>
      </c>
      <c r="H2673" s="75">
        <f>SUMIFS(VENTAS[Cantidad],VENTAS[Código del producto Vendido],STOCK[[#This Row],[Code]])</f>
        <v>0</v>
      </c>
      <c r="I2673" s="75">
        <f>STOCK[[#This Row],[Entradas]]-STOCK[[#This Row],[Salidas]]</f>
        <v>1</v>
      </c>
      <c r="J2673" s="59">
        <f t="shared" si="128"/>
        <v>3</v>
      </c>
      <c r="K2673" s="62">
        <v>12</v>
      </c>
      <c r="L2673" s="62">
        <v>0</v>
      </c>
      <c r="M2673" s="62">
        <f>STOCK[[#This Row],[Costo Unitario (USD)]]+STOCK[[#This Row],[Costo Envío (USD)]]+STOCK[[#This Row],[Comisión 10%]]</f>
        <v>15</v>
      </c>
      <c r="N2673" s="62">
        <f t="shared" si="129"/>
        <v>22.5</v>
      </c>
      <c r="O2673" s="62">
        <f t="shared" si="130"/>
        <v>30</v>
      </c>
      <c r="P2673" s="62">
        <f>STOCK[[#This Row],[Precio Final]]-STOCK[[#This Row],[Costo total]]</f>
        <v>15</v>
      </c>
      <c r="Q2673" s="62"/>
      <c r="R2673" s="74"/>
      <c r="S2673" s="74"/>
      <c r="T2673" s="62"/>
      <c r="U2673" s="62"/>
      <c r="V2673" s="76"/>
    </row>
    <row r="2674" customHeight="1" spans="1:22">
      <c r="A2674" s="74" t="s">
        <v>21047</v>
      </c>
      <c r="B2674" s="74" t="s">
        <v>21048</v>
      </c>
      <c r="C2674" s="74" t="s">
        <v>21049</v>
      </c>
      <c r="D2674" s="74" t="s">
        <v>16396</v>
      </c>
      <c r="E2674" s="74"/>
      <c r="F2674" s="59">
        <v>35</v>
      </c>
      <c r="G2674" s="75">
        <v>1</v>
      </c>
      <c r="H2674" s="75">
        <f>SUMIFS(VENTAS[Cantidad],VENTAS[Código del producto Vendido],STOCK[[#This Row],[Code]])</f>
        <v>1</v>
      </c>
      <c r="I2674" s="75">
        <f>STOCK[[#This Row],[Entradas]]-STOCK[[#This Row],[Salidas]]</f>
        <v>0</v>
      </c>
      <c r="J2674" s="59">
        <f t="shared" si="128"/>
        <v>3.5</v>
      </c>
      <c r="K2674" s="62">
        <v>12</v>
      </c>
      <c r="L2674" s="62">
        <v>0</v>
      </c>
      <c r="M2674" s="62">
        <f>STOCK[[#This Row],[Costo Unitario (USD)]]+STOCK[[#This Row],[Costo Envío (USD)]]+STOCK[[#This Row],[Comisión 10%]]</f>
        <v>15.5</v>
      </c>
      <c r="N2674" s="62">
        <f t="shared" si="129"/>
        <v>23.25</v>
      </c>
      <c r="O2674" s="62">
        <f t="shared" si="130"/>
        <v>35</v>
      </c>
      <c r="P2674" s="62">
        <f>STOCK[[#This Row],[Precio Final]]-STOCK[[#This Row],[Costo total]]</f>
        <v>19.5</v>
      </c>
      <c r="Q2674" s="62"/>
      <c r="R2674" s="74"/>
      <c r="S2674" s="74"/>
      <c r="T2674" s="62"/>
      <c r="U2674" s="62"/>
      <c r="V2674" s="76"/>
    </row>
    <row r="2675" customHeight="1" spans="1:22">
      <c r="A2675" s="74" t="s">
        <v>21050</v>
      </c>
      <c r="B2675" s="74" t="s">
        <v>21048</v>
      </c>
      <c r="C2675" s="74" t="s">
        <v>21051</v>
      </c>
      <c r="D2675" s="74" t="s">
        <v>16396</v>
      </c>
      <c r="E2675" s="74"/>
      <c r="F2675" s="59">
        <v>35</v>
      </c>
      <c r="G2675" s="75">
        <v>1</v>
      </c>
      <c r="H2675" s="75">
        <f>SUMIFS(VENTAS[Cantidad],VENTAS[Código del producto Vendido],STOCK[[#This Row],[Code]])</f>
        <v>1</v>
      </c>
      <c r="I2675" s="75">
        <f>STOCK[[#This Row],[Entradas]]-STOCK[[#This Row],[Salidas]]</f>
        <v>0</v>
      </c>
      <c r="J2675" s="59">
        <f t="shared" si="128"/>
        <v>3.5</v>
      </c>
      <c r="K2675" s="62">
        <v>12</v>
      </c>
      <c r="L2675" s="62">
        <v>0</v>
      </c>
      <c r="M2675" s="62">
        <f>STOCK[[#This Row],[Costo Unitario (USD)]]+STOCK[[#This Row],[Costo Envío (USD)]]+STOCK[[#This Row],[Comisión 10%]]</f>
        <v>15.5</v>
      </c>
      <c r="N2675" s="62">
        <f t="shared" si="129"/>
        <v>23.25</v>
      </c>
      <c r="O2675" s="62">
        <f t="shared" si="130"/>
        <v>35</v>
      </c>
      <c r="P2675" s="62">
        <f>STOCK[[#This Row],[Precio Final]]-STOCK[[#This Row],[Costo total]]</f>
        <v>19.5</v>
      </c>
      <c r="Q2675" s="62"/>
      <c r="R2675" s="74"/>
      <c r="S2675" s="74"/>
      <c r="T2675" s="62"/>
      <c r="U2675" s="62"/>
      <c r="V2675" s="76"/>
    </row>
    <row r="2676" customHeight="1" spans="1:22">
      <c r="A2676" s="74" t="s">
        <v>21052</v>
      </c>
      <c r="B2676" s="74" t="s">
        <v>20331</v>
      </c>
      <c r="C2676" s="74" t="s">
        <v>21053</v>
      </c>
      <c r="D2676" s="74" t="s">
        <v>16408</v>
      </c>
      <c r="E2676" s="74"/>
      <c r="F2676" s="59">
        <v>30</v>
      </c>
      <c r="G2676" s="75">
        <v>1</v>
      </c>
      <c r="H2676" s="75">
        <f>SUMIFS(VENTAS[Cantidad],VENTAS[Código del producto Vendido],STOCK[[#This Row],[Code]])</f>
        <v>1</v>
      </c>
      <c r="I2676" s="75">
        <f>STOCK[[#This Row],[Entradas]]-STOCK[[#This Row],[Salidas]]</f>
        <v>0</v>
      </c>
      <c r="J2676" s="59">
        <f t="shared" si="128"/>
        <v>3</v>
      </c>
      <c r="K2676" s="62">
        <v>12</v>
      </c>
      <c r="L2676" s="62">
        <v>0</v>
      </c>
      <c r="M2676" s="62">
        <f>STOCK[[#This Row],[Costo Unitario (USD)]]+STOCK[[#This Row],[Costo Envío (USD)]]+STOCK[[#This Row],[Comisión 10%]]</f>
        <v>15</v>
      </c>
      <c r="N2676" s="62">
        <f t="shared" si="129"/>
        <v>22.5</v>
      </c>
      <c r="O2676" s="62">
        <f t="shared" si="130"/>
        <v>30</v>
      </c>
      <c r="P2676" s="62">
        <f>STOCK[[#This Row],[Precio Final]]-STOCK[[#This Row],[Costo total]]</f>
        <v>15</v>
      </c>
      <c r="Q2676" s="62"/>
      <c r="R2676" s="74"/>
      <c r="S2676" s="74"/>
      <c r="T2676" s="62"/>
      <c r="U2676" s="62"/>
      <c r="V2676" s="76"/>
    </row>
    <row r="2677" customHeight="1" spans="1:22">
      <c r="A2677" s="74" t="s">
        <v>21054</v>
      </c>
      <c r="B2677" s="74" t="s">
        <v>20331</v>
      </c>
      <c r="C2677" s="74" t="s">
        <v>21055</v>
      </c>
      <c r="D2677" s="74" t="s">
        <v>17488</v>
      </c>
      <c r="E2677" s="74"/>
      <c r="F2677" s="59">
        <v>30</v>
      </c>
      <c r="G2677" s="75">
        <v>1</v>
      </c>
      <c r="H2677" s="75">
        <f>SUMIFS(VENTAS[Cantidad],VENTAS[Código del producto Vendido],STOCK[[#This Row],[Code]])</f>
        <v>0</v>
      </c>
      <c r="I2677" s="75">
        <f>STOCK[[#This Row],[Entradas]]-STOCK[[#This Row],[Salidas]]</f>
        <v>1</v>
      </c>
      <c r="J2677" s="59">
        <f t="shared" si="128"/>
        <v>3</v>
      </c>
      <c r="K2677" s="62">
        <v>5</v>
      </c>
      <c r="L2677" s="62">
        <v>0</v>
      </c>
      <c r="M2677" s="62">
        <f>STOCK[[#This Row],[Costo Unitario (USD)]]+STOCK[[#This Row],[Costo Envío (USD)]]+STOCK[[#This Row],[Comisión 10%]]</f>
        <v>8</v>
      </c>
      <c r="N2677" s="62">
        <f t="shared" si="129"/>
        <v>12</v>
      </c>
      <c r="O2677" s="62">
        <f t="shared" si="130"/>
        <v>30</v>
      </c>
      <c r="P2677" s="62">
        <f>STOCK[[#This Row],[Precio Final]]-STOCK[[#This Row],[Costo total]]</f>
        <v>22</v>
      </c>
      <c r="Q2677" s="62"/>
      <c r="R2677" s="74"/>
      <c r="S2677" s="74"/>
      <c r="T2677" s="62"/>
      <c r="U2677" s="62"/>
      <c r="V2677" s="76"/>
    </row>
    <row r="2678" customHeight="1" spans="1:22">
      <c r="A2678" s="74" t="s">
        <v>21056</v>
      </c>
      <c r="B2678" s="74" t="s">
        <v>20331</v>
      </c>
      <c r="C2678" s="74" t="s">
        <v>21055</v>
      </c>
      <c r="D2678" s="74" t="s">
        <v>17234</v>
      </c>
      <c r="E2678" s="74"/>
      <c r="F2678" s="59">
        <v>30</v>
      </c>
      <c r="G2678" s="75">
        <v>1</v>
      </c>
      <c r="H2678" s="75">
        <f>SUMIFS(VENTAS[Cantidad],VENTAS[Código del producto Vendido],STOCK[[#This Row],[Code]])</f>
        <v>0</v>
      </c>
      <c r="I2678" s="75">
        <f>STOCK[[#This Row],[Entradas]]-STOCK[[#This Row],[Salidas]]</f>
        <v>1</v>
      </c>
      <c r="J2678" s="59">
        <f t="shared" si="128"/>
        <v>3</v>
      </c>
      <c r="K2678" s="62">
        <v>5</v>
      </c>
      <c r="L2678" s="62">
        <v>0</v>
      </c>
      <c r="M2678" s="62">
        <f>STOCK[[#This Row],[Costo Unitario (USD)]]+STOCK[[#This Row],[Costo Envío (USD)]]+STOCK[[#This Row],[Comisión 10%]]</f>
        <v>8</v>
      </c>
      <c r="N2678" s="62">
        <f t="shared" si="129"/>
        <v>12</v>
      </c>
      <c r="O2678" s="62">
        <f t="shared" si="130"/>
        <v>30</v>
      </c>
      <c r="P2678" s="62">
        <f>STOCK[[#This Row],[Precio Final]]-STOCK[[#This Row],[Costo total]]</f>
        <v>22</v>
      </c>
      <c r="Q2678" s="62"/>
      <c r="R2678" s="74"/>
      <c r="S2678" s="74"/>
      <c r="T2678" s="62"/>
      <c r="U2678" s="62"/>
      <c r="V2678" s="76"/>
    </row>
    <row r="2679" customHeight="1" spans="1:22">
      <c r="A2679" s="74" t="s">
        <v>21057</v>
      </c>
      <c r="B2679" s="74" t="s">
        <v>20331</v>
      </c>
      <c r="C2679" s="74" t="s">
        <v>21058</v>
      </c>
      <c r="D2679" s="74" t="s">
        <v>16404</v>
      </c>
      <c r="E2679" s="74"/>
      <c r="F2679" s="59">
        <v>30</v>
      </c>
      <c r="G2679" s="75">
        <v>1</v>
      </c>
      <c r="H2679" s="75">
        <f>SUMIFS(VENTAS[Cantidad],VENTAS[Código del producto Vendido],STOCK[[#This Row],[Code]])</f>
        <v>1</v>
      </c>
      <c r="I2679" s="75">
        <f>STOCK[[#This Row],[Entradas]]-STOCK[[#This Row],[Salidas]]</f>
        <v>0</v>
      </c>
      <c r="J2679" s="59">
        <f t="shared" si="128"/>
        <v>3</v>
      </c>
      <c r="K2679" s="62">
        <v>12</v>
      </c>
      <c r="L2679" s="62">
        <v>0</v>
      </c>
      <c r="M2679" s="62">
        <f>STOCK[[#This Row],[Costo Unitario (USD)]]+STOCK[[#This Row],[Costo Envío (USD)]]+STOCK[[#This Row],[Comisión 10%]]</f>
        <v>15</v>
      </c>
      <c r="N2679" s="62">
        <f t="shared" si="129"/>
        <v>22.5</v>
      </c>
      <c r="O2679" s="62">
        <f t="shared" ref="O2679:O2696" si="131">F2679</f>
        <v>30</v>
      </c>
      <c r="P2679" s="62">
        <f>STOCK[[#This Row],[Precio Final]]-STOCK[[#This Row],[Costo total]]</f>
        <v>15</v>
      </c>
      <c r="Q2679" s="62"/>
      <c r="R2679" s="74"/>
      <c r="S2679" s="74"/>
      <c r="T2679" s="62"/>
      <c r="U2679" s="62"/>
      <c r="V2679" s="76"/>
    </row>
    <row r="2680" customHeight="1" spans="1:22">
      <c r="A2680" s="74" t="s">
        <v>21059</v>
      </c>
      <c r="B2680" s="74" t="s">
        <v>21048</v>
      </c>
      <c r="C2680" s="74" t="s">
        <v>21060</v>
      </c>
      <c r="D2680" s="74" t="s">
        <v>16396</v>
      </c>
      <c r="E2680" s="74"/>
      <c r="F2680" s="59">
        <v>25</v>
      </c>
      <c r="G2680" s="75">
        <v>1</v>
      </c>
      <c r="H2680" s="75">
        <f>SUMIFS(VENTAS[Cantidad],VENTAS[Código del producto Vendido],STOCK[[#This Row],[Code]])</f>
        <v>0</v>
      </c>
      <c r="I2680" s="75">
        <f>STOCK[[#This Row],[Entradas]]-STOCK[[#This Row],[Salidas]]</f>
        <v>1</v>
      </c>
      <c r="J2680" s="59">
        <f t="shared" si="128"/>
        <v>2.5</v>
      </c>
      <c r="K2680" s="62">
        <v>12</v>
      </c>
      <c r="L2680" s="62">
        <v>0</v>
      </c>
      <c r="M2680" s="62">
        <f>STOCK[[#This Row],[Costo Unitario (USD)]]+STOCK[[#This Row],[Costo Envío (USD)]]+STOCK[[#This Row],[Comisión 10%]]</f>
        <v>14.5</v>
      </c>
      <c r="N2680" s="62">
        <f t="shared" si="129"/>
        <v>21.75</v>
      </c>
      <c r="O2680" s="62">
        <f t="shared" si="131"/>
        <v>25</v>
      </c>
      <c r="P2680" s="62">
        <f>STOCK[[#This Row],[Precio Final]]-STOCK[[#This Row],[Costo total]]</f>
        <v>10.5</v>
      </c>
      <c r="Q2680" s="62"/>
      <c r="R2680" s="74"/>
      <c r="S2680" s="74"/>
      <c r="T2680" s="62"/>
      <c r="U2680" s="62"/>
      <c r="V2680" s="76"/>
    </row>
    <row r="2681" customHeight="1" spans="1:22">
      <c r="A2681" s="74" t="s">
        <v>21061</v>
      </c>
      <c r="B2681" s="74" t="s">
        <v>21048</v>
      </c>
      <c r="C2681" s="74" t="s">
        <v>21062</v>
      </c>
      <c r="D2681" s="74" t="s">
        <v>16396</v>
      </c>
      <c r="E2681" s="74"/>
      <c r="F2681" s="59">
        <v>30</v>
      </c>
      <c r="G2681" s="75">
        <v>1</v>
      </c>
      <c r="H2681" s="75">
        <f>SUMIFS(VENTAS[Cantidad],VENTAS[Código del producto Vendido],STOCK[[#This Row],[Code]])</f>
        <v>1</v>
      </c>
      <c r="I2681" s="75">
        <f>STOCK[[#This Row],[Entradas]]-STOCK[[#This Row],[Salidas]]</f>
        <v>0</v>
      </c>
      <c r="J2681" s="59">
        <f t="shared" si="128"/>
        <v>3</v>
      </c>
      <c r="K2681" s="62">
        <v>12</v>
      </c>
      <c r="L2681" s="62">
        <v>0</v>
      </c>
      <c r="M2681" s="62">
        <f>STOCK[[#This Row],[Costo Unitario (USD)]]+STOCK[[#This Row],[Costo Envío (USD)]]+STOCK[[#This Row],[Comisión 10%]]</f>
        <v>15</v>
      </c>
      <c r="N2681" s="62">
        <f t="shared" si="129"/>
        <v>22.5</v>
      </c>
      <c r="O2681" s="62">
        <f t="shared" si="131"/>
        <v>30</v>
      </c>
      <c r="P2681" s="62">
        <f>STOCK[[#This Row],[Precio Final]]-STOCK[[#This Row],[Costo total]]</f>
        <v>15</v>
      </c>
      <c r="Q2681" s="62"/>
      <c r="R2681" s="74"/>
      <c r="S2681" s="74"/>
      <c r="T2681" s="62"/>
      <c r="U2681" s="62"/>
      <c r="V2681" s="76"/>
    </row>
    <row r="2682" customHeight="1" spans="1:22">
      <c r="A2682" s="74" t="s">
        <v>21063</v>
      </c>
      <c r="B2682" s="74" t="s">
        <v>21048</v>
      </c>
      <c r="C2682" s="74" t="s">
        <v>21064</v>
      </c>
      <c r="D2682" s="74" t="s">
        <v>16396</v>
      </c>
      <c r="E2682" s="74"/>
      <c r="F2682" s="59">
        <v>30</v>
      </c>
      <c r="G2682" s="75">
        <v>1</v>
      </c>
      <c r="H2682" s="75">
        <f>SUMIFS(VENTAS[Cantidad],VENTAS[Código del producto Vendido],STOCK[[#This Row],[Code]])</f>
        <v>0</v>
      </c>
      <c r="I2682" s="75">
        <f>STOCK[[#This Row],[Entradas]]-STOCK[[#This Row],[Salidas]]</f>
        <v>1</v>
      </c>
      <c r="J2682" s="59">
        <f t="shared" si="128"/>
        <v>3</v>
      </c>
      <c r="K2682" s="62">
        <v>12</v>
      </c>
      <c r="L2682" s="62">
        <v>0</v>
      </c>
      <c r="M2682" s="62">
        <f>STOCK[[#This Row],[Costo Unitario (USD)]]+STOCK[[#This Row],[Costo Envío (USD)]]+STOCK[[#This Row],[Comisión 10%]]</f>
        <v>15</v>
      </c>
      <c r="N2682" s="62">
        <f t="shared" si="129"/>
        <v>22.5</v>
      </c>
      <c r="O2682" s="62">
        <f t="shared" si="131"/>
        <v>30</v>
      </c>
      <c r="P2682" s="62">
        <f>STOCK[[#This Row],[Precio Final]]-STOCK[[#This Row],[Costo total]]</f>
        <v>15</v>
      </c>
      <c r="Q2682" s="62"/>
      <c r="R2682" s="74"/>
      <c r="S2682" s="74"/>
      <c r="T2682" s="62"/>
      <c r="U2682" s="62"/>
      <c r="V2682" s="76"/>
    </row>
    <row r="2683" customHeight="1" spans="1:22">
      <c r="A2683" s="74" t="s">
        <v>21065</v>
      </c>
      <c r="B2683" s="74" t="s">
        <v>20035</v>
      </c>
      <c r="C2683" s="74" t="s">
        <v>21066</v>
      </c>
      <c r="D2683" s="74" t="s">
        <v>16396</v>
      </c>
      <c r="E2683" s="74"/>
      <c r="F2683" s="59">
        <v>18</v>
      </c>
      <c r="G2683" s="75">
        <v>2</v>
      </c>
      <c r="H2683" s="75">
        <f>SUMIFS(VENTAS[Cantidad],VENTAS[Código del producto Vendido],STOCK[[#This Row],[Code]])</f>
        <v>1</v>
      </c>
      <c r="I2683" s="75">
        <f>STOCK[[#This Row],[Entradas]]-STOCK[[#This Row],[Salidas]]</f>
        <v>1</v>
      </c>
      <c r="J2683" s="59">
        <f t="shared" si="128"/>
        <v>1.8</v>
      </c>
      <c r="K2683" s="62">
        <v>12</v>
      </c>
      <c r="L2683" s="62">
        <v>0</v>
      </c>
      <c r="M2683" s="62">
        <f>STOCK[[#This Row],[Costo Unitario (USD)]]+STOCK[[#This Row],[Costo Envío (USD)]]+STOCK[[#This Row],[Comisión 10%]]</f>
        <v>13.8</v>
      </c>
      <c r="N2683" s="62">
        <f t="shared" si="129"/>
        <v>20.7</v>
      </c>
      <c r="O2683" s="62">
        <f t="shared" si="131"/>
        <v>18</v>
      </c>
      <c r="P2683" s="62">
        <f>STOCK[[#This Row],[Precio Final]]-STOCK[[#This Row],[Costo total]]</f>
        <v>4.2</v>
      </c>
      <c r="Q2683" s="62"/>
      <c r="R2683" s="74"/>
      <c r="S2683" s="74"/>
      <c r="T2683" s="62"/>
      <c r="U2683" s="62"/>
      <c r="V2683" s="76"/>
    </row>
    <row r="2684" customHeight="1" spans="1:22">
      <c r="A2684" s="74" t="s">
        <v>21067</v>
      </c>
      <c r="B2684" s="74" t="s">
        <v>20830</v>
      </c>
      <c r="C2684" s="74" t="s">
        <v>21068</v>
      </c>
      <c r="D2684" s="74" t="s">
        <v>16583</v>
      </c>
      <c r="E2684" s="74"/>
      <c r="F2684" s="59">
        <v>35</v>
      </c>
      <c r="G2684" s="75">
        <v>1</v>
      </c>
      <c r="H2684" s="75">
        <f>SUMIFS(VENTAS[Cantidad],VENTAS[Código del producto Vendido],STOCK[[#This Row],[Code]])</f>
        <v>0</v>
      </c>
      <c r="I2684" s="75">
        <f>STOCK[[#This Row],[Entradas]]-STOCK[[#This Row],[Salidas]]</f>
        <v>1</v>
      </c>
      <c r="J2684" s="59">
        <f t="shared" si="128"/>
        <v>3.5</v>
      </c>
      <c r="K2684" s="62">
        <v>12</v>
      </c>
      <c r="L2684" s="62">
        <v>0</v>
      </c>
      <c r="M2684" s="62">
        <f>STOCK[[#This Row],[Costo Unitario (USD)]]+STOCK[[#This Row],[Costo Envío (USD)]]+STOCK[[#This Row],[Comisión 10%]]</f>
        <v>15.5</v>
      </c>
      <c r="N2684" s="62">
        <f t="shared" si="129"/>
        <v>23.25</v>
      </c>
      <c r="O2684" s="62">
        <f t="shared" si="131"/>
        <v>35</v>
      </c>
      <c r="P2684" s="62">
        <f>STOCK[[#This Row],[Precio Final]]-STOCK[[#This Row],[Costo total]]</f>
        <v>19.5</v>
      </c>
      <c r="Q2684" s="62"/>
      <c r="R2684" s="74"/>
      <c r="S2684" s="74"/>
      <c r="T2684" s="62"/>
      <c r="U2684" s="62"/>
      <c r="V2684" s="76"/>
    </row>
    <row r="2685" customHeight="1" spans="1:22">
      <c r="A2685" s="74" t="s">
        <v>21069</v>
      </c>
      <c r="B2685" s="74" t="s">
        <v>20830</v>
      </c>
      <c r="C2685" s="74" t="s">
        <v>21070</v>
      </c>
      <c r="D2685" s="74" t="s">
        <v>16475</v>
      </c>
      <c r="E2685" s="74"/>
      <c r="F2685" s="59">
        <v>25</v>
      </c>
      <c r="G2685" s="75">
        <v>1</v>
      </c>
      <c r="H2685" s="75">
        <f>SUMIFS(VENTAS[Cantidad],VENTAS[Código del producto Vendido],STOCK[[#This Row],[Code]])</f>
        <v>0</v>
      </c>
      <c r="I2685" s="75">
        <f>STOCK[[#This Row],[Entradas]]-STOCK[[#This Row],[Salidas]]</f>
        <v>1</v>
      </c>
      <c r="J2685" s="59">
        <f t="shared" si="128"/>
        <v>2.5</v>
      </c>
      <c r="K2685" s="62">
        <v>12</v>
      </c>
      <c r="L2685" s="62">
        <v>0</v>
      </c>
      <c r="M2685" s="62">
        <f>STOCK[[#This Row],[Costo Unitario (USD)]]+STOCK[[#This Row],[Costo Envío (USD)]]+STOCK[[#This Row],[Comisión 10%]]</f>
        <v>14.5</v>
      </c>
      <c r="N2685" s="62">
        <f t="shared" si="129"/>
        <v>21.75</v>
      </c>
      <c r="O2685" s="62">
        <f t="shared" si="131"/>
        <v>25</v>
      </c>
      <c r="P2685" s="62">
        <f>STOCK[[#This Row],[Precio Final]]-STOCK[[#This Row],[Costo total]]</f>
        <v>10.5</v>
      </c>
      <c r="Q2685" s="62"/>
      <c r="R2685" s="74"/>
      <c r="S2685" s="74"/>
      <c r="T2685" s="62"/>
      <c r="U2685" s="62"/>
      <c r="V2685" s="76"/>
    </row>
    <row r="2686" customHeight="1" spans="1:22">
      <c r="A2686" s="74" t="s">
        <v>21071</v>
      </c>
      <c r="B2686" s="74" t="s">
        <v>20874</v>
      </c>
      <c r="C2686" s="74" t="s">
        <v>21072</v>
      </c>
      <c r="D2686" s="74" t="s">
        <v>16408</v>
      </c>
      <c r="E2686" s="74"/>
      <c r="F2686" s="59">
        <v>25</v>
      </c>
      <c r="G2686" s="75">
        <v>2</v>
      </c>
      <c r="H2686" s="75">
        <f>SUMIFS(VENTAS[Cantidad],VENTAS[Código del producto Vendido],STOCK[[#This Row],[Code]])</f>
        <v>0</v>
      </c>
      <c r="I2686" s="75">
        <f>STOCK[[#This Row],[Entradas]]-STOCK[[#This Row],[Salidas]]</f>
        <v>2</v>
      </c>
      <c r="J2686" s="59">
        <f t="shared" si="128"/>
        <v>2.5</v>
      </c>
      <c r="K2686" s="62">
        <v>12</v>
      </c>
      <c r="L2686" s="62">
        <v>0</v>
      </c>
      <c r="M2686" s="62">
        <f>STOCK[[#This Row],[Costo Unitario (USD)]]+STOCK[[#This Row],[Costo Envío (USD)]]+STOCK[[#This Row],[Comisión 10%]]</f>
        <v>14.5</v>
      </c>
      <c r="N2686" s="62">
        <f t="shared" si="129"/>
        <v>21.75</v>
      </c>
      <c r="O2686" s="62">
        <f t="shared" si="131"/>
        <v>25</v>
      </c>
      <c r="P2686" s="62">
        <f>STOCK[[#This Row],[Precio Final]]-STOCK[[#This Row],[Costo total]]</f>
        <v>10.5</v>
      </c>
      <c r="Q2686" s="62"/>
      <c r="R2686" s="74"/>
      <c r="S2686" s="74"/>
      <c r="T2686" s="62"/>
      <c r="U2686" s="62"/>
      <c r="V2686" s="76"/>
    </row>
    <row r="2687" customHeight="1" spans="1:22">
      <c r="A2687" s="74" t="s">
        <v>21073</v>
      </c>
      <c r="B2687" s="74" t="s">
        <v>20035</v>
      </c>
      <c r="C2687" s="74" t="s">
        <v>21074</v>
      </c>
      <c r="D2687" s="74" t="s">
        <v>16396</v>
      </c>
      <c r="E2687" s="74"/>
      <c r="F2687" s="59">
        <v>25</v>
      </c>
      <c r="G2687" s="75">
        <v>1</v>
      </c>
      <c r="H2687" s="75">
        <f>SUMIFS(VENTAS[Cantidad],VENTAS[Código del producto Vendido],STOCK[[#This Row],[Code]])</f>
        <v>1</v>
      </c>
      <c r="I2687" s="75">
        <f>STOCK[[#This Row],[Entradas]]-STOCK[[#This Row],[Salidas]]</f>
        <v>0</v>
      </c>
      <c r="J2687" s="59">
        <f t="shared" si="128"/>
        <v>2.5</v>
      </c>
      <c r="K2687" s="62">
        <v>12</v>
      </c>
      <c r="L2687" s="62">
        <v>0</v>
      </c>
      <c r="M2687" s="62">
        <f>STOCK[[#This Row],[Costo Unitario (USD)]]+STOCK[[#This Row],[Costo Envío (USD)]]+STOCK[[#This Row],[Comisión 10%]]</f>
        <v>14.5</v>
      </c>
      <c r="N2687" s="62">
        <f t="shared" si="129"/>
        <v>21.75</v>
      </c>
      <c r="O2687" s="62">
        <f t="shared" si="131"/>
        <v>25</v>
      </c>
      <c r="P2687" s="62">
        <f>STOCK[[#This Row],[Precio Final]]-STOCK[[#This Row],[Costo total]]</f>
        <v>10.5</v>
      </c>
      <c r="Q2687" s="62"/>
      <c r="R2687" s="74"/>
      <c r="S2687" s="74"/>
      <c r="T2687" s="62"/>
      <c r="U2687" s="62"/>
      <c r="V2687" s="76"/>
    </row>
    <row r="2688" customHeight="1" spans="1:22">
      <c r="A2688" s="74" t="s">
        <v>21075</v>
      </c>
      <c r="B2688" s="74" t="s">
        <v>20830</v>
      </c>
      <c r="C2688" s="74" t="s">
        <v>21076</v>
      </c>
      <c r="D2688" s="74" t="s">
        <v>16475</v>
      </c>
      <c r="E2688" s="74"/>
      <c r="F2688" s="59">
        <v>25</v>
      </c>
      <c r="G2688" s="75">
        <v>1</v>
      </c>
      <c r="H2688" s="75">
        <f>SUMIFS(VENTAS[Cantidad],VENTAS[Código del producto Vendido],STOCK[[#This Row],[Code]])</f>
        <v>1</v>
      </c>
      <c r="I2688" s="75">
        <f>STOCK[[#This Row],[Entradas]]-STOCK[[#This Row],[Salidas]]</f>
        <v>0</v>
      </c>
      <c r="J2688" s="59">
        <f t="shared" si="128"/>
        <v>2.5</v>
      </c>
      <c r="K2688" s="62">
        <v>12</v>
      </c>
      <c r="L2688" s="62">
        <v>0</v>
      </c>
      <c r="M2688" s="62">
        <f>STOCK[[#This Row],[Costo Unitario (USD)]]+STOCK[[#This Row],[Costo Envío (USD)]]+STOCK[[#This Row],[Comisión 10%]]</f>
        <v>14.5</v>
      </c>
      <c r="N2688" s="62">
        <f t="shared" si="129"/>
        <v>21.75</v>
      </c>
      <c r="O2688" s="62">
        <f t="shared" si="131"/>
        <v>25</v>
      </c>
      <c r="P2688" s="62">
        <f>STOCK[[#This Row],[Precio Final]]-STOCK[[#This Row],[Costo total]]</f>
        <v>10.5</v>
      </c>
      <c r="Q2688" s="62"/>
      <c r="R2688" s="74"/>
      <c r="S2688" s="74"/>
      <c r="T2688" s="62"/>
      <c r="U2688" s="62"/>
      <c r="V2688" s="76"/>
    </row>
    <row r="2689" customHeight="1" spans="1:22">
      <c r="A2689" s="74" t="s">
        <v>21077</v>
      </c>
      <c r="B2689" s="74" t="s">
        <v>20035</v>
      </c>
      <c r="C2689" s="74" t="s">
        <v>21078</v>
      </c>
      <c r="D2689" s="74" t="s">
        <v>16396</v>
      </c>
      <c r="E2689" s="74"/>
      <c r="F2689" s="59">
        <v>30</v>
      </c>
      <c r="G2689" s="75">
        <v>1</v>
      </c>
      <c r="H2689" s="75">
        <f>SUMIFS(VENTAS[Cantidad],VENTAS[Código del producto Vendido],STOCK[[#This Row],[Code]])</f>
        <v>0</v>
      </c>
      <c r="I2689" s="75">
        <f>STOCK[[#This Row],[Entradas]]-STOCK[[#This Row],[Salidas]]</f>
        <v>1</v>
      </c>
      <c r="J2689" s="59">
        <f t="shared" si="128"/>
        <v>3</v>
      </c>
      <c r="K2689" s="62">
        <v>12</v>
      </c>
      <c r="L2689" s="62">
        <v>0</v>
      </c>
      <c r="M2689" s="62">
        <f>STOCK[[#This Row],[Costo Unitario (USD)]]+STOCK[[#This Row],[Costo Envío (USD)]]+STOCK[[#This Row],[Comisión 10%]]</f>
        <v>15</v>
      </c>
      <c r="N2689" s="62">
        <f t="shared" si="129"/>
        <v>22.5</v>
      </c>
      <c r="O2689" s="62">
        <f t="shared" si="131"/>
        <v>30</v>
      </c>
      <c r="P2689" s="62">
        <f>STOCK[[#This Row],[Precio Final]]-STOCK[[#This Row],[Costo total]]</f>
        <v>15</v>
      </c>
      <c r="Q2689" s="62"/>
      <c r="R2689" s="74"/>
      <c r="S2689" s="74"/>
      <c r="T2689" s="62"/>
      <c r="U2689" s="62"/>
      <c r="V2689" s="76"/>
    </row>
    <row r="2690" customHeight="1" spans="1:22">
      <c r="A2690" s="74" t="s">
        <v>21079</v>
      </c>
      <c r="B2690" s="74" t="s">
        <v>20874</v>
      </c>
      <c r="C2690" s="74" t="s">
        <v>21080</v>
      </c>
      <c r="D2690" s="74" t="s">
        <v>16408</v>
      </c>
      <c r="E2690" s="74"/>
      <c r="F2690" s="59">
        <v>18</v>
      </c>
      <c r="G2690" s="75">
        <v>1</v>
      </c>
      <c r="H2690" s="75">
        <f>SUMIFS(VENTAS[Cantidad],VENTAS[Código del producto Vendido],STOCK[[#This Row],[Code]])</f>
        <v>1</v>
      </c>
      <c r="I2690" s="75">
        <f>STOCK[[#This Row],[Entradas]]-STOCK[[#This Row],[Salidas]]</f>
        <v>0</v>
      </c>
      <c r="J2690" s="59">
        <f t="shared" si="128"/>
        <v>1.8</v>
      </c>
      <c r="K2690" s="62">
        <v>12</v>
      </c>
      <c r="L2690" s="62">
        <v>0</v>
      </c>
      <c r="M2690" s="62">
        <f>STOCK[[#This Row],[Costo Unitario (USD)]]+STOCK[[#This Row],[Costo Envío (USD)]]+STOCK[[#This Row],[Comisión 10%]]</f>
        <v>13.8</v>
      </c>
      <c r="N2690" s="62">
        <f t="shared" si="129"/>
        <v>20.7</v>
      </c>
      <c r="O2690" s="62">
        <f t="shared" si="131"/>
        <v>18</v>
      </c>
      <c r="P2690" s="62">
        <f>STOCK[[#This Row],[Precio Final]]-STOCK[[#This Row],[Costo total]]</f>
        <v>4.2</v>
      </c>
      <c r="Q2690" s="62"/>
      <c r="R2690" s="74"/>
      <c r="S2690" s="74"/>
      <c r="T2690" s="62"/>
      <c r="U2690" s="62"/>
      <c r="V2690" s="76"/>
    </row>
    <row r="2691" customHeight="1" spans="1:22">
      <c r="A2691" s="74" t="s">
        <v>21081</v>
      </c>
      <c r="B2691" s="74" t="s">
        <v>20830</v>
      </c>
      <c r="C2691" s="74" t="s">
        <v>21082</v>
      </c>
      <c r="D2691" s="74" t="s">
        <v>16583</v>
      </c>
      <c r="E2691" s="74"/>
      <c r="F2691" s="59">
        <v>18</v>
      </c>
      <c r="G2691" s="75">
        <v>1</v>
      </c>
      <c r="H2691" s="75">
        <f>SUMIFS(VENTAS[Cantidad],VENTAS[Código del producto Vendido],STOCK[[#This Row],[Code]])</f>
        <v>0</v>
      </c>
      <c r="I2691" s="75">
        <f>STOCK[[#This Row],[Entradas]]-STOCK[[#This Row],[Salidas]]</f>
        <v>1</v>
      </c>
      <c r="J2691" s="59">
        <f t="shared" si="128"/>
        <v>1.8</v>
      </c>
      <c r="K2691" s="62">
        <v>12</v>
      </c>
      <c r="L2691" s="62">
        <v>0</v>
      </c>
      <c r="M2691" s="62">
        <f>STOCK[[#This Row],[Costo Unitario (USD)]]+STOCK[[#This Row],[Costo Envío (USD)]]+STOCK[[#This Row],[Comisión 10%]]</f>
        <v>13.8</v>
      </c>
      <c r="N2691" s="62">
        <f t="shared" si="129"/>
        <v>20.7</v>
      </c>
      <c r="O2691" s="62">
        <f t="shared" si="131"/>
        <v>18</v>
      </c>
      <c r="P2691" s="62">
        <f>STOCK[[#This Row],[Precio Final]]-STOCK[[#This Row],[Costo total]]</f>
        <v>4.2</v>
      </c>
      <c r="Q2691" s="62"/>
      <c r="R2691" s="74"/>
      <c r="S2691" s="74"/>
      <c r="T2691" s="62"/>
      <c r="U2691" s="62"/>
      <c r="V2691" s="76"/>
    </row>
    <row r="2692" customHeight="1" spans="1:22">
      <c r="A2692" s="74" t="s">
        <v>21083</v>
      </c>
      <c r="B2692" s="74" t="s">
        <v>16511</v>
      </c>
      <c r="C2692" s="74" t="s">
        <v>21084</v>
      </c>
      <c r="D2692" s="74" t="s">
        <v>16431</v>
      </c>
      <c r="E2692" s="74"/>
      <c r="F2692" s="59">
        <v>18</v>
      </c>
      <c r="G2692" s="75">
        <v>1</v>
      </c>
      <c r="H2692" s="75">
        <f>SUMIFS(VENTAS[Cantidad],VENTAS[Código del producto Vendido],STOCK[[#This Row],[Code]])</f>
        <v>1</v>
      </c>
      <c r="I2692" s="75">
        <f>STOCK[[#This Row],[Entradas]]-STOCK[[#This Row],[Salidas]]</f>
        <v>0</v>
      </c>
      <c r="J2692" s="59">
        <f t="shared" si="128"/>
        <v>1.8</v>
      </c>
      <c r="K2692" s="62">
        <v>12</v>
      </c>
      <c r="L2692" s="62">
        <v>0</v>
      </c>
      <c r="M2692" s="62">
        <f>STOCK[[#This Row],[Costo Unitario (USD)]]+STOCK[[#This Row],[Costo Envío (USD)]]+STOCK[[#This Row],[Comisión 10%]]</f>
        <v>13.8</v>
      </c>
      <c r="N2692" s="62">
        <f t="shared" si="129"/>
        <v>20.7</v>
      </c>
      <c r="O2692" s="62">
        <f t="shared" si="131"/>
        <v>18</v>
      </c>
      <c r="P2692" s="62">
        <f>STOCK[[#This Row],[Precio Final]]-STOCK[[#This Row],[Costo total]]</f>
        <v>4.2</v>
      </c>
      <c r="Q2692" s="62"/>
      <c r="R2692" s="74"/>
      <c r="S2692" s="74"/>
      <c r="T2692" s="62"/>
      <c r="U2692" s="62"/>
      <c r="V2692" s="76"/>
    </row>
    <row r="2693" customHeight="1" spans="1:22">
      <c r="A2693" s="74" t="s">
        <v>21085</v>
      </c>
      <c r="B2693" s="74" t="s">
        <v>16511</v>
      </c>
      <c r="C2693" s="74" t="s">
        <v>21086</v>
      </c>
      <c r="D2693" s="74" t="s">
        <v>16431</v>
      </c>
      <c r="E2693" s="74"/>
      <c r="F2693" s="59">
        <v>18</v>
      </c>
      <c r="G2693" s="75">
        <v>1</v>
      </c>
      <c r="H2693" s="75">
        <f>SUMIFS(VENTAS[Cantidad],VENTAS[Código del producto Vendido],STOCK[[#This Row],[Code]])</f>
        <v>1</v>
      </c>
      <c r="I2693" s="75">
        <f>STOCK[[#This Row],[Entradas]]-STOCK[[#This Row],[Salidas]]</f>
        <v>0</v>
      </c>
      <c r="J2693" s="59">
        <f t="shared" si="128"/>
        <v>1.8</v>
      </c>
      <c r="K2693" s="62">
        <v>12</v>
      </c>
      <c r="L2693" s="62">
        <v>0</v>
      </c>
      <c r="M2693" s="62">
        <f>STOCK[[#This Row],[Costo Unitario (USD)]]+STOCK[[#This Row],[Costo Envío (USD)]]+STOCK[[#This Row],[Comisión 10%]]</f>
        <v>13.8</v>
      </c>
      <c r="N2693" s="62">
        <f t="shared" si="129"/>
        <v>20.7</v>
      </c>
      <c r="O2693" s="62">
        <f t="shared" si="131"/>
        <v>18</v>
      </c>
      <c r="P2693" s="62">
        <f>STOCK[[#This Row],[Precio Final]]-STOCK[[#This Row],[Costo total]]</f>
        <v>4.2</v>
      </c>
      <c r="Q2693" s="62"/>
      <c r="R2693" s="74"/>
      <c r="S2693" s="74"/>
      <c r="T2693" s="62"/>
      <c r="U2693" s="62"/>
      <c r="V2693" s="76"/>
    </row>
    <row r="2694" customHeight="1" spans="1:22">
      <c r="A2694" s="74" t="s">
        <v>21087</v>
      </c>
      <c r="B2694" s="74" t="s">
        <v>20830</v>
      </c>
      <c r="C2694" s="74" t="s">
        <v>21088</v>
      </c>
      <c r="D2694" s="74" t="s">
        <v>16475</v>
      </c>
      <c r="E2694" s="74"/>
      <c r="F2694" s="59">
        <v>18</v>
      </c>
      <c r="G2694" s="75">
        <v>1</v>
      </c>
      <c r="H2694" s="75">
        <f>SUMIFS(VENTAS[Cantidad],VENTAS[Código del producto Vendido],STOCK[[#This Row],[Code]])</f>
        <v>1</v>
      </c>
      <c r="I2694" s="75">
        <f>STOCK[[#This Row],[Entradas]]-STOCK[[#This Row],[Salidas]]</f>
        <v>0</v>
      </c>
      <c r="J2694" s="59">
        <f t="shared" si="128"/>
        <v>1.8</v>
      </c>
      <c r="K2694" s="62">
        <v>12</v>
      </c>
      <c r="L2694" s="62">
        <v>0</v>
      </c>
      <c r="M2694" s="62">
        <f>STOCK[[#This Row],[Costo Unitario (USD)]]+STOCK[[#This Row],[Costo Envío (USD)]]+STOCK[[#This Row],[Comisión 10%]]</f>
        <v>13.8</v>
      </c>
      <c r="N2694" s="62">
        <f t="shared" si="129"/>
        <v>20.7</v>
      </c>
      <c r="O2694" s="62">
        <f t="shared" si="131"/>
        <v>18</v>
      </c>
      <c r="P2694" s="62">
        <f>STOCK[[#This Row],[Precio Final]]-STOCK[[#This Row],[Costo total]]</f>
        <v>4.2</v>
      </c>
      <c r="Q2694" s="62"/>
      <c r="R2694" s="74"/>
      <c r="S2694" s="74"/>
      <c r="T2694" s="62"/>
      <c r="U2694" s="62"/>
      <c r="V2694" s="76"/>
    </row>
    <row r="2695" customHeight="1" spans="1:22">
      <c r="A2695" s="74" t="s">
        <v>21089</v>
      </c>
      <c r="B2695" s="74" t="s">
        <v>20874</v>
      </c>
      <c r="C2695" s="74" t="s">
        <v>21090</v>
      </c>
      <c r="D2695" s="74" t="s">
        <v>16404</v>
      </c>
      <c r="E2695" s="74"/>
      <c r="F2695" s="59">
        <v>35</v>
      </c>
      <c r="G2695" s="75">
        <v>2</v>
      </c>
      <c r="H2695" s="75">
        <f>SUMIFS(VENTAS[Cantidad],VENTAS[Código del producto Vendido],STOCK[[#This Row],[Code]])</f>
        <v>1</v>
      </c>
      <c r="I2695" s="75">
        <f>STOCK[[#This Row],[Entradas]]-STOCK[[#This Row],[Salidas]]</f>
        <v>1</v>
      </c>
      <c r="J2695" s="59">
        <f t="shared" si="128"/>
        <v>3.5</v>
      </c>
      <c r="K2695" s="62">
        <v>12</v>
      </c>
      <c r="L2695" s="62">
        <v>0</v>
      </c>
      <c r="M2695" s="62">
        <f>STOCK[[#This Row],[Costo Unitario (USD)]]+STOCK[[#This Row],[Costo Envío (USD)]]+STOCK[[#This Row],[Comisión 10%]]</f>
        <v>15.5</v>
      </c>
      <c r="N2695" s="62">
        <f t="shared" si="129"/>
        <v>23.25</v>
      </c>
      <c r="O2695" s="62">
        <f t="shared" si="131"/>
        <v>35</v>
      </c>
      <c r="P2695" s="62">
        <f>STOCK[[#This Row],[Precio Final]]-STOCK[[#This Row],[Costo total]]</f>
        <v>19.5</v>
      </c>
      <c r="Q2695" s="62"/>
      <c r="R2695" s="74"/>
      <c r="S2695" s="74"/>
      <c r="T2695" s="62"/>
      <c r="U2695" s="62"/>
      <c r="V2695" s="76"/>
    </row>
    <row r="2696" customHeight="1" spans="1:22">
      <c r="A2696" s="74" t="s">
        <v>21091</v>
      </c>
      <c r="B2696" s="74" t="s">
        <v>20874</v>
      </c>
      <c r="C2696" s="74" t="s">
        <v>21092</v>
      </c>
      <c r="D2696" s="74" t="s">
        <v>16408</v>
      </c>
      <c r="E2696" s="74"/>
      <c r="F2696" s="59">
        <v>18</v>
      </c>
      <c r="G2696" s="75">
        <v>1</v>
      </c>
      <c r="H2696" s="75">
        <f>SUMIFS(VENTAS[Cantidad],VENTAS[Código del producto Vendido],STOCK[[#This Row],[Code]])</f>
        <v>1</v>
      </c>
      <c r="I2696" s="75">
        <f>STOCK[[#This Row],[Entradas]]-STOCK[[#This Row],[Salidas]]</f>
        <v>0</v>
      </c>
      <c r="J2696" s="59">
        <f t="shared" si="128"/>
        <v>1.8</v>
      </c>
      <c r="K2696" s="62">
        <v>12</v>
      </c>
      <c r="L2696" s="62">
        <v>0</v>
      </c>
      <c r="M2696" s="62">
        <f>STOCK[[#This Row],[Costo Unitario (USD)]]+STOCK[[#This Row],[Costo Envío (USD)]]+STOCK[[#This Row],[Comisión 10%]]</f>
        <v>13.8</v>
      </c>
      <c r="N2696" s="62">
        <f t="shared" si="129"/>
        <v>20.7</v>
      </c>
      <c r="O2696" s="62">
        <f t="shared" si="131"/>
        <v>18</v>
      </c>
      <c r="P2696" s="62">
        <f>STOCK[[#This Row],[Precio Final]]-STOCK[[#This Row],[Costo total]]</f>
        <v>4.2</v>
      </c>
      <c r="Q2696" s="62"/>
      <c r="R2696" s="74"/>
      <c r="S2696" s="74"/>
      <c r="T2696" s="62"/>
      <c r="U2696" s="62"/>
      <c r="V2696" s="76"/>
    </row>
    <row r="2697" customHeight="1" spans="1:22">
      <c r="A2697" s="74" t="s">
        <v>20785</v>
      </c>
      <c r="B2697" s="74" t="s">
        <v>21048</v>
      </c>
      <c r="C2697" s="74" t="s">
        <v>21093</v>
      </c>
      <c r="D2697" s="74" t="s">
        <v>16396</v>
      </c>
      <c r="E2697" s="74"/>
      <c r="F2697" s="59">
        <v>30</v>
      </c>
      <c r="G2697" s="75">
        <v>3</v>
      </c>
      <c r="H2697" s="75">
        <f>SUMIFS(VENTAS[Cantidad],VENTAS[Código del producto Vendido],STOCK[[#This Row],[Code]])</f>
        <v>3</v>
      </c>
      <c r="I2697" s="75">
        <f>STOCK[[#This Row],[Entradas]]-STOCK[[#This Row],[Salidas]]</f>
        <v>0</v>
      </c>
      <c r="J2697" s="59">
        <f t="shared" ref="J2697:J2748" si="132">O2697*0.1</f>
        <v>3</v>
      </c>
      <c r="K2697" s="62">
        <v>12</v>
      </c>
      <c r="L2697" s="62">
        <v>0</v>
      </c>
      <c r="M2697" s="62">
        <f>STOCK[[#This Row],[Costo Unitario (USD)]]+STOCK[[#This Row],[Costo Envío (USD)]]+STOCK[[#This Row],[Comisión 10%]]</f>
        <v>15</v>
      </c>
      <c r="N2697" s="62">
        <f t="shared" ref="N2697:N2745" si="133">M2697*1.5</f>
        <v>22.5</v>
      </c>
      <c r="O2697" s="62">
        <v>30</v>
      </c>
      <c r="P2697" s="62">
        <f>STOCK[[#This Row],[Precio Final]]-STOCK[[#This Row],[Costo total]]</f>
        <v>15</v>
      </c>
      <c r="Q2697" s="62"/>
      <c r="R2697" s="74"/>
      <c r="S2697" s="74"/>
      <c r="T2697" s="62"/>
      <c r="U2697" s="62"/>
      <c r="V2697" s="76"/>
    </row>
    <row r="2698" customHeight="1" spans="1:22">
      <c r="A2698" s="74" t="s">
        <v>20778</v>
      </c>
      <c r="B2698" s="74" t="s">
        <v>20331</v>
      </c>
      <c r="C2698" s="74" t="s">
        <v>21094</v>
      </c>
      <c r="D2698" s="74" t="s">
        <v>16404</v>
      </c>
      <c r="E2698" s="74"/>
      <c r="F2698" s="59">
        <v>30</v>
      </c>
      <c r="G2698" s="75">
        <v>4</v>
      </c>
      <c r="H2698" s="75">
        <f>SUMIFS(VENTAS[Cantidad],VENTAS[Código del producto Vendido],STOCK[[#This Row],[Code]])</f>
        <v>4</v>
      </c>
      <c r="I2698" s="75">
        <f>STOCK[[#This Row],[Entradas]]-STOCK[[#This Row],[Salidas]]</f>
        <v>0</v>
      </c>
      <c r="J2698" s="59">
        <f t="shared" si="132"/>
        <v>3</v>
      </c>
      <c r="K2698" s="62">
        <v>12</v>
      </c>
      <c r="L2698" s="62">
        <v>0</v>
      </c>
      <c r="M2698" s="62">
        <f>STOCK[[#This Row],[Costo Unitario (USD)]]+STOCK[[#This Row],[Costo Envío (USD)]]+STOCK[[#This Row],[Comisión 10%]]</f>
        <v>15</v>
      </c>
      <c r="N2698" s="62">
        <f t="shared" si="133"/>
        <v>22.5</v>
      </c>
      <c r="O2698" s="62">
        <v>30</v>
      </c>
      <c r="P2698" s="62">
        <f>STOCK[[#This Row],[Precio Final]]-STOCK[[#This Row],[Costo total]]</f>
        <v>15</v>
      </c>
      <c r="Q2698" s="62"/>
      <c r="R2698" s="74"/>
      <c r="S2698" s="74"/>
      <c r="T2698" s="62"/>
      <c r="U2698" s="62"/>
      <c r="V2698" s="76"/>
    </row>
    <row r="2699" customHeight="1" spans="1:22">
      <c r="A2699" s="74" t="s">
        <v>20787</v>
      </c>
      <c r="B2699" s="74" t="s">
        <v>21048</v>
      </c>
      <c r="C2699" s="74" t="s">
        <v>21095</v>
      </c>
      <c r="D2699" s="74" t="s">
        <v>16396</v>
      </c>
      <c r="E2699" s="74"/>
      <c r="F2699" s="59">
        <v>30</v>
      </c>
      <c r="G2699" s="75">
        <v>4</v>
      </c>
      <c r="H2699" s="75">
        <f>SUMIFS(VENTAS[Cantidad],VENTAS[Código del producto Vendido],STOCK[[#This Row],[Code]])</f>
        <v>4</v>
      </c>
      <c r="I2699" s="75">
        <f>STOCK[[#This Row],[Entradas]]-STOCK[[#This Row],[Salidas]]</f>
        <v>0</v>
      </c>
      <c r="J2699" s="59">
        <f t="shared" si="132"/>
        <v>3</v>
      </c>
      <c r="K2699" s="62">
        <v>12</v>
      </c>
      <c r="L2699" s="62">
        <v>0</v>
      </c>
      <c r="M2699" s="62">
        <f>STOCK[[#This Row],[Costo Unitario (USD)]]+STOCK[[#This Row],[Costo Envío (USD)]]+STOCK[[#This Row],[Comisión 10%]]</f>
        <v>15</v>
      </c>
      <c r="N2699" s="62">
        <f t="shared" si="133"/>
        <v>22.5</v>
      </c>
      <c r="O2699" s="62">
        <v>30</v>
      </c>
      <c r="P2699" s="62">
        <f>STOCK[[#This Row],[Precio Final]]-STOCK[[#This Row],[Costo total]]</f>
        <v>15</v>
      </c>
      <c r="Q2699" s="62"/>
      <c r="R2699" s="74"/>
      <c r="S2699" s="74"/>
      <c r="T2699" s="62"/>
      <c r="U2699" s="62"/>
      <c r="V2699" s="76"/>
    </row>
    <row r="2700" customHeight="1" spans="1:22">
      <c r="A2700" s="74" t="s">
        <v>21096</v>
      </c>
      <c r="B2700" s="74" t="s">
        <v>20331</v>
      </c>
      <c r="C2700" s="74" t="s">
        <v>21097</v>
      </c>
      <c r="D2700" s="74" t="s">
        <v>16404</v>
      </c>
      <c r="E2700" s="74"/>
      <c r="F2700" s="59">
        <v>30</v>
      </c>
      <c r="G2700" s="75">
        <v>1</v>
      </c>
      <c r="H2700" s="75">
        <f>SUMIFS(VENTAS[Cantidad],VENTAS[Código del producto Vendido],STOCK[[#This Row],[Code]])</f>
        <v>0</v>
      </c>
      <c r="I2700" s="75">
        <f>STOCK[[#This Row],[Entradas]]-STOCK[[#This Row],[Salidas]]</f>
        <v>1</v>
      </c>
      <c r="J2700" s="59">
        <f t="shared" si="132"/>
        <v>3</v>
      </c>
      <c r="K2700" s="62">
        <v>12</v>
      </c>
      <c r="L2700" s="62">
        <v>0</v>
      </c>
      <c r="M2700" s="62">
        <f>STOCK[[#This Row],[Costo Unitario (USD)]]+STOCK[[#This Row],[Costo Envío (USD)]]+STOCK[[#This Row],[Comisión 10%]]</f>
        <v>15</v>
      </c>
      <c r="N2700" s="62">
        <f t="shared" si="133"/>
        <v>22.5</v>
      </c>
      <c r="O2700" s="62">
        <v>30</v>
      </c>
      <c r="P2700" s="62">
        <f>STOCK[[#This Row],[Precio Final]]-STOCK[[#This Row],[Costo total]]</f>
        <v>15</v>
      </c>
      <c r="Q2700" s="62"/>
      <c r="R2700" s="74"/>
      <c r="S2700" s="74"/>
      <c r="T2700" s="62"/>
      <c r="U2700" s="62"/>
      <c r="V2700" s="76"/>
    </row>
    <row r="2701" customHeight="1" spans="1:22">
      <c r="A2701" s="74" t="s">
        <v>21098</v>
      </c>
      <c r="B2701" s="74" t="s">
        <v>20331</v>
      </c>
      <c r="C2701" s="74" t="s">
        <v>21097</v>
      </c>
      <c r="D2701" s="74" t="s">
        <v>16408</v>
      </c>
      <c r="E2701" s="74"/>
      <c r="F2701" s="59">
        <v>30</v>
      </c>
      <c r="G2701" s="75">
        <v>1</v>
      </c>
      <c r="H2701" s="75">
        <f>SUMIFS(VENTAS[Cantidad],VENTAS[Código del producto Vendido],STOCK[[#This Row],[Code]])</f>
        <v>0</v>
      </c>
      <c r="I2701" s="75">
        <f>STOCK[[#This Row],[Entradas]]-STOCK[[#This Row],[Salidas]]</f>
        <v>1</v>
      </c>
      <c r="J2701" s="59">
        <f t="shared" si="132"/>
        <v>3</v>
      </c>
      <c r="K2701" s="62">
        <v>12</v>
      </c>
      <c r="L2701" s="62">
        <v>0</v>
      </c>
      <c r="M2701" s="62">
        <f>STOCK[[#This Row],[Costo Unitario (USD)]]+STOCK[[#This Row],[Costo Envío (USD)]]+STOCK[[#This Row],[Comisión 10%]]</f>
        <v>15</v>
      </c>
      <c r="N2701" s="62">
        <f t="shared" si="133"/>
        <v>22.5</v>
      </c>
      <c r="O2701" s="62">
        <v>30</v>
      </c>
      <c r="P2701" s="62">
        <f>STOCK[[#This Row],[Precio Final]]-STOCK[[#This Row],[Costo total]]</f>
        <v>15</v>
      </c>
      <c r="Q2701" s="62"/>
      <c r="R2701" s="74"/>
      <c r="S2701" s="74"/>
      <c r="T2701" s="62"/>
      <c r="U2701" s="62"/>
      <c r="V2701" s="76"/>
    </row>
    <row r="2702" customHeight="1" spans="1:22">
      <c r="A2702" s="74" t="s">
        <v>21099</v>
      </c>
      <c r="B2702" s="74" t="s">
        <v>20976</v>
      </c>
      <c r="C2702" s="74" t="s">
        <v>21097</v>
      </c>
      <c r="D2702" s="74" t="s">
        <v>16583</v>
      </c>
      <c r="E2702" s="74"/>
      <c r="F2702" s="59">
        <v>30</v>
      </c>
      <c r="G2702" s="75">
        <v>1</v>
      </c>
      <c r="H2702" s="75">
        <f>SUMIFS(VENTAS[Cantidad],VENTAS[Código del producto Vendido],STOCK[[#This Row],[Code]])</f>
        <v>0</v>
      </c>
      <c r="I2702" s="75">
        <f>STOCK[[#This Row],[Entradas]]-STOCK[[#This Row],[Salidas]]</f>
        <v>1</v>
      </c>
      <c r="J2702" s="59">
        <f t="shared" si="132"/>
        <v>3</v>
      </c>
      <c r="K2702" s="62">
        <v>12</v>
      </c>
      <c r="L2702" s="62">
        <v>0</v>
      </c>
      <c r="M2702" s="62">
        <f>STOCK[[#This Row],[Costo Unitario (USD)]]+STOCK[[#This Row],[Costo Envío (USD)]]+STOCK[[#This Row],[Comisión 10%]]</f>
        <v>15</v>
      </c>
      <c r="N2702" s="62">
        <f t="shared" si="133"/>
        <v>22.5</v>
      </c>
      <c r="O2702" s="62">
        <v>30</v>
      </c>
      <c r="P2702" s="62">
        <f>STOCK[[#This Row],[Precio Final]]-STOCK[[#This Row],[Costo total]]</f>
        <v>15</v>
      </c>
      <c r="Q2702" s="62"/>
      <c r="R2702" s="74"/>
      <c r="S2702" s="74"/>
      <c r="T2702" s="62"/>
      <c r="U2702" s="62"/>
      <c r="V2702" s="76"/>
    </row>
    <row r="2703" customHeight="1" spans="1:22">
      <c r="A2703" s="74" t="s">
        <v>21100</v>
      </c>
      <c r="B2703" s="74" t="s">
        <v>17153</v>
      </c>
      <c r="C2703" s="74" t="s">
        <v>21101</v>
      </c>
      <c r="D2703" s="74" t="s">
        <v>16475</v>
      </c>
      <c r="E2703" s="74"/>
      <c r="F2703" s="59">
        <v>20</v>
      </c>
      <c r="G2703" s="75">
        <v>1</v>
      </c>
      <c r="H2703" s="75">
        <f>SUMIFS(VENTAS[Cantidad],VENTAS[Código del producto Vendido],STOCK[[#This Row],[Code]])</f>
        <v>1</v>
      </c>
      <c r="I2703" s="75">
        <f>STOCK[[#This Row],[Entradas]]-STOCK[[#This Row],[Salidas]]</f>
        <v>0</v>
      </c>
      <c r="J2703" s="59">
        <f t="shared" si="132"/>
        <v>2</v>
      </c>
      <c r="K2703" s="62">
        <v>12</v>
      </c>
      <c r="L2703" s="62">
        <v>0</v>
      </c>
      <c r="M2703" s="62">
        <f>STOCK[[#This Row],[Costo Unitario (USD)]]+STOCK[[#This Row],[Costo Envío (USD)]]+STOCK[[#This Row],[Comisión 10%]]</f>
        <v>14</v>
      </c>
      <c r="N2703" s="62">
        <f t="shared" si="133"/>
        <v>21</v>
      </c>
      <c r="O2703" s="62">
        <v>20</v>
      </c>
      <c r="P2703" s="62">
        <f>STOCK[[#This Row],[Precio Final]]-STOCK[[#This Row],[Costo total]]</f>
        <v>6</v>
      </c>
      <c r="Q2703" s="62"/>
      <c r="R2703" s="74"/>
      <c r="S2703" s="74"/>
      <c r="T2703" s="62"/>
      <c r="U2703" s="62"/>
      <c r="V2703" s="76"/>
    </row>
    <row r="2704" customHeight="1" spans="1:22">
      <c r="A2704" s="74" t="s">
        <v>21102</v>
      </c>
      <c r="B2704" s="74" t="s">
        <v>16522</v>
      </c>
      <c r="C2704" s="74" t="s">
        <v>21101</v>
      </c>
      <c r="D2704" s="74" t="s">
        <v>16404</v>
      </c>
      <c r="E2704" s="74"/>
      <c r="F2704" s="59">
        <v>20</v>
      </c>
      <c r="G2704" s="75">
        <v>1</v>
      </c>
      <c r="H2704" s="75">
        <f>SUMIFS(VENTAS[Cantidad],VENTAS[Código del producto Vendido],STOCK[[#This Row],[Code]])</f>
        <v>0</v>
      </c>
      <c r="I2704" s="75">
        <f>STOCK[[#This Row],[Entradas]]-STOCK[[#This Row],[Salidas]]</f>
        <v>1</v>
      </c>
      <c r="J2704" s="59">
        <f t="shared" si="132"/>
        <v>2</v>
      </c>
      <c r="K2704" s="62">
        <v>12</v>
      </c>
      <c r="L2704" s="62">
        <v>0</v>
      </c>
      <c r="M2704" s="62">
        <f>STOCK[[#This Row],[Costo Unitario (USD)]]+STOCK[[#This Row],[Costo Envío (USD)]]+STOCK[[#This Row],[Comisión 10%]]</f>
        <v>14</v>
      </c>
      <c r="N2704" s="62">
        <f t="shared" si="133"/>
        <v>21</v>
      </c>
      <c r="O2704" s="62">
        <v>20</v>
      </c>
      <c r="P2704" s="62">
        <f>STOCK[[#This Row],[Precio Final]]-STOCK[[#This Row],[Costo total]]</f>
        <v>6</v>
      </c>
      <c r="Q2704" s="62"/>
      <c r="R2704" s="74"/>
      <c r="S2704" s="74"/>
      <c r="T2704" s="62"/>
      <c r="U2704" s="62"/>
      <c r="V2704" s="76"/>
    </row>
    <row r="2705" customHeight="1" spans="1:22">
      <c r="A2705" s="74" t="s">
        <v>21103</v>
      </c>
      <c r="B2705" s="74" t="s">
        <v>16522</v>
      </c>
      <c r="C2705" s="74" t="s">
        <v>21104</v>
      </c>
      <c r="D2705" s="74" t="s">
        <v>16404</v>
      </c>
      <c r="E2705" s="74"/>
      <c r="F2705" s="59">
        <v>20</v>
      </c>
      <c r="G2705" s="75">
        <v>1</v>
      </c>
      <c r="H2705" s="75">
        <f>SUMIFS(VENTAS[Cantidad],VENTAS[Código del producto Vendido],STOCK[[#This Row],[Code]])</f>
        <v>1</v>
      </c>
      <c r="I2705" s="75">
        <f>STOCK[[#This Row],[Entradas]]-STOCK[[#This Row],[Salidas]]</f>
        <v>0</v>
      </c>
      <c r="J2705" s="59">
        <f t="shared" si="132"/>
        <v>2</v>
      </c>
      <c r="K2705" s="62">
        <v>12</v>
      </c>
      <c r="L2705" s="62">
        <v>0</v>
      </c>
      <c r="M2705" s="62">
        <f>STOCK[[#This Row],[Costo Unitario (USD)]]+STOCK[[#This Row],[Costo Envío (USD)]]+STOCK[[#This Row],[Comisión 10%]]</f>
        <v>14</v>
      </c>
      <c r="N2705" s="62">
        <f t="shared" si="133"/>
        <v>21</v>
      </c>
      <c r="O2705" s="62">
        <v>20</v>
      </c>
      <c r="P2705" s="62">
        <f>STOCK[[#This Row],[Precio Final]]-STOCK[[#This Row],[Costo total]]</f>
        <v>6</v>
      </c>
      <c r="Q2705" s="62"/>
      <c r="R2705" s="74"/>
      <c r="S2705" s="74"/>
      <c r="T2705" s="62"/>
      <c r="U2705" s="62"/>
      <c r="V2705" s="76"/>
    </row>
    <row r="2706" customHeight="1" spans="1:22">
      <c r="A2706" s="74" t="s">
        <v>21105</v>
      </c>
      <c r="B2706" s="74" t="s">
        <v>20976</v>
      </c>
      <c r="C2706" s="74" t="s">
        <v>21106</v>
      </c>
      <c r="D2706" s="74" t="s">
        <v>16475</v>
      </c>
      <c r="E2706" s="74"/>
      <c r="F2706" s="59">
        <v>28</v>
      </c>
      <c r="G2706" s="75">
        <v>1</v>
      </c>
      <c r="H2706" s="75">
        <f>SUMIFS(VENTAS[Cantidad],VENTAS[Código del producto Vendido],STOCK[[#This Row],[Code]])</f>
        <v>1</v>
      </c>
      <c r="I2706" s="75">
        <f>STOCK[[#This Row],[Entradas]]-STOCK[[#This Row],[Salidas]]</f>
        <v>0</v>
      </c>
      <c r="J2706" s="59">
        <f t="shared" si="132"/>
        <v>2.8</v>
      </c>
      <c r="K2706" s="62">
        <v>12</v>
      </c>
      <c r="L2706" s="62">
        <v>0</v>
      </c>
      <c r="M2706" s="62">
        <f>STOCK[[#This Row],[Costo Unitario (USD)]]+STOCK[[#This Row],[Costo Envío (USD)]]+STOCK[[#This Row],[Comisión 10%]]</f>
        <v>14.8</v>
      </c>
      <c r="N2706" s="62">
        <f t="shared" si="133"/>
        <v>22.2</v>
      </c>
      <c r="O2706" s="62">
        <v>28</v>
      </c>
      <c r="P2706" s="62">
        <f>STOCK[[#This Row],[Precio Final]]-STOCK[[#This Row],[Costo total]]</f>
        <v>13.2</v>
      </c>
      <c r="Q2706" s="62"/>
      <c r="R2706" s="74"/>
      <c r="S2706" s="74"/>
      <c r="T2706" s="62"/>
      <c r="U2706" s="62"/>
      <c r="V2706" s="76"/>
    </row>
    <row r="2707" customHeight="1" spans="1:22">
      <c r="A2707" s="74" t="s">
        <v>21107</v>
      </c>
      <c r="B2707" s="74" t="s">
        <v>20331</v>
      </c>
      <c r="C2707" s="74" t="s">
        <v>21106</v>
      </c>
      <c r="D2707" s="74" t="s">
        <v>16408</v>
      </c>
      <c r="E2707" s="74"/>
      <c r="F2707" s="59">
        <v>28</v>
      </c>
      <c r="G2707" s="75">
        <v>1</v>
      </c>
      <c r="H2707" s="75">
        <f>SUMIFS(VENTAS[Cantidad],VENTAS[Código del producto Vendido],STOCK[[#This Row],[Code]])</f>
        <v>0</v>
      </c>
      <c r="I2707" s="75">
        <f>STOCK[[#This Row],[Entradas]]-STOCK[[#This Row],[Salidas]]</f>
        <v>1</v>
      </c>
      <c r="J2707" s="59">
        <f t="shared" si="132"/>
        <v>2.8</v>
      </c>
      <c r="K2707" s="62">
        <v>12</v>
      </c>
      <c r="L2707" s="62">
        <v>0</v>
      </c>
      <c r="M2707" s="62">
        <f>STOCK[[#This Row],[Costo Unitario (USD)]]+STOCK[[#This Row],[Costo Envío (USD)]]+STOCK[[#This Row],[Comisión 10%]]</f>
        <v>14.8</v>
      </c>
      <c r="N2707" s="62">
        <f t="shared" si="133"/>
        <v>22.2</v>
      </c>
      <c r="O2707" s="62">
        <v>28</v>
      </c>
      <c r="P2707" s="62">
        <f>STOCK[[#This Row],[Precio Final]]-STOCK[[#This Row],[Costo total]]</f>
        <v>13.2</v>
      </c>
      <c r="Q2707" s="62"/>
      <c r="R2707" s="74"/>
      <c r="S2707" s="74"/>
      <c r="T2707" s="62"/>
      <c r="U2707" s="62"/>
      <c r="V2707" s="76"/>
    </row>
    <row r="2708" customHeight="1" spans="1:22">
      <c r="A2708" s="74" t="s">
        <v>21108</v>
      </c>
      <c r="B2708" s="74" t="s">
        <v>20331</v>
      </c>
      <c r="C2708" s="74" t="s">
        <v>21109</v>
      </c>
      <c r="D2708" s="74" t="s">
        <v>16404</v>
      </c>
      <c r="E2708" s="74"/>
      <c r="F2708" s="59">
        <v>30</v>
      </c>
      <c r="G2708" s="75">
        <v>1</v>
      </c>
      <c r="H2708" s="75">
        <f>SUMIFS(VENTAS[Cantidad],VENTAS[Código del producto Vendido],STOCK[[#This Row],[Code]])</f>
        <v>0</v>
      </c>
      <c r="I2708" s="75">
        <f>STOCK[[#This Row],[Entradas]]-STOCK[[#This Row],[Salidas]]</f>
        <v>1</v>
      </c>
      <c r="J2708" s="59">
        <f t="shared" si="132"/>
        <v>3</v>
      </c>
      <c r="K2708" s="62">
        <v>12</v>
      </c>
      <c r="L2708" s="62">
        <v>0</v>
      </c>
      <c r="M2708" s="62">
        <f>STOCK[[#This Row],[Costo Unitario (USD)]]+STOCK[[#This Row],[Costo Envío (USD)]]+STOCK[[#This Row],[Comisión 10%]]</f>
        <v>15</v>
      </c>
      <c r="N2708" s="62">
        <f t="shared" si="133"/>
        <v>22.5</v>
      </c>
      <c r="O2708" s="62">
        <v>30</v>
      </c>
      <c r="P2708" s="62">
        <f>STOCK[[#This Row],[Precio Final]]-STOCK[[#This Row],[Costo total]]</f>
        <v>15</v>
      </c>
      <c r="Q2708" s="62"/>
      <c r="R2708" s="74"/>
      <c r="S2708" s="74"/>
      <c r="T2708" s="62"/>
      <c r="U2708" s="62"/>
      <c r="V2708" s="76"/>
    </row>
    <row r="2709" customHeight="1" spans="1:22">
      <c r="A2709" s="74" t="s">
        <v>21110</v>
      </c>
      <c r="B2709" s="74" t="s">
        <v>20331</v>
      </c>
      <c r="C2709" s="74" t="s">
        <v>21111</v>
      </c>
      <c r="D2709" s="74" t="s">
        <v>16404</v>
      </c>
      <c r="E2709" s="74"/>
      <c r="F2709" s="59">
        <v>20</v>
      </c>
      <c r="G2709" s="75">
        <v>1</v>
      </c>
      <c r="H2709" s="75">
        <f>SUMIFS(VENTAS[Cantidad],VENTAS[Código del producto Vendido],STOCK[[#This Row],[Code]])</f>
        <v>0</v>
      </c>
      <c r="I2709" s="75">
        <f>STOCK[[#This Row],[Entradas]]-STOCK[[#This Row],[Salidas]]</f>
        <v>1</v>
      </c>
      <c r="J2709" s="59">
        <f t="shared" si="132"/>
        <v>2</v>
      </c>
      <c r="K2709" s="62">
        <v>12</v>
      </c>
      <c r="L2709" s="62">
        <v>0</v>
      </c>
      <c r="M2709" s="62">
        <f>STOCK[[#This Row],[Costo Unitario (USD)]]+STOCK[[#This Row],[Costo Envío (USD)]]+STOCK[[#This Row],[Comisión 10%]]</f>
        <v>14</v>
      </c>
      <c r="N2709" s="62">
        <f t="shared" si="133"/>
        <v>21</v>
      </c>
      <c r="O2709" s="62">
        <v>20</v>
      </c>
      <c r="P2709" s="62">
        <f>STOCK[[#This Row],[Precio Final]]-STOCK[[#This Row],[Costo total]]</f>
        <v>6</v>
      </c>
      <c r="Q2709" s="62"/>
      <c r="R2709" s="74"/>
      <c r="S2709" s="74"/>
      <c r="T2709" s="62"/>
      <c r="U2709" s="62"/>
      <c r="V2709" s="76"/>
    </row>
    <row r="2710" customHeight="1" spans="1:22">
      <c r="A2710" s="74" t="s">
        <v>21112</v>
      </c>
      <c r="B2710" s="74" t="s">
        <v>20331</v>
      </c>
      <c r="C2710" s="74" t="s">
        <v>21113</v>
      </c>
      <c r="D2710" s="74" t="s">
        <v>16404</v>
      </c>
      <c r="E2710" s="74"/>
      <c r="F2710" s="59">
        <v>30</v>
      </c>
      <c r="G2710" s="75">
        <v>1</v>
      </c>
      <c r="H2710" s="75">
        <f>SUMIFS(VENTAS[Cantidad],VENTAS[Código del producto Vendido],STOCK[[#This Row],[Code]])</f>
        <v>1</v>
      </c>
      <c r="I2710" s="75">
        <f>STOCK[[#This Row],[Entradas]]-STOCK[[#This Row],[Salidas]]</f>
        <v>0</v>
      </c>
      <c r="J2710" s="59">
        <f t="shared" si="132"/>
        <v>3</v>
      </c>
      <c r="K2710" s="62">
        <v>12</v>
      </c>
      <c r="L2710" s="62">
        <v>0</v>
      </c>
      <c r="M2710" s="62">
        <f>STOCK[[#This Row],[Costo Unitario (USD)]]+STOCK[[#This Row],[Costo Envío (USD)]]+STOCK[[#This Row],[Comisión 10%]]</f>
        <v>15</v>
      </c>
      <c r="N2710" s="62">
        <f t="shared" si="133"/>
        <v>22.5</v>
      </c>
      <c r="O2710" s="62">
        <v>30</v>
      </c>
      <c r="P2710" s="62">
        <f>STOCK[[#This Row],[Precio Final]]-STOCK[[#This Row],[Costo total]]</f>
        <v>15</v>
      </c>
      <c r="Q2710" s="62"/>
      <c r="R2710" s="74"/>
      <c r="S2710" s="74"/>
      <c r="T2710" s="62"/>
      <c r="U2710" s="62"/>
      <c r="V2710" s="76"/>
    </row>
    <row r="2711" customHeight="1" spans="1:22">
      <c r="A2711" s="74" t="s">
        <v>21114</v>
      </c>
      <c r="B2711" s="74" t="s">
        <v>21048</v>
      </c>
      <c r="C2711" s="74" t="s">
        <v>21115</v>
      </c>
      <c r="D2711" s="74" t="s">
        <v>16396</v>
      </c>
      <c r="E2711" s="74"/>
      <c r="F2711" s="59">
        <v>20</v>
      </c>
      <c r="G2711" s="75">
        <v>1</v>
      </c>
      <c r="H2711" s="75">
        <f>SUMIFS(VENTAS[Cantidad],VENTAS[Código del producto Vendido],STOCK[[#This Row],[Code]])</f>
        <v>1</v>
      </c>
      <c r="I2711" s="75">
        <f>STOCK[[#This Row],[Entradas]]-STOCK[[#This Row],[Salidas]]</f>
        <v>0</v>
      </c>
      <c r="J2711" s="59">
        <f t="shared" si="132"/>
        <v>2</v>
      </c>
      <c r="K2711" s="62">
        <v>12</v>
      </c>
      <c r="L2711" s="62">
        <v>0</v>
      </c>
      <c r="M2711" s="62">
        <f>STOCK[[#This Row],[Costo Unitario (USD)]]+STOCK[[#This Row],[Costo Envío (USD)]]+STOCK[[#This Row],[Comisión 10%]]</f>
        <v>14</v>
      </c>
      <c r="N2711" s="62">
        <f t="shared" si="133"/>
        <v>21</v>
      </c>
      <c r="O2711" s="62">
        <v>20</v>
      </c>
      <c r="P2711" s="62">
        <f>STOCK[[#This Row],[Precio Final]]-STOCK[[#This Row],[Costo total]]</f>
        <v>6</v>
      </c>
      <c r="Q2711" s="62"/>
      <c r="R2711" s="74"/>
      <c r="S2711" s="74"/>
      <c r="T2711" s="62"/>
      <c r="U2711" s="62"/>
      <c r="V2711" s="76"/>
    </row>
    <row r="2712" customHeight="1" spans="1:22">
      <c r="A2712" s="74" t="s">
        <v>21116</v>
      </c>
      <c r="B2712" s="74" t="s">
        <v>20331</v>
      </c>
      <c r="C2712" s="74" t="s">
        <v>21117</v>
      </c>
      <c r="D2712" s="74" t="s">
        <v>16404</v>
      </c>
      <c r="E2712" s="74"/>
      <c r="F2712" s="59">
        <v>28</v>
      </c>
      <c r="G2712" s="75">
        <v>1</v>
      </c>
      <c r="H2712" s="75">
        <f>SUMIFS(VENTAS[Cantidad],VENTAS[Código del producto Vendido],STOCK[[#This Row],[Code]])</f>
        <v>0</v>
      </c>
      <c r="I2712" s="75">
        <f>STOCK[[#This Row],[Entradas]]-STOCK[[#This Row],[Salidas]]</f>
        <v>1</v>
      </c>
      <c r="J2712" s="59">
        <f t="shared" si="132"/>
        <v>2.8</v>
      </c>
      <c r="K2712" s="62">
        <v>12</v>
      </c>
      <c r="L2712" s="62">
        <v>0</v>
      </c>
      <c r="M2712" s="62">
        <f>STOCK[[#This Row],[Costo Unitario (USD)]]+STOCK[[#This Row],[Costo Envío (USD)]]+STOCK[[#This Row],[Comisión 10%]]</f>
        <v>14.8</v>
      </c>
      <c r="N2712" s="62">
        <f t="shared" si="133"/>
        <v>22.2</v>
      </c>
      <c r="O2712" s="62">
        <v>28</v>
      </c>
      <c r="P2712" s="62">
        <f>STOCK[[#This Row],[Precio Final]]-STOCK[[#This Row],[Costo total]]</f>
        <v>13.2</v>
      </c>
      <c r="Q2712" s="62"/>
      <c r="R2712" s="74"/>
      <c r="S2712" s="74"/>
      <c r="T2712" s="62"/>
      <c r="U2712" s="62"/>
      <c r="V2712" s="76"/>
    </row>
    <row r="2713" customHeight="1" spans="1:22">
      <c r="A2713" s="74" t="s">
        <v>21118</v>
      </c>
      <c r="B2713" s="74" t="s">
        <v>20331</v>
      </c>
      <c r="C2713" s="74" t="s">
        <v>21119</v>
      </c>
      <c r="D2713" s="74" t="s">
        <v>16404</v>
      </c>
      <c r="E2713" s="74"/>
      <c r="F2713" s="59">
        <v>25</v>
      </c>
      <c r="G2713" s="75">
        <v>1</v>
      </c>
      <c r="H2713" s="75">
        <f>SUMIFS(VENTAS[Cantidad],VENTAS[Código del producto Vendido],STOCK[[#This Row],[Code]])</f>
        <v>0</v>
      </c>
      <c r="I2713" s="75">
        <f>STOCK[[#This Row],[Entradas]]-STOCK[[#This Row],[Salidas]]</f>
        <v>1</v>
      </c>
      <c r="J2713" s="59">
        <f t="shared" si="132"/>
        <v>2.5</v>
      </c>
      <c r="K2713" s="62">
        <v>12</v>
      </c>
      <c r="L2713" s="62">
        <v>0</v>
      </c>
      <c r="M2713" s="62">
        <f>STOCK[[#This Row],[Costo Unitario (USD)]]+STOCK[[#This Row],[Costo Envío (USD)]]+STOCK[[#This Row],[Comisión 10%]]</f>
        <v>14.5</v>
      </c>
      <c r="N2713" s="62">
        <f t="shared" si="133"/>
        <v>21.75</v>
      </c>
      <c r="O2713" s="62">
        <v>25</v>
      </c>
      <c r="P2713" s="62">
        <f>STOCK[[#This Row],[Precio Final]]-STOCK[[#This Row],[Costo total]]</f>
        <v>10.5</v>
      </c>
      <c r="Q2713" s="62"/>
      <c r="R2713" s="74"/>
      <c r="S2713" s="74"/>
      <c r="T2713" s="62"/>
      <c r="U2713" s="62"/>
      <c r="V2713" s="76"/>
    </row>
    <row r="2714" customHeight="1" spans="1:22">
      <c r="A2714" s="74" t="s">
        <v>21120</v>
      </c>
      <c r="B2714" s="74" t="s">
        <v>20331</v>
      </c>
      <c r="C2714" s="74" t="s">
        <v>21106</v>
      </c>
      <c r="D2714" s="74" t="s">
        <v>16404</v>
      </c>
      <c r="E2714" s="74"/>
      <c r="F2714" s="59">
        <v>28</v>
      </c>
      <c r="G2714" s="75">
        <v>1</v>
      </c>
      <c r="H2714" s="75">
        <f>SUMIFS(VENTAS[Cantidad],VENTAS[Código del producto Vendido],STOCK[[#This Row],[Code]])</f>
        <v>0</v>
      </c>
      <c r="I2714" s="75">
        <f>STOCK[[#This Row],[Entradas]]-STOCK[[#This Row],[Salidas]]</f>
        <v>1</v>
      </c>
      <c r="J2714" s="59">
        <f t="shared" si="132"/>
        <v>2.8</v>
      </c>
      <c r="K2714" s="62">
        <v>12</v>
      </c>
      <c r="L2714" s="62">
        <v>0</v>
      </c>
      <c r="M2714" s="62">
        <f>STOCK[[#This Row],[Costo Unitario (USD)]]+STOCK[[#This Row],[Costo Envío (USD)]]+STOCK[[#This Row],[Comisión 10%]]</f>
        <v>14.8</v>
      </c>
      <c r="N2714" s="62">
        <f t="shared" si="133"/>
        <v>22.2</v>
      </c>
      <c r="O2714" s="62">
        <v>28</v>
      </c>
      <c r="P2714" s="62">
        <f>STOCK[[#This Row],[Precio Final]]-STOCK[[#This Row],[Costo total]]</f>
        <v>13.2</v>
      </c>
      <c r="Q2714" s="62"/>
      <c r="R2714" s="74"/>
      <c r="S2714" s="74"/>
      <c r="T2714" s="62"/>
      <c r="U2714" s="62"/>
      <c r="V2714" s="76"/>
    </row>
    <row r="2715" customHeight="1" spans="1:22">
      <c r="A2715" s="74" t="s">
        <v>21121</v>
      </c>
      <c r="B2715" s="74" t="s">
        <v>20976</v>
      </c>
      <c r="C2715" s="74" t="s">
        <v>21122</v>
      </c>
      <c r="D2715" s="74" t="s">
        <v>16475</v>
      </c>
      <c r="E2715" s="74"/>
      <c r="F2715" s="59">
        <v>25</v>
      </c>
      <c r="G2715" s="75">
        <v>1</v>
      </c>
      <c r="H2715" s="75">
        <f>SUMIFS(VENTAS[Cantidad],VENTAS[Código del producto Vendido],STOCK[[#This Row],[Code]])</f>
        <v>1</v>
      </c>
      <c r="I2715" s="75">
        <f>STOCK[[#This Row],[Entradas]]-STOCK[[#This Row],[Salidas]]</f>
        <v>0</v>
      </c>
      <c r="J2715" s="59">
        <f t="shared" si="132"/>
        <v>2.5</v>
      </c>
      <c r="K2715" s="62">
        <v>12</v>
      </c>
      <c r="L2715" s="62">
        <v>0</v>
      </c>
      <c r="M2715" s="62">
        <f>STOCK[[#This Row],[Costo Unitario (USD)]]+STOCK[[#This Row],[Costo Envío (USD)]]+STOCK[[#This Row],[Comisión 10%]]</f>
        <v>14.5</v>
      </c>
      <c r="N2715" s="62">
        <f t="shared" si="133"/>
        <v>21.75</v>
      </c>
      <c r="O2715" s="62">
        <v>25</v>
      </c>
      <c r="P2715" s="62">
        <f>STOCK[[#This Row],[Precio Final]]-STOCK[[#This Row],[Costo total]]</f>
        <v>10.5</v>
      </c>
      <c r="Q2715" s="62"/>
      <c r="R2715" s="74"/>
      <c r="S2715" s="74"/>
      <c r="T2715" s="62"/>
      <c r="U2715" s="62"/>
      <c r="V2715" s="76"/>
    </row>
    <row r="2716" customHeight="1" spans="1:22">
      <c r="A2716" s="74" t="s">
        <v>21123</v>
      </c>
      <c r="B2716" s="74" t="s">
        <v>20331</v>
      </c>
      <c r="C2716" s="74" t="s">
        <v>21124</v>
      </c>
      <c r="D2716" s="74" t="s">
        <v>16404</v>
      </c>
      <c r="E2716" s="74"/>
      <c r="F2716" s="59">
        <v>30</v>
      </c>
      <c r="G2716" s="75">
        <v>1</v>
      </c>
      <c r="H2716" s="75">
        <f>SUMIFS(VENTAS[Cantidad],VENTAS[Código del producto Vendido],STOCK[[#This Row],[Code]])</f>
        <v>1</v>
      </c>
      <c r="I2716" s="75">
        <f>STOCK[[#This Row],[Entradas]]-STOCK[[#This Row],[Salidas]]</f>
        <v>0</v>
      </c>
      <c r="J2716" s="59">
        <f t="shared" si="132"/>
        <v>3</v>
      </c>
      <c r="K2716" s="62">
        <v>12</v>
      </c>
      <c r="L2716" s="62">
        <v>0</v>
      </c>
      <c r="M2716" s="62">
        <f>STOCK[[#This Row],[Costo Unitario (USD)]]+STOCK[[#This Row],[Costo Envío (USD)]]+STOCK[[#This Row],[Comisión 10%]]</f>
        <v>15</v>
      </c>
      <c r="N2716" s="62">
        <f t="shared" si="133"/>
        <v>22.5</v>
      </c>
      <c r="O2716" s="62">
        <v>30</v>
      </c>
      <c r="P2716" s="62">
        <f>STOCK[[#This Row],[Precio Final]]-STOCK[[#This Row],[Costo total]]</f>
        <v>15</v>
      </c>
      <c r="Q2716" s="62"/>
      <c r="R2716" s="74"/>
      <c r="S2716" s="74"/>
      <c r="T2716" s="62"/>
      <c r="U2716" s="62"/>
      <c r="V2716" s="76"/>
    </row>
    <row r="2717" customHeight="1" spans="1:22">
      <c r="A2717" s="74" t="s">
        <v>21125</v>
      </c>
      <c r="B2717" s="74" t="s">
        <v>20331</v>
      </c>
      <c r="C2717" s="74" t="s">
        <v>21126</v>
      </c>
      <c r="D2717" s="74" t="s">
        <v>16408</v>
      </c>
      <c r="E2717" s="74"/>
      <c r="F2717" s="59">
        <v>30</v>
      </c>
      <c r="G2717" s="75">
        <v>1</v>
      </c>
      <c r="H2717" s="75">
        <f>SUMIFS(VENTAS[Cantidad],VENTAS[Código del producto Vendido],STOCK[[#This Row],[Code]])</f>
        <v>1</v>
      </c>
      <c r="I2717" s="75">
        <f>STOCK[[#This Row],[Entradas]]-STOCK[[#This Row],[Salidas]]</f>
        <v>0</v>
      </c>
      <c r="J2717" s="59">
        <f t="shared" si="132"/>
        <v>3</v>
      </c>
      <c r="K2717" s="62">
        <v>12</v>
      </c>
      <c r="L2717" s="62">
        <v>0</v>
      </c>
      <c r="M2717" s="62">
        <f>STOCK[[#This Row],[Costo Unitario (USD)]]+STOCK[[#This Row],[Costo Envío (USD)]]+STOCK[[#This Row],[Comisión 10%]]</f>
        <v>15</v>
      </c>
      <c r="N2717" s="62">
        <f t="shared" si="133"/>
        <v>22.5</v>
      </c>
      <c r="O2717" s="62">
        <v>30</v>
      </c>
      <c r="P2717" s="62">
        <f>STOCK[[#This Row],[Precio Final]]-STOCK[[#This Row],[Costo total]]</f>
        <v>15</v>
      </c>
      <c r="Q2717" s="62"/>
      <c r="R2717" s="74"/>
      <c r="S2717" s="74"/>
      <c r="T2717" s="62"/>
      <c r="U2717" s="62"/>
      <c r="V2717" s="76"/>
    </row>
    <row r="2718" customHeight="1" spans="1:22">
      <c r="A2718" s="74" t="s">
        <v>21127</v>
      </c>
      <c r="B2718" s="74" t="s">
        <v>20331</v>
      </c>
      <c r="C2718" s="74" t="s">
        <v>21126</v>
      </c>
      <c r="D2718" s="74" t="s">
        <v>16404</v>
      </c>
      <c r="E2718" s="74"/>
      <c r="F2718" s="59">
        <v>30</v>
      </c>
      <c r="G2718" s="75">
        <v>1</v>
      </c>
      <c r="H2718" s="75">
        <f>SUMIFS(VENTAS[Cantidad],VENTAS[Código del producto Vendido],STOCK[[#This Row],[Code]])</f>
        <v>1</v>
      </c>
      <c r="I2718" s="75">
        <f>STOCK[[#This Row],[Entradas]]-STOCK[[#This Row],[Salidas]]</f>
        <v>0</v>
      </c>
      <c r="J2718" s="59">
        <f t="shared" si="132"/>
        <v>3</v>
      </c>
      <c r="K2718" s="62">
        <v>12</v>
      </c>
      <c r="L2718" s="62">
        <v>0</v>
      </c>
      <c r="M2718" s="62">
        <f>STOCK[[#This Row],[Costo Unitario (USD)]]+STOCK[[#This Row],[Costo Envío (USD)]]+STOCK[[#This Row],[Comisión 10%]]</f>
        <v>15</v>
      </c>
      <c r="N2718" s="62">
        <f t="shared" si="133"/>
        <v>22.5</v>
      </c>
      <c r="O2718" s="62">
        <v>30</v>
      </c>
      <c r="P2718" s="62">
        <f>STOCK[[#This Row],[Precio Final]]-STOCK[[#This Row],[Costo total]]</f>
        <v>15</v>
      </c>
      <c r="Q2718" s="62"/>
      <c r="R2718" s="74"/>
      <c r="S2718" s="74"/>
      <c r="T2718" s="62"/>
      <c r="U2718" s="62"/>
      <c r="V2718" s="76"/>
    </row>
    <row r="2719" customHeight="1" spans="1:22">
      <c r="A2719" s="74" t="s">
        <v>21128</v>
      </c>
      <c r="B2719" s="74" t="s">
        <v>21048</v>
      </c>
      <c r="C2719" s="74" t="s">
        <v>21129</v>
      </c>
      <c r="D2719" s="74" t="s">
        <v>16973</v>
      </c>
      <c r="E2719" s="74"/>
      <c r="F2719" s="59">
        <v>25</v>
      </c>
      <c r="G2719" s="75">
        <v>1</v>
      </c>
      <c r="H2719" s="75">
        <f>SUMIFS(VENTAS[Cantidad],VENTAS[Código del producto Vendido],STOCK[[#This Row],[Code]])</f>
        <v>0</v>
      </c>
      <c r="I2719" s="75">
        <f>STOCK[[#This Row],[Entradas]]-STOCK[[#This Row],[Salidas]]</f>
        <v>1</v>
      </c>
      <c r="J2719" s="59">
        <f t="shared" si="132"/>
        <v>2.5</v>
      </c>
      <c r="K2719" s="62">
        <v>12</v>
      </c>
      <c r="L2719" s="62">
        <v>0</v>
      </c>
      <c r="M2719" s="62">
        <f>STOCK[[#This Row],[Costo Unitario (USD)]]+STOCK[[#This Row],[Costo Envío (USD)]]+STOCK[[#This Row],[Comisión 10%]]</f>
        <v>14.5</v>
      </c>
      <c r="N2719" s="62">
        <f t="shared" si="133"/>
        <v>21.75</v>
      </c>
      <c r="O2719" s="62">
        <v>25</v>
      </c>
      <c r="P2719" s="62">
        <f>STOCK[[#This Row],[Precio Final]]-STOCK[[#This Row],[Costo total]]</f>
        <v>10.5</v>
      </c>
      <c r="Q2719" s="62"/>
      <c r="R2719" s="74"/>
      <c r="S2719" s="74"/>
      <c r="T2719" s="62"/>
      <c r="U2719" s="62"/>
      <c r="V2719" s="76"/>
    </row>
    <row r="2720" customHeight="1" spans="1:22">
      <c r="A2720" s="74" t="s">
        <v>21130</v>
      </c>
      <c r="B2720" s="74" t="s">
        <v>20979</v>
      </c>
      <c r="C2720" s="74" t="s">
        <v>21131</v>
      </c>
      <c r="D2720" s="74" t="s">
        <v>16404</v>
      </c>
      <c r="E2720" s="74"/>
      <c r="F2720" s="59">
        <v>28</v>
      </c>
      <c r="G2720" s="75">
        <v>1</v>
      </c>
      <c r="H2720" s="75">
        <f>SUMIFS(VENTAS[Cantidad],VENTAS[Código del producto Vendido],STOCK[[#This Row],[Code]])</f>
        <v>0</v>
      </c>
      <c r="I2720" s="75">
        <f>STOCK[[#This Row],[Entradas]]-STOCK[[#This Row],[Salidas]]</f>
        <v>1</v>
      </c>
      <c r="J2720" s="59">
        <f t="shared" si="132"/>
        <v>2.8</v>
      </c>
      <c r="K2720" s="62">
        <v>12</v>
      </c>
      <c r="L2720" s="62">
        <v>0</v>
      </c>
      <c r="M2720" s="62">
        <f>STOCK[[#This Row],[Costo Unitario (USD)]]+STOCK[[#This Row],[Costo Envío (USD)]]+STOCK[[#This Row],[Comisión 10%]]</f>
        <v>14.8</v>
      </c>
      <c r="N2720" s="62">
        <f t="shared" si="133"/>
        <v>22.2</v>
      </c>
      <c r="O2720" s="62">
        <v>28</v>
      </c>
      <c r="P2720" s="62">
        <f>STOCK[[#This Row],[Precio Final]]-STOCK[[#This Row],[Costo total]]</f>
        <v>13.2</v>
      </c>
      <c r="Q2720" s="62"/>
      <c r="R2720" s="74"/>
      <c r="S2720" s="74"/>
      <c r="T2720" s="62"/>
      <c r="U2720" s="62"/>
      <c r="V2720" s="76"/>
    </row>
    <row r="2721" customHeight="1" spans="1:22">
      <c r="A2721" s="74" t="s">
        <v>21132</v>
      </c>
      <c r="B2721" s="74" t="s">
        <v>19786</v>
      </c>
      <c r="C2721" s="74" t="s">
        <v>21133</v>
      </c>
      <c r="D2721" s="74" t="s">
        <v>16396</v>
      </c>
      <c r="E2721" s="74"/>
      <c r="F2721" s="59">
        <v>25</v>
      </c>
      <c r="G2721" s="75">
        <v>1</v>
      </c>
      <c r="H2721" s="75">
        <f>SUMIFS(VENTAS[Cantidad],VENTAS[Código del producto Vendido],STOCK[[#This Row],[Code]])</f>
        <v>1</v>
      </c>
      <c r="I2721" s="75">
        <f>STOCK[[#This Row],[Entradas]]-STOCK[[#This Row],[Salidas]]</f>
        <v>0</v>
      </c>
      <c r="J2721" s="59">
        <f t="shared" si="132"/>
        <v>2.5</v>
      </c>
      <c r="K2721" s="62">
        <v>12</v>
      </c>
      <c r="L2721" s="62">
        <v>0</v>
      </c>
      <c r="M2721" s="62">
        <f>STOCK[[#This Row],[Costo Unitario (USD)]]+STOCK[[#This Row],[Costo Envío (USD)]]+STOCK[[#This Row],[Comisión 10%]]</f>
        <v>14.5</v>
      </c>
      <c r="N2721" s="62">
        <f t="shared" si="133"/>
        <v>21.75</v>
      </c>
      <c r="O2721" s="62">
        <v>25</v>
      </c>
      <c r="P2721" s="62">
        <f>STOCK[[#This Row],[Precio Final]]-STOCK[[#This Row],[Costo total]]</f>
        <v>10.5</v>
      </c>
      <c r="Q2721" s="62"/>
      <c r="R2721" s="74"/>
      <c r="S2721" s="74"/>
      <c r="T2721" s="62"/>
      <c r="U2721" s="62"/>
      <c r="V2721" s="76"/>
    </row>
    <row r="2722" customHeight="1" spans="1:22">
      <c r="A2722" s="74" t="s">
        <v>21134</v>
      </c>
      <c r="B2722" s="74" t="s">
        <v>16612</v>
      </c>
      <c r="C2722" s="74" t="s">
        <v>20630</v>
      </c>
      <c r="D2722" s="74" t="s">
        <v>20631</v>
      </c>
      <c r="E2722" s="74"/>
      <c r="F2722" s="59">
        <v>35</v>
      </c>
      <c r="G2722" s="75">
        <v>2</v>
      </c>
      <c r="H2722" s="75">
        <f>SUMIFS(VENTAS[Cantidad],VENTAS[Código del producto Vendido],STOCK[[#This Row],[Code]])</f>
        <v>1</v>
      </c>
      <c r="I2722" s="75">
        <f>STOCK[[#This Row],[Entradas]]-STOCK[[#This Row],[Salidas]]</f>
        <v>1</v>
      </c>
      <c r="J2722" s="59">
        <f t="shared" si="132"/>
        <v>3.5</v>
      </c>
      <c r="K2722" s="62">
        <v>12</v>
      </c>
      <c r="L2722" s="62">
        <v>0</v>
      </c>
      <c r="M2722" s="62">
        <f>STOCK[[#This Row],[Costo Unitario (USD)]]+STOCK[[#This Row],[Costo Envío (USD)]]+STOCK[[#This Row],[Comisión 10%]]</f>
        <v>15.5</v>
      </c>
      <c r="N2722" s="62">
        <f t="shared" si="133"/>
        <v>23.25</v>
      </c>
      <c r="O2722" s="62">
        <v>35</v>
      </c>
      <c r="P2722" s="62">
        <f>STOCK[[#This Row],[Precio Final]]-STOCK[[#This Row],[Costo total]]</f>
        <v>19.5</v>
      </c>
      <c r="Q2722" s="62"/>
      <c r="R2722" s="74"/>
      <c r="S2722" s="74"/>
      <c r="T2722" s="62"/>
      <c r="U2722" s="62"/>
      <c r="V2722" s="76"/>
    </row>
    <row r="2723" customHeight="1" spans="1:22">
      <c r="A2723" s="74" t="s">
        <v>21135</v>
      </c>
      <c r="B2723" s="74" t="s">
        <v>20830</v>
      </c>
      <c r="C2723" s="74" t="s">
        <v>21136</v>
      </c>
      <c r="D2723" s="74" t="s">
        <v>16475</v>
      </c>
      <c r="E2723" s="74"/>
      <c r="F2723" s="59">
        <v>25</v>
      </c>
      <c r="G2723" s="75">
        <v>1</v>
      </c>
      <c r="H2723" s="75">
        <f>SUMIFS(VENTAS[Cantidad],VENTAS[Código del producto Vendido],STOCK[[#This Row],[Code]])</f>
        <v>1</v>
      </c>
      <c r="I2723" s="75">
        <f>STOCK[[#This Row],[Entradas]]-STOCK[[#This Row],[Salidas]]</f>
        <v>0</v>
      </c>
      <c r="J2723" s="59">
        <f t="shared" si="132"/>
        <v>2.5</v>
      </c>
      <c r="K2723" s="62">
        <v>12</v>
      </c>
      <c r="L2723" s="62">
        <v>0</v>
      </c>
      <c r="M2723" s="62">
        <f>STOCK[[#This Row],[Costo Unitario (USD)]]+STOCK[[#This Row],[Costo Envío (USD)]]+STOCK[[#This Row],[Comisión 10%]]</f>
        <v>14.5</v>
      </c>
      <c r="N2723" s="62">
        <f t="shared" si="133"/>
        <v>21.75</v>
      </c>
      <c r="O2723" s="62">
        <v>25</v>
      </c>
      <c r="P2723" s="62">
        <f>STOCK[[#This Row],[Precio Final]]-STOCK[[#This Row],[Costo total]]</f>
        <v>10.5</v>
      </c>
      <c r="Q2723" s="62"/>
      <c r="R2723" s="74"/>
      <c r="S2723" s="74"/>
      <c r="T2723" s="62"/>
      <c r="U2723" s="62"/>
      <c r="V2723" s="76"/>
    </row>
    <row r="2724" customHeight="1" spans="1:22">
      <c r="A2724" s="74" t="s">
        <v>21137</v>
      </c>
      <c r="B2724" s="74" t="s">
        <v>17153</v>
      </c>
      <c r="C2724" s="74" t="s">
        <v>21138</v>
      </c>
      <c r="D2724" s="74" t="s">
        <v>16475</v>
      </c>
      <c r="E2724" s="74"/>
      <c r="F2724" s="59">
        <v>20</v>
      </c>
      <c r="G2724" s="75">
        <v>1</v>
      </c>
      <c r="H2724" s="75">
        <f>SUMIFS(VENTAS[Cantidad],VENTAS[Código del producto Vendido],STOCK[[#This Row],[Code]])</f>
        <v>0</v>
      </c>
      <c r="I2724" s="75">
        <f>STOCK[[#This Row],[Entradas]]-STOCK[[#This Row],[Salidas]]</f>
        <v>1</v>
      </c>
      <c r="J2724" s="59">
        <f t="shared" si="132"/>
        <v>2</v>
      </c>
      <c r="K2724" s="62">
        <v>12</v>
      </c>
      <c r="L2724" s="62">
        <v>0</v>
      </c>
      <c r="M2724" s="62">
        <f>STOCK[[#This Row],[Costo Unitario (USD)]]+STOCK[[#This Row],[Costo Envío (USD)]]+STOCK[[#This Row],[Comisión 10%]]</f>
        <v>14</v>
      </c>
      <c r="N2724" s="62">
        <f t="shared" si="133"/>
        <v>21</v>
      </c>
      <c r="O2724" s="62">
        <v>20</v>
      </c>
      <c r="P2724" s="62">
        <f>STOCK[[#This Row],[Precio Final]]-STOCK[[#This Row],[Costo total]]</f>
        <v>6</v>
      </c>
      <c r="Q2724" s="62"/>
      <c r="R2724" s="74"/>
      <c r="S2724" s="74"/>
      <c r="T2724" s="62"/>
      <c r="U2724" s="62"/>
      <c r="V2724" s="76"/>
    </row>
    <row r="2725" customHeight="1" spans="1:22">
      <c r="A2725" s="74" t="s">
        <v>21139</v>
      </c>
      <c r="B2725" s="74" t="s">
        <v>16680</v>
      </c>
      <c r="C2725" s="74" t="s">
        <v>21140</v>
      </c>
      <c r="D2725" s="74" t="s">
        <v>16396</v>
      </c>
      <c r="E2725" s="74"/>
      <c r="F2725" s="59">
        <v>20</v>
      </c>
      <c r="G2725" s="75">
        <v>1</v>
      </c>
      <c r="H2725" s="75">
        <f>SUMIFS(VENTAS[Cantidad],VENTAS[Código del producto Vendido],STOCK[[#This Row],[Code]])</f>
        <v>0</v>
      </c>
      <c r="I2725" s="75">
        <f>STOCK[[#This Row],[Entradas]]-STOCK[[#This Row],[Salidas]]</f>
        <v>1</v>
      </c>
      <c r="J2725" s="59">
        <f t="shared" si="132"/>
        <v>2</v>
      </c>
      <c r="K2725" s="62">
        <v>12</v>
      </c>
      <c r="L2725" s="62">
        <v>0</v>
      </c>
      <c r="M2725" s="62">
        <f>STOCK[[#This Row],[Costo Unitario (USD)]]+STOCK[[#This Row],[Costo Envío (USD)]]+STOCK[[#This Row],[Comisión 10%]]</f>
        <v>14</v>
      </c>
      <c r="N2725" s="62">
        <f t="shared" si="133"/>
        <v>21</v>
      </c>
      <c r="O2725" s="62">
        <v>20</v>
      </c>
      <c r="P2725" s="62">
        <f>STOCK[[#This Row],[Precio Final]]-STOCK[[#This Row],[Costo total]]</f>
        <v>6</v>
      </c>
      <c r="Q2725" s="62"/>
      <c r="R2725" s="74"/>
      <c r="S2725" s="74"/>
      <c r="T2725" s="62"/>
      <c r="U2725" s="62"/>
      <c r="V2725" s="76"/>
    </row>
    <row r="2726" customHeight="1" spans="1:22">
      <c r="A2726" s="74" t="s">
        <v>21141</v>
      </c>
      <c r="B2726" s="74" t="s">
        <v>17153</v>
      </c>
      <c r="C2726" s="74" t="s">
        <v>21142</v>
      </c>
      <c r="D2726" s="74" t="s">
        <v>16475</v>
      </c>
      <c r="E2726" s="74"/>
      <c r="F2726" s="59">
        <v>20</v>
      </c>
      <c r="G2726" s="75">
        <v>1</v>
      </c>
      <c r="H2726" s="75">
        <f>SUMIFS(VENTAS[Cantidad],VENTAS[Código del producto Vendido],STOCK[[#This Row],[Code]])</f>
        <v>0</v>
      </c>
      <c r="I2726" s="75">
        <f>STOCK[[#This Row],[Entradas]]-STOCK[[#This Row],[Salidas]]</f>
        <v>1</v>
      </c>
      <c r="J2726" s="59">
        <f t="shared" si="132"/>
        <v>2</v>
      </c>
      <c r="K2726" s="62">
        <v>12</v>
      </c>
      <c r="L2726" s="62">
        <v>0</v>
      </c>
      <c r="M2726" s="62">
        <f>STOCK[[#This Row],[Costo Unitario (USD)]]+STOCK[[#This Row],[Costo Envío (USD)]]+STOCK[[#This Row],[Comisión 10%]]</f>
        <v>14</v>
      </c>
      <c r="N2726" s="62">
        <f t="shared" si="133"/>
        <v>21</v>
      </c>
      <c r="O2726" s="62">
        <v>20</v>
      </c>
      <c r="P2726" s="62">
        <f>STOCK[[#This Row],[Precio Final]]-STOCK[[#This Row],[Costo total]]</f>
        <v>6</v>
      </c>
      <c r="Q2726" s="62"/>
      <c r="R2726" s="74"/>
      <c r="S2726" s="74"/>
      <c r="T2726" s="62"/>
      <c r="U2726" s="62"/>
      <c r="V2726" s="76"/>
    </row>
    <row r="2727" customHeight="1" spans="1:22">
      <c r="A2727" s="74" t="s">
        <v>21143</v>
      </c>
      <c r="B2727" s="74" t="s">
        <v>17153</v>
      </c>
      <c r="C2727" s="74" t="s">
        <v>21144</v>
      </c>
      <c r="D2727" s="74" t="s">
        <v>16583</v>
      </c>
      <c r="E2727" s="74"/>
      <c r="F2727" s="59">
        <v>20</v>
      </c>
      <c r="G2727" s="75">
        <v>1</v>
      </c>
      <c r="H2727" s="75">
        <f>SUMIFS(VENTAS[Cantidad],VENTAS[Código del producto Vendido],STOCK[[#This Row],[Code]])</f>
        <v>1</v>
      </c>
      <c r="I2727" s="75">
        <f>STOCK[[#This Row],[Entradas]]-STOCK[[#This Row],[Salidas]]</f>
        <v>0</v>
      </c>
      <c r="J2727" s="59">
        <f t="shared" si="132"/>
        <v>2</v>
      </c>
      <c r="K2727" s="62">
        <v>12</v>
      </c>
      <c r="L2727" s="62">
        <v>0</v>
      </c>
      <c r="M2727" s="62">
        <f>STOCK[[#This Row],[Costo Unitario (USD)]]+STOCK[[#This Row],[Costo Envío (USD)]]+STOCK[[#This Row],[Comisión 10%]]</f>
        <v>14</v>
      </c>
      <c r="N2727" s="62">
        <f t="shared" si="133"/>
        <v>21</v>
      </c>
      <c r="O2727" s="62">
        <v>20</v>
      </c>
      <c r="P2727" s="62">
        <f>STOCK[[#This Row],[Precio Final]]-STOCK[[#This Row],[Costo total]]</f>
        <v>6</v>
      </c>
      <c r="Q2727" s="62"/>
      <c r="R2727" s="74"/>
      <c r="S2727" s="74"/>
      <c r="T2727" s="62"/>
      <c r="U2727" s="62"/>
      <c r="V2727" s="76"/>
    </row>
    <row r="2728" customHeight="1" spans="1:22">
      <c r="A2728" s="74" t="s">
        <v>21145</v>
      </c>
      <c r="B2728" s="74" t="s">
        <v>21146</v>
      </c>
      <c r="C2728" s="74" t="s">
        <v>21147</v>
      </c>
      <c r="D2728" s="74" t="s">
        <v>16962</v>
      </c>
      <c r="E2728" s="74"/>
      <c r="F2728" s="59">
        <v>20</v>
      </c>
      <c r="G2728" s="75">
        <v>1</v>
      </c>
      <c r="H2728" s="75">
        <f>SUMIFS(VENTAS[Cantidad],VENTAS[Código del producto Vendido],STOCK[[#This Row],[Code]])</f>
        <v>0</v>
      </c>
      <c r="I2728" s="75">
        <f>STOCK[[#This Row],[Entradas]]-STOCK[[#This Row],[Salidas]]</f>
        <v>1</v>
      </c>
      <c r="J2728" s="59">
        <f t="shared" si="132"/>
        <v>2</v>
      </c>
      <c r="K2728" s="62">
        <v>12</v>
      </c>
      <c r="L2728" s="62">
        <v>0</v>
      </c>
      <c r="M2728" s="62">
        <f>STOCK[[#This Row],[Costo Unitario (USD)]]+STOCK[[#This Row],[Costo Envío (USD)]]+STOCK[[#This Row],[Comisión 10%]]</f>
        <v>14</v>
      </c>
      <c r="N2728" s="62">
        <f t="shared" si="133"/>
        <v>21</v>
      </c>
      <c r="O2728" s="62">
        <v>20</v>
      </c>
      <c r="P2728" s="62">
        <f>STOCK[[#This Row],[Precio Final]]-STOCK[[#This Row],[Costo total]]</f>
        <v>6</v>
      </c>
      <c r="Q2728" s="62"/>
      <c r="R2728" s="74"/>
      <c r="S2728" s="74"/>
      <c r="T2728" s="62"/>
      <c r="U2728" s="62"/>
      <c r="V2728" s="76"/>
    </row>
    <row r="2729" customHeight="1" spans="1:22">
      <c r="A2729" s="74" t="s">
        <v>21148</v>
      </c>
      <c r="B2729" s="74" t="s">
        <v>17153</v>
      </c>
      <c r="C2729" s="74" t="s">
        <v>21149</v>
      </c>
      <c r="D2729" s="74" t="s">
        <v>16475</v>
      </c>
      <c r="E2729" s="74"/>
      <c r="F2729" s="59">
        <v>20</v>
      </c>
      <c r="G2729" s="75">
        <v>1</v>
      </c>
      <c r="H2729" s="75">
        <f>SUMIFS(VENTAS[Cantidad],VENTAS[Código del producto Vendido],STOCK[[#This Row],[Code]])</f>
        <v>0</v>
      </c>
      <c r="I2729" s="75">
        <f>STOCK[[#This Row],[Entradas]]-STOCK[[#This Row],[Salidas]]</f>
        <v>1</v>
      </c>
      <c r="J2729" s="59">
        <f t="shared" si="132"/>
        <v>2</v>
      </c>
      <c r="K2729" s="62">
        <v>12</v>
      </c>
      <c r="L2729" s="62">
        <v>0</v>
      </c>
      <c r="M2729" s="62">
        <f>STOCK[[#This Row],[Costo Unitario (USD)]]+STOCK[[#This Row],[Costo Envío (USD)]]+STOCK[[#This Row],[Comisión 10%]]</f>
        <v>14</v>
      </c>
      <c r="N2729" s="62">
        <f t="shared" si="133"/>
        <v>21</v>
      </c>
      <c r="O2729" s="62">
        <v>20</v>
      </c>
      <c r="P2729" s="62">
        <f>STOCK[[#This Row],[Precio Final]]-STOCK[[#This Row],[Costo total]]</f>
        <v>6</v>
      </c>
      <c r="Q2729" s="62"/>
      <c r="R2729" s="74"/>
      <c r="S2729" s="74"/>
      <c r="T2729" s="62"/>
      <c r="U2729" s="62"/>
      <c r="V2729" s="76"/>
    </row>
    <row r="2730" customHeight="1" spans="1:22">
      <c r="A2730" s="74" t="s">
        <v>21150</v>
      </c>
      <c r="B2730" s="74" t="s">
        <v>17153</v>
      </c>
      <c r="C2730" s="74" t="s">
        <v>21151</v>
      </c>
      <c r="D2730" s="74" t="s">
        <v>16475</v>
      </c>
      <c r="E2730" s="74"/>
      <c r="F2730" s="59">
        <v>22</v>
      </c>
      <c r="G2730" s="75">
        <v>1</v>
      </c>
      <c r="H2730" s="75">
        <f>SUMIFS(VENTAS[Cantidad],VENTAS[Código del producto Vendido],STOCK[[#This Row],[Code]])</f>
        <v>0</v>
      </c>
      <c r="I2730" s="75">
        <f>STOCK[[#This Row],[Entradas]]-STOCK[[#This Row],[Salidas]]</f>
        <v>1</v>
      </c>
      <c r="J2730" s="59">
        <f t="shared" si="132"/>
        <v>2.2</v>
      </c>
      <c r="K2730" s="62">
        <v>12</v>
      </c>
      <c r="L2730" s="62">
        <v>0</v>
      </c>
      <c r="M2730" s="62">
        <f>STOCK[[#This Row],[Costo Unitario (USD)]]+STOCK[[#This Row],[Costo Envío (USD)]]+STOCK[[#This Row],[Comisión 10%]]</f>
        <v>14.2</v>
      </c>
      <c r="N2730" s="62">
        <f t="shared" si="133"/>
        <v>21.3</v>
      </c>
      <c r="O2730" s="62">
        <v>22</v>
      </c>
      <c r="P2730" s="62">
        <f>STOCK[[#This Row],[Precio Final]]-STOCK[[#This Row],[Costo total]]</f>
        <v>7.8</v>
      </c>
      <c r="Q2730" s="62"/>
      <c r="R2730" s="74"/>
      <c r="S2730" s="74"/>
      <c r="T2730" s="62"/>
      <c r="U2730" s="62"/>
      <c r="V2730" s="76"/>
    </row>
    <row r="2731" customHeight="1" spans="1:22">
      <c r="A2731" s="74" t="s">
        <v>21152</v>
      </c>
      <c r="B2731" s="74" t="s">
        <v>16680</v>
      </c>
      <c r="C2731" s="74" t="s">
        <v>21147</v>
      </c>
      <c r="D2731" s="74" t="s">
        <v>16396</v>
      </c>
      <c r="E2731" s="74"/>
      <c r="F2731" s="59">
        <v>20</v>
      </c>
      <c r="G2731" s="75">
        <v>1</v>
      </c>
      <c r="H2731" s="75">
        <f>SUMIFS(VENTAS[Cantidad],VENTAS[Código del producto Vendido],STOCK[[#This Row],[Code]])</f>
        <v>1</v>
      </c>
      <c r="I2731" s="75">
        <f>STOCK[[#This Row],[Entradas]]-STOCK[[#This Row],[Salidas]]</f>
        <v>0</v>
      </c>
      <c r="J2731" s="59">
        <f t="shared" si="132"/>
        <v>2</v>
      </c>
      <c r="K2731" s="62">
        <v>12</v>
      </c>
      <c r="L2731" s="62">
        <v>0</v>
      </c>
      <c r="M2731" s="62">
        <f>STOCK[[#This Row],[Costo Unitario (USD)]]+STOCK[[#This Row],[Costo Envío (USD)]]+STOCK[[#This Row],[Comisión 10%]]</f>
        <v>14</v>
      </c>
      <c r="N2731" s="62">
        <f t="shared" si="133"/>
        <v>21</v>
      </c>
      <c r="O2731" s="62">
        <v>20</v>
      </c>
      <c r="P2731" s="62">
        <f>STOCK[[#This Row],[Precio Final]]-STOCK[[#This Row],[Costo total]]</f>
        <v>6</v>
      </c>
      <c r="Q2731" s="62"/>
      <c r="R2731" s="74"/>
      <c r="S2731" s="74"/>
      <c r="T2731" s="62"/>
      <c r="U2731" s="62"/>
      <c r="V2731" s="76"/>
    </row>
    <row r="2732" customHeight="1" spans="1:22">
      <c r="A2732" s="74" t="s">
        <v>21153</v>
      </c>
      <c r="B2732" s="74" t="s">
        <v>21154</v>
      </c>
      <c r="C2732" s="74" t="s">
        <v>21155</v>
      </c>
      <c r="D2732" s="74" t="s">
        <v>16475</v>
      </c>
      <c r="E2732" s="74"/>
      <c r="F2732" s="59">
        <v>35</v>
      </c>
      <c r="G2732" s="75">
        <v>1</v>
      </c>
      <c r="H2732" s="75">
        <f>SUMIFS(VENTAS[Cantidad],VENTAS[Código del producto Vendido],STOCK[[#This Row],[Code]])</f>
        <v>1</v>
      </c>
      <c r="I2732" s="75">
        <f>STOCK[[#This Row],[Entradas]]-STOCK[[#This Row],[Salidas]]</f>
        <v>0</v>
      </c>
      <c r="J2732" s="59">
        <f t="shared" si="132"/>
        <v>3.5</v>
      </c>
      <c r="K2732" s="62">
        <v>12</v>
      </c>
      <c r="L2732" s="62">
        <v>0</v>
      </c>
      <c r="M2732" s="62">
        <f>STOCK[[#This Row],[Costo Unitario (USD)]]+STOCK[[#This Row],[Costo Envío (USD)]]+STOCK[[#This Row],[Comisión 10%]]</f>
        <v>15.5</v>
      </c>
      <c r="N2732" s="62">
        <f t="shared" si="133"/>
        <v>23.25</v>
      </c>
      <c r="O2732" s="62">
        <v>35</v>
      </c>
      <c r="P2732" s="62">
        <f>STOCK[[#This Row],[Precio Final]]-STOCK[[#This Row],[Costo total]]</f>
        <v>19.5</v>
      </c>
      <c r="Q2732" s="62"/>
      <c r="R2732" s="74"/>
      <c r="S2732" s="74"/>
      <c r="T2732" s="62"/>
      <c r="U2732" s="62"/>
      <c r="V2732" s="76"/>
    </row>
    <row r="2733" customHeight="1" spans="1:22">
      <c r="A2733" s="74" t="s">
        <v>21156</v>
      </c>
      <c r="B2733" s="74" t="s">
        <v>16680</v>
      </c>
      <c r="C2733" s="74" t="s">
        <v>21157</v>
      </c>
      <c r="D2733" s="74" t="s">
        <v>16928</v>
      </c>
      <c r="E2733" s="74"/>
      <c r="F2733" s="59">
        <v>28</v>
      </c>
      <c r="G2733" s="75">
        <v>1</v>
      </c>
      <c r="H2733" s="75">
        <f>SUMIFS(VENTAS[Cantidad],VENTAS[Código del producto Vendido],STOCK[[#This Row],[Code]])</f>
        <v>0</v>
      </c>
      <c r="I2733" s="75">
        <f>STOCK[[#This Row],[Entradas]]-STOCK[[#This Row],[Salidas]]</f>
        <v>1</v>
      </c>
      <c r="J2733" s="59">
        <f t="shared" si="132"/>
        <v>2.8</v>
      </c>
      <c r="K2733" s="62">
        <v>12</v>
      </c>
      <c r="L2733" s="62">
        <v>0</v>
      </c>
      <c r="M2733" s="62">
        <f>STOCK[[#This Row],[Costo Unitario (USD)]]+STOCK[[#This Row],[Costo Envío (USD)]]+STOCK[[#This Row],[Comisión 10%]]</f>
        <v>14.8</v>
      </c>
      <c r="N2733" s="62">
        <f t="shared" si="133"/>
        <v>22.2</v>
      </c>
      <c r="O2733" s="62">
        <v>28</v>
      </c>
      <c r="P2733" s="62">
        <f>STOCK[[#This Row],[Precio Final]]-STOCK[[#This Row],[Costo total]]</f>
        <v>13.2</v>
      </c>
      <c r="Q2733" s="62"/>
      <c r="R2733" s="74"/>
      <c r="S2733" s="74"/>
      <c r="T2733" s="62"/>
      <c r="U2733" s="62"/>
      <c r="V2733" s="76"/>
    </row>
    <row r="2734" customHeight="1" spans="1:22">
      <c r="A2734" s="74" t="s">
        <v>21158</v>
      </c>
      <c r="B2734" s="74" t="s">
        <v>17153</v>
      </c>
      <c r="C2734" s="74" t="s">
        <v>21159</v>
      </c>
      <c r="D2734" s="74" t="s">
        <v>17520</v>
      </c>
      <c r="E2734" s="74"/>
      <c r="F2734" s="59">
        <v>25</v>
      </c>
      <c r="G2734" s="75">
        <v>1</v>
      </c>
      <c r="H2734" s="75">
        <f>SUMIFS(VENTAS[Cantidad],VENTAS[Código del producto Vendido],STOCK[[#This Row],[Code]])</f>
        <v>0</v>
      </c>
      <c r="I2734" s="75">
        <f>STOCK[[#This Row],[Entradas]]-STOCK[[#This Row],[Salidas]]</f>
        <v>1</v>
      </c>
      <c r="J2734" s="59">
        <f t="shared" si="132"/>
        <v>2.5</v>
      </c>
      <c r="K2734" s="62">
        <v>12</v>
      </c>
      <c r="L2734" s="62">
        <v>0</v>
      </c>
      <c r="M2734" s="62">
        <f>STOCK[[#This Row],[Costo Unitario (USD)]]+STOCK[[#This Row],[Costo Envío (USD)]]+STOCK[[#This Row],[Comisión 10%]]</f>
        <v>14.5</v>
      </c>
      <c r="N2734" s="62">
        <f t="shared" si="133"/>
        <v>21.75</v>
      </c>
      <c r="O2734" s="62">
        <v>25</v>
      </c>
      <c r="P2734" s="62">
        <f>STOCK[[#This Row],[Precio Final]]-STOCK[[#This Row],[Costo total]]</f>
        <v>10.5</v>
      </c>
      <c r="Q2734" s="62"/>
      <c r="R2734" s="74"/>
      <c r="S2734" s="74"/>
      <c r="T2734" s="62"/>
      <c r="U2734" s="62"/>
      <c r="V2734" s="76"/>
    </row>
    <row r="2735" customHeight="1" spans="1:22">
      <c r="A2735" s="74" t="s">
        <v>21160</v>
      </c>
      <c r="B2735" s="74" t="s">
        <v>17153</v>
      </c>
      <c r="C2735" s="74" t="s">
        <v>21159</v>
      </c>
      <c r="D2735" s="74" t="s">
        <v>17505</v>
      </c>
      <c r="E2735" s="74"/>
      <c r="F2735" s="59">
        <v>25</v>
      </c>
      <c r="G2735" s="75">
        <v>1</v>
      </c>
      <c r="H2735" s="75">
        <f>SUMIFS(VENTAS[Cantidad],VENTAS[Código del producto Vendido],STOCK[[#This Row],[Code]])</f>
        <v>0</v>
      </c>
      <c r="I2735" s="75">
        <f>STOCK[[#This Row],[Entradas]]-STOCK[[#This Row],[Salidas]]</f>
        <v>1</v>
      </c>
      <c r="J2735" s="59">
        <f t="shared" si="132"/>
        <v>2.5</v>
      </c>
      <c r="K2735" s="62">
        <v>12</v>
      </c>
      <c r="L2735" s="62">
        <v>0</v>
      </c>
      <c r="M2735" s="62">
        <f>STOCK[[#This Row],[Costo Unitario (USD)]]+STOCK[[#This Row],[Costo Envío (USD)]]+STOCK[[#This Row],[Comisión 10%]]</f>
        <v>14.5</v>
      </c>
      <c r="N2735" s="62">
        <f t="shared" si="133"/>
        <v>21.75</v>
      </c>
      <c r="O2735" s="62">
        <v>25</v>
      </c>
      <c r="P2735" s="62">
        <f>STOCK[[#This Row],[Precio Final]]-STOCK[[#This Row],[Costo total]]</f>
        <v>10.5</v>
      </c>
      <c r="Q2735" s="62"/>
      <c r="R2735" s="74"/>
      <c r="S2735" s="74"/>
      <c r="T2735" s="62"/>
      <c r="U2735" s="62"/>
      <c r="V2735" s="76"/>
    </row>
    <row r="2736" customHeight="1" spans="1:22">
      <c r="A2736" s="74" t="s">
        <v>21161</v>
      </c>
      <c r="B2736" s="74" t="s">
        <v>17153</v>
      </c>
      <c r="C2736" s="74" t="s">
        <v>21162</v>
      </c>
      <c r="D2736" s="74" t="s">
        <v>17505</v>
      </c>
      <c r="E2736" s="74"/>
      <c r="F2736" s="59">
        <v>30</v>
      </c>
      <c r="G2736" s="75">
        <v>1</v>
      </c>
      <c r="H2736" s="75">
        <f>SUMIFS(VENTAS[Cantidad],VENTAS[Código del producto Vendido],STOCK[[#This Row],[Code]])</f>
        <v>0</v>
      </c>
      <c r="I2736" s="75">
        <f>STOCK[[#This Row],[Entradas]]-STOCK[[#This Row],[Salidas]]</f>
        <v>1</v>
      </c>
      <c r="J2736" s="59">
        <f t="shared" si="132"/>
        <v>3</v>
      </c>
      <c r="K2736" s="62">
        <v>12</v>
      </c>
      <c r="L2736" s="62">
        <v>0</v>
      </c>
      <c r="M2736" s="62">
        <f>STOCK[[#This Row],[Costo Unitario (USD)]]+STOCK[[#This Row],[Costo Envío (USD)]]+STOCK[[#This Row],[Comisión 10%]]</f>
        <v>15</v>
      </c>
      <c r="N2736" s="62">
        <f t="shared" si="133"/>
        <v>22.5</v>
      </c>
      <c r="O2736" s="62">
        <v>30</v>
      </c>
      <c r="P2736" s="62">
        <f>STOCK[[#This Row],[Precio Final]]-STOCK[[#This Row],[Costo total]]</f>
        <v>15</v>
      </c>
      <c r="Q2736" s="62"/>
      <c r="R2736" s="74"/>
      <c r="S2736" s="74"/>
      <c r="T2736" s="62"/>
      <c r="U2736" s="62"/>
      <c r="V2736" s="76"/>
    </row>
    <row r="2737" customHeight="1" spans="1:22">
      <c r="A2737" s="74" t="s">
        <v>21163</v>
      </c>
      <c r="B2737" s="74" t="s">
        <v>17153</v>
      </c>
      <c r="C2737" s="74" t="s">
        <v>19960</v>
      </c>
      <c r="D2737" s="74" t="s">
        <v>17520</v>
      </c>
      <c r="E2737" s="74"/>
      <c r="F2737" s="59">
        <v>30</v>
      </c>
      <c r="G2737" s="75">
        <v>1</v>
      </c>
      <c r="H2737" s="75">
        <f>SUMIFS(VENTAS[Cantidad],VENTAS[Código del producto Vendido],STOCK[[#This Row],[Code]])</f>
        <v>1</v>
      </c>
      <c r="I2737" s="75">
        <f>STOCK[[#This Row],[Entradas]]-STOCK[[#This Row],[Salidas]]</f>
        <v>0</v>
      </c>
      <c r="J2737" s="59">
        <f t="shared" si="132"/>
        <v>3</v>
      </c>
      <c r="K2737" s="62">
        <v>12</v>
      </c>
      <c r="L2737" s="62">
        <v>0</v>
      </c>
      <c r="M2737" s="62">
        <f>STOCK[[#This Row],[Costo Unitario (USD)]]+STOCK[[#This Row],[Costo Envío (USD)]]+STOCK[[#This Row],[Comisión 10%]]</f>
        <v>15</v>
      </c>
      <c r="N2737" s="62">
        <f t="shared" si="133"/>
        <v>22.5</v>
      </c>
      <c r="O2737" s="62">
        <v>30</v>
      </c>
      <c r="P2737" s="62">
        <f>STOCK[[#This Row],[Precio Final]]-STOCK[[#This Row],[Costo total]]</f>
        <v>15</v>
      </c>
      <c r="Q2737" s="62"/>
      <c r="R2737" s="74"/>
      <c r="S2737" s="74"/>
      <c r="T2737" s="62"/>
      <c r="U2737" s="62"/>
      <c r="V2737" s="76"/>
    </row>
    <row r="2738" customHeight="1" spans="1:22">
      <c r="A2738" s="74" t="s">
        <v>21164</v>
      </c>
      <c r="B2738" s="74" t="s">
        <v>16680</v>
      </c>
      <c r="C2738" s="74" t="s">
        <v>19960</v>
      </c>
      <c r="D2738" s="74" t="s">
        <v>16973</v>
      </c>
      <c r="E2738" s="74"/>
      <c r="F2738" s="59">
        <v>30</v>
      </c>
      <c r="G2738" s="75">
        <v>1</v>
      </c>
      <c r="H2738" s="75">
        <f>SUMIFS(VENTAS[Cantidad],VENTAS[Código del producto Vendido],STOCK[[#This Row],[Code]])</f>
        <v>1</v>
      </c>
      <c r="I2738" s="75">
        <f>STOCK[[#This Row],[Entradas]]-STOCK[[#This Row],[Salidas]]</f>
        <v>0</v>
      </c>
      <c r="J2738" s="59">
        <f t="shared" si="132"/>
        <v>3</v>
      </c>
      <c r="K2738" s="62">
        <v>12</v>
      </c>
      <c r="L2738" s="62">
        <v>0</v>
      </c>
      <c r="M2738" s="62">
        <f>STOCK[[#This Row],[Costo Unitario (USD)]]+STOCK[[#This Row],[Costo Envío (USD)]]+STOCK[[#This Row],[Comisión 10%]]</f>
        <v>15</v>
      </c>
      <c r="N2738" s="62">
        <f t="shared" si="133"/>
        <v>22.5</v>
      </c>
      <c r="O2738" s="62">
        <v>30</v>
      </c>
      <c r="P2738" s="62">
        <f>STOCK[[#This Row],[Precio Final]]-STOCK[[#This Row],[Costo total]]</f>
        <v>15</v>
      </c>
      <c r="Q2738" s="62"/>
      <c r="R2738" s="74"/>
      <c r="S2738" s="74"/>
      <c r="T2738" s="62"/>
      <c r="U2738" s="62"/>
      <c r="V2738" s="76"/>
    </row>
    <row r="2739" customHeight="1" spans="1:22">
      <c r="A2739" s="74" t="s">
        <v>21165</v>
      </c>
      <c r="B2739" s="74" t="s">
        <v>17153</v>
      </c>
      <c r="C2739" s="74" t="s">
        <v>21166</v>
      </c>
      <c r="D2739" s="74" t="s">
        <v>17505</v>
      </c>
      <c r="E2739" s="74"/>
      <c r="F2739" s="59">
        <v>30</v>
      </c>
      <c r="G2739" s="75">
        <v>2</v>
      </c>
      <c r="H2739" s="75">
        <f>SUMIFS(VENTAS[Cantidad],VENTAS[Código del producto Vendido],STOCK[[#This Row],[Code]])</f>
        <v>0</v>
      </c>
      <c r="I2739" s="75">
        <f>STOCK[[#This Row],[Entradas]]-STOCK[[#This Row],[Salidas]]</f>
        <v>2</v>
      </c>
      <c r="J2739" s="59">
        <f t="shared" si="132"/>
        <v>3</v>
      </c>
      <c r="K2739" s="62">
        <v>12</v>
      </c>
      <c r="L2739" s="62">
        <v>0</v>
      </c>
      <c r="M2739" s="62">
        <f>STOCK[[#This Row],[Costo Unitario (USD)]]+STOCK[[#This Row],[Costo Envío (USD)]]+STOCK[[#This Row],[Comisión 10%]]</f>
        <v>15</v>
      </c>
      <c r="N2739" s="62">
        <f t="shared" si="133"/>
        <v>22.5</v>
      </c>
      <c r="O2739" s="62">
        <v>30</v>
      </c>
      <c r="P2739" s="62">
        <f>STOCK[[#This Row],[Precio Final]]-STOCK[[#This Row],[Costo total]]</f>
        <v>15</v>
      </c>
      <c r="Q2739" s="62"/>
      <c r="R2739" s="74"/>
      <c r="S2739" s="74"/>
      <c r="T2739" s="62"/>
      <c r="U2739" s="62"/>
      <c r="V2739" s="76"/>
    </row>
    <row r="2740" customHeight="1" spans="1:22">
      <c r="A2740" s="74" t="s">
        <v>21167</v>
      </c>
      <c r="B2740" s="74" t="s">
        <v>16680</v>
      </c>
      <c r="C2740" s="74" t="s">
        <v>21168</v>
      </c>
      <c r="D2740" s="74" t="s">
        <v>16928</v>
      </c>
      <c r="E2740" s="74"/>
      <c r="F2740" s="59">
        <v>35</v>
      </c>
      <c r="G2740" s="75">
        <v>1</v>
      </c>
      <c r="H2740" s="75">
        <f>SUMIFS(VENTAS[Cantidad],VENTAS[Código del producto Vendido],STOCK[[#This Row],[Code]])</f>
        <v>1</v>
      </c>
      <c r="I2740" s="75">
        <f>STOCK[[#This Row],[Entradas]]-STOCK[[#This Row],[Salidas]]</f>
        <v>0</v>
      </c>
      <c r="J2740" s="59">
        <f t="shared" si="132"/>
        <v>3.5</v>
      </c>
      <c r="K2740" s="62">
        <v>12</v>
      </c>
      <c r="L2740" s="62">
        <v>0</v>
      </c>
      <c r="M2740" s="62">
        <f>STOCK[[#This Row],[Costo Unitario (USD)]]+STOCK[[#This Row],[Costo Envío (USD)]]+STOCK[[#This Row],[Comisión 10%]]</f>
        <v>15.5</v>
      </c>
      <c r="N2740" s="62">
        <f t="shared" si="133"/>
        <v>23.25</v>
      </c>
      <c r="O2740" s="62">
        <v>35</v>
      </c>
      <c r="P2740" s="62">
        <f>STOCK[[#This Row],[Precio Final]]-STOCK[[#This Row],[Costo total]]</f>
        <v>19.5</v>
      </c>
      <c r="Q2740" s="62"/>
      <c r="R2740" s="74"/>
      <c r="S2740" s="74"/>
      <c r="T2740" s="62"/>
      <c r="U2740" s="62"/>
      <c r="V2740" s="76"/>
    </row>
    <row r="2741" customHeight="1" spans="1:22">
      <c r="A2741" s="74" t="s">
        <v>21169</v>
      </c>
      <c r="B2741" s="74" t="s">
        <v>17153</v>
      </c>
      <c r="C2741" s="74" t="s">
        <v>21170</v>
      </c>
      <c r="D2741" s="74" t="s">
        <v>17505</v>
      </c>
      <c r="E2741" s="74"/>
      <c r="F2741" s="59">
        <v>25</v>
      </c>
      <c r="G2741" s="75">
        <v>1</v>
      </c>
      <c r="H2741" s="75">
        <f>SUMIFS(VENTAS[Cantidad],VENTAS[Código del producto Vendido],STOCK[[#This Row],[Code]])</f>
        <v>1</v>
      </c>
      <c r="I2741" s="75">
        <f>STOCK[[#This Row],[Entradas]]-STOCK[[#This Row],[Salidas]]</f>
        <v>0</v>
      </c>
      <c r="J2741" s="59">
        <f t="shared" si="132"/>
        <v>2.5</v>
      </c>
      <c r="K2741" s="62">
        <v>12</v>
      </c>
      <c r="L2741" s="62">
        <v>0</v>
      </c>
      <c r="M2741" s="62">
        <f>STOCK[[#This Row],[Costo Unitario (USD)]]+STOCK[[#This Row],[Costo Envío (USD)]]+STOCK[[#This Row],[Comisión 10%]]</f>
        <v>14.5</v>
      </c>
      <c r="N2741" s="62">
        <f t="shared" si="133"/>
        <v>21.75</v>
      </c>
      <c r="O2741" s="62">
        <v>25</v>
      </c>
      <c r="P2741" s="62">
        <f>STOCK[[#This Row],[Precio Final]]-STOCK[[#This Row],[Costo total]]</f>
        <v>10.5</v>
      </c>
      <c r="Q2741" s="62"/>
      <c r="R2741" s="74"/>
      <c r="S2741" s="74"/>
      <c r="T2741" s="62"/>
      <c r="U2741" s="62"/>
      <c r="V2741" s="76"/>
    </row>
    <row r="2742" customHeight="1" spans="1:22">
      <c r="A2742" s="74" t="s">
        <v>21171</v>
      </c>
      <c r="B2742" s="74" t="s">
        <v>21146</v>
      </c>
      <c r="C2742" s="74" t="s">
        <v>21172</v>
      </c>
      <c r="D2742" s="74" t="s">
        <v>17520</v>
      </c>
      <c r="E2742" s="74"/>
      <c r="F2742" s="59">
        <v>28</v>
      </c>
      <c r="G2742" s="75">
        <v>1</v>
      </c>
      <c r="H2742" s="75">
        <f>SUMIFS(VENTAS[Cantidad],VENTAS[Código del producto Vendido],STOCK[[#This Row],[Code]])</f>
        <v>0</v>
      </c>
      <c r="I2742" s="75">
        <f>STOCK[[#This Row],[Entradas]]-STOCK[[#This Row],[Salidas]]</f>
        <v>1</v>
      </c>
      <c r="J2742" s="59">
        <f t="shared" si="132"/>
        <v>2.8</v>
      </c>
      <c r="K2742" s="62">
        <v>12</v>
      </c>
      <c r="L2742" s="62">
        <v>0</v>
      </c>
      <c r="M2742" s="62">
        <f>STOCK[[#This Row],[Costo Unitario (USD)]]+STOCK[[#This Row],[Costo Envío (USD)]]+STOCK[[#This Row],[Comisión 10%]]</f>
        <v>14.8</v>
      </c>
      <c r="N2742" s="62">
        <f t="shared" si="133"/>
        <v>22.2</v>
      </c>
      <c r="O2742" s="62">
        <v>28</v>
      </c>
      <c r="P2742" s="62">
        <f>STOCK[[#This Row],[Precio Final]]-STOCK[[#This Row],[Costo total]]</f>
        <v>13.2</v>
      </c>
      <c r="Q2742" s="62"/>
      <c r="R2742" s="74"/>
      <c r="S2742" s="74"/>
      <c r="T2742" s="62"/>
      <c r="U2742" s="62"/>
      <c r="V2742" s="76"/>
    </row>
    <row r="2743" customHeight="1" spans="1:22">
      <c r="A2743" s="74" t="s">
        <v>21173</v>
      </c>
      <c r="B2743" s="74" t="s">
        <v>16680</v>
      </c>
      <c r="C2743" s="74" t="s">
        <v>21174</v>
      </c>
      <c r="D2743" s="74" t="s">
        <v>16973</v>
      </c>
      <c r="E2743" s="74"/>
      <c r="F2743" s="59">
        <v>25</v>
      </c>
      <c r="G2743" s="75">
        <v>1</v>
      </c>
      <c r="H2743" s="75">
        <f>SUMIFS(VENTAS[Cantidad],VENTAS[Código del producto Vendido],STOCK[[#This Row],[Code]])</f>
        <v>1</v>
      </c>
      <c r="I2743" s="75">
        <f>STOCK[[#This Row],[Entradas]]-STOCK[[#This Row],[Salidas]]</f>
        <v>0</v>
      </c>
      <c r="J2743" s="59">
        <f t="shared" si="132"/>
        <v>2.5</v>
      </c>
      <c r="K2743" s="62">
        <v>12</v>
      </c>
      <c r="L2743" s="62">
        <v>0</v>
      </c>
      <c r="M2743" s="62">
        <f>STOCK[[#This Row],[Costo Unitario (USD)]]+STOCK[[#This Row],[Costo Envío (USD)]]+STOCK[[#This Row],[Comisión 10%]]</f>
        <v>14.5</v>
      </c>
      <c r="N2743" s="62">
        <f t="shared" si="133"/>
        <v>21.75</v>
      </c>
      <c r="O2743" s="62">
        <v>25</v>
      </c>
      <c r="P2743" s="62">
        <f>STOCK[[#This Row],[Precio Final]]-STOCK[[#This Row],[Costo total]]</f>
        <v>10.5</v>
      </c>
      <c r="Q2743" s="62"/>
      <c r="R2743" s="74"/>
      <c r="S2743" s="74"/>
      <c r="T2743" s="62"/>
      <c r="U2743" s="62"/>
      <c r="V2743" s="76"/>
    </row>
    <row r="2744" customHeight="1" spans="1:22">
      <c r="A2744" s="74" t="s">
        <v>21175</v>
      </c>
      <c r="B2744" s="74" t="s">
        <v>17153</v>
      </c>
      <c r="C2744" s="74" t="s">
        <v>21176</v>
      </c>
      <c r="D2744" s="74" t="s">
        <v>17520</v>
      </c>
      <c r="E2744" s="74"/>
      <c r="F2744" s="59">
        <v>30</v>
      </c>
      <c r="G2744" s="75">
        <v>1</v>
      </c>
      <c r="H2744" s="75">
        <f>SUMIFS(VENTAS[Cantidad],VENTAS[Código del producto Vendido],STOCK[[#This Row],[Code]])</f>
        <v>0</v>
      </c>
      <c r="I2744" s="75">
        <f>STOCK[[#This Row],[Entradas]]-STOCK[[#This Row],[Salidas]]</f>
        <v>1</v>
      </c>
      <c r="J2744" s="59">
        <f t="shared" si="132"/>
        <v>3</v>
      </c>
      <c r="K2744" s="62">
        <v>12</v>
      </c>
      <c r="L2744" s="62">
        <v>0</v>
      </c>
      <c r="M2744" s="62">
        <f>STOCK[[#This Row],[Costo Unitario (USD)]]+STOCK[[#This Row],[Costo Envío (USD)]]+STOCK[[#This Row],[Comisión 10%]]</f>
        <v>15</v>
      </c>
      <c r="N2744" s="62">
        <f t="shared" si="133"/>
        <v>22.5</v>
      </c>
      <c r="O2744" s="62">
        <v>30</v>
      </c>
      <c r="P2744" s="62">
        <f>STOCK[[#This Row],[Precio Final]]-STOCK[[#This Row],[Costo total]]</f>
        <v>15</v>
      </c>
      <c r="Q2744" s="62"/>
      <c r="R2744" s="74"/>
      <c r="S2744" s="74"/>
      <c r="T2744" s="62"/>
      <c r="U2744" s="62"/>
      <c r="V2744" s="76"/>
    </row>
    <row r="2745" customHeight="1" spans="1:22">
      <c r="A2745" s="74" t="s">
        <v>21177</v>
      </c>
      <c r="B2745" s="74" t="s">
        <v>16680</v>
      </c>
      <c r="C2745" s="74" t="s">
        <v>21178</v>
      </c>
      <c r="D2745" s="74" t="s">
        <v>16396</v>
      </c>
      <c r="E2745" s="74"/>
      <c r="F2745" s="59">
        <v>30</v>
      </c>
      <c r="G2745" s="75">
        <v>1</v>
      </c>
      <c r="H2745" s="75">
        <f>SUMIFS(VENTAS[Cantidad],VENTAS[Código del producto Vendido],STOCK[[#This Row],[Code]])</f>
        <v>1</v>
      </c>
      <c r="I2745" s="75">
        <f>STOCK[[#This Row],[Entradas]]-STOCK[[#This Row],[Salidas]]</f>
        <v>0</v>
      </c>
      <c r="J2745" s="59">
        <f t="shared" si="132"/>
        <v>3</v>
      </c>
      <c r="K2745" s="62">
        <v>12</v>
      </c>
      <c r="L2745" s="62">
        <v>0</v>
      </c>
      <c r="M2745" s="62">
        <f>STOCK[[#This Row],[Costo Unitario (USD)]]+STOCK[[#This Row],[Costo Envío (USD)]]+STOCK[[#This Row],[Comisión 10%]]</f>
        <v>15</v>
      </c>
      <c r="N2745" s="62">
        <f t="shared" si="133"/>
        <v>22.5</v>
      </c>
      <c r="O2745" s="62">
        <v>30</v>
      </c>
      <c r="P2745" s="62">
        <f>STOCK[[#This Row],[Precio Final]]-STOCK[[#This Row],[Costo total]]</f>
        <v>15</v>
      </c>
      <c r="Q2745" s="62"/>
      <c r="R2745" s="74"/>
      <c r="S2745" s="74"/>
      <c r="T2745" s="62"/>
      <c r="U2745" s="62"/>
      <c r="V2745" s="76"/>
    </row>
    <row r="2746" customHeight="1" spans="1:22">
      <c r="A2746" s="74" t="s">
        <v>21179</v>
      </c>
      <c r="B2746" s="74" t="s">
        <v>16680</v>
      </c>
      <c r="C2746" s="74" t="s">
        <v>21180</v>
      </c>
      <c r="D2746" s="74" t="s">
        <v>16396</v>
      </c>
      <c r="E2746" s="74"/>
      <c r="F2746" s="59">
        <v>30</v>
      </c>
      <c r="G2746" s="75">
        <v>1</v>
      </c>
      <c r="H2746" s="75">
        <f>SUMIFS(VENTAS[Cantidad],VENTAS[Código del producto Vendido],STOCK[[#This Row],[Code]])</f>
        <v>0</v>
      </c>
      <c r="I2746" s="75">
        <f>STOCK[[#This Row],[Entradas]]-STOCK[[#This Row],[Salidas]]</f>
        <v>1</v>
      </c>
      <c r="J2746" s="59">
        <f t="shared" si="132"/>
        <v>3</v>
      </c>
      <c r="K2746" s="62">
        <v>12</v>
      </c>
      <c r="L2746" s="62">
        <v>0</v>
      </c>
      <c r="M2746" s="62">
        <f>STOCK[[#This Row],[Costo Unitario (USD)]]+STOCK[[#This Row],[Costo Envío (USD)]]+STOCK[[#This Row],[Comisión 10%]]</f>
        <v>15</v>
      </c>
      <c r="N2746" s="62">
        <f t="shared" ref="N2746:N2807" si="134">M2746*1.5</f>
        <v>22.5</v>
      </c>
      <c r="O2746" s="62">
        <v>30</v>
      </c>
      <c r="P2746" s="62">
        <f>STOCK[[#This Row],[Precio Final]]-STOCK[[#This Row],[Costo total]]</f>
        <v>15</v>
      </c>
      <c r="Q2746" s="62"/>
      <c r="R2746" s="74"/>
      <c r="S2746" s="74"/>
      <c r="T2746" s="62"/>
      <c r="U2746" s="62"/>
      <c r="V2746" s="76"/>
    </row>
    <row r="2747" customHeight="1" spans="1:22">
      <c r="A2747" s="74" t="s">
        <v>21181</v>
      </c>
      <c r="B2747" s="74" t="s">
        <v>16680</v>
      </c>
      <c r="C2747" s="74" t="s">
        <v>21182</v>
      </c>
      <c r="D2747" s="74" t="s">
        <v>16396</v>
      </c>
      <c r="E2747" s="74"/>
      <c r="F2747" s="59">
        <v>30</v>
      </c>
      <c r="G2747" s="75">
        <v>1</v>
      </c>
      <c r="H2747" s="75">
        <f>SUMIFS(VENTAS[Cantidad],VENTAS[Código del producto Vendido],STOCK[[#This Row],[Code]])</f>
        <v>0</v>
      </c>
      <c r="I2747" s="75">
        <f>STOCK[[#This Row],[Entradas]]-STOCK[[#This Row],[Salidas]]</f>
        <v>1</v>
      </c>
      <c r="J2747" s="59">
        <f t="shared" si="132"/>
        <v>3</v>
      </c>
      <c r="K2747" s="62">
        <v>12</v>
      </c>
      <c r="L2747" s="62">
        <v>0</v>
      </c>
      <c r="M2747" s="62">
        <f>STOCK[[#This Row],[Costo Unitario (USD)]]+STOCK[[#This Row],[Costo Envío (USD)]]+STOCK[[#This Row],[Comisión 10%]]</f>
        <v>15</v>
      </c>
      <c r="N2747" s="62">
        <f t="shared" si="134"/>
        <v>22.5</v>
      </c>
      <c r="O2747" s="62">
        <v>30</v>
      </c>
      <c r="P2747" s="62">
        <f>STOCK[[#This Row],[Precio Final]]-STOCK[[#This Row],[Costo total]]</f>
        <v>15</v>
      </c>
      <c r="Q2747" s="62"/>
      <c r="R2747" s="74"/>
      <c r="S2747" s="74"/>
      <c r="T2747" s="62"/>
      <c r="U2747" s="62"/>
      <c r="V2747" s="76"/>
    </row>
    <row r="2748" customHeight="1" spans="1:22">
      <c r="A2748" s="74" t="s">
        <v>21183</v>
      </c>
      <c r="B2748" s="74" t="s">
        <v>21154</v>
      </c>
      <c r="C2748" s="74" t="s">
        <v>21184</v>
      </c>
      <c r="D2748" s="74" t="s">
        <v>16583</v>
      </c>
      <c r="E2748" s="74"/>
      <c r="F2748" s="59">
        <v>30</v>
      </c>
      <c r="G2748" s="75">
        <v>1</v>
      </c>
      <c r="H2748" s="75">
        <f>SUMIFS(VENTAS[Cantidad],VENTAS[Código del producto Vendido],STOCK[[#This Row],[Code]])</f>
        <v>0</v>
      </c>
      <c r="I2748" s="75">
        <f>STOCK[[#This Row],[Entradas]]-STOCK[[#This Row],[Salidas]]</f>
        <v>1</v>
      </c>
      <c r="J2748" s="59">
        <f t="shared" si="132"/>
        <v>3</v>
      </c>
      <c r="K2748" s="62">
        <v>12</v>
      </c>
      <c r="L2748" s="62">
        <v>0</v>
      </c>
      <c r="M2748" s="62">
        <f>STOCK[[#This Row],[Costo Unitario (USD)]]+STOCK[[#This Row],[Costo Envío (USD)]]+STOCK[[#This Row],[Comisión 10%]]</f>
        <v>15</v>
      </c>
      <c r="N2748" s="62">
        <f t="shared" si="134"/>
        <v>22.5</v>
      </c>
      <c r="O2748" s="62">
        <v>30</v>
      </c>
      <c r="P2748" s="62">
        <f>STOCK[[#This Row],[Precio Final]]-STOCK[[#This Row],[Costo total]]</f>
        <v>15</v>
      </c>
      <c r="Q2748" s="62"/>
      <c r="R2748" s="74"/>
      <c r="S2748" s="74"/>
      <c r="T2748" s="62"/>
      <c r="U2748" s="62"/>
      <c r="V2748" s="76"/>
    </row>
    <row r="2749" customHeight="1" spans="1:22">
      <c r="A2749" s="74" t="s">
        <v>21185</v>
      </c>
      <c r="B2749" s="74" t="s">
        <v>19993</v>
      </c>
      <c r="C2749" s="74" t="s">
        <v>21186</v>
      </c>
      <c r="D2749" s="74" t="s">
        <v>16396</v>
      </c>
      <c r="E2749" s="74"/>
      <c r="F2749" s="59">
        <v>30</v>
      </c>
      <c r="G2749" s="75">
        <v>1</v>
      </c>
      <c r="H2749" s="75">
        <f>SUMIFS(VENTAS[Cantidad],VENTAS[Código del producto Vendido],STOCK[[#This Row],[Code]])</f>
        <v>0</v>
      </c>
      <c r="I2749" s="75">
        <f>STOCK[[#This Row],[Entradas]]-STOCK[[#This Row],[Salidas]]</f>
        <v>1</v>
      </c>
      <c r="J2749" s="59">
        <f t="shared" ref="J2749:J2810" si="135">O2749*0.1</f>
        <v>3</v>
      </c>
      <c r="K2749" s="62">
        <v>12</v>
      </c>
      <c r="L2749" s="62">
        <v>0</v>
      </c>
      <c r="M2749" s="62">
        <f>STOCK[[#This Row],[Costo Unitario (USD)]]+STOCK[[#This Row],[Costo Envío (USD)]]+STOCK[[#This Row],[Comisión 10%]]</f>
        <v>15</v>
      </c>
      <c r="N2749" s="62">
        <f t="shared" si="134"/>
        <v>22.5</v>
      </c>
      <c r="O2749" s="62">
        <v>30</v>
      </c>
      <c r="P2749" s="62">
        <f>STOCK[[#This Row],[Precio Final]]-STOCK[[#This Row],[Costo total]]</f>
        <v>15</v>
      </c>
      <c r="Q2749" s="62"/>
      <c r="R2749" s="74"/>
      <c r="S2749" s="74"/>
      <c r="T2749" s="62"/>
      <c r="U2749" s="62"/>
      <c r="V2749" s="76"/>
    </row>
    <row r="2750" customHeight="1" spans="1:22">
      <c r="A2750" s="74" t="s">
        <v>21187</v>
      </c>
      <c r="B2750" s="74" t="s">
        <v>21154</v>
      </c>
      <c r="C2750" s="74" t="s">
        <v>21188</v>
      </c>
      <c r="D2750" s="74" t="s">
        <v>16583</v>
      </c>
      <c r="E2750" s="74"/>
      <c r="F2750" s="59">
        <v>30</v>
      </c>
      <c r="G2750" s="75">
        <v>1</v>
      </c>
      <c r="H2750" s="75">
        <f>SUMIFS(VENTAS[Cantidad],VENTAS[Código del producto Vendido],STOCK[[#This Row],[Code]])</f>
        <v>0</v>
      </c>
      <c r="I2750" s="75">
        <f>STOCK[[#This Row],[Entradas]]-STOCK[[#This Row],[Salidas]]</f>
        <v>1</v>
      </c>
      <c r="J2750" s="59">
        <f t="shared" si="135"/>
        <v>3</v>
      </c>
      <c r="K2750" s="62">
        <v>12</v>
      </c>
      <c r="L2750" s="62">
        <v>0</v>
      </c>
      <c r="M2750" s="62">
        <f>STOCK[[#This Row],[Costo Unitario (USD)]]+STOCK[[#This Row],[Costo Envío (USD)]]+STOCK[[#This Row],[Comisión 10%]]</f>
        <v>15</v>
      </c>
      <c r="N2750" s="62">
        <f t="shared" si="134"/>
        <v>22.5</v>
      </c>
      <c r="O2750" s="62">
        <v>30</v>
      </c>
      <c r="P2750" s="62">
        <f>STOCK[[#This Row],[Precio Final]]-STOCK[[#This Row],[Costo total]]</f>
        <v>15</v>
      </c>
      <c r="Q2750" s="62"/>
      <c r="R2750" s="74"/>
      <c r="S2750" s="74"/>
      <c r="T2750" s="62"/>
      <c r="U2750" s="62"/>
      <c r="V2750" s="76"/>
    </row>
    <row r="2751" customHeight="1" spans="1:22">
      <c r="A2751" s="74" t="s">
        <v>21189</v>
      </c>
      <c r="B2751" s="74" t="s">
        <v>21190</v>
      </c>
      <c r="C2751" s="74" t="s">
        <v>21191</v>
      </c>
      <c r="D2751" s="74" t="s">
        <v>16962</v>
      </c>
      <c r="E2751" s="74"/>
      <c r="F2751" s="59">
        <v>20</v>
      </c>
      <c r="G2751" s="75">
        <v>1</v>
      </c>
      <c r="H2751" s="75">
        <f>SUMIFS(VENTAS[Cantidad],VENTAS[Código del producto Vendido],STOCK[[#This Row],[Code]])</f>
        <v>1</v>
      </c>
      <c r="I2751" s="75">
        <f>STOCK[[#This Row],[Entradas]]-STOCK[[#This Row],[Salidas]]</f>
        <v>0</v>
      </c>
      <c r="J2751" s="59">
        <f t="shared" si="135"/>
        <v>2</v>
      </c>
      <c r="K2751" s="62">
        <v>12</v>
      </c>
      <c r="L2751" s="62">
        <v>0</v>
      </c>
      <c r="M2751" s="62">
        <f>STOCK[[#This Row],[Costo Unitario (USD)]]+STOCK[[#This Row],[Costo Envío (USD)]]+STOCK[[#This Row],[Comisión 10%]]</f>
        <v>14</v>
      </c>
      <c r="N2751" s="62">
        <f t="shared" si="134"/>
        <v>21</v>
      </c>
      <c r="O2751" s="62">
        <v>20</v>
      </c>
      <c r="P2751" s="62">
        <f>STOCK[[#This Row],[Precio Final]]-STOCK[[#This Row],[Costo total]]</f>
        <v>6</v>
      </c>
      <c r="Q2751" s="62"/>
      <c r="R2751" s="74"/>
      <c r="S2751" s="74"/>
      <c r="T2751" s="62"/>
      <c r="U2751" s="62"/>
      <c r="V2751" s="76"/>
    </row>
    <row r="2752" customHeight="1" spans="1:22">
      <c r="A2752" s="74" t="s">
        <v>20974</v>
      </c>
      <c r="B2752" s="74" t="s">
        <v>21190</v>
      </c>
      <c r="C2752" s="74" t="s">
        <v>21192</v>
      </c>
      <c r="D2752" s="74" t="s">
        <v>16962</v>
      </c>
      <c r="E2752" s="74"/>
      <c r="F2752" s="59">
        <v>20</v>
      </c>
      <c r="G2752" s="75">
        <v>1</v>
      </c>
      <c r="H2752" s="75">
        <f>SUMIFS(VENTAS[Cantidad],VENTAS[Código del producto Vendido],STOCK[[#This Row],[Code]])</f>
        <v>0</v>
      </c>
      <c r="I2752" s="75">
        <f>STOCK[[#This Row],[Entradas]]-STOCK[[#This Row],[Salidas]]</f>
        <v>1</v>
      </c>
      <c r="J2752" s="59">
        <f t="shared" si="135"/>
        <v>2</v>
      </c>
      <c r="K2752" s="62">
        <v>12</v>
      </c>
      <c r="L2752" s="62">
        <v>0</v>
      </c>
      <c r="M2752" s="62">
        <f>STOCK[[#This Row],[Costo Unitario (USD)]]+STOCK[[#This Row],[Costo Envío (USD)]]+STOCK[[#This Row],[Comisión 10%]]</f>
        <v>14</v>
      </c>
      <c r="N2752" s="62">
        <f t="shared" si="134"/>
        <v>21</v>
      </c>
      <c r="O2752" s="62">
        <v>20</v>
      </c>
      <c r="P2752" s="62">
        <f>STOCK[[#This Row],[Precio Final]]-STOCK[[#This Row],[Costo total]]</f>
        <v>6</v>
      </c>
      <c r="Q2752" s="62"/>
      <c r="R2752" s="74"/>
      <c r="S2752" s="74"/>
      <c r="T2752" s="62"/>
      <c r="U2752" s="62"/>
      <c r="V2752" s="76"/>
    </row>
    <row r="2753" customHeight="1" spans="1:22">
      <c r="A2753" s="74" t="s">
        <v>21193</v>
      </c>
      <c r="B2753" s="74" t="s">
        <v>19993</v>
      </c>
      <c r="C2753" s="74" t="s">
        <v>21194</v>
      </c>
      <c r="D2753" s="74" t="s">
        <v>16396</v>
      </c>
      <c r="E2753" s="74"/>
      <c r="F2753" s="59">
        <v>20</v>
      </c>
      <c r="G2753" s="75">
        <v>1</v>
      </c>
      <c r="H2753" s="75">
        <f>SUMIFS(VENTAS[Cantidad],VENTAS[Código del producto Vendido],STOCK[[#This Row],[Code]])</f>
        <v>1</v>
      </c>
      <c r="I2753" s="75">
        <f>STOCK[[#This Row],[Entradas]]-STOCK[[#This Row],[Salidas]]</f>
        <v>0</v>
      </c>
      <c r="J2753" s="59">
        <f t="shared" si="135"/>
        <v>2</v>
      </c>
      <c r="K2753" s="62">
        <v>12</v>
      </c>
      <c r="L2753" s="62">
        <v>0</v>
      </c>
      <c r="M2753" s="62">
        <f>STOCK[[#This Row],[Costo Unitario (USD)]]+STOCK[[#This Row],[Costo Envío (USD)]]+STOCK[[#This Row],[Comisión 10%]]</f>
        <v>14</v>
      </c>
      <c r="N2753" s="62">
        <f t="shared" si="134"/>
        <v>21</v>
      </c>
      <c r="O2753" s="62">
        <v>20</v>
      </c>
      <c r="P2753" s="62">
        <f>STOCK[[#This Row],[Precio Final]]-STOCK[[#This Row],[Costo total]]</f>
        <v>6</v>
      </c>
      <c r="Q2753" s="62"/>
      <c r="R2753" s="74"/>
      <c r="S2753" s="74"/>
      <c r="T2753" s="62"/>
      <c r="U2753" s="62"/>
      <c r="V2753" s="76"/>
    </row>
    <row r="2754" customHeight="1" spans="1:22">
      <c r="A2754" s="74" t="s">
        <v>21195</v>
      </c>
      <c r="B2754" s="74" t="s">
        <v>21154</v>
      </c>
      <c r="C2754" s="74" t="s">
        <v>21196</v>
      </c>
      <c r="D2754" s="74" t="s">
        <v>16583</v>
      </c>
      <c r="E2754" s="74"/>
      <c r="F2754" s="59">
        <v>20</v>
      </c>
      <c r="G2754" s="75">
        <v>1</v>
      </c>
      <c r="H2754" s="75">
        <f>SUMIFS(VENTAS[Cantidad],VENTAS[Código del producto Vendido],STOCK[[#This Row],[Code]])</f>
        <v>1</v>
      </c>
      <c r="I2754" s="75">
        <f>STOCK[[#This Row],[Entradas]]-STOCK[[#This Row],[Salidas]]</f>
        <v>0</v>
      </c>
      <c r="J2754" s="59">
        <f t="shared" si="135"/>
        <v>2</v>
      </c>
      <c r="K2754" s="62">
        <v>12</v>
      </c>
      <c r="L2754" s="62">
        <v>0</v>
      </c>
      <c r="M2754" s="62">
        <f>STOCK[[#This Row],[Costo Unitario (USD)]]+STOCK[[#This Row],[Costo Envío (USD)]]+STOCK[[#This Row],[Comisión 10%]]</f>
        <v>14</v>
      </c>
      <c r="N2754" s="62">
        <f t="shared" si="134"/>
        <v>21</v>
      </c>
      <c r="O2754" s="62">
        <v>20</v>
      </c>
      <c r="P2754" s="62">
        <f>STOCK[[#This Row],[Precio Final]]-STOCK[[#This Row],[Costo total]]</f>
        <v>6</v>
      </c>
      <c r="Q2754" s="62"/>
      <c r="R2754" s="74"/>
      <c r="S2754" s="74"/>
      <c r="T2754" s="62"/>
      <c r="U2754" s="62"/>
      <c r="V2754" s="76"/>
    </row>
    <row r="2755" customHeight="1" spans="1:22">
      <c r="A2755" s="74" t="s">
        <v>21197</v>
      </c>
      <c r="B2755" s="74" t="s">
        <v>21154</v>
      </c>
      <c r="C2755" s="74" t="s">
        <v>21198</v>
      </c>
      <c r="D2755" s="74" t="s">
        <v>16583</v>
      </c>
      <c r="E2755" s="74"/>
      <c r="F2755" s="59">
        <v>20</v>
      </c>
      <c r="G2755" s="75">
        <v>1</v>
      </c>
      <c r="H2755" s="75">
        <f>SUMIFS(VENTAS[Cantidad],VENTAS[Código del producto Vendido],STOCK[[#This Row],[Code]])</f>
        <v>1</v>
      </c>
      <c r="I2755" s="75">
        <f>STOCK[[#This Row],[Entradas]]-STOCK[[#This Row],[Salidas]]</f>
        <v>0</v>
      </c>
      <c r="J2755" s="59">
        <f t="shared" si="135"/>
        <v>2</v>
      </c>
      <c r="K2755" s="62">
        <v>12</v>
      </c>
      <c r="L2755" s="62">
        <v>0</v>
      </c>
      <c r="M2755" s="62">
        <f>STOCK[[#This Row],[Costo Unitario (USD)]]+STOCK[[#This Row],[Costo Envío (USD)]]+STOCK[[#This Row],[Comisión 10%]]</f>
        <v>14</v>
      </c>
      <c r="N2755" s="62">
        <f t="shared" si="134"/>
        <v>21</v>
      </c>
      <c r="O2755" s="62">
        <v>20</v>
      </c>
      <c r="P2755" s="62">
        <f>STOCK[[#This Row],[Precio Final]]-STOCK[[#This Row],[Costo total]]</f>
        <v>6</v>
      </c>
      <c r="Q2755" s="62"/>
      <c r="R2755" s="74"/>
      <c r="S2755" s="74"/>
      <c r="T2755" s="62"/>
      <c r="U2755" s="62"/>
      <c r="V2755" s="76"/>
    </row>
    <row r="2756" customHeight="1" spans="1:22">
      <c r="A2756" s="74" t="s">
        <v>21199</v>
      </c>
      <c r="B2756" s="74" t="s">
        <v>21154</v>
      </c>
      <c r="C2756" s="74" t="s">
        <v>21200</v>
      </c>
      <c r="D2756" s="74" t="s">
        <v>16583</v>
      </c>
      <c r="E2756" s="74"/>
      <c r="F2756" s="59">
        <v>20</v>
      </c>
      <c r="G2756" s="75">
        <v>1</v>
      </c>
      <c r="H2756" s="75">
        <f>SUMIFS(VENTAS[Cantidad],VENTAS[Código del producto Vendido],STOCK[[#This Row],[Code]])</f>
        <v>1</v>
      </c>
      <c r="I2756" s="75">
        <f>STOCK[[#This Row],[Entradas]]-STOCK[[#This Row],[Salidas]]</f>
        <v>0</v>
      </c>
      <c r="J2756" s="59">
        <f t="shared" si="135"/>
        <v>2</v>
      </c>
      <c r="K2756" s="62">
        <v>12</v>
      </c>
      <c r="L2756" s="62">
        <v>0</v>
      </c>
      <c r="M2756" s="62">
        <f>STOCK[[#This Row],[Costo Unitario (USD)]]+STOCK[[#This Row],[Costo Envío (USD)]]+STOCK[[#This Row],[Comisión 10%]]</f>
        <v>14</v>
      </c>
      <c r="N2756" s="62">
        <f t="shared" si="134"/>
        <v>21</v>
      </c>
      <c r="O2756" s="62">
        <v>20</v>
      </c>
      <c r="P2756" s="62">
        <f>STOCK[[#This Row],[Precio Final]]-STOCK[[#This Row],[Costo total]]</f>
        <v>6</v>
      </c>
      <c r="Q2756" s="62"/>
      <c r="R2756" s="74"/>
      <c r="S2756" s="74"/>
      <c r="T2756" s="62"/>
      <c r="U2756" s="62"/>
      <c r="V2756" s="76"/>
    </row>
    <row r="2757" customHeight="1" spans="1:22">
      <c r="A2757" s="74" t="s">
        <v>20791</v>
      </c>
      <c r="B2757" s="74" t="s">
        <v>16656</v>
      </c>
      <c r="C2757" s="74" t="s">
        <v>21201</v>
      </c>
      <c r="D2757" s="74" t="s">
        <v>16396</v>
      </c>
      <c r="E2757" s="74"/>
      <c r="F2757" s="59">
        <v>30</v>
      </c>
      <c r="G2757" s="75">
        <v>1</v>
      </c>
      <c r="H2757" s="75">
        <f>SUMIFS(VENTAS[Cantidad],VENTAS[Código del producto Vendido],STOCK[[#This Row],[Code]])</f>
        <v>1</v>
      </c>
      <c r="I2757" s="75">
        <f>STOCK[[#This Row],[Entradas]]-STOCK[[#This Row],[Salidas]]</f>
        <v>0</v>
      </c>
      <c r="J2757" s="59">
        <f t="shared" si="135"/>
        <v>3</v>
      </c>
      <c r="K2757" s="62">
        <v>15</v>
      </c>
      <c r="L2757" s="62">
        <v>0</v>
      </c>
      <c r="M2757" s="62">
        <f>STOCK[[#This Row],[Costo Unitario (USD)]]+STOCK[[#This Row],[Costo Envío (USD)]]+STOCK[[#This Row],[Comisión 10%]]</f>
        <v>18</v>
      </c>
      <c r="N2757" s="62">
        <f t="shared" si="134"/>
        <v>27</v>
      </c>
      <c r="O2757" s="62">
        <v>30</v>
      </c>
      <c r="P2757" s="62">
        <f>STOCK[[#This Row],[Precio Final]]-STOCK[[#This Row],[Costo total]]</f>
        <v>12</v>
      </c>
      <c r="Q2757" s="62"/>
      <c r="R2757" s="74"/>
      <c r="S2757" s="74"/>
      <c r="T2757" s="62"/>
      <c r="U2757" s="62"/>
      <c r="V2757" s="76"/>
    </row>
    <row r="2758" customHeight="1" spans="1:22">
      <c r="A2758" s="74" t="s">
        <v>20792</v>
      </c>
      <c r="B2758" s="74" t="s">
        <v>21202</v>
      </c>
      <c r="C2758" s="74" t="s">
        <v>21201</v>
      </c>
      <c r="D2758" s="74" t="s">
        <v>16475</v>
      </c>
      <c r="E2758" s="74"/>
      <c r="F2758" s="59">
        <v>30</v>
      </c>
      <c r="G2758" s="75">
        <v>2</v>
      </c>
      <c r="H2758" s="75">
        <f>SUMIFS(VENTAS[Cantidad],VENTAS[Código del producto Vendido],STOCK[[#This Row],[Code]])</f>
        <v>1</v>
      </c>
      <c r="I2758" s="75">
        <f>STOCK[[#This Row],[Entradas]]-STOCK[[#This Row],[Salidas]]</f>
        <v>1</v>
      </c>
      <c r="J2758" s="59">
        <f t="shared" si="135"/>
        <v>3</v>
      </c>
      <c r="K2758" s="62">
        <v>15</v>
      </c>
      <c r="L2758" s="62">
        <v>0</v>
      </c>
      <c r="M2758" s="62">
        <f>STOCK[[#This Row],[Costo Unitario (USD)]]+STOCK[[#This Row],[Costo Envío (USD)]]+STOCK[[#This Row],[Comisión 10%]]</f>
        <v>18</v>
      </c>
      <c r="N2758" s="62">
        <f t="shared" si="134"/>
        <v>27</v>
      </c>
      <c r="O2758" s="62">
        <v>30</v>
      </c>
      <c r="P2758" s="62">
        <f>STOCK[[#This Row],[Precio Final]]-STOCK[[#This Row],[Costo total]]</f>
        <v>12</v>
      </c>
      <c r="Q2758" s="62"/>
      <c r="R2758" s="74"/>
      <c r="S2758" s="74"/>
      <c r="T2758" s="62"/>
      <c r="U2758" s="62"/>
      <c r="V2758" s="76"/>
    </row>
    <row r="2759" customHeight="1" spans="1:22">
      <c r="A2759" s="74" t="s">
        <v>20789</v>
      </c>
      <c r="B2759" s="74" t="s">
        <v>16636</v>
      </c>
      <c r="C2759" s="74" t="s">
        <v>21201</v>
      </c>
      <c r="D2759" s="74" t="s">
        <v>16404</v>
      </c>
      <c r="E2759" s="74"/>
      <c r="F2759" s="59">
        <v>30</v>
      </c>
      <c r="G2759" s="75">
        <v>1</v>
      </c>
      <c r="H2759" s="75">
        <f>SUMIFS(VENTAS[Cantidad],VENTAS[Código del producto Vendido],STOCK[[#This Row],[Code]])</f>
        <v>1</v>
      </c>
      <c r="I2759" s="75">
        <f>STOCK[[#This Row],[Entradas]]-STOCK[[#This Row],[Salidas]]</f>
        <v>0</v>
      </c>
      <c r="J2759" s="59">
        <f t="shared" si="135"/>
        <v>3</v>
      </c>
      <c r="K2759" s="62">
        <v>15</v>
      </c>
      <c r="L2759" s="62">
        <v>0</v>
      </c>
      <c r="M2759" s="62">
        <f>STOCK[[#This Row],[Costo Unitario (USD)]]+STOCK[[#This Row],[Costo Envío (USD)]]+STOCK[[#This Row],[Comisión 10%]]</f>
        <v>18</v>
      </c>
      <c r="N2759" s="62">
        <f t="shared" si="134"/>
        <v>27</v>
      </c>
      <c r="O2759" s="62">
        <v>30</v>
      </c>
      <c r="P2759" s="62">
        <f>STOCK[[#This Row],[Precio Final]]-STOCK[[#This Row],[Costo total]]</f>
        <v>12</v>
      </c>
      <c r="Q2759" s="62"/>
      <c r="R2759" s="74"/>
      <c r="S2759" s="74"/>
      <c r="T2759" s="62"/>
      <c r="U2759" s="62"/>
      <c r="V2759" s="76"/>
    </row>
    <row r="2760" customHeight="1" spans="1:22">
      <c r="A2760" s="74" t="s">
        <v>20793</v>
      </c>
      <c r="B2760" s="74" t="s">
        <v>21202</v>
      </c>
      <c r="C2760" s="74" t="s">
        <v>21201</v>
      </c>
      <c r="D2760" s="74" t="s">
        <v>16583</v>
      </c>
      <c r="E2760" s="74"/>
      <c r="F2760" s="59">
        <v>30</v>
      </c>
      <c r="G2760" s="75">
        <v>2</v>
      </c>
      <c r="H2760" s="75">
        <f>SUMIFS(VENTAS[Cantidad],VENTAS[Código del producto Vendido],STOCK[[#This Row],[Code]])</f>
        <v>2</v>
      </c>
      <c r="I2760" s="75">
        <f>STOCK[[#This Row],[Entradas]]-STOCK[[#This Row],[Salidas]]</f>
        <v>0</v>
      </c>
      <c r="J2760" s="59">
        <f t="shared" si="135"/>
        <v>3</v>
      </c>
      <c r="K2760" s="62">
        <v>15</v>
      </c>
      <c r="L2760" s="62">
        <v>0</v>
      </c>
      <c r="M2760" s="62">
        <f>STOCK[[#This Row],[Costo Unitario (USD)]]+STOCK[[#This Row],[Costo Envío (USD)]]+STOCK[[#This Row],[Comisión 10%]]</f>
        <v>18</v>
      </c>
      <c r="N2760" s="62">
        <f t="shared" si="134"/>
        <v>27</v>
      </c>
      <c r="O2760" s="62">
        <v>30</v>
      </c>
      <c r="P2760" s="62">
        <f>STOCK[[#This Row],[Precio Final]]-STOCK[[#This Row],[Costo total]]</f>
        <v>12</v>
      </c>
      <c r="Q2760" s="62"/>
      <c r="R2760" s="74"/>
      <c r="S2760" s="74"/>
      <c r="T2760" s="62"/>
      <c r="U2760" s="62"/>
      <c r="V2760" s="76"/>
    </row>
    <row r="2761" customHeight="1" spans="1:22">
      <c r="A2761" s="74" t="s">
        <v>21203</v>
      </c>
      <c r="B2761" s="74" t="s">
        <v>16691</v>
      </c>
      <c r="C2761" s="74" t="s">
        <v>21204</v>
      </c>
      <c r="D2761" s="74" t="s">
        <v>16693</v>
      </c>
      <c r="E2761" s="74"/>
      <c r="F2761" s="59">
        <v>55</v>
      </c>
      <c r="G2761" s="75">
        <v>1</v>
      </c>
      <c r="H2761" s="75">
        <f>SUMIFS(VENTAS[Cantidad],VENTAS[Código del producto Vendido],STOCK[[#This Row],[Code]])</f>
        <v>0</v>
      </c>
      <c r="I2761" s="75">
        <f>STOCK[[#This Row],[Entradas]]-STOCK[[#This Row],[Salidas]]</f>
        <v>1</v>
      </c>
      <c r="J2761" s="59">
        <f t="shared" si="135"/>
        <v>5.5</v>
      </c>
      <c r="K2761" s="62">
        <v>35</v>
      </c>
      <c r="L2761" s="62">
        <v>0</v>
      </c>
      <c r="M2761" s="62">
        <f>STOCK[[#This Row],[Costo Unitario (USD)]]+STOCK[[#This Row],[Costo Envío (USD)]]+STOCK[[#This Row],[Comisión 10%]]</f>
        <v>40.5</v>
      </c>
      <c r="N2761" s="62">
        <f t="shared" si="134"/>
        <v>60.75</v>
      </c>
      <c r="O2761" s="62">
        <v>55</v>
      </c>
      <c r="P2761" s="62">
        <f>STOCK[[#This Row],[Precio Final]]-STOCK[[#This Row],[Costo total]]</f>
        <v>14.5</v>
      </c>
      <c r="Q2761" s="62"/>
      <c r="R2761" s="74"/>
      <c r="S2761" s="74"/>
      <c r="T2761" s="62"/>
      <c r="U2761" s="62"/>
      <c r="V2761" s="76"/>
    </row>
    <row r="2762" customHeight="1" spans="1:22">
      <c r="A2762" s="74" t="s">
        <v>21205</v>
      </c>
      <c r="B2762" s="74" t="s">
        <v>16691</v>
      </c>
      <c r="C2762" s="74" t="s">
        <v>21206</v>
      </c>
      <c r="D2762" s="74" t="s">
        <v>21207</v>
      </c>
      <c r="E2762" s="74"/>
      <c r="F2762" s="59">
        <v>55</v>
      </c>
      <c r="G2762" s="75">
        <v>1</v>
      </c>
      <c r="H2762" s="75">
        <f>SUMIFS(VENTAS[Cantidad],VENTAS[Código del producto Vendido],STOCK[[#This Row],[Code]])</f>
        <v>1</v>
      </c>
      <c r="I2762" s="75">
        <f>STOCK[[#This Row],[Entradas]]-STOCK[[#This Row],[Salidas]]</f>
        <v>0</v>
      </c>
      <c r="J2762" s="59">
        <f t="shared" si="135"/>
        <v>5.5</v>
      </c>
      <c r="K2762" s="62">
        <v>35</v>
      </c>
      <c r="L2762" s="62">
        <v>0</v>
      </c>
      <c r="M2762" s="62">
        <f>STOCK[[#This Row],[Costo Unitario (USD)]]+STOCK[[#This Row],[Costo Envío (USD)]]+STOCK[[#This Row],[Comisión 10%]]</f>
        <v>40.5</v>
      </c>
      <c r="N2762" s="62">
        <f t="shared" si="134"/>
        <v>60.75</v>
      </c>
      <c r="O2762" s="62">
        <v>55</v>
      </c>
      <c r="P2762" s="62">
        <f>STOCK[[#This Row],[Precio Final]]-STOCK[[#This Row],[Costo total]]</f>
        <v>14.5</v>
      </c>
      <c r="Q2762" s="62"/>
      <c r="R2762" s="74"/>
      <c r="S2762" s="74"/>
      <c r="T2762" s="62"/>
      <c r="U2762" s="62"/>
      <c r="V2762" s="76"/>
    </row>
    <row r="2763" customHeight="1" spans="1:22">
      <c r="A2763" s="74" t="s">
        <v>21208</v>
      </c>
      <c r="B2763" s="74" t="s">
        <v>16691</v>
      </c>
      <c r="C2763" s="74" t="s">
        <v>21206</v>
      </c>
      <c r="D2763" s="74" t="s">
        <v>21209</v>
      </c>
      <c r="E2763" s="74"/>
      <c r="F2763" s="59">
        <v>55</v>
      </c>
      <c r="G2763" s="75">
        <v>1</v>
      </c>
      <c r="H2763" s="75">
        <f>SUMIFS(VENTAS[Cantidad],VENTAS[Código del producto Vendido],STOCK[[#This Row],[Code]])</f>
        <v>1</v>
      </c>
      <c r="I2763" s="75">
        <f>STOCK[[#This Row],[Entradas]]-STOCK[[#This Row],[Salidas]]</f>
        <v>0</v>
      </c>
      <c r="J2763" s="59">
        <f t="shared" si="135"/>
        <v>5.5</v>
      </c>
      <c r="K2763" s="62">
        <v>35</v>
      </c>
      <c r="L2763" s="62">
        <v>0</v>
      </c>
      <c r="M2763" s="62">
        <f>STOCK[[#This Row],[Costo Unitario (USD)]]+STOCK[[#This Row],[Costo Envío (USD)]]+STOCK[[#This Row],[Comisión 10%]]</f>
        <v>40.5</v>
      </c>
      <c r="N2763" s="62">
        <f t="shared" si="134"/>
        <v>60.75</v>
      </c>
      <c r="O2763" s="62">
        <v>55</v>
      </c>
      <c r="P2763" s="62">
        <f>STOCK[[#This Row],[Precio Final]]-STOCK[[#This Row],[Costo total]]</f>
        <v>14.5</v>
      </c>
      <c r="Q2763" s="62"/>
      <c r="R2763" s="74"/>
      <c r="S2763" s="74"/>
      <c r="T2763" s="62"/>
      <c r="U2763" s="62"/>
      <c r="V2763" s="76"/>
    </row>
    <row r="2764" customHeight="1" spans="1:22">
      <c r="A2764" s="74" t="s">
        <v>21210</v>
      </c>
      <c r="B2764" s="74" t="s">
        <v>16691</v>
      </c>
      <c r="C2764" s="74" t="s">
        <v>21211</v>
      </c>
      <c r="D2764" s="74" t="s">
        <v>21207</v>
      </c>
      <c r="E2764" s="74"/>
      <c r="F2764" s="59">
        <v>95</v>
      </c>
      <c r="G2764" s="75">
        <v>1</v>
      </c>
      <c r="H2764" s="75">
        <f>SUMIFS(VENTAS[Cantidad],VENTAS[Código del producto Vendido],STOCK[[#This Row],[Code]])</f>
        <v>0</v>
      </c>
      <c r="I2764" s="75">
        <f>STOCK[[#This Row],[Entradas]]-STOCK[[#This Row],[Salidas]]</f>
        <v>1</v>
      </c>
      <c r="J2764" s="59">
        <f t="shared" si="135"/>
        <v>9.5</v>
      </c>
      <c r="K2764" s="62">
        <v>65</v>
      </c>
      <c r="L2764" s="62">
        <v>0</v>
      </c>
      <c r="M2764" s="62">
        <f>STOCK[[#This Row],[Costo Unitario (USD)]]+STOCK[[#This Row],[Costo Envío (USD)]]+STOCK[[#This Row],[Comisión 10%]]</f>
        <v>74.5</v>
      </c>
      <c r="N2764" s="62">
        <f t="shared" si="134"/>
        <v>111.75</v>
      </c>
      <c r="O2764" s="62">
        <v>95</v>
      </c>
      <c r="P2764" s="62">
        <f>STOCK[[#This Row],[Precio Final]]-STOCK[[#This Row],[Costo total]]</f>
        <v>20.5</v>
      </c>
      <c r="Q2764" s="62"/>
      <c r="R2764" s="74"/>
      <c r="S2764" s="74"/>
      <c r="T2764" s="62"/>
      <c r="U2764" s="62"/>
      <c r="V2764" s="76"/>
    </row>
    <row r="2765" customHeight="1" spans="1:22">
      <c r="A2765" s="74" t="s">
        <v>21212</v>
      </c>
      <c r="B2765" s="74" t="s">
        <v>16691</v>
      </c>
      <c r="C2765" s="74" t="s">
        <v>21213</v>
      </c>
      <c r="D2765" s="74" t="s">
        <v>21207</v>
      </c>
      <c r="E2765" s="74"/>
      <c r="F2765" s="59">
        <v>55</v>
      </c>
      <c r="G2765" s="75">
        <v>1</v>
      </c>
      <c r="H2765" s="75">
        <f>SUMIFS(VENTAS[Cantidad],VENTAS[Código del producto Vendido],STOCK[[#This Row],[Code]])</f>
        <v>1</v>
      </c>
      <c r="I2765" s="75">
        <f>STOCK[[#This Row],[Entradas]]-STOCK[[#This Row],[Salidas]]</f>
        <v>0</v>
      </c>
      <c r="J2765" s="59">
        <f t="shared" si="135"/>
        <v>5.5</v>
      </c>
      <c r="K2765" s="62">
        <v>45</v>
      </c>
      <c r="L2765" s="62">
        <v>0</v>
      </c>
      <c r="M2765" s="62">
        <f>STOCK[[#This Row],[Costo Unitario (USD)]]+STOCK[[#This Row],[Costo Envío (USD)]]+STOCK[[#This Row],[Comisión 10%]]</f>
        <v>50.5</v>
      </c>
      <c r="N2765" s="62">
        <f t="shared" si="134"/>
        <v>75.75</v>
      </c>
      <c r="O2765" s="62">
        <v>55</v>
      </c>
      <c r="P2765" s="62">
        <f>STOCK[[#This Row],[Precio Final]]-STOCK[[#This Row],[Costo total]]</f>
        <v>4.5</v>
      </c>
      <c r="Q2765" s="62"/>
      <c r="R2765" s="74"/>
      <c r="S2765" s="74"/>
      <c r="T2765" s="62"/>
      <c r="U2765" s="62"/>
      <c r="V2765" s="76"/>
    </row>
    <row r="2766" customHeight="1" spans="1:22">
      <c r="A2766" s="74" t="s">
        <v>21214</v>
      </c>
      <c r="B2766" s="74" t="s">
        <v>16691</v>
      </c>
      <c r="C2766" s="74" t="s">
        <v>21215</v>
      </c>
      <c r="D2766" s="74" t="s">
        <v>21209</v>
      </c>
      <c r="E2766" s="74"/>
      <c r="F2766" s="59">
        <v>55</v>
      </c>
      <c r="G2766" s="75">
        <v>1</v>
      </c>
      <c r="H2766" s="75">
        <f>SUMIFS(VENTAS[Cantidad],VENTAS[Código del producto Vendido],STOCK[[#This Row],[Code]])</f>
        <v>1</v>
      </c>
      <c r="I2766" s="75">
        <f>STOCK[[#This Row],[Entradas]]-STOCK[[#This Row],[Salidas]]</f>
        <v>0</v>
      </c>
      <c r="J2766" s="59">
        <f t="shared" si="135"/>
        <v>5.5</v>
      </c>
      <c r="K2766" s="62">
        <v>40</v>
      </c>
      <c r="L2766" s="62">
        <v>0</v>
      </c>
      <c r="M2766" s="62">
        <f>STOCK[[#This Row],[Costo Unitario (USD)]]+STOCK[[#This Row],[Costo Envío (USD)]]+STOCK[[#This Row],[Comisión 10%]]</f>
        <v>45.5</v>
      </c>
      <c r="N2766" s="62">
        <f t="shared" si="134"/>
        <v>68.25</v>
      </c>
      <c r="O2766" s="62">
        <v>55</v>
      </c>
      <c r="P2766" s="62">
        <f>STOCK[[#This Row],[Precio Final]]-STOCK[[#This Row],[Costo total]]</f>
        <v>9.5</v>
      </c>
      <c r="Q2766" s="62"/>
      <c r="R2766" s="74"/>
      <c r="S2766" s="74"/>
      <c r="T2766" s="62"/>
      <c r="U2766" s="62"/>
      <c r="V2766" s="76"/>
    </row>
    <row r="2767" customHeight="1" spans="1:22">
      <c r="A2767" s="74" t="s">
        <v>21216</v>
      </c>
      <c r="B2767" s="74" t="s">
        <v>16691</v>
      </c>
      <c r="C2767" s="74" t="s">
        <v>21215</v>
      </c>
      <c r="D2767" s="74" t="s">
        <v>21207</v>
      </c>
      <c r="E2767" s="74"/>
      <c r="F2767" s="59">
        <v>55</v>
      </c>
      <c r="G2767" s="75">
        <v>1</v>
      </c>
      <c r="H2767" s="75">
        <f>SUMIFS(VENTAS[Cantidad],VENTAS[Código del producto Vendido],STOCK[[#This Row],[Code]])</f>
        <v>1</v>
      </c>
      <c r="I2767" s="75">
        <f>STOCK[[#This Row],[Entradas]]-STOCK[[#This Row],[Salidas]]</f>
        <v>0</v>
      </c>
      <c r="J2767" s="59">
        <f t="shared" si="135"/>
        <v>5.5</v>
      </c>
      <c r="K2767" s="62">
        <v>40</v>
      </c>
      <c r="L2767" s="62">
        <v>0</v>
      </c>
      <c r="M2767" s="62">
        <f>STOCK[[#This Row],[Costo Unitario (USD)]]+STOCK[[#This Row],[Costo Envío (USD)]]+STOCK[[#This Row],[Comisión 10%]]</f>
        <v>45.5</v>
      </c>
      <c r="N2767" s="62">
        <f t="shared" si="134"/>
        <v>68.25</v>
      </c>
      <c r="O2767" s="62">
        <v>55</v>
      </c>
      <c r="P2767" s="62">
        <f>STOCK[[#This Row],[Precio Final]]-STOCK[[#This Row],[Costo total]]</f>
        <v>9.5</v>
      </c>
      <c r="Q2767" s="62"/>
      <c r="R2767" s="74"/>
      <c r="S2767" s="74"/>
      <c r="T2767" s="62"/>
      <c r="U2767" s="62"/>
      <c r="V2767" s="76"/>
    </row>
    <row r="2768" customHeight="1" spans="1:22">
      <c r="A2768" s="74" t="s">
        <v>21217</v>
      </c>
      <c r="B2768" s="74" t="s">
        <v>16691</v>
      </c>
      <c r="C2768" s="74" t="s">
        <v>21218</v>
      </c>
      <c r="D2768" s="74" t="s">
        <v>17476</v>
      </c>
      <c r="E2768" s="74"/>
      <c r="F2768" s="59">
        <v>55</v>
      </c>
      <c r="G2768" s="75">
        <v>2</v>
      </c>
      <c r="H2768" s="75">
        <f>SUMIFS(VENTAS[Cantidad],VENTAS[Código del producto Vendido],STOCK[[#This Row],[Code]])</f>
        <v>1</v>
      </c>
      <c r="I2768" s="75">
        <f>STOCK[[#This Row],[Entradas]]-STOCK[[#This Row],[Salidas]]</f>
        <v>1</v>
      </c>
      <c r="J2768" s="59">
        <f t="shared" si="135"/>
        <v>5.5</v>
      </c>
      <c r="K2768" s="62">
        <v>35</v>
      </c>
      <c r="L2768" s="62">
        <v>0</v>
      </c>
      <c r="M2768" s="62">
        <f>STOCK[[#This Row],[Costo Unitario (USD)]]+STOCK[[#This Row],[Costo Envío (USD)]]+STOCK[[#This Row],[Comisión 10%]]</f>
        <v>40.5</v>
      </c>
      <c r="N2768" s="62">
        <f t="shared" si="134"/>
        <v>60.75</v>
      </c>
      <c r="O2768" s="62">
        <v>55</v>
      </c>
      <c r="P2768" s="62">
        <f>STOCK[[#This Row],[Precio Final]]-STOCK[[#This Row],[Costo total]]</f>
        <v>14.5</v>
      </c>
      <c r="Q2768" s="62"/>
      <c r="R2768" s="74"/>
      <c r="S2768" s="74"/>
      <c r="T2768" s="62"/>
      <c r="U2768" s="62"/>
      <c r="V2768" s="76"/>
    </row>
    <row r="2769" customHeight="1" spans="1:22">
      <c r="A2769" s="74" t="s">
        <v>21219</v>
      </c>
      <c r="B2769" s="74" t="s">
        <v>16691</v>
      </c>
      <c r="C2769" s="74" t="s">
        <v>21220</v>
      </c>
      <c r="D2769" s="74" t="s">
        <v>21221</v>
      </c>
      <c r="E2769" s="74"/>
      <c r="F2769" s="59">
        <v>55</v>
      </c>
      <c r="G2769" s="75">
        <v>1</v>
      </c>
      <c r="H2769" s="75">
        <f>SUMIFS(VENTAS[Cantidad],VENTAS[Código del producto Vendido],STOCK[[#This Row],[Code]])</f>
        <v>0</v>
      </c>
      <c r="I2769" s="75">
        <f>STOCK[[#This Row],[Entradas]]-STOCK[[#This Row],[Salidas]]</f>
        <v>1</v>
      </c>
      <c r="J2769" s="59">
        <f t="shared" si="135"/>
        <v>5.5</v>
      </c>
      <c r="K2769" s="62">
        <v>35</v>
      </c>
      <c r="L2769" s="62">
        <v>0</v>
      </c>
      <c r="M2769" s="62">
        <f>STOCK[[#This Row],[Costo Unitario (USD)]]+STOCK[[#This Row],[Costo Envío (USD)]]+STOCK[[#This Row],[Comisión 10%]]</f>
        <v>40.5</v>
      </c>
      <c r="N2769" s="62">
        <f t="shared" si="134"/>
        <v>60.75</v>
      </c>
      <c r="O2769" s="62">
        <v>55</v>
      </c>
      <c r="P2769" s="62">
        <f>STOCK[[#This Row],[Precio Final]]-STOCK[[#This Row],[Costo total]]</f>
        <v>14.5</v>
      </c>
      <c r="Q2769" s="62"/>
      <c r="R2769" s="74"/>
      <c r="S2769" s="74"/>
      <c r="T2769" s="62"/>
      <c r="U2769" s="62"/>
      <c r="V2769" s="76"/>
    </row>
    <row r="2770" customHeight="1" spans="1:22">
      <c r="A2770" s="74" t="s">
        <v>21222</v>
      </c>
      <c r="B2770" s="74" t="s">
        <v>16691</v>
      </c>
      <c r="C2770" s="74" t="s">
        <v>21223</v>
      </c>
      <c r="D2770" s="74" t="s">
        <v>16456</v>
      </c>
      <c r="E2770" s="74"/>
      <c r="F2770" s="59">
        <v>55</v>
      </c>
      <c r="G2770" s="75">
        <v>1</v>
      </c>
      <c r="H2770" s="75">
        <f>SUMIFS(VENTAS[Cantidad],VENTAS[Código del producto Vendido],STOCK[[#This Row],[Code]])</f>
        <v>0</v>
      </c>
      <c r="I2770" s="75">
        <f>STOCK[[#This Row],[Entradas]]-STOCK[[#This Row],[Salidas]]</f>
        <v>1</v>
      </c>
      <c r="J2770" s="59">
        <f t="shared" si="135"/>
        <v>5.5</v>
      </c>
      <c r="K2770" s="62">
        <v>35</v>
      </c>
      <c r="L2770" s="62">
        <v>0</v>
      </c>
      <c r="M2770" s="62">
        <f>STOCK[[#This Row],[Costo Unitario (USD)]]+STOCK[[#This Row],[Costo Envío (USD)]]+STOCK[[#This Row],[Comisión 10%]]</f>
        <v>40.5</v>
      </c>
      <c r="N2770" s="62">
        <f t="shared" si="134"/>
        <v>60.75</v>
      </c>
      <c r="O2770" s="62">
        <v>55</v>
      </c>
      <c r="P2770" s="62">
        <f>STOCK[[#This Row],[Precio Final]]-STOCK[[#This Row],[Costo total]]</f>
        <v>14.5</v>
      </c>
      <c r="Q2770" s="62"/>
      <c r="R2770" s="74"/>
      <c r="S2770" s="74"/>
      <c r="T2770" s="62"/>
      <c r="U2770" s="62"/>
      <c r="V2770" s="76"/>
    </row>
    <row r="2771" customHeight="1" spans="1:22">
      <c r="A2771" s="74" t="s">
        <v>21224</v>
      </c>
      <c r="B2771" s="74" t="s">
        <v>16691</v>
      </c>
      <c r="C2771" s="74" t="s">
        <v>21225</v>
      </c>
      <c r="D2771" s="74" t="s">
        <v>21226</v>
      </c>
      <c r="E2771" s="74"/>
      <c r="F2771" s="59">
        <v>55</v>
      </c>
      <c r="G2771" s="75">
        <v>1</v>
      </c>
      <c r="H2771" s="75">
        <f>SUMIFS(VENTAS[Cantidad],VENTAS[Código del producto Vendido],STOCK[[#This Row],[Code]])</f>
        <v>0</v>
      </c>
      <c r="I2771" s="75">
        <f>STOCK[[#This Row],[Entradas]]-STOCK[[#This Row],[Salidas]]</f>
        <v>1</v>
      </c>
      <c r="J2771" s="59">
        <f t="shared" si="135"/>
        <v>5.5</v>
      </c>
      <c r="K2771" s="62">
        <v>35</v>
      </c>
      <c r="L2771" s="62">
        <v>0</v>
      </c>
      <c r="M2771" s="62">
        <f>STOCK[[#This Row],[Costo Unitario (USD)]]+STOCK[[#This Row],[Costo Envío (USD)]]+STOCK[[#This Row],[Comisión 10%]]</f>
        <v>40.5</v>
      </c>
      <c r="N2771" s="62">
        <f t="shared" si="134"/>
        <v>60.75</v>
      </c>
      <c r="O2771" s="62">
        <v>55</v>
      </c>
      <c r="P2771" s="62">
        <f>STOCK[[#This Row],[Precio Final]]-STOCK[[#This Row],[Costo total]]</f>
        <v>14.5</v>
      </c>
      <c r="Q2771" s="62"/>
      <c r="R2771" s="74"/>
      <c r="S2771" s="74"/>
      <c r="T2771" s="62"/>
      <c r="U2771" s="62"/>
      <c r="V2771" s="76"/>
    </row>
    <row r="2772" customHeight="1" spans="1:22">
      <c r="A2772" s="74" t="s">
        <v>21227</v>
      </c>
      <c r="B2772" s="74" t="s">
        <v>16691</v>
      </c>
      <c r="C2772" s="74" t="s">
        <v>21228</v>
      </c>
      <c r="D2772" s="74" t="s">
        <v>21209</v>
      </c>
      <c r="E2772" s="74"/>
      <c r="F2772" s="59">
        <v>90</v>
      </c>
      <c r="G2772" s="75">
        <v>1</v>
      </c>
      <c r="H2772" s="75">
        <f>SUMIFS(VENTAS[Cantidad],VENTAS[Código del producto Vendido],STOCK[[#This Row],[Code]])</f>
        <v>1</v>
      </c>
      <c r="I2772" s="75">
        <f>STOCK[[#This Row],[Entradas]]-STOCK[[#This Row],[Salidas]]</f>
        <v>0</v>
      </c>
      <c r="J2772" s="59">
        <f t="shared" si="135"/>
        <v>9</v>
      </c>
      <c r="K2772" s="62">
        <v>65</v>
      </c>
      <c r="L2772" s="62">
        <v>0</v>
      </c>
      <c r="M2772" s="62">
        <f>STOCK[[#This Row],[Costo Unitario (USD)]]+STOCK[[#This Row],[Costo Envío (USD)]]+STOCK[[#This Row],[Comisión 10%]]</f>
        <v>74</v>
      </c>
      <c r="N2772" s="62">
        <f t="shared" si="134"/>
        <v>111</v>
      </c>
      <c r="O2772" s="62">
        <v>90</v>
      </c>
      <c r="P2772" s="62">
        <f>STOCK[[#This Row],[Precio Final]]-STOCK[[#This Row],[Costo total]]</f>
        <v>16</v>
      </c>
      <c r="Q2772" s="62"/>
      <c r="R2772" s="74"/>
      <c r="S2772" s="74"/>
      <c r="T2772" s="62"/>
      <c r="U2772" s="62"/>
      <c r="V2772" s="76"/>
    </row>
    <row r="2773" customHeight="1" spans="1:22">
      <c r="A2773" s="74" t="s">
        <v>21229</v>
      </c>
      <c r="B2773" s="74" t="s">
        <v>16691</v>
      </c>
      <c r="C2773" s="74" t="s">
        <v>21228</v>
      </c>
      <c r="D2773" s="74" t="s">
        <v>16693</v>
      </c>
      <c r="E2773" s="74"/>
      <c r="F2773" s="59">
        <v>90</v>
      </c>
      <c r="G2773" s="75">
        <v>1</v>
      </c>
      <c r="H2773" s="75">
        <f>SUMIFS(VENTAS[Cantidad],VENTAS[Código del producto Vendido],STOCK[[#This Row],[Code]])</f>
        <v>0</v>
      </c>
      <c r="I2773" s="75">
        <f>STOCK[[#This Row],[Entradas]]-STOCK[[#This Row],[Salidas]]</f>
        <v>1</v>
      </c>
      <c r="J2773" s="59">
        <f t="shared" si="135"/>
        <v>9</v>
      </c>
      <c r="K2773" s="62">
        <v>65</v>
      </c>
      <c r="L2773" s="62">
        <v>0</v>
      </c>
      <c r="M2773" s="62">
        <f>STOCK[[#This Row],[Costo Unitario (USD)]]+STOCK[[#This Row],[Costo Envío (USD)]]+STOCK[[#This Row],[Comisión 10%]]</f>
        <v>74</v>
      </c>
      <c r="N2773" s="62">
        <f t="shared" si="134"/>
        <v>111</v>
      </c>
      <c r="O2773" s="62">
        <v>90</v>
      </c>
      <c r="P2773" s="62">
        <f>STOCK[[#This Row],[Precio Final]]-STOCK[[#This Row],[Costo total]]</f>
        <v>16</v>
      </c>
      <c r="Q2773" s="62"/>
      <c r="R2773" s="74"/>
      <c r="S2773" s="74"/>
      <c r="T2773" s="62"/>
      <c r="U2773" s="62"/>
      <c r="V2773" s="76"/>
    </row>
    <row r="2774" customHeight="1" spans="1:22">
      <c r="A2774" s="74" t="s">
        <v>21230</v>
      </c>
      <c r="B2774" s="74" t="s">
        <v>16691</v>
      </c>
      <c r="C2774" s="74" t="s">
        <v>21231</v>
      </c>
      <c r="D2774" s="74" t="s">
        <v>17476</v>
      </c>
      <c r="E2774" s="74"/>
      <c r="F2774" s="59">
        <v>90</v>
      </c>
      <c r="G2774" s="75">
        <v>1</v>
      </c>
      <c r="H2774" s="75">
        <f>SUMIFS(VENTAS[Cantidad],VENTAS[Código del producto Vendido],STOCK[[#This Row],[Code]])</f>
        <v>0</v>
      </c>
      <c r="I2774" s="75">
        <f>STOCK[[#This Row],[Entradas]]-STOCK[[#This Row],[Salidas]]</f>
        <v>1</v>
      </c>
      <c r="J2774" s="59">
        <f t="shared" si="135"/>
        <v>9</v>
      </c>
      <c r="K2774" s="62">
        <v>65</v>
      </c>
      <c r="L2774" s="62">
        <v>0</v>
      </c>
      <c r="M2774" s="62">
        <f>STOCK[[#This Row],[Costo Unitario (USD)]]+STOCK[[#This Row],[Costo Envío (USD)]]+STOCK[[#This Row],[Comisión 10%]]</f>
        <v>74</v>
      </c>
      <c r="N2774" s="62">
        <f t="shared" si="134"/>
        <v>111</v>
      </c>
      <c r="O2774" s="62">
        <v>90</v>
      </c>
      <c r="P2774" s="62">
        <f>STOCK[[#This Row],[Precio Final]]-STOCK[[#This Row],[Costo total]]</f>
        <v>16</v>
      </c>
      <c r="Q2774" s="62"/>
      <c r="R2774" s="74"/>
      <c r="S2774" s="74"/>
      <c r="T2774" s="62"/>
      <c r="U2774" s="62"/>
      <c r="V2774" s="76"/>
    </row>
    <row r="2775" customHeight="1" spans="1:22">
      <c r="A2775" s="74" t="s">
        <v>21232</v>
      </c>
      <c r="B2775" s="74" t="s">
        <v>16691</v>
      </c>
      <c r="C2775" s="74" t="s">
        <v>21233</v>
      </c>
      <c r="D2775" s="74" t="s">
        <v>21207</v>
      </c>
      <c r="E2775" s="74"/>
      <c r="F2775" s="59">
        <v>90</v>
      </c>
      <c r="G2775" s="75">
        <v>1</v>
      </c>
      <c r="H2775" s="75">
        <f>SUMIFS(VENTAS[Cantidad],VENTAS[Código del producto Vendido],STOCK[[#This Row],[Code]])</f>
        <v>0</v>
      </c>
      <c r="I2775" s="75">
        <f>STOCK[[#This Row],[Entradas]]-STOCK[[#This Row],[Salidas]]</f>
        <v>1</v>
      </c>
      <c r="J2775" s="59">
        <f t="shared" si="135"/>
        <v>9</v>
      </c>
      <c r="K2775" s="62">
        <v>65</v>
      </c>
      <c r="L2775" s="62">
        <v>0</v>
      </c>
      <c r="M2775" s="62">
        <f>STOCK[[#This Row],[Costo Unitario (USD)]]+STOCK[[#This Row],[Costo Envío (USD)]]+STOCK[[#This Row],[Comisión 10%]]</f>
        <v>74</v>
      </c>
      <c r="N2775" s="62">
        <f t="shared" si="134"/>
        <v>111</v>
      </c>
      <c r="O2775" s="62">
        <v>90</v>
      </c>
      <c r="P2775" s="62">
        <f>STOCK[[#This Row],[Precio Final]]-STOCK[[#This Row],[Costo total]]</f>
        <v>16</v>
      </c>
      <c r="Q2775" s="62"/>
      <c r="R2775" s="74"/>
      <c r="S2775" s="74"/>
      <c r="T2775" s="62"/>
      <c r="U2775" s="62"/>
      <c r="V2775" s="76"/>
    </row>
    <row r="2776" customHeight="1" spans="1:22">
      <c r="A2776" s="74" t="s">
        <v>21234</v>
      </c>
      <c r="B2776" s="74" t="s">
        <v>16691</v>
      </c>
      <c r="C2776" s="74" t="s">
        <v>21233</v>
      </c>
      <c r="D2776" s="74" t="s">
        <v>17476</v>
      </c>
      <c r="E2776" s="74"/>
      <c r="F2776" s="59">
        <v>90</v>
      </c>
      <c r="G2776" s="75">
        <v>1</v>
      </c>
      <c r="H2776" s="75">
        <f>SUMIFS(VENTAS[Cantidad],VENTAS[Código del producto Vendido],STOCK[[#This Row],[Code]])</f>
        <v>0</v>
      </c>
      <c r="I2776" s="75">
        <f>STOCK[[#This Row],[Entradas]]-STOCK[[#This Row],[Salidas]]</f>
        <v>1</v>
      </c>
      <c r="J2776" s="59">
        <f t="shared" si="135"/>
        <v>9</v>
      </c>
      <c r="K2776" s="62">
        <v>65</v>
      </c>
      <c r="L2776" s="62">
        <v>0</v>
      </c>
      <c r="M2776" s="62">
        <f>STOCK[[#This Row],[Costo Unitario (USD)]]+STOCK[[#This Row],[Costo Envío (USD)]]+STOCK[[#This Row],[Comisión 10%]]</f>
        <v>74</v>
      </c>
      <c r="N2776" s="62">
        <f t="shared" si="134"/>
        <v>111</v>
      </c>
      <c r="O2776" s="62">
        <v>90</v>
      </c>
      <c r="P2776" s="62">
        <f>STOCK[[#This Row],[Precio Final]]-STOCK[[#This Row],[Costo total]]</f>
        <v>16</v>
      </c>
      <c r="Q2776" s="62"/>
      <c r="R2776" s="74"/>
      <c r="S2776" s="74"/>
      <c r="T2776" s="62"/>
      <c r="U2776" s="62"/>
      <c r="V2776" s="76"/>
    </row>
    <row r="2777" customHeight="1" spans="1:22">
      <c r="A2777" s="74" t="s">
        <v>21235</v>
      </c>
      <c r="B2777" s="74" t="s">
        <v>16691</v>
      </c>
      <c r="C2777" s="74" t="s">
        <v>21233</v>
      </c>
      <c r="D2777" s="74" t="s">
        <v>16772</v>
      </c>
      <c r="E2777" s="74"/>
      <c r="F2777" s="59">
        <v>90</v>
      </c>
      <c r="G2777" s="75">
        <v>1</v>
      </c>
      <c r="H2777" s="75">
        <f>SUMIFS(VENTAS[Cantidad],VENTAS[Código del producto Vendido],STOCK[[#This Row],[Code]])</f>
        <v>1</v>
      </c>
      <c r="I2777" s="75">
        <f>STOCK[[#This Row],[Entradas]]-STOCK[[#This Row],[Salidas]]</f>
        <v>0</v>
      </c>
      <c r="J2777" s="59">
        <f t="shared" si="135"/>
        <v>9</v>
      </c>
      <c r="K2777" s="62">
        <v>65</v>
      </c>
      <c r="L2777" s="62">
        <v>0</v>
      </c>
      <c r="M2777" s="62">
        <f>STOCK[[#This Row],[Costo Unitario (USD)]]+STOCK[[#This Row],[Costo Envío (USD)]]+STOCK[[#This Row],[Comisión 10%]]</f>
        <v>74</v>
      </c>
      <c r="N2777" s="62">
        <f t="shared" si="134"/>
        <v>111</v>
      </c>
      <c r="O2777" s="62">
        <v>90</v>
      </c>
      <c r="P2777" s="62">
        <f>STOCK[[#This Row],[Precio Final]]-STOCK[[#This Row],[Costo total]]</f>
        <v>16</v>
      </c>
      <c r="Q2777" s="62"/>
      <c r="R2777" s="74"/>
      <c r="S2777" s="74"/>
      <c r="T2777" s="62"/>
      <c r="U2777" s="62"/>
      <c r="V2777" s="76"/>
    </row>
    <row r="2778" customHeight="1" spans="1:22">
      <c r="A2778" s="74" t="s">
        <v>21236</v>
      </c>
      <c r="B2778" s="74" t="s">
        <v>16691</v>
      </c>
      <c r="C2778" s="74" t="s">
        <v>21237</v>
      </c>
      <c r="D2778" s="74" t="s">
        <v>21207</v>
      </c>
      <c r="E2778" s="74"/>
      <c r="F2778" s="59">
        <v>90</v>
      </c>
      <c r="G2778" s="75">
        <v>1</v>
      </c>
      <c r="H2778" s="75">
        <f>SUMIFS(VENTAS[Cantidad],VENTAS[Código del producto Vendido],STOCK[[#This Row],[Code]])</f>
        <v>0</v>
      </c>
      <c r="I2778" s="75">
        <f>STOCK[[#This Row],[Entradas]]-STOCK[[#This Row],[Salidas]]</f>
        <v>1</v>
      </c>
      <c r="J2778" s="59">
        <f t="shared" si="135"/>
        <v>9</v>
      </c>
      <c r="K2778" s="62">
        <v>65</v>
      </c>
      <c r="L2778" s="62">
        <v>0</v>
      </c>
      <c r="M2778" s="62">
        <f>STOCK[[#This Row],[Costo Unitario (USD)]]+STOCK[[#This Row],[Costo Envío (USD)]]+STOCK[[#This Row],[Comisión 10%]]</f>
        <v>74</v>
      </c>
      <c r="N2778" s="62">
        <f t="shared" si="134"/>
        <v>111</v>
      </c>
      <c r="O2778" s="62">
        <v>90</v>
      </c>
      <c r="P2778" s="62">
        <f>STOCK[[#This Row],[Precio Final]]-STOCK[[#This Row],[Costo total]]</f>
        <v>16</v>
      </c>
      <c r="Q2778" s="62"/>
      <c r="R2778" s="74"/>
      <c r="S2778" s="74"/>
      <c r="T2778" s="62"/>
      <c r="U2778" s="62"/>
      <c r="V2778" s="76"/>
    </row>
    <row r="2779" customHeight="1" spans="1:22">
      <c r="A2779" s="74" t="s">
        <v>21238</v>
      </c>
      <c r="B2779" s="74" t="s">
        <v>16691</v>
      </c>
      <c r="C2779" s="74" t="s">
        <v>21237</v>
      </c>
      <c r="D2779" s="74" t="s">
        <v>16772</v>
      </c>
      <c r="E2779" s="74"/>
      <c r="F2779" s="59">
        <v>90</v>
      </c>
      <c r="G2779" s="75">
        <v>1</v>
      </c>
      <c r="H2779" s="75">
        <f>SUMIFS(VENTAS[Cantidad],VENTAS[Código del producto Vendido],STOCK[[#This Row],[Code]])</f>
        <v>0</v>
      </c>
      <c r="I2779" s="75">
        <f>STOCK[[#This Row],[Entradas]]-STOCK[[#This Row],[Salidas]]</f>
        <v>1</v>
      </c>
      <c r="J2779" s="59">
        <f t="shared" si="135"/>
        <v>9</v>
      </c>
      <c r="K2779" s="62">
        <v>65</v>
      </c>
      <c r="L2779" s="62">
        <v>0</v>
      </c>
      <c r="M2779" s="62">
        <f>STOCK[[#This Row],[Costo Unitario (USD)]]+STOCK[[#This Row],[Costo Envío (USD)]]+STOCK[[#This Row],[Comisión 10%]]</f>
        <v>74</v>
      </c>
      <c r="N2779" s="62">
        <f t="shared" si="134"/>
        <v>111</v>
      </c>
      <c r="O2779" s="62">
        <v>90</v>
      </c>
      <c r="P2779" s="62">
        <f>STOCK[[#This Row],[Precio Final]]-STOCK[[#This Row],[Costo total]]</f>
        <v>16</v>
      </c>
      <c r="Q2779" s="62"/>
      <c r="R2779" s="74"/>
      <c r="S2779" s="74"/>
      <c r="T2779" s="62"/>
      <c r="U2779" s="62"/>
      <c r="V2779" s="76"/>
    </row>
    <row r="2780" customHeight="1" spans="1:22">
      <c r="A2780" s="74" t="s">
        <v>21239</v>
      </c>
      <c r="B2780" s="74" t="s">
        <v>16691</v>
      </c>
      <c r="C2780" s="74" t="s">
        <v>21240</v>
      </c>
      <c r="D2780" s="74" t="s">
        <v>21207</v>
      </c>
      <c r="E2780" s="74"/>
      <c r="F2780" s="59">
        <v>90</v>
      </c>
      <c r="G2780" s="75">
        <v>1</v>
      </c>
      <c r="H2780" s="75">
        <f>SUMIFS(VENTAS[Cantidad],VENTAS[Código del producto Vendido],STOCK[[#This Row],[Code]])</f>
        <v>1</v>
      </c>
      <c r="I2780" s="75">
        <f>STOCK[[#This Row],[Entradas]]-STOCK[[#This Row],[Salidas]]</f>
        <v>0</v>
      </c>
      <c r="J2780" s="59">
        <f t="shared" si="135"/>
        <v>9</v>
      </c>
      <c r="K2780" s="62">
        <v>65</v>
      </c>
      <c r="L2780" s="62">
        <v>0</v>
      </c>
      <c r="M2780" s="62">
        <f>STOCK[[#This Row],[Costo Unitario (USD)]]+STOCK[[#This Row],[Costo Envío (USD)]]+STOCK[[#This Row],[Comisión 10%]]</f>
        <v>74</v>
      </c>
      <c r="N2780" s="62">
        <f t="shared" si="134"/>
        <v>111</v>
      </c>
      <c r="O2780" s="62">
        <v>90</v>
      </c>
      <c r="P2780" s="62">
        <f>STOCK[[#This Row],[Precio Final]]-STOCK[[#This Row],[Costo total]]</f>
        <v>16</v>
      </c>
      <c r="Q2780" s="62"/>
      <c r="R2780" s="74"/>
      <c r="S2780" s="74"/>
      <c r="T2780" s="62"/>
      <c r="U2780" s="62"/>
      <c r="V2780" s="76"/>
    </row>
    <row r="2781" customHeight="1" spans="1:22">
      <c r="A2781" s="74" t="s">
        <v>21241</v>
      </c>
      <c r="B2781" s="74" t="s">
        <v>16691</v>
      </c>
      <c r="C2781" s="74" t="s">
        <v>21242</v>
      </c>
      <c r="D2781" s="74" t="s">
        <v>16772</v>
      </c>
      <c r="E2781" s="74"/>
      <c r="F2781" s="59">
        <v>90</v>
      </c>
      <c r="G2781" s="75">
        <v>1</v>
      </c>
      <c r="H2781" s="75">
        <f>SUMIFS(VENTAS[Cantidad],VENTAS[Código del producto Vendido],STOCK[[#This Row],[Code]])</f>
        <v>0</v>
      </c>
      <c r="I2781" s="75">
        <f>STOCK[[#This Row],[Entradas]]-STOCK[[#This Row],[Salidas]]</f>
        <v>1</v>
      </c>
      <c r="J2781" s="59">
        <f t="shared" si="135"/>
        <v>9</v>
      </c>
      <c r="K2781" s="62">
        <v>65</v>
      </c>
      <c r="L2781" s="62">
        <v>0</v>
      </c>
      <c r="M2781" s="62">
        <f>STOCK[[#This Row],[Costo Unitario (USD)]]+STOCK[[#This Row],[Costo Envío (USD)]]+STOCK[[#This Row],[Comisión 10%]]</f>
        <v>74</v>
      </c>
      <c r="N2781" s="62">
        <f t="shared" si="134"/>
        <v>111</v>
      </c>
      <c r="O2781" s="62">
        <v>90</v>
      </c>
      <c r="P2781" s="62">
        <f>STOCK[[#This Row],[Precio Final]]-STOCK[[#This Row],[Costo total]]</f>
        <v>16</v>
      </c>
      <c r="Q2781" s="62"/>
      <c r="R2781" s="74"/>
      <c r="S2781" s="74"/>
      <c r="T2781" s="62"/>
      <c r="U2781" s="62"/>
      <c r="V2781" s="76"/>
    </row>
    <row r="2782" customHeight="1" spans="1:22">
      <c r="A2782" s="74" t="s">
        <v>21243</v>
      </c>
      <c r="B2782" s="74" t="s">
        <v>16691</v>
      </c>
      <c r="C2782" s="74" t="s">
        <v>21244</v>
      </c>
      <c r="D2782" s="74" t="s">
        <v>16456</v>
      </c>
      <c r="E2782" s="74"/>
      <c r="F2782" s="59">
        <v>60</v>
      </c>
      <c r="G2782" s="75">
        <v>1</v>
      </c>
      <c r="H2782" s="75">
        <f>SUMIFS(VENTAS[Cantidad],VENTAS[Código del producto Vendido],STOCK[[#This Row],[Code]])</f>
        <v>1</v>
      </c>
      <c r="I2782" s="75">
        <f>STOCK[[#This Row],[Entradas]]-STOCK[[#This Row],[Salidas]]</f>
        <v>0</v>
      </c>
      <c r="J2782" s="59">
        <f t="shared" si="135"/>
        <v>6</v>
      </c>
      <c r="K2782" s="62">
        <v>30</v>
      </c>
      <c r="L2782" s="62">
        <v>0</v>
      </c>
      <c r="M2782" s="62">
        <f>STOCK[[#This Row],[Costo Unitario (USD)]]+STOCK[[#This Row],[Costo Envío (USD)]]+STOCK[[#This Row],[Comisión 10%]]</f>
        <v>36</v>
      </c>
      <c r="N2782" s="62">
        <f t="shared" si="134"/>
        <v>54</v>
      </c>
      <c r="O2782" s="62">
        <v>60</v>
      </c>
      <c r="P2782" s="62">
        <f>STOCK[[#This Row],[Precio Final]]-STOCK[[#This Row],[Costo total]]</f>
        <v>24</v>
      </c>
      <c r="Q2782" s="62"/>
      <c r="R2782" s="74"/>
      <c r="S2782" s="74"/>
      <c r="T2782" s="62"/>
      <c r="U2782" s="62"/>
      <c r="V2782" s="76"/>
    </row>
    <row r="2783" customHeight="1" spans="1:22">
      <c r="A2783" s="74" t="s">
        <v>21245</v>
      </c>
      <c r="B2783" s="74" t="s">
        <v>16691</v>
      </c>
      <c r="C2783" s="74" t="s">
        <v>21244</v>
      </c>
      <c r="D2783" s="74" t="s">
        <v>17476</v>
      </c>
      <c r="E2783" s="74"/>
      <c r="F2783" s="59">
        <v>60</v>
      </c>
      <c r="G2783" s="75">
        <v>1</v>
      </c>
      <c r="H2783" s="75">
        <f>SUMIFS(VENTAS[Cantidad],VENTAS[Código del producto Vendido],STOCK[[#This Row],[Code]])</f>
        <v>0</v>
      </c>
      <c r="I2783" s="75">
        <f>STOCK[[#This Row],[Entradas]]-STOCK[[#This Row],[Salidas]]</f>
        <v>1</v>
      </c>
      <c r="J2783" s="59">
        <f t="shared" si="135"/>
        <v>6</v>
      </c>
      <c r="K2783" s="62">
        <v>30</v>
      </c>
      <c r="L2783" s="62">
        <v>0</v>
      </c>
      <c r="M2783" s="62">
        <f>STOCK[[#This Row],[Costo Unitario (USD)]]+STOCK[[#This Row],[Costo Envío (USD)]]+STOCK[[#This Row],[Comisión 10%]]</f>
        <v>36</v>
      </c>
      <c r="N2783" s="62">
        <f t="shared" si="134"/>
        <v>54</v>
      </c>
      <c r="O2783" s="62">
        <v>60</v>
      </c>
      <c r="P2783" s="62">
        <f>STOCK[[#This Row],[Precio Final]]-STOCK[[#This Row],[Costo total]]</f>
        <v>24</v>
      </c>
      <c r="Q2783" s="62"/>
      <c r="R2783" s="74"/>
      <c r="S2783" s="74"/>
      <c r="T2783" s="62"/>
      <c r="U2783" s="62"/>
      <c r="V2783" s="76"/>
    </row>
    <row r="2784" customHeight="1" spans="1:22">
      <c r="A2784" s="74" t="s">
        <v>21246</v>
      </c>
      <c r="B2784" s="74" t="s">
        <v>16691</v>
      </c>
      <c r="C2784" s="74" t="s">
        <v>21247</v>
      </c>
      <c r="D2784" s="74" t="s">
        <v>17476</v>
      </c>
      <c r="E2784" s="74"/>
      <c r="F2784" s="59">
        <v>60</v>
      </c>
      <c r="G2784" s="75">
        <v>1</v>
      </c>
      <c r="H2784" s="75">
        <f>SUMIFS(VENTAS[Cantidad],VENTAS[Código del producto Vendido],STOCK[[#This Row],[Code]])</f>
        <v>0</v>
      </c>
      <c r="I2784" s="75">
        <f>STOCK[[#This Row],[Entradas]]-STOCK[[#This Row],[Salidas]]</f>
        <v>1</v>
      </c>
      <c r="J2784" s="59">
        <f t="shared" si="135"/>
        <v>6</v>
      </c>
      <c r="K2784" s="62">
        <v>30</v>
      </c>
      <c r="L2784" s="62">
        <v>0</v>
      </c>
      <c r="M2784" s="62">
        <f>STOCK[[#This Row],[Costo Unitario (USD)]]+STOCK[[#This Row],[Costo Envío (USD)]]+STOCK[[#This Row],[Comisión 10%]]</f>
        <v>36</v>
      </c>
      <c r="N2784" s="62">
        <f t="shared" si="134"/>
        <v>54</v>
      </c>
      <c r="O2784" s="62">
        <v>60</v>
      </c>
      <c r="P2784" s="62">
        <f>STOCK[[#This Row],[Precio Final]]-STOCK[[#This Row],[Costo total]]</f>
        <v>24</v>
      </c>
      <c r="Q2784" s="62"/>
      <c r="R2784" s="74"/>
      <c r="S2784" s="74"/>
      <c r="T2784" s="62"/>
      <c r="U2784" s="62"/>
      <c r="V2784" s="76"/>
    </row>
    <row r="2785" customHeight="1" spans="1:22">
      <c r="A2785" s="74" t="s">
        <v>21248</v>
      </c>
      <c r="B2785" s="74" t="s">
        <v>16691</v>
      </c>
      <c r="C2785" s="74" t="s">
        <v>21249</v>
      </c>
      <c r="D2785" s="74" t="s">
        <v>16459</v>
      </c>
      <c r="E2785" s="74"/>
      <c r="F2785" s="59">
        <v>60</v>
      </c>
      <c r="G2785" s="75">
        <v>1</v>
      </c>
      <c r="H2785" s="75">
        <f>SUMIFS(VENTAS[Cantidad],VENTAS[Código del producto Vendido],STOCK[[#This Row],[Code]])</f>
        <v>0</v>
      </c>
      <c r="I2785" s="75">
        <f>STOCK[[#This Row],[Entradas]]-STOCK[[#This Row],[Salidas]]</f>
        <v>1</v>
      </c>
      <c r="J2785" s="59">
        <f t="shared" si="135"/>
        <v>6</v>
      </c>
      <c r="K2785" s="62">
        <v>30</v>
      </c>
      <c r="L2785" s="62">
        <v>0</v>
      </c>
      <c r="M2785" s="62">
        <f>STOCK[[#This Row],[Costo Unitario (USD)]]+STOCK[[#This Row],[Costo Envío (USD)]]+STOCK[[#This Row],[Comisión 10%]]</f>
        <v>36</v>
      </c>
      <c r="N2785" s="62">
        <f t="shared" si="134"/>
        <v>54</v>
      </c>
      <c r="O2785" s="62">
        <v>60</v>
      </c>
      <c r="P2785" s="62">
        <f>STOCK[[#This Row],[Precio Final]]-STOCK[[#This Row],[Costo total]]</f>
        <v>24</v>
      </c>
      <c r="Q2785" s="62"/>
      <c r="R2785" s="74"/>
      <c r="S2785" s="74"/>
      <c r="T2785" s="62"/>
      <c r="U2785" s="62"/>
      <c r="V2785" s="76"/>
    </row>
    <row r="2786" customHeight="1" spans="1:22">
      <c r="A2786" s="74" t="s">
        <v>21250</v>
      </c>
      <c r="B2786" s="74" t="s">
        <v>16612</v>
      </c>
      <c r="C2786" s="74" t="s">
        <v>21251</v>
      </c>
      <c r="D2786" s="74" t="s">
        <v>20004</v>
      </c>
      <c r="E2786" s="74"/>
      <c r="F2786" s="59">
        <v>30</v>
      </c>
      <c r="G2786" s="75">
        <v>4</v>
      </c>
      <c r="H2786" s="75">
        <f>SUMIFS(VENTAS[Cantidad],VENTAS[Código del producto Vendido],STOCK[[#This Row],[Code]])</f>
        <v>4</v>
      </c>
      <c r="I2786" s="75">
        <f>STOCK[[#This Row],[Entradas]]-STOCK[[#This Row],[Salidas]]</f>
        <v>0</v>
      </c>
      <c r="J2786" s="59">
        <f t="shared" si="135"/>
        <v>3</v>
      </c>
      <c r="K2786" s="62">
        <v>20</v>
      </c>
      <c r="L2786" s="62">
        <v>0</v>
      </c>
      <c r="M2786" s="62">
        <f>STOCK[[#This Row],[Costo Unitario (USD)]]+STOCK[[#This Row],[Costo Envío (USD)]]+STOCK[[#This Row],[Comisión 10%]]</f>
        <v>23</v>
      </c>
      <c r="N2786" s="62">
        <f t="shared" si="134"/>
        <v>34.5</v>
      </c>
      <c r="O2786" s="62">
        <v>30</v>
      </c>
      <c r="P2786" s="62">
        <f>STOCK[[#This Row],[Precio Final]]-STOCK[[#This Row],[Costo total]]</f>
        <v>7</v>
      </c>
      <c r="Q2786" s="62"/>
      <c r="R2786" s="74"/>
      <c r="S2786" s="74"/>
      <c r="T2786" s="62"/>
      <c r="U2786" s="62"/>
      <c r="V2786" s="76"/>
    </row>
    <row r="2787" customHeight="1" spans="1:22">
      <c r="A2787" s="74" t="s">
        <v>21252</v>
      </c>
      <c r="B2787" s="74" t="s">
        <v>16612</v>
      </c>
      <c r="C2787" s="74" t="s">
        <v>21253</v>
      </c>
      <c r="D2787" s="74" t="s">
        <v>20004</v>
      </c>
      <c r="E2787" s="74"/>
      <c r="F2787" s="59">
        <v>40</v>
      </c>
      <c r="G2787" s="75">
        <v>2</v>
      </c>
      <c r="H2787" s="75">
        <f>SUMIFS(VENTAS[Cantidad],VENTAS[Código del producto Vendido],STOCK[[#This Row],[Code]])</f>
        <v>0</v>
      </c>
      <c r="I2787" s="75">
        <f>STOCK[[#This Row],[Entradas]]-STOCK[[#This Row],[Salidas]]</f>
        <v>2</v>
      </c>
      <c r="J2787" s="59">
        <f t="shared" si="135"/>
        <v>4</v>
      </c>
      <c r="K2787" s="62">
        <v>25</v>
      </c>
      <c r="L2787" s="62">
        <v>0</v>
      </c>
      <c r="M2787" s="62">
        <f>STOCK[[#This Row],[Costo Unitario (USD)]]+STOCK[[#This Row],[Costo Envío (USD)]]+STOCK[[#This Row],[Comisión 10%]]</f>
        <v>29</v>
      </c>
      <c r="N2787" s="62">
        <f t="shared" si="134"/>
        <v>43.5</v>
      </c>
      <c r="O2787" s="62">
        <v>40</v>
      </c>
      <c r="P2787" s="62">
        <f>STOCK[[#This Row],[Precio Final]]-STOCK[[#This Row],[Costo total]]</f>
        <v>11</v>
      </c>
      <c r="Q2787" s="62"/>
      <c r="R2787" s="74"/>
      <c r="S2787" s="74"/>
      <c r="T2787" s="62"/>
      <c r="U2787" s="62"/>
      <c r="V2787" s="76"/>
    </row>
    <row r="2788" customHeight="1" spans="1:22">
      <c r="A2788" s="74" t="s">
        <v>21254</v>
      </c>
      <c r="B2788" s="74" t="s">
        <v>21008</v>
      </c>
      <c r="C2788" s="74" t="s">
        <v>21255</v>
      </c>
      <c r="D2788" s="74" t="s">
        <v>16703</v>
      </c>
      <c r="E2788" s="74"/>
      <c r="F2788" s="59">
        <v>25</v>
      </c>
      <c r="G2788" s="75">
        <v>1</v>
      </c>
      <c r="H2788" s="75">
        <f>SUMIFS(VENTAS[Cantidad],VENTAS[Código del producto Vendido],STOCK[[#This Row],[Code]])</f>
        <v>0</v>
      </c>
      <c r="I2788" s="75">
        <f>STOCK[[#This Row],[Entradas]]-STOCK[[#This Row],[Salidas]]</f>
        <v>1</v>
      </c>
      <c r="J2788" s="59">
        <f t="shared" si="135"/>
        <v>2.5</v>
      </c>
      <c r="K2788" s="62">
        <v>15</v>
      </c>
      <c r="L2788" s="62">
        <v>0</v>
      </c>
      <c r="M2788" s="62">
        <f>STOCK[[#This Row],[Costo Unitario (USD)]]+STOCK[[#This Row],[Costo Envío (USD)]]+STOCK[[#This Row],[Comisión 10%]]</f>
        <v>17.5</v>
      </c>
      <c r="N2788" s="62">
        <f t="shared" si="134"/>
        <v>26.25</v>
      </c>
      <c r="O2788" s="62">
        <v>25</v>
      </c>
      <c r="P2788" s="62">
        <f>STOCK[[#This Row],[Precio Final]]-STOCK[[#This Row],[Costo total]]</f>
        <v>7.5</v>
      </c>
      <c r="Q2788" s="62"/>
      <c r="R2788" s="74"/>
      <c r="S2788" s="74"/>
      <c r="T2788" s="62"/>
      <c r="U2788" s="62"/>
      <c r="V2788" s="76"/>
    </row>
    <row r="2789" customHeight="1" spans="1:22">
      <c r="A2789" s="74" t="s">
        <v>21256</v>
      </c>
      <c r="B2789" s="74" t="s">
        <v>21008</v>
      </c>
      <c r="C2789" s="74" t="s">
        <v>21257</v>
      </c>
      <c r="D2789" s="74" t="s">
        <v>18241</v>
      </c>
      <c r="E2789" s="74"/>
      <c r="F2789" s="59">
        <v>25</v>
      </c>
      <c r="G2789" s="75">
        <v>1</v>
      </c>
      <c r="H2789" s="75">
        <f>SUMIFS(VENTAS[Cantidad],VENTAS[Código del producto Vendido],STOCK[[#This Row],[Code]])</f>
        <v>0</v>
      </c>
      <c r="I2789" s="75">
        <f>STOCK[[#This Row],[Entradas]]-STOCK[[#This Row],[Salidas]]</f>
        <v>1</v>
      </c>
      <c r="J2789" s="59">
        <f t="shared" si="135"/>
        <v>2.5</v>
      </c>
      <c r="K2789" s="62">
        <v>15</v>
      </c>
      <c r="L2789" s="62">
        <v>0</v>
      </c>
      <c r="M2789" s="62">
        <f>STOCK[[#This Row],[Costo Unitario (USD)]]+STOCK[[#This Row],[Costo Envío (USD)]]+STOCK[[#This Row],[Comisión 10%]]</f>
        <v>17.5</v>
      </c>
      <c r="N2789" s="62">
        <f t="shared" si="134"/>
        <v>26.25</v>
      </c>
      <c r="O2789" s="62">
        <v>25</v>
      </c>
      <c r="P2789" s="62">
        <f>STOCK[[#This Row],[Precio Final]]-STOCK[[#This Row],[Costo total]]</f>
        <v>7.5</v>
      </c>
      <c r="Q2789" s="62"/>
      <c r="R2789" s="74"/>
      <c r="S2789" s="74"/>
      <c r="T2789" s="62"/>
      <c r="U2789" s="62"/>
      <c r="V2789" s="76"/>
    </row>
    <row r="2790" customHeight="1" spans="1:22">
      <c r="A2790" s="74" t="s">
        <v>21258</v>
      </c>
      <c r="B2790" s="74" t="s">
        <v>21008</v>
      </c>
      <c r="C2790" s="74" t="s">
        <v>21259</v>
      </c>
      <c r="D2790" s="74" t="s">
        <v>18241</v>
      </c>
      <c r="E2790" s="74"/>
      <c r="F2790" s="59">
        <v>25</v>
      </c>
      <c r="G2790" s="75">
        <v>1</v>
      </c>
      <c r="H2790" s="75">
        <f>SUMIFS(VENTAS[Cantidad],VENTAS[Código del producto Vendido],STOCK[[#This Row],[Code]])</f>
        <v>0</v>
      </c>
      <c r="I2790" s="75">
        <f>STOCK[[#This Row],[Entradas]]-STOCK[[#This Row],[Salidas]]</f>
        <v>1</v>
      </c>
      <c r="J2790" s="59">
        <f t="shared" si="135"/>
        <v>2.5</v>
      </c>
      <c r="K2790" s="62">
        <v>15</v>
      </c>
      <c r="L2790" s="62">
        <v>0</v>
      </c>
      <c r="M2790" s="62">
        <f>STOCK[[#This Row],[Costo Unitario (USD)]]+STOCK[[#This Row],[Costo Envío (USD)]]+STOCK[[#This Row],[Comisión 10%]]</f>
        <v>17.5</v>
      </c>
      <c r="N2790" s="62">
        <f t="shared" si="134"/>
        <v>26.25</v>
      </c>
      <c r="O2790" s="62">
        <v>25</v>
      </c>
      <c r="P2790" s="62">
        <f>STOCK[[#This Row],[Precio Final]]-STOCK[[#This Row],[Costo total]]</f>
        <v>7.5</v>
      </c>
      <c r="Q2790" s="62"/>
      <c r="R2790" s="74"/>
      <c r="S2790" s="74"/>
      <c r="T2790" s="62"/>
      <c r="U2790" s="62"/>
      <c r="V2790" s="76"/>
    </row>
    <row r="2791" customHeight="1" spans="1:22">
      <c r="A2791" s="74" t="s">
        <v>21260</v>
      </c>
      <c r="B2791" s="74" t="s">
        <v>21008</v>
      </c>
      <c r="C2791" s="74" t="s">
        <v>21259</v>
      </c>
      <c r="D2791" s="74" t="s">
        <v>21207</v>
      </c>
      <c r="E2791" s="74"/>
      <c r="F2791" s="59">
        <v>25</v>
      </c>
      <c r="G2791" s="75">
        <v>1</v>
      </c>
      <c r="H2791" s="75">
        <f>SUMIFS(VENTAS[Cantidad],VENTAS[Código del producto Vendido],STOCK[[#This Row],[Code]])</f>
        <v>0</v>
      </c>
      <c r="I2791" s="75">
        <f>STOCK[[#This Row],[Entradas]]-STOCK[[#This Row],[Salidas]]</f>
        <v>1</v>
      </c>
      <c r="J2791" s="59">
        <f t="shared" si="135"/>
        <v>2.5</v>
      </c>
      <c r="K2791" s="62">
        <v>15</v>
      </c>
      <c r="L2791" s="62">
        <v>0</v>
      </c>
      <c r="M2791" s="62">
        <f>STOCK[[#This Row],[Costo Unitario (USD)]]+STOCK[[#This Row],[Costo Envío (USD)]]+STOCK[[#This Row],[Comisión 10%]]</f>
        <v>17.5</v>
      </c>
      <c r="N2791" s="62">
        <f t="shared" si="134"/>
        <v>26.25</v>
      </c>
      <c r="O2791" s="62">
        <v>25</v>
      </c>
      <c r="P2791" s="62">
        <f>STOCK[[#This Row],[Precio Final]]-STOCK[[#This Row],[Costo total]]</f>
        <v>7.5</v>
      </c>
      <c r="Q2791" s="62"/>
      <c r="R2791" s="74"/>
      <c r="S2791" s="74"/>
      <c r="T2791" s="62"/>
      <c r="U2791" s="62"/>
      <c r="V2791" s="76"/>
    </row>
    <row r="2792" customHeight="1" spans="1:22">
      <c r="A2792" s="74" t="s">
        <v>21261</v>
      </c>
      <c r="B2792" s="74" t="s">
        <v>21008</v>
      </c>
      <c r="C2792" s="74" t="s">
        <v>21262</v>
      </c>
      <c r="D2792" s="74" t="s">
        <v>21207</v>
      </c>
      <c r="E2792" s="74"/>
      <c r="F2792" s="59">
        <v>25</v>
      </c>
      <c r="G2792" s="75">
        <v>1</v>
      </c>
      <c r="H2792" s="75">
        <f>SUMIFS(VENTAS[Cantidad],VENTAS[Código del producto Vendido],STOCK[[#This Row],[Code]])</f>
        <v>0</v>
      </c>
      <c r="I2792" s="75">
        <f>STOCK[[#This Row],[Entradas]]-STOCK[[#This Row],[Salidas]]</f>
        <v>1</v>
      </c>
      <c r="J2792" s="59">
        <f t="shared" si="135"/>
        <v>2.5</v>
      </c>
      <c r="K2792" s="62">
        <v>15</v>
      </c>
      <c r="L2792" s="62">
        <v>0</v>
      </c>
      <c r="M2792" s="62">
        <f>STOCK[[#This Row],[Costo Unitario (USD)]]+STOCK[[#This Row],[Costo Envío (USD)]]+STOCK[[#This Row],[Comisión 10%]]</f>
        <v>17.5</v>
      </c>
      <c r="N2792" s="62">
        <f t="shared" si="134"/>
        <v>26.25</v>
      </c>
      <c r="O2792" s="62">
        <v>25</v>
      </c>
      <c r="P2792" s="62">
        <f>STOCK[[#This Row],[Precio Final]]-STOCK[[#This Row],[Costo total]]</f>
        <v>7.5</v>
      </c>
      <c r="Q2792" s="62"/>
      <c r="R2792" s="74"/>
      <c r="S2792" s="74"/>
      <c r="T2792" s="62"/>
      <c r="U2792" s="62"/>
      <c r="V2792" s="76"/>
    </row>
    <row r="2793" customHeight="1" spans="1:22">
      <c r="A2793" s="74" t="s">
        <v>21263</v>
      </c>
      <c r="B2793" s="74" t="s">
        <v>21008</v>
      </c>
      <c r="C2793" s="74" t="s">
        <v>21262</v>
      </c>
      <c r="D2793" s="74" t="s">
        <v>18241</v>
      </c>
      <c r="E2793" s="74"/>
      <c r="F2793" s="59">
        <v>25</v>
      </c>
      <c r="G2793" s="75">
        <v>1</v>
      </c>
      <c r="H2793" s="75">
        <f>SUMIFS(VENTAS[Cantidad],VENTAS[Código del producto Vendido],STOCK[[#This Row],[Code]])</f>
        <v>0</v>
      </c>
      <c r="I2793" s="75">
        <f>STOCK[[#This Row],[Entradas]]-STOCK[[#This Row],[Salidas]]</f>
        <v>1</v>
      </c>
      <c r="J2793" s="59">
        <f t="shared" si="135"/>
        <v>2.5</v>
      </c>
      <c r="K2793" s="62">
        <v>15</v>
      </c>
      <c r="L2793" s="62">
        <v>0</v>
      </c>
      <c r="M2793" s="62">
        <f>STOCK[[#This Row],[Costo Unitario (USD)]]+STOCK[[#This Row],[Costo Envío (USD)]]+STOCK[[#This Row],[Comisión 10%]]</f>
        <v>17.5</v>
      </c>
      <c r="N2793" s="62">
        <f t="shared" si="134"/>
        <v>26.25</v>
      </c>
      <c r="O2793" s="62">
        <v>25</v>
      </c>
      <c r="P2793" s="62">
        <f>STOCK[[#This Row],[Precio Final]]-STOCK[[#This Row],[Costo total]]</f>
        <v>7.5</v>
      </c>
      <c r="Q2793" s="62"/>
      <c r="R2793" s="74"/>
      <c r="S2793" s="74"/>
      <c r="T2793" s="62"/>
      <c r="U2793" s="62"/>
      <c r="V2793" s="76"/>
    </row>
    <row r="2794" customHeight="1" spans="1:22">
      <c r="A2794" s="74" t="s">
        <v>21264</v>
      </c>
      <c r="B2794" s="74" t="s">
        <v>21008</v>
      </c>
      <c r="C2794" s="74" t="s">
        <v>21265</v>
      </c>
      <c r="D2794" s="74" t="s">
        <v>21207</v>
      </c>
      <c r="E2794" s="74"/>
      <c r="F2794" s="59">
        <v>25</v>
      </c>
      <c r="G2794" s="75">
        <v>1</v>
      </c>
      <c r="H2794" s="75">
        <f>SUMIFS(VENTAS[Cantidad],VENTAS[Código del producto Vendido],STOCK[[#This Row],[Code]])</f>
        <v>0</v>
      </c>
      <c r="I2794" s="75">
        <f>STOCK[[#This Row],[Entradas]]-STOCK[[#This Row],[Salidas]]</f>
        <v>1</v>
      </c>
      <c r="J2794" s="59">
        <f t="shared" si="135"/>
        <v>2.5</v>
      </c>
      <c r="K2794" s="62">
        <v>15</v>
      </c>
      <c r="L2794" s="62">
        <v>0</v>
      </c>
      <c r="M2794" s="62">
        <f>STOCK[[#This Row],[Costo Unitario (USD)]]+STOCK[[#This Row],[Costo Envío (USD)]]+STOCK[[#This Row],[Comisión 10%]]</f>
        <v>17.5</v>
      </c>
      <c r="N2794" s="62">
        <f t="shared" si="134"/>
        <v>26.25</v>
      </c>
      <c r="O2794" s="62">
        <v>25</v>
      </c>
      <c r="P2794" s="62">
        <f>STOCK[[#This Row],[Precio Final]]-STOCK[[#This Row],[Costo total]]</f>
        <v>7.5</v>
      </c>
      <c r="Q2794" s="62"/>
      <c r="R2794" s="74"/>
      <c r="S2794" s="74"/>
      <c r="T2794" s="62"/>
      <c r="U2794" s="62"/>
      <c r="V2794" s="76"/>
    </row>
    <row r="2795" customHeight="1" spans="1:22">
      <c r="A2795" s="74" t="s">
        <v>21266</v>
      </c>
      <c r="B2795" s="74" t="s">
        <v>21008</v>
      </c>
      <c r="C2795" s="74" t="s">
        <v>21267</v>
      </c>
      <c r="D2795" s="74" t="s">
        <v>16703</v>
      </c>
      <c r="E2795" s="74"/>
      <c r="F2795" s="59">
        <v>25</v>
      </c>
      <c r="G2795" s="75">
        <v>1</v>
      </c>
      <c r="H2795" s="75">
        <f>SUMIFS(VENTAS[Cantidad],VENTAS[Código del producto Vendido],STOCK[[#This Row],[Code]])</f>
        <v>1</v>
      </c>
      <c r="I2795" s="75">
        <f>STOCK[[#This Row],[Entradas]]-STOCK[[#This Row],[Salidas]]</f>
        <v>0</v>
      </c>
      <c r="J2795" s="59">
        <f t="shared" si="135"/>
        <v>2.5</v>
      </c>
      <c r="K2795" s="62">
        <v>15</v>
      </c>
      <c r="L2795" s="62">
        <v>0</v>
      </c>
      <c r="M2795" s="62">
        <f>STOCK[[#This Row],[Costo Unitario (USD)]]+STOCK[[#This Row],[Costo Envío (USD)]]+STOCK[[#This Row],[Comisión 10%]]</f>
        <v>17.5</v>
      </c>
      <c r="N2795" s="62">
        <f t="shared" si="134"/>
        <v>26.25</v>
      </c>
      <c r="O2795" s="62">
        <v>25</v>
      </c>
      <c r="P2795" s="62">
        <f>STOCK[[#This Row],[Precio Final]]-STOCK[[#This Row],[Costo total]]</f>
        <v>7.5</v>
      </c>
      <c r="Q2795" s="62"/>
      <c r="R2795" s="74"/>
      <c r="S2795" s="74"/>
      <c r="T2795" s="62"/>
      <c r="U2795" s="62"/>
      <c r="V2795" s="76"/>
    </row>
    <row r="2796" customHeight="1" spans="1:22">
      <c r="A2796" s="74" t="s">
        <v>21268</v>
      </c>
      <c r="B2796" s="74" t="s">
        <v>21008</v>
      </c>
      <c r="C2796" s="74" t="s">
        <v>21267</v>
      </c>
      <c r="D2796" s="74" t="s">
        <v>21207</v>
      </c>
      <c r="E2796" s="74"/>
      <c r="F2796" s="59">
        <v>25</v>
      </c>
      <c r="G2796" s="75">
        <v>1</v>
      </c>
      <c r="H2796" s="75">
        <f>SUMIFS(VENTAS[Cantidad],VENTAS[Código del producto Vendido],STOCK[[#This Row],[Code]])</f>
        <v>1</v>
      </c>
      <c r="I2796" s="75">
        <f>STOCK[[#This Row],[Entradas]]-STOCK[[#This Row],[Salidas]]</f>
        <v>0</v>
      </c>
      <c r="J2796" s="59">
        <f t="shared" si="135"/>
        <v>2.5</v>
      </c>
      <c r="K2796" s="62">
        <v>12</v>
      </c>
      <c r="L2796" s="62">
        <v>0</v>
      </c>
      <c r="M2796" s="62">
        <f>STOCK[[#This Row],[Costo Unitario (USD)]]+STOCK[[#This Row],[Costo Envío (USD)]]+STOCK[[#This Row],[Comisión 10%]]</f>
        <v>14.5</v>
      </c>
      <c r="N2796" s="62">
        <f t="shared" si="134"/>
        <v>21.75</v>
      </c>
      <c r="O2796" s="62">
        <v>25</v>
      </c>
      <c r="P2796" s="62">
        <f>STOCK[[#This Row],[Precio Final]]-STOCK[[#This Row],[Costo total]]</f>
        <v>10.5</v>
      </c>
      <c r="Q2796" s="62"/>
      <c r="R2796" s="74"/>
      <c r="S2796" s="74"/>
      <c r="T2796" s="62"/>
      <c r="U2796" s="62"/>
      <c r="V2796" s="76"/>
    </row>
    <row r="2797" customHeight="1" spans="1:22">
      <c r="A2797" s="74" t="s">
        <v>21269</v>
      </c>
      <c r="B2797" s="74" t="s">
        <v>21154</v>
      </c>
      <c r="C2797" s="74" t="s">
        <v>21018</v>
      </c>
      <c r="D2797" s="74" t="s">
        <v>16475</v>
      </c>
      <c r="E2797" s="74"/>
      <c r="F2797" s="59">
        <v>25</v>
      </c>
      <c r="G2797" s="75">
        <v>1</v>
      </c>
      <c r="H2797" s="75">
        <f>SUMIFS(VENTAS[Cantidad],VENTAS[Código del producto Vendido],STOCK[[#This Row],[Code]])</f>
        <v>1</v>
      </c>
      <c r="I2797" s="75">
        <f>STOCK[[#This Row],[Entradas]]-STOCK[[#This Row],[Salidas]]</f>
        <v>0</v>
      </c>
      <c r="J2797" s="59">
        <f t="shared" si="135"/>
        <v>2.5</v>
      </c>
      <c r="K2797" s="62">
        <v>12</v>
      </c>
      <c r="L2797" s="62">
        <v>2</v>
      </c>
      <c r="M2797" s="62">
        <f>STOCK[[#This Row],[Costo Unitario (USD)]]+STOCK[[#This Row],[Costo Envío (USD)]]+STOCK[[#This Row],[Comisión 10%]]</f>
        <v>16.5</v>
      </c>
      <c r="N2797" s="62">
        <f t="shared" si="134"/>
        <v>24.75</v>
      </c>
      <c r="O2797" s="62">
        <v>25</v>
      </c>
      <c r="P2797" s="62">
        <f>STOCK[[#This Row],[Precio Final]]-STOCK[[#This Row],[Costo total]]</f>
        <v>8.5</v>
      </c>
      <c r="Q2797" s="62"/>
      <c r="R2797" s="74"/>
      <c r="S2797" s="74"/>
      <c r="T2797" s="62"/>
      <c r="U2797" s="62"/>
      <c r="V2797" s="76"/>
    </row>
    <row r="2798" customHeight="1" spans="1:22">
      <c r="A2798" s="74" t="s">
        <v>21017</v>
      </c>
      <c r="B2798" s="74" t="s">
        <v>19990</v>
      </c>
      <c r="C2798" s="74" t="s">
        <v>21018</v>
      </c>
      <c r="D2798" s="74" t="s">
        <v>16404</v>
      </c>
      <c r="E2798" s="74"/>
      <c r="F2798" s="59">
        <v>25</v>
      </c>
      <c r="G2798" s="75">
        <v>3</v>
      </c>
      <c r="H2798" s="75">
        <f>SUMIFS(VENTAS[Cantidad],VENTAS[Código del producto Vendido],STOCK[[#This Row],[Code]])</f>
        <v>3</v>
      </c>
      <c r="I2798" s="75">
        <f>STOCK[[#This Row],[Entradas]]-STOCK[[#This Row],[Salidas]]</f>
        <v>0</v>
      </c>
      <c r="J2798" s="59">
        <f t="shared" si="135"/>
        <v>2.5</v>
      </c>
      <c r="K2798" s="62">
        <v>12</v>
      </c>
      <c r="L2798" s="62">
        <v>2</v>
      </c>
      <c r="M2798" s="62">
        <f>STOCK[[#This Row],[Costo Unitario (USD)]]+STOCK[[#This Row],[Costo Envío (USD)]]+STOCK[[#This Row],[Comisión 10%]]</f>
        <v>16.5</v>
      </c>
      <c r="N2798" s="62">
        <f t="shared" si="134"/>
        <v>24.75</v>
      </c>
      <c r="O2798" s="62">
        <v>25</v>
      </c>
      <c r="P2798" s="62">
        <f>STOCK[[#This Row],[Precio Final]]-STOCK[[#This Row],[Costo total]]</f>
        <v>8.5</v>
      </c>
      <c r="Q2798" s="62"/>
      <c r="R2798" s="74"/>
      <c r="S2798" s="74"/>
      <c r="T2798" s="62"/>
      <c r="U2798" s="62"/>
      <c r="V2798" s="76"/>
    </row>
    <row r="2799" customHeight="1" spans="1:22">
      <c r="A2799" s="74">
        <v>22555</v>
      </c>
      <c r="B2799" s="74" t="s">
        <v>21154</v>
      </c>
      <c r="C2799" s="74" t="s">
        <v>21270</v>
      </c>
      <c r="D2799" s="74" t="s">
        <v>16475</v>
      </c>
      <c r="E2799" s="74"/>
      <c r="F2799" s="59">
        <v>28</v>
      </c>
      <c r="G2799" s="75">
        <v>1</v>
      </c>
      <c r="H2799" s="75">
        <f>SUMIFS(VENTAS[Cantidad],VENTAS[Código del producto Vendido],STOCK[[#This Row],[Code]])</f>
        <v>1</v>
      </c>
      <c r="I2799" s="75">
        <f>STOCK[[#This Row],[Entradas]]-STOCK[[#This Row],[Salidas]]</f>
        <v>0</v>
      </c>
      <c r="J2799" s="59">
        <f t="shared" si="135"/>
        <v>2.8</v>
      </c>
      <c r="K2799" s="62">
        <v>12</v>
      </c>
      <c r="L2799" s="62">
        <v>2</v>
      </c>
      <c r="M2799" s="62">
        <f>STOCK[[#This Row],[Costo Unitario (USD)]]+STOCK[[#This Row],[Costo Envío (USD)]]+STOCK[[#This Row],[Comisión 10%]]</f>
        <v>16.8</v>
      </c>
      <c r="N2799" s="62">
        <f t="shared" si="134"/>
        <v>25.2</v>
      </c>
      <c r="O2799" s="62">
        <v>28</v>
      </c>
      <c r="P2799" s="62">
        <f>STOCK[[#This Row],[Precio Final]]-STOCK[[#This Row],[Costo total]]</f>
        <v>11.2</v>
      </c>
      <c r="Q2799" s="62"/>
      <c r="R2799" s="74"/>
      <c r="S2799" s="74"/>
      <c r="T2799" s="62"/>
      <c r="U2799" s="62"/>
      <c r="V2799" s="76"/>
    </row>
    <row r="2800" customHeight="1" spans="1:22">
      <c r="A2800" s="74" t="s">
        <v>21271</v>
      </c>
      <c r="B2800" s="74" t="s">
        <v>19990</v>
      </c>
      <c r="C2800" s="74" t="s">
        <v>21272</v>
      </c>
      <c r="D2800" s="74" t="s">
        <v>16404</v>
      </c>
      <c r="E2800" s="74"/>
      <c r="F2800" s="59">
        <v>25</v>
      </c>
      <c r="G2800" s="75">
        <v>1</v>
      </c>
      <c r="H2800" s="75">
        <f>SUMIFS(VENTAS[Cantidad],VENTAS[Código del producto Vendido],STOCK[[#This Row],[Code]])</f>
        <v>1</v>
      </c>
      <c r="I2800" s="75">
        <f>STOCK[[#This Row],[Entradas]]-STOCK[[#This Row],[Salidas]]</f>
        <v>0</v>
      </c>
      <c r="J2800" s="59">
        <f t="shared" si="135"/>
        <v>2.5</v>
      </c>
      <c r="K2800" s="62">
        <v>12</v>
      </c>
      <c r="L2800" s="62">
        <v>2</v>
      </c>
      <c r="M2800" s="62">
        <f>STOCK[[#This Row],[Costo Unitario (USD)]]+STOCK[[#This Row],[Costo Envío (USD)]]+STOCK[[#This Row],[Comisión 10%]]</f>
        <v>16.5</v>
      </c>
      <c r="N2800" s="62">
        <f t="shared" si="134"/>
        <v>24.75</v>
      </c>
      <c r="O2800" s="62">
        <v>25</v>
      </c>
      <c r="P2800" s="62">
        <f>STOCK[[#This Row],[Precio Final]]-STOCK[[#This Row],[Costo total]]</f>
        <v>8.5</v>
      </c>
      <c r="Q2800" s="62"/>
      <c r="R2800" s="74"/>
      <c r="S2800" s="74"/>
      <c r="T2800" s="62"/>
      <c r="U2800" s="62"/>
      <c r="V2800" s="76"/>
    </row>
    <row r="2801" customHeight="1" spans="1:22">
      <c r="A2801" s="74" t="s">
        <v>21273</v>
      </c>
      <c r="B2801" s="74" t="s">
        <v>21154</v>
      </c>
      <c r="C2801" s="74" t="s">
        <v>21272</v>
      </c>
      <c r="D2801" s="74" t="s">
        <v>16475</v>
      </c>
      <c r="E2801" s="74"/>
      <c r="F2801" s="59">
        <v>25</v>
      </c>
      <c r="G2801" s="75">
        <v>1</v>
      </c>
      <c r="H2801" s="75">
        <f>SUMIFS(VENTAS[Cantidad],VENTAS[Código del producto Vendido],STOCK[[#This Row],[Code]])</f>
        <v>0</v>
      </c>
      <c r="I2801" s="75">
        <f>STOCK[[#This Row],[Entradas]]-STOCK[[#This Row],[Salidas]]</f>
        <v>1</v>
      </c>
      <c r="J2801" s="59">
        <f t="shared" si="135"/>
        <v>2.5</v>
      </c>
      <c r="K2801" s="62">
        <v>12</v>
      </c>
      <c r="L2801" s="62">
        <v>2</v>
      </c>
      <c r="M2801" s="62">
        <f>STOCK[[#This Row],[Costo Unitario (USD)]]+STOCK[[#This Row],[Costo Envío (USD)]]+STOCK[[#This Row],[Comisión 10%]]</f>
        <v>16.5</v>
      </c>
      <c r="N2801" s="62">
        <f t="shared" si="134"/>
        <v>24.75</v>
      </c>
      <c r="O2801" s="62">
        <v>25</v>
      </c>
      <c r="P2801" s="62">
        <f>STOCK[[#This Row],[Precio Final]]-STOCK[[#This Row],[Costo total]]</f>
        <v>8.5</v>
      </c>
      <c r="Q2801" s="62"/>
      <c r="R2801" s="74"/>
      <c r="S2801" s="74"/>
      <c r="T2801" s="62"/>
      <c r="U2801" s="62"/>
      <c r="V2801" s="76"/>
    </row>
    <row r="2802" customHeight="1" spans="1:22">
      <c r="A2802" s="74">
        <v>3122</v>
      </c>
      <c r="B2802" s="74" t="s">
        <v>21154</v>
      </c>
      <c r="C2802" s="74" t="s">
        <v>21274</v>
      </c>
      <c r="D2802" s="74" t="s">
        <v>16475</v>
      </c>
      <c r="E2802" s="74"/>
      <c r="F2802" s="59">
        <v>28</v>
      </c>
      <c r="G2802" s="75">
        <v>5</v>
      </c>
      <c r="H2802" s="75">
        <f>SUMIFS(VENTAS[Cantidad],VENTAS[Código del producto Vendido],STOCK[[#This Row],[Code]])</f>
        <v>5</v>
      </c>
      <c r="I2802" s="75">
        <f>STOCK[[#This Row],[Entradas]]-STOCK[[#This Row],[Salidas]]</f>
        <v>0</v>
      </c>
      <c r="J2802" s="59">
        <f t="shared" si="135"/>
        <v>2.8</v>
      </c>
      <c r="K2802" s="62">
        <v>12</v>
      </c>
      <c r="L2802" s="62">
        <v>2</v>
      </c>
      <c r="M2802" s="62">
        <f>STOCK[[#This Row],[Costo Unitario (USD)]]+STOCK[[#This Row],[Costo Envío (USD)]]+STOCK[[#This Row],[Comisión 10%]]</f>
        <v>16.8</v>
      </c>
      <c r="N2802" s="62">
        <f t="shared" si="134"/>
        <v>25.2</v>
      </c>
      <c r="O2802" s="62">
        <v>28</v>
      </c>
      <c r="P2802" s="62">
        <f>STOCK[[#This Row],[Precio Final]]-STOCK[[#This Row],[Costo total]]</f>
        <v>11.2</v>
      </c>
      <c r="Q2802" s="62"/>
      <c r="R2802" s="74"/>
      <c r="S2802" s="74"/>
      <c r="T2802" s="62"/>
      <c r="U2802" s="62"/>
      <c r="V2802" s="76"/>
    </row>
    <row r="2803" customHeight="1" spans="1:22">
      <c r="A2803" s="74" t="s">
        <v>21275</v>
      </c>
      <c r="B2803" s="74" t="s">
        <v>21154</v>
      </c>
      <c r="C2803" s="74" t="s">
        <v>21276</v>
      </c>
      <c r="D2803" s="74" t="s">
        <v>16475</v>
      </c>
      <c r="E2803" s="74"/>
      <c r="F2803" s="59">
        <v>28</v>
      </c>
      <c r="G2803" s="75">
        <v>1</v>
      </c>
      <c r="H2803" s="75">
        <f>SUMIFS(VENTAS[Cantidad],VENTAS[Código del producto Vendido],STOCK[[#This Row],[Code]])</f>
        <v>1</v>
      </c>
      <c r="I2803" s="75">
        <f>STOCK[[#This Row],[Entradas]]-STOCK[[#This Row],[Salidas]]</f>
        <v>0</v>
      </c>
      <c r="J2803" s="59">
        <f t="shared" si="135"/>
        <v>2.8</v>
      </c>
      <c r="K2803" s="62">
        <v>12</v>
      </c>
      <c r="L2803" s="62">
        <v>2</v>
      </c>
      <c r="M2803" s="62">
        <f>STOCK[[#This Row],[Costo Unitario (USD)]]+STOCK[[#This Row],[Costo Envío (USD)]]+STOCK[[#This Row],[Comisión 10%]]</f>
        <v>16.8</v>
      </c>
      <c r="N2803" s="62">
        <f t="shared" si="134"/>
        <v>25.2</v>
      </c>
      <c r="O2803" s="62">
        <v>28</v>
      </c>
      <c r="P2803" s="62">
        <f>STOCK[[#This Row],[Precio Final]]-STOCK[[#This Row],[Costo total]]</f>
        <v>11.2</v>
      </c>
      <c r="Q2803" s="62"/>
      <c r="R2803" s="74"/>
      <c r="S2803" s="74"/>
      <c r="T2803" s="62"/>
      <c r="U2803" s="62"/>
      <c r="V2803" s="76"/>
    </row>
    <row r="2804" customHeight="1" spans="1:22">
      <c r="A2804" s="74" t="s">
        <v>21277</v>
      </c>
      <c r="B2804" s="74" t="s">
        <v>21154</v>
      </c>
      <c r="C2804" s="74" t="s">
        <v>21278</v>
      </c>
      <c r="D2804" s="74" t="s">
        <v>16475</v>
      </c>
      <c r="E2804" s="74"/>
      <c r="F2804" s="59">
        <v>25</v>
      </c>
      <c r="G2804" s="75">
        <v>1</v>
      </c>
      <c r="H2804" s="75">
        <f>SUMIFS(VENTAS[Cantidad],VENTAS[Código del producto Vendido],STOCK[[#This Row],[Code]])</f>
        <v>1</v>
      </c>
      <c r="I2804" s="75">
        <f>STOCK[[#This Row],[Entradas]]-STOCK[[#This Row],[Salidas]]</f>
        <v>0</v>
      </c>
      <c r="J2804" s="59">
        <f t="shared" si="135"/>
        <v>2.5</v>
      </c>
      <c r="K2804" s="62">
        <v>12</v>
      </c>
      <c r="L2804" s="62">
        <v>2</v>
      </c>
      <c r="M2804" s="62">
        <f>STOCK[[#This Row],[Costo Unitario (USD)]]+STOCK[[#This Row],[Costo Envío (USD)]]+STOCK[[#This Row],[Comisión 10%]]</f>
        <v>16.5</v>
      </c>
      <c r="N2804" s="62">
        <f t="shared" si="134"/>
        <v>24.75</v>
      </c>
      <c r="O2804" s="62">
        <v>25</v>
      </c>
      <c r="P2804" s="62">
        <f>STOCK[[#This Row],[Precio Final]]-STOCK[[#This Row],[Costo total]]</f>
        <v>8.5</v>
      </c>
      <c r="Q2804" s="62"/>
      <c r="R2804" s="74"/>
      <c r="S2804" s="74"/>
      <c r="T2804" s="62"/>
      <c r="U2804" s="62"/>
      <c r="V2804" s="76"/>
    </row>
    <row r="2805" customHeight="1" spans="1:22">
      <c r="A2805" s="74" t="s">
        <v>21279</v>
      </c>
      <c r="B2805" s="74" t="s">
        <v>21154</v>
      </c>
      <c r="C2805" s="74" t="s">
        <v>21280</v>
      </c>
      <c r="D2805" s="74" t="s">
        <v>16475</v>
      </c>
      <c r="E2805" s="74"/>
      <c r="F2805" s="59">
        <v>25</v>
      </c>
      <c r="G2805" s="75">
        <v>1</v>
      </c>
      <c r="H2805" s="75">
        <f>SUMIFS(VENTAS[Cantidad],VENTAS[Código del producto Vendido],STOCK[[#This Row],[Code]])</f>
        <v>1</v>
      </c>
      <c r="I2805" s="75">
        <f>STOCK[[#This Row],[Entradas]]-STOCK[[#This Row],[Salidas]]</f>
        <v>0</v>
      </c>
      <c r="J2805" s="59">
        <f t="shared" si="135"/>
        <v>2.5</v>
      </c>
      <c r="K2805" s="62">
        <v>12</v>
      </c>
      <c r="L2805" s="62">
        <v>2</v>
      </c>
      <c r="M2805" s="62">
        <f>STOCK[[#This Row],[Costo Unitario (USD)]]+STOCK[[#This Row],[Costo Envío (USD)]]+STOCK[[#This Row],[Comisión 10%]]</f>
        <v>16.5</v>
      </c>
      <c r="N2805" s="62">
        <f t="shared" si="134"/>
        <v>24.75</v>
      </c>
      <c r="O2805" s="62">
        <v>25</v>
      </c>
      <c r="P2805" s="62">
        <f>STOCK[[#This Row],[Precio Final]]-STOCK[[#This Row],[Costo total]]</f>
        <v>8.5</v>
      </c>
      <c r="Q2805" s="62"/>
      <c r="R2805" s="74"/>
      <c r="S2805" s="74"/>
      <c r="T2805" s="62"/>
      <c r="U2805" s="62"/>
      <c r="V2805" s="76"/>
    </row>
    <row r="2806" customHeight="1" spans="1:22">
      <c r="A2806" s="74" t="s">
        <v>21281</v>
      </c>
      <c r="B2806" s="74" t="s">
        <v>16612</v>
      </c>
      <c r="C2806" s="74" t="s">
        <v>21282</v>
      </c>
      <c r="D2806" s="74" t="s">
        <v>20004</v>
      </c>
      <c r="E2806" s="74"/>
      <c r="F2806" s="59">
        <v>60</v>
      </c>
      <c r="G2806" s="75">
        <v>2</v>
      </c>
      <c r="H2806" s="75">
        <f>SUMIFS(VENTAS[Cantidad],VENTAS[Código del producto Vendido],STOCK[[#This Row],[Code]])</f>
        <v>1</v>
      </c>
      <c r="I2806" s="75">
        <f>STOCK[[#This Row],[Entradas]]-STOCK[[#This Row],[Salidas]]</f>
        <v>1</v>
      </c>
      <c r="J2806" s="59">
        <f t="shared" si="135"/>
        <v>6</v>
      </c>
      <c r="K2806" s="62">
        <v>45</v>
      </c>
      <c r="L2806" s="62">
        <v>2</v>
      </c>
      <c r="M2806" s="62">
        <f>STOCK[[#This Row],[Costo Unitario (USD)]]+STOCK[[#This Row],[Costo Envío (USD)]]+STOCK[[#This Row],[Comisión 10%]]</f>
        <v>53</v>
      </c>
      <c r="N2806" s="62">
        <f t="shared" si="134"/>
        <v>79.5</v>
      </c>
      <c r="O2806" s="62">
        <v>60</v>
      </c>
      <c r="P2806" s="62">
        <f>STOCK[[#This Row],[Precio Final]]-STOCK[[#This Row],[Costo total]]</f>
        <v>7</v>
      </c>
      <c r="Q2806" s="62"/>
      <c r="R2806" s="74"/>
      <c r="S2806" s="74"/>
      <c r="T2806" s="62"/>
      <c r="U2806" s="62"/>
      <c r="V2806" s="76"/>
    </row>
    <row r="2807" customHeight="1" spans="1:22">
      <c r="A2807" s="74" t="s">
        <v>21283</v>
      </c>
      <c r="B2807" s="74" t="s">
        <v>16612</v>
      </c>
      <c r="C2807" s="74" t="s">
        <v>21284</v>
      </c>
      <c r="D2807" s="74" t="s">
        <v>20015</v>
      </c>
      <c r="E2807" s="74"/>
      <c r="F2807" s="59">
        <v>60</v>
      </c>
      <c r="G2807" s="75">
        <v>1</v>
      </c>
      <c r="H2807" s="75">
        <f>SUMIFS(VENTAS[Cantidad],VENTAS[Código del producto Vendido],STOCK[[#This Row],[Code]])</f>
        <v>0</v>
      </c>
      <c r="I2807" s="75">
        <f>STOCK[[#This Row],[Entradas]]-STOCK[[#This Row],[Salidas]]</f>
        <v>1</v>
      </c>
      <c r="J2807" s="59">
        <f t="shared" si="135"/>
        <v>6</v>
      </c>
      <c r="K2807" s="62">
        <v>45</v>
      </c>
      <c r="L2807" s="62">
        <v>2</v>
      </c>
      <c r="M2807" s="62">
        <f>STOCK[[#This Row],[Costo Unitario (USD)]]+STOCK[[#This Row],[Costo Envío (USD)]]+STOCK[[#This Row],[Comisión 10%]]</f>
        <v>53</v>
      </c>
      <c r="N2807" s="62">
        <f t="shared" si="134"/>
        <v>79.5</v>
      </c>
      <c r="O2807" s="62">
        <v>60</v>
      </c>
      <c r="P2807" s="62">
        <f>STOCK[[#This Row],[Precio Final]]-STOCK[[#This Row],[Costo total]]</f>
        <v>7</v>
      </c>
      <c r="Q2807" s="62"/>
      <c r="R2807" s="74"/>
      <c r="S2807" s="74"/>
      <c r="T2807" s="62"/>
      <c r="U2807" s="62"/>
      <c r="V2807" s="76"/>
    </row>
    <row r="2808" customHeight="1" spans="1:22">
      <c r="A2808" s="74" t="s">
        <v>21285</v>
      </c>
      <c r="B2808" s="74" t="s">
        <v>21286</v>
      </c>
      <c r="C2808" s="74" t="s">
        <v>21287</v>
      </c>
      <c r="D2808" s="74" t="s">
        <v>16396</v>
      </c>
      <c r="E2808" s="74"/>
      <c r="F2808" s="59">
        <v>35</v>
      </c>
      <c r="G2808" s="75">
        <v>1</v>
      </c>
      <c r="H2808" s="75">
        <f>SUMIFS(VENTAS[Cantidad],VENTAS[Código del producto Vendido],STOCK[[#This Row],[Code]])</f>
        <v>1</v>
      </c>
      <c r="I2808" s="75">
        <f>STOCK[[#This Row],[Entradas]]-STOCK[[#This Row],[Salidas]]</f>
        <v>0</v>
      </c>
      <c r="J2808" s="59">
        <f t="shared" si="135"/>
        <v>3.5</v>
      </c>
      <c r="K2808" s="62">
        <v>20</v>
      </c>
      <c r="L2808" s="62">
        <v>2</v>
      </c>
      <c r="M2808" s="62">
        <f>STOCK[[#This Row],[Costo Unitario (USD)]]+STOCK[[#This Row],[Costo Envío (USD)]]+STOCK[[#This Row],[Comisión 10%]]</f>
        <v>25.5</v>
      </c>
      <c r="N2808" s="62">
        <f t="shared" ref="N2808:N2841" si="136">M2808*1.5</f>
        <v>38.25</v>
      </c>
      <c r="O2808" s="62">
        <v>35</v>
      </c>
      <c r="P2808" s="62">
        <f>STOCK[[#This Row],[Precio Final]]-STOCK[[#This Row],[Costo total]]</f>
        <v>9.5</v>
      </c>
      <c r="Q2808" s="62"/>
      <c r="R2808" s="74"/>
      <c r="S2808" s="74"/>
      <c r="T2808" s="62"/>
      <c r="U2808" s="62"/>
      <c r="V2808" s="76"/>
    </row>
    <row r="2809" customHeight="1" spans="1:22">
      <c r="A2809" s="74" t="s">
        <v>21288</v>
      </c>
      <c r="B2809" s="74" t="s">
        <v>21289</v>
      </c>
      <c r="C2809" s="74" t="s">
        <v>21290</v>
      </c>
      <c r="D2809" s="74" t="s">
        <v>16475</v>
      </c>
      <c r="E2809" s="74"/>
      <c r="F2809" s="59">
        <v>35</v>
      </c>
      <c r="G2809" s="75">
        <v>2</v>
      </c>
      <c r="H2809" s="75">
        <f>SUMIFS(VENTAS[Cantidad],VENTAS[Código del producto Vendido],STOCK[[#This Row],[Code]])</f>
        <v>2</v>
      </c>
      <c r="I2809" s="75">
        <f>STOCK[[#This Row],[Entradas]]-STOCK[[#This Row],[Salidas]]</f>
        <v>0</v>
      </c>
      <c r="J2809" s="59">
        <f t="shared" si="135"/>
        <v>3.5</v>
      </c>
      <c r="K2809" s="62">
        <v>20</v>
      </c>
      <c r="L2809" s="62">
        <v>2</v>
      </c>
      <c r="M2809" s="62">
        <f>STOCK[[#This Row],[Costo Unitario (USD)]]+STOCK[[#This Row],[Costo Envío (USD)]]+STOCK[[#This Row],[Comisión 10%]]</f>
        <v>25.5</v>
      </c>
      <c r="N2809" s="62">
        <f t="shared" si="136"/>
        <v>38.25</v>
      </c>
      <c r="O2809" s="62">
        <v>35</v>
      </c>
      <c r="P2809" s="62">
        <f>STOCK[[#This Row],[Precio Final]]-STOCK[[#This Row],[Costo total]]</f>
        <v>9.5</v>
      </c>
      <c r="Q2809" s="62"/>
      <c r="R2809" s="74"/>
      <c r="S2809" s="74"/>
      <c r="T2809" s="62"/>
      <c r="U2809" s="62"/>
      <c r="V2809" s="76"/>
    </row>
    <row r="2810" customHeight="1" spans="1:22">
      <c r="A2810" s="74" t="s">
        <v>21291</v>
      </c>
      <c r="B2810" s="74" t="s">
        <v>21286</v>
      </c>
      <c r="C2810" s="74" t="s">
        <v>21292</v>
      </c>
      <c r="D2810" s="74" t="s">
        <v>16396</v>
      </c>
      <c r="E2810" s="74"/>
      <c r="F2810" s="59">
        <v>35</v>
      </c>
      <c r="G2810" s="75">
        <v>1</v>
      </c>
      <c r="H2810" s="75">
        <f>SUMIFS(VENTAS[Cantidad],VENTAS[Código del producto Vendido],STOCK[[#This Row],[Code]])</f>
        <v>0</v>
      </c>
      <c r="I2810" s="75">
        <f>STOCK[[#This Row],[Entradas]]-STOCK[[#This Row],[Salidas]]</f>
        <v>1</v>
      </c>
      <c r="J2810" s="59">
        <f t="shared" si="135"/>
        <v>3.5</v>
      </c>
      <c r="K2810" s="62">
        <v>20</v>
      </c>
      <c r="L2810" s="62">
        <v>2</v>
      </c>
      <c r="M2810" s="62">
        <f>STOCK[[#This Row],[Costo Unitario (USD)]]+STOCK[[#This Row],[Costo Envío (USD)]]+STOCK[[#This Row],[Comisión 10%]]</f>
        <v>25.5</v>
      </c>
      <c r="N2810" s="62">
        <f t="shared" si="136"/>
        <v>38.25</v>
      </c>
      <c r="O2810" s="62">
        <v>35</v>
      </c>
      <c r="P2810" s="62">
        <f>STOCK[[#This Row],[Precio Final]]-STOCK[[#This Row],[Costo total]]</f>
        <v>9.5</v>
      </c>
      <c r="Q2810" s="62"/>
      <c r="R2810" s="74"/>
      <c r="S2810" s="74"/>
      <c r="T2810" s="62"/>
      <c r="U2810" s="62"/>
      <c r="V2810" s="76"/>
    </row>
    <row r="2811" customHeight="1" spans="1:22">
      <c r="A2811" s="74" t="s">
        <v>21293</v>
      </c>
      <c r="B2811" s="74" t="s">
        <v>21286</v>
      </c>
      <c r="C2811" s="74" t="s">
        <v>21294</v>
      </c>
      <c r="D2811" s="74" t="s">
        <v>16396</v>
      </c>
      <c r="E2811" s="74"/>
      <c r="F2811" s="59">
        <v>35</v>
      </c>
      <c r="G2811" s="75">
        <v>1</v>
      </c>
      <c r="H2811" s="75">
        <f>SUMIFS(VENTAS[Cantidad],VENTAS[Código del producto Vendido],STOCK[[#This Row],[Code]])</f>
        <v>1</v>
      </c>
      <c r="I2811" s="75">
        <f>STOCK[[#This Row],[Entradas]]-STOCK[[#This Row],[Salidas]]</f>
        <v>0</v>
      </c>
      <c r="J2811" s="59">
        <f t="shared" ref="J2811:J2823" si="137">O2811*0.1</f>
        <v>3.5</v>
      </c>
      <c r="K2811" s="62">
        <v>20</v>
      </c>
      <c r="L2811" s="62">
        <v>2</v>
      </c>
      <c r="M2811" s="62">
        <f>STOCK[[#This Row],[Costo Unitario (USD)]]+STOCK[[#This Row],[Costo Envío (USD)]]+STOCK[[#This Row],[Comisión 10%]]</f>
        <v>25.5</v>
      </c>
      <c r="N2811" s="62">
        <f t="shared" si="136"/>
        <v>38.25</v>
      </c>
      <c r="O2811" s="62">
        <v>35</v>
      </c>
      <c r="P2811" s="62">
        <f>STOCK[[#This Row],[Precio Final]]-STOCK[[#This Row],[Costo total]]</f>
        <v>9.5</v>
      </c>
      <c r="Q2811" s="62"/>
      <c r="R2811" s="74"/>
      <c r="S2811" s="74"/>
      <c r="T2811" s="62"/>
      <c r="U2811" s="62"/>
      <c r="V2811" s="76"/>
    </row>
    <row r="2812" customHeight="1" spans="1:22">
      <c r="A2812" s="74" t="s">
        <v>21295</v>
      </c>
      <c r="B2812" s="74" t="s">
        <v>21289</v>
      </c>
      <c r="C2812" s="74" t="s">
        <v>21296</v>
      </c>
      <c r="D2812" s="74" t="s">
        <v>16475</v>
      </c>
      <c r="E2812" s="74"/>
      <c r="F2812" s="59">
        <v>35</v>
      </c>
      <c r="G2812" s="75">
        <v>1</v>
      </c>
      <c r="H2812" s="75">
        <f>SUMIFS(VENTAS[Cantidad],VENTAS[Código del producto Vendido],STOCK[[#This Row],[Code]])</f>
        <v>0</v>
      </c>
      <c r="I2812" s="75">
        <f>STOCK[[#This Row],[Entradas]]-STOCK[[#This Row],[Salidas]]</f>
        <v>1</v>
      </c>
      <c r="J2812" s="59">
        <f t="shared" si="137"/>
        <v>3.5</v>
      </c>
      <c r="K2812" s="62">
        <v>20</v>
      </c>
      <c r="L2812" s="62">
        <v>2</v>
      </c>
      <c r="M2812" s="62">
        <f>STOCK[[#This Row],[Costo Unitario (USD)]]+STOCK[[#This Row],[Costo Envío (USD)]]+STOCK[[#This Row],[Comisión 10%]]</f>
        <v>25.5</v>
      </c>
      <c r="N2812" s="62">
        <f t="shared" si="136"/>
        <v>38.25</v>
      </c>
      <c r="O2812" s="62">
        <v>35</v>
      </c>
      <c r="P2812" s="62">
        <f>STOCK[[#This Row],[Precio Final]]-STOCK[[#This Row],[Costo total]]</f>
        <v>9.5</v>
      </c>
      <c r="Q2812" s="62"/>
      <c r="R2812" s="74"/>
      <c r="S2812" s="74"/>
      <c r="T2812" s="62"/>
      <c r="U2812" s="62"/>
      <c r="V2812" s="76"/>
    </row>
    <row r="2813" customHeight="1" spans="1:22">
      <c r="A2813" s="74" t="s">
        <v>21297</v>
      </c>
      <c r="B2813" s="74" t="s">
        <v>21298</v>
      </c>
      <c r="C2813" s="74" t="s">
        <v>21299</v>
      </c>
      <c r="D2813" s="74" t="s">
        <v>16404</v>
      </c>
      <c r="E2813" s="74"/>
      <c r="F2813" s="59">
        <v>35</v>
      </c>
      <c r="G2813" s="75">
        <v>1</v>
      </c>
      <c r="H2813" s="75">
        <f>SUMIFS(VENTAS[Cantidad],VENTAS[Código del producto Vendido],STOCK[[#This Row],[Code]])</f>
        <v>1</v>
      </c>
      <c r="I2813" s="75">
        <f>STOCK[[#This Row],[Entradas]]-STOCK[[#This Row],[Salidas]]</f>
        <v>0</v>
      </c>
      <c r="J2813" s="59">
        <f t="shared" si="137"/>
        <v>3.5</v>
      </c>
      <c r="K2813" s="62">
        <v>20</v>
      </c>
      <c r="L2813" s="62">
        <v>2</v>
      </c>
      <c r="M2813" s="62">
        <f>STOCK[[#This Row],[Costo Unitario (USD)]]+STOCK[[#This Row],[Costo Envío (USD)]]+STOCK[[#This Row],[Comisión 10%]]</f>
        <v>25.5</v>
      </c>
      <c r="N2813" s="62">
        <f t="shared" si="136"/>
        <v>38.25</v>
      </c>
      <c r="O2813" s="62">
        <v>35</v>
      </c>
      <c r="P2813" s="62">
        <f>STOCK[[#This Row],[Precio Final]]-STOCK[[#This Row],[Costo total]]</f>
        <v>9.5</v>
      </c>
      <c r="Q2813" s="62"/>
      <c r="R2813" s="74"/>
      <c r="S2813" s="74"/>
      <c r="T2813" s="62"/>
      <c r="U2813" s="62"/>
      <c r="V2813" s="76"/>
    </row>
    <row r="2814" customHeight="1" spans="1:22">
      <c r="A2814" s="74" t="s">
        <v>21300</v>
      </c>
      <c r="B2814" s="74" t="s">
        <v>21289</v>
      </c>
      <c r="C2814" s="74" t="s">
        <v>21301</v>
      </c>
      <c r="D2814" s="74" t="s">
        <v>16583</v>
      </c>
      <c r="E2814" s="74"/>
      <c r="F2814" s="59">
        <v>35</v>
      </c>
      <c r="G2814" s="75">
        <v>1</v>
      </c>
      <c r="H2814" s="75">
        <f>SUMIFS(VENTAS[Cantidad],VENTAS[Código del producto Vendido],STOCK[[#This Row],[Code]])</f>
        <v>1</v>
      </c>
      <c r="I2814" s="75">
        <f>STOCK[[#This Row],[Entradas]]-STOCK[[#This Row],[Salidas]]</f>
        <v>0</v>
      </c>
      <c r="J2814" s="59">
        <f t="shared" si="137"/>
        <v>3.5</v>
      </c>
      <c r="K2814" s="62">
        <v>20</v>
      </c>
      <c r="L2814" s="62">
        <v>2</v>
      </c>
      <c r="M2814" s="62">
        <f>STOCK[[#This Row],[Costo Unitario (USD)]]+STOCK[[#This Row],[Costo Envío (USD)]]+STOCK[[#This Row],[Comisión 10%]]</f>
        <v>25.5</v>
      </c>
      <c r="N2814" s="62">
        <f t="shared" si="136"/>
        <v>38.25</v>
      </c>
      <c r="O2814" s="62">
        <v>35</v>
      </c>
      <c r="P2814" s="62">
        <f>STOCK[[#This Row],[Precio Final]]-STOCK[[#This Row],[Costo total]]</f>
        <v>9.5</v>
      </c>
      <c r="Q2814" s="62"/>
      <c r="R2814" s="74"/>
      <c r="S2814" s="74"/>
      <c r="T2814" s="62"/>
      <c r="U2814" s="62"/>
      <c r="V2814" s="76"/>
    </row>
    <row r="2815" customHeight="1" spans="1:22">
      <c r="A2815" s="74" t="s">
        <v>21302</v>
      </c>
      <c r="B2815" s="74" t="s">
        <v>21298</v>
      </c>
      <c r="C2815" s="74" t="s">
        <v>21303</v>
      </c>
      <c r="D2815" s="74" t="s">
        <v>16404</v>
      </c>
      <c r="E2815" s="74"/>
      <c r="F2815" s="59">
        <v>35</v>
      </c>
      <c r="G2815" s="75">
        <v>1</v>
      </c>
      <c r="H2815" s="75">
        <f>SUMIFS(VENTAS[Cantidad],VENTAS[Código del producto Vendido],STOCK[[#This Row],[Code]])</f>
        <v>1</v>
      </c>
      <c r="I2815" s="75">
        <f>STOCK[[#This Row],[Entradas]]-STOCK[[#This Row],[Salidas]]</f>
        <v>0</v>
      </c>
      <c r="J2815" s="59">
        <f t="shared" si="137"/>
        <v>3.5</v>
      </c>
      <c r="K2815" s="62">
        <v>20</v>
      </c>
      <c r="L2815" s="62">
        <v>2</v>
      </c>
      <c r="M2815" s="62">
        <f>STOCK[[#This Row],[Costo Unitario (USD)]]+STOCK[[#This Row],[Costo Envío (USD)]]+STOCK[[#This Row],[Comisión 10%]]</f>
        <v>25.5</v>
      </c>
      <c r="N2815" s="62">
        <f t="shared" si="136"/>
        <v>38.25</v>
      </c>
      <c r="O2815" s="62">
        <v>35</v>
      </c>
      <c r="P2815" s="62">
        <f>STOCK[[#This Row],[Precio Final]]-STOCK[[#This Row],[Costo total]]</f>
        <v>9.5</v>
      </c>
      <c r="Q2815" s="62"/>
      <c r="R2815" s="74"/>
      <c r="S2815" s="74"/>
      <c r="T2815" s="62"/>
      <c r="U2815" s="62"/>
      <c r="V2815" s="76"/>
    </row>
    <row r="2816" customHeight="1" spans="1:22">
      <c r="A2816" s="74" t="s">
        <v>21304</v>
      </c>
      <c r="B2816" s="74" t="s">
        <v>21289</v>
      </c>
      <c r="C2816" s="74" t="s">
        <v>21305</v>
      </c>
      <c r="D2816" s="74" t="s">
        <v>16583</v>
      </c>
      <c r="E2816" s="74"/>
      <c r="F2816" s="59">
        <v>35</v>
      </c>
      <c r="G2816" s="75">
        <v>1</v>
      </c>
      <c r="H2816" s="75">
        <f>SUMIFS(VENTAS[Cantidad],VENTAS[Código del producto Vendido],STOCK[[#This Row],[Code]])</f>
        <v>1</v>
      </c>
      <c r="I2816" s="75">
        <f>STOCK[[#This Row],[Entradas]]-STOCK[[#This Row],[Salidas]]</f>
        <v>0</v>
      </c>
      <c r="J2816" s="59">
        <f t="shared" si="137"/>
        <v>3.5</v>
      </c>
      <c r="K2816" s="62">
        <v>20</v>
      </c>
      <c r="L2816" s="62">
        <v>2</v>
      </c>
      <c r="M2816" s="62">
        <f>STOCK[[#This Row],[Costo Unitario (USD)]]+STOCK[[#This Row],[Costo Envío (USD)]]+STOCK[[#This Row],[Comisión 10%]]</f>
        <v>25.5</v>
      </c>
      <c r="N2816" s="62">
        <f t="shared" si="136"/>
        <v>38.25</v>
      </c>
      <c r="O2816" s="62">
        <v>35</v>
      </c>
      <c r="P2816" s="62">
        <f>STOCK[[#This Row],[Precio Final]]-STOCK[[#This Row],[Costo total]]</f>
        <v>9.5</v>
      </c>
      <c r="Q2816" s="62"/>
      <c r="R2816" s="74"/>
      <c r="S2816" s="74"/>
      <c r="T2816" s="62"/>
      <c r="U2816" s="62"/>
      <c r="V2816" s="76"/>
    </row>
    <row r="2817" customHeight="1" spans="1:22">
      <c r="A2817" s="74" t="s">
        <v>21306</v>
      </c>
      <c r="B2817" s="74" t="s">
        <v>21289</v>
      </c>
      <c r="C2817" s="74" t="s">
        <v>21307</v>
      </c>
      <c r="D2817" s="74" t="s">
        <v>16475</v>
      </c>
      <c r="E2817" s="74"/>
      <c r="F2817" s="59">
        <v>35</v>
      </c>
      <c r="G2817" s="75">
        <v>1</v>
      </c>
      <c r="H2817" s="75">
        <f>SUMIFS(VENTAS[Cantidad],VENTAS[Código del producto Vendido],STOCK[[#This Row],[Code]])</f>
        <v>0</v>
      </c>
      <c r="I2817" s="75">
        <f>STOCK[[#This Row],[Entradas]]-STOCK[[#This Row],[Salidas]]</f>
        <v>1</v>
      </c>
      <c r="J2817" s="59">
        <f t="shared" si="137"/>
        <v>3.5</v>
      </c>
      <c r="K2817" s="62">
        <v>20</v>
      </c>
      <c r="L2817" s="62">
        <v>2</v>
      </c>
      <c r="M2817" s="62">
        <f>STOCK[[#This Row],[Costo Unitario (USD)]]+STOCK[[#This Row],[Costo Envío (USD)]]+STOCK[[#This Row],[Comisión 10%]]</f>
        <v>25.5</v>
      </c>
      <c r="N2817" s="62">
        <f t="shared" si="136"/>
        <v>38.25</v>
      </c>
      <c r="O2817" s="62">
        <v>35</v>
      </c>
      <c r="P2817" s="62">
        <f>STOCK[[#This Row],[Precio Final]]-STOCK[[#This Row],[Costo total]]</f>
        <v>9.5</v>
      </c>
      <c r="Q2817" s="62"/>
      <c r="R2817" s="74"/>
      <c r="S2817" s="74"/>
      <c r="T2817" s="62"/>
      <c r="U2817" s="62"/>
      <c r="V2817" s="76"/>
    </row>
    <row r="2818" customHeight="1" spans="1:22">
      <c r="A2818" s="74" t="s">
        <v>21308</v>
      </c>
      <c r="B2818" s="74" t="s">
        <v>21289</v>
      </c>
      <c r="C2818" s="74" t="s">
        <v>21309</v>
      </c>
      <c r="D2818" s="74" t="s">
        <v>16475</v>
      </c>
      <c r="E2818" s="74"/>
      <c r="F2818" s="59">
        <v>35</v>
      </c>
      <c r="G2818" s="75">
        <v>1</v>
      </c>
      <c r="H2818" s="75">
        <f>SUMIFS(VENTAS[Cantidad],VENTAS[Código del producto Vendido],STOCK[[#This Row],[Code]])</f>
        <v>1</v>
      </c>
      <c r="I2818" s="75">
        <f>STOCK[[#This Row],[Entradas]]-STOCK[[#This Row],[Salidas]]</f>
        <v>0</v>
      </c>
      <c r="J2818" s="59">
        <f t="shared" si="137"/>
        <v>3.5</v>
      </c>
      <c r="K2818" s="62">
        <v>20</v>
      </c>
      <c r="L2818" s="62">
        <v>2</v>
      </c>
      <c r="M2818" s="62">
        <f>STOCK[[#This Row],[Costo Unitario (USD)]]+STOCK[[#This Row],[Costo Envío (USD)]]+STOCK[[#This Row],[Comisión 10%]]</f>
        <v>25.5</v>
      </c>
      <c r="N2818" s="62">
        <f t="shared" si="136"/>
        <v>38.25</v>
      </c>
      <c r="O2818" s="62">
        <v>35</v>
      </c>
      <c r="P2818" s="62">
        <f>STOCK[[#This Row],[Precio Final]]-STOCK[[#This Row],[Costo total]]</f>
        <v>9.5</v>
      </c>
      <c r="Q2818" s="62"/>
      <c r="R2818" s="74"/>
      <c r="S2818" s="74"/>
      <c r="T2818" s="62"/>
      <c r="U2818" s="62"/>
      <c r="V2818" s="76"/>
    </row>
    <row r="2819" customHeight="1" spans="1:22">
      <c r="A2819" s="74" t="s">
        <v>21310</v>
      </c>
      <c r="B2819" s="74" t="s">
        <v>21289</v>
      </c>
      <c r="C2819" s="74" t="s">
        <v>21287</v>
      </c>
      <c r="D2819" s="74" t="s">
        <v>16475</v>
      </c>
      <c r="E2819" s="74"/>
      <c r="F2819" s="59">
        <v>35</v>
      </c>
      <c r="G2819" s="75">
        <v>1</v>
      </c>
      <c r="H2819" s="75">
        <f>SUMIFS(VENTAS[Cantidad],VENTAS[Código del producto Vendido],STOCK[[#This Row],[Code]])</f>
        <v>1</v>
      </c>
      <c r="I2819" s="75">
        <f>STOCK[[#This Row],[Entradas]]-STOCK[[#This Row],[Salidas]]</f>
        <v>0</v>
      </c>
      <c r="J2819" s="59">
        <f t="shared" si="137"/>
        <v>3.5</v>
      </c>
      <c r="K2819" s="62">
        <v>20</v>
      </c>
      <c r="L2819" s="62">
        <v>2</v>
      </c>
      <c r="M2819" s="62">
        <f>STOCK[[#This Row],[Costo Unitario (USD)]]+STOCK[[#This Row],[Costo Envío (USD)]]+STOCK[[#This Row],[Comisión 10%]]</f>
        <v>25.5</v>
      </c>
      <c r="N2819" s="62">
        <f t="shared" si="136"/>
        <v>38.25</v>
      </c>
      <c r="O2819" s="62">
        <v>35</v>
      </c>
      <c r="P2819" s="62">
        <f>STOCK[[#This Row],[Precio Final]]-STOCK[[#This Row],[Costo total]]</f>
        <v>9.5</v>
      </c>
      <c r="Q2819" s="62"/>
      <c r="R2819" s="74"/>
      <c r="S2819" s="74"/>
      <c r="T2819" s="62"/>
      <c r="U2819" s="62"/>
      <c r="V2819" s="76"/>
    </row>
    <row r="2820" customHeight="1" spans="1:22">
      <c r="A2820" s="74" t="s">
        <v>21311</v>
      </c>
      <c r="B2820" s="74" t="s">
        <v>21286</v>
      </c>
      <c r="C2820" s="74" t="s">
        <v>21312</v>
      </c>
      <c r="D2820" s="74" t="s">
        <v>16396</v>
      </c>
      <c r="E2820" s="74"/>
      <c r="F2820" s="59">
        <v>35</v>
      </c>
      <c r="G2820" s="75">
        <v>2</v>
      </c>
      <c r="H2820" s="75">
        <f>SUMIFS(VENTAS[Cantidad],VENTAS[Código del producto Vendido],STOCK[[#This Row],[Code]])</f>
        <v>2</v>
      </c>
      <c r="I2820" s="75">
        <f>STOCK[[#This Row],[Entradas]]-STOCK[[#This Row],[Salidas]]</f>
        <v>0</v>
      </c>
      <c r="J2820" s="59">
        <f t="shared" si="137"/>
        <v>3.5</v>
      </c>
      <c r="K2820" s="62">
        <v>20</v>
      </c>
      <c r="L2820" s="62">
        <v>2</v>
      </c>
      <c r="M2820" s="62">
        <f>STOCK[[#This Row],[Costo Unitario (USD)]]+STOCK[[#This Row],[Costo Envío (USD)]]+STOCK[[#This Row],[Comisión 10%]]</f>
        <v>25.5</v>
      </c>
      <c r="N2820" s="62">
        <f t="shared" si="136"/>
        <v>38.25</v>
      </c>
      <c r="O2820" s="62">
        <v>35</v>
      </c>
      <c r="P2820" s="62">
        <f>STOCK[[#This Row],[Precio Final]]-STOCK[[#This Row],[Costo total]]</f>
        <v>9.5</v>
      </c>
      <c r="Q2820" s="62"/>
      <c r="R2820" s="74"/>
      <c r="S2820" s="74"/>
      <c r="T2820" s="62"/>
      <c r="U2820" s="62"/>
      <c r="V2820" s="76"/>
    </row>
    <row r="2821" customHeight="1" spans="1:22">
      <c r="A2821" s="74" t="s">
        <v>21313</v>
      </c>
      <c r="B2821" s="74" t="s">
        <v>16691</v>
      </c>
      <c r="C2821" s="74" t="s">
        <v>21314</v>
      </c>
      <c r="D2821" s="74" t="s">
        <v>18804</v>
      </c>
      <c r="E2821" s="74"/>
      <c r="F2821" s="59">
        <v>35</v>
      </c>
      <c r="G2821" s="75">
        <v>1</v>
      </c>
      <c r="H2821" s="75">
        <f>SUMIFS(VENTAS[Cantidad],VENTAS[Código del producto Vendido],STOCK[[#This Row],[Code]])</f>
        <v>0</v>
      </c>
      <c r="I2821" s="75">
        <f>STOCK[[#This Row],[Entradas]]-STOCK[[#This Row],[Salidas]]</f>
        <v>1</v>
      </c>
      <c r="J2821" s="59">
        <f t="shared" si="137"/>
        <v>3.5</v>
      </c>
      <c r="K2821" s="62">
        <v>25</v>
      </c>
      <c r="L2821" s="62">
        <v>2</v>
      </c>
      <c r="M2821" s="62">
        <f>STOCK[[#This Row],[Costo Unitario (USD)]]+STOCK[[#This Row],[Costo Envío (USD)]]+STOCK[[#This Row],[Comisión 10%]]</f>
        <v>30.5</v>
      </c>
      <c r="N2821" s="62">
        <f t="shared" si="136"/>
        <v>45.75</v>
      </c>
      <c r="O2821" s="62">
        <v>35</v>
      </c>
      <c r="P2821" s="62">
        <f>STOCK[[#This Row],[Precio Final]]-STOCK[[#This Row],[Costo total]]</f>
        <v>4.5</v>
      </c>
      <c r="Q2821" s="62"/>
      <c r="R2821" s="74"/>
      <c r="S2821" s="74"/>
      <c r="T2821" s="62"/>
      <c r="U2821" s="62"/>
      <c r="V2821" s="76"/>
    </row>
    <row r="2822" customHeight="1" spans="1:22">
      <c r="A2822" s="74">
        <v>467</v>
      </c>
      <c r="B2822" s="74" t="s">
        <v>16612</v>
      </c>
      <c r="C2822" s="74" t="s">
        <v>21315</v>
      </c>
      <c r="D2822" s="74" t="s">
        <v>20015</v>
      </c>
      <c r="E2822" s="74"/>
      <c r="F2822" s="59">
        <v>40</v>
      </c>
      <c r="G2822" s="75">
        <v>2</v>
      </c>
      <c r="H2822" s="75">
        <f>SUMIFS(VENTAS[Cantidad],VENTAS[Código del producto Vendido],STOCK[[#This Row],[Code]])</f>
        <v>2</v>
      </c>
      <c r="I2822" s="75">
        <f>STOCK[[#This Row],[Entradas]]-STOCK[[#This Row],[Salidas]]</f>
        <v>0</v>
      </c>
      <c r="J2822" s="59">
        <f t="shared" si="137"/>
        <v>4</v>
      </c>
      <c r="K2822" s="62">
        <v>14</v>
      </c>
      <c r="L2822" s="62">
        <v>2</v>
      </c>
      <c r="M2822" s="62">
        <f>STOCK[[#This Row],[Costo Unitario (USD)]]+STOCK[[#This Row],[Costo Envío (USD)]]+STOCK[[#This Row],[Comisión 10%]]</f>
        <v>20</v>
      </c>
      <c r="N2822" s="62">
        <f t="shared" si="136"/>
        <v>30</v>
      </c>
      <c r="O2822" s="62">
        <v>40</v>
      </c>
      <c r="P2822" s="62">
        <f>STOCK[[#This Row],[Precio Final]]-STOCK[[#This Row],[Costo total]]</f>
        <v>20</v>
      </c>
      <c r="Q2822" s="62"/>
      <c r="R2822" s="74"/>
      <c r="S2822" s="74"/>
      <c r="T2822" s="62"/>
      <c r="U2822" s="62"/>
      <c r="V2822" s="76"/>
    </row>
    <row r="2823" customHeight="1" spans="1:22">
      <c r="A2823" s="74" t="s">
        <v>21316</v>
      </c>
      <c r="B2823" s="74" t="s">
        <v>19990</v>
      </c>
      <c r="C2823" s="74" t="s">
        <v>20956</v>
      </c>
      <c r="D2823" s="74" t="s">
        <v>16404</v>
      </c>
      <c r="E2823" s="74"/>
      <c r="F2823" s="59">
        <v>30</v>
      </c>
      <c r="G2823" s="75">
        <v>3</v>
      </c>
      <c r="H2823" s="75">
        <f>SUMIFS(VENTAS[Cantidad],VENTAS[Código del producto Vendido],STOCK[[#This Row],[Code]])</f>
        <v>2</v>
      </c>
      <c r="I2823" s="75">
        <f>STOCK[[#This Row],[Entradas]]-STOCK[[#This Row],[Salidas]]</f>
        <v>1</v>
      </c>
      <c r="J2823" s="59">
        <f t="shared" si="137"/>
        <v>3</v>
      </c>
      <c r="K2823" s="62">
        <v>8.97</v>
      </c>
      <c r="L2823" s="62">
        <v>2</v>
      </c>
      <c r="M2823" s="62">
        <f>STOCK[[#This Row],[Costo Unitario (USD)]]+STOCK[[#This Row],[Costo Envío (USD)]]+STOCK[[#This Row],[Comisión 10%]]</f>
        <v>13.97</v>
      </c>
      <c r="N2823" s="62">
        <f t="shared" si="136"/>
        <v>20.955</v>
      </c>
      <c r="O2823" s="62">
        <v>30</v>
      </c>
      <c r="P2823" s="62">
        <f>STOCK[[#This Row],[Precio Final]]-STOCK[[#This Row],[Costo total]]</f>
        <v>16.03</v>
      </c>
      <c r="Q2823" s="62"/>
      <c r="R2823" s="74"/>
      <c r="S2823" s="74"/>
      <c r="T2823" s="62"/>
      <c r="U2823" s="62"/>
      <c r="V2823" s="76"/>
    </row>
    <row r="2824" customHeight="1" spans="1:22">
      <c r="A2824" s="74" t="s">
        <v>21317</v>
      </c>
      <c r="B2824" s="74" t="s">
        <v>19993</v>
      </c>
      <c r="C2824" s="74" t="s">
        <v>20877</v>
      </c>
      <c r="D2824" s="74" t="s">
        <v>16396</v>
      </c>
      <c r="E2824" s="74"/>
      <c r="F2824" s="59">
        <v>30</v>
      </c>
      <c r="G2824" s="75">
        <v>1</v>
      </c>
      <c r="H2824" s="75">
        <f>SUMIFS(VENTAS[Cantidad],VENTAS[Código del producto Vendido],STOCK[[#This Row],[Code]])</f>
        <v>1</v>
      </c>
      <c r="I2824" s="75">
        <f>STOCK[[#This Row],[Entradas]]-STOCK[[#This Row],[Salidas]]</f>
        <v>0</v>
      </c>
      <c r="J2824" s="59">
        <f t="shared" ref="J2824:J2859" si="138">O2824*0.1</f>
        <v>3</v>
      </c>
      <c r="K2824" s="62">
        <v>12</v>
      </c>
      <c r="L2824" s="62">
        <v>2</v>
      </c>
      <c r="M2824" s="62">
        <f>STOCK[[#This Row],[Costo Unitario (USD)]]+STOCK[[#This Row],[Costo Envío (USD)]]+STOCK[[#This Row],[Comisión 10%]]</f>
        <v>17</v>
      </c>
      <c r="N2824" s="62">
        <f t="shared" si="136"/>
        <v>25.5</v>
      </c>
      <c r="O2824" s="62">
        <v>30</v>
      </c>
      <c r="P2824" s="62">
        <f>STOCK[[#This Row],[Precio Final]]-STOCK[[#This Row],[Costo total]]</f>
        <v>13</v>
      </c>
      <c r="Q2824" s="62"/>
      <c r="R2824" s="74"/>
      <c r="S2824" s="74"/>
      <c r="T2824" s="62"/>
      <c r="U2824" s="62"/>
      <c r="V2824" s="76"/>
    </row>
    <row r="2825" customHeight="1" spans="1:22">
      <c r="A2825" s="74" t="s">
        <v>20866</v>
      </c>
      <c r="B2825" s="74" t="s">
        <v>20035</v>
      </c>
      <c r="C2825" s="74" t="s">
        <v>20865</v>
      </c>
      <c r="D2825" s="74" t="s">
        <v>16396</v>
      </c>
      <c r="E2825" s="74"/>
      <c r="F2825" s="59">
        <v>30</v>
      </c>
      <c r="G2825" s="75">
        <v>2</v>
      </c>
      <c r="H2825" s="75">
        <f>SUMIFS(VENTAS[Cantidad],VENTAS[Código del producto Vendido],STOCK[[#This Row],[Code]])</f>
        <v>2</v>
      </c>
      <c r="I2825" s="75">
        <f>STOCK[[#This Row],[Entradas]]-STOCK[[#This Row],[Salidas]]</f>
        <v>0</v>
      </c>
      <c r="J2825" s="59">
        <f t="shared" si="138"/>
        <v>3</v>
      </c>
      <c r="K2825" s="62">
        <v>12</v>
      </c>
      <c r="L2825" s="62">
        <v>2</v>
      </c>
      <c r="M2825" s="62">
        <f>STOCK[[#This Row],[Costo Unitario (USD)]]+STOCK[[#This Row],[Costo Envío (USD)]]+STOCK[[#This Row],[Comisión 10%]]</f>
        <v>17</v>
      </c>
      <c r="N2825" s="62">
        <f t="shared" si="136"/>
        <v>25.5</v>
      </c>
      <c r="O2825" s="62">
        <v>30</v>
      </c>
      <c r="P2825" s="62">
        <f>STOCK[[#This Row],[Precio Final]]-STOCK[[#This Row],[Costo total]]</f>
        <v>13</v>
      </c>
      <c r="Q2825" s="62"/>
      <c r="R2825" s="74"/>
      <c r="S2825" s="74"/>
      <c r="T2825" s="62"/>
      <c r="U2825" s="62"/>
      <c r="V2825" s="76"/>
    </row>
    <row r="2826" customHeight="1" spans="1:22">
      <c r="A2826" s="74" t="s">
        <v>21318</v>
      </c>
      <c r="B2826" s="74" t="s">
        <v>21048</v>
      </c>
      <c r="C2826" s="74" t="s">
        <v>21319</v>
      </c>
      <c r="D2826" s="74" t="s">
        <v>16396</v>
      </c>
      <c r="E2826" s="74"/>
      <c r="F2826" s="59">
        <v>30</v>
      </c>
      <c r="G2826" s="75">
        <v>1</v>
      </c>
      <c r="H2826" s="75">
        <f>SUMIFS(VENTAS[Cantidad],VENTAS[Código del producto Vendido],STOCK[[#This Row],[Code]])</f>
        <v>1</v>
      </c>
      <c r="I2826" s="75">
        <f>STOCK[[#This Row],[Entradas]]-STOCK[[#This Row],[Salidas]]</f>
        <v>0</v>
      </c>
      <c r="J2826" s="59">
        <f t="shared" si="138"/>
        <v>3</v>
      </c>
      <c r="K2826" s="62">
        <v>12</v>
      </c>
      <c r="L2826" s="62">
        <v>2</v>
      </c>
      <c r="M2826" s="62">
        <f>STOCK[[#This Row],[Costo Unitario (USD)]]+STOCK[[#This Row],[Costo Envío (USD)]]+STOCK[[#This Row],[Comisión 10%]]</f>
        <v>17</v>
      </c>
      <c r="N2826" s="62">
        <f t="shared" si="136"/>
        <v>25.5</v>
      </c>
      <c r="O2826" s="62">
        <v>30</v>
      </c>
      <c r="P2826" s="62">
        <f>STOCK[[#This Row],[Precio Final]]-STOCK[[#This Row],[Costo total]]</f>
        <v>13</v>
      </c>
      <c r="Q2826" s="62"/>
      <c r="R2826" s="74"/>
      <c r="S2826" s="74"/>
      <c r="T2826" s="62"/>
      <c r="U2826" s="62"/>
      <c r="V2826" s="76"/>
    </row>
    <row r="2827" customHeight="1" spans="1:22">
      <c r="A2827" s="74" t="s">
        <v>21320</v>
      </c>
      <c r="B2827" s="74" t="s">
        <v>20331</v>
      </c>
      <c r="C2827" s="74" t="s">
        <v>21321</v>
      </c>
      <c r="D2827" s="74" t="s">
        <v>16404</v>
      </c>
      <c r="E2827" s="74"/>
      <c r="F2827" s="59">
        <v>30</v>
      </c>
      <c r="G2827" s="75">
        <v>1</v>
      </c>
      <c r="H2827" s="75">
        <f>SUMIFS(VENTAS[Cantidad],VENTAS[Código del producto Vendido],STOCK[[#This Row],[Code]])</f>
        <v>1</v>
      </c>
      <c r="I2827" s="75">
        <f>STOCK[[#This Row],[Entradas]]-STOCK[[#This Row],[Salidas]]</f>
        <v>0</v>
      </c>
      <c r="J2827" s="59">
        <f t="shared" si="138"/>
        <v>3</v>
      </c>
      <c r="K2827" s="62">
        <v>12</v>
      </c>
      <c r="L2827" s="62">
        <v>2</v>
      </c>
      <c r="M2827" s="62">
        <f>STOCK[[#This Row],[Costo Unitario (USD)]]+STOCK[[#This Row],[Costo Envío (USD)]]+STOCK[[#This Row],[Comisión 10%]]</f>
        <v>17</v>
      </c>
      <c r="N2827" s="62">
        <f t="shared" si="136"/>
        <v>25.5</v>
      </c>
      <c r="O2827" s="62">
        <v>30</v>
      </c>
      <c r="P2827" s="62">
        <f>STOCK[[#This Row],[Precio Final]]-STOCK[[#This Row],[Costo total]]</f>
        <v>13</v>
      </c>
      <c r="Q2827" s="62"/>
      <c r="R2827" s="74"/>
      <c r="S2827" s="74"/>
      <c r="T2827" s="62"/>
      <c r="U2827" s="62"/>
      <c r="V2827" s="76"/>
    </row>
    <row r="2828" customHeight="1" spans="1:22">
      <c r="A2828" s="74" t="s">
        <v>21322</v>
      </c>
      <c r="B2828" s="74" t="s">
        <v>20830</v>
      </c>
      <c r="C2828" s="74" t="s">
        <v>21323</v>
      </c>
      <c r="D2828" s="74" t="s">
        <v>16475</v>
      </c>
      <c r="E2828" s="74"/>
      <c r="F2828" s="59">
        <v>18</v>
      </c>
      <c r="G2828" s="75">
        <v>1</v>
      </c>
      <c r="H2828" s="75">
        <f>SUMIFS(VENTAS[Cantidad],VENTAS[Código del producto Vendido],STOCK[[#This Row],[Code]])</f>
        <v>1</v>
      </c>
      <c r="I2828" s="75">
        <f>STOCK[[#This Row],[Entradas]]-STOCK[[#This Row],[Salidas]]</f>
        <v>0</v>
      </c>
      <c r="J2828" s="59">
        <f t="shared" si="138"/>
        <v>1.8</v>
      </c>
      <c r="K2828" s="62">
        <v>12</v>
      </c>
      <c r="L2828" s="62">
        <v>2</v>
      </c>
      <c r="M2828" s="62">
        <f>STOCK[[#This Row],[Costo Unitario (USD)]]+STOCK[[#This Row],[Costo Envío (USD)]]+STOCK[[#This Row],[Comisión 10%]]</f>
        <v>15.8</v>
      </c>
      <c r="N2828" s="62">
        <f t="shared" si="136"/>
        <v>23.7</v>
      </c>
      <c r="O2828" s="62">
        <v>18</v>
      </c>
      <c r="P2828" s="62">
        <f>STOCK[[#This Row],[Precio Final]]-STOCK[[#This Row],[Costo total]]</f>
        <v>2.2</v>
      </c>
      <c r="Q2828" s="62"/>
      <c r="R2828" s="74"/>
      <c r="S2828" s="74"/>
      <c r="T2828" s="62"/>
      <c r="U2828" s="62"/>
      <c r="V2828" s="76"/>
    </row>
    <row r="2829" customHeight="1" spans="1:22">
      <c r="A2829" s="74" t="s">
        <v>21324</v>
      </c>
      <c r="B2829" s="74" t="s">
        <v>20874</v>
      </c>
      <c r="C2829" s="74" t="s">
        <v>21325</v>
      </c>
      <c r="D2829" s="74" t="s">
        <v>16404</v>
      </c>
      <c r="E2829" s="74"/>
      <c r="F2829" s="59">
        <v>20</v>
      </c>
      <c r="G2829" s="75">
        <v>1</v>
      </c>
      <c r="H2829" s="75">
        <f>SUMIFS(VENTAS[Cantidad],VENTAS[Código del producto Vendido],STOCK[[#This Row],[Code]])</f>
        <v>1</v>
      </c>
      <c r="I2829" s="75">
        <f>STOCK[[#This Row],[Entradas]]-STOCK[[#This Row],[Salidas]]</f>
        <v>0</v>
      </c>
      <c r="J2829" s="59">
        <f t="shared" si="138"/>
        <v>2</v>
      </c>
      <c r="K2829" s="62">
        <v>12</v>
      </c>
      <c r="L2829" s="62">
        <v>2</v>
      </c>
      <c r="M2829" s="62">
        <f>STOCK[[#This Row],[Costo Unitario (USD)]]+STOCK[[#This Row],[Costo Envío (USD)]]+STOCK[[#This Row],[Comisión 10%]]</f>
        <v>16</v>
      </c>
      <c r="N2829" s="62">
        <f t="shared" si="136"/>
        <v>24</v>
      </c>
      <c r="O2829" s="62">
        <v>20</v>
      </c>
      <c r="P2829" s="62">
        <f>STOCK[[#This Row],[Precio Final]]-STOCK[[#This Row],[Costo total]]</f>
        <v>4</v>
      </c>
      <c r="Q2829" s="62"/>
      <c r="R2829" s="74"/>
      <c r="S2829" s="74"/>
      <c r="T2829" s="62"/>
      <c r="U2829" s="62"/>
      <c r="V2829" s="76"/>
    </row>
    <row r="2830" customHeight="1" spans="1:22">
      <c r="A2830" s="74" t="s">
        <v>21326</v>
      </c>
      <c r="B2830" s="74" t="s">
        <v>20035</v>
      </c>
      <c r="C2830" s="74" t="s">
        <v>21327</v>
      </c>
      <c r="D2830" s="74" t="s">
        <v>16396</v>
      </c>
      <c r="E2830" s="74"/>
      <c r="F2830" s="59">
        <v>20</v>
      </c>
      <c r="G2830" s="75">
        <v>1</v>
      </c>
      <c r="H2830" s="75">
        <f>SUMIFS(VENTAS[Cantidad],VENTAS[Código del producto Vendido],STOCK[[#This Row],[Code]])</f>
        <v>0</v>
      </c>
      <c r="I2830" s="75">
        <f>STOCK[[#This Row],[Entradas]]-STOCK[[#This Row],[Salidas]]</f>
        <v>1</v>
      </c>
      <c r="J2830" s="59">
        <f t="shared" si="138"/>
        <v>2</v>
      </c>
      <c r="K2830" s="62">
        <v>12</v>
      </c>
      <c r="L2830" s="62">
        <v>2</v>
      </c>
      <c r="M2830" s="62">
        <f>STOCK[[#This Row],[Costo Unitario (USD)]]+STOCK[[#This Row],[Costo Envío (USD)]]+STOCK[[#This Row],[Comisión 10%]]</f>
        <v>16</v>
      </c>
      <c r="N2830" s="62">
        <f t="shared" si="136"/>
        <v>24</v>
      </c>
      <c r="O2830" s="62">
        <v>20</v>
      </c>
      <c r="P2830" s="62">
        <f>STOCK[[#This Row],[Precio Final]]-STOCK[[#This Row],[Costo total]]</f>
        <v>4</v>
      </c>
      <c r="Q2830" s="62"/>
      <c r="R2830" s="74"/>
      <c r="S2830" s="74"/>
      <c r="T2830" s="62"/>
      <c r="U2830" s="62"/>
      <c r="V2830" s="76"/>
    </row>
    <row r="2831" customHeight="1" spans="1:22">
      <c r="A2831" s="74" t="s">
        <v>21328</v>
      </c>
      <c r="B2831" s="74" t="s">
        <v>20035</v>
      </c>
      <c r="C2831" s="74" t="s">
        <v>21329</v>
      </c>
      <c r="D2831" s="74" t="s">
        <v>16396</v>
      </c>
      <c r="E2831" s="74"/>
      <c r="F2831" s="59">
        <v>18</v>
      </c>
      <c r="G2831" s="75">
        <v>1</v>
      </c>
      <c r="H2831" s="75">
        <f>SUMIFS(VENTAS[Cantidad],VENTAS[Código del producto Vendido],STOCK[[#This Row],[Code]])</f>
        <v>0</v>
      </c>
      <c r="I2831" s="75">
        <f>STOCK[[#This Row],[Entradas]]-STOCK[[#This Row],[Salidas]]</f>
        <v>1</v>
      </c>
      <c r="J2831" s="59">
        <f t="shared" si="138"/>
        <v>1.8</v>
      </c>
      <c r="K2831" s="62">
        <v>12</v>
      </c>
      <c r="L2831" s="62">
        <v>2</v>
      </c>
      <c r="M2831" s="62">
        <f>STOCK[[#This Row],[Costo Unitario (USD)]]+STOCK[[#This Row],[Costo Envío (USD)]]+STOCK[[#This Row],[Comisión 10%]]</f>
        <v>15.8</v>
      </c>
      <c r="N2831" s="62">
        <f t="shared" si="136"/>
        <v>23.7</v>
      </c>
      <c r="O2831" s="62">
        <v>18</v>
      </c>
      <c r="P2831" s="62">
        <f>STOCK[[#This Row],[Precio Final]]-STOCK[[#This Row],[Costo total]]</f>
        <v>2.2</v>
      </c>
      <c r="Q2831" s="62"/>
      <c r="R2831" s="74"/>
      <c r="S2831" s="74"/>
      <c r="T2831" s="62"/>
      <c r="U2831" s="62"/>
      <c r="V2831" s="76"/>
    </row>
    <row r="2832" customHeight="1" spans="1:22">
      <c r="A2832" s="74" t="s">
        <v>21330</v>
      </c>
      <c r="B2832" s="74" t="s">
        <v>20035</v>
      </c>
      <c r="C2832" s="74" t="s">
        <v>20705</v>
      </c>
      <c r="D2832" s="74" t="s">
        <v>16396</v>
      </c>
      <c r="E2832" s="74"/>
      <c r="F2832" s="59">
        <v>18</v>
      </c>
      <c r="G2832" s="75">
        <v>1</v>
      </c>
      <c r="H2832" s="75">
        <f>SUMIFS(VENTAS[Cantidad],VENTAS[Código del producto Vendido],STOCK[[#This Row],[Code]])</f>
        <v>1</v>
      </c>
      <c r="I2832" s="75">
        <f>STOCK[[#This Row],[Entradas]]-STOCK[[#This Row],[Salidas]]</f>
        <v>0</v>
      </c>
      <c r="J2832" s="59">
        <f t="shared" si="138"/>
        <v>1.8</v>
      </c>
      <c r="K2832" s="62">
        <v>12</v>
      </c>
      <c r="L2832" s="62">
        <v>2</v>
      </c>
      <c r="M2832" s="62">
        <f>STOCK[[#This Row],[Costo Unitario (USD)]]+STOCK[[#This Row],[Costo Envío (USD)]]+STOCK[[#This Row],[Comisión 10%]]</f>
        <v>15.8</v>
      </c>
      <c r="N2832" s="62">
        <f t="shared" si="136"/>
        <v>23.7</v>
      </c>
      <c r="O2832" s="62">
        <v>18</v>
      </c>
      <c r="P2832" s="62">
        <f>STOCK[[#This Row],[Precio Final]]-STOCK[[#This Row],[Costo total]]</f>
        <v>2.2</v>
      </c>
      <c r="Q2832" s="62"/>
      <c r="R2832" s="74"/>
      <c r="S2832" s="74"/>
      <c r="T2832" s="62"/>
      <c r="U2832" s="62"/>
      <c r="V2832" s="76"/>
    </row>
    <row r="2833" customHeight="1" spans="1:22">
      <c r="A2833" s="74" t="s">
        <v>21331</v>
      </c>
      <c r="B2833" s="74" t="s">
        <v>20035</v>
      </c>
      <c r="C2833" s="74" t="s">
        <v>21332</v>
      </c>
      <c r="D2833" s="74" t="s">
        <v>16404</v>
      </c>
      <c r="E2833" s="74"/>
      <c r="F2833" s="59">
        <v>18</v>
      </c>
      <c r="G2833" s="75">
        <v>1</v>
      </c>
      <c r="H2833" s="75">
        <f>SUMIFS(VENTAS[Cantidad],VENTAS[Código del producto Vendido],STOCK[[#This Row],[Code]])</f>
        <v>1</v>
      </c>
      <c r="I2833" s="75">
        <f>STOCK[[#This Row],[Entradas]]-STOCK[[#This Row],[Salidas]]</f>
        <v>0</v>
      </c>
      <c r="J2833" s="59">
        <f t="shared" si="138"/>
        <v>1.8</v>
      </c>
      <c r="K2833" s="62">
        <v>12</v>
      </c>
      <c r="L2833" s="62">
        <v>2</v>
      </c>
      <c r="M2833" s="62">
        <f>STOCK[[#This Row],[Costo Unitario (USD)]]+STOCK[[#This Row],[Costo Envío (USD)]]+STOCK[[#This Row],[Comisión 10%]]</f>
        <v>15.8</v>
      </c>
      <c r="N2833" s="62">
        <f t="shared" si="136"/>
        <v>23.7</v>
      </c>
      <c r="O2833" s="62">
        <v>18</v>
      </c>
      <c r="P2833" s="62">
        <f>STOCK[[#This Row],[Precio Final]]-STOCK[[#This Row],[Costo total]]</f>
        <v>2.2</v>
      </c>
      <c r="Q2833" s="62"/>
      <c r="R2833" s="74"/>
      <c r="S2833" s="74"/>
      <c r="T2833" s="62"/>
      <c r="U2833" s="62"/>
      <c r="V2833" s="76"/>
    </row>
    <row r="2834" customHeight="1" spans="1:22">
      <c r="A2834" s="74" t="s">
        <v>21333</v>
      </c>
      <c r="B2834" s="74" t="s">
        <v>20830</v>
      </c>
      <c r="C2834" s="74" t="s">
        <v>21334</v>
      </c>
      <c r="D2834" s="74" t="s">
        <v>16583</v>
      </c>
      <c r="E2834" s="74"/>
      <c r="F2834" s="59">
        <v>18</v>
      </c>
      <c r="G2834" s="75">
        <v>1</v>
      </c>
      <c r="H2834" s="75">
        <f>SUMIFS(VENTAS[Cantidad],VENTAS[Código del producto Vendido],STOCK[[#This Row],[Code]])</f>
        <v>1</v>
      </c>
      <c r="I2834" s="75">
        <f>STOCK[[#This Row],[Entradas]]-STOCK[[#This Row],[Salidas]]</f>
        <v>0</v>
      </c>
      <c r="J2834" s="59">
        <f t="shared" si="138"/>
        <v>1.8</v>
      </c>
      <c r="K2834" s="62">
        <v>12</v>
      </c>
      <c r="L2834" s="62">
        <v>2</v>
      </c>
      <c r="M2834" s="62">
        <f>STOCK[[#This Row],[Costo Unitario (USD)]]+STOCK[[#This Row],[Costo Envío (USD)]]+STOCK[[#This Row],[Comisión 10%]]</f>
        <v>15.8</v>
      </c>
      <c r="N2834" s="62">
        <f t="shared" si="136"/>
        <v>23.7</v>
      </c>
      <c r="O2834" s="62">
        <v>18</v>
      </c>
      <c r="P2834" s="62">
        <f>STOCK[[#This Row],[Precio Final]]-STOCK[[#This Row],[Costo total]]</f>
        <v>2.2</v>
      </c>
      <c r="Q2834" s="62"/>
      <c r="R2834" s="74"/>
      <c r="S2834" s="74"/>
      <c r="T2834" s="62"/>
      <c r="U2834" s="62"/>
      <c r="V2834" s="76"/>
    </row>
    <row r="2835" customHeight="1" spans="1:22">
      <c r="A2835" s="74" t="s">
        <v>21335</v>
      </c>
      <c r="B2835" s="74" t="s">
        <v>20830</v>
      </c>
      <c r="C2835" s="74" t="s">
        <v>21336</v>
      </c>
      <c r="D2835" s="74" t="s">
        <v>16475</v>
      </c>
      <c r="E2835" s="74"/>
      <c r="F2835" s="59">
        <v>25</v>
      </c>
      <c r="G2835" s="75">
        <v>1</v>
      </c>
      <c r="H2835" s="75">
        <f>SUMIFS(VENTAS[Cantidad],VENTAS[Código del producto Vendido],STOCK[[#This Row],[Code]])</f>
        <v>0</v>
      </c>
      <c r="I2835" s="75">
        <f>STOCK[[#This Row],[Entradas]]-STOCK[[#This Row],[Salidas]]</f>
        <v>1</v>
      </c>
      <c r="J2835" s="59">
        <f t="shared" si="138"/>
        <v>2.5</v>
      </c>
      <c r="K2835" s="62">
        <v>12</v>
      </c>
      <c r="L2835" s="62">
        <v>2</v>
      </c>
      <c r="M2835" s="62">
        <f>STOCK[[#This Row],[Costo Unitario (USD)]]+STOCK[[#This Row],[Costo Envío (USD)]]+STOCK[[#This Row],[Comisión 10%]]</f>
        <v>16.5</v>
      </c>
      <c r="N2835" s="62">
        <f t="shared" si="136"/>
        <v>24.75</v>
      </c>
      <c r="O2835" s="62">
        <v>25</v>
      </c>
      <c r="P2835" s="62">
        <f>STOCK[[#This Row],[Precio Final]]-STOCK[[#This Row],[Costo total]]</f>
        <v>8.5</v>
      </c>
      <c r="Q2835" s="62"/>
      <c r="R2835" s="74"/>
      <c r="S2835" s="74"/>
      <c r="T2835" s="62"/>
      <c r="U2835" s="62"/>
      <c r="V2835" s="76"/>
    </row>
    <row r="2836" customHeight="1" spans="1:22">
      <c r="A2836" s="74" t="s">
        <v>21337</v>
      </c>
      <c r="B2836" s="74" t="s">
        <v>20874</v>
      </c>
      <c r="C2836" s="74" t="s">
        <v>21338</v>
      </c>
      <c r="D2836" s="74" t="s">
        <v>16404</v>
      </c>
      <c r="E2836" s="74"/>
      <c r="F2836" s="59">
        <v>18</v>
      </c>
      <c r="G2836" s="75">
        <v>1</v>
      </c>
      <c r="H2836" s="75">
        <f>SUMIFS(VENTAS[Cantidad],VENTAS[Código del producto Vendido],STOCK[[#This Row],[Code]])</f>
        <v>0</v>
      </c>
      <c r="I2836" s="75">
        <f>STOCK[[#This Row],[Entradas]]-STOCK[[#This Row],[Salidas]]</f>
        <v>1</v>
      </c>
      <c r="J2836" s="59">
        <f t="shared" si="138"/>
        <v>1.8</v>
      </c>
      <c r="K2836" s="62">
        <v>12</v>
      </c>
      <c r="L2836" s="62">
        <v>2</v>
      </c>
      <c r="M2836" s="62">
        <f>STOCK[[#This Row],[Costo Unitario (USD)]]+STOCK[[#This Row],[Costo Envío (USD)]]+STOCK[[#This Row],[Comisión 10%]]</f>
        <v>15.8</v>
      </c>
      <c r="N2836" s="62">
        <f t="shared" si="136"/>
        <v>23.7</v>
      </c>
      <c r="O2836" s="62">
        <v>18</v>
      </c>
      <c r="P2836" s="62">
        <f>STOCK[[#This Row],[Precio Final]]-STOCK[[#This Row],[Costo total]]</f>
        <v>2.2</v>
      </c>
      <c r="Q2836" s="62"/>
      <c r="R2836" s="74"/>
      <c r="S2836" s="74"/>
      <c r="T2836" s="62"/>
      <c r="U2836" s="62"/>
      <c r="V2836" s="76"/>
    </row>
    <row r="2837" customHeight="1" spans="1:22">
      <c r="A2837" s="74" t="s">
        <v>21339</v>
      </c>
      <c r="B2837" s="74" t="s">
        <v>20874</v>
      </c>
      <c r="C2837" s="74" t="s">
        <v>21340</v>
      </c>
      <c r="D2837" s="74" t="s">
        <v>16408</v>
      </c>
      <c r="E2837" s="74"/>
      <c r="F2837" s="59">
        <v>18</v>
      </c>
      <c r="G2837" s="75">
        <v>1</v>
      </c>
      <c r="H2837" s="75">
        <f>SUMIFS(VENTAS[Cantidad],VENTAS[Código del producto Vendido],STOCK[[#This Row],[Code]])</f>
        <v>1</v>
      </c>
      <c r="I2837" s="75">
        <f>STOCK[[#This Row],[Entradas]]-STOCK[[#This Row],[Salidas]]</f>
        <v>0</v>
      </c>
      <c r="J2837" s="59">
        <f t="shared" si="138"/>
        <v>1.8</v>
      </c>
      <c r="K2837" s="62">
        <v>12</v>
      </c>
      <c r="L2837" s="62">
        <v>2</v>
      </c>
      <c r="M2837" s="62">
        <f>STOCK[[#This Row],[Costo Unitario (USD)]]+STOCK[[#This Row],[Costo Envío (USD)]]+STOCK[[#This Row],[Comisión 10%]]</f>
        <v>15.8</v>
      </c>
      <c r="N2837" s="62">
        <f t="shared" si="136"/>
        <v>23.7</v>
      </c>
      <c r="O2837" s="62">
        <v>18</v>
      </c>
      <c r="P2837" s="62">
        <f>STOCK[[#This Row],[Precio Final]]-STOCK[[#This Row],[Costo total]]</f>
        <v>2.2</v>
      </c>
      <c r="Q2837" s="62"/>
      <c r="R2837" s="74"/>
      <c r="S2837" s="74"/>
      <c r="T2837" s="62"/>
      <c r="U2837" s="62"/>
      <c r="V2837" s="76"/>
    </row>
    <row r="2838" customHeight="1" spans="1:22">
      <c r="A2838" s="74" t="s">
        <v>21341</v>
      </c>
      <c r="B2838" s="74" t="s">
        <v>20830</v>
      </c>
      <c r="C2838" s="74" t="s">
        <v>21342</v>
      </c>
      <c r="D2838" s="74" t="s">
        <v>16475</v>
      </c>
      <c r="E2838" s="74"/>
      <c r="F2838" s="59">
        <v>25</v>
      </c>
      <c r="G2838" s="75">
        <v>1</v>
      </c>
      <c r="H2838" s="75">
        <f>SUMIFS(VENTAS[Cantidad],VENTAS[Código del producto Vendido],STOCK[[#This Row],[Code]])</f>
        <v>0</v>
      </c>
      <c r="I2838" s="75">
        <f>STOCK[[#This Row],[Entradas]]-STOCK[[#This Row],[Salidas]]</f>
        <v>1</v>
      </c>
      <c r="J2838" s="59">
        <f t="shared" si="138"/>
        <v>2.5</v>
      </c>
      <c r="K2838" s="62">
        <v>12</v>
      </c>
      <c r="L2838" s="62">
        <v>2</v>
      </c>
      <c r="M2838" s="62">
        <f>STOCK[[#This Row],[Costo Unitario (USD)]]+STOCK[[#This Row],[Costo Envío (USD)]]+STOCK[[#This Row],[Comisión 10%]]</f>
        <v>16.5</v>
      </c>
      <c r="N2838" s="62">
        <f t="shared" si="136"/>
        <v>24.75</v>
      </c>
      <c r="O2838" s="62">
        <v>25</v>
      </c>
      <c r="P2838" s="62">
        <f>STOCK[[#This Row],[Precio Final]]-STOCK[[#This Row],[Costo total]]</f>
        <v>8.5</v>
      </c>
      <c r="Q2838" s="62"/>
      <c r="R2838" s="74"/>
      <c r="S2838" s="74"/>
      <c r="T2838" s="62"/>
      <c r="U2838" s="62"/>
      <c r="V2838" s="76"/>
    </row>
    <row r="2839" customHeight="1" spans="1:22">
      <c r="A2839" s="74" t="s">
        <v>21343</v>
      </c>
      <c r="B2839" s="74" t="s">
        <v>20830</v>
      </c>
      <c r="C2839" s="74" t="s">
        <v>21344</v>
      </c>
      <c r="D2839" s="74" t="s">
        <v>16583</v>
      </c>
      <c r="E2839" s="74"/>
      <c r="F2839" s="59">
        <v>20</v>
      </c>
      <c r="G2839" s="75">
        <v>1</v>
      </c>
      <c r="H2839" s="75">
        <f>SUMIFS(VENTAS[Cantidad],VENTAS[Código del producto Vendido],STOCK[[#This Row],[Code]])</f>
        <v>1</v>
      </c>
      <c r="I2839" s="75">
        <f>STOCK[[#This Row],[Entradas]]-STOCK[[#This Row],[Salidas]]</f>
        <v>0</v>
      </c>
      <c r="J2839" s="59">
        <f t="shared" si="138"/>
        <v>2</v>
      </c>
      <c r="K2839" s="62">
        <v>12</v>
      </c>
      <c r="L2839" s="62">
        <v>2</v>
      </c>
      <c r="M2839" s="62">
        <f>STOCK[[#This Row],[Costo Unitario (USD)]]+STOCK[[#This Row],[Costo Envío (USD)]]+STOCK[[#This Row],[Comisión 10%]]</f>
        <v>16</v>
      </c>
      <c r="N2839" s="62">
        <f t="shared" si="136"/>
        <v>24</v>
      </c>
      <c r="O2839" s="62">
        <v>20</v>
      </c>
      <c r="P2839" s="62">
        <f>STOCK[[#This Row],[Precio Final]]-STOCK[[#This Row],[Costo total]]</f>
        <v>4</v>
      </c>
      <c r="Q2839" s="62"/>
      <c r="R2839" s="74"/>
      <c r="S2839" s="74"/>
      <c r="T2839" s="62"/>
      <c r="U2839" s="62"/>
      <c r="V2839" s="76"/>
    </row>
    <row r="2840" customHeight="1" spans="1:22">
      <c r="A2840" s="74" t="s">
        <v>21345</v>
      </c>
      <c r="B2840" s="74" t="s">
        <v>20830</v>
      </c>
      <c r="C2840" s="74" t="s">
        <v>21344</v>
      </c>
      <c r="D2840" s="74" t="s">
        <v>16475</v>
      </c>
      <c r="E2840" s="74"/>
      <c r="F2840" s="59">
        <v>20</v>
      </c>
      <c r="G2840" s="75">
        <v>1</v>
      </c>
      <c r="H2840" s="75">
        <f>SUMIFS(VENTAS[Cantidad],VENTAS[Código del producto Vendido],STOCK[[#This Row],[Code]])</f>
        <v>1</v>
      </c>
      <c r="I2840" s="75">
        <f>STOCK[[#This Row],[Entradas]]-STOCK[[#This Row],[Salidas]]</f>
        <v>0</v>
      </c>
      <c r="J2840" s="59">
        <f t="shared" si="138"/>
        <v>2</v>
      </c>
      <c r="K2840" s="62">
        <v>12</v>
      </c>
      <c r="L2840" s="62">
        <v>2</v>
      </c>
      <c r="M2840" s="62">
        <f>STOCK[[#This Row],[Costo Unitario (USD)]]+STOCK[[#This Row],[Costo Envío (USD)]]+STOCK[[#This Row],[Comisión 10%]]</f>
        <v>16</v>
      </c>
      <c r="N2840" s="62">
        <f t="shared" si="136"/>
        <v>24</v>
      </c>
      <c r="O2840" s="62">
        <v>20</v>
      </c>
      <c r="P2840" s="62">
        <f>STOCK[[#This Row],[Precio Final]]-STOCK[[#This Row],[Costo total]]</f>
        <v>4</v>
      </c>
      <c r="Q2840" s="62"/>
      <c r="R2840" s="74"/>
      <c r="S2840" s="74"/>
      <c r="T2840" s="62"/>
      <c r="U2840" s="62"/>
      <c r="V2840" s="76"/>
    </row>
    <row r="2841" customHeight="1" spans="1:22">
      <c r="A2841" s="74" t="s">
        <v>21346</v>
      </c>
      <c r="B2841" s="74" t="s">
        <v>20035</v>
      </c>
      <c r="C2841" s="74" t="s">
        <v>21347</v>
      </c>
      <c r="D2841" s="74" t="s">
        <v>16396</v>
      </c>
      <c r="E2841" s="74"/>
      <c r="F2841" s="59">
        <v>20</v>
      </c>
      <c r="G2841" s="75">
        <v>1</v>
      </c>
      <c r="H2841" s="75">
        <f>SUMIFS(VENTAS[Cantidad],VENTAS[Código del producto Vendido],STOCK[[#This Row],[Code]])</f>
        <v>0</v>
      </c>
      <c r="I2841" s="75">
        <f>STOCK[[#This Row],[Entradas]]-STOCK[[#This Row],[Salidas]]</f>
        <v>1</v>
      </c>
      <c r="J2841" s="59">
        <f t="shared" si="138"/>
        <v>2</v>
      </c>
      <c r="K2841" s="62">
        <v>12</v>
      </c>
      <c r="L2841" s="62">
        <v>2</v>
      </c>
      <c r="M2841" s="62">
        <f>STOCK[[#This Row],[Costo Unitario (USD)]]+STOCK[[#This Row],[Costo Envío (USD)]]+STOCK[[#This Row],[Comisión 10%]]</f>
        <v>16</v>
      </c>
      <c r="N2841" s="62">
        <f t="shared" si="136"/>
        <v>24</v>
      </c>
      <c r="O2841" s="62">
        <v>20</v>
      </c>
      <c r="P2841" s="62">
        <f>STOCK[[#This Row],[Precio Final]]-STOCK[[#This Row],[Costo total]]</f>
        <v>4</v>
      </c>
      <c r="Q2841" s="62"/>
      <c r="R2841" s="74"/>
      <c r="S2841" s="74"/>
      <c r="T2841" s="62"/>
      <c r="U2841" s="62"/>
      <c r="V2841" s="76"/>
    </row>
    <row r="2842" customHeight="1" spans="1:22">
      <c r="A2842" s="74" t="s">
        <v>21348</v>
      </c>
      <c r="B2842" s="74" t="s">
        <v>20874</v>
      </c>
      <c r="C2842" s="74" t="s">
        <v>21349</v>
      </c>
      <c r="D2842" s="74" t="s">
        <v>16404</v>
      </c>
      <c r="E2842" s="74"/>
      <c r="F2842" s="59">
        <v>35</v>
      </c>
      <c r="G2842" s="75">
        <v>2</v>
      </c>
      <c r="H2842" s="75">
        <f>SUMIFS(VENTAS[Cantidad],VENTAS[Código del producto Vendido],STOCK[[#This Row],[Code]])</f>
        <v>0</v>
      </c>
      <c r="I2842" s="75">
        <f>STOCK[[#This Row],[Entradas]]-STOCK[[#This Row],[Salidas]]</f>
        <v>2</v>
      </c>
      <c r="J2842" s="59">
        <f t="shared" si="138"/>
        <v>3.5</v>
      </c>
      <c r="K2842" s="62">
        <v>12</v>
      </c>
      <c r="L2842" s="62">
        <v>2</v>
      </c>
      <c r="M2842" s="62">
        <f>STOCK[[#This Row],[Costo Unitario (USD)]]+STOCK[[#This Row],[Costo Envío (USD)]]+STOCK[[#This Row],[Comisión 10%]]</f>
        <v>17.5</v>
      </c>
      <c r="N2842" s="62">
        <f t="shared" ref="N2842:N2885" si="139">M2842*1.5</f>
        <v>26.25</v>
      </c>
      <c r="O2842" s="62">
        <v>35</v>
      </c>
      <c r="P2842" s="62">
        <f>STOCK[[#This Row],[Precio Final]]-STOCK[[#This Row],[Costo total]]</f>
        <v>17.5</v>
      </c>
      <c r="Q2842" s="62"/>
      <c r="R2842" s="74"/>
      <c r="S2842" s="74"/>
      <c r="T2842" s="62"/>
      <c r="U2842" s="62"/>
      <c r="V2842" s="76"/>
    </row>
    <row r="2843" customHeight="1" spans="1:22">
      <c r="A2843" s="74" t="s">
        <v>21350</v>
      </c>
      <c r="B2843" s="74" t="s">
        <v>20830</v>
      </c>
      <c r="C2843" s="74" t="s">
        <v>21351</v>
      </c>
      <c r="D2843" s="74" t="s">
        <v>16583</v>
      </c>
      <c r="E2843" s="74"/>
      <c r="F2843" s="59">
        <v>15</v>
      </c>
      <c r="G2843" s="75">
        <v>1</v>
      </c>
      <c r="H2843" s="75">
        <f>SUMIFS(VENTAS[Cantidad],VENTAS[Código del producto Vendido],STOCK[[#This Row],[Code]])</f>
        <v>0</v>
      </c>
      <c r="I2843" s="75">
        <f>STOCK[[#This Row],[Entradas]]-STOCK[[#This Row],[Salidas]]</f>
        <v>1</v>
      </c>
      <c r="J2843" s="59">
        <f t="shared" si="138"/>
        <v>1.5</v>
      </c>
      <c r="K2843" s="62">
        <v>6</v>
      </c>
      <c r="L2843" s="62">
        <v>2</v>
      </c>
      <c r="M2843" s="62">
        <f>STOCK[[#This Row],[Costo Unitario (USD)]]+STOCK[[#This Row],[Costo Envío (USD)]]+STOCK[[#This Row],[Comisión 10%]]</f>
        <v>9.5</v>
      </c>
      <c r="N2843" s="62">
        <f t="shared" si="139"/>
        <v>14.25</v>
      </c>
      <c r="O2843" s="62">
        <v>15</v>
      </c>
      <c r="P2843" s="62">
        <f>STOCK[[#This Row],[Precio Final]]-STOCK[[#This Row],[Costo total]]</f>
        <v>5.5</v>
      </c>
      <c r="Q2843" s="62"/>
      <c r="R2843" s="74"/>
      <c r="S2843" s="74"/>
      <c r="T2843" s="62"/>
      <c r="U2843" s="62"/>
      <c r="V2843" s="76"/>
    </row>
    <row r="2844" customHeight="1" spans="1:22">
      <c r="A2844" s="74" t="s">
        <v>21352</v>
      </c>
      <c r="B2844" s="74" t="s">
        <v>20035</v>
      </c>
      <c r="C2844" s="74" t="s">
        <v>21353</v>
      </c>
      <c r="D2844" s="74" t="s">
        <v>16396</v>
      </c>
      <c r="E2844" s="74"/>
      <c r="F2844" s="59">
        <v>25</v>
      </c>
      <c r="G2844" s="75">
        <v>1</v>
      </c>
      <c r="H2844" s="75">
        <f>SUMIFS(VENTAS[Cantidad],VENTAS[Código del producto Vendido],STOCK[[#This Row],[Code]])</f>
        <v>0</v>
      </c>
      <c r="I2844" s="75">
        <f>STOCK[[#This Row],[Entradas]]-STOCK[[#This Row],[Salidas]]</f>
        <v>1</v>
      </c>
      <c r="J2844" s="59">
        <f t="shared" si="138"/>
        <v>2.5</v>
      </c>
      <c r="K2844" s="62">
        <v>6</v>
      </c>
      <c r="L2844" s="62">
        <v>2</v>
      </c>
      <c r="M2844" s="62">
        <f>STOCK[[#This Row],[Costo Unitario (USD)]]+STOCK[[#This Row],[Costo Envío (USD)]]+STOCK[[#This Row],[Comisión 10%]]</f>
        <v>10.5</v>
      </c>
      <c r="N2844" s="62">
        <f t="shared" si="139"/>
        <v>15.75</v>
      </c>
      <c r="O2844" s="62">
        <v>25</v>
      </c>
      <c r="P2844" s="62">
        <f>STOCK[[#This Row],[Precio Final]]-STOCK[[#This Row],[Costo total]]</f>
        <v>14.5</v>
      </c>
      <c r="Q2844" s="62"/>
      <c r="R2844" s="74"/>
      <c r="S2844" s="74"/>
      <c r="T2844" s="62"/>
      <c r="U2844" s="62"/>
      <c r="V2844" s="76"/>
    </row>
    <row r="2845" customHeight="1" spans="1:22">
      <c r="A2845" s="74" t="s">
        <v>21354</v>
      </c>
      <c r="B2845" s="74" t="s">
        <v>20874</v>
      </c>
      <c r="C2845" s="74" t="s">
        <v>21355</v>
      </c>
      <c r="D2845" s="74" t="s">
        <v>16408</v>
      </c>
      <c r="E2845" s="74"/>
      <c r="F2845" s="59">
        <v>35</v>
      </c>
      <c r="G2845" s="75">
        <v>1</v>
      </c>
      <c r="H2845" s="75">
        <f>SUMIFS(VENTAS[Cantidad],VENTAS[Código del producto Vendido],STOCK[[#This Row],[Code]])</f>
        <v>0</v>
      </c>
      <c r="I2845" s="75">
        <f>STOCK[[#This Row],[Entradas]]-STOCK[[#This Row],[Salidas]]</f>
        <v>1</v>
      </c>
      <c r="J2845" s="59">
        <f t="shared" si="138"/>
        <v>3.5</v>
      </c>
      <c r="K2845" s="62">
        <v>12</v>
      </c>
      <c r="L2845" s="62">
        <v>2</v>
      </c>
      <c r="M2845" s="62">
        <f>STOCK[[#This Row],[Costo Unitario (USD)]]+STOCK[[#This Row],[Costo Envío (USD)]]+STOCK[[#This Row],[Comisión 10%]]</f>
        <v>17.5</v>
      </c>
      <c r="N2845" s="62">
        <f t="shared" si="139"/>
        <v>26.25</v>
      </c>
      <c r="O2845" s="62">
        <v>35</v>
      </c>
      <c r="P2845" s="62">
        <f>STOCK[[#This Row],[Precio Final]]-STOCK[[#This Row],[Costo total]]</f>
        <v>17.5</v>
      </c>
      <c r="Q2845" s="62"/>
      <c r="R2845" s="74"/>
      <c r="S2845" s="74"/>
      <c r="T2845" s="62"/>
      <c r="U2845" s="62"/>
      <c r="V2845" s="76"/>
    </row>
    <row r="2846" customHeight="1" spans="1:22">
      <c r="A2846" s="74" t="s">
        <v>21356</v>
      </c>
      <c r="B2846" s="74" t="s">
        <v>20874</v>
      </c>
      <c r="C2846" s="74" t="s">
        <v>21357</v>
      </c>
      <c r="D2846" s="74" t="s">
        <v>16408</v>
      </c>
      <c r="E2846" s="74"/>
      <c r="F2846" s="59">
        <v>30</v>
      </c>
      <c r="G2846" s="75">
        <v>1</v>
      </c>
      <c r="H2846" s="75">
        <f>SUMIFS(VENTAS[Cantidad],VENTAS[Código del producto Vendido],STOCK[[#This Row],[Code]])</f>
        <v>1</v>
      </c>
      <c r="I2846" s="75">
        <f>STOCK[[#This Row],[Entradas]]-STOCK[[#This Row],[Salidas]]</f>
        <v>0</v>
      </c>
      <c r="J2846" s="59">
        <f t="shared" si="138"/>
        <v>3</v>
      </c>
      <c r="K2846" s="62">
        <v>6</v>
      </c>
      <c r="L2846" s="62">
        <v>2</v>
      </c>
      <c r="M2846" s="62">
        <f>STOCK[[#This Row],[Costo Unitario (USD)]]+STOCK[[#This Row],[Costo Envío (USD)]]+STOCK[[#This Row],[Comisión 10%]]</f>
        <v>11</v>
      </c>
      <c r="N2846" s="62">
        <f t="shared" si="139"/>
        <v>16.5</v>
      </c>
      <c r="O2846" s="62">
        <v>30</v>
      </c>
      <c r="P2846" s="62">
        <f>STOCK[[#This Row],[Precio Final]]-STOCK[[#This Row],[Costo total]]</f>
        <v>19</v>
      </c>
      <c r="Q2846" s="62"/>
      <c r="R2846" s="74"/>
      <c r="S2846" s="74"/>
      <c r="T2846" s="62"/>
      <c r="U2846" s="62"/>
      <c r="V2846" s="76"/>
    </row>
    <row r="2847" customHeight="1" spans="1:22">
      <c r="A2847" s="74" t="s">
        <v>21358</v>
      </c>
      <c r="B2847" s="74" t="s">
        <v>20830</v>
      </c>
      <c r="C2847" s="74" t="s">
        <v>21359</v>
      </c>
      <c r="D2847" s="74" t="s">
        <v>16475</v>
      </c>
      <c r="E2847" s="74"/>
      <c r="F2847" s="59">
        <v>20</v>
      </c>
      <c r="G2847" s="75">
        <v>1</v>
      </c>
      <c r="H2847" s="75">
        <f>SUMIFS(VENTAS[Cantidad],VENTAS[Código del producto Vendido],STOCK[[#This Row],[Code]])</f>
        <v>1</v>
      </c>
      <c r="I2847" s="75">
        <f>STOCK[[#This Row],[Entradas]]-STOCK[[#This Row],[Salidas]]</f>
        <v>0</v>
      </c>
      <c r="J2847" s="59">
        <f t="shared" si="138"/>
        <v>2</v>
      </c>
      <c r="K2847" s="62">
        <v>6</v>
      </c>
      <c r="L2847" s="62">
        <v>2</v>
      </c>
      <c r="M2847" s="62">
        <f>STOCK[[#This Row],[Costo Unitario (USD)]]+STOCK[[#This Row],[Costo Envío (USD)]]+STOCK[[#This Row],[Comisión 10%]]</f>
        <v>10</v>
      </c>
      <c r="N2847" s="62">
        <f t="shared" si="139"/>
        <v>15</v>
      </c>
      <c r="O2847" s="62">
        <v>20</v>
      </c>
      <c r="P2847" s="62">
        <f>STOCK[[#This Row],[Precio Final]]-STOCK[[#This Row],[Costo total]]</f>
        <v>10</v>
      </c>
      <c r="Q2847" s="62"/>
      <c r="R2847" s="74"/>
      <c r="S2847" s="74"/>
      <c r="T2847" s="62"/>
      <c r="U2847" s="62"/>
      <c r="V2847" s="76"/>
    </row>
    <row r="2848" customHeight="1" spans="1:22">
      <c r="A2848" s="74" t="s">
        <v>21360</v>
      </c>
      <c r="B2848" s="74" t="s">
        <v>20874</v>
      </c>
      <c r="C2848" s="74" t="s">
        <v>21361</v>
      </c>
      <c r="D2848" s="74" t="s">
        <v>16431</v>
      </c>
      <c r="E2848" s="74"/>
      <c r="F2848" s="59">
        <v>20</v>
      </c>
      <c r="G2848" s="75">
        <v>1</v>
      </c>
      <c r="H2848" s="75">
        <f>SUMIFS(VENTAS[Cantidad],VENTAS[Código del producto Vendido],STOCK[[#This Row],[Code]])</f>
        <v>1</v>
      </c>
      <c r="I2848" s="75">
        <f>STOCK[[#This Row],[Entradas]]-STOCK[[#This Row],[Salidas]]</f>
        <v>0</v>
      </c>
      <c r="J2848" s="59">
        <f t="shared" si="138"/>
        <v>2</v>
      </c>
      <c r="K2848" s="62">
        <v>6</v>
      </c>
      <c r="L2848" s="62">
        <v>2</v>
      </c>
      <c r="M2848" s="62">
        <f>STOCK[[#This Row],[Costo Unitario (USD)]]+STOCK[[#This Row],[Costo Envío (USD)]]+STOCK[[#This Row],[Comisión 10%]]</f>
        <v>10</v>
      </c>
      <c r="N2848" s="62">
        <f t="shared" si="139"/>
        <v>15</v>
      </c>
      <c r="O2848" s="62">
        <v>20</v>
      </c>
      <c r="P2848" s="62">
        <f>STOCK[[#This Row],[Precio Final]]-STOCK[[#This Row],[Costo total]]</f>
        <v>10</v>
      </c>
      <c r="Q2848" s="62"/>
      <c r="R2848" s="74"/>
      <c r="S2848" s="74"/>
      <c r="T2848" s="62"/>
      <c r="U2848" s="62"/>
      <c r="V2848" s="76"/>
    </row>
    <row r="2849" customHeight="1" spans="1:22">
      <c r="A2849" s="74" t="s">
        <v>21362</v>
      </c>
      <c r="B2849" s="74" t="s">
        <v>20035</v>
      </c>
      <c r="C2849" s="74" t="s">
        <v>21363</v>
      </c>
      <c r="D2849" s="74" t="s">
        <v>16396</v>
      </c>
      <c r="E2849" s="74"/>
      <c r="F2849" s="59">
        <v>18</v>
      </c>
      <c r="G2849" s="75">
        <v>1</v>
      </c>
      <c r="H2849" s="75">
        <f>SUMIFS(VENTAS[Cantidad],VENTAS[Código del producto Vendido],STOCK[[#This Row],[Code]])</f>
        <v>1</v>
      </c>
      <c r="I2849" s="75">
        <f>STOCK[[#This Row],[Entradas]]-STOCK[[#This Row],[Salidas]]</f>
        <v>0</v>
      </c>
      <c r="J2849" s="59">
        <f t="shared" si="138"/>
        <v>1.8</v>
      </c>
      <c r="K2849" s="62">
        <v>6</v>
      </c>
      <c r="L2849" s="62">
        <v>2</v>
      </c>
      <c r="M2849" s="62">
        <f>STOCK[[#This Row],[Costo Unitario (USD)]]+STOCK[[#This Row],[Costo Envío (USD)]]+STOCK[[#This Row],[Comisión 10%]]</f>
        <v>9.8</v>
      </c>
      <c r="N2849" s="62">
        <f t="shared" si="139"/>
        <v>14.7</v>
      </c>
      <c r="O2849" s="62">
        <v>18</v>
      </c>
      <c r="P2849" s="62">
        <f>STOCK[[#This Row],[Precio Final]]-STOCK[[#This Row],[Costo total]]</f>
        <v>8.2</v>
      </c>
      <c r="Q2849" s="62"/>
      <c r="R2849" s="74"/>
      <c r="S2849" s="74"/>
      <c r="T2849" s="62"/>
      <c r="U2849" s="62"/>
      <c r="V2849" s="76"/>
    </row>
    <row r="2850" customHeight="1" spans="1:22">
      <c r="A2850" s="74" t="s">
        <v>21364</v>
      </c>
      <c r="B2850" s="74" t="s">
        <v>21365</v>
      </c>
      <c r="C2850" s="74" t="s">
        <v>21366</v>
      </c>
      <c r="D2850" s="74" t="s">
        <v>16962</v>
      </c>
      <c r="E2850" s="74"/>
      <c r="F2850" s="59">
        <v>15</v>
      </c>
      <c r="G2850" s="75">
        <v>1</v>
      </c>
      <c r="H2850" s="75">
        <f>SUMIFS(VENTAS[Cantidad],VENTAS[Código del producto Vendido],STOCK[[#This Row],[Code]])</f>
        <v>0</v>
      </c>
      <c r="I2850" s="75">
        <f>STOCK[[#This Row],[Entradas]]-STOCK[[#This Row],[Salidas]]</f>
        <v>1</v>
      </c>
      <c r="J2850" s="59">
        <f t="shared" si="138"/>
        <v>1.5</v>
      </c>
      <c r="K2850" s="62">
        <v>6</v>
      </c>
      <c r="L2850" s="62">
        <v>2</v>
      </c>
      <c r="M2850" s="62">
        <f>STOCK[[#This Row],[Costo Unitario (USD)]]+STOCK[[#This Row],[Costo Envío (USD)]]+STOCK[[#This Row],[Comisión 10%]]</f>
        <v>9.5</v>
      </c>
      <c r="N2850" s="62">
        <f t="shared" si="139"/>
        <v>14.25</v>
      </c>
      <c r="O2850" s="62">
        <v>15</v>
      </c>
      <c r="P2850" s="62">
        <f>STOCK[[#This Row],[Precio Final]]-STOCK[[#This Row],[Costo total]]</f>
        <v>5.5</v>
      </c>
      <c r="Q2850" s="62"/>
      <c r="R2850" s="74"/>
      <c r="S2850" s="74"/>
      <c r="T2850" s="62"/>
      <c r="U2850" s="62"/>
      <c r="V2850" s="76"/>
    </row>
    <row r="2851" customHeight="1" spans="1:22">
      <c r="A2851" s="74" t="s">
        <v>21367</v>
      </c>
      <c r="B2851" s="74" t="s">
        <v>19990</v>
      </c>
      <c r="C2851" s="74" t="s">
        <v>16950</v>
      </c>
      <c r="D2851" s="74" t="s">
        <v>16404</v>
      </c>
      <c r="E2851" s="74"/>
      <c r="F2851" s="59">
        <v>18</v>
      </c>
      <c r="G2851" s="75">
        <v>1</v>
      </c>
      <c r="H2851" s="75">
        <f>SUMIFS(VENTAS[Cantidad],VENTAS[Código del producto Vendido],STOCK[[#This Row],[Code]])</f>
        <v>0</v>
      </c>
      <c r="I2851" s="75">
        <f>STOCK[[#This Row],[Entradas]]-STOCK[[#This Row],[Salidas]]</f>
        <v>1</v>
      </c>
      <c r="J2851" s="59">
        <f t="shared" si="138"/>
        <v>1.8</v>
      </c>
      <c r="K2851" s="62">
        <v>12</v>
      </c>
      <c r="L2851" s="62">
        <v>2</v>
      </c>
      <c r="M2851" s="62">
        <f>STOCK[[#This Row],[Costo Unitario (USD)]]+STOCK[[#This Row],[Costo Envío (USD)]]+STOCK[[#This Row],[Comisión 10%]]</f>
        <v>15.8</v>
      </c>
      <c r="N2851" s="62">
        <f t="shared" si="139"/>
        <v>23.7</v>
      </c>
      <c r="O2851" s="62">
        <v>18</v>
      </c>
      <c r="P2851" s="62">
        <f>STOCK[[#This Row],[Precio Final]]-STOCK[[#This Row],[Costo total]]</f>
        <v>2.2</v>
      </c>
      <c r="Q2851" s="62"/>
      <c r="R2851" s="74"/>
      <c r="S2851" s="74"/>
      <c r="T2851" s="62"/>
      <c r="U2851" s="62"/>
      <c r="V2851" s="76"/>
    </row>
    <row r="2852" customHeight="1" spans="1:22">
      <c r="A2852" s="74" t="s">
        <v>21368</v>
      </c>
      <c r="B2852" s="74" t="s">
        <v>20830</v>
      </c>
      <c r="C2852" s="74" t="s">
        <v>21369</v>
      </c>
      <c r="D2852" s="74" t="s">
        <v>16583</v>
      </c>
      <c r="E2852" s="74"/>
      <c r="F2852" s="59">
        <v>18</v>
      </c>
      <c r="G2852" s="75">
        <v>1</v>
      </c>
      <c r="H2852" s="75">
        <f>SUMIFS(VENTAS[Cantidad],VENTAS[Código del producto Vendido],STOCK[[#This Row],[Code]])</f>
        <v>0</v>
      </c>
      <c r="I2852" s="75">
        <f>STOCK[[#This Row],[Entradas]]-STOCK[[#This Row],[Salidas]]</f>
        <v>1</v>
      </c>
      <c r="J2852" s="59">
        <f t="shared" si="138"/>
        <v>1.8</v>
      </c>
      <c r="K2852" s="62">
        <v>12</v>
      </c>
      <c r="L2852" s="62">
        <v>2</v>
      </c>
      <c r="M2852" s="62">
        <f>STOCK[[#This Row],[Costo Unitario (USD)]]+STOCK[[#This Row],[Costo Envío (USD)]]+STOCK[[#This Row],[Comisión 10%]]</f>
        <v>15.8</v>
      </c>
      <c r="N2852" s="62">
        <f t="shared" si="139"/>
        <v>23.7</v>
      </c>
      <c r="O2852" s="62">
        <v>18</v>
      </c>
      <c r="P2852" s="62">
        <f>STOCK[[#This Row],[Precio Final]]-STOCK[[#This Row],[Costo total]]</f>
        <v>2.2</v>
      </c>
      <c r="Q2852" s="62"/>
      <c r="R2852" s="74"/>
      <c r="S2852" s="74"/>
      <c r="T2852" s="62"/>
      <c r="U2852" s="62"/>
      <c r="V2852" s="76"/>
    </row>
    <row r="2853" customHeight="1" spans="1:22">
      <c r="A2853" s="74">
        <v>3070</v>
      </c>
      <c r="B2853" s="74" t="s">
        <v>21154</v>
      </c>
      <c r="C2853" s="74" t="s">
        <v>21370</v>
      </c>
      <c r="D2853" s="74" t="s">
        <v>16475</v>
      </c>
      <c r="E2853" s="74"/>
      <c r="F2853" s="59">
        <v>25</v>
      </c>
      <c r="G2853" s="75">
        <v>2</v>
      </c>
      <c r="H2853" s="75">
        <f>SUMIFS(VENTAS[Cantidad],VENTAS[Código del producto Vendido],STOCK[[#This Row],[Code]])</f>
        <v>2</v>
      </c>
      <c r="I2853" s="75">
        <f>STOCK[[#This Row],[Entradas]]-STOCK[[#This Row],[Salidas]]</f>
        <v>0</v>
      </c>
      <c r="J2853" s="59">
        <f t="shared" si="138"/>
        <v>2.5</v>
      </c>
      <c r="K2853" s="62">
        <v>12</v>
      </c>
      <c r="L2853" s="62">
        <v>2</v>
      </c>
      <c r="M2853" s="62">
        <f>STOCK[[#This Row],[Costo Unitario (USD)]]+STOCK[[#This Row],[Costo Envío (USD)]]+STOCK[[#This Row],[Comisión 10%]]</f>
        <v>16.5</v>
      </c>
      <c r="N2853" s="62">
        <f t="shared" si="139"/>
        <v>24.75</v>
      </c>
      <c r="O2853" s="62">
        <v>25</v>
      </c>
      <c r="P2853" s="62">
        <f>STOCK[[#This Row],[Precio Final]]-STOCK[[#This Row],[Costo total]]</f>
        <v>8.5</v>
      </c>
      <c r="Q2853" s="62"/>
      <c r="R2853" s="74"/>
      <c r="S2853" s="74"/>
      <c r="T2853" s="62"/>
      <c r="U2853" s="62"/>
      <c r="V2853" s="76"/>
    </row>
    <row r="2854" customHeight="1" spans="1:22">
      <c r="A2854" s="74" t="s">
        <v>20923</v>
      </c>
      <c r="B2854" s="74" t="s">
        <v>20874</v>
      </c>
      <c r="C2854" s="74" t="s">
        <v>21371</v>
      </c>
      <c r="D2854" s="74" t="s">
        <v>16408</v>
      </c>
      <c r="E2854" s="74"/>
      <c r="F2854" s="59">
        <v>15</v>
      </c>
      <c r="G2854" s="75">
        <v>1</v>
      </c>
      <c r="H2854" s="75">
        <f>SUMIFS(VENTAS[Cantidad],VENTAS[Código del producto Vendido],STOCK[[#This Row],[Code]])</f>
        <v>0</v>
      </c>
      <c r="I2854" s="75">
        <f>STOCK[[#This Row],[Entradas]]-STOCK[[#This Row],[Salidas]]</f>
        <v>1</v>
      </c>
      <c r="J2854" s="59">
        <f t="shared" si="138"/>
        <v>1.5</v>
      </c>
      <c r="K2854" s="62">
        <v>5</v>
      </c>
      <c r="L2854" s="62">
        <v>2</v>
      </c>
      <c r="M2854" s="62">
        <f>STOCK[[#This Row],[Costo Unitario (USD)]]+STOCK[[#This Row],[Costo Envío (USD)]]+STOCK[[#This Row],[Comisión 10%]]</f>
        <v>8.5</v>
      </c>
      <c r="N2854" s="62">
        <f t="shared" si="139"/>
        <v>12.75</v>
      </c>
      <c r="O2854" s="62">
        <v>15</v>
      </c>
      <c r="P2854" s="62">
        <f>STOCK[[#This Row],[Precio Final]]-STOCK[[#This Row],[Costo total]]</f>
        <v>6.5</v>
      </c>
      <c r="Q2854" s="62"/>
      <c r="R2854" s="74"/>
      <c r="S2854" s="74"/>
      <c r="T2854" s="62"/>
      <c r="U2854" s="62"/>
      <c r="V2854" s="76"/>
    </row>
    <row r="2855" customHeight="1" spans="1:22">
      <c r="A2855" s="74" t="s">
        <v>21372</v>
      </c>
      <c r="B2855" s="74" t="s">
        <v>20830</v>
      </c>
      <c r="C2855" s="74" t="s">
        <v>21373</v>
      </c>
      <c r="D2855" s="74" t="s">
        <v>16475</v>
      </c>
      <c r="E2855" s="74"/>
      <c r="F2855" s="59">
        <v>15</v>
      </c>
      <c r="G2855" s="75">
        <v>1</v>
      </c>
      <c r="H2855" s="75">
        <f>SUMIFS(VENTAS[Cantidad],VENTAS[Código del producto Vendido],STOCK[[#This Row],[Code]])</f>
        <v>0</v>
      </c>
      <c r="I2855" s="75">
        <f>STOCK[[#This Row],[Entradas]]-STOCK[[#This Row],[Salidas]]</f>
        <v>1</v>
      </c>
      <c r="J2855" s="59">
        <f t="shared" si="138"/>
        <v>1.5</v>
      </c>
      <c r="K2855" s="62">
        <v>5</v>
      </c>
      <c r="L2855" s="62">
        <v>2</v>
      </c>
      <c r="M2855" s="62">
        <f>STOCK[[#This Row],[Costo Unitario (USD)]]+STOCK[[#This Row],[Costo Envío (USD)]]+STOCK[[#This Row],[Comisión 10%]]</f>
        <v>8.5</v>
      </c>
      <c r="N2855" s="62">
        <f t="shared" si="139"/>
        <v>12.75</v>
      </c>
      <c r="O2855" s="62">
        <v>15</v>
      </c>
      <c r="P2855" s="62">
        <f>STOCK[[#This Row],[Precio Final]]-STOCK[[#This Row],[Costo total]]</f>
        <v>6.5</v>
      </c>
      <c r="Q2855" s="62"/>
      <c r="R2855" s="74"/>
      <c r="S2855" s="74"/>
      <c r="T2855" s="62"/>
      <c r="U2855" s="62"/>
      <c r="V2855" s="76"/>
    </row>
    <row r="2856" customHeight="1" spans="1:22">
      <c r="A2856" s="74" t="s">
        <v>21374</v>
      </c>
      <c r="B2856" s="74" t="s">
        <v>20035</v>
      </c>
      <c r="C2856" s="74" t="s">
        <v>21375</v>
      </c>
      <c r="D2856" s="74" t="s">
        <v>16396</v>
      </c>
      <c r="E2856" s="74"/>
      <c r="F2856" s="59">
        <v>15</v>
      </c>
      <c r="G2856" s="75">
        <v>1</v>
      </c>
      <c r="H2856" s="75">
        <f>SUMIFS(VENTAS[Cantidad],VENTAS[Código del producto Vendido],STOCK[[#This Row],[Code]])</f>
        <v>0</v>
      </c>
      <c r="I2856" s="75">
        <f>STOCK[[#This Row],[Entradas]]-STOCK[[#This Row],[Salidas]]</f>
        <v>1</v>
      </c>
      <c r="J2856" s="59">
        <f t="shared" si="138"/>
        <v>1.5</v>
      </c>
      <c r="K2856" s="62">
        <v>5</v>
      </c>
      <c r="L2856" s="62">
        <v>2</v>
      </c>
      <c r="M2856" s="62">
        <f>STOCK[[#This Row],[Costo Unitario (USD)]]+STOCK[[#This Row],[Costo Envío (USD)]]+STOCK[[#This Row],[Comisión 10%]]</f>
        <v>8.5</v>
      </c>
      <c r="N2856" s="62">
        <f t="shared" si="139"/>
        <v>12.75</v>
      </c>
      <c r="O2856" s="62">
        <v>15</v>
      </c>
      <c r="P2856" s="62">
        <f>STOCK[[#This Row],[Precio Final]]-STOCK[[#This Row],[Costo total]]</f>
        <v>6.5</v>
      </c>
      <c r="Q2856" s="62"/>
      <c r="R2856" s="74"/>
      <c r="S2856" s="74"/>
      <c r="T2856" s="62"/>
      <c r="U2856" s="62"/>
      <c r="V2856" s="76"/>
    </row>
    <row r="2857" customHeight="1" spans="1:22">
      <c r="A2857" s="74" t="s">
        <v>21376</v>
      </c>
      <c r="B2857" s="74" t="s">
        <v>20874</v>
      </c>
      <c r="C2857" s="74" t="s">
        <v>21377</v>
      </c>
      <c r="D2857" s="74" t="s">
        <v>16408</v>
      </c>
      <c r="E2857" s="74"/>
      <c r="F2857" s="59">
        <v>10</v>
      </c>
      <c r="G2857" s="75">
        <v>1</v>
      </c>
      <c r="H2857" s="75">
        <f>SUMIFS(VENTAS[Cantidad],VENTAS[Código del producto Vendido],STOCK[[#This Row],[Code]])</f>
        <v>0</v>
      </c>
      <c r="I2857" s="75">
        <f>STOCK[[#This Row],[Entradas]]-STOCK[[#This Row],[Salidas]]</f>
        <v>1</v>
      </c>
      <c r="J2857" s="59">
        <f t="shared" si="138"/>
        <v>1</v>
      </c>
      <c r="K2857" s="62">
        <v>5</v>
      </c>
      <c r="L2857" s="62">
        <v>2</v>
      </c>
      <c r="M2857" s="62">
        <f>STOCK[[#This Row],[Costo Unitario (USD)]]+STOCK[[#This Row],[Costo Envío (USD)]]+STOCK[[#This Row],[Comisión 10%]]</f>
        <v>8</v>
      </c>
      <c r="N2857" s="62">
        <f t="shared" si="139"/>
        <v>12</v>
      </c>
      <c r="O2857" s="62">
        <v>10</v>
      </c>
      <c r="P2857" s="62">
        <f>STOCK[[#This Row],[Precio Final]]-STOCK[[#This Row],[Costo total]]</f>
        <v>2</v>
      </c>
      <c r="Q2857" s="62"/>
      <c r="R2857" s="74"/>
      <c r="S2857" s="74"/>
      <c r="T2857" s="62"/>
      <c r="U2857" s="62"/>
      <c r="V2857" s="76"/>
    </row>
    <row r="2858" customHeight="1" spans="1:22">
      <c r="A2858" s="74" t="s">
        <v>21378</v>
      </c>
      <c r="B2858" s="74" t="s">
        <v>20035</v>
      </c>
      <c r="C2858" s="74" t="s">
        <v>21379</v>
      </c>
      <c r="D2858" s="74" t="s">
        <v>16396</v>
      </c>
      <c r="E2858" s="74"/>
      <c r="F2858" s="59">
        <v>18</v>
      </c>
      <c r="G2858" s="75">
        <v>1</v>
      </c>
      <c r="H2858" s="75">
        <f>SUMIFS(VENTAS[Cantidad],VENTAS[Código del producto Vendido],STOCK[[#This Row],[Code]])</f>
        <v>0</v>
      </c>
      <c r="I2858" s="75">
        <f>STOCK[[#This Row],[Entradas]]-STOCK[[#This Row],[Salidas]]</f>
        <v>1</v>
      </c>
      <c r="J2858" s="59">
        <f t="shared" si="138"/>
        <v>1.8</v>
      </c>
      <c r="K2858" s="62">
        <v>5</v>
      </c>
      <c r="L2858" s="62">
        <v>2</v>
      </c>
      <c r="M2858" s="62">
        <f>STOCK[[#This Row],[Costo Unitario (USD)]]+STOCK[[#This Row],[Costo Envío (USD)]]+STOCK[[#This Row],[Comisión 10%]]</f>
        <v>8.8</v>
      </c>
      <c r="N2858" s="62">
        <f t="shared" si="139"/>
        <v>13.2</v>
      </c>
      <c r="O2858" s="62">
        <v>18</v>
      </c>
      <c r="P2858" s="62">
        <f>STOCK[[#This Row],[Precio Final]]-STOCK[[#This Row],[Costo total]]</f>
        <v>9.2</v>
      </c>
      <c r="Q2858" s="62"/>
      <c r="R2858" s="74"/>
      <c r="S2858" s="74"/>
      <c r="T2858" s="62"/>
      <c r="U2858" s="62"/>
      <c r="V2858" s="76"/>
    </row>
    <row r="2859" s="52" customFormat="1" customHeight="1" spans="1:22">
      <c r="A2859" s="74" t="s">
        <v>21380</v>
      </c>
      <c r="B2859" s="74" t="s">
        <v>20874</v>
      </c>
      <c r="C2859" s="74" t="s">
        <v>21381</v>
      </c>
      <c r="D2859" s="74" t="s">
        <v>16408</v>
      </c>
      <c r="E2859" s="74"/>
      <c r="F2859" s="59">
        <v>25</v>
      </c>
      <c r="G2859" s="75">
        <v>1</v>
      </c>
      <c r="H2859" s="75">
        <f>SUMIFS(VENTAS[Cantidad],VENTAS[Código del producto Vendido],STOCK[[#This Row],[Code]])</f>
        <v>0</v>
      </c>
      <c r="I2859" s="75">
        <f>STOCK[[#This Row],[Entradas]]-STOCK[[#This Row],[Salidas]]</f>
        <v>1</v>
      </c>
      <c r="J2859" s="59">
        <f t="shared" si="138"/>
        <v>2.5</v>
      </c>
      <c r="K2859" s="62">
        <v>6</v>
      </c>
      <c r="L2859" s="62">
        <v>2</v>
      </c>
      <c r="M2859" s="62">
        <f>STOCK[[#This Row],[Costo Unitario (USD)]]+STOCK[[#This Row],[Costo Envío (USD)]]+STOCK[[#This Row],[Comisión 10%]]</f>
        <v>10.5</v>
      </c>
      <c r="N2859" s="62">
        <f t="shared" si="139"/>
        <v>15.75</v>
      </c>
      <c r="O2859" s="62">
        <v>25</v>
      </c>
      <c r="P2859" s="62">
        <f>STOCK[[#This Row],[Precio Final]]-STOCK[[#This Row],[Costo total]]</f>
        <v>14.5</v>
      </c>
      <c r="Q2859" s="62"/>
      <c r="R2859" s="74"/>
      <c r="S2859" s="74"/>
      <c r="T2859" s="62"/>
      <c r="U2859" s="62"/>
      <c r="V2859" s="76"/>
    </row>
    <row r="2860" s="52" customFormat="1" customHeight="1" spans="1:22">
      <c r="A2860" s="74" t="s">
        <v>21382</v>
      </c>
      <c r="B2860" s="74" t="s">
        <v>19993</v>
      </c>
      <c r="C2860" s="74" t="s">
        <v>20468</v>
      </c>
      <c r="D2860" s="74" t="s">
        <v>16396</v>
      </c>
      <c r="E2860" s="74"/>
      <c r="F2860" s="59">
        <v>25</v>
      </c>
      <c r="G2860" s="75">
        <v>3</v>
      </c>
      <c r="H2860" s="75">
        <f>SUMIFS(VENTAS[Cantidad],VENTAS[Código del producto Vendido],STOCK[[#This Row],[Code]])</f>
        <v>1</v>
      </c>
      <c r="I2860" s="75">
        <f>STOCK[[#This Row],[Entradas]]-STOCK[[#This Row],[Salidas]]</f>
        <v>2</v>
      </c>
      <c r="J2860" s="59">
        <v>2.5</v>
      </c>
      <c r="K2860" s="62">
        <v>7.65</v>
      </c>
      <c r="L2860" s="62">
        <v>2</v>
      </c>
      <c r="M2860" s="62">
        <f>STOCK[[#This Row],[Costo Unitario (USD)]]+STOCK[[#This Row],[Costo Envío (USD)]]+STOCK[[#This Row],[Comisión 10%]]</f>
        <v>12.15</v>
      </c>
      <c r="N2860" s="62">
        <f t="shared" si="139"/>
        <v>18.225</v>
      </c>
      <c r="O2860" s="62">
        <v>25</v>
      </c>
      <c r="P2860" s="62">
        <f>STOCK[[#This Row],[Precio Final]]-STOCK[[#This Row],[Costo total]]</f>
        <v>12.85</v>
      </c>
      <c r="Q2860" s="62"/>
      <c r="R2860" s="74"/>
      <c r="S2860" s="74"/>
      <c r="T2860" s="62"/>
      <c r="U2860" s="62"/>
      <c r="V2860" s="76"/>
    </row>
    <row r="2861" s="52" customFormat="1" customHeight="1" spans="1:22">
      <c r="A2861" s="74" t="s">
        <v>21383</v>
      </c>
      <c r="B2861" s="74" t="s">
        <v>19993</v>
      </c>
      <c r="C2861" s="74" t="s">
        <v>21384</v>
      </c>
      <c r="D2861" s="74" t="s">
        <v>16396</v>
      </c>
      <c r="E2861" s="74"/>
      <c r="F2861" s="59">
        <v>25</v>
      </c>
      <c r="G2861" s="75">
        <v>2</v>
      </c>
      <c r="H2861" s="75">
        <f>SUMIFS(VENTAS[Cantidad],VENTAS[Código del producto Vendido],STOCK[[#This Row],[Code]])</f>
        <v>2</v>
      </c>
      <c r="I2861" s="75">
        <f>STOCK[[#This Row],[Entradas]]-STOCK[[#This Row],[Salidas]]</f>
        <v>0</v>
      </c>
      <c r="J2861" s="59">
        <v>2.5</v>
      </c>
      <c r="K2861" s="62">
        <v>7.65</v>
      </c>
      <c r="L2861" s="62">
        <v>2</v>
      </c>
      <c r="M2861" s="62">
        <f>STOCK[[#This Row],[Costo Unitario (USD)]]+STOCK[[#This Row],[Costo Envío (USD)]]+STOCK[[#This Row],[Comisión 10%]]</f>
        <v>12.15</v>
      </c>
      <c r="N2861" s="62">
        <f t="shared" si="139"/>
        <v>18.225</v>
      </c>
      <c r="O2861" s="62">
        <v>25</v>
      </c>
      <c r="P2861" s="62">
        <f>STOCK[[#This Row],[Precio Final]]-STOCK[[#This Row],[Costo total]]</f>
        <v>12.85</v>
      </c>
      <c r="Q2861" s="62"/>
      <c r="R2861" s="74"/>
      <c r="S2861" s="74"/>
      <c r="T2861" s="62"/>
      <c r="U2861" s="62"/>
      <c r="V2861" s="76"/>
    </row>
    <row r="2862" s="52" customFormat="1" customHeight="1" spans="1:22">
      <c r="A2862" s="74" t="s">
        <v>21385</v>
      </c>
      <c r="B2862" s="74" t="s">
        <v>19993</v>
      </c>
      <c r="C2862" s="74" t="s">
        <v>21386</v>
      </c>
      <c r="D2862" s="74" t="s">
        <v>16396</v>
      </c>
      <c r="E2862" s="74"/>
      <c r="F2862" s="59">
        <v>25</v>
      </c>
      <c r="G2862" s="75">
        <v>3</v>
      </c>
      <c r="H2862" s="75">
        <f>SUMIFS(VENTAS[Cantidad],VENTAS[Código del producto Vendido],STOCK[[#This Row],[Code]])</f>
        <v>1</v>
      </c>
      <c r="I2862" s="75">
        <f>STOCK[[#This Row],[Entradas]]-STOCK[[#This Row],[Salidas]]</f>
        <v>2</v>
      </c>
      <c r="J2862" s="59">
        <v>2.5</v>
      </c>
      <c r="K2862" s="62">
        <v>7.65</v>
      </c>
      <c r="L2862" s="62">
        <v>2</v>
      </c>
      <c r="M2862" s="62">
        <f>STOCK[[#This Row],[Costo Unitario (USD)]]+STOCK[[#This Row],[Costo Envío (USD)]]+STOCK[[#This Row],[Comisión 10%]]</f>
        <v>12.15</v>
      </c>
      <c r="N2862" s="62">
        <f t="shared" si="139"/>
        <v>18.225</v>
      </c>
      <c r="O2862" s="62">
        <v>25</v>
      </c>
      <c r="P2862" s="62">
        <f>STOCK[[#This Row],[Precio Final]]-STOCK[[#This Row],[Costo total]]</f>
        <v>12.85</v>
      </c>
      <c r="Q2862" s="62"/>
      <c r="R2862" s="74"/>
      <c r="S2862" s="74"/>
      <c r="T2862" s="62"/>
      <c r="U2862" s="62"/>
      <c r="V2862" s="76"/>
    </row>
    <row r="2863" s="52" customFormat="1" customHeight="1" spans="1:22">
      <c r="A2863" s="74" t="s">
        <v>21387</v>
      </c>
      <c r="B2863" s="74" t="s">
        <v>19990</v>
      </c>
      <c r="C2863" s="74" t="s">
        <v>21386</v>
      </c>
      <c r="D2863" s="74" t="s">
        <v>16404</v>
      </c>
      <c r="E2863" s="74"/>
      <c r="F2863" s="59">
        <v>25</v>
      </c>
      <c r="G2863" s="75">
        <v>2</v>
      </c>
      <c r="H2863" s="75">
        <f>SUMIFS(VENTAS[Cantidad],VENTAS[Código del producto Vendido],STOCK[[#This Row],[Code]])</f>
        <v>1</v>
      </c>
      <c r="I2863" s="75">
        <f>STOCK[[#This Row],[Entradas]]-STOCK[[#This Row],[Salidas]]</f>
        <v>1</v>
      </c>
      <c r="J2863" s="59">
        <v>2.5</v>
      </c>
      <c r="K2863" s="62">
        <v>7.65</v>
      </c>
      <c r="L2863" s="62">
        <v>2</v>
      </c>
      <c r="M2863" s="62">
        <f>STOCK[[#This Row],[Costo Unitario (USD)]]+STOCK[[#This Row],[Costo Envío (USD)]]+STOCK[[#This Row],[Comisión 10%]]</f>
        <v>12.15</v>
      </c>
      <c r="N2863" s="62">
        <f t="shared" si="139"/>
        <v>18.225</v>
      </c>
      <c r="O2863" s="62">
        <v>25</v>
      </c>
      <c r="P2863" s="62">
        <f>STOCK[[#This Row],[Precio Final]]-STOCK[[#This Row],[Costo total]]</f>
        <v>12.85</v>
      </c>
      <c r="Q2863" s="62"/>
      <c r="R2863" s="74"/>
      <c r="S2863" s="74"/>
      <c r="T2863" s="62"/>
      <c r="U2863" s="62"/>
      <c r="V2863" s="76"/>
    </row>
    <row r="2864" s="52" customFormat="1" customHeight="1" spans="1:22">
      <c r="A2864" s="74" t="s">
        <v>21388</v>
      </c>
      <c r="B2864" s="74" t="s">
        <v>19990</v>
      </c>
      <c r="C2864" s="74" t="s">
        <v>21384</v>
      </c>
      <c r="D2864" s="74" t="s">
        <v>16404</v>
      </c>
      <c r="E2864" s="74"/>
      <c r="F2864" s="59">
        <v>25</v>
      </c>
      <c r="G2864" s="75">
        <v>1</v>
      </c>
      <c r="H2864" s="75">
        <f>SUMIFS(VENTAS[Cantidad],VENTAS[Código del producto Vendido],STOCK[[#This Row],[Code]])</f>
        <v>1</v>
      </c>
      <c r="I2864" s="75">
        <f>STOCK[[#This Row],[Entradas]]-STOCK[[#This Row],[Salidas]]</f>
        <v>0</v>
      </c>
      <c r="J2864" s="59">
        <v>2.5</v>
      </c>
      <c r="K2864" s="62">
        <v>7.65</v>
      </c>
      <c r="L2864" s="62">
        <v>2</v>
      </c>
      <c r="M2864" s="62">
        <f>STOCK[[#This Row],[Costo Unitario (USD)]]+STOCK[[#This Row],[Costo Envío (USD)]]+STOCK[[#This Row],[Comisión 10%]]</f>
        <v>12.15</v>
      </c>
      <c r="N2864" s="62">
        <f t="shared" si="139"/>
        <v>18.225</v>
      </c>
      <c r="O2864" s="62">
        <v>25</v>
      </c>
      <c r="P2864" s="62">
        <f>STOCK[[#This Row],[Precio Final]]-STOCK[[#This Row],[Costo total]]</f>
        <v>12.85</v>
      </c>
      <c r="Q2864" s="62"/>
      <c r="R2864" s="74"/>
      <c r="S2864" s="74"/>
      <c r="T2864" s="62"/>
      <c r="U2864" s="62"/>
      <c r="V2864" s="76"/>
    </row>
    <row r="2865" s="52" customFormat="1" customHeight="1" spans="1:22">
      <c r="A2865" s="74" t="s">
        <v>21389</v>
      </c>
      <c r="B2865" s="74" t="s">
        <v>19990</v>
      </c>
      <c r="C2865" s="74" t="s">
        <v>20468</v>
      </c>
      <c r="D2865" s="74" t="s">
        <v>16404</v>
      </c>
      <c r="E2865" s="74"/>
      <c r="F2865" s="59">
        <v>25</v>
      </c>
      <c r="G2865" s="75">
        <v>1</v>
      </c>
      <c r="H2865" s="75">
        <f>SUMIFS(VENTAS[Cantidad],VENTAS[Código del producto Vendido],STOCK[[#This Row],[Code]])</f>
        <v>1</v>
      </c>
      <c r="I2865" s="75">
        <f>STOCK[[#This Row],[Entradas]]-STOCK[[#This Row],[Salidas]]</f>
        <v>0</v>
      </c>
      <c r="J2865" s="59">
        <v>2.5</v>
      </c>
      <c r="K2865" s="62">
        <v>7.65</v>
      </c>
      <c r="L2865" s="62">
        <v>2</v>
      </c>
      <c r="M2865" s="62">
        <f>STOCK[[#This Row],[Costo Unitario (USD)]]+STOCK[[#This Row],[Costo Envío (USD)]]+STOCK[[#This Row],[Comisión 10%]]</f>
        <v>12.15</v>
      </c>
      <c r="N2865" s="62">
        <f t="shared" si="139"/>
        <v>18.225</v>
      </c>
      <c r="O2865" s="62">
        <v>25</v>
      </c>
      <c r="P2865" s="62">
        <f>STOCK[[#This Row],[Precio Final]]-STOCK[[#This Row],[Costo total]]</f>
        <v>12.85</v>
      </c>
      <c r="Q2865" s="62"/>
      <c r="R2865" s="74"/>
      <c r="S2865" s="74"/>
      <c r="T2865" s="62"/>
      <c r="U2865" s="62"/>
      <c r="V2865" s="76"/>
    </row>
    <row r="2866" s="52" customFormat="1" customHeight="1" spans="1:22">
      <c r="A2866" s="74" t="s">
        <v>21390</v>
      </c>
      <c r="B2866" s="74" t="s">
        <v>21154</v>
      </c>
      <c r="C2866" s="74" t="s">
        <v>21391</v>
      </c>
      <c r="D2866" s="74" t="s">
        <v>16475</v>
      </c>
      <c r="E2866" s="74"/>
      <c r="F2866" s="59">
        <v>20</v>
      </c>
      <c r="G2866" s="75">
        <v>1</v>
      </c>
      <c r="H2866" s="75">
        <f>SUMIFS(VENTAS[Cantidad],VENTAS[Código del producto Vendido],STOCK[[#This Row],[Code]])</f>
        <v>0</v>
      </c>
      <c r="I2866" s="75">
        <f>STOCK[[#This Row],[Entradas]]-STOCK[[#This Row],[Salidas]]</f>
        <v>1</v>
      </c>
      <c r="J2866" s="59">
        <v>2</v>
      </c>
      <c r="K2866" s="62">
        <v>6.97</v>
      </c>
      <c r="L2866" s="62">
        <v>2</v>
      </c>
      <c r="M2866" s="62">
        <f>STOCK[[#This Row],[Costo Unitario (USD)]]+STOCK[[#This Row],[Costo Envío (USD)]]+STOCK[[#This Row],[Comisión 10%]]</f>
        <v>10.97</v>
      </c>
      <c r="N2866" s="62">
        <f t="shared" si="139"/>
        <v>16.455</v>
      </c>
      <c r="O2866" s="62">
        <v>20</v>
      </c>
      <c r="P2866" s="62">
        <f>STOCK[[#This Row],[Precio Final]]-STOCK[[#This Row],[Costo total]]</f>
        <v>9.03</v>
      </c>
      <c r="Q2866" s="62"/>
      <c r="R2866" s="74"/>
      <c r="S2866" s="74"/>
      <c r="T2866" s="62"/>
      <c r="U2866" s="62"/>
      <c r="V2866" s="76"/>
    </row>
    <row r="2867" s="52" customFormat="1" customHeight="1" spans="1:22">
      <c r="A2867" s="74" t="s">
        <v>21392</v>
      </c>
      <c r="B2867" s="74" t="s">
        <v>19990</v>
      </c>
      <c r="C2867" s="74" t="s">
        <v>21391</v>
      </c>
      <c r="D2867" s="74" t="s">
        <v>16404</v>
      </c>
      <c r="E2867" s="74"/>
      <c r="F2867" s="59">
        <v>20</v>
      </c>
      <c r="G2867" s="75">
        <v>1</v>
      </c>
      <c r="H2867" s="75">
        <f>SUMIFS(VENTAS[Cantidad],VENTAS[Código del producto Vendido],STOCK[[#This Row],[Code]])</f>
        <v>0</v>
      </c>
      <c r="I2867" s="75">
        <f>STOCK[[#This Row],[Entradas]]-STOCK[[#This Row],[Salidas]]</f>
        <v>1</v>
      </c>
      <c r="J2867" s="59">
        <v>2</v>
      </c>
      <c r="K2867" s="62">
        <v>6.97</v>
      </c>
      <c r="L2867" s="62">
        <v>2</v>
      </c>
      <c r="M2867" s="62">
        <f>STOCK[[#This Row],[Costo Unitario (USD)]]+STOCK[[#This Row],[Costo Envío (USD)]]+STOCK[[#This Row],[Comisión 10%]]</f>
        <v>10.97</v>
      </c>
      <c r="N2867" s="62">
        <f t="shared" si="139"/>
        <v>16.455</v>
      </c>
      <c r="O2867" s="62">
        <v>20</v>
      </c>
      <c r="P2867" s="62">
        <f>STOCK[[#This Row],[Precio Final]]-STOCK[[#This Row],[Costo total]]</f>
        <v>9.03</v>
      </c>
      <c r="Q2867" s="62"/>
      <c r="R2867" s="74"/>
      <c r="S2867" s="74"/>
      <c r="T2867" s="62"/>
      <c r="U2867" s="62"/>
      <c r="V2867" s="76"/>
    </row>
    <row r="2868" s="52" customFormat="1" customHeight="1" spans="1:22">
      <c r="A2868" s="74" t="s">
        <v>21393</v>
      </c>
      <c r="B2868" s="74" t="s">
        <v>19993</v>
      </c>
      <c r="C2868" s="74" t="s">
        <v>21391</v>
      </c>
      <c r="D2868" s="74" t="s">
        <v>16396</v>
      </c>
      <c r="E2868" s="74"/>
      <c r="F2868" s="59">
        <v>20</v>
      </c>
      <c r="G2868" s="75">
        <v>2</v>
      </c>
      <c r="H2868" s="75">
        <f>SUMIFS(VENTAS[Cantidad],VENTAS[Código del producto Vendido],STOCK[[#This Row],[Code]])</f>
        <v>0</v>
      </c>
      <c r="I2868" s="75">
        <f>STOCK[[#This Row],[Entradas]]-STOCK[[#This Row],[Salidas]]</f>
        <v>2</v>
      </c>
      <c r="J2868" s="59">
        <v>2</v>
      </c>
      <c r="K2868" s="62">
        <v>6.97</v>
      </c>
      <c r="L2868" s="62">
        <v>2</v>
      </c>
      <c r="M2868" s="62">
        <f>STOCK[[#This Row],[Costo Unitario (USD)]]+STOCK[[#This Row],[Costo Envío (USD)]]+STOCK[[#This Row],[Comisión 10%]]</f>
        <v>10.97</v>
      </c>
      <c r="N2868" s="62">
        <f t="shared" si="139"/>
        <v>16.455</v>
      </c>
      <c r="O2868" s="62">
        <v>20</v>
      </c>
      <c r="P2868" s="62">
        <f>STOCK[[#This Row],[Precio Final]]-STOCK[[#This Row],[Costo total]]</f>
        <v>9.03</v>
      </c>
      <c r="Q2868" s="62"/>
      <c r="R2868" s="74"/>
      <c r="S2868" s="74"/>
      <c r="T2868" s="62"/>
      <c r="U2868" s="62"/>
      <c r="V2868" s="76"/>
    </row>
    <row r="2869" s="52" customFormat="1" customHeight="1" spans="1:22">
      <c r="A2869" s="74" t="s">
        <v>21394</v>
      </c>
      <c r="B2869" s="74" t="s">
        <v>21154</v>
      </c>
      <c r="C2869" s="74" t="s">
        <v>20868</v>
      </c>
      <c r="D2869" s="74" t="s">
        <v>16475</v>
      </c>
      <c r="E2869" s="74"/>
      <c r="F2869" s="59">
        <v>35</v>
      </c>
      <c r="G2869" s="75">
        <v>1</v>
      </c>
      <c r="H2869" s="75">
        <f>SUMIFS(VENTAS[Cantidad],VENTAS[Código del producto Vendido],STOCK[[#This Row],[Code]])</f>
        <v>0</v>
      </c>
      <c r="I2869" s="75">
        <f>STOCK[[#This Row],[Entradas]]-STOCK[[#This Row],[Salidas]]</f>
        <v>1</v>
      </c>
      <c r="J2869" s="59">
        <v>3.5</v>
      </c>
      <c r="K2869" s="62">
        <v>6.97</v>
      </c>
      <c r="L2869" s="62">
        <v>2</v>
      </c>
      <c r="M2869" s="62">
        <f>STOCK[[#This Row],[Costo Unitario (USD)]]+STOCK[[#This Row],[Costo Envío (USD)]]+STOCK[[#This Row],[Comisión 10%]]</f>
        <v>12.47</v>
      </c>
      <c r="N2869" s="62">
        <f t="shared" si="139"/>
        <v>18.705</v>
      </c>
      <c r="O2869" s="62">
        <v>35</v>
      </c>
      <c r="P2869" s="62">
        <f>STOCK[[#This Row],[Precio Final]]-STOCK[[#This Row],[Costo total]]</f>
        <v>22.53</v>
      </c>
      <c r="Q2869" s="62"/>
      <c r="R2869" s="74"/>
      <c r="S2869" s="74"/>
      <c r="T2869" s="62"/>
      <c r="U2869" s="62"/>
      <c r="V2869" s="76"/>
    </row>
    <row r="2870" s="52" customFormat="1" customHeight="1" spans="1:22">
      <c r="A2870" s="74" t="s">
        <v>21395</v>
      </c>
      <c r="B2870" s="74" t="s">
        <v>19990</v>
      </c>
      <c r="C2870" s="74" t="s">
        <v>21396</v>
      </c>
      <c r="D2870" s="74" t="s">
        <v>16404</v>
      </c>
      <c r="E2870" s="74"/>
      <c r="F2870" s="59">
        <v>35</v>
      </c>
      <c r="G2870" s="75">
        <v>3</v>
      </c>
      <c r="H2870" s="75">
        <f>SUMIFS(VENTAS[Cantidad],VENTAS[Código del producto Vendido],STOCK[[#This Row],[Code]])</f>
        <v>1</v>
      </c>
      <c r="I2870" s="75">
        <f>STOCK[[#This Row],[Entradas]]-STOCK[[#This Row],[Salidas]]</f>
        <v>2</v>
      </c>
      <c r="J2870" s="59">
        <v>3.5</v>
      </c>
      <c r="K2870" s="62">
        <v>11.94</v>
      </c>
      <c r="L2870" s="62">
        <v>2</v>
      </c>
      <c r="M2870" s="62">
        <f>STOCK[[#This Row],[Costo Unitario (USD)]]+STOCK[[#This Row],[Costo Envío (USD)]]+STOCK[[#This Row],[Comisión 10%]]</f>
        <v>17.44</v>
      </c>
      <c r="N2870" s="62">
        <f t="shared" si="139"/>
        <v>26.16</v>
      </c>
      <c r="O2870" s="62">
        <v>35</v>
      </c>
      <c r="P2870" s="62">
        <f>STOCK[[#This Row],[Precio Final]]-STOCK[[#This Row],[Costo total]]</f>
        <v>17.56</v>
      </c>
      <c r="Q2870" s="62"/>
      <c r="R2870" s="74"/>
      <c r="S2870" s="74"/>
      <c r="T2870" s="62"/>
      <c r="U2870" s="62"/>
      <c r="V2870" s="76"/>
    </row>
    <row r="2871" s="52" customFormat="1" customHeight="1" spans="1:22">
      <c r="A2871" s="74" t="s">
        <v>21397</v>
      </c>
      <c r="B2871" s="74" t="s">
        <v>19993</v>
      </c>
      <c r="C2871" s="74" t="s">
        <v>21396</v>
      </c>
      <c r="D2871" s="74" t="s">
        <v>16396</v>
      </c>
      <c r="E2871" s="74"/>
      <c r="F2871" s="59">
        <v>35</v>
      </c>
      <c r="G2871" s="75">
        <v>3</v>
      </c>
      <c r="H2871" s="75">
        <f>SUMIFS(VENTAS[Cantidad],VENTAS[Código del producto Vendido],STOCK[[#This Row],[Code]])</f>
        <v>3</v>
      </c>
      <c r="I2871" s="75">
        <f>STOCK[[#This Row],[Entradas]]-STOCK[[#This Row],[Salidas]]</f>
        <v>0</v>
      </c>
      <c r="J2871" s="59">
        <v>3.5</v>
      </c>
      <c r="K2871" s="62">
        <v>11.94</v>
      </c>
      <c r="L2871" s="62">
        <v>2</v>
      </c>
      <c r="M2871" s="62">
        <f>STOCK[[#This Row],[Costo Unitario (USD)]]+STOCK[[#This Row],[Costo Envío (USD)]]+STOCK[[#This Row],[Comisión 10%]]</f>
        <v>17.44</v>
      </c>
      <c r="N2871" s="62">
        <f t="shared" si="139"/>
        <v>26.16</v>
      </c>
      <c r="O2871" s="62">
        <v>35</v>
      </c>
      <c r="P2871" s="62">
        <f>STOCK[[#This Row],[Precio Final]]-STOCK[[#This Row],[Costo total]]</f>
        <v>17.56</v>
      </c>
      <c r="Q2871" s="62"/>
      <c r="R2871" s="74"/>
      <c r="S2871" s="74"/>
      <c r="T2871" s="62"/>
      <c r="U2871" s="62"/>
      <c r="V2871" s="76"/>
    </row>
    <row r="2872" s="52" customFormat="1" customHeight="1" spans="1:22">
      <c r="A2872" s="74" t="s">
        <v>21398</v>
      </c>
      <c r="B2872" s="74" t="s">
        <v>19990</v>
      </c>
      <c r="C2872" s="74" t="s">
        <v>18135</v>
      </c>
      <c r="D2872" s="74" t="s">
        <v>16408</v>
      </c>
      <c r="E2872" s="74"/>
      <c r="F2872" s="59">
        <v>30</v>
      </c>
      <c r="G2872" s="75">
        <v>2</v>
      </c>
      <c r="H2872" s="75">
        <f>SUMIFS(VENTAS[Cantidad],VENTAS[Código del producto Vendido],STOCK[[#This Row],[Code]])</f>
        <v>1</v>
      </c>
      <c r="I2872" s="75">
        <f>STOCK[[#This Row],[Entradas]]-STOCK[[#This Row],[Salidas]]</f>
        <v>1</v>
      </c>
      <c r="J2872" s="59">
        <v>3</v>
      </c>
      <c r="K2872" s="62">
        <v>8.96</v>
      </c>
      <c r="L2872" s="62">
        <v>2</v>
      </c>
      <c r="M2872" s="62">
        <f>STOCK[[#This Row],[Costo Unitario (USD)]]+STOCK[[#This Row],[Costo Envío (USD)]]+STOCK[[#This Row],[Comisión 10%]]</f>
        <v>13.96</v>
      </c>
      <c r="N2872" s="62">
        <f t="shared" si="139"/>
        <v>20.94</v>
      </c>
      <c r="O2872" s="62">
        <v>30</v>
      </c>
      <c r="P2872" s="62">
        <f>STOCK[[#This Row],[Precio Final]]-STOCK[[#This Row],[Costo total]]</f>
        <v>16.04</v>
      </c>
      <c r="Q2872" s="62"/>
      <c r="R2872" s="74"/>
      <c r="S2872" s="74"/>
      <c r="T2872" s="62"/>
      <c r="U2872" s="62"/>
      <c r="V2872" s="76"/>
    </row>
    <row r="2873" s="52" customFormat="1" customHeight="1" spans="1:22">
      <c r="A2873" s="74" t="s">
        <v>21399</v>
      </c>
      <c r="B2873" s="74" t="s">
        <v>19993</v>
      </c>
      <c r="C2873" s="74" t="s">
        <v>21400</v>
      </c>
      <c r="D2873" s="74" t="s">
        <v>16396</v>
      </c>
      <c r="E2873" s="74"/>
      <c r="F2873" s="59">
        <v>35</v>
      </c>
      <c r="G2873" s="75">
        <v>1</v>
      </c>
      <c r="H2873" s="75">
        <f>SUMIFS(VENTAS[Cantidad],VENTAS[Código del producto Vendido],STOCK[[#This Row],[Code]])</f>
        <v>1</v>
      </c>
      <c r="I2873" s="75">
        <f>STOCK[[#This Row],[Entradas]]-STOCK[[#This Row],[Salidas]]</f>
        <v>0</v>
      </c>
      <c r="J2873" s="59">
        <v>3.5</v>
      </c>
      <c r="K2873" s="62">
        <v>15.93</v>
      </c>
      <c r="L2873" s="62">
        <v>2</v>
      </c>
      <c r="M2873" s="62">
        <f>STOCK[[#This Row],[Costo Unitario (USD)]]+STOCK[[#This Row],[Costo Envío (USD)]]+STOCK[[#This Row],[Comisión 10%]]</f>
        <v>21.43</v>
      </c>
      <c r="N2873" s="62">
        <f t="shared" si="139"/>
        <v>32.145</v>
      </c>
      <c r="O2873" s="62">
        <v>35</v>
      </c>
      <c r="P2873" s="62">
        <f>STOCK[[#This Row],[Precio Final]]-STOCK[[#This Row],[Costo total]]</f>
        <v>13.57</v>
      </c>
      <c r="Q2873" s="62"/>
      <c r="R2873" s="74"/>
      <c r="S2873" s="74"/>
      <c r="T2873" s="62"/>
      <c r="U2873" s="62"/>
      <c r="V2873" s="76"/>
    </row>
    <row r="2874" s="52" customFormat="1" customHeight="1" spans="1:22">
      <c r="A2874" s="74" t="s">
        <v>21401</v>
      </c>
      <c r="B2874" s="74" t="s">
        <v>21154</v>
      </c>
      <c r="C2874" s="74" t="s">
        <v>21400</v>
      </c>
      <c r="D2874" s="74" t="s">
        <v>16475</v>
      </c>
      <c r="E2874" s="74"/>
      <c r="F2874" s="59">
        <v>35</v>
      </c>
      <c r="G2874" s="75">
        <v>2</v>
      </c>
      <c r="H2874" s="75">
        <f>SUMIFS(VENTAS[Cantidad],VENTAS[Código del producto Vendido],STOCK[[#This Row],[Code]])</f>
        <v>1</v>
      </c>
      <c r="I2874" s="75">
        <f>STOCK[[#This Row],[Entradas]]-STOCK[[#This Row],[Salidas]]</f>
        <v>1</v>
      </c>
      <c r="J2874" s="59">
        <v>3.5</v>
      </c>
      <c r="K2874" s="62">
        <v>15.93</v>
      </c>
      <c r="L2874" s="62">
        <v>2</v>
      </c>
      <c r="M2874" s="62">
        <f>STOCK[[#This Row],[Costo Unitario (USD)]]+STOCK[[#This Row],[Costo Envío (USD)]]+STOCK[[#This Row],[Comisión 10%]]</f>
        <v>21.43</v>
      </c>
      <c r="N2874" s="62">
        <f t="shared" si="139"/>
        <v>32.145</v>
      </c>
      <c r="O2874" s="62">
        <v>35</v>
      </c>
      <c r="P2874" s="62">
        <f>STOCK[[#This Row],[Precio Final]]-STOCK[[#This Row],[Costo total]]</f>
        <v>13.57</v>
      </c>
      <c r="Q2874" s="62"/>
      <c r="R2874" s="74"/>
      <c r="S2874" s="74"/>
      <c r="T2874" s="62"/>
      <c r="U2874" s="62"/>
      <c r="V2874" s="76"/>
    </row>
    <row r="2875" s="52" customFormat="1" customHeight="1" spans="1:22">
      <c r="A2875" s="74" t="s">
        <v>21402</v>
      </c>
      <c r="B2875" s="74" t="s">
        <v>19990</v>
      </c>
      <c r="C2875" s="74" t="s">
        <v>21400</v>
      </c>
      <c r="D2875" s="74" t="s">
        <v>16404</v>
      </c>
      <c r="E2875" s="74"/>
      <c r="F2875" s="59">
        <v>35</v>
      </c>
      <c r="G2875" s="75">
        <v>1</v>
      </c>
      <c r="H2875" s="75">
        <f>SUMIFS(VENTAS[Cantidad],VENTAS[Código del producto Vendido],STOCK[[#This Row],[Code]])</f>
        <v>0</v>
      </c>
      <c r="I2875" s="75">
        <f>STOCK[[#This Row],[Entradas]]-STOCK[[#This Row],[Salidas]]</f>
        <v>1</v>
      </c>
      <c r="J2875" s="59">
        <v>3.5</v>
      </c>
      <c r="K2875" s="62">
        <v>15.93</v>
      </c>
      <c r="L2875" s="62">
        <v>2</v>
      </c>
      <c r="M2875" s="62">
        <f>STOCK[[#This Row],[Costo Unitario (USD)]]+STOCK[[#This Row],[Costo Envío (USD)]]+STOCK[[#This Row],[Comisión 10%]]</f>
        <v>21.43</v>
      </c>
      <c r="N2875" s="62">
        <f t="shared" si="139"/>
        <v>32.145</v>
      </c>
      <c r="O2875" s="62">
        <v>35</v>
      </c>
      <c r="P2875" s="62">
        <f>STOCK[[#This Row],[Precio Final]]-STOCK[[#This Row],[Costo total]]</f>
        <v>13.57</v>
      </c>
      <c r="Q2875" s="62"/>
      <c r="R2875" s="74"/>
      <c r="S2875" s="74"/>
      <c r="T2875" s="62"/>
      <c r="U2875" s="62"/>
      <c r="V2875" s="76"/>
    </row>
    <row r="2876" s="52" customFormat="1" customHeight="1" spans="1:22">
      <c r="A2876" s="74" t="s">
        <v>21403</v>
      </c>
      <c r="B2876" s="74" t="s">
        <v>19993</v>
      </c>
      <c r="C2876" s="74" t="s">
        <v>21404</v>
      </c>
      <c r="D2876" s="74" t="s">
        <v>16396</v>
      </c>
      <c r="E2876" s="74"/>
      <c r="F2876" s="59">
        <v>35</v>
      </c>
      <c r="G2876" s="75">
        <v>1</v>
      </c>
      <c r="H2876" s="75">
        <f>SUMIFS(VENTAS[Cantidad],VENTAS[Código del producto Vendido],STOCK[[#This Row],[Code]])</f>
        <v>0</v>
      </c>
      <c r="I2876" s="75">
        <f>STOCK[[#This Row],[Entradas]]-STOCK[[#This Row],[Salidas]]</f>
        <v>1</v>
      </c>
      <c r="J2876" s="59">
        <v>3.5</v>
      </c>
      <c r="K2876" s="62">
        <v>16.93</v>
      </c>
      <c r="L2876" s="62">
        <v>2</v>
      </c>
      <c r="M2876" s="62">
        <f>STOCK[[#This Row],[Costo Unitario (USD)]]+STOCK[[#This Row],[Costo Envío (USD)]]+STOCK[[#This Row],[Comisión 10%]]</f>
        <v>22.43</v>
      </c>
      <c r="N2876" s="62">
        <f t="shared" si="139"/>
        <v>33.645</v>
      </c>
      <c r="O2876" s="62">
        <v>35</v>
      </c>
      <c r="P2876" s="62">
        <f>STOCK[[#This Row],[Precio Final]]-STOCK[[#This Row],[Costo total]]</f>
        <v>12.57</v>
      </c>
      <c r="Q2876" s="62"/>
      <c r="R2876" s="74"/>
      <c r="S2876" s="74"/>
      <c r="T2876" s="62"/>
      <c r="U2876" s="62"/>
      <c r="V2876" s="76"/>
    </row>
    <row r="2877" s="52" customFormat="1" customHeight="1" spans="1:22">
      <c r="A2877" s="74" t="s">
        <v>21405</v>
      </c>
      <c r="B2877" s="74" t="s">
        <v>19990</v>
      </c>
      <c r="C2877" s="74" t="s">
        <v>21404</v>
      </c>
      <c r="D2877" s="74" t="s">
        <v>16404</v>
      </c>
      <c r="E2877" s="74"/>
      <c r="F2877" s="59">
        <v>35</v>
      </c>
      <c r="G2877" s="75">
        <v>1</v>
      </c>
      <c r="H2877" s="75">
        <f>SUMIFS(VENTAS[Cantidad],VENTAS[Código del producto Vendido],STOCK[[#This Row],[Code]])</f>
        <v>0</v>
      </c>
      <c r="I2877" s="75">
        <f>STOCK[[#This Row],[Entradas]]-STOCK[[#This Row],[Salidas]]</f>
        <v>1</v>
      </c>
      <c r="J2877" s="59">
        <v>3.5</v>
      </c>
      <c r="K2877" s="62">
        <v>16.93</v>
      </c>
      <c r="L2877" s="62">
        <v>2</v>
      </c>
      <c r="M2877" s="62">
        <f>STOCK[[#This Row],[Costo Unitario (USD)]]+STOCK[[#This Row],[Costo Envío (USD)]]+STOCK[[#This Row],[Comisión 10%]]</f>
        <v>22.43</v>
      </c>
      <c r="N2877" s="62">
        <f t="shared" si="139"/>
        <v>33.645</v>
      </c>
      <c r="O2877" s="62">
        <v>35</v>
      </c>
      <c r="P2877" s="62">
        <f>STOCK[[#This Row],[Precio Final]]-STOCK[[#This Row],[Costo total]]</f>
        <v>12.57</v>
      </c>
      <c r="Q2877" s="62"/>
      <c r="R2877" s="74"/>
      <c r="S2877" s="74"/>
      <c r="T2877" s="62"/>
      <c r="U2877" s="62"/>
      <c r="V2877" s="76"/>
    </row>
    <row r="2878" s="52" customFormat="1" customHeight="1" spans="1:22">
      <c r="A2878" s="74" t="s">
        <v>21406</v>
      </c>
      <c r="B2878" s="74" t="s">
        <v>21154</v>
      </c>
      <c r="C2878" s="74" t="s">
        <v>21404</v>
      </c>
      <c r="D2878" s="74" t="s">
        <v>16475</v>
      </c>
      <c r="E2878" s="74"/>
      <c r="F2878" s="59">
        <v>35</v>
      </c>
      <c r="G2878" s="75">
        <v>1</v>
      </c>
      <c r="H2878" s="75">
        <f>SUMIFS(VENTAS[Cantidad],VENTAS[Código del producto Vendido],STOCK[[#This Row],[Code]])</f>
        <v>0</v>
      </c>
      <c r="I2878" s="75">
        <f>STOCK[[#This Row],[Entradas]]-STOCK[[#This Row],[Salidas]]</f>
        <v>1</v>
      </c>
      <c r="J2878" s="59">
        <v>3.5</v>
      </c>
      <c r="K2878" s="62">
        <v>16.93</v>
      </c>
      <c r="L2878" s="62">
        <v>2</v>
      </c>
      <c r="M2878" s="62">
        <f>STOCK[[#This Row],[Costo Unitario (USD)]]+STOCK[[#This Row],[Costo Envío (USD)]]+STOCK[[#This Row],[Comisión 10%]]</f>
        <v>22.43</v>
      </c>
      <c r="N2878" s="62">
        <f t="shared" si="139"/>
        <v>33.645</v>
      </c>
      <c r="O2878" s="62">
        <v>35</v>
      </c>
      <c r="P2878" s="62">
        <f>STOCK[[#This Row],[Precio Final]]-STOCK[[#This Row],[Costo total]]</f>
        <v>12.57</v>
      </c>
      <c r="Q2878" s="62"/>
      <c r="R2878" s="74"/>
      <c r="S2878" s="74"/>
      <c r="T2878" s="62"/>
      <c r="U2878" s="62"/>
      <c r="V2878" s="76"/>
    </row>
    <row r="2879" s="52" customFormat="1" customHeight="1" spans="1:22">
      <c r="A2879" s="74" t="s">
        <v>21407</v>
      </c>
      <c r="B2879" s="74" t="s">
        <v>19993</v>
      </c>
      <c r="C2879" s="74" t="s">
        <v>21408</v>
      </c>
      <c r="D2879" s="74" t="s">
        <v>16396</v>
      </c>
      <c r="E2879" s="74"/>
      <c r="F2879" s="59">
        <v>35</v>
      </c>
      <c r="G2879" s="75">
        <v>3</v>
      </c>
      <c r="H2879" s="75">
        <f>SUMIFS(VENTAS[Cantidad],VENTAS[Código del producto Vendido],STOCK[[#This Row],[Code]])</f>
        <v>1</v>
      </c>
      <c r="I2879" s="75">
        <f>STOCK[[#This Row],[Entradas]]-STOCK[[#This Row],[Salidas]]</f>
        <v>2</v>
      </c>
      <c r="J2879" s="59">
        <v>3.5</v>
      </c>
      <c r="K2879" s="62">
        <v>11.99</v>
      </c>
      <c r="L2879" s="62">
        <v>2</v>
      </c>
      <c r="M2879" s="62">
        <f>STOCK[[#This Row],[Costo Unitario (USD)]]+STOCK[[#This Row],[Costo Envío (USD)]]+STOCK[[#This Row],[Comisión 10%]]</f>
        <v>17.49</v>
      </c>
      <c r="N2879" s="62">
        <f t="shared" si="139"/>
        <v>26.235</v>
      </c>
      <c r="O2879" s="62">
        <v>35</v>
      </c>
      <c r="P2879" s="62">
        <f>STOCK[[#This Row],[Precio Final]]-STOCK[[#This Row],[Costo total]]</f>
        <v>17.51</v>
      </c>
      <c r="Q2879" s="62"/>
      <c r="R2879" s="74"/>
      <c r="S2879" s="74"/>
      <c r="T2879" s="62"/>
      <c r="U2879" s="62"/>
      <c r="V2879" s="76"/>
    </row>
    <row r="2880" s="52" customFormat="1" customHeight="1" spans="1:22">
      <c r="A2880" s="74" t="s">
        <v>21409</v>
      </c>
      <c r="B2880" s="74" t="s">
        <v>21154</v>
      </c>
      <c r="C2880" s="74" t="s">
        <v>21408</v>
      </c>
      <c r="D2880" s="74" t="s">
        <v>16475</v>
      </c>
      <c r="E2880" s="74"/>
      <c r="F2880" s="59">
        <v>35</v>
      </c>
      <c r="G2880" s="75">
        <v>2</v>
      </c>
      <c r="H2880" s="75">
        <f>SUMIFS(VENTAS[Cantidad],VENTAS[Código del producto Vendido],STOCK[[#This Row],[Code]])</f>
        <v>1</v>
      </c>
      <c r="I2880" s="75">
        <f>STOCK[[#This Row],[Entradas]]-STOCK[[#This Row],[Salidas]]</f>
        <v>1</v>
      </c>
      <c r="J2880" s="59">
        <v>3.5</v>
      </c>
      <c r="K2880" s="62">
        <v>11.99</v>
      </c>
      <c r="L2880" s="62">
        <v>2</v>
      </c>
      <c r="M2880" s="62">
        <f>STOCK[[#This Row],[Costo Unitario (USD)]]+STOCK[[#This Row],[Costo Envío (USD)]]+STOCK[[#This Row],[Comisión 10%]]</f>
        <v>17.49</v>
      </c>
      <c r="N2880" s="62">
        <f t="shared" si="139"/>
        <v>26.235</v>
      </c>
      <c r="O2880" s="62">
        <v>35</v>
      </c>
      <c r="P2880" s="62">
        <f>STOCK[[#This Row],[Precio Final]]-STOCK[[#This Row],[Costo total]]</f>
        <v>17.51</v>
      </c>
      <c r="Q2880" s="62"/>
      <c r="R2880" s="74"/>
      <c r="S2880" s="74"/>
      <c r="T2880" s="62"/>
      <c r="U2880" s="62"/>
      <c r="V2880" s="76"/>
    </row>
    <row r="2881" s="52" customFormat="1" customHeight="1" spans="1:22">
      <c r="A2881" s="74" t="s">
        <v>21410</v>
      </c>
      <c r="B2881" s="74" t="s">
        <v>19990</v>
      </c>
      <c r="C2881" s="74" t="s">
        <v>21408</v>
      </c>
      <c r="D2881" s="74" t="s">
        <v>16404</v>
      </c>
      <c r="E2881" s="74"/>
      <c r="F2881" s="59">
        <v>35</v>
      </c>
      <c r="G2881" s="75">
        <v>3</v>
      </c>
      <c r="H2881" s="75">
        <f>SUMIFS(VENTAS[Cantidad],VENTAS[Código del producto Vendido],STOCK[[#This Row],[Code]])</f>
        <v>1</v>
      </c>
      <c r="I2881" s="75">
        <f>STOCK[[#This Row],[Entradas]]-STOCK[[#This Row],[Salidas]]</f>
        <v>2</v>
      </c>
      <c r="J2881" s="59">
        <v>3.5</v>
      </c>
      <c r="K2881" s="62">
        <v>11.99</v>
      </c>
      <c r="L2881" s="62">
        <v>2</v>
      </c>
      <c r="M2881" s="62">
        <f>STOCK[[#This Row],[Costo Unitario (USD)]]+STOCK[[#This Row],[Costo Envío (USD)]]+STOCK[[#This Row],[Comisión 10%]]</f>
        <v>17.49</v>
      </c>
      <c r="N2881" s="62">
        <f t="shared" si="139"/>
        <v>26.235</v>
      </c>
      <c r="O2881" s="62">
        <v>35</v>
      </c>
      <c r="P2881" s="62">
        <f>STOCK[[#This Row],[Precio Final]]-STOCK[[#This Row],[Costo total]]</f>
        <v>17.51</v>
      </c>
      <c r="Q2881" s="62"/>
      <c r="R2881" s="74"/>
      <c r="S2881" s="74"/>
      <c r="T2881" s="62"/>
      <c r="U2881" s="62"/>
      <c r="V2881" s="76"/>
    </row>
    <row r="2882" s="52" customFormat="1" customHeight="1" spans="1:22">
      <c r="A2882" s="74" t="s">
        <v>21411</v>
      </c>
      <c r="B2882" s="74" t="s">
        <v>21154</v>
      </c>
      <c r="C2882" s="74" t="s">
        <v>21412</v>
      </c>
      <c r="D2882" s="74" t="s">
        <v>16475</v>
      </c>
      <c r="E2882" s="74"/>
      <c r="F2882" s="59">
        <v>35</v>
      </c>
      <c r="G2882" s="75">
        <v>1</v>
      </c>
      <c r="H2882" s="75">
        <f>SUMIFS(VENTAS[Cantidad],VENTAS[Código del producto Vendido],STOCK[[#This Row],[Code]])</f>
        <v>0</v>
      </c>
      <c r="I2882" s="75">
        <f>STOCK[[#This Row],[Entradas]]-STOCK[[#This Row],[Salidas]]</f>
        <v>1</v>
      </c>
      <c r="J2882" s="59">
        <v>3.5</v>
      </c>
      <c r="K2882" s="62">
        <v>11.94</v>
      </c>
      <c r="L2882" s="62">
        <v>2</v>
      </c>
      <c r="M2882" s="62">
        <f>STOCK[[#This Row],[Costo Unitario (USD)]]+STOCK[[#This Row],[Costo Envío (USD)]]+STOCK[[#This Row],[Comisión 10%]]</f>
        <v>17.44</v>
      </c>
      <c r="N2882" s="62">
        <f t="shared" si="139"/>
        <v>26.16</v>
      </c>
      <c r="O2882" s="62">
        <v>35</v>
      </c>
      <c r="P2882" s="62">
        <f>STOCK[[#This Row],[Precio Final]]-STOCK[[#This Row],[Costo total]]</f>
        <v>17.56</v>
      </c>
      <c r="Q2882" s="62"/>
      <c r="R2882" s="74"/>
      <c r="S2882" s="74"/>
      <c r="T2882" s="62"/>
      <c r="U2882" s="62"/>
      <c r="V2882" s="76"/>
    </row>
    <row r="2883" s="52" customFormat="1" customHeight="1" spans="1:22">
      <c r="A2883" s="74" t="s">
        <v>21413</v>
      </c>
      <c r="B2883" s="74" t="s">
        <v>19993</v>
      </c>
      <c r="C2883" s="74" t="s">
        <v>21412</v>
      </c>
      <c r="D2883" s="74" t="s">
        <v>16396</v>
      </c>
      <c r="E2883" s="74"/>
      <c r="F2883" s="59">
        <v>35</v>
      </c>
      <c r="G2883" s="75">
        <v>1</v>
      </c>
      <c r="H2883" s="75">
        <f>SUMIFS(VENTAS[Cantidad],VENTAS[Código del producto Vendido],STOCK[[#This Row],[Code]])</f>
        <v>1</v>
      </c>
      <c r="I2883" s="75">
        <f>STOCK[[#This Row],[Entradas]]-STOCK[[#This Row],[Salidas]]</f>
        <v>0</v>
      </c>
      <c r="J2883" s="59">
        <v>3.5</v>
      </c>
      <c r="K2883" s="62">
        <v>11.94</v>
      </c>
      <c r="L2883" s="62">
        <v>2</v>
      </c>
      <c r="M2883" s="62">
        <f>STOCK[[#This Row],[Costo Unitario (USD)]]+STOCK[[#This Row],[Costo Envío (USD)]]+STOCK[[#This Row],[Comisión 10%]]</f>
        <v>17.44</v>
      </c>
      <c r="N2883" s="62">
        <f t="shared" si="139"/>
        <v>26.16</v>
      </c>
      <c r="O2883" s="62">
        <v>35</v>
      </c>
      <c r="P2883" s="62">
        <f>STOCK[[#This Row],[Precio Final]]-STOCK[[#This Row],[Costo total]]</f>
        <v>17.56</v>
      </c>
      <c r="Q2883" s="62"/>
      <c r="R2883" s="74"/>
      <c r="S2883" s="74"/>
      <c r="T2883" s="62"/>
      <c r="U2883" s="62"/>
      <c r="V2883" s="76"/>
    </row>
    <row r="2884" s="52" customFormat="1" customHeight="1" spans="1:22">
      <c r="A2884" s="74" t="s">
        <v>21414</v>
      </c>
      <c r="B2884" s="74" t="s">
        <v>19990</v>
      </c>
      <c r="C2884" s="74" t="s">
        <v>21415</v>
      </c>
      <c r="D2884" s="74" t="s">
        <v>16404</v>
      </c>
      <c r="E2884" s="74"/>
      <c r="F2884" s="59">
        <v>35</v>
      </c>
      <c r="G2884" s="75">
        <v>2</v>
      </c>
      <c r="H2884" s="75">
        <f>SUMIFS(VENTAS[Cantidad],VENTAS[Código del producto Vendido],STOCK[[#This Row],[Code]])</f>
        <v>0</v>
      </c>
      <c r="I2884" s="75">
        <f>STOCK[[#This Row],[Entradas]]-STOCK[[#This Row],[Salidas]]</f>
        <v>2</v>
      </c>
      <c r="J2884" s="59">
        <v>3.5</v>
      </c>
      <c r="K2884" s="62">
        <v>8.96</v>
      </c>
      <c r="L2884" s="62">
        <v>2</v>
      </c>
      <c r="M2884" s="62">
        <f>STOCK[[#This Row],[Costo Unitario (USD)]]+STOCK[[#This Row],[Costo Envío (USD)]]+STOCK[[#This Row],[Comisión 10%]]</f>
        <v>14.46</v>
      </c>
      <c r="N2884" s="62">
        <f t="shared" si="139"/>
        <v>21.69</v>
      </c>
      <c r="O2884" s="62">
        <v>35</v>
      </c>
      <c r="P2884" s="62">
        <f>STOCK[[#This Row],[Precio Final]]-STOCK[[#This Row],[Costo total]]</f>
        <v>20.54</v>
      </c>
      <c r="Q2884" s="62"/>
      <c r="R2884" s="74"/>
      <c r="S2884" s="74"/>
      <c r="T2884" s="62"/>
      <c r="U2884" s="62"/>
      <c r="V2884" s="76"/>
    </row>
    <row r="2885" s="52" customFormat="1" customHeight="1" spans="1:22">
      <c r="A2885" s="74" t="s">
        <v>21416</v>
      </c>
      <c r="B2885" s="74" t="s">
        <v>19990</v>
      </c>
      <c r="C2885" s="74" t="s">
        <v>21417</v>
      </c>
      <c r="D2885" s="74" t="s">
        <v>20448</v>
      </c>
      <c r="E2885" s="74"/>
      <c r="F2885" s="59">
        <v>35</v>
      </c>
      <c r="G2885" s="75">
        <v>3</v>
      </c>
      <c r="H2885" s="75">
        <f>SUMIFS(VENTAS[Cantidad],VENTAS[Código del producto Vendido],STOCK[[#This Row],[Code]])</f>
        <v>0</v>
      </c>
      <c r="I2885" s="75">
        <f>STOCK[[#This Row],[Entradas]]-STOCK[[#This Row],[Salidas]]</f>
        <v>3</v>
      </c>
      <c r="J2885" s="59">
        <v>3.5</v>
      </c>
      <c r="K2885" s="62">
        <v>10</v>
      </c>
      <c r="L2885" s="62">
        <v>2</v>
      </c>
      <c r="M2885" s="62">
        <f>STOCK[[#This Row],[Costo Unitario (USD)]]+STOCK[[#This Row],[Costo Envío (USD)]]+STOCK[[#This Row],[Comisión 10%]]</f>
        <v>15.5</v>
      </c>
      <c r="N2885" s="62">
        <f t="shared" si="139"/>
        <v>23.25</v>
      </c>
      <c r="O2885" s="62">
        <v>35</v>
      </c>
      <c r="P2885" s="62">
        <f>STOCK[[#This Row],[Precio Final]]-STOCK[[#This Row],[Costo total]]</f>
        <v>19.5</v>
      </c>
      <c r="Q2885" s="62"/>
      <c r="R2885" s="74"/>
      <c r="S2885" s="74"/>
      <c r="T2885" s="62"/>
      <c r="U2885" s="62"/>
      <c r="V2885" s="76"/>
    </row>
    <row r="2886" s="52" customFormat="1" customHeight="1" spans="1:22">
      <c r="A2886" s="74" t="s">
        <v>21418</v>
      </c>
      <c r="B2886" s="74" t="s">
        <v>21154</v>
      </c>
      <c r="C2886" s="74" t="s">
        <v>21419</v>
      </c>
      <c r="D2886" s="74" t="s">
        <v>19553</v>
      </c>
      <c r="E2886" s="74"/>
      <c r="F2886" s="59">
        <v>40</v>
      </c>
      <c r="G2886" s="75">
        <v>2</v>
      </c>
      <c r="H2886" s="75">
        <f>SUMIFS(VENTAS[Cantidad],VENTAS[Código del producto Vendido],STOCK[[#This Row],[Code]])</f>
        <v>1</v>
      </c>
      <c r="I2886" s="75">
        <f>STOCK[[#This Row],[Entradas]]-STOCK[[#This Row],[Salidas]]</f>
        <v>1</v>
      </c>
      <c r="J2886" s="59">
        <v>4</v>
      </c>
      <c r="K2886" s="62">
        <v>14.93</v>
      </c>
      <c r="L2886" s="62">
        <v>2</v>
      </c>
      <c r="M2886" s="62">
        <f>STOCK[[#This Row],[Costo Unitario (USD)]]+STOCK[[#This Row],[Costo Envío (USD)]]+STOCK[[#This Row],[Comisión 10%]]</f>
        <v>20.93</v>
      </c>
      <c r="N2886" s="62">
        <f t="shared" ref="N2886:N2920" si="140">M2886*1.5</f>
        <v>31.395</v>
      </c>
      <c r="O2886" s="62">
        <v>40</v>
      </c>
      <c r="P2886" s="62">
        <f>STOCK[[#This Row],[Precio Final]]-STOCK[[#This Row],[Costo total]]</f>
        <v>19.07</v>
      </c>
      <c r="Q2886" s="62"/>
      <c r="R2886" s="74"/>
      <c r="S2886" s="74"/>
      <c r="T2886" s="62"/>
      <c r="U2886" s="62"/>
      <c r="V2886" s="76"/>
    </row>
    <row r="2887" s="52" customFormat="1" customHeight="1" spans="1:22">
      <c r="A2887" s="74" t="s">
        <v>21420</v>
      </c>
      <c r="B2887" s="74" t="s">
        <v>19990</v>
      </c>
      <c r="C2887" s="74" t="s">
        <v>21419</v>
      </c>
      <c r="D2887" s="74" t="s">
        <v>21016</v>
      </c>
      <c r="E2887" s="74"/>
      <c r="F2887" s="59">
        <v>40</v>
      </c>
      <c r="G2887" s="75">
        <v>4</v>
      </c>
      <c r="H2887" s="75">
        <f>SUMIFS(VENTAS[Cantidad],VENTAS[Código del producto Vendido],STOCK[[#This Row],[Code]])</f>
        <v>0</v>
      </c>
      <c r="I2887" s="75">
        <f>STOCK[[#This Row],[Entradas]]-STOCK[[#This Row],[Salidas]]</f>
        <v>4</v>
      </c>
      <c r="J2887" s="59">
        <v>4</v>
      </c>
      <c r="K2887" s="62">
        <v>14.93</v>
      </c>
      <c r="L2887" s="62">
        <v>2</v>
      </c>
      <c r="M2887" s="62">
        <f>STOCK[[#This Row],[Costo Unitario (USD)]]+STOCK[[#This Row],[Costo Envío (USD)]]+STOCK[[#This Row],[Comisión 10%]]</f>
        <v>20.93</v>
      </c>
      <c r="N2887" s="62">
        <f t="shared" si="140"/>
        <v>31.395</v>
      </c>
      <c r="O2887" s="62">
        <v>40</v>
      </c>
      <c r="P2887" s="62">
        <f>STOCK[[#This Row],[Precio Final]]-STOCK[[#This Row],[Costo total]]</f>
        <v>19.07</v>
      </c>
      <c r="Q2887" s="62"/>
      <c r="R2887" s="74"/>
      <c r="S2887" s="74"/>
      <c r="T2887" s="62"/>
      <c r="U2887" s="62"/>
      <c r="V2887" s="76"/>
    </row>
    <row r="2888" s="52" customFormat="1" customHeight="1" spans="1:22">
      <c r="A2888" s="74" t="s">
        <v>21421</v>
      </c>
      <c r="B2888" s="74" t="s">
        <v>19990</v>
      </c>
      <c r="C2888" s="74" t="s">
        <v>21419</v>
      </c>
      <c r="D2888" s="74" t="s">
        <v>18089</v>
      </c>
      <c r="E2888" s="74"/>
      <c r="F2888" s="59">
        <v>40</v>
      </c>
      <c r="G2888" s="75">
        <v>1</v>
      </c>
      <c r="H2888" s="75">
        <f>SUMIFS(VENTAS[Cantidad],VENTAS[Código del producto Vendido],STOCK[[#This Row],[Code]])</f>
        <v>0</v>
      </c>
      <c r="I2888" s="75">
        <f>STOCK[[#This Row],[Entradas]]-STOCK[[#This Row],[Salidas]]</f>
        <v>1</v>
      </c>
      <c r="J2888" s="59">
        <v>4</v>
      </c>
      <c r="K2888" s="62">
        <v>14.93</v>
      </c>
      <c r="L2888" s="62">
        <v>2</v>
      </c>
      <c r="M2888" s="62">
        <f>STOCK[[#This Row],[Costo Unitario (USD)]]+STOCK[[#This Row],[Costo Envío (USD)]]+STOCK[[#This Row],[Comisión 10%]]</f>
        <v>20.93</v>
      </c>
      <c r="N2888" s="62">
        <f t="shared" si="140"/>
        <v>31.395</v>
      </c>
      <c r="O2888" s="62">
        <v>40</v>
      </c>
      <c r="P2888" s="62">
        <f>STOCK[[#This Row],[Precio Final]]-STOCK[[#This Row],[Costo total]]</f>
        <v>19.07</v>
      </c>
      <c r="Q2888" s="62"/>
      <c r="R2888" s="74"/>
      <c r="S2888" s="74"/>
      <c r="T2888" s="62"/>
      <c r="U2888" s="62"/>
      <c r="V2888" s="76"/>
    </row>
    <row r="2889" s="52" customFormat="1" customHeight="1" spans="1:22">
      <c r="A2889" s="74" t="s">
        <v>21422</v>
      </c>
      <c r="B2889" s="74" t="s">
        <v>21154</v>
      </c>
      <c r="C2889" s="74" t="s">
        <v>21423</v>
      </c>
      <c r="D2889" s="74" t="s">
        <v>20626</v>
      </c>
      <c r="E2889" s="74"/>
      <c r="F2889" s="59">
        <v>40</v>
      </c>
      <c r="G2889" s="75">
        <v>2</v>
      </c>
      <c r="H2889" s="75">
        <f>SUMIFS(VENTAS[Cantidad],VENTAS[Código del producto Vendido],STOCK[[#This Row],[Code]])</f>
        <v>1</v>
      </c>
      <c r="I2889" s="75">
        <f>STOCK[[#This Row],[Entradas]]-STOCK[[#This Row],[Salidas]]</f>
        <v>1</v>
      </c>
      <c r="J2889" s="59">
        <v>4</v>
      </c>
      <c r="K2889" s="62">
        <v>14.93</v>
      </c>
      <c r="L2889" s="62">
        <v>2</v>
      </c>
      <c r="M2889" s="62">
        <f>STOCK[[#This Row],[Costo Unitario (USD)]]+STOCK[[#This Row],[Costo Envío (USD)]]+STOCK[[#This Row],[Comisión 10%]]</f>
        <v>20.93</v>
      </c>
      <c r="N2889" s="62">
        <f t="shared" si="140"/>
        <v>31.395</v>
      </c>
      <c r="O2889" s="62">
        <v>40</v>
      </c>
      <c r="P2889" s="62">
        <f>STOCK[[#This Row],[Precio Final]]-STOCK[[#This Row],[Costo total]]</f>
        <v>19.07</v>
      </c>
      <c r="Q2889" s="62"/>
      <c r="R2889" s="74"/>
      <c r="S2889" s="74"/>
      <c r="T2889" s="62"/>
      <c r="U2889" s="62"/>
      <c r="V2889" s="76"/>
    </row>
    <row r="2890" s="52" customFormat="1" customHeight="1" spans="1:22">
      <c r="A2890" s="74" t="s">
        <v>21424</v>
      </c>
      <c r="B2890" s="74" t="s">
        <v>21154</v>
      </c>
      <c r="C2890" s="74" t="s">
        <v>21423</v>
      </c>
      <c r="D2890" s="74" t="s">
        <v>19553</v>
      </c>
      <c r="E2890" s="74"/>
      <c r="F2890" s="59">
        <v>40</v>
      </c>
      <c r="G2890" s="75">
        <v>2</v>
      </c>
      <c r="H2890" s="75">
        <f>SUMIFS(VENTAS[Cantidad],VENTAS[Código del producto Vendido],STOCK[[#This Row],[Code]])</f>
        <v>1</v>
      </c>
      <c r="I2890" s="75">
        <f>STOCK[[#This Row],[Entradas]]-STOCK[[#This Row],[Salidas]]</f>
        <v>1</v>
      </c>
      <c r="J2890" s="59">
        <v>4</v>
      </c>
      <c r="K2890" s="62">
        <v>14.93</v>
      </c>
      <c r="L2890" s="62">
        <v>2</v>
      </c>
      <c r="M2890" s="62">
        <f>STOCK[[#This Row],[Costo Unitario (USD)]]+STOCK[[#This Row],[Costo Envío (USD)]]+STOCK[[#This Row],[Comisión 10%]]</f>
        <v>20.93</v>
      </c>
      <c r="N2890" s="62">
        <f t="shared" si="140"/>
        <v>31.395</v>
      </c>
      <c r="O2890" s="62">
        <v>40</v>
      </c>
      <c r="P2890" s="62">
        <f>STOCK[[#This Row],[Precio Final]]-STOCK[[#This Row],[Costo total]]</f>
        <v>19.07</v>
      </c>
      <c r="Q2890" s="62"/>
      <c r="R2890" s="74"/>
      <c r="S2890" s="74"/>
      <c r="T2890" s="62"/>
      <c r="U2890" s="62"/>
      <c r="V2890" s="76"/>
    </row>
    <row r="2891" s="52" customFormat="1" customHeight="1" spans="1:22">
      <c r="A2891" s="74" t="s">
        <v>21425</v>
      </c>
      <c r="B2891" s="74" t="s">
        <v>19990</v>
      </c>
      <c r="C2891" s="74" t="s">
        <v>21426</v>
      </c>
      <c r="D2891" s="74" t="s">
        <v>17028</v>
      </c>
      <c r="E2891" s="74"/>
      <c r="F2891" s="59">
        <v>40</v>
      </c>
      <c r="G2891" s="75">
        <v>2</v>
      </c>
      <c r="H2891" s="75">
        <f>SUMIFS(VENTAS[Cantidad],VENTAS[Código del producto Vendido],STOCK[[#This Row],[Code]])</f>
        <v>1</v>
      </c>
      <c r="I2891" s="75">
        <f>STOCK[[#This Row],[Entradas]]-STOCK[[#This Row],[Salidas]]</f>
        <v>1</v>
      </c>
      <c r="J2891" s="59">
        <v>4</v>
      </c>
      <c r="K2891" s="62">
        <v>16.93</v>
      </c>
      <c r="L2891" s="62">
        <v>2</v>
      </c>
      <c r="M2891" s="62">
        <f>STOCK[[#This Row],[Costo Unitario (USD)]]+STOCK[[#This Row],[Costo Envío (USD)]]+STOCK[[#This Row],[Comisión 10%]]</f>
        <v>22.93</v>
      </c>
      <c r="N2891" s="62">
        <f t="shared" si="140"/>
        <v>34.395</v>
      </c>
      <c r="O2891" s="62">
        <v>40</v>
      </c>
      <c r="P2891" s="62">
        <f>STOCK[[#This Row],[Precio Final]]-STOCK[[#This Row],[Costo total]]</f>
        <v>17.07</v>
      </c>
      <c r="Q2891" s="62"/>
      <c r="R2891" s="74"/>
      <c r="S2891" s="74"/>
      <c r="T2891" s="62"/>
      <c r="U2891" s="62"/>
      <c r="V2891" s="76"/>
    </row>
    <row r="2892" s="52" customFormat="1" customHeight="1" spans="1:22">
      <c r="A2892" s="74" t="s">
        <v>21427</v>
      </c>
      <c r="B2892" s="74" t="s">
        <v>21154</v>
      </c>
      <c r="C2892" s="74" t="s">
        <v>21428</v>
      </c>
      <c r="D2892" s="74" t="s">
        <v>19553</v>
      </c>
      <c r="E2892" s="74"/>
      <c r="F2892" s="59">
        <v>40</v>
      </c>
      <c r="G2892" s="75">
        <v>1</v>
      </c>
      <c r="H2892" s="75">
        <f>SUMIFS(VENTAS[Cantidad],VENTAS[Código del producto Vendido],STOCK[[#This Row],[Code]])</f>
        <v>0</v>
      </c>
      <c r="I2892" s="75">
        <f>STOCK[[#This Row],[Entradas]]-STOCK[[#This Row],[Salidas]]</f>
        <v>1</v>
      </c>
      <c r="J2892" s="59">
        <v>4</v>
      </c>
      <c r="K2892" s="62">
        <v>12.94</v>
      </c>
      <c r="L2892" s="62">
        <v>2</v>
      </c>
      <c r="M2892" s="62">
        <f>STOCK[[#This Row],[Costo Unitario (USD)]]+STOCK[[#This Row],[Costo Envío (USD)]]+STOCK[[#This Row],[Comisión 10%]]</f>
        <v>18.94</v>
      </c>
      <c r="N2892" s="62">
        <f t="shared" si="140"/>
        <v>28.41</v>
      </c>
      <c r="O2892" s="62">
        <v>40</v>
      </c>
      <c r="P2892" s="62">
        <f>STOCK[[#This Row],[Precio Final]]-STOCK[[#This Row],[Costo total]]</f>
        <v>21.06</v>
      </c>
      <c r="Q2892" s="62"/>
      <c r="R2892" s="74"/>
      <c r="S2892" s="74"/>
      <c r="T2892" s="62"/>
      <c r="U2892" s="62"/>
      <c r="V2892" s="76"/>
    </row>
    <row r="2893" s="52" customFormat="1" customHeight="1" spans="1:22">
      <c r="A2893" s="74" t="s">
        <v>21429</v>
      </c>
      <c r="B2893" s="74" t="s">
        <v>19990</v>
      </c>
      <c r="C2893" s="74" t="s">
        <v>21428</v>
      </c>
      <c r="D2893" s="74" t="s">
        <v>17028</v>
      </c>
      <c r="E2893" s="74"/>
      <c r="F2893" s="59">
        <v>40</v>
      </c>
      <c r="G2893" s="75">
        <v>1</v>
      </c>
      <c r="H2893" s="75">
        <f>SUMIFS(VENTAS[Cantidad],VENTAS[Código del producto Vendido],STOCK[[#This Row],[Code]])</f>
        <v>0</v>
      </c>
      <c r="I2893" s="75">
        <f>STOCK[[#This Row],[Entradas]]-STOCK[[#This Row],[Salidas]]</f>
        <v>1</v>
      </c>
      <c r="J2893" s="59">
        <v>4</v>
      </c>
      <c r="K2893" s="62">
        <v>12.94</v>
      </c>
      <c r="L2893" s="62">
        <v>2</v>
      </c>
      <c r="M2893" s="62">
        <f>STOCK[[#This Row],[Costo Unitario (USD)]]+STOCK[[#This Row],[Costo Envío (USD)]]+STOCK[[#This Row],[Comisión 10%]]</f>
        <v>18.94</v>
      </c>
      <c r="N2893" s="62">
        <f t="shared" si="140"/>
        <v>28.41</v>
      </c>
      <c r="O2893" s="62">
        <v>40</v>
      </c>
      <c r="P2893" s="62">
        <f>STOCK[[#This Row],[Precio Final]]-STOCK[[#This Row],[Costo total]]</f>
        <v>21.06</v>
      </c>
      <c r="Q2893" s="62"/>
      <c r="R2893" s="74"/>
      <c r="S2893" s="74"/>
      <c r="T2893" s="62"/>
      <c r="U2893" s="62"/>
      <c r="V2893" s="76"/>
    </row>
    <row r="2894" s="52" customFormat="1" customHeight="1" spans="1:22">
      <c r="A2894" s="74" t="s">
        <v>21430</v>
      </c>
      <c r="B2894" s="74" t="s">
        <v>19990</v>
      </c>
      <c r="C2894" s="74" t="s">
        <v>21431</v>
      </c>
      <c r="D2894" s="74" t="s">
        <v>17028</v>
      </c>
      <c r="E2894" s="74"/>
      <c r="F2894" s="59">
        <v>40</v>
      </c>
      <c r="G2894" s="75">
        <v>3</v>
      </c>
      <c r="H2894" s="75">
        <f>SUMIFS(VENTAS[Cantidad],VENTAS[Código del producto Vendido],STOCK[[#This Row],[Code]])</f>
        <v>1</v>
      </c>
      <c r="I2894" s="75">
        <f>STOCK[[#This Row],[Entradas]]-STOCK[[#This Row],[Salidas]]</f>
        <v>2</v>
      </c>
      <c r="J2894" s="59">
        <v>4</v>
      </c>
      <c r="K2894" s="62">
        <v>16.92</v>
      </c>
      <c r="L2894" s="62">
        <v>2</v>
      </c>
      <c r="M2894" s="62">
        <f>STOCK[[#This Row],[Costo Unitario (USD)]]+STOCK[[#This Row],[Costo Envío (USD)]]+STOCK[[#This Row],[Comisión 10%]]</f>
        <v>22.92</v>
      </c>
      <c r="N2894" s="62">
        <f t="shared" si="140"/>
        <v>34.38</v>
      </c>
      <c r="O2894" s="62">
        <v>40</v>
      </c>
      <c r="P2894" s="62">
        <f>STOCK[[#This Row],[Precio Final]]-STOCK[[#This Row],[Costo total]]</f>
        <v>17.08</v>
      </c>
      <c r="Q2894" s="62"/>
      <c r="R2894" s="74"/>
      <c r="S2894" s="74"/>
      <c r="T2894" s="62"/>
      <c r="U2894" s="62"/>
      <c r="V2894" s="76"/>
    </row>
    <row r="2895" s="52" customFormat="1" customHeight="1" spans="1:22">
      <c r="A2895" s="74" t="s">
        <v>21432</v>
      </c>
      <c r="B2895" s="74" t="s">
        <v>21154</v>
      </c>
      <c r="C2895" s="74" t="s">
        <v>21433</v>
      </c>
      <c r="D2895" s="74" t="s">
        <v>19553</v>
      </c>
      <c r="E2895" s="74"/>
      <c r="F2895" s="59">
        <v>40</v>
      </c>
      <c r="G2895" s="75">
        <v>2</v>
      </c>
      <c r="H2895" s="75">
        <f>SUMIFS(VENTAS[Cantidad],VENTAS[Código del producto Vendido],STOCK[[#This Row],[Code]])</f>
        <v>1</v>
      </c>
      <c r="I2895" s="75">
        <f>STOCK[[#This Row],[Entradas]]-STOCK[[#This Row],[Salidas]]</f>
        <v>1</v>
      </c>
      <c r="J2895" s="59">
        <v>4</v>
      </c>
      <c r="K2895" s="62">
        <v>16.92</v>
      </c>
      <c r="L2895" s="62">
        <v>2</v>
      </c>
      <c r="M2895" s="62">
        <f>STOCK[[#This Row],[Costo Unitario (USD)]]+STOCK[[#This Row],[Costo Envío (USD)]]+STOCK[[#This Row],[Comisión 10%]]</f>
        <v>22.92</v>
      </c>
      <c r="N2895" s="62">
        <f t="shared" si="140"/>
        <v>34.38</v>
      </c>
      <c r="O2895" s="62">
        <v>40</v>
      </c>
      <c r="P2895" s="62">
        <f>STOCK[[#This Row],[Precio Final]]-STOCK[[#This Row],[Costo total]]</f>
        <v>17.08</v>
      </c>
      <c r="Q2895" s="62"/>
      <c r="R2895" s="74"/>
      <c r="S2895" s="74"/>
      <c r="T2895" s="62"/>
      <c r="U2895" s="62"/>
      <c r="V2895" s="76"/>
    </row>
    <row r="2896" s="52" customFormat="1" customHeight="1" spans="1:22">
      <c r="A2896" s="74" t="s">
        <v>21434</v>
      </c>
      <c r="B2896" s="74" t="s">
        <v>21154</v>
      </c>
      <c r="C2896" s="74" t="s">
        <v>21435</v>
      </c>
      <c r="D2896" s="74" t="s">
        <v>16475</v>
      </c>
      <c r="E2896" s="74"/>
      <c r="F2896" s="59">
        <v>40</v>
      </c>
      <c r="G2896" s="75">
        <v>2</v>
      </c>
      <c r="H2896" s="75">
        <f>SUMIFS(VENTAS[Cantidad],VENTAS[Código del producto Vendido],STOCK[[#This Row],[Code]])</f>
        <v>1</v>
      </c>
      <c r="I2896" s="75">
        <f>STOCK[[#This Row],[Entradas]]-STOCK[[#This Row],[Salidas]]</f>
        <v>1</v>
      </c>
      <c r="J2896" s="59">
        <v>4</v>
      </c>
      <c r="K2896" s="62">
        <v>17.99</v>
      </c>
      <c r="L2896" s="62">
        <v>2</v>
      </c>
      <c r="M2896" s="62">
        <f>STOCK[[#This Row],[Costo Unitario (USD)]]+STOCK[[#This Row],[Costo Envío (USD)]]+STOCK[[#This Row],[Comisión 10%]]</f>
        <v>23.99</v>
      </c>
      <c r="N2896" s="62">
        <f t="shared" si="140"/>
        <v>35.985</v>
      </c>
      <c r="O2896" s="62">
        <v>40</v>
      </c>
      <c r="P2896" s="62">
        <f>STOCK[[#This Row],[Precio Final]]-STOCK[[#This Row],[Costo total]]</f>
        <v>16.01</v>
      </c>
      <c r="Q2896" s="62"/>
      <c r="R2896" s="74"/>
      <c r="S2896" s="74"/>
      <c r="T2896" s="62"/>
      <c r="U2896" s="62"/>
      <c r="V2896" s="76"/>
    </row>
    <row r="2897" s="52" customFormat="1" customHeight="1" spans="1:22">
      <c r="A2897" s="74" t="s">
        <v>21436</v>
      </c>
      <c r="B2897" s="74" t="s">
        <v>19990</v>
      </c>
      <c r="C2897" s="74" t="s">
        <v>21435</v>
      </c>
      <c r="D2897" s="74" t="s">
        <v>16404</v>
      </c>
      <c r="E2897" s="74"/>
      <c r="F2897" s="59">
        <v>40</v>
      </c>
      <c r="G2897" s="75">
        <v>3</v>
      </c>
      <c r="H2897" s="75">
        <f>SUMIFS(VENTAS[Cantidad],VENTAS[Código del producto Vendido],STOCK[[#This Row],[Code]])</f>
        <v>3</v>
      </c>
      <c r="I2897" s="75">
        <f>STOCK[[#This Row],[Entradas]]-STOCK[[#This Row],[Salidas]]</f>
        <v>0</v>
      </c>
      <c r="J2897" s="59">
        <v>4</v>
      </c>
      <c r="K2897" s="62">
        <v>17.99</v>
      </c>
      <c r="L2897" s="62">
        <v>2</v>
      </c>
      <c r="M2897" s="62">
        <f>STOCK[[#This Row],[Costo Unitario (USD)]]+STOCK[[#This Row],[Costo Envío (USD)]]+STOCK[[#This Row],[Comisión 10%]]</f>
        <v>23.99</v>
      </c>
      <c r="N2897" s="62">
        <f t="shared" si="140"/>
        <v>35.985</v>
      </c>
      <c r="O2897" s="62">
        <v>40</v>
      </c>
      <c r="P2897" s="62">
        <f>STOCK[[#This Row],[Precio Final]]-STOCK[[#This Row],[Costo total]]</f>
        <v>16.01</v>
      </c>
      <c r="Q2897" s="62"/>
      <c r="R2897" s="74"/>
      <c r="S2897" s="74"/>
      <c r="T2897" s="62"/>
      <c r="U2897" s="62"/>
      <c r="V2897" s="76"/>
    </row>
    <row r="2898" s="52" customFormat="1" customHeight="1" spans="1:22">
      <c r="A2898" s="74" t="s">
        <v>21437</v>
      </c>
      <c r="B2898" s="74" t="s">
        <v>16691</v>
      </c>
      <c r="C2898" s="74" t="s">
        <v>21438</v>
      </c>
      <c r="D2898" s="74" t="s">
        <v>18809</v>
      </c>
      <c r="E2898" s="74"/>
      <c r="F2898" s="59">
        <v>35</v>
      </c>
      <c r="G2898" s="75">
        <v>1</v>
      </c>
      <c r="H2898" s="75">
        <f>SUMIFS(VENTAS[Cantidad],VENTAS[Código del producto Vendido],STOCK[[#This Row],[Code]])</f>
        <v>0</v>
      </c>
      <c r="I2898" s="75">
        <f>STOCK[[#This Row],[Entradas]]-STOCK[[#This Row],[Salidas]]</f>
        <v>1</v>
      </c>
      <c r="J2898" s="59">
        <v>3.5</v>
      </c>
      <c r="K2898" s="62">
        <v>12</v>
      </c>
      <c r="L2898" s="62">
        <v>2</v>
      </c>
      <c r="M2898" s="62">
        <f>STOCK[[#This Row],[Costo Unitario (USD)]]+STOCK[[#This Row],[Costo Envío (USD)]]+STOCK[[#This Row],[Comisión 10%]]</f>
        <v>17.5</v>
      </c>
      <c r="N2898" s="62">
        <f t="shared" si="140"/>
        <v>26.25</v>
      </c>
      <c r="O2898" s="62">
        <v>35</v>
      </c>
      <c r="P2898" s="62">
        <f>STOCK[[#This Row],[Precio Final]]-STOCK[[#This Row],[Costo total]]</f>
        <v>17.5</v>
      </c>
      <c r="Q2898" s="62"/>
      <c r="R2898" s="74"/>
      <c r="S2898" s="74"/>
      <c r="T2898" s="62"/>
      <c r="U2898" s="62"/>
      <c r="V2898" s="76"/>
    </row>
    <row r="2899" customHeight="1" spans="1:22">
      <c r="A2899" s="74" t="s">
        <v>21439</v>
      </c>
      <c r="B2899" s="74" t="s">
        <v>16691</v>
      </c>
      <c r="C2899" s="74" t="s">
        <v>21440</v>
      </c>
      <c r="D2899" s="74" t="s">
        <v>20557</v>
      </c>
      <c r="E2899" s="74"/>
      <c r="F2899" s="59">
        <v>55</v>
      </c>
      <c r="G2899" s="75">
        <v>2</v>
      </c>
      <c r="H2899" s="75">
        <f>SUMIFS(VENTAS[Cantidad],VENTAS[Código del producto Vendido],STOCK[[#This Row],[Code]])</f>
        <v>1</v>
      </c>
      <c r="I2899" s="75">
        <f>STOCK[[#This Row],[Entradas]]-STOCK[[#This Row],[Salidas]]</f>
        <v>1</v>
      </c>
      <c r="J2899" s="59">
        <v>5.5</v>
      </c>
      <c r="K2899" s="62">
        <v>44.92</v>
      </c>
      <c r="L2899" s="62">
        <v>2</v>
      </c>
      <c r="M2899" s="62">
        <f>STOCK[[#This Row],[Costo Unitario (USD)]]+STOCK[[#This Row],[Costo Envío (USD)]]+STOCK[[#This Row],[Comisión 10%]]</f>
        <v>52.42</v>
      </c>
      <c r="N2899" s="62">
        <f t="shared" si="140"/>
        <v>78.63</v>
      </c>
      <c r="O2899" s="62">
        <v>55</v>
      </c>
      <c r="P2899" s="62">
        <f>STOCK[[#This Row],[Precio Final]]-STOCK[[#This Row],[Costo total]]</f>
        <v>2.58</v>
      </c>
      <c r="Q2899" s="62"/>
      <c r="R2899" s="74"/>
      <c r="S2899" s="74"/>
      <c r="T2899" s="62"/>
      <c r="U2899" s="62"/>
      <c r="V2899" s="76"/>
    </row>
    <row r="2900" s="52" customFormat="1" customHeight="1" spans="1:22">
      <c r="A2900" s="74" t="s">
        <v>21441</v>
      </c>
      <c r="B2900" s="74" t="s">
        <v>19990</v>
      </c>
      <c r="C2900" s="74" t="s">
        <v>21433</v>
      </c>
      <c r="D2900" s="74" t="s">
        <v>21442</v>
      </c>
      <c r="E2900" s="74"/>
      <c r="F2900" s="59">
        <v>40</v>
      </c>
      <c r="G2900" s="75">
        <v>3</v>
      </c>
      <c r="H2900" s="75">
        <f>SUMIFS(VENTAS[Cantidad],VENTAS[Código del producto Vendido],STOCK[[#This Row],[Code]])</f>
        <v>2</v>
      </c>
      <c r="I2900" s="75">
        <f>STOCK[[#This Row],[Entradas]]-STOCK[[#This Row],[Salidas]]</f>
        <v>1</v>
      </c>
      <c r="J2900" s="59">
        <f t="shared" ref="J2900:J2920" si="141">F2900*10%</f>
        <v>4</v>
      </c>
      <c r="K2900" s="62">
        <v>16.99</v>
      </c>
      <c r="L2900" s="62">
        <v>2</v>
      </c>
      <c r="M2900" s="62">
        <f>STOCK[[#This Row],[Costo Unitario (USD)]]+STOCK[[#This Row],[Costo Envío (USD)]]+STOCK[[#This Row],[Comisión 10%]]</f>
        <v>22.99</v>
      </c>
      <c r="N2900" s="62">
        <f t="shared" si="140"/>
        <v>34.485</v>
      </c>
      <c r="O2900" s="62">
        <f t="shared" ref="O2900:O2920" si="142">F2900</f>
        <v>40</v>
      </c>
      <c r="P2900" s="62">
        <f>STOCK[[#This Row],[Precio Final]]-STOCK[[#This Row],[Costo total]]</f>
        <v>17.01</v>
      </c>
      <c r="Q2900" s="62"/>
      <c r="R2900" s="74"/>
      <c r="S2900" s="74"/>
      <c r="T2900" s="62"/>
      <c r="U2900" s="62"/>
      <c r="V2900" s="76"/>
    </row>
    <row r="2901" s="52" customFormat="1" customHeight="1" spans="1:22">
      <c r="A2901" s="74" t="s">
        <v>21443</v>
      </c>
      <c r="B2901" s="74" t="s">
        <v>19990</v>
      </c>
      <c r="C2901" s="74" t="s">
        <v>21428</v>
      </c>
      <c r="D2901" s="74" t="s">
        <v>19560</v>
      </c>
      <c r="E2901" s="74"/>
      <c r="F2901" s="59">
        <v>40</v>
      </c>
      <c r="G2901" s="75">
        <v>2</v>
      </c>
      <c r="H2901" s="75">
        <f>SUMIFS(VENTAS[Cantidad],VENTAS[Código del producto Vendido],STOCK[[#This Row],[Code]])</f>
        <v>0</v>
      </c>
      <c r="I2901" s="75">
        <f>STOCK[[#This Row],[Entradas]]-STOCK[[#This Row],[Salidas]]</f>
        <v>2</v>
      </c>
      <c r="J2901" s="59">
        <f t="shared" si="141"/>
        <v>4</v>
      </c>
      <c r="K2901" s="62">
        <v>12.94</v>
      </c>
      <c r="L2901" s="62">
        <v>2</v>
      </c>
      <c r="M2901" s="62">
        <f>STOCK[[#This Row],[Costo Unitario (USD)]]+STOCK[[#This Row],[Costo Envío (USD)]]+STOCK[[#This Row],[Comisión 10%]]</f>
        <v>18.94</v>
      </c>
      <c r="N2901" s="62">
        <f t="shared" si="140"/>
        <v>28.41</v>
      </c>
      <c r="O2901" s="62">
        <f t="shared" si="142"/>
        <v>40</v>
      </c>
      <c r="P2901" s="62">
        <f>STOCK[[#This Row],[Precio Final]]-STOCK[[#This Row],[Costo total]]</f>
        <v>21.06</v>
      </c>
      <c r="Q2901" s="62"/>
      <c r="R2901" s="74"/>
      <c r="S2901" s="74"/>
      <c r="T2901" s="62"/>
      <c r="U2901" s="62"/>
      <c r="V2901" s="76"/>
    </row>
    <row r="2902" s="52" customFormat="1" customHeight="1" spans="1:22">
      <c r="A2902" s="74" t="s">
        <v>21444</v>
      </c>
      <c r="B2902" s="74" t="s">
        <v>19990</v>
      </c>
      <c r="C2902" s="74" t="s">
        <v>21428</v>
      </c>
      <c r="D2902" s="74" t="s">
        <v>21016</v>
      </c>
      <c r="E2902" s="74"/>
      <c r="F2902" s="59">
        <v>40</v>
      </c>
      <c r="G2902" s="75">
        <v>2</v>
      </c>
      <c r="H2902" s="75">
        <f>SUMIFS(VENTAS[Cantidad],VENTAS[Código del producto Vendido],STOCK[[#This Row],[Code]])</f>
        <v>0</v>
      </c>
      <c r="I2902" s="75">
        <f>STOCK[[#This Row],[Entradas]]-STOCK[[#This Row],[Salidas]]</f>
        <v>2</v>
      </c>
      <c r="J2902" s="59">
        <f t="shared" si="141"/>
        <v>4</v>
      </c>
      <c r="K2902" s="62">
        <v>12.94</v>
      </c>
      <c r="L2902" s="62">
        <v>2</v>
      </c>
      <c r="M2902" s="62">
        <f>STOCK[[#This Row],[Costo Unitario (USD)]]+STOCK[[#This Row],[Costo Envío (USD)]]+STOCK[[#This Row],[Comisión 10%]]</f>
        <v>18.94</v>
      </c>
      <c r="N2902" s="62">
        <f t="shared" si="140"/>
        <v>28.41</v>
      </c>
      <c r="O2902" s="62">
        <f t="shared" si="142"/>
        <v>40</v>
      </c>
      <c r="P2902" s="62">
        <f>STOCK[[#This Row],[Precio Final]]-STOCK[[#This Row],[Costo total]]</f>
        <v>21.06</v>
      </c>
      <c r="Q2902" s="62"/>
      <c r="R2902" s="74"/>
      <c r="S2902" s="74"/>
      <c r="T2902" s="62"/>
      <c r="U2902" s="62"/>
      <c r="V2902" s="76"/>
    </row>
    <row r="2903" s="52" customFormat="1" customHeight="1" spans="1:22">
      <c r="A2903" s="74" t="s">
        <v>21445</v>
      </c>
      <c r="B2903" s="74" t="s">
        <v>19993</v>
      </c>
      <c r="C2903" s="74" t="s">
        <v>21428</v>
      </c>
      <c r="D2903" s="74" t="s">
        <v>19548</v>
      </c>
      <c r="E2903" s="74"/>
      <c r="F2903" s="59">
        <v>40</v>
      </c>
      <c r="G2903" s="75">
        <v>2</v>
      </c>
      <c r="H2903" s="75">
        <f>SUMIFS(VENTAS[Cantidad],VENTAS[Código del producto Vendido],STOCK[[#This Row],[Code]])</f>
        <v>1</v>
      </c>
      <c r="I2903" s="75">
        <f>STOCK[[#This Row],[Entradas]]-STOCK[[#This Row],[Salidas]]</f>
        <v>1</v>
      </c>
      <c r="J2903" s="59">
        <f t="shared" si="141"/>
        <v>4</v>
      </c>
      <c r="K2903" s="62">
        <v>12.94</v>
      </c>
      <c r="L2903" s="62">
        <v>2</v>
      </c>
      <c r="M2903" s="62">
        <f>STOCK[[#This Row],[Costo Unitario (USD)]]+STOCK[[#This Row],[Costo Envío (USD)]]+STOCK[[#This Row],[Comisión 10%]]</f>
        <v>18.94</v>
      </c>
      <c r="N2903" s="62">
        <f t="shared" si="140"/>
        <v>28.41</v>
      </c>
      <c r="O2903" s="62">
        <f t="shared" si="142"/>
        <v>40</v>
      </c>
      <c r="P2903" s="62">
        <f>STOCK[[#This Row],[Precio Final]]-STOCK[[#This Row],[Costo total]]</f>
        <v>21.06</v>
      </c>
      <c r="Q2903" s="62"/>
      <c r="R2903" s="74"/>
      <c r="S2903" s="74"/>
      <c r="T2903" s="62"/>
      <c r="U2903" s="62"/>
      <c r="V2903" s="76"/>
    </row>
    <row r="2904" s="52" customFormat="1" customHeight="1" spans="1:22">
      <c r="A2904" s="74" t="s">
        <v>21446</v>
      </c>
      <c r="B2904" s="74" t="s">
        <v>19990</v>
      </c>
      <c r="C2904" s="74" t="s">
        <v>21447</v>
      </c>
      <c r="D2904" s="74" t="s">
        <v>19560</v>
      </c>
      <c r="E2904" s="74"/>
      <c r="F2904" s="59">
        <v>40</v>
      </c>
      <c r="G2904" s="75">
        <v>3</v>
      </c>
      <c r="H2904" s="75">
        <f>SUMIFS(VENTAS[Cantidad],VENTAS[Código del producto Vendido],STOCK[[#This Row],[Code]])</f>
        <v>3</v>
      </c>
      <c r="I2904" s="75">
        <f>STOCK[[#This Row],[Entradas]]-STOCK[[#This Row],[Salidas]]</f>
        <v>0</v>
      </c>
      <c r="J2904" s="59">
        <f t="shared" si="141"/>
        <v>4</v>
      </c>
      <c r="K2904" s="62">
        <v>16.99</v>
      </c>
      <c r="L2904" s="62">
        <v>2</v>
      </c>
      <c r="M2904" s="62">
        <f>STOCK[[#This Row],[Costo Unitario (USD)]]+STOCK[[#This Row],[Costo Envío (USD)]]+STOCK[[#This Row],[Comisión 10%]]</f>
        <v>22.99</v>
      </c>
      <c r="N2904" s="62">
        <f t="shared" si="140"/>
        <v>34.485</v>
      </c>
      <c r="O2904" s="62">
        <f t="shared" si="142"/>
        <v>40</v>
      </c>
      <c r="P2904" s="62">
        <f>STOCK[[#This Row],[Precio Final]]-STOCK[[#This Row],[Costo total]]</f>
        <v>17.01</v>
      </c>
      <c r="Q2904" s="62"/>
      <c r="R2904" s="74"/>
      <c r="S2904" s="74"/>
      <c r="T2904" s="62"/>
      <c r="U2904" s="62"/>
      <c r="V2904" s="76"/>
    </row>
    <row r="2905" s="52" customFormat="1" customHeight="1" spans="1:22">
      <c r="A2905" s="74" t="s">
        <v>21448</v>
      </c>
      <c r="B2905" s="74" t="s">
        <v>19990</v>
      </c>
      <c r="C2905" s="74" t="s">
        <v>21433</v>
      </c>
      <c r="D2905" s="74" t="s">
        <v>18089</v>
      </c>
      <c r="E2905" s="74"/>
      <c r="F2905" s="59">
        <v>40</v>
      </c>
      <c r="G2905" s="75">
        <v>2</v>
      </c>
      <c r="H2905" s="75">
        <f>SUMIFS(VENTAS[Cantidad],VENTAS[Código del producto Vendido],STOCK[[#This Row],[Code]])</f>
        <v>1</v>
      </c>
      <c r="I2905" s="75">
        <f>STOCK[[#This Row],[Entradas]]-STOCK[[#This Row],[Salidas]]</f>
        <v>1</v>
      </c>
      <c r="J2905" s="59">
        <f t="shared" si="141"/>
        <v>4</v>
      </c>
      <c r="K2905" s="62">
        <v>16.99</v>
      </c>
      <c r="L2905" s="62">
        <v>2</v>
      </c>
      <c r="M2905" s="62">
        <f>STOCK[[#This Row],[Costo Unitario (USD)]]+STOCK[[#This Row],[Costo Envío (USD)]]+STOCK[[#This Row],[Comisión 10%]]</f>
        <v>22.99</v>
      </c>
      <c r="N2905" s="62">
        <f t="shared" si="140"/>
        <v>34.485</v>
      </c>
      <c r="O2905" s="62">
        <f t="shared" si="142"/>
        <v>40</v>
      </c>
      <c r="P2905" s="62">
        <f>STOCK[[#This Row],[Precio Final]]-STOCK[[#This Row],[Costo total]]</f>
        <v>17.01</v>
      </c>
      <c r="Q2905" s="62"/>
      <c r="R2905" s="74"/>
      <c r="S2905" s="74"/>
      <c r="T2905" s="62"/>
      <c r="U2905" s="62"/>
      <c r="V2905" s="76"/>
    </row>
    <row r="2906" s="52" customFormat="1" customHeight="1" spans="1:22">
      <c r="A2906" s="74" t="s">
        <v>21449</v>
      </c>
      <c r="B2906" s="74" t="s">
        <v>19990</v>
      </c>
      <c r="C2906" s="74" t="s">
        <v>21433</v>
      </c>
      <c r="D2906" s="74" t="s">
        <v>19560</v>
      </c>
      <c r="E2906" s="74"/>
      <c r="F2906" s="59">
        <v>40</v>
      </c>
      <c r="G2906" s="75">
        <v>3</v>
      </c>
      <c r="H2906" s="75">
        <f>SUMIFS(VENTAS[Cantidad],VENTAS[Código del producto Vendido],STOCK[[#This Row],[Code]])</f>
        <v>2</v>
      </c>
      <c r="I2906" s="75">
        <f>STOCK[[#This Row],[Entradas]]-STOCK[[#This Row],[Salidas]]</f>
        <v>1</v>
      </c>
      <c r="J2906" s="59">
        <f t="shared" si="141"/>
        <v>4</v>
      </c>
      <c r="K2906" s="62">
        <v>16.99</v>
      </c>
      <c r="L2906" s="62">
        <v>2</v>
      </c>
      <c r="M2906" s="62">
        <f>STOCK[[#This Row],[Costo Unitario (USD)]]+STOCK[[#This Row],[Costo Envío (USD)]]+STOCK[[#This Row],[Comisión 10%]]</f>
        <v>22.99</v>
      </c>
      <c r="N2906" s="62">
        <f t="shared" si="140"/>
        <v>34.485</v>
      </c>
      <c r="O2906" s="62">
        <f t="shared" si="142"/>
        <v>40</v>
      </c>
      <c r="P2906" s="62">
        <f>STOCK[[#This Row],[Precio Final]]-STOCK[[#This Row],[Costo total]]</f>
        <v>17.01</v>
      </c>
      <c r="Q2906" s="62"/>
      <c r="R2906" s="74"/>
      <c r="S2906" s="74"/>
      <c r="T2906" s="62"/>
      <c r="U2906" s="62"/>
      <c r="V2906" s="76"/>
    </row>
    <row r="2907" s="52" customFormat="1" customHeight="1" spans="1:22">
      <c r="A2907" s="74" t="s">
        <v>21450</v>
      </c>
      <c r="B2907" s="74" t="s">
        <v>19990</v>
      </c>
      <c r="C2907" s="74" t="s">
        <v>21447</v>
      </c>
      <c r="D2907" s="74" t="s">
        <v>18089</v>
      </c>
      <c r="E2907" s="74"/>
      <c r="F2907" s="59">
        <v>40</v>
      </c>
      <c r="G2907" s="75">
        <v>2</v>
      </c>
      <c r="H2907" s="75">
        <f>SUMIFS(VENTAS[Cantidad],VENTAS[Código del producto Vendido],STOCK[[#This Row],[Code]])</f>
        <v>1</v>
      </c>
      <c r="I2907" s="75">
        <f>STOCK[[#This Row],[Entradas]]-STOCK[[#This Row],[Salidas]]</f>
        <v>1</v>
      </c>
      <c r="J2907" s="59">
        <f t="shared" si="141"/>
        <v>4</v>
      </c>
      <c r="K2907" s="62">
        <v>16.99</v>
      </c>
      <c r="L2907" s="62">
        <v>2</v>
      </c>
      <c r="M2907" s="62">
        <f>STOCK[[#This Row],[Costo Unitario (USD)]]+STOCK[[#This Row],[Costo Envío (USD)]]+STOCK[[#This Row],[Comisión 10%]]</f>
        <v>22.99</v>
      </c>
      <c r="N2907" s="62">
        <f t="shared" si="140"/>
        <v>34.485</v>
      </c>
      <c r="O2907" s="62">
        <f t="shared" si="142"/>
        <v>40</v>
      </c>
      <c r="P2907" s="62">
        <f>STOCK[[#This Row],[Precio Final]]-STOCK[[#This Row],[Costo total]]</f>
        <v>17.01</v>
      </c>
      <c r="Q2907" s="62"/>
      <c r="R2907" s="74"/>
      <c r="S2907" s="74"/>
      <c r="T2907" s="62"/>
      <c r="U2907" s="62"/>
      <c r="V2907" s="76"/>
    </row>
    <row r="2908" s="52" customFormat="1" customHeight="1" spans="1:22">
      <c r="A2908" s="74" t="s">
        <v>21451</v>
      </c>
      <c r="B2908" s="74" t="s">
        <v>19990</v>
      </c>
      <c r="C2908" s="74" t="s">
        <v>21435</v>
      </c>
      <c r="D2908" s="74" t="s">
        <v>16408</v>
      </c>
      <c r="E2908" s="74"/>
      <c r="F2908" s="59">
        <v>40</v>
      </c>
      <c r="G2908" s="75">
        <v>2</v>
      </c>
      <c r="H2908" s="75">
        <f>SUMIFS(VENTAS[Cantidad],VENTAS[Código del producto Vendido],STOCK[[#This Row],[Code]])</f>
        <v>1</v>
      </c>
      <c r="I2908" s="75">
        <f>STOCK[[#This Row],[Entradas]]-STOCK[[#This Row],[Salidas]]</f>
        <v>1</v>
      </c>
      <c r="J2908" s="59">
        <f t="shared" si="141"/>
        <v>4</v>
      </c>
      <c r="K2908" s="62">
        <v>17.99</v>
      </c>
      <c r="L2908" s="62">
        <v>2</v>
      </c>
      <c r="M2908" s="62">
        <f>STOCK[[#This Row],[Costo Unitario (USD)]]+STOCK[[#This Row],[Costo Envío (USD)]]+STOCK[[#This Row],[Comisión 10%]]</f>
        <v>23.99</v>
      </c>
      <c r="N2908" s="62">
        <f t="shared" si="140"/>
        <v>35.985</v>
      </c>
      <c r="O2908" s="62">
        <f t="shared" si="142"/>
        <v>40</v>
      </c>
      <c r="P2908" s="62">
        <f>STOCK[[#This Row],[Precio Final]]-STOCK[[#This Row],[Costo total]]</f>
        <v>16.01</v>
      </c>
      <c r="Q2908" s="62"/>
      <c r="R2908" s="74"/>
      <c r="S2908" s="74"/>
      <c r="T2908" s="62"/>
      <c r="U2908" s="62"/>
      <c r="V2908" s="76"/>
    </row>
    <row r="2909" s="52" customFormat="1" customHeight="1" spans="1:22">
      <c r="A2909" s="74" t="s">
        <v>21452</v>
      </c>
      <c r="B2909" s="74" t="s">
        <v>19990</v>
      </c>
      <c r="C2909" s="74" t="s">
        <v>21428</v>
      </c>
      <c r="D2909" s="74" t="s">
        <v>21442</v>
      </c>
      <c r="E2909" s="74"/>
      <c r="F2909" s="59">
        <v>40</v>
      </c>
      <c r="G2909" s="75">
        <v>2</v>
      </c>
      <c r="H2909" s="75">
        <f>SUMIFS(VENTAS[Cantidad],VENTAS[Código del producto Vendido],STOCK[[#This Row],[Code]])</f>
        <v>1</v>
      </c>
      <c r="I2909" s="75">
        <f>STOCK[[#This Row],[Entradas]]-STOCK[[#This Row],[Salidas]]</f>
        <v>1</v>
      </c>
      <c r="J2909" s="59">
        <f t="shared" si="141"/>
        <v>4</v>
      </c>
      <c r="K2909" s="62">
        <v>12.94</v>
      </c>
      <c r="L2909" s="62">
        <v>2</v>
      </c>
      <c r="M2909" s="62">
        <f>STOCK[[#This Row],[Costo Unitario (USD)]]+STOCK[[#This Row],[Costo Envío (USD)]]+STOCK[[#This Row],[Comisión 10%]]</f>
        <v>18.94</v>
      </c>
      <c r="N2909" s="62">
        <f t="shared" si="140"/>
        <v>28.41</v>
      </c>
      <c r="O2909" s="62">
        <f t="shared" si="142"/>
        <v>40</v>
      </c>
      <c r="P2909" s="62">
        <f>STOCK[[#This Row],[Precio Final]]-STOCK[[#This Row],[Costo total]]</f>
        <v>21.06</v>
      </c>
      <c r="Q2909" s="62"/>
      <c r="R2909" s="74"/>
      <c r="S2909" s="74"/>
      <c r="T2909" s="62"/>
      <c r="U2909" s="62"/>
      <c r="V2909" s="76"/>
    </row>
    <row r="2910" s="52" customFormat="1" customHeight="1" spans="1:22">
      <c r="A2910" s="74" t="s">
        <v>21453</v>
      </c>
      <c r="B2910" s="74" t="s">
        <v>19990</v>
      </c>
      <c r="C2910" s="74" t="s">
        <v>21428</v>
      </c>
      <c r="D2910" s="74" t="s">
        <v>18089</v>
      </c>
      <c r="E2910" s="74"/>
      <c r="F2910" s="59">
        <v>40</v>
      </c>
      <c r="G2910" s="75">
        <v>2</v>
      </c>
      <c r="H2910" s="75">
        <f>SUMIFS(VENTAS[Cantidad],VENTAS[Código del producto Vendido],STOCK[[#This Row],[Code]])</f>
        <v>1</v>
      </c>
      <c r="I2910" s="75">
        <f>STOCK[[#This Row],[Entradas]]-STOCK[[#This Row],[Salidas]]</f>
        <v>1</v>
      </c>
      <c r="J2910" s="59">
        <f t="shared" si="141"/>
        <v>4</v>
      </c>
      <c r="K2910" s="62">
        <v>12.94</v>
      </c>
      <c r="L2910" s="62">
        <v>2</v>
      </c>
      <c r="M2910" s="62">
        <f>STOCK[[#This Row],[Costo Unitario (USD)]]+STOCK[[#This Row],[Costo Envío (USD)]]+STOCK[[#This Row],[Comisión 10%]]</f>
        <v>18.94</v>
      </c>
      <c r="N2910" s="62">
        <f t="shared" si="140"/>
        <v>28.41</v>
      </c>
      <c r="O2910" s="62">
        <f t="shared" si="142"/>
        <v>40</v>
      </c>
      <c r="P2910" s="62">
        <f>STOCK[[#This Row],[Precio Final]]-STOCK[[#This Row],[Costo total]]</f>
        <v>21.06</v>
      </c>
      <c r="Q2910" s="62"/>
      <c r="R2910" s="74"/>
      <c r="S2910" s="74"/>
      <c r="T2910" s="62"/>
      <c r="U2910" s="62"/>
      <c r="V2910" s="76"/>
    </row>
    <row r="2911" s="52" customFormat="1" customHeight="1" spans="1:22">
      <c r="A2911" s="74" t="s">
        <v>21454</v>
      </c>
      <c r="B2911" s="74" t="s">
        <v>19993</v>
      </c>
      <c r="C2911" s="74" t="s">
        <v>21455</v>
      </c>
      <c r="D2911" s="74" t="s">
        <v>16396</v>
      </c>
      <c r="E2911" s="74"/>
      <c r="F2911" s="59">
        <v>35</v>
      </c>
      <c r="G2911" s="75">
        <v>5</v>
      </c>
      <c r="H2911" s="75">
        <f>SUMIFS(VENTAS[Cantidad],VENTAS[Código del producto Vendido],STOCK[[#This Row],[Code]])</f>
        <v>1</v>
      </c>
      <c r="I2911" s="75">
        <f>STOCK[[#This Row],[Entradas]]-STOCK[[#This Row],[Salidas]]</f>
        <v>4</v>
      </c>
      <c r="J2911" s="59">
        <f t="shared" si="141"/>
        <v>3.5</v>
      </c>
      <c r="K2911" s="62">
        <v>8.97</v>
      </c>
      <c r="L2911" s="62">
        <v>2</v>
      </c>
      <c r="M2911" s="62">
        <f>STOCK[[#This Row],[Costo Unitario (USD)]]+STOCK[[#This Row],[Costo Envío (USD)]]+STOCK[[#This Row],[Comisión 10%]]</f>
        <v>14.47</v>
      </c>
      <c r="N2911" s="62">
        <f t="shared" si="140"/>
        <v>21.705</v>
      </c>
      <c r="O2911" s="62">
        <f t="shared" si="142"/>
        <v>35</v>
      </c>
      <c r="P2911" s="62">
        <f>STOCK[[#This Row],[Precio Final]]-STOCK[[#This Row],[Costo total]]</f>
        <v>20.53</v>
      </c>
      <c r="Q2911" s="62"/>
      <c r="R2911" s="74"/>
      <c r="S2911" s="74"/>
      <c r="T2911" s="62"/>
      <c r="U2911" s="62"/>
      <c r="V2911" s="76"/>
    </row>
    <row r="2912" s="52" customFormat="1" customHeight="1" spans="1:22">
      <c r="A2912" s="74" t="s">
        <v>21456</v>
      </c>
      <c r="B2912" s="74" t="s">
        <v>19990</v>
      </c>
      <c r="C2912" s="74" t="s">
        <v>21457</v>
      </c>
      <c r="D2912" s="74" t="s">
        <v>16404</v>
      </c>
      <c r="E2912" s="74"/>
      <c r="F2912" s="59">
        <v>30</v>
      </c>
      <c r="G2912" s="75">
        <v>1</v>
      </c>
      <c r="H2912" s="75">
        <f>SUMIFS(VENTAS[Cantidad],VENTAS[Código del producto Vendido],STOCK[[#This Row],[Code]])</f>
        <v>0</v>
      </c>
      <c r="I2912" s="75">
        <f>STOCK[[#This Row],[Entradas]]-STOCK[[#This Row],[Salidas]]</f>
        <v>1</v>
      </c>
      <c r="J2912" s="59">
        <f t="shared" si="141"/>
        <v>3</v>
      </c>
      <c r="K2912" s="62">
        <v>11.94</v>
      </c>
      <c r="L2912" s="62">
        <v>2</v>
      </c>
      <c r="M2912" s="62">
        <f>STOCK[[#This Row],[Costo Unitario (USD)]]+STOCK[[#This Row],[Costo Envío (USD)]]+STOCK[[#This Row],[Comisión 10%]]</f>
        <v>16.94</v>
      </c>
      <c r="N2912" s="62">
        <f t="shared" si="140"/>
        <v>25.41</v>
      </c>
      <c r="O2912" s="62">
        <f t="shared" si="142"/>
        <v>30</v>
      </c>
      <c r="P2912" s="62">
        <f>STOCK[[#This Row],[Precio Final]]-STOCK[[#This Row],[Costo total]]</f>
        <v>13.06</v>
      </c>
      <c r="Q2912" s="62"/>
      <c r="R2912" s="74"/>
      <c r="S2912" s="74"/>
      <c r="T2912" s="62"/>
      <c r="U2912" s="62"/>
      <c r="V2912" s="76"/>
    </row>
    <row r="2913" s="52" customFormat="1" customHeight="1" spans="1:22">
      <c r="A2913" s="74" t="s">
        <v>21458</v>
      </c>
      <c r="B2913" s="74" t="s">
        <v>20874</v>
      </c>
      <c r="C2913" s="74" t="s">
        <v>20865</v>
      </c>
      <c r="D2913" s="74" t="s">
        <v>16408</v>
      </c>
      <c r="E2913" s="74"/>
      <c r="F2913" s="59">
        <v>30</v>
      </c>
      <c r="G2913" s="75">
        <v>3</v>
      </c>
      <c r="H2913" s="75">
        <f>SUMIFS(VENTAS[Cantidad],VENTAS[Código del producto Vendido],STOCK[[#This Row],[Code]])</f>
        <v>2</v>
      </c>
      <c r="I2913" s="75">
        <f>STOCK[[#This Row],[Entradas]]-STOCK[[#This Row],[Salidas]]</f>
        <v>1</v>
      </c>
      <c r="J2913" s="59">
        <f t="shared" si="141"/>
        <v>3</v>
      </c>
      <c r="K2913" s="62">
        <v>11.99</v>
      </c>
      <c r="L2913" s="62">
        <v>2</v>
      </c>
      <c r="M2913" s="62">
        <f>STOCK[[#This Row],[Costo Unitario (USD)]]+STOCK[[#This Row],[Costo Envío (USD)]]+STOCK[[#This Row],[Comisión 10%]]</f>
        <v>16.99</v>
      </c>
      <c r="N2913" s="62">
        <f t="shared" si="140"/>
        <v>25.485</v>
      </c>
      <c r="O2913" s="62">
        <f t="shared" si="142"/>
        <v>30</v>
      </c>
      <c r="P2913" s="62">
        <f>STOCK[[#This Row],[Precio Final]]-STOCK[[#This Row],[Costo total]]</f>
        <v>13.01</v>
      </c>
      <c r="Q2913" s="62"/>
      <c r="R2913" s="74"/>
      <c r="S2913" s="74"/>
      <c r="T2913" s="62"/>
      <c r="U2913" s="62"/>
      <c r="V2913" s="76"/>
    </row>
    <row r="2914" customHeight="1" spans="1:22">
      <c r="A2914" s="74" t="s">
        <v>21459</v>
      </c>
      <c r="B2914" s="74" t="s">
        <v>19990</v>
      </c>
      <c r="C2914" s="74" t="s">
        <v>21460</v>
      </c>
      <c r="D2914" s="74" t="s">
        <v>18089</v>
      </c>
      <c r="E2914" s="74"/>
      <c r="F2914" s="59">
        <v>40</v>
      </c>
      <c r="G2914" s="75">
        <v>3</v>
      </c>
      <c r="H2914" s="75">
        <f>SUMIFS(VENTAS[Cantidad],VENTAS[Código del producto Vendido],STOCK[[#This Row],[Code]])</f>
        <v>0</v>
      </c>
      <c r="I2914" s="75">
        <f>STOCK[[#This Row],[Entradas]]-STOCK[[#This Row],[Salidas]]</f>
        <v>3</v>
      </c>
      <c r="J2914" s="59">
        <f t="shared" si="141"/>
        <v>4</v>
      </c>
      <c r="K2914" s="62">
        <v>16.99</v>
      </c>
      <c r="L2914" s="62">
        <v>2</v>
      </c>
      <c r="M2914" s="62">
        <f>STOCK[[#This Row],[Costo Unitario (USD)]]+STOCK[[#This Row],[Costo Envío (USD)]]+STOCK[[#This Row],[Comisión 10%]]</f>
        <v>22.99</v>
      </c>
      <c r="N2914" s="62">
        <f t="shared" si="140"/>
        <v>34.485</v>
      </c>
      <c r="O2914" s="62">
        <f t="shared" si="142"/>
        <v>40</v>
      </c>
      <c r="P2914" s="62">
        <f>STOCK[[#This Row],[Precio Final]]-STOCK[[#This Row],[Costo total]]</f>
        <v>17.01</v>
      </c>
      <c r="Q2914" s="62"/>
      <c r="R2914" s="74"/>
      <c r="S2914" s="74"/>
      <c r="T2914" s="62"/>
      <c r="U2914" s="62"/>
      <c r="V2914" s="76"/>
    </row>
    <row r="2915" customHeight="1" spans="1:22">
      <c r="A2915" s="74" t="s">
        <v>21392</v>
      </c>
      <c r="B2915" s="74" t="s">
        <v>19990</v>
      </c>
      <c r="C2915" s="74" t="s">
        <v>21391</v>
      </c>
      <c r="D2915" s="74" t="s">
        <v>16404</v>
      </c>
      <c r="E2915" s="74"/>
      <c r="F2915" s="59">
        <v>20</v>
      </c>
      <c r="G2915" s="75">
        <v>1</v>
      </c>
      <c r="H2915" s="75">
        <f>SUMIFS(VENTAS[Cantidad],VENTAS[Código del producto Vendido],STOCK[[#This Row],[Code]])</f>
        <v>0</v>
      </c>
      <c r="I2915" s="75">
        <f>STOCK[[#This Row],[Entradas]]-STOCK[[#This Row],[Salidas]]</f>
        <v>1</v>
      </c>
      <c r="J2915" s="59">
        <f t="shared" si="141"/>
        <v>2</v>
      </c>
      <c r="K2915" s="62">
        <v>6.97</v>
      </c>
      <c r="L2915" s="62">
        <v>2</v>
      </c>
      <c r="M2915" s="62">
        <f>STOCK[[#This Row],[Costo Unitario (USD)]]+STOCK[[#This Row],[Costo Envío (USD)]]+STOCK[[#This Row],[Comisión 10%]]</f>
        <v>10.97</v>
      </c>
      <c r="N2915" s="62">
        <f t="shared" si="140"/>
        <v>16.455</v>
      </c>
      <c r="O2915" s="62">
        <f t="shared" si="142"/>
        <v>20</v>
      </c>
      <c r="P2915" s="62">
        <f>STOCK[[#This Row],[Precio Final]]-STOCK[[#This Row],[Costo total]]</f>
        <v>9.03</v>
      </c>
      <c r="Q2915" s="62"/>
      <c r="R2915" s="74"/>
      <c r="S2915" s="74"/>
      <c r="T2915" s="62"/>
      <c r="U2915" s="62"/>
      <c r="V2915" s="76"/>
    </row>
    <row r="2916" customHeight="1" spans="1:22">
      <c r="A2916" s="74" t="s">
        <v>21390</v>
      </c>
      <c r="B2916" s="74" t="s">
        <v>21154</v>
      </c>
      <c r="C2916" s="74" t="s">
        <v>21391</v>
      </c>
      <c r="D2916" s="74" t="s">
        <v>16475</v>
      </c>
      <c r="E2916" s="74"/>
      <c r="F2916" s="59">
        <v>20</v>
      </c>
      <c r="G2916" s="75">
        <v>1</v>
      </c>
      <c r="H2916" s="75">
        <f>SUMIFS(VENTAS[Cantidad],VENTAS[Código del producto Vendido],STOCK[[#This Row],[Code]])</f>
        <v>0</v>
      </c>
      <c r="I2916" s="75">
        <f>STOCK[[#This Row],[Entradas]]-STOCK[[#This Row],[Salidas]]</f>
        <v>1</v>
      </c>
      <c r="J2916" s="59">
        <f t="shared" si="141"/>
        <v>2</v>
      </c>
      <c r="K2916" s="62">
        <v>6.97</v>
      </c>
      <c r="L2916" s="62">
        <v>2</v>
      </c>
      <c r="M2916" s="62">
        <f>STOCK[[#This Row],[Costo Unitario (USD)]]+STOCK[[#This Row],[Costo Envío (USD)]]+STOCK[[#This Row],[Comisión 10%]]</f>
        <v>10.97</v>
      </c>
      <c r="N2916" s="62">
        <f t="shared" si="140"/>
        <v>16.455</v>
      </c>
      <c r="O2916" s="62">
        <f t="shared" si="142"/>
        <v>20</v>
      </c>
      <c r="P2916" s="62">
        <f>STOCK[[#This Row],[Precio Final]]-STOCK[[#This Row],[Costo total]]</f>
        <v>9.03</v>
      </c>
      <c r="Q2916" s="62"/>
      <c r="R2916" s="74"/>
      <c r="S2916" s="74"/>
      <c r="T2916" s="62"/>
      <c r="U2916" s="62"/>
      <c r="V2916" s="76"/>
    </row>
    <row r="2917" customHeight="1" spans="1:22">
      <c r="A2917" s="74" t="s">
        <v>21461</v>
      </c>
      <c r="B2917" s="74" t="s">
        <v>20874</v>
      </c>
      <c r="C2917" s="74" t="s">
        <v>20872</v>
      </c>
      <c r="D2917" s="74" t="s">
        <v>16404</v>
      </c>
      <c r="E2917" s="74"/>
      <c r="F2917" s="59">
        <v>25</v>
      </c>
      <c r="G2917" s="75">
        <v>5</v>
      </c>
      <c r="H2917" s="75">
        <f>SUMIFS(VENTAS[Cantidad],VENTAS[Código del producto Vendido],STOCK[[#This Row],[Code]])</f>
        <v>4</v>
      </c>
      <c r="I2917" s="75">
        <f>STOCK[[#This Row],[Entradas]]-STOCK[[#This Row],[Salidas]]</f>
        <v>1</v>
      </c>
      <c r="J2917" s="59">
        <f t="shared" si="141"/>
        <v>2.5</v>
      </c>
      <c r="K2917" s="62">
        <v>11.99</v>
      </c>
      <c r="L2917" s="62">
        <v>2</v>
      </c>
      <c r="M2917" s="62">
        <f>STOCK[[#This Row],[Costo Unitario (USD)]]+STOCK[[#This Row],[Costo Envío (USD)]]+STOCK[[#This Row],[Comisión 10%]]</f>
        <v>16.49</v>
      </c>
      <c r="N2917" s="62">
        <f t="shared" si="140"/>
        <v>24.735</v>
      </c>
      <c r="O2917" s="62">
        <f t="shared" si="142"/>
        <v>25</v>
      </c>
      <c r="P2917" s="62">
        <f>STOCK[[#This Row],[Precio Final]]-STOCK[[#This Row],[Costo total]]</f>
        <v>8.51</v>
      </c>
      <c r="Q2917" s="62"/>
      <c r="R2917" s="74"/>
      <c r="S2917" s="74"/>
      <c r="T2917" s="62"/>
      <c r="U2917" s="62"/>
      <c r="V2917" s="76"/>
    </row>
    <row r="2918" customHeight="1" spans="1:22">
      <c r="A2918" s="74" t="s">
        <v>21462</v>
      </c>
      <c r="B2918" s="74" t="s">
        <v>19990</v>
      </c>
      <c r="C2918" s="74" t="s">
        <v>21188</v>
      </c>
      <c r="D2918" s="74" t="s">
        <v>16408</v>
      </c>
      <c r="E2918" s="74"/>
      <c r="F2918" s="59">
        <v>30</v>
      </c>
      <c r="G2918" s="75">
        <v>2</v>
      </c>
      <c r="H2918" s="75">
        <f>SUMIFS(VENTAS[Cantidad],VENTAS[Código del producto Vendido],STOCK[[#This Row],[Code]])</f>
        <v>0</v>
      </c>
      <c r="I2918" s="75">
        <f>STOCK[[#This Row],[Entradas]]-STOCK[[#This Row],[Salidas]]</f>
        <v>2</v>
      </c>
      <c r="J2918" s="59">
        <f t="shared" si="141"/>
        <v>3</v>
      </c>
      <c r="K2918" s="62">
        <v>11.96</v>
      </c>
      <c r="L2918" s="62">
        <v>2</v>
      </c>
      <c r="M2918" s="62">
        <f>STOCK[[#This Row],[Costo Unitario (USD)]]+STOCK[[#This Row],[Costo Envío (USD)]]+STOCK[[#This Row],[Comisión 10%]]</f>
        <v>16.96</v>
      </c>
      <c r="N2918" s="62">
        <f t="shared" si="140"/>
        <v>25.44</v>
      </c>
      <c r="O2918" s="62">
        <f t="shared" si="142"/>
        <v>30</v>
      </c>
      <c r="P2918" s="62">
        <f>STOCK[[#This Row],[Precio Final]]-STOCK[[#This Row],[Costo total]]</f>
        <v>13.04</v>
      </c>
      <c r="Q2918" s="62"/>
      <c r="R2918" s="74"/>
      <c r="S2918" s="74"/>
      <c r="T2918" s="62"/>
      <c r="U2918" s="62"/>
      <c r="V2918" s="76"/>
    </row>
    <row r="2919" customHeight="1" spans="1:22">
      <c r="A2919" s="74" t="s">
        <v>21463</v>
      </c>
      <c r="B2919" s="74" t="s">
        <v>19993</v>
      </c>
      <c r="C2919" s="74" t="s">
        <v>20897</v>
      </c>
      <c r="D2919" s="74" t="s">
        <v>16396</v>
      </c>
      <c r="E2919" s="74"/>
      <c r="F2919" s="59">
        <v>30</v>
      </c>
      <c r="G2919" s="75">
        <v>3</v>
      </c>
      <c r="H2919" s="75">
        <f>SUMIFS(VENTAS[Cantidad],VENTAS[Código del producto Vendido],STOCK[[#This Row],[Code]])</f>
        <v>3</v>
      </c>
      <c r="I2919" s="75">
        <f>STOCK[[#This Row],[Entradas]]-STOCK[[#This Row],[Salidas]]</f>
        <v>0</v>
      </c>
      <c r="J2919" s="59">
        <f t="shared" si="141"/>
        <v>3</v>
      </c>
      <c r="K2919" s="62">
        <v>11.96</v>
      </c>
      <c r="L2919" s="62">
        <v>2</v>
      </c>
      <c r="M2919" s="62">
        <f>STOCK[[#This Row],[Costo Unitario (USD)]]+STOCK[[#This Row],[Costo Envío (USD)]]+STOCK[[#This Row],[Comisión 10%]]</f>
        <v>16.96</v>
      </c>
      <c r="N2919" s="62">
        <f t="shared" si="140"/>
        <v>25.44</v>
      </c>
      <c r="O2919" s="62">
        <f t="shared" si="142"/>
        <v>30</v>
      </c>
      <c r="P2919" s="62">
        <f>STOCK[[#This Row],[Precio Final]]-STOCK[[#This Row],[Costo total]]</f>
        <v>13.04</v>
      </c>
      <c r="Q2919" s="62"/>
      <c r="R2919" s="74"/>
      <c r="S2919" s="74"/>
      <c r="T2919" s="62"/>
      <c r="U2919" s="62"/>
      <c r="V2919" s="76"/>
    </row>
    <row r="2920" customHeight="1" spans="1:22">
      <c r="A2920" s="74" t="s">
        <v>21464</v>
      </c>
      <c r="B2920" s="74" t="s">
        <v>19990</v>
      </c>
      <c r="C2920" s="74" t="s">
        <v>18135</v>
      </c>
      <c r="D2920" s="74" t="s">
        <v>16404</v>
      </c>
      <c r="E2920" s="74"/>
      <c r="F2920" s="59">
        <v>30</v>
      </c>
      <c r="G2920" s="75">
        <v>3</v>
      </c>
      <c r="H2920" s="75">
        <f>SUMIFS(VENTAS[Cantidad],VENTAS[Código del producto Vendido],STOCK[[#This Row],[Code]])</f>
        <v>1</v>
      </c>
      <c r="I2920" s="75">
        <f>STOCK[[#This Row],[Entradas]]-STOCK[[#This Row],[Salidas]]</f>
        <v>2</v>
      </c>
      <c r="J2920" s="59">
        <f t="shared" si="141"/>
        <v>3</v>
      </c>
      <c r="K2920" s="62">
        <v>8.96</v>
      </c>
      <c r="L2920" s="62">
        <v>2</v>
      </c>
      <c r="M2920" s="62">
        <f>STOCK[[#This Row],[Costo Unitario (USD)]]+STOCK[[#This Row],[Costo Envío (USD)]]+STOCK[[#This Row],[Comisión 10%]]</f>
        <v>13.96</v>
      </c>
      <c r="N2920" s="62">
        <f t="shared" si="140"/>
        <v>20.94</v>
      </c>
      <c r="O2920" s="62">
        <f t="shared" si="142"/>
        <v>30</v>
      </c>
      <c r="P2920" s="62">
        <f>STOCK[[#This Row],[Precio Final]]-STOCK[[#This Row],[Costo total]]</f>
        <v>16.04</v>
      </c>
      <c r="Q2920" s="62"/>
      <c r="R2920" s="74"/>
      <c r="S2920" s="74"/>
      <c r="T2920" s="62"/>
      <c r="U2920" s="62"/>
      <c r="V2920" s="76"/>
    </row>
    <row r="2921" customHeight="1" spans="1:22">
      <c r="A2921" s="74" t="s">
        <v>21465</v>
      </c>
      <c r="B2921" s="74" t="s">
        <v>21154</v>
      </c>
      <c r="C2921" s="74" t="s">
        <v>21466</v>
      </c>
      <c r="D2921" s="74" t="s">
        <v>16475</v>
      </c>
      <c r="E2921" s="74"/>
      <c r="F2921" s="59">
        <v>25</v>
      </c>
      <c r="G2921" s="75">
        <v>3</v>
      </c>
      <c r="H2921" s="75">
        <f>SUMIFS(VENTAS[Cantidad],VENTAS[Código del producto Vendido],STOCK[[#This Row],[Code]])</f>
        <v>3</v>
      </c>
      <c r="I2921" s="75">
        <f>STOCK[[#This Row],[Entradas]]-STOCK[[#This Row],[Salidas]]</f>
        <v>0</v>
      </c>
      <c r="J2921" s="59">
        <f t="shared" ref="J2921:J2953" si="143">F2921*10%</f>
        <v>2.5</v>
      </c>
      <c r="K2921" s="62">
        <v>8.95</v>
      </c>
      <c r="L2921" s="62">
        <v>2</v>
      </c>
      <c r="M2921" s="62">
        <f>STOCK[[#This Row],[Costo Unitario (USD)]]+STOCK[[#This Row],[Costo Envío (USD)]]+STOCK[[#This Row],[Comisión 10%]]</f>
        <v>13.45</v>
      </c>
      <c r="N2921" s="62">
        <f t="shared" ref="N2921:N2984" si="144">M2921*1.5</f>
        <v>20.175</v>
      </c>
      <c r="O2921" s="62">
        <f t="shared" ref="O2921:O2953" si="145">F2921</f>
        <v>25</v>
      </c>
      <c r="P2921" s="62">
        <f>STOCK[[#This Row],[Precio Final]]-STOCK[[#This Row],[Costo total]]</f>
        <v>11.55</v>
      </c>
      <c r="Q2921" s="62"/>
      <c r="R2921" s="74"/>
      <c r="S2921" s="74"/>
      <c r="T2921" s="62"/>
      <c r="U2921" s="62"/>
      <c r="V2921" s="76"/>
    </row>
    <row r="2922" customHeight="1" spans="1:22">
      <c r="A2922" s="74" t="s">
        <v>21467</v>
      </c>
      <c r="B2922" s="74" t="s">
        <v>21154</v>
      </c>
      <c r="C2922" s="74" t="s">
        <v>21466</v>
      </c>
      <c r="D2922" s="74" t="s">
        <v>16583</v>
      </c>
      <c r="E2922" s="74"/>
      <c r="F2922" s="59">
        <v>25</v>
      </c>
      <c r="G2922" s="75">
        <v>2</v>
      </c>
      <c r="H2922" s="75">
        <f>SUMIFS(VENTAS[Cantidad],VENTAS[Código del producto Vendido],STOCK[[#This Row],[Code]])</f>
        <v>0</v>
      </c>
      <c r="I2922" s="75">
        <f>STOCK[[#This Row],[Entradas]]-STOCK[[#This Row],[Salidas]]</f>
        <v>2</v>
      </c>
      <c r="J2922" s="59">
        <f t="shared" si="143"/>
        <v>2.5</v>
      </c>
      <c r="K2922" s="62">
        <v>8.95</v>
      </c>
      <c r="L2922" s="62">
        <v>2</v>
      </c>
      <c r="M2922" s="62">
        <f>STOCK[[#This Row],[Costo Unitario (USD)]]+STOCK[[#This Row],[Costo Envío (USD)]]+STOCK[[#This Row],[Comisión 10%]]</f>
        <v>13.45</v>
      </c>
      <c r="N2922" s="62">
        <f t="shared" si="144"/>
        <v>20.175</v>
      </c>
      <c r="O2922" s="62">
        <f t="shared" si="145"/>
        <v>25</v>
      </c>
      <c r="P2922" s="62">
        <f>STOCK[[#This Row],[Precio Final]]-STOCK[[#This Row],[Costo total]]</f>
        <v>11.55</v>
      </c>
      <c r="Q2922" s="62"/>
      <c r="R2922" s="74"/>
      <c r="S2922" s="74"/>
      <c r="T2922" s="62"/>
      <c r="U2922" s="62"/>
      <c r="V2922" s="76"/>
    </row>
    <row r="2923" customHeight="1" spans="1:22">
      <c r="A2923" s="74" t="s">
        <v>21468</v>
      </c>
      <c r="B2923" s="74" t="s">
        <v>21469</v>
      </c>
      <c r="C2923" s="74" t="s">
        <v>21470</v>
      </c>
      <c r="D2923" s="74" t="s">
        <v>16475</v>
      </c>
      <c r="E2923" s="74"/>
      <c r="F2923" s="59">
        <v>25</v>
      </c>
      <c r="G2923" s="75">
        <v>2</v>
      </c>
      <c r="H2923" s="75">
        <f>SUMIFS(VENTAS[Cantidad],VENTAS[Código del producto Vendido],STOCK[[#This Row],[Code]])</f>
        <v>2</v>
      </c>
      <c r="I2923" s="75">
        <f>STOCK[[#This Row],[Entradas]]-STOCK[[#This Row],[Salidas]]</f>
        <v>0</v>
      </c>
      <c r="J2923" s="59">
        <f t="shared" si="143"/>
        <v>2.5</v>
      </c>
      <c r="K2923" s="62">
        <v>9.95</v>
      </c>
      <c r="L2923" s="62">
        <v>2</v>
      </c>
      <c r="M2923" s="62">
        <f>STOCK[[#This Row],[Costo Unitario (USD)]]+STOCK[[#This Row],[Costo Envío (USD)]]+STOCK[[#This Row],[Comisión 10%]]</f>
        <v>14.45</v>
      </c>
      <c r="N2923" s="62">
        <f t="shared" si="144"/>
        <v>21.675</v>
      </c>
      <c r="O2923" s="62">
        <f t="shared" si="145"/>
        <v>25</v>
      </c>
      <c r="P2923" s="62">
        <f>STOCK[[#This Row],[Precio Final]]-STOCK[[#This Row],[Costo total]]</f>
        <v>10.55</v>
      </c>
      <c r="Q2923" s="62"/>
      <c r="R2923" s="74"/>
      <c r="S2923" s="74"/>
      <c r="T2923" s="62"/>
      <c r="U2923" s="62"/>
      <c r="V2923" s="76"/>
    </row>
    <row r="2924" customHeight="1" spans="1:22">
      <c r="A2924" s="74" t="s">
        <v>21471</v>
      </c>
      <c r="B2924" s="74" t="s">
        <v>20035</v>
      </c>
      <c r="C2924" s="74" t="s">
        <v>21470</v>
      </c>
      <c r="D2924" s="74" t="s">
        <v>16396</v>
      </c>
      <c r="E2924" s="74"/>
      <c r="F2924" s="59">
        <v>25</v>
      </c>
      <c r="G2924" s="75">
        <v>2</v>
      </c>
      <c r="H2924" s="75">
        <f>SUMIFS(VENTAS[Cantidad],VENTAS[Código del producto Vendido],STOCK[[#This Row],[Code]])</f>
        <v>2</v>
      </c>
      <c r="I2924" s="75">
        <f>STOCK[[#This Row],[Entradas]]-STOCK[[#This Row],[Salidas]]</f>
        <v>0</v>
      </c>
      <c r="J2924" s="59">
        <f t="shared" si="143"/>
        <v>2.5</v>
      </c>
      <c r="K2924" s="62">
        <v>9.95</v>
      </c>
      <c r="L2924" s="62">
        <v>2</v>
      </c>
      <c r="M2924" s="62">
        <f>STOCK[[#This Row],[Costo Unitario (USD)]]+STOCK[[#This Row],[Costo Envío (USD)]]+STOCK[[#This Row],[Comisión 10%]]</f>
        <v>14.45</v>
      </c>
      <c r="N2924" s="62">
        <f t="shared" si="144"/>
        <v>21.675</v>
      </c>
      <c r="O2924" s="62">
        <f t="shared" si="145"/>
        <v>25</v>
      </c>
      <c r="P2924" s="62">
        <f>STOCK[[#This Row],[Precio Final]]-STOCK[[#This Row],[Costo total]]</f>
        <v>10.55</v>
      </c>
      <c r="Q2924" s="62"/>
      <c r="R2924" s="74"/>
      <c r="S2924" s="74"/>
      <c r="T2924" s="62"/>
      <c r="U2924" s="62"/>
      <c r="V2924" s="76"/>
    </row>
    <row r="2925" customHeight="1" spans="1:22">
      <c r="A2925" s="74" t="s">
        <v>21472</v>
      </c>
      <c r="B2925" s="74" t="s">
        <v>16691</v>
      </c>
      <c r="C2925" s="74" t="s">
        <v>21473</v>
      </c>
      <c r="D2925" s="74" t="s">
        <v>18804</v>
      </c>
      <c r="E2925" s="74"/>
      <c r="F2925" s="59">
        <v>45</v>
      </c>
      <c r="G2925" s="75">
        <v>1</v>
      </c>
      <c r="H2925" s="75">
        <f>SUMIFS(VENTAS[Cantidad],VENTAS[Código del producto Vendido],STOCK[[#This Row],[Code]])</f>
        <v>1</v>
      </c>
      <c r="I2925" s="75">
        <f>STOCK[[#This Row],[Entradas]]-STOCK[[#This Row],[Salidas]]</f>
        <v>0</v>
      </c>
      <c r="J2925" s="59">
        <f t="shared" si="143"/>
        <v>4.5</v>
      </c>
      <c r="K2925" s="62">
        <v>30</v>
      </c>
      <c r="L2925" s="62">
        <v>0</v>
      </c>
      <c r="M2925" s="62">
        <f>STOCK[[#This Row],[Costo Unitario (USD)]]+STOCK[[#This Row],[Costo Envío (USD)]]+STOCK[[#This Row],[Comisión 10%]]</f>
        <v>34.5</v>
      </c>
      <c r="N2925" s="62">
        <f t="shared" si="144"/>
        <v>51.75</v>
      </c>
      <c r="O2925" s="62">
        <f t="shared" si="145"/>
        <v>45</v>
      </c>
      <c r="P2925" s="62">
        <f>STOCK[[#This Row],[Precio Final]]-STOCK[[#This Row],[Costo total]]</f>
        <v>10.5</v>
      </c>
      <c r="Q2925" s="62"/>
      <c r="R2925" s="74"/>
      <c r="S2925" s="74"/>
      <c r="T2925" s="62"/>
      <c r="U2925" s="62"/>
      <c r="V2925" s="76"/>
    </row>
    <row r="2926" customHeight="1" spans="1:22">
      <c r="A2926" s="74" t="s">
        <v>21474</v>
      </c>
      <c r="B2926" s="74" t="s">
        <v>16691</v>
      </c>
      <c r="C2926" s="74" t="s">
        <v>21475</v>
      </c>
      <c r="D2926" s="74" t="s">
        <v>19195</v>
      </c>
      <c r="E2926" s="74"/>
      <c r="F2926" s="59">
        <v>40</v>
      </c>
      <c r="G2926" s="75">
        <v>1</v>
      </c>
      <c r="H2926" s="75">
        <f>SUMIFS(VENTAS[Cantidad],VENTAS[Código del producto Vendido],STOCK[[#This Row],[Code]])</f>
        <v>1</v>
      </c>
      <c r="I2926" s="75">
        <f>STOCK[[#This Row],[Entradas]]-STOCK[[#This Row],[Salidas]]</f>
        <v>0</v>
      </c>
      <c r="J2926" s="59">
        <f t="shared" si="143"/>
        <v>4</v>
      </c>
      <c r="K2926" s="62">
        <v>30</v>
      </c>
      <c r="L2926" s="62">
        <v>0</v>
      </c>
      <c r="M2926" s="62">
        <f>STOCK[[#This Row],[Costo Unitario (USD)]]+STOCK[[#This Row],[Costo Envío (USD)]]+STOCK[[#This Row],[Comisión 10%]]</f>
        <v>34</v>
      </c>
      <c r="N2926" s="62">
        <f t="shared" si="144"/>
        <v>51</v>
      </c>
      <c r="O2926" s="62">
        <f t="shared" si="145"/>
        <v>40</v>
      </c>
      <c r="P2926" s="62">
        <f>STOCK[[#This Row],[Precio Final]]-STOCK[[#This Row],[Costo total]]</f>
        <v>6</v>
      </c>
      <c r="Q2926" s="62"/>
      <c r="R2926" s="74"/>
      <c r="S2926" s="74"/>
      <c r="T2926" s="62"/>
      <c r="U2926" s="62"/>
      <c r="V2926" s="76"/>
    </row>
    <row r="2927" customHeight="1" spans="1:22">
      <c r="A2927" s="74" t="s">
        <v>21476</v>
      </c>
      <c r="B2927" s="74" t="s">
        <v>16691</v>
      </c>
      <c r="C2927" s="74" t="s">
        <v>21477</v>
      </c>
      <c r="D2927" s="74" t="s">
        <v>19195</v>
      </c>
      <c r="E2927" s="74"/>
      <c r="F2927" s="59">
        <v>40</v>
      </c>
      <c r="G2927" s="75">
        <v>1</v>
      </c>
      <c r="H2927" s="75">
        <f>SUMIFS(VENTAS[Cantidad],VENTAS[Código del producto Vendido],STOCK[[#This Row],[Code]])</f>
        <v>1</v>
      </c>
      <c r="I2927" s="75">
        <f>STOCK[[#This Row],[Entradas]]-STOCK[[#This Row],[Salidas]]</f>
        <v>0</v>
      </c>
      <c r="J2927" s="59">
        <f t="shared" si="143"/>
        <v>4</v>
      </c>
      <c r="K2927" s="62">
        <v>30</v>
      </c>
      <c r="L2927" s="62">
        <v>0</v>
      </c>
      <c r="M2927" s="62">
        <f>STOCK[[#This Row],[Costo Unitario (USD)]]+STOCK[[#This Row],[Costo Envío (USD)]]+STOCK[[#This Row],[Comisión 10%]]</f>
        <v>34</v>
      </c>
      <c r="N2927" s="62">
        <f t="shared" si="144"/>
        <v>51</v>
      </c>
      <c r="O2927" s="62">
        <f t="shared" si="145"/>
        <v>40</v>
      </c>
      <c r="P2927" s="62">
        <f>STOCK[[#This Row],[Precio Final]]-STOCK[[#This Row],[Costo total]]</f>
        <v>6</v>
      </c>
      <c r="Q2927" s="62"/>
      <c r="R2927" s="74"/>
      <c r="S2927" s="74"/>
      <c r="T2927" s="62"/>
      <c r="U2927" s="62"/>
      <c r="V2927" s="76"/>
    </row>
    <row r="2928" customHeight="1" spans="1:22">
      <c r="A2928" s="74" t="s">
        <v>21478</v>
      </c>
      <c r="B2928" s="74" t="s">
        <v>16691</v>
      </c>
      <c r="C2928" s="74" t="s">
        <v>21479</v>
      </c>
      <c r="D2928" s="74" t="s">
        <v>18809</v>
      </c>
      <c r="E2928" s="74"/>
      <c r="F2928" s="59">
        <v>45</v>
      </c>
      <c r="G2928" s="75">
        <v>2</v>
      </c>
      <c r="H2928" s="75">
        <f>SUMIFS(VENTAS[Cantidad],VENTAS[Código del producto Vendido],STOCK[[#This Row],[Code]])</f>
        <v>0</v>
      </c>
      <c r="I2928" s="75">
        <f>STOCK[[#This Row],[Entradas]]-STOCK[[#This Row],[Salidas]]</f>
        <v>2</v>
      </c>
      <c r="J2928" s="59">
        <f t="shared" si="143"/>
        <v>4.5</v>
      </c>
      <c r="K2928" s="62">
        <v>30</v>
      </c>
      <c r="L2928" s="62">
        <v>0</v>
      </c>
      <c r="M2928" s="62">
        <f>STOCK[[#This Row],[Costo Unitario (USD)]]+STOCK[[#This Row],[Costo Envío (USD)]]+STOCK[[#This Row],[Comisión 10%]]</f>
        <v>34.5</v>
      </c>
      <c r="N2928" s="62">
        <f t="shared" si="144"/>
        <v>51.75</v>
      </c>
      <c r="O2928" s="62">
        <f t="shared" si="145"/>
        <v>45</v>
      </c>
      <c r="P2928" s="62">
        <f>STOCK[[#This Row],[Precio Final]]-STOCK[[#This Row],[Costo total]]</f>
        <v>10.5</v>
      </c>
      <c r="Q2928" s="62"/>
      <c r="R2928" s="74"/>
      <c r="S2928" s="74"/>
      <c r="T2928" s="62"/>
      <c r="U2928" s="62"/>
      <c r="V2928" s="76"/>
    </row>
    <row r="2929" customHeight="1" spans="1:22">
      <c r="A2929" s="74" t="s">
        <v>21480</v>
      </c>
      <c r="B2929" s="74" t="s">
        <v>16691</v>
      </c>
      <c r="C2929" s="74" t="s">
        <v>21479</v>
      </c>
      <c r="D2929" s="74" t="s">
        <v>19195</v>
      </c>
      <c r="E2929" s="74"/>
      <c r="F2929" s="59">
        <v>45</v>
      </c>
      <c r="G2929" s="75">
        <v>1</v>
      </c>
      <c r="H2929" s="75">
        <f>SUMIFS(VENTAS[Cantidad],VENTAS[Código del producto Vendido],STOCK[[#This Row],[Code]])</f>
        <v>1</v>
      </c>
      <c r="I2929" s="75">
        <f>STOCK[[#This Row],[Entradas]]-STOCK[[#This Row],[Salidas]]</f>
        <v>0</v>
      </c>
      <c r="J2929" s="59">
        <f t="shared" si="143"/>
        <v>4.5</v>
      </c>
      <c r="K2929" s="62">
        <v>30</v>
      </c>
      <c r="L2929" s="62">
        <v>0</v>
      </c>
      <c r="M2929" s="62">
        <f>STOCK[[#This Row],[Costo Unitario (USD)]]+STOCK[[#This Row],[Costo Envío (USD)]]+STOCK[[#This Row],[Comisión 10%]]</f>
        <v>34.5</v>
      </c>
      <c r="N2929" s="62">
        <f t="shared" si="144"/>
        <v>51.75</v>
      </c>
      <c r="O2929" s="62">
        <f t="shared" si="145"/>
        <v>45</v>
      </c>
      <c r="P2929" s="62">
        <f>STOCK[[#This Row],[Precio Final]]-STOCK[[#This Row],[Costo total]]</f>
        <v>10.5</v>
      </c>
      <c r="Q2929" s="62"/>
      <c r="R2929" s="74"/>
      <c r="S2929" s="74"/>
      <c r="T2929" s="62"/>
      <c r="U2929" s="62"/>
      <c r="V2929" s="76"/>
    </row>
    <row r="2930" customHeight="1" spans="1:22">
      <c r="A2930" s="74" t="s">
        <v>21481</v>
      </c>
      <c r="B2930" s="74" t="s">
        <v>16691</v>
      </c>
      <c r="C2930" s="74" t="s">
        <v>20994</v>
      </c>
      <c r="D2930" s="74" t="s">
        <v>18809</v>
      </c>
      <c r="E2930" s="74"/>
      <c r="F2930" s="59">
        <v>45</v>
      </c>
      <c r="G2930" s="75">
        <v>1</v>
      </c>
      <c r="H2930" s="75">
        <f>SUMIFS(VENTAS[Cantidad],VENTAS[Código del producto Vendido],STOCK[[#This Row],[Code]])</f>
        <v>0</v>
      </c>
      <c r="I2930" s="75">
        <f>STOCK[[#This Row],[Entradas]]-STOCK[[#This Row],[Salidas]]</f>
        <v>1</v>
      </c>
      <c r="J2930" s="59">
        <f t="shared" si="143"/>
        <v>4.5</v>
      </c>
      <c r="K2930" s="62">
        <v>30</v>
      </c>
      <c r="L2930" s="62">
        <v>0</v>
      </c>
      <c r="M2930" s="62">
        <f>STOCK[[#This Row],[Costo Unitario (USD)]]+STOCK[[#This Row],[Costo Envío (USD)]]+STOCK[[#This Row],[Comisión 10%]]</f>
        <v>34.5</v>
      </c>
      <c r="N2930" s="62">
        <f t="shared" si="144"/>
        <v>51.75</v>
      </c>
      <c r="O2930" s="62">
        <f t="shared" si="145"/>
        <v>45</v>
      </c>
      <c r="P2930" s="62">
        <f>STOCK[[#This Row],[Precio Final]]-STOCK[[#This Row],[Costo total]]</f>
        <v>10.5</v>
      </c>
      <c r="Q2930" s="62"/>
      <c r="R2930" s="74"/>
      <c r="S2930" s="74"/>
      <c r="T2930" s="62"/>
      <c r="U2930" s="62"/>
      <c r="V2930" s="76"/>
    </row>
    <row r="2931" customHeight="1" spans="1:22">
      <c r="A2931" s="74" t="s">
        <v>21482</v>
      </c>
      <c r="B2931" s="74" t="s">
        <v>16691</v>
      </c>
      <c r="C2931" s="74" t="s">
        <v>21483</v>
      </c>
      <c r="D2931" s="74" t="s">
        <v>18807</v>
      </c>
      <c r="E2931" s="74"/>
      <c r="F2931" s="59">
        <v>45</v>
      </c>
      <c r="G2931" s="75">
        <v>1</v>
      </c>
      <c r="H2931" s="75">
        <f>SUMIFS(VENTAS[Cantidad],VENTAS[Código del producto Vendido],STOCK[[#This Row],[Code]])</f>
        <v>0</v>
      </c>
      <c r="I2931" s="75">
        <f>STOCK[[#This Row],[Entradas]]-STOCK[[#This Row],[Salidas]]</f>
        <v>1</v>
      </c>
      <c r="J2931" s="59">
        <f t="shared" si="143"/>
        <v>4.5</v>
      </c>
      <c r="K2931" s="62">
        <v>30</v>
      </c>
      <c r="L2931" s="62">
        <v>0</v>
      </c>
      <c r="M2931" s="62">
        <f>STOCK[[#This Row],[Costo Unitario (USD)]]+STOCK[[#This Row],[Costo Envío (USD)]]+STOCK[[#This Row],[Comisión 10%]]</f>
        <v>34.5</v>
      </c>
      <c r="N2931" s="62">
        <f t="shared" si="144"/>
        <v>51.75</v>
      </c>
      <c r="O2931" s="62">
        <f t="shared" si="145"/>
        <v>45</v>
      </c>
      <c r="P2931" s="62">
        <f>STOCK[[#This Row],[Precio Final]]-STOCK[[#This Row],[Costo total]]</f>
        <v>10.5</v>
      </c>
      <c r="Q2931" s="62"/>
      <c r="R2931" s="74"/>
      <c r="S2931" s="74"/>
      <c r="T2931" s="62"/>
      <c r="U2931" s="62"/>
      <c r="V2931" s="76"/>
    </row>
    <row r="2932" customHeight="1" spans="1:22">
      <c r="A2932" s="74" t="s">
        <v>21484</v>
      </c>
      <c r="B2932" s="74" t="s">
        <v>16691</v>
      </c>
      <c r="C2932" s="74" t="s">
        <v>21483</v>
      </c>
      <c r="D2932" s="74" t="s">
        <v>19257</v>
      </c>
      <c r="E2932" s="74"/>
      <c r="F2932" s="59">
        <v>45</v>
      </c>
      <c r="G2932" s="75">
        <v>1</v>
      </c>
      <c r="H2932" s="75">
        <f>SUMIFS(VENTAS[Cantidad],VENTAS[Código del producto Vendido],STOCK[[#This Row],[Code]])</f>
        <v>0</v>
      </c>
      <c r="I2932" s="75">
        <f>STOCK[[#This Row],[Entradas]]-STOCK[[#This Row],[Salidas]]</f>
        <v>1</v>
      </c>
      <c r="J2932" s="59">
        <f t="shared" si="143"/>
        <v>4.5</v>
      </c>
      <c r="K2932" s="62">
        <v>30</v>
      </c>
      <c r="L2932" s="62">
        <v>0</v>
      </c>
      <c r="M2932" s="62">
        <f>STOCK[[#This Row],[Costo Unitario (USD)]]+STOCK[[#This Row],[Costo Envío (USD)]]+STOCK[[#This Row],[Comisión 10%]]</f>
        <v>34.5</v>
      </c>
      <c r="N2932" s="62">
        <f t="shared" si="144"/>
        <v>51.75</v>
      </c>
      <c r="O2932" s="62">
        <f t="shared" si="145"/>
        <v>45</v>
      </c>
      <c r="P2932" s="62">
        <f>STOCK[[#This Row],[Precio Final]]-STOCK[[#This Row],[Costo total]]</f>
        <v>10.5</v>
      </c>
      <c r="Q2932" s="62"/>
      <c r="R2932" s="74"/>
      <c r="S2932" s="74"/>
      <c r="T2932" s="62"/>
      <c r="U2932" s="62"/>
      <c r="V2932" s="76"/>
    </row>
    <row r="2933" customHeight="1" spans="1:22">
      <c r="A2933" s="74" t="s">
        <v>21485</v>
      </c>
      <c r="B2933" s="74" t="s">
        <v>16691</v>
      </c>
      <c r="C2933" s="74" t="s">
        <v>21483</v>
      </c>
      <c r="D2933" s="74" t="s">
        <v>18809</v>
      </c>
      <c r="E2933" s="74"/>
      <c r="F2933" s="59">
        <v>45</v>
      </c>
      <c r="G2933" s="75">
        <v>1</v>
      </c>
      <c r="H2933" s="75">
        <f>SUMIFS(VENTAS[Cantidad],VENTAS[Código del producto Vendido],STOCK[[#This Row],[Code]])</f>
        <v>0</v>
      </c>
      <c r="I2933" s="75">
        <f>STOCK[[#This Row],[Entradas]]-STOCK[[#This Row],[Salidas]]</f>
        <v>1</v>
      </c>
      <c r="J2933" s="59">
        <f t="shared" si="143"/>
        <v>4.5</v>
      </c>
      <c r="K2933" s="62">
        <v>30</v>
      </c>
      <c r="L2933" s="62">
        <v>0</v>
      </c>
      <c r="M2933" s="62">
        <f>STOCK[[#This Row],[Costo Unitario (USD)]]+STOCK[[#This Row],[Costo Envío (USD)]]+STOCK[[#This Row],[Comisión 10%]]</f>
        <v>34.5</v>
      </c>
      <c r="N2933" s="62">
        <f t="shared" si="144"/>
        <v>51.75</v>
      </c>
      <c r="O2933" s="62">
        <f t="shared" si="145"/>
        <v>45</v>
      </c>
      <c r="P2933" s="62">
        <f>STOCK[[#This Row],[Precio Final]]-STOCK[[#This Row],[Costo total]]</f>
        <v>10.5</v>
      </c>
      <c r="Q2933" s="62"/>
      <c r="R2933" s="74"/>
      <c r="S2933" s="74"/>
      <c r="T2933" s="62"/>
      <c r="U2933" s="62"/>
      <c r="V2933" s="76"/>
    </row>
    <row r="2934" customHeight="1" spans="1:22">
      <c r="A2934" s="74" t="s">
        <v>21486</v>
      </c>
      <c r="B2934" s="74" t="s">
        <v>16691</v>
      </c>
      <c r="C2934" s="74" t="s">
        <v>21487</v>
      </c>
      <c r="D2934" s="74" t="s">
        <v>18809</v>
      </c>
      <c r="E2934" s="74"/>
      <c r="F2934" s="59">
        <v>45</v>
      </c>
      <c r="G2934" s="75">
        <v>1</v>
      </c>
      <c r="H2934" s="75">
        <f>SUMIFS(VENTAS[Cantidad],VENTAS[Código del producto Vendido],STOCK[[#This Row],[Code]])</f>
        <v>0</v>
      </c>
      <c r="I2934" s="75">
        <f>STOCK[[#This Row],[Entradas]]-STOCK[[#This Row],[Salidas]]</f>
        <v>1</v>
      </c>
      <c r="J2934" s="59">
        <f t="shared" si="143"/>
        <v>4.5</v>
      </c>
      <c r="K2934" s="62">
        <v>30</v>
      </c>
      <c r="L2934" s="62">
        <v>0</v>
      </c>
      <c r="M2934" s="62">
        <f>STOCK[[#This Row],[Costo Unitario (USD)]]+STOCK[[#This Row],[Costo Envío (USD)]]+STOCK[[#This Row],[Comisión 10%]]</f>
        <v>34.5</v>
      </c>
      <c r="N2934" s="62">
        <f t="shared" si="144"/>
        <v>51.75</v>
      </c>
      <c r="O2934" s="62">
        <f t="shared" si="145"/>
        <v>45</v>
      </c>
      <c r="P2934" s="62">
        <f>STOCK[[#This Row],[Precio Final]]-STOCK[[#This Row],[Costo total]]</f>
        <v>10.5</v>
      </c>
      <c r="Q2934" s="62"/>
      <c r="R2934" s="74"/>
      <c r="S2934" s="74"/>
      <c r="T2934" s="62"/>
      <c r="U2934" s="62"/>
      <c r="V2934" s="76"/>
    </row>
    <row r="2935" customHeight="1" spans="1:22">
      <c r="A2935" s="74" t="s">
        <v>21488</v>
      </c>
      <c r="B2935" s="74" t="s">
        <v>16691</v>
      </c>
      <c r="C2935" s="74" t="s">
        <v>21489</v>
      </c>
      <c r="D2935" s="74" t="s">
        <v>18807</v>
      </c>
      <c r="E2935" s="74"/>
      <c r="F2935" s="59">
        <v>45</v>
      </c>
      <c r="G2935" s="75">
        <v>1</v>
      </c>
      <c r="H2935" s="75">
        <f>SUMIFS(VENTAS[Cantidad],VENTAS[Código del producto Vendido],STOCK[[#This Row],[Code]])</f>
        <v>1</v>
      </c>
      <c r="I2935" s="75">
        <f>STOCK[[#This Row],[Entradas]]-STOCK[[#This Row],[Salidas]]</f>
        <v>0</v>
      </c>
      <c r="J2935" s="59">
        <f t="shared" si="143"/>
        <v>4.5</v>
      </c>
      <c r="K2935" s="62">
        <v>30</v>
      </c>
      <c r="L2935" s="62">
        <v>0</v>
      </c>
      <c r="M2935" s="62">
        <f>STOCK[[#This Row],[Costo Unitario (USD)]]+STOCK[[#This Row],[Costo Envío (USD)]]+STOCK[[#This Row],[Comisión 10%]]</f>
        <v>34.5</v>
      </c>
      <c r="N2935" s="62">
        <f t="shared" si="144"/>
        <v>51.75</v>
      </c>
      <c r="O2935" s="62">
        <f t="shared" si="145"/>
        <v>45</v>
      </c>
      <c r="P2935" s="62">
        <f>STOCK[[#This Row],[Precio Final]]-STOCK[[#This Row],[Costo total]]</f>
        <v>10.5</v>
      </c>
      <c r="Q2935" s="62"/>
      <c r="R2935" s="74"/>
      <c r="S2935" s="74"/>
      <c r="T2935" s="62"/>
      <c r="U2935" s="62"/>
      <c r="V2935" s="76"/>
    </row>
    <row r="2936" customHeight="1" spans="1:22">
      <c r="A2936" s="74" t="s">
        <v>21490</v>
      </c>
      <c r="B2936" s="74" t="s">
        <v>16691</v>
      </c>
      <c r="C2936" s="74" t="s">
        <v>21491</v>
      </c>
      <c r="D2936" s="74" t="s">
        <v>19195</v>
      </c>
      <c r="E2936" s="74"/>
      <c r="F2936" s="59">
        <v>40</v>
      </c>
      <c r="G2936" s="75">
        <v>1</v>
      </c>
      <c r="H2936" s="75">
        <f>SUMIFS(VENTAS[Cantidad],VENTAS[Código del producto Vendido],STOCK[[#This Row],[Code]])</f>
        <v>0</v>
      </c>
      <c r="I2936" s="75">
        <f>STOCK[[#This Row],[Entradas]]-STOCK[[#This Row],[Salidas]]</f>
        <v>1</v>
      </c>
      <c r="J2936" s="59">
        <f t="shared" si="143"/>
        <v>4</v>
      </c>
      <c r="K2936" s="62">
        <v>30</v>
      </c>
      <c r="L2936" s="62">
        <v>0</v>
      </c>
      <c r="M2936" s="62">
        <f>STOCK[[#This Row],[Costo Unitario (USD)]]+STOCK[[#This Row],[Costo Envío (USD)]]+STOCK[[#This Row],[Comisión 10%]]</f>
        <v>34</v>
      </c>
      <c r="N2936" s="62">
        <f t="shared" si="144"/>
        <v>51</v>
      </c>
      <c r="O2936" s="62">
        <f t="shared" si="145"/>
        <v>40</v>
      </c>
      <c r="P2936" s="62">
        <f>STOCK[[#This Row],[Precio Final]]-STOCK[[#This Row],[Costo total]]</f>
        <v>6</v>
      </c>
      <c r="Q2936" s="62"/>
      <c r="R2936" s="74"/>
      <c r="S2936" s="74"/>
      <c r="T2936" s="62"/>
      <c r="U2936" s="62"/>
      <c r="V2936" s="76"/>
    </row>
    <row r="2937" customHeight="1" spans="1:22">
      <c r="A2937" s="74" t="s">
        <v>21492</v>
      </c>
      <c r="B2937" s="74" t="s">
        <v>16691</v>
      </c>
      <c r="C2937" s="74" t="s">
        <v>21493</v>
      </c>
      <c r="D2937" s="74" t="s">
        <v>18809</v>
      </c>
      <c r="E2937" s="74"/>
      <c r="F2937" s="59">
        <v>40</v>
      </c>
      <c r="G2937" s="75">
        <v>1</v>
      </c>
      <c r="H2937" s="75">
        <f>SUMIFS(VENTAS[Cantidad],VENTAS[Código del producto Vendido],STOCK[[#This Row],[Code]])</f>
        <v>1</v>
      </c>
      <c r="I2937" s="75">
        <f>STOCK[[#This Row],[Entradas]]-STOCK[[#This Row],[Salidas]]</f>
        <v>0</v>
      </c>
      <c r="J2937" s="59">
        <f t="shared" si="143"/>
        <v>4</v>
      </c>
      <c r="K2937" s="62">
        <v>30</v>
      </c>
      <c r="L2937" s="62">
        <v>0</v>
      </c>
      <c r="M2937" s="62">
        <f>STOCK[[#This Row],[Costo Unitario (USD)]]+STOCK[[#This Row],[Costo Envío (USD)]]+STOCK[[#This Row],[Comisión 10%]]</f>
        <v>34</v>
      </c>
      <c r="N2937" s="62">
        <f t="shared" si="144"/>
        <v>51</v>
      </c>
      <c r="O2937" s="62">
        <f t="shared" si="145"/>
        <v>40</v>
      </c>
      <c r="P2937" s="62">
        <f>STOCK[[#This Row],[Precio Final]]-STOCK[[#This Row],[Costo total]]</f>
        <v>6</v>
      </c>
      <c r="Q2937" s="62"/>
      <c r="R2937" s="74"/>
      <c r="S2937" s="74"/>
      <c r="T2937" s="62"/>
      <c r="U2937" s="62"/>
      <c r="V2937" s="76"/>
    </row>
    <row r="2938" customHeight="1" spans="1:22">
      <c r="A2938" s="74" t="s">
        <v>21494</v>
      </c>
      <c r="B2938" s="74" t="s">
        <v>16691</v>
      </c>
      <c r="C2938" s="74" t="s">
        <v>21495</v>
      </c>
      <c r="D2938" s="74" t="s">
        <v>19195</v>
      </c>
      <c r="E2938" s="74"/>
      <c r="F2938" s="59">
        <v>40</v>
      </c>
      <c r="G2938" s="75">
        <v>1</v>
      </c>
      <c r="H2938" s="75">
        <f>SUMIFS(VENTAS[Cantidad],VENTAS[Código del producto Vendido],STOCK[[#This Row],[Code]])</f>
        <v>1</v>
      </c>
      <c r="I2938" s="75">
        <f>STOCK[[#This Row],[Entradas]]-STOCK[[#This Row],[Salidas]]</f>
        <v>0</v>
      </c>
      <c r="J2938" s="59">
        <f t="shared" si="143"/>
        <v>4</v>
      </c>
      <c r="K2938" s="62">
        <v>30</v>
      </c>
      <c r="L2938" s="62">
        <v>0</v>
      </c>
      <c r="M2938" s="62">
        <f>STOCK[[#This Row],[Costo Unitario (USD)]]+STOCK[[#This Row],[Costo Envío (USD)]]+STOCK[[#This Row],[Comisión 10%]]</f>
        <v>34</v>
      </c>
      <c r="N2938" s="62">
        <f t="shared" si="144"/>
        <v>51</v>
      </c>
      <c r="O2938" s="62">
        <f t="shared" si="145"/>
        <v>40</v>
      </c>
      <c r="P2938" s="62">
        <f>STOCK[[#This Row],[Precio Final]]-STOCK[[#This Row],[Costo total]]</f>
        <v>6</v>
      </c>
      <c r="Q2938" s="62"/>
      <c r="R2938" s="74"/>
      <c r="S2938" s="74"/>
      <c r="T2938" s="62"/>
      <c r="U2938" s="62"/>
      <c r="V2938" s="76"/>
    </row>
    <row r="2939" customHeight="1" spans="1:22">
      <c r="A2939" s="74" t="s">
        <v>21496</v>
      </c>
      <c r="B2939" s="74" t="s">
        <v>16691</v>
      </c>
      <c r="C2939" s="74" t="s">
        <v>21495</v>
      </c>
      <c r="D2939" s="74" t="s">
        <v>18809</v>
      </c>
      <c r="E2939" s="74"/>
      <c r="F2939" s="59">
        <v>40</v>
      </c>
      <c r="G2939" s="75">
        <v>1</v>
      </c>
      <c r="H2939" s="75">
        <f>SUMIFS(VENTAS[Cantidad],VENTAS[Código del producto Vendido],STOCK[[#This Row],[Code]])</f>
        <v>0</v>
      </c>
      <c r="I2939" s="75">
        <f>STOCK[[#This Row],[Entradas]]-STOCK[[#This Row],[Salidas]]</f>
        <v>1</v>
      </c>
      <c r="J2939" s="59">
        <f t="shared" si="143"/>
        <v>4</v>
      </c>
      <c r="K2939" s="62">
        <v>30</v>
      </c>
      <c r="L2939" s="62">
        <v>0</v>
      </c>
      <c r="M2939" s="62">
        <f>STOCK[[#This Row],[Costo Unitario (USD)]]+STOCK[[#This Row],[Costo Envío (USD)]]+STOCK[[#This Row],[Comisión 10%]]</f>
        <v>34</v>
      </c>
      <c r="N2939" s="62">
        <f t="shared" si="144"/>
        <v>51</v>
      </c>
      <c r="O2939" s="62">
        <f t="shared" si="145"/>
        <v>40</v>
      </c>
      <c r="P2939" s="62">
        <f>STOCK[[#This Row],[Precio Final]]-STOCK[[#This Row],[Costo total]]</f>
        <v>6</v>
      </c>
      <c r="Q2939" s="62"/>
      <c r="R2939" s="74"/>
      <c r="S2939" s="74"/>
      <c r="T2939" s="62"/>
      <c r="U2939" s="62"/>
      <c r="V2939" s="76"/>
    </row>
    <row r="2940" customHeight="1" spans="1:22">
      <c r="A2940" s="74" t="s">
        <v>21497</v>
      </c>
      <c r="B2940" s="74" t="s">
        <v>16691</v>
      </c>
      <c r="C2940" s="74" t="s">
        <v>21498</v>
      </c>
      <c r="D2940" s="74" t="s">
        <v>18804</v>
      </c>
      <c r="E2940" s="74"/>
      <c r="F2940" s="59">
        <v>40</v>
      </c>
      <c r="G2940" s="75">
        <v>1</v>
      </c>
      <c r="H2940" s="75">
        <f>SUMIFS(VENTAS[Cantidad],VENTAS[Código del producto Vendido],STOCK[[#This Row],[Code]])</f>
        <v>0</v>
      </c>
      <c r="I2940" s="75">
        <f>STOCK[[#This Row],[Entradas]]-STOCK[[#This Row],[Salidas]]</f>
        <v>1</v>
      </c>
      <c r="J2940" s="59">
        <f t="shared" si="143"/>
        <v>4</v>
      </c>
      <c r="K2940" s="62">
        <v>25</v>
      </c>
      <c r="L2940" s="62">
        <v>0</v>
      </c>
      <c r="M2940" s="62">
        <f>STOCK[[#This Row],[Costo Unitario (USD)]]+STOCK[[#This Row],[Costo Envío (USD)]]+STOCK[[#This Row],[Comisión 10%]]</f>
        <v>29</v>
      </c>
      <c r="N2940" s="62">
        <f t="shared" si="144"/>
        <v>43.5</v>
      </c>
      <c r="O2940" s="62">
        <f t="shared" si="145"/>
        <v>40</v>
      </c>
      <c r="P2940" s="62">
        <f>STOCK[[#This Row],[Precio Final]]-STOCK[[#This Row],[Costo total]]</f>
        <v>11</v>
      </c>
      <c r="Q2940" s="62"/>
      <c r="R2940" s="74"/>
      <c r="S2940" s="74"/>
      <c r="T2940" s="62"/>
      <c r="U2940" s="62"/>
      <c r="V2940" s="76"/>
    </row>
    <row r="2941" customHeight="1" spans="1:22">
      <c r="A2941" s="74" t="s">
        <v>21499</v>
      </c>
      <c r="B2941" s="74" t="s">
        <v>16691</v>
      </c>
      <c r="C2941" s="74" t="s">
        <v>21500</v>
      </c>
      <c r="D2941" s="74" t="s">
        <v>18807</v>
      </c>
      <c r="E2941" s="74"/>
      <c r="F2941" s="59">
        <v>45</v>
      </c>
      <c r="G2941" s="75">
        <v>1</v>
      </c>
      <c r="H2941" s="75">
        <f>SUMIFS(VENTAS[Cantidad],VENTAS[Código del producto Vendido],STOCK[[#This Row],[Code]])</f>
        <v>0</v>
      </c>
      <c r="I2941" s="75">
        <f>STOCK[[#This Row],[Entradas]]-STOCK[[#This Row],[Salidas]]</f>
        <v>1</v>
      </c>
      <c r="J2941" s="59">
        <f t="shared" si="143"/>
        <v>4.5</v>
      </c>
      <c r="K2941" s="62">
        <v>30</v>
      </c>
      <c r="L2941" s="62">
        <v>0</v>
      </c>
      <c r="M2941" s="62">
        <f>STOCK[[#This Row],[Costo Unitario (USD)]]+STOCK[[#This Row],[Costo Envío (USD)]]+STOCK[[#This Row],[Comisión 10%]]</f>
        <v>34.5</v>
      </c>
      <c r="N2941" s="62">
        <f t="shared" si="144"/>
        <v>51.75</v>
      </c>
      <c r="O2941" s="62">
        <f t="shared" si="145"/>
        <v>45</v>
      </c>
      <c r="P2941" s="62">
        <f>STOCK[[#This Row],[Precio Final]]-STOCK[[#This Row],[Costo total]]</f>
        <v>10.5</v>
      </c>
      <c r="Q2941" s="62"/>
      <c r="R2941" s="74"/>
      <c r="S2941" s="74"/>
      <c r="T2941" s="62"/>
      <c r="U2941" s="62"/>
      <c r="V2941" s="76"/>
    </row>
    <row r="2942" customHeight="1" spans="1:22">
      <c r="A2942" s="74" t="s">
        <v>21501</v>
      </c>
      <c r="B2942" s="74" t="s">
        <v>16691</v>
      </c>
      <c r="C2942" s="74" t="s">
        <v>21502</v>
      </c>
      <c r="D2942" s="74" t="s">
        <v>18809</v>
      </c>
      <c r="E2942" s="74"/>
      <c r="F2942" s="59">
        <v>45</v>
      </c>
      <c r="G2942" s="75">
        <v>1</v>
      </c>
      <c r="H2942" s="75">
        <f>SUMIFS(VENTAS[Cantidad],VENTAS[Código del producto Vendido],STOCK[[#This Row],[Code]])</f>
        <v>0</v>
      </c>
      <c r="I2942" s="75">
        <f>STOCK[[#This Row],[Entradas]]-STOCK[[#This Row],[Salidas]]</f>
        <v>1</v>
      </c>
      <c r="J2942" s="59">
        <f t="shared" si="143"/>
        <v>4.5</v>
      </c>
      <c r="K2942" s="62">
        <v>30</v>
      </c>
      <c r="L2942" s="62">
        <v>0</v>
      </c>
      <c r="M2942" s="62">
        <f>STOCK[[#This Row],[Costo Unitario (USD)]]+STOCK[[#This Row],[Costo Envío (USD)]]+STOCK[[#This Row],[Comisión 10%]]</f>
        <v>34.5</v>
      </c>
      <c r="N2942" s="62">
        <f t="shared" si="144"/>
        <v>51.75</v>
      </c>
      <c r="O2942" s="62">
        <f t="shared" si="145"/>
        <v>45</v>
      </c>
      <c r="P2942" s="62">
        <f>STOCK[[#This Row],[Precio Final]]-STOCK[[#This Row],[Costo total]]</f>
        <v>10.5</v>
      </c>
      <c r="Q2942" s="62"/>
      <c r="R2942" s="74"/>
      <c r="S2942" s="74"/>
      <c r="T2942" s="62"/>
      <c r="U2942" s="62"/>
      <c r="V2942" s="76"/>
    </row>
    <row r="2943" customHeight="1" spans="1:22">
      <c r="A2943" s="74" t="s">
        <v>21503</v>
      </c>
      <c r="B2943" s="74" t="s">
        <v>16612</v>
      </c>
      <c r="C2943" s="74" t="s">
        <v>21504</v>
      </c>
      <c r="D2943" s="74" t="s">
        <v>20004</v>
      </c>
      <c r="E2943" s="74"/>
      <c r="F2943" s="59">
        <v>45</v>
      </c>
      <c r="G2943" s="75">
        <v>1</v>
      </c>
      <c r="H2943" s="75">
        <f>SUMIFS(VENTAS[Cantidad],VENTAS[Código del producto Vendido],STOCK[[#This Row],[Code]])</f>
        <v>1</v>
      </c>
      <c r="I2943" s="75">
        <f>STOCK[[#This Row],[Entradas]]-STOCK[[#This Row],[Salidas]]</f>
        <v>0</v>
      </c>
      <c r="J2943" s="59">
        <f t="shared" si="143"/>
        <v>4.5</v>
      </c>
      <c r="K2943" s="62">
        <v>30</v>
      </c>
      <c r="L2943" s="62">
        <v>0</v>
      </c>
      <c r="M2943" s="62">
        <f>STOCK[[#This Row],[Costo Unitario (USD)]]+STOCK[[#This Row],[Costo Envío (USD)]]+STOCK[[#This Row],[Comisión 10%]]</f>
        <v>34.5</v>
      </c>
      <c r="N2943" s="62">
        <f t="shared" si="144"/>
        <v>51.75</v>
      </c>
      <c r="O2943" s="62">
        <f t="shared" si="145"/>
        <v>45</v>
      </c>
      <c r="P2943" s="62">
        <f>STOCK[[#This Row],[Precio Final]]-STOCK[[#This Row],[Costo total]]</f>
        <v>10.5</v>
      </c>
      <c r="Q2943" s="62"/>
      <c r="R2943" s="74"/>
      <c r="S2943" s="74"/>
      <c r="T2943" s="62"/>
      <c r="U2943" s="62"/>
      <c r="V2943" s="76"/>
    </row>
    <row r="2944" customHeight="1" spans="1:22">
      <c r="A2944" s="74" t="s">
        <v>21505</v>
      </c>
      <c r="B2944" s="74" t="s">
        <v>16612</v>
      </c>
      <c r="C2944" s="74" t="s">
        <v>21506</v>
      </c>
      <c r="D2944" s="74" t="s">
        <v>21507</v>
      </c>
      <c r="E2944" s="74"/>
      <c r="F2944" s="59">
        <v>40</v>
      </c>
      <c r="G2944" s="75">
        <v>1</v>
      </c>
      <c r="H2944" s="75">
        <f>SUMIFS(VENTAS[Cantidad],VENTAS[Código del producto Vendido],STOCK[[#This Row],[Code]])</f>
        <v>0</v>
      </c>
      <c r="I2944" s="75">
        <f>STOCK[[#This Row],[Entradas]]-STOCK[[#This Row],[Salidas]]</f>
        <v>1</v>
      </c>
      <c r="J2944" s="59">
        <f t="shared" si="143"/>
        <v>4</v>
      </c>
      <c r="K2944" s="62">
        <v>25</v>
      </c>
      <c r="L2944" s="62">
        <v>0</v>
      </c>
      <c r="M2944" s="62">
        <f>STOCK[[#This Row],[Costo Unitario (USD)]]+STOCK[[#This Row],[Costo Envío (USD)]]+STOCK[[#This Row],[Comisión 10%]]</f>
        <v>29</v>
      </c>
      <c r="N2944" s="62">
        <f t="shared" si="144"/>
        <v>43.5</v>
      </c>
      <c r="O2944" s="62">
        <f t="shared" si="145"/>
        <v>40</v>
      </c>
      <c r="P2944" s="62">
        <f>STOCK[[#This Row],[Precio Final]]-STOCK[[#This Row],[Costo total]]</f>
        <v>11</v>
      </c>
      <c r="Q2944" s="62"/>
      <c r="R2944" s="74"/>
      <c r="S2944" s="74"/>
      <c r="T2944" s="62"/>
      <c r="U2944" s="62"/>
      <c r="V2944" s="76"/>
    </row>
    <row r="2945" customHeight="1" spans="1:22">
      <c r="A2945" s="74" t="s">
        <v>21508</v>
      </c>
      <c r="B2945" s="74" t="s">
        <v>16612</v>
      </c>
      <c r="C2945" s="74" t="s">
        <v>21509</v>
      </c>
      <c r="D2945" s="74" t="s">
        <v>21507</v>
      </c>
      <c r="E2945" s="74"/>
      <c r="F2945" s="59">
        <v>40</v>
      </c>
      <c r="G2945" s="75">
        <v>1</v>
      </c>
      <c r="H2945" s="75">
        <f>SUMIFS(VENTAS[Cantidad],VENTAS[Código del producto Vendido],STOCK[[#This Row],[Code]])</f>
        <v>0</v>
      </c>
      <c r="I2945" s="75">
        <f>STOCK[[#This Row],[Entradas]]-STOCK[[#This Row],[Salidas]]</f>
        <v>1</v>
      </c>
      <c r="J2945" s="59">
        <f t="shared" si="143"/>
        <v>4</v>
      </c>
      <c r="K2945" s="62">
        <v>25</v>
      </c>
      <c r="L2945" s="62">
        <v>0</v>
      </c>
      <c r="M2945" s="62">
        <f>STOCK[[#This Row],[Costo Unitario (USD)]]+STOCK[[#This Row],[Costo Envío (USD)]]+STOCK[[#This Row],[Comisión 10%]]</f>
        <v>29</v>
      </c>
      <c r="N2945" s="62">
        <f t="shared" si="144"/>
        <v>43.5</v>
      </c>
      <c r="O2945" s="62">
        <f t="shared" si="145"/>
        <v>40</v>
      </c>
      <c r="P2945" s="62">
        <f>STOCK[[#This Row],[Precio Final]]-STOCK[[#This Row],[Costo total]]</f>
        <v>11</v>
      </c>
      <c r="Q2945" s="62"/>
      <c r="R2945" s="74"/>
      <c r="S2945" s="74"/>
      <c r="T2945" s="62"/>
      <c r="U2945" s="62"/>
      <c r="V2945" s="76"/>
    </row>
    <row r="2946" customHeight="1" spans="1:22">
      <c r="A2946" s="74" t="s">
        <v>21510</v>
      </c>
      <c r="B2946" s="74" t="s">
        <v>16612</v>
      </c>
      <c r="C2946" s="74" t="s">
        <v>21511</v>
      </c>
      <c r="D2946" s="74" t="s">
        <v>20004</v>
      </c>
      <c r="E2946" s="74"/>
      <c r="F2946" s="59">
        <v>45</v>
      </c>
      <c r="G2946" s="75">
        <v>2</v>
      </c>
      <c r="H2946" s="75">
        <f>SUMIFS(VENTAS[Cantidad],VENTAS[Código del producto Vendido],STOCK[[#This Row],[Code]])</f>
        <v>0</v>
      </c>
      <c r="I2946" s="75">
        <f>STOCK[[#This Row],[Entradas]]-STOCK[[#This Row],[Salidas]]</f>
        <v>2</v>
      </c>
      <c r="J2946" s="59">
        <f t="shared" si="143"/>
        <v>4.5</v>
      </c>
      <c r="K2946" s="62">
        <v>30</v>
      </c>
      <c r="L2946" s="62">
        <v>0</v>
      </c>
      <c r="M2946" s="62">
        <f>STOCK[[#This Row],[Costo Unitario (USD)]]+STOCK[[#This Row],[Costo Envío (USD)]]+STOCK[[#This Row],[Comisión 10%]]</f>
        <v>34.5</v>
      </c>
      <c r="N2946" s="62">
        <f t="shared" si="144"/>
        <v>51.75</v>
      </c>
      <c r="O2946" s="62">
        <f t="shared" si="145"/>
        <v>45</v>
      </c>
      <c r="P2946" s="62">
        <f>STOCK[[#This Row],[Precio Final]]-STOCK[[#This Row],[Costo total]]</f>
        <v>10.5</v>
      </c>
      <c r="Q2946" s="62"/>
      <c r="R2946" s="74"/>
      <c r="S2946" s="74"/>
      <c r="T2946" s="62"/>
      <c r="U2946" s="62"/>
      <c r="V2946" s="76"/>
    </row>
    <row r="2947" customHeight="1" spans="1:22">
      <c r="A2947" s="74" t="s">
        <v>21512</v>
      </c>
      <c r="B2947" s="74" t="s">
        <v>16612</v>
      </c>
      <c r="C2947" s="74" t="s">
        <v>21513</v>
      </c>
      <c r="D2947" s="74" t="s">
        <v>20004</v>
      </c>
      <c r="E2947" s="74"/>
      <c r="F2947" s="59">
        <v>45</v>
      </c>
      <c r="G2947" s="75">
        <v>1</v>
      </c>
      <c r="H2947" s="75">
        <f>SUMIFS(VENTAS[Cantidad],VENTAS[Código del producto Vendido],STOCK[[#This Row],[Code]])</f>
        <v>0</v>
      </c>
      <c r="I2947" s="75">
        <f>STOCK[[#This Row],[Entradas]]-STOCK[[#This Row],[Salidas]]</f>
        <v>1</v>
      </c>
      <c r="J2947" s="59">
        <f t="shared" si="143"/>
        <v>4.5</v>
      </c>
      <c r="K2947" s="62">
        <v>30</v>
      </c>
      <c r="L2947" s="62">
        <v>0</v>
      </c>
      <c r="M2947" s="62">
        <f>STOCK[[#This Row],[Costo Unitario (USD)]]+STOCK[[#This Row],[Costo Envío (USD)]]+STOCK[[#This Row],[Comisión 10%]]</f>
        <v>34.5</v>
      </c>
      <c r="N2947" s="62">
        <f t="shared" si="144"/>
        <v>51.75</v>
      </c>
      <c r="O2947" s="62">
        <f t="shared" si="145"/>
        <v>45</v>
      </c>
      <c r="P2947" s="62">
        <f>STOCK[[#This Row],[Precio Final]]-STOCK[[#This Row],[Costo total]]</f>
        <v>10.5</v>
      </c>
      <c r="Q2947" s="62"/>
      <c r="R2947" s="74"/>
      <c r="S2947" s="74"/>
      <c r="T2947" s="62"/>
      <c r="U2947" s="62"/>
      <c r="V2947" s="76"/>
    </row>
    <row r="2948" customHeight="1" spans="1:22">
      <c r="A2948" s="74" t="s">
        <v>21514</v>
      </c>
      <c r="B2948" s="74" t="s">
        <v>16691</v>
      </c>
      <c r="C2948" s="74" t="s">
        <v>21493</v>
      </c>
      <c r="D2948" s="74" t="s">
        <v>18807</v>
      </c>
      <c r="E2948" s="74"/>
      <c r="F2948" s="59">
        <v>40</v>
      </c>
      <c r="G2948" s="75">
        <v>1</v>
      </c>
      <c r="H2948" s="75">
        <f>SUMIFS(VENTAS[Cantidad],VENTAS[Código del producto Vendido],STOCK[[#This Row],[Code]])</f>
        <v>0</v>
      </c>
      <c r="I2948" s="75">
        <f>STOCK[[#This Row],[Entradas]]-STOCK[[#This Row],[Salidas]]</f>
        <v>1</v>
      </c>
      <c r="J2948" s="59">
        <f t="shared" si="143"/>
        <v>4</v>
      </c>
      <c r="K2948" s="62">
        <v>30</v>
      </c>
      <c r="L2948" s="62">
        <v>0</v>
      </c>
      <c r="M2948" s="62">
        <f>STOCK[[#This Row],[Costo Unitario (USD)]]+STOCK[[#This Row],[Costo Envío (USD)]]+STOCK[[#This Row],[Comisión 10%]]</f>
        <v>34</v>
      </c>
      <c r="N2948" s="62">
        <f t="shared" si="144"/>
        <v>51</v>
      </c>
      <c r="O2948" s="62">
        <f t="shared" si="145"/>
        <v>40</v>
      </c>
      <c r="P2948" s="62">
        <f>STOCK[[#This Row],[Precio Final]]-STOCK[[#This Row],[Costo total]]</f>
        <v>6</v>
      </c>
      <c r="Q2948" s="62"/>
      <c r="R2948" s="74"/>
      <c r="S2948" s="74"/>
      <c r="T2948" s="62"/>
      <c r="U2948" s="62"/>
      <c r="V2948" s="76"/>
    </row>
    <row r="2949" customHeight="1" spans="1:22">
      <c r="A2949" s="74" t="s">
        <v>21515</v>
      </c>
      <c r="B2949" s="74" t="s">
        <v>16691</v>
      </c>
      <c r="C2949" s="74" t="s">
        <v>21516</v>
      </c>
      <c r="D2949" s="74" t="s">
        <v>18804</v>
      </c>
      <c r="E2949" s="74"/>
      <c r="F2949" s="59">
        <v>45</v>
      </c>
      <c r="G2949" s="75">
        <v>1</v>
      </c>
      <c r="H2949" s="75">
        <f>SUMIFS(VENTAS[Cantidad],VENTAS[Código del producto Vendido],STOCK[[#This Row],[Code]])</f>
        <v>0</v>
      </c>
      <c r="I2949" s="75">
        <f>STOCK[[#This Row],[Entradas]]-STOCK[[#This Row],[Salidas]]</f>
        <v>1</v>
      </c>
      <c r="J2949" s="59">
        <f t="shared" si="143"/>
        <v>4.5</v>
      </c>
      <c r="K2949" s="62">
        <v>30</v>
      </c>
      <c r="L2949" s="62">
        <v>0</v>
      </c>
      <c r="M2949" s="62">
        <f>STOCK[[#This Row],[Costo Unitario (USD)]]+STOCK[[#This Row],[Costo Envío (USD)]]+STOCK[[#This Row],[Comisión 10%]]</f>
        <v>34.5</v>
      </c>
      <c r="N2949" s="62">
        <f t="shared" si="144"/>
        <v>51.75</v>
      </c>
      <c r="O2949" s="62">
        <f t="shared" si="145"/>
        <v>45</v>
      </c>
      <c r="P2949" s="62">
        <f>STOCK[[#This Row],[Precio Final]]-STOCK[[#This Row],[Costo total]]</f>
        <v>10.5</v>
      </c>
      <c r="Q2949" s="62"/>
      <c r="R2949" s="74"/>
      <c r="S2949" s="74"/>
      <c r="T2949" s="62"/>
      <c r="U2949" s="62"/>
      <c r="V2949" s="76"/>
    </row>
    <row r="2950" customHeight="1" spans="1:22">
      <c r="A2950" s="74" t="s">
        <v>21517</v>
      </c>
      <c r="B2950" s="74" t="s">
        <v>16691</v>
      </c>
      <c r="C2950" s="74" t="s">
        <v>20998</v>
      </c>
      <c r="D2950" s="74" t="s">
        <v>19195</v>
      </c>
      <c r="E2950" s="74"/>
      <c r="F2950" s="59">
        <v>35</v>
      </c>
      <c r="G2950" s="75">
        <v>1</v>
      </c>
      <c r="H2950" s="75">
        <f>SUMIFS(VENTAS[Cantidad],VENTAS[Código del producto Vendido],STOCK[[#This Row],[Code]])</f>
        <v>1</v>
      </c>
      <c r="I2950" s="75">
        <f>STOCK[[#This Row],[Entradas]]-STOCK[[#This Row],[Salidas]]</f>
        <v>0</v>
      </c>
      <c r="J2950" s="59">
        <f t="shared" si="143"/>
        <v>3.5</v>
      </c>
      <c r="K2950" s="62">
        <v>24.99</v>
      </c>
      <c r="L2950" s="62">
        <v>0</v>
      </c>
      <c r="M2950" s="62">
        <f>STOCK[[#This Row],[Costo Unitario (USD)]]+STOCK[[#This Row],[Costo Envío (USD)]]+STOCK[[#This Row],[Comisión 10%]]</f>
        <v>28.49</v>
      </c>
      <c r="N2950" s="62">
        <f t="shared" si="144"/>
        <v>42.735</v>
      </c>
      <c r="O2950" s="62">
        <f t="shared" si="145"/>
        <v>35</v>
      </c>
      <c r="P2950" s="62">
        <f>STOCK[[#This Row],[Precio Final]]-STOCK[[#This Row],[Costo total]]</f>
        <v>6.51</v>
      </c>
      <c r="Q2950" s="62"/>
      <c r="R2950" s="74"/>
      <c r="S2950" s="74"/>
      <c r="T2950" s="62"/>
      <c r="U2950" s="62"/>
      <c r="V2950" s="76"/>
    </row>
    <row r="2951" customHeight="1" spans="1:22">
      <c r="A2951" s="74" t="s">
        <v>21518</v>
      </c>
      <c r="B2951" s="74" t="s">
        <v>21008</v>
      </c>
      <c r="C2951" s="74" t="s">
        <v>21519</v>
      </c>
      <c r="D2951" s="74" t="s">
        <v>16396</v>
      </c>
      <c r="E2951" s="74"/>
      <c r="F2951" s="59">
        <v>30</v>
      </c>
      <c r="G2951" s="75">
        <v>1</v>
      </c>
      <c r="H2951" s="75">
        <f>SUMIFS(VENTAS[Cantidad],VENTAS[Código del producto Vendido],STOCK[[#This Row],[Code]])</f>
        <v>0</v>
      </c>
      <c r="I2951" s="75">
        <f>STOCK[[#This Row],[Entradas]]-STOCK[[#This Row],[Salidas]]</f>
        <v>1</v>
      </c>
      <c r="J2951" s="59">
        <f t="shared" si="143"/>
        <v>3</v>
      </c>
      <c r="K2951" s="62">
        <v>24.99</v>
      </c>
      <c r="L2951" s="62">
        <v>0</v>
      </c>
      <c r="M2951" s="62">
        <f>STOCK[[#This Row],[Costo Unitario (USD)]]+STOCK[[#This Row],[Costo Envío (USD)]]+STOCK[[#This Row],[Comisión 10%]]</f>
        <v>27.99</v>
      </c>
      <c r="N2951" s="62">
        <f t="shared" si="144"/>
        <v>41.985</v>
      </c>
      <c r="O2951" s="62">
        <f t="shared" si="145"/>
        <v>30</v>
      </c>
      <c r="P2951" s="62">
        <f>STOCK[[#This Row],[Precio Final]]-STOCK[[#This Row],[Costo total]]</f>
        <v>2.01</v>
      </c>
      <c r="Q2951" s="62"/>
      <c r="R2951" s="74"/>
      <c r="S2951" s="74"/>
      <c r="T2951" s="62"/>
      <c r="U2951" s="62"/>
      <c r="V2951" s="76"/>
    </row>
    <row r="2952" customHeight="1" spans="1:22">
      <c r="A2952" s="74">
        <v>653</v>
      </c>
      <c r="B2952" s="74" t="s">
        <v>17153</v>
      </c>
      <c r="C2952" s="74" t="s">
        <v>21520</v>
      </c>
      <c r="D2952" s="74" t="s">
        <v>16475</v>
      </c>
      <c r="E2952" s="74"/>
      <c r="F2952" s="59">
        <v>30</v>
      </c>
      <c r="G2952" s="75">
        <v>1</v>
      </c>
      <c r="H2952" s="75">
        <f>SUMIFS(VENTAS[Cantidad],VENTAS[Código del producto Vendido],STOCK[[#This Row],[Code]])</f>
        <v>0</v>
      </c>
      <c r="I2952" s="75">
        <f>STOCK[[#This Row],[Entradas]]-STOCK[[#This Row],[Salidas]]</f>
        <v>1</v>
      </c>
      <c r="J2952" s="59">
        <f t="shared" si="143"/>
        <v>3</v>
      </c>
      <c r="K2952" s="62">
        <v>9</v>
      </c>
      <c r="L2952" s="62">
        <v>0</v>
      </c>
      <c r="M2952" s="62">
        <f>STOCK[[#This Row],[Costo Unitario (USD)]]+STOCK[[#This Row],[Costo Envío (USD)]]+STOCK[[#This Row],[Comisión 10%]]</f>
        <v>12</v>
      </c>
      <c r="N2952" s="62">
        <f t="shared" si="144"/>
        <v>18</v>
      </c>
      <c r="O2952" s="62">
        <f t="shared" si="145"/>
        <v>30</v>
      </c>
      <c r="P2952" s="62">
        <f>STOCK[[#This Row],[Precio Final]]-STOCK[[#This Row],[Costo total]]</f>
        <v>18</v>
      </c>
      <c r="Q2952" s="62"/>
      <c r="R2952" s="74"/>
      <c r="S2952" s="74"/>
      <c r="T2952" s="62"/>
      <c r="U2952" s="62"/>
      <c r="V2952" s="76"/>
    </row>
    <row r="2953" customHeight="1" spans="1:22">
      <c r="A2953" s="74">
        <v>661</v>
      </c>
      <c r="B2953" s="74" t="s">
        <v>17153</v>
      </c>
      <c r="C2953" s="74" t="s">
        <v>21521</v>
      </c>
      <c r="D2953" s="74" t="s">
        <v>16475</v>
      </c>
      <c r="E2953" s="74"/>
      <c r="F2953" s="59">
        <v>30</v>
      </c>
      <c r="G2953" s="75">
        <v>1</v>
      </c>
      <c r="H2953" s="75">
        <f>SUMIFS(VENTAS[Cantidad],VENTAS[Código del producto Vendido],STOCK[[#This Row],[Code]])</f>
        <v>0</v>
      </c>
      <c r="I2953" s="75">
        <f>STOCK[[#This Row],[Entradas]]-STOCK[[#This Row],[Salidas]]</f>
        <v>1</v>
      </c>
      <c r="J2953" s="59">
        <f t="shared" si="143"/>
        <v>3</v>
      </c>
      <c r="K2953" s="62">
        <v>9</v>
      </c>
      <c r="L2953" s="62">
        <v>0</v>
      </c>
      <c r="M2953" s="62">
        <f>STOCK[[#This Row],[Costo Unitario (USD)]]+STOCK[[#This Row],[Costo Envío (USD)]]+STOCK[[#This Row],[Comisión 10%]]</f>
        <v>12</v>
      </c>
      <c r="N2953" s="62">
        <f t="shared" si="144"/>
        <v>18</v>
      </c>
      <c r="O2953" s="62">
        <f t="shared" si="145"/>
        <v>30</v>
      </c>
      <c r="P2953" s="62">
        <f>STOCK[[#This Row],[Precio Final]]-STOCK[[#This Row],[Costo total]]</f>
        <v>18</v>
      </c>
      <c r="Q2953" s="62"/>
      <c r="R2953" s="74"/>
      <c r="S2953" s="74"/>
      <c r="T2953" s="62"/>
      <c r="U2953" s="62"/>
      <c r="V2953" s="76"/>
    </row>
    <row r="2954" customHeight="1" spans="1:22">
      <c r="A2954" s="74" t="s">
        <v>21522</v>
      </c>
      <c r="B2954" s="74" t="s">
        <v>21154</v>
      </c>
      <c r="C2954" s="74" t="s">
        <v>21018</v>
      </c>
      <c r="D2954" s="74" t="s">
        <v>16583</v>
      </c>
      <c r="E2954" s="74"/>
      <c r="F2954" s="59">
        <v>25</v>
      </c>
      <c r="G2954" s="75">
        <v>1</v>
      </c>
      <c r="H2954" s="75">
        <f>SUMIFS(VENTAS[Cantidad],VENTAS[Código del producto Vendido],STOCK[[#This Row],[Code]])</f>
        <v>1</v>
      </c>
      <c r="I2954" s="75">
        <f>STOCK[[#This Row],[Entradas]]-STOCK[[#This Row],[Salidas]]</f>
        <v>0</v>
      </c>
      <c r="J2954" s="59">
        <f t="shared" ref="J2954:J3017" si="146">F2954*10%</f>
        <v>2.5</v>
      </c>
      <c r="K2954" s="62">
        <v>12</v>
      </c>
      <c r="L2954" s="62">
        <v>0</v>
      </c>
      <c r="M2954" s="62">
        <f>STOCK[[#This Row],[Costo Unitario (USD)]]+STOCK[[#This Row],[Costo Envío (USD)]]+STOCK[[#This Row],[Comisión 10%]]</f>
        <v>14.5</v>
      </c>
      <c r="N2954" s="62">
        <f t="shared" si="144"/>
        <v>21.75</v>
      </c>
      <c r="O2954" s="62">
        <f t="shared" ref="O2954:O2992" si="147">F2954</f>
        <v>25</v>
      </c>
      <c r="P2954" s="62">
        <f>STOCK[[#This Row],[Precio Final]]-STOCK[[#This Row],[Costo total]]</f>
        <v>10.5</v>
      </c>
      <c r="Q2954" s="62"/>
      <c r="R2954" s="74"/>
      <c r="S2954" s="74"/>
      <c r="T2954" s="62"/>
      <c r="U2954" s="62"/>
      <c r="V2954" s="76"/>
    </row>
    <row r="2955" customHeight="1" spans="1:22">
      <c r="A2955" s="74" t="s">
        <v>21523</v>
      </c>
      <c r="B2955" s="74" t="s">
        <v>21154</v>
      </c>
      <c r="C2955" s="74" t="s">
        <v>21524</v>
      </c>
      <c r="D2955" s="74" t="s">
        <v>16583</v>
      </c>
      <c r="E2955" s="74"/>
      <c r="F2955" s="59">
        <v>35</v>
      </c>
      <c r="G2955" s="75">
        <v>1</v>
      </c>
      <c r="H2955" s="75">
        <f>SUMIFS(VENTAS[Cantidad],VENTAS[Código del producto Vendido],STOCK[[#This Row],[Code]])</f>
        <v>0</v>
      </c>
      <c r="I2955" s="75">
        <f>STOCK[[#This Row],[Entradas]]-STOCK[[#This Row],[Salidas]]</f>
        <v>1</v>
      </c>
      <c r="J2955" s="59">
        <f t="shared" si="146"/>
        <v>3.5</v>
      </c>
      <c r="K2955" s="62">
        <v>12</v>
      </c>
      <c r="L2955" s="62">
        <v>0</v>
      </c>
      <c r="M2955" s="62">
        <f>STOCK[[#This Row],[Costo Unitario (USD)]]+STOCK[[#This Row],[Costo Envío (USD)]]+STOCK[[#This Row],[Comisión 10%]]</f>
        <v>15.5</v>
      </c>
      <c r="N2955" s="62">
        <f t="shared" si="144"/>
        <v>23.25</v>
      </c>
      <c r="O2955" s="62">
        <f t="shared" si="147"/>
        <v>35</v>
      </c>
      <c r="P2955" s="62">
        <f>STOCK[[#This Row],[Precio Final]]-STOCK[[#This Row],[Costo total]]</f>
        <v>19.5</v>
      </c>
      <c r="Q2955" s="62"/>
      <c r="R2955" s="74"/>
      <c r="S2955" s="74"/>
      <c r="T2955" s="62"/>
      <c r="U2955" s="62"/>
      <c r="V2955" s="76"/>
    </row>
    <row r="2956" customHeight="1" spans="1:22">
      <c r="A2956" s="74" t="s">
        <v>21525</v>
      </c>
      <c r="B2956" s="74" t="s">
        <v>21154</v>
      </c>
      <c r="C2956" s="74" t="s">
        <v>21526</v>
      </c>
      <c r="D2956" s="74" t="s">
        <v>16475</v>
      </c>
      <c r="E2956" s="74"/>
      <c r="F2956" s="59">
        <v>28</v>
      </c>
      <c r="G2956" s="75">
        <v>4</v>
      </c>
      <c r="H2956" s="75">
        <f>SUMIFS(VENTAS[Cantidad],VENTAS[Código del producto Vendido],STOCK[[#This Row],[Code]])</f>
        <v>2</v>
      </c>
      <c r="I2956" s="75">
        <f>STOCK[[#This Row],[Entradas]]-STOCK[[#This Row],[Salidas]]</f>
        <v>2</v>
      </c>
      <c r="J2956" s="59">
        <f t="shared" si="146"/>
        <v>2.8</v>
      </c>
      <c r="K2956" s="62">
        <v>12</v>
      </c>
      <c r="L2956" s="62">
        <v>0</v>
      </c>
      <c r="M2956" s="62">
        <f>STOCK[[#This Row],[Costo Unitario (USD)]]+STOCK[[#This Row],[Costo Envío (USD)]]+STOCK[[#This Row],[Comisión 10%]]</f>
        <v>14.8</v>
      </c>
      <c r="N2956" s="62">
        <f t="shared" si="144"/>
        <v>22.2</v>
      </c>
      <c r="O2956" s="62">
        <f t="shared" si="147"/>
        <v>28</v>
      </c>
      <c r="P2956" s="62">
        <f>STOCK[[#This Row],[Precio Final]]-STOCK[[#This Row],[Costo total]]</f>
        <v>13.2</v>
      </c>
      <c r="Q2956" s="62"/>
      <c r="R2956" s="74"/>
      <c r="S2956" s="74"/>
      <c r="T2956" s="62"/>
      <c r="U2956" s="62"/>
      <c r="V2956" s="76"/>
    </row>
    <row r="2957" customHeight="1" spans="1:22">
      <c r="A2957" s="74" t="s">
        <v>21527</v>
      </c>
      <c r="B2957" s="74" t="s">
        <v>21154</v>
      </c>
      <c r="C2957" s="74" t="s">
        <v>21528</v>
      </c>
      <c r="D2957" s="74" t="s">
        <v>16475</v>
      </c>
      <c r="E2957" s="74"/>
      <c r="F2957" s="59">
        <v>25</v>
      </c>
      <c r="G2957" s="75">
        <v>2</v>
      </c>
      <c r="H2957" s="75">
        <f>SUMIFS(VENTAS[Cantidad],VENTAS[Código del producto Vendido],STOCK[[#This Row],[Code]])</f>
        <v>0</v>
      </c>
      <c r="I2957" s="75">
        <f>STOCK[[#This Row],[Entradas]]-STOCK[[#This Row],[Salidas]]</f>
        <v>2</v>
      </c>
      <c r="J2957" s="59">
        <f t="shared" si="146"/>
        <v>2.5</v>
      </c>
      <c r="K2957" s="62">
        <v>12</v>
      </c>
      <c r="L2957" s="62">
        <v>0</v>
      </c>
      <c r="M2957" s="62">
        <f>STOCK[[#This Row],[Costo Unitario (USD)]]+STOCK[[#This Row],[Costo Envío (USD)]]+STOCK[[#This Row],[Comisión 10%]]</f>
        <v>14.5</v>
      </c>
      <c r="N2957" s="62">
        <f t="shared" si="144"/>
        <v>21.75</v>
      </c>
      <c r="O2957" s="62">
        <f t="shared" si="147"/>
        <v>25</v>
      </c>
      <c r="P2957" s="62">
        <f>STOCK[[#This Row],[Precio Final]]-STOCK[[#This Row],[Costo total]]</f>
        <v>10.5</v>
      </c>
      <c r="Q2957" s="62"/>
      <c r="R2957" s="74"/>
      <c r="S2957" s="74"/>
      <c r="T2957" s="62"/>
      <c r="U2957" s="62"/>
      <c r="V2957" s="76"/>
    </row>
    <row r="2958" customHeight="1" spans="1:22">
      <c r="A2958" s="74" t="s">
        <v>21529</v>
      </c>
      <c r="B2958" s="74" t="s">
        <v>21154</v>
      </c>
      <c r="C2958" s="74" t="s">
        <v>21530</v>
      </c>
      <c r="D2958" s="74" t="s">
        <v>16583</v>
      </c>
      <c r="E2958" s="74"/>
      <c r="F2958" s="59">
        <v>25</v>
      </c>
      <c r="G2958" s="75">
        <v>1</v>
      </c>
      <c r="H2958" s="75">
        <f>SUMIFS(VENTAS[Cantidad],VENTAS[Código del producto Vendido],STOCK[[#This Row],[Code]])</f>
        <v>0</v>
      </c>
      <c r="I2958" s="75">
        <f>STOCK[[#This Row],[Entradas]]-STOCK[[#This Row],[Salidas]]</f>
        <v>1</v>
      </c>
      <c r="J2958" s="59">
        <f t="shared" si="146"/>
        <v>2.5</v>
      </c>
      <c r="K2958" s="62">
        <v>12</v>
      </c>
      <c r="L2958" s="62">
        <v>0</v>
      </c>
      <c r="M2958" s="62">
        <f>STOCK[[#This Row],[Costo Unitario (USD)]]+STOCK[[#This Row],[Costo Envío (USD)]]+STOCK[[#This Row],[Comisión 10%]]</f>
        <v>14.5</v>
      </c>
      <c r="N2958" s="62">
        <f t="shared" si="144"/>
        <v>21.75</v>
      </c>
      <c r="O2958" s="62">
        <f t="shared" si="147"/>
        <v>25</v>
      </c>
      <c r="P2958" s="62">
        <f>STOCK[[#This Row],[Precio Final]]-STOCK[[#This Row],[Costo total]]</f>
        <v>10.5</v>
      </c>
      <c r="Q2958" s="62"/>
      <c r="R2958" s="74"/>
      <c r="S2958" s="74"/>
      <c r="T2958" s="62"/>
      <c r="U2958" s="62"/>
      <c r="V2958" s="76"/>
    </row>
    <row r="2959" customHeight="1" spans="1:22">
      <c r="A2959" s="74" t="s">
        <v>21531</v>
      </c>
      <c r="B2959" s="74" t="s">
        <v>21154</v>
      </c>
      <c r="C2959" s="74" t="s">
        <v>20155</v>
      </c>
      <c r="D2959" s="74" t="s">
        <v>16583</v>
      </c>
      <c r="E2959" s="74"/>
      <c r="F2959" s="59">
        <v>25</v>
      </c>
      <c r="G2959" s="75">
        <v>1</v>
      </c>
      <c r="H2959" s="75">
        <f>SUMIFS(VENTAS[Cantidad],VENTAS[Código del producto Vendido],STOCK[[#This Row],[Code]])</f>
        <v>0</v>
      </c>
      <c r="I2959" s="75">
        <f>STOCK[[#This Row],[Entradas]]-STOCK[[#This Row],[Salidas]]</f>
        <v>1</v>
      </c>
      <c r="J2959" s="59">
        <f t="shared" si="146"/>
        <v>2.5</v>
      </c>
      <c r="K2959" s="62">
        <v>12</v>
      </c>
      <c r="L2959" s="62">
        <v>0</v>
      </c>
      <c r="M2959" s="62">
        <f>STOCK[[#This Row],[Costo Unitario (USD)]]+STOCK[[#This Row],[Costo Envío (USD)]]+STOCK[[#This Row],[Comisión 10%]]</f>
        <v>14.5</v>
      </c>
      <c r="N2959" s="62">
        <f t="shared" si="144"/>
        <v>21.75</v>
      </c>
      <c r="O2959" s="62">
        <f t="shared" si="147"/>
        <v>25</v>
      </c>
      <c r="P2959" s="62">
        <f>STOCK[[#This Row],[Precio Final]]-STOCK[[#This Row],[Costo total]]</f>
        <v>10.5</v>
      </c>
      <c r="Q2959" s="62"/>
      <c r="R2959" s="74"/>
      <c r="S2959" s="74"/>
      <c r="T2959" s="62"/>
      <c r="U2959" s="62"/>
      <c r="V2959" s="76"/>
    </row>
    <row r="2960" customHeight="1" spans="1:22">
      <c r="A2960" s="74" t="s">
        <v>21532</v>
      </c>
      <c r="B2960" s="74" t="s">
        <v>21154</v>
      </c>
      <c r="C2960" s="74" t="s">
        <v>21533</v>
      </c>
      <c r="D2960" s="74" t="s">
        <v>16475</v>
      </c>
      <c r="E2960" s="74"/>
      <c r="F2960" s="59">
        <v>35</v>
      </c>
      <c r="G2960" s="75">
        <v>1</v>
      </c>
      <c r="H2960" s="75">
        <f>SUMIFS(VENTAS[Cantidad],VENTAS[Código del producto Vendido],STOCK[[#This Row],[Code]])</f>
        <v>0</v>
      </c>
      <c r="I2960" s="75">
        <f>STOCK[[#This Row],[Entradas]]-STOCK[[#This Row],[Salidas]]</f>
        <v>1</v>
      </c>
      <c r="J2960" s="59">
        <f t="shared" si="146"/>
        <v>3.5</v>
      </c>
      <c r="K2960" s="62">
        <v>12</v>
      </c>
      <c r="L2960" s="62">
        <v>0</v>
      </c>
      <c r="M2960" s="62">
        <f>STOCK[[#This Row],[Costo Unitario (USD)]]+STOCK[[#This Row],[Costo Envío (USD)]]+STOCK[[#This Row],[Comisión 10%]]</f>
        <v>15.5</v>
      </c>
      <c r="N2960" s="62">
        <f t="shared" si="144"/>
        <v>23.25</v>
      </c>
      <c r="O2960" s="62">
        <f t="shared" si="147"/>
        <v>35</v>
      </c>
      <c r="P2960" s="62">
        <f>STOCK[[#This Row],[Precio Final]]-STOCK[[#This Row],[Costo total]]</f>
        <v>19.5</v>
      </c>
      <c r="Q2960" s="62"/>
      <c r="R2960" s="74"/>
      <c r="S2960" s="74"/>
      <c r="T2960" s="62"/>
      <c r="U2960" s="62"/>
      <c r="V2960" s="76"/>
    </row>
    <row r="2961" customHeight="1" spans="1:22">
      <c r="A2961" s="74" t="s">
        <v>21534</v>
      </c>
      <c r="B2961" s="74" t="s">
        <v>21154</v>
      </c>
      <c r="C2961" s="74" t="s">
        <v>21535</v>
      </c>
      <c r="D2961" s="74" t="s">
        <v>16475</v>
      </c>
      <c r="E2961" s="74"/>
      <c r="F2961" s="59">
        <v>35</v>
      </c>
      <c r="G2961" s="75">
        <v>1</v>
      </c>
      <c r="H2961" s="75">
        <f>SUMIFS(VENTAS[Cantidad],VENTAS[Código del producto Vendido],STOCK[[#This Row],[Code]])</f>
        <v>1</v>
      </c>
      <c r="I2961" s="75">
        <f>STOCK[[#This Row],[Entradas]]-STOCK[[#This Row],[Salidas]]</f>
        <v>0</v>
      </c>
      <c r="J2961" s="59">
        <f t="shared" si="146"/>
        <v>3.5</v>
      </c>
      <c r="K2961" s="62">
        <v>12</v>
      </c>
      <c r="L2961" s="62">
        <v>0</v>
      </c>
      <c r="M2961" s="62">
        <f>STOCK[[#This Row],[Costo Unitario (USD)]]+STOCK[[#This Row],[Costo Envío (USD)]]+STOCK[[#This Row],[Comisión 10%]]</f>
        <v>15.5</v>
      </c>
      <c r="N2961" s="62">
        <f t="shared" si="144"/>
        <v>23.25</v>
      </c>
      <c r="O2961" s="62">
        <f t="shared" si="147"/>
        <v>35</v>
      </c>
      <c r="P2961" s="62">
        <f>STOCK[[#This Row],[Precio Final]]-STOCK[[#This Row],[Costo total]]</f>
        <v>19.5</v>
      </c>
      <c r="Q2961" s="62"/>
      <c r="R2961" s="74"/>
      <c r="S2961" s="74"/>
      <c r="T2961" s="62"/>
      <c r="U2961" s="62"/>
      <c r="V2961" s="76"/>
    </row>
    <row r="2962" customHeight="1" spans="1:22">
      <c r="A2962" s="74" t="s">
        <v>21536</v>
      </c>
      <c r="B2962" s="74" t="s">
        <v>21154</v>
      </c>
      <c r="C2962" s="74" t="s">
        <v>21537</v>
      </c>
      <c r="D2962" s="74" t="s">
        <v>16583</v>
      </c>
      <c r="E2962" s="74"/>
      <c r="F2962" s="59">
        <v>35</v>
      </c>
      <c r="G2962" s="75">
        <v>1</v>
      </c>
      <c r="H2962" s="75">
        <f>SUMIFS(VENTAS[Cantidad],VENTAS[Código del producto Vendido],STOCK[[#This Row],[Code]])</f>
        <v>0</v>
      </c>
      <c r="I2962" s="75">
        <f>STOCK[[#This Row],[Entradas]]-STOCK[[#This Row],[Salidas]]</f>
        <v>1</v>
      </c>
      <c r="J2962" s="59">
        <f t="shared" si="146"/>
        <v>3.5</v>
      </c>
      <c r="K2962" s="62">
        <v>12</v>
      </c>
      <c r="L2962" s="62">
        <v>0</v>
      </c>
      <c r="M2962" s="62">
        <f>STOCK[[#This Row],[Costo Unitario (USD)]]+STOCK[[#This Row],[Costo Envío (USD)]]+STOCK[[#This Row],[Comisión 10%]]</f>
        <v>15.5</v>
      </c>
      <c r="N2962" s="62">
        <f t="shared" si="144"/>
        <v>23.25</v>
      </c>
      <c r="O2962" s="62">
        <f t="shared" si="147"/>
        <v>35</v>
      </c>
      <c r="P2962" s="62">
        <f>STOCK[[#This Row],[Precio Final]]-STOCK[[#This Row],[Costo total]]</f>
        <v>19.5</v>
      </c>
      <c r="Q2962" s="62"/>
      <c r="R2962" s="74"/>
      <c r="S2962" s="74"/>
      <c r="T2962" s="62"/>
      <c r="U2962" s="62"/>
      <c r="V2962" s="76"/>
    </row>
    <row r="2963" customHeight="1" spans="1:22">
      <c r="A2963" s="74" t="s">
        <v>21538</v>
      </c>
      <c r="B2963" s="74" t="s">
        <v>19993</v>
      </c>
      <c r="C2963" s="74" t="s">
        <v>21539</v>
      </c>
      <c r="D2963" s="74" t="s">
        <v>17643</v>
      </c>
      <c r="E2963" s="74"/>
      <c r="F2963" s="59">
        <v>28</v>
      </c>
      <c r="G2963" s="75">
        <v>1</v>
      </c>
      <c r="H2963" s="75">
        <f>SUMIFS(VENTAS[Cantidad],VENTAS[Código del producto Vendido],STOCK[[#This Row],[Code]])</f>
        <v>0</v>
      </c>
      <c r="I2963" s="75">
        <f>STOCK[[#This Row],[Entradas]]-STOCK[[#This Row],[Salidas]]</f>
        <v>1</v>
      </c>
      <c r="J2963" s="59">
        <f t="shared" si="146"/>
        <v>2.8</v>
      </c>
      <c r="K2963" s="62">
        <v>12</v>
      </c>
      <c r="L2963" s="62">
        <v>0</v>
      </c>
      <c r="M2963" s="62">
        <f>STOCK[[#This Row],[Costo Unitario (USD)]]+STOCK[[#This Row],[Costo Envío (USD)]]+STOCK[[#This Row],[Comisión 10%]]</f>
        <v>14.8</v>
      </c>
      <c r="N2963" s="62">
        <f t="shared" si="144"/>
        <v>22.2</v>
      </c>
      <c r="O2963" s="62">
        <f t="shared" si="147"/>
        <v>28</v>
      </c>
      <c r="P2963" s="62">
        <f>STOCK[[#This Row],[Precio Final]]-STOCK[[#This Row],[Costo total]]</f>
        <v>13.2</v>
      </c>
      <c r="Q2963" s="62"/>
      <c r="R2963" s="74"/>
      <c r="S2963" s="74"/>
      <c r="T2963" s="62"/>
      <c r="U2963" s="62"/>
      <c r="V2963" s="76"/>
    </row>
    <row r="2964" customHeight="1" spans="1:22">
      <c r="A2964" s="74" t="s">
        <v>21540</v>
      </c>
      <c r="B2964" s="74" t="s">
        <v>21154</v>
      </c>
      <c r="C2964" s="74" t="s">
        <v>21541</v>
      </c>
      <c r="D2964" s="74" t="s">
        <v>20970</v>
      </c>
      <c r="E2964" s="74"/>
      <c r="F2964" s="59">
        <v>30</v>
      </c>
      <c r="G2964" s="75">
        <v>1</v>
      </c>
      <c r="H2964" s="75">
        <f>SUMIFS(VENTAS[Cantidad],VENTAS[Código del producto Vendido],STOCK[[#This Row],[Code]])</f>
        <v>0</v>
      </c>
      <c r="I2964" s="75">
        <f>STOCK[[#This Row],[Entradas]]-STOCK[[#This Row],[Salidas]]</f>
        <v>1</v>
      </c>
      <c r="J2964" s="59">
        <f t="shared" si="146"/>
        <v>3</v>
      </c>
      <c r="K2964" s="62">
        <v>12</v>
      </c>
      <c r="L2964" s="62">
        <v>0</v>
      </c>
      <c r="M2964" s="62">
        <f>STOCK[[#This Row],[Costo Unitario (USD)]]+STOCK[[#This Row],[Costo Envío (USD)]]+STOCK[[#This Row],[Comisión 10%]]</f>
        <v>15</v>
      </c>
      <c r="N2964" s="62">
        <f t="shared" si="144"/>
        <v>22.5</v>
      </c>
      <c r="O2964" s="62">
        <f t="shared" si="147"/>
        <v>30</v>
      </c>
      <c r="P2964" s="62">
        <f>STOCK[[#This Row],[Precio Final]]-STOCK[[#This Row],[Costo total]]</f>
        <v>15</v>
      </c>
      <c r="Q2964" s="62"/>
      <c r="R2964" s="74"/>
      <c r="S2964" s="74"/>
      <c r="T2964" s="62"/>
      <c r="U2964" s="62"/>
      <c r="V2964" s="76"/>
    </row>
    <row r="2965" customHeight="1" spans="1:22">
      <c r="A2965" s="74" t="s">
        <v>21542</v>
      </c>
      <c r="B2965" s="74" t="s">
        <v>21543</v>
      </c>
      <c r="C2965" s="74" t="s">
        <v>21544</v>
      </c>
      <c r="D2965" s="74" t="s">
        <v>16404</v>
      </c>
      <c r="E2965" s="74"/>
      <c r="F2965" s="59">
        <v>30</v>
      </c>
      <c r="G2965" s="75">
        <v>1</v>
      </c>
      <c r="H2965" s="75">
        <f>SUMIFS(VENTAS[Cantidad],VENTAS[Código del producto Vendido],STOCK[[#This Row],[Code]])</f>
        <v>0</v>
      </c>
      <c r="I2965" s="75">
        <f>STOCK[[#This Row],[Entradas]]-STOCK[[#This Row],[Salidas]]</f>
        <v>1</v>
      </c>
      <c r="J2965" s="59">
        <f t="shared" si="146"/>
        <v>3</v>
      </c>
      <c r="K2965" s="62">
        <v>12</v>
      </c>
      <c r="L2965" s="62">
        <v>0</v>
      </c>
      <c r="M2965" s="62">
        <f>STOCK[[#This Row],[Costo Unitario (USD)]]+STOCK[[#This Row],[Costo Envío (USD)]]+STOCK[[#This Row],[Comisión 10%]]</f>
        <v>15</v>
      </c>
      <c r="N2965" s="62">
        <f t="shared" si="144"/>
        <v>22.5</v>
      </c>
      <c r="O2965" s="62">
        <f t="shared" si="147"/>
        <v>30</v>
      </c>
      <c r="P2965" s="62">
        <f>STOCK[[#This Row],[Precio Final]]-STOCK[[#This Row],[Costo total]]</f>
        <v>15</v>
      </c>
      <c r="Q2965" s="62"/>
      <c r="R2965" s="74"/>
      <c r="S2965" s="74"/>
      <c r="T2965" s="62"/>
      <c r="U2965" s="62"/>
      <c r="V2965" s="76"/>
    </row>
    <row r="2966" customHeight="1" spans="1:22">
      <c r="A2966" s="74" t="s">
        <v>21545</v>
      </c>
      <c r="B2966" s="74" t="s">
        <v>21546</v>
      </c>
      <c r="C2966" s="74" t="s">
        <v>21547</v>
      </c>
      <c r="D2966" s="74" t="s">
        <v>16396</v>
      </c>
      <c r="E2966" s="74"/>
      <c r="F2966" s="59">
        <v>25</v>
      </c>
      <c r="G2966" s="75">
        <v>1</v>
      </c>
      <c r="H2966" s="75">
        <f>SUMIFS(VENTAS[Cantidad],VENTAS[Código del producto Vendido],STOCK[[#This Row],[Code]])</f>
        <v>0</v>
      </c>
      <c r="I2966" s="75">
        <f>STOCK[[#This Row],[Entradas]]-STOCK[[#This Row],[Salidas]]</f>
        <v>1</v>
      </c>
      <c r="J2966" s="59">
        <f t="shared" si="146"/>
        <v>2.5</v>
      </c>
      <c r="K2966" s="62">
        <v>12</v>
      </c>
      <c r="L2966" s="62">
        <v>0</v>
      </c>
      <c r="M2966" s="62">
        <f>STOCK[[#This Row],[Costo Unitario (USD)]]+STOCK[[#This Row],[Costo Envío (USD)]]+STOCK[[#This Row],[Comisión 10%]]</f>
        <v>14.5</v>
      </c>
      <c r="N2966" s="62">
        <f t="shared" si="144"/>
        <v>21.75</v>
      </c>
      <c r="O2966" s="62">
        <f t="shared" si="147"/>
        <v>25</v>
      </c>
      <c r="P2966" s="62">
        <f>STOCK[[#This Row],[Precio Final]]-STOCK[[#This Row],[Costo total]]</f>
        <v>10.5</v>
      </c>
      <c r="Q2966" s="62"/>
      <c r="R2966" s="74"/>
      <c r="S2966" s="74"/>
      <c r="T2966" s="62"/>
      <c r="U2966" s="62"/>
      <c r="V2966" s="76"/>
    </row>
    <row r="2967" customHeight="1" spans="1:22">
      <c r="A2967" s="74">
        <v>1046</v>
      </c>
      <c r="B2967" s="74" t="s">
        <v>21548</v>
      </c>
      <c r="C2967" s="74" t="s">
        <v>21549</v>
      </c>
      <c r="D2967" s="74" t="s">
        <v>17505</v>
      </c>
      <c r="E2967" s="74"/>
      <c r="F2967" s="59">
        <v>20</v>
      </c>
      <c r="G2967" s="75">
        <v>1</v>
      </c>
      <c r="H2967" s="75">
        <f>SUMIFS(VENTAS[Cantidad],VENTAS[Código del producto Vendido],STOCK[[#This Row],[Code]])</f>
        <v>0</v>
      </c>
      <c r="I2967" s="75">
        <f>STOCK[[#This Row],[Entradas]]-STOCK[[#This Row],[Salidas]]</f>
        <v>1</v>
      </c>
      <c r="J2967" s="59">
        <f t="shared" si="146"/>
        <v>2</v>
      </c>
      <c r="K2967" s="62">
        <v>7</v>
      </c>
      <c r="L2967" s="62">
        <v>2</v>
      </c>
      <c r="M2967" s="62">
        <f>STOCK[[#This Row],[Costo Unitario (USD)]]+STOCK[[#This Row],[Costo Envío (USD)]]+STOCK[[#This Row],[Comisión 10%]]</f>
        <v>11</v>
      </c>
      <c r="N2967" s="62">
        <f t="shared" si="144"/>
        <v>16.5</v>
      </c>
      <c r="O2967" s="62">
        <f t="shared" si="147"/>
        <v>20</v>
      </c>
      <c r="P2967" s="62">
        <f>STOCK[[#This Row],[Precio Final]]-STOCK[[#This Row],[Costo total]]</f>
        <v>9</v>
      </c>
      <c r="Q2967" s="62"/>
      <c r="R2967" s="74"/>
      <c r="S2967" s="74"/>
      <c r="T2967" s="62"/>
      <c r="U2967" s="62"/>
      <c r="V2967" s="76"/>
    </row>
    <row r="2968" customHeight="1" spans="1:22">
      <c r="A2968" s="74" t="s">
        <v>21550</v>
      </c>
      <c r="B2968" s="74" t="s">
        <v>19993</v>
      </c>
      <c r="C2968" s="74" t="s">
        <v>20868</v>
      </c>
      <c r="D2968" s="74" t="s">
        <v>16396</v>
      </c>
      <c r="E2968" s="74"/>
      <c r="F2968" s="59">
        <v>35</v>
      </c>
      <c r="G2968" s="75">
        <v>3</v>
      </c>
      <c r="H2968" s="75">
        <f>SUMIFS(VENTAS[Cantidad],VENTAS[Código del producto Vendido],STOCK[[#This Row],[Code]])</f>
        <v>3</v>
      </c>
      <c r="I2968" s="75">
        <f>STOCK[[#This Row],[Entradas]]-STOCK[[#This Row],[Salidas]]</f>
        <v>0</v>
      </c>
      <c r="J2968" s="59">
        <f t="shared" si="146"/>
        <v>3.5</v>
      </c>
      <c r="K2968" s="62">
        <v>6.97</v>
      </c>
      <c r="L2968" s="62">
        <v>2</v>
      </c>
      <c r="M2968" s="62">
        <f>STOCK[[#This Row],[Costo Unitario (USD)]]+STOCK[[#This Row],[Costo Envío (USD)]]+STOCK[[#This Row],[Comisión 10%]]</f>
        <v>12.47</v>
      </c>
      <c r="N2968" s="62">
        <f t="shared" si="144"/>
        <v>18.705</v>
      </c>
      <c r="O2968" s="62">
        <f t="shared" si="147"/>
        <v>35</v>
      </c>
      <c r="P2968" s="62">
        <f>STOCK[[#This Row],[Precio Final]]-STOCK[[#This Row],[Costo total]]</f>
        <v>22.53</v>
      </c>
      <c r="Q2968" s="62"/>
      <c r="R2968" s="74"/>
      <c r="S2968" s="74"/>
      <c r="T2968" s="62"/>
      <c r="U2968" s="62"/>
      <c r="V2968" s="76"/>
    </row>
    <row r="2969" customHeight="1" spans="1:22">
      <c r="A2969" s="74" t="s">
        <v>21383</v>
      </c>
      <c r="B2969" s="74" t="s">
        <v>19993</v>
      </c>
      <c r="C2969" s="74" t="s">
        <v>21384</v>
      </c>
      <c r="D2969" s="74" t="s">
        <v>16396</v>
      </c>
      <c r="E2969" s="74"/>
      <c r="F2969" s="59">
        <v>25</v>
      </c>
      <c r="G2969" s="75">
        <v>3</v>
      </c>
      <c r="H2969" s="75">
        <f>SUMIFS(VENTAS[Cantidad],VENTAS[Código del producto Vendido],STOCK[[#This Row],[Code]])</f>
        <v>2</v>
      </c>
      <c r="I2969" s="75">
        <f>STOCK[[#This Row],[Entradas]]-STOCK[[#This Row],[Salidas]]</f>
        <v>1</v>
      </c>
      <c r="J2969" s="59">
        <f t="shared" si="146"/>
        <v>2.5</v>
      </c>
      <c r="K2969" s="62">
        <v>7.65</v>
      </c>
      <c r="L2969" s="62">
        <v>2</v>
      </c>
      <c r="M2969" s="62">
        <f>STOCK[[#This Row],[Costo Unitario (USD)]]+STOCK[[#This Row],[Costo Envío (USD)]]+STOCK[[#This Row],[Comisión 10%]]</f>
        <v>12.15</v>
      </c>
      <c r="N2969" s="62">
        <f t="shared" si="144"/>
        <v>18.225</v>
      </c>
      <c r="O2969" s="62">
        <f t="shared" si="147"/>
        <v>25</v>
      </c>
      <c r="P2969" s="62">
        <f>STOCK[[#This Row],[Precio Final]]-STOCK[[#This Row],[Costo total]]</f>
        <v>12.85</v>
      </c>
      <c r="Q2969" s="62"/>
      <c r="R2969" s="74"/>
      <c r="S2969" s="74"/>
      <c r="T2969" s="62"/>
      <c r="U2969" s="62"/>
      <c r="V2969" s="76"/>
    </row>
    <row r="2970" customHeight="1" spans="1:22">
      <c r="A2970" s="74" t="s">
        <v>21551</v>
      </c>
      <c r="B2970" s="74" t="s">
        <v>19993</v>
      </c>
      <c r="C2970" s="74" t="s">
        <v>21415</v>
      </c>
      <c r="D2970" s="74" t="s">
        <v>16396</v>
      </c>
      <c r="E2970" s="74"/>
      <c r="F2970" s="59">
        <v>35</v>
      </c>
      <c r="G2970" s="75">
        <v>2</v>
      </c>
      <c r="H2970" s="75">
        <f>SUMIFS(VENTAS[Cantidad],VENTAS[Código del producto Vendido],STOCK[[#This Row],[Code]])</f>
        <v>0</v>
      </c>
      <c r="I2970" s="75">
        <f>STOCK[[#This Row],[Entradas]]-STOCK[[#This Row],[Salidas]]</f>
        <v>2</v>
      </c>
      <c r="J2970" s="59">
        <f t="shared" si="146"/>
        <v>3.5</v>
      </c>
      <c r="K2970" s="62">
        <v>7.65</v>
      </c>
      <c r="L2970" s="62">
        <v>2</v>
      </c>
      <c r="M2970" s="62">
        <f>STOCK[[#This Row],[Costo Unitario (USD)]]+STOCK[[#This Row],[Costo Envío (USD)]]+STOCK[[#This Row],[Comisión 10%]]</f>
        <v>13.15</v>
      </c>
      <c r="N2970" s="62">
        <f t="shared" si="144"/>
        <v>19.725</v>
      </c>
      <c r="O2970" s="62">
        <f t="shared" si="147"/>
        <v>35</v>
      </c>
      <c r="P2970" s="62">
        <f>STOCK[[#This Row],[Precio Final]]-STOCK[[#This Row],[Costo total]]</f>
        <v>21.85</v>
      </c>
      <c r="Q2970" s="62"/>
      <c r="R2970" s="74"/>
      <c r="S2970" s="74"/>
      <c r="T2970" s="62"/>
      <c r="U2970" s="62"/>
      <c r="V2970" s="76"/>
    </row>
    <row r="2971" customHeight="1" spans="1:22">
      <c r="A2971" s="74" t="s">
        <v>21552</v>
      </c>
      <c r="B2971" s="74" t="s">
        <v>21154</v>
      </c>
      <c r="C2971" s="74" t="s">
        <v>21415</v>
      </c>
      <c r="D2971" s="74" t="s">
        <v>16475</v>
      </c>
      <c r="E2971" s="74"/>
      <c r="F2971" s="59">
        <v>35</v>
      </c>
      <c r="G2971" s="75">
        <v>2</v>
      </c>
      <c r="H2971" s="75">
        <f>SUMIFS(VENTAS[Cantidad],VENTAS[Código del producto Vendido],STOCK[[#This Row],[Code]])</f>
        <v>0</v>
      </c>
      <c r="I2971" s="75">
        <f>STOCK[[#This Row],[Entradas]]-STOCK[[#This Row],[Salidas]]</f>
        <v>2</v>
      </c>
      <c r="J2971" s="59">
        <f t="shared" si="146"/>
        <v>3.5</v>
      </c>
      <c r="K2971" s="62">
        <v>7.65</v>
      </c>
      <c r="L2971" s="62">
        <v>2</v>
      </c>
      <c r="M2971" s="62">
        <f>STOCK[[#This Row],[Costo Unitario (USD)]]+STOCK[[#This Row],[Costo Envío (USD)]]+STOCK[[#This Row],[Comisión 10%]]</f>
        <v>13.15</v>
      </c>
      <c r="N2971" s="62">
        <f t="shared" si="144"/>
        <v>19.725</v>
      </c>
      <c r="O2971" s="62">
        <f t="shared" si="147"/>
        <v>35</v>
      </c>
      <c r="P2971" s="62">
        <f>STOCK[[#This Row],[Precio Final]]-STOCK[[#This Row],[Costo total]]</f>
        <v>21.85</v>
      </c>
      <c r="Q2971" s="62"/>
      <c r="R2971" s="74"/>
      <c r="S2971" s="74"/>
      <c r="T2971" s="62"/>
      <c r="U2971" s="62"/>
      <c r="V2971" s="76"/>
    </row>
    <row r="2972" customHeight="1" spans="1:22">
      <c r="A2972" s="74" t="s">
        <v>21553</v>
      </c>
      <c r="B2972" s="74" t="s">
        <v>21554</v>
      </c>
      <c r="C2972" s="74" t="s">
        <v>21555</v>
      </c>
      <c r="D2972" s="74" t="s">
        <v>21209</v>
      </c>
      <c r="E2972" s="74"/>
      <c r="F2972" s="59">
        <v>60</v>
      </c>
      <c r="G2972" s="75">
        <v>2</v>
      </c>
      <c r="H2972" s="75">
        <f>SUMIFS(VENTAS[Cantidad],VENTAS[Código del producto Vendido],STOCK[[#This Row],[Code]])</f>
        <v>1</v>
      </c>
      <c r="I2972" s="75">
        <f>STOCK[[#This Row],[Entradas]]-STOCK[[#This Row],[Salidas]]</f>
        <v>1</v>
      </c>
      <c r="J2972" s="59">
        <f t="shared" si="146"/>
        <v>6</v>
      </c>
      <c r="K2972" s="62">
        <v>40</v>
      </c>
      <c r="L2972" s="62">
        <v>0</v>
      </c>
      <c r="M2972" s="62">
        <f>STOCK[[#This Row],[Costo Unitario (USD)]]+STOCK[[#This Row],[Costo Envío (USD)]]+STOCK[[#This Row],[Comisión 10%]]</f>
        <v>46</v>
      </c>
      <c r="N2972" s="62">
        <f t="shared" si="144"/>
        <v>69</v>
      </c>
      <c r="O2972" s="62">
        <f t="shared" si="147"/>
        <v>60</v>
      </c>
      <c r="P2972" s="62">
        <f>STOCK[[#This Row],[Precio Final]]-STOCK[[#This Row],[Costo total]]</f>
        <v>14</v>
      </c>
      <c r="Q2972" s="62"/>
      <c r="R2972" s="74"/>
      <c r="S2972" s="74"/>
      <c r="T2972" s="62"/>
      <c r="U2972" s="62"/>
      <c r="V2972" s="76"/>
    </row>
    <row r="2973" customHeight="1" spans="1:22">
      <c r="A2973" s="74" t="s">
        <v>21556</v>
      </c>
      <c r="B2973" s="74" t="s">
        <v>21554</v>
      </c>
      <c r="C2973" s="74" t="s">
        <v>21557</v>
      </c>
      <c r="D2973" s="74" t="s">
        <v>21209</v>
      </c>
      <c r="E2973" s="74"/>
      <c r="F2973" s="59">
        <v>60</v>
      </c>
      <c r="G2973" s="75">
        <v>1</v>
      </c>
      <c r="H2973" s="75">
        <f>SUMIFS(VENTAS[Cantidad],VENTAS[Código del producto Vendido],STOCK[[#This Row],[Code]])</f>
        <v>0</v>
      </c>
      <c r="I2973" s="75">
        <f>STOCK[[#This Row],[Entradas]]-STOCK[[#This Row],[Salidas]]</f>
        <v>1</v>
      </c>
      <c r="J2973" s="59">
        <f t="shared" si="146"/>
        <v>6</v>
      </c>
      <c r="K2973" s="62">
        <v>40</v>
      </c>
      <c r="L2973" s="62">
        <v>0</v>
      </c>
      <c r="M2973" s="62">
        <f>STOCK[[#This Row],[Costo Unitario (USD)]]+STOCK[[#This Row],[Costo Envío (USD)]]+STOCK[[#This Row],[Comisión 10%]]</f>
        <v>46</v>
      </c>
      <c r="N2973" s="62">
        <f t="shared" si="144"/>
        <v>69</v>
      </c>
      <c r="O2973" s="62">
        <f t="shared" si="147"/>
        <v>60</v>
      </c>
      <c r="P2973" s="62">
        <f>STOCK[[#This Row],[Precio Final]]-STOCK[[#This Row],[Costo total]]</f>
        <v>14</v>
      </c>
      <c r="Q2973" s="62"/>
      <c r="R2973" s="74"/>
      <c r="S2973" s="74"/>
      <c r="T2973" s="62"/>
      <c r="U2973" s="62"/>
      <c r="V2973" s="76"/>
    </row>
    <row r="2974" customHeight="1" spans="1:22">
      <c r="A2974" s="74" t="s">
        <v>21558</v>
      </c>
      <c r="B2974" s="74" t="s">
        <v>21559</v>
      </c>
      <c r="C2974" s="74" t="s">
        <v>21557</v>
      </c>
      <c r="D2974" s="74" t="s">
        <v>16693</v>
      </c>
      <c r="E2974" s="74"/>
      <c r="F2974" s="59">
        <v>60</v>
      </c>
      <c r="G2974" s="75">
        <v>1</v>
      </c>
      <c r="H2974" s="75">
        <f>SUMIFS(VENTAS[Cantidad],VENTAS[Código del producto Vendido],STOCK[[#This Row],[Code]])</f>
        <v>1</v>
      </c>
      <c r="I2974" s="75">
        <f>STOCK[[#This Row],[Entradas]]-STOCK[[#This Row],[Salidas]]</f>
        <v>0</v>
      </c>
      <c r="J2974" s="59">
        <f t="shared" si="146"/>
        <v>6</v>
      </c>
      <c r="K2974" s="62">
        <v>40</v>
      </c>
      <c r="L2974" s="62">
        <v>0</v>
      </c>
      <c r="M2974" s="62">
        <f>STOCK[[#This Row],[Costo Unitario (USD)]]+STOCK[[#This Row],[Costo Envío (USD)]]+STOCK[[#This Row],[Comisión 10%]]</f>
        <v>46</v>
      </c>
      <c r="N2974" s="62">
        <f t="shared" si="144"/>
        <v>69</v>
      </c>
      <c r="O2974" s="62">
        <f t="shared" si="147"/>
        <v>60</v>
      </c>
      <c r="P2974" s="62">
        <f>STOCK[[#This Row],[Precio Final]]-STOCK[[#This Row],[Costo total]]</f>
        <v>14</v>
      </c>
      <c r="Q2974" s="62"/>
      <c r="R2974" s="74"/>
      <c r="S2974" s="74"/>
      <c r="T2974" s="62"/>
      <c r="U2974" s="62"/>
      <c r="V2974" s="76"/>
    </row>
    <row r="2975" customHeight="1" spans="1:22">
      <c r="A2975" s="74" t="s">
        <v>21560</v>
      </c>
      <c r="B2975" s="74" t="s">
        <v>21554</v>
      </c>
      <c r="C2975" s="74" t="s">
        <v>21561</v>
      </c>
      <c r="D2975" s="74" t="s">
        <v>21209</v>
      </c>
      <c r="E2975" s="74"/>
      <c r="F2975" s="59">
        <v>60</v>
      </c>
      <c r="G2975" s="75">
        <v>1</v>
      </c>
      <c r="H2975" s="75">
        <f>SUMIFS(VENTAS[Cantidad],VENTAS[Código del producto Vendido],STOCK[[#This Row],[Code]])</f>
        <v>1</v>
      </c>
      <c r="I2975" s="75">
        <f>STOCK[[#This Row],[Entradas]]-STOCK[[#This Row],[Salidas]]</f>
        <v>0</v>
      </c>
      <c r="J2975" s="59">
        <f t="shared" si="146"/>
        <v>6</v>
      </c>
      <c r="K2975" s="62">
        <v>40</v>
      </c>
      <c r="L2975" s="62">
        <v>0</v>
      </c>
      <c r="M2975" s="62">
        <f>STOCK[[#This Row],[Costo Unitario (USD)]]+STOCK[[#This Row],[Costo Envío (USD)]]+STOCK[[#This Row],[Comisión 10%]]</f>
        <v>46</v>
      </c>
      <c r="N2975" s="62">
        <f t="shared" si="144"/>
        <v>69</v>
      </c>
      <c r="O2975" s="62">
        <f t="shared" si="147"/>
        <v>60</v>
      </c>
      <c r="P2975" s="62">
        <f>STOCK[[#This Row],[Precio Final]]-STOCK[[#This Row],[Costo total]]</f>
        <v>14</v>
      </c>
      <c r="Q2975" s="62"/>
      <c r="R2975" s="74"/>
      <c r="S2975" s="74"/>
      <c r="T2975" s="62"/>
      <c r="U2975" s="62"/>
      <c r="V2975" s="76"/>
    </row>
    <row r="2976" customHeight="1" spans="1:22">
      <c r="A2976" s="74" t="s">
        <v>21562</v>
      </c>
      <c r="B2976" s="74" t="s">
        <v>21559</v>
      </c>
      <c r="C2976" s="74" t="s">
        <v>21563</v>
      </c>
      <c r="D2976" s="74" t="s">
        <v>17476</v>
      </c>
      <c r="E2976" s="74"/>
      <c r="F2976" s="59">
        <v>50</v>
      </c>
      <c r="G2976" s="75">
        <v>1</v>
      </c>
      <c r="H2976" s="75">
        <f>SUMIFS(VENTAS[Cantidad],VENTAS[Código del producto Vendido],STOCK[[#This Row],[Code]])</f>
        <v>0</v>
      </c>
      <c r="I2976" s="75">
        <f>STOCK[[#This Row],[Entradas]]-STOCK[[#This Row],[Salidas]]</f>
        <v>1</v>
      </c>
      <c r="J2976" s="59">
        <f t="shared" si="146"/>
        <v>5</v>
      </c>
      <c r="K2976" s="62">
        <v>35</v>
      </c>
      <c r="L2976" s="62">
        <v>0</v>
      </c>
      <c r="M2976" s="62">
        <f>STOCK[[#This Row],[Costo Unitario (USD)]]+STOCK[[#This Row],[Costo Envío (USD)]]+STOCK[[#This Row],[Comisión 10%]]</f>
        <v>40</v>
      </c>
      <c r="N2976" s="62">
        <f t="shared" si="144"/>
        <v>60</v>
      </c>
      <c r="O2976" s="62">
        <f t="shared" si="147"/>
        <v>50</v>
      </c>
      <c r="P2976" s="62">
        <f>STOCK[[#This Row],[Precio Final]]-STOCK[[#This Row],[Costo total]]</f>
        <v>10</v>
      </c>
      <c r="Q2976" s="62"/>
      <c r="R2976" s="74"/>
      <c r="S2976" s="74"/>
      <c r="T2976" s="62"/>
      <c r="U2976" s="62"/>
      <c r="V2976" s="76"/>
    </row>
    <row r="2977" customHeight="1" spans="1:22">
      <c r="A2977" s="74" t="s">
        <v>21564</v>
      </c>
      <c r="B2977" s="74" t="s">
        <v>21559</v>
      </c>
      <c r="C2977" s="74" t="s">
        <v>21565</v>
      </c>
      <c r="D2977" s="74" t="s">
        <v>16772</v>
      </c>
      <c r="E2977" s="74"/>
      <c r="F2977" s="59">
        <v>70</v>
      </c>
      <c r="G2977" s="75">
        <v>1</v>
      </c>
      <c r="H2977" s="75">
        <f>SUMIFS(VENTAS[Cantidad],VENTAS[Código del producto Vendido],STOCK[[#This Row],[Code]])</f>
        <v>0</v>
      </c>
      <c r="I2977" s="75">
        <f>STOCK[[#This Row],[Entradas]]-STOCK[[#This Row],[Salidas]]</f>
        <v>1</v>
      </c>
      <c r="J2977" s="59">
        <f t="shared" si="146"/>
        <v>7</v>
      </c>
      <c r="K2977" s="62">
        <v>50</v>
      </c>
      <c r="L2977" s="62">
        <v>0</v>
      </c>
      <c r="M2977" s="62">
        <f>STOCK[[#This Row],[Costo Unitario (USD)]]+STOCK[[#This Row],[Costo Envío (USD)]]+STOCK[[#This Row],[Comisión 10%]]</f>
        <v>57</v>
      </c>
      <c r="N2977" s="62">
        <f t="shared" si="144"/>
        <v>85.5</v>
      </c>
      <c r="O2977" s="62">
        <f t="shared" si="147"/>
        <v>70</v>
      </c>
      <c r="P2977" s="62">
        <f>STOCK[[#This Row],[Precio Final]]-STOCK[[#This Row],[Costo total]]</f>
        <v>13</v>
      </c>
      <c r="Q2977" s="62"/>
      <c r="R2977" s="74"/>
      <c r="S2977" s="74"/>
      <c r="T2977" s="62"/>
      <c r="U2977" s="62"/>
      <c r="V2977" s="76"/>
    </row>
    <row r="2978" customHeight="1" spans="1:22">
      <c r="A2978" s="74" t="s">
        <v>21566</v>
      </c>
      <c r="B2978" s="74" t="s">
        <v>21554</v>
      </c>
      <c r="C2978" s="74" t="s">
        <v>21565</v>
      </c>
      <c r="D2978" s="74" t="s">
        <v>21207</v>
      </c>
      <c r="E2978" s="74"/>
      <c r="F2978" s="59">
        <v>70</v>
      </c>
      <c r="G2978" s="75">
        <v>1</v>
      </c>
      <c r="H2978" s="75">
        <f>SUMIFS(VENTAS[Cantidad],VENTAS[Código del producto Vendido],STOCK[[#This Row],[Code]])</f>
        <v>1</v>
      </c>
      <c r="I2978" s="75">
        <f>STOCK[[#This Row],[Entradas]]-STOCK[[#This Row],[Salidas]]</f>
        <v>0</v>
      </c>
      <c r="J2978" s="59">
        <f t="shared" si="146"/>
        <v>7</v>
      </c>
      <c r="K2978" s="62">
        <v>50</v>
      </c>
      <c r="L2978" s="62">
        <v>0</v>
      </c>
      <c r="M2978" s="62">
        <f>STOCK[[#This Row],[Costo Unitario (USD)]]+STOCK[[#This Row],[Costo Envío (USD)]]+STOCK[[#This Row],[Comisión 10%]]</f>
        <v>57</v>
      </c>
      <c r="N2978" s="62">
        <f t="shared" si="144"/>
        <v>85.5</v>
      </c>
      <c r="O2978" s="62">
        <f t="shared" si="147"/>
        <v>70</v>
      </c>
      <c r="P2978" s="62">
        <f>STOCK[[#This Row],[Precio Final]]-STOCK[[#This Row],[Costo total]]</f>
        <v>13</v>
      </c>
      <c r="Q2978" s="62"/>
      <c r="R2978" s="74"/>
      <c r="S2978" s="74"/>
      <c r="T2978" s="62"/>
      <c r="U2978" s="62"/>
      <c r="V2978" s="76"/>
    </row>
    <row r="2979" customHeight="1" spans="1:22">
      <c r="A2979" s="74" t="s">
        <v>21567</v>
      </c>
      <c r="B2979" s="74" t="s">
        <v>21559</v>
      </c>
      <c r="C2979" s="74" t="s">
        <v>21568</v>
      </c>
      <c r="D2979" s="74" t="s">
        <v>20557</v>
      </c>
      <c r="E2979" s="74"/>
      <c r="F2979" s="59">
        <v>55</v>
      </c>
      <c r="G2979" s="75">
        <v>1</v>
      </c>
      <c r="H2979" s="75">
        <f>SUMIFS(VENTAS[Cantidad],VENTAS[Código del producto Vendido],STOCK[[#This Row],[Code]])</f>
        <v>0</v>
      </c>
      <c r="I2979" s="75">
        <f>STOCK[[#This Row],[Entradas]]-STOCK[[#This Row],[Salidas]]</f>
        <v>1</v>
      </c>
      <c r="J2979" s="59">
        <f t="shared" si="146"/>
        <v>5.5</v>
      </c>
      <c r="K2979" s="62">
        <v>40</v>
      </c>
      <c r="L2979" s="62">
        <v>0</v>
      </c>
      <c r="M2979" s="62">
        <f>STOCK[[#This Row],[Costo Unitario (USD)]]+STOCK[[#This Row],[Costo Envío (USD)]]+STOCK[[#This Row],[Comisión 10%]]</f>
        <v>45.5</v>
      </c>
      <c r="N2979" s="62">
        <f t="shared" si="144"/>
        <v>68.25</v>
      </c>
      <c r="O2979" s="62">
        <f t="shared" si="147"/>
        <v>55</v>
      </c>
      <c r="P2979" s="62">
        <f>STOCK[[#This Row],[Precio Final]]-STOCK[[#This Row],[Costo total]]</f>
        <v>9.5</v>
      </c>
      <c r="Q2979" s="62"/>
      <c r="R2979" s="74"/>
      <c r="S2979" s="74"/>
      <c r="T2979" s="62"/>
      <c r="U2979" s="62"/>
      <c r="V2979" s="76"/>
    </row>
    <row r="2980" customHeight="1" spans="1:22">
      <c r="A2980" s="74" t="s">
        <v>21569</v>
      </c>
      <c r="B2980" s="74" t="s">
        <v>20641</v>
      </c>
      <c r="C2980" s="74" t="s">
        <v>21570</v>
      </c>
      <c r="D2980" s="74" t="s">
        <v>16693</v>
      </c>
      <c r="E2980" s="74"/>
      <c r="F2980" s="59">
        <v>65</v>
      </c>
      <c r="G2980" s="75">
        <v>1</v>
      </c>
      <c r="H2980" s="75">
        <f>SUMIFS(VENTAS[Cantidad],VENTAS[Código del producto Vendido],STOCK[[#This Row],[Code]])</f>
        <v>1</v>
      </c>
      <c r="I2980" s="75">
        <f>STOCK[[#This Row],[Entradas]]-STOCK[[#This Row],[Salidas]]</f>
        <v>0</v>
      </c>
      <c r="J2980" s="59">
        <f t="shared" si="146"/>
        <v>6.5</v>
      </c>
      <c r="K2980" s="62">
        <v>50</v>
      </c>
      <c r="L2980" s="62">
        <v>0</v>
      </c>
      <c r="M2980" s="62">
        <f>STOCK[[#This Row],[Costo Unitario (USD)]]+STOCK[[#This Row],[Costo Envío (USD)]]+STOCK[[#This Row],[Comisión 10%]]</f>
        <v>56.5</v>
      </c>
      <c r="N2980" s="62">
        <f t="shared" si="144"/>
        <v>84.75</v>
      </c>
      <c r="O2980" s="62">
        <f t="shared" si="147"/>
        <v>65</v>
      </c>
      <c r="P2980" s="62">
        <f>STOCK[[#This Row],[Precio Final]]-STOCK[[#This Row],[Costo total]]</f>
        <v>8.5</v>
      </c>
      <c r="Q2980" s="62"/>
      <c r="R2980" s="74"/>
      <c r="S2980" s="74"/>
      <c r="T2980" s="62"/>
      <c r="U2980" s="62"/>
      <c r="V2980" s="76"/>
    </row>
    <row r="2981" customHeight="1" spans="1:22">
      <c r="A2981" s="74" t="s">
        <v>21571</v>
      </c>
      <c r="B2981" s="74" t="s">
        <v>21572</v>
      </c>
      <c r="C2981" s="74" t="s">
        <v>21244</v>
      </c>
      <c r="D2981" s="74" t="s">
        <v>16703</v>
      </c>
      <c r="E2981" s="74"/>
      <c r="F2981" s="59">
        <v>60</v>
      </c>
      <c r="G2981" s="75">
        <v>1</v>
      </c>
      <c r="H2981" s="75">
        <f>SUMIFS(VENTAS[Cantidad],VENTAS[Código del producto Vendido],STOCK[[#This Row],[Code]])</f>
        <v>0</v>
      </c>
      <c r="I2981" s="75">
        <f>STOCK[[#This Row],[Entradas]]-STOCK[[#This Row],[Salidas]]</f>
        <v>1</v>
      </c>
      <c r="J2981" s="59">
        <f t="shared" si="146"/>
        <v>6</v>
      </c>
      <c r="K2981" s="62">
        <v>35</v>
      </c>
      <c r="L2981" s="62">
        <v>0</v>
      </c>
      <c r="M2981" s="62">
        <f>STOCK[[#This Row],[Costo Unitario (USD)]]+STOCK[[#This Row],[Costo Envío (USD)]]+STOCK[[#This Row],[Comisión 10%]]</f>
        <v>41</v>
      </c>
      <c r="N2981" s="62">
        <f t="shared" si="144"/>
        <v>61.5</v>
      </c>
      <c r="O2981" s="62">
        <f t="shared" si="147"/>
        <v>60</v>
      </c>
      <c r="P2981" s="62">
        <f>STOCK[[#This Row],[Precio Final]]-STOCK[[#This Row],[Costo total]]</f>
        <v>19</v>
      </c>
      <c r="Q2981" s="62"/>
      <c r="R2981" s="74"/>
      <c r="S2981" s="74"/>
      <c r="T2981" s="62"/>
      <c r="U2981" s="62"/>
      <c r="V2981" s="76"/>
    </row>
    <row r="2982" customHeight="1" spans="1:22">
      <c r="A2982" s="74" t="s">
        <v>21573</v>
      </c>
      <c r="B2982" s="74" t="s">
        <v>21574</v>
      </c>
      <c r="C2982" s="74" t="s">
        <v>21575</v>
      </c>
      <c r="D2982" s="74" t="s">
        <v>16693</v>
      </c>
      <c r="E2982" s="74"/>
      <c r="F2982" s="59">
        <v>40</v>
      </c>
      <c r="G2982" s="75">
        <v>1</v>
      </c>
      <c r="H2982" s="75">
        <f>SUMIFS(VENTAS[Cantidad],VENTAS[Código del producto Vendido],STOCK[[#This Row],[Code]])</f>
        <v>0</v>
      </c>
      <c r="I2982" s="75">
        <f>STOCK[[#This Row],[Entradas]]-STOCK[[#This Row],[Salidas]]</f>
        <v>1</v>
      </c>
      <c r="J2982" s="59">
        <f t="shared" si="146"/>
        <v>4</v>
      </c>
      <c r="K2982" s="62">
        <v>30</v>
      </c>
      <c r="L2982" s="62">
        <v>0</v>
      </c>
      <c r="M2982" s="62">
        <f>STOCK[[#This Row],[Costo Unitario (USD)]]+STOCK[[#This Row],[Costo Envío (USD)]]+STOCK[[#This Row],[Comisión 10%]]</f>
        <v>34</v>
      </c>
      <c r="N2982" s="62">
        <f t="shared" si="144"/>
        <v>51</v>
      </c>
      <c r="O2982" s="62">
        <f t="shared" si="147"/>
        <v>40</v>
      </c>
      <c r="P2982" s="62">
        <f>STOCK[[#This Row],[Precio Final]]-STOCK[[#This Row],[Costo total]]</f>
        <v>6</v>
      </c>
      <c r="Q2982" s="62"/>
      <c r="R2982" s="74"/>
      <c r="S2982" s="74"/>
      <c r="T2982" s="62"/>
      <c r="U2982" s="62"/>
      <c r="V2982" s="76"/>
    </row>
    <row r="2983" customHeight="1" spans="1:22">
      <c r="A2983" s="74" t="s">
        <v>21576</v>
      </c>
      <c r="B2983" s="74" t="s">
        <v>21574</v>
      </c>
      <c r="C2983" s="74" t="s">
        <v>21577</v>
      </c>
      <c r="D2983" s="74" t="s">
        <v>16693</v>
      </c>
      <c r="E2983" s="74"/>
      <c r="F2983" s="59">
        <v>40</v>
      </c>
      <c r="G2983" s="75">
        <v>1</v>
      </c>
      <c r="H2983" s="75">
        <f>SUMIFS(VENTAS[Cantidad],VENTAS[Código del producto Vendido],STOCK[[#This Row],[Code]])</f>
        <v>0</v>
      </c>
      <c r="I2983" s="75">
        <f>STOCK[[#This Row],[Entradas]]-STOCK[[#This Row],[Salidas]]</f>
        <v>1</v>
      </c>
      <c r="J2983" s="59">
        <f t="shared" si="146"/>
        <v>4</v>
      </c>
      <c r="K2983" s="62">
        <v>30</v>
      </c>
      <c r="L2983" s="62">
        <v>0</v>
      </c>
      <c r="M2983" s="62">
        <f>STOCK[[#This Row],[Costo Unitario (USD)]]+STOCK[[#This Row],[Costo Envío (USD)]]+STOCK[[#This Row],[Comisión 10%]]</f>
        <v>34</v>
      </c>
      <c r="N2983" s="62">
        <f t="shared" si="144"/>
        <v>51</v>
      </c>
      <c r="O2983" s="62">
        <f t="shared" si="147"/>
        <v>40</v>
      </c>
      <c r="P2983" s="62">
        <f>STOCK[[#This Row],[Precio Final]]-STOCK[[#This Row],[Costo total]]</f>
        <v>6</v>
      </c>
      <c r="Q2983" s="62"/>
      <c r="R2983" s="74"/>
      <c r="S2983" s="74"/>
      <c r="T2983" s="62"/>
      <c r="U2983" s="62"/>
      <c r="V2983" s="76"/>
    </row>
    <row r="2984" customHeight="1" spans="1:22">
      <c r="A2984" s="74" t="s">
        <v>21578</v>
      </c>
      <c r="B2984" s="74" t="s">
        <v>20641</v>
      </c>
      <c r="C2984" s="74" t="s">
        <v>21577</v>
      </c>
      <c r="D2984" s="74" t="s">
        <v>17476</v>
      </c>
      <c r="E2984" s="74"/>
      <c r="F2984" s="59">
        <v>40</v>
      </c>
      <c r="G2984" s="75">
        <v>1</v>
      </c>
      <c r="H2984" s="75">
        <f>SUMIFS(VENTAS[Cantidad],VENTAS[Código del producto Vendido],STOCK[[#This Row],[Code]])</f>
        <v>0</v>
      </c>
      <c r="I2984" s="75">
        <f>STOCK[[#This Row],[Entradas]]-STOCK[[#This Row],[Salidas]]</f>
        <v>1</v>
      </c>
      <c r="J2984" s="59">
        <f t="shared" si="146"/>
        <v>4</v>
      </c>
      <c r="K2984" s="62">
        <v>30</v>
      </c>
      <c r="L2984" s="62">
        <v>0</v>
      </c>
      <c r="M2984" s="62">
        <f>STOCK[[#This Row],[Costo Unitario (USD)]]+STOCK[[#This Row],[Costo Envío (USD)]]+STOCK[[#This Row],[Comisión 10%]]</f>
        <v>34</v>
      </c>
      <c r="N2984" s="62">
        <f t="shared" si="144"/>
        <v>51</v>
      </c>
      <c r="O2984" s="62">
        <f t="shared" si="147"/>
        <v>40</v>
      </c>
      <c r="P2984" s="62">
        <f>STOCK[[#This Row],[Precio Final]]-STOCK[[#This Row],[Costo total]]</f>
        <v>6</v>
      </c>
      <c r="Q2984" s="62"/>
      <c r="R2984" s="74"/>
      <c r="S2984" s="74"/>
      <c r="T2984" s="62"/>
      <c r="U2984" s="62"/>
      <c r="V2984" s="76"/>
    </row>
    <row r="2985" customHeight="1" spans="1:22">
      <c r="A2985" s="74" t="s">
        <v>21579</v>
      </c>
      <c r="B2985" s="74" t="s">
        <v>21572</v>
      </c>
      <c r="C2985" s="74" t="s">
        <v>21577</v>
      </c>
      <c r="D2985" s="74" t="s">
        <v>16703</v>
      </c>
      <c r="E2985" s="74"/>
      <c r="F2985" s="59">
        <v>40</v>
      </c>
      <c r="G2985" s="75">
        <v>2</v>
      </c>
      <c r="H2985" s="75">
        <f>SUMIFS(VENTAS[Cantidad],VENTAS[Código del producto Vendido],STOCK[[#This Row],[Code]])</f>
        <v>1</v>
      </c>
      <c r="I2985" s="75">
        <f>STOCK[[#This Row],[Entradas]]-STOCK[[#This Row],[Salidas]]</f>
        <v>1</v>
      </c>
      <c r="J2985" s="59">
        <f t="shared" si="146"/>
        <v>4</v>
      </c>
      <c r="K2985" s="62">
        <v>30</v>
      </c>
      <c r="L2985" s="62">
        <v>0</v>
      </c>
      <c r="M2985" s="62">
        <f>STOCK[[#This Row],[Costo Unitario (USD)]]+STOCK[[#This Row],[Costo Envío (USD)]]+STOCK[[#This Row],[Comisión 10%]]</f>
        <v>34</v>
      </c>
      <c r="N2985" s="62">
        <f t="shared" ref="N2985:N2991" si="148">M2985*1.5</f>
        <v>51</v>
      </c>
      <c r="O2985" s="62">
        <f t="shared" si="147"/>
        <v>40</v>
      </c>
      <c r="P2985" s="62">
        <f>STOCK[[#This Row],[Precio Final]]-STOCK[[#This Row],[Costo total]]</f>
        <v>6</v>
      </c>
      <c r="Q2985" s="62"/>
      <c r="R2985" s="74"/>
      <c r="S2985" s="74"/>
      <c r="T2985" s="62"/>
      <c r="U2985" s="62"/>
      <c r="V2985" s="76"/>
    </row>
    <row r="2986" customHeight="1" spans="1:22">
      <c r="A2986" s="74" t="s">
        <v>21580</v>
      </c>
      <c r="B2986" s="74" t="s">
        <v>16612</v>
      </c>
      <c r="C2986" s="74" t="s">
        <v>21581</v>
      </c>
      <c r="D2986" s="74" t="s">
        <v>20004</v>
      </c>
      <c r="E2986" s="74"/>
      <c r="F2986" s="59">
        <v>40</v>
      </c>
      <c r="G2986" s="75">
        <v>2</v>
      </c>
      <c r="H2986" s="75">
        <f>SUMIFS(VENTAS[Cantidad],VENTAS[Código del producto Vendido],STOCK[[#This Row],[Code]])</f>
        <v>1</v>
      </c>
      <c r="I2986" s="75">
        <f>STOCK[[#This Row],[Entradas]]-STOCK[[#This Row],[Salidas]]</f>
        <v>1</v>
      </c>
      <c r="J2986" s="59">
        <f t="shared" si="146"/>
        <v>4</v>
      </c>
      <c r="K2986" s="62">
        <v>25</v>
      </c>
      <c r="L2986" s="62">
        <v>0</v>
      </c>
      <c r="M2986" s="62">
        <f>STOCK[[#This Row],[Costo Unitario (USD)]]+STOCK[[#This Row],[Costo Envío (USD)]]+STOCK[[#This Row],[Comisión 10%]]</f>
        <v>29</v>
      </c>
      <c r="N2986" s="62">
        <f t="shared" si="148"/>
        <v>43.5</v>
      </c>
      <c r="O2986" s="62">
        <f t="shared" si="147"/>
        <v>40</v>
      </c>
      <c r="P2986" s="62">
        <f>STOCK[[#This Row],[Precio Final]]-STOCK[[#This Row],[Costo total]]</f>
        <v>11</v>
      </c>
      <c r="Q2986" s="62"/>
      <c r="R2986" s="74"/>
      <c r="S2986" s="74"/>
      <c r="T2986" s="62"/>
      <c r="U2986" s="62"/>
      <c r="V2986" s="76"/>
    </row>
    <row r="2987" customHeight="1" spans="1:22">
      <c r="A2987" s="74" t="s">
        <v>21283</v>
      </c>
      <c r="B2987" s="74" t="s">
        <v>16612</v>
      </c>
      <c r="C2987" s="74" t="s">
        <v>21582</v>
      </c>
      <c r="D2987" s="74" t="s">
        <v>20015</v>
      </c>
      <c r="E2987" s="74"/>
      <c r="F2987" s="59">
        <v>60</v>
      </c>
      <c r="G2987" s="75">
        <v>1</v>
      </c>
      <c r="H2987" s="75">
        <f>SUMIFS(VENTAS[Cantidad],VENTAS[Código del producto Vendido],STOCK[[#This Row],[Code]])</f>
        <v>0</v>
      </c>
      <c r="I2987" s="75">
        <f>STOCK[[#This Row],[Entradas]]-STOCK[[#This Row],[Salidas]]</f>
        <v>1</v>
      </c>
      <c r="J2987" s="59">
        <f t="shared" si="146"/>
        <v>6</v>
      </c>
      <c r="K2987" s="62">
        <v>40</v>
      </c>
      <c r="L2987" s="62">
        <v>0</v>
      </c>
      <c r="M2987" s="62">
        <f>STOCK[[#This Row],[Costo Unitario (USD)]]+STOCK[[#This Row],[Costo Envío (USD)]]+STOCK[[#This Row],[Comisión 10%]]</f>
        <v>46</v>
      </c>
      <c r="N2987" s="62">
        <f t="shared" si="148"/>
        <v>69</v>
      </c>
      <c r="O2987" s="62">
        <f t="shared" si="147"/>
        <v>60</v>
      </c>
      <c r="P2987" s="62">
        <f>STOCK[[#This Row],[Precio Final]]-STOCK[[#This Row],[Costo total]]</f>
        <v>14</v>
      </c>
      <c r="Q2987" s="62"/>
      <c r="R2987" s="74"/>
      <c r="S2987" s="74"/>
      <c r="T2987" s="62"/>
      <c r="U2987" s="62"/>
      <c r="V2987" s="76"/>
    </row>
    <row r="2988" customHeight="1" spans="1:22">
      <c r="A2988" s="74" t="s">
        <v>21281</v>
      </c>
      <c r="B2988" s="74" t="s">
        <v>16612</v>
      </c>
      <c r="C2988" s="74" t="s">
        <v>21282</v>
      </c>
      <c r="D2988" s="74" t="s">
        <v>20004</v>
      </c>
      <c r="E2988" s="74"/>
      <c r="F2988" s="59">
        <v>60</v>
      </c>
      <c r="G2988" s="75">
        <v>2</v>
      </c>
      <c r="H2988" s="75">
        <f>SUMIFS(VENTAS[Cantidad],VENTAS[Código del producto Vendido],STOCK[[#This Row],[Code]])</f>
        <v>1</v>
      </c>
      <c r="I2988" s="75">
        <f>STOCK[[#This Row],[Entradas]]-STOCK[[#This Row],[Salidas]]</f>
        <v>1</v>
      </c>
      <c r="J2988" s="59">
        <f t="shared" si="146"/>
        <v>6</v>
      </c>
      <c r="K2988" s="62">
        <v>40</v>
      </c>
      <c r="L2988" s="62">
        <v>0</v>
      </c>
      <c r="M2988" s="62">
        <f>STOCK[[#This Row],[Costo Unitario (USD)]]+STOCK[[#This Row],[Costo Envío (USD)]]+STOCK[[#This Row],[Comisión 10%]]</f>
        <v>46</v>
      </c>
      <c r="N2988" s="62">
        <f t="shared" si="148"/>
        <v>69</v>
      </c>
      <c r="O2988" s="62">
        <f t="shared" si="147"/>
        <v>60</v>
      </c>
      <c r="P2988" s="62">
        <f>STOCK[[#This Row],[Precio Final]]-STOCK[[#This Row],[Costo total]]</f>
        <v>14</v>
      </c>
      <c r="Q2988" s="62"/>
      <c r="R2988" s="74"/>
      <c r="S2988" s="74"/>
      <c r="T2988" s="62"/>
      <c r="U2988" s="62"/>
      <c r="V2988" s="76"/>
    </row>
    <row r="2989" customHeight="1" spans="1:22">
      <c r="A2989" s="74" t="s">
        <v>21583</v>
      </c>
      <c r="B2989" s="74" t="s">
        <v>16612</v>
      </c>
      <c r="C2989" s="74" t="s">
        <v>21584</v>
      </c>
      <c r="D2989" s="74" t="s">
        <v>20015</v>
      </c>
      <c r="E2989" s="74"/>
      <c r="F2989" s="59">
        <v>60</v>
      </c>
      <c r="G2989" s="75">
        <v>1</v>
      </c>
      <c r="H2989" s="75">
        <f>SUMIFS(VENTAS[Cantidad],VENTAS[Código del producto Vendido],STOCK[[#This Row],[Code]])</f>
        <v>1</v>
      </c>
      <c r="I2989" s="75">
        <f>STOCK[[#This Row],[Entradas]]-STOCK[[#This Row],[Salidas]]</f>
        <v>0</v>
      </c>
      <c r="J2989" s="59">
        <f t="shared" si="146"/>
        <v>6</v>
      </c>
      <c r="K2989" s="62">
        <v>45</v>
      </c>
      <c r="L2989" s="62">
        <v>0</v>
      </c>
      <c r="M2989" s="62">
        <f>STOCK[[#This Row],[Costo Unitario (USD)]]+STOCK[[#This Row],[Costo Envío (USD)]]+STOCK[[#This Row],[Comisión 10%]]</f>
        <v>51</v>
      </c>
      <c r="N2989" s="62">
        <f t="shared" si="148"/>
        <v>76.5</v>
      </c>
      <c r="O2989" s="62">
        <f t="shared" si="147"/>
        <v>60</v>
      </c>
      <c r="P2989" s="62">
        <f>STOCK[[#This Row],[Precio Final]]-STOCK[[#This Row],[Costo total]]</f>
        <v>9</v>
      </c>
      <c r="Q2989" s="62"/>
      <c r="R2989" s="74"/>
      <c r="S2989" s="74"/>
      <c r="T2989" s="62"/>
      <c r="U2989" s="62"/>
      <c r="V2989" s="76"/>
    </row>
    <row r="2990" customHeight="1" spans="1:22">
      <c r="A2990" s="74" t="s">
        <v>21585</v>
      </c>
      <c r="B2990" s="74" t="s">
        <v>21548</v>
      </c>
      <c r="C2990" s="74" t="s">
        <v>21586</v>
      </c>
      <c r="D2990" s="74" t="s">
        <v>16404</v>
      </c>
      <c r="E2990" s="74"/>
      <c r="F2990" s="59">
        <v>35</v>
      </c>
      <c r="G2990" s="75">
        <v>1</v>
      </c>
      <c r="H2990" s="75">
        <f>SUMIFS(VENTAS[Cantidad],VENTAS[Código del producto Vendido],STOCK[[#This Row],[Code]])</f>
        <v>0</v>
      </c>
      <c r="I2990" s="75">
        <f>STOCK[[#This Row],[Entradas]]-STOCK[[#This Row],[Salidas]]</f>
        <v>1</v>
      </c>
      <c r="J2990" s="59">
        <f t="shared" si="146"/>
        <v>3.5</v>
      </c>
      <c r="K2990" s="62">
        <v>15</v>
      </c>
      <c r="L2990" s="62">
        <v>2</v>
      </c>
      <c r="M2990" s="62">
        <f>STOCK[[#This Row],[Costo Unitario (USD)]]+STOCK[[#This Row],[Costo Envío (USD)]]+STOCK[[#This Row],[Comisión 10%]]</f>
        <v>20.5</v>
      </c>
      <c r="N2990" s="62">
        <f t="shared" si="148"/>
        <v>30.75</v>
      </c>
      <c r="O2990" s="62">
        <f t="shared" si="147"/>
        <v>35</v>
      </c>
      <c r="P2990" s="62">
        <f>STOCK[[#This Row],[Precio Final]]-STOCK[[#This Row],[Costo total]]</f>
        <v>14.5</v>
      </c>
      <c r="Q2990" s="62"/>
      <c r="R2990" s="74"/>
      <c r="S2990" s="74"/>
      <c r="T2990" s="62"/>
      <c r="U2990" s="62"/>
      <c r="V2990" s="76"/>
    </row>
    <row r="2991" customHeight="1" spans="1:22">
      <c r="A2991" s="74" t="s">
        <v>21587</v>
      </c>
      <c r="B2991" s="74" t="s">
        <v>21008</v>
      </c>
      <c r="C2991" s="74" t="s">
        <v>21588</v>
      </c>
      <c r="D2991" s="74" t="s">
        <v>16475</v>
      </c>
      <c r="E2991" s="74"/>
      <c r="F2991" s="59">
        <v>30</v>
      </c>
      <c r="G2991" s="75">
        <v>1</v>
      </c>
      <c r="H2991" s="75">
        <f>SUMIFS(VENTAS[Cantidad],VENTAS[Código del producto Vendido],STOCK[[#This Row],[Code]])</f>
        <v>0</v>
      </c>
      <c r="I2991" s="75">
        <f>STOCK[[#This Row],[Entradas]]-STOCK[[#This Row],[Salidas]]</f>
        <v>1</v>
      </c>
      <c r="J2991" s="59">
        <f t="shared" si="146"/>
        <v>3</v>
      </c>
      <c r="K2991" s="62">
        <v>15</v>
      </c>
      <c r="L2991" s="62">
        <v>0</v>
      </c>
      <c r="M2991" s="62">
        <f>STOCK[[#This Row],[Costo Unitario (USD)]]+STOCK[[#This Row],[Costo Envío (USD)]]+STOCK[[#This Row],[Comisión 10%]]</f>
        <v>18</v>
      </c>
      <c r="N2991" s="62">
        <f t="shared" si="148"/>
        <v>27</v>
      </c>
      <c r="O2991" s="62">
        <f t="shared" si="147"/>
        <v>30</v>
      </c>
      <c r="P2991" s="62">
        <f>STOCK[[#This Row],[Precio Final]]-STOCK[[#This Row],[Costo total]]</f>
        <v>12</v>
      </c>
      <c r="Q2991" s="62"/>
      <c r="R2991" s="74"/>
      <c r="S2991" s="74"/>
      <c r="T2991" s="62"/>
      <c r="U2991" s="62"/>
      <c r="V2991" s="76"/>
    </row>
    <row r="2992" customHeight="1" spans="1:22">
      <c r="A2992" s="74" t="s">
        <v>21589</v>
      </c>
      <c r="B2992" s="74" t="s">
        <v>19993</v>
      </c>
      <c r="C2992" s="74" t="s">
        <v>21435</v>
      </c>
      <c r="D2992" s="74" t="s">
        <v>16396</v>
      </c>
      <c r="E2992" s="74"/>
      <c r="F2992" s="59">
        <v>40</v>
      </c>
      <c r="G2992" s="75">
        <v>2</v>
      </c>
      <c r="H2992" s="75">
        <f>SUMIFS(VENTAS[Cantidad],VENTAS[Código del producto Vendido],STOCK[[#This Row],[Code]])</f>
        <v>2</v>
      </c>
      <c r="I2992" s="75">
        <f>STOCK[[#This Row],[Entradas]]-STOCK[[#This Row],[Salidas]]</f>
        <v>0</v>
      </c>
      <c r="J2992" s="59">
        <f t="shared" si="146"/>
        <v>4</v>
      </c>
      <c r="K2992" s="62">
        <v>19.78</v>
      </c>
      <c r="L2992" s="62">
        <v>2</v>
      </c>
      <c r="M2992" s="62">
        <f>STOCK[[#This Row],[Costo Unitario (USD)]]+STOCK[[#This Row],[Costo Envío (USD)]]+STOCK[[#This Row],[Comisión 10%]]</f>
        <v>25.78</v>
      </c>
      <c r="N2992" s="62">
        <f t="shared" ref="N2992:N3022" si="149">M2992*1.5</f>
        <v>38.67</v>
      </c>
      <c r="O2992" s="62">
        <f t="shared" si="147"/>
        <v>40</v>
      </c>
      <c r="P2992" s="62">
        <f>STOCK[[#This Row],[Precio Final]]-STOCK[[#This Row],[Costo total]]</f>
        <v>14.22</v>
      </c>
      <c r="Q2992" s="62"/>
      <c r="R2992" s="74"/>
      <c r="S2992" s="74"/>
      <c r="T2992" s="62"/>
      <c r="U2992" s="62"/>
      <c r="V2992" s="76"/>
    </row>
    <row r="2993" customHeight="1" spans="1:22">
      <c r="A2993" s="74" t="s">
        <v>21590</v>
      </c>
      <c r="B2993" s="74" t="s">
        <v>19993</v>
      </c>
      <c r="C2993" s="74" t="s">
        <v>21591</v>
      </c>
      <c r="D2993" s="74" t="s">
        <v>16475</v>
      </c>
      <c r="E2993" s="74"/>
      <c r="F2993" s="59">
        <v>20</v>
      </c>
      <c r="G2993" s="75">
        <v>1</v>
      </c>
      <c r="H2993" s="75">
        <f>SUMIFS(VENTAS[Cantidad],VENTAS[Código del producto Vendido],STOCK[[#This Row],[Code]])</f>
        <v>1</v>
      </c>
      <c r="I2993" s="75">
        <f>STOCK[[#This Row],[Entradas]]-STOCK[[#This Row],[Salidas]]</f>
        <v>0</v>
      </c>
      <c r="J2993" s="59">
        <f t="shared" si="146"/>
        <v>2</v>
      </c>
      <c r="K2993" s="62">
        <v>12</v>
      </c>
      <c r="L2993" s="62">
        <v>0</v>
      </c>
      <c r="M2993" s="62">
        <f>STOCK[[#This Row],[Costo Unitario (USD)]]+STOCK[[#This Row],[Costo Envío (USD)]]+STOCK[[#This Row],[Comisión 10%]]</f>
        <v>14</v>
      </c>
      <c r="N2993" s="62">
        <f t="shared" si="149"/>
        <v>21</v>
      </c>
      <c r="O2993" s="62">
        <v>20</v>
      </c>
      <c r="P2993" s="62">
        <f>STOCK[[#This Row],[Precio Final]]-STOCK[[#This Row],[Costo total]]</f>
        <v>6</v>
      </c>
      <c r="Q2993" s="62"/>
      <c r="R2993" s="74"/>
      <c r="S2993" s="74"/>
      <c r="T2993" s="62"/>
      <c r="U2993" s="62"/>
      <c r="V2993" s="76"/>
    </row>
    <row r="2994" customHeight="1" spans="1:22">
      <c r="A2994" s="74" t="s">
        <v>21592</v>
      </c>
      <c r="B2994" s="74" t="s">
        <v>21289</v>
      </c>
      <c r="C2994" s="74" t="s">
        <v>21294</v>
      </c>
      <c r="D2994" s="74" t="s">
        <v>16583</v>
      </c>
      <c r="E2994" s="74"/>
      <c r="F2994" s="59">
        <v>35</v>
      </c>
      <c r="G2994" s="75">
        <v>1</v>
      </c>
      <c r="H2994" s="75">
        <f>SUMIFS(VENTAS[Cantidad],VENTAS[Código del producto Vendido],STOCK[[#This Row],[Code]])</f>
        <v>0</v>
      </c>
      <c r="I2994" s="75">
        <f>STOCK[[#This Row],[Entradas]]-STOCK[[#This Row],[Salidas]]</f>
        <v>1</v>
      </c>
      <c r="J2994" s="59">
        <f t="shared" si="146"/>
        <v>3.5</v>
      </c>
      <c r="K2994" s="62">
        <v>30</v>
      </c>
      <c r="L2994" s="62">
        <v>0</v>
      </c>
      <c r="M2994" s="62">
        <f>STOCK[[#This Row],[Costo Unitario (USD)]]+STOCK[[#This Row],[Costo Envío (USD)]]+STOCK[[#This Row],[Comisión 10%]]</f>
        <v>33.5</v>
      </c>
      <c r="N2994" s="62">
        <f t="shared" si="149"/>
        <v>50.25</v>
      </c>
      <c r="O2994" s="62">
        <v>35</v>
      </c>
      <c r="P2994" s="62">
        <f>STOCK[[#This Row],[Precio Final]]-STOCK[[#This Row],[Costo total]]</f>
        <v>1.5</v>
      </c>
      <c r="Q2994" s="62"/>
      <c r="R2994" s="74"/>
      <c r="S2994" s="74"/>
      <c r="T2994" s="62"/>
      <c r="U2994" s="62"/>
      <c r="V2994" s="76"/>
    </row>
    <row r="2995" customHeight="1" spans="1:22">
      <c r="A2995" s="74" t="s">
        <v>21293</v>
      </c>
      <c r="B2995" s="74" t="s">
        <v>21286</v>
      </c>
      <c r="C2995" s="74" t="s">
        <v>21294</v>
      </c>
      <c r="D2995" s="74" t="s">
        <v>16396</v>
      </c>
      <c r="E2995" s="74"/>
      <c r="F2995" s="59">
        <v>35</v>
      </c>
      <c r="G2995" s="75">
        <v>1</v>
      </c>
      <c r="H2995" s="75">
        <f>SUMIFS(VENTAS[Cantidad],VENTAS[Código del producto Vendido],STOCK[[#This Row],[Code]])</f>
        <v>1</v>
      </c>
      <c r="I2995" s="75">
        <f>STOCK[[#This Row],[Entradas]]-STOCK[[#This Row],[Salidas]]</f>
        <v>0</v>
      </c>
      <c r="J2995" s="59">
        <f t="shared" si="146"/>
        <v>3.5</v>
      </c>
      <c r="K2995" s="62">
        <v>30</v>
      </c>
      <c r="L2995" s="62">
        <v>0</v>
      </c>
      <c r="M2995" s="62">
        <f>STOCK[[#This Row],[Costo Unitario (USD)]]+STOCK[[#This Row],[Costo Envío (USD)]]+STOCK[[#This Row],[Comisión 10%]]</f>
        <v>33.5</v>
      </c>
      <c r="N2995" s="62">
        <f t="shared" si="149"/>
        <v>50.25</v>
      </c>
      <c r="O2995" s="62">
        <v>35</v>
      </c>
      <c r="P2995" s="62">
        <f>STOCK[[#This Row],[Precio Final]]-STOCK[[#This Row],[Costo total]]</f>
        <v>1.5</v>
      </c>
      <c r="Q2995" s="62"/>
      <c r="R2995" s="74"/>
      <c r="S2995" s="74"/>
      <c r="T2995" s="62"/>
      <c r="U2995" s="62"/>
      <c r="V2995" s="76"/>
    </row>
    <row r="2996" customHeight="1" spans="1:22">
      <c r="A2996" s="74" t="s">
        <v>21593</v>
      </c>
      <c r="B2996" s="74" t="s">
        <v>21289</v>
      </c>
      <c r="C2996" s="74" t="s">
        <v>21594</v>
      </c>
      <c r="D2996" s="74" t="s">
        <v>16583</v>
      </c>
      <c r="E2996" s="74"/>
      <c r="F2996" s="59">
        <v>45</v>
      </c>
      <c r="G2996" s="75">
        <v>1</v>
      </c>
      <c r="H2996" s="75">
        <f>SUMIFS(VENTAS[Cantidad],VENTAS[Código del producto Vendido],STOCK[[#This Row],[Code]])</f>
        <v>0</v>
      </c>
      <c r="I2996" s="75">
        <f>STOCK[[#This Row],[Entradas]]-STOCK[[#This Row],[Salidas]]</f>
        <v>1</v>
      </c>
      <c r="J2996" s="59">
        <f t="shared" si="146"/>
        <v>4.5</v>
      </c>
      <c r="K2996" s="62">
        <v>35</v>
      </c>
      <c r="L2996" s="62">
        <v>0</v>
      </c>
      <c r="M2996" s="62">
        <f>STOCK[[#This Row],[Costo Unitario (USD)]]+STOCK[[#This Row],[Costo Envío (USD)]]+STOCK[[#This Row],[Comisión 10%]]</f>
        <v>39.5</v>
      </c>
      <c r="N2996" s="62">
        <f t="shared" si="149"/>
        <v>59.25</v>
      </c>
      <c r="O2996" s="62">
        <v>45</v>
      </c>
      <c r="P2996" s="62">
        <f>STOCK[[#This Row],[Precio Final]]-STOCK[[#This Row],[Costo total]]</f>
        <v>5.5</v>
      </c>
      <c r="Q2996" s="62"/>
      <c r="R2996" s="74"/>
      <c r="S2996" s="74"/>
      <c r="T2996" s="62"/>
      <c r="U2996" s="62"/>
      <c r="V2996" s="76"/>
    </row>
    <row r="2997" customHeight="1" spans="1:22">
      <c r="A2997" s="74" t="s">
        <v>21595</v>
      </c>
      <c r="B2997" s="74" t="s">
        <v>21298</v>
      </c>
      <c r="C2997" s="74" t="s">
        <v>21596</v>
      </c>
      <c r="D2997" s="74" t="s">
        <v>16404</v>
      </c>
      <c r="E2997" s="74"/>
      <c r="F2997" s="59">
        <v>45</v>
      </c>
      <c r="G2997" s="75">
        <v>1</v>
      </c>
      <c r="H2997" s="75">
        <f>SUMIFS(VENTAS[Cantidad],VENTAS[Código del producto Vendido],STOCK[[#This Row],[Code]])</f>
        <v>0</v>
      </c>
      <c r="I2997" s="75">
        <f>STOCK[[#This Row],[Entradas]]-STOCK[[#This Row],[Salidas]]</f>
        <v>1</v>
      </c>
      <c r="J2997" s="59">
        <f t="shared" si="146"/>
        <v>4.5</v>
      </c>
      <c r="K2997" s="62">
        <v>35</v>
      </c>
      <c r="L2997" s="62">
        <v>0</v>
      </c>
      <c r="M2997" s="62">
        <f>STOCK[[#This Row],[Costo Unitario (USD)]]+STOCK[[#This Row],[Costo Envío (USD)]]+STOCK[[#This Row],[Comisión 10%]]</f>
        <v>39.5</v>
      </c>
      <c r="N2997" s="62">
        <f t="shared" si="149"/>
        <v>59.25</v>
      </c>
      <c r="O2997" s="62">
        <v>45</v>
      </c>
      <c r="P2997" s="62">
        <f>STOCK[[#This Row],[Precio Final]]-STOCK[[#This Row],[Costo total]]</f>
        <v>5.5</v>
      </c>
      <c r="Q2997" s="62"/>
      <c r="R2997" s="74"/>
      <c r="S2997" s="74"/>
      <c r="T2997" s="62"/>
      <c r="U2997" s="62"/>
      <c r="V2997" s="76"/>
    </row>
    <row r="2998" customHeight="1" spans="1:22">
      <c r="A2998" s="74" t="s">
        <v>21597</v>
      </c>
      <c r="B2998" s="74" t="s">
        <v>21289</v>
      </c>
      <c r="C2998" s="74" t="s">
        <v>21598</v>
      </c>
      <c r="D2998" s="74" t="s">
        <v>16475</v>
      </c>
      <c r="E2998" s="74"/>
      <c r="F2998" s="59">
        <v>45</v>
      </c>
      <c r="G2998" s="75">
        <v>1</v>
      </c>
      <c r="H2998" s="75">
        <f>SUMIFS(VENTAS[Cantidad],VENTAS[Código del producto Vendido],STOCK[[#This Row],[Code]])</f>
        <v>0</v>
      </c>
      <c r="I2998" s="75">
        <f>STOCK[[#This Row],[Entradas]]-STOCK[[#This Row],[Salidas]]</f>
        <v>1</v>
      </c>
      <c r="J2998" s="59">
        <f t="shared" si="146"/>
        <v>4.5</v>
      </c>
      <c r="K2998" s="62">
        <v>35</v>
      </c>
      <c r="L2998" s="62">
        <v>0</v>
      </c>
      <c r="M2998" s="62">
        <f>STOCK[[#This Row],[Costo Unitario (USD)]]+STOCK[[#This Row],[Costo Envío (USD)]]+STOCK[[#This Row],[Comisión 10%]]</f>
        <v>39.5</v>
      </c>
      <c r="N2998" s="62">
        <f t="shared" si="149"/>
        <v>59.25</v>
      </c>
      <c r="O2998" s="62">
        <v>45</v>
      </c>
      <c r="P2998" s="62">
        <f>STOCK[[#This Row],[Precio Final]]-STOCK[[#This Row],[Costo total]]</f>
        <v>5.5</v>
      </c>
      <c r="Q2998" s="62"/>
      <c r="R2998" s="74"/>
      <c r="S2998" s="74"/>
      <c r="T2998" s="62"/>
      <c r="U2998" s="62"/>
      <c r="V2998" s="76"/>
    </row>
    <row r="2999" customHeight="1" spans="1:22">
      <c r="A2999" s="74" t="s">
        <v>21599</v>
      </c>
      <c r="B2999" s="74" t="s">
        <v>21298</v>
      </c>
      <c r="C2999" s="74" t="s">
        <v>21600</v>
      </c>
      <c r="D2999" s="74" t="s">
        <v>16404</v>
      </c>
      <c r="E2999" s="74"/>
      <c r="F2999" s="59">
        <v>45</v>
      </c>
      <c r="G2999" s="75">
        <v>1</v>
      </c>
      <c r="H2999" s="75">
        <f>SUMIFS(VENTAS[Cantidad],VENTAS[Código del producto Vendido],STOCK[[#This Row],[Code]])</f>
        <v>0</v>
      </c>
      <c r="I2999" s="75">
        <f>STOCK[[#This Row],[Entradas]]-STOCK[[#This Row],[Salidas]]</f>
        <v>1</v>
      </c>
      <c r="J2999" s="59">
        <f t="shared" si="146"/>
        <v>4.5</v>
      </c>
      <c r="K2999" s="62">
        <v>35</v>
      </c>
      <c r="L2999" s="62">
        <v>0</v>
      </c>
      <c r="M2999" s="62">
        <f>STOCK[[#This Row],[Costo Unitario (USD)]]+STOCK[[#This Row],[Costo Envío (USD)]]+STOCK[[#This Row],[Comisión 10%]]</f>
        <v>39.5</v>
      </c>
      <c r="N2999" s="62">
        <f t="shared" si="149"/>
        <v>59.25</v>
      </c>
      <c r="O2999" s="62">
        <v>45</v>
      </c>
      <c r="P2999" s="62">
        <f>STOCK[[#This Row],[Precio Final]]-STOCK[[#This Row],[Costo total]]</f>
        <v>5.5</v>
      </c>
      <c r="Q2999" s="62"/>
      <c r="R2999" s="74"/>
      <c r="S2999" s="74"/>
      <c r="T2999" s="62"/>
      <c r="U2999" s="62"/>
      <c r="V2999" s="76"/>
    </row>
    <row r="3000" customHeight="1" spans="1:22">
      <c r="A3000" s="74" t="s">
        <v>21601</v>
      </c>
      <c r="B3000" s="74" t="s">
        <v>21286</v>
      </c>
      <c r="C3000" s="74" t="s">
        <v>21602</v>
      </c>
      <c r="D3000" s="74" t="s">
        <v>16396</v>
      </c>
      <c r="E3000" s="74"/>
      <c r="F3000" s="59">
        <v>45</v>
      </c>
      <c r="G3000" s="75">
        <v>1</v>
      </c>
      <c r="H3000" s="75">
        <f>SUMIFS(VENTAS[Cantidad],VENTAS[Código del producto Vendido],STOCK[[#This Row],[Code]])</f>
        <v>0</v>
      </c>
      <c r="I3000" s="75">
        <f>STOCK[[#This Row],[Entradas]]-STOCK[[#This Row],[Salidas]]</f>
        <v>1</v>
      </c>
      <c r="J3000" s="59">
        <f t="shared" si="146"/>
        <v>4.5</v>
      </c>
      <c r="K3000" s="62">
        <v>35</v>
      </c>
      <c r="L3000" s="62">
        <v>0</v>
      </c>
      <c r="M3000" s="62">
        <f>STOCK[[#This Row],[Costo Unitario (USD)]]+STOCK[[#This Row],[Costo Envío (USD)]]+STOCK[[#This Row],[Comisión 10%]]</f>
        <v>39.5</v>
      </c>
      <c r="N3000" s="62">
        <f t="shared" si="149"/>
        <v>59.25</v>
      </c>
      <c r="O3000" s="62">
        <v>45</v>
      </c>
      <c r="P3000" s="62">
        <f>STOCK[[#This Row],[Precio Final]]-STOCK[[#This Row],[Costo total]]</f>
        <v>5.5</v>
      </c>
      <c r="Q3000" s="62"/>
      <c r="R3000" s="74"/>
      <c r="S3000" s="74"/>
      <c r="T3000" s="62"/>
      <c r="U3000" s="62"/>
      <c r="V3000" s="76"/>
    </row>
    <row r="3001" customHeight="1" spans="1:22">
      <c r="A3001" s="74" t="s">
        <v>21603</v>
      </c>
      <c r="B3001" s="74" t="s">
        <v>21286</v>
      </c>
      <c r="C3001" s="74" t="s">
        <v>21604</v>
      </c>
      <c r="D3001" s="74" t="s">
        <v>16396</v>
      </c>
      <c r="E3001" s="74"/>
      <c r="F3001" s="59">
        <v>35</v>
      </c>
      <c r="G3001" s="75">
        <v>1</v>
      </c>
      <c r="H3001" s="75">
        <f>SUMIFS(VENTAS[Cantidad],VENTAS[Código del producto Vendido],STOCK[[#This Row],[Code]])</f>
        <v>0</v>
      </c>
      <c r="I3001" s="75">
        <f>STOCK[[#This Row],[Entradas]]-STOCK[[#This Row],[Salidas]]</f>
        <v>1</v>
      </c>
      <c r="J3001" s="59">
        <f t="shared" si="146"/>
        <v>3.5</v>
      </c>
      <c r="K3001" s="62">
        <v>30</v>
      </c>
      <c r="L3001" s="62">
        <v>0</v>
      </c>
      <c r="M3001" s="62">
        <f>STOCK[[#This Row],[Costo Unitario (USD)]]+STOCK[[#This Row],[Costo Envío (USD)]]+STOCK[[#This Row],[Comisión 10%]]</f>
        <v>33.5</v>
      </c>
      <c r="N3001" s="62">
        <f t="shared" si="149"/>
        <v>50.25</v>
      </c>
      <c r="O3001" s="62">
        <v>35</v>
      </c>
      <c r="P3001" s="62">
        <f>STOCK[[#This Row],[Precio Final]]-STOCK[[#This Row],[Costo total]]</f>
        <v>1.5</v>
      </c>
      <c r="Q3001" s="62"/>
      <c r="R3001" s="74"/>
      <c r="S3001" s="74"/>
      <c r="T3001" s="62"/>
      <c r="U3001" s="62"/>
      <c r="V3001" s="76"/>
    </row>
    <row r="3002" customHeight="1" spans="1:22">
      <c r="A3002" s="74" t="s">
        <v>21605</v>
      </c>
      <c r="B3002" s="74" t="s">
        <v>21154</v>
      </c>
      <c r="C3002" s="74" t="s">
        <v>21606</v>
      </c>
      <c r="D3002" s="74" t="s">
        <v>16583</v>
      </c>
      <c r="E3002" s="74"/>
      <c r="F3002" s="59">
        <v>45</v>
      </c>
      <c r="G3002" s="75">
        <v>1</v>
      </c>
      <c r="H3002" s="75">
        <f>SUMIFS(VENTAS[Cantidad],VENTAS[Código del producto Vendido],STOCK[[#This Row],[Code]])</f>
        <v>0</v>
      </c>
      <c r="I3002" s="75">
        <f>STOCK[[#This Row],[Entradas]]-STOCK[[#This Row],[Salidas]]</f>
        <v>1</v>
      </c>
      <c r="J3002" s="59">
        <f t="shared" si="146"/>
        <v>4.5</v>
      </c>
      <c r="K3002" s="62">
        <v>35</v>
      </c>
      <c r="L3002" s="62">
        <v>0</v>
      </c>
      <c r="M3002" s="62">
        <f>STOCK[[#This Row],[Costo Unitario (USD)]]+STOCK[[#This Row],[Costo Envío (USD)]]+STOCK[[#This Row],[Comisión 10%]]</f>
        <v>39.5</v>
      </c>
      <c r="N3002" s="62">
        <f t="shared" si="149"/>
        <v>59.25</v>
      </c>
      <c r="O3002" s="62">
        <v>45</v>
      </c>
      <c r="P3002" s="62">
        <f>STOCK[[#This Row],[Precio Final]]-STOCK[[#This Row],[Costo total]]</f>
        <v>5.5</v>
      </c>
      <c r="Q3002" s="62"/>
      <c r="R3002" s="74"/>
      <c r="S3002" s="74"/>
      <c r="T3002" s="62"/>
      <c r="U3002" s="62"/>
      <c r="V3002" s="76"/>
    </row>
    <row r="3003" customHeight="1" spans="1:22">
      <c r="A3003" s="74" t="s">
        <v>21607</v>
      </c>
      <c r="B3003" s="74" t="s">
        <v>21289</v>
      </c>
      <c r="C3003" s="74" t="s">
        <v>21608</v>
      </c>
      <c r="D3003" s="74" t="s">
        <v>16583</v>
      </c>
      <c r="E3003" s="74"/>
      <c r="F3003" s="59">
        <v>35</v>
      </c>
      <c r="G3003" s="75">
        <v>1</v>
      </c>
      <c r="H3003" s="75">
        <f>SUMIFS(VENTAS[Cantidad],VENTAS[Código del producto Vendido],STOCK[[#This Row],[Code]])</f>
        <v>0</v>
      </c>
      <c r="I3003" s="75">
        <f>STOCK[[#This Row],[Entradas]]-STOCK[[#This Row],[Salidas]]</f>
        <v>1</v>
      </c>
      <c r="J3003" s="59">
        <f t="shared" si="146"/>
        <v>3.5</v>
      </c>
      <c r="K3003" s="62">
        <v>30</v>
      </c>
      <c r="L3003" s="62">
        <v>0</v>
      </c>
      <c r="M3003" s="62">
        <f>STOCK[[#This Row],[Costo Unitario (USD)]]+STOCK[[#This Row],[Costo Envío (USD)]]+STOCK[[#This Row],[Comisión 10%]]</f>
        <v>33.5</v>
      </c>
      <c r="N3003" s="62">
        <f t="shared" si="149"/>
        <v>50.25</v>
      </c>
      <c r="O3003" s="62">
        <v>35</v>
      </c>
      <c r="P3003" s="62">
        <f>STOCK[[#This Row],[Precio Final]]-STOCK[[#This Row],[Costo total]]</f>
        <v>1.5</v>
      </c>
      <c r="Q3003" s="62"/>
      <c r="R3003" s="74"/>
      <c r="S3003" s="74"/>
      <c r="T3003" s="62"/>
      <c r="U3003" s="62"/>
      <c r="V3003" s="76"/>
    </row>
    <row r="3004" customHeight="1" spans="1:22">
      <c r="A3004" s="74" t="s">
        <v>21609</v>
      </c>
      <c r="B3004" s="74" t="s">
        <v>21286</v>
      </c>
      <c r="C3004" s="74" t="s">
        <v>21610</v>
      </c>
      <c r="D3004" s="74" t="s">
        <v>16396</v>
      </c>
      <c r="E3004" s="74"/>
      <c r="F3004" s="59">
        <v>45</v>
      </c>
      <c r="G3004" s="75">
        <v>1</v>
      </c>
      <c r="H3004" s="75">
        <f>SUMIFS(VENTAS[Cantidad],VENTAS[Código del producto Vendido],STOCK[[#This Row],[Code]])</f>
        <v>0</v>
      </c>
      <c r="I3004" s="75">
        <f>STOCK[[#This Row],[Entradas]]-STOCK[[#This Row],[Salidas]]</f>
        <v>1</v>
      </c>
      <c r="J3004" s="59">
        <f t="shared" si="146"/>
        <v>4.5</v>
      </c>
      <c r="K3004" s="62">
        <v>35</v>
      </c>
      <c r="L3004" s="62">
        <v>0</v>
      </c>
      <c r="M3004" s="62">
        <f>STOCK[[#This Row],[Costo Unitario (USD)]]+STOCK[[#This Row],[Costo Envío (USD)]]+STOCK[[#This Row],[Comisión 10%]]</f>
        <v>39.5</v>
      </c>
      <c r="N3004" s="62">
        <f t="shared" si="149"/>
        <v>59.25</v>
      </c>
      <c r="O3004" s="62">
        <v>45</v>
      </c>
      <c r="P3004" s="62">
        <f>STOCK[[#This Row],[Precio Final]]-STOCK[[#This Row],[Costo total]]</f>
        <v>5.5</v>
      </c>
      <c r="Q3004" s="62"/>
      <c r="R3004" s="74"/>
      <c r="S3004" s="74"/>
      <c r="T3004" s="62"/>
      <c r="U3004" s="62"/>
      <c r="V3004" s="76"/>
    </row>
    <row r="3005" customHeight="1" spans="1:22">
      <c r="A3005" s="74" t="s">
        <v>21611</v>
      </c>
      <c r="B3005" s="74" t="s">
        <v>21298</v>
      </c>
      <c r="C3005" s="74" t="s">
        <v>21612</v>
      </c>
      <c r="D3005" s="74" t="s">
        <v>16404</v>
      </c>
      <c r="E3005" s="74"/>
      <c r="F3005" s="59">
        <v>35</v>
      </c>
      <c r="G3005" s="75">
        <v>1</v>
      </c>
      <c r="H3005" s="75">
        <f>SUMIFS(VENTAS[Cantidad],VENTAS[Código del producto Vendido],STOCK[[#This Row],[Code]])</f>
        <v>1</v>
      </c>
      <c r="I3005" s="75">
        <f>STOCK[[#This Row],[Entradas]]-STOCK[[#This Row],[Salidas]]</f>
        <v>0</v>
      </c>
      <c r="J3005" s="59">
        <f t="shared" si="146"/>
        <v>3.5</v>
      </c>
      <c r="K3005" s="62">
        <v>35</v>
      </c>
      <c r="L3005" s="62">
        <v>0</v>
      </c>
      <c r="M3005" s="62">
        <f>STOCK[[#This Row],[Costo Unitario (USD)]]+STOCK[[#This Row],[Costo Envío (USD)]]+STOCK[[#This Row],[Comisión 10%]]</f>
        <v>38.5</v>
      </c>
      <c r="N3005" s="62">
        <f t="shared" si="149"/>
        <v>57.75</v>
      </c>
      <c r="O3005" s="62">
        <v>35</v>
      </c>
      <c r="P3005" s="62">
        <f>STOCK[[#This Row],[Precio Final]]-STOCK[[#This Row],[Costo total]]</f>
        <v>-3.5</v>
      </c>
      <c r="Q3005" s="62"/>
      <c r="R3005" s="74"/>
      <c r="S3005" s="74"/>
      <c r="T3005" s="62"/>
      <c r="U3005" s="62"/>
      <c r="V3005" s="76"/>
    </row>
    <row r="3006" customHeight="1" spans="1:22">
      <c r="A3006" s="74" t="s">
        <v>21613</v>
      </c>
      <c r="B3006" s="74" t="s">
        <v>21298</v>
      </c>
      <c r="C3006" s="74" t="s">
        <v>21614</v>
      </c>
      <c r="D3006" s="74" t="s">
        <v>16404</v>
      </c>
      <c r="E3006" s="74"/>
      <c r="F3006" s="59">
        <v>45</v>
      </c>
      <c r="G3006" s="75">
        <v>1</v>
      </c>
      <c r="H3006" s="75">
        <f>SUMIFS(VENTAS[Cantidad],VENTAS[Código del producto Vendido],STOCK[[#This Row],[Code]])</f>
        <v>0</v>
      </c>
      <c r="I3006" s="75">
        <f>STOCK[[#This Row],[Entradas]]-STOCK[[#This Row],[Salidas]]</f>
        <v>1</v>
      </c>
      <c r="J3006" s="59">
        <f t="shared" si="146"/>
        <v>4.5</v>
      </c>
      <c r="K3006" s="62">
        <v>35</v>
      </c>
      <c r="L3006" s="62">
        <v>0</v>
      </c>
      <c r="M3006" s="62">
        <f>STOCK[[#This Row],[Costo Unitario (USD)]]+STOCK[[#This Row],[Costo Envío (USD)]]+STOCK[[#This Row],[Comisión 10%]]</f>
        <v>39.5</v>
      </c>
      <c r="N3006" s="62">
        <f t="shared" si="149"/>
        <v>59.25</v>
      </c>
      <c r="O3006" s="62">
        <v>45</v>
      </c>
      <c r="P3006" s="62">
        <f>STOCK[[#This Row],[Precio Final]]-STOCK[[#This Row],[Costo total]]</f>
        <v>5.5</v>
      </c>
      <c r="Q3006" s="62"/>
      <c r="R3006" s="74"/>
      <c r="S3006" s="74"/>
      <c r="T3006" s="62"/>
      <c r="U3006" s="62"/>
      <c r="V3006" s="76"/>
    </row>
    <row r="3007" customHeight="1" spans="1:22">
      <c r="A3007" s="74" t="s">
        <v>21615</v>
      </c>
      <c r="B3007" s="74" t="s">
        <v>17011</v>
      </c>
      <c r="C3007" s="74" t="s">
        <v>21616</v>
      </c>
      <c r="D3007" s="74" t="s">
        <v>16396</v>
      </c>
      <c r="E3007" s="74"/>
      <c r="F3007" s="59">
        <v>20</v>
      </c>
      <c r="G3007" s="75">
        <v>1</v>
      </c>
      <c r="H3007" s="75">
        <f>SUMIFS(VENTAS[Cantidad],VENTAS[Código del producto Vendido],STOCK[[#This Row],[Code]])</f>
        <v>1</v>
      </c>
      <c r="I3007" s="75">
        <f>STOCK[[#This Row],[Entradas]]-STOCK[[#This Row],[Salidas]]</f>
        <v>0</v>
      </c>
      <c r="J3007" s="59">
        <f t="shared" si="146"/>
        <v>2</v>
      </c>
      <c r="K3007" s="62">
        <v>9</v>
      </c>
      <c r="L3007" s="62">
        <v>0</v>
      </c>
      <c r="M3007" s="62">
        <f>STOCK[[#This Row],[Costo Unitario (USD)]]+STOCK[[#This Row],[Costo Envío (USD)]]+STOCK[[#This Row],[Comisión 10%]]</f>
        <v>11</v>
      </c>
      <c r="N3007" s="62">
        <f t="shared" si="149"/>
        <v>16.5</v>
      </c>
      <c r="O3007" s="62">
        <v>20</v>
      </c>
      <c r="P3007" s="62">
        <f>STOCK[[#This Row],[Precio Final]]-STOCK[[#This Row],[Costo total]]</f>
        <v>9</v>
      </c>
      <c r="Q3007" s="62"/>
      <c r="R3007" s="74"/>
      <c r="S3007" s="74"/>
      <c r="T3007" s="62"/>
      <c r="U3007" s="62"/>
      <c r="V3007" s="76"/>
    </row>
    <row r="3008" customHeight="1" spans="1:22">
      <c r="A3008" s="74">
        <v>604</v>
      </c>
      <c r="B3008" s="74" t="s">
        <v>17011</v>
      </c>
      <c r="C3008" s="74" t="s">
        <v>21617</v>
      </c>
      <c r="D3008" s="74" t="s">
        <v>16396</v>
      </c>
      <c r="E3008" s="74"/>
      <c r="F3008" s="59">
        <v>15</v>
      </c>
      <c r="G3008" s="75">
        <v>1</v>
      </c>
      <c r="H3008" s="75">
        <f>SUMIFS(VENTAS[Cantidad],VENTAS[Código del producto Vendido],STOCK[[#This Row],[Code]])</f>
        <v>1</v>
      </c>
      <c r="I3008" s="75">
        <f>STOCK[[#This Row],[Entradas]]-STOCK[[#This Row],[Salidas]]</f>
        <v>0</v>
      </c>
      <c r="J3008" s="59">
        <f t="shared" si="146"/>
        <v>1.5</v>
      </c>
      <c r="K3008" s="62">
        <v>9</v>
      </c>
      <c r="L3008" s="62">
        <v>0</v>
      </c>
      <c r="M3008" s="62">
        <f>STOCK[[#This Row],[Costo Unitario (USD)]]+STOCK[[#This Row],[Costo Envío (USD)]]+STOCK[[#This Row],[Comisión 10%]]</f>
        <v>10.5</v>
      </c>
      <c r="N3008" s="62">
        <f t="shared" si="149"/>
        <v>15.75</v>
      </c>
      <c r="O3008" s="62">
        <v>15</v>
      </c>
      <c r="P3008" s="62">
        <f>STOCK[[#This Row],[Precio Final]]-STOCK[[#This Row],[Costo total]]</f>
        <v>4.5</v>
      </c>
      <c r="Q3008" s="62"/>
      <c r="R3008" s="74"/>
      <c r="S3008" s="74"/>
      <c r="T3008" s="62"/>
      <c r="U3008" s="62"/>
      <c r="V3008" s="76"/>
    </row>
    <row r="3009" customHeight="1" spans="1:22">
      <c r="A3009" s="74" t="s">
        <v>21618</v>
      </c>
      <c r="B3009" s="74" t="s">
        <v>21548</v>
      </c>
      <c r="C3009" s="74" t="s">
        <v>21619</v>
      </c>
      <c r="D3009" s="74" t="s">
        <v>16404</v>
      </c>
      <c r="E3009" s="74"/>
      <c r="F3009" s="59">
        <v>40</v>
      </c>
      <c r="G3009" s="75">
        <v>1</v>
      </c>
      <c r="H3009" s="75">
        <f>SUMIFS(VENTAS[Cantidad],VENTAS[Código del producto Vendido],STOCK[[#This Row],[Code]])</f>
        <v>1</v>
      </c>
      <c r="I3009" s="75">
        <f>STOCK[[#This Row],[Entradas]]-STOCK[[#This Row],[Salidas]]</f>
        <v>0</v>
      </c>
      <c r="J3009" s="59">
        <f t="shared" si="146"/>
        <v>4</v>
      </c>
      <c r="K3009" s="62">
        <v>35</v>
      </c>
      <c r="L3009" s="62">
        <v>0</v>
      </c>
      <c r="M3009" s="62">
        <f>STOCK[[#This Row],[Costo Unitario (USD)]]+STOCK[[#This Row],[Costo Envío (USD)]]+STOCK[[#This Row],[Comisión 10%]]</f>
        <v>39</v>
      </c>
      <c r="N3009" s="62">
        <f t="shared" si="149"/>
        <v>58.5</v>
      </c>
      <c r="O3009" s="62">
        <v>40</v>
      </c>
      <c r="P3009" s="62">
        <f>STOCK[[#This Row],[Precio Final]]-STOCK[[#This Row],[Costo total]]</f>
        <v>1</v>
      </c>
      <c r="Q3009" s="62"/>
      <c r="R3009" s="74"/>
      <c r="S3009" s="74"/>
      <c r="T3009" s="62"/>
      <c r="U3009" s="62"/>
      <c r="V3009" s="76"/>
    </row>
    <row r="3010" customHeight="1" spans="1:22">
      <c r="A3010" s="74" t="s">
        <v>21620</v>
      </c>
      <c r="B3010" s="74" t="s">
        <v>21548</v>
      </c>
      <c r="C3010" s="74" t="s">
        <v>21621</v>
      </c>
      <c r="D3010" s="74" t="s">
        <v>16404</v>
      </c>
      <c r="E3010" s="74"/>
      <c r="F3010" s="59">
        <v>50</v>
      </c>
      <c r="G3010" s="75">
        <v>1</v>
      </c>
      <c r="H3010" s="75">
        <f>SUMIFS(VENTAS[Cantidad],VENTAS[Código del producto Vendido],STOCK[[#This Row],[Code]])</f>
        <v>1</v>
      </c>
      <c r="I3010" s="75">
        <f>STOCK[[#This Row],[Entradas]]-STOCK[[#This Row],[Salidas]]</f>
        <v>0</v>
      </c>
      <c r="J3010" s="59">
        <f t="shared" si="146"/>
        <v>5</v>
      </c>
      <c r="K3010" s="62">
        <v>35</v>
      </c>
      <c r="L3010" s="62">
        <v>0</v>
      </c>
      <c r="M3010" s="62">
        <f>STOCK[[#This Row],[Costo Unitario (USD)]]+STOCK[[#This Row],[Costo Envío (USD)]]+STOCK[[#This Row],[Comisión 10%]]</f>
        <v>40</v>
      </c>
      <c r="N3010" s="62">
        <f t="shared" si="149"/>
        <v>60</v>
      </c>
      <c r="O3010" s="62">
        <v>50</v>
      </c>
      <c r="P3010" s="62">
        <f>STOCK[[#This Row],[Precio Final]]-STOCK[[#This Row],[Costo total]]</f>
        <v>10</v>
      </c>
      <c r="Q3010" s="62"/>
      <c r="R3010" s="74"/>
      <c r="S3010" s="74"/>
      <c r="T3010" s="62"/>
      <c r="U3010" s="62"/>
      <c r="V3010" s="76"/>
    </row>
    <row r="3011" customHeight="1" spans="1:22">
      <c r="A3011" s="74" t="s">
        <v>21622</v>
      </c>
      <c r="B3011" s="74" t="s">
        <v>21623</v>
      </c>
      <c r="C3011" s="74" t="s">
        <v>21624</v>
      </c>
      <c r="D3011" s="74" t="s">
        <v>16408</v>
      </c>
      <c r="E3011" s="74"/>
      <c r="F3011" s="59">
        <v>20</v>
      </c>
      <c r="G3011" s="75">
        <v>1</v>
      </c>
      <c r="H3011" s="75">
        <f>SUMIFS(VENTAS[Cantidad],VENTAS[Código del producto Vendido],STOCK[[#This Row],[Code]])</f>
        <v>1</v>
      </c>
      <c r="I3011" s="75">
        <f>STOCK[[#This Row],[Entradas]]-STOCK[[#This Row],[Salidas]]</f>
        <v>0</v>
      </c>
      <c r="J3011" s="59">
        <f t="shared" si="146"/>
        <v>2</v>
      </c>
      <c r="K3011" s="62">
        <v>15</v>
      </c>
      <c r="L3011" s="62">
        <v>0</v>
      </c>
      <c r="M3011" s="62">
        <f>STOCK[[#This Row],[Costo Unitario (USD)]]+STOCK[[#This Row],[Costo Envío (USD)]]+STOCK[[#This Row],[Comisión 10%]]</f>
        <v>17</v>
      </c>
      <c r="N3011" s="62">
        <f t="shared" si="149"/>
        <v>25.5</v>
      </c>
      <c r="O3011" s="62">
        <v>20</v>
      </c>
      <c r="P3011" s="62">
        <f>STOCK[[#This Row],[Precio Final]]-STOCK[[#This Row],[Costo total]]</f>
        <v>3</v>
      </c>
      <c r="Q3011" s="62"/>
      <c r="R3011" s="74"/>
      <c r="S3011" s="74"/>
      <c r="T3011" s="62"/>
      <c r="U3011" s="62"/>
      <c r="V3011" s="76"/>
    </row>
    <row r="3012" customHeight="1" spans="1:22">
      <c r="A3012" s="74" t="s">
        <v>21625</v>
      </c>
      <c r="B3012" s="74" t="s">
        <v>21623</v>
      </c>
      <c r="C3012" s="74" t="s">
        <v>21626</v>
      </c>
      <c r="D3012" s="74" t="s">
        <v>16404</v>
      </c>
      <c r="E3012" s="74"/>
      <c r="F3012" s="59">
        <v>20</v>
      </c>
      <c r="G3012" s="75">
        <v>1</v>
      </c>
      <c r="H3012" s="75">
        <f>SUMIFS(VENTAS[Cantidad],VENTAS[Código del producto Vendido],STOCK[[#This Row],[Code]])</f>
        <v>1</v>
      </c>
      <c r="I3012" s="75">
        <f>STOCK[[#This Row],[Entradas]]-STOCK[[#This Row],[Salidas]]</f>
        <v>0</v>
      </c>
      <c r="J3012" s="59">
        <f t="shared" si="146"/>
        <v>2</v>
      </c>
      <c r="K3012" s="62">
        <v>15</v>
      </c>
      <c r="L3012" s="62">
        <v>0</v>
      </c>
      <c r="M3012" s="62">
        <f>STOCK[[#This Row],[Costo Unitario (USD)]]+STOCK[[#This Row],[Costo Envío (USD)]]+STOCK[[#This Row],[Comisión 10%]]</f>
        <v>17</v>
      </c>
      <c r="N3012" s="62">
        <f t="shared" si="149"/>
        <v>25.5</v>
      </c>
      <c r="O3012" s="62">
        <v>20</v>
      </c>
      <c r="P3012" s="62">
        <f>STOCK[[#This Row],[Precio Final]]-STOCK[[#This Row],[Costo total]]</f>
        <v>3</v>
      </c>
      <c r="Q3012" s="62"/>
      <c r="R3012" s="74"/>
      <c r="S3012" s="74"/>
      <c r="T3012" s="62"/>
      <c r="U3012" s="62"/>
      <c r="V3012" s="76"/>
    </row>
    <row r="3013" customHeight="1" spans="1:22">
      <c r="A3013" s="74" t="s">
        <v>21627</v>
      </c>
      <c r="B3013" s="74" t="s">
        <v>21628</v>
      </c>
      <c r="C3013" s="74" t="s">
        <v>21629</v>
      </c>
      <c r="D3013" s="74" t="s">
        <v>21630</v>
      </c>
      <c r="E3013" s="74"/>
      <c r="F3013" s="59">
        <v>30</v>
      </c>
      <c r="G3013" s="75">
        <v>2</v>
      </c>
      <c r="H3013" s="75">
        <f>SUMIFS(VENTAS[Cantidad],VENTAS[Código del producto Vendido],STOCK[[#This Row],[Code]])</f>
        <v>0</v>
      </c>
      <c r="I3013" s="75">
        <f>STOCK[[#This Row],[Entradas]]-STOCK[[#This Row],[Salidas]]</f>
        <v>2</v>
      </c>
      <c r="J3013" s="59">
        <f t="shared" si="146"/>
        <v>3</v>
      </c>
      <c r="K3013" s="62">
        <v>20</v>
      </c>
      <c r="L3013" s="62">
        <v>0</v>
      </c>
      <c r="M3013" s="62">
        <f>STOCK[[#This Row],[Costo Unitario (USD)]]+STOCK[[#This Row],[Costo Envío (USD)]]+STOCK[[#This Row],[Comisión 10%]]</f>
        <v>23</v>
      </c>
      <c r="N3013" s="62">
        <f t="shared" si="149"/>
        <v>34.5</v>
      </c>
      <c r="O3013" s="62">
        <v>30</v>
      </c>
      <c r="P3013" s="62">
        <f>STOCK[[#This Row],[Precio Final]]-STOCK[[#This Row],[Costo total]]</f>
        <v>7</v>
      </c>
      <c r="Q3013" s="62"/>
      <c r="R3013" s="74"/>
      <c r="S3013" s="74"/>
      <c r="T3013" s="62"/>
      <c r="U3013" s="62"/>
      <c r="V3013" s="76"/>
    </row>
    <row r="3014" customHeight="1" spans="1:22">
      <c r="A3014" s="74" t="s">
        <v>21631</v>
      </c>
      <c r="B3014" s="74" t="s">
        <v>21628</v>
      </c>
      <c r="C3014" s="74" t="s">
        <v>21632</v>
      </c>
      <c r="D3014" s="74" t="s">
        <v>21630</v>
      </c>
      <c r="E3014" s="74"/>
      <c r="F3014" s="59">
        <v>30</v>
      </c>
      <c r="G3014" s="75">
        <v>2</v>
      </c>
      <c r="H3014" s="75">
        <f>SUMIFS(VENTAS[Cantidad],VENTAS[Código del producto Vendido],STOCK[[#This Row],[Code]])</f>
        <v>1</v>
      </c>
      <c r="I3014" s="75">
        <f>STOCK[[#This Row],[Entradas]]-STOCK[[#This Row],[Salidas]]</f>
        <v>1</v>
      </c>
      <c r="J3014" s="59">
        <f t="shared" si="146"/>
        <v>3</v>
      </c>
      <c r="K3014" s="62">
        <v>20</v>
      </c>
      <c r="L3014" s="62">
        <v>0</v>
      </c>
      <c r="M3014" s="62">
        <f>STOCK[[#This Row],[Costo Unitario (USD)]]+STOCK[[#This Row],[Costo Envío (USD)]]+STOCK[[#This Row],[Comisión 10%]]</f>
        <v>23</v>
      </c>
      <c r="N3014" s="62">
        <f t="shared" si="149"/>
        <v>34.5</v>
      </c>
      <c r="O3014" s="62">
        <v>30</v>
      </c>
      <c r="P3014" s="62">
        <f>STOCK[[#This Row],[Precio Final]]-STOCK[[#This Row],[Costo total]]</f>
        <v>7</v>
      </c>
      <c r="Q3014" s="62"/>
      <c r="R3014" s="74"/>
      <c r="S3014" s="74"/>
      <c r="T3014" s="62"/>
      <c r="U3014" s="62"/>
      <c r="V3014" s="76"/>
    </row>
    <row r="3015" customHeight="1" spans="1:22">
      <c r="A3015" s="74" t="s">
        <v>21633</v>
      </c>
      <c r="B3015" s="74" t="s">
        <v>21628</v>
      </c>
      <c r="C3015" s="74" t="s">
        <v>21634</v>
      </c>
      <c r="D3015" s="74" t="s">
        <v>21635</v>
      </c>
      <c r="E3015" s="74"/>
      <c r="F3015" s="59">
        <v>20</v>
      </c>
      <c r="G3015" s="75">
        <v>2</v>
      </c>
      <c r="H3015" s="75">
        <f>SUMIFS(VENTAS[Cantidad],VENTAS[Código del producto Vendido],STOCK[[#This Row],[Code]])</f>
        <v>0</v>
      </c>
      <c r="I3015" s="75">
        <f>STOCK[[#This Row],[Entradas]]-STOCK[[#This Row],[Salidas]]</f>
        <v>2</v>
      </c>
      <c r="J3015" s="59">
        <f t="shared" si="146"/>
        <v>2</v>
      </c>
      <c r="K3015" s="62">
        <v>15</v>
      </c>
      <c r="L3015" s="62">
        <v>0</v>
      </c>
      <c r="M3015" s="62">
        <f>STOCK[[#This Row],[Costo Unitario (USD)]]+STOCK[[#This Row],[Costo Envío (USD)]]+STOCK[[#This Row],[Comisión 10%]]</f>
        <v>17</v>
      </c>
      <c r="N3015" s="62">
        <f t="shared" si="149"/>
        <v>25.5</v>
      </c>
      <c r="O3015" s="62">
        <v>20</v>
      </c>
      <c r="P3015" s="62">
        <f>STOCK[[#This Row],[Precio Final]]-STOCK[[#This Row],[Costo total]]</f>
        <v>3</v>
      </c>
      <c r="Q3015" s="62"/>
      <c r="R3015" s="74"/>
      <c r="S3015" s="74"/>
      <c r="T3015" s="62"/>
      <c r="U3015" s="62"/>
      <c r="V3015" s="76"/>
    </row>
    <row r="3016" customHeight="1" spans="1:22">
      <c r="A3016" s="74" t="s">
        <v>21636</v>
      </c>
      <c r="B3016" s="74" t="s">
        <v>21628</v>
      </c>
      <c r="C3016" s="74" t="s">
        <v>21637</v>
      </c>
      <c r="D3016" s="74" t="s">
        <v>21638</v>
      </c>
      <c r="E3016" s="74"/>
      <c r="F3016" s="59">
        <v>20</v>
      </c>
      <c r="G3016" s="75">
        <v>2</v>
      </c>
      <c r="H3016" s="75">
        <f>SUMIFS(VENTAS[Cantidad],VENTAS[Código del producto Vendido],STOCK[[#This Row],[Code]])</f>
        <v>0</v>
      </c>
      <c r="I3016" s="75">
        <f>STOCK[[#This Row],[Entradas]]-STOCK[[#This Row],[Salidas]]</f>
        <v>2</v>
      </c>
      <c r="J3016" s="59">
        <f t="shared" si="146"/>
        <v>2</v>
      </c>
      <c r="K3016" s="62">
        <v>15</v>
      </c>
      <c r="L3016" s="62">
        <v>0</v>
      </c>
      <c r="M3016" s="62">
        <f>STOCK[[#This Row],[Costo Unitario (USD)]]+STOCK[[#This Row],[Costo Envío (USD)]]+STOCK[[#This Row],[Comisión 10%]]</f>
        <v>17</v>
      </c>
      <c r="N3016" s="62">
        <f t="shared" si="149"/>
        <v>25.5</v>
      </c>
      <c r="O3016" s="62">
        <v>20</v>
      </c>
      <c r="P3016" s="62">
        <f>STOCK[[#This Row],[Precio Final]]-STOCK[[#This Row],[Costo total]]</f>
        <v>3</v>
      </c>
      <c r="Q3016" s="62"/>
      <c r="R3016" s="74"/>
      <c r="S3016" s="74"/>
      <c r="T3016" s="62"/>
      <c r="U3016" s="62"/>
      <c r="V3016" s="76"/>
    </row>
    <row r="3017" customHeight="1" spans="1:22">
      <c r="A3017" s="74" t="s">
        <v>21639</v>
      </c>
      <c r="B3017" s="74" t="s">
        <v>21628</v>
      </c>
      <c r="C3017" s="74" t="s">
        <v>21640</v>
      </c>
      <c r="D3017" s="74" t="s">
        <v>21638</v>
      </c>
      <c r="E3017" s="74"/>
      <c r="F3017" s="59">
        <v>20</v>
      </c>
      <c r="G3017" s="75">
        <v>2</v>
      </c>
      <c r="H3017" s="75">
        <f>SUMIFS(VENTAS[Cantidad],VENTAS[Código del producto Vendido],STOCK[[#This Row],[Code]])</f>
        <v>0</v>
      </c>
      <c r="I3017" s="75">
        <f>STOCK[[#This Row],[Entradas]]-STOCK[[#This Row],[Salidas]]</f>
        <v>2</v>
      </c>
      <c r="J3017" s="59">
        <f t="shared" si="146"/>
        <v>2</v>
      </c>
      <c r="K3017" s="62">
        <v>15</v>
      </c>
      <c r="L3017" s="62">
        <v>0</v>
      </c>
      <c r="M3017" s="62">
        <f>STOCK[[#This Row],[Costo Unitario (USD)]]+STOCK[[#This Row],[Costo Envío (USD)]]+STOCK[[#This Row],[Comisión 10%]]</f>
        <v>17</v>
      </c>
      <c r="N3017" s="62">
        <f t="shared" si="149"/>
        <v>25.5</v>
      </c>
      <c r="O3017" s="62">
        <v>20</v>
      </c>
      <c r="P3017" s="62">
        <f>STOCK[[#This Row],[Precio Final]]-STOCK[[#This Row],[Costo total]]</f>
        <v>3</v>
      </c>
      <c r="Q3017" s="62"/>
      <c r="R3017" s="74"/>
      <c r="S3017" s="74"/>
      <c r="T3017" s="62"/>
      <c r="U3017" s="62"/>
      <c r="V3017" s="76"/>
    </row>
    <row r="3018" customHeight="1" spans="1:22">
      <c r="A3018" s="74" t="s">
        <v>21641</v>
      </c>
      <c r="B3018" s="74" t="s">
        <v>21628</v>
      </c>
      <c r="C3018" s="74" t="s">
        <v>21642</v>
      </c>
      <c r="D3018" s="74" t="s">
        <v>21643</v>
      </c>
      <c r="E3018" s="74"/>
      <c r="F3018" s="59">
        <v>30</v>
      </c>
      <c r="G3018" s="75">
        <v>1</v>
      </c>
      <c r="H3018" s="75">
        <f>SUMIFS(VENTAS[Cantidad],VENTAS[Código del producto Vendido],STOCK[[#This Row],[Code]])</f>
        <v>0</v>
      </c>
      <c r="I3018" s="75">
        <f>STOCK[[#This Row],[Entradas]]-STOCK[[#This Row],[Salidas]]</f>
        <v>1</v>
      </c>
      <c r="J3018" s="59">
        <f>F3018*10%</f>
        <v>3</v>
      </c>
      <c r="K3018" s="62">
        <v>25</v>
      </c>
      <c r="L3018" s="62">
        <v>0</v>
      </c>
      <c r="M3018" s="62">
        <f>STOCK[[#This Row],[Costo Unitario (USD)]]+STOCK[[#This Row],[Costo Envío (USD)]]+STOCK[[#This Row],[Comisión 10%]]</f>
        <v>28</v>
      </c>
      <c r="N3018" s="62">
        <f t="shared" si="149"/>
        <v>42</v>
      </c>
      <c r="O3018" s="62">
        <v>30</v>
      </c>
      <c r="P3018" s="62">
        <f>STOCK[[#This Row],[Precio Final]]-STOCK[[#This Row],[Costo total]]</f>
        <v>2</v>
      </c>
      <c r="Q3018" s="62"/>
      <c r="R3018" s="74"/>
      <c r="S3018" s="74"/>
      <c r="T3018" s="62"/>
      <c r="U3018" s="62"/>
      <c r="V3018" s="76"/>
    </row>
    <row r="3019" customHeight="1" spans="1:22">
      <c r="A3019" s="74" t="s">
        <v>21644</v>
      </c>
      <c r="B3019" s="74" t="s">
        <v>21628</v>
      </c>
      <c r="C3019" s="74" t="s">
        <v>21645</v>
      </c>
      <c r="D3019" s="74" t="s">
        <v>21643</v>
      </c>
      <c r="E3019" s="74"/>
      <c r="F3019" s="59">
        <v>30</v>
      </c>
      <c r="G3019" s="75">
        <v>1</v>
      </c>
      <c r="H3019" s="75">
        <f>SUMIFS(VENTAS[Cantidad],VENTAS[Código del producto Vendido],STOCK[[#This Row],[Code]])</f>
        <v>0</v>
      </c>
      <c r="I3019" s="75">
        <f>STOCK[[#This Row],[Entradas]]-STOCK[[#This Row],[Salidas]]</f>
        <v>1</v>
      </c>
      <c r="J3019" s="59">
        <f>F3019*10%</f>
        <v>3</v>
      </c>
      <c r="K3019" s="62">
        <v>25</v>
      </c>
      <c r="L3019" s="62">
        <v>0</v>
      </c>
      <c r="M3019" s="62">
        <f>STOCK[[#This Row],[Costo Unitario (USD)]]+STOCK[[#This Row],[Costo Envío (USD)]]+STOCK[[#This Row],[Comisión 10%]]</f>
        <v>28</v>
      </c>
      <c r="N3019" s="62">
        <f t="shared" si="149"/>
        <v>42</v>
      </c>
      <c r="O3019" s="62">
        <v>30</v>
      </c>
      <c r="P3019" s="62">
        <f>STOCK[[#This Row],[Precio Final]]-STOCK[[#This Row],[Costo total]]</f>
        <v>2</v>
      </c>
      <c r="Q3019" s="62"/>
      <c r="R3019" s="74"/>
      <c r="S3019" s="74"/>
      <c r="T3019" s="62"/>
      <c r="U3019" s="62"/>
      <c r="V3019" s="76"/>
    </row>
    <row r="3020" customHeight="1" spans="1:22">
      <c r="A3020" s="74" t="s">
        <v>21646</v>
      </c>
      <c r="B3020" s="74" t="s">
        <v>21628</v>
      </c>
      <c r="C3020" s="74" t="s">
        <v>21647</v>
      </c>
      <c r="D3020" s="74" t="s">
        <v>21643</v>
      </c>
      <c r="E3020" s="74"/>
      <c r="F3020" s="59">
        <v>30</v>
      </c>
      <c r="G3020" s="75">
        <v>1</v>
      </c>
      <c r="H3020" s="75">
        <f>SUMIFS(VENTAS[Cantidad],VENTAS[Código del producto Vendido],STOCK[[#This Row],[Code]])</f>
        <v>0</v>
      </c>
      <c r="I3020" s="75">
        <f>STOCK[[#This Row],[Entradas]]-STOCK[[#This Row],[Salidas]]</f>
        <v>1</v>
      </c>
      <c r="J3020" s="59">
        <f>F3020*10%</f>
        <v>3</v>
      </c>
      <c r="K3020" s="62">
        <v>25</v>
      </c>
      <c r="L3020" s="62">
        <v>0</v>
      </c>
      <c r="M3020" s="62">
        <f>STOCK[[#This Row],[Costo Unitario (USD)]]+STOCK[[#This Row],[Costo Envío (USD)]]+STOCK[[#This Row],[Comisión 10%]]</f>
        <v>28</v>
      </c>
      <c r="N3020" s="62">
        <f t="shared" si="149"/>
        <v>42</v>
      </c>
      <c r="O3020" s="62">
        <v>30</v>
      </c>
      <c r="P3020" s="62">
        <f>STOCK[[#This Row],[Precio Final]]-STOCK[[#This Row],[Costo total]]</f>
        <v>2</v>
      </c>
      <c r="Q3020" s="62"/>
      <c r="R3020" s="74"/>
      <c r="S3020" s="74"/>
      <c r="T3020" s="62"/>
      <c r="U3020" s="62"/>
      <c r="V3020" s="76"/>
    </row>
    <row r="3021" customHeight="1" spans="1:22">
      <c r="A3021" s="74" t="s">
        <v>21648</v>
      </c>
      <c r="B3021" s="74" t="s">
        <v>21628</v>
      </c>
      <c r="C3021" s="74" t="s">
        <v>21649</v>
      </c>
      <c r="D3021" s="74" t="s">
        <v>21643</v>
      </c>
      <c r="E3021" s="74"/>
      <c r="F3021" s="59">
        <v>30</v>
      </c>
      <c r="G3021" s="75">
        <v>1</v>
      </c>
      <c r="H3021" s="75">
        <f>SUMIFS(VENTAS[Cantidad],VENTAS[Código del producto Vendido],STOCK[[#This Row],[Code]])</f>
        <v>0</v>
      </c>
      <c r="I3021" s="75">
        <f>STOCK[[#This Row],[Entradas]]-STOCK[[#This Row],[Salidas]]</f>
        <v>1</v>
      </c>
      <c r="J3021" s="59">
        <f>F3021*10%</f>
        <v>3</v>
      </c>
      <c r="K3021" s="62">
        <v>25</v>
      </c>
      <c r="L3021" s="62">
        <v>0</v>
      </c>
      <c r="M3021" s="62">
        <f>STOCK[[#This Row],[Costo Unitario (USD)]]+STOCK[[#This Row],[Costo Envío (USD)]]+STOCK[[#This Row],[Comisión 10%]]</f>
        <v>28</v>
      </c>
      <c r="N3021" s="62">
        <f t="shared" si="149"/>
        <v>42</v>
      </c>
      <c r="O3021" s="62">
        <v>30</v>
      </c>
      <c r="P3021" s="62">
        <f>STOCK[[#This Row],[Precio Final]]-STOCK[[#This Row],[Costo total]]</f>
        <v>2</v>
      </c>
      <c r="Q3021" s="62"/>
      <c r="R3021" s="74"/>
      <c r="S3021" s="74"/>
      <c r="T3021" s="62"/>
      <c r="U3021" s="62"/>
      <c r="V3021" s="76"/>
    </row>
    <row r="3022" s="52" customFormat="1" ht="16" customHeight="1" spans="1:22">
      <c r="A3022" s="74" t="s">
        <v>21650</v>
      </c>
      <c r="B3022" s="74" t="s">
        <v>21154</v>
      </c>
      <c r="C3022" s="74" t="s">
        <v>21457</v>
      </c>
      <c r="D3022" s="74" t="s">
        <v>16475</v>
      </c>
      <c r="E3022" s="74"/>
      <c r="F3022" s="59">
        <v>30</v>
      </c>
      <c r="G3022" s="75">
        <v>2</v>
      </c>
      <c r="H3022" s="75">
        <f>SUMIFS(VENTAS[Cantidad],VENTAS[Código del producto Vendido],STOCK[[#This Row],[Code]])</f>
        <v>2</v>
      </c>
      <c r="I3022" s="75">
        <f>STOCK[[#This Row],[Entradas]]-STOCK[[#This Row],[Salidas]]</f>
        <v>0</v>
      </c>
      <c r="J3022" s="59">
        <f>F3022*10%</f>
        <v>3</v>
      </c>
      <c r="K3022" s="62">
        <v>11.94</v>
      </c>
      <c r="L3022" s="62">
        <v>2</v>
      </c>
      <c r="M3022" s="62">
        <f>STOCK[[#This Row],[Costo Unitario (USD)]]+STOCK[[#This Row],[Costo Envío (USD)]]+STOCK[[#This Row],[Comisión 10%]]</f>
        <v>16.94</v>
      </c>
      <c r="N3022" s="62">
        <f t="shared" si="149"/>
        <v>25.41</v>
      </c>
      <c r="O3022" s="62">
        <f>F3022</f>
        <v>30</v>
      </c>
      <c r="P3022" s="62">
        <f>STOCK[[#This Row],[Precio Final]]-STOCK[[#This Row],[Costo total]]</f>
        <v>13.06</v>
      </c>
      <c r="Q3022" s="62"/>
      <c r="R3022" s="74"/>
      <c r="S3022" s="74"/>
      <c r="T3022" s="62"/>
      <c r="U3022" s="62"/>
      <c r="V3022" s="76"/>
    </row>
    <row r="3023" s="52" customFormat="1" ht="16" customHeight="1" spans="1:22">
      <c r="A3023" s="74" t="s">
        <v>21651</v>
      </c>
      <c r="B3023" s="74" t="s">
        <v>21623</v>
      </c>
      <c r="C3023" s="74" t="s">
        <v>21652</v>
      </c>
      <c r="D3023" s="74" t="s">
        <v>16404</v>
      </c>
      <c r="E3023" s="74"/>
      <c r="F3023" s="59">
        <v>20</v>
      </c>
      <c r="G3023" s="75">
        <v>1</v>
      </c>
      <c r="H3023" s="75">
        <f>SUMIFS(VENTAS[Cantidad],VENTAS[Código del producto Vendido],STOCK[[#This Row],[Code]])</f>
        <v>0</v>
      </c>
      <c r="I3023" s="75">
        <f>STOCK[[#This Row],[Entradas]]-STOCK[[#This Row],[Salidas]]</f>
        <v>1</v>
      </c>
      <c r="J3023" s="59">
        <f t="shared" ref="J3023:J3057" si="150">F3023*10%</f>
        <v>2</v>
      </c>
      <c r="K3023" s="62">
        <v>7</v>
      </c>
      <c r="L3023" s="62">
        <v>0</v>
      </c>
      <c r="M3023" s="62">
        <f>STOCK[[#This Row],[Costo Unitario (USD)]]+STOCK[[#This Row],[Costo Envío (USD)]]+STOCK[[#This Row],[Comisión 10%]]</f>
        <v>9</v>
      </c>
      <c r="N3023" s="62">
        <f t="shared" ref="N3023:N3082" si="151">M3023*1.5</f>
        <v>13.5</v>
      </c>
      <c r="O3023" s="62">
        <f t="shared" ref="O3023:O3077" si="152">F3023</f>
        <v>20</v>
      </c>
      <c r="P3023" s="62">
        <f>STOCK[[#This Row],[Precio Final]]-STOCK[[#This Row],[Costo total]]</f>
        <v>11</v>
      </c>
      <c r="Q3023" s="62"/>
      <c r="R3023" s="74"/>
      <c r="S3023" s="74"/>
      <c r="T3023" s="62"/>
      <c r="U3023" s="62"/>
      <c r="V3023" s="76"/>
    </row>
    <row r="3024" s="52" customFormat="1" ht="16" customHeight="1" spans="1:22">
      <c r="A3024" s="74" t="s">
        <v>21653</v>
      </c>
      <c r="B3024" s="74" t="s">
        <v>21654</v>
      </c>
      <c r="C3024" s="74" t="s">
        <v>21655</v>
      </c>
      <c r="D3024" s="74" t="s">
        <v>16396</v>
      </c>
      <c r="E3024" s="74"/>
      <c r="F3024" s="59">
        <v>20</v>
      </c>
      <c r="G3024" s="75">
        <v>1</v>
      </c>
      <c r="H3024" s="75">
        <f>SUMIFS(VENTAS[Cantidad],VENTAS[Código del producto Vendido],STOCK[[#This Row],[Code]])</f>
        <v>0</v>
      </c>
      <c r="I3024" s="75">
        <f>STOCK[[#This Row],[Entradas]]-STOCK[[#This Row],[Salidas]]</f>
        <v>1</v>
      </c>
      <c r="J3024" s="59">
        <f t="shared" si="150"/>
        <v>2</v>
      </c>
      <c r="K3024" s="62">
        <v>7</v>
      </c>
      <c r="L3024" s="62">
        <v>0</v>
      </c>
      <c r="M3024" s="62">
        <f>STOCK[[#This Row],[Costo Unitario (USD)]]+STOCK[[#This Row],[Costo Envío (USD)]]+STOCK[[#This Row],[Comisión 10%]]</f>
        <v>9</v>
      </c>
      <c r="N3024" s="62">
        <f t="shared" si="151"/>
        <v>13.5</v>
      </c>
      <c r="O3024" s="62">
        <f t="shared" si="152"/>
        <v>20</v>
      </c>
      <c r="P3024" s="62">
        <f>STOCK[[#This Row],[Precio Final]]-STOCK[[#This Row],[Costo total]]</f>
        <v>11</v>
      </c>
      <c r="Q3024" s="62"/>
      <c r="R3024" s="74"/>
      <c r="S3024" s="74"/>
      <c r="T3024" s="62"/>
      <c r="U3024" s="62"/>
      <c r="V3024" s="76"/>
    </row>
    <row r="3025" s="52" customFormat="1" ht="16" customHeight="1" spans="1:22">
      <c r="A3025" s="74" t="s">
        <v>21656</v>
      </c>
      <c r="B3025" s="74" t="s">
        <v>21623</v>
      </c>
      <c r="C3025" s="74" t="s">
        <v>21657</v>
      </c>
      <c r="D3025" s="74" t="s">
        <v>16408</v>
      </c>
      <c r="E3025" s="74"/>
      <c r="F3025" s="59">
        <v>18</v>
      </c>
      <c r="G3025" s="75">
        <v>1</v>
      </c>
      <c r="H3025" s="75">
        <f>SUMIFS(VENTAS[Cantidad],VENTAS[Código del producto Vendido],STOCK[[#This Row],[Code]])</f>
        <v>0</v>
      </c>
      <c r="I3025" s="75">
        <f>STOCK[[#This Row],[Entradas]]-STOCK[[#This Row],[Salidas]]</f>
        <v>1</v>
      </c>
      <c r="J3025" s="59">
        <f t="shared" si="150"/>
        <v>1.8</v>
      </c>
      <c r="K3025" s="62">
        <v>7</v>
      </c>
      <c r="L3025" s="62">
        <v>0</v>
      </c>
      <c r="M3025" s="62">
        <f>STOCK[[#This Row],[Costo Unitario (USD)]]+STOCK[[#This Row],[Costo Envío (USD)]]+STOCK[[#This Row],[Comisión 10%]]</f>
        <v>8.8</v>
      </c>
      <c r="N3025" s="62">
        <f t="shared" si="151"/>
        <v>13.2</v>
      </c>
      <c r="O3025" s="62">
        <f t="shared" si="152"/>
        <v>18</v>
      </c>
      <c r="P3025" s="62">
        <f>STOCK[[#This Row],[Precio Final]]-STOCK[[#This Row],[Costo total]]</f>
        <v>9.2</v>
      </c>
      <c r="Q3025" s="62"/>
      <c r="R3025" s="74"/>
      <c r="S3025" s="74"/>
      <c r="T3025" s="62"/>
      <c r="U3025" s="62"/>
      <c r="V3025" s="76"/>
    </row>
    <row r="3026" s="52" customFormat="1" ht="16" customHeight="1" spans="1:22">
      <c r="A3026" s="74" t="s">
        <v>21658</v>
      </c>
      <c r="B3026" s="74" t="s">
        <v>21623</v>
      </c>
      <c r="C3026" s="74" t="s">
        <v>21659</v>
      </c>
      <c r="D3026" s="74" t="s">
        <v>16404</v>
      </c>
      <c r="E3026" s="74"/>
      <c r="F3026" s="59">
        <v>18</v>
      </c>
      <c r="G3026" s="75">
        <v>1</v>
      </c>
      <c r="H3026" s="75">
        <f>SUMIFS(VENTAS[Cantidad],VENTAS[Código del producto Vendido],STOCK[[#This Row],[Code]])</f>
        <v>1</v>
      </c>
      <c r="I3026" s="75">
        <f>STOCK[[#This Row],[Entradas]]-STOCK[[#This Row],[Salidas]]</f>
        <v>0</v>
      </c>
      <c r="J3026" s="59">
        <f t="shared" si="150"/>
        <v>1.8</v>
      </c>
      <c r="K3026" s="62">
        <v>7</v>
      </c>
      <c r="L3026" s="62">
        <v>0</v>
      </c>
      <c r="M3026" s="62">
        <f>STOCK[[#This Row],[Costo Unitario (USD)]]+STOCK[[#This Row],[Costo Envío (USD)]]+STOCK[[#This Row],[Comisión 10%]]</f>
        <v>8.8</v>
      </c>
      <c r="N3026" s="62">
        <f t="shared" si="151"/>
        <v>13.2</v>
      </c>
      <c r="O3026" s="62">
        <f t="shared" si="152"/>
        <v>18</v>
      </c>
      <c r="P3026" s="62">
        <f>STOCK[[#This Row],[Precio Final]]-STOCK[[#This Row],[Costo total]]</f>
        <v>9.2</v>
      </c>
      <c r="Q3026" s="62"/>
      <c r="R3026" s="74"/>
      <c r="S3026" s="74"/>
      <c r="T3026" s="62"/>
      <c r="U3026" s="62"/>
      <c r="V3026" s="76"/>
    </row>
    <row r="3027" s="52" customFormat="1" ht="16" customHeight="1" spans="1:22">
      <c r="A3027" s="74" t="s">
        <v>21660</v>
      </c>
      <c r="B3027" s="74" t="s">
        <v>21623</v>
      </c>
      <c r="C3027" s="74" t="s">
        <v>21661</v>
      </c>
      <c r="D3027" s="74" t="s">
        <v>16404</v>
      </c>
      <c r="E3027" s="74"/>
      <c r="F3027" s="59">
        <v>18</v>
      </c>
      <c r="G3027" s="75">
        <v>1</v>
      </c>
      <c r="H3027" s="75">
        <f>SUMIFS(VENTAS[Cantidad],VENTAS[Código del producto Vendido],STOCK[[#This Row],[Code]])</f>
        <v>0</v>
      </c>
      <c r="I3027" s="75">
        <f>STOCK[[#This Row],[Entradas]]-STOCK[[#This Row],[Salidas]]</f>
        <v>1</v>
      </c>
      <c r="J3027" s="59">
        <f t="shared" si="150"/>
        <v>1.8</v>
      </c>
      <c r="K3027" s="62">
        <v>7</v>
      </c>
      <c r="L3027" s="62">
        <v>0</v>
      </c>
      <c r="M3027" s="62">
        <f>STOCK[[#This Row],[Costo Unitario (USD)]]+STOCK[[#This Row],[Costo Envío (USD)]]+STOCK[[#This Row],[Comisión 10%]]</f>
        <v>8.8</v>
      </c>
      <c r="N3027" s="62">
        <f t="shared" si="151"/>
        <v>13.2</v>
      </c>
      <c r="O3027" s="62">
        <f t="shared" si="152"/>
        <v>18</v>
      </c>
      <c r="P3027" s="62">
        <f>STOCK[[#This Row],[Precio Final]]-STOCK[[#This Row],[Costo total]]</f>
        <v>9.2</v>
      </c>
      <c r="Q3027" s="62"/>
      <c r="R3027" s="74"/>
      <c r="S3027" s="74"/>
      <c r="T3027" s="62"/>
      <c r="U3027" s="62"/>
      <c r="V3027" s="76"/>
    </row>
    <row r="3028" s="52" customFormat="1" ht="16" customHeight="1" spans="1:22">
      <c r="A3028" s="74" t="s">
        <v>21662</v>
      </c>
      <c r="B3028" s="74" t="s">
        <v>21623</v>
      </c>
      <c r="C3028" s="74" t="s">
        <v>21663</v>
      </c>
      <c r="D3028" s="74" t="s">
        <v>16404</v>
      </c>
      <c r="E3028" s="74"/>
      <c r="F3028" s="59">
        <v>20</v>
      </c>
      <c r="G3028" s="75">
        <v>1</v>
      </c>
      <c r="H3028" s="75">
        <f>SUMIFS(VENTAS[Cantidad],VENTAS[Código del producto Vendido],STOCK[[#This Row],[Code]])</f>
        <v>0</v>
      </c>
      <c r="I3028" s="75">
        <f>STOCK[[#This Row],[Entradas]]-STOCK[[#This Row],[Salidas]]</f>
        <v>1</v>
      </c>
      <c r="J3028" s="59">
        <f t="shared" si="150"/>
        <v>2</v>
      </c>
      <c r="K3028" s="62">
        <v>7</v>
      </c>
      <c r="L3028" s="62">
        <v>0</v>
      </c>
      <c r="M3028" s="62">
        <f>STOCK[[#This Row],[Costo Unitario (USD)]]+STOCK[[#This Row],[Costo Envío (USD)]]+STOCK[[#This Row],[Comisión 10%]]</f>
        <v>9</v>
      </c>
      <c r="N3028" s="62">
        <f t="shared" si="151"/>
        <v>13.5</v>
      </c>
      <c r="O3028" s="62">
        <f t="shared" si="152"/>
        <v>20</v>
      </c>
      <c r="P3028" s="62">
        <f>STOCK[[#This Row],[Precio Final]]-STOCK[[#This Row],[Costo total]]</f>
        <v>11</v>
      </c>
      <c r="Q3028" s="62"/>
      <c r="R3028" s="74"/>
      <c r="S3028" s="74"/>
      <c r="T3028" s="62"/>
      <c r="U3028" s="62"/>
      <c r="V3028" s="76"/>
    </row>
    <row r="3029" s="52" customFormat="1" ht="16" customHeight="1" spans="1:22">
      <c r="A3029" s="74" t="s">
        <v>21664</v>
      </c>
      <c r="B3029" s="74" t="s">
        <v>21623</v>
      </c>
      <c r="C3029" s="74" t="s">
        <v>21665</v>
      </c>
      <c r="D3029" s="74" t="s">
        <v>16404</v>
      </c>
      <c r="E3029" s="74"/>
      <c r="F3029" s="59">
        <v>20</v>
      </c>
      <c r="G3029" s="75">
        <v>1</v>
      </c>
      <c r="H3029" s="75">
        <f>SUMIFS(VENTAS[Cantidad],VENTAS[Código del producto Vendido],STOCK[[#This Row],[Code]])</f>
        <v>0</v>
      </c>
      <c r="I3029" s="75">
        <f>STOCK[[#This Row],[Entradas]]-STOCK[[#This Row],[Salidas]]</f>
        <v>1</v>
      </c>
      <c r="J3029" s="59">
        <f t="shared" si="150"/>
        <v>2</v>
      </c>
      <c r="K3029" s="62">
        <v>7</v>
      </c>
      <c r="L3029" s="62">
        <v>0</v>
      </c>
      <c r="M3029" s="62">
        <f>STOCK[[#This Row],[Costo Unitario (USD)]]+STOCK[[#This Row],[Costo Envío (USD)]]+STOCK[[#This Row],[Comisión 10%]]</f>
        <v>9</v>
      </c>
      <c r="N3029" s="62">
        <f t="shared" si="151"/>
        <v>13.5</v>
      </c>
      <c r="O3029" s="62">
        <f t="shared" si="152"/>
        <v>20</v>
      </c>
      <c r="P3029" s="62">
        <f>STOCK[[#This Row],[Precio Final]]-STOCK[[#This Row],[Costo total]]</f>
        <v>11</v>
      </c>
      <c r="Q3029" s="62"/>
      <c r="R3029" s="74"/>
      <c r="S3029" s="74"/>
      <c r="T3029" s="62"/>
      <c r="U3029" s="62"/>
      <c r="V3029" s="76"/>
    </row>
    <row r="3030" s="52" customFormat="1" ht="16" customHeight="1" spans="1:22">
      <c r="A3030" s="74" t="s">
        <v>21666</v>
      </c>
      <c r="B3030" s="74" t="s">
        <v>21654</v>
      </c>
      <c r="C3030" s="74" t="s">
        <v>21665</v>
      </c>
      <c r="D3030" s="74" t="s">
        <v>16396</v>
      </c>
      <c r="E3030" s="74"/>
      <c r="F3030" s="59">
        <v>20</v>
      </c>
      <c r="G3030" s="75">
        <v>1</v>
      </c>
      <c r="H3030" s="75">
        <f>SUMIFS(VENTAS[Cantidad],VENTAS[Código del producto Vendido],STOCK[[#This Row],[Code]])</f>
        <v>0</v>
      </c>
      <c r="I3030" s="75">
        <f>STOCK[[#This Row],[Entradas]]-STOCK[[#This Row],[Salidas]]</f>
        <v>1</v>
      </c>
      <c r="J3030" s="59">
        <f t="shared" si="150"/>
        <v>2</v>
      </c>
      <c r="K3030" s="62">
        <v>7</v>
      </c>
      <c r="L3030" s="62">
        <v>0</v>
      </c>
      <c r="M3030" s="62">
        <f>STOCK[[#This Row],[Costo Unitario (USD)]]+STOCK[[#This Row],[Costo Envío (USD)]]+STOCK[[#This Row],[Comisión 10%]]</f>
        <v>9</v>
      </c>
      <c r="N3030" s="62">
        <f t="shared" si="151"/>
        <v>13.5</v>
      </c>
      <c r="O3030" s="62">
        <f t="shared" si="152"/>
        <v>20</v>
      </c>
      <c r="P3030" s="62">
        <f>STOCK[[#This Row],[Precio Final]]-STOCK[[#This Row],[Costo total]]</f>
        <v>11</v>
      </c>
      <c r="Q3030" s="62"/>
      <c r="R3030" s="74"/>
      <c r="S3030" s="74"/>
      <c r="T3030" s="62"/>
      <c r="U3030" s="62"/>
      <c r="V3030" s="76"/>
    </row>
    <row r="3031" s="52" customFormat="1" ht="16" customHeight="1" spans="1:22">
      <c r="A3031" s="74" t="s">
        <v>21667</v>
      </c>
      <c r="B3031" s="74" t="s">
        <v>21668</v>
      </c>
      <c r="C3031" s="74" t="s">
        <v>21669</v>
      </c>
      <c r="D3031" s="74" t="s">
        <v>16583</v>
      </c>
      <c r="E3031" s="74"/>
      <c r="F3031" s="59">
        <v>19</v>
      </c>
      <c r="G3031" s="75">
        <v>1</v>
      </c>
      <c r="H3031" s="75">
        <f>SUMIFS(VENTAS[Cantidad],VENTAS[Código del producto Vendido],STOCK[[#This Row],[Code]])</f>
        <v>1</v>
      </c>
      <c r="I3031" s="75">
        <f>STOCK[[#This Row],[Entradas]]-STOCK[[#This Row],[Salidas]]</f>
        <v>0</v>
      </c>
      <c r="J3031" s="59">
        <f t="shared" si="150"/>
        <v>1.9</v>
      </c>
      <c r="K3031" s="62">
        <v>7</v>
      </c>
      <c r="L3031" s="62">
        <v>0</v>
      </c>
      <c r="M3031" s="62">
        <f>STOCK[[#This Row],[Costo Unitario (USD)]]+STOCK[[#This Row],[Costo Envío (USD)]]+STOCK[[#This Row],[Comisión 10%]]</f>
        <v>8.9</v>
      </c>
      <c r="N3031" s="62">
        <f t="shared" si="151"/>
        <v>13.35</v>
      </c>
      <c r="O3031" s="62">
        <f t="shared" si="152"/>
        <v>19</v>
      </c>
      <c r="P3031" s="62">
        <f>STOCK[[#This Row],[Precio Final]]-STOCK[[#This Row],[Costo total]]</f>
        <v>10.1</v>
      </c>
      <c r="Q3031" s="62"/>
      <c r="R3031" s="74"/>
      <c r="S3031" s="74"/>
      <c r="T3031" s="62"/>
      <c r="U3031" s="62"/>
      <c r="V3031" s="76"/>
    </row>
    <row r="3032" s="52" customFormat="1" ht="16" customHeight="1" spans="1:22">
      <c r="A3032" s="74" t="s">
        <v>21670</v>
      </c>
      <c r="B3032" s="74" t="s">
        <v>21671</v>
      </c>
      <c r="C3032" s="74" t="s">
        <v>21672</v>
      </c>
      <c r="D3032" s="74" t="s">
        <v>16396</v>
      </c>
      <c r="E3032" s="74"/>
      <c r="F3032" s="59">
        <v>30</v>
      </c>
      <c r="G3032" s="75">
        <v>1</v>
      </c>
      <c r="H3032" s="75">
        <f>SUMIFS(VENTAS[Cantidad],VENTAS[Código del producto Vendido],STOCK[[#This Row],[Code]])</f>
        <v>0</v>
      </c>
      <c r="I3032" s="75">
        <f>STOCK[[#This Row],[Entradas]]-STOCK[[#This Row],[Salidas]]</f>
        <v>1</v>
      </c>
      <c r="J3032" s="59">
        <f t="shared" si="150"/>
        <v>3</v>
      </c>
      <c r="K3032" s="62">
        <v>12</v>
      </c>
      <c r="L3032" s="62">
        <v>0</v>
      </c>
      <c r="M3032" s="62">
        <f>STOCK[[#This Row],[Costo Unitario (USD)]]+STOCK[[#This Row],[Costo Envío (USD)]]+STOCK[[#This Row],[Comisión 10%]]</f>
        <v>15</v>
      </c>
      <c r="N3032" s="62">
        <f t="shared" si="151"/>
        <v>22.5</v>
      </c>
      <c r="O3032" s="62">
        <f t="shared" si="152"/>
        <v>30</v>
      </c>
      <c r="P3032" s="62">
        <f>STOCK[[#This Row],[Precio Final]]-STOCK[[#This Row],[Costo total]]</f>
        <v>15</v>
      </c>
      <c r="Q3032" s="62"/>
      <c r="R3032" s="74"/>
      <c r="S3032" s="74"/>
      <c r="T3032" s="62"/>
      <c r="U3032" s="62"/>
      <c r="V3032" s="76"/>
    </row>
    <row r="3033" s="52" customFormat="1" ht="16" customHeight="1" spans="1:22">
      <c r="A3033" s="74" t="s">
        <v>21673</v>
      </c>
      <c r="B3033" s="74" t="s">
        <v>21548</v>
      </c>
      <c r="C3033" s="74" t="s">
        <v>21674</v>
      </c>
      <c r="D3033" s="74" t="s">
        <v>16404</v>
      </c>
      <c r="E3033" s="74"/>
      <c r="F3033" s="59">
        <v>25</v>
      </c>
      <c r="G3033" s="75">
        <v>1</v>
      </c>
      <c r="H3033" s="75">
        <f>SUMIFS(VENTAS[Cantidad],VENTAS[Código del producto Vendido],STOCK[[#This Row],[Code]])</f>
        <v>1</v>
      </c>
      <c r="I3033" s="75">
        <f>STOCK[[#This Row],[Entradas]]-STOCK[[#This Row],[Salidas]]</f>
        <v>0</v>
      </c>
      <c r="J3033" s="59">
        <f t="shared" si="150"/>
        <v>2.5</v>
      </c>
      <c r="K3033" s="62">
        <v>12</v>
      </c>
      <c r="L3033" s="62">
        <v>0</v>
      </c>
      <c r="M3033" s="62">
        <f>STOCK[[#This Row],[Costo Unitario (USD)]]+STOCK[[#This Row],[Costo Envío (USD)]]+STOCK[[#This Row],[Comisión 10%]]</f>
        <v>14.5</v>
      </c>
      <c r="N3033" s="62">
        <f t="shared" si="151"/>
        <v>21.75</v>
      </c>
      <c r="O3033" s="62">
        <f t="shared" si="152"/>
        <v>25</v>
      </c>
      <c r="P3033" s="62">
        <f>STOCK[[#This Row],[Precio Final]]-STOCK[[#This Row],[Costo total]]</f>
        <v>10.5</v>
      </c>
      <c r="Q3033" s="62"/>
      <c r="R3033" s="74"/>
      <c r="S3033" s="74"/>
      <c r="T3033" s="62"/>
      <c r="U3033" s="62"/>
      <c r="V3033" s="76"/>
    </row>
    <row r="3034" s="52" customFormat="1" ht="16" customHeight="1" spans="1:22">
      <c r="A3034" s="74" t="s">
        <v>21675</v>
      </c>
      <c r="B3034" s="74" t="s">
        <v>21548</v>
      </c>
      <c r="C3034" s="74" t="s">
        <v>21676</v>
      </c>
      <c r="D3034" s="74" t="s">
        <v>16404</v>
      </c>
      <c r="E3034" s="74"/>
      <c r="F3034" s="59">
        <v>30</v>
      </c>
      <c r="G3034" s="75">
        <v>1</v>
      </c>
      <c r="H3034" s="75">
        <f>SUMIFS(VENTAS[Cantidad],VENTAS[Código del producto Vendido],STOCK[[#This Row],[Code]])</f>
        <v>0</v>
      </c>
      <c r="I3034" s="75">
        <f>STOCK[[#This Row],[Entradas]]-STOCK[[#This Row],[Salidas]]</f>
        <v>1</v>
      </c>
      <c r="J3034" s="59">
        <f t="shared" si="150"/>
        <v>3</v>
      </c>
      <c r="K3034" s="62">
        <v>12</v>
      </c>
      <c r="L3034" s="62">
        <v>0</v>
      </c>
      <c r="M3034" s="62">
        <f>STOCK[[#This Row],[Costo Unitario (USD)]]+STOCK[[#This Row],[Costo Envío (USD)]]+STOCK[[#This Row],[Comisión 10%]]</f>
        <v>15</v>
      </c>
      <c r="N3034" s="62">
        <f t="shared" si="151"/>
        <v>22.5</v>
      </c>
      <c r="O3034" s="62">
        <f t="shared" si="152"/>
        <v>30</v>
      </c>
      <c r="P3034" s="62">
        <f>STOCK[[#This Row],[Precio Final]]-STOCK[[#This Row],[Costo total]]</f>
        <v>15</v>
      </c>
      <c r="Q3034" s="62"/>
      <c r="R3034" s="74"/>
      <c r="S3034" s="74"/>
      <c r="T3034" s="62"/>
      <c r="U3034" s="62"/>
      <c r="V3034" s="76"/>
    </row>
    <row r="3035" s="52" customFormat="1" ht="16" customHeight="1" spans="1:22">
      <c r="A3035" s="74" t="s">
        <v>21677</v>
      </c>
      <c r="B3035" s="74" t="s">
        <v>21671</v>
      </c>
      <c r="C3035" s="74" t="s">
        <v>21678</v>
      </c>
      <c r="D3035" s="74" t="s">
        <v>16396</v>
      </c>
      <c r="E3035" s="74"/>
      <c r="F3035" s="59">
        <v>30</v>
      </c>
      <c r="G3035" s="75">
        <v>1</v>
      </c>
      <c r="H3035" s="75">
        <f>SUMIFS(VENTAS[Cantidad],VENTAS[Código del producto Vendido],STOCK[[#This Row],[Code]])</f>
        <v>0</v>
      </c>
      <c r="I3035" s="75">
        <f>STOCK[[#This Row],[Entradas]]-STOCK[[#This Row],[Salidas]]</f>
        <v>1</v>
      </c>
      <c r="J3035" s="59">
        <f t="shared" si="150"/>
        <v>3</v>
      </c>
      <c r="K3035" s="62">
        <v>12</v>
      </c>
      <c r="L3035" s="62">
        <v>0</v>
      </c>
      <c r="M3035" s="62">
        <f>STOCK[[#This Row],[Costo Unitario (USD)]]+STOCK[[#This Row],[Costo Envío (USD)]]+STOCK[[#This Row],[Comisión 10%]]</f>
        <v>15</v>
      </c>
      <c r="N3035" s="62">
        <f t="shared" si="151"/>
        <v>22.5</v>
      </c>
      <c r="O3035" s="62">
        <f t="shared" si="152"/>
        <v>30</v>
      </c>
      <c r="P3035" s="62">
        <f>STOCK[[#This Row],[Precio Final]]-STOCK[[#This Row],[Costo total]]</f>
        <v>15</v>
      </c>
      <c r="Q3035" s="62"/>
      <c r="R3035" s="74"/>
      <c r="S3035" s="74"/>
      <c r="T3035" s="62"/>
      <c r="U3035" s="62"/>
      <c r="V3035" s="76"/>
    </row>
    <row r="3036" s="52" customFormat="1" ht="16" customHeight="1" spans="1:22">
      <c r="A3036" s="74" t="s">
        <v>21679</v>
      </c>
      <c r="B3036" s="74" t="s">
        <v>21671</v>
      </c>
      <c r="C3036" s="74" t="s">
        <v>21680</v>
      </c>
      <c r="D3036" s="74" t="s">
        <v>16396</v>
      </c>
      <c r="E3036" s="74"/>
      <c r="F3036" s="59">
        <v>35</v>
      </c>
      <c r="G3036" s="75">
        <v>1</v>
      </c>
      <c r="H3036" s="75">
        <f>SUMIFS(VENTAS[Cantidad],VENTAS[Código del producto Vendido],STOCK[[#This Row],[Code]])</f>
        <v>0</v>
      </c>
      <c r="I3036" s="75">
        <f>STOCK[[#This Row],[Entradas]]-STOCK[[#This Row],[Salidas]]</f>
        <v>1</v>
      </c>
      <c r="J3036" s="59">
        <f t="shared" si="150"/>
        <v>3.5</v>
      </c>
      <c r="K3036" s="62">
        <v>12</v>
      </c>
      <c r="L3036" s="62">
        <v>0</v>
      </c>
      <c r="M3036" s="62">
        <f>STOCK[[#This Row],[Costo Unitario (USD)]]+STOCK[[#This Row],[Costo Envío (USD)]]+STOCK[[#This Row],[Comisión 10%]]</f>
        <v>15.5</v>
      </c>
      <c r="N3036" s="62">
        <f t="shared" si="151"/>
        <v>23.25</v>
      </c>
      <c r="O3036" s="62">
        <f t="shared" si="152"/>
        <v>35</v>
      </c>
      <c r="P3036" s="62">
        <f>STOCK[[#This Row],[Precio Final]]-STOCK[[#This Row],[Costo total]]</f>
        <v>19.5</v>
      </c>
      <c r="Q3036" s="62"/>
      <c r="R3036" s="74"/>
      <c r="S3036" s="74"/>
      <c r="T3036" s="62"/>
      <c r="U3036" s="62"/>
      <c r="V3036" s="76"/>
    </row>
    <row r="3037" s="52" customFormat="1" ht="16" customHeight="1" spans="1:22">
      <c r="A3037" s="74" t="s">
        <v>21681</v>
      </c>
      <c r="B3037" s="74" t="s">
        <v>21671</v>
      </c>
      <c r="C3037" s="74" t="s">
        <v>21682</v>
      </c>
      <c r="D3037" s="74" t="s">
        <v>16396</v>
      </c>
      <c r="E3037" s="74"/>
      <c r="F3037" s="59">
        <v>40</v>
      </c>
      <c r="G3037" s="75">
        <v>1</v>
      </c>
      <c r="H3037" s="75">
        <f>SUMIFS(VENTAS[Cantidad],VENTAS[Código del producto Vendido],STOCK[[#This Row],[Code]])</f>
        <v>1</v>
      </c>
      <c r="I3037" s="75">
        <f>STOCK[[#This Row],[Entradas]]-STOCK[[#This Row],[Salidas]]</f>
        <v>0</v>
      </c>
      <c r="J3037" s="59">
        <f t="shared" si="150"/>
        <v>4</v>
      </c>
      <c r="K3037" s="62">
        <v>12</v>
      </c>
      <c r="L3037" s="62">
        <v>0</v>
      </c>
      <c r="M3037" s="62">
        <f>STOCK[[#This Row],[Costo Unitario (USD)]]+STOCK[[#This Row],[Costo Envío (USD)]]+STOCK[[#This Row],[Comisión 10%]]</f>
        <v>16</v>
      </c>
      <c r="N3037" s="62">
        <f t="shared" si="151"/>
        <v>24</v>
      </c>
      <c r="O3037" s="62">
        <f t="shared" si="152"/>
        <v>40</v>
      </c>
      <c r="P3037" s="62">
        <f>STOCK[[#This Row],[Precio Final]]-STOCK[[#This Row],[Costo total]]</f>
        <v>24</v>
      </c>
      <c r="Q3037" s="62"/>
      <c r="R3037" s="74"/>
      <c r="S3037" s="74"/>
      <c r="T3037" s="62"/>
      <c r="U3037" s="62"/>
      <c r="V3037" s="76"/>
    </row>
    <row r="3038" s="52" customFormat="1" ht="16" customHeight="1" spans="1:22">
      <c r="A3038" s="74" t="s">
        <v>21683</v>
      </c>
      <c r="B3038" s="74" t="s">
        <v>21684</v>
      </c>
      <c r="C3038" s="74" t="s">
        <v>21685</v>
      </c>
      <c r="D3038" s="74" t="s">
        <v>21686</v>
      </c>
      <c r="E3038" s="74"/>
      <c r="F3038" s="59">
        <v>18</v>
      </c>
      <c r="G3038" s="75">
        <v>2</v>
      </c>
      <c r="H3038" s="75">
        <f>SUMIFS(VENTAS[Cantidad],VENTAS[Código del producto Vendido],STOCK[[#This Row],[Code]])</f>
        <v>0</v>
      </c>
      <c r="I3038" s="75">
        <f>STOCK[[#This Row],[Entradas]]-STOCK[[#This Row],[Salidas]]</f>
        <v>2</v>
      </c>
      <c r="J3038" s="59">
        <f t="shared" si="150"/>
        <v>1.8</v>
      </c>
      <c r="K3038" s="62">
        <v>9.99</v>
      </c>
      <c r="L3038" s="62">
        <v>2</v>
      </c>
      <c r="M3038" s="62">
        <f>STOCK[[#This Row],[Costo Unitario (USD)]]+STOCK[[#This Row],[Costo Envío (USD)]]+STOCK[[#This Row],[Comisión 10%]]</f>
        <v>13.79</v>
      </c>
      <c r="N3038" s="62">
        <f t="shared" si="151"/>
        <v>20.685</v>
      </c>
      <c r="O3038" s="62">
        <f t="shared" si="152"/>
        <v>18</v>
      </c>
      <c r="P3038" s="62">
        <f>STOCK[[#This Row],[Precio Final]]-STOCK[[#This Row],[Costo total]]</f>
        <v>4.21</v>
      </c>
      <c r="Q3038" s="62"/>
      <c r="R3038" s="74"/>
      <c r="S3038" s="74"/>
      <c r="T3038" s="62"/>
      <c r="U3038" s="62"/>
      <c r="V3038" s="76"/>
    </row>
    <row r="3039" s="52" customFormat="1" ht="16" customHeight="1" spans="1:22">
      <c r="A3039" s="74" t="s">
        <v>21687</v>
      </c>
      <c r="B3039" s="74" t="s">
        <v>21684</v>
      </c>
      <c r="C3039" s="74" t="s">
        <v>21688</v>
      </c>
      <c r="D3039" s="74" t="s">
        <v>21689</v>
      </c>
      <c r="E3039" s="74"/>
      <c r="F3039" s="59">
        <v>20</v>
      </c>
      <c r="G3039" s="75">
        <v>2</v>
      </c>
      <c r="H3039" s="75">
        <f>SUMIFS(VENTAS[Cantidad],VENTAS[Código del producto Vendido],STOCK[[#This Row],[Code]])</f>
        <v>0</v>
      </c>
      <c r="I3039" s="75">
        <f>STOCK[[#This Row],[Entradas]]-STOCK[[#This Row],[Salidas]]</f>
        <v>2</v>
      </c>
      <c r="J3039" s="59">
        <f t="shared" si="150"/>
        <v>2</v>
      </c>
      <c r="K3039" s="62">
        <v>10.99</v>
      </c>
      <c r="L3039" s="62">
        <v>2</v>
      </c>
      <c r="M3039" s="62">
        <f>STOCK[[#This Row],[Costo Unitario (USD)]]+STOCK[[#This Row],[Costo Envío (USD)]]+STOCK[[#This Row],[Comisión 10%]]</f>
        <v>14.99</v>
      </c>
      <c r="N3039" s="62">
        <f t="shared" si="151"/>
        <v>22.485</v>
      </c>
      <c r="O3039" s="62">
        <f t="shared" si="152"/>
        <v>20</v>
      </c>
      <c r="P3039" s="62">
        <f>STOCK[[#This Row],[Precio Final]]-STOCK[[#This Row],[Costo total]]</f>
        <v>5.01</v>
      </c>
      <c r="Q3039" s="62"/>
      <c r="R3039" s="74"/>
      <c r="S3039" s="74"/>
      <c r="T3039" s="62"/>
      <c r="U3039" s="62"/>
      <c r="V3039" s="76"/>
    </row>
    <row r="3040" s="52" customFormat="1" ht="16" customHeight="1" spans="1:22">
      <c r="A3040" s="74" t="s">
        <v>21690</v>
      </c>
      <c r="B3040" s="74" t="s">
        <v>21684</v>
      </c>
      <c r="C3040" s="74" t="s">
        <v>21691</v>
      </c>
      <c r="D3040" s="74" t="s">
        <v>21686</v>
      </c>
      <c r="E3040" s="74"/>
      <c r="F3040" s="59">
        <v>12</v>
      </c>
      <c r="G3040" s="75">
        <v>3</v>
      </c>
      <c r="H3040" s="75">
        <f>SUMIFS(VENTAS[Cantidad],VENTAS[Código del producto Vendido],STOCK[[#This Row],[Code]])</f>
        <v>0</v>
      </c>
      <c r="I3040" s="75">
        <f>STOCK[[#This Row],[Entradas]]-STOCK[[#This Row],[Salidas]]</f>
        <v>3</v>
      </c>
      <c r="J3040" s="59">
        <f t="shared" si="150"/>
        <v>1.2</v>
      </c>
      <c r="K3040" s="62">
        <v>5.49</v>
      </c>
      <c r="L3040" s="62">
        <v>2</v>
      </c>
      <c r="M3040" s="62">
        <f>STOCK[[#This Row],[Costo Unitario (USD)]]+STOCK[[#This Row],[Costo Envío (USD)]]+STOCK[[#This Row],[Comisión 10%]]</f>
        <v>8.69</v>
      </c>
      <c r="N3040" s="62">
        <f t="shared" si="151"/>
        <v>13.035</v>
      </c>
      <c r="O3040" s="62">
        <f t="shared" si="152"/>
        <v>12</v>
      </c>
      <c r="P3040" s="62">
        <f>STOCK[[#This Row],[Precio Final]]-STOCK[[#This Row],[Costo total]]</f>
        <v>3.31</v>
      </c>
      <c r="Q3040" s="62"/>
      <c r="R3040" s="74"/>
      <c r="S3040" s="74"/>
      <c r="T3040" s="62"/>
      <c r="U3040" s="62"/>
      <c r="V3040" s="76"/>
    </row>
    <row r="3041" s="52" customFormat="1" ht="16" customHeight="1" spans="1:22">
      <c r="A3041" s="74" t="s">
        <v>21692</v>
      </c>
      <c r="B3041" s="74" t="s">
        <v>21684</v>
      </c>
      <c r="C3041" s="74" t="s">
        <v>21693</v>
      </c>
      <c r="D3041" s="74" t="s">
        <v>21686</v>
      </c>
      <c r="E3041" s="74"/>
      <c r="F3041" s="59">
        <v>12</v>
      </c>
      <c r="G3041" s="75">
        <v>3</v>
      </c>
      <c r="H3041" s="75">
        <f>SUMIFS(VENTAS[Cantidad],VENTAS[Código del producto Vendido],STOCK[[#This Row],[Code]])</f>
        <v>1</v>
      </c>
      <c r="I3041" s="75">
        <f>STOCK[[#This Row],[Entradas]]-STOCK[[#This Row],[Salidas]]</f>
        <v>2</v>
      </c>
      <c r="J3041" s="59">
        <f t="shared" si="150"/>
        <v>1.2</v>
      </c>
      <c r="K3041" s="62">
        <v>5.49</v>
      </c>
      <c r="L3041" s="62">
        <v>2</v>
      </c>
      <c r="M3041" s="62">
        <f>STOCK[[#This Row],[Costo Unitario (USD)]]+STOCK[[#This Row],[Costo Envío (USD)]]+STOCK[[#This Row],[Comisión 10%]]</f>
        <v>8.69</v>
      </c>
      <c r="N3041" s="62">
        <f t="shared" si="151"/>
        <v>13.035</v>
      </c>
      <c r="O3041" s="62">
        <f t="shared" si="152"/>
        <v>12</v>
      </c>
      <c r="P3041" s="62">
        <f>STOCK[[#This Row],[Precio Final]]-STOCK[[#This Row],[Costo total]]</f>
        <v>3.31</v>
      </c>
      <c r="Q3041" s="62"/>
      <c r="R3041" s="74"/>
      <c r="S3041" s="74"/>
      <c r="T3041" s="62"/>
      <c r="U3041" s="62"/>
      <c r="V3041" s="76"/>
    </row>
    <row r="3042" s="52" customFormat="1" ht="16" customHeight="1" spans="1:22">
      <c r="A3042" s="74" t="s">
        <v>21694</v>
      </c>
      <c r="B3042" s="74" t="s">
        <v>21684</v>
      </c>
      <c r="C3042" s="74" t="s">
        <v>21695</v>
      </c>
      <c r="D3042" s="74" t="s">
        <v>21686</v>
      </c>
      <c r="E3042" s="74"/>
      <c r="F3042" s="59">
        <v>12</v>
      </c>
      <c r="G3042" s="75">
        <v>3</v>
      </c>
      <c r="H3042" s="75">
        <f>SUMIFS(VENTAS[Cantidad],VENTAS[Código del producto Vendido],STOCK[[#This Row],[Code]])</f>
        <v>0</v>
      </c>
      <c r="I3042" s="75">
        <f>STOCK[[#This Row],[Entradas]]-STOCK[[#This Row],[Salidas]]</f>
        <v>3</v>
      </c>
      <c r="J3042" s="59">
        <f t="shared" si="150"/>
        <v>1.2</v>
      </c>
      <c r="K3042" s="62">
        <v>5.49</v>
      </c>
      <c r="L3042" s="62">
        <v>2</v>
      </c>
      <c r="M3042" s="62">
        <f>STOCK[[#This Row],[Costo Unitario (USD)]]+STOCK[[#This Row],[Costo Envío (USD)]]+STOCK[[#This Row],[Comisión 10%]]</f>
        <v>8.69</v>
      </c>
      <c r="N3042" s="62">
        <f t="shared" si="151"/>
        <v>13.035</v>
      </c>
      <c r="O3042" s="62">
        <f t="shared" si="152"/>
        <v>12</v>
      </c>
      <c r="P3042" s="62">
        <f>STOCK[[#This Row],[Precio Final]]-STOCK[[#This Row],[Costo total]]</f>
        <v>3.31</v>
      </c>
      <c r="Q3042" s="62"/>
      <c r="R3042" s="74"/>
      <c r="S3042" s="74"/>
      <c r="T3042" s="62"/>
      <c r="U3042" s="62"/>
      <c r="V3042" s="76"/>
    </row>
    <row r="3043" s="52" customFormat="1" ht="16" customHeight="1" spans="1:22">
      <c r="A3043" s="74" t="s">
        <v>21696</v>
      </c>
      <c r="B3043" s="74" t="s">
        <v>21684</v>
      </c>
      <c r="C3043" s="74" t="s">
        <v>21697</v>
      </c>
      <c r="D3043" s="74" t="s">
        <v>21686</v>
      </c>
      <c r="E3043" s="74"/>
      <c r="F3043" s="59">
        <v>9</v>
      </c>
      <c r="G3043" s="75">
        <v>3</v>
      </c>
      <c r="H3043" s="75">
        <f>SUMIFS(VENTAS[Cantidad],VENTAS[Código del producto Vendido],STOCK[[#This Row],[Code]])</f>
        <v>0</v>
      </c>
      <c r="I3043" s="75">
        <f>STOCK[[#This Row],[Entradas]]-STOCK[[#This Row],[Salidas]]</f>
        <v>3</v>
      </c>
      <c r="J3043" s="59">
        <f t="shared" si="150"/>
        <v>0.9</v>
      </c>
      <c r="K3043" s="62">
        <v>3.99</v>
      </c>
      <c r="L3043" s="62">
        <v>2</v>
      </c>
      <c r="M3043" s="62">
        <f>STOCK[[#This Row],[Costo Unitario (USD)]]+STOCK[[#This Row],[Costo Envío (USD)]]+STOCK[[#This Row],[Comisión 10%]]</f>
        <v>6.89</v>
      </c>
      <c r="N3043" s="62">
        <f t="shared" si="151"/>
        <v>10.335</v>
      </c>
      <c r="O3043" s="62">
        <f t="shared" si="152"/>
        <v>9</v>
      </c>
      <c r="P3043" s="62">
        <f>STOCK[[#This Row],[Precio Final]]-STOCK[[#This Row],[Costo total]]</f>
        <v>2.11</v>
      </c>
      <c r="Q3043" s="62"/>
      <c r="R3043" s="74"/>
      <c r="S3043" s="74"/>
      <c r="T3043" s="62"/>
      <c r="U3043" s="62"/>
      <c r="V3043" s="76"/>
    </row>
    <row r="3044" s="52" customFormat="1" ht="16" customHeight="1" spans="1:22">
      <c r="A3044" s="74" t="s">
        <v>21698</v>
      </c>
      <c r="B3044" s="74" t="s">
        <v>21684</v>
      </c>
      <c r="C3044" s="74" t="s">
        <v>21699</v>
      </c>
      <c r="D3044" s="74" t="s">
        <v>21700</v>
      </c>
      <c r="E3044" s="74"/>
      <c r="F3044" s="59">
        <v>12</v>
      </c>
      <c r="G3044" s="75">
        <v>3</v>
      </c>
      <c r="H3044" s="75">
        <f>SUMIFS(VENTAS[Cantidad],VENTAS[Código del producto Vendido],STOCK[[#This Row],[Code]])</f>
        <v>0</v>
      </c>
      <c r="I3044" s="75">
        <f>STOCK[[#This Row],[Entradas]]-STOCK[[#This Row],[Salidas]]</f>
        <v>3</v>
      </c>
      <c r="J3044" s="59">
        <f t="shared" si="150"/>
        <v>1.2</v>
      </c>
      <c r="K3044" s="62">
        <v>4.99</v>
      </c>
      <c r="L3044" s="62">
        <v>2</v>
      </c>
      <c r="M3044" s="62">
        <f>STOCK[[#This Row],[Costo Unitario (USD)]]+STOCK[[#This Row],[Costo Envío (USD)]]+STOCK[[#This Row],[Comisión 10%]]</f>
        <v>8.19</v>
      </c>
      <c r="N3044" s="62">
        <f t="shared" si="151"/>
        <v>12.285</v>
      </c>
      <c r="O3044" s="62">
        <f t="shared" si="152"/>
        <v>12</v>
      </c>
      <c r="P3044" s="62">
        <f>STOCK[[#This Row],[Precio Final]]-STOCK[[#This Row],[Costo total]]</f>
        <v>3.81</v>
      </c>
      <c r="Q3044" s="62"/>
      <c r="R3044" s="74"/>
      <c r="S3044" s="74"/>
      <c r="T3044" s="62"/>
      <c r="U3044" s="62"/>
      <c r="V3044" s="76"/>
    </row>
    <row r="3045" s="52" customFormat="1" ht="16" customHeight="1" spans="1:22">
      <c r="A3045" s="74" t="s">
        <v>21701</v>
      </c>
      <c r="B3045" s="74" t="s">
        <v>21684</v>
      </c>
      <c r="C3045" s="74" t="s">
        <v>21702</v>
      </c>
      <c r="D3045" s="74" t="s">
        <v>21700</v>
      </c>
      <c r="E3045" s="74"/>
      <c r="F3045" s="59">
        <v>12</v>
      </c>
      <c r="G3045" s="75">
        <v>3</v>
      </c>
      <c r="H3045" s="75">
        <f>SUMIFS(VENTAS[Cantidad],VENTAS[Código del producto Vendido],STOCK[[#This Row],[Code]])</f>
        <v>0</v>
      </c>
      <c r="I3045" s="75">
        <f>STOCK[[#This Row],[Entradas]]-STOCK[[#This Row],[Salidas]]</f>
        <v>3</v>
      </c>
      <c r="J3045" s="59">
        <f t="shared" si="150"/>
        <v>1.2</v>
      </c>
      <c r="K3045" s="62">
        <v>5.49</v>
      </c>
      <c r="L3045" s="62">
        <v>2</v>
      </c>
      <c r="M3045" s="62">
        <f>STOCK[[#This Row],[Costo Unitario (USD)]]+STOCK[[#This Row],[Costo Envío (USD)]]+STOCK[[#This Row],[Comisión 10%]]</f>
        <v>8.69</v>
      </c>
      <c r="N3045" s="62">
        <f t="shared" si="151"/>
        <v>13.035</v>
      </c>
      <c r="O3045" s="62">
        <f t="shared" si="152"/>
        <v>12</v>
      </c>
      <c r="P3045" s="62">
        <f>STOCK[[#This Row],[Precio Final]]-STOCK[[#This Row],[Costo total]]</f>
        <v>3.31</v>
      </c>
      <c r="Q3045" s="62"/>
      <c r="R3045" s="74"/>
      <c r="S3045" s="74"/>
      <c r="T3045" s="62"/>
      <c r="U3045" s="62"/>
      <c r="V3045" s="76"/>
    </row>
    <row r="3046" s="52" customFormat="1" ht="16" customHeight="1" spans="1:22">
      <c r="A3046" s="74" t="s">
        <v>21703</v>
      </c>
      <c r="B3046" s="74" t="s">
        <v>21684</v>
      </c>
      <c r="C3046" s="74" t="s">
        <v>21704</v>
      </c>
      <c r="D3046" s="74" t="s">
        <v>21705</v>
      </c>
      <c r="E3046" s="74"/>
      <c r="F3046" s="59">
        <v>15</v>
      </c>
      <c r="G3046" s="75">
        <v>3</v>
      </c>
      <c r="H3046" s="75">
        <f>SUMIFS(VENTAS[Cantidad],VENTAS[Código del producto Vendido],STOCK[[#This Row],[Code]])</f>
        <v>0</v>
      </c>
      <c r="I3046" s="75">
        <f>STOCK[[#This Row],[Entradas]]-STOCK[[#This Row],[Salidas]]</f>
        <v>3</v>
      </c>
      <c r="J3046" s="59">
        <f t="shared" si="150"/>
        <v>1.5</v>
      </c>
      <c r="K3046" s="62">
        <v>7.49</v>
      </c>
      <c r="L3046" s="62">
        <v>2</v>
      </c>
      <c r="M3046" s="62">
        <f>STOCK[[#This Row],[Costo Unitario (USD)]]+STOCK[[#This Row],[Costo Envío (USD)]]+STOCK[[#This Row],[Comisión 10%]]</f>
        <v>10.99</v>
      </c>
      <c r="N3046" s="62">
        <f t="shared" si="151"/>
        <v>16.485</v>
      </c>
      <c r="O3046" s="62">
        <f t="shared" si="152"/>
        <v>15</v>
      </c>
      <c r="P3046" s="62">
        <f>STOCK[[#This Row],[Precio Final]]-STOCK[[#This Row],[Costo total]]</f>
        <v>4.01</v>
      </c>
      <c r="Q3046" s="62"/>
      <c r="R3046" s="74"/>
      <c r="S3046" s="74"/>
      <c r="T3046" s="62"/>
      <c r="U3046" s="62"/>
      <c r="V3046" s="76"/>
    </row>
    <row r="3047" s="52" customFormat="1" ht="16" customHeight="1" spans="1:22">
      <c r="A3047" s="74" t="s">
        <v>21706</v>
      </c>
      <c r="B3047" s="74" t="s">
        <v>21684</v>
      </c>
      <c r="C3047" s="74" t="s">
        <v>21707</v>
      </c>
      <c r="D3047" s="74" t="s">
        <v>21705</v>
      </c>
      <c r="E3047" s="74"/>
      <c r="F3047" s="59">
        <v>16</v>
      </c>
      <c r="G3047" s="75">
        <v>3</v>
      </c>
      <c r="H3047" s="75">
        <f>SUMIFS(VENTAS[Cantidad],VENTAS[Código del producto Vendido],STOCK[[#This Row],[Code]])</f>
        <v>0</v>
      </c>
      <c r="I3047" s="75">
        <f>STOCK[[#This Row],[Entradas]]-STOCK[[#This Row],[Salidas]]</f>
        <v>3</v>
      </c>
      <c r="J3047" s="59">
        <f t="shared" si="150"/>
        <v>1.6</v>
      </c>
      <c r="K3047" s="62">
        <v>5.49</v>
      </c>
      <c r="L3047" s="62">
        <v>2</v>
      </c>
      <c r="M3047" s="62">
        <f>STOCK[[#This Row],[Costo Unitario (USD)]]+STOCK[[#This Row],[Costo Envío (USD)]]+STOCK[[#This Row],[Comisión 10%]]</f>
        <v>9.09</v>
      </c>
      <c r="N3047" s="62">
        <f t="shared" si="151"/>
        <v>13.635</v>
      </c>
      <c r="O3047" s="62">
        <f t="shared" si="152"/>
        <v>16</v>
      </c>
      <c r="P3047" s="62">
        <f>STOCK[[#This Row],[Precio Final]]-STOCK[[#This Row],[Costo total]]</f>
        <v>6.91</v>
      </c>
      <c r="Q3047" s="62"/>
      <c r="R3047" s="74"/>
      <c r="S3047" s="74"/>
      <c r="T3047" s="62"/>
      <c r="U3047" s="62"/>
      <c r="V3047" s="76"/>
    </row>
    <row r="3048" s="52" customFormat="1" ht="16" customHeight="1" spans="1:22">
      <c r="A3048" s="74" t="s">
        <v>21708</v>
      </c>
      <c r="B3048" s="74" t="s">
        <v>21684</v>
      </c>
      <c r="C3048" s="74" t="s">
        <v>21709</v>
      </c>
      <c r="D3048" s="74" t="s">
        <v>21705</v>
      </c>
      <c r="E3048" s="74"/>
      <c r="F3048" s="59">
        <v>12</v>
      </c>
      <c r="G3048" s="75">
        <v>2</v>
      </c>
      <c r="H3048" s="75">
        <f>SUMIFS(VENTAS[Cantidad],VENTAS[Código del producto Vendido],STOCK[[#This Row],[Code]])</f>
        <v>1</v>
      </c>
      <c r="I3048" s="75">
        <f>STOCK[[#This Row],[Entradas]]-STOCK[[#This Row],[Salidas]]</f>
        <v>1</v>
      </c>
      <c r="J3048" s="59">
        <f t="shared" si="150"/>
        <v>1.2</v>
      </c>
      <c r="K3048" s="62">
        <v>5.49</v>
      </c>
      <c r="L3048" s="62">
        <v>2</v>
      </c>
      <c r="M3048" s="62">
        <f>STOCK[[#This Row],[Costo Unitario (USD)]]+STOCK[[#This Row],[Costo Envío (USD)]]+STOCK[[#This Row],[Comisión 10%]]</f>
        <v>8.69</v>
      </c>
      <c r="N3048" s="62">
        <f t="shared" si="151"/>
        <v>13.035</v>
      </c>
      <c r="O3048" s="62">
        <f t="shared" si="152"/>
        <v>12</v>
      </c>
      <c r="P3048" s="62">
        <f>STOCK[[#This Row],[Precio Final]]-STOCK[[#This Row],[Costo total]]</f>
        <v>3.31</v>
      </c>
      <c r="Q3048" s="62"/>
      <c r="R3048" s="74"/>
      <c r="S3048" s="74"/>
      <c r="T3048" s="62"/>
      <c r="U3048" s="62"/>
      <c r="V3048" s="76"/>
    </row>
    <row r="3049" s="52" customFormat="1" ht="16" customHeight="1" spans="1:22">
      <c r="A3049" s="74" t="s">
        <v>21710</v>
      </c>
      <c r="B3049" s="74" t="s">
        <v>21684</v>
      </c>
      <c r="C3049" s="74" t="s">
        <v>21711</v>
      </c>
      <c r="D3049" s="74" t="s">
        <v>21705</v>
      </c>
      <c r="E3049" s="74"/>
      <c r="F3049" s="59">
        <v>29</v>
      </c>
      <c r="G3049" s="75">
        <v>3</v>
      </c>
      <c r="H3049" s="75">
        <f>SUMIFS(VENTAS[Cantidad],VENTAS[Código del producto Vendido],STOCK[[#This Row],[Code]])</f>
        <v>0</v>
      </c>
      <c r="I3049" s="75">
        <f>STOCK[[#This Row],[Entradas]]-STOCK[[#This Row],[Salidas]]</f>
        <v>3</v>
      </c>
      <c r="J3049" s="59">
        <f t="shared" si="150"/>
        <v>2.9</v>
      </c>
      <c r="K3049" s="62">
        <v>15.99</v>
      </c>
      <c r="L3049" s="62">
        <v>2</v>
      </c>
      <c r="M3049" s="62">
        <f>STOCK[[#This Row],[Costo Unitario (USD)]]+STOCK[[#This Row],[Costo Envío (USD)]]+STOCK[[#This Row],[Comisión 10%]]</f>
        <v>20.89</v>
      </c>
      <c r="N3049" s="62">
        <f t="shared" si="151"/>
        <v>31.335</v>
      </c>
      <c r="O3049" s="62">
        <f t="shared" si="152"/>
        <v>29</v>
      </c>
      <c r="P3049" s="62">
        <f>STOCK[[#This Row],[Precio Final]]-STOCK[[#This Row],[Costo total]]</f>
        <v>8.11</v>
      </c>
      <c r="Q3049" s="62"/>
      <c r="R3049" s="74"/>
      <c r="S3049" s="74"/>
      <c r="T3049" s="62"/>
      <c r="U3049" s="62"/>
      <c r="V3049" s="76"/>
    </row>
    <row r="3050" s="52" customFormat="1" ht="16" customHeight="1" spans="1:22">
      <c r="A3050" s="74" t="s">
        <v>21712</v>
      </c>
      <c r="B3050" s="74" t="s">
        <v>21684</v>
      </c>
      <c r="C3050" s="74" t="s">
        <v>21713</v>
      </c>
      <c r="D3050" s="74" t="s">
        <v>21705</v>
      </c>
      <c r="E3050" s="74"/>
      <c r="F3050" s="59">
        <v>18</v>
      </c>
      <c r="G3050" s="75">
        <v>3</v>
      </c>
      <c r="H3050" s="75">
        <f>SUMIFS(VENTAS[Cantidad],VENTAS[Código del producto Vendido],STOCK[[#This Row],[Code]])</f>
        <v>0</v>
      </c>
      <c r="I3050" s="75">
        <f>STOCK[[#This Row],[Entradas]]-STOCK[[#This Row],[Salidas]]</f>
        <v>3</v>
      </c>
      <c r="J3050" s="59">
        <f t="shared" si="150"/>
        <v>1.8</v>
      </c>
      <c r="K3050" s="62">
        <v>7.99</v>
      </c>
      <c r="L3050" s="62">
        <v>2</v>
      </c>
      <c r="M3050" s="62">
        <f>STOCK[[#This Row],[Costo Unitario (USD)]]+STOCK[[#This Row],[Costo Envío (USD)]]+STOCK[[#This Row],[Comisión 10%]]</f>
        <v>11.79</v>
      </c>
      <c r="N3050" s="62">
        <f t="shared" si="151"/>
        <v>17.685</v>
      </c>
      <c r="O3050" s="62">
        <f t="shared" si="152"/>
        <v>18</v>
      </c>
      <c r="P3050" s="62">
        <f>STOCK[[#This Row],[Precio Final]]-STOCK[[#This Row],[Costo total]]</f>
        <v>6.21</v>
      </c>
      <c r="Q3050" s="62"/>
      <c r="R3050" s="74"/>
      <c r="S3050" s="74"/>
      <c r="T3050" s="62"/>
      <c r="U3050" s="62"/>
      <c r="V3050" s="76"/>
    </row>
    <row r="3051" s="52" customFormat="1" ht="16" customHeight="1" spans="1:22">
      <c r="A3051" s="74" t="s">
        <v>21714</v>
      </c>
      <c r="B3051" s="74" t="s">
        <v>21684</v>
      </c>
      <c r="C3051" s="74" t="s">
        <v>21715</v>
      </c>
      <c r="D3051" s="74" t="s">
        <v>21705</v>
      </c>
      <c r="E3051" s="74"/>
      <c r="F3051" s="59">
        <v>18</v>
      </c>
      <c r="G3051" s="75">
        <v>3</v>
      </c>
      <c r="H3051" s="75">
        <f>SUMIFS(VENTAS[Cantidad],VENTAS[Código del producto Vendido],STOCK[[#This Row],[Code]])</f>
        <v>0</v>
      </c>
      <c r="I3051" s="75">
        <f>STOCK[[#This Row],[Entradas]]-STOCK[[#This Row],[Salidas]]</f>
        <v>3</v>
      </c>
      <c r="J3051" s="59">
        <f t="shared" si="150"/>
        <v>1.8</v>
      </c>
      <c r="K3051" s="62">
        <v>7.99</v>
      </c>
      <c r="L3051" s="62">
        <v>2</v>
      </c>
      <c r="M3051" s="62">
        <f>STOCK[[#This Row],[Costo Unitario (USD)]]+STOCK[[#This Row],[Costo Envío (USD)]]+STOCK[[#This Row],[Comisión 10%]]</f>
        <v>11.79</v>
      </c>
      <c r="N3051" s="62">
        <f t="shared" si="151"/>
        <v>17.685</v>
      </c>
      <c r="O3051" s="62">
        <f t="shared" si="152"/>
        <v>18</v>
      </c>
      <c r="P3051" s="62">
        <f>STOCK[[#This Row],[Precio Final]]-STOCK[[#This Row],[Costo total]]</f>
        <v>6.21</v>
      </c>
      <c r="Q3051" s="62"/>
      <c r="R3051" s="74"/>
      <c r="S3051" s="74"/>
      <c r="T3051" s="62"/>
      <c r="U3051" s="62"/>
      <c r="V3051" s="76"/>
    </row>
    <row r="3052" s="52" customFormat="1" ht="16" customHeight="1" spans="1:22">
      <c r="A3052" s="74" t="s">
        <v>21716</v>
      </c>
      <c r="B3052" s="74" t="s">
        <v>21684</v>
      </c>
      <c r="C3052" s="74" t="s">
        <v>21717</v>
      </c>
      <c r="D3052" s="74" t="s">
        <v>21705</v>
      </c>
      <c r="E3052" s="74"/>
      <c r="F3052" s="59">
        <v>29</v>
      </c>
      <c r="G3052" s="75">
        <v>3</v>
      </c>
      <c r="H3052" s="75">
        <f>SUMIFS(VENTAS[Cantidad],VENTAS[Código del producto Vendido],STOCK[[#This Row],[Code]])</f>
        <v>0</v>
      </c>
      <c r="I3052" s="75">
        <f>STOCK[[#This Row],[Entradas]]-STOCK[[#This Row],[Salidas]]</f>
        <v>3</v>
      </c>
      <c r="J3052" s="59">
        <f t="shared" si="150"/>
        <v>2.9</v>
      </c>
      <c r="K3052" s="62">
        <v>10.99</v>
      </c>
      <c r="L3052" s="62">
        <v>2</v>
      </c>
      <c r="M3052" s="62">
        <f>STOCK[[#This Row],[Costo Unitario (USD)]]+STOCK[[#This Row],[Costo Envío (USD)]]+STOCK[[#This Row],[Comisión 10%]]</f>
        <v>15.89</v>
      </c>
      <c r="N3052" s="62">
        <f t="shared" si="151"/>
        <v>23.835</v>
      </c>
      <c r="O3052" s="62">
        <f t="shared" si="152"/>
        <v>29</v>
      </c>
      <c r="P3052" s="62">
        <f>STOCK[[#This Row],[Precio Final]]-STOCK[[#This Row],[Costo total]]</f>
        <v>13.11</v>
      </c>
      <c r="Q3052" s="62"/>
      <c r="R3052" s="74"/>
      <c r="S3052" s="74"/>
      <c r="T3052" s="62"/>
      <c r="U3052" s="62"/>
      <c r="V3052" s="76"/>
    </row>
    <row r="3053" s="52" customFormat="1" ht="16" customHeight="1" spans="1:22">
      <c r="A3053" s="74" t="s">
        <v>21718</v>
      </c>
      <c r="B3053" s="74" t="s">
        <v>21684</v>
      </c>
      <c r="C3053" s="74" t="s">
        <v>21719</v>
      </c>
      <c r="D3053" s="74" t="s">
        <v>20262</v>
      </c>
      <c r="E3053" s="74"/>
      <c r="F3053" s="59">
        <v>19</v>
      </c>
      <c r="G3053" s="75">
        <v>4</v>
      </c>
      <c r="H3053" s="75">
        <f>SUMIFS(VENTAS[Cantidad],VENTAS[Código del producto Vendido],STOCK[[#This Row],[Code]])</f>
        <v>0</v>
      </c>
      <c r="I3053" s="75">
        <f>STOCK[[#This Row],[Entradas]]-STOCK[[#This Row],[Salidas]]</f>
        <v>4</v>
      </c>
      <c r="J3053" s="59">
        <f t="shared" si="150"/>
        <v>1.9</v>
      </c>
      <c r="K3053" s="62">
        <v>8.99</v>
      </c>
      <c r="L3053" s="62">
        <v>2</v>
      </c>
      <c r="M3053" s="62">
        <f>STOCK[[#This Row],[Costo Unitario (USD)]]+STOCK[[#This Row],[Costo Envío (USD)]]+STOCK[[#This Row],[Comisión 10%]]</f>
        <v>12.89</v>
      </c>
      <c r="N3053" s="62">
        <f t="shared" si="151"/>
        <v>19.335</v>
      </c>
      <c r="O3053" s="62">
        <f t="shared" si="152"/>
        <v>19</v>
      </c>
      <c r="P3053" s="62">
        <f>STOCK[[#This Row],[Precio Final]]-STOCK[[#This Row],[Costo total]]</f>
        <v>6.11</v>
      </c>
      <c r="Q3053" s="62"/>
      <c r="R3053" s="74"/>
      <c r="S3053" s="74"/>
      <c r="T3053" s="62"/>
      <c r="U3053" s="62"/>
      <c r="V3053" s="76"/>
    </row>
    <row r="3054" s="52" customFormat="1" ht="16" customHeight="1" spans="1:22">
      <c r="A3054" s="74" t="s">
        <v>21720</v>
      </c>
      <c r="B3054" s="74" t="s">
        <v>21684</v>
      </c>
      <c r="C3054" s="74" t="s">
        <v>21721</v>
      </c>
      <c r="D3054" s="74" t="s">
        <v>20262</v>
      </c>
      <c r="E3054" s="74"/>
      <c r="F3054" s="59">
        <v>19</v>
      </c>
      <c r="G3054" s="75">
        <v>3</v>
      </c>
      <c r="H3054" s="75">
        <f>SUMIFS(VENTAS[Cantidad],VENTAS[Código del producto Vendido],STOCK[[#This Row],[Code]])</f>
        <v>0</v>
      </c>
      <c r="I3054" s="75">
        <f>STOCK[[#This Row],[Entradas]]-STOCK[[#This Row],[Salidas]]</f>
        <v>3</v>
      </c>
      <c r="J3054" s="59">
        <f t="shared" si="150"/>
        <v>1.9</v>
      </c>
      <c r="K3054" s="62">
        <v>10.99</v>
      </c>
      <c r="L3054" s="62">
        <v>2</v>
      </c>
      <c r="M3054" s="62">
        <f>STOCK[[#This Row],[Costo Unitario (USD)]]+STOCK[[#This Row],[Costo Envío (USD)]]+STOCK[[#This Row],[Comisión 10%]]</f>
        <v>14.89</v>
      </c>
      <c r="N3054" s="62">
        <f t="shared" si="151"/>
        <v>22.335</v>
      </c>
      <c r="O3054" s="62">
        <f t="shared" si="152"/>
        <v>19</v>
      </c>
      <c r="P3054" s="62">
        <f>STOCK[[#This Row],[Precio Final]]-STOCK[[#This Row],[Costo total]]</f>
        <v>4.11</v>
      </c>
      <c r="Q3054" s="62"/>
      <c r="R3054" s="74"/>
      <c r="S3054" s="74"/>
      <c r="T3054" s="62"/>
      <c r="U3054" s="62"/>
      <c r="V3054" s="76"/>
    </row>
    <row r="3055" s="52" customFormat="1" ht="16" customHeight="1" spans="1:22">
      <c r="A3055" s="74" t="s">
        <v>21722</v>
      </c>
      <c r="B3055" s="74" t="s">
        <v>21684</v>
      </c>
      <c r="C3055" s="74" t="s">
        <v>21723</v>
      </c>
      <c r="D3055" s="74" t="s">
        <v>20262</v>
      </c>
      <c r="E3055" s="74"/>
      <c r="F3055" s="59">
        <v>19</v>
      </c>
      <c r="G3055" s="75">
        <v>2</v>
      </c>
      <c r="H3055" s="75">
        <f>SUMIFS(VENTAS[Cantidad],VENTAS[Código del producto Vendido],STOCK[[#This Row],[Code]])</f>
        <v>0</v>
      </c>
      <c r="I3055" s="75">
        <f>STOCK[[#This Row],[Entradas]]-STOCK[[#This Row],[Salidas]]</f>
        <v>2</v>
      </c>
      <c r="J3055" s="59">
        <f t="shared" si="150"/>
        <v>1.9</v>
      </c>
      <c r="K3055" s="62">
        <v>12.49</v>
      </c>
      <c r="L3055" s="62">
        <v>2</v>
      </c>
      <c r="M3055" s="62">
        <f>STOCK[[#This Row],[Costo Unitario (USD)]]+STOCK[[#This Row],[Costo Envío (USD)]]+STOCK[[#This Row],[Comisión 10%]]</f>
        <v>16.39</v>
      </c>
      <c r="N3055" s="62">
        <f t="shared" si="151"/>
        <v>24.585</v>
      </c>
      <c r="O3055" s="62">
        <f t="shared" si="152"/>
        <v>19</v>
      </c>
      <c r="P3055" s="62">
        <f>STOCK[[#This Row],[Precio Final]]-STOCK[[#This Row],[Costo total]]</f>
        <v>2.61</v>
      </c>
      <c r="Q3055" s="62"/>
      <c r="R3055" s="74"/>
      <c r="S3055" s="74"/>
      <c r="T3055" s="62"/>
      <c r="U3055" s="62"/>
      <c r="V3055" s="76"/>
    </row>
    <row r="3056" s="52" customFormat="1" ht="16" customHeight="1" spans="1:22">
      <c r="A3056" s="74" t="s">
        <v>21724</v>
      </c>
      <c r="B3056" s="74" t="s">
        <v>21684</v>
      </c>
      <c r="C3056" s="74" t="s">
        <v>21725</v>
      </c>
      <c r="D3056" s="74" t="s">
        <v>19871</v>
      </c>
      <c r="E3056" s="74"/>
      <c r="F3056" s="59">
        <v>20</v>
      </c>
      <c r="G3056" s="75">
        <v>1</v>
      </c>
      <c r="H3056" s="75">
        <f>SUMIFS(VENTAS[Cantidad],VENTAS[Código del producto Vendido],STOCK[[#This Row],[Code]])</f>
        <v>0</v>
      </c>
      <c r="I3056" s="75">
        <f>STOCK[[#This Row],[Entradas]]-STOCK[[#This Row],[Salidas]]</f>
        <v>1</v>
      </c>
      <c r="J3056" s="59">
        <f t="shared" si="150"/>
        <v>2</v>
      </c>
      <c r="K3056" s="62">
        <v>12</v>
      </c>
      <c r="L3056" s="62">
        <v>0</v>
      </c>
      <c r="M3056" s="62">
        <f>STOCK[[#This Row],[Costo Unitario (USD)]]+STOCK[[#This Row],[Costo Envío (USD)]]+STOCK[[#This Row],[Comisión 10%]]</f>
        <v>14</v>
      </c>
      <c r="N3056" s="62">
        <f t="shared" si="151"/>
        <v>21</v>
      </c>
      <c r="O3056" s="62">
        <f t="shared" si="152"/>
        <v>20</v>
      </c>
      <c r="P3056" s="62">
        <f>STOCK[[#This Row],[Precio Final]]-STOCK[[#This Row],[Costo total]]</f>
        <v>6</v>
      </c>
      <c r="Q3056" s="62"/>
      <c r="R3056" s="74"/>
      <c r="S3056" s="74"/>
      <c r="T3056" s="62"/>
      <c r="U3056" s="62"/>
      <c r="V3056" s="76"/>
    </row>
    <row r="3057" s="52" customFormat="1" ht="16" customHeight="1" spans="1:22">
      <c r="A3057" s="74" t="s">
        <v>21726</v>
      </c>
      <c r="B3057" s="74" t="s">
        <v>21008</v>
      </c>
      <c r="C3057" s="74" t="s">
        <v>21727</v>
      </c>
      <c r="D3057" s="74" t="s">
        <v>19871</v>
      </c>
      <c r="E3057" s="74"/>
      <c r="F3057" s="59">
        <v>20</v>
      </c>
      <c r="G3057" s="75">
        <v>1</v>
      </c>
      <c r="H3057" s="75">
        <f>SUMIFS(VENTAS[Cantidad],VENTAS[Código del producto Vendido],STOCK[[#This Row],[Code]])</f>
        <v>0</v>
      </c>
      <c r="I3057" s="75">
        <f>STOCK[[#This Row],[Entradas]]-STOCK[[#This Row],[Salidas]]</f>
        <v>1</v>
      </c>
      <c r="J3057" s="59">
        <f t="shared" si="150"/>
        <v>2</v>
      </c>
      <c r="K3057" s="62">
        <v>12</v>
      </c>
      <c r="L3057" s="62">
        <v>0</v>
      </c>
      <c r="M3057" s="62">
        <f>STOCK[[#This Row],[Costo Unitario (USD)]]+STOCK[[#This Row],[Costo Envío (USD)]]+STOCK[[#This Row],[Comisión 10%]]</f>
        <v>14</v>
      </c>
      <c r="N3057" s="62">
        <f t="shared" si="151"/>
        <v>21</v>
      </c>
      <c r="O3057" s="62">
        <f t="shared" si="152"/>
        <v>20</v>
      </c>
      <c r="P3057" s="62">
        <f>STOCK[[#This Row],[Precio Final]]-STOCK[[#This Row],[Costo total]]</f>
        <v>6</v>
      </c>
      <c r="Q3057" s="62"/>
      <c r="R3057" s="74"/>
      <c r="S3057" s="74"/>
      <c r="T3057" s="62"/>
      <c r="U3057" s="62"/>
      <c r="V3057" s="76"/>
    </row>
    <row r="3058" s="52" customFormat="1" ht="16" customHeight="1" spans="1:22">
      <c r="A3058" s="74" t="s">
        <v>21728</v>
      </c>
      <c r="B3058" s="74" t="s">
        <v>21008</v>
      </c>
      <c r="C3058" s="74" t="s">
        <v>21729</v>
      </c>
      <c r="D3058" s="74" t="s">
        <v>19871</v>
      </c>
      <c r="E3058" s="74"/>
      <c r="F3058" s="59">
        <v>20</v>
      </c>
      <c r="G3058" s="75">
        <v>1</v>
      </c>
      <c r="H3058" s="75">
        <f>SUMIFS(VENTAS[Cantidad],VENTAS[Código del producto Vendido],STOCK[[#This Row],[Code]])</f>
        <v>0</v>
      </c>
      <c r="I3058" s="75">
        <f>STOCK[[#This Row],[Entradas]]-STOCK[[#This Row],[Salidas]]</f>
        <v>1</v>
      </c>
      <c r="J3058" s="59">
        <f t="shared" ref="J3058:J3121" si="153">F3058*10%</f>
        <v>2</v>
      </c>
      <c r="K3058" s="62">
        <v>12</v>
      </c>
      <c r="L3058" s="62">
        <v>0</v>
      </c>
      <c r="M3058" s="62">
        <f>STOCK[[#This Row],[Costo Unitario (USD)]]+STOCK[[#This Row],[Costo Envío (USD)]]+STOCK[[#This Row],[Comisión 10%]]</f>
        <v>14</v>
      </c>
      <c r="N3058" s="62">
        <f t="shared" si="151"/>
        <v>21</v>
      </c>
      <c r="O3058" s="62">
        <f t="shared" si="152"/>
        <v>20</v>
      </c>
      <c r="P3058" s="62">
        <f>STOCK[[#This Row],[Precio Final]]-STOCK[[#This Row],[Costo total]]</f>
        <v>6</v>
      </c>
      <c r="Q3058" s="62"/>
      <c r="R3058" s="74"/>
      <c r="S3058" s="74"/>
      <c r="T3058" s="62"/>
      <c r="U3058" s="62"/>
      <c r="V3058" s="76"/>
    </row>
    <row r="3059" s="52" customFormat="1" ht="16" customHeight="1" spans="1:22">
      <c r="A3059" s="74" t="s">
        <v>21730</v>
      </c>
      <c r="B3059" s="74" t="s">
        <v>21008</v>
      </c>
      <c r="C3059" s="74" t="s">
        <v>21731</v>
      </c>
      <c r="D3059" s="74" t="s">
        <v>16396</v>
      </c>
      <c r="E3059" s="74"/>
      <c r="F3059" s="59">
        <v>25</v>
      </c>
      <c r="G3059" s="75">
        <v>1</v>
      </c>
      <c r="H3059" s="75">
        <f>SUMIFS(VENTAS[Cantidad],VENTAS[Código del producto Vendido],STOCK[[#This Row],[Code]])</f>
        <v>0</v>
      </c>
      <c r="I3059" s="75">
        <f>STOCK[[#This Row],[Entradas]]-STOCK[[#This Row],[Salidas]]</f>
        <v>1</v>
      </c>
      <c r="J3059" s="59">
        <f t="shared" si="153"/>
        <v>2.5</v>
      </c>
      <c r="K3059" s="62">
        <v>12</v>
      </c>
      <c r="L3059" s="62">
        <v>0</v>
      </c>
      <c r="M3059" s="62">
        <f>STOCK[[#This Row],[Costo Unitario (USD)]]+STOCK[[#This Row],[Costo Envío (USD)]]+STOCK[[#This Row],[Comisión 10%]]</f>
        <v>14.5</v>
      </c>
      <c r="N3059" s="62">
        <f t="shared" si="151"/>
        <v>21.75</v>
      </c>
      <c r="O3059" s="62">
        <f t="shared" si="152"/>
        <v>25</v>
      </c>
      <c r="P3059" s="62">
        <f>STOCK[[#This Row],[Precio Final]]-STOCK[[#This Row],[Costo total]]</f>
        <v>10.5</v>
      </c>
      <c r="Q3059" s="62"/>
      <c r="R3059" s="74"/>
      <c r="S3059" s="74"/>
      <c r="T3059" s="62"/>
      <c r="U3059" s="62"/>
      <c r="V3059" s="76"/>
    </row>
    <row r="3060" s="52" customFormat="1" ht="16" customHeight="1" spans="1:22">
      <c r="A3060" s="74" t="s">
        <v>21732</v>
      </c>
      <c r="B3060" s="74" t="s">
        <v>21008</v>
      </c>
      <c r="C3060" s="74" t="s">
        <v>21733</v>
      </c>
      <c r="D3060" s="74" t="s">
        <v>19871</v>
      </c>
      <c r="E3060" s="74"/>
      <c r="F3060" s="59">
        <v>25</v>
      </c>
      <c r="G3060" s="75">
        <v>1</v>
      </c>
      <c r="H3060" s="75">
        <f>SUMIFS(VENTAS[Cantidad],VENTAS[Código del producto Vendido],STOCK[[#This Row],[Code]])</f>
        <v>0</v>
      </c>
      <c r="I3060" s="75">
        <f>STOCK[[#This Row],[Entradas]]-STOCK[[#This Row],[Salidas]]</f>
        <v>1</v>
      </c>
      <c r="J3060" s="59">
        <f t="shared" si="153"/>
        <v>2.5</v>
      </c>
      <c r="K3060" s="62">
        <v>12</v>
      </c>
      <c r="L3060" s="62">
        <v>0</v>
      </c>
      <c r="M3060" s="62">
        <f>STOCK[[#This Row],[Costo Unitario (USD)]]+STOCK[[#This Row],[Costo Envío (USD)]]+STOCK[[#This Row],[Comisión 10%]]</f>
        <v>14.5</v>
      </c>
      <c r="N3060" s="62">
        <f t="shared" si="151"/>
        <v>21.75</v>
      </c>
      <c r="O3060" s="62">
        <f t="shared" si="152"/>
        <v>25</v>
      </c>
      <c r="P3060" s="62">
        <f>STOCK[[#This Row],[Precio Final]]-STOCK[[#This Row],[Costo total]]</f>
        <v>10.5</v>
      </c>
      <c r="Q3060" s="62"/>
      <c r="R3060" s="74"/>
      <c r="S3060" s="74"/>
      <c r="T3060" s="62"/>
      <c r="U3060" s="62"/>
      <c r="V3060" s="76"/>
    </row>
    <row r="3061" s="52" customFormat="1" ht="16" customHeight="1" spans="1:22">
      <c r="A3061" s="74" t="s">
        <v>21734</v>
      </c>
      <c r="B3061" s="74" t="s">
        <v>21008</v>
      </c>
      <c r="C3061" s="74" t="s">
        <v>21735</v>
      </c>
      <c r="D3061" s="74" t="s">
        <v>19871</v>
      </c>
      <c r="E3061" s="74"/>
      <c r="F3061" s="59">
        <v>25</v>
      </c>
      <c r="G3061" s="75">
        <v>1</v>
      </c>
      <c r="H3061" s="75">
        <f>SUMIFS(VENTAS[Cantidad],VENTAS[Código del producto Vendido],STOCK[[#This Row],[Code]])</f>
        <v>0</v>
      </c>
      <c r="I3061" s="75">
        <f>STOCK[[#This Row],[Entradas]]-STOCK[[#This Row],[Salidas]]</f>
        <v>1</v>
      </c>
      <c r="J3061" s="59">
        <f t="shared" si="153"/>
        <v>2.5</v>
      </c>
      <c r="K3061" s="62">
        <v>12</v>
      </c>
      <c r="L3061" s="62">
        <v>0</v>
      </c>
      <c r="M3061" s="62">
        <f>STOCK[[#This Row],[Costo Unitario (USD)]]+STOCK[[#This Row],[Costo Envío (USD)]]+STOCK[[#This Row],[Comisión 10%]]</f>
        <v>14.5</v>
      </c>
      <c r="N3061" s="62">
        <f t="shared" si="151"/>
        <v>21.75</v>
      </c>
      <c r="O3061" s="62">
        <f t="shared" si="152"/>
        <v>25</v>
      </c>
      <c r="P3061" s="62">
        <f>STOCK[[#This Row],[Precio Final]]-STOCK[[#This Row],[Costo total]]</f>
        <v>10.5</v>
      </c>
      <c r="Q3061" s="62"/>
      <c r="R3061" s="74"/>
      <c r="S3061" s="74"/>
      <c r="T3061" s="62"/>
      <c r="U3061" s="62"/>
      <c r="V3061" s="76"/>
    </row>
    <row r="3062" s="52" customFormat="1" ht="16" customHeight="1" spans="1:22">
      <c r="A3062" s="74" t="s">
        <v>21250</v>
      </c>
      <c r="B3062" s="74" t="s">
        <v>16612</v>
      </c>
      <c r="C3062" s="74" t="s">
        <v>21251</v>
      </c>
      <c r="D3062" s="74" t="s">
        <v>20004</v>
      </c>
      <c r="E3062" s="74"/>
      <c r="F3062" s="59">
        <v>30</v>
      </c>
      <c r="G3062" s="75">
        <v>4</v>
      </c>
      <c r="H3062" s="75">
        <f>SUMIFS(VENTAS[Cantidad],VENTAS[Código del producto Vendido],STOCK[[#This Row],[Code]])</f>
        <v>4</v>
      </c>
      <c r="I3062" s="75">
        <f>STOCK[[#This Row],[Entradas]]-STOCK[[#This Row],[Salidas]]</f>
        <v>0</v>
      </c>
      <c r="J3062" s="59">
        <f t="shared" si="153"/>
        <v>3</v>
      </c>
      <c r="K3062" s="62">
        <v>20</v>
      </c>
      <c r="L3062" s="62">
        <v>0</v>
      </c>
      <c r="M3062" s="62">
        <f>STOCK[[#This Row],[Costo Unitario (USD)]]+STOCK[[#This Row],[Costo Envío (USD)]]+STOCK[[#This Row],[Comisión 10%]]</f>
        <v>23</v>
      </c>
      <c r="N3062" s="62">
        <f t="shared" si="151"/>
        <v>34.5</v>
      </c>
      <c r="O3062" s="62">
        <f t="shared" si="152"/>
        <v>30</v>
      </c>
      <c r="P3062" s="62">
        <f>STOCK[[#This Row],[Precio Final]]-STOCK[[#This Row],[Costo total]]</f>
        <v>7</v>
      </c>
      <c r="Q3062" s="62"/>
      <c r="R3062" s="74"/>
      <c r="S3062" s="74"/>
      <c r="T3062" s="62"/>
      <c r="U3062" s="62"/>
      <c r="V3062" s="76"/>
    </row>
    <row r="3063" s="52" customFormat="1" ht="16" customHeight="1" spans="1:22">
      <c r="A3063" s="74" t="s">
        <v>21736</v>
      </c>
      <c r="B3063" s="74" t="s">
        <v>16612</v>
      </c>
      <c r="C3063" s="74" t="s">
        <v>21737</v>
      </c>
      <c r="D3063" s="74" t="s">
        <v>20004</v>
      </c>
      <c r="E3063" s="74"/>
      <c r="F3063" s="59">
        <v>40</v>
      </c>
      <c r="G3063" s="75">
        <v>1</v>
      </c>
      <c r="H3063" s="75">
        <f>SUMIFS(VENTAS[Cantidad],VENTAS[Código del producto Vendido],STOCK[[#This Row],[Code]])</f>
        <v>0</v>
      </c>
      <c r="I3063" s="75">
        <f>STOCK[[#This Row],[Entradas]]-STOCK[[#This Row],[Salidas]]</f>
        <v>1</v>
      </c>
      <c r="J3063" s="59">
        <f t="shared" si="153"/>
        <v>4</v>
      </c>
      <c r="K3063" s="62">
        <v>25</v>
      </c>
      <c r="L3063" s="62">
        <v>0</v>
      </c>
      <c r="M3063" s="62">
        <f>STOCK[[#This Row],[Costo Unitario (USD)]]+STOCK[[#This Row],[Costo Envío (USD)]]+STOCK[[#This Row],[Comisión 10%]]</f>
        <v>29</v>
      </c>
      <c r="N3063" s="62">
        <f t="shared" si="151"/>
        <v>43.5</v>
      </c>
      <c r="O3063" s="62">
        <f t="shared" si="152"/>
        <v>40</v>
      </c>
      <c r="P3063" s="62">
        <f>STOCK[[#This Row],[Precio Final]]-STOCK[[#This Row],[Costo total]]</f>
        <v>11</v>
      </c>
      <c r="Q3063" s="62"/>
      <c r="R3063" s="74"/>
      <c r="S3063" s="74"/>
      <c r="T3063" s="62"/>
      <c r="U3063" s="62"/>
      <c r="V3063" s="76"/>
    </row>
    <row r="3064" s="52" customFormat="1" ht="16" customHeight="1" spans="1:22">
      <c r="A3064" s="74" t="s">
        <v>21738</v>
      </c>
      <c r="B3064" s="74" t="s">
        <v>16612</v>
      </c>
      <c r="C3064" s="74" t="s">
        <v>21739</v>
      </c>
      <c r="D3064" s="74" t="s">
        <v>21740</v>
      </c>
      <c r="E3064" s="74"/>
      <c r="F3064" s="59">
        <v>40</v>
      </c>
      <c r="G3064" s="75">
        <v>1</v>
      </c>
      <c r="H3064" s="75">
        <f>SUMIFS(VENTAS[Cantidad],VENTAS[Código del producto Vendido],STOCK[[#This Row],[Code]])</f>
        <v>0</v>
      </c>
      <c r="I3064" s="75">
        <f>STOCK[[#This Row],[Entradas]]-STOCK[[#This Row],[Salidas]]</f>
        <v>1</v>
      </c>
      <c r="J3064" s="59">
        <f t="shared" si="153"/>
        <v>4</v>
      </c>
      <c r="K3064" s="62">
        <v>25</v>
      </c>
      <c r="L3064" s="62">
        <v>0</v>
      </c>
      <c r="M3064" s="62">
        <f>STOCK[[#This Row],[Costo Unitario (USD)]]+STOCK[[#This Row],[Costo Envío (USD)]]+STOCK[[#This Row],[Comisión 10%]]</f>
        <v>29</v>
      </c>
      <c r="N3064" s="62">
        <f t="shared" si="151"/>
        <v>43.5</v>
      </c>
      <c r="O3064" s="62">
        <f t="shared" si="152"/>
        <v>40</v>
      </c>
      <c r="P3064" s="62">
        <f>STOCK[[#This Row],[Precio Final]]-STOCK[[#This Row],[Costo total]]</f>
        <v>11</v>
      </c>
      <c r="Q3064" s="62"/>
      <c r="R3064" s="74"/>
      <c r="S3064" s="74"/>
      <c r="T3064" s="62"/>
      <c r="U3064" s="62"/>
      <c r="V3064" s="76"/>
    </row>
    <row r="3065" s="52" customFormat="1" ht="16" customHeight="1" spans="1:22">
      <c r="A3065" s="74" t="s">
        <v>21741</v>
      </c>
      <c r="B3065" s="74" t="s">
        <v>16691</v>
      </c>
      <c r="C3065" s="74" t="s">
        <v>21742</v>
      </c>
      <c r="D3065" s="74" t="s">
        <v>16456</v>
      </c>
      <c r="E3065" s="74"/>
      <c r="F3065" s="59">
        <v>40</v>
      </c>
      <c r="G3065" s="75">
        <v>1</v>
      </c>
      <c r="H3065" s="75">
        <f>SUMIFS(VENTAS[Cantidad],VENTAS[Código del producto Vendido],STOCK[[#This Row],[Code]])</f>
        <v>0</v>
      </c>
      <c r="I3065" s="75">
        <f>STOCK[[#This Row],[Entradas]]-STOCK[[#This Row],[Salidas]]</f>
        <v>1</v>
      </c>
      <c r="J3065" s="59">
        <f t="shared" si="153"/>
        <v>4</v>
      </c>
      <c r="K3065" s="62">
        <v>30</v>
      </c>
      <c r="L3065" s="62">
        <v>0</v>
      </c>
      <c r="M3065" s="62">
        <f>STOCK[[#This Row],[Costo Unitario (USD)]]+STOCK[[#This Row],[Costo Envío (USD)]]+STOCK[[#This Row],[Comisión 10%]]</f>
        <v>34</v>
      </c>
      <c r="N3065" s="62">
        <f t="shared" si="151"/>
        <v>51</v>
      </c>
      <c r="O3065" s="62">
        <f t="shared" si="152"/>
        <v>40</v>
      </c>
      <c r="P3065" s="62">
        <f>STOCK[[#This Row],[Precio Final]]-STOCK[[#This Row],[Costo total]]</f>
        <v>6</v>
      </c>
      <c r="Q3065" s="62"/>
      <c r="R3065" s="74"/>
      <c r="S3065" s="74"/>
      <c r="T3065" s="62"/>
      <c r="U3065" s="62"/>
      <c r="V3065" s="76"/>
    </row>
    <row r="3066" s="52" customFormat="1" ht="16" customHeight="1" spans="1:22">
      <c r="A3066" s="74" t="s">
        <v>21743</v>
      </c>
      <c r="B3066" s="74" t="s">
        <v>16691</v>
      </c>
      <c r="C3066" s="74" t="s">
        <v>21742</v>
      </c>
      <c r="D3066" s="74" t="s">
        <v>16703</v>
      </c>
      <c r="E3066" s="74"/>
      <c r="F3066" s="59">
        <v>40</v>
      </c>
      <c r="G3066" s="75">
        <v>1</v>
      </c>
      <c r="H3066" s="75">
        <f>SUMIFS(VENTAS[Cantidad],VENTAS[Código del producto Vendido],STOCK[[#This Row],[Code]])</f>
        <v>0</v>
      </c>
      <c r="I3066" s="75">
        <f>STOCK[[#This Row],[Entradas]]-STOCK[[#This Row],[Salidas]]</f>
        <v>1</v>
      </c>
      <c r="J3066" s="59">
        <f t="shared" si="153"/>
        <v>4</v>
      </c>
      <c r="K3066" s="62">
        <v>30</v>
      </c>
      <c r="L3066" s="62">
        <v>0</v>
      </c>
      <c r="M3066" s="62">
        <f>STOCK[[#This Row],[Costo Unitario (USD)]]+STOCK[[#This Row],[Costo Envío (USD)]]+STOCK[[#This Row],[Comisión 10%]]</f>
        <v>34</v>
      </c>
      <c r="N3066" s="62">
        <f t="shared" si="151"/>
        <v>51</v>
      </c>
      <c r="O3066" s="62">
        <f t="shared" si="152"/>
        <v>40</v>
      </c>
      <c r="P3066" s="62">
        <f>STOCK[[#This Row],[Precio Final]]-STOCK[[#This Row],[Costo total]]</f>
        <v>6</v>
      </c>
      <c r="Q3066" s="62"/>
      <c r="R3066" s="74"/>
      <c r="S3066" s="74"/>
      <c r="T3066" s="62"/>
      <c r="U3066" s="62"/>
      <c r="V3066" s="76"/>
    </row>
    <row r="3067" s="52" customFormat="1" ht="16" customHeight="1" spans="1:22">
      <c r="A3067" s="74" t="s">
        <v>21744</v>
      </c>
      <c r="B3067" s="74" t="s">
        <v>16691</v>
      </c>
      <c r="C3067" s="74" t="s">
        <v>21745</v>
      </c>
      <c r="D3067" s="74" t="s">
        <v>16703</v>
      </c>
      <c r="E3067" s="74"/>
      <c r="F3067" s="59">
        <v>50</v>
      </c>
      <c r="G3067" s="75">
        <v>1</v>
      </c>
      <c r="H3067" s="75">
        <f>SUMIFS(VENTAS[Cantidad],VENTAS[Código del producto Vendido],STOCK[[#This Row],[Code]])</f>
        <v>0</v>
      </c>
      <c r="I3067" s="75">
        <f>STOCK[[#This Row],[Entradas]]-STOCK[[#This Row],[Salidas]]</f>
        <v>1</v>
      </c>
      <c r="J3067" s="59">
        <f t="shared" si="153"/>
        <v>5</v>
      </c>
      <c r="K3067" s="62">
        <v>40</v>
      </c>
      <c r="L3067" s="62">
        <v>0</v>
      </c>
      <c r="M3067" s="62">
        <f>STOCK[[#This Row],[Costo Unitario (USD)]]+STOCK[[#This Row],[Costo Envío (USD)]]+STOCK[[#This Row],[Comisión 10%]]</f>
        <v>45</v>
      </c>
      <c r="N3067" s="62">
        <f t="shared" si="151"/>
        <v>67.5</v>
      </c>
      <c r="O3067" s="62">
        <f t="shared" si="152"/>
        <v>50</v>
      </c>
      <c r="P3067" s="62">
        <f>STOCK[[#This Row],[Precio Final]]-STOCK[[#This Row],[Costo total]]</f>
        <v>5</v>
      </c>
      <c r="Q3067" s="62"/>
      <c r="R3067" s="74"/>
      <c r="S3067" s="74"/>
      <c r="T3067" s="62"/>
      <c r="U3067" s="62"/>
      <c r="V3067" s="76"/>
    </row>
    <row r="3068" s="52" customFormat="1" ht="16" customHeight="1" spans="1:22">
      <c r="A3068" s="74" t="s">
        <v>21746</v>
      </c>
      <c r="B3068" s="74" t="s">
        <v>16691</v>
      </c>
      <c r="C3068" s="74" t="s">
        <v>21747</v>
      </c>
      <c r="D3068" s="74" t="s">
        <v>21207</v>
      </c>
      <c r="E3068" s="74"/>
      <c r="F3068" s="59">
        <v>55</v>
      </c>
      <c r="G3068" s="75">
        <v>1</v>
      </c>
      <c r="H3068" s="75">
        <f>SUMIFS(VENTAS[Cantidad],VENTAS[Código del producto Vendido],STOCK[[#This Row],[Code]])</f>
        <v>0</v>
      </c>
      <c r="I3068" s="75">
        <f>STOCK[[#This Row],[Entradas]]-STOCK[[#This Row],[Salidas]]</f>
        <v>1</v>
      </c>
      <c r="J3068" s="59">
        <f t="shared" si="153"/>
        <v>5.5</v>
      </c>
      <c r="K3068" s="62">
        <v>35</v>
      </c>
      <c r="L3068" s="62">
        <v>0</v>
      </c>
      <c r="M3068" s="62">
        <f>STOCK[[#This Row],[Costo Unitario (USD)]]+STOCK[[#This Row],[Costo Envío (USD)]]+STOCK[[#This Row],[Comisión 10%]]</f>
        <v>40.5</v>
      </c>
      <c r="N3068" s="62">
        <f t="shared" si="151"/>
        <v>60.75</v>
      </c>
      <c r="O3068" s="62">
        <f t="shared" si="152"/>
        <v>55</v>
      </c>
      <c r="P3068" s="62">
        <f>STOCK[[#This Row],[Precio Final]]-STOCK[[#This Row],[Costo total]]</f>
        <v>14.5</v>
      </c>
      <c r="Q3068" s="62"/>
      <c r="R3068" s="74"/>
      <c r="S3068" s="74"/>
      <c r="T3068" s="62"/>
      <c r="U3068" s="62"/>
      <c r="V3068" s="76"/>
    </row>
    <row r="3069" s="52" customFormat="1" ht="16" customHeight="1" spans="1:22">
      <c r="A3069" s="74" t="s">
        <v>21748</v>
      </c>
      <c r="B3069" s="74" t="s">
        <v>16691</v>
      </c>
      <c r="C3069" s="74" t="s">
        <v>21747</v>
      </c>
      <c r="D3069" s="74" t="s">
        <v>17476</v>
      </c>
      <c r="E3069" s="74"/>
      <c r="F3069" s="59">
        <v>55</v>
      </c>
      <c r="G3069" s="75">
        <v>1</v>
      </c>
      <c r="H3069" s="75">
        <f>SUMIFS(VENTAS[Cantidad],VENTAS[Código del producto Vendido],STOCK[[#This Row],[Code]])</f>
        <v>0</v>
      </c>
      <c r="I3069" s="75">
        <f>STOCK[[#This Row],[Entradas]]-STOCK[[#This Row],[Salidas]]</f>
        <v>1</v>
      </c>
      <c r="J3069" s="59">
        <f t="shared" si="153"/>
        <v>5.5</v>
      </c>
      <c r="K3069" s="62">
        <v>35</v>
      </c>
      <c r="L3069" s="62">
        <v>0</v>
      </c>
      <c r="M3069" s="62">
        <f>STOCK[[#This Row],[Costo Unitario (USD)]]+STOCK[[#This Row],[Costo Envío (USD)]]+STOCK[[#This Row],[Comisión 10%]]</f>
        <v>40.5</v>
      </c>
      <c r="N3069" s="62">
        <f t="shared" si="151"/>
        <v>60.75</v>
      </c>
      <c r="O3069" s="62">
        <f t="shared" si="152"/>
        <v>55</v>
      </c>
      <c r="P3069" s="62">
        <f>STOCK[[#This Row],[Precio Final]]-STOCK[[#This Row],[Costo total]]</f>
        <v>14.5</v>
      </c>
      <c r="Q3069" s="62"/>
      <c r="R3069" s="74"/>
      <c r="S3069" s="74"/>
      <c r="T3069" s="62"/>
      <c r="U3069" s="62"/>
      <c r="V3069" s="76"/>
    </row>
    <row r="3070" s="52" customFormat="1" ht="16" customHeight="1" spans="1:22">
      <c r="A3070" s="74" t="s">
        <v>21749</v>
      </c>
      <c r="B3070" s="74" t="s">
        <v>16691</v>
      </c>
      <c r="C3070" s="74" t="s">
        <v>21750</v>
      </c>
      <c r="D3070" s="74" t="s">
        <v>16703</v>
      </c>
      <c r="E3070" s="74"/>
      <c r="F3070" s="59">
        <v>35</v>
      </c>
      <c r="G3070" s="75">
        <v>1</v>
      </c>
      <c r="H3070" s="75">
        <f>SUMIFS(VENTAS[Cantidad],VENTAS[Código del producto Vendido],STOCK[[#This Row],[Code]])</f>
        <v>0</v>
      </c>
      <c r="I3070" s="75">
        <f>STOCK[[#This Row],[Entradas]]-STOCK[[#This Row],[Salidas]]</f>
        <v>1</v>
      </c>
      <c r="J3070" s="59">
        <f t="shared" si="153"/>
        <v>3.5</v>
      </c>
      <c r="K3070" s="62">
        <v>20</v>
      </c>
      <c r="L3070" s="62">
        <v>0</v>
      </c>
      <c r="M3070" s="62">
        <f>STOCK[[#This Row],[Costo Unitario (USD)]]+STOCK[[#This Row],[Costo Envío (USD)]]+STOCK[[#This Row],[Comisión 10%]]</f>
        <v>23.5</v>
      </c>
      <c r="N3070" s="62">
        <f t="shared" si="151"/>
        <v>35.25</v>
      </c>
      <c r="O3070" s="62">
        <f t="shared" si="152"/>
        <v>35</v>
      </c>
      <c r="P3070" s="62">
        <f>STOCK[[#This Row],[Precio Final]]-STOCK[[#This Row],[Costo total]]</f>
        <v>11.5</v>
      </c>
      <c r="Q3070" s="62"/>
      <c r="R3070" s="74"/>
      <c r="S3070" s="74"/>
      <c r="T3070" s="62"/>
      <c r="U3070" s="62"/>
      <c r="V3070" s="76"/>
    </row>
    <row r="3071" s="52" customFormat="1" ht="16" customHeight="1" spans="1:22">
      <c r="A3071" s="74" t="s">
        <v>21751</v>
      </c>
      <c r="B3071" s="74" t="s">
        <v>16691</v>
      </c>
      <c r="C3071" s="74" t="s">
        <v>21752</v>
      </c>
      <c r="D3071" s="74" t="s">
        <v>16703</v>
      </c>
      <c r="E3071" s="74"/>
      <c r="F3071" s="59">
        <v>35</v>
      </c>
      <c r="G3071" s="75">
        <v>1</v>
      </c>
      <c r="H3071" s="75">
        <f>SUMIFS(VENTAS[Cantidad],VENTAS[Código del producto Vendido],STOCK[[#This Row],[Code]])</f>
        <v>0</v>
      </c>
      <c r="I3071" s="75">
        <f>STOCK[[#This Row],[Entradas]]-STOCK[[#This Row],[Salidas]]</f>
        <v>1</v>
      </c>
      <c r="J3071" s="59">
        <f t="shared" si="153"/>
        <v>3.5</v>
      </c>
      <c r="K3071" s="62">
        <v>20</v>
      </c>
      <c r="L3071" s="62">
        <v>0</v>
      </c>
      <c r="M3071" s="62">
        <f>STOCK[[#This Row],[Costo Unitario (USD)]]+STOCK[[#This Row],[Costo Envío (USD)]]+STOCK[[#This Row],[Comisión 10%]]</f>
        <v>23.5</v>
      </c>
      <c r="N3071" s="62">
        <f t="shared" si="151"/>
        <v>35.25</v>
      </c>
      <c r="O3071" s="62">
        <f t="shared" si="152"/>
        <v>35</v>
      </c>
      <c r="P3071" s="62">
        <f>STOCK[[#This Row],[Precio Final]]-STOCK[[#This Row],[Costo total]]</f>
        <v>11.5</v>
      </c>
      <c r="Q3071" s="62"/>
      <c r="R3071" s="74"/>
      <c r="S3071" s="74"/>
      <c r="T3071" s="62"/>
      <c r="U3071" s="62"/>
      <c r="V3071" s="76"/>
    </row>
    <row r="3072" s="52" customFormat="1" ht="16" customHeight="1" spans="1:22">
      <c r="A3072" s="74" t="s">
        <v>21753</v>
      </c>
      <c r="B3072" s="74" t="s">
        <v>21754</v>
      </c>
      <c r="C3072" s="74" t="s">
        <v>21755</v>
      </c>
      <c r="D3072" s="74" t="s">
        <v>16475</v>
      </c>
      <c r="E3072" s="74"/>
      <c r="F3072" s="59">
        <v>50</v>
      </c>
      <c r="G3072" s="75">
        <v>1</v>
      </c>
      <c r="H3072" s="75">
        <f>SUMIFS(VENTAS[Cantidad],VENTAS[Código del producto Vendido],STOCK[[#This Row],[Code]])</f>
        <v>0</v>
      </c>
      <c r="I3072" s="75">
        <f>STOCK[[#This Row],[Entradas]]-STOCK[[#This Row],[Salidas]]</f>
        <v>1</v>
      </c>
      <c r="J3072" s="59">
        <f t="shared" si="153"/>
        <v>5</v>
      </c>
      <c r="K3072" s="62">
        <v>20</v>
      </c>
      <c r="L3072" s="62">
        <v>0</v>
      </c>
      <c r="M3072" s="62">
        <f>STOCK[[#This Row],[Costo Unitario (USD)]]+STOCK[[#This Row],[Costo Envío (USD)]]+STOCK[[#This Row],[Comisión 10%]]</f>
        <v>25</v>
      </c>
      <c r="N3072" s="62">
        <f t="shared" si="151"/>
        <v>37.5</v>
      </c>
      <c r="O3072" s="62">
        <f t="shared" si="152"/>
        <v>50</v>
      </c>
      <c r="P3072" s="62">
        <f>STOCK[[#This Row],[Precio Final]]-STOCK[[#This Row],[Costo total]]</f>
        <v>25</v>
      </c>
      <c r="Q3072" s="62"/>
      <c r="R3072" s="74"/>
      <c r="S3072" s="74"/>
      <c r="T3072" s="62"/>
      <c r="U3072" s="62"/>
      <c r="V3072" s="76"/>
    </row>
    <row r="3073" s="52" customFormat="1" ht="16" customHeight="1" spans="1:22">
      <c r="A3073" s="74" t="s">
        <v>21756</v>
      </c>
      <c r="B3073" s="74" t="s">
        <v>17594</v>
      </c>
      <c r="C3073" s="74" t="s">
        <v>21757</v>
      </c>
      <c r="D3073" s="74" t="s">
        <v>16404</v>
      </c>
      <c r="E3073" s="74"/>
      <c r="F3073" s="59">
        <v>50</v>
      </c>
      <c r="G3073" s="75">
        <v>1</v>
      </c>
      <c r="H3073" s="75">
        <f>SUMIFS(VENTAS[Cantidad],VENTAS[Código del producto Vendido],STOCK[[#This Row],[Code]])</f>
        <v>0</v>
      </c>
      <c r="I3073" s="75">
        <f>STOCK[[#This Row],[Entradas]]-STOCK[[#This Row],[Salidas]]</f>
        <v>1</v>
      </c>
      <c r="J3073" s="59">
        <f t="shared" si="153"/>
        <v>5</v>
      </c>
      <c r="K3073" s="62">
        <v>30</v>
      </c>
      <c r="L3073" s="62">
        <v>0</v>
      </c>
      <c r="M3073" s="62">
        <f>STOCK[[#This Row],[Costo Unitario (USD)]]+STOCK[[#This Row],[Costo Envío (USD)]]+STOCK[[#This Row],[Comisión 10%]]</f>
        <v>35</v>
      </c>
      <c r="N3073" s="62">
        <f t="shared" si="151"/>
        <v>52.5</v>
      </c>
      <c r="O3073" s="62">
        <f t="shared" si="152"/>
        <v>50</v>
      </c>
      <c r="P3073" s="62">
        <f>STOCK[[#This Row],[Precio Final]]-STOCK[[#This Row],[Costo total]]</f>
        <v>15</v>
      </c>
      <c r="Q3073" s="62"/>
      <c r="R3073" s="74"/>
      <c r="S3073" s="74"/>
      <c r="T3073" s="62"/>
      <c r="U3073" s="62"/>
      <c r="V3073" s="76"/>
    </row>
    <row r="3074" s="52" customFormat="1" ht="16" customHeight="1" spans="1:22">
      <c r="A3074" s="74" t="s">
        <v>21758</v>
      </c>
      <c r="B3074" s="74" t="s">
        <v>17594</v>
      </c>
      <c r="C3074" s="74" t="s">
        <v>21759</v>
      </c>
      <c r="D3074" s="74" t="s">
        <v>16404</v>
      </c>
      <c r="E3074" s="74"/>
      <c r="F3074" s="59">
        <v>50</v>
      </c>
      <c r="G3074" s="75">
        <v>1</v>
      </c>
      <c r="H3074" s="75">
        <f>SUMIFS(VENTAS[Cantidad],VENTAS[Código del producto Vendido],STOCK[[#This Row],[Code]])</f>
        <v>0</v>
      </c>
      <c r="I3074" s="75">
        <f>STOCK[[#This Row],[Entradas]]-STOCK[[#This Row],[Salidas]]</f>
        <v>1</v>
      </c>
      <c r="J3074" s="59">
        <f t="shared" si="153"/>
        <v>5</v>
      </c>
      <c r="K3074" s="62">
        <v>30</v>
      </c>
      <c r="L3074" s="62">
        <v>0</v>
      </c>
      <c r="M3074" s="62">
        <f>STOCK[[#This Row],[Costo Unitario (USD)]]+STOCK[[#This Row],[Costo Envío (USD)]]+STOCK[[#This Row],[Comisión 10%]]</f>
        <v>35</v>
      </c>
      <c r="N3074" s="62">
        <f t="shared" si="151"/>
        <v>52.5</v>
      </c>
      <c r="O3074" s="62">
        <f t="shared" si="152"/>
        <v>50</v>
      </c>
      <c r="P3074" s="62">
        <f>STOCK[[#This Row],[Precio Final]]-STOCK[[#This Row],[Costo total]]</f>
        <v>15</v>
      </c>
      <c r="Q3074" s="62"/>
      <c r="R3074" s="74"/>
      <c r="S3074" s="74"/>
      <c r="T3074" s="62"/>
      <c r="U3074" s="62"/>
      <c r="V3074" s="76"/>
    </row>
    <row r="3075" s="52" customFormat="1" ht="16" customHeight="1" spans="1:22">
      <c r="A3075" s="74" t="s">
        <v>21760</v>
      </c>
      <c r="B3075" s="74" t="s">
        <v>21671</v>
      </c>
      <c r="C3075" s="74" t="s">
        <v>21761</v>
      </c>
      <c r="D3075" s="74" t="s">
        <v>16396</v>
      </c>
      <c r="E3075" s="74"/>
      <c r="F3075" s="59">
        <v>50</v>
      </c>
      <c r="G3075" s="75">
        <v>1</v>
      </c>
      <c r="H3075" s="75">
        <f>SUMIFS(VENTAS[Cantidad],VENTAS[Código del producto Vendido],STOCK[[#This Row],[Code]])</f>
        <v>0</v>
      </c>
      <c r="I3075" s="75">
        <f>STOCK[[#This Row],[Entradas]]-STOCK[[#This Row],[Salidas]]</f>
        <v>1</v>
      </c>
      <c r="J3075" s="59">
        <f t="shared" si="153"/>
        <v>5</v>
      </c>
      <c r="K3075" s="62">
        <v>30</v>
      </c>
      <c r="L3075" s="62">
        <v>0</v>
      </c>
      <c r="M3075" s="62">
        <f>STOCK[[#This Row],[Costo Unitario (USD)]]+STOCK[[#This Row],[Costo Envío (USD)]]+STOCK[[#This Row],[Comisión 10%]]</f>
        <v>35</v>
      </c>
      <c r="N3075" s="62">
        <f t="shared" si="151"/>
        <v>52.5</v>
      </c>
      <c r="O3075" s="62">
        <f t="shared" si="152"/>
        <v>50</v>
      </c>
      <c r="P3075" s="62">
        <f>STOCK[[#This Row],[Precio Final]]-STOCK[[#This Row],[Costo total]]</f>
        <v>15</v>
      </c>
      <c r="Q3075" s="62"/>
      <c r="R3075" s="74"/>
      <c r="S3075" s="74"/>
      <c r="T3075" s="62"/>
      <c r="U3075" s="62"/>
      <c r="V3075" s="76"/>
    </row>
    <row r="3076" s="52" customFormat="1" ht="16" customHeight="1" spans="1:22">
      <c r="A3076" s="74" t="s">
        <v>21762</v>
      </c>
      <c r="B3076" s="74" t="s">
        <v>16608</v>
      </c>
      <c r="C3076" s="74" t="s">
        <v>21763</v>
      </c>
      <c r="D3076" s="74" t="s">
        <v>16404</v>
      </c>
      <c r="E3076" s="74"/>
      <c r="F3076" s="59">
        <v>35</v>
      </c>
      <c r="G3076" s="75">
        <v>1</v>
      </c>
      <c r="H3076" s="75">
        <f>SUMIFS(VENTAS[Cantidad],VENTAS[Código del producto Vendido],STOCK[[#This Row],[Code]])</f>
        <v>0</v>
      </c>
      <c r="I3076" s="75">
        <f>STOCK[[#This Row],[Entradas]]-STOCK[[#This Row],[Salidas]]</f>
        <v>1</v>
      </c>
      <c r="J3076" s="59">
        <f t="shared" si="153"/>
        <v>3.5</v>
      </c>
      <c r="K3076" s="62">
        <v>25</v>
      </c>
      <c r="L3076" s="62">
        <v>0</v>
      </c>
      <c r="M3076" s="62">
        <f>STOCK[[#This Row],[Costo Unitario (USD)]]+STOCK[[#This Row],[Costo Envío (USD)]]+STOCK[[#This Row],[Comisión 10%]]</f>
        <v>28.5</v>
      </c>
      <c r="N3076" s="62">
        <f t="shared" si="151"/>
        <v>42.75</v>
      </c>
      <c r="O3076" s="62">
        <f t="shared" si="152"/>
        <v>35</v>
      </c>
      <c r="P3076" s="62">
        <f>STOCK[[#This Row],[Precio Final]]-STOCK[[#This Row],[Costo total]]</f>
        <v>6.5</v>
      </c>
      <c r="Q3076" s="62"/>
      <c r="R3076" s="74"/>
      <c r="S3076" s="74"/>
      <c r="T3076" s="62"/>
      <c r="U3076" s="62"/>
      <c r="V3076" s="76"/>
    </row>
    <row r="3077" s="52" customFormat="1" ht="16" customHeight="1" spans="1:22">
      <c r="A3077" s="74" t="s">
        <v>21764</v>
      </c>
      <c r="B3077" s="74" t="s">
        <v>21765</v>
      </c>
      <c r="C3077" s="74" t="s">
        <v>21766</v>
      </c>
      <c r="D3077" s="74" t="s">
        <v>16475</v>
      </c>
      <c r="E3077" s="74"/>
      <c r="F3077" s="59">
        <v>35</v>
      </c>
      <c r="G3077" s="75">
        <v>1</v>
      </c>
      <c r="H3077" s="75">
        <f>SUMIFS(VENTAS[Cantidad],VENTAS[Código del producto Vendido],STOCK[[#This Row],[Code]])</f>
        <v>0</v>
      </c>
      <c r="I3077" s="75">
        <f>STOCK[[#This Row],[Entradas]]-STOCK[[#This Row],[Salidas]]</f>
        <v>1</v>
      </c>
      <c r="J3077" s="59">
        <f t="shared" si="153"/>
        <v>3.5</v>
      </c>
      <c r="K3077" s="62">
        <v>25</v>
      </c>
      <c r="L3077" s="62">
        <v>0</v>
      </c>
      <c r="M3077" s="62">
        <f>STOCK[[#This Row],[Costo Unitario (USD)]]+STOCK[[#This Row],[Costo Envío (USD)]]+STOCK[[#This Row],[Comisión 10%]]</f>
        <v>28.5</v>
      </c>
      <c r="N3077" s="62">
        <f t="shared" si="151"/>
        <v>42.75</v>
      </c>
      <c r="O3077" s="62">
        <f t="shared" si="152"/>
        <v>35</v>
      </c>
      <c r="P3077" s="62">
        <f>STOCK[[#This Row],[Precio Final]]-STOCK[[#This Row],[Costo total]]</f>
        <v>6.5</v>
      </c>
      <c r="Q3077" s="62"/>
      <c r="R3077" s="74"/>
      <c r="S3077" s="74"/>
      <c r="T3077" s="62"/>
      <c r="U3077" s="62"/>
      <c r="V3077" s="76"/>
    </row>
    <row r="3078" s="52" customFormat="1" ht="16" customHeight="1" spans="1:22">
      <c r="A3078" s="74" t="s">
        <v>21767</v>
      </c>
      <c r="B3078" s="74" t="s">
        <v>21768</v>
      </c>
      <c r="C3078" s="74" t="s">
        <v>21769</v>
      </c>
      <c r="D3078" s="74" t="s">
        <v>21770</v>
      </c>
      <c r="E3078" s="74"/>
      <c r="F3078" s="59">
        <v>10</v>
      </c>
      <c r="G3078" s="75">
        <v>3</v>
      </c>
      <c r="H3078" s="75">
        <f>SUMIFS(VENTAS[Cantidad],VENTAS[Código del producto Vendido],STOCK[[#This Row],[Code]])</f>
        <v>0</v>
      </c>
      <c r="I3078" s="75">
        <f>STOCK[[#This Row],[Entradas]]-STOCK[[#This Row],[Salidas]]</f>
        <v>3</v>
      </c>
      <c r="J3078" s="59">
        <f t="shared" si="153"/>
        <v>1</v>
      </c>
      <c r="K3078" s="62">
        <v>3</v>
      </c>
      <c r="L3078" s="62">
        <v>2</v>
      </c>
      <c r="M3078" s="62">
        <f>STOCK[[#This Row],[Costo Unitario (USD)]]+STOCK[[#This Row],[Costo Envío (USD)]]+STOCK[[#This Row],[Comisión 10%]]</f>
        <v>6</v>
      </c>
      <c r="N3078" s="62">
        <f t="shared" si="151"/>
        <v>9</v>
      </c>
      <c r="O3078" s="62">
        <v>10</v>
      </c>
      <c r="P3078" s="62">
        <f>STOCK[[#This Row],[Precio Final]]-STOCK[[#This Row],[Costo total]]</f>
        <v>4</v>
      </c>
      <c r="Q3078" s="62"/>
      <c r="R3078" s="74"/>
      <c r="S3078" s="74"/>
      <c r="T3078" s="62"/>
      <c r="U3078" s="62"/>
      <c r="V3078" s="76"/>
    </row>
    <row r="3079" s="52" customFormat="1" ht="16" customHeight="1" spans="1:22">
      <c r="A3079" s="74" t="s">
        <v>21771</v>
      </c>
      <c r="B3079" s="74" t="s">
        <v>21768</v>
      </c>
      <c r="C3079" s="74" t="s">
        <v>21772</v>
      </c>
      <c r="D3079" s="74" t="s">
        <v>21770</v>
      </c>
      <c r="E3079" s="74"/>
      <c r="F3079" s="59">
        <v>15</v>
      </c>
      <c r="G3079" s="75">
        <v>4</v>
      </c>
      <c r="H3079" s="75">
        <f>SUMIFS(VENTAS[Cantidad],VENTAS[Código del producto Vendido],STOCK[[#This Row],[Code]])</f>
        <v>0</v>
      </c>
      <c r="I3079" s="75">
        <f>STOCK[[#This Row],[Entradas]]-STOCK[[#This Row],[Salidas]]</f>
        <v>4</v>
      </c>
      <c r="J3079" s="59">
        <f t="shared" si="153"/>
        <v>1.5</v>
      </c>
      <c r="K3079" s="62">
        <v>5</v>
      </c>
      <c r="L3079" s="62">
        <v>2</v>
      </c>
      <c r="M3079" s="62">
        <f>STOCK[[#This Row],[Costo Unitario (USD)]]+STOCK[[#This Row],[Costo Envío (USD)]]+STOCK[[#This Row],[Comisión 10%]]</f>
        <v>8.5</v>
      </c>
      <c r="N3079" s="62">
        <f t="shared" si="151"/>
        <v>12.75</v>
      </c>
      <c r="O3079" s="62">
        <v>15</v>
      </c>
      <c r="P3079" s="62">
        <f>STOCK[[#This Row],[Precio Final]]-STOCK[[#This Row],[Costo total]]</f>
        <v>6.5</v>
      </c>
      <c r="Q3079" s="62"/>
      <c r="R3079" s="74"/>
      <c r="S3079" s="74"/>
      <c r="T3079" s="62"/>
      <c r="U3079" s="62"/>
      <c r="V3079" s="76"/>
    </row>
    <row r="3080" s="52" customFormat="1" ht="16" customHeight="1" spans="1:22">
      <c r="A3080" s="74" t="s">
        <v>21773</v>
      </c>
      <c r="B3080" s="74" t="s">
        <v>21768</v>
      </c>
      <c r="C3080" s="74" t="s">
        <v>21774</v>
      </c>
      <c r="D3080" s="74" t="s">
        <v>21770</v>
      </c>
      <c r="E3080" s="74"/>
      <c r="F3080" s="59">
        <v>10</v>
      </c>
      <c r="G3080" s="75">
        <v>1</v>
      </c>
      <c r="H3080" s="75">
        <f>SUMIFS(VENTAS[Cantidad],VENTAS[Código del producto Vendido],STOCK[[#This Row],[Code]])</f>
        <v>0</v>
      </c>
      <c r="I3080" s="75">
        <f>STOCK[[#This Row],[Entradas]]-STOCK[[#This Row],[Salidas]]</f>
        <v>1</v>
      </c>
      <c r="J3080" s="59">
        <f t="shared" si="153"/>
        <v>1</v>
      </c>
      <c r="K3080" s="62">
        <v>5</v>
      </c>
      <c r="L3080" s="62">
        <v>2</v>
      </c>
      <c r="M3080" s="62">
        <f>STOCK[[#This Row],[Costo Unitario (USD)]]+STOCK[[#This Row],[Costo Envío (USD)]]+STOCK[[#This Row],[Comisión 10%]]</f>
        <v>8</v>
      </c>
      <c r="N3080" s="62">
        <f t="shared" si="151"/>
        <v>12</v>
      </c>
      <c r="O3080" s="62">
        <v>10</v>
      </c>
      <c r="P3080" s="62">
        <f>STOCK[[#This Row],[Precio Final]]-STOCK[[#This Row],[Costo total]]</f>
        <v>2</v>
      </c>
      <c r="Q3080" s="62"/>
      <c r="R3080" s="74"/>
      <c r="S3080" s="74"/>
      <c r="T3080" s="62"/>
      <c r="U3080" s="62"/>
      <c r="V3080" s="76"/>
    </row>
    <row r="3081" s="52" customFormat="1" ht="16" customHeight="1" spans="1:22">
      <c r="A3081" s="74" t="s">
        <v>21775</v>
      </c>
      <c r="B3081" s="74" t="s">
        <v>21776</v>
      </c>
      <c r="C3081" s="74" t="s">
        <v>21777</v>
      </c>
      <c r="D3081" s="74" t="s">
        <v>16404</v>
      </c>
      <c r="E3081" s="74"/>
      <c r="F3081" s="59">
        <v>20</v>
      </c>
      <c r="G3081" s="75">
        <v>1</v>
      </c>
      <c r="H3081" s="75">
        <f>SUMIFS(VENTAS[Cantidad],VENTAS[Código del producto Vendido],STOCK[[#This Row],[Code]])</f>
        <v>0</v>
      </c>
      <c r="I3081" s="75">
        <f>STOCK[[#This Row],[Entradas]]-STOCK[[#This Row],[Salidas]]</f>
        <v>1</v>
      </c>
      <c r="J3081" s="59">
        <f t="shared" si="153"/>
        <v>2</v>
      </c>
      <c r="K3081" s="62">
        <v>5</v>
      </c>
      <c r="L3081" s="62">
        <v>2</v>
      </c>
      <c r="M3081" s="62">
        <f>STOCK[[#This Row],[Costo Unitario (USD)]]+STOCK[[#This Row],[Costo Envío (USD)]]+STOCK[[#This Row],[Comisión 10%]]</f>
        <v>9</v>
      </c>
      <c r="N3081" s="62">
        <f t="shared" si="151"/>
        <v>13.5</v>
      </c>
      <c r="O3081" s="62">
        <v>20</v>
      </c>
      <c r="P3081" s="62">
        <f>STOCK[[#This Row],[Precio Final]]-STOCK[[#This Row],[Costo total]]</f>
        <v>11</v>
      </c>
      <c r="Q3081" s="62"/>
      <c r="R3081" s="74"/>
      <c r="S3081" s="74"/>
      <c r="T3081" s="62"/>
      <c r="U3081" s="62"/>
      <c r="V3081" s="76"/>
    </row>
    <row r="3082" s="52" customFormat="1" ht="16" customHeight="1" spans="1:22">
      <c r="A3082" s="74" t="s">
        <v>21778</v>
      </c>
      <c r="B3082" s="74" t="s">
        <v>21779</v>
      </c>
      <c r="C3082" s="74" t="s">
        <v>21780</v>
      </c>
      <c r="D3082" s="74" t="s">
        <v>17488</v>
      </c>
      <c r="E3082" s="74"/>
      <c r="F3082" s="59">
        <v>15</v>
      </c>
      <c r="G3082" s="75">
        <v>1</v>
      </c>
      <c r="H3082" s="75">
        <f>SUMIFS(VENTAS[Cantidad],VENTAS[Código del producto Vendido],STOCK[[#This Row],[Code]])</f>
        <v>0</v>
      </c>
      <c r="I3082" s="75">
        <f>STOCK[[#This Row],[Entradas]]-STOCK[[#This Row],[Salidas]]</f>
        <v>1</v>
      </c>
      <c r="J3082" s="59">
        <f t="shared" si="153"/>
        <v>1.5</v>
      </c>
      <c r="K3082" s="62">
        <v>5</v>
      </c>
      <c r="L3082" s="62">
        <v>2</v>
      </c>
      <c r="M3082" s="62">
        <f>STOCK[[#This Row],[Costo Unitario (USD)]]+STOCK[[#This Row],[Costo Envío (USD)]]+STOCK[[#This Row],[Comisión 10%]]</f>
        <v>8.5</v>
      </c>
      <c r="N3082" s="62">
        <f t="shared" si="151"/>
        <v>12.75</v>
      </c>
      <c r="O3082" s="62">
        <v>15</v>
      </c>
      <c r="P3082" s="62">
        <f>STOCK[[#This Row],[Precio Final]]-STOCK[[#This Row],[Costo total]]</f>
        <v>6.5</v>
      </c>
      <c r="Q3082" s="62"/>
      <c r="R3082" s="74"/>
      <c r="S3082" s="74"/>
      <c r="T3082" s="62"/>
      <c r="U3082" s="62"/>
      <c r="V3082" s="76"/>
    </row>
    <row r="3083" s="52" customFormat="1" ht="16" customHeight="1" spans="1:22">
      <c r="A3083" s="74" t="s">
        <v>21781</v>
      </c>
      <c r="B3083" s="74" t="s">
        <v>21782</v>
      </c>
      <c r="C3083" s="74" t="s">
        <v>21780</v>
      </c>
      <c r="D3083" s="74" t="s">
        <v>17505</v>
      </c>
      <c r="E3083" s="74"/>
      <c r="F3083" s="59">
        <v>15</v>
      </c>
      <c r="G3083" s="75">
        <v>1</v>
      </c>
      <c r="H3083" s="75">
        <f>SUMIFS(VENTAS[Cantidad],VENTAS[Código del producto Vendido],STOCK[[#This Row],[Code]])</f>
        <v>0</v>
      </c>
      <c r="I3083" s="75">
        <f>STOCK[[#This Row],[Entradas]]-STOCK[[#This Row],[Salidas]]</f>
        <v>1</v>
      </c>
      <c r="J3083" s="59">
        <f t="shared" si="153"/>
        <v>1.5</v>
      </c>
      <c r="K3083" s="62">
        <v>5</v>
      </c>
      <c r="L3083" s="62">
        <v>2</v>
      </c>
      <c r="M3083" s="62">
        <f>STOCK[[#This Row],[Costo Unitario (USD)]]+STOCK[[#This Row],[Costo Envío (USD)]]+STOCK[[#This Row],[Comisión 10%]]</f>
        <v>8.5</v>
      </c>
      <c r="N3083" s="62">
        <f t="shared" ref="N3083:N3145" si="154">M3083*1.5</f>
        <v>12.75</v>
      </c>
      <c r="O3083" s="62">
        <v>15</v>
      </c>
      <c r="P3083" s="62">
        <f>STOCK[[#This Row],[Precio Final]]-STOCK[[#This Row],[Costo total]]</f>
        <v>6.5</v>
      </c>
      <c r="Q3083" s="62"/>
      <c r="R3083" s="74"/>
      <c r="S3083" s="74"/>
      <c r="T3083" s="62"/>
      <c r="U3083" s="62"/>
      <c r="V3083" s="76"/>
    </row>
    <row r="3084" s="52" customFormat="1" ht="16" customHeight="1" spans="1:22">
      <c r="A3084" s="74" t="s">
        <v>21783</v>
      </c>
      <c r="B3084" s="74" t="s">
        <v>21784</v>
      </c>
      <c r="C3084" s="74" t="s">
        <v>21780</v>
      </c>
      <c r="D3084" s="74" t="s">
        <v>16973</v>
      </c>
      <c r="E3084" s="74"/>
      <c r="F3084" s="59">
        <v>15</v>
      </c>
      <c r="G3084" s="75">
        <v>1</v>
      </c>
      <c r="H3084" s="75">
        <f>SUMIFS(VENTAS[Cantidad],VENTAS[Código del producto Vendido],STOCK[[#This Row],[Code]])</f>
        <v>0</v>
      </c>
      <c r="I3084" s="75">
        <f>STOCK[[#This Row],[Entradas]]-STOCK[[#This Row],[Salidas]]</f>
        <v>1</v>
      </c>
      <c r="J3084" s="59">
        <f t="shared" si="153"/>
        <v>1.5</v>
      </c>
      <c r="K3084" s="62">
        <v>5</v>
      </c>
      <c r="L3084" s="62">
        <v>2</v>
      </c>
      <c r="M3084" s="62">
        <f>STOCK[[#This Row],[Costo Unitario (USD)]]+STOCK[[#This Row],[Costo Envío (USD)]]+STOCK[[#This Row],[Comisión 10%]]</f>
        <v>8.5</v>
      </c>
      <c r="N3084" s="62">
        <f t="shared" si="154"/>
        <v>12.75</v>
      </c>
      <c r="O3084" s="62">
        <v>15</v>
      </c>
      <c r="P3084" s="62">
        <f>STOCK[[#This Row],[Precio Final]]-STOCK[[#This Row],[Costo total]]</f>
        <v>6.5</v>
      </c>
      <c r="Q3084" s="62"/>
      <c r="R3084" s="74"/>
      <c r="S3084" s="74"/>
      <c r="T3084" s="62"/>
      <c r="U3084" s="62"/>
      <c r="V3084" s="76"/>
    </row>
    <row r="3085" s="52" customFormat="1" ht="16" customHeight="1" spans="1:22">
      <c r="A3085" s="74" t="s">
        <v>21785</v>
      </c>
      <c r="B3085" s="74" t="s">
        <v>21786</v>
      </c>
      <c r="C3085" s="74" t="s">
        <v>21787</v>
      </c>
      <c r="D3085" s="74" t="s">
        <v>21788</v>
      </c>
      <c r="E3085" s="74"/>
      <c r="F3085" s="59">
        <v>15</v>
      </c>
      <c r="G3085" s="75">
        <v>3</v>
      </c>
      <c r="H3085" s="75">
        <f>SUMIFS(VENTAS[Cantidad],VENTAS[Código del producto Vendido],STOCK[[#This Row],[Code]])</f>
        <v>0</v>
      </c>
      <c r="I3085" s="75">
        <f>STOCK[[#This Row],[Entradas]]-STOCK[[#This Row],[Salidas]]</f>
        <v>3</v>
      </c>
      <c r="J3085" s="59">
        <f t="shared" si="153"/>
        <v>1.5</v>
      </c>
      <c r="K3085" s="62">
        <v>5</v>
      </c>
      <c r="L3085" s="62">
        <v>2</v>
      </c>
      <c r="M3085" s="62">
        <f>STOCK[[#This Row],[Costo Unitario (USD)]]+STOCK[[#This Row],[Costo Envío (USD)]]+STOCK[[#This Row],[Comisión 10%]]</f>
        <v>8.5</v>
      </c>
      <c r="N3085" s="62">
        <f t="shared" si="154"/>
        <v>12.75</v>
      </c>
      <c r="O3085" s="62">
        <v>15</v>
      </c>
      <c r="P3085" s="62">
        <f>STOCK[[#This Row],[Precio Final]]-STOCK[[#This Row],[Costo total]]</f>
        <v>6.5</v>
      </c>
      <c r="Q3085" s="62"/>
      <c r="R3085" s="74"/>
      <c r="S3085" s="74"/>
      <c r="T3085" s="62"/>
      <c r="U3085" s="62"/>
      <c r="V3085" s="76"/>
    </row>
    <row r="3086" s="52" customFormat="1" ht="16" customHeight="1" spans="1:22">
      <c r="A3086" s="74" t="s">
        <v>21789</v>
      </c>
      <c r="B3086" s="74" t="s">
        <v>21786</v>
      </c>
      <c r="C3086" s="74" t="s">
        <v>21790</v>
      </c>
      <c r="D3086" s="74" t="s">
        <v>21788</v>
      </c>
      <c r="E3086" s="74"/>
      <c r="F3086" s="59">
        <v>15</v>
      </c>
      <c r="G3086" s="75">
        <v>3</v>
      </c>
      <c r="H3086" s="75">
        <f>SUMIFS(VENTAS[Cantidad],VENTAS[Código del producto Vendido],STOCK[[#This Row],[Code]])</f>
        <v>3</v>
      </c>
      <c r="I3086" s="75">
        <f>STOCK[[#This Row],[Entradas]]-STOCK[[#This Row],[Salidas]]</f>
        <v>0</v>
      </c>
      <c r="J3086" s="59">
        <f t="shared" si="153"/>
        <v>1.5</v>
      </c>
      <c r="K3086" s="62">
        <v>5</v>
      </c>
      <c r="L3086" s="62">
        <v>2</v>
      </c>
      <c r="M3086" s="62">
        <f>STOCK[[#This Row],[Costo Unitario (USD)]]+STOCK[[#This Row],[Costo Envío (USD)]]+STOCK[[#This Row],[Comisión 10%]]</f>
        <v>8.5</v>
      </c>
      <c r="N3086" s="62">
        <f t="shared" si="154"/>
        <v>12.75</v>
      </c>
      <c r="O3086" s="62">
        <v>15</v>
      </c>
      <c r="P3086" s="62">
        <f>STOCK[[#This Row],[Precio Final]]-STOCK[[#This Row],[Costo total]]</f>
        <v>6.5</v>
      </c>
      <c r="Q3086" s="62"/>
      <c r="R3086" s="74"/>
      <c r="S3086" s="74"/>
      <c r="T3086" s="62"/>
      <c r="U3086" s="62"/>
      <c r="V3086" s="76"/>
    </row>
    <row r="3087" s="52" customFormat="1" ht="16" customHeight="1" spans="1:22">
      <c r="A3087" s="74" t="s">
        <v>21791</v>
      </c>
      <c r="B3087" s="74" t="s">
        <v>21782</v>
      </c>
      <c r="C3087" s="74" t="s">
        <v>21792</v>
      </c>
      <c r="D3087" s="74" t="s">
        <v>17505</v>
      </c>
      <c r="E3087" s="74"/>
      <c r="F3087" s="59">
        <v>25</v>
      </c>
      <c r="G3087" s="75">
        <v>1</v>
      </c>
      <c r="H3087" s="75">
        <f>SUMIFS(VENTAS[Cantidad],VENTAS[Código del producto Vendido],STOCK[[#This Row],[Code]])</f>
        <v>0</v>
      </c>
      <c r="I3087" s="75">
        <f>STOCK[[#This Row],[Entradas]]-STOCK[[#This Row],[Salidas]]</f>
        <v>1</v>
      </c>
      <c r="J3087" s="59">
        <f t="shared" si="153"/>
        <v>2.5</v>
      </c>
      <c r="K3087" s="62">
        <v>5</v>
      </c>
      <c r="L3087" s="62">
        <v>2</v>
      </c>
      <c r="M3087" s="62">
        <f>STOCK[[#This Row],[Costo Unitario (USD)]]+STOCK[[#This Row],[Costo Envío (USD)]]+STOCK[[#This Row],[Comisión 10%]]</f>
        <v>9.5</v>
      </c>
      <c r="N3087" s="62">
        <f t="shared" si="154"/>
        <v>14.25</v>
      </c>
      <c r="O3087" s="62">
        <v>25</v>
      </c>
      <c r="P3087" s="62">
        <f>STOCK[[#This Row],[Precio Final]]-STOCK[[#This Row],[Costo total]]</f>
        <v>15.5</v>
      </c>
      <c r="Q3087" s="62"/>
      <c r="R3087" s="74"/>
      <c r="S3087" s="74"/>
      <c r="T3087" s="62"/>
      <c r="U3087" s="62"/>
      <c r="V3087" s="76"/>
    </row>
    <row r="3088" s="52" customFormat="1" ht="16" customHeight="1" spans="1:22">
      <c r="A3088" s="74" t="s">
        <v>21793</v>
      </c>
      <c r="B3088" s="74" t="s">
        <v>21784</v>
      </c>
      <c r="C3088" s="74" t="s">
        <v>21792</v>
      </c>
      <c r="D3088" s="74" t="s">
        <v>16973</v>
      </c>
      <c r="E3088" s="74"/>
      <c r="F3088" s="59">
        <v>25</v>
      </c>
      <c r="G3088" s="75">
        <v>1</v>
      </c>
      <c r="H3088" s="75">
        <f>SUMIFS(VENTAS[Cantidad],VENTAS[Código del producto Vendido],STOCK[[#This Row],[Code]])</f>
        <v>0</v>
      </c>
      <c r="I3088" s="75">
        <f>STOCK[[#This Row],[Entradas]]-STOCK[[#This Row],[Salidas]]</f>
        <v>1</v>
      </c>
      <c r="J3088" s="59">
        <f t="shared" si="153"/>
        <v>2.5</v>
      </c>
      <c r="K3088" s="62">
        <v>5</v>
      </c>
      <c r="L3088" s="62">
        <v>2</v>
      </c>
      <c r="M3088" s="62">
        <f>STOCK[[#This Row],[Costo Unitario (USD)]]+STOCK[[#This Row],[Costo Envío (USD)]]+STOCK[[#This Row],[Comisión 10%]]</f>
        <v>9.5</v>
      </c>
      <c r="N3088" s="62">
        <f t="shared" si="154"/>
        <v>14.25</v>
      </c>
      <c r="O3088" s="62">
        <v>25</v>
      </c>
      <c r="P3088" s="62">
        <f>STOCK[[#This Row],[Precio Final]]-STOCK[[#This Row],[Costo total]]</f>
        <v>15.5</v>
      </c>
      <c r="Q3088" s="62"/>
      <c r="R3088" s="74"/>
      <c r="S3088" s="74"/>
      <c r="T3088" s="62"/>
      <c r="U3088" s="62"/>
      <c r="V3088" s="76"/>
    </row>
    <row r="3089" s="52" customFormat="1" ht="16" customHeight="1" spans="1:22">
      <c r="A3089" s="74" t="s">
        <v>21794</v>
      </c>
      <c r="B3089" s="74" t="s">
        <v>21779</v>
      </c>
      <c r="C3089" s="74" t="s">
        <v>21792</v>
      </c>
      <c r="D3089" s="74" t="s">
        <v>17488</v>
      </c>
      <c r="E3089" s="74"/>
      <c r="F3089" s="59">
        <v>25</v>
      </c>
      <c r="G3089" s="75">
        <v>1</v>
      </c>
      <c r="H3089" s="75">
        <f>SUMIFS(VENTAS[Cantidad],VENTAS[Código del producto Vendido],STOCK[[#This Row],[Code]])</f>
        <v>0</v>
      </c>
      <c r="I3089" s="75">
        <f>STOCK[[#This Row],[Entradas]]-STOCK[[#This Row],[Salidas]]</f>
        <v>1</v>
      </c>
      <c r="J3089" s="59">
        <f t="shared" si="153"/>
        <v>2.5</v>
      </c>
      <c r="K3089" s="62">
        <v>5</v>
      </c>
      <c r="L3089" s="62">
        <v>2</v>
      </c>
      <c r="M3089" s="62">
        <f>STOCK[[#This Row],[Costo Unitario (USD)]]+STOCK[[#This Row],[Costo Envío (USD)]]+STOCK[[#This Row],[Comisión 10%]]</f>
        <v>9.5</v>
      </c>
      <c r="N3089" s="62">
        <f t="shared" si="154"/>
        <v>14.25</v>
      </c>
      <c r="O3089" s="62">
        <v>25</v>
      </c>
      <c r="P3089" s="62">
        <f>STOCK[[#This Row],[Precio Final]]-STOCK[[#This Row],[Costo total]]</f>
        <v>15.5</v>
      </c>
      <c r="Q3089" s="62"/>
      <c r="R3089" s="74"/>
      <c r="S3089" s="74"/>
      <c r="T3089" s="62"/>
      <c r="U3089" s="62"/>
      <c r="V3089" s="76"/>
    </row>
    <row r="3090" s="52" customFormat="1" ht="16" customHeight="1" spans="1:22">
      <c r="A3090" s="74" t="s">
        <v>21795</v>
      </c>
      <c r="B3090" s="74" t="s">
        <v>21779</v>
      </c>
      <c r="C3090" s="74" t="s">
        <v>21796</v>
      </c>
      <c r="D3090" s="74" t="s">
        <v>16404</v>
      </c>
      <c r="E3090" s="74"/>
      <c r="F3090" s="59">
        <v>25</v>
      </c>
      <c r="G3090" s="75">
        <v>1</v>
      </c>
      <c r="H3090" s="75">
        <f>SUMIFS(VENTAS[Cantidad],VENTAS[Código del producto Vendido],STOCK[[#This Row],[Code]])</f>
        <v>0</v>
      </c>
      <c r="I3090" s="75">
        <f>STOCK[[#This Row],[Entradas]]-STOCK[[#This Row],[Salidas]]</f>
        <v>1</v>
      </c>
      <c r="J3090" s="59">
        <f t="shared" si="153"/>
        <v>2.5</v>
      </c>
      <c r="K3090" s="62">
        <v>5</v>
      </c>
      <c r="L3090" s="62">
        <v>2</v>
      </c>
      <c r="M3090" s="62">
        <f>STOCK[[#This Row],[Costo Unitario (USD)]]+STOCK[[#This Row],[Costo Envío (USD)]]+STOCK[[#This Row],[Comisión 10%]]</f>
        <v>9.5</v>
      </c>
      <c r="N3090" s="62">
        <f t="shared" si="154"/>
        <v>14.25</v>
      </c>
      <c r="O3090" s="62">
        <v>25</v>
      </c>
      <c r="P3090" s="62">
        <f>STOCK[[#This Row],[Precio Final]]-STOCK[[#This Row],[Costo total]]</f>
        <v>15.5</v>
      </c>
      <c r="Q3090" s="62"/>
      <c r="R3090" s="74"/>
      <c r="S3090" s="74"/>
      <c r="T3090" s="62"/>
      <c r="U3090" s="62"/>
      <c r="V3090" s="76"/>
    </row>
    <row r="3091" s="52" customFormat="1" ht="16" customHeight="1" spans="1:22">
      <c r="A3091" s="74" t="s">
        <v>21797</v>
      </c>
      <c r="B3091" s="74" t="s">
        <v>21782</v>
      </c>
      <c r="C3091" s="74" t="s">
        <v>21796</v>
      </c>
      <c r="D3091" s="74" t="s">
        <v>16475</v>
      </c>
      <c r="E3091" s="74"/>
      <c r="F3091" s="59">
        <v>25</v>
      </c>
      <c r="G3091" s="75">
        <v>2</v>
      </c>
      <c r="H3091" s="75">
        <f>SUMIFS(VENTAS[Cantidad],VENTAS[Código del producto Vendido],STOCK[[#This Row],[Code]])</f>
        <v>0</v>
      </c>
      <c r="I3091" s="75">
        <f>STOCK[[#This Row],[Entradas]]-STOCK[[#This Row],[Salidas]]</f>
        <v>2</v>
      </c>
      <c r="J3091" s="59">
        <f t="shared" si="153"/>
        <v>2.5</v>
      </c>
      <c r="K3091" s="62">
        <v>5</v>
      </c>
      <c r="L3091" s="62">
        <v>2</v>
      </c>
      <c r="M3091" s="62">
        <f>STOCK[[#This Row],[Costo Unitario (USD)]]+STOCK[[#This Row],[Costo Envío (USD)]]+STOCK[[#This Row],[Comisión 10%]]</f>
        <v>9.5</v>
      </c>
      <c r="N3091" s="62">
        <f t="shared" si="154"/>
        <v>14.25</v>
      </c>
      <c r="O3091" s="62">
        <v>25</v>
      </c>
      <c r="P3091" s="62">
        <f>STOCK[[#This Row],[Precio Final]]-STOCK[[#This Row],[Costo total]]</f>
        <v>15.5</v>
      </c>
      <c r="Q3091" s="62"/>
      <c r="R3091" s="74"/>
      <c r="S3091" s="74"/>
      <c r="T3091" s="62"/>
      <c r="U3091" s="62"/>
      <c r="V3091" s="76"/>
    </row>
    <row r="3092" s="52" customFormat="1" ht="16" customHeight="1" spans="1:22">
      <c r="A3092" s="74" t="s">
        <v>21798</v>
      </c>
      <c r="B3092" s="74" t="s">
        <v>21784</v>
      </c>
      <c r="C3092" s="74" t="s">
        <v>21796</v>
      </c>
      <c r="D3092" s="74" t="s">
        <v>16396</v>
      </c>
      <c r="E3092" s="74"/>
      <c r="F3092" s="59">
        <v>25</v>
      </c>
      <c r="G3092" s="75">
        <v>1</v>
      </c>
      <c r="H3092" s="75">
        <f>SUMIFS(VENTAS[Cantidad],VENTAS[Código del producto Vendido],STOCK[[#This Row],[Code]])</f>
        <v>0</v>
      </c>
      <c r="I3092" s="75">
        <f>STOCK[[#This Row],[Entradas]]-STOCK[[#This Row],[Salidas]]</f>
        <v>1</v>
      </c>
      <c r="J3092" s="59">
        <f t="shared" si="153"/>
        <v>2.5</v>
      </c>
      <c r="K3092" s="62">
        <v>5</v>
      </c>
      <c r="L3092" s="62">
        <v>2</v>
      </c>
      <c r="M3092" s="62">
        <f>STOCK[[#This Row],[Costo Unitario (USD)]]+STOCK[[#This Row],[Costo Envío (USD)]]+STOCK[[#This Row],[Comisión 10%]]</f>
        <v>9.5</v>
      </c>
      <c r="N3092" s="62">
        <f t="shared" si="154"/>
        <v>14.25</v>
      </c>
      <c r="O3092" s="62">
        <v>25</v>
      </c>
      <c r="P3092" s="62">
        <f>STOCK[[#This Row],[Precio Final]]-STOCK[[#This Row],[Costo total]]</f>
        <v>15.5</v>
      </c>
      <c r="Q3092" s="62"/>
      <c r="R3092" s="74"/>
      <c r="S3092" s="74"/>
      <c r="T3092" s="62"/>
      <c r="U3092" s="62"/>
      <c r="V3092" s="76"/>
    </row>
    <row r="3093" s="52" customFormat="1" ht="16" customHeight="1" spans="1:22">
      <c r="A3093" s="74" t="s">
        <v>21799</v>
      </c>
      <c r="B3093" s="74" t="s">
        <v>21784</v>
      </c>
      <c r="C3093" s="74" t="s">
        <v>21800</v>
      </c>
      <c r="D3093" s="74" t="s">
        <v>16973</v>
      </c>
      <c r="E3093" s="74"/>
      <c r="F3093" s="59">
        <v>20</v>
      </c>
      <c r="G3093" s="75">
        <v>3</v>
      </c>
      <c r="H3093" s="75">
        <f>SUMIFS(VENTAS[Cantidad],VENTAS[Código del producto Vendido],STOCK[[#This Row],[Code]])</f>
        <v>3</v>
      </c>
      <c r="I3093" s="75">
        <f>STOCK[[#This Row],[Entradas]]-STOCK[[#This Row],[Salidas]]</f>
        <v>0</v>
      </c>
      <c r="J3093" s="59">
        <f t="shared" si="153"/>
        <v>2</v>
      </c>
      <c r="K3093" s="62">
        <v>5</v>
      </c>
      <c r="L3093" s="62">
        <v>2</v>
      </c>
      <c r="M3093" s="62">
        <f>STOCK[[#This Row],[Costo Unitario (USD)]]+STOCK[[#This Row],[Costo Envío (USD)]]+STOCK[[#This Row],[Comisión 10%]]</f>
        <v>9</v>
      </c>
      <c r="N3093" s="62">
        <f t="shared" si="154"/>
        <v>13.5</v>
      </c>
      <c r="O3093" s="62">
        <v>20</v>
      </c>
      <c r="P3093" s="62">
        <f>STOCK[[#This Row],[Precio Final]]-STOCK[[#This Row],[Costo total]]</f>
        <v>11</v>
      </c>
      <c r="Q3093" s="62"/>
      <c r="R3093" s="74"/>
      <c r="S3093" s="74"/>
      <c r="T3093" s="62"/>
      <c r="U3093" s="62"/>
      <c r="V3093" s="76"/>
    </row>
    <row r="3094" s="52" customFormat="1" ht="16" customHeight="1" spans="1:22">
      <c r="A3094" s="74" t="s">
        <v>21801</v>
      </c>
      <c r="B3094" s="74" t="s">
        <v>21802</v>
      </c>
      <c r="C3094" s="74" t="s">
        <v>21803</v>
      </c>
      <c r="D3094" s="74" t="s">
        <v>16404</v>
      </c>
      <c r="E3094" s="74"/>
      <c r="F3094" s="59">
        <v>10</v>
      </c>
      <c r="G3094" s="75">
        <v>2</v>
      </c>
      <c r="H3094" s="75">
        <f>SUMIFS(VENTAS[Cantidad],VENTAS[Código del producto Vendido],STOCK[[#This Row],[Code]])</f>
        <v>1</v>
      </c>
      <c r="I3094" s="75">
        <f>STOCK[[#This Row],[Entradas]]-STOCK[[#This Row],[Salidas]]</f>
        <v>1</v>
      </c>
      <c r="J3094" s="59">
        <f t="shared" si="153"/>
        <v>1</v>
      </c>
      <c r="K3094" s="62">
        <v>5</v>
      </c>
      <c r="L3094" s="62">
        <v>2</v>
      </c>
      <c r="M3094" s="62">
        <f>STOCK[[#This Row],[Costo Unitario (USD)]]+STOCK[[#This Row],[Costo Envío (USD)]]+STOCK[[#This Row],[Comisión 10%]]</f>
        <v>8</v>
      </c>
      <c r="N3094" s="62">
        <f t="shared" si="154"/>
        <v>12</v>
      </c>
      <c r="O3094" s="62">
        <v>10</v>
      </c>
      <c r="P3094" s="62">
        <f>STOCK[[#This Row],[Precio Final]]-STOCK[[#This Row],[Costo total]]</f>
        <v>2</v>
      </c>
      <c r="Q3094" s="62"/>
      <c r="R3094" s="74"/>
      <c r="S3094" s="74"/>
      <c r="T3094" s="62"/>
      <c r="U3094" s="62"/>
      <c r="V3094" s="76"/>
    </row>
    <row r="3095" s="52" customFormat="1" ht="16" customHeight="1" spans="1:22">
      <c r="A3095" s="74" t="s">
        <v>21804</v>
      </c>
      <c r="B3095" s="74" t="s">
        <v>21805</v>
      </c>
      <c r="C3095" s="74" t="s">
        <v>21803</v>
      </c>
      <c r="D3095" s="74" t="s">
        <v>16475</v>
      </c>
      <c r="E3095" s="74"/>
      <c r="F3095" s="59">
        <v>10</v>
      </c>
      <c r="G3095" s="75">
        <v>1</v>
      </c>
      <c r="H3095" s="75">
        <f>SUMIFS(VENTAS[Cantidad],VENTAS[Código del producto Vendido],STOCK[[#This Row],[Code]])</f>
        <v>0</v>
      </c>
      <c r="I3095" s="75">
        <f>STOCK[[#This Row],[Entradas]]-STOCK[[#This Row],[Salidas]]</f>
        <v>1</v>
      </c>
      <c r="J3095" s="59">
        <f t="shared" si="153"/>
        <v>1</v>
      </c>
      <c r="K3095" s="62">
        <v>5</v>
      </c>
      <c r="L3095" s="62">
        <v>2</v>
      </c>
      <c r="M3095" s="62">
        <f>STOCK[[#This Row],[Costo Unitario (USD)]]+STOCK[[#This Row],[Costo Envío (USD)]]+STOCK[[#This Row],[Comisión 10%]]</f>
        <v>8</v>
      </c>
      <c r="N3095" s="62">
        <f t="shared" si="154"/>
        <v>12</v>
      </c>
      <c r="O3095" s="62">
        <v>10</v>
      </c>
      <c r="P3095" s="62">
        <f>STOCK[[#This Row],[Precio Final]]-STOCK[[#This Row],[Costo total]]</f>
        <v>2</v>
      </c>
      <c r="Q3095" s="62"/>
      <c r="R3095" s="74"/>
      <c r="S3095" s="74"/>
      <c r="T3095" s="62"/>
      <c r="U3095" s="62"/>
      <c r="V3095" s="76"/>
    </row>
    <row r="3096" s="52" customFormat="1" ht="16" customHeight="1" spans="1:22">
      <c r="A3096" s="74" t="s">
        <v>21806</v>
      </c>
      <c r="B3096" s="74" t="s">
        <v>21807</v>
      </c>
      <c r="C3096" s="74" t="s">
        <v>21808</v>
      </c>
      <c r="D3096" s="74" t="s">
        <v>16396</v>
      </c>
      <c r="E3096" s="74"/>
      <c r="F3096" s="59">
        <v>10</v>
      </c>
      <c r="G3096" s="75">
        <v>1</v>
      </c>
      <c r="H3096" s="75">
        <f>SUMIFS(VENTAS[Cantidad],VENTAS[Código del producto Vendido],STOCK[[#This Row],[Code]])</f>
        <v>1</v>
      </c>
      <c r="I3096" s="75">
        <f>STOCK[[#This Row],[Entradas]]-STOCK[[#This Row],[Salidas]]</f>
        <v>0</v>
      </c>
      <c r="J3096" s="59">
        <f t="shared" si="153"/>
        <v>1</v>
      </c>
      <c r="K3096" s="62">
        <v>5</v>
      </c>
      <c r="L3096" s="62">
        <v>2</v>
      </c>
      <c r="M3096" s="62">
        <f>STOCK[[#This Row],[Costo Unitario (USD)]]+STOCK[[#This Row],[Costo Envío (USD)]]+STOCK[[#This Row],[Comisión 10%]]</f>
        <v>8</v>
      </c>
      <c r="N3096" s="62">
        <f t="shared" si="154"/>
        <v>12</v>
      </c>
      <c r="O3096" s="62">
        <v>10</v>
      </c>
      <c r="P3096" s="62">
        <f>STOCK[[#This Row],[Precio Final]]-STOCK[[#This Row],[Costo total]]</f>
        <v>2</v>
      </c>
      <c r="Q3096" s="62"/>
      <c r="R3096" s="74"/>
      <c r="S3096" s="74"/>
      <c r="T3096" s="62"/>
      <c r="U3096" s="62"/>
      <c r="V3096" s="76"/>
    </row>
    <row r="3097" s="52" customFormat="1" ht="16" customHeight="1" spans="1:22">
      <c r="A3097" s="74" t="s">
        <v>21809</v>
      </c>
      <c r="B3097" s="74" t="s">
        <v>21810</v>
      </c>
      <c r="C3097" s="74" t="s">
        <v>21811</v>
      </c>
      <c r="D3097" s="74" t="s">
        <v>17495</v>
      </c>
      <c r="E3097" s="74"/>
      <c r="F3097" s="59">
        <v>30</v>
      </c>
      <c r="G3097" s="75">
        <v>1</v>
      </c>
      <c r="H3097" s="75">
        <f>SUMIFS(VENTAS[Cantidad],VENTAS[Código del producto Vendido],STOCK[[#This Row],[Code]])</f>
        <v>1</v>
      </c>
      <c r="I3097" s="75">
        <f>STOCK[[#This Row],[Entradas]]-STOCK[[#This Row],[Salidas]]</f>
        <v>0</v>
      </c>
      <c r="J3097" s="59">
        <f t="shared" si="153"/>
        <v>3</v>
      </c>
      <c r="K3097" s="62">
        <v>22</v>
      </c>
      <c r="L3097" s="62">
        <v>2</v>
      </c>
      <c r="M3097" s="62">
        <f>STOCK[[#This Row],[Costo Unitario (USD)]]+STOCK[[#This Row],[Costo Envío (USD)]]+STOCK[[#This Row],[Comisión 10%]]</f>
        <v>27</v>
      </c>
      <c r="N3097" s="62">
        <f t="shared" si="154"/>
        <v>40.5</v>
      </c>
      <c r="O3097" s="62">
        <v>30</v>
      </c>
      <c r="P3097" s="62">
        <f>STOCK[[#This Row],[Precio Final]]-STOCK[[#This Row],[Costo total]]</f>
        <v>3</v>
      </c>
      <c r="Q3097" s="62"/>
      <c r="R3097" s="74"/>
      <c r="S3097" s="74"/>
      <c r="T3097" s="62"/>
      <c r="U3097" s="62"/>
      <c r="V3097" s="76"/>
    </row>
    <row r="3098" s="52" customFormat="1" ht="16" customHeight="1" spans="1:22">
      <c r="A3098" s="74" t="s">
        <v>21812</v>
      </c>
      <c r="B3098" s="74" t="s">
        <v>21813</v>
      </c>
      <c r="C3098" s="74" t="s">
        <v>21814</v>
      </c>
      <c r="D3098" s="74" t="s">
        <v>20557</v>
      </c>
      <c r="E3098" s="74"/>
      <c r="F3098" s="59">
        <v>60</v>
      </c>
      <c r="G3098" s="75">
        <v>1</v>
      </c>
      <c r="H3098" s="75">
        <f>SUMIFS(VENTAS[Cantidad],VENTAS[Código del producto Vendido],STOCK[[#This Row],[Code]])</f>
        <v>0</v>
      </c>
      <c r="I3098" s="75">
        <f>STOCK[[#This Row],[Entradas]]-STOCK[[#This Row],[Salidas]]</f>
        <v>1</v>
      </c>
      <c r="J3098" s="59">
        <f t="shared" si="153"/>
        <v>6</v>
      </c>
      <c r="K3098" s="62">
        <v>50</v>
      </c>
      <c r="L3098" s="62">
        <v>2</v>
      </c>
      <c r="M3098" s="62">
        <f>STOCK[[#This Row],[Costo Unitario (USD)]]+STOCK[[#This Row],[Costo Envío (USD)]]+STOCK[[#This Row],[Comisión 10%]]</f>
        <v>58</v>
      </c>
      <c r="N3098" s="62">
        <f t="shared" si="154"/>
        <v>87</v>
      </c>
      <c r="O3098" s="62">
        <f>F3098</f>
        <v>60</v>
      </c>
      <c r="P3098" s="62">
        <f>STOCK[[#This Row],[Precio Final]]-STOCK[[#This Row],[Costo total]]</f>
        <v>2</v>
      </c>
      <c r="Q3098" s="62"/>
      <c r="R3098" s="74"/>
      <c r="S3098" s="74"/>
      <c r="T3098" s="62"/>
      <c r="U3098" s="62"/>
      <c r="V3098" s="76"/>
    </row>
    <row r="3099" s="52" customFormat="1" ht="16" customHeight="1" spans="1:22">
      <c r="A3099" s="74" t="s">
        <v>21815</v>
      </c>
      <c r="B3099" s="74" t="s">
        <v>19990</v>
      </c>
      <c r="C3099" s="74" t="s">
        <v>21816</v>
      </c>
      <c r="D3099" s="74" t="s">
        <v>16408</v>
      </c>
      <c r="E3099" s="74"/>
      <c r="F3099" s="59">
        <v>25</v>
      </c>
      <c r="G3099" s="75">
        <v>1</v>
      </c>
      <c r="H3099" s="75">
        <f>SUMIFS(VENTAS[Cantidad],VENTAS[Código del producto Vendido],STOCK[[#This Row],[Code]])</f>
        <v>0</v>
      </c>
      <c r="I3099" s="75">
        <f>STOCK[[#This Row],[Entradas]]-STOCK[[#This Row],[Salidas]]</f>
        <v>1</v>
      </c>
      <c r="J3099" s="59">
        <f t="shared" si="153"/>
        <v>2.5</v>
      </c>
      <c r="K3099" s="62">
        <v>9</v>
      </c>
      <c r="L3099" s="62">
        <v>2</v>
      </c>
      <c r="M3099" s="62">
        <f>STOCK[[#This Row],[Costo Unitario (USD)]]+STOCK[[#This Row],[Costo Envío (USD)]]+STOCK[[#This Row],[Comisión 10%]]</f>
        <v>13.5</v>
      </c>
      <c r="N3099" s="62">
        <f t="shared" si="154"/>
        <v>20.25</v>
      </c>
      <c r="O3099" s="62">
        <f>F3099</f>
        <v>25</v>
      </c>
      <c r="P3099" s="62">
        <f>STOCK[[#This Row],[Precio Final]]-STOCK[[#This Row],[Costo total]]</f>
        <v>11.5</v>
      </c>
      <c r="Q3099" s="62"/>
      <c r="R3099" s="74"/>
      <c r="S3099" s="74"/>
      <c r="T3099" s="62"/>
      <c r="U3099" s="62"/>
      <c r="V3099" s="76"/>
    </row>
    <row r="3100" s="52" customFormat="1" ht="16" customHeight="1" spans="1:22">
      <c r="A3100" s="74" t="s">
        <v>20591</v>
      </c>
      <c r="B3100" s="74" t="s">
        <v>19990</v>
      </c>
      <c r="C3100" s="74" t="s">
        <v>20590</v>
      </c>
      <c r="D3100" s="74" t="s">
        <v>16404</v>
      </c>
      <c r="E3100" s="74"/>
      <c r="F3100" s="59">
        <v>25</v>
      </c>
      <c r="G3100" s="75">
        <v>1</v>
      </c>
      <c r="H3100" s="75">
        <f>SUMIFS(VENTAS[Cantidad],VENTAS[Código del producto Vendido],STOCK[[#This Row],[Code]])</f>
        <v>0</v>
      </c>
      <c r="I3100" s="75">
        <f>STOCK[[#This Row],[Entradas]]-STOCK[[#This Row],[Salidas]]</f>
        <v>1</v>
      </c>
      <c r="J3100" s="59">
        <f t="shared" si="153"/>
        <v>2.5</v>
      </c>
      <c r="K3100" s="62">
        <v>9</v>
      </c>
      <c r="L3100" s="62">
        <v>2</v>
      </c>
      <c r="M3100" s="62">
        <f>STOCK[[#This Row],[Costo Unitario (USD)]]+STOCK[[#This Row],[Costo Envío (USD)]]+STOCK[[#This Row],[Comisión 10%]]</f>
        <v>13.5</v>
      </c>
      <c r="N3100" s="62">
        <f t="shared" si="154"/>
        <v>20.25</v>
      </c>
      <c r="O3100" s="62">
        <f t="shared" ref="O3100:O3163" si="155">F3100</f>
        <v>25</v>
      </c>
      <c r="P3100" s="62">
        <f>STOCK[[#This Row],[Precio Final]]-STOCK[[#This Row],[Costo total]]</f>
        <v>11.5</v>
      </c>
      <c r="Q3100" s="62"/>
      <c r="R3100" s="74"/>
      <c r="S3100" s="74"/>
      <c r="T3100" s="62"/>
      <c r="U3100" s="62"/>
      <c r="V3100" s="76"/>
    </row>
    <row r="3101" s="52" customFormat="1" ht="16" customHeight="1" spans="1:22">
      <c r="A3101" s="74" t="s">
        <v>21817</v>
      </c>
      <c r="B3101" s="74" t="s">
        <v>19990</v>
      </c>
      <c r="C3101" s="74" t="s">
        <v>20612</v>
      </c>
      <c r="D3101" s="74" t="s">
        <v>16404</v>
      </c>
      <c r="E3101" s="74"/>
      <c r="F3101" s="59">
        <v>18</v>
      </c>
      <c r="G3101" s="75">
        <v>2</v>
      </c>
      <c r="H3101" s="75">
        <f>SUMIFS(VENTAS[Cantidad],VENTAS[Código del producto Vendido],STOCK[[#This Row],[Code]])</f>
        <v>1</v>
      </c>
      <c r="I3101" s="75">
        <f>STOCK[[#This Row],[Entradas]]-STOCK[[#This Row],[Salidas]]</f>
        <v>1</v>
      </c>
      <c r="J3101" s="59">
        <f t="shared" si="153"/>
        <v>1.8</v>
      </c>
      <c r="K3101" s="62">
        <v>9</v>
      </c>
      <c r="L3101" s="62">
        <v>2</v>
      </c>
      <c r="M3101" s="62">
        <f>STOCK[[#This Row],[Costo Unitario (USD)]]+STOCK[[#This Row],[Costo Envío (USD)]]+STOCK[[#This Row],[Comisión 10%]]</f>
        <v>12.8</v>
      </c>
      <c r="N3101" s="62">
        <f t="shared" si="154"/>
        <v>19.2</v>
      </c>
      <c r="O3101" s="62">
        <f t="shared" si="155"/>
        <v>18</v>
      </c>
      <c r="P3101" s="62">
        <f>STOCK[[#This Row],[Precio Final]]-STOCK[[#This Row],[Costo total]]</f>
        <v>5.2</v>
      </c>
      <c r="Q3101" s="62"/>
      <c r="R3101" s="74"/>
      <c r="S3101" s="74"/>
      <c r="T3101" s="62"/>
      <c r="U3101" s="62"/>
      <c r="V3101" s="76"/>
    </row>
    <row r="3102" s="52" customFormat="1" ht="16" customHeight="1" spans="1:22">
      <c r="A3102" s="74" t="s">
        <v>21818</v>
      </c>
      <c r="B3102" s="74" t="s">
        <v>21154</v>
      </c>
      <c r="C3102" s="74" t="s">
        <v>21819</v>
      </c>
      <c r="D3102" s="74" t="s">
        <v>16583</v>
      </c>
      <c r="E3102" s="74"/>
      <c r="F3102" s="59">
        <v>18</v>
      </c>
      <c r="G3102" s="75">
        <v>1</v>
      </c>
      <c r="H3102" s="75">
        <f>SUMIFS(VENTAS[Cantidad],VENTAS[Código del producto Vendido],STOCK[[#This Row],[Code]])</f>
        <v>0</v>
      </c>
      <c r="I3102" s="75">
        <f>STOCK[[#This Row],[Entradas]]-STOCK[[#This Row],[Salidas]]</f>
        <v>1</v>
      </c>
      <c r="J3102" s="59">
        <f t="shared" si="153"/>
        <v>1.8</v>
      </c>
      <c r="K3102" s="62">
        <v>9</v>
      </c>
      <c r="L3102" s="62">
        <v>2</v>
      </c>
      <c r="M3102" s="62">
        <f>STOCK[[#This Row],[Costo Unitario (USD)]]+STOCK[[#This Row],[Costo Envío (USD)]]+STOCK[[#This Row],[Comisión 10%]]</f>
        <v>12.8</v>
      </c>
      <c r="N3102" s="62">
        <f t="shared" si="154"/>
        <v>19.2</v>
      </c>
      <c r="O3102" s="62">
        <f t="shared" si="155"/>
        <v>18</v>
      </c>
      <c r="P3102" s="62">
        <f>STOCK[[#This Row],[Precio Final]]-STOCK[[#This Row],[Costo total]]</f>
        <v>5.2</v>
      </c>
      <c r="Q3102" s="62"/>
      <c r="R3102" s="74"/>
      <c r="S3102" s="74"/>
      <c r="T3102" s="62"/>
      <c r="U3102" s="62"/>
      <c r="V3102" s="76"/>
    </row>
    <row r="3103" s="52" customFormat="1" ht="16" customHeight="1" spans="1:22">
      <c r="A3103" s="74" t="s">
        <v>21820</v>
      </c>
      <c r="B3103" s="74" t="s">
        <v>20035</v>
      </c>
      <c r="C3103" s="74" t="s">
        <v>21821</v>
      </c>
      <c r="D3103" s="74" t="s">
        <v>16396</v>
      </c>
      <c r="E3103" s="74"/>
      <c r="F3103" s="59">
        <v>18</v>
      </c>
      <c r="G3103" s="75">
        <v>1</v>
      </c>
      <c r="H3103" s="75">
        <f>SUMIFS(VENTAS[Cantidad],VENTAS[Código del producto Vendido],STOCK[[#This Row],[Code]])</f>
        <v>0</v>
      </c>
      <c r="I3103" s="75">
        <f>STOCK[[#This Row],[Entradas]]-STOCK[[#This Row],[Salidas]]</f>
        <v>1</v>
      </c>
      <c r="J3103" s="59">
        <f t="shared" si="153"/>
        <v>1.8</v>
      </c>
      <c r="K3103" s="62">
        <v>9</v>
      </c>
      <c r="L3103" s="62">
        <v>2</v>
      </c>
      <c r="M3103" s="62">
        <f>STOCK[[#This Row],[Costo Unitario (USD)]]+STOCK[[#This Row],[Costo Envío (USD)]]+STOCK[[#This Row],[Comisión 10%]]</f>
        <v>12.8</v>
      </c>
      <c r="N3103" s="62">
        <f t="shared" si="154"/>
        <v>19.2</v>
      </c>
      <c r="O3103" s="62">
        <f t="shared" si="155"/>
        <v>18</v>
      </c>
      <c r="P3103" s="62">
        <f>STOCK[[#This Row],[Precio Final]]-STOCK[[#This Row],[Costo total]]</f>
        <v>5.2</v>
      </c>
      <c r="Q3103" s="62"/>
      <c r="R3103" s="74"/>
      <c r="S3103" s="74"/>
      <c r="T3103" s="62"/>
      <c r="U3103" s="62"/>
      <c r="V3103" s="76"/>
    </row>
    <row r="3104" s="52" customFormat="1" ht="16" customHeight="1" spans="1:22">
      <c r="A3104" s="74" t="s">
        <v>21822</v>
      </c>
      <c r="B3104" s="74" t="s">
        <v>19993</v>
      </c>
      <c r="C3104" s="74" t="s">
        <v>20658</v>
      </c>
      <c r="D3104" s="74" t="s">
        <v>16396</v>
      </c>
      <c r="E3104" s="74"/>
      <c r="F3104" s="59">
        <v>18</v>
      </c>
      <c r="G3104" s="75">
        <v>1</v>
      </c>
      <c r="H3104" s="75">
        <f>SUMIFS(VENTAS[Cantidad],VENTAS[Código del producto Vendido],STOCK[[#This Row],[Code]])</f>
        <v>0</v>
      </c>
      <c r="I3104" s="75">
        <f>STOCK[[#This Row],[Entradas]]-STOCK[[#This Row],[Salidas]]</f>
        <v>1</v>
      </c>
      <c r="J3104" s="59">
        <f t="shared" si="153"/>
        <v>1.8</v>
      </c>
      <c r="K3104" s="62">
        <v>9</v>
      </c>
      <c r="L3104" s="62">
        <v>2</v>
      </c>
      <c r="M3104" s="62">
        <f>STOCK[[#This Row],[Costo Unitario (USD)]]+STOCK[[#This Row],[Costo Envío (USD)]]+STOCK[[#This Row],[Comisión 10%]]</f>
        <v>12.8</v>
      </c>
      <c r="N3104" s="62">
        <f t="shared" si="154"/>
        <v>19.2</v>
      </c>
      <c r="O3104" s="62">
        <f t="shared" si="155"/>
        <v>18</v>
      </c>
      <c r="P3104" s="62">
        <f>STOCK[[#This Row],[Precio Final]]-STOCK[[#This Row],[Costo total]]</f>
        <v>5.2</v>
      </c>
      <c r="Q3104" s="62"/>
      <c r="R3104" s="74"/>
      <c r="S3104" s="74"/>
      <c r="T3104" s="62"/>
      <c r="U3104" s="62"/>
      <c r="V3104" s="76"/>
    </row>
    <row r="3105" s="52" customFormat="1" ht="16" customHeight="1" spans="1:22">
      <c r="A3105" s="74" t="s">
        <v>21823</v>
      </c>
      <c r="B3105" s="74" t="s">
        <v>16608</v>
      </c>
      <c r="C3105" s="74" t="s">
        <v>21824</v>
      </c>
      <c r="D3105" s="74" t="s">
        <v>16404</v>
      </c>
      <c r="E3105" s="74"/>
      <c r="F3105" s="59">
        <v>35</v>
      </c>
      <c r="G3105" s="75">
        <v>1</v>
      </c>
      <c r="H3105" s="75">
        <f>SUMIFS(VENTAS[Cantidad],VENTAS[Código del producto Vendido],STOCK[[#This Row],[Code]])</f>
        <v>0</v>
      </c>
      <c r="I3105" s="75">
        <f>STOCK[[#This Row],[Entradas]]-STOCK[[#This Row],[Salidas]]</f>
        <v>1</v>
      </c>
      <c r="J3105" s="59">
        <f t="shared" si="153"/>
        <v>3.5</v>
      </c>
      <c r="K3105" s="62">
        <v>25</v>
      </c>
      <c r="L3105" s="62">
        <v>2</v>
      </c>
      <c r="M3105" s="62">
        <f>STOCK[[#This Row],[Costo Unitario (USD)]]+STOCK[[#This Row],[Costo Envío (USD)]]+STOCK[[#This Row],[Comisión 10%]]</f>
        <v>30.5</v>
      </c>
      <c r="N3105" s="62">
        <f t="shared" si="154"/>
        <v>45.75</v>
      </c>
      <c r="O3105" s="62">
        <f t="shared" si="155"/>
        <v>35</v>
      </c>
      <c r="P3105" s="62">
        <f>STOCK[[#This Row],[Precio Final]]-STOCK[[#This Row],[Costo total]]</f>
        <v>4.5</v>
      </c>
      <c r="Q3105" s="62"/>
      <c r="R3105" s="74"/>
      <c r="S3105" s="74"/>
      <c r="T3105" s="62"/>
      <c r="U3105" s="62"/>
      <c r="V3105" s="76"/>
    </row>
    <row r="3106" s="52" customFormat="1" ht="16" customHeight="1" spans="1:22">
      <c r="A3106" s="74" t="s">
        <v>21825</v>
      </c>
      <c r="B3106" s="74" t="s">
        <v>16477</v>
      </c>
      <c r="C3106" s="74" t="s">
        <v>21826</v>
      </c>
      <c r="D3106" s="74" t="s">
        <v>16928</v>
      </c>
      <c r="E3106" s="74"/>
      <c r="F3106" s="59">
        <v>35</v>
      </c>
      <c r="G3106" s="75">
        <v>1</v>
      </c>
      <c r="H3106" s="75">
        <f>SUMIFS(VENTAS[Cantidad],VENTAS[Código del producto Vendido],STOCK[[#This Row],[Code]])</f>
        <v>0</v>
      </c>
      <c r="I3106" s="75">
        <f>STOCK[[#This Row],[Entradas]]-STOCK[[#This Row],[Salidas]]</f>
        <v>1</v>
      </c>
      <c r="J3106" s="59">
        <f t="shared" si="153"/>
        <v>3.5</v>
      </c>
      <c r="K3106" s="62">
        <v>25</v>
      </c>
      <c r="L3106" s="62">
        <v>2</v>
      </c>
      <c r="M3106" s="62">
        <f>STOCK[[#This Row],[Costo Unitario (USD)]]+STOCK[[#This Row],[Costo Envío (USD)]]+STOCK[[#This Row],[Comisión 10%]]</f>
        <v>30.5</v>
      </c>
      <c r="N3106" s="62">
        <f t="shared" si="154"/>
        <v>45.75</v>
      </c>
      <c r="O3106" s="62">
        <f t="shared" si="155"/>
        <v>35</v>
      </c>
      <c r="P3106" s="62">
        <f>STOCK[[#This Row],[Precio Final]]-STOCK[[#This Row],[Costo total]]</f>
        <v>4.5</v>
      </c>
      <c r="Q3106" s="62"/>
      <c r="R3106" s="74"/>
      <c r="S3106" s="74"/>
      <c r="T3106" s="62"/>
      <c r="U3106" s="62"/>
      <c r="V3106" s="76"/>
    </row>
    <row r="3107" s="52" customFormat="1" ht="16" customHeight="1" spans="1:22">
      <c r="A3107" s="74" t="s">
        <v>21827</v>
      </c>
      <c r="B3107" s="74" t="s">
        <v>16608</v>
      </c>
      <c r="C3107" s="74" t="s">
        <v>21828</v>
      </c>
      <c r="D3107" s="74" t="s">
        <v>16404</v>
      </c>
      <c r="E3107" s="74"/>
      <c r="F3107" s="59">
        <v>35</v>
      </c>
      <c r="G3107" s="75">
        <v>1</v>
      </c>
      <c r="H3107" s="75">
        <f>SUMIFS(VENTAS[Cantidad],VENTAS[Código del producto Vendido],STOCK[[#This Row],[Code]])</f>
        <v>0</v>
      </c>
      <c r="I3107" s="75">
        <f>STOCK[[#This Row],[Entradas]]-STOCK[[#This Row],[Salidas]]</f>
        <v>1</v>
      </c>
      <c r="J3107" s="59">
        <f t="shared" si="153"/>
        <v>3.5</v>
      </c>
      <c r="K3107" s="62">
        <v>25</v>
      </c>
      <c r="L3107" s="62">
        <v>2</v>
      </c>
      <c r="M3107" s="62">
        <f>STOCK[[#This Row],[Costo Unitario (USD)]]+STOCK[[#This Row],[Costo Envío (USD)]]+STOCK[[#This Row],[Comisión 10%]]</f>
        <v>30.5</v>
      </c>
      <c r="N3107" s="62">
        <f t="shared" si="154"/>
        <v>45.75</v>
      </c>
      <c r="O3107" s="62">
        <f t="shared" si="155"/>
        <v>35</v>
      </c>
      <c r="P3107" s="62">
        <f>STOCK[[#This Row],[Precio Final]]-STOCK[[#This Row],[Costo total]]</f>
        <v>4.5</v>
      </c>
      <c r="Q3107" s="62"/>
      <c r="R3107" s="74"/>
      <c r="S3107" s="74"/>
      <c r="T3107" s="62"/>
      <c r="U3107" s="62"/>
      <c r="V3107" s="76"/>
    </row>
    <row r="3108" s="52" customFormat="1" ht="16" customHeight="1" spans="1:22">
      <c r="A3108" s="74" t="s">
        <v>21829</v>
      </c>
      <c r="B3108" s="74" t="s">
        <v>17584</v>
      </c>
      <c r="C3108" s="74" t="s">
        <v>21830</v>
      </c>
      <c r="D3108" s="74" t="s">
        <v>16475</v>
      </c>
      <c r="E3108" s="74"/>
      <c r="F3108" s="59">
        <v>35</v>
      </c>
      <c r="G3108" s="75">
        <v>1</v>
      </c>
      <c r="H3108" s="75">
        <f>SUMIFS(VENTAS[Cantidad],VENTAS[Código del producto Vendido],STOCK[[#This Row],[Code]])</f>
        <v>0</v>
      </c>
      <c r="I3108" s="75">
        <f>STOCK[[#This Row],[Entradas]]-STOCK[[#This Row],[Salidas]]</f>
        <v>1</v>
      </c>
      <c r="J3108" s="59">
        <f t="shared" si="153"/>
        <v>3.5</v>
      </c>
      <c r="K3108" s="62">
        <v>25</v>
      </c>
      <c r="L3108" s="62">
        <v>2</v>
      </c>
      <c r="M3108" s="62">
        <f>STOCK[[#This Row],[Costo Unitario (USD)]]+STOCK[[#This Row],[Costo Envío (USD)]]+STOCK[[#This Row],[Comisión 10%]]</f>
        <v>30.5</v>
      </c>
      <c r="N3108" s="62">
        <f t="shared" si="154"/>
        <v>45.75</v>
      </c>
      <c r="O3108" s="62">
        <f t="shared" si="155"/>
        <v>35</v>
      </c>
      <c r="P3108" s="62">
        <f>STOCK[[#This Row],[Precio Final]]-STOCK[[#This Row],[Costo total]]</f>
        <v>4.5</v>
      </c>
      <c r="Q3108" s="62"/>
      <c r="R3108" s="74"/>
      <c r="S3108" s="74"/>
      <c r="T3108" s="62"/>
      <c r="U3108" s="62"/>
      <c r="V3108" s="76"/>
    </row>
    <row r="3109" s="52" customFormat="1" ht="16" customHeight="1" spans="1:22">
      <c r="A3109" s="74" t="s">
        <v>21831</v>
      </c>
      <c r="B3109" s="74" t="s">
        <v>16608</v>
      </c>
      <c r="C3109" s="74" t="s">
        <v>21832</v>
      </c>
      <c r="D3109" s="74" t="s">
        <v>16404</v>
      </c>
      <c r="E3109" s="74"/>
      <c r="F3109" s="59">
        <v>35</v>
      </c>
      <c r="G3109" s="75">
        <v>1</v>
      </c>
      <c r="H3109" s="75">
        <f>SUMIFS(VENTAS[Cantidad],VENTAS[Código del producto Vendido],STOCK[[#This Row],[Code]])</f>
        <v>0</v>
      </c>
      <c r="I3109" s="75">
        <f>STOCK[[#This Row],[Entradas]]-STOCK[[#This Row],[Salidas]]</f>
        <v>1</v>
      </c>
      <c r="J3109" s="59">
        <f t="shared" si="153"/>
        <v>3.5</v>
      </c>
      <c r="K3109" s="62">
        <v>25</v>
      </c>
      <c r="L3109" s="62">
        <v>2</v>
      </c>
      <c r="M3109" s="62">
        <f>STOCK[[#This Row],[Costo Unitario (USD)]]+STOCK[[#This Row],[Costo Envío (USD)]]+STOCK[[#This Row],[Comisión 10%]]</f>
        <v>30.5</v>
      </c>
      <c r="N3109" s="62">
        <f t="shared" si="154"/>
        <v>45.75</v>
      </c>
      <c r="O3109" s="62">
        <f t="shared" si="155"/>
        <v>35</v>
      </c>
      <c r="P3109" s="62">
        <f>STOCK[[#This Row],[Precio Final]]-STOCK[[#This Row],[Costo total]]</f>
        <v>4.5</v>
      </c>
      <c r="Q3109" s="62"/>
      <c r="R3109" s="74"/>
      <c r="S3109" s="74"/>
      <c r="T3109" s="62"/>
      <c r="U3109" s="62"/>
      <c r="V3109" s="76"/>
    </row>
    <row r="3110" s="52" customFormat="1" ht="16" customHeight="1" spans="1:22">
      <c r="A3110" s="74" t="s">
        <v>21833</v>
      </c>
      <c r="B3110" s="74" t="s">
        <v>16477</v>
      </c>
      <c r="C3110" s="74" t="s">
        <v>21834</v>
      </c>
      <c r="D3110" s="74" t="s">
        <v>16396</v>
      </c>
      <c r="E3110" s="74"/>
      <c r="F3110" s="59">
        <v>35</v>
      </c>
      <c r="G3110" s="75">
        <v>1</v>
      </c>
      <c r="H3110" s="75">
        <f>SUMIFS(VENTAS[Cantidad],VENTAS[Código del producto Vendido],STOCK[[#This Row],[Code]])</f>
        <v>0</v>
      </c>
      <c r="I3110" s="75">
        <f>STOCK[[#This Row],[Entradas]]-STOCK[[#This Row],[Salidas]]</f>
        <v>1</v>
      </c>
      <c r="J3110" s="59">
        <f t="shared" si="153"/>
        <v>3.5</v>
      </c>
      <c r="K3110" s="62">
        <v>25</v>
      </c>
      <c r="L3110" s="62">
        <v>2</v>
      </c>
      <c r="M3110" s="62">
        <f>STOCK[[#This Row],[Costo Unitario (USD)]]+STOCK[[#This Row],[Costo Envío (USD)]]+STOCK[[#This Row],[Comisión 10%]]</f>
        <v>30.5</v>
      </c>
      <c r="N3110" s="62">
        <f t="shared" si="154"/>
        <v>45.75</v>
      </c>
      <c r="O3110" s="62">
        <f t="shared" si="155"/>
        <v>35</v>
      </c>
      <c r="P3110" s="62">
        <f>STOCK[[#This Row],[Precio Final]]-STOCK[[#This Row],[Costo total]]</f>
        <v>4.5</v>
      </c>
      <c r="Q3110" s="62"/>
      <c r="R3110" s="74"/>
      <c r="S3110" s="74"/>
      <c r="T3110" s="62"/>
      <c r="U3110" s="62"/>
      <c r="V3110" s="76"/>
    </row>
    <row r="3111" s="52" customFormat="1" ht="16" customHeight="1" spans="1:22">
      <c r="A3111" s="74" t="s">
        <v>21835</v>
      </c>
      <c r="B3111" s="74" t="s">
        <v>16608</v>
      </c>
      <c r="C3111" s="74" t="s">
        <v>21836</v>
      </c>
      <c r="D3111" s="74" t="s">
        <v>16404</v>
      </c>
      <c r="E3111" s="74"/>
      <c r="F3111" s="59">
        <v>35</v>
      </c>
      <c r="G3111" s="75">
        <v>1</v>
      </c>
      <c r="H3111" s="75">
        <f>SUMIFS(VENTAS[Cantidad],VENTAS[Código del producto Vendido],STOCK[[#This Row],[Code]])</f>
        <v>0</v>
      </c>
      <c r="I3111" s="75">
        <f>STOCK[[#This Row],[Entradas]]-STOCK[[#This Row],[Salidas]]</f>
        <v>1</v>
      </c>
      <c r="J3111" s="59">
        <f t="shared" si="153"/>
        <v>3.5</v>
      </c>
      <c r="K3111" s="62">
        <v>25</v>
      </c>
      <c r="L3111" s="62">
        <v>2</v>
      </c>
      <c r="M3111" s="62">
        <f>STOCK[[#This Row],[Costo Unitario (USD)]]+STOCK[[#This Row],[Costo Envío (USD)]]+STOCK[[#This Row],[Comisión 10%]]</f>
        <v>30.5</v>
      </c>
      <c r="N3111" s="62">
        <f t="shared" si="154"/>
        <v>45.75</v>
      </c>
      <c r="O3111" s="62">
        <f t="shared" si="155"/>
        <v>35</v>
      </c>
      <c r="P3111" s="62">
        <f>STOCK[[#This Row],[Precio Final]]-STOCK[[#This Row],[Costo total]]</f>
        <v>4.5</v>
      </c>
      <c r="Q3111" s="62"/>
      <c r="R3111" s="74"/>
      <c r="S3111" s="74"/>
      <c r="T3111" s="62"/>
      <c r="U3111" s="62"/>
      <c r="V3111" s="76"/>
    </row>
    <row r="3112" s="52" customFormat="1" ht="16" customHeight="1" spans="1:22">
      <c r="A3112" s="74" t="s">
        <v>21837</v>
      </c>
      <c r="B3112" s="74" t="s">
        <v>16477</v>
      </c>
      <c r="C3112" s="74" t="s">
        <v>21838</v>
      </c>
      <c r="D3112" s="74" t="s">
        <v>16396</v>
      </c>
      <c r="E3112" s="74"/>
      <c r="F3112" s="59">
        <v>40</v>
      </c>
      <c r="G3112" s="75">
        <v>1</v>
      </c>
      <c r="H3112" s="75">
        <f>SUMIFS(VENTAS[Cantidad],VENTAS[Código del producto Vendido],STOCK[[#This Row],[Code]])</f>
        <v>0</v>
      </c>
      <c r="I3112" s="75">
        <f>STOCK[[#This Row],[Entradas]]-STOCK[[#This Row],[Salidas]]</f>
        <v>1</v>
      </c>
      <c r="J3112" s="59">
        <f t="shared" si="153"/>
        <v>4</v>
      </c>
      <c r="K3112" s="62">
        <v>25</v>
      </c>
      <c r="L3112" s="62">
        <v>2</v>
      </c>
      <c r="M3112" s="62">
        <f>STOCK[[#This Row],[Costo Unitario (USD)]]+STOCK[[#This Row],[Costo Envío (USD)]]+STOCK[[#This Row],[Comisión 10%]]</f>
        <v>31</v>
      </c>
      <c r="N3112" s="62">
        <f t="shared" si="154"/>
        <v>46.5</v>
      </c>
      <c r="O3112" s="62">
        <f t="shared" si="155"/>
        <v>40</v>
      </c>
      <c r="P3112" s="62">
        <f>STOCK[[#This Row],[Precio Final]]-STOCK[[#This Row],[Costo total]]</f>
        <v>9</v>
      </c>
      <c r="Q3112" s="62"/>
      <c r="R3112" s="74"/>
      <c r="S3112" s="74"/>
      <c r="T3112" s="62"/>
      <c r="U3112" s="62"/>
      <c r="V3112" s="76"/>
    </row>
    <row r="3113" s="52" customFormat="1" ht="16" customHeight="1" spans="1:22">
      <c r="A3113" s="74" t="s">
        <v>21839</v>
      </c>
      <c r="B3113" s="74" t="s">
        <v>16477</v>
      </c>
      <c r="C3113" s="74" t="s">
        <v>21840</v>
      </c>
      <c r="D3113" s="74" t="s">
        <v>16396</v>
      </c>
      <c r="E3113" s="74"/>
      <c r="F3113" s="59">
        <v>40</v>
      </c>
      <c r="G3113" s="75">
        <v>1</v>
      </c>
      <c r="H3113" s="75">
        <f>SUMIFS(VENTAS[Cantidad],VENTAS[Código del producto Vendido],STOCK[[#This Row],[Code]])</f>
        <v>0</v>
      </c>
      <c r="I3113" s="75">
        <f>STOCK[[#This Row],[Entradas]]-STOCK[[#This Row],[Salidas]]</f>
        <v>1</v>
      </c>
      <c r="J3113" s="59">
        <f t="shared" si="153"/>
        <v>4</v>
      </c>
      <c r="K3113" s="62">
        <v>25</v>
      </c>
      <c r="L3113" s="62">
        <v>2</v>
      </c>
      <c r="M3113" s="62">
        <f>STOCK[[#This Row],[Costo Unitario (USD)]]+STOCK[[#This Row],[Costo Envío (USD)]]+STOCK[[#This Row],[Comisión 10%]]</f>
        <v>31</v>
      </c>
      <c r="N3113" s="62">
        <f t="shared" si="154"/>
        <v>46.5</v>
      </c>
      <c r="O3113" s="62">
        <f t="shared" si="155"/>
        <v>40</v>
      </c>
      <c r="P3113" s="62">
        <f>STOCK[[#This Row],[Precio Final]]-STOCK[[#This Row],[Costo total]]</f>
        <v>9</v>
      </c>
      <c r="Q3113" s="62"/>
      <c r="R3113" s="74"/>
      <c r="S3113" s="74"/>
      <c r="T3113" s="62"/>
      <c r="U3113" s="62"/>
      <c r="V3113" s="76"/>
    </row>
    <row r="3114" s="52" customFormat="1" ht="16" customHeight="1" spans="1:22">
      <c r="A3114" s="74" t="s">
        <v>21841</v>
      </c>
      <c r="B3114" s="74" t="s">
        <v>16477</v>
      </c>
      <c r="C3114" s="74" t="s">
        <v>21842</v>
      </c>
      <c r="D3114" s="74" t="s">
        <v>16396</v>
      </c>
      <c r="E3114" s="74"/>
      <c r="F3114" s="59">
        <v>40</v>
      </c>
      <c r="G3114" s="75">
        <v>1</v>
      </c>
      <c r="H3114" s="75">
        <f>SUMIFS(VENTAS[Cantidad],VENTAS[Código del producto Vendido],STOCK[[#This Row],[Code]])</f>
        <v>0</v>
      </c>
      <c r="I3114" s="75">
        <f>STOCK[[#This Row],[Entradas]]-STOCK[[#This Row],[Salidas]]</f>
        <v>1</v>
      </c>
      <c r="J3114" s="59">
        <f t="shared" si="153"/>
        <v>4</v>
      </c>
      <c r="K3114" s="62">
        <v>25</v>
      </c>
      <c r="L3114" s="62">
        <v>2</v>
      </c>
      <c r="M3114" s="62">
        <f>STOCK[[#This Row],[Costo Unitario (USD)]]+STOCK[[#This Row],[Costo Envío (USD)]]+STOCK[[#This Row],[Comisión 10%]]</f>
        <v>31</v>
      </c>
      <c r="N3114" s="62">
        <f t="shared" si="154"/>
        <v>46.5</v>
      </c>
      <c r="O3114" s="62">
        <f t="shared" si="155"/>
        <v>40</v>
      </c>
      <c r="P3114" s="62">
        <f>STOCK[[#This Row],[Precio Final]]-STOCK[[#This Row],[Costo total]]</f>
        <v>9</v>
      </c>
      <c r="Q3114" s="62"/>
      <c r="R3114" s="74"/>
      <c r="S3114" s="74"/>
      <c r="T3114" s="62"/>
      <c r="U3114" s="62"/>
      <c r="V3114" s="76"/>
    </row>
    <row r="3115" s="52" customFormat="1" ht="16" customHeight="1" spans="1:22">
      <c r="A3115" s="74" t="s">
        <v>21843</v>
      </c>
      <c r="B3115" s="74" t="s">
        <v>21654</v>
      </c>
      <c r="C3115" s="74" t="s">
        <v>21844</v>
      </c>
      <c r="D3115" s="74" t="s">
        <v>16396</v>
      </c>
      <c r="E3115" s="74"/>
      <c r="F3115" s="59">
        <v>35</v>
      </c>
      <c r="G3115" s="75">
        <v>1</v>
      </c>
      <c r="H3115" s="75">
        <f>SUMIFS(VENTAS[Cantidad],VENTAS[Código del producto Vendido],STOCK[[#This Row],[Code]])</f>
        <v>0</v>
      </c>
      <c r="I3115" s="75">
        <f>STOCK[[#This Row],[Entradas]]-STOCK[[#This Row],[Salidas]]</f>
        <v>1</v>
      </c>
      <c r="J3115" s="59">
        <f t="shared" si="153"/>
        <v>3.5</v>
      </c>
      <c r="K3115" s="62">
        <v>25</v>
      </c>
      <c r="L3115" s="62">
        <v>2</v>
      </c>
      <c r="M3115" s="62">
        <f>STOCK[[#This Row],[Costo Unitario (USD)]]+STOCK[[#This Row],[Costo Envío (USD)]]+STOCK[[#This Row],[Comisión 10%]]</f>
        <v>30.5</v>
      </c>
      <c r="N3115" s="62">
        <f t="shared" si="154"/>
        <v>45.75</v>
      </c>
      <c r="O3115" s="62">
        <f t="shared" si="155"/>
        <v>35</v>
      </c>
      <c r="P3115" s="62">
        <f>STOCK[[#This Row],[Precio Final]]-STOCK[[#This Row],[Costo total]]</f>
        <v>4.5</v>
      </c>
      <c r="Q3115" s="62"/>
      <c r="R3115" s="74"/>
      <c r="S3115" s="74"/>
      <c r="T3115" s="62"/>
      <c r="U3115" s="62"/>
      <c r="V3115" s="76"/>
    </row>
    <row r="3116" s="52" customFormat="1" ht="16" customHeight="1" spans="1:22">
      <c r="A3116" s="74" t="s">
        <v>21845</v>
      </c>
      <c r="B3116" s="74" t="s">
        <v>21289</v>
      </c>
      <c r="C3116" s="74" t="s">
        <v>21846</v>
      </c>
      <c r="D3116" s="74" t="s">
        <v>16475</v>
      </c>
      <c r="E3116" s="74"/>
      <c r="F3116" s="59">
        <v>25</v>
      </c>
      <c r="G3116" s="75">
        <v>1</v>
      </c>
      <c r="H3116" s="75">
        <f>SUMIFS(VENTAS[Cantidad],VENTAS[Código del producto Vendido],STOCK[[#This Row],[Code]])</f>
        <v>0</v>
      </c>
      <c r="I3116" s="75">
        <f>STOCK[[#This Row],[Entradas]]-STOCK[[#This Row],[Salidas]]</f>
        <v>1</v>
      </c>
      <c r="J3116" s="59">
        <f t="shared" si="153"/>
        <v>2.5</v>
      </c>
      <c r="K3116" s="62">
        <v>15</v>
      </c>
      <c r="L3116" s="62">
        <v>2</v>
      </c>
      <c r="M3116" s="62">
        <f>STOCK[[#This Row],[Costo Unitario (USD)]]+STOCK[[#This Row],[Costo Envío (USD)]]+STOCK[[#This Row],[Comisión 10%]]</f>
        <v>19.5</v>
      </c>
      <c r="N3116" s="62">
        <f t="shared" si="154"/>
        <v>29.25</v>
      </c>
      <c r="O3116" s="62">
        <f t="shared" si="155"/>
        <v>25</v>
      </c>
      <c r="P3116" s="62">
        <f>STOCK[[#This Row],[Precio Final]]-STOCK[[#This Row],[Costo total]]</f>
        <v>5.5</v>
      </c>
      <c r="Q3116" s="62"/>
      <c r="R3116" s="74"/>
      <c r="S3116" s="74"/>
      <c r="T3116" s="62"/>
      <c r="U3116" s="62"/>
      <c r="V3116" s="76"/>
    </row>
    <row r="3117" s="52" customFormat="1" ht="16" customHeight="1" spans="1:22">
      <c r="A3117" s="74" t="s">
        <v>21847</v>
      </c>
      <c r="B3117" s="74" t="s">
        <v>21289</v>
      </c>
      <c r="C3117" s="74" t="s">
        <v>21848</v>
      </c>
      <c r="D3117" s="74" t="s">
        <v>16475</v>
      </c>
      <c r="E3117" s="74"/>
      <c r="F3117" s="59">
        <v>25</v>
      </c>
      <c r="G3117" s="75">
        <v>1</v>
      </c>
      <c r="H3117" s="75">
        <f>SUMIFS(VENTAS[Cantidad],VENTAS[Código del producto Vendido],STOCK[[#This Row],[Code]])</f>
        <v>0</v>
      </c>
      <c r="I3117" s="75">
        <f>STOCK[[#This Row],[Entradas]]-STOCK[[#This Row],[Salidas]]</f>
        <v>1</v>
      </c>
      <c r="J3117" s="59">
        <f t="shared" si="153"/>
        <v>2.5</v>
      </c>
      <c r="K3117" s="62">
        <v>15</v>
      </c>
      <c r="L3117" s="62">
        <v>2</v>
      </c>
      <c r="M3117" s="62">
        <f>STOCK[[#This Row],[Costo Unitario (USD)]]+STOCK[[#This Row],[Costo Envío (USD)]]+STOCK[[#This Row],[Comisión 10%]]</f>
        <v>19.5</v>
      </c>
      <c r="N3117" s="62">
        <f t="shared" si="154"/>
        <v>29.25</v>
      </c>
      <c r="O3117" s="62">
        <f t="shared" si="155"/>
        <v>25</v>
      </c>
      <c r="P3117" s="62">
        <f>STOCK[[#This Row],[Precio Final]]-STOCK[[#This Row],[Costo total]]</f>
        <v>5.5</v>
      </c>
      <c r="Q3117" s="62"/>
      <c r="R3117" s="74"/>
      <c r="S3117" s="74"/>
      <c r="T3117" s="62"/>
      <c r="U3117" s="62"/>
      <c r="V3117" s="76"/>
    </row>
    <row r="3118" s="52" customFormat="1" ht="16" customHeight="1" spans="1:22">
      <c r="A3118" s="74" t="s">
        <v>21849</v>
      </c>
      <c r="B3118" s="74" t="s">
        <v>21623</v>
      </c>
      <c r="C3118" s="74" t="s">
        <v>21850</v>
      </c>
      <c r="D3118" s="74" t="s">
        <v>16408</v>
      </c>
      <c r="E3118" s="74"/>
      <c r="F3118" s="59">
        <v>30</v>
      </c>
      <c r="G3118" s="75">
        <v>1</v>
      </c>
      <c r="H3118" s="75">
        <f>SUMIFS(VENTAS[Cantidad],VENTAS[Código del producto Vendido],STOCK[[#This Row],[Code]])</f>
        <v>0</v>
      </c>
      <c r="I3118" s="75">
        <f>STOCK[[#This Row],[Entradas]]-STOCK[[#This Row],[Salidas]]</f>
        <v>1</v>
      </c>
      <c r="J3118" s="59">
        <f t="shared" si="153"/>
        <v>3</v>
      </c>
      <c r="K3118" s="62">
        <v>25</v>
      </c>
      <c r="L3118" s="62">
        <v>2</v>
      </c>
      <c r="M3118" s="62">
        <f>STOCK[[#This Row],[Costo Unitario (USD)]]+STOCK[[#This Row],[Costo Envío (USD)]]+STOCK[[#This Row],[Comisión 10%]]</f>
        <v>30</v>
      </c>
      <c r="N3118" s="62">
        <f t="shared" si="154"/>
        <v>45</v>
      </c>
      <c r="O3118" s="62">
        <f t="shared" si="155"/>
        <v>30</v>
      </c>
      <c r="P3118" s="62">
        <f>STOCK[[#This Row],[Precio Final]]-STOCK[[#This Row],[Costo total]]</f>
        <v>0</v>
      </c>
      <c r="Q3118" s="62"/>
      <c r="R3118" s="74"/>
      <c r="S3118" s="74"/>
      <c r="T3118" s="62"/>
      <c r="U3118" s="62"/>
      <c r="V3118" s="76"/>
    </row>
    <row r="3119" s="52" customFormat="1" ht="16" customHeight="1" spans="1:22">
      <c r="A3119" s="74" t="s">
        <v>21851</v>
      </c>
      <c r="B3119" s="74" t="s">
        <v>20874</v>
      </c>
      <c r="C3119" s="74" t="s">
        <v>21852</v>
      </c>
      <c r="D3119" s="74" t="s">
        <v>16404</v>
      </c>
      <c r="E3119" s="74"/>
      <c r="F3119" s="59">
        <v>20</v>
      </c>
      <c r="G3119" s="75">
        <v>2</v>
      </c>
      <c r="H3119" s="75">
        <f>SUMIFS(VENTAS[Cantidad],VENTAS[Código del producto Vendido],STOCK[[#This Row],[Code]])</f>
        <v>0</v>
      </c>
      <c r="I3119" s="75">
        <f>STOCK[[#This Row],[Entradas]]-STOCK[[#This Row],[Salidas]]</f>
        <v>2</v>
      </c>
      <c r="J3119" s="59">
        <f t="shared" si="153"/>
        <v>2</v>
      </c>
      <c r="K3119" s="62">
        <v>6</v>
      </c>
      <c r="L3119" s="62">
        <v>2</v>
      </c>
      <c r="M3119" s="62">
        <f>STOCK[[#This Row],[Costo Unitario (USD)]]+STOCK[[#This Row],[Costo Envío (USD)]]+STOCK[[#This Row],[Comisión 10%]]</f>
        <v>10</v>
      </c>
      <c r="N3119" s="62">
        <f t="shared" si="154"/>
        <v>15</v>
      </c>
      <c r="O3119" s="62">
        <f t="shared" si="155"/>
        <v>20</v>
      </c>
      <c r="P3119" s="62">
        <f>STOCK[[#This Row],[Precio Final]]-STOCK[[#This Row],[Costo total]]</f>
        <v>10</v>
      </c>
      <c r="Q3119" s="62"/>
      <c r="R3119" s="74"/>
      <c r="S3119" s="74"/>
      <c r="T3119" s="62"/>
      <c r="U3119" s="62"/>
      <c r="V3119" s="76"/>
    </row>
    <row r="3120" s="52" customFormat="1" ht="16" customHeight="1" spans="1:22">
      <c r="A3120" s="74" t="s">
        <v>21853</v>
      </c>
      <c r="B3120" s="74" t="s">
        <v>20874</v>
      </c>
      <c r="C3120" s="74" t="s">
        <v>21854</v>
      </c>
      <c r="D3120" s="74" t="s">
        <v>16408</v>
      </c>
      <c r="E3120" s="74"/>
      <c r="F3120" s="59">
        <v>20</v>
      </c>
      <c r="G3120" s="75">
        <v>1</v>
      </c>
      <c r="H3120" s="75">
        <f>SUMIFS(VENTAS[Cantidad],VENTAS[Código del producto Vendido],STOCK[[#This Row],[Code]])</f>
        <v>0</v>
      </c>
      <c r="I3120" s="75">
        <f>STOCK[[#This Row],[Entradas]]-STOCK[[#This Row],[Salidas]]</f>
        <v>1</v>
      </c>
      <c r="J3120" s="59">
        <f t="shared" si="153"/>
        <v>2</v>
      </c>
      <c r="K3120" s="62">
        <v>6</v>
      </c>
      <c r="L3120" s="62">
        <v>2</v>
      </c>
      <c r="M3120" s="62">
        <f>STOCK[[#This Row],[Costo Unitario (USD)]]+STOCK[[#This Row],[Costo Envío (USD)]]+STOCK[[#This Row],[Comisión 10%]]</f>
        <v>10</v>
      </c>
      <c r="N3120" s="62">
        <f t="shared" si="154"/>
        <v>15</v>
      </c>
      <c r="O3120" s="62">
        <f t="shared" si="155"/>
        <v>20</v>
      </c>
      <c r="P3120" s="62">
        <f>STOCK[[#This Row],[Precio Final]]-STOCK[[#This Row],[Costo total]]</f>
        <v>10</v>
      </c>
      <c r="Q3120" s="62"/>
      <c r="R3120" s="74"/>
      <c r="S3120" s="74"/>
      <c r="T3120" s="62"/>
      <c r="U3120" s="62"/>
      <c r="V3120" s="76"/>
    </row>
    <row r="3121" s="52" customFormat="1" ht="16" customHeight="1" spans="1:22">
      <c r="A3121" s="74" t="s">
        <v>21855</v>
      </c>
      <c r="B3121" s="74" t="s">
        <v>21856</v>
      </c>
      <c r="C3121" s="74" t="s">
        <v>21857</v>
      </c>
      <c r="D3121" s="74" t="s">
        <v>16475</v>
      </c>
      <c r="E3121" s="74"/>
      <c r="F3121" s="59">
        <v>20</v>
      </c>
      <c r="G3121" s="75">
        <v>2</v>
      </c>
      <c r="H3121" s="75">
        <f>SUMIFS(VENTAS[Cantidad],VENTAS[Código del producto Vendido],STOCK[[#This Row],[Code]])</f>
        <v>0</v>
      </c>
      <c r="I3121" s="75">
        <f>STOCK[[#This Row],[Entradas]]-STOCK[[#This Row],[Salidas]]</f>
        <v>2</v>
      </c>
      <c r="J3121" s="59">
        <f t="shared" si="153"/>
        <v>2</v>
      </c>
      <c r="K3121" s="62">
        <v>6</v>
      </c>
      <c r="L3121" s="62">
        <v>2</v>
      </c>
      <c r="M3121" s="62">
        <f>STOCK[[#This Row],[Costo Unitario (USD)]]+STOCK[[#This Row],[Costo Envío (USD)]]+STOCK[[#This Row],[Comisión 10%]]</f>
        <v>10</v>
      </c>
      <c r="N3121" s="62">
        <f t="shared" si="154"/>
        <v>15</v>
      </c>
      <c r="O3121" s="62">
        <f t="shared" si="155"/>
        <v>20</v>
      </c>
      <c r="P3121" s="62">
        <f>STOCK[[#This Row],[Precio Final]]-STOCK[[#This Row],[Costo total]]</f>
        <v>10</v>
      </c>
      <c r="Q3121" s="62"/>
      <c r="R3121" s="74"/>
      <c r="S3121" s="74"/>
      <c r="T3121" s="62"/>
      <c r="U3121" s="62"/>
      <c r="V3121" s="76"/>
    </row>
    <row r="3122" s="52" customFormat="1" ht="16" customHeight="1" spans="1:22">
      <c r="A3122" s="74" t="s">
        <v>21858</v>
      </c>
      <c r="B3122" s="74" t="s">
        <v>21856</v>
      </c>
      <c r="C3122" s="74" t="s">
        <v>21859</v>
      </c>
      <c r="D3122" s="74" t="s">
        <v>16475</v>
      </c>
      <c r="E3122" s="74"/>
      <c r="F3122" s="59">
        <v>20</v>
      </c>
      <c r="G3122" s="75">
        <v>2</v>
      </c>
      <c r="H3122" s="75">
        <f>SUMIFS(VENTAS[Cantidad],VENTAS[Código del producto Vendido],STOCK[[#This Row],[Code]])</f>
        <v>0</v>
      </c>
      <c r="I3122" s="75">
        <f>STOCK[[#This Row],[Entradas]]-STOCK[[#This Row],[Salidas]]</f>
        <v>2</v>
      </c>
      <c r="J3122" s="59">
        <f t="shared" ref="J3122:J3130" si="156">F3122*10%</f>
        <v>2</v>
      </c>
      <c r="K3122" s="62">
        <v>6</v>
      </c>
      <c r="L3122" s="62">
        <v>2</v>
      </c>
      <c r="M3122" s="62">
        <f>STOCK[[#This Row],[Costo Unitario (USD)]]+STOCK[[#This Row],[Costo Envío (USD)]]+STOCK[[#This Row],[Comisión 10%]]</f>
        <v>10</v>
      </c>
      <c r="N3122" s="62">
        <f t="shared" si="154"/>
        <v>15</v>
      </c>
      <c r="O3122" s="62">
        <f t="shared" si="155"/>
        <v>20</v>
      </c>
      <c r="P3122" s="62">
        <f>STOCK[[#This Row],[Precio Final]]-STOCK[[#This Row],[Costo total]]</f>
        <v>10</v>
      </c>
      <c r="Q3122" s="62"/>
      <c r="R3122" s="74"/>
      <c r="S3122" s="74"/>
      <c r="T3122" s="62"/>
      <c r="U3122" s="62"/>
      <c r="V3122" s="76"/>
    </row>
    <row r="3123" s="52" customFormat="1" ht="16" customHeight="1" spans="1:22">
      <c r="A3123" s="74" t="s">
        <v>21860</v>
      </c>
      <c r="B3123" s="74" t="s">
        <v>20035</v>
      </c>
      <c r="C3123" s="74" t="s">
        <v>21861</v>
      </c>
      <c r="D3123" s="74" t="s">
        <v>16396</v>
      </c>
      <c r="E3123" s="74"/>
      <c r="F3123" s="59">
        <v>18</v>
      </c>
      <c r="G3123" s="75">
        <v>1</v>
      </c>
      <c r="H3123" s="75">
        <f>SUMIFS(VENTAS[Cantidad],VENTAS[Código del producto Vendido],STOCK[[#This Row],[Code]])</f>
        <v>0</v>
      </c>
      <c r="I3123" s="75">
        <f>STOCK[[#This Row],[Entradas]]-STOCK[[#This Row],[Salidas]]</f>
        <v>1</v>
      </c>
      <c r="J3123" s="59">
        <f t="shared" si="156"/>
        <v>1.8</v>
      </c>
      <c r="K3123" s="62">
        <v>6</v>
      </c>
      <c r="L3123" s="62">
        <v>2</v>
      </c>
      <c r="M3123" s="62">
        <f>STOCK[[#This Row],[Costo Unitario (USD)]]+STOCK[[#This Row],[Costo Envío (USD)]]+STOCK[[#This Row],[Comisión 10%]]</f>
        <v>9.8</v>
      </c>
      <c r="N3123" s="62">
        <f t="shared" si="154"/>
        <v>14.7</v>
      </c>
      <c r="O3123" s="62">
        <f t="shared" si="155"/>
        <v>18</v>
      </c>
      <c r="P3123" s="62">
        <f>STOCK[[#This Row],[Precio Final]]-STOCK[[#This Row],[Costo total]]</f>
        <v>8.2</v>
      </c>
      <c r="Q3123" s="62"/>
      <c r="R3123" s="74"/>
      <c r="S3123" s="74"/>
      <c r="T3123" s="62"/>
      <c r="U3123" s="62"/>
      <c r="V3123" s="76"/>
    </row>
    <row r="3124" s="52" customFormat="1" ht="16" customHeight="1" spans="1:22">
      <c r="A3124" s="74" t="s">
        <v>21862</v>
      </c>
      <c r="B3124" s="74" t="s">
        <v>20874</v>
      </c>
      <c r="C3124" s="74" t="s">
        <v>21863</v>
      </c>
      <c r="D3124" s="74" t="s">
        <v>16404</v>
      </c>
      <c r="E3124" s="74"/>
      <c r="F3124" s="59">
        <v>18</v>
      </c>
      <c r="G3124" s="75">
        <v>1</v>
      </c>
      <c r="H3124" s="75">
        <f>SUMIFS(VENTAS[Cantidad],VENTAS[Código del producto Vendido],STOCK[[#This Row],[Code]])</f>
        <v>0</v>
      </c>
      <c r="I3124" s="75">
        <f>STOCK[[#This Row],[Entradas]]-STOCK[[#This Row],[Salidas]]</f>
        <v>1</v>
      </c>
      <c r="J3124" s="59">
        <f t="shared" si="156"/>
        <v>1.8</v>
      </c>
      <c r="K3124" s="62">
        <v>6</v>
      </c>
      <c r="L3124" s="62">
        <v>2</v>
      </c>
      <c r="M3124" s="62">
        <f>STOCK[[#This Row],[Costo Unitario (USD)]]+STOCK[[#This Row],[Costo Envío (USD)]]+STOCK[[#This Row],[Comisión 10%]]</f>
        <v>9.8</v>
      </c>
      <c r="N3124" s="62">
        <f t="shared" si="154"/>
        <v>14.7</v>
      </c>
      <c r="O3124" s="62">
        <f t="shared" si="155"/>
        <v>18</v>
      </c>
      <c r="P3124" s="62">
        <f>STOCK[[#This Row],[Precio Final]]-STOCK[[#This Row],[Costo total]]</f>
        <v>8.2</v>
      </c>
      <c r="Q3124" s="62"/>
      <c r="R3124" s="74"/>
      <c r="S3124" s="74"/>
      <c r="T3124" s="62"/>
      <c r="U3124" s="62"/>
      <c r="V3124" s="76"/>
    </row>
    <row r="3125" s="52" customFormat="1" ht="16" customHeight="1" spans="1:22">
      <c r="A3125" s="74" t="s">
        <v>21864</v>
      </c>
      <c r="B3125" s="74" t="s">
        <v>21856</v>
      </c>
      <c r="C3125" s="74" t="s">
        <v>21865</v>
      </c>
      <c r="D3125" s="74" t="s">
        <v>16475</v>
      </c>
      <c r="E3125" s="74"/>
      <c r="F3125" s="59">
        <v>18</v>
      </c>
      <c r="G3125" s="75">
        <v>1</v>
      </c>
      <c r="H3125" s="75">
        <f>SUMIFS(VENTAS[Cantidad],VENTAS[Código del producto Vendido],STOCK[[#This Row],[Code]])</f>
        <v>0</v>
      </c>
      <c r="I3125" s="75">
        <f>STOCK[[#This Row],[Entradas]]-STOCK[[#This Row],[Salidas]]</f>
        <v>1</v>
      </c>
      <c r="J3125" s="59">
        <f t="shared" si="156"/>
        <v>1.8</v>
      </c>
      <c r="K3125" s="62">
        <v>6</v>
      </c>
      <c r="L3125" s="62">
        <v>2</v>
      </c>
      <c r="M3125" s="62">
        <f>STOCK[[#This Row],[Costo Unitario (USD)]]+STOCK[[#This Row],[Costo Envío (USD)]]+STOCK[[#This Row],[Comisión 10%]]</f>
        <v>9.8</v>
      </c>
      <c r="N3125" s="62">
        <f t="shared" si="154"/>
        <v>14.7</v>
      </c>
      <c r="O3125" s="62">
        <f t="shared" si="155"/>
        <v>18</v>
      </c>
      <c r="P3125" s="62">
        <f>STOCK[[#This Row],[Precio Final]]-STOCK[[#This Row],[Costo total]]</f>
        <v>8.2</v>
      </c>
      <c r="Q3125" s="62"/>
      <c r="R3125" s="74"/>
      <c r="S3125" s="74"/>
      <c r="T3125" s="62"/>
      <c r="U3125" s="62"/>
      <c r="V3125" s="76"/>
    </row>
    <row r="3126" s="52" customFormat="1" ht="16" customHeight="1" spans="1:22">
      <c r="A3126" s="74" t="s">
        <v>21866</v>
      </c>
      <c r="B3126" s="74" t="s">
        <v>21856</v>
      </c>
      <c r="C3126" s="74" t="s">
        <v>21867</v>
      </c>
      <c r="D3126" s="74" t="s">
        <v>16583</v>
      </c>
      <c r="E3126" s="74"/>
      <c r="F3126" s="59">
        <v>18</v>
      </c>
      <c r="G3126" s="75">
        <v>1</v>
      </c>
      <c r="H3126" s="75">
        <f>SUMIFS(VENTAS[Cantidad],VENTAS[Código del producto Vendido],STOCK[[#This Row],[Code]])</f>
        <v>0</v>
      </c>
      <c r="I3126" s="75">
        <f>STOCK[[#This Row],[Entradas]]-STOCK[[#This Row],[Salidas]]</f>
        <v>1</v>
      </c>
      <c r="J3126" s="59">
        <f t="shared" si="156"/>
        <v>1.8</v>
      </c>
      <c r="K3126" s="62">
        <v>6</v>
      </c>
      <c r="L3126" s="62">
        <v>2</v>
      </c>
      <c r="M3126" s="62">
        <f>STOCK[[#This Row],[Costo Unitario (USD)]]+STOCK[[#This Row],[Costo Envío (USD)]]+STOCK[[#This Row],[Comisión 10%]]</f>
        <v>9.8</v>
      </c>
      <c r="N3126" s="62">
        <f t="shared" si="154"/>
        <v>14.7</v>
      </c>
      <c r="O3126" s="62">
        <f t="shared" si="155"/>
        <v>18</v>
      </c>
      <c r="P3126" s="62">
        <f>STOCK[[#This Row],[Precio Final]]-STOCK[[#This Row],[Costo total]]</f>
        <v>8.2</v>
      </c>
      <c r="Q3126" s="62"/>
      <c r="R3126" s="74"/>
      <c r="S3126" s="74"/>
      <c r="T3126" s="62"/>
      <c r="U3126" s="62"/>
      <c r="V3126" s="76"/>
    </row>
    <row r="3127" s="52" customFormat="1" ht="16" customHeight="1" spans="1:22">
      <c r="A3127" s="74" t="s">
        <v>21868</v>
      </c>
      <c r="B3127" s="74" t="s">
        <v>20035</v>
      </c>
      <c r="C3127" s="74" t="s">
        <v>21869</v>
      </c>
      <c r="D3127" s="74" t="s">
        <v>16396</v>
      </c>
      <c r="E3127" s="74"/>
      <c r="F3127" s="59">
        <v>18</v>
      </c>
      <c r="G3127" s="75">
        <v>1</v>
      </c>
      <c r="H3127" s="75">
        <f>SUMIFS(VENTAS[Cantidad],VENTAS[Código del producto Vendido],STOCK[[#This Row],[Code]])</f>
        <v>0</v>
      </c>
      <c r="I3127" s="75">
        <f>STOCK[[#This Row],[Entradas]]-STOCK[[#This Row],[Salidas]]</f>
        <v>1</v>
      </c>
      <c r="J3127" s="59">
        <f t="shared" si="156"/>
        <v>1.8</v>
      </c>
      <c r="K3127" s="62">
        <v>6</v>
      </c>
      <c r="L3127" s="62">
        <v>2</v>
      </c>
      <c r="M3127" s="62">
        <f>STOCK[[#This Row],[Costo Unitario (USD)]]+STOCK[[#This Row],[Costo Envío (USD)]]+STOCK[[#This Row],[Comisión 10%]]</f>
        <v>9.8</v>
      </c>
      <c r="N3127" s="62">
        <f t="shared" si="154"/>
        <v>14.7</v>
      </c>
      <c r="O3127" s="62">
        <f t="shared" si="155"/>
        <v>18</v>
      </c>
      <c r="P3127" s="62">
        <f>STOCK[[#This Row],[Precio Final]]-STOCK[[#This Row],[Costo total]]</f>
        <v>8.2</v>
      </c>
      <c r="Q3127" s="62"/>
      <c r="R3127" s="74"/>
      <c r="S3127" s="74"/>
      <c r="T3127" s="62"/>
      <c r="U3127" s="62"/>
      <c r="V3127" s="76"/>
    </row>
    <row r="3128" s="52" customFormat="1" ht="16" customHeight="1" spans="1:22">
      <c r="A3128" s="74" t="s">
        <v>21870</v>
      </c>
      <c r="B3128" s="74" t="s">
        <v>20874</v>
      </c>
      <c r="C3128" s="74" t="s">
        <v>21871</v>
      </c>
      <c r="D3128" s="74" t="s">
        <v>16408</v>
      </c>
      <c r="E3128" s="74"/>
      <c r="F3128" s="59">
        <v>20</v>
      </c>
      <c r="G3128" s="75">
        <v>1</v>
      </c>
      <c r="H3128" s="75">
        <f>SUMIFS(VENTAS[Cantidad],VENTAS[Código del producto Vendido],STOCK[[#This Row],[Code]])</f>
        <v>0</v>
      </c>
      <c r="I3128" s="75">
        <f>STOCK[[#This Row],[Entradas]]-STOCK[[#This Row],[Salidas]]</f>
        <v>1</v>
      </c>
      <c r="J3128" s="59">
        <f t="shared" si="156"/>
        <v>2</v>
      </c>
      <c r="K3128" s="62">
        <v>6</v>
      </c>
      <c r="L3128" s="62">
        <v>2</v>
      </c>
      <c r="M3128" s="62">
        <f>STOCK[[#This Row],[Costo Unitario (USD)]]+STOCK[[#This Row],[Costo Envío (USD)]]+STOCK[[#This Row],[Comisión 10%]]</f>
        <v>10</v>
      </c>
      <c r="N3128" s="62">
        <f t="shared" si="154"/>
        <v>15</v>
      </c>
      <c r="O3128" s="62">
        <f t="shared" si="155"/>
        <v>20</v>
      </c>
      <c r="P3128" s="62">
        <f>STOCK[[#This Row],[Precio Final]]-STOCK[[#This Row],[Costo total]]</f>
        <v>10</v>
      </c>
      <c r="Q3128" s="62"/>
      <c r="R3128" s="74"/>
      <c r="S3128" s="74"/>
      <c r="T3128" s="62"/>
      <c r="U3128" s="62"/>
      <c r="V3128" s="76"/>
    </row>
    <row r="3129" s="52" customFormat="1" ht="16" customHeight="1" spans="1:22">
      <c r="A3129" s="74" t="s">
        <v>21872</v>
      </c>
      <c r="B3129" s="74" t="s">
        <v>20874</v>
      </c>
      <c r="C3129" s="74" t="s">
        <v>21329</v>
      </c>
      <c r="D3129" s="74" t="s">
        <v>16404</v>
      </c>
      <c r="E3129" s="74"/>
      <c r="F3129" s="59">
        <v>18</v>
      </c>
      <c r="G3129" s="75">
        <v>1</v>
      </c>
      <c r="H3129" s="75">
        <f>SUMIFS(VENTAS[Cantidad],VENTAS[Código del producto Vendido],STOCK[[#This Row],[Code]])</f>
        <v>0</v>
      </c>
      <c r="I3129" s="75">
        <f>STOCK[[#This Row],[Entradas]]-STOCK[[#This Row],[Salidas]]</f>
        <v>1</v>
      </c>
      <c r="J3129" s="59">
        <f t="shared" si="156"/>
        <v>1.8</v>
      </c>
      <c r="K3129" s="62">
        <v>6</v>
      </c>
      <c r="L3129" s="62">
        <v>2</v>
      </c>
      <c r="M3129" s="62">
        <f>STOCK[[#This Row],[Costo Unitario (USD)]]+STOCK[[#This Row],[Costo Envío (USD)]]+STOCK[[#This Row],[Comisión 10%]]</f>
        <v>9.8</v>
      </c>
      <c r="N3129" s="62">
        <f t="shared" si="154"/>
        <v>14.7</v>
      </c>
      <c r="O3129" s="62">
        <f t="shared" si="155"/>
        <v>18</v>
      </c>
      <c r="P3129" s="62">
        <f>STOCK[[#This Row],[Precio Final]]-STOCK[[#This Row],[Costo total]]</f>
        <v>8.2</v>
      </c>
      <c r="Q3129" s="62"/>
      <c r="R3129" s="74"/>
      <c r="S3129" s="74"/>
      <c r="T3129" s="62"/>
      <c r="U3129" s="62"/>
      <c r="V3129" s="76"/>
    </row>
    <row r="3130" s="52" customFormat="1" ht="16" customHeight="1" spans="1:22">
      <c r="A3130" s="74" t="s">
        <v>21873</v>
      </c>
      <c r="B3130" s="74" t="s">
        <v>20874</v>
      </c>
      <c r="C3130" s="74" t="s">
        <v>21874</v>
      </c>
      <c r="D3130" s="74" t="s">
        <v>16404</v>
      </c>
      <c r="E3130" s="74"/>
      <c r="F3130" s="59">
        <v>20</v>
      </c>
      <c r="G3130" s="75">
        <v>1</v>
      </c>
      <c r="H3130" s="75">
        <f>SUMIFS(VENTAS[Cantidad],VENTAS[Código del producto Vendido],STOCK[[#This Row],[Code]])</f>
        <v>0</v>
      </c>
      <c r="I3130" s="75">
        <f>STOCK[[#This Row],[Entradas]]-STOCK[[#This Row],[Salidas]]</f>
        <v>1</v>
      </c>
      <c r="J3130" s="59">
        <f t="shared" si="156"/>
        <v>2</v>
      </c>
      <c r="K3130" s="62">
        <v>6</v>
      </c>
      <c r="L3130" s="62">
        <v>2</v>
      </c>
      <c r="M3130" s="62">
        <f>STOCK[[#This Row],[Costo Unitario (USD)]]+STOCK[[#This Row],[Costo Envío (USD)]]+STOCK[[#This Row],[Comisión 10%]]</f>
        <v>10</v>
      </c>
      <c r="N3130" s="62">
        <f t="shared" si="154"/>
        <v>15</v>
      </c>
      <c r="O3130" s="62">
        <f t="shared" si="155"/>
        <v>20</v>
      </c>
      <c r="P3130" s="62">
        <f>STOCK[[#This Row],[Precio Final]]-STOCK[[#This Row],[Costo total]]</f>
        <v>10</v>
      </c>
      <c r="Q3130" s="62"/>
      <c r="R3130" s="74"/>
      <c r="S3130" s="74"/>
      <c r="T3130" s="62"/>
      <c r="U3130" s="62"/>
      <c r="V3130" s="76"/>
    </row>
    <row r="3131" s="52" customFormat="1" ht="16" customHeight="1" spans="1:22">
      <c r="A3131" s="74" t="s">
        <v>21875</v>
      </c>
      <c r="B3131" s="74" t="s">
        <v>20035</v>
      </c>
      <c r="C3131" s="74" t="s">
        <v>21876</v>
      </c>
      <c r="D3131" s="74" t="s">
        <v>16396</v>
      </c>
      <c r="E3131" s="74"/>
      <c r="F3131" s="59">
        <v>20</v>
      </c>
      <c r="G3131" s="75">
        <v>2</v>
      </c>
      <c r="H3131" s="75">
        <f>SUMIFS(VENTAS[Cantidad],VENTAS[Código del producto Vendido],STOCK[[#This Row],[Code]])</f>
        <v>0</v>
      </c>
      <c r="I3131" s="75">
        <f>STOCK[[#This Row],[Entradas]]-STOCK[[#This Row],[Salidas]]</f>
        <v>2</v>
      </c>
      <c r="J3131" s="59">
        <f t="shared" ref="J3131:J3156" si="157">F3131*10%</f>
        <v>2</v>
      </c>
      <c r="K3131" s="62">
        <v>6</v>
      </c>
      <c r="L3131" s="62">
        <v>2</v>
      </c>
      <c r="M3131" s="62">
        <f>STOCK[[#This Row],[Costo Unitario (USD)]]+STOCK[[#This Row],[Costo Envío (USD)]]+STOCK[[#This Row],[Comisión 10%]]</f>
        <v>10</v>
      </c>
      <c r="N3131" s="62">
        <f t="shared" si="154"/>
        <v>15</v>
      </c>
      <c r="O3131" s="62">
        <f t="shared" si="155"/>
        <v>20</v>
      </c>
      <c r="P3131" s="62">
        <f>STOCK[[#This Row],[Precio Final]]-STOCK[[#This Row],[Costo total]]</f>
        <v>10</v>
      </c>
      <c r="Q3131" s="62"/>
      <c r="R3131" s="74"/>
      <c r="S3131" s="74"/>
      <c r="T3131" s="62"/>
      <c r="U3131" s="62"/>
      <c r="V3131" s="76"/>
    </row>
    <row r="3132" s="52" customFormat="1" ht="16" customHeight="1" spans="1:22">
      <c r="A3132" s="74" t="s">
        <v>21877</v>
      </c>
      <c r="B3132" s="74" t="s">
        <v>20035</v>
      </c>
      <c r="C3132" s="74" t="s">
        <v>21878</v>
      </c>
      <c r="D3132" s="74" t="s">
        <v>16396</v>
      </c>
      <c r="E3132" s="74"/>
      <c r="F3132" s="59">
        <v>25</v>
      </c>
      <c r="G3132" s="75">
        <v>1</v>
      </c>
      <c r="H3132" s="75">
        <f>SUMIFS(VENTAS[Cantidad],VENTAS[Código del producto Vendido],STOCK[[#This Row],[Code]])</f>
        <v>0</v>
      </c>
      <c r="I3132" s="75">
        <f>STOCK[[#This Row],[Entradas]]-STOCK[[#This Row],[Salidas]]</f>
        <v>1</v>
      </c>
      <c r="J3132" s="59">
        <f t="shared" si="157"/>
        <v>2.5</v>
      </c>
      <c r="K3132" s="62">
        <v>6</v>
      </c>
      <c r="L3132" s="62">
        <v>2</v>
      </c>
      <c r="M3132" s="62">
        <f>STOCK[[#This Row],[Costo Unitario (USD)]]+STOCK[[#This Row],[Costo Envío (USD)]]+STOCK[[#This Row],[Comisión 10%]]</f>
        <v>10.5</v>
      </c>
      <c r="N3132" s="62">
        <f t="shared" si="154"/>
        <v>15.75</v>
      </c>
      <c r="O3132" s="62">
        <f t="shared" si="155"/>
        <v>25</v>
      </c>
      <c r="P3132" s="62">
        <f>STOCK[[#This Row],[Precio Final]]-STOCK[[#This Row],[Costo total]]</f>
        <v>14.5</v>
      </c>
      <c r="Q3132" s="62"/>
      <c r="R3132" s="74"/>
      <c r="S3132" s="74"/>
      <c r="T3132" s="62"/>
      <c r="U3132" s="62"/>
      <c r="V3132" s="76"/>
    </row>
    <row r="3133" s="52" customFormat="1" ht="16" customHeight="1" spans="1:22">
      <c r="A3133" s="74" t="s">
        <v>21879</v>
      </c>
      <c r="B3133" s="74" t="s">
        <v>21856</v>
      </c>
      <c r="C3133" s="74" t="s">
        <v>21880</v>
      </c>
      <c r="D3133" s="74" t="s">
        <v>16475</v>
      </c>
      <c r="E3133" s="74"/>
      <c r="F3133" s="59">
        <v>18</v>
      </c>
      <c r="G3133" s="75">
        <v>1</v>
      </c>
      <c r="H3133" s="75">
        <f>SUMIFS(VENTAS[Cantidad],VENTAS[Código del producto Vendido],STOCK[[#This Row],[Code]])</f>
        <v>0</v>
      </c>
      <c r="I3133" s="75">
        <f>STOCK[[#This Row],[Entradas]]-STOCK[[#This Row],[Salidas]]</f>
        <v>1</v>
      </c>
      <c r="J3133" s="59">
        <f t="shared" si="157"/>
        <v>1.8</v>
      </c>
      <c r="K3133" s="62">
        <v>6</v>
      </c>
      <c r="L3133" s="62">
        <v>2</v>
      </c>
      <c r="M3133" s="62">
        <f>STOCK[[#This Row],[Costo Unitario (USD)]]+STOCK[[#This Row],[Costo Envío (USD)]]+STOCK[[#This Row],[Comisión 10%]]</f>
        <v>9.8</v>
      </c>
      <c r="N3133" s="62">
        <f t="shared" si="154"/>
        <v>14.7</v>
      </c>
      <c r="O3133" s="62">
        <f t="shared" si="155"/>
        <v>18</v>
      </c>
      <c r="P3133" s="62">
        <f>STOCK[[#This Row],[Precio Final]]-STOCK[[#This Row],[Costo total]]</f>
        <v>8.2</v>
      </c>
      <c r="Q3133" s="62"/>
      <c r="R3133" s="74"/>
      <c r="S3133" s="74"/>
      <c r="T3133" s="62"/>
      <c r="U3133" s="62"/>
      <c r="V3133" s="76"/>
    </row>
    <row r="3134" s="52" customFormat="1" ht="16" customHeight="1" spans="1:22">
      <c r="A3134" s="74" t="s">
        <v>21881</v>
      </c>
      <c r="B3134" s="74" t="s">
        <v>21856</v>
      </c>
      <c r="C3134" s="74" t="s">
        <v>21882</v>
      </c>
      <c r="D3134" s="74" t="s">
        <v>16475</v>
      </c>
      <c r="E3134" s="74"/>
      <c r="F3134" s="59">
        <v>18</v>
      </c>
      <c r="G3134" s="75">
        <v>1</v>
      </c>
      <c r="H3134" s="75">
        <f>SUMIFS(VENTAS[Cantidad],VENTAS[Código del producto Vendido],STOCK[[#This Row],[Code]])</f>
        <v>0</v>
      </c>
      <c r="I3134" s="75">
        <f>STOCK[[#This Row],[Entradas]]-STOCK[[#This Row],[Salidas]]</f>
        <v>1</v>
      </c>
      <c r="J3134" s="59">
        <f t="shared" si="157"/>
        <v>1.8</v>
      </c>
      <c r="K3134" s="62">
        <v>6</v>
      </c>
      <c r="L3134" s="62">
        <v>2</v>
      </c>
      <c r="M3134" s="62">
        <f>STOCK[[#This Row],[Costo Unitario (USD)]]+STOCK[[#This Row],[Costo Envío (USD)]]+STOCK[[#This Row],[Comisión 10%]]</f>
        <v>9.8</v>
      </c>
      <c r="N3134" s="62">
        <f t="shared" si="154"/>
        <v>14.7</v>
      </c>
      <c r="O3134" s="62">
        <f t="shared" si="155"/>
        <v>18</v>
      </c>
      <c r="P3134" s="62">
        <f>STOCK[[#This Row],[Precio Final]]-STOCK[[#This Row],[Costo total]]</f>
        <v>8.2</v>
      </c>
      <c r="Q3134" s="62"/>
      <c r="R3134" s="74"/>
      <c r="S3134" s="74"/>
      <c r="T3134" s="62"/>
      <c r="U3134" s="62"/>
      <c r="V3134" s="76"/>
    </row>
    <row r="3135" s="52" customFormat="1" ht="16" customHeight="1" spans="1:22">
      <c r="A3135" s="74" t="s">
        <v>21883</v>
      </c>
      <c r="B3135" s="74" t="s">
        <v>21856</v>
      </c>
      <c r="C3135" s="74" t="s">
        <v>21884</v>
      </c>
      <c r="D3135" s="74" t="s">
        <v>16583</v>
      </c>
      <c r="E3135" s="74"/>
      <c r="F3135" s="59">
        <v>18</v>
      </c>
      <c r="G3135" s="75">
        <v>1</v>
      </c>
      <c r="H3135" s="75">
        <f>SUMIFS(VENTAS[Cantidad],VENTAS[Código del producto Vendido],STOCK[[#This Row],[Code]])</f>
        <v>0</v>
      </c>
      <c r="I3135" s="75">
        <f>STOCK[[#This Row],[Entradas]]-STOCK[[#This Row],[Salidas]]</f>
        <v>1</v>
      </c>
      <c r="J3135" s="59">
        <f t="shared" si="157"/>
        <v>1.8</v>
      </c>
      <c r="K3135" s="62">
        <v>6</v>
      </c>
      <c r="L3135" s="62">
        <v>2</v>
      </c>
      <c r="M3135" s="62">
        <f>STOCK[[#This Row],[Costo Unitario (USD)]]+STOCK[[#This Row],[Costo Envío (USD)]]+STOCK[[#This Row],[Comisión 10%]]</f>
        <v>9.8</v>
      </c>
      <c r="N3135" s="62">
        <f t="shared" si="154"/>
        <v>14.7</v>
      </c>
      <c r="O3135" s="62">
        <f t="shared" si="155"/>
        <v>18</v>
      </c>
      <c r="P3135" s="62">
        <f>STOCK[[#This Row],[Precio Final]]-STOCK[[#This Row],[Costo total]]</f>
        <v>8.2</v>
      </c>
      <c r="Q3135" s="62"/>
      <c r="R3135" s="74"/>
      <c r="S3135" s="74"/>
      <c r="T3135" s="62"/>
      <c r="U3135" s="62"/>
      <c r="V3135" s="76"/>
    </row>
    <row r="3136" s="52" customFormat="1" ht="16" customHeight="1" spans="1:22">
      <c r="A3136" s="74" t="s">
        <v>21885</v>
      </c>
      <c r="B3136" s="74" t="s">
        <v>21856</v>
      </c>
      <c r="C3136" s="74" t="s">
        <v>21886</v>
      </c>
      <c r="D3136" s="74" t="s">
        <v>16475</v>
      </c>
      <c r="E3136" s="74"/>
      <c r="F3136" s="59">
        <v>18</v>
      </c>
      <c r="G3136" s="75">
        <v>1</v>
      </c>
      <c r="H3136" s="75">
        <f>SUMIFS(VENTAS[Cantidad],VENTAS[Código del producto Vendido],STOCK[[#This Row],[Code]])</f>
        <v>0</v>
      </c>
      <c r="I3136" s="75">
        <f>STOCK[[#This Row],[Entradas]]-STOCK[[#This Row],[Salidas]]</f>
        <v>1</v>
      </c>
      <c r="J3136" s="59">
        <f t="shared" si="157"/>
        <v>1.8</v>
      </c>
      <c r="K3136" s="62">
        <v>6</v>
      </c>
      <c r="L3136" s="62">
        <v>2</v>
      </c>
      <c r="M3136" s="62">
        <f>STOCK[[#This Row],[Costo Unitario (USD)]]+STOCK[[#This Row],[Costo Envío (USD)]]+STOCK[[#This Row],[Comisión 10%]]</f>
        <v>9.8</v>
      </c>
      <c r="N3136" s="62">
        <f t="shared" si="154"/>
        <v>14.7</v>
      </c>
      <c r="O3136" s="62">
        <f t="shared" si="155"/>
        <v>18</v>
      </c>
      <c r="P3136" s="62">
        <f>STOCK[[#This Row],[Precio Final]]-STOCK[[#This Row],[Costo total]]</f>
        <v>8.2</v>
      </c>
      <c r="Q3136" s="62"/>
      <c r="R3136" s="74"/>
      <c r="S3136" s="74"/>
      <c r="T3136" s="62"/>
      <c r="U3136" s="62"/>
      <c r="V3136" s="76"/>
    </row>
    <row r="3137" s="52" customFormat="1" ht="16" customHeight="1" spans="1:22">
      <c r="A3137" s="74" t="s">
        <v>21887</v>
      </c>
      <c r="B3137" s="74" t="s">
        <v>20874</v>
      </c>
      <c r="C3137" s="74" t="s">
        <v>21888</v>
      </c>
      <c r="D3137" s="74" t="s">
        <v>16404</v>
      </c>
      <c r="E3137" s="74"/>
      <c r="F3137" s="59">
        <v>18</v>
      </c>
      <c r="G3137" s="75">
        <v>1</v>
      </c>
      <c r="H3137" s="75">
        <f>SUMIFS(VENTAS[Cantidad],VENTAS[Código del producto Vendido],STOCK[[#This Row],[Code]])</f>
        <v>0</v>
      </c>
      <c r="I3137" s="75">
        <f>STOCK[[#This Row],[Entradas]]-STOCK[[#This Row],[Salidas]]</f>
        <v>1</v>
      </c>
      <c r="J3137" s="59">
        <f t="shared" si="157"/>
        <v>1.8</v>
      </c>
      <c r="K3137" s="62">
        <v>6</v>
      </c>
      <c r="L3137" s="62">
        <v>2</v>
      </c>
      <c r="M3137" s="62">
        <f>STOCK[[#This Row],[Costo Unitario (USD)]]+STOCK[[#This Row],[Costo Envío (USD)]]+STOCK[[#This Row],[Comisión 10%]]</f>
        <v>9.8</v>
      </c>
      <c r="N3137" s="62">
        <f t="shared" si="154"/>
        <v>14.7</v>
      </c>
      <c r="O3137" s="62">
        <f t="shared" si="155"/>
        <v>18</v>
      </c>
      <c r="P3137" s="62">
        <f>STOCK[[#This Row],[Precio Final]]-STOCK[[#This Row],[Costo total]]</f>
        <v>8.2</v>
      </c>
      <c r="Q3137" s="62"/>
      <c r="R3137" s="74"/>
      <c r="S3137" s="74"/>
      <c r="T3137" s="62"/>
      <c r="U3137" s="62"/>
      <c r="V3137" s="76"/>
    </row>
    <row r="3138" s="52" customFormat="1" ht="16" customHeight="1" spans="1:22">
      <c r="A3138" s="74" t="s">
        <v>21889</v>
      </c>
      <c r="B3138" s="74" t="s">
        <v>21856</v>
      </c>
      <c r="C3138" s="74" t="s">
        <v>21890</v>
      </c>
      <c r="D3138" s="74" t="s">
        <v>16475</v>
      </c>
      <c r="E3138" s="74"/>
      <c r="F3138" s="59">
        <v>25</v>
      </c>
      <c r="G3138" s="75">
        <v>1</v>
      </c>
      <c r="H3138" s="75">
        <f>SUMIFS(VENTAS[Cantidad],VENTAS[Código del producto Vendido],STOCK[[#This Row],[Code]])</f>
        <v>0</v>
      </c>
      <c r="I3138" s="75">
        <f>STOCK[[#This Row],[Entradas]]-STOCK[[#This Row],[Salidas]]</f>
        <v>1</v>
      </c>
      <c r="J3138" s="59">
        <f t="shared" si="157"/>
        <v>2.5</v>
      </c>
      <c r="K3138" s="62">
        <v>6</v>
      </c>
      <c r="L3138" s="62">
        <v>2</v>
      </c>
      <c r="M3138" s="62">
        <f>STOCK[[#This Row],[Costo Unitario (USD)]]+STOCK[[#This Row],[Costo Envío (USD)]]+STOCK[[#This Row],[Comisión 10%]]</f>
        <v>10.5</v>
      </c>
      <c r="N3138" s="62">
        <f t="shared" si="154"/>
        <v>15.75</v>
      </c>
      <c r="O3138" s="62">
        <f t="shared" si="155"/>
        <v>25</v>
      </c>
      <c r="P3138" s="62">
        <f>STOCK[[#This Row],[Precio Final]]-STOCK[[#This Row],[Costo total]]</f>
        <v>14.5</v>
      </c>
      <c r="Q3138" s="62"/>
      <c r="R3138" s="74"/>
      <c r="S3138" s="74"/>
      <c r="T3138" s="62"/>
      <c r="U3138" s="62"/>
      <c r="V3138" s="76"/>
    </row>
    <row r="3139" s="52" customFormat="1" ht="16" customHeight="1" spans="1:22">
      <c r="A3139" s="74" t="s">
        <v>21891</v>
      </c>
      <c r="B3139" s="74" t="s">
        <v>21856</v>
      </c>
      <c r="C3139" s="74" t="s">
        <v>21892</v>
      </c>
      <c r="D3139" s="74" t="s">
        <v>16475</v>
      </c>
      <c r="E3139" s="74"/>
      <c r="F3139" s="59">
        <v>30</v>
      </c>
      <c r="G3139" s="75">
        <v>1</v>
      </c>
      <c r="H3139" s="75">
        <f>SUMIFS(VENTAS[Cantidad],VENTAS[Código del producto Vendido],STOCK[[#This Row],[Code]])</f>
        <v>0</v>
      </c>
      <c r="I3139" s="75">
        <f>STOCK[[#This Row],[Entradas]]-STOCK[[#This Row],[Salidas]]</f>
        <v>1</v>
      </c>
      <c r="J3139" s="59">
        <f t="shared" si="157"/>
        <v>3</v>
      </c>
      <c r="K3139" s="62">
        <v>6</v>
      </c>
      <c r="L3139" s="62">
        <v>2</v>
      </c>
      <c r="M3139" s="62">
        <f>STOCK[[#This Row],[Costo Unitario (USD)]]+STOCK[[#This Row],[Costo Envío (USD)]]+STOCK[[#This Row],[Comisión 10%]]</f>
        <v>11</v>
      </c>
      <c r="N3139" s="62">
        <f t="shared" si="154"/>
        <v>16.5</v>
      </c>
      <c r="O3139" s="62">
        <f t="shared" si="155"/>
        <v>30</v>
      </c>
      <c r="P3139" s="62">
        <f>STOCK[[#This Row],[Precio Final]]-STOCK[[#This Row],[Costo total]]</f>
        <v>19</v>
      </c>
      <c r="Q3139" s="62"/>
      <c r="R3139" s="74"/>
      <c r="S3139" s="74"/>
      <c r="T3139" s="62"/>
      <c r="U3139" s="62"/>
      <c r="V3139" s="76"/>
    </row>
    <row r="3140" s="52" customFormat="1" ht="16" customHeight="1" spans="1:22">
      <c r="A3140" s="74" t="s">
        <v>21893</v>
      </c>
      <c r="B3140" s="74" t="s">
        <v>20035</v>
      </c>
      <c r="C3140" s="74" t="s">
        <v>21894</v>
      </c>
      <c r="D3140" s="74" t="s">
        <v>16396</v>
      </c>
      <c r="E3140" s="74"/>
      <c r="F3140" s="59">
        <v>20</v>
      </c>
      <c r="G3140" s="75">
        <v>1</v>
      </c>
      <c r="H3140" s="75">
        <f>SUMIFS(VENTAS[Cantidad],VENTAS[Código del producto Vendido],STOCK[[#This Row],[Code]])</f>
        <v>0</v>
      </c>
      <c r="I3140" s="75">
        <f>STOCK[[#This Row],[Entradas]]-STOCK[[#This Row],[Salidas]]</f>
        <v>1</v>
      </c>
      <c r="J3140" s="59">
        <f t="shared" si="157"/>
        <v>2</v>
      </c>
      <c r="K3140" s="62">
        <v>6</v>
      </c>
      <c r="L3140" s="62">
        <v>2</v>
      </c>
      <c r="M3140" s="62">
        <f>STOCK[[#This Row],[Costo Unitario (USD)]]+STOCK[[#This Row],[Costo Envío (USD)]]+STOCK[[#This Row],[Comisión 10%]]</f>
        <v>10</v>
      </c>
      <c r="N3140" s="62">
        <f t="shared" si="154"/>
        <v>15</v>
      </c>
      <c r="O3140" s="62">
        <f t="shared" si="155"/>
        <v>20</v>
      </c>
      <c r="P3140" s="62">
        <f>STOCK[[#This Row],[Precio Final]]-STOCK[[#This Row],[Costo total]]</f>
        <v>10</v>
      </c>
      <c r="Q3140" s="62"/>
      <c r="R3140" s="74"/>
      <c r="S3140" s="74"/>
      <c r="T3140" s="62"/>
      <c r="U3140" s="62"/>
      <c r="V3140" s="76"/>
    </row>
    <row r="3141" s="52" customFormat="1" ht="16" customHeight="1" spans="1:22">
      <c r="A3141" s="74" t="s">
        <v>21895</v>
      </c>
      <c r="B3141" s="74" t="s">
        <v>19990</v>
      </c>
      <c r="C3141" s="74" t="s">
        <v>21896</v>
      </c>
      <c r="D3141" s="74" t="s">
        <v>16404</v>
      </c>
      <c r="E3141" s="74"/>
      <c r="F3141" s="59">
        <v>20</v>
      </c>
      <c r="G3141" s="75">
        <v>1</v>
      </c>
      <c r="H3141" s="75">
        <f>SUMIFS(VENTAS[Cantidad],VENTAS[Código del producto Vendido],STOCK[[#This Row],[Code]])</f>
        <v>0</v>
      </c>
      <c r="I3141" s="75">
        <f>STOCK[[#This Row],[Entradas]]-STOCK[[#This Row],[Salidas]]</f>
        <v>1</v>
      </c>
      <c r="J3141" s="59">
        <f t="shared" si="157"/>
        <v>2</v>
      </c>
      <c r="K3141" s="62">
        <v>6</v>
      </c>
      <c r="L3141" s="62">
        <v>2</v>
      </c>
      <c r="M3141" s="62">
        <f>STOCK[[#This Row],[Costo Unitario (USD)]]+STOCK[[#This Row],[Costo Envío (USD)]]+STOCK[[#This Row],[Comisión 10%]]</f>
        <v>10</v>
      </c>
      <c r="N3141" s="62">
        <f t="shared" si="154"/>
        <v>15</v>
      </c>
      <c r="O3141" s="62">
        <f t="shared" si="155"/>
        <v>20</v>
      </c>
      <c r="P3141" s="62">
        <f>STOCK[[#This Row],[Precio Final]]-STOCK[[#This Row],[Costo total]]</f>
        <v>10</v>
      </c>
      <c r="Q3141" s="62"/>
      <c r="R3141" s="74"/>
      <c r="S3141" s="74"/>
      <c r="T3141" s="62"/>
      <c r="U3141" s="62"/>
      <c r="V3141" s="76"/>
    </row>
    <row r="3142" s="52" customFormat="1" ht="16" customHeight="1" spans="1:22">
      <c r="A3142" s="74" t="s">
        <v>21897</v>
      </c>
      <c r="B3142" s="74" t="s">
        <v>19990</v>
      </c>
      <c r="C3142" s="74" t="s">
        <v>20658</v>
      </c>
      <c r="D3142" s="74" t="s">
        <v>16408</v>
      </c>
      <c r="E3142" s="74"/>
      <c r="F3142" s="59">
        <v>18</v>
      </c>
      <c r="G3142" s="75">
        <v>1</v>
      </c>
      <c r="H3142" s="75">
        <f>SUMIFS(VENTAS[Cantidad],VENTAS[Código del producto Vendido],STOCK[[#This Row],[Code]])</f>
        <v>0</v>
      </c>
      <c r="I3142" s="75">
        <f>STOCK[[#This Row],[Entradas]]-STOCK[[#This Row],[Salidas]]</f>
        <v>1</v>
      </c>
      <c r="J3142" s="59">
        <f t="shared" si="157"/>
        <v>1.8</v>
      </c>
      <c r="K3142" s="62">
        <v>6</v>
      </c>
      <c r="L3142" s="62">
        <v>2</v>
      </c>
      <c r="M3142" s="62">
        <f>STOCK[[#This Row],[Costo Unitario (USD)]]+STOCK[[#This Row],[Costo Envío (USD)]]+STOCK[[#This Row],[Comisión 10%]]</f>
        <v>9.8</v>
      </c>
      <c r="N3142" s="62">
        <f t="shared" si="154"/>
        <v>14.7</v>
      </c>
      <c r="O3142" s="62">
        <f t="shared" si="155"/>
        <v>18</v>
      </c>
      <c r="P3142" s="62">
        <f>STOCK[[#This Row],[Precio Final]]-STOCK[[#This Row],[Costo total]]</f>
        <v>8.2</v>
      </c>
      <c r="Q3142" s="62"/>
      <c r="R3142" s="74"/>
      <c r="S3142" s="74"/>
      <c r="T3142" s="62"/>
      <c r="U3142" s="62"/>
      <c r="V3142" s="76"/>
    </row>
    <row r="3143" s="52" customFormat="1" ht="16" customHeight="1" spans="1:22">
      <c r="A3143" s="74" t="s">
        <v>21898</v>
      </c>
      <c r="B3143" s="74" t="s">
        <v>21190</v>
      </c>
      <c r="C3143" s="74" t="s">
        <v>21899</v>
      </c>
      <c r="D3143" s="74" t="s">
        <v>16962</v>
      </c>
      <c r="E3143" s="74"/>
      <c r="F3143" s="59">
        <v>20</v>
      </c>
      <c r="G3143" s="75">
        <v>1</v>
      </c>
      <c r="H3143" s="75">
        <f>SUMIFS(VENTAS[Cantidad],VENTAS[Código del producto Vendido],STOCK[[#This Row],[Code]])</f>
        <v>0</v>
      </c>
      <c r="I3143" s="75">
        <f>STOCK[[#This Row],[Entradas]]-STOCK[[#This Row],[Salidas]]</f>
        <v>1</v>
      </c>
      <c r="J3143" s="59">
        <f t="shared" si="157"/>
        <v>2</v>
      </c>
      <c r="K3143" s="62">
        <v>6</v>
      </c>
      <c r="L3143" s="62">
        <v>2</v>
      </c>
      <c r="M3143" s="62">
        <f>STOCK[[#This Row],[Costo Unitario (USD)]]+STOCK[[#This Row],[Costo Envío (USD)]]+STOCK[[#This Row],[Comisión 10%]]</f>
        <v>10</v>
      </c>
      <c r="N3143" s="62">
        <f t="shared" si="154"/>
        <v>15</v>
      </c>
      <c r="O3143" s="62">
        <f t="shared" si="155"/>
        <v>20</v>
      </c>
      <c r="P3143" s="62">
        <f>STOCK[[#This Row],[Precio Final]]-STOCK[[#This Row],[Costo total]]</f>
        <v>10</v>
      </c>
      <c r="Q3143" s="62"/>
      <c r="R3143" s="74"/>
      <c r="S3143" s="74"/>
      <c r="T3143" s="62"/>
      <c r="U3143" s="62"/>
      <c r="V3143" s="76"/>
    </row>
    <row r="3144" s="52" customFormat="1" ht="16" customHeight="1" spans="1:22">
      <c r="A3144" s="74" t="s">
        <v>21900</v>
      </c>
      <c r="B3144" s="74" t="s">
        <v>21154</v>
      </c>
      <c r="C3144" s="74" t="s">
        <v>21901</v>
      </c>
      <c r="D3144" s="74" t="s">
        <v>16475</v>
      </c>
      <c r="E3144" s="74"/>
      <c r="F3144" s="59">
        <v>20</v>
      </c>
      <c r="G3144" s="75">
        <v>1</v>
      </c>
      <c r="H3144" s="75">
        <f>SUMIFS(VENTAS[Cantidad],VENTAS[Código del producto Vendido],STOCK[[#This Row],[Code]])</f>
        <v>0</v>
      </c>
      <c r="I3144" s="75">
        <f>STOCK[[#This Row],[Entradas]]-STOCK[[#This Row],[Salidas]]</f>
        <v>1</v>
      </c>
      <c r="J3144" s="59">
        <f t="shared" si="157"/>
        <v>2</v>
      </c>
      <c r="K3144" s="62">
        <v>6</v>
      </c>
      <c r="L3144" s="62">
        <v>2</v>
      </c>
      <c r="M3144" s="62">
        <f>STOCK[[#This Row],[Costo Unitario (USD)]]+STOCK[[#This Row],[Costo Envío (USD)]]+STOCK[[#This Row],[Comisión 10%]]</f>
        <v>10</v>
      </c>
      <c r="N3144" s="62">
        <f t="shared" si="154"/>
        <v>15</v>
      </c>
      <c r="O3144" s="62">
        <f t="shared" si="155"/>
        <v>20</v>
      </c>
      <c r="P3144" s="62">
        <f>STOCK[[#This Row],[Precio Final]]-STOCK[[#This Row],[Costo total]]</f>
        <v>10</v>
      </c>
      <c r="Q3144" s="62"/>
      <c r="R3144" s="74"/>
      <c r="S3144" s="74"/>
      <c r="T3144" s="62"/>
      <c r="U3144" s="62"/>
      <c r="V3144" s="76"/>
    </row>
    <row r="3145" s="52" customFormat="1" ht="16" customHeight="1" spans="1:22">
      <c r="A3145" s="74" t="s">
        <v>21902</v>
      </c>
      <c r="B3145" s="74" t="s">
        <v>21154</v>
      </c>
      <c r="C3145" s="74" t="s">
        <v>21903</v>
      </c>
      <c r="D3145" s="74" t="s">
        <v>16583</v>
      </c>
      <c r="E3145" s="74"/>
      <c r="F3145" s="59">
        <v>20</v>
      </c>
      <c r="G3145" s="75">
        <v>3</v>
      </c>
      <c r="H3145" s="75">
        <f>SUMIFS(VENTAS[Cantidad],VENTAS[Código del producto Vendido],STOCK[[#This Row],[Code]])</f>
        <v>0</v>
      </c>
      <c r="I3145" s="75">
        <f>STOCK[[#This Row],[Entradas]]-STOCK[[#This Row],[Salidas]]</f>
        <v>3</v>
      </c>
      <c r="J3145" s="59">
        <f t="shared" si="157"/>
        <v>2</v>
      </c>
      <c r="K3145" s="62">
        <v>6</v>
      </c>
      <c r="L3145" s="62">
        <v>2</v>
      </c>
      <c r="M3145" s="62">
        <f>STOCK[[#This Row],[Costo Unitario (USD)]]+STOCK[[#This Row],[Costo Envío (USD)]]+STOCK[[#This Row],[Comisión 10%]]</f>
        <v>10</v>
      </c>
      <c r="N3145" s="62">
        <f t="shared" si="154"/>
        <v>15</v>
      </c>
      <c r="O3145" s="62">
        <f t="shared" si="155"/>
        <v>20</v>
      </c>
      <c r="P3145" s="62">
        <f>STOCK[[#This Row],[Precio Final]]-STOCK[[#This Row],[Costo total]]</f>
        <v>10</v>
      </c>
      <c r="Q3145" s="62"/>
      <c r="R3145" s="74"/>
      <c r="S3145" s="74"/>
      <c r="T3145" s="62"/>
      <c r="U3145" s="62"/>
      <c r="V3145" s="76"/>
    </row>
    <row r="3146" s="52" customFormat="1" ht="16" customHeight="1" spans="1:22">
      <c r="A3146" s="74" t="s">
        <v>21904</v>
      </c>
      <c r="B3146" s="74" t="s">
        <v>21154</v>
      </c>
      <c r="C3146" s="74" t="s">
        <v>21905</v>
      </c>
      <c r="D3146" s="74" t="s">
        <v>16583</v>
      </c>
      <c r="E3146" s="74"/>
      <c r="F3146" s="59">
        <v>20</v>
      </c>
      <c r="G3146" s="75">
        <v>1</v>
      </c>
      <c r="H3146" s="75">
        <f>SUMIFS(VENTAS[Cantidad],VENTAS[Código del producto Vendido],STOCK[[#This Row],[Code]])</f>
        <v>0</v>
      </c>
      <c r="I3146" s="75">
        <f>STOCK[[#This Row],[Entradas]]-STOCK[[#This Row],[Salidas]]</f>
        <v>1</v>
      </c>
      <c r="J3146" s="59">
        <f t="shared" si="157"/>
        <v>2</v>
      </c>
      <c r="K3146" s="62">
        <v>6</v>
      </c>
      <c r="L3146" s="62">
        <v>2</v>
      </c>
      <c r="M3146" s="62">
        <f>STOCK[[#This Row],[Costo Unitario (USD)]]+STOCK[[#This Row],[Costo Envío (USD)]]+STOCK[[#This Row],[Comisión 10%]]</f>
        <v>10</v>
      </c>
      <c r="N3146" s="62">
        <f t="shared" ref="N3146:N3156" si="158">M3146*1.5</f>
        <v>15</v>
      </c>
      <c r="O3146" s="62">
        <f t="shared" si="155"/>
        <v>20</v>
      </c>
      <c r="P3146" s="62">
        <f>STOCK[[#This Row],[Precio Final]]-STOCK[[#This Row],[Costo total]]</f>
        <v>10</v>
      </c>
      <c r="Q3146" s="62"/>
      <c r="R3146" s="74"/>
      <c r="S3146" s="74"/>
      <c r="T3146" s="62"/>
      <c r="U3146" s="62"/>
      <c r="V3146" s="76"/>
    </row>
    <row r="3147" s="52" customFormat="1" ht="16" customHeight="1" spans="1:22">
      <c r="A3147" s="74" t="s">
        <v>21906</v>
      </c>
      <c r="B3147" s="74" t="s">
        <v>19990</v>
      </c>
      <c r="C3147" s="74" t="s">
        <v>21907</v>
      </c>
      <c r="D3147" s="74" t="s">
        <v>16408</v>
      </c>
      <c r="E3147" s="74"/>
      <c r="F3147" s="59">
        <v>20</v>
      </c>
      <c r="G3147" s="75">
        <v>1</v>
      </c>
      <c r="H3147" s="75">
        <f>SUMIFS(VENTAS[Cantidad],VENTAS[Código del producto Vendido],STOCK[[#This Row],[Code]])</f>
        <v>0</v>
      </c>
      <c r="I3147" s="75">
        <f>STOCK[[#This Row],[Entradas]]-STOCK[[#This Row],[Salidas]]</f>
        <v>1</v>
      </c>
      <c r="J3147" s="59">
        <f t="shared" si="157"/>
        <v>2</v>
      </c>
      <c r="K3147" s="62">
        <v>6</v>
      </c>
      <c r="L3147" s="62">
        <v>2</v>
      </c>
      <c r="M3147" s="62">
        <f>STOCK[[#This Row],[Costo Unitario (USD)]]+STOCK[[#This Row],[Costo Envío (USD)]]+STOCK[[#This Row],[Comisión 10%]]</f>
        <v>10</v>
      </c>
      <c r="N3147" s="62">
        <f t="shared" si="158"/>
        <v>15</v>
      </c>
      <c r="O3147" s="62">
        <f t="shared" si="155"/>
        <v>20</v>
      </c>
      <c r="P3147" s="62">
        <f>STOCK[[#This Row],[Precio Final]]-STOCK[[#This Row],[Costo total]]</f>
        <v>10</v>
      </c>
      <c r="Q3147" s="62"/>
      <c r="R3147" s="74"/>
      <c r="S3147" s="74"/>
      <c r="T3147" s="62"/>
      <c r="U3147" s="62"/>
      <c r="V3147" s="76"/>
    </row>
    <row r="3148" s="52" customFormat="1" ht="16" customHeight="1" spans="1:22">
      <c r="A3148" s="74" t="s">
        <v>21908</v>
      </c>
      <c r="B3148" s="74" t="s">
        <v>21154</v>
      </c>
      <c r="C3148" s="74" t="s">
        <v>21909</v>
      </c>
      <c r="D3148" s="74" t="s">
        <v>16583</v>
      </c>
      <c r="E3148" s="74"/>
      <c r="F3148" s="59">
        <v>20</v>
      </c>
      <c r="G3148" s="75">
        <v>1</v>
      </c>
      <c r="H3148" s="75">
        <f>SUMIFS(VENTAS[Cantidad],VENTAS[Código del producto Vendido],STOCK[[#This Row],[Code]])</f>
        <v>0</v>
      </c>
      <c r="I3148" s="75">
        <f>STOCK[[#This Row],[Entradas]]-STOCK[[#This Row],[Salidas]]</f>
        <v>1</v>
      </c>
      <c r="J3148" s="59">
        <f t="shared" si="157"/>
        <v>2</v>
      </c>
      <c r="K3148" s="62">
        <v>6</v>
      </c>
      <c r="L3148" s="62">
        <v>2</v>
      </c>
      <c r="M3148" s="62">
        <f>STOCK[[#This Row],[Costo Unitario (USD)]]+STOCK[[#This Row],[Costo Envío (USD)]]+STOCK[[#This Row],[Comisión 10%]]</f>
        <v>10</v>
      </c>
      <c r="N3148" s="62">
        <f t="shared" si="158"/>
        <v>15</v>
      </c>
      <c r="O3148" s="62">
        <f t="shared" si="155"/>
        <v>20</v>
      </c>
      <c r="P3148" s="62">
        <f>STOCK[[#This Row],[Precio Final]]-STOCK[[#This Row],[Costo total]]</f>
        <v>10</v>
      </c>
      <c r="Q3148" s="62"/>
      <c r="R3148" s="74"/>
      <c r="S3148" s="74"/>
      <c r="T3148" s="62"/>
      <c r="U3148" s="62"/>
      <c r="V3148" s="76"/>
    </row>
    <row r="3149" s="52" customFormat="1" ht="16" customHeight="1" spans="1:22">
      <c r="A3149" s="74" t="s">
        <v>21910</v>
      </c>
      <c r="B3149" s="74" t="s">
        <v>21154</v>
      </c>
      <c r="C3149" s="74" t="s">
        <v>21911</v>
      </c>
      <c r="D3149" s="74" t="s">
        <v>16475</v>
      </c>
      <c r="E3149" s="74"/>
      <c r="F3149" s="59">
        <v>20</v>
      </c>
      <c r="G3149" s="75">
        <v>1</v>
      </c>
      <c r="H3149" s="75">
        <f>SUMIFS(VENTAS[Cantidad],VENTAS[Código del producto Vendido],STOCK[[#This Row],[Code]])</f>
        <v>0</v>
      </c>
      <c r="I3149" s="75">
        <f>STOCK[[#This Row],[Entradas]]-STOCK[[#This Row],[Salidas]]</f>
        <v>1</v>
      </c>
      <c r="J3149" s="59">
        <f t="shared" si="157"/>
        <v>2</v>
      </c>
      <c r="K3149" s="62">
        <v>6</v>
      </c>
      <c r="L3149" s="62">
        <v>2</v>
      </c>
      <c r="M3149" s="62">
        <f>STOCK[[#This Row],[Costo Unitario (USD)]]+STOCK[[#This Row],[Costo Envío (USD)]]+STOCK[[#This Row],[Comisión 10%]]</f>
        <v>10</v>
      </c>
      <c r="N3149" s="62">
        <f t="shared" si="158"/>
        <v>15</v>
      </c>
      <c r="O3149" s="62">
        <f t="shared" si="155"/>
        <v>20</v>
      </c>
      <c r="P3149" s="62">
        <f>STOCK[[#This Row],[Precio Final]]-STOCK[[#This Row],[Costo total]]</f>
        <v>10</v>
      </c>
      <c r="Q3149" s="62"/>
      <c r="R3149" s="74"/>
      <c r="S3149" s="74"/>
      <c r="T3149" s="62"/>
      <c r="U3149" s="62"/>
      <c r="V3149" s="76"/>
    </row>
    <row r="3150" s="52" customFormat="1" ht="16" customHeight="1" spans="1:22">
      <c r="A3150" s="74" t="s">
        <v>21912</v>
      </c>
      <c r="B3150" s="74" t="s">
        <v>19993</v>
      </c>
      <c r="C3150" s="74" t="s">
        <v>21913</v>
      </c>
      <c r="D3150" s="74" t="s">
        <v>16396</v>
      </c>
      <c r="E3150" s="74"/>
      <c r="F3150" s="59">
        <v>20</v>
      </c>
      <c r="G3150" s="75">
        <v>2</v>
      </c>
      <c r="H3150" s="75">
        <f>SUMIFS(VENTAS[Cantidad],VENTAS[Código del producto Vendido],STOCK[[#This Row],[Code]])</f>
        <v>0</v>
      </c>
      <c r="I3150" s="75">
        <f>STOCK[[#This Row],[Entradas]]-STOCK[[#This Row],[Salidas]]</f>
        <v>2</v>
      </c>
      <c r="J3150" s="59">
        <f t="shared" si="157"/>
        <v>2</v>
      </c>
      <c r="K3150" s="62">
        <v>6</v>
      </c>
      <c r="L3150" s="62">
        <v>2</v>
      </c>
      <c r="M3150" s="62">
        <f>STOCK[[#This Row],[Costo Unitario (USD)]]+STOCK[[#This Row],[Costo Envío (USD)]]+STOCK[[#This Row],[Comisión 10%]]</f>
        <v>10</v>
      </c>
      <c r="N3150" s="62">
        <f t="shared" si="158"/>
        <v>15</v>
      </c>
      <c r="O3150" s="62">
        <f t="shared" si="155"/>
        <v>20</v>
      </c>
      <c r="P3150" s="62">
        <f>STOCK[[#This Row],[Precio Final]]-STOCK[[#This Row],[Costo total]]</f>
        <v>10</v>
      </c>
      <c r="Q3150" s="62"/>
      <c r="R3150" s="74"/>
      <c r="S3150" s="74"/>
      <c r="T3150" s="62"/>
      <c r="U3150" s="62"/>
      <c r="V3150" s="76"/>
    </row>
    <row r="3151" s="52" customFormat="1" ht="16" customHeight="1" spans="1:22">
      <c r="A3151" s="74" t="s">
        <v>21914</v>
      </c>
      <c r="B3151" s="74" t="s">
        <v>19990</v>
      </c>
      <c r="C3151" s="74" t="s">
        <v>21913</v>
      </c>
      <c r="D3151" s="74" t="s">
        <v>16404</v>
      </c>
      <c r="E3151" s="74"/>
      <c r="F3151" s="59">
        <v>20</v>
      </c>
      <c r="G3151" s="75">
        <v>2</v>
      </c>
      <c r="H3151" s="75">
        <f>SUMIFS(VENTAS[Cantidad],VENTAS[Código del producto Vendido],STOCK[[#This Row],[Code]])</f>
        <v>0</v>
      </c>
      <c r="I3151" s="75">
        <f>STOCK[[#This Row],[Entradas]]-STOCK[[#This Row],[Salidas]]</f>
        <v>2</v>
      </c>
      <c r="J3151" s="59">
        <f t="shared" si="157"/>
        <v>2</v>
      </c>
      <c r="K3151" s="62">
        <v>6</v>
      </c>
      <c r="L3151" s="62">
        <v>2</v>
      </c>
      <c r="M3151" s="62">
        <f>STOCK[[#This Row],[Costo Unitario (USD)]]+STOCK[[#This Row],[Costo Envío (USD)]]+STOCK[[#This Row],[Comisión 10%]]</f>
        <v>10</v>
      </c>
      <c r="N3151" s="62">
        <f t="shared" si="158"/>
        <v>15</v>
      </c>
      <c r="O3151" s="62">
        <f t="shared" si="155"/>
        <v>20</v>
      </c>
      <c r="P3151" s="62">
        <f>STOCK[[#This Row],[Precio Final]]-STOCK[[#This Row],[Costo total]]</f>
        <v>10</v>
      </c>
      <c r="Q3151" s="62"/>
      <c r="R3151" s="74"/>
      <c r="S3151" s="74"/>
      <c r="T3151" s="62"/>
      <c r="U3151" s="62"/>
      <c r="V3151" s="76"/>
    </row>
    <row r="3152" s="52" customFormat="1" ht="16" customHeight="1" spans="1:22">
      <c r="A3152" s="74" t="s">
        <v>21915</v>
      </c>
      <c r="B3152" s="74" t="s">
        <v>21856</v>
      </c>
      <c r="C3152" s="74" t="s">
        <v>21916</v>
      </c>
      <c r="D3152" s="74" t="s">
        <v>16475</v>
      </c>
      <c r="E3152" s="74"/>
      <c r="F3152" s="59">
        <v>20</v>
      </c>
      <c r="G3152" s="75">
        <v>2</v>
      </c>
      <c r="H3152" s="75">
        <f>SUMIFS(VENTAS[Cantidad],VENTAS[Código del producto Vendido],STOCK[[#This Row],[Code]])</f>
        <v>0</v>
      </c>
      <c r="I3152" s="75">
        <f>STOCK[[#This Row],[Entradas]]-STOCK[[#This Row],[Salidas]]</f>
        <v>2</v>
      </c>
      <c r="J3152" s="59">
        <f t="shared" si="157"/>
        <v>2</v>
      </c>
      <c r="K3152" s="62">
        <v>6</v>
      </c>
      <c r="L3152" s="62">
        <v>2</v>
      </c>
      <c r="M3152" s="62">
        <f>STOCK[[#This Row],[Costo Unitario (USD)]]+STOCK[[#This Row],[Costo Envío (USD)]]+STOCK[[#This Row],[Comisión 10%]]</f>
        <v>10</v>
      </c>
      <c r="N3152" s="62">
        <f t="shared" si="158"/>
        <v>15</v>
      </c>
      <c r="O3152" s="62">
        <f t="shared" si="155"/>
        <v>20</v>
      </c>
      <c r="P3152" s="62">
        <f>STOCK[[#This Row],[Precio Final]]-STOCK[[#This Row],[Costo total]]</f>
        <v>10</v>
      </c>
      <c r="Q3152" s="62"/>
      <c r="R3152" s="74"/>
      <c r="S3152" s="74"/>
      <c r="T3152" s="62"/>
      <c r="U3152" s="62"/>
      <c r="V3152" s="76"/>
    </row>
    <row r="3153" s="52" customFormat="1" ht="16" customHeight="1" spans="1:22">
      <c r="A3153" s="74" t="s">
        <v>21917</v>
      </c>
      <c r="B3153" s="74" t="s">
        <v>20874</v>
      </c>
      <c r="C3153" s="74" t="s">
        <v>21894</v>
      </c>
      <c r="D3153" s="74" t="s">
        <v>16404</v>
      </c>
      <c r="E3153" s="74"/>
      <c r="F3153" s="59">
        <v>20</v>
      </c>
      <c r="G3153" s="75">
        <v>1</v>
      </c>
      <c r="H3153" s="75">
        <f>SUMIFS(VENTAS[Cantidad],VENTAS[Código del producto Vendido],STOCK[[#This Row],[Code]])</f>
        <v>0</v>
      </c>
      <c r="I3153" s="75">
        <f>STOCK[[#This Row],[Entradas]]-STOCK[[#This Row],[Salidas]]</f>
        <v>1</v>
      </c>
      <c r="J3153" s="59">
        <f t="shared" si="157"/>
        <v>2</v>
      </c>
      <c r="K3153" s="62">
        <v>6</v>
      </c>
      <c r="L3153" s="62">
        <v>2</v>
      </c>
      <c r="M3153" s="62">
        <f>STOCK[[#This Row],[Costo Unitario (USD)]]+STOCK[[#This Row],[Costo Envío (USD)]]+STOCK[[#This Row],[Comisión 10%]]</f>
        <v>10</v>
      </c>
      <c r="N3153" s="62">
        <f t="shared" si="158"/>
        <v>15</v>
      </c>
      <c r="O3153" s="62">
        <f t="shared" si="155"/>
        <v>20</v>
      </c>
      <c r="P3153" s="62">
        <f>STOCK[[#This Row],[Precio Final]]-STOCK[[#This Row],[Costo total]]</f>
        <v>10</v>
      </c>
      <c r="Q3153" s="62"/>
      <c r="R3153" s="74"/>
      <c r="S3153" s="74"/>
      <c r="T3153" s="62"/>
      <c r="U3153" s="62"/>
      <c r="V3153" s="76"/>
    </row>
    <row r="3154" s="52" customFormat="1" ht="16" customHeight="1" spans="1:22">
      <c r="A3154" s="74" t="s">
        <v>21918</v>
      </c>
      <c r="B3154" s="74" t="s">
        <v>19993</v>
      </c>
      <c r="C3154" s="74" t="s">
        <v>21919</v>
      </c>
      <c r="D3154" s="74" t="s">
        <v>16396</v>
      </c>
      <c r="E3154" s="74"/>
      <c r="F3154" s="59">
        <v>20</v>
      </c>
      <c r="G3154" s="75">
        <v>1</v>
      </c>
      <c r="H3154" s="75">
        <f>SUMIFS(VENTAS[Cantidad],VENTAS[Código del producto Vendido],STOCK[[#This Row],[Code]])</f>
        <v>0</v>
      </c>
      <c r="I3154" s="75">
        <f>STOCK[[#This Row],[Entradas]]-STOCK[[#This Row],[Salidas]]</f>
        <v>1</v>
      </c>
      <c r="J3154" s="59">
        <f t="shared" si="157"/>
        <v>2</v>
      </c>
      <c r="K3154" s="62">
        <v>6</v>
      </c>
      <c r="L3154" s="62">
        <v>2</v>
      </c>
      <c r="M3154" s="62">
        <f>STOCK[[#This Row],[Costo Unitario (USD)]]+STOCK[[#This Row],[Costo Envío (USD)]]+STOCK[[#This Row],[Comisión 10%]]</f>
        <v>10</v>
      </c>
      <c r="N3154" s="62">
        <f t="shared" si="158"/>
        <v>15</v>
      </c>
      <c r="O3154" s="62">
        <f t="shared" si="155"/>
        <v>20</v>
      </c>
      <c r="P3154" s="62">
        <f>STOCK[[#This Row],[Precio Final]]-STOCK[[#This Row],[Costo total]]</f>
        <v>10</v>
      </c>
      <c r="Q3154" s="62"/>
      <c r="R3154" s="74"/>
      <c r="S3154" s="74"/>
      <c r="T3154" s="62"/>
      <c r="U3154" s="62"/>
      <c r="V3154" s="76"/>
    </row>
    <row r="3155" s="52" customFormat="1" ht="16" customHeight="1" spans="1:22">
      <c r="A3155" s="74" t="s">
        <v>21920</v>
      </c>
      <c r="B3155" s="74" t="s">
        <v>21154</v>
      </c>
      <c r="C3155" s="74" t="s">
        <v>21921</v>
      </c>
      <c r="D3155" s="74" t="s">
        <v>16583</v>
      </c>
      <c r="E3155" s="74"/>
      <c r="F3155" s="59">
        <v>30</v>
      </c>
      <c r="G3155" s="75">
        <v>1</v>
      </c>
      <c r="H3155" s="75">
        <f>SUMIFS(VENTAS[Cantidad],VENTAS[Código del producto Vendido],STOCK[[#This Row],[Code]])</f>
        <v>1</v>
      </c>
      <c r="I3155" s="75">
        <f>STOCK[[#This Row],[Entradas]]-STOCK[[#This Row],[Salidas]]</f>
        <v>0</v>
      </c>
      <c r="J3155" s="59">
        <f t="shared" si="157"/>
        <v>3</v>
      </c>
      <c r="K3155" s="62">
        <v>6</v>
      </c>
      <c r="L3155" s="62">
        <v>2</v>
      </c>
      <c r="M3155" s="62">
        <f>STOCK[[#This Row],[Costo Unitario (USD)]]+STOCK[[#This Row],[Costo Envío (USD)]]+STOCK[[#This Row],[Comisión 10%]]</f>
        <v>11</v>
      </c>
      <c r="N3155" s="62">
        <f t="shared" si="158"/>
        <v>16.5</v>
      </c>
      <c r="O3155" s="62">
        <f t="shared" si="155"/>
        <v>30</v>
      </c>
      <c r="P3155" s="62">
        <f>STOCK[[#This Row],[Precio Final]]-STOCK[[#This Row],[Costo total]]</f>
        <v>19</v>
      </c>
      <c r="Q3155" s="62"/>
      <c r="R3155" s="74"/>
      <c r="S3155" s="74"/>
      <c r="T3155" s="62"/>
      <c r="U3155" s="62"/>
      <c r="V3155" s="76"/>
    </row>
    <row r="3156" s="52" customFormat="1" ht="16" customHeight="1" spans="1:22">
      <c r="A3156" s="74" t="s">
        <v>21922</v>
      </c>
      <c r="B3156" s="74" t="s">
        <v>21190</v>
      </c>
      <c r="C3156" s="74" t="s">
        <v>21923</v>
      </c>
      <c r="D3156" s="74" t="s">
        <v>16962</v>
      </c>
      <c r="E3156" s="74"/>
      <c r="F3156" s="59">
        <v>20</v>
      </c>
      <c r="G3156" s="75">
        <v>1</v>
      </c>
      <c r="H3156" s="75">
        <f>SUMIFS(VENTAS[Cantidad],VENTAS[Código del producto Vendido],STOCK[[#This Row],[Code]])</f>
        <v>0</v>
      </c>
      <c r="I3156" s="75">
        <f>STOCK[[#This Row],[Entradas]]-STOCK[[#This Row],[Salidas]]</f>
        <v>1</v>
      </c>
      <c r="J3156" s="59">
        <f t="shared" si="157"/>
        <v>2</v>
      </c>
      <c r="K3156" s="62">
        <v>6</v>
      </c>
      <c r="L3156" s="62">
        <v>2</v>
      </c>
      <c r="M3156" s="62">
        <f>STOCK[[#This Row],[Costo Unitario (USD)]]+STOCK[[#This Row],[Costo Envío (USD)]]+STOCK[[#This Row],[Comisión 10%]]</f>
        <v>10</v>
      </c>
      <c r="N3156" s="62">
        <f t="shared" si="158"/>
        <v>15</v>
      </c>
      <c r="O3156" s="62">
        <f t="shared" si="155"/>
        <v>20</v>
      </c>
      <c r="P3156" s="62">
        <f>STOCK[[#This Row],[Precio Final]]-STOCK[[#This Row],[Costo total]]</f>
        <v>10</v>
      </c>
      <c r="Q3156" s="62"/>
      <c r="R3156" s="74"/>
      <c r="S3156" s="74"/>
      <c r="T3156" s="62"/>
      <c r="U3156" s="62"/>
      <c r="V3156" s="76"/>
    </row>
    <row r="3157" s="53" customFormat="1" ht="14.8" spans="1:22">
      <c r="A3157" s="74" t="s">
        <v>21924</v>
      </c>
      <c r="B3157" s="74" t="s">
        <v>21289</v>
      </c>
      <c r="C3157" s="74" t="s">
        <v>21925</v>
      </c>
      <c r="D3157" s="74" t="s">
        <v>16475</v>
      </c>
      <c r="E3157" s="74"/>
      <c r="F3157" s="59">
        <v>18</v>
      </c>
      <c r="G3157" s="75">
        <v>1</v>
      </c>
      <c r="H3157" s="75">
        <f>SUMIFS(VENTAS[Cantidad],VENTAS[Código del producto Vendido],STOCK[[#This Row],[Code]])</f>
        <v>0</v>
      </c>
      <c r="I3157" s="75">
        <f>STOCK[[#This Row],[Entradas]]-STOCK[[#This Row],[Salidas]]</f>
        <v>1</v>
      </c>
      <c r="J3157" s="59">
        <f t="shared" ref="J3157:J3179" si="159">F3157*10%</f>
        <v>1.8</v>
      </c>
      <c r="K3157" s="62">
        <v>8</v>
      </c>
      <c r="L3157" s="62">
        <v>0</v>
      </c>
      <c r="M3157" s="62">
        <f>STOCK[[#This Row],[Costo Unitario (USD)]]+STOCK[[#This Row],[Costo Envío (USD)]]+STOCK[[#This Row],[Comisión 10%]]</f>
        <v>9.8</v>
      </c>
      <c r="N3157" s="62">
        <f t="shared" ref="N3157:N3188" si="160">M3157*1.5</f>
        <v>14.7</v>
      </c>
      <c r="O3157" s="62">
        <f t="shared" si="155"/>
        <v>18</v>
      </c>
      <c r="P3157" s="62">
        <f>STOCK[[#This Row],[Precio Final]]-STOCK[[#This Row],[Costo total]]</f>
        <v>8.2</v>
      </c>
      <c r="Q3157" s="62"/>
      <c r="R3157" s="74"/>
      <c r="S3157" s="74"/>
      <c r="T3157" s="62"/>
      <c r="U3157" s="62"/>
      <c r="V3157" s="76"/>
    </row>
    <row r="3158" s="53" customFormat="1" ht="14.8" spans="1:22">
      <c r="A3158" s="74" t="s">
        <v>21926</v>
      </c>
      <c r="B3158" s="74" t="s">
        <v>21289</v>
      </c>
      <c r="C3158" s="74" t="s">
        <v>21927</v>
      </c>
      <c r="D3158" s="74" t="s">
        <v>16475</v>
      </c>
      <c r="E3158" s="74"/>
      <c r="F3158" s="59">
        <v>18</v>
      </c>
      <c r="G3158" s="75">
        <v>4</v>
      </c>
      <c r="H3158" s="75">
        <f>SUMIFS(VENTAS[Cantidad],VENTAS[Código del producto Vendido],STOCK[[#This Row],[Code]])</f>
        <v>1</v>
      </c>
      <c r="I3158" s="75">
        <f>STOCK[[#This Row],[Entradas]]-STOCK[[#This Row],[Salidas]]</f>
        <v>3</v>
      </c>
      <c r="J3158" s="59">
        <f t="shared" si="159"/>
        <v>1.8</v>
      </c>
      <c r="K3158" s="62">
        <v>8</v>
      </c>
      <c r="L3158" s="62">
        <v>0</v>
      </c>
      <c r="M3158" s="62">
        <f>STOCK[[#This Row],[Costo Unitario (USD)]]+STOCK[[#This Row],[Costo Envío (USD)]]+STOCK[[#This Row],[Comisión 10%]]</f>
        <v>9.8</v>
      </c>
      <c r="N3158" s="62">
        <f t="shared" si="160"/>
        <v>14.7</v>
      </c>
      <c r="O3158" s="62">
        <f t="shared" si="155"/>
        <v>18</v>
      </c>
      <c r="P3158" s="62">
        <f>STOCK[[#This Row],[Precio Final]]-STOCK[[#This Row],[Costo total]]</f>
        <v>8.2</v>
      </c>
      <c r="Q3158" s="62"/>
      <c r="R3158" s="74"/>
      <c r="S3158" s="74"/>
      <c r="T3158" s="62"/>
      <c r="U3158" s="62"/>
      <c r="V3158" s="76"/>
    </row>
    <row r="3159" s="53" customFormat="1" ht="14.8" spans="1:22">
      <c r="A3159" s="74" t="s">
        <v>21928</v>
      </c>
      <c r="B3159" s="74" t="s">
        <v>21298</v>
      </c>
      <c r="C3159" s="74" t="s">
        <v>21929</v>
      </c>
      <c r="D3159" s="74" t="s">
        <v>16404</v>
      </c>
      <c r="E3159" s="74"/>
      <c r="F3159" s="59">
        <v>18</v>
      </c>
      <c r="G3159" s="75">
        <v>1</v>
      </c>
      <c r="H3159" s="75">
        <f>SUMIFS(VENTAS[Cantidad],VENTAS[Código del producto Vendido],STOCK[[#This Row],[Code]])</f>
        <v>0</v>
      </c>
      <c r="I3159" s="75">
        <f>STOCK[[#This Row],[Entradas]]-STOCK[[#This Row],[Salidas]]</f>
        <v>1</v>
      </c>
      <c r="J3159" s="59">
        <f t="shared" si="159"/>
        <v>1.8</v>
      </c>
      <c r="K3159" s="62">
        <v>8</v>
      </c>
      <c r="L3159" s="62">
        <v>0</v>
      </c>
      <c r="M3159" s="62">
        <f>STOCK[[#This Row],[Costo Unitario (USD)]]+STOCK[[#This Row],[Costo Envío (USD)]]+STOCK[[#This Row],[Comisión 10%]]</f>
        <v>9.8</v>
      </c>
      <c r="N3159" s="62">
        <f t="shared" si="160"/>
        <v>14.7</v>
      </c>
      <c r="O3159" s="62">
        <f t="shared" si="155"/>
        <v>18</v>
      </c>
      <c r="P3159" s="62">
        <f>STOCK[[#This Row],[Precio Final]]-STOCK[[#This Row],[Costo total]]</f>
        <v>8.2</v>
      </c>
      <c r="Q3159" s="62"/>
      <c r="R3159" s="74"/>
      <c r="S3159" s="74"/>
      <c r="T3159" s="62"/>
      <c r="U3159" s="62"/>
      <c r="V3159" s="76"/>
    </row>
    <row r="3160" s="53" customFormat="1" ht="14.8" spans="1:22">
      <c r="A3160" s="74" t="s">
        <v>21930</v>
      </c>
      <c r="B3160" s="74" t="s">
        <v>21298</v>
      </c>
      <c r="C3160" s="74" t="s">
        <v>21931</v>
      </c>
      <c r="D3160" s="74" t="s">
        <v>16404</v>
      </c>
      <c r="E3160" s="74"/>
      <c r="F3160" s="59">
        <v>18</v>
      </c>
      <c r="G3160" s="75">
        <v>3</v>
      </c>
      <c r="H3160" s="75">
        <f>SUMIFS(VENTAS[Cantidad],VENTAS[Código del producto Vendido],STOCK[[#This Row],[Code]])</f>
        <v>0</v>
      </c>
      <c r="I3160" s="75">
        <f>STOCK[[#This Row],[Entradas]]-STOCK[[#This Row],[Salidas]]</f>
        <v>3</v>
      </c>
      <c r="J3160" s="59">
        <f t="shared" si="159"/>
        <v>1.8</v>
      </c>
      <c r="K3160" s="62">
        <v>8</v>
      </c>
      <c r="L3160" s="62">
        <v>0</v>
      </c>
      <c r="M3160" s="62">
        <f>STOCK[[#This Row],[Costo Unitario (USD)]]+STOCK[[#This Row],[Costo Envío (USD)]]+STOCK[[#This Row],[Comisión 10%]]</f>
        <v>9.8</v>
      </c>
      <c r="N3160" s="62">
        <f t="shared" si="160"/>
        <v>14.7</v>
      </c>
      <c r="O3160" s="62">
        <f t="shared" si="155"/>
        <v>18</v>
      </c>
      <c r="P3160" s="62">
        <f>STOCK[[#This Row],[Precio Final]]-STOCK[[#This Row],[Costo total]]</f>
        <v>8.2</v>
      </c>
      <c r="Q3160" s="62"/>
      <c r="R3160" s="74"/>
      <c r="S3160" s="74"/>
      <c r="T3160" s="62"/>
      <c r="U3160" s="62"/>
      <c r="V3160" s="76"/>
    </row>
    <row r="3161" s="53" customFormat="1" ht="14.8" spans="1:22">
      <c r="A3161" s="74" t="s">
        <v>21932</v>
      </c>
      <c r="B3161" s="74" t="s">
        <v>21289</v>
      </c>
      <c r="C3161" s="74" t="s">
        <v>21933</v>
      </c>
      <c r="D3161" s="74" t="s">
        <v>16475</v>
      </c>
      <c r="E3161" s="74"/>
      <c r="F3161" s="59">
        <v>18</v>
      </c>
      <c r="G3161" s="75">
        <v>1</v>
      </c>
      <c r="H3161" s="75">
        <f>SUMIFS(VENTAS[Cantidad],VENTAS[Código del producto Vendido],STOCK[[#This Row],[Code]])</f>
        <v>0</v>
      </c>
      <c r="I3161" s="75">
        <f>STOCK[[#This Row],[Entradas]]-STOCK[[#This Row],[Salidas]]</f>
        <v>1</v>
      </c>
      <c r="J3161" s="59">
        <f t="shared" si="159"/>
        <v>1.8</v>
      </c>
      <c r="K3161" s="62">
        <v>8</v>
      </c>
      <c r="L3161" s="62">
        <v>0</v>
      </c>
      <c r="M3161" s="62">
        <f>STOCK[[#This Row],[Costo Unitario (USD)]]+STOCK[[#This Row],[Costo Envío (USD)]]+STOCK[[#This Row],[Comisión 10%]]</f>
        <v>9.8</v>
      </c>
      <c r="N3161" s="62">
        <f t="shared" si="160"/>
        <v>14.7</v>
      </c>
      <c r="O3161" s="62">
        <f t="shared" si="155"/>
        <v>18</v>
      </c>
      <c r="P3161" s="62">
        <f>STOCK[[#This Row],[Precio Final]]-STOCK[[#This Row],[Costo total]]</f>
        <v>8.2</v>
      </c>
      <c r="Q3161" s="62"/>
      <c r="R3161" s="74"/>
      <c r="S3161" s="74"/>
      <c r="T3161" s="62"/>
      <c r="U3161" s="62"/>
      <c r="V3161" s="76"/>
    </row>
    <row r="3162" s="54" customFormat="1" ht="14.75" customHeight="1" spans="1:22">
      <c r="A3162" s="74" t="s">
        <v>21934</v>
      </c>
      <c r="B3162" s="74" t="s">
        <v>21298</v>
      </c>
      <c r="C3162" s="74" t="s">
        <v>21270</v>
      </c>
      <c r="D3162" s="74" t="s">
        <v>16408</v>
      </c>
      <c r="E3162" s="74"/>
      <c r="F3162" s="59">
        <v>28</v>
      </c>
      <c r="G3162" s="75">
        <v>3</v>
      </c>
      <c r="H3162" s="75">
        <f>SUMIFS(VENTAS[Cantidad],VENTAS[Código del producto Vendido],STOCK[[#This Row],[Code]])</f>
        <v>0</v>
      </c>
      <c r="I3162" s="75">
        <f>STOCK[[#This Row],[Entradas]]-STOCK[[#This Row],[Salidas]]</f>
        <v>3</v>
      </c>
      <c r="J3162" s="59">
        <f t="shared" si="159"/>
        <v>2.8</v>
      </c>
      <c r="K3162" s="62">
        <v>8</v>
      </c>
      <c r="L3162" s="62">
        <v>0</v>
      </c>
      <c r="M3162" s="62">
        <f>STOCK[[#This Row],[Costo Unitario (USD)]]+STOCK[[#This Row],[Costo Envío (USD)]]+STOCK[[#This Row],[Comisión 10%]]</f>
        <v>10.8</v>
      </c>
      <c r="N3162" s="62">
        <f t="shared" si="160"/>
        <v>16.2</v>
      </c>
      <c r="O3162" s="62">
        <f t="shared" si="155"/>
        <v>28</v>
      </c>
      <c r="P3162" s="62">
        <f>STOCK[[#This Row],[Precio Final]]-STOCK[[#This Row],[Costo total]]</f>
        <v>17.2</v>
      </c>
      <c r="Q3162" s="62"/>
      <c r="R3162" s="74"/>
      <c r="S3162" s="74"/>
      <c r="T3162" s="62"/>
      <c r="U3162" s="62"/>
      <c r="V3162" s="76"/>
    </row>
    <row r="3163" s="54" customFormat="1" ht="14.75" customHeight="1" spans="1:22">
      <c r="A3163" s="74" t="s">
        <v>21935</v>
      </c>
      <c r="B3163" s="74" t="s">
        <v>21298</v>
      </c>
      <c r="C3163" s="74" t="s">
        <v>21270</v>
      </c>
      <c r="D3163" s="74" t="s">
        <v>16396</v>
      </c>
      <c r="E3163" s="74"/>
      <c r="F3163" s="59">
        <v>28</v>
      </c>
      <c r="G3163" s="75">
        <v>5</v>
      </c>
      <c r="H3163" s="75">
        <f>SUMIFS(VENTAS[Cantidad],VENTAS[Código del producto Vendido],STOCK[[#This Row],[Code]])</f>
        <v>0</v>
      </c>
      <c r="I3163" s="75">
        <f>STOCK[[#This Row],[Entradas]]-STOCK[[#This Row],[Salidas]]</f>
        <v>5</v>
      </c>
      <c r="J3163" s="59">
        <f t="shared" si="159"/>
        <v>2.8</v>
      </c>
      <c r="K3163" s="62">
        <v>8</v>
      </c>
      <c r="L3163" s="62">
        <v>0</v>
      </c>
      <c r="M3163" s="62">
        <f>STOCK[[#This Row],[Costo Unitario (USD)]]+STOCK[[#This Row],[Costo Envío (USD)]]+STOCK[[#This Row],[Comisión 10%]]</f>
        <v>10.8</v>
      </c>
      <c r="N3163" s="62">
        <f t="shared" si="160"/>
        <v>16.2</v>
      </c>
      <c r="O3163" s="62">
        <f t="shared" si="155"/>
        <v>28</v>
      </c>
      <c r="P3163" s="62">
        <f>STOCK[[#This Row],[Precio Final]]-STOCK[[#This Row],[Costo total]]</f>
        <v>17.2</v>
      </c>
      <c r="Q3163" s="62"/>
      <c r="R3163" s="74"/>
      <c r="S3163" s="74"/>
      <c r="T3163" s="62"/>
      <c r="U3163" s="62"/>
      <c r="V3163" s="76"/>
    </row>
    <row r="3164" s="54" customFormat="1" ht="14.75" customHeight="1" spans="1:22">
      <c r="A3164" s="74" t="s">
        <v>21936</v>
      </c>
      <c r="B3164" s="74" t="s">
        <v>21298</v>
      </c>
      <c r="C3164" s="74" t="s">
        <v>21270</v>
      </c>
      <c r="D3164" s="74" t="s">
        <v>16404</v>
      </c>
      <c r="E3164" s="74"/>
      <c r="F3164" s="59">
        <v>28</v>
      </c>
      <c r="G3164" s="75">
        <v>3</v>
      </c>
      <c r="H3164" s="75">
        <f>SUMIFS(VENTAS[Cantidad],VENTAS[Código del producto Vendido],STOCK[[#This Row],[Code]])</f>
        <v>0</v>
      </c>
      <c r="I3164" s="75">
        <f>STOCK[[#This Row],[Entradas]]-STOCK[[#This Row],[Salidas]]</f>
        <v>3</v>
      </c>
      <c r="J3164" s="59">
        <f t="shared" si="159"/>
        <v>2.8</v>
      </c>
      <c r="K3164" s="62">
        <v>8</v>
      </c>
      <c r="L3164" s="62">
        <v>0</v>
      </c>
      <c r="M3164" s="62">
        <f>STOCK[[#This Row],[Costo Unitario (USD)]]+STOCK[[#This Row],[Costo Envío (USD)]]+STOCK[[#This Row],[Comisión 10%]]</f>
        <v>10.8</v>
      </c>
      <c r="N3164" s="62">
        <f t="shared" si="160"/>
        <v>16.2</v>
      </c>
      <c r="O3164" s="62">
        <f t="shared" ref="O3164:O3227" si="161">F3164</f>
        <v>28</v>
      </c>
      <c r="P3164" s="62">
        <f>STOCK[[#This Row],[Precio Final]]-STOCK[[#This Row],[Costo total]]</f>
        <v>17.2</v>
      </c>
      <c r="Q3164" s="62"/>
      <c r="R3164" s="74"/>
      <c r="S3164" s="74"/>
      <c r="T3164" s="62"/>
      <c r="U3164" s="62"/>
      <c r="V3164" s="76"/>
    </row>
    <row r="3165" s="54" customFormat="1" customHeight="1" spans="1:22">
      <c r="A3165" s="74" t="s">
        <v>21937</v>
      </c>
      <c r="B3165" s="74" t="s">
        <v>21286</v>
      </c>
      <c r="C3165" s="74" t="s">
        <v>21278</v>
      </c>
      <c r="D3165" s="74" t="s">
        <v>16396</v>
      </c>
      <c r="E3165" s="74"/>
      <c r="F3165" s="59">
        <v>25</v>
      </c>
      <c r="G3165" s="75">
        <v>5</v>
      </c>
      <c r="H3165" s="75">
        <f>SUMIFS(VENTAS[Cantidad],VENTAS[Código del producto Vendido],STOCK[[#This Row],[Code]])</f>
        <v>0</v>
      </c>
      <c r="I3165" s="75">
        <f>STOCK[[#This Row],[Entradas]]-STOCK[[#This Row],[Salidas]]</f>
        <v>5</v>
      </c>
      <c r="J3165" s="59">
        <f t="shared" si="159"/>
        <v>2.5</v>
      </c>
      <c r="K3165" s="62">
        <v>8</v>
      </c>
      <c r="L3165" s="62">
        <v>0</v>
      </c>
      <c r="M3165" s="62">
        <f>STOCK[[#This Row],[Costo Unitario (USD)]]+STOCK[[#This Row],[Costo Envío (USD)]]+STOCK[[#This Row],[Comisión 10%]]</f>
        <v>10.5</v>
      </c>
      <c r="N3165" s="62">
        <f t="shared" si="160"/>
        <v>15.75</v>
      </c>
      <c r="O3165" s="62">
        <f t="shared" si="161"/>
        <v>25</v>
      </c>
      <c r="P3165" s="62">
        <f>STOCK[[#This Row],[Precio Final]]-STOCK[[#This Row],[Costo total]]</f>
        <v>14.5</v>
      </c>
      <c r="Q3165" s="62"/>
      <c r="R3165" s="74"/>
      <c r="S3165" s="74"/>
      <c r="T3165" s="62"/>
      <c r="U3165" s="62"/>
      <c r="V3165" s="76"/>
    </row>
    <row r="3166" s="54" customFormat="1" customHeight="1" spans="1:22">
      <c r="A3166" s="74" t="s">
        <v>21938</v>
      </c>
      <c r="B3166" s="74" t="s">
        <v>21286</v>
      </c>
      <c r="C3166" s="74" t="s">
        <v>21278</v>
      </c>
      <c r="D3166" s="74" t="s">
        <v>16404</v>
      </c>
      <c r="E3166" s="74"/>
      <c r="F3166" s="59">
        <v>25</v>
      </c>
      <c r="G3166" s="75">
        <v>1</v>
      </c>
      <c r="H3166" s="75">
        <f>SUMIFS(VENTAS[Cantidad],VENTAS[Código del producto Vendido],STOCK[[#This Row],[Code]])</f>
        <v>0</v>
      </c>
      <c r="I3166" s="75">
        <f>STOCK[[#This Row],[Entradas]]-STOCK[[#This Row],[Salidas]]</f>
        <v>1</v>
      </c>
      <c r="J3166" s="59">
        <f t="shared" si="159"/>
        <v>2.5</v>
      </c>
      <c r="K3166" s="62">
        <v>8</v>
      </c>
      <c r="L3166" s="62">
        <v>0</v>
      </c>
      <c r="M3166" s="62">
        <f>STOCK[[#This Row],[Costo Unitario (USD)]]+STOCK[[#This Row],[Costo Envío (USD)]]+STOCK[[#This Row],[Comisión 10%]]</f>
        <v>10.5</v>
      </c>
      <c r="N3166" s="62">
        <f t="shared" si="160"/>
        <v>15.75</v>
      </c>
      <c r="O3166" s="62">
        <f t="shared" si="161"/>
        <v>25</v>
      </c>
      <c r="P3166" s="62">
        <f>STOCK[[#This Row],[Precio Final]]-STOCK[[#This Row],[Costo total]]</f>
        <v>14.5</v>
      </c>
      <c r="Q3166" s="62"/>
      <c r="R3166" s="74"/>
      <c r="S3166" s="74"/>
      <c r="T3166" s="62"/>
      <c r="U3166" s="62"/>
      <c r="V3166" s="76"/>
    </row>
    <row r="3167" s="54" customFormat="1" ht="14.75" customHeight="1" spans="1:22">
      <c r="A3167" s="74" t="s">
        <v>21939</v>
      </c>
      <c r="B3167" s="74" t="s">
        <v>21298</v>
      </c>
      <c r="C3167" s="74" t="s">
        <v>21526</v>
      </c>
      <c r="D3167" s="74" t="s">
        <v>16408</v>
      </c>
      <c r="E3167" s="74"/>
      <c r="F3167" s="59">
        <v>28</v>
      </c>
      <c r="G3167" s="75">
        <v>1</v>
      </c>
      <c r="H3167" s="75">
        <f>SUMIFS(VENTAS[Cantidad],VENTAS[Código del producto Vendido],STOCK[[#This Row],[Code]])</f>
        <v>0</v>
      </c>
      <c r="I3167" s="75">
        <f>STOCK[[#This Row],[Entradas]]-STOCK[[#This Row],[Salidas]]</f>
        <v>1</v>
      </c>
      <c r="J3167" s="59">
        <f t="shared" si="159"/>
        <v>2.8</v>
      </c>
      <c r="K3167" s="62">
        <v>8</v>
      </c>
      <c r="L3167" s="62">
        <v>0</v>
      </c>
      <c r="M3167" s="62">
        <f>STOCK[[#This Row],[Costo Unitario (USD)]]+STOCK[[#This Row],[Costo Envío (USD)]]+STOCK[[#This Row],[Comisión 10%]]</f>
        <v>10.8</v>
      </c>
      <c r="N3167" s="62">
        <f t="shared" si="160"/>
        <v>16.2</v>
      </c>
      <c r="O3167" s="62">
        <f t="shared" si="161"/>
        <v>28</v>
      </c>
      <c r="P3167" s="62">
        <f>STOCK[[#This Row],[Precio Final]]-STOCK[[#This Row],[Costo total]]</f>
        <v>17.2</v>
      </c>
      <c r="Q3167" s="62"/>
      <c r="R3167" s="74"/>
      <c r="S3167" s="74"/>
      <c r="T3167" s="62"/>
      <c r="U3167" s="62"/>
      <c r="V3167" s="76"/>
    </row>
    <row r="3168" s="54" customFormat="1" ht="14.75" customHeight="1" spans="1:22">
      <c r="A3168" s="74" t="s">
        <v>21940</v>
      </c>
      <c r="B3168" s="74" t="s">
        <v>21286</v>
      </c>
      <c r="C3168" s="74" t="s">
        <v>21941</v>
      </c>
      <c r="D3168" s="74" t="s">
        <v>16396</v>
      </c>
      <c r="E3168" s="74"/>
      <c r="F3168" s="59">
        <v>28</v>
      </c>
      <c r="G3168" s="75">
        <v>2</v>
      </c>
      <c r="H3168" s="75">
        <f>SUMIFS(VENTAS[Cantidad],VENTAS[Código del producto Vendido],STOCK[[#This Row],[Code]])</f>
        <v>0</v>
      </c>
      <c r="I3168" s="75">
        <f>STOCK[[#This Row],[Entradas]]-STOCK[[#This Row],[Salidas]]</f>
        <v>2</v>
      </c>
      <c r="J3168" s="59">
        <f t="shared" si="159"/>
        <v>2.8</v>
      </c>
      <c r="K3168" s="62">
        <v>8</v>
      </c>
      <c r="L3168" s="62">
        <v>0</v>
      </c>
      <c r="M3168" s="62">
        <f>STOCK[[#This Row],[Costo Unitario (USD)]]+STOCK[[#This Row],[Costo Envío (USD)]]+STOCK[[#This Row],[Comisión 10%]]</f>
        <v>10.8</v>
      </c>
      <c r="N3168" s="62">
        <f t="shared" si="160"/>
        <v>16.2</v>
      </c>
      <c r="O3168" s="62">
        <f t="shared" si="161"/>
        <v>28</v>
      </c>
      <c r="P3168" s="62">
        <f>STOCK[[#This Row],[Precio Final]]-STOCK[[#This Row],[Costo total]]</f>
        <v>17.2</v>
      </c>
      <c r="Q3168" s="62"/>
      <c r="R3168" s="74"/>
      <c r="S3168" s="74"/>
      <c r="T3168" s="62"/>
      <c r="U3168" s="62"/>
      <c r="V3168" s="76"/>
    </row>
    <row r="3169" s="54" customFormat="1" ht="14.75" customHeight="1" spans="1:22">
      <c r="A3169" s="74" t="s">
        <v>21942</v>
      </c>
      <c r="B3169" s="74" t="s">
        <v>21286</v>
      </c>
      <c r="C3169" s="74" t="s">
        <v>21280</v>
      </c>
      <c r="D3169" s="74" t="s">
        <v>16396</v>
      </c>
      <c r="E3169" s="74"/>
      <c r="F3169" s="59">
        <v>25</v>
      </c>
      <c r="G3169" s="75">
        <v>1</v>
      </c>
      <c r="H3169" s="75">
        <f>SUMIFS(VENTAS[Cantidad],VENTAS[Código del producto Vendido],STOCK[[#This Row],[Code]])</f>
        <v>0</v>
      </c>
      <c r="I3169" s="75">
        <f>STOCK[[#This Row],[Entradas]]-STOCK[[#This Row],[Salidas]]</f>
        <v>1</v>
      </c>
      <c r="J3169" s="59">
        <f t="shared" si="159"/>
        <v>2.5</v>
      </c>
      <c r="K3169" s="62">
        <v>8</v>
      </c>
      <c r="L3169" s="62">
        <v>0</v>
      </c>
      <c r="M3169" s="62">
        <f>STOCK[[#This Row],[Costo Unitario (USD)]]+STOCK[[#This Row],[Costo Envío (USD)]]+STOCK[[#This Row],[Comisión 10%]]</f>
        <v>10.5</v>
      </c>
      <c r="N3169" s="62">
        <f t="shared" si="160"/>
        <v>15.75</v>
      </c>
      <c r="O3169" s="62">
        <f t="shared" si="161"/>
        <v>25</v>
      </c>
      <c r="P3169" s="62">
        <f>STOCK[[#This Row],[Precio Final]]-STOCK[[#This Row],[Costo total]]</f>
        <v>14.5</v>
      </c>
      <c r="Q3169" s="62"/>
      <c r="R3169" s="74"/>
      <c r="S3169" s="74"/>
      <c r="T3169" s="62"/>
      <c r="U3169" s="62"/>
      <c r="V3169" s="76"/>
    </row>
    <row r="3170" s="54" customFormat="1" ht="14.75" customHeight="1" spans="1:22">
      <c r="A3170" s="74" t="s">
        <v>21943</v>
      </c>
      <c r="B3170" s="74" t="s">
        <v>21298</v>
      </c>
      <c r="C3170" s="74" t="s">
        <v>21944</v>
      </c>
      <c r="D3170" s="74" t="s">
        <v>16404</v>
      </c>
      <c r="E3170" s="74"/>
      <c r="F3170" s="59">
        <v>28</v>
      </c>
      <c r="G3170" s="75">
        <v>2</v>
      </c>
      <c r="H3170" s="75">
        <f>SUMIFS(VENTAS[Cantidad],VENTAS[Código del producto Vendido],STOCK[[#This Row],[Code]])</f>
        <v>0</v>
      </c>
      <c r="I3170" s="75">
        <f>STOCK[[#This Row],[Entradas]]-STOCK[[#This Row],[Salidas]]</f>
        <v>2</v>
      </c>
      <c r="J3170" s="59">
        <f t="shared" si="159"/>
        <v>2.8</v>
      </c>
      <c r="K3170" s="62">
        <v>8</v>
      </c>
      <c r="L3170" s="62">
        <v>0</v>
      </c>
      <c r="M3170" s="62">
        <f>STOCK[[#This Row],[Costo Unitario (USD)]]+STOCK[[#This Row],[Costo Envío (USD)]]+STOCK[[#This Row],[Comisión 10%]]</f>
        <v>10.8</v>
      </c>
      <c r="N3170" s="62">
        <f t="shared" si="160"/>
        <v>16.2</v>
      </c>
      <c r="O3170" s="62">
        <f t="shared" si="161"/>
        <v>28</v>
      </c>
      <c r="P3170" s="62">
        <f>STOCK[[#This Row],[Precio Final]]-STOCK[[#This Row],[Costo total]]</f>
        <v>17.2</v>
      </c>
      <c r="Q3170" s="62"/>
      <c r="R3170" s="74"/>
      <c r="S3170" s="74"/>
      <c r="T3170" s="62"/>
      <c r="U3170" s="62"/>
      <c r="V3170" s="76"/>
    </row>
    <row r="3171" s="53" customFormat="1" ht="14.8" spans="1:22">
      <c r="A3171" s="74" t="s">
        <v>21945</v>
      </c>
      <c r="B3171" s="74" t="s">
        <v>21286</v>
      </c>
      <c r="C3171" s="74" t="s">
        <v>21946</v>
      </c>
      <c r="D3171" s="74" t="s">
        <v>16396</v>
      </c>
      <c r="E3171" s="74"/>
      <c r="F3171" s="59">
        <v>30</v>
      </c>
      <c r="G3171" s="75">
        <v>1</v>
      </c>
      <c r="H3171" s="75">
        <f>SUMIFS(VENTAS[Cantidad],VENTAS[Código del producto Vendido],STOCK[[#This Row],[Code]])</f>
        <v>0</v>
      </c>
      <c r="I3171" s="75">
        <f>STOCK[[#This Row],[Entradas]]-STOCK[[#This Row],[Salidas]]</f>
        <v>1</v>
      </c>
      <c r="J3171" s="59">
        <f t="shared" si="159"/>
        <v>3</v>
      </c>
      <c r="K3171" s="62">
        <v>8</v>
      </c>
      <c r="L3171" s="62">
        <v>0</v>
      </c>
      <c r="M3171" s="62">
        <f>STOCK[[#This Row],[Costo Unitario (USD)]]+STOCK[[#This Row],[Costo Envío (USD)]]+STOCK[[#This Row],[Comisión 10%]]</f>
        <v>11</v>
      </c>
      <c r="N3171" s="62">
        <f t="shared" si="160"/>
        <v>16.5</v>
      </c>
      <c r="O3171" s="62">
        <f t="shared" si="161"/>
        <v>30</v>
      </c>
      <c r="P3171" s="62">
        <f>STOCK[[#This Row],[Precio Final]]-STOCK[[#This Row],[Costo total]]</f>
        <v>19</v>
      </c>
      <c r="Q3171" s="62"/>
      <c r="R3171" s="74"/>
      <c r="S3171" s="74"/>
      <c r="T3171" s="62"/>
      <c r="U3171" s="62"/>
      <c r="V3171" s="76"/>
    </row>
    <row r="3172" s="53" customFormat="1" ht="14.8" spans="1:22">
      <c r="A3172" s="74" t="s">
        <v>21947</v>
      </c>
      <c r="B3172" s="74" t="s">
        <v>21298</v>
      </c>
      <c r="C3172" s="74" t="s">
        <v>21948</v>
      </c>
      <c r="D3172" s="74" t="s">
        <v>16404</v>
      </c>
      <c r="E3172" s="74"/>
      <c r="F3172" s="59">
        <v>22</v>
      </c>
      <c r="G3172" s="75">
        <v>1</v>
      </c>
      <c r="H3172" s="75">
        <f>SUMIFS(VENTAS[Cantidad],VENTAS[Código del producto Vendido],STOCK[[#This Row],[Code]])</f>
        <v>0</v>
      </c>
      <c r="I3172" s="75">
        <f>STOCK[[#This Row],[Entradas]]-STOCK[[#This Row],[Salidas]]</f>
        <v>1</v>
      </c>
      <c r="J3172" s="59">
        <f t="shared" si="159"/>
        <v>2.2</v>
      </c>
      <c r="K3172" s="62">
        <v>8</v>
      </c>
      <c r="L3172" s="62">
        <v>0</v>
      </c>
      <c r="M3172" s="62">
        <f>STOCK[[#This Row],[Costo Unitario (USD)]]+STOCK[[#This Row],[Costo Envío (USD)]]+STOCK[[#This Row],[Comisión 10%]]</f>
        <v>10.2</v>
      </c>
      <c r="N3172" s="62">
        <f t="shared" si="160"/>
        <v>15.3</v>
      </c>
      <c r="O3172" s="62">
        <f t="shared" si="161"/>
        <v>22</v>
      </c>
      <c r="P3172" s="62">
        <f>STOCK[[#This Row],[Precio Final]]-STOCK[[#This Row],[Costo total]]</f>
        <v>11.8</v>
      </c>
      <c r="Q3172" s="62"/>
      <c r="R3172" s="74"/>
      <c r="S3172" s="74"/>
      <c r="T3172" s="62"/>
      <c r="U3172" s="62"/>
      <c r="V3172" s="76"/>
    </row>
    <row r="3173" s="53" customFormat="1" ht="14.8" spans="1:22">
      <c r="A3173" s="74" t="s">
        <v>21949</v>
      </c>
      <c r="B3173" s="74" t="s">
        <v>21950</v>
      </c>
      <c r="C3173" s="74" t="s">
        <v>21948</v>
      </c>
      <c r="D3173" s="74" t="s">
        <v>16396</v>
      </c>
      <c r="E3173" s="74"/>
      <c r="F3173" s="59">
        <v>22</v>
      </c>
      <c r="G3173" s="75">
        <v>1</v>
      </c>
      <c r="H3173" s="75">
        <f>SUMIFS(VENTAS[Cantidad],VENTAS[Código del producto Vendido],STOCK[[#This Row],[Code]])</f>
        <v>0</v>
      </c>
      <c r="I3173" s="75">
        <f>STOCK[[#This Row],[Entradas]]-STOCK[[#This Row],[Salidas]]</f>
        <v>1</v>
      </c>
      <c r="J3173" s="59">
        <f t="shared" si="159"/>
        <v>2.2</v>
      </c>
      <c r="K3173" s="62">
        <v>8</v>
      </c>
      <c r="L3173" s="62">
        <v>0</v>
      </c>
      <c r="M3173" s="62">
        <f>STOCK[[#This Row],[Costo Unitario (USD)]]+STOCK[[#This Row],[Costo Envío (USD)]]+STOCK[[#This Row],[Comisión 10%]]</f>
        <v>10.2</v>
      </c>
      <c r="N3173" s="62">
        <f t="shared" si="160"/>
        <v>15.3</v>
      </c>
      <c r="O3173" s="62">
        <f t="shared" si="161"/>
        <v>22</v>
      </c>
      <c r="P3173" s="62">
        <f>STOCK[[#This Row],[Precio Final]]-STOCK[[#This Row],[Costo total]]</f>
        <v>11.8</v>
      </c>
      <c r="Q3173" s="62"/>
      <c r="R3173" s="74"/>
      <c r="S3173" s="74"/>
      <c r="T3173" s="62"/>
      <c r="U3173" s="62"/>
      <c r="V3173" s="76"/>
    </row>
    <row r="3174" s="52" customFormat="1" ht="14.8" spans="1:22">
      <c r="A3174" s="74" t="s">
        <v>21951</v>
      </c>
      <c r="B3174" s="74" t="s">
        <v>21950</v>
      </c>
      <c r="C3174" s="74" t="s">
        <v>21952</v>
      </c>
      <c r="D3174" s="74" t="s">
        <v>16396</v>
      </c>
      <c r="E3174" s="74"/>
      <c r="F3174" s="59">
        <v>25</v>
      </c>
      <c r="G3174" s="75">
        <v>1</v>
      </c>
      <c r="H3174" s="75">
        <f>SUMIFS(VENTAS[Cantidad],VENTAS[Código del producto Vendido],STOCK[[#This Row],[Code]])</f>
        <v>0</v>
      </c>
      <c r="I3174" s="75">
        <f>STOCK[[#This Row],[Entradas]]-STOCK[[#This Row],[Salidas]]</f>
        <v>1</v>
      </c>
      <c r="J3174" s="59">
        <f t="shared" si="159"/>
        <v>2.5</v>
      </c>
      <c r="K3174" s="62">
        <v>8</v>
      </c>
      <c r="L3174" s="62">
        <v>2</v>
      </c>
      <c r="M3174" s="62">
        <f>STOCK[[#This Row],[Costo Unitario (USD)]]+STOCK[[#This Row],[Costo Envío (USD)]]+STOCK[[#This Row],[Comisión 10%]]</f>
        <v>12.5</v>
      </c>
      <c r="N3174" s="62">
        <f t="shared" si="160"/>
        <v>18.75</v>
      </c>
      <c r="O3174" s="62">
        <f t="shared" si="161"/>
        <v>25</v>
      </c>
      <c r="P3174" s="62">
        <f>STOCK[[#This Row],[Precio Final]]-STOCK[[#This Row],[Costo total]]</f>
        <v>12.5</v>
      </c>
      <c r="Q3174" s="62"/>
      <c r="R3174" s="74"/>
      <c r="S3174" s="74"/>
      <c r="T3174" s="62"/>
      <c r="U3174" s="62"/>
      <c r="V3174" s="76"/>
    </row>
    <row r="3175" customHeight="1" spans="1:22">
      <c r="A3175" s="74" t="s">
        <v>21953</v>
      </c>
      <c r="B3175" s="74" t="s">
        <v>21008</v>
      </c>
      <c r="C3175" s="74" t="s">
        <v>21954</v>
      </c>
      <c r="D3175" s="74" t="s">
        <v>19871</v>
      </c>
      <c r="E3175" s="74"/>
      <c r="F3175" s="59">
        <v>25</v>
      </c>
      <c r="G3175" s="75">
        <v>3</v>
      </c>
      <c r="H3175" s="75">
        <f>SUMIFS(VENTAS[Cantidad],VENTAS[Código del producto Vendido],STOCK[[#This Row],[Code]])</f>
        <v>0</v>
      </c>
      <c r="I3175" s="75">
        <f>STOCK[[#This Row],[Entradas]]-STOCK[[#This Row],[Salidas]]</f>
        <v>3</v>
      </c>
      <c r="J3175" s="59">
        <f t="shared" si="159"/>
        <v>2.5</v>
      </c>
      <c r="K3175" s="62">
        <v>12.49</v>
      </c>
      <c r="L3175" s="62">
        <v>2</v>
      </c>
      <c r="M3175" s="62">
        <f>STOCK[[#This Row],[Costo Unitario (USD)]]+STOCK[[#This Row],[Costo Envío (USD)]]+STOCK[[#This Row],[Comisión 10%]]</f>
        <v>16.99</v>
      </c>
      <c r="N3175" s="62">
        <f t="shared" si="160"/>
        <v>25.485</v>
      </c>
      <c r="O3175" s="62">
        <f t="shared" si="161"/>
        <v>25</v>
      </c>
      <c r="P3175" s="62">
        <f>STOCK[[#This Row],[Precio Final]]-STOCK[[#This Row],[Costo total]]</f>
        <v>8.01</v>
      </c>
      <c r="Q3175" s="62"/>
      <c r="R3175" s="74"/>
      <c r="S3175" s="74"/>
      <c r="T3175" s="62"/>
      <c r="U3175" s="62"/>
      <c r="V3175" s="76"/>
    </row>
    <row r="3176" customHeight="1" spans="1:22">
      <c r="A3176" s="74" t="s">
        <v>21955</v>
      </c>
      <c r="B3176" s="74" t="s">
        <v>21008</v>
      </c>
      <c r="C3176" s="74" t="s">
        <v>21956</v>
      </c>
      <c r="D3176" s="74" t="s">
        <v>19871</v>
      </c>
      <c r="E3176" s="74"/>
      <c r="F3176" s="59">
        <v>35</v>
      </c>
      <c r="G3176" s="75">
        <v>3</v>
      </c>
      <c r="H3176" s="75">
        <f>SUMIFS(VENTAS[Cantidad],VENTAS[Código del producto Vendido],STOCK[[#This Row],[Code]])</f>
        <v>0</v>
      </c>
      <c r="I3176" s="75">
        <f>STOCK[[#This Row],[Entradas]]-STOCK[[#This Row],[Salidas]]</f>
        <v>3</v>
      </c>
      <c r="J3176" s="59">
        <f t="shared" si="159"/>
        <v>3.5</v>
      </c>
      <c r="K3176" s="62">
        <v>13.99</v>
      </c>
      <c r="L3176" s="62">
        <v>2</v>
      </c>
      <c r="M3176" s="62">
        <f>STOCK[[#This Row],[Costo Unitario (USD)]]+STOCK[[#This Row],[Costo Envío (USD)]]+STOCK[[#This Row],[Comisión 10%]]</f>
        <v>19.49</v>
      </c>
      <c r="N3176" s="62">
        <f t="shared" si="160"/>
        <v>29.235</v>
      </c>
      <c r="O3176" s="62">
        <f t="shared" si="161"/>
        <v>35</v>
      </c>
      <c r="P3176" s="62">
        <f>STOCK[[#This Row],[Precio Final]]-STOCK[[#This Row],[Costo total]]</f>
        <v>15.51</v>
      </c>
      <c r="Q3176" s="62"/>
      <c r="R3176" s="74"/>
      <c r="S3176" s="74"/>
      <c r="T3176" s="62"/>
      <c r="U3176" s="62"/>
      <c r="V3176" s="76"/>
    </row>
    <row r="3177" customHeight="1" spans="1:22">
      <c r="A3177" s="74" t="s">
        <v>21957</v>
      </c>
      <c r="B3177" s="74" t="s">
        <v>21008</v>
      </c>
      <c r="C3177" s="74" t="s">
        <v>21958</v>
      </c>
      <c r="D3177" s="74" t="s">
        <v>19871</v>
      </c>
      <c r="E3177" s="74"/>
      <c r="F3177" s="59">
        <v>30</v>
      </c>
      <c r="G3177" s="75">
        <v>3</v>
      </c>
      <c r="H3177" s="75">
        <f>SUMIFS(VENTAS[Cantidad],VENTAS[Código del producto Vendido],STOCK[[#This Row],[Code]])</f>
        <v>0</v>
      </c>
      <c r="I3177" s="75">
        <f>STOCK[[#This Row],[Entradas]]-STOCK[[#This Row],[Salidas]]</f>
        <v>3</v>
      </c>
      <c r="J3177" s="59">
        <f t="shared" si="159"/>
        <v>3</v>
      </c>
      <c r="K3177" s="62">
        <v>16.99</v>
      </c>
      <c r="L3177" s="62">
        <v>2</v>
      </c>
      <c r="M3177" s="62">
        <f>STOCK[[#This Row],[Costo Unitario (USD)]]+STOCK[[#This Row],[Costo Envío (USD)]]+STOCK[[#This Row],[Comisión 10%]]</f>
        <v>21.99</v>
      </c>
      <c r="N3177" s="62">
        <f t="shared" si="160"/>
        <v>32.985</v>
      </c>
      <c r="O3177" s="62">
        <f t="shared" si="161"/>
        <v>30</v>
      </c>
      <c r="P3177" s="62">
        <f>STOCK[[#This Row],[Precio Final]]-STOCK[[#This Row],[Costo total]]</f>
        <v>8.01</v>
      </c>
      <c r="Q3177" s="62"/>
      <c r="R3177" s="74"/>
      <c r="S3177" s="74"/>
      <c r="T3177" s="62"/>
      <c r="U3177" s="62"/>
      <c r="V3177" s="76"/>
    </row>
    <row r="3178" customHeight="1" spans="1:22">
      <c r="A3178" s="74" t="s">
        <v>21959</v>
      </c>
      <c r="B3178" s="74" t="s">
        <v>21008</v>
      </c>
      <c r="C3178" s="74" t="s">
        <v>21960</v>
      </c>
      <c r="D3178" s="74" t="s">
        <v>19871</v>
      </c>
      <c r="E3178" s="74"/>
      <c r="F3178" s="59">
        <v>25</v>
      </c>
      <c r="G3178" s="75">
        <v>3</v>
      </c>
      <c r="H3178" s="75">
        <f>SUMIFS(VENTAS[Cantidad],VENTAS[Código del producto Vendido],STOCK[[#This Row],[Code]])</f>
        <v>0</v>
      </c>
      <c r="I3178" s="75">
        <f>STOCK[[#This Row],[Entradas]]-STOCK[[#This Row],[Salidas]]</f>
        <v>3</v>
      </c>
      <c r="J3178" s="59">
        <f t="shared" si="159"/>
        <v>2.5</v>
      </c>
      <c r="K3178" s="62">
        <v>13.99</v>
      </c>
      <c r="L3178" s="62">
        <v>2</v>
      </c>
      <c r="M3178" s="62">
        <f>STOCK[[#This Row],[Costo Unitario (USD)]]+STOCK[[#This Row],[Costo Envío (USD)]]+STOCK[[#This Row],[Comisión 10%]]</f>
        <v>18.49</v>
      </c>
      <c r="N3178" s="62">
        <f t="shared" si="160"/>
        <v>27.735</v>
      </c>
      <c r="O3178" s="62">
        <f t="shared" si="161"/>
        <v>25</v>
      </c>
      <c r="P3178" s="62">
        <f>STOCK[[#This Row],[Precio Final]]-STOCK[[#This Row],[Costo total]]</f>
        <v>6.51</v>
      </c>
      <c r="Q3178" s="62"/>
      <c r="R3178" s="74"/>
      <c r="S3178" s="74"/>
      <c r="T3178" s="62"/>
      <c r="U3178" s="62"/>
      <c r="V3178" s="76"/>
    </row>
    <row r="3179" customHeight="1" spans="1:22">
      <c r="A3179" s="74" t="s">
        <v>21961</v>
      </c>
      <c r="B3179" s="74" t="s">
        <v>21008</v>
      </c>
      <c r="C3179" s="74" t="s">
        <v>21962</v>
      </c>
      <c r="D3179" s="74" t="s">
        <v>19871</v>
      </c>
      <c r="E3179" s="74"/>
      <c r="F3179" s="59">
        <v>20</v>
      </c>
      <c r="G3179" s="75">
        <v>4</v>
      </c>
      <c r="H3179" s="75">
        <f>SUMIFS(VENTAS[Cantidad],VENTAS[Código del producto Vendido],STOCK[[#This Row],[Code]])</f>
        <v>0</v>
      </c>
      <c r="I3179" s="75">
        <f>STOCK[[#This Row],[Entradas]]-STOCK[[#This Row],[Salidas]]</f>
        <v>4</v>
      </c>
      <c r="J3179" s="59">
        <f t="shared" si="159"/>
        <v>2</v>
      </c>
      <c r="K3179" s="62">
        <v>10.99</v>
      </c>
      <c r="L3179" s="62">
        <v>2</v>
      </c>
      <c r="M3179" s="62">
        <f>STOCK[[#This Row],[Costo Unitario (USD)]]+STOCK[[#This Row],[Costo Envío (USD)]]+STOCK[[#This Row],[Comisión 10%]]</f>
        <v>14.99</v>
      </c>
      <c r="N3179" s="62">
        <f t="shared" si="160"/>
        <v>22.485</v>
      </c>
      <c r="O3179" s="62">
        <f t="shared" si="161"/>
        <v>20</v>
      </c>
      <c r="P3179" s="62">
        <f>STOCK[[#This Row],[Precio Final]]-STOCK[[#This Row],[Costo total]]</f>
        <v>5.01</v>
      </c>
      <c r="Q3179" s="62"/>
      <c r="R3179" s="74"/>
      <c r="S3179" s="74"/>
      <c r="T3179" s="62"/>
      <c r="U3179" s="62"/>
      <c r="V3179" s="76"/>
    </row>
    <row r="3180" customHeight="1" spans="1:22">
      <c r="A3180" s="74" t="s">
        <v>21963</v>
      </c>
      <c r="B3180" s="74" t="s">
        <v>21008</v>
      </c>
      <c r="C3180" s="74" t="s">
        <v>21964</v>
      </c>
      <c r="D3180" s="74" t="s">
        <v>19871</v>
      </c>
      <c r="E3180" s="74"/>
      <c r="F3180" s="59">
        <v>25</v>
      </c>
      <c r="G3180" s="75">
        <v>3</v>
      </c>
      <c r="H3180" s="75">
        <f>SUMIFS(VENTAS[Cantidad],VENTAS[Código del producto Vendido],STOCK[[#This Row],[Code]])</f>
        <v>0</v>
      </c>
      <c r="I3180" s="75">
        <f>STOCK[[#This Row],[Entradas]]-STOCK[[#This Row],[Salidas]]</f>
        <v>3</v>
      </c>
      <c r="J3180" s="59">
        <f t="shared" ref="J3180:J3243" si="162">F3180*10%</f>
        <v>2.5</v>
      </c>
      <c r="K3180" s="62">
        <v>13.99</v>
      </c>
      <c r="L3180" s="62">
        <v>2</v>
      </c>
      <c r="M3180" s="62">
        <f>STOCK[[#This Row],[Costo Unitario (USD)]]+STOCK[[#This Row],[Costo Envío (USD)]]+STOCK[[#This Row],[Comisión 10%]]</f>
        <v>18.49</v>
      </c>
      <c r="N3180" s="62">
        <f t="shared" si="160"/>
        <v>27.735</v>
      </c>
      <c r="O3180" s="62">
        <f t="shared" si="161"/>
        <v>25</v>
      </c>
      <c r="P3180" s="62">
        <f>STOCK[[#This Row],[Precio Final]]-STOCK[[#This Row],[Costo total]]</f>
        <v>6.51</v>
      </c>
      <c r="Q3180" s="62"/>
      <c r="R3180" s="74"/>
      <c r="S3180" s="74"/>
      <c r="T3180" s="62"/>
      <c r="U3180" s="62"/>
      <c r="V3180" s="76"/>
    </row>
    <row r="3181" customHeight="1" spans="1:22">
      <c r="A3181" s="74" t="s">
        <v>21965</v>
      </c>
      <c r="B3181" s="74" t="s">
        <v>21008</v>
      </c>
      <c r="C3181" s="74" t="s">
        <v>21966</v>
      </c>
      <c r="D3181" s="74" t="s">
        <v>19871</v>
      </c>
      <c r="E3181" s="74"/>
      <c r="F3181" s="59">
        <v>25</v>
      </c>
      <c r="G3181" s="75">
        <v>3</v>
      </c>
      <c r="H3181" s="75">
        <f>SUMIFS(VENTAS[Cantidad],VENTAS[Código del producto Vendido],STOCK[[#This Row],[Code]])</f>
        <v>0</v>
      </c>
      <c r="I3181" s="75">
        <f>STOCK[[#This Row],[Entradas]]-STOCK[[#This Row],[Salidas]]</f>
        <v>3</v>
      </c>
      <c r="J3181" s="59">
        <f t="shared" si="162"/>
        <v>2.5</v>
      </c>
      <c r="K3181" s="62">
        <v>14.99</v>
      </c>
      <c r="L3181" s="62">
        <v>2</v>
      </c>
      <c r="M3181" s="62">
        <f>STOCK[[#This Row],[Costo Unitario (USD)]]+STOCK[[#This Row],[Costo Envío (USD)]]+STOCK[[#This Row],[Comisión 10%]]</f>
        <v>19.49</v>
      </c>
      <c r="N3181" s="62">
        <f t="shared" si="160"/>
        <v>29.235</v>
      </c>
      <c r="O3181" s="62">
        <f t="shared" si="161"/>
        <v>25</v>
      </c>
      <c r="P3181" s="62">
        <f>STOCK[[#This Row],[Precio Final]]-STOCK[[#This Row],[Costo total]]</f>
        <v>5.51</v>
      </c>
      <c r="Q3181" s="62"/>
      <c r="R3181" s="74"/>
      <c r="S3181" s="74"/>
      <c r="T3181" s="62"/>
      <c r="U3181" s="62"/>
      <c r="V3181" s="76"/>
    </row>
    <row r="3182" customHeight="1" spans="1:22">
      <c r="A3182" s="74" t="s">
        <v>21967</v>
      </c>
      <c r="B3182" s="74" t="s">
        <v>21008</v>
      </c>
      <c r="C3182" s="74" t="s">
        <v>21968</v>
      </c>
      <c r="D3182" s="74" t="s">
        <v>19871</v>
      </c>
      <c r="E3182" s="74"/>
      <c r="F3182" s="59">
        <v>35</v>
      </c>
      <c r="G3182" s="75">
        <v>2</v>
      </c>
      <c r="H3182" s="75">
        <f>SUMIFS(VENTAS[Cantidad],VENTAS[Código del producto Vendido],STOCK[[#This Row],[Code]])</f>
        <v>0</v>
      </c>
      <c r="I3182" s="75">
        <f>STOCK[[#This Row],[Entradas]]-STOCK[[#This Row],[Salidas]]</f>
        <v>2</v>
      </c>
      <c r="J3182" s="59">
        <f t="shared" si="162"/>
        <v>3.5</v>
      </c>
      <c r="K3182" s="62">
        <v>19.99</v>
      </c>
      <c r="L3182" s="62">
        <v>2</v>
      </c>
      <c r="M3182" s="62">
        <f>STOCK[[#This Row],[Costo Unitario (USD)]]+STOCK[[#This Row],[Costo Envío (USD)]]+STOCK[[#This Row],[Comisión 10%]]</f>
        <v>25.49</v>
      </c>
      <c r="N3182" s="62">
        <f t="shared" si="160"/>
        <v>38.235</v>
      </c>
      <c r="O3182" s="62">
        <f t="shared" si="161"/>
        <v>35</v>
      </c>
      <c r="P3182" s="62">
        <f>STOCK[[#This Row],[Precio Final]]-STOCK[[#This Row],[Costo total]]</f>
        <v>9.51</v>
      </c>
      <c r="Q3182" s="62"/>
      <c r="R3182" s="74"/>
      <c r="S3182" s="74"/>
      <c r="T3182" s="62"/>
      <c r="U3182" s="62"/>
      <c r="V3182" s="76"/>
    </row>
    <row r="3183" customHeight="1" spans="1:22">
      <c r="A3183" s="74" t="s">
        <v>21969</v>
      </c>
      <c r="B3183" s="74" t="s">
        <v>21008</v>
      </c>
      <c r="C3183" s="74" t="s">
        <v>21970</v>
      </c>
      <c r="D3183" s="74" t="s">
        <v>19871</v>
      </c>
      <c r="E3183" s="74"/>
      <c r="F3183" s="59">
        <v>35</v>
      </c>
      <c r="G3183" s="75">
        <v>3</v>
      </c>
      <c r="H3183" s="75">
        <f>SUMIFS(VENTAS[Cantidad],VENTAS[Código del producto Vendido],STOCK[[#This Row],[Code]])</f>
        <v>0</v>
      </c>
      <c r="I3183" s="75">
        <f>STOCK[[#This Row],[Entradas]]-STOCK[[#This Row],[Salidas]]</f>
        <v>3</v>
      </c>
      <c r="J3183" s="59">
        <f t="shared" si="162"/>
        <v>3.5</v>
      </c>
      <c r="K3183" s="62">
        <v>15.99</v>
      </c>
      <c r="L3183" s="62">
        <v>2</v>
      </c>
      <c r="M3183" s="62">
        <f>STOCK[[#This Row],[Costo Unitario (USD)]]+STOCK[[#This Row],[Costo Envío (USD)]]+STOCK[[#This Row],[Comisión 10%]]</f>
        <v>21.49</v>
      </c>
      <c r="N3183" s="62">
        <f t="shared" si="160"/>
        <v>32.235</v>
      </c>
      <c r="O3183" s="62">
        <f t="shared" si="161"/>
        <v>35</v>
      </c>
      <c r="P3183" s="62">
        <f>STOCK[[#This Row],[Precio Final]]-STOCK[[#This Row],[Costo total]]</f>
        <v>13.51</v>
      </c>
      <c r="Q3183" s="62"/>
      <c r="R3183" s="74"/>
      <c r="S3183" s="74"/>
      <c r="T3183" s="62"/>
      <c r="U3183" s="62"/>
      <c r="V3183" s="76"/>
    </row>
    <row r="3184" customHeight="1" spans="1:22">
      <c r="A3184" s="74" t="s">
        <v>21971</v>
      </c>
      <c r="B3184" s="74" t="s">
        <v>21008</v>
      </c>
      <c r="C3184" s="74" t="s">
        <v>21972</v>
      </c>
      <c r="D3184" s="74" t="s">
        <v>19871</v>
      </c>
      <c r="E3184" s="74"/>
      <c r="F3184" s="59">
        <v>35</v>
      </c>
      <c r="G3184" s="75">
        <v>3</v>
      </c>
      <c r="H3184" s="75">
        <f>SUMIFS(VENTAS[Cantidad],VENTAS[Código del producto Vendido],STOCK[[#This Row],[Code]])</f>
        <v>0</v>
      </c>
      <c r="I3184" s="75">
        <f>STOCK[[#This Row],[Entradas]]-STOCK[[#This Row],[Salidas]]</f>
        <v>3</v>
      </c>
      <c r="J3184" s="59">
        <f t="shared" si="162"/>
        <v>3.5</v>
      </c>
      <c r="K3184" s="62">
        <v>14.99</v>
      </c>
      <c r="L3184" s="62">
        <v>2</v>
      </c>
      <c r="M3184" s="62">
        <f>STOCK[[#This Row],[Costo Unitario (USD)]]+STOCK[[#This Row],[Costo Envío (USD)]]+STOCK[[#This Row],[Comisión 10%]]</f>
        <v>20.49</v>
      </c>
      <c r="N3184" s="62">
        <f t="shared" si="160"/>
        <v>30.735</v>
      </c>
      <c r="O3184" s="62">
        <f t="shared" si="161"/>
        <v>35</v>
      </c>
      <c r="P3184" s="62">
        <f>STOCK[[#This Row],[Precio Final]]-STOCK[[#This Row],[Costo total]]</f>
        <v>14.51</v>
      </c>
      <c r="Q3184" s="62"/>
      <c r="R3184" s="74"/>
      <c r="S3184" s="74"/>
      <c r="T3184" s="62"/>
      <c r="U3184" s="62"/>
      <c r="V3184" s="76"/>
    </row>
    <row r="3185" customHeight="1" spans="1:22">
      <c r="A3185" s="74" t="s">
        <v>21973</v>
      </c>
      <c r="B3185" s="74" t="s">
        <v>21008</v>
      </c>
      <c r="C3185" s="74" t="s">
        <v>20818</v>
      </c>
      <c r="D3185" s="74" t="s">
        <v>19871</v>
      </c>
      <c r="E3185" s="74"/>
      <c r="F3185" s="59">
        <v>25</v>
      </c>
      <c r="G3185" s="75">
        <v>3</v>
      </c>
      <c r="H3185" s="75">
        <f>SUMIFS(VENTAS[Cantidad],VENTAS[Código del producto Vendido],STOCK[[#This Row],[Code]])</f>
        <v>0</v>
      </c>
      <c r="I3185" s="75">
        <f>STOCK[[#This Row],[Entradas]]-STOCK[[#This Row],[Salidas]]</f>
        <v>3</v>
      </c>
      <c r="J3185" s="59">
        <f t="shared" si="162"/>
        <v>2.5</v>
      </c>
      <c r="K3185" s="62">
        <v>10.49</v>
      </c>
      <c r="L3185" s="62">
        <v>2</v>
      </c>
      <c r="M3185" s="62">
        <f>STOCK[[#This Row],[Costo Unitario (USD)]]+STOCK[[#This Row],[Costo Envío (USD)]]+STOCK[[#This Row],[Comisión 10%]]</f>
        <v>14.99</v>
      </c>
      <c r="N3185" s="62">
        <f t="shared" si="160"/>
        <v>22.485</v>
      </c>
      <c r="O3185" s="62">
        <f t="shared" si="161"/>
        <v>25</v>
      </c>
      <c r="P3185" s="62">
        <f>STOCK[[#This Row],[Precio Final]]-STOCK[[#This Row],[Costo total]]</f>
        <v>10.01</v>
      </c>
      <c r="Q3185" s="62"/>
      <c r="R3185" s="74"/>
      <c r="S3185" s="74"/>
      <c r="T3185" s="62"/>
      <c r="U3185" s="62"/>
      <c r="V3185" s="76"/>
    </row>
    <row r="3186" customHeight="1" spans="1:22">
      <c r="A3186" s="74" t="s">
        <v>21974</v>
      </c>
      <c r="B3186" s="74" t="s">
        <v>21008</v>
      </c>
      <c r="C3186" s="74" t="s">
        <v>21975</v>
      </c>
      <c r="D3186" s="74" t="s">
        <v>19871</v>
      </c>
      <c r="E3186" s="74"/>
      <c r="F3186" s="59">
        <v>35</v>
      </c>
      <c r="G3186" s="75">
        <v>2</v>
      </c>
      <c r="H3186" s="75">
        <f>SUMIFS(VENTAS[Cantidad],VENTAS[Código del producto Vendido],STOCK[[#This Row],[Code]])</f>
        <v>0</v>
      </c>
      <c r="I3186" s="75">
        <f>STOCK[[#This Row],[Entradas]]-STOCK[[#This Row],[Salidas]]</f>
        <v>2</v>
      </c>
      <c r="J3186" s="59">
        <f t="shared" si="162"/>
        <v>3.5</v>
      </c>
      <c r="K3186" s="62">
        <v>20.99</v>
      </c>
      <c r="L3186" s="62">
        <v>2</v>
      </c>
      <c r="M3186" s="62">
        <f>STOCK[[#This Row],[Costo Unitario (USD)]]+STOCK[[#This Row],[Costo Envío (USD)]]+STOCK[[#This Row],[Comisión 10%]]</f>
        <v>26.49</v>
      </c>
      <c r="N3186" s="62">
        <f t="shared" si="160"/>
        <v>39.735</v>
      </c>
      <c r="O3186" s="62">
        <f t="shared" si="161"/>
        <v>35</v>
      </c>
      <c r="P3186" s="62">
        <f>STOCK[[#This Row],[Precio Final]]-STOCK[[#This Row],[Costo total]]</f>
        <v>8.51</v>
      </c>
      <c r="Q3186" s="62"/>
      <c r="R3186" s="74"/>
      <c r="S3186" s="74"/>
      <c r="T3186" s="62"/>
      <c r="U3186" s="62"/>
      <c r="V3186" s="76"/>
    </row>
    <row r="3187" customHeight="1" spans="1:22">
      <c r="A3187" s="74" t="s">
        <v>21976</v>
      </c>
      <c r="B3187" s="74" t="s">
        <v>21008</v>
      </c>
      <c r="C3187" s="74" t="s">
        <v>21977</v>
      </c>
      <c r="D3187" s="74" t="s">
        <v>19871</v>
      </c>
      <c r="E3187" s="74"/>
      <c r="F3187" s="59">
        <v>35</v>
      </c>
      <c r="G3187" s="75">
        <v>4</v>
      </c>
      <c r="H3187" s="75">
        <f>SUMIFS(VENTAS[Cantidad],VENTAS[Código del producto Vendido],STOCK[[#This Row],[Code]])</f>
        <v>0</v>
      </c>
      <c r="I3187" s="75">
        <f>STOCK[[#This Row],[Entradas]]-STOCK[[#This Row],[Salidas]]</f>
        <v>4</v>
      </c>
      <c r="J3187" s="59">
        <f t="shared" si="162"/>
        <v>3.5</v>
      </c>
      <c r="K3187" s="62">
        <v>16.99</v>
      </c>
      <c r="L3187" s="62">
        <v>2</v>
      </c>
      <c r="M3187" s="62">
        <f>STOCK[[#This Row],[Costo Unitario (USD)]]+STOCK[[#This Row],[Costo Envío (USD)]]+STOCK[[#This Row],[Comisión 10%]]</f>
        <v>22.49</v>
      </c>
      <c r="N3187" s="62">
        <f t="shared" si="160"/>
        <v>33.735</v>
      </c>
      <c r="O3187" s="62">
        <f t="shared" si="161"/>
        <v>35</v>
      </c>
      <c r="P3187" s="62">
        <f>STOCK[[#This Row],[Precio Final]]-STOCK[[#This Row],[Costo total]]</f>
        <v>12.51</v>
      </c>
      <c r="Q3187" s="62"/>
      <c r="R3187" s="74"/>
      <c r="S3187" s="74"/>
      <c r="T3187" s="62"/>
      <c r="U3187" s="62"/>
      <c r="V3187" s="76"/>
    </row>
    <row r="3188" customHeight="1" spans="1:22">
      <c r="A3188" s="74" t="s">
        <v>21978</v>
      </c>
      <c r="B3188" s="74" t="s">
        <v>21008</v>
      </c>
      <c r="C3188" s="74" t="s">
        <v>21979</v>
      </c>
      <c r="D3188" s="74" t="s">
        <v>19871</v>
      </c>
      <c r="E3188" s="74"/>
      <c r="F3188" s="59">
        <v>20</v>
      </c>
      <c r="G3188" s="75">
        <v>1</v>
      </c>
      <c r="H3188" s="75">
        <f>SUMIFS(VENTAS[Cantidad],VENTAS[Código del producto Vendido],STOCK[[#This Row],[Code]])</f>
        <v>0</v>
      </c>
      <c r="I3188" s="75">
        <f>STOCK[[#This Row],[Entradas]]-STOCK[[#This Row],[Salidas]]</f>
        <v>1</v>
      </c>
      <c r="J3188" s="59">
        <f t="shared" si="162"/>
        <v>2</v>
      </c>
      <c r="K3188" s="62">
        <v>10.99</v>
      </c>
      <c r="L3188" s="62">
        <v>2</v>
      </c>
      <c r="M3188" s="62">
        <f>STOCK[[#This Row],[Costo Unitario (USD)]]+STOCK[[#This Row],[Costo Envío (USD)]]+STOCK[[#This Row],[Comisión 10%]]</f>
        <v>14.99</v>
      </c>
      <c r="N3188" s="62">
        <f t="shared" si="160"/>
        <v>22.485</v>
      </c>
      <c r="O3188" s="62">
        <f t="shared" si="161"/>
        <v>20</v>
      </c>
      <c r="P3188" s="62">
        <f>STOCK[[#This Row],[Precio Final]]-STOCK[[#This Row],[Costo total]]</f>
        <v>5.01</v>
      </c>
      <c r="Q3188" s="62"/>
      <c r="R3188" s="74"/>
      <c r="S3188" s="74"/>
      <c r="T3188" s="62"/>
      <c r="U3188" s="62"/>
      <c r="V3188" s="76"/>
    </row>
    <row r="3189" customHeight="1" spans="1:22">
      <c r="A3189" s="74" t="s">
        <v>21980</v>
      </c>
      <c r="B3189" s="74" t="s">
        <v>21190</v>
      </c>
      <c r="C3189" s="74" t="s">
        <v>21431</v>
      </c>
      <c r="D3189" s="74" t="s">
        <v>20444</v>
      </c>
      <c r="E3189" s="74"/>
      <c r="F3189" s="59">
        <v>40</v>
      </c>
      <c r="G3189" s="75">
        <v>3</v>
      </c>
      <c r="H3189" s="75">
        <f>SUMIFS(VENTAS[Cantidad],VENTAS[Código del producto Vendido],STOCK[[#This Row],[Code]])</f>
        <v>0</v>
      </c>
      <c r="I3189" s="75">
        <f>STOCK[[#This Row],[Entradas]]-STOCK[[#This Row],[Salidas]]</f>
        <v>3</v>
      </c>
      <c r="J3189" s="59">
        <f t="shared" si="162"/>
        <v>4</v>
      </c>
      <c r="K3189" s="62">
        <v>6</v>
      </c>
      <c r="L3189" s="62">
        <v>2</v>
      </c>
      <c r="M3189" s="62">
        <f>STOCK[[#This Row],[Costo Unitario (USD)]]+STOCK[[#This Row],[Costo Envío (USD)]]+STOCK[[#This Row],[Comisión 10%]]</f>
        <v>12</v>
      </c>
      <c r="N3189" s="62">
        <f t="shared" ref="N3189:N3209" si="163">M3189*1.5</f>
        <v>18</v>
      </c>
      <c r="O3189" s="62">
        <f t="shared" si="161"/>
        <v>40</v>
      </c>
      <c r="P3189" s="62">
        <f>STOCK[[#This Row],[Precio Final]]-STOCK[[#This Row],[Costo total]]</f>
        <v>28</v>
      </c>
      <c r="Q3189" s="62"/>
      <c r="R3189" s="74"/>
      <c r="S3189" s="74"/>
      <c r="T3189" s="62"/>
      <c r="U3189" s="62"/>
      <c r="V3189" s="76"/>
    </row>
    <row r="3190" customHeight="1" spans="1:22">
      <c r="A3190" s="74" t="s">
        <v>21981</v>
      </c>
      <c r="B3190" s="74" t="s">
        <v>21154</v>
      </c>
      <c r="C3190" s="74" t="s">
        <v>21982</v>
      </c>
      <c r="D3190" s="74" t="s">
        <v>21983</v>
      </c>
      <c r="E3190" s="74"/>
      <c r="F3190" s="59">
        <v>35</v>
      </c>
      <c r="G3190" s="75">
        <v>1</v>
      </c>
      <c r="H3190" s="75">
        <f>SUMIFS(VENTAS[Cantidad],VENTAS[Código del producto Vendido],STOCK[[#This Row],[Code]])</f>
        <v>0</v>
      </c>
      <c r="I3190" s="75">
        <f>STOCK[[#This Row],[Entradas]]-STOCK[[#This Row],[Salidas]]</f>
        <v>1</v>
      </c>
      <c r="J3190" s="59">
        <f t="shared" si="162"/>
        <v>3.5</v>
      </c>
      <c r="K3190" s="62">
        <v>6</v>
      </c>
      <c r="L3190" s="62">
        <v>2</v>
      </c>
      <c r="M3190" s="62">
        <f>STOCK[[#This Row],[Costo Unitario (USD)]]+STOCK[[#This Row],[Costo Envío (USD)]]+STOCK[[#This Row],[Comisión 10%]]</f>
        <v>11.5</v>
      </c>
      <c r="N3190" s="62">
        <f t="shared" si="163"/>
        <v>17.25</v>
      </c>
      <c r="O3190" s="62">
        <f t="shared" si="161"/>
        <v>35</v>
      </c>
      <c r="P3190" s="62">
        <f>STOCK[[#This Row],[Precio Final]]-STOCK[[#This Row],[Costo total]]</f>
        <v>23.5</v>
      </c>
      <c r="Q3190" s="62"/>
      <c r="R3190" s="74"/>
      <c r="S3190" s="74"/>
      <c r="T3190" s="62"/>
      <c r="U3190" s="62"/>
      <c r="V3190" s="76"/>
    </row>
    <row r="3191" customHeight="1" spans="1:22">
      <c r="A3191" s="74" t="s">
        <v>21984</v>
      </c>
      <c r="B3191" s="74" t="s">
        <v>21985</v>
      </c>
      <c r="C3191" s="74" t="s">
        <v>21986</v>
      </c>
      <c r="D3191" s="74" t="s">
        <v>19663</v>
      </c>
      <c r="E3191" s="74"/>
      <c r="F3191" s="59">
        <v>18</v>
      </c>
      <c r="G3191" s="75">
        <v>1</v>
      </c>
      <c r="H3191" s="75">
        <f>SUMIFS(VENTAS[Cantidad],VENTAS[Código del producto Vendido],STOCK[[#This Row],[Code]])</f>
        <v>0</v>
      </c>
      <c r="I3191" s="75">
        <f>STOCK[[#This Row],[Entradas]]-STOCK[[#This Row],[Salidas]]</f>
        <v>1</v>
      </c>
      <c r="J3191" s="59">
        <f t="shared" si="162"/>
        <v>1.8</v>
      </c>
      <c r="K3191" s="62">
        <v>6</v>
      </c>
      <c r="L3191" s="62">
        <v>2</v>
      </c>
      <c r="M3191" s="62">
        <f>STOCK[[#This Row],[Costo Unitario (USD)]]+STOCK[[#This Row],[Costo Envío (USD)]]+STOCK[[#This Row],[Comisión 10%]]</f>
        <v>9.8</v>
      </c>
      <c r="N3191" s="62">
        <f t="shared" si="163"/>
        <v>14.7</v>
      </c>
      <c r="O3191" s="62">
        <f t="shared" si="161"/>
        <v>18</v>
      </c>
      <c r="P3191" s="62">
        <f>STOCK[[#This Row],[Precio Final]]-STOCK[[#This Row],[Costo total]]</f>
        <v>8.2</v>
      </c>
      <c r="Q3191" s="62"/>
      <c r="R3191" s="74"/>
      <c r="S3191" s="74"/>
      <c r="T3191" s="62"/>
      <c r="U3191" s="62"/>
      <c r="V3191" s="76"/>
    </row>
    <row r="3192" customHeight="1" spans="1:22">
      <c r="A3192" s="74" t="s">
        <v>21987</v>
      </c>
      <c r="B3192" s="74" t="s">
        <v>21988</v>
      </c>
      <c r="C3192" s="74" t="s">
        <v>21986</v>
      </c>
      <c r="D3192" s="74" t="s">
        <v>18257</v>
      </c>
      <c r="E3192" s="74"/>
      <c r="F3192" s="59">
        <v>18</v>
      </c>
      <c r="G3192" s="75">
        <v>1</v>
      </c>
      <c r="H3192" s="75">
        <f>SUMIFS(VENTAS[Cantidad],VENTAS[Código del producto Vendido],STOCK[[#This Row],[Code]])</f>
        <v>0</v>
      </c>
      <c r="I3192" s="75">
        <f>STOCK[[#This Row],[Entradas]]-STOCK[[#This Row],[Salidas]]</f>
        <v>1</v>
      </c>
      <c r="J3192" s="59">
        <f t="shared" si="162"/>
        <v>1.8</v>
      </c>
      <c r="K3192" s="62">
        <v>6</v>
      </c>
      <c r="L3192" s="62">
        <v>2</v>
      </c>
      <c r="M3192" s="62">
        <f>STOCK[[#This Row],[Costo Unitario (USD)]]+STOCK[[#This Row],[Costo Envío (USD)]]+STOCK[[#This Row],[Comisión 10%]]</f>
        <v>9.8</v>
      </c>
      <c r="N3192" s="62">
        <f t="shared" si="163"/>
        <v>14.7</v>
      </c>
      <c r="O3192" s="62">
        <f t="shared" si="161"/>
        <v>18</v>
      </c>
      <c r="P3192" s="62">
        <f>STOCK[[#This Row],[Precio Final]]-STOCK[[#This Row],[Costo total]]</f>
        <v>8.2</v>
      </c>
      <c r="Q3192" s="62"/>
      <c r="R3192" s="74"/>
      <c r="S3192" s="74"/>
      <c r="T3192" s="62"/>
      <c r="U3192" s="62"/>
      <c r="V3192" s="76"/>
    </row>
    <row r="3193" customHeight="1" spans="1:22">
      <c r="A3193" s="74" t="s">
        <v>21989</v>
      </c>
      <c r="B3193" s="74" t="s">
        <v>21988</v>
      </c>
      <c r="C3193" s="74" t="s">
        <v>21011</v>
      </c>
      <c r="D3193" s="74" t="s">
        <v>19909</v>
      </c>
      <c r="E3193" s="74"/>
      <c r="F3193" s="59">
        <v>25</v>
      </c>
      <c r="G3193" s="75">
        <v>1</v>
      </c>
      <c r="H3193" s="75">
        <f>SUMIFS(VENTAS[Cantidad],VENTAS[Código del producto Vendido],STOCK[[#This Row],[Code]])</f>
        <v>0</v>
      </c>
      <c r="I3193" s="75">
        <f>STOCK[[#This Row],[Entradas]]-STOCK[[#This Row],[Salidas]]</f>
        <v>1</v>
      </c>
      <c r="J3193" s="59">
        <f t="shared" si="162"/>
        <v>2.5</v>
      </c>
      <c r="K3193" s="62">
        <v>6</v>
      </c>
      <c r="L3193" s="62">
        <v>2</v>
      </c>
      <c r="M3193" s="62">
        <f>STOCK[[#This Row],[Costo Unitario (USD)]]+STOCK[[#This Row],[Costo Envío (USD)]]+STOCK[[#This Row],[Comisión 10%]]</f>
        <v>10.5</v>
      </c>
      <c r="N3193" s="62">
        <f t="shared" si="163"/>
        <v>15.75</v>
      </c>
      <c r="O3193" s="62">
        <f t="shared" si="161"/>
        <v>25</v>
      </c>
      <c r="P3193" s="62">
        <f>STOCK[[#This Row],[Precio Final]]-STOCK[[#This Row],[Costo total]]</f>
        <v>14.5</v>
      </c>
      <c r="Q3193" s="62"/>
      <c r="R3193" s="74"/>
      <c r="S3193" s="74"/>
      <c r="T3193" s="62"/>
      <c r="U3193" s="62"/>
      <c r="V3193" s="76"/>
    </row>
    <row r="3194" customHeight="1" spans="1:22">
      <c r="A3194" s="74" t="s">
        <v>21990</v>
      </c>
      <c r="B3194" s="74" t="s">
        <v>21988</v>
      </c>
      <c r="C3194" s="74" t="s">
        <v>21991</v>
      </c>
      <c r="D3194" s="74" t="s">
        <v>18254</v>
      </c>
      <c r="E3194" s="74"/>
      <c r="F3194" s="59">
        <v>18</v>
      </c>
      <c r="G3194" s="75">
        <v>1</v>
      </c>
      <c r="H3194" s="75">
        <f>SUMIFS(VENTAS[Cantidad],VENTAS[Código del producto Vendido],STOCK[[#This Row],[Code]])</f>
        <v>0</v>
      </c>
      <c r="I3194" s="75">
        <f>STOCK[[#This Row],[Entradas]]-STOCK[[#This Row],[Salidas]]</f>
        <v>1</v>
      </c>
      <c r="J3194" s="59">
        <f t="shared" si="162"/>
        <v>1.8</v>
      </c>
      <c r="K3194" s="62">
        <v>6</v>
      </c>
      <c r="L3194" s="62">
        <v>2</v>
      </c>
      <c r="M3194" s="62">
        <f>STOCK[[#This Row],[Costo Unitario (USD)]]+STOCK[[#This Row],[Costo Envío (USD)]]+STOCK[[#This Row],[Comisión 10%]]</f>
        <v>9.8</v>
      </c>
      <c r="N3194" s="62">
        <f t="shared" si="163"/>
        <v>14.7</v>
      </c>
      <c r="O3194" s="62">
        <f t="shared" si="161"/>
        <v>18</v>
      </c>
      <c r="P3194" s="62">
        <f>STOCK[[#This Row],[Precio Final]]-STOCK[[#This Row],[Costo total]]</f>
        <v>8.2</v>
      </c>
      <c r="Q3194" s="62"/>
      <c r="R3194" s="74"/>
      <c r="S3194" s="74"/>
      <c r="T3194" s="62"/>
      <c r="U3194" s="62"/>
      <c r="V3194" s="76"/>
    </row>
    <row r="3195" customHeight="1" spans="1:22">
      <c r="A3195" s="74" t="s">
        <v>21992</v>
      </c>
      <c r="B3195" s="74" t="s">
        <v>21993</v>
      </c>
      <c r="C3195" s="74" t="s">
        <v>21994</v>
      </c>
      <c r="D3195" s="74" t="s">
        <v>21995</v>
      </c>
      <c r="E3195" s="74"/>
      <c r="F3195" s="59">
        <v>20</v>
      </c>
      <c r="G3195" s="75">
        <v>1</v>
      </c>
      <c r="H3195" s="75">
        <f>SUMIFS(VENTAS[Cantidad],VENTAS[Código del producto Vendido],STOCK[[#This Row],[Code]])</f>
        <v>0</v>
      </c>
      <c r="I3195" s="75">
        <f>STOCK[[#This Row],[Entradas]]-STOCK[[#This Row],[Salidas]]</f>
        <v>1</v>
      </c>
      <c r="J3195" s="59">
        <f t="shared" si="162"/>
        <v>2</v>
      </c>
      <c r="K3195" s="62">
        <v>8</v>
      </c>
      <c r="L3195" s="62">
        <v>0</v>
      </c>
      <c r="M3195" s="62">
        <f>STOCK[[#This Row],[Costo Unitario (USD)]]+STOCK[[#This Row],[Costo Envío (USD)]]+STOCK[[#This Row],[Comisión 10%]]</f>
        <v>10</v>
      </c>
      <c r="N3195" s="62">
        <f t="shared" si="163"/>
        <v>15</v>
      </c>
      <c r="O3195" s="62">
        <f t="shared" si="161"/>
        <v>20</v>
      </c>
      <c r="P3195" s="62">
        <f>STOCK[[#This Row],[Precio Final]]-STOCK[[#This Row],[Costo total]]</f>
        <v>10</v>
      </c>
      <c r="Q3195" s="62"/>
      <c r="R3195" s="74"/>
      <c r="S3195" s="74"/>
      <c r="T3195" s="62"/>
      <c r="U3195" s="62"/>
      <c r="V3195" s="76"/>
    </row>
    <row r="3196" customHeight="1" spans="1:22">
      <c r="A3196" s="74" t="s">
        <v>21996</v>
      </c>
      <c r="B3196" s="74" t="s">
        <v>21985</v>
      </c>
      <c r="C3196" s="74" t="s">
        <v>21994</v>
      </c>
      <c r="D3196" s="74" t="s">
        <v>18249</v>
      </c>
      <c r="E3196" s="74"/>
      <c r="F3196" s="59">
        <v>20</v>
      </c>
      <c r="G3196" s="75">
        <v>1</v>
      </c>
      <c r="H3196" s="75">
        <f>SUMIFS(VENTAS[Cantidad],VENTAS[Código del producto Vendido],STOCK[[#This Row],[Code]])</f>
        <v>0</v>
      </c>
      <c r="I3196" s="75">
        <f>STOCK[[#This Row],[Entradas]]-STOCK[[#This Row],[Salidas]]</f>
        <v>1</v>
      </c>
      <c r="J3196" s="59">
        <f t="shared" si="162"/>
        <v>2</v>
      </c>
      <c r="K3196" s="62">
        <v>8</v>
      </c>
      <c r="L3196" s="62">
        <v>0</v>
      </c>
      <c r="M3196" s="62">
        <f>STOCK[[#This Row],[Costo Unitario (USD)]]+STOCK[[#This Row],[Costo Envío (USD)]]+STOCK[[#This Row],[Comisión 10%]]</f>
        <v>10</v>
      </c>
      <c r="N3196" s="62">
        <f t="shared" si="163"/>
        <v>15</v>
      </c>
      <c r="O3196" s="62">
        <f t="shared" si="161"/>
        <v>20</v>
      </c>
      <c r="P3196" s="62">
        <f>STOCK[[#This Row],[Precio Final]]-STOCK[[#This Row],[Costo total]]</f>
        <v>10</v>
      </c>
      <c r="Q3196" s="62"/>
      <c r="R3196" s="74"/>
      <c r="S3196" s="74"/>
      <c r="T3196" s="62"/>
      <c r="U3196" s="62"/>
      <c r="V3196" s="76"/>
    </row>
    <row r="3197" customFormat="1" customHeight="1" spans="1:22">
      <c r="A3197" s="74" t="s">
        <v>21997</v>
      </c>
      <c r="B3197" s="74" t="s">
        <v>21154</v>
      </c>
      <c r="C3197" s="74" t="s">
        <v>21998</v>
      </c>
      <c r="D3197" s="74" t="s">
        <v>16583</v>
      </c>
      <c r="E3197" s="74"/>
      <c r="F3197" s="59">
        <v>25</v>
      </c>
      <c r="G3197" s="75">
        <v>1</v>
      </c>
      <c r="H3197" s="75">
        <f>SUMIFS(VENTAS[Cantidad],VENTAS[Código del producto Vendido],STOCK[[#This Row],[Code]])</f>
        <v>0</v>
      </c>
      <c r="I3197" s="75">
        <f>STOCK[[#This Row],[Entradas]]-STOCK[[#This Row],[Salidas]]</f>
        <v>1</v>
      </c>
      <c r="J3197" s="59">
        <f t="shared" si="162"/>
        <v>2.5</v>
      </c>
      <c r="K3197" s="62">
        <v>8</v>
      </c>
      <c r="L3197" s="62">
        <v>0</v>
      </c>
      <c r="M3197" s="62">
        <f>STOCK[[#This Row],[Costo Unitario (USD)]]+STOCK[[#This Row],[Costo Envío (USD)]]+STOCK[[#This Row],[Comisión 10%]]</f>
        <v>10.5</v>
      </c>
      <c r="N3197" s="62">
        <f t="shared" si="163"/>
        <v>15.75</v>
      </c>
      <c r="O3197" s="62">
        <f t="shared" si="161"/>
        <v>25</v>
      </c>
      <c r="P3197" s="62">
        <f>STOCK[[#This Row],[Precio Final]]-STOCK[[#This Row],[Costo total]]</f>
        <v>14.5</v>
      </c>
      <c r="Q3197" s="62"/>
      <c r="R3197" s="74"/>
      <c r="S3197" s="74"/>
      <c r="T3197" s="62"/>
      <c r="U3197" s="62"/>
      <c r="V3197" s="76"/>
    </row>
    <row r="3198" customFormat="1" customHeight="1" spans="1:22">
      <c r="A3198" s="74" t="s">
        <v>21999</v>
      </c>
      <c r="B3198" s="74" t="s">
        <v>21190</v>
      </c>
      <c r="C3198" s="74" t="s">
        <v>21998</v>
      </c>
      <c r="D3198" s="74" t="s">
        <v>16962</v>
      </c>
      <c r="E3198" s="74"/>
      <c r="F3198" s="59">
        <v>25</v>
      </c>
      <c r="G3198" s="75">
        <v>1</v>
      </c>
      <c r="H3198" s="75">
        <f>SUMIFS(VENTAS[Cantidad],VENTAS[Código del producto Vendido],STOCK[[#This Row],[Code]])</f>
        <v>0</v>
      </c>
      <c r="I3198" s="75">
        <f>STOCK[[#This Row],[Entradas]]-STOCK[[#This Row],[Salidas]]</f>
        <v>1</v>
      </c>
      <c r="J3198" s="59">
        <f t="shared" si="162"/>
        <v>2.5</v>
      </c>
      <c r="K3198" s="62">
        <v>8</v>
      </c>
      <c r="L3198" s="62">
        <v>0</v>
      </c>
      <c r="M3198" s="62">
        <f>STOCK[[#This Row],[Costo Unitario (USD)]]+STOCK[[#This Row],[Costo Envío (USD)]]+STOCK[[#This Row],[Comisión 10%]]</f>
        <v>10.5</v>
      </c>
      <c r="N3198" s="62">
        <f t="shared" si="163"/>
        <v>15.75</v>
      </c>
      <c r="O3198" s="62">
        <f t="shared" si="161"/>
        <v>25</v>
      </c>
      <c r="P3198" s="62">
        <f>STOCK[[#This Row],[Precio Final]]-STOCK[[#This Row],[Costo total]]</f>
        <v>14.5</v>
      </c>
      <c r="Q3198" s="62"/>
      <c r="R3198" s="74"/>
      <c r="S3198" s="74"/>
      <c r="T3198" s="62"/>
      <c r="U3198" s="62"/>
      <c r="V3198" s="76"/>
    </row>
    <row r="3199" customFormat="1" customHeight="1" spans="1:22">
      <c r="A3199" s="74" t="s">
        <v>22000</v>
      </c>
      <c r="B3199" s="74" t="s">
        <v>16522</v>
      </c>
      <c r="C3199" s="74" t="s">
        <v>22001</v>
      </c>
      <c r="D3199" s="74" t="s">
        <v>16408</v>
      </c>
      <c r="E3199" s="74"/>
      <c r="F3199" s="59">
        <v>30</v>
      </c>
      <c r="G3199" s="75">
        <v>1</v>
      </c>
      <c r="H3199" s="75">
        <f>SUMIFS(VENTAS[Cantidad],VENTAS[Código del producto Vendido],STOCK[[#This Row],[Code]])</f>
        <v>0</v>
      </c>
      <c r="I3199" s="75">
        <f>STOCK[[#This Row],[Entradas]]-STOCK[[#This Row],[Salidas]]</f>
        <v>1</v>
      </c>
      <c r="J3199" s="59">
        <f t="shared" si="162"/>
        <v>3</v>
      </c>
      <c r="K3199" s="62">
        <v>8</v>
      </c>
      <c r="L3199" s="62">
        <v>0</v>
      </c>
      <c r="M3199" s="62">
        <f>STOCK[[#This Row],[Costo Unitario (USD)]]+STOCK[[#This Row],[Costo Envío (USD)]]+STOCK[[#This Row],[Comisión 10%]]</f>
        <v>11</v>
      </c>
      <c r="N3199" s="62">
        <f t="shared" si="163"/>
        <v>16.5</v>
      </c>
      <c r="O3199" s="62">
        <f t="shared" si="161"/>
        <v>30</v>
      </c>
      <c r="P3199" s="62">
        <f>STOCK[[#This Row],[Precio Final]]-STOCK[[#This Row],[Costo total]]</f>
        <v>19</v>
      </c>
      <c r="Q3199" s="62"/>
      <c r="R3199" s="74"/>
      <c r="S3199" s="74"/>
      <c r="T3199" s="62"/>
      <c r="U3199" s="62"/>
      <c r="V3199" s="76"/>
    </row>
    <row r="3200" customHeight="1" spans="1:22">
      <c r="A3200" s="74" t="s">
        <v>22002</v>
      </c>
      <c r="B3200" s="74" t="s">
        <v>17153</v>
      </c>
      <c r="C3200" s="74" t="s">
        <v>22001</v>
      </c>
      <c r="D3200" s="74" t="s">
        <v>16475</v>
      </c>
      <c r="E3200" s="74"/>
      <c r="F3200" s="59">
        <v>30</v>
      </c>
      <c r="G3200" s="75">
        <v>2</v>
      </c>
      <c r="H3200" s="75">
        <f>SUMIFS(VENTAS[Cantidad],VENTAS[Código del producto Vendido],STOCK[[#This Row],[Code]])</f>
        <v>0</v>
      </c>
      <c r="I3200" s="75">
        <f>STOCK[[#This Row],[Entradas]]-STOCK[[#This Row],[Salidas]]</f>
        <v>2</v>
      </c>
      <c r="J3200" s="59">
        <f t="shared" si="162"/>
        <v>3</v>
      </c>
      <c r="K3200" s="62">
        <v>8</v>
      </c>
      <c r="L3200" s="62">
        <v>0</v>
      </c>
      <c r="M3200" s="62">
        <f>STOCK[[#This Row],[Costo Unitario (USD)]]+STOCK[[#This Row],[Costo Envío (USD)]]+STOCK[[#This Row],[Comisión 10%]]</f>
        <v>11</v>
      </c>
      <c r="N3200" s="62">
        <f t="shared" si="163"/>
        <v>16.5</v>
      </c>
      <c r="O3200" s="62">
        <f t="shared" si="161"/>
        <v>30</v>
      </c>
      <c r="P3200" s="62">
        <f>STOCK[[#This Row],[Precio Final]]-STOCK[[#This Row],[Costo total]]</f>
        <v>19</v>
      </c>
      <c r="Q3200" s="62"/>
      <c r="R3200" s="74"/>
      <c r="S3200" s="74"/>
      <c r="T3200" s="62"/>
      <c r="U3200" s="62"/>
      <c r="V3200" s="76"/>
    </row>
    <row r="3201" customHeight="1" spans="1:22">
      <c r="A3201" s="74" t="s">
        <v>22003</v>
      </c>
      <c r="B3201" s="74" t="s">
        <v>21548</v>
      </c>
      <c r="C3201" s="74" t="s">
        <v>22004</v>
      </c>
      <c r="D3201" s="74" t="s">
        <v>16404</v>
      </c>
      <c r="E3201" s="74"/>
      <c r="F3201" s="59">
        <v>35</v>
      </c>
      <c r="G3201" s="75">
        <v>1</v>
      </c>
      <c r="H3201" s="75">
        <f>SUMIFS(VENTAS[Cantidad],VENTAS[Código del producto Vendido],STOCK[[#This Row],[Code]])</f>
        <v>0</v>
      </c>
      <c r="I3201" s="75">
        <f>STOCK[[#This Row],[Entradas]]-STOCK[[#This Row],[Salidas]]</f>
        <v>1</v>
      </c>
      <c r="J3201" s="59">
        <f t="shared" si="162"/>
        <v>3.5</v>
      </c>
      <c r="K3201" s="62">
        <v>25</v>
      </c>
      <c r="L3201" s="62">
        <v>0</v>
      </c>
      <c r="M3201" s="62">
        <f>STOCK[[#This Row],[Costo Unitario (USD)]]+STOCK[[#This Row],[Costo Envío (USD)]]+STOCK[[#This Row],[Comisión 10%]]</f>
        <v>28.5</v>
      </c>
      <c r="N3201" s="62">
        <f t="shared" si="163"/>
        <v>42.75</v>
      </c>
      <c r="O3201" s="62">
        <f t="shared" si="161"/>
        <v>35</v>
      </c>
      <c r="P3201" s="62">
        <f>STOCK[[#This Row],[Precio Final]]-STOCK[[#This Row],[Costo total]]</f>
        <v>6.5</v>
      </c>
      <c r="Q3201" s="62"/>
      <c r="R3201" s="74"/>
      <c r="S3201" s="74"/>
      <c r="T3201" s="62"/>
      <c r="U3201" s="62"/>
      <c r="V3201" s="76"/>
    </row>
    <row r="3202" customHeight="1" spans="1:22">
      <c r="A3202" s="74" t="s">
        <v>22005</v>
      </c>
      <c r="B3202" s="74" t="s">
        <v>21671</v>
      </c>
      <c r="C3202" s="74" t="s">
        <v>22006</v>
      </c>
      <c r="D3202" s="74" t="s">
        <v>16396</v>
      </c>
      <c r="E3202" s="74"/>
      <c r="F3202" s="59">
        <v>35</v>
      </c>
      <c r="G3202" s="75">
        <v>1</v>
      </c>
      <c r="H3202" s="75">
        <f>SUMIFS(VENTAS[Cantidad],VENTAS[Código del producto Vendido],STOCK[[#This Row],[Code]])</f>
        <v>0</v>
      </c>
      <c r="I3202" s="75">
        <f>STOCK[[#This Row],[Entradas]]-STOCK[[#This Row],[Salidas]]</f>
        <v>1</v>
      </c>
      <c r="J3202" s="59">
        <f t="shared" si="162"/>
        <v>3.5</v>
      </c>
      <c r="K3202" s="62">
        <v>25</v>
      </c>
      <c r="L3202" s="62">
        <v>0</v>
      </c>
      <c r="M3202" s="62">
        <f>STOCK[[#This Row],[Costo Unitario (USD)]]+STOCK[[#This Row],[Costo Envío (USD)]]+STOCK[[#This Row],[Comisión 10%]]</f>
        <v>28.5</v>
      </c>
      <c r="N3202" s="62">
        <f t="shared" si="163"/>
        <v>42.75</v>
      </c>
      <c r="O3202" s="62">
        <f t="shared" si="161"/>
        <v>35</v>
      </c>
      <c r="P3202" s="62">
        <f>STOCK[[#This Row],[Precio Final]]-STOCK[[#This Row],[Costo total]]</f>
        <v>6.5</v>
      </c>
      <c r="Q3202" s="62"/>
      <c r="R3202" s="74"/>
      <c r="S3202" s="74"/>
      <c r="T3202" s="62"/>
      <c r="U3202" s="62"/>
      <c r="V3202" s="76"/>
    </row>
    <row r="3203" customHeight="1" spans="1:22">
      <c r="A3203" s="74" t="s">
        <v>22007</v>
      </c>
      <c r="B3203" s="74" t="s">
        <v>21548</v>
      </c>
      <c r="C3203" s="74" t="s">
        <v>22008</v>
      </c>
      <c r="D3203" s="74" t="s">
        <v>16408</v>
      </c>
      <c r="E3203" s="74"/>
      <c r="F3203" s="59">
        <v>40</v>
      </c>
      <c r="G3203" s="75">
        <v>1</v>
      </c>
      <c r="H3203" s="75">
        <f>SUMIFS(VENTAS[Cantidad],VENTAS[Código del producto Vendido],STOCK[[#This Row],[Code]])</f>
        <v>0</v>
      </c>
      <c r="I3203" s="75">
        <f>STOCK[[#This Row],[Entradas]]-STOCK[[#This Row],[Salidas]]</f>
        <v>1</v>
      </c>
      <c r="J3203" s="59">
        <f t="shared" si="162"/>
        <v>4</v>
      </c>
      <c r="K3203" s="62">
        <v>25</v>
      </c>
      <c r="L3203" s="62">
        <v>0</v>
      </c>
      <c r="M3203" s="62">
        <f>STOCK[[#This Row],[Costo Unitario (USD)]]+STOCK[[#This Row],[Costo Envío (USD)]]+STOCK[[#This Row],[Comisión 10%]]</f>
        <v>29</v>
      </c>
      <c r="N3203" s="62">
        <f t="shared" si="163"/>
        <v>43.5</v>
      </c>
      <c r="O3203" s="62">
        <f t="shared" si="161"/>
        <v>40</v>
      </c>
      <c r="P3203" s="62">
        <f>STOCK[[#This Row],[Precio Final]]-STOCK[[#This Row],[Costo total]]</f>
        <v>11</v>
      </c>
      <c r="Q3203" s="62"/>
      <c r="R3203" s="74"/>
      <c r="S3203" s="74"/>
      <c r="T3203" s="62"/>
      <c r="U3203" s="62"/>
      <c r="V3203" s="76"/>
    </row>
    <row r="3204" customHeight="1" spans="1:22">
      <c r="A3204" s="74" t="s">
        <v>22009</v>
      </c>
      <c r="B3204" s="74" t="s">
        <v>21548</v>
      </c>
      <c r="C3204" s="74" t="s">
        <v>22010</v>
      </c>
      <c r="D3204" s="74" t="s">
        <v>16404</v>
      </c>
      <c r="E3204" s="74"/>
      <c r="F3204" s="59">
        <v>35</v>
      </c>
      <c r="G3204" s="75">
        <v>1</v>
      </c>
      <c r="H3204" s="75">
        <f>SUMIFS(VENTAS[Cantidad],VENTAS[Código del producto Vendido],STOCK[[#This Row],[Code]])</f>
        <v>0</v>
      </c>
      <c r="I3204" s="75">
        <f>STOCK[[#This Row],[Entradas]]-STOCK[[#This Row],[Salidas]]</f>
        <v>1</v>
      </c>
      <c r="J3204" s="59">
        <f t="shared" si="162"/>
        <v>3.5</v>
      </c>
      <c r="K3204" s="62">
        <v>25</v>
      </c>
      <c r="L3204" s="62">
        <v>0</v>
      </c>
      <c r="M3204" s="62">
        <f>STOCK[[#This Row],[Costo Unitario (USD)]]+STOCK[[#This Row],[Costo Envío (USD)]]+STOCK[[#This Row],[Comisión 10%]]</f>
        <v>28.5</v>
      </c>
      <c r="N3204" s="62">
        <f t="shared" si="163"/>
        <v>42.75</v>
      </c>
      <c r="O3204" s="62">
        <f t="shared" si="161"/>
        <v>35</v>
      </c>
      <c r="P3204" s="62">
        <f>STOCK[[#This Row],[Precio Final]]-STOCK[[#This Row],[Costo total]]</f>
        <v>6.5</v>
      </c>
      <c r="Q3204" s="62"/>
      <c r="R3204" s="74"/>
      <c r="S3204" s="74"/>
      <c r="T3204" s="62"/>
      <c r="U3204" s="62"/>
      <c r="V3204" s="76"/>
    </row>
    <row r="3205" customHeight="1" spans="1:22">
      <c r="A3205" s="74" t="s">
        <v>22011</v>
      </c>
      <c r="B3205" s="74" t="s">
        <v>21548</v>
      </c>
      <c r="C3205" s="74" t="s">
        <v>22012</v>
      </c>
      <c r="D3205" s="74" t="s">
        <v>16404</v>
      </c>
      <c r="E3205" s="74"/>
      <c r="F3205" s="59">
        <v>35</v>
      </c>
      <c r="G3205" s="75">
        <v>1</v>
      </c>
      <c r="H3205" s="75">
        <f>SUMIFS(VENTAS[Cantidad],VENTAS[Código del producto Vendido],STOCK[[#This Row],[Code]])</f>
        <v>0</v>
      </c>
      <c r="I3205" s="75">
        <f>STOCK[[#This Row],[Entradas]]-STOCK[[#This Row],[Salidas]]</f>
        <v>1</v>
      </c>
      <c r="J3205" s="59">
        <f t="shared" si="162"/>
        <v>3.5</v>
      </c>
      <c r="K3205" s="62">
        <v>25</v>
      </c>
      <c r="L3205" s="62">
        <v>0</v>
      </c>
      <c r="M3205" s="62">
        <f>STOCK[[#This Row],[Costo Unitario (USD)]]+STOCK[[#This Row],[Costo Envío (USD)]]+STOCK[[#This Row],[Comisión 10%]]</f>
        <v>28.5</v>
      </c>
      <c r="N3205" s="62">
        <f t="shared" si="163"/>
        <v>42.75</v>
      </c>
      <c r="O3205" s="62">
        <f t="shared" si="161"/>
        <v>35</v>
      </c>
      <c r="P3205" s="62">
        <f>STOCK[[#This Row],[Precio Final]]-STOCK[[#This Row],[Costo total]]</f>
        <v>6.5</v>
      </c>
      <c r="Q3205" s="62"/>
      <c r="R3205" s="74"/>
      <c r="S3205" s="74"/>
      <c r="T3205" s="62"/>
      <c r="U3205" s="62"/>
      <c r="V3205" s="76"/>
    </row>
    <row r="3206" customHeight="1" spans="1:22">
      <c r="A3206" s="74" t="s">
        <v>22013</v>
      </c>
      <c r="B3206" s="74" t="s">
        <v>21548</v>
      </c>
      <c r="C3206" s="74" t="s">
        <v>22014</v>
      </c>
      <c r="D3206" s="74" t="s">
        <v>16404</v>
      </c>
      <c r="E3206" s="74"/>
      <c r="F3206" s="59">
        <v>40</v>
      </c>
      <c r="G3206" s="75">
        <v>1</v>
      </c>
      <c r="H3206" s="75">
        <f>SUMIFS(VENTAS[Cantidad],VENTAS[Código del producto Vendido],STOCK[[#This Row],[Code]])</f>
        <v>0</v>
      </c>
      <c r="I3206" s="75">
        <f>STOCK[[#This Row],[Entradas]]-STOCK[[#This Row],[Salidas]]</f>
        <v>1</v>
      </c>
      <c r="J3206" s="59">
        <f t="shared" si="162"/>
        <v>4</v>
      </c>
      <c r="K3206" s="62">
        <v>25</v>
      </c>
      <c r="L3206" s="62">
        <v>0</v>
      </c>
      <c r="M3206" s="62">
        <f>STOCK[[#This Row],[Costo Unitario (USD)]]+STOCK[[#This Row],[Costo Envío (USD)]]+STOCK[[#This Row],[Comisión 10%]]</f>
        <v>29</v>
      </c>
      <c r="N3206" s="62">
        <f t="shared" si="163"/>
        <v>43.5</v>
      </c>
      <c r="O3206" s="62">
        <f t="shared" si="161"/>
        <v>40</v>
      </c>
      <c r="P3206" s="62">
        <f>STOCK[[#This Row],[Precio Final]]-STOCK[[#This Row],[Costo total]]</f>
        <v>11</v>
      </c>
      <c r="Q3206" s="62"/>
      <c r="R3206" s="74"/>
      <c r="S3206" s="74"/>
      <c r="T3206" s="62"/>
      <c r="U3206" s="62"/>
      <c r="V3206" s="76"/>
    </row>
    <row r="3207" customHeight="1" spans="1:22">
      <c r="A3207" s="74" t="s">
        <v>22015</v>
      </c>
      <c r="B3207" s="74" t="s">
        <v>21548</v>
      </c>
      <c r="C3207" s="74" t="s">
        <v>22016</v>
      </c>
      <c r="D3207" s="74" t="s">
        <v>16404</v>
      </c>
      <c r="E3207" s="74"/>
      <c r="F3207" s="59">
        <v>35</v>
      </c>
      <c r="G3207" s="75">
        <v>1</v>
      </c>
      <c r="H3207" s="75">
        <f>SUMIFS(VENTAS[Cantidad],VENTAS[Código del producto Vendido],STOCK[[#This Row],[Code]])</f>
        <v>0</v>
      </c>
      <c r="I3207" s="75">
        <f>STOCK[[#This Row],[Entradas]]-STOCK[[#This Row],[Salidas]]</f>
        <v>1</v>
      </c>
      <c r="J3207" s="59">
        <f t="shared" si="162"/>
        <v>3.5</v>
      </c>
      <c r="K3207" s="62">
        <v>25</v>
      </c>
      <c r="L3207" s="62">
        <v>0</v>
      </c>
      <c r="M3207" s="62">
        <f>STOCK[[#This Row],[Costo Unitario (USD)]]+STOCK[[#This Row],[Costo Envío (USD)]]+STOCK[[#This Row],[Comisión 10%]]</f>
        <v>28.5</v>
      </c>
      <c r="N3207" s="62">
        <f t="shared" si="163"/>
        <v>42.75</v>
      </c>
      <c r="O3207" s="62">
        <f t="shared" si="161"/>
        <v>35</v>
      </c>
      <c r="P3207" s="62">
        <f>STOCK[[#This Row],[Precio Final]]-STOCK[[#This Row],[Costo total]]</f>
        <v>6.5</v>
      </c>
      <c r="Q3207" s="62"/>
      <c r="R3207" s="74"/>
      <c r="S3207" s="74"/>
      <c r="T3207" s="62"/>
      <c r="U3207" s="62"/>
      <c r="V3207" s="76"/>
    </row>
    <row r="3208" customHeight="1" spans="1:22">
      <c r="A3208" s="74" t="s">
        <v>22017</v>
      </c>
      <c r="B3208" s="74" t="s">
        <v>21548</v>
      </c>
      <c r="C3208" s="74" t="s">
        <v>22018</v>
      </c>
      <c r="D3208" s="74" t="s">
        <v>16404</v>
      </c>
      <c r="E3208" s="74"/>
      <c r="F3208" s="59">
        <v>35</v>
      </c>
      <c r="G3208" s="75">
        <v>1</v>
      </c>
      <c r="H3208" s="75">
        <f>SUMIFS(VENTAS[Cantidad],VENTAS[Código del producto Vendido],STOCK[[#This Row],[Code]])</f>
        <v>0</v>
      </c>
      <c r="I3208" s="75">
        <f>STOCK[[#This Row],[Entradas]]-STOCK[[#This Row],[Salidas]]</f>
        <v>1</v>
      </c>
      <c r="J3208" s="59">
        <f t="shared" si="162"/>
        <v>3.5</v>
      </c>
      <c r="K3208" s="62">
        <v>25</v>
      </c>
      <c r="L3208" s="62">
        <v>0</v>
      </c>
      <c r="M3208" s="62">
        <f>STOCK[[#This Row],[Costo Unitario (USD)]]+STOCK[[#This Row],[Costo Envío (USD)]]+STOCK[[#This Row],[Comisión 10%]]</f>
        <v>28.5</v>
      </c>
      <c r="N3208" s="62">
        <f t="shared" si="163"/>
        <v>42.75</v>
      </c>
      <c r="O3208" s="62">
        <f t="shared" si="161"/>
        <v>35</v>
      </c>
      <c r="P3208" s="62">
        <f>STOCK[[#This Row],[Precio Final]]-STOCK[[#This Row],[Costo total]]</f>
        <v>6.5</v>
      </c>
      <c r="Q3208" s="62"/>
      <c r="R3208" s="74"/>
      <c r="S3208" s="74"/>
      <c r="T3208" s="62"/>
      <c r="U3208" s="62"/>
      <c r="V3208" s="76"/>
    </row>
    <row r="3209" customHeight="1" spans="1:22">
      <c r="A3209" s="74" t="s">
        <v>22019</v>
      </c>
      <c r="B3209" s="74" t="s">
        <v>21548</v>
      </c>
      <c r="C3209" s="74" t="s">
        <v>22020</v>
      </c>
      <c r="D3209" s="74" t="s">
        <v>16404</v>
      </c>
      <c r="E3209" s="74"/>
      <c r="F3209" s="59">
        <v>35</v>
      </c>
      <c r="G3209" s="75">
        <v>1</v>
      </c>
      <c r="H3209" s="75">
        <f>SUMIFS(VENTAS[Cantidad],VENTAS[Código del producto Vendido],STOCK[[#This Row],[Code]])</f>
        <v>0</v>
      </c>
      <c r="I3209" s="75">
        <f>STOCK[[#This Row],[Entradas]]-STOCK[[#This Row],[Salidas]]</f>
        <v>1</v>
      </c>
      <c r="J3209" s="59">
        <f t="shared" si="162"/>
        <v>3.5</v>
      </c>
      <c r="K3209" s="62">
        <v>25</v>
      </c>
      <c r="L3209" s="62">
        <v>0</v>
      </c>
      <c r="M3209" s="62">
        <f>STOCK[[#This Row],[Costo Unitario (USD)]]+STOCK[[#This Row],[Costo Envío (USD)]]+STOCK[[#This Row],[Comisión 10%]]</f>
        <v>28.5</v>
      </c>
      <c r="N3209" s="62">
        <f t="shared" si="163"/>
        <v>42.75</v>
      </c>
      <c r="O3209" s="62">
        <f t="shared" si="161"/>
        <v>35</v>
      </c>
      <c r="P3209" s="62">
        <f>STOCK[[#This Row],[Precio Final]]-STOCK[[#This Row],[Costo total]]</f>
        <v>6.5</v>
      </c>
      <c r="Q3209" s="62"/>
      <c r="R3209" s="74"/>
      <c r="S3209" s="74"/>
      <c r="T3209" s="62"/>
      <c r="U3209" s="62"/>
      <c r="V3209" s="76"/>
    </row>
    <row r="3210" customHeight="1" spans="1:22">
      <c r="A3210" s="74" t="s">
        <v>22021</v>
      </c>
      <c r="B3210" s="74" t="s">
        <v>21548</v>
      </c>
      <c r="C3210" s="74" t="s">
        <v>22022</v>
      </c>
      <c r="D3210" s="74" t="s">
        <v>16404</v>
      </c>
      <c r="E3210" s="74"/>
      <c r="F3210" s="59">
        <v>35</v>
      </c>
      <c r="G3210" s="75">
        <v>1</v>
      </c>
      <c r="H3210" s="75">
        <f>SUMIFS(VENTAS[Cantidad],VENTAS[Código del producto Vendido],STOCK[[#This Row],[Code]])</f>
        <v>0</v>
      </c>
      <c r="I3210" s="75">
        <f>STOCK[[#This Row],[Entradas]]-STOCK[[#This Row],[Salidas]]</f>
        <v>1</v>
      </c>
      <c r="J3210" s="59">
        <f t="shared" si="162"/>
        <v>3.5</v>
      </c>
      <c r="K3210" s="62">
        <v>25</v>
      </c>
      <c r="L3210" s="62">
        <v>0</v>
      </c>
      <c r="M3210" s="62">
        <f>STOCK[[#This Row],[Costo Unitario (USD)]]+STOCK[[#This Row],[Costo Envío (USD)]]+STOCK[[#This Row],[Comisión 10%]]</f>
        <v>28.5</v>
      </c>
      <c r="N3210" s="62">
        <f t="shared" ref="N3210:N3251" si="164">M3210*1.5</f>
        <v>42.75</v>
      </c>
      <c r="O3210" s="62">
        <f t="shared" si="161"/>
        <v>35</v>
      </c>
      <c r="P3210" s="62">
        <f>STOCK[[#This Row],[Precio Final]]-STOCK[[#This Row],[Costo total]]</f>
        <v>6.5</v>
      </c>
      <c r="Q3210" s="62"/>
      <c r="R3210" s="74"/>
      <c r="S3210" s="74"/>
      <c r="T3210" s="62"/>
      <c r="U3210" s="62"/>
      <c r="V3210" s="76"/>
    </row>
    <row r="3211" customHeight="1" spans="1:22">
      <c r="A3211" s="74" t="s">
        <v>22023</v>
      </c>
      <c r="B3211" s="74" t="s">
        <v>21548</v>
      </c>
      <c r="C3211" s="74" t="s">
        <v>22024</v>
      </c>
      <c r="D3211" s="74" t="s">
        <v>16404</v>
      </c>
      <c r="E3211" s="74"/>
      <c r="F3211" s="59">
        <v>35</v>
      </c>
      <c r="G3211" s="75">
        <v>1</v>
      </c>
      <c r="H3211" s="75">
        <f>SUMIFS(VENTAS[Cantidad],VENTAS[Código del producto Vendido],STOCK[[#This Row],[Code]])</f>
        <v>0</v>
      </c>
      <c r="I3211" s="75">
        <f>STOCK[[#This Row],[Entradas]]-STOCK[[#This Row],[Salidas]]</f>
        <v>1</v>
      </c>
      <c r="J3211" s="59">
        <f t="shared" si="162"/>
        <v>3.5</v>
      </c>
      <c r="K3211" s="62">
        <v>25</v>
      </c>
      <c r="L3211" s="62">
        <v>0</v>
      </c>
      <c r="M3211" s="62">
        <f>STOCK[[#This Row],[Costo Unitario (USD)]]+STOCK[[#This Row],[Costo Envío (USD)]]+STOCK[[#This Row],[Comisión 10%]]</f>
        <v>28.5</v>
      </c>
      <c r="N3211" s="62">
        <f t="shared" si="164"/>
        <v>42.75</v>
      </c>
      <c r="O3211" s="62">
        <f t="shared" si="161"/>
        <v>35</v>
      </c>
      <c r="P3211" s="62">
        <f>STOCK[[#This Row],[Precio Final]]-STOCK[[#This Row],[Costo total]]</f>
        <v>6.5</v>
      </c>
      <c r="Q3211" s="62"/>
      <c r="R3211" s="74"/>
      <c r="S3211" s="74"/>
      <c r="T3211" s="62"/>
      <c r="U3211" s="62"/>
      <c r="V3211" s="76"/>
    </row>
    <row r="3212" customHeight="1" spans="1:22">
      <c r="A3212" s="74" t="s">
        <v>22025</v>
      </c>
      <c r="B3212" s="74" t="s">
        <v>21548</v>
      </c>
      <c r="C3212" s="74" t="s">
        <v>22026</v>
      </c>
      <c r="D3212" s="74" t="s">
        <v>16408</v>
      </c>
      <c r="E3212" s="74"/>
      <c r="F3212" s="59">
        <v>35</v>
      </c>
      <c r="G3212" s="75">
        <v>1</v>
      </c>
      <c r="H3212" s="75">
        <f>SUMIFS(VENTAS[Cantidad],VENTAS[Código del producto Vendido],STOCK[[#This Row],[Code]])</f>
        <v>0</v>
      </c>
      <c r="I3212" s="75">
        <f>STOCK[[#This Row],[Entradas]]-STOCK[[#This Row],[Salidas]]</f>
        <v>1</v>
      </c>
      <c r="J3212" s="59">
        <f t="shared" si="162"/>
        <v>3.5</v>
      </c>
      <c r="K3212" s="62">
        <v>25</v>
      </c>
      <c r="L3212" s="62">
        <v>0</v>
      </c>
      <c r="M3212" s="62">
        <f>STOCK[[#This Row],[Costo Unitario (USD)]]+STOCK[[#This Row],[Costo Envío (USD)]]+STOCK[[#This Row],[Comisión 10%]]</f>
        <v>28.5</v>
      </c>
      <c r="N3212" s="62">
        <f t="shared" si="164"/>
        <v>42.75</v>
      </c>
      <c r="O3212" s="62">
        <f t="shared" si="161"/>
        <v>35</v>
      </c>
      <c r="P3212" s="62">
        <f>STOCK[[#This Row],[Precio Final]]-STOCK[[#This Row],[Costo total]]</f>
        <v>6.5</v>
      </c>
      <c r="Q3212" s="62"/>
      <c r="R3212" s="74"/>
      <c r="S3212" s="74"/>
      <c r="T3212" s="62"/>
      <c r="U3212" s="62"/>
      <c r="V3212" s="76"/>
    </row>
    <row r="3213" customHeight="1" spans="1:22">
      <c r="A3213" s="74" t="s">
        <v>22027</v>
      </c>
      <c r="B3213" s="74" t="s">
        <v>21671</v>
      </c>
      <c r="C3213" s="74" t="s">
        <v>22028</v>
      </c>
      <c r="D3213" s="74" t="s">
        <v>16396</v>
      </c>
      <c r="E3213" s="74"/>
      <c r="F3213" s="59">
        <v>40</v>
      </c>
      <c r="G3213" s="75">
        <v>1</v>
      </c>
      <c r="H3213" s="75">
        <f>SUMIFS(VENTAS[Cantidad],VENTAS[Código del producto Vendido],STOCK[[#This Row],[Code]])</f>
        <v>0</v>
      </c>
      <c r="I3213" s="75">
        <f>STOCK[[#This Row],[Entradas]]-STOCK[[#This Row],[Salidas]]</f>
        <v>1</v>
      </c>
      <c r="J3213" s="59">
        <f t="shared" si="162"/>
        <v>4</v>
      </c>
      <c r="K3213" s="62">
        <v>25</v>
      </c>
      <c r="L3213" s="62">
        <v>0</v>
      </c>
      <c r="M3213" s="62">
        <f>STOCK[[#This Row],[Costo Unitario (USD)]]+STOCK[[#This Row],[Costo Envío (USD)]]+STOCK[[#This Row],[Comisión 10%]]</f>
        <v>29</v>
      </c>
      <c r="N3213" s="62">
        <f t="shared" si="164"/>
        <v>43.5</v>
      </c>
      <c r="O3213" s="62">
        <f t="shared" si="161"/>
        <v>40</v>
      </c>
      <c r="P3213" s="62">
        <f>STOCK[[#This Row],[Precio Final]]-STOCK[[#This Row],[Costo total]]</f>
        <v>11</v>
      </c>
      <c r="Q3213" s="62"/>
      <c r="R3213" s="74"/>
      <c r="S3213" s="74"/>
      <c r="T3213" s="62"/>
      <c r="U3213" s="62"/>
      <c r="V3213" s="76"/>
    </row>
    <row r="3214" customHeight="1" spans="1:22">
      <c r="A3214" s="74" t="s">
        <v>22029</v>
      </c>
      <c r="B3214" s="74" t="s">
        <v>21548</v>
      </c>
      <c r="C3214" s="74" t="s">
        <v>22030</v>
      </c>
      <c r="D3214" s="74" t="s">
        <v>16404</v>
      </c>
      <c r="E3214" s="74"/>
      <c r="F3214" s="59">
        <v>40</v>
      </c>
      <c r="G3214" s="75">
        <v>1</v>
      </c>
      <c r="H3214" s="75">
        <f>SUMIFS(VENTAS[Cantidad],VENTAS[Código del producto Vendido],STOCK[[#This Row],[Code]])</f>
        <v>0</v>
      </c>
      <c r="I3214" s="75">
        <f>STOCK[[#This Row],[Entradas]]-STOCK[[#This Row],[Salidas]]</f>
        <v>1</v>
      </c>
      <c r="J3214" s="59">
        <f t="shared" si="162"/>
        <v>4</v>
      </c>
      <c r="K3214" s="62">
        <v>25</v>
      </c>
      <c r="L3214" s="62">
        <v>0</v>
      </c>
      <c r="M3214" s="62">
        <f>STOCK[[#This Row],[Costo Unitario (USD)]]+STOCK[[#This Row],[Costo Envío (USD)]]+STOCK[[#This Row],[Comisión 10%]]</f>
        <v>29</v>
      </c>
      <c r="N3214" s="62">
        <f t="shared" si="164"/>
        <v>43.5</v>
      </c>
      <c r="O3214" s="62">
        <f t="shared" si="161"/>
        <v>40</v>
      </c>
      <c r="P3214" s="62">
        <f>STOCK[[#This Row],[Precio Final]]-STOCK[[#This Row],[Costo total]]</f>
        <v>11</v>
      </c>
      <c r="Q3214" s="62"/>
      <c r="R3214" s="74"/>
      <c r="S3214" s="74"/>
      <c r="T3214" s="62"/>
      <c r="U3214" s="62"/>
      <c r="V3214" s="76"/>
    </row>
    <row r="3215" customHeight="1" spans="1:22">
      <c r="A3215" s="74" t="s">
        <v>22031</v>
      </c>
      <c r="B3215" s="74" t="s">
        <v>21671</v>
      </c>
      <c r="C3215" s="74" t="s">
        <v>22032</v>
      </c>
      <c r="D3215" s="74" t="s">
        <v>16396</v>
      </c>
      <c r="E3215" s="74"/>
      <c r="F3215" s="59">
        <v>35</v>
      </c>
      <c r="G3215" s="75">
        <v>1</v>
      </c>
      <c r="H3215" s="75">
        <f>SUMIFS(VENTAS[Cantidad],VENTAS[Código del producto Vendido],STOCK[[#This Row],[Code]])</f>
        <v>0</v>
      </c>
      <c r="I3215" s="75">
        <f>STOCK[[#This Row],[Entradas]]-STOCK[[#This Row],[Salidas]]</f>
        <v>1</v>
      </c>
      <c r="J3215" s="59">
        <f t="shared" si="162"/>
        <v>3.5</v>
      </c>
      <c r="K3215" s="62">
        <v>25</v>
      </c>
      <c r="L3215" s="62">
        <v>0</v>
      </c>
      <c r="M3215" s="62">
        <f>STOCK[[#This Row],[Costo Unitario (USD)]]+STOCK[[#This Row],[Costo Envío (USD)]]+STOCK[[#This Row],[Comisión 10%]]</f>
        <v>28.5</v>
      </c>
      <c r="N3215" s="62">
        <f t="shared" si="164"/>
        <v>42.75</v>
      </c>
      <c r="O3215" s="62">
        <f t="shared" si="161"/>
        <v>35</v>
      </c>
      <c r="P3215" s="62">
        <f>STOCK[[#This Row],[Precio Final]]-STOCK[[#This Row],[Costo total]]</f>
        <v>6.5</v>
      </c>
      <c r="Q3215" s="62"/>
      <c r="R3215" s="74"/>
      <c r="S3215" s="74"/>
      <c r="T3215" s="62"/>
      <c r="U3215" s="62"/>
      <c r="V3215" s="76"/>
    </row>
    <row r="3216" customHeight="1" spans="1:22">
      <c r="A3216" s="74" t="s">
        <v>22033</v>
      </c>
      <c r="B3216" s="74" t="s">
        <v>21671</v>
      </c>
      <c r="C3216" s="74" t="s">
        <v>22034</v>
      </c>
      <c r="D3216" s="74" t="s">
        <v>16396</v>
      </c>
      <c r="E3216" s="74"/>
      <c r="F3216" s="59">
        <v>35</v>
      </c>
      <c r="G3216" s="75">
        <v>1</v>
      </c>
      <c r="H3216" s="75">
        <f>SUMIFS(VENTAS[Cantidad],VENTAS[Código del producto Vendido],STOCK[[#This Row],[Code]])</f>
        <v>0</v>
      </c>
      <c r="I3216" s="75">
        <f>STOCK[[#This Row],[Entradas]]-STOCK[[#This Row],[Salidas]]</f>
        <v>1</v>
      </c>
      <c r="J3216" s="59">
        <f t="shared" si="162"/>
        <v>3.5</v>
      </c>
      <c r="K3216" s="62">
        <v>25</v>
      </c>
      <c r="L3216" s="62">
        <v>0</v>
      </c>
      <c r="M3216" s="62">
        <f>STOCK[[#This Row],[Costo Unitario (USD)]]+STOCK[[#This Row],[Costo Envío (USD)]]+STOCK[[#This Row],[Comisión 10%]]</f>
        <v>28.5</v>
      </c>
      <c r="N3216" s="62">
        <f t="shared" si="164"/>
        <v>42.75</v>
      </c>
      <c r="O3216" s="62">
        <f t="shared" si="161"/>
        <v>35</v>
      </c>
      <c r="P3216" s="62">
        <f>STOCK[[#This Row],[Precio Final]]-STOCK[[#This Row],[Costo total]]</f>
        <v>6.5</v>
      </c>
      <c r="Q3216" s="62"/>
      <c r="R3216" s="74"/>
      <c r="S3216" s="74"/>
      <c r="T3216" s="62"/>
      <c r="U3216" s="62"/>
      <c r="V3216" s="76"/>
    </row>
    <row r="3217" customHeight="1" spans="1:22">
      <c r="A3217" s="74" t="s">
        <v>22035</v>
      </c>
      <c r="B3217" s="74" t="s">
        <v>21671</v>
      </c>
      <c r="C3217" s="74" t="s">
        <v>22036</v>
      </c>
      <c r="D3217" s="74" t="s">
        <v>16396</v>
      </c>
      <c r="E3217" s="74"/>
      <c r="F3217" s="59">
        <v>40</v>
      </c>
      <c r="G3217" s="75">
        <v>1</v>
      </c>
      <c r="H3217" s="75">
        <f>SUMIFS(VENTAS[Cantidad],VENTAS[Código del producto Vendido],STOCK[[#This Row],[Code]])</f>
        <v>0</v>
      </c>
      <c r="I3217" s="75">
        <f>STOCK[[#This Row],[Entradas]]-STOCK[[#This Row],[Salidas]]</f>
        <v>1</v>
      </c>
      <c r="J3217" s="59">
        <f t="shared" si="162"/>
        <v>4</v>
      </c>
      <c r="K3217" s="62">
        <v>25</v>
      </c>
      <c r="L3217" s="62">
        <v>0</v>
      </c>
      <c r="M3217" s="62">
        <f>STOCK[[#This Row],[Costo Unitario (USD)]]+STOCK[[#This Row],[Costo Envío (USD)]]+STOCK[[#This Row],[Comisión 10%]]</f>
        <v>29</v>
      </c>
      <c r="N3217" s="62">
        <f t="shared" si="164"/>
        <v>43.5</v>
      </c>
      <c r="O3217" s="62">
        <f t="shared" si="161"/>
        <v>40</v>
      </c>
      <c r="P3217" s="62">
        <f>STOCK[[#This Row],[Precio Final]]-STOCK[[#This Row],[Costo total]]</f>
        <v>11</v>
      </c>
      <c r="Q3217" s="62"/>
      <c r="R3217" s="74"/>
      <c r="S3217" s="74"/>
      <c r="T3217" s="62"/>
      <c r="U3217" s="62"/>
      <c r="V3217" s="76"/>
    </row>
    <row r="3218" customHeight="1" spans="1:22">
      <c r="A3218" s="74" t="s">
        <v>22037</v>
      </c>
      <c r="B3218" s="74" t="s">
        <v>21548</v>
      </c>
      <c r="C3218" s="74" t="s">
        <v>22038</v>
      </c>
      <c r="D3218" s="74" t="s">
        <v>16404</v>
      </c>
      <c r="E3218" s="74"/>
      <c r="F3218" s="59">
        <v>35</v>
      </c>
      <c r="G3218" s="75">
        <v>1</v>
      </c>
      <c r="H3218" s="75">
        <f>SUMIFS(VENTAS[Cantidad],VENTAS[Código del producto Vendido],STOCK[[#This Row],[Code]])</f>
        <v>0</v>
      </c>
      <c r="I3218" s="75">
        <f>STOCK[[#This Row],[Entradas]]-STOCK[[#This Row],[Salidas]]</f>
        <v>1</v>
      </c>
      <c r="J3218" s="59">
        <f t="shared" si="162"/>
        <v>3.5</v>
      </c>
      <c r="K3218" s="62">
        <v>25</v>
      </c>
      <c r="L3218" s="62">
        <v>0</v>
      </c>
      <c r="M3218" s="62">
        <f>STOCK[[#This Row],[Costo Unitario (USD)]]+STOCK[[#This Row],[Costo Envío (USD)]]+STOCK[[#This Row],[Comisión 10%]]</f>
        <v>28.5</v>
      </c>
      <c r="N3218" s="62">
        <f t="shared" si="164"/>
        <v>42.75</v>
      </c>
      <c r="O3218" s="62">
        <f t="shared" si="161"/>
        <v>35</v>
      </c>
      <c r="P3218" s="62">
        <f>STOCK[[#This Row],[Precio Final]]-STOCK[[#This Row],[Costo total]]</f>
        <v>6.5</v>
      </c>
      <c r="Q3218" s="62"/>
      <c r="R3218" s="74"/>
      <c r="S3218" s="74"/>
      <c r="T3218" s="62"/>
      <c r="U3218" s="62"/>
      <c r="V3218" s="76"/>
    </row>
    <row r="3219" customHeight="1" spans="1:22">
      <c r="A3219" s="74" t="s">
        <v>22039</v>
      </c>
      <c r="B3219" s="74" t="s">
        <v>20682</v>
      </c>
      <c r="C3219" s="74" t="s">
        <v>22040</v>
      </c>
      <c r="D3219" s="74" t="s">
        <v>16475</v>
      </c>
      <c r="E3219" s="74"/>
      <c r="F3219" s="59">
        <v>40</v>
      </c>
      <c r="G3219" s="75">
        <v>1</v>
      </c>
      <c r="H3219" s="75">
        <f>SUMIFS(VENTAS[Cantidad],VENTAS[Código del producto Vendido],STOCK[[#This Row],[Code]])</f>
        <v>0</v>
      </c>
      <c r="I3219" s="75">
        <f>STOCK[[#This Row],[Entradas]]-STOCK[[#This Row],[Salidas]]</f>
        <v>1</v>
      </c>
      <c r="J3219" s="59">
        <f t="shared" si="162"/>
        <v>4</v>
      </c>
      <c r="K3219" s="62">
        <v>25</v>
      </c>
      <c r="L3219" s="62">
        <v>0</v>
      </c>
      <c r="M3219" s="62">
        <f>STOCK[[#This Row],[Costo Unitario (USD)]]+STOCK[[#This Row],[Costo Envío (USD)]]+STOCK[[#This Row],[Comisión 10%]]</f>
        <v>29</v>
      </c>
      <c r="N3219" s="62">
        <f t="shared" si="164"/>
        <v>43.5</v>
      </c>
      <c r="O3219" s="62">
        <f t="shared" si="161"/>
        <v>40</v>
      </c>
      <c r="P3219" s="62">
        <f>STOCK[[#This Row],[Precio Final]]-STOCK[[#This Row],[Costo total]]</f>
        <v>11</v>
      </c>
      <c r="Q3219" s="62"/>
      <c r="R3219" s="74"/>
      <c r="S3219" s="74"/>
      <c r="T3219" s="62"/>
      <c r="U3219" s="62"/>
      <c r="V3219" s="76"/>
    </row>
    <row r="3220" customHeight="1" spans="1:22">
      <c r="A3220" s="74" t="s">
        <v>22041</v>
      </c>
      <c r="B3220" s="74" t="s">
        <v>21548</v>
      </c>
      <c r="C3220" s="74" t="s">
        <v>22042</v>
      </c>
      <c r="D3220" s="74" t="s">
        <v>16404</v>
      </c>
      <c r="E3220" s="74"/>
      <c r="F3220" s="59">
        <v>40</v>
      </c>
      <c r="G3220" s="75">
        <v>1</v>
      </c>
      <c r="H3220" s="75">
        <f>SUMIFS(VENTAS[Cantidad],VENTAS[Código del producto Vendido],STOCK[[#This Row],[Code]])</f>
        <v>0</v>
      </c>
      <c r="I3220" s="75">
        <f>STOCK[[#This Row],[Entradas]]-STOCK[[#This Row],[Salidas]]</f>
        <v>1</v>
      </c>
      <c r="J3220" s="59">
        <f t="shared" si="162"/>
        <v>4</v>
      </c>
      <c r="K3220" s="62">
        <v>25</v>
      </c>
      <c r="L3220" s="62">
        <v>0</v>
      </c>
      <c r="M3220" s="62">
        <f>STOCK[[#This Row],[Costo Unitario (USD)]]+STOCK[[#This Row],[Costo Envío (USD)]]+STOCK[[#This Row],[Comisión 10%]]</f>
        <v>29</v>
      </c>
      <c r="N3220" s="62">
        <f t="shared" si="164"/>
        <v>43.5</v>
      </c>
      <c r="O3220" s="62">
        <f t="shared" si="161"/>
        <v>40</v>
      </c>
      <c r="P3220" s="62">
        <f>STOCK[[#This Row],[Precio Final]]-STOCK[[#This Row],[Costo total]]</f>
        <v>11</v>
      </c>
      <c r="Q3220" s="62"/>
      <c r="R3220" s="74"/>
      <c r="S3220" s="74"/>
      <c r="T3220" s="62"/>
      <c r="U3220" s="62"/>
      <c r="V3220" s="76"/>
    </row>
    <row r="3221" customHeight="1" spans="1:22">
      <c r="A3221" s="74" t="s">
        <v>22043</v>
      </c>
      <c r="B3221" s="74" t="s">
        <v>21671</v>
      </c>
      <c r="C3221" s="74" t="s">
        <v>22044</v>
      </c>
      <c r="D3221" s="74" t="s">
        <v>16396</v>
      </c>
      <c r="E3221" s="74"/>
      <c r="F3221" s="59">
        <v>35</v>
      </c>
      <c r="G3221" s="75">
        <v>1</v>
      </c>
      <c r="H3221" s="75">
        <f>SUMIFS(VENTAS[Cantidad],VENTAS[Código del producto Vendido],STOCK[[#This Row],[Code]])</f>
        <v>0</v>
      </c>
      <c r="I3221" s="75">
        <f>STOCK[[#This Row],[Entradas]]-STOCK[[#This Row],[Salidas]]</f>
        <v>1</v>
      </c>
      <c r="J3221" s="59">
        <f t="shared" si="162"/>
        <v>3.5</v>
      </c>
      <c r="K3221" s="62">
        <v>25</v>
      </c>
      <c r="L3221" s="62">
        <v>0</v>
      </c>
      <c r="M3221" s="62">
        <f>STOCK[[#This Row],[Costo Unitario (USD)]]+STOCK[[#This Row],[Costo Envío (USD)]]+STOCK[[#This Row],[Comisión 10%]]</f>
        <v>28.5</v>
      </c>
      <c r="N3221" s="62">
        <f t="shared" si="164"/>
        <v>42.75</v>
      </c>
      <c r="O3221" s="62">
        <f t="shared" si="161"/>
        <v>35</v>
      </c>
      <c r="P3221" s="62">
        <f>STOCK[[#This Row],[Precio Final]]-STOCK[[#This Row],[Costo total]]</f>
        <v>6.5</v>
      </c>
      <c r="Q3221" s="62"/>
      <c r="R3221" s="74"/>
      <c r="S3221" s="74"/>
      <c r="T3221" s="62"/>
      <c r="U3221" s="62"/>
      <c r="V3221" s="76"/>
    </row>
    <row r="3222" customHeight="1" spans="1:22">
      <c r="A3222" s="74" t="s">
        <v>22045</v>
      </c>
      <c r="B3222" s="74" t="s">
        <v>21671</v>
      </c>
      <c r="C3222" s="74" t="s">
        <v>22046</v>
      </c>
      <c r="D3222" s="74" t="s">
        <v>16396</v>
      </c>
      <c r="E3222" s="74"/>
      <c r="F3222" s="59">
        <v>40</v>
      </c>
      <c r="G3222" s="75">
        <v>1</v>
      </c>
      <c r="H3222" s="75">
        <f>SUMIFS(VENTAS[Cantidad],VENTAS[Código del producto Vendido],STOCK[[#This Row],[Code]])</f>
        <v>0</v>
      </c>
      <c r="I3222" s="75">
        <f>STOCK[[#This Row],[Entradas]]-STOCK[[#This Row],[Salidas]]</f>
        <v>1</v>
      </c>
      <c r="J3222" s="59">
        <f t="shared" si="162"/>
        <v>4</v>
      </c>
      <c r="K3222" s="62">
        <v>25</v>
      </c>
      <c r="L3222" s="62">
        <v>0</v>
      </c>
      <c r="M3222" s="62">
        <f>STOCK[[#This Row],[Costo Unitario (USD)]]+STOCK[[#This Row],[Costo Envío (USD)]]+STOCK[[#This Row],[Comisión 10%]]</f>
        <v>29</v>
      </c>
      <c r="N3222" s="62">
        <f t="shared" si="164"/>
        <v>43.5</v>
      </c>
      <c r="O3222" s="62">
        <f t="shared" si="161"/>
        <v>40</v>
      </c>
      <c r="P3222" s="62">
        <f>STOCK[[#This Row],[Precio Final]]-STOCK[[#This Row],[Costo total]]</f>
        <v>11</v>
      </c>
      <c r="Q3222" s="62"/>
      <c r="R3222" s="74"/>
      <c r="S3222" s="74"/>
      <c r="T3222" s="62"/>
      <c r="U3222" s="62"/>
      <c r="V3222" s="76"/>
    </row>
    <row r="3223" customHeight="1" spans="1:22">
      <c r="A3223" s="74" t="s">
        <v>22047</v>
      </c>
      <c r="B3223" s="74" t="s">
        <v>21548</v>
      </c>
      <c r="C3223" s="74" t="s">
        <v>22048</v>
      </c>
      <c r="D3223" s="74" t="s">
        <v>16404</v>
      </c>
      <c r="E3223" s="74"/>
      <c r="F3223" s="59">
        <v>35</v>
      </c>
      <c r="G3223" s="75">
        <v>1</v>
      </c>
      <c r="H3223" s="75">
        <f>SUMIFS(VENTAS[Cantidad],VENTAS[Código del producto Vendido],STOCK[[#This Row],[Code]])</f>
        <v>0</v>
      </c>
      <c r="I3223" s="75">
        <f>STOCK[[#This Row],[Entradas]]-STOCK[[#This Row],[Salidas]]</f>
        <v>1</v>
      </c>
      <c r="J3223" s="59">
        <f t="shared" si="162"/>
        <v>3.5</v>
      </c>
      <c r="K3223" s="62">
        <v>25</v>
      </c>
      <c r="L3223" s="62">
        <v>0</v>
      </c>
      <c r="M3223" s="62">
        <f>STOCK[[#This Row],[Costo Unitario (USD)]]+STOCK[[#This Row],[Costo Envío (USD)]]+STOCK[[#This Row],[Comisión 10%]]</f>
        <v>28.5</v>
      </c>
      <c r="N3223" s="62">
        <f t="shared" si="164"/>
        <v>42.75</v>
      </c>
      <c r="O3223" s="62">
        <f t="shared" si="161"/>
        <v>35</v>
      </c>
      <c r="P3223" s="62">
        <f>STOCK[[#This Row],[Precio Final]]-STOCK[[#This Row],[Costo total]]</f>
        <v>6.5</v>
      </c>
      <c r="Q3223" s="62"/>
      <c r="R3223" s="74"/>
      <c r="S3223" s="74"/>
      <c r="T3223" s="62"/>
      <c r="U3223" s="62"/>
      <c r="V3223" s="76"/>
    </row>
    <row r="3224" customHeight="1" spans="1:22">
      <c r="A3224" s="74" t="s">
        <v>22049</v>
      </c>
      <c r="B3224" s="74" t="s">
        <v>21548</v>
      </c>
      <c r="C3224" s="74" t="s">
        <v>22050</v>
      </c>
      <c r="D3224" s="74" t="s">
        <v>16404</v>
      </c>
      <c r="E3224" s="74"/>
      <c r="F3224" s="59">
        <v>35</v>
      </c>
      <c r="G3224" s="75">
        <v>1</v>
      </c>
      <c r="H3224" s="75">
        <f>SUMIFS(VENTAS[Cantidad],VENTAS[Código del producto Vendido],STOCK[[#This Row],[Code]])</f>
        <v>0</v>
      </c>
      <c r="I3224" s="75">
        <f>STOCK[[#This Row],[Entradas]]-STOCK[[#This Row],[Salidas]]</f>
        <v>1</v>
      </c>
      <c r="J3224" s="59">
        <f t="shared" si="162"/>
        <v>3.5</v>
      </c>
      <c r="K3224" s="62">
        <v>25</v>
      </c>
      <c r="L3224" s="62">
        <v>0</v>
      </c>
      <c r="M3224" s="62">
        <f>STOCK[[#This Row],[Costo Unitario (USD)]]+STOCK[[#This Row],[Costo Envío (USD)]]+STOCK[[#This Row],[Comisión 10%]]</f>
        <v>28.5</v>
      </c>
      <c r="N3224" s="62">
        <f t="shared" si="164"/>
        <v>42.75</v>
      </c>
      <c r="O3224" s="62">
        <f t="shared" si="161"/>
        <v>35</v>
      </c>
      <c r="P3224" s="62">
        <f>STOCK[[#This Row],[Precio Final]]-STOCK[[#This Row],[Costo total]]</f>
        <v>6.5</v>
      </c>
      <c r="Q3224" s="62"/>
      <c r="R3224" s="74"/>
      <c r="S3224" s="74"/>
      <c r="T3224" s="62"/>
      <c r="U3224" s="62"/>
      <c r="V3224" s="76"/>
    </row>
    <row r="3225" customHeight="1" spans="1:22">
      <c r="A3225" s="74" t="s">
        <v>22051</v>
      </c>
      <c r="B3225" s="74" t="s">
        <v>21146</v>
      </c>
      <c r="C3225" s="74" t="s">
        <v>22052</v>
      </c>
      <c r="D3225" s="74" t="s">
        <v>17647</v>
      </c>
      <c r="E3225" s="74"/>
      <c r="F3225" s="59">
        <v>25</v>
      </c>
      <c r="G3225" s="75">
        <v>1</v>
      </c>
      <c r="H3225" s="75">
        <f>SUMIFS(VENTAS[Cantidad],VENTAS[Código del producto Vendido],STOCK[[#This Row],[Code]])</f>
        <v>0</v>
      </c>
      <c r="I3225" s="75">
        <f>STOCK[[#This Row],[Entradas]]-STOCK[[#This Row],[Salidas]]</f>
        <v>1</v>
      </c>
      <c r="J3225" s="59">
        <f t="shared" si="162"/>
        <v>2.5</v>
      </c>
      <c r="K3225" s="62">
        <v>8</v>
      </c>
      <c r="L3225" s="62">
        <v>0</v>
      </c>
      <c r="M3225" s="62">
        <f>STOCK[[#This Row],[Costo Unitario (USD)]]+STOCK[[#This Row],[Costo Envío (USD)]]+STOCK[[#This Row],[Comisión 10%]]</f>
        <v>10.5</v>
      </c>
      <c r="N3225" s="62">
        <f t="shared" si="164"/>
        <v>15.75</v>
      </c>
      <c r="O3225" s="62">
        <f t="shared" si="161"/>
        <v>25</v>
      </c>
      <c r="P3225" s="62">
        <f>STOCK[[#This Row],[Precio Final]]-STOCK[[#This Row],[Costo total]]</f>
        <v>14.5</v>
      </c>
      <c r="Q3225" s="62"/>
      <c r="R3225" s="74">
        <v>45953</v>
      </c>
      <c r="S3225" s="74"/>
      <c r="T3225" s="62"/>
      <c r="U3225" s="62"/>
      <c r="V3225" s="76"/>
    </row>
    <row r="3226" customHeight="1" spans="1:22">
      <c r="A3226" s="74" t="s">
        <v>22053</v>
      </c>
      <c r="B3226" s="74" t="s">
        <v>20961</v>
      </c>
      <c r="C3226" s="74" t="s">
        <v>19231</v>
      </c>
      <c r="D3226" s="74" t="s">
        <v>17488</v>
      </c>
      <c r="E3226" s="74"/>
      <c r="F3226" s="59">
        <v>25</v>
      </c>
      <c r="G3226" s="75">
        <v>2</v>
      </c>
      <c r="H3226" s="75">
        <f>SUMIFS(VENTAS[Cantidad],VENTAS[Código del producto Vendido],STOCK[[#This Row],[Code]])</f>
        <v>0</v>
      </c>
      <c r="I3226" s="75">
        <f>STOCK[[#This Row],[Entradas]]-STOCK[[#This Row],[Salidas]]</f>
        <v>2</v>
      </c>
      <c r="J3226" s="59">
        <f t="shared" si="162"/>
        <v>2.5</v>
      </c>
      <c r="K3226" s="62">
        <v>8</v>
      </c>
      <c r="L3226" s="62">
        <v>0</v>
      </c>
      <c r="M3226" s="62">
        <f>STOCK[[#This Row],[Costo Unitario (USD)]]+STOCK[[#This Row],[Costo Envío (USD)]]+STOCK[[#This Row],[Comisión 10%]]</f>
        <v>10.5</v>
      </c>
      <c r="N3226" s="62">
        <f t="shared" si="164"/>
        <v>15.75</v>
      </c>
      <c r="O3226" s="62">
        <f t="shared" si="161"/>
        <v>25</v>
      </c>
      <c r="P3226" s="62">
        <f>STOCK[[#This Row],[Precio Final]]-STOCK[[#This Row],[Costo total]]</f>
        <v>14.5</v>
      </c>
      <c r="Q3226" s="62"/>
      <c r="R3226" s="74">
        <v>45953</v>
      </c>
      <c r="S3226" s="74"/>
      <c r="T3226" s="62"/>
      <c r="U3226" s="62"/>
      <c r="V3226" s="76"/>
    </row>
    <row r="3227" customHeight="1" spans="1:22">
      <c r="A3227" s="74" t="s">
        <v>22054</v>
      </c>
      <c r="B3227" s="74" t="s">
        <v>20961</v>
      </c>
      <c r="C3227" s="74" t="s">
        <v>19231</v>
      </c>
      <c r="D3227" s="74" t="s">
        <v>17234</v>
      </c>
      <c r="E3227" s="74"/>
      <c r="F3227" s="59">
        <v>25</v>
      </c>
      <c r="G3227" s="75">
        <v>3</v>
      </c>
      <c r="H3227" s="75">
        <f>SUMIFS(VENTAS[Cantidad],VENTAS[Código del producto Vendido],STOCK[[#This Row],[Code]])</f>
        <v>0</v>
      </c>
      <c r="I3227" s="75">
        <f>STOCK[[#This Row],[Entradas]]-STOCK[[#This Row],[Salidas]]</f>
        <v>3</v>
      </c>
      <c r="J3227" s="59">
        <f t="shared" si="162"/>
        <v>2.5</v>
      </c>
      <c r="K3227" s="62">
        <v>8</v>
      </c>
      <c r="L3227" s="62">
        <v>0</v>
      </c>
      <c r="M3227" s="62">
        <f>STOCK[[#This Row],[Costo Unitario (USD)]]+STOCK[[#This Row],[Costo Envío (USD)]]+STOCK[[#This Row],[Comisión 10%]]</f>
        <v>10.5</v>
      </c>
      <c r="N3227" s="62">
        <f t="shared" si="164"/>
        <v>15.75</v>
      </c>
      <c r="O3227" s="62">
        <f t="shared" si="161"/>
        <v>25</v>
      </c>
      <c r="P3227" s="62">
        <f>STOCK[[#This Row],[Precio Final]]-STOCK[[#This Row],[Costo total]]</f>
        <v>14.5</v>
      </c>
      <c r="Q3227" s="62"/>
      <c r="R3227" s="74">
        <v>45953</v>
      </c>
      <c r="S3227" s="74"/>
      <c r="T3227" s="62"/>
      <c r="U3227" s="62"/>
      <c r="V3227" s="76"/>
    </row>
    <row r="3228" customHeight="1" spans="1:22">
      <c r="A3228" s="74" t="s">
        <v>22055</v>
      </c>
      <c r="B3228" s="74" t="s">
        <v>22056</v>
      </c>
      <c r="C3228" s="74" t="s">
        <v>19231</v>
      </c>
      <c r="D3228" s="74" t="s">
        <v>16973</v>
      </c>
      <c r="E3228" s="74"/>
      <c r="F3228" s="59">
        <v>25</v>
      </c>
      <c r="G3228" s="75">
        <v>4</v>
      </c>
      <c r="H3228" s="75">
        <f>SUMIFS(VENTAS[Cantidad],VENTAS[Código del producto Vendido],STOCK[[#This Row],[Code]])</f>
        <v>0</v>
      </c>
      <c r="I3228" s="75">
        <f>STOCK[[#This Row],[Entradas]]-STOCK[[#This Row],[Salidas]]</f>
        <v>4</v>
      </c>
      <c r="J3228" s="59">
        <f t="shared" si="162"/>
        <v>2.5</v>
      </c>
      <c r="K3228" s="62">
        <v>8</v>
      </c>
      <c r="L3228" s="62">
        <v>0</v>
      </c>
      <c r="M3228" s="62">
        <f>STOCK[[#This Row],[Costo Unitario (USD)]]+STOCK[[#This Row],[Costo Envío (USD)]]+STOCK[[#This Row],[Comisión 10%]]</f>
        <v>10.5</v>
      </c>
      <c r="N3228" s="62">
        <f t="shared" si="164"/>
        <v>15.75</v>
      </c>
      <c r="O3228" s="62">
        <f t="shared" ref="O3228:O3291" si="165">F3228</f>
        <v>25</v>
      </c>
      <c r="P3228" s="62">
        <f>STOCK[[#This Row],[Precio Final]]-STOCK[[#This Row],[Costo total]]</f>
        <v>14.5</v>
      </c>
      <c r="Q3228" s="62"/>
      <c r="R3228" s="74">
        <v>45953</v>
      </c>
      <c r="S3228" s="74"/>
      <c r="T3228" s="62"/>
      <c r="U3228" s="62"/>
      <c r="V3228" s="76"/>
    </row>
    <row r="3229" customHeight="1" spans="1:22">
      <c r="A3229" s="74" t="s">
        <v>22057</v>
      </c>
      <c r="B3229" s="74" t="s">
        <v>22056</v>
      </c>
      <c r="C3229" s="74" t="s">
        <v>19231</v>
      </c>
      <c r="D3229" s="74" t="s">
        <v>16928</v>
      </c>
      <c r="E3229" s="74"/>
      <c r="F3229" s="59">
        <v>25</v>
      </c>
      <c r="G3229" s="75">
        <v>1</v>
      </c>
      <c r="H3229" s="75">
        <f>SUMIFS(VENTAS[Cantidad],VENTAS[Código del producto Vendido],STOCK[[#This Row],[Code]])</f>
        <v>0</v>
      </c>
      <c r="I3229" s="75">
        <f>STOCK[[#This Row],[Entradas]]-STOCK[[#This Row],[Salidas]]</f>
        <v>1</v>
      </c>
      <c r="J3229" s="59">
        <f t="shared" si="162"/>
        <v>2.5</v>
      </c>
      <c r="K3229" s="62">
        <v>8</v>
      </c>
      <c r="L3229" s="62">
        <v>0</v>
      </c>
      <c r="M3229" s="62">
        <f>STOCK[[#This Row],[Costo Unitario (USD)]]+STOCK[[#This Row],[Costo Envío (USD)]]+STOCK[[#This Row],[Comisión 10%]]</f>
        <v>10.5</v>
      </c>
      <c r="N3229" s="62">
        <f t="shared" si="164"/>
        <v>15.75</v>
      </c>
      <c r="O3229" s="62">
        <f t="shared" si="165"/>
        <v>25</v>
      </c>
      <c r="P3229" s="62">
        <f>STOCK[[#This Row],[Precio Final]]-STOCK[[#This Row],[Costo total]]</f>
        <v>14.5</v>
      </c>
      <c r="Q3229" s="62"/>
      <c r="R3229" s="74">
        <v>45953</v>
      </c>
      <c r="S3229" s="74"/>
      <c r="T3229" s="62"/>
      <c r="U3229" s="62"/>
      <c r="V3229" s="76"/>
    </row>
    <row r="3230" customHeight="1" spans="1:22">
      <c r="A3230" s="74" t="s">
        <v>22058</v>
      </c>
      <c r="B3230" s="74" t="s">
        <v>22059</v>
      </c>
      <c r="C3230" s="74" t="s">
        <v>19231</v>
      </c>
      <c r="D3230" s="74" t="s">
        <v>19127</v>
      </c>
      <c r="E3230" s="74"/>
      <c r="F3230" s="59">
        <v>25</v>
      </c>
      <c r="G3230" s="75">
        <v>1</v>
      </c>
      <c r="H3230" s="75">
        <f>SUMIFS(VENTAS[Cantidad],VENTAS[Código del producto Vendido],STOCK[[#This Row],[Code]])</f>
        <v>0</v>
      </c>
      <c r="I3230" s="75">
        <f>STOCK[[#This Row],[Entradas]]-STOCK[[#This Row],[Salidas]]</f>
        <v>1</v>
      </c>
      <c r="J3230" s="59">
        <f t="shared" si="162"/>
        <v>2.5</v>
      </c>
      <c r="K3230" s="62">
        <v>8</v>
      </c>
      <c r="L3230" s="62">
        <v>0</v>
      </c>
      <c r="M3230" s="62">
        <f>STOCK[[#This Row],[Costo Unitario (USD)]]+STOCK[[#This Row],[Costo Envío (USD)]]+STOCK[[#This Row],[Comisión 10%]]</f>
        <v>10.5</v>
      </c>
      <c r="N3230" s="62">
        <f t="shared" si="164"/>
        <v>15.75</v>
      </c>
      <c r="O3230" s="62">
        <f t="shared" si="165"/>
        <v>25</v>
      </c>
      <c r="P3230" s="62">
        <f>STOCK[[#This Row],[Precio Final]]-STOCK[[#This Row],[Costo total]]</f>
        <v>14.5</v>
      </c>
      <c r="Q3230" s="62"/>
      <c r="R3230" s="74">
        <v>45953</v>
      </c>
      <c r="S3230" s="74"/>
      <c r="T3230" s="62"/>
      <c r="U3230" s="62"/>
      <c r="V3230" s="76"/>
    </row>
    <row r="3231" customHeight="1" spans="1:22">
      <c r="A3231" s="74" t="s">
        <v>22060</v>
      </c>
      <c r="B3231" s="74" t="s">
        <v>22056</v>
      </c>
      <c r="C3231" s="74" t="s">
        <v>22061</v>
      </c>
      <c r="D3231" s="74" t="s">
        <v>16396</v>
      </c>
      <c r="E3231" s="74"/>
      <c r="F3231" s="59">
        <v>20</v>
      </c>
      <c r="G3231" s="75">
        <v>2</v>
      </c>
      <c r="H3231" s="75">
        <f>SUMIFS(VENTAS[Cantidad],VENTAS[Código del producto Vendido],STOCK[[#This Row],[Code]])</f>
        <v>0</v>
      </c>
      <c r="I3231" s="75">
        <f>STOCK[[#This Row],[Entradas]]-STOCK[[#This Row],[Salidas]]</f>
        <v>2</v>
      </c>
      <c r="J3231" s="59">
        <f t="shared" si="162"/>
        <v>2</v>
      </c>
      <c r="K3231" s="62">
        <v>8</v>
      </c>
      <c r="L3231" s="62">
        <v>0</v>
      </c>
      <c r="M3231" s="62">
        <f>STOCK[[#This Row],[Costo Unitario (USD)]]+STOCK[[#This Row],[Costo Envío (USD)]]+STOCK[[#This Row],[Comisión 10%]]</f>
        <v>10</v>
      </c>
      <c r="N3231" s="62">
        <f t="shared" si="164"/>
        <v>15</v>
      </c>
      <c r="O3231" s="62">
        <f t="shared" si="165"/>
        <v>20</v>
      </c>
      <c r="P3231" s="62">
        <f>STOCK[[#This Row],[Precio Final]]-STOCK[[#This Row],[Costo total]]</f>
        <v>10</v>
      </c>
      <c r="Q3231" s="62"/>
      <c r="R3231" s="74">
        <v>45953</v>
      </c>
      <c r="S3231" s="74"/>
      <c r="T3231" s="62"/>
      <c r="U3231" s="62"/>
      <c r="V3231" s="76"/>
    </row>
    <row r="3232" customHeight="1" spans="1:22">
      <c r="A3232" s="74" t="s">
        <v>22062</v>
      </c>
      <c r="B3232" s="74" t="s">
        <v>22059</v>
      </c>
      <c r="C3232" s="74" t="s">
        <v>22063</v>
      </c>
      <c r="D3232" s="74" t="s">
        <v>16475</v>
      </c>
      <c r="E3232" s="74"/>
      <c r="F3232" s="59">
        <v>25</v>
      </c>
      <c r="G3232" s="75">
        <v>1</v>
      </c>
      <c r="H3232" s="75">
        <f>SUMIFS(VENTAS[Cantidad],VENTAS[Código del producto Vendido],STOCK[[#This Row],[Code]])</f>
        <v>0</v>
      </c>
      <c r="I3232" s="75">
        <f>STOCK[[#This Row],[Entradas]]-STOCK[[#This Row],[Salidas]]</f>
        <v>1</v>
      </c>
      <c r="J3232" s="59">
        <f t="shared" si="162"/>
        <v>2.5</v>
      </c>
      <c r="K3232" s="62">
        <v>8</v>
      </c>
      <c r="L3232" s="62">
        <v>0</v>
      </c>
      <c r="M3232" s="62">
        <f>STOCK[[#This Row],[Costo Unitario (USD)]]+STOCK[[#This Row],[Costo Envío (USD)]]+STOCK[[#This Row],[Comisión 10%]]</f>
        <v>10.5</v>
      </c>
      <c r="N3232" s="62">
        <f t="shared" si="164"/>
        <v>15.75</v>
      </c>
      <c r="O3232" s="62">
        <f t="shared" si="165"/>
        <v>25</v>
      </c>
      <c r="P3232" s="62">
        <f>STOCK[[#This Row],[Precio Final]]-STOCK[[#This Row],[Costo total]]</f>
        <v>14.5</v>
      </c>
      <c r="Q3232" s="62"/>
      <c r="R3232" s="74">
        <v>45953</v>
      </c>
      <c r="S3232" s="74"/>
      <c r="T3232" s="62"/>
      <c r="U3232" s="62"/>
      <c r="V3232" s="76"/>
    </row>
    <row r="3233" customHeight="1" spans="1:22">
      <c r="A3233" s="74" t="s">
        <v>22064</v>
      </c>
      <c r="B3233" s="74" t="s">
        <v>22056</v>
      </c>
      <c r="C3233" s="74" t="s">
        <v>22065</v>
      </c>
      <c r="D3233" s="74" t="s">
        <v>16928</v>
      </c>
      <c r="E3233" s="74"/>
      <c r="F3233" s="59">
        <v>25</v>
      </c>
      <c r="G3233" s="75">
        <v>1</v>
      </c>
      <c r="H3233" s="75">
        <f>SUMIFS(VENTAS[Cantidad],VENTAS[Código del producto Vendido],STOCK[[#This Row],[Code]])</f>
        <v>0</v>
      </c>
      <c r="I3233" s="75">
        <f>STOCK[[#This Row],[Entradas]]-STOCK[[#This Row],[Salidas]]</f>
        <v>1</v>
      </c>
      <c r="J3233" s="59">
        <f t="shared" si="162"/>
        <v>2.5</v>
      </c>
      <c r="K3233" s="62">
        <v>8</v>
      </c>
      <c r="L3233" s="62">
        <v>0</v>
      </c>
      <c r="M3233" s="62">
        <f>STOCK[[#This Row],[Costo Unitario (USD)]]+STOCK[[#This Row],[Costo Envío (USD)]]+STOCK[[#This Row],[Comisión 10%]]</f>
        <v>10.5</v>
      </c>
      <c r="N3233" s="62">
        <f t="shared" si="164"/>
        <v>15.75</v>
      </c>
      <c r="O3233" s="62">
        <f t="shared" si="165"/>
        <v>25</v>
      </c>
      <c r="P3233" s="62">
        <f>STOCK[[#This Row],[Precio Final]]-STOCK[[#This Row],[Costo total]]</f>
        <v>14.5</v>
      </c>
      <c r="Q3233" s="62"/>
      <c r="R3233" s="74">
        <v>45953</v>
      </c>
      <c r="S3233" s="74"/>
      <c r="T3233" s="62"/>
      <c r="U3233" s="62"/>
      <c r="V3233" s="76"/>
    </row>
    <row r="3234" customHeight="1" spans="1:22">
      <c r="A3234" s="74" t="s">
        <v>22066</v>
      </c>
      <c r="B3234" s="74" t="s">
        <v>22059</v>
      </c>
      <c r="C3234" s="74" t="s">
        <v>22067</v>
      </c>
      <c r="D3234" s="74" t="s">
        <v>16583</v>
      </c>
      <c r="E3234" s="74"/>
      <c r="F3234" s="59">
        <v>20</v>
      </c>
      <c r="G3234" s="75">
        <v>1</v>
      </c>
      <c r="H3234" s="75">
        <f>SUMIFS(VENTAS[Cantidad],VENTAS[Código del producto Vendido],STOCK[[#This Row],[Code]])</f>
        <v>0</v>
      </c>
      <c r="I3234" s="75">
        <f>STOCK[[#This Row],[Entradas]]-STOCK[[#This Row],[Salidas]]</f>
        <v>1</v>
      </c>
      <c r="J3234" s="59">
        <f t="shared" si="162"/>
        <v>2</v>
      </c>
      <c r="K3234" s="62">
        <v>8</v>
      </c>
      <c r="L3234" s="62">
        <v>0</v>
      </c>
      <c r="M3234" s="62">
        <f>STOCK[[#This Row],[Costo Unitario (USD)]]+STOCK[[#This Row],[Costo Envío (USD)]]+STOCK[[#This Row],[Comisión 10%]]</f>
        <v>10</v>
      </c>
      <c r="N3234" s="62">
        <f t="shared" si="164"/>
        <v>15</v>
      </c>
      <c r="O3234" s="62">
        <f t="shared" si="165"/>
        <v>20</v>
      </c>
      <c r="P3234" s="62">
        <f>STOCK[[#This Row],[Precio Final]]-STOCK[[#This Row],[Costo total]]</f>
        <v>10</v>
      </c>
      <c r="Q3234" s="62"/>
      <c r="R3234" s="74">
        <v>45953</v>
      </c>
      <c r="S3234" s="74"/>
      <c r="T3234" s="62"/>
      <c r="U3234" s="62"/>
      <c r="V3234" s="76"/>
    </row>
    <row r="3235" customHeight="1" spans="1:22">
      <c r="A3235" s="74" t="s">
        <v>22068</v>
      </c>
      <c r="B3235" s="74" t="s">
        <v>22059</v>
      </c>
      <c r="C3235" s="74" t="s">
        <v>21147</v>
      </c>
      <c r="D3235" s="74" t="s">
        <v>16475</v>
      </c>
      <c r="E3235" s="74"/>
      <c r="F3235" s="59">
        <v>20</v>
      </c>
      <c r="G3235" s="75">
        <v>1</v>
      </c>
      <c r="H3235" s="75">
        <f>SUMIFS(VENTAS[Cantidad],VENTAS[Código del producto Vendido],STOCK[[#This Row],[Code]])</f>
        <v>0</v>
      </c>
      <c r="I3235" s="75">
        <f>STOCK[[#This Row],[Entradas]]-STOCK[[#This Row],[Salidas]]</f>
        <v>1</v>
      </c>
      <c r="J3235" s="59">
        <f t="shared" si="162"/>
        <v>2</v>
      </c>
      <c r="K3235" s="62">
        <v>8</v>
      </c>
      <c r="L3235" s="62">
        <v>0</v>
      </c>
      <c r="M3235" s="62">
        <f>STOCK[[#This Row],[Costo Unitario (USD)]]+STOCK[[#This Row],[Costo Envío (USD)]]+STOCK[[#This Row],[Comisión 10%]]</f>
        <v>10</v>
      </c>
      <c r="N3235" s="62">
        <f t="shared" si="164"/>
        <v>15</v>
      </c>
      <c r="O3235" s="62">
        <f t="shared" si="165"/>
        <v>20</v>
      </c>
      <c r="P3235" s="62">
        <f>STOCK[[#This Row],[Precio Final]]-STOCK[[#This Row],[Costo total]]</f>
        <v>10</v>
      </c>
      <c r="Q3235" s="62"/>
      <c r="R3235" s="74">
        <v>45953</v>
      </c>
      <c r="S3235" s="74"/>
      <c r="T3235" s="62"/>
      <c r="U3235" s="62"/>
      <c r="V3235" s="76"/>
    </row>
    <row r="3236" customHeight="1" spans="1:22">
      <c r="A3236" s="74" t="s">
        <v>22069</v>
      </c>
      <c r="B3236" s="74" t="s">
        <v>22056</v>
      </c>
      <c r="C3236" s="74" t="s">
        <v>22070</v>
      </c>
      <c r="D3236" s="74" t="s">
        <v>16396</v>
      </c>
      <c r="E3236" s="74"/>
      <c r="F3236" s="59">
        <v>25</v>
      </c>
      <c r="G3236" s="75">
        <v>1</v>
      </c>
      <c r="H3236" s="75">
        <f>SUMIFS(VENTAS[Cantidad],VENTAS[Código del producto Vendido],STOCK[[#This Row],[Code]])</f>
        <v>0</v>
      </c>
      <c r="I3236" s="75">
        <f>STOCK[[#This Row],[Entradas]]-STOCK[[#This Row],[Salidas]]</f>
        <v>1</v>
      </c>
      <c r="J3236" s="59">
        <f t="shared" si="162"/>
        <v>2.5</v>
      </c>
      <c r="K3236" s="62">
        <v>8</v>
      </c>
      <c r="L3236" s="62">
        <v>0</v>
      </c>
      <c r="M3236" s="62">
        <f>STOCK[[#This Row],[Costo Unitario (USD)]]+STOCK[[#This Row],[Costo Envío (USD)]]+STOCK[[#This Row],[Comisión 10%]]</f>
        <v>10.5</v>
      </c>
      <c r="N3236" s="62">
        <f t="shared" si="164"/>
        <v>15.75</v>
      </c>
      <c r="O3236" s="62">
        <f t="shared" si="165"/>
        <v>25</v>
      </c>
      <c r="P3236" s="62">
        <f>STOCK[[#This Row],[Precio Final]]-STOCK[[#This Row],[Costo total]]</f>
        <v>14.5</v>
      </c>
      <c r="Q3236" s="62"/>
      <c r="R3236" s="74">
        <v>45953</v>
      </c>
      <c r="S3236" s="74"/>
      <c r="T3236" s="62"/>
      <c r="U3236" s="62"/>
      <c r="V3236" s="76"/>
    </row>
    <row r="3237" customHeight="1" spans="1:22">
      <c r="A3237" s="74" t="s">
        <v>22071</v>
      </c>
      <c r="B3237" s="74" t="s">
        <v>22059</v>
      </c>
      <c r="C3237" s="74" t="s">
        <v>21144</v>
      </c>
      <c r="D3237" s="74" t="s">
        <v>16475</v>
      </c>
      <c r="E3237" s="74"/>
      <c r="F3237" s="59">
        <v>20</v>
      </c>
      <c r="G3237" s="75">
        <v>1</v>
      </c>
      <c r="H3237" s="75">
        <f>SUMIFS(VENTAS[Cantidad],VENTAS[Código del producto Vendido],STOCK[[#This Row],[Code]])</f>
        <v>0</v>
      </c>
      <c r="I3237" s="75">
        <f>STOCK[[#This Row],[Entradas]]-STOCK[[#This Row],[Salidas]]</f>
        <v>1</v>
      </c>
      <c r="J3237" s="59">
        <f t="shared" si="162"/>
        <v>2</v>
      </c>
      <c r="K3237" s="62">
        <v>8</v>
      </c>
      <c r="L3237" s="62">
        <v>0</v>
      </c>
      <c r="M3237" s="62">
        <f>STOCK[[#This Row],[Costo Unitario (USD)]]+STOCK[[#This Row],[Costo Envío (USD)]]+STOCK[[#This Row],[Comisión 10%]]</f>
        <v>10</v>
      </c>
      <c r="N3237" s="62">
        <f t="shared" si="164"/>
        <v>15</v>
      </c>
      <c r="O3237" s="62">
        <f t="shared" si="165"/>
        <v>20</v>
      </c>
      <c r="P3237" s="62">
        <f>STOCK[[#This Row],[Precio Final]]-STOCK[[#This Row],[Costo total]]</f>
        <v>10</v>
      </c>
      <c r="Q3237" s="62"/>
      <c r="R3237" s="74">
        <v>45953</v>
      </c>
      <c r="S3237" s="74"/>
      <c r="T3237" s="62"/>
      <c r="U3237" s="62"/>
      <c r="V3237" s="76"/>
    </row>
    <row r="3238" customHeight="1" spans="1:22">
      <c r="A3238" s="74" t="s">
        <v>22072</v>
      </c>
      <c r="B3238" s="74" t="s">
        <v>22056</v>
      </c>
      <c r="C3238" s="74" t="s">
        <v>22073</v>
      </c>
      <c r="D3238" s="74" t="s">
        <v>16396</v>
      </c>
      <c r="E3238" s="74"/>
      <c r="F3238" s="59">
        <v>20</v>
      </c>
      <c r="G3238" s="75">
        <v>1</v>
      </c>
      <c r="H3238" s="75">
        <f>SUMIFS(VENTAS[Cantidad],VENTAS[Código del producto Vendido],STOCK[[#This Row],[Code]])</f>
        <v>0</v>
      </c>
      <c r="I3238" s="75">
        <f>STOCK[[#This Row],[Entradas]]-STOCK[[#This Row],[Salidas]]</f>
        <v>1</v>
      </c>
      <c r="J3238" s="59">
        <f t="shared" si="162"/>
        <v>2</v>
      </c>
      <c r="K3238" s="62">
        <v>8</v>
      </c>
      <c r="L3238" s="62">
        <v>0</v>
      </c>
      <c r="M3238" s="62">
        <f>STOCK[[#This Row],[Costo Unitario (USD)]]+STOCK[[#This Row],[Costo Envío (USD)]]+STOCK[[#This Row],[Comisión 10%]]</f>
        <v>10</v>
      </c>
      <c r="N3238" s="62">
        <f t="shared" si="164"/>
        <v>15</v>
      </c>
      <c r="O3238" s="62">
        <f t="shared" si="165"/>
        <v>20</v>
      </c>
      <c r="P3238" s="62">
        <f>STOCK[[#This Row],[Precio Final]]-STOCK[[#This Row],[Costo total]]</f>
        <v>10</v>
      </c>
      <c r="Q3238" s="62"/>
      <c r="R3238" s="74">
        <v>45953</v>
      </c>
      <c r="S3238" s="74"/>
      <c r="T3238" s="62"/>
      <c r="U3238" s="62"/>
      <c r="V3238" s="76"/>
    </row>
    <row r="3239" customHeight="1" spans="1:22">
      <c r="A3239" s="74" t="s">
        <v>22074</v>
      </c>
      <c r="B3239" s="74" t="s">
        <v>22059</v>
      </c>
      <c r="C3239" s="74" t="s">
        <v>19960</v>
      </c>
      <c r="D3239" s="74" t="s">
        <v>17505</v>
      </c>
      <c r="E3239" s="74"/>
      <c r="F3239" s="59">
        <v>30</v>
      </c>
      <c r="G3239" s="75">
        <v>1</v>
      </c>
      <c r="H3239" s="75">
        <f>SUMIFS(VENTAS[Cantidad],VENTAS[Código del producto Vendido],STOCK[[#This Row],[Code]])</f>
        <v>0</v>
      </c>
      <c r="I3239" s="75">
        <f>STOCK[[#This Row],[Entradas]]-STOCK[[#This Row],[Salidas]]</f>
        <v>1</v>
      </c>
      <c r="J3239" s="59">
        <f t="shared" si="162"/>
        <v>3</v>
      </c>
      <c r="K3239" s="62">
        <v>8</v>
      </c>
      <c r="L3239" s="62">
        <v>0</v>
      </c>
      <c r="M3239" s="62">
        <f>STOCK[[#This Row],[Costo Unitario (USD)]]+STOCK[[#This Row],[Costo Envío (USD)]]+STOCK[[#This Row],[Comisión 10%]]</f>
        <v>11</v>
      </c>
      <c r="N3239" s="62">
        <f t="shared" si="164"/>
        <v>16.5</v>
      </c>
      <c r="O3239" s="62">
        <f t="shared" si="165"/>
        <v>30</v>
      </c>
      <c r="P3239" s="62">
        <f>STOCK[[#This Row],[Precio Final]]-STOCK[[#This Row],[Costo total]]</f>
        <v>19</v>
      </c>
      <c r="Q3239" s="62"/>
      <c r="R3239" s="74">
        <v>45953</v>
      </c>
      <c r="S3239" s="74"/>
      <c r="T3239" s="62"/>
      <c r="U3239" s="62"/>
      <c r="V3239" s="76"/>
    </row>
    <row r="3240" customHeight="1" spans="1:22">
      <c r="A3240" s="74" t="s">
        <v>22075</v>
      </c>
      <c r="B3240" s="74" t="s">
        <v>20961</v>
      </c>
      <c r="C3240" s="74" t="s">
        <v>19960</v>
      </c>
      <c r="D3240" s="74" t="s">
        <v>17495</v>
      </c>
      <c r="E3240" s="74"/>
      <c r="F3240" s="59">
        <v>30</v>
      </c>
      <c r="G3240" s="75">
        <v>1</v>
      </c>
      <c r="H3240" s="75">
        <f>SUMIFS(VENTAS[Cantidad],VENTAS[Código del producto Vendido],STOCK[[#This Row],[Code]])</f>
        <v>0</v>
      </c>
      <c r="I3240" s="75">
        <f>STOCK[[#This Row],[Entradas]]-STOCK[[#This Row],[Salidas]]</f>
        <v>1</v>
      </c>
      <c r="J3240" s="59">
        <f t="shared" si="162"/>
        <v>3</v>
      </c>
      <c r="K3240" s="62">
        <v>8</v>
      </c>
      <c r="L3240" s="62">
        <v>0</v>
      </c>
      <c r="M3240" s="62">
        <f>STOCK[[#This Row],[Costo Unitario (USD)]]+STOCK[[#This Row],[Costo Envío (USD)]]+STOCK[[#This Row],[Comisión 10%]]</f>
        <v>11</v>
      </c>
      <c r="N3240" s="62">
        <f t="shared" si="164"/>
        <v>16.5</v>
      </c>
      <c r="O3240" s="62">
        <f t="shared" si="165"/>
        <v>30</v>
      </c>
      <c r="P3240" s="62">
        <f>STOCK[[#This Row],[Precio Final]]-STOCK[[#This Row],[Costo total]]</f>
        <v>19</v>
      </c>
      <c r="Q3240" s="62"/>
      <c r="R3240" s="74">
        <v>45953</v>
      </c>
      <c r="S3240" s="74"/>
      <c r="T3240" s="62"/>
      <c r="U3240" s="62"/>
      <c r="V3240" s="76"/>
    </row>
    <row r="3241" customHeight="1" spans="1:22">
      <c r="A3241" s="74" t="s">
        <v>22076</v>
      </c>
      <c r="B3241" s="74" t="s">
        <v>21154</v>
      </c>
      <c r="C3241" s="74" t="s">
        <v>21921</v>
      </c>
      <c r="D3241" s="74" t="s">
        <v>16475</v>
      </c>
      <c r="E3241" s="74"/>
      <c r="F3241" s="59">
        <v>30</v>
      </c>
      <c r="G3241" s="75">
        <v>2</v>
      </c>
      <c r="H3241" s="75">
        <f>SUMIFS(VENTAS[Cantidad],VENTAS[Código del producto Vendido],STOCK[[#This Row],[Code]])</f>
        <v>0</v>
      </c>
      <c r="I3241" s="75">
        <f>STOCK[[#This Row],[Entradas]]-STOCK[[#This Row],[Salidas]]</f>
        <v>2</v>
      </c>
      <c r="J3241" s="59">
        <f t="shared" si="162"/>
        <v>3</v>
      </c>
      <c r="K3241" s="62">
        <v>8</v>
      </c>
      <c r="L3241" s="62">
        <v>0</v>
      </c>
      <c r="M3241" s="62">
        <f>STOCK[[#This Row],[Costo Unitario (USD)]]+STOCK[[#This Row],[Costo Envío (USD)]]+STOCK[[#This Row],[Comisión 10%]]</f>
        <v>11</v>
      </c>
      <c r="N3241" s="62">
        <f t="shared" si="164"/>
        <v>16.5</v>
      </c>
      <c r="O3241" s="62">
        <f t="shared" si="165"/>
        <v>30</v>
      </c>
      <c r="P3241" s="62">
        <f>STOCK[[#This Row],[Precio Final]]-STOCK[[#This Row],[Costo total]]</f>
        <v>19</v>
      </c>
      <c r="Q3241" s="62"/>
      <c r="R3241" s="74">
        <v>45953</v>
      </c>
      <c r="S3241" s="74"/>
      <c r="T3241" s="62"/>
      <c r="U3241" s="62"/>
      <c r="V3241" s="76"/>
    </row>
    <row r="3242" customHeight="1" spans="1:22">
      <c r="A3242" s="74" t="s">
        <v>22077</v>
      </c>
      <c r="B3242" s="74" t="s">
        <v>20029</v>
      </c>
      <c r="C3242" s="74" t="s">
        <v>22078</v>
      </c>
      <c r="D3242" s="74" t="s">
        <v>16396</v>
      </c>
      <c r="E3242" s="74"/>
      <c r="F3242" s="59">
        <v>25</v>
      </c>
      <c r="G3242" s="75">
        <v>2</v>
      </c>
      <c r="H3242" s="75">
        <f>SUMIFS(VENTAS[Cantidad],VENTAS[Código del producto Vendido],STOCK[[#This Row],[Code]])</f>
        <v>0</v>
      </c>
      <c r="I3242" s="75">
        <f>STOCK[[#This Row],[Entradas]]-STOCK[[#This Row],[Salidas]]</f>
        <v>2</v>
      </c>
      <c r="J3242" s="59">
        <f t="shared" si="162"/>
        <v>2.5</v>
      </c>
      <c r="K3242" s="62">
        <v>8</v>
      </c>
      <c r="L3242" s="62">
        <v>0</v>
      </c>
      <c r="M3242" s="62">
        <f>STOCK[[#This Row],[Costo Unitario (USD)]]+STOCK[[#This Row],[Costo Envío (USD)]]+STOCK[[#This Row],[Comisión 10%]]</f>
        <v>10.5</v>
      </c>
      <c r="N3242" s="62">
        <f t="shared" si="164"/>
        <v>15.75</v>
      </c>
      <c r="O3242" s="62">
        <f t="shared" si="165"/>
        <v>25</v>
      </c>
      <c r="P3242" s="62">
        <f>STOCK[[#This Row],[Precio Final]]-STOCK[[#This Row],[Costo total]]</f>
        <v>14.5</v>
      </c>
      <c r="Q3242" s="62"/>
      <c r="R3242" s="74">
        <v>45953</v>
      </c>
      <c r="S3242" s="74"/>
      <c r="T3242" s="62"/>
      <c r="U3242" s="62"/>
      <c r="V3242" s="76"/>
    </row>
    <row r="3243" customHeight="1" spans="1:22">
      <c r="A3243" s="74" t="s">
        <v>22079</v>
      </c>
      <c r="B3243" s="74" t="s">
        <v>22080</v>
      </c>
      <c r="C3243" s="74" t="s">
        <v>22081</v>
      </c>
      <c r="D3243" s="74" t="s">
        <v>16408</v>
      </c>
      <c r="E3243" s="74"/>
      <c r="F3243" s="59">
        <v>20</v>
      </c>
      <c r="G3243" s="75">
        <v>1</v>
      </c>
      <c r="H3243" s="75">
        <f>SUMIFS(VENTAS[Cantidad],VENTAS[Código del producto Vendido],STOCK[[#This Row],[Code]])</f>
        <v>0</v>
      </c>
      <c r="I3243" s="75">
        <f>STOCK[[#This Row],[Entradas]]-STOCK[[#This Row],[Salidas]]</f>
        <v>1</v>
      </c>
      <c r="J3243" s="59">
        <f t="shared" si="162"/>
        <v>2</v>
      </c>
      <c r="K3243" s="62">
        <v>8</v>
      </c>
      <c r="L3243" s="62">
        <v>0</v>
      </c>
      <c r="M3243" s="62">
        <f>STOCK[[#This Row],[Costo Unitario (USD)]]+STOCK[[#This Row],[Costo Envío (USD)]]+STOCK[[#This Row],[Comisión 10%]]</f>
        <v>10</v>
      </c>
      <c r="N3243" s="62">
        <f t="shared" si="164"/>
        <v>15</v>
      </c>
      <c r="O3243" s="62">
        <f t="shared" si="165"/>
        <v>20</v>
      </c>
      <c r="P3243" s="62">
        <f>STOCK[[#This Row],[Precio Final]]-STOCK[[#This Row],[Costo total]]</f>
        <v>10</v>
      </c>
      <c r="Q3243" s="62"/>
      <c r="R3243" s="74">
        <v>45953</v>
      </c>
      <c r="S3243" s="74"/>
      <c r="T3243" s="62"/>
      <c r="U3243" s="62"/>
      <c r="V3243" s="76"/>
    </row>
    <row r="3244" customHeight="1" spans="1:22">
      <c r="A3244" s="74" t="s">
        <v>22082</v>
      </c>
      <c r="B3244" s="74" t="s">
        <v>20029</v>
      </c>
      <c r="C3244" s="74" t="s">
        <v>22083</v>
      </c>
      <c r="D3244" s="74" t="s">
        <v>16396</v>
      </c>
      <c r="E3244" s="74"/>
      <c r="F3244" s="59">
        <v>25</v>
      </c>
      <c r="G3244" s="75">
        <v>1</v>
      </c>
      <c r="H3244" s="75">
        <f>SUMIFS(VENTAS[Cantidad],VENTAS[Código del producto Vendido],STOCK[[#This Row],[Code]])</f>
        <v>0</v>
      </c>
      <c r="I3244" s="75">
        <f>STOCK[[#This Row],[Entradas]]-STOCK[[#This Row],[Salidas]]</f>
        <v>1</v>
      </c>
      <c r="J3244" s="59">
        <f t="shared" ref="J3244:J3307" si="166">F3244*10%</f>
        <v>2.5</v>
      </c>
      <c r="K3244" s="62">
        <v>8</v>
      </c>
      <c r="L3244" s="62">
        <v>0</v>
      </c>
      <c r="M3244" s="62">
        <f>STOCK[[#This Row],[Costo Unitario (USD)]]+STOCK[[#This Row],[Costo Envío (USD)]]+STOCK[[#This Row],[Comisión 10%]]</f>
        <v>10.5</v>
      </c>
      <c r="N3244" s="62">
        <f t="shared" si="164"/>
        <v>15.75</v>
      </c>
      <c r="O3244" s="62">
        <f t="shared" si="165"/>
        <v>25</v>
      </c>
      <c r="P3244" s="62">
        <f>STOCK[[#This Row],[Precio Final]]-STOCK[[#This Row],[Costo total]]</f>
        <v>14.5</v>
      </c>
      <c r="Q3244" s="62"/>
      <c r="R3244" s="74">
        <v>45953</v>
      </c>
      <c r="S3244" s="74"/>
      <c r="T3244" s="62"/>
      <c r="U3244" s="62"/>
      <c r="V3244" s="76"/>
    </row>
    <row r="3245" customHeight="1" spans="1:22">
      <c r="A3245" s="74" t="s">
        <v>22084</v>
      </c>
      <c r="B3245" s="74" t="s">
        <v>21154</v>
      </c>
      <c r="C3245" s="74" t="s">
        <v>22083</v>
      </c>
      <c r="D3245" s="74" t="s">
        <v>16583</v>
      </c>
      <c r="E3245" s="74"/>
      <c r="F3245" s="59">
        <v>25</v>
      </c>
      <c r="G3245" s="75">
        <v>1</v>
      </c>
      <c r="H3245" s="75">
        <f>SUMIFS(VENTAS[Cantidad],VENTAS[Código del producto Vendido],STOCK[[#This Row],[Code]])</f>
        <v>0</v>
      </c>
      <c r="I3245" s="75">
        <f>STOCK[[#This Row],[Entradas]]-STOCK[[#This Row],[Salidas]]</f>
        <v>1</v>
      </c>
      <c r="J3245" s="59">
        <f t="shared" si="166"/>
        <v>2.5</v>
      </c>
      <c r="K3245" s="62">
        <v>8</v>
      </c>
      <c r="L3245" s="62">
        <v>0</v>
      </c>
      <c r="M3245" s="62">
        <f>STOCK[[#This Row],[Costo Unitario (USD)]]+STOCK[[#This Row],[Costo Envío (USD)]]+STOCK[[#This Row],[Comisión 10%]]</f>
        <v>10.5</v>
      </c>
      <c r="N3245" s="62">
        <f t="shared" si="164"/>
        <v>15.75</v>
      </c>
      <c r="O3245" s="62">
        <f t="shared" si="165"/>
        <v>25</v>
      </c>
      <c r="P3245" s="62">
        <f>STOCK[[#This Row],[Precio Final]]-STOCK[[#This Row],[Costo total]]</f>
        <v>14.5</v>
      </c>
      <c r="Q3245" s="62"/>
      <c r="R3245" s="74">
        <v>45953</v>
      </c>
      <c r="S3245" s="74"/>
      <c r="T3245" s="62"/>
      <c r="U3245" s="62"/>
      <c r="V3245" s="76"/>
    </row>
    <row r="3246" customHeight="1" spans="1:22">
      <c r="A3246" s="74" t="s">
        <v>22085</v>
      </c>
      <c r="B3246" s="74" t="s">
        <v>22080</v>
      </c>
      <c r="C3246" s="74" t="s">
        <v>22086</v>
      </c>
      <c r="D3246" s="74" t="s">
        <v>16404</v>
      </c>
      <c r="E3246" s="74"/>
      <c r="F3246" s="59">
        <v>25</v>
      </c>
      <c r="G3246" s="75">
        <v>1</v>
      </c>
      <c r="H3246" s="75">
        <f>SUMIFS(VENTAS[Cantidad],VENTAS[Código del producto Vendido],STOCK[[#This Row],[Code]])</f>
        <v>0</v>
      </c>
      <c r="I3246" s="75">
        <f>STOCK[[#This Row],[Entradas]]-STOCK[[#This Row],[Salidas]]</f>
        <v>1</v>
      </c>
      <c r="J3246" s="59">
        <f t="shared" si="166"/>
        <v>2.5</v>
      </c>
      <c r="K3246" s="62">
        <v>8</v>
      </c>
      <c r="L3246" s="62">
        <v>0</v>
      </c>
      <c r="M3246" s="62">
        <f>STOCK[[#This Row],[Costo Unitario (USD)]]+STOCK[[#This Row],[Costo Envío (USD)]]+STOCK[[#This Row],[Comisión 10%]]</f>
        <v>10.5</v>
      </c>
      <c r="N3246" s="62">
        <f t="shared" si="164"/>
        <v>15.75</v>
      </c>
      <c r="O3246" s="62">
        <f t="shared" si="165"/>
        <v>25</v>
      </c>
      <c r="P3246" s="62">
        <f>STOCK[[#This Row],[Precio Final]]-STOCK[[#This Row],[Costo total]]</f>
        <v>14.5</v>
      </c>
      <c r="Q3246" s="62"/>
      <c r="R3246" s="74">
        <v>45953</v>
      </c>
      <c r="S3246" s="74"/>
      <c r="T3246" s="62"/>
      <c r="U3246" s="62"/>
      <c r="V3246" s="76"/>
    </row>
    <row r="3247" customHeight="1" spans="1:22">
      <c r="A3247" s="74" t="s">
        <v>22087</v>
      </c>
      <c r="B3247" s="74" t="s">
        <v>20029</v>
      </c>
      <c r="C3247" s="74" t="s">
        <v>22086</v>
      </c>
      <c r="D3247" s="74" t="s">
        <v>16396</v>
      </c>
      <c r="E3247" s="74"/>
      <c r="F3247" s="59">
        <v>25</v>
      </c>
      <c r="G3247" s="75">
        <v>1</v>
      </c>
      <c r="H3247" s="75">
        <f>SUMIFS(VENTAS[Cantidad],VENTAS[Código del producto Vendido],STOCK[[#This Row],[Code]])</f>
        <v>0</v>
      </c>
      <c r="I3247" s="75">
        <f>STOCK[[#This Row],[Entradas]]-STOCK[[#This Row],[Salidas]]</f>
        <v>1</v>
      </c>
      <c r="J3247" s="59">
        <f t="shared" si="166"/>
        <v>2.5</v>
      </c>
      <c r="K3247" s="62">
        <v>8</v>
      </c>
      <c r="L3247" s="62">
        <v>0</v>
      </c>
      <c r="M3247" s="62">
        <f>STOCK[[#This Row],[Costo Unitario (USD)]]+STOCK[[#This Row],[Costo Envío (USD)]]+STOCK[[#This Row],[Comisión 10%]]</f>
        <v>10.5</v>
      </c>
      <c r="N3247" s="62">
        <f t="shared" si="164"/>
        <v>15.75</v>
      </c>
      <c r="O3247" s="62">
        <f t="shared" si="165"/>
        <v>25</v>
      </c>
      <c r="P3247" s="62">
        <f>STOCK[[#This Row],[Precio Final]]-STOCK[[#This Row],[Costo total]]</f>
        <v>14.5</v>
      </c>
      <c r="Q3247" s="62"/>
      <c r="R3247" s="74">
        <v>45953</v>
      </c>
      <c r="S3247" s="74"/>
      <c r="T3247" s="62"/>
      <c r="U3247" s="62"/>
      <c r="V3247" s="76"/>
    </row>
    <row r="3248" customHeight="1" spans="1:22">
      <c r="A3248" s="74" t="s">
        <v>22088</v>
      </c>
      <c r="B3248" s="74" t="s">
        <v>22080</v>
      </c>
      <c r="C3248" s="74" t="s">
        <v>22089</v>
      </c>
      <c r="D3248" s="74" t="s">
        <v>16404</v>
      </c>
      <c r="E3248" s="74"/>
      <c r="F3248" s="59">
        <v>25</v>
      </c>
      <c r="G3248" s="75">
        <v>1</v>
      </c>
      <c r="H3248" s="75">
        <f>SUMIFS(VENTAS[Cantidad],VENTAS[Código del producto Vendido],STOCK[[#This Row],[Code]])</f>
        <v>0</v>
      </c>
      <c r="I3248" s="75">
        <f>STOCK[[#This Row],[Entradas]]-STOCK[[#This Row],[Salidas]]</f>
        <v>1</v>
      </c>
      <c r="J3248" s="59">
        <f t="shared" si="166"/>
        <v>2.5</v>
      </c>
      <c r="K3248" s="62">
        <v>8</v>
      </c>
      <c r="L3248" s="62">
        <v>0</v>
      </c>
      <c r="M3248" s="62">
        <f>STOCK[[#This Row],[Costo Unitario (USD)]]+STOCK[[#This Row],[Costo Envío (USD)]]+STOCK[[#This Row],[Comisión 10%]]</f>
        <v>10.5</v>
      </c>
      <c r="N3248" s="62">
        <f t="shared" si="164"/>
        <v>15.75</v>
      </c>
      <c r="O3248" s="62">
        <f t="shared" si="165"/>
        <v>25</v>
      </c>
      <c r="P3248" s="62">
        <f>STOCK[[#This Row],[Precio Final]]-STOCK[[#This Row],[Costo total]]</f>
        <v>14.5</v>
      </c>
      <c r="Q3248" s="62"/>
      <c r="R3248" s="74">
        <v>45953</v>
      </c>
      <c r="S3248" s="74"/>
      <c r="T3248" s="62"/>
      <c r="U3248" s="62"/>
      <c r="V3248" s="76"/>
    </row>
    <row r="3249" customHeight="1" spans="1:22">
      <c r="A3249" s="74" t="s">
        <v>22090</v>
      </c>
      <c r="B3249" s="74" t="s">
        <v>21154</v>
      </c>
      <c r="C3249" s="74" t="s">
        <v>22089</v>
      </c>
      <c r="D3249" s="74" t="s">
        <v>16583</v>
      </c>
      <c r="E3249" s="74"/>
      <c r="F3249" s="59">
        <v>25</v>
      </c>
      <c r="G3249" s="75">
        <v>1</v>
      </c>
      <c r="H3249" s="75">
        <f>SUMIFS(VENTAS[Cantidad],VENTAS[Código del producto Vendido],STOCK[[#This Row],[Code]])</f>
        <v>0</v>
      </c>
      <c r="I3249" s="75">
        <f>STOCK[[#This Row],[Entradas]]-STOCK[[#This Row],[Salidas]]</f>
        <v>1</v>
      </c>
      <c r="J3249" s="59">
        <f t="shared" si="166"/>
        <v>2.5</v>
      </c>
      <c r="K3249" s="62">
        <v>8</v>
      </c>
      <c r="L3249" s="62">
        <v>0</v>
      </c>
      <c r="M3249" s="62">
        <f>STOCK[[#This Row],[Costo Unitario (USD)]]+STOCK[[#This Row],[Costo Envío (USD)]]+STOCK[[#This Row],[Comisión 10%]]</f>
        <v>10.5</v>
      </c>
      <c r="N3249" s="62">
        <f t="shared" si="164"/>
        <v>15.75</v>
      </c>
      <c r="O3249" s="62">
        <f t="shared" si="165"/>
        <v>25</v>
      </c>
      <c r="P3249" s="62">
        <f>STOCK[[#This Row],[Precio Final]]-STOCK[[#This Row],[Costo total]]</f>
        <v>14.5</v>
      </c>
      <c r="Q3249" s="62"/>
      <c r="R3249" s="74">
        <v>45953</v>
      </c>
      <c r="S3249" s="74"/>
      <c r="T3249" s="62"/>
      <c r="U3249" s="62"/>
      <c r="V3249" s="76"/>
    </row>
    <row r="3250" customHeight="1" spans="1:22">
      <c r="A3250" s="74" t="s">
        <v>22091</v>
      </c>
      <c r="B3250" s="74" t="s">
        <v>20029</v>
      </c>
      <c r="C3250" s="74" t="s">
        <v>21896</v>
      </c>
      <c r="D3250" s="74" t="s">
        <v>16396</v>
      </c>
      <c r="E3250" s="74"/>
      <c r="F3250" s="59">
        <v>20</v>
      </c>
      <c r="G3250" s="75">
        <v>1</v>
      </c>
      <c r="H3250" s="75">
        <f>SUMIFS(VENTAS[Cantidad],VENTAS[Código del producto Vendido],STOCK[[#This Row],[Code]])</f>
        <v>0</v>
      </c>
      <c r="I3250" s="75">
        <f>STOCK[[#This Row],[Entradas]]-STOCK[[#This Row],[Salidas]]</f>
        <v>1</v>
      </c>
      <c r="J3250" s="59">
        <f t="shared" si="166"/>
        <v>2</v>
      </c>
      <c r="K3250" s="62">
        <v>8</v>
      </c>
      <c r="L3250" s="62">
        <v>0</v>
      </c>
      <c r="M3250" s="62">
        <f>STOCK[[#This Row],[Costo Unitario (USD)]]+STOCK[[#This Row],[Costo Envío (USD)]]+STOCK[[#This Row],[Comisión 10%]]</f>
        <v>10</v>
      </c>
      <c r="N3250" s="62">
        <f t="shared" si="164"/>
        <v>15</v>
      </c>
      <c r="O3250" s="62">
        <f t="shared" si="165"/>
        <v>20</v>
      </c>
      <c r="P3250" s="62">
        <f>STOCK[[#This Row],[Precio Final]]-STOCK[[#This Row],[Costo total]]</f>
        <v>10</v>
      </c>
      <c r="Q3250" s="62"/>
      <c r="R3250" s="74">
        <v>45953</v>
      </c>
      <c r="S3250" s="74"/>
      <c r="T3250" s="62"/>
      <c r="U3250" s="62"/>
      <c r="V3250" s="76"/>
    </row>
    <row r="3251" customHeight="1" spans="1:22">
      <c r="A3251" s="74" t="s">
        <v>22092</v>
      </c>
      <c r="B3251" s="74" t="s">
        <v>21154</v>
      </c>
      <c r="C3251" s="74" t="s">
        <v>18149</v>
      </c>
      <c r="D3251" s="74" t="s">
        <v>16475</v>
      </c>
      <c r="E3251" s="74"/>
      <c r="F3251" s="59">
        <v>20</v>
      </c>
      <c r="G3251" s="75">
        <v>4</v>
      </c>
      <c r="H3251" s="75">
        <f>SUMIFS(VENTAS[Cantidad],VENTAS[Código del producto Vendido],STOCK[[#This Row],[Code]])</f>
        <v>0</v>
      </c>
      <c r="I3251" s="75">
        <f>STOCK[[#This Row],[Entradas]]-STOCK[[#This Row],[Salidas]]</f>
        <v>4</v>
      </c>
      <c r="J3251" s="59">
        <f t="shared" si="166"/>
        <v>2</v>
      </c>
      <c r="K3251" s="62">
        <v>8</v>
      </c>
      <c r="L3251" s="62">
        <v>0</v>
      </c>
      <c r="M3251" s="62">
        <f>STOCK[[#This Row],[Costo Unitario (USD)]]+STOCK[[#This Row],[Costo Envío (USD)]]+STOCK[[#This Row],[Comisión 10%]]</f>
        <v>10</v>
      </c>
      <c r="N3251" s="62">
        <f t="shared" si="164"/>
        <v>15</v>
      </c>
      <c r="O3251" s="62">
        <f t="shared" si="165"/>
        <v>20</v>
      </c>
      <c r="P3251" s="62">
        <f>STOCK[[#This Row],[Precio Final]]-STOCK[[#This Row],[Costo total]]</f>
        <v>10</v>
      </c>
      <c r="Q3251" s="62"/>
      <c r="R3251" s="74">
        <v>45953</v>
      </c>
      <c r="S3251" s="74"/>
      <c r="T3251" s="62"/>
      <c r="U3251" s="62"/>
      <c r="V3251" s="76"/>
    </row>
    <row r="3252" customHeight="1" spans="1:22">
      <c r="A3252" s="74" t="s">
        <v>22093</v>
      </c>
      <c r="B3252" s="74" t="s">
        <v>22080</v>
      </c>
      <c r="C3252" s="74" t="s">
        <v>22094</v>
      </c>
      <c r="D3252" s="74" t="s">
        <v>16404</v>
      </c>
      <c r="E3252" s="74"/>
      <c r="F3252" s="59">
        <v>20</v>
      </c>
      <c r="G3252" s="75">
        <v>3</v>
      </c>
      <c r="H3252" s="75">
        <f>SUMIFS(VENTAS[Cantidad],VENTAS[Código del producto Vendido],STOCK[[#This Row],[Code]])</f>
        <v>0</v>
      </c>
      <c r="I3252" s="75">
        <f>STOCK[[#This Row],[Entradas]]-STOCK[[#This Row],[Salidas]]</f>
        <v>3</v>
      </c>
      <c r="J3252" s="59">
        <f t="shared" si="166"/>
        <v>2</v>
      </c>
      <c r="K3252" s="62">
        <v>8</v>
      </c>
      <c r="L3252" s="62">
        <v>0</v>
      </c>
      <c r="M3252" s="62">
        <f>STOCK[[#This Row],[Costo Unitario (USD)]]+STOCK[[#This Row],[Costo Envío (USD)]]+STOCK[[#This Row],[Comisión 10%]]</f>
        <v>10</v>
      </c>
      <c r="N3252" s="62">
        <f t="shared" ref="N3252:N3283" si="167">M3252*1.5</f>
        <v>15</v>
      </c>
      <c r="O3252" s="62">
        <f t="shared" si="165"/>
        <v>20</v>
      </c>
      <c r="P3252" s="62">
        <f>STOCK[[#This Row],[Precio Final]]-STOCK[[#This Row],[Costo total]]</f>
        <v>10</v>
      </c>
      <c r="Q3252" s="62"/>
      <c r="R3252" s="74">
        <v>45954</v>
      </c>
      <c r="S3252" s="74"/>
      <c r="T3252" s="62"/>
      <c r="U3252" s="62"/>
      <c r="V3252" s="76"/>
    </row>
    <row r="3253" customHeight="1" spans="1:22">
      <c r="A3253" s="74" t="s">
        <v>22095</v>
      </c>
      <c r="B3253" s="74" t="s">
        <v>22096</v>
      </c>
      <c r="C3253" s="74" t="s">
        <v>22097</v>
      </c>
      <c r="D3253" s="74" t="s">
        <v>16583</v>
      </c>
      <c r="E3253" s="74"/>
      <c r="F3253" s="59">
        <v>20</v>
      </c>
      <c r="G3253" s="75">
        <v>2</v>
      </c>
      <c r="H3253" s="75">
        <f>SUMIFS(VENTAS[Cantidad],VENTAS[Código del producto Vendido],STOCK[[#This Row],[Code]])</f>
        <v>0</v>
      </c>
      <c r="I3253" s="75">
        <f>STOCK[[#This Row],[Entradas]]-STOCK[[#This Row],[Salidas]]</f>
        <v>2</v>
      </c>
      <c r="J3253" s="59">
        <f t="shared" si="166"/>
        <v>2</v>
      </c>
      <c r="K3253" s="62">
        <v>8</v>
      </c>
      <c r="L3253" s="62">
        <v>0</v>
      </c>
      <c r="M3253" s="62">
        <f>STOCK[[#This Row],[Costo Unitario (USD)]]+STOCK[[#This Row],[Costo Envío (USD)]]+STOCK[[#This Row],[Comisión 10%]]</f>
        <v>10</v>
      </c>
      <c r="N3253" s="62">
        <f t="shared" si="167"/>
        <v>15</v>
      </c>
      <c r="O3253" s="62">
        <f t="shared" si="165"/>
        <v>20</v>
      </c>
      <c r="P3253" s="62">
        <f>STOCK[[#This Row],[Precio Final]]-STOCK[[#This Row],[Costo total]]</f>
        <v>10</v>
      </c>
      <c r="Q3253" s="62"/>
      <c r="R3253" s="74">
        <v>45954</v>
      </c>
      <c r="S3253" s="74"/>
      <c r="T3253" s="62"/>
      <c r="U3253" s="62"/>
      <c r="V3253" s="76"/>
    </row>
    <row r="3254" customHeight="1" spans="1:22">
      <c r="A3254" s="74" t="s">
        <v>22098</v>
      </c>
      <c r="B3254" s="74" t="s">
        <v>22099</v>
      </c>
      <c r="C3254" s="74" t="s">
        <v>22100</v>
      </c>
      <c r="D3254" s="74" t="s">
        <v>16396</v>
      </c>
      <c r="E3254" s="74"/>
      <c r="F3254" s="59">
        <v>20</v>
      </c>
      <c r="G3254" s="75">
        <v>5</v>
      </c>
      <c r="H3254" s="75">
        <f>SUMIFS(VENTAS[Cantidad],VENTAS[Código del producto Vendido],STOCK[[#This Row],[Code]])</f>
        <v>0</v>
      </c>
      <c r="I3254" s="75">
        <f>STOCK[[#This Row],[Entradas]]-STOCK[[#This Row],[Salidas]]</f>
        <v>5</v>
      </c>
      <c r="J3254" s="59">
        <f t="shared" si="166"/>
        <v>2</v>
      </c>
      <c r="K3254" s="62">
        <v>8</v>
      </c>
      <c r="L3254" s="62">
        <v>0</v>
      </c>
      <c r="M3254" s="62">
        <f>STOCK[[#This Row],[Costo Unitario (USD)]]+STOCK[[#This Row],[Costo Envío (USD)]]+STOCK[[#This Row],[Comisión 10%]]</f>
        <v>10</v>
      </c>
      <c r="N3254" s="62">
        <f t="shared" si="167"/>
        <v>15</v>
      </c>
      <c r="O3254" s="62">
        <f t="shared" si="165"/>
        <v>20</v>
      </c>
      <c r="P3254" s="62">
        <f>STOCK[[#This Row],[Precio Final]]-STOCK[[#This Row],[Costo total]]</f>
        <v>10</v>
      </c>
      <c r="Q3254" s="62"/>
      <c r="R3254" s="74">
        <v>45954</v>
      </c>
      <c r="S3254" s="74"/>
      <c r="T3254" s="62"/>
      <c r="U3254" s="62"/>
      <c r="V3254" s="76"/>
    </row>
    <row r="3255" customHeight="1" spans="1:22">
      <c r="A3255" s="74" t="s">
        <v>22101</v>
      </c>
      <c r="B3255" s="74" t="s">
        <v>20029</v>
      </c>
      <c r="C3255" s="74" t="s">
        <v>22102</v>
      </c>
      <c r="D3255" s="74" t="s">
        <v>16396</v>
      </c>
      <c r="E3255" s="74"/>
      <c r="F3255" s="59">
        <v>25</v>
      </c>
      <c r="G3255" s="75">
        <v>1</v>
      </c>
      <c r="H3255" s="75">
        <f>SUMIFS(VENTAS[Cantidad],VENTAS[Código del producto Vendido],STOCK[[#This Row],[Code]])</f>
        <v>0</v>
      </c>
      <c r="I3255" s="75">
        <f>STOCK[[#This Row],[Entradas]]-STOCK[[#This Row],[Salidas]]</f>
        <v>1</v>
      </c>
      <c r="J3255" s="59">
        <f t="shared" si="166"/>
        <v>2.5</v>
      </c>
      <c r="K3255" s="62">
        <v>8</v>
      </c>
      <c r="L3255" s="62">
        <v>0</v>
      </c>
      <c r="M3255" s="62">
        <f>STOCK[[#This Row],[Costo Unitario (USD)]]+STOCK[[#This Row],[Costo Envío (USD)]]+STOCK[[#This Row],[Comisión 10%]]</f>
        <v>10.5</v>
      </c>
      <c r="N3255" s="62">
        <f t="shared" si="167"/>
        <v>15.75</v>
      </c>
      <c r="O3255" s="62">
        <f t="shared" si="165"/>
        <v>25</v>
      </c>
      <c r="P3255" s="62">
        <f>STOCK[[#This Row],[Precio Final]]-STOCK[[#This Row],[Costo total]]</f>
        <v>14.5</v>
      </c>
      <c r="Q3255" s="62"/>
      <c r="R3255" s="74">
        <v>45954</v>
      </c>
      <c r="S3255" s="74"/>
      <c r="T3255" s="62"/>
      <c r="U3255" s="62"/>
      <c r="V3255" s="76"/>
    </row>
    <row r="3256" customHeight="1" spans="1:22">
      <c r="A3256" s="74" t="s">
        <v>22103</v>
      </c>
      <c r="B3256" s="74" t="s">
        <v>21190</v>
      </c>
      <c r="C3256" s="74" t="s">
        <v>22104</v>
      </c>
      <c r="D3256" s="74" t="s">
        <v>16475</v>
      </c>
      <c r="E3256" s="74"/>
      <c r="F3256" s="59">
        <v>25</v>
      </c>
      <c r="G3256" s="75">
        <v>1</v>
      </c>
      <c r="H3256" s="75">
        <f>SUMIFS(VENTAS[Cantidad],VENTAS[Código del producto Vendido],STOCK[[#This Row],[Code]])</f>
        <v>0</v>
      </c>
      <c r="I3256" s="75">
        <f>STOCK[[#This Row],[Entradas]]-STOCK[[#This Row],[Salidas]]</f>
        <v>1</v>
      </c>
      <c r="J3256" s="59">
        <f t="shared" si="166"/>
        <v>2.5</v>
      </c>
      <c r="K3256" s="62">
        <v>8</v>
      </c>
      <c r="L3256" s="62">
        <v>0</v>
      </c>
      <c r="M3256" s="62">
        <f>STOCK[[#This Row],[Costo Unitario (USD)]]+STOCK[[#This Row],[Costo Envío (USD)]]+STOCK[[#This Row],[Comisión 10%]]</f>
        <v>10.5</v>
      </c>
      <c r="N3256" s="62">
        <f t="shared" si="167"/>
        <v>15.75</v>
      </c>
      <c r="O3256" s="62">
        <f t="shared" si="165"/>
        <v>25</v>
      </c>
      <c r="P3256" s="62">
        <f>STOCK[[#This Row],[Precio Final]]-STOCK[[#This Row],[Costo total]]</f>
        <v>14.5</v>
      </c>
      <c r="Q3256" s="62"/>
      <c r="R3256" s="74">
        <v>45954</v>
      </c>
      <c r="S3256" s="74"/>
      <c r="T3256" s="62"/>
      <c r="U3256" s="62"/>
      <c r="V3256" s="76"/>
    </row>
    <row r="3257" customHeight="1" spans="1:22">
      <c r="A3257" s="74" t="s">
        <v>22105</v>
      </c>
      <c r="B3257" s="74" t="s">
        <v>16451</v>
      </c>
      <c r="C3257" s="74" t="s">
        <v>22106</v>
      </c>
      <c r="D3257" s="74" t="s">
        <v>18809</v>
      </c>
      <c r="E3257" s="74"/>
      <c r="F3257" s="59">
        <v>40</v>
      </c>
      <c r="G3257" s="75">
        <v>1</v>
      </c>
      <c r="H3257" s="75">
        <f>SUMIFS(VENTAS[Cantidad],VENTAS[Código del producto Vendido],STOCK[[#This Row],[Code]])</f>
        <v>0</v>
      </c>
      <c r="I3257" s="75">
        <f>STOCK[[#This Row],[Entradas]]-STOCK[[#This Row],[Salidas]]</f>
        <v>1</v>
      </c>
      <c r="J3257" s="59">
        <f t="shared" si="166"/>
        <v>4</v>
      </c>
      <c r="K3257" s="62">
        <v>12</v>
      </c>
      <c r="L3257" s="62">
        <v>0</v>
      </c>
      <c r="M3257" s="62">
        <f>STOCK[[#This Row],[Costo Unitario (USD)]]+STOCK[[#This Row],[Costo Envío (USD)]]+STOCK[[#This Row],[Comisión 10%]]</f>
        <v>16</v>
      </c>
      <c r="N3257" s="62">
        <f t="shared" si="167"/>
        <v>24</v>
      </c>
      <c r="O3257" s="62">
        <f t="shared" si="165"/>
        <v>40</v>
      </c>
      <c r="P3257" s="62">
        <f>STOCK[[#This Row],[Precio Final]]-STOCK[[#This Row],[Costo total]]</f>
        <v>24</v>
      </c>
      <c r="Q3257" s="62"/>
      <c r="R3257" s="74">
        <v>45954</v>
      </c>
      <c r="S3257" s="74"/>
      <c r="T3257" s="62"/>
      <c r="U3257" s="62"/>
      <c r="V3257" s="76"/>
    </row>
    <row r="3258" customHeight="1" spans="1:22">
      <c r="A3258" s="74" t="s">
        <v>22107</v>
      </c>
      <c r="B3258" s="74" t="s">
        <v>16451</v>
      </c>
      <c r="C3258" s="74" t="s">
        <v>20932</v>
      </c>
      <c r="D3258" s="74" t="s">
        <v>18807</v>
      </c>
      <c r="E3258" s="74"/>
      <c r="F3258" s="59">
        <v>40</v>
      </c>
      <c r="G3258" s="75">
        <v>1</v>
      </c>
      <c r="H3258" s="75">
        <f>SUMIFS(VENTAS[Cantidad],VENTAS[Código del producto Vendido],STOCK[[#This Row],[Code]])</f>
        <v>0</v>
      </c>
      <c r="I3258" s="75">
        <f>STOCK[[#This Row],[Entradas]]-STOCK[[#This Row],[Salidas]]</f>
        <v>1</v>
      </c>
      <c r="J3258" s="59">
        <f t="shared" si="166"/>
        <v>4</v>
      </c>
      <c r="K3258" s="62">
        <v>12</v>
      </c>
      <c r="L3258" s="62">
        <v>0</v>
      </c>
      <c r="M3258" s="62">
        <f>STOCK[[#This Row],[Costo Unitario (USD)]]+STOCK[[#This Row],[Costo Envío (USD)]]+STOCK[[#This Row],[Comisión 10%]]</f>
        <v>16</v>
      </c>
      <c r="N3258" s="62">
        <f t="shared" si="167"/>
        <v>24</v>
      </c>
      <c r="O3258" s="62">
        <f t="shared" si="165"/>
        <v>40</v>
      </c>
      <c r="P3258" s="62">
        <f>STOCK[[#This Row],[Precio Final]]-STOCK[[#This Row],[Costo total]]</f>
        <v>24</v>
      </c>
      <c r="Q3258" s="62"/>
      <c r="R3258" s="74">
        <v>45954</v>
      </c>
      <c r="S3258" s="74"/>
      <c r="T3258" s="62"/>
      <c r="U3258" s="62"/>
      <c r="V3258" s="76"/>
    </row>
    <row r="3259" customHeight="1" spans="1:22">
      <c r="A3259" s="74" t="s">
        <v>22108</v>
      </c>
      <c r="B3259" s="74" t="s">
        <v>19847</v>
      </c>
      <c r="C3259" s="74" t="s">
        <v>22109</v>
      </c>
      <c r="D3259" s="74" t="s">
        <v>18838</v>
      </c>
      <c r="E3259" s="74"/>
      <c r="F3259" s="59">
        <v>40</v>
      </c>
      <c r="G3259" s="75">
        <v>1</v>
      </c>
      <c r="H3259" s="75">
        <f>SUMIFS(VENTAS[Cantidad],VENTAS[Código del producto Vendido],STOCK[[#This Row],[Code]])</f>
        <v>1</v>
      </c>
      <c r="I3259" s="75">
        <f>STOCK[[#This Row],[Entradas]]-STOCK[[#This Row],[Salidas]]</f>
        <v>0</v>
      </c>
      <c r="J3259" s="59">
        <f t="shared" si="166"/>
        <v>4</v>
      </c>
      <c r="K3259" s="62">
        <v>12</v>
      </c>
      <c r="L3259" s="62">
        <v>0</v>
      </c>
      <c r="M3259" s="62">
        <f>STOCK[[#This Row],[Costo Unitario (USD)]]+STOCK[[#This Row],[Costo Envío (USD)]]+STOCK[[#This Row],[Comisión 10%]]</f>
        <v>16</v>
      </c>
      <c r="N3259" s="62">
        <f t="shared" si="167"/>
        <v>24</v>
      </c>
      <c r="O3259" s="62">
        <f t="shared" si="165"/>
        <v>40</v>
      </c>
      <c r="P3259" s="62">
        <f>STOCK[[#This Row],[Precio Final]]-STOCK[[#This Row],[Costo total]]</f>
        <v>24</v>
      </c>
      <c r="Q3259" s="62"/>
      <c r="R3259" s="74">
        <v>45954</v>
      </c>
      <c r="S3259" s="74"/>
      <c r="T3259" s="62"/>
      <c r="U3259" s="62"/>
      <c r="V3259" s="76"/>
    </row>
    <row r="3260" customHeight="1" spans="1:22">
      <c r="A3260" s="74" t="s">
        <v>22110</v>
      </c>
      <c r="B3260" s="74" t="s">
        <v>19847</v>
      </c>
      <c r="C3260" s="74" t="s">
        <v>22111</v>
      </c>
      <c r="D3260" s="74" t="s">
        <v>19195</v>
      </c>
      <c r="E3260" s="74"/>
      <c r="F3260" s="59">
        <v>40</v>
      </c>
      <c r="G3260" s="75">
        <v>1</v>
      </c>
      <c r="H3260" s="75">
        <f>SUMIFS(VENTAS[Cantidad],VENTAS[Código del producto Vendido],STOCK[[#This Row],[Code]])</f>
        <v>0</v>
      </c>
      <c r="I3260" s="75">
        <f>STOCK[[#This Row],[Entradas]]-STOCK[[#This Row],[Salidas]]</f>
        <v>1</v>
      </c>
      <c r="J3260" s="59">
        <f t="shared" si="166"/>
        <v>4</v>
      </c>
      <c r="K3260" s="62">
        <v>12</v>
      </c>
      <c r="L3260" s="62">
        <v>0</v>
      </c>
      <c r="M3260" s="62">
        <f>STOCK[[#This Row],[Costo Unitario (USD)]]+STOCK[[#This Row],[Costo Envío (USD)]]+STOCK[[#This Row],[Comisión 10%]]</f>
        <v>16</v>
      </c>
      <c r="N3260" s="62">
        <f t="shared" si="167"/>
        <v>24</v>
      </c>
      <c r="O3260" s="62">
        <f t="shared" si="165"/>
        <v>40</v>
      </c>
      <c r="P3260" s="62">
        <f>STOCK[[#This Row],[Precio Final]]-STOCK[[#This Row],[Costo total]]</f>
        <v>24</v>
      </c>
      <c r="Q3260" s="62"/>
      <c r="R3260" s="74">
        <v>45954</v>
      </c>
      <c r="S3260" s="74"/>
      <c r="T3260" s="62"/>
      <c r="U3260" s="62"/>
      <c r="V3260" s="76"/>
    </row>
    <row r="3261" customHeight="1" spans="1:22">
      <c r="A3261" s="74" t="s">
        <v>22112</v>
      </c>
      <c r="B3261" s="74" t="s">
        <v>16451</v>
      </c>
      <c r="C3261" s="74" t="s">
        <v>22113</v>
      </c>
      <c r="D3261" s="74" t="s">
        <v>18809</v>
      </c>
      <c r="E3261" s="74"/>
      <c r="F3261" s="59">
        <v>40</v>
      </c>
      <c r="G3261" s="75">
        <v>0</v>
      </c>
      <c r="H3261" s="75">
        <f>SUMIFS(VENTAS[Cantidad],VENTAS[Código del producto Vendido],STOCK[[#This Row],[Code]])</f>
        <v>0</v>
      </c>
      <c r="I3261" s="75">
        <f>STOCK[[#This Row],[Entradas]]-STOCK[[#This Row],[Salidas]]</f>
        <v>0</v>
      </c>
      <c r="J3261" s="59">
        <f t="shared" si="166"/>
        <v>4</v>
      </c>
      <c r="K3261" s="62">
        <v>12</v>
      </c>
      <c r="L3261" s="62">
        <v>0</v>
      </c>
      <c r="M3261" s="62">
        <f>STOCK[[#This Row],[Costo Unitario (USD)]]+STOCK[[#This Row],[Costo Envío (USD)]]+STOCK[[#This Row],[Comisión 10%]]</f>
        <v>16</v>
      </c>
      <c r="N3261" s="62">
        <f t="shared" si="167"/>
        <v>24</v>
      </c>
      <c r="O3261" s="62">
        <f t="shared" si="165"/>
        <v>40</v>
      </c>
      <c r="P3261" s="62">
        <f>STOCK[[#This Row],[Precio Final]]-STOCK[[#This Row],[Costo total]]</f>
        <v>24</v>
      </c>
      <c r="Q3261" s="62"/>
      <c r="R3261" s="74">
        <v>45954</v>
      </c>
      <c r="S3261" s="74"/>
      <c r="T3261" s="62"/>
      <c r="U3261" s="62"/>
      <c r="V3261" s="76"/>
    </row>
    <row r="3262" customHeight="1" spans="1:22">
      <c r="A3262" s="74" t="s">
        <v>22114</v>
      </c>
      <c r="B3262" s="74" t="s">
        <v>16451</v>
      </c>
      <c r="C3262" s="74" t="s">
        <v>22113</v>
      </c>
      <c r="D3262" s="74" t="s">
        <v>18804</v>
      </c>
      <c r="E3262" s="74"/>
      <c r="F3262" s="59">
        <v>40</v>
      </c>
      <c r="G3262" s="75">
        <v>0</v>
      </c>
      <c r="H3262" s="75">
        <f>SUMIFS(VENTAS[Cantidad],VENTAS[Código del producto Vendido],STOCK[[#This Row],[Code]])</f>
        <v>0</v>
      </c>
      <c r="I3262" s="75">
        <f>STOCK[[#This Row],[Entradas]]-STOCK[[#This Row],[Salidas]]</f>
        <v>0</v>
      </c>
      <c r="J3262" s="59">
        <f t="shared" si="166"/>
        <v>4</v>
      </c>
      <c r="K3262" s="62">
        <v>0</v>
      </c>
      <c r="L3262" s="62">
        <v>0</v>
      </c>
      <c r="M3262" s="62">
        <f>STOCK[[#This Row],[Costo Unitario (USD)]]+STOCK[[#This Row],[Costo Envío (USD)]]+STOCK[[#This Row],[Comisión 10%]]</f>
        <v>4</v>
      </c>
      <c r="N3262" s="62">
        <f t="shared" si="167"/>
        <v>6</v>
      </c>
      <c r="O3262" s="62">
        <f t="shared" si="165"/>
        <v>40</v>
      </c>
      <c r="P3262" s="62">
        <f>STOCK[[#This Row],[Precio Final]]-STOCK[[#This Row],[Costo total]]</f>
        <v>36</v>
      </c>
      <c r="Q3262" s="62"/>
      <c r="R3262" s="74">
        <v>45954</v>
      </c>
      <c r="S3262" s="74"/>
      <c r="T3262" s="62"/>
      <c r="U3262" s="62"/>
      <c r="V3262" s="76"/>
    </row>
    <row r="3263" customHeight="1" spans="1:22">
      <c r="A3263" s="74" t="s">
        <v>22115</v>
      </c>
      <c r="B3263" s="74" t="s">
        <v>19847</v>
      </c>
      <c r="C3263" s="74" t="s">
        <v>18824</v>
      </c>
      <c r="D3263" s="74" t="s">
        <v>22116</v>
      </c>
      <c r="E3263" s="74"/>
      <c r="F3263" s="59">
        <v>35</v>
      </c>
      <c r="G3263" s="75">
        <v>1</v>
      </c>
      <c r="H3263" s="75">
        <f>SUMIFS(VENTAS[Cantidad],VENTAS[Código del producto Vendido],STOCK[[#This Row],[Code]])</f>
        <v>0</v>
      </c>
      <c r="I3263" s="75">
        <f>STOCK[[#This Row],[Entradas]]-STOCK[[#This Row],[Salidas]]</f>
        <v>1</v>
      </c>
      <c r="J3263" s="59">
        <f t="shared" si="166"/>
        <v>3.5</v>
      </c>
      <c r="K3263" s="62">
        <v>0</v>
      </c>
      <c r="L3263" s="62">
        <v>0</v>
      </c>
      <c r="M3263" s="62">
        <f>STOCK[[#This Row],[Costo Unitario (USD)]]+STOCK[[#This Row],[Costo Envío (USD)]]+STOCK[[#This Row],[Comisión 10%]]</f>
        <v>3.5</v>
      </c>
      <c r="N3263" s="62">
        <f t="shared" si="167"/>
        <v>5.25</v>
      </c>
      <c r="O3263" s="62">
        <f t="shared" si="165"/>
        <v>35</v>
      </c>
      <c r="P3263" s="62">
        <f>STOCK[[#This Row],[Precio Final]]-STOCK[[#This Row],[Costo total]]</f>
        <v>31.5</v>
      </c>
      <c r="Q3263" s="62"/>
      <c r="R3263" s="74">
        <v>45954</v>
      </c>
      <c r="S3263" s="74"/>
      <c r="T3263" s="62"/>
      <c r="U3263" s="62"/>
      <c r="V3263" s="76"/>
    </row>
    <row r="3264" customHeight="1" spans="1:22">
      <c r="A3264" s="74" t="s">
        <v>22117</v>
      </c>
      <c r="B3264" s="74" t="s">
        <v>16451</v>
      </c>
      <c r="C3264" s="74" t="s">
        <v>18824</v>
      </c>
      <c r="D3264" s="74" t="s">
        <v>22118</v>
      </c>
      <c r="E3264" s="74"/>
      <c r="F3264" s="59">
        <v>35</v>
      </c>
      <c r="G3264" s="75">
        <v>1</v>
      </c>
      <c r="H3264" s="75">
        <f>SUMIFS(VENTAS[Cantidad],VENTAS[Código del producto Vendido],STOCK[[#This Row],[Code]])</f>
        <v>0</v>
      </c>
      <c r="I3264" s="75">
        <f>STOCK[[#This Row],[Entradas]]-STOCK[[#This Row],[Salidas]]</f>
        <v>1</v>
      </c>
      <c r="J3264" s="59">
        <f t="shared" si="166"/>
        <v>3.5</v>
      </c>
      <c r="K3264" s="62">
        <v>0</v>
      </c>
      <c r="L3264" s="62">
        <v>0</v>
      </c>
      <c r="M3264" s="62">
        <f>STOCK[[#This Row],[Costo Unitario (USD)]]+STOCK[[#This Row],[Costo Envío (USD)]]+STOCK[[#This Row],[Comisión 10%]]</f>
        <v>3.5</v>
      </c>
      <c r="N3264" s="62">
        <f t="shared" si="167"/>
        <v>5.25</v>
      </c>
      <c r="O3264" s="62">
        <f t="shared" si="165"/>
        <v>35</v>
      </c>
      <c r="P3264" s="62">
        <f>STOCK[[#This Row],[Precio Final]]-STOCK[[#This Row],[Costo total]]</f>
        <v>31.5</v>
      </c>
      <c r="Q3264" s="62"/>
      <c r="R3264" s="74">
        <v>45954</v>
      </c>
      <c r="S3264" s="74"/>
      <c r="T3264" s="62"/>
      <c r="U3264" s="62"/>
      <c r="V3264" s="76"/>
    </row>
    <row r="3265" customHeight="1" spans="1:22">
      <c r="A3265" s="74" t="s">
        <v>22119</v>
      </c>
      <c r="B3265" s="74" t="s">
        <v>16439</v>
      </c>
      <c r="C3265" s="74" t="s">
        <v>22120</v>
      </c>
      <c r="D3265" s="74" t="s">
        <v>16404</v>
      </c>
      <c r="E3265" s="74"/>
      <c r="F3265" s="59">
        <v>10</v>
      </c>
      <c r="G3265" s="75">
        <v>2</v>
      </c>
      <c r="H3265" s="75">
        <f>SUMIFS(VENTAS[Cantidad],VENTAS[Código del producto Vendido],STOCK[[#This Row],[Code]])</f>
        <v>0</v>
      </c>
      <c r="I3265" s="75">
        <f>STOCK[[#This Row],[Entradas]]-STOCK[[#This Row],[Salidas]]</f>
        <v>2</v>
      </c>
      <c r="J3265" s="59">
        <f t="shared" si="166"/>
        <v>1</v>
      </c>
      <c r="K3265" s="62">
        <v>8</v>
      </c>
      <c r="L3265" s="62">
        <v>0</v>
      </c>
      <c r="M3265" s="62">
        <f>STOCK[[#This Row],[Costo Unitario (USD)]]+STOCK[[#This Row],[Costo Envío (USD)]]+STOCK[[#This Row],[Comisión 10%]]</f>
        <v>9</v>
      </c>
      <c r="N3265" s="62">
        <f t="shared" si="167"/>
        <v>13.5</v>
      </c>
      <c r="O3265" s="62">
        <f t="shared" si="165"/>
        <v>10</v>
      </c>
      <c r="P3265" s="62">
        <f>STOCK[[#This Row],[Precio Final]]-STOCK[[#This Row],[Costo total]]</f>
        <v>1</v>
      </c>
      <c r="Q3265" s="62"/>
      <c r="R3265" s="74">
        <v>45954</v>
      </c>
      <c r="S3265" s="74"/>
      <c r="T3265" s="62"/>
      <c r="U3265" s="62"/>
      <c r="V3265" s="76"/>
    </row>
    <row r="3266" customHeight="1" spans="1:22">
      <c r="A3266" s="74" t="s">
        <v>22121</v>
      </c>
      <c r="B3266" s="74" t="s">
        <v>19847</v>
      </c>
      <c r="C3266" s="74" t="s">
        <v>22122</v>
      </c>
      <c r="D3266" s="74" t="s">
        <v>22123</v>
      </c>
      <c r="E3266" s="74"/>
      <c r="F3266" s="59">
        <v>35</v>
      </c>
      <c r="G3266" s="75">
        <v>1</v>
      </c>
      <c r="H3266" s="75">
        <f>SUMIFS(VENTAS[Cantidad],VENTAS[Código del producto Vendido],STOCK[[#This Row],[Code]])</f>
        <v>0</v>
      </c>
      <c r="I3266" s="75">
        <f>STOCK[[#This Row],[Entradas]]-STOCK[[#This Row],[Salidas]]</f>
        <v>1</v>
      </c>
      <c r="J3266" s="59">
        <f t="shared" si="166"/>
        <v>3.5</v>
      </c>
      <c r="K3266" s="62">
        <v>25</v>
      </c>
      <c r="L3266" s="62">
        <v>0</v>
      </c>
      <c r="M3266" s="62">
        <f>STOCK[[#This Row],[Costo Unitario (USD)]]+STOCK[[#This Row],[Costo Envío (USD)]]+STOCK[[#This Row],[Comisión 10%]]</f>
        <v>28.5</v>
      </c>
      <c r="N3266" s="62">
        <f t="shared" si="167"/>
        <v>42.75</v>
      </c>
      <c r="O3266" s="62">
        <f t="shared" si="165"/>
        <v>35</v>
      </c>
      <c r="P3266" s="62">
        <f>STOCK[[#This Row],[Precio Final]]-STOCK[[#This Row],[Costo total]]</f>
        <v>6.5</v>
      </c>
      <c r="Q3266" s="62"/>
      <c r="R3266" s="74">
        <v>45954</v>
      </c>
      <c r="S3266" s="74"/>
      <c r="T3266" s="62"/>
      <c r="U3266" s="62"/>
      <c r="V3266" s="76"/>
    </row>
    <row r="3267" customHeight="1" spans="1:22">
      <c r="A3267" s="74" t="s">
        <v>22124</v>
      </c>
      <c r="B3267" s="74" t="s">
        <v>18247</v>
      </c>
      <c r="C3267" s="74" t="s">
        <v>22125</v>
      </c>
      <c r="D3267" s="74" t="s">
        <v>19660</v>
      </c>
      <c r="E3267" s="74"/>
      <c r="F3267" s="59">
        <v>25</v>
      </c>
      <c r="G3267" s="75">
        <v>2</v>
      </c>
      <c r="H3267" s="75">
        <f>SUMIFS(VENTAS[Cantidad],VENTAS[Código del producto Vendido],STOCK[[#This Row],[Code]])</f>
        <v>0</v>
      </c>
      <c r="I3267" s="75">
        <f>STOCK[[#This Row],[Entradas]]-STOCK[[#This Row],[Salidas]]</f>
        <v>2</v>
      </c>
      <c r="J3267" s="59">
        <f t="shared" si="166"/>
        <v>2.5</v>
      </c>
      <c r="K3267" s="62">
        <v>8</v>
      </c>
      <c r="L3267" s="62">
        <v>0</v>
      </c>
      <c r="M3267" s="62">
        <f>STOCK[[#This Row],[Costo Unitario (USD)]]+STOCK[[#This Row],[Costo Envío (USD)]]+STOCK[[#This Row],[Comisión 10%]]</f>
        <v>10.5</v>
      </c>
      <c r="N3267" s="62">
        <f t="shared" si="167"/>
        <v>15.75</v>
      </c>
      <c r="O3267" s="62">
        <f t="shared" si="165"/>
        <v>25</v>
      </c>
      <c r="P3267" s="62">
        <f>STOCK[[#This Row],[Precio Final]]-STOCK[[#This Row],[Costo total]]</f>
        <v>14.5</v>
      </c>
      <c r="Q3267" s="62"/>
      <c r="R3267" s="74">
        <v>45954</v>
      </c>
      <c r="S3267" s="74"/>
      <c r="T3267" s="62"/>
      <c r="U3267" s="62"/>
      <c r="V3267" s="76"/>
    </row>
    <row r="3268" customHeight="1" spans="1:22">
      <c r="A3268" s="74" t="s">
        <v>22126</v>
      </c>
      <c r="B3268" s="74" t="s">
        <v>18247</v>
      </c>
      <c r="C3268" s="74" t="s">
        <v>22127</v>
      </c>
      <c r="D3268" s="74" t="s">
        <v>16475</v>
      </c>
      <c r="E3268" s="74"/>
      <c r="F3268" s="59">
        <v>13</v>
      </c>
      <c r="G3268" s="75">
        <v>2</v>
      </c>
      <c r="H3268" s="75">
        <f>SUMIFS(VENTAS[Cantidad],VENTAS[Código del producto Vendido],STOCK[[#This Row],[Code]])</f>
        <v>0</v>
      </c>
      <c r="I3268" s="75">
        <f>STOCK[[#This Row],[Entradas]]-STOCK[[#This Row],[Salidas]]</f>
        <v>2</v>
      </c>
      <c r="J3268" s="59">
        <f t="shared" si="166"/>
        <v>1.3</v>
      </c>
      <c r="K3268" s="62">
        <v>12</v>
      </c>
      <c r="L3268" s="62">
        <v>0</v>
      </c>
      <c r="M3268" s="62">
        <f>STOCK[[#This Row],[Costo Unitario (USD)]]+STOCK[[#This Row],[Costo Envío (USD)]]+STOCK[[#This Row],[Comisión 10%]]</f>
        <v>13.3</v>
      </c>
      <c r="N3268" s="62">
        <f t="shared" si="167"/>
        <v>19.95</v>
      </c>
      <c r="O3268" s="62">
        <f t="shared" si="165"/>
        <v>13</v>
      </c>
      <c r="P3268" s="62">
        <f>STOCK[[#This Row],[Precio Final]]-STOCK[[#This Row],[Costo total]]</f>
        <v>-0.300000000000001</v>
      </c>
      <c r="Q3268" s="62"/>
      <c r="R3268" s="74">
        <v>45954</v>
      </c>
      <c r="S3268" s="74"/>
      <c r="T3268" s="62"/>
      <c r="U3268" s="62"/>
      <c r="V3268" s="76"/>
    </row>
    <row r="3269" customHeight="1" spans="1:22">
      <c r="A3269" s="74" t="s">
        <v>22128</v>
      </c>
      <c r="B3269" s="74" t="s">
        <v>18247</v>
      </c>
      <c r="C3269" s="74" t="s">
        <v>22127</v>
      </c>
      <c r="D3269" s="74" t="s">
        <v>16583</v>
      </c>
      <c r="E3269" s="74"/>
      <c r="F3269" s="59">
        <v>13</v>
      </c>
      <c r="G3269" s="75">
        <v>1</v>
      </c>
      <c r="H3269" s="75">
        <f>SUMIFS(VENTAS[Cantidad],VENTAS[Código del producto Vendido],STOCK[[#This Row],[Code]])</f>
        <v>0</v>
      </c>
      <c r="I3269" s="75">
        <f>STOCK[[#This Row],[Entradas]]-STOCK[[#This Row],[Salidas]]</f>
        <v>1</v>
      </c>
      <c r="J3269" s="59">
        <f t="shared" si="166"/>
        <v>1.3</v>
      </c>
      <c r="K3269" s="62">
        <v>12</v>
      </c>
      <c r="L3269" s="62">
        <v>0</v>
      </c>
      <c r="M3269" s="62">
        <f>STOCK[[#This Row],[Costo Unitario (USD)]]+STOCK[[#This Row],[Costo Envío (USD)]]+STOCK[[#This Row],[Comisión 10%]]</f>
        <v>13.3</v>
      </c>
      <c r="N3269" s="62">
        <f t="shared" si="167"/>
        <v>19.95</v>
      </c>
      <c r="O3269" s="62">
        <f t="shared" si="165"/>
        <v>13</v>
      </c>
      <c r="P3269" s="62">
        <f>STOCK[[#This Row],[Precio Final]]-STOCK[[#This Row],[Costo total]]</f>
        <v>-0.300000000000001</v>
      </c>
      <c r="Q3269" s="62"/>
      <c r="R3269" s="74"/>
      <c r="S3269" s="74"/>
      <c r="T3269" s="62"/>
      <c r="U3269" s="62"/>
      <c r="V3269" s="76"/>
    </row>
    <row r="3270" customHeight="1" spans="1:22">
      <c r="A3270" s="74" t="s">
        <v>22129</v>
      </c>
      <c r="B3270" s="74" t="s">
        <v>18247</v>
      </c>
      <c r="C3270" s="74" t="s">
        <v>22127</v>
      </c>
      <c r="D3270" s="74" t="s">
        <v>16396</v>
      </c>
      <c r="E3270" s="74"/>
      <c r="F3270" s="59">
        <v>13</v>
      </c>
      <c r="G3270" s="75">
        <v>1</v>
      </c>
      <c r="H3270" s="75">
        <f>SUMIFS(VENTAS[Cantidad],VENTAS[Código del producto Vendido],STOCK[[#This Row],[Code]])</f>
        <v>0</v>
      </c>
      <c r="I3270" s="75">
        <f>STOCK[[#This Row],[Entradas]]-STOCK[[#This Row],[Salidas]]</f>
        <v>1</v>
      </c>
      <c r="J3270" s="59">
        <f t="shared" si="166"/>
        <v>1.3</v>
      </c>
      <c r="K3270" s="62">
        <v>12</v>
      </c>
      <c r="L3270" s="62">
        <v>0</v>
      </c>
      <c r="M3270" s="62">
        <f>STOCK[[#This Row],[Costo Unitario (USD)]]+STOCK[[#This Row],[Costo Envío (USD)]]+STOCK[[#This Row],[Comisión 10%]]</f>
        <v>13.3</v>
      </c>
      <c r="N3270" s="62">
        <f t="shared" si="167"/>
        <v>19.95</v>
      </c>
      <c r="O3270" s="62">
        <f t="shared" si="165"/>
        <v>13</v>
      </c>
      <c r="P3270" s="62">
        <f>STOCK[[#This Row],[Precio Final]]-STOCK[[#This Row],[Costo total]]</f>
        <v>-0.300000000000001</v>
      </c>
      <c r="Q3270" s="62"/>
      <c r="R3270" s="74"/>
      <c r="S3270" s="74"/>
      <c r="T3270" s="62"/>
      <c r="U3270" s="62"/>
      <c r="V3270" s="76"/>
    </row>
    <row r="3271" customHeight="1" spans="1:22">
      <c r="A3271" s="74" t="s">
        <v>22130</v>
      </c>
      <c r="B3271" s="74" t="s">
        <v>18247</v>
      </c>
      <c r="C3271" s="74" t="s">
        <v>22131</v>
      </c>
      <c r="D3271" s="74" t="s">
        <v>16583</v>
      </c>
      <c r="E3271" s="74"/>
      <c r="F3271" s="59">
        <v>15</v>
      </c>
      <c r="G3271" s="75">
        <v>1</v>
      </c>
      <c r="H3271" s="75">
        <f>SUMIFS(VENTAS[Cantidad],VENTAS[Código del producto Vendido],STOCK[[#This Row],[Code]])</f>
        <v>0</v>
      </c>
      <c r="I3271" s="75">
        <f>STOCK[[#This Row],[Entradas]]-STOCK[[#This Row],[Salidas]]</f>
        <v>1</v>
      </c>
      <c r="J3271" s="59">
        <f t="shared" si="166"/>
        <v>1.5</v>
      </c>
      <c r="K3271" s="62">
        <v>12</v>
      </c>
      <c r="L3271" s="62">
        <v>0</v>
      </c>
      <c r="M3271" s="62">
        <f>STOCK[[#This Row],[Costo Unitario (USD)]]+STOCK[[#This Row],[Costo Envío (USD)]]+STOCK[[#This Row],[Comisión 10%]]</f>
        <v>13.5</v>
      </c>
      <c r="N3271" s="62">
        <f t="shared" si="167"/>
        <v>20.25</v>
      </c>
      <c r="O3271" s="62">
        <f t="shared" si="165"/>
        <v>15</v>
      </c>
      <c r="P3271" s="62">
        <f>STOCK[[#This Row],[Precio Final]]-STOCK[[#This Row],[Costo total]]</f>
        <v>1.5</v>
      </c>
      <c r="Q3271" s="62"/>
      <c r="R3271" s="74"/>
      <c r="S3271" s="74"/>
      <c r="T3271" s="62"/>
      <c r="U3271" s="62"/>
      <c r="V3271" s="76"/>
    </row>
    <row r="3272" customHeight="1" spans="1:22">
      <c r="A3272" s="74" t="s">
        <v>22132</v>
      </c>
      <c r="B3272" s="74" t="s">
        <v>22133</v>
      </c>
      <c r="C3272" s="74" t="s">
        <v>22134</v>
      </c>
      <c r="D3272" s="74" t="s">
        <v>16404</v>
      </c>
      <c r="E3272" s="74"/>
      <c r="F3272" s="59">
        <v>5</v>
      </c>
      <c r="G3272" s="75">
        <v>6</v>
      </c>
      <c r="H3272" s="75">
        <f>SUMIFS(VENTAS[Cantidad],VENTAS[Código del producto Vendido],STOCK[[#This Row],[Code]])</f>
        <v>0</v>
      </c>
      <c r="I3272" s="75">
        <f>STOCK[[#This Row],[Entradas]]-STOCK[[#This Row],[Salidas]]</f>
        <v>6</v>
      </c>
      <c r="J3272" s="59">
        <f t="shared" si="166"/>
        <v>0.5</v>
      </c>
      <c r="K3272" s="62">
        <v>2</v>
      </c>
      <c r="L3272" s="62">
        <v>0</v>
      </c>
      <c r="M3272" s="62">
        <f>STOCK[[#This Row],[Costo Unitario (USD)]]+STOCK[[#This Row],[Costo Envío (USD)]]+STOCK[[#This Row],[Comisión 10%]]</f>
        <v>2.5</v>
      </c>
      <c r="N3272" s="62">
        <f t="shared" si="167"/>
        <v>3.75</v>
      </c>
      <c r="O3272" s="62">
        <f t="shared" si="165"/>
        <v>5</v>
      </c>
      <c r="P3272" s="62">
        <f>STOCK[[#This Row],[Precio Final]]-STOCK[[#This Row],[Costo total]]</f>
        <v>2.5</v>
      </c>
      <c r="Q3272" s="62"/>
      <c r="R3272" s="74"/>
      <c r="S3272" s="74"/>
      <c r="T3272" s="62"/>
      <c r="U3272" s="62"/>
      <c r="V3272" s="76"/>
    </row>
    <row r="3273" customHeight="1" spans="1:22">
      <c r="A3273" s="74" t="s">
        <v>22135</v>
      </c>
      <c r="B3273" s="74" t="s">
        <v>19847</v>
      </c>
      <c r="C3273" s="74" t="s">
        <v>22136</v>
      </c>
      <c r="D3273" s="74" t="s">
        <v>18804</v>
      </c>
      <c r="E3273" s="74"/>
      <c r="F3273" s="59">
        <v>55</v>
      </c>
      <c r="G3273" s="75">
        <v>1</v>
      </c>
      <c r="H3273" s="75">
        <f>SUMIFS(VENTAS[Cantidad],VENTAS[Código del producto Vendido],STOCK[[#This Row],[Code]])</f>
        <v>0</v>
      </c>
      <c r="I3273" s="75">
        <f>STOCK[[#This Row],[Entradas]]-STOCK[[#This Row],[Salidas]]</f>
        <v>1</v>
      </c>
      <c r="J3273" s="59">
        <f t="shared" si="166"/>
        <v>5.5</v>
      </c>
      <c r="K3273" s="62">
        <v>20</v>
      </c>
      <c r="L3273" s="62">
        <v>0</v>
      </c>
      <c r="M3273" s="62">
        <f>STOCK[[#This Row],[Costo Unitario (USD)]]+STOCK[[#This Row],[Costo Envío (USD)]]+STOCK[[#This Row],[Comisión 10%]]</f>
        <v>25.5</v>
      </c>
      <c r="N3273" s="62">
        <f t="shared" si="167"/>
        <v>38.25</v>
      </c>
      <c r="O3273" s="62">
        <f t="shared" si="165"/>
        <v>55</v>
      </c>
      <c r="P3273" s="62">
        <f>STOCK[[#This Row],[Precio Final]]-STOCK[[#This Row],[Costo total]]</f>
        <v>29.5</v>
      </c>
      <c r="Q3273" s="62"/>
      <c r="R3273" s="74"/>
      <c r="S3273" s="74"/>
      <c r="T3273" s="62"/>
      <c r="U3273" s="62"/>
      <c r="V3273" s="76"/>
    </row>
    <row r="3274" customHeight="1" spans="1:22">
      <c r="A3274" s="74" t="s">
        <v>22137</v>
      </c>
      <c r="B3274" s="74" t="s">
        <v>16480</v>
      </c>
      <c r="C3274" s="74" t="s">
        <v>22138</v>
      </c>
      <c r="D3274" s="74" t="s">
        <v>17261</v>
      </c>
      <c r="E3274" s="74"/>
      <c r="F3274" s="59">
        <v>30</v>
      </c>
      <c r="G3274" s="75">
        <v>1</v>
      </c>
      <c r="H3274" s="75">
        <f>SUMIFS(VENTAS[Cantidad],VENTAS[Código del producto Vendido],STOCK[[#This Row],[Code]])</f>
        <v>0</v>
      </c>
      <c r="I3274" s="75">
        <f>STOCK[[#This Row],[Entradas]]-STOCK[[#This Row],[Salidas]]</f>
        <v>1</v>
      </c>
      <c r="J3274" s="59">
        <f t="shared" si="166"/>
        <v>3</v>
      </c>
      <c r="K3274" s="62">
        <v>12</v>
      </c>
      <c r="L3274" s="62">
        <v>0</v>
      </c>
      <c r="M3274" s="62">
        <f>STOCK[[#This Row],[Costo Unitario (USD)]]+STOCK[[#This Row],[Costo Envío (USD)]]+STOCK[[#This Row],[Comisión 10%]]</f>
        <v>15</v>
      </c>
      <c r="N3274" s="62">
        <f t="shared" si="167"/>
        <v>22.5</v>
      </c>
      <c r="O3274" s="62">
        <f t="shared" si="165"/>
        <v>30</v>
      </c>
      <c r="P3274" s="62">
        <f>STOCK[[#This Row],[Precio Final]]-STOCK[[#This Row],[Costo total]]</f>
        <v>15</v>
      </c>
      <c r="Q3274" s="62"/>
      <c r="R3274" s="74"/>
      <c r="S3274" s="74"/>
      <c r="T3274" s="62"/>
      <c r="U3274" s="62"/>
      <c r="V3274" s="76">
        <v>15</v>
      </c>
    </row>
    <row r="3275" customHeight="1" spans="1:22">
      <c r="A3275" s="74" t="s">
        <v>22139</v>
      </c>
      <c r="B3275" s="74" t="s">
        <v>19847</v>
      </c>
      <c r="C3275" s="74" t="s">
        <v>22140</v>
      </c>
      <c r="D3275" s="74" t="s">
        <v>18809</v>
      </c>
      <c r="E3275" s="74"/>
      <c r="F3275" s="59">
        <v>50</v>
      </c>
      <c r="G3275" s="75">
        <v>1</v>
      </c>
      <c r="H3275" s="75">
        <f>SUMIFS(VENTAS[Cantidad],VENTAS[Código del producto Vendido],STOCK[[#This Row],[Code]])</f>
        <v>0</v>
      </c>
      <c r="I3275" s="75">
        <f>STOCK[[#This Row],[Entradas]]-STOCK[[#This Row],[Salidas]]</f>
        <v>1</v>
      </c>
      <c r="J3275" s="59">
        <f t="shared" si="166"/>
        <v>5</v>
      </c>
      <c r="K3275" s="62">
        <v>30</v>
      </c>
      <c r="L3275" s="62">
        <v>0</v>
      </c>
      <c r="M3275" s="62">
        <f>STOCK[[#This Row],[Costo Unitario (USD)]]+STOCK[[#This Row],[Costo Envío (USD)]]+STOCK[[#This Row],[Comisión 10%]]</f>
        <v>35</v>
      </c>
      <c r="N3275" s="62">
        <f t="shared" si="167"/>
        <v>52.5</v>
      </c>
      <c r="O3275" s="62">
        <f t="shared" si="165"/>
        <v>50</v>
      </c>
      <c r="P3275" s="62">
        <f>STOCK[[#This Row],[Precio Final]]-STOCK[[#This Row],[Costo total]]</f>
        <v>15</v>
      </c>
      <c r="Q3275" s="62"/>
      <c r="R3275" s="74"/>
      <c r="S3275" s="74"/>
      <c r="T3275" s="62"/>
      <c r="U3275" s="62"/>
      <c r="V3275" s="76"/>
    </row>
    <row r="3276" customHeight="1" spans="1:22">
      <c r="A3276" s="74" t="s">
        <v>22141</v>
      </c>
      <c r="B3276" s="74" t="s">
        <v>16492</v>
      </c>
      <c r="C3276" s="74" t="s">
        <v>22142</v>
      </c>
      <c r="D3276" s="74" t="s">
        <v>20631</v>
      </c>
      <c r="E3276" s="74"/>
      <c r="F3276" s="59">
        <v>40</v>
      </c>
      <c r="G3276" s="75">
        <v>3</v>
      </c>
      <c r="H3276" s="75">
        <f>SUMIFS(VENTAS[Cantidad],VENTAS[Código del producto Vendido],STOCK[[#This Row],[Code]])</f>
        <v>0</v>
      </c>
      <c r="I3276" s="75">
        <f>STOCK[[#This Row],[Entradas]]-STOCK[[#This Row],[Salidas]]</f>
        <v>3</v>
      </c>
      <c r="J3276" s="59">
        <f t="shared" si="166"/>
        <v>4</v>
      </c>
      <c r="K3276" s="62">
        <v>30</v>
      </c>
      <c r="L3276" s="62">
        <v>0</v>
      </c>
      <c r="M3276" s="62">
        <f>STOCK[[#This Row],[Costo Unitario (USD)]]+STOCK[[#This Row],[Costo Envío (USD)]]+STOCK[[#This Row],[Comisión 10%]]</f>
        <v>34</v>
      </c>
      <c r="N3276" s="62">
        <f t="shared" si="167"/>
        <v>51</v>
      </c>
      <c r="O3276" s="62">
        <f t="shared" si="165"/>
        <v>40</v>
      </c>
      <c r="P3276" s="62">
        <f>STOCK[[#This Row],[Precio Final]]-STOCK[[#This Row],[Costo total]]</f>
        <v>6</v>
      </c>
      <c r="Q3276" s="62"/>
      <c r="R3276" s="74"/>
      <c r="S3276" s="74"/>
      <c r="T3276" s="62"/>
      <c r="U3276" s="62"/>
      <c r="V3276" s="76"/>
    </row>
    <row r="3277" customHeight="1" spans="1:22">
      <c r="A3277" s="74" t="s">
        <v>22143</v>
      </c>
      <c r="B3277" s="74" t="s">
        <v>22056</v>
      </c>
      <c r="C3277" s="74" t="s">
        <v>22144</v>
      </c>
      <c r="D3277" s="74" t="s">
        <v>16396</v>
      </c>
      <c r="E3277" s="74"/>
      <c r="F3277" s="59">
        <v>30</v>
      </c>
      <c r="G3277" s="75">
        <v>2</v>
      </c>
      <c r="H3277" s="75">
        <f>SUMIFS(VENTAS[Cantidad],VENTAS[Código del producto Vendido],STOCK[[#This Row],[Code]])</f>
        <v>0</v>
      </c>
      <c r="I3277" s="75">
        <f>STOCK[[#This Row],[Entradas]]-STOCK[[#This Row],[Salidas]]</f>
        <v>2</v>
      </c>
      <c r="J3277" s="59">
        <f t="shared" si="166"/>
        <v>3</v>
      </c>
      <c r="K3277" s="62">
        <v>8</v>
      </c>
      <c r="L3277" s="62">
        <v>0</v>
      </c>
      <c r="M3277" s="62">
        <f>STOCK[[#This Row],[Costo Unitario (USD)]]+STOCK[[#This Row],[Costo Envío (USD)]]+STOCK[[#This Row],[Comisión 10%]]</f>
        <v>11</v>
      </c>
      <c r="N3277" s="62">
        <f t="shared" si="167"/>
        <v>16.5</v>
      </c>
      <c r="O3277" s="62">
        <f t="shared" si="165"/>
        <v>30</v>
      </c>
      <c r="P3277" s="62">
        <f>STOCK[[#This Row],[Precio Final]]-STOCK[[#This Row],[Costo total]]</f>
        <v>19</v>
      </c>
      <c r="Q3277" s="62"/>
      <c r="R3277" s="74"/>
      <c r="S3277" s="74"/>
      <c r="T3277" s="62"/>
      <c r="U3277" s="62"/>
      <c r="V3277" s="76"/>
    </row>
    <row r="3278" customHeight="1" spans="1:22">
      <c r="A3278" s="74" t="s">
        <v>22145</v>
      </c>
      <c r="B3278" s="74" t="s">
        <v>22059</v>
      </c>
      <c r="C3278" s="74" t="s">
        <v>22146</v>
      </c>
      <c r="D3278" s="74" t="s">
        <v>16475</v>
      </c>
      <c r="E3278" s="74"/>
      <c r="F3278" s="59">
        <v>30</v>
      </c>
      <c r="G3278" s="75">
        <v>1</v>
      </c>
      <c r="H3278" s="75">
        <f>SUMIFS(VENTAS[Cantidad],VENTAS[Código del producto Vendido],STOCK[[#This Row],[Code]])</f>
        <v>0</v>
      </c>
      <c r="I3278" s="75">
        <f>STOCK[[#This Row],[Entradas]]-STOCK[[#This Row],[Salidas]]</f>
        <v>1</v>
      </c>
      <c r="J3278" s="59">
        <f t="shared" si="166"/>
        <v>3</v>
      </c>
      <c r="K3278" s="62">
        <v>8</v>
      </c>
      <c r="L3278" s="62">
        <v>0</v>
      </c>
      <c r="M3278" s="62">
        <f>STOCK[[#This Row],[Costo Unitario (USD)]]+STOCK[[#This Row],[Costo Envío (USD)]]+STOCK[[#This Row],[Comisión 10%]]</f>
        <v>11</v>
      </c>
      <c r="N3278" s="62">
        <f t="shared" si="167"/>
        <v>16.5</v>
      </c>
      <c r="O3278" s="62">
        <f t="shared" si="165"/>
        <v>30</v>
      </c>
      <c r="P3278" s="62">
        <f>STOCK[[#This Row],[Precio Final]]-STOCK[[#This Row],[Costo total]]</f>
        <v>19</v>
      </c>
      <c r="Q3278" s="62"/>
      <c r="R3278" s="74"/>
      <c r="S3278" s="74"/>
      <c r="T3278" s="62"/>
      <c r="U3278" s="62"/>
      <c r="V3278" s="76"/>
    </row>
    <row r="3279" customHeight="1" spans="1:22">
      <c r="A3279" s="74" t="s">
        <v>22147</v>
      </c>
      <c r="B3279" s="74" t="s">
        <v>22059</v>
      </c>
      <c r="C3279" s="74" t="s">
        <v>22148</v>
      </c>
      <c r="D3279" s="74" t="s">
        <v>16475</v>
      </c>
      <c r="E3279" s="74"/>
      <c r="F3279" s="59">
        <v>30</v>
      </c>
      <c r="G3279" s="75">
        <v>2</v>
      </c>
      <c r="H3279" s="75">
        <f>SUMIFS(VENTAS[Cantidad],VENTAS[Código del producto Vendido],STOCK[[#This Row],[Code]])</f>
        <v>0</v>
      </c>
      <c r="I3279" s="75">
        <f>STOCK[[#This Row],[Entradas]]-STOCK[[#This Row],[Salidas]]</f>
        <v>2</v>
      </c>
      <c r="J3279" s="59">
        <f t="shared" si="166"/>
        <v>3</v>
      </c>
      <c r="K3279" s="62">
        <v>8</v>
      </c>
      <c r="L3279" s="62">
        <v>0</v>
      </c>
      <c r="M3279" s="62">
        <f>STOCK[[#This Row],[Costo Unitario (USD)]]+STOCK[[#This Row],[Costo Envío (USD)]]+STOCK[[#This Row],[Comisión 10%]]</f>
        <v>11</v>
      </c>
      <c r="N3279" s="62">
        <f t="shared" si="167"/>
        <v>16.5</v>
      </c>
      <c r="O3279" s="62">
        <f t="shared" si="165"/>
        <v>30</v>
      </c>
      <c r="P3279" s="62">
        <f>STOCK[[#This Row],[Precio Final]]-STOCK[[#This Row],[Costo total]]</f>
        <v>19</v>
      </c>
      <c r="Q3279" s="62"/>
      <c r="R3279" s="74"/>
      <c r="S3279" s="74"/>
      <c r="T3279" s="62"/>
      <c r="U3279" s="62"/>
      <c r="V3279" s="76"/>
    </row>
    <row r="3280" customHeight="1" spans="1:22">
      <c r="A3280" s="74" t="s">
        <v>22149</v>
      </c>
      <c r="B3280" s="74" t="s">
        <v>20961</v>
      </c>
      <c r="C3280" s="74" t="s">
        <v>22150</v>
      </c>
      <c r="D3280" s="74" t="s">
        <v>16408</v>
      </c>
      <c r="E3280" s="74"/>
      <c r="F3280" s="59">
        <v>30</v>
      </c>
      <c r="G3280" s="75">
        <v>1</v>
      </c>
      <c r="H3280" s="75">
        <f>SUMIFS(VENTAS[Cantidad],VENTAS[Código del producto Vendido],STOCK[[#This Row],[Code]])</f>
        <v>0</v>
      </c>
      <c r="I3280" s="75">
        <f>STOCK[[#This Row],[Entradas]]-STOCK[[#This Row],[Salidas]]</f>
        <v>1</v>
      </c>
      <c r="J3280" s="59">
        <f t="shared" si="166"/>
        <v>3</v>
      </c>
      <c r="K3280" s="62">
        <v>8</v>
      </c>
      <c r="L3280" s="62">
        <v>0</v>
      </c>
      <c r="M3280" s="62">
        <f>STOCK[[#This Row],[Costo Unitario (USD)]]+STOCK[[#This Row],[Costo Envío (USD)]]+STOCK[[#This Row],[Comisión 10%]]</f>
        <v>11</v>
      </c>
      <c r="N3280" s="62">
        <f t="shared" si="167"/>
        <v>16.5</v>
      </c>
      <c r="O3280" s="62">
        <f t="shared" si="165"/>
        <v>30</v>
      </c>
      <c r="P3280" s="62">
        <f>STOCK[[#This Row],[Precio Final]]-STOCK[[#This Row],[Costo total]]</f>
        <v>19</v>
      </c>
      <c r="Q3280" s="62"/>
      <c r="R3280" s="74"/>
      <c r="S3280" s="74"/>
      <c r="T3280" s="62"/>
      <c r="U3280" s="62"/>
      <c r="V3280" s="76"/>
    </row>
    <row r="3281" customHeight="1" spans="1:22">
      <c r="A3281" s="74" t="s">
        <v>22151</v>
      </c>
      <c r="B3281" s="74" t="s">
        <v>22056</v>
      </c>
      <c r="C3281" s="74" t="s">
        <v>22150</v>
      </c>
      <c r="D3281" s="74" t="s">
        <v>16396</v>
      </c>
      <c r="E3281" s="74"/>
      <c r="F3281" s="59">
        <v>30</v>
      </c>
      <c r="G3281" s="75">
        <v>2</v>
      </c>
      <c r="H3281" s="75">
        <f>SUMIFS(VENTAS[Cantidad],VENTAS[Código del producto Vendido],STOCK[[#This Row],[Code]])</f>
        <v>0</v>
      </c>
      <c r="I3281" s="75">
        <f>STOCK[[#This Row],[Entradas]]-STOCK[[#This Row],[Salidas]]</f>
        <v>2</v>
      </c>
      <c r="J3281" s="59">
        <f t="shared" si="166"/>
        <v>3</v>
      </c>
      <c r="K3281" s="62">
        <v>8</v>
      </c>
      <c r="L3281" s="62">
        <v>0</v>
      </c>
      <c r="M3281" s="62">
        <f>STOCK[[#This Row],[Costo Unitario (USD)]]+STOCK[[#This Row],[Costo Envío (USD)]]+STOCK[[#This Row],[Comisión 10%]]</f>
        <v>11</v>
      </c>
      <c r="N3281" s="62">
        <f t="shared" si="167"/>
        <v>16.5</v>
      </c>
      <c r="O3281" s="62">
        <f t="shared" si="165"/>
        <v>30</v>
      </c>
      <c r="P3281" s="62">
        <f>STOCK[[#This Row],[Precio Final]]-STOCK[[#This Row],[Costo total]]</f>
        <v>19</v>
      </c>
      <c r="Q3281" s="62"/>
      <c r="R3281" s="74"/>
      <c r="S3281" s="74"/>
      <c r="T3281" s="62"/>
      <c r="U3281" s="62"/>
      <c r="V3281" s="76"/>
    </row>
    <row r="3282" customHeight="1" spans="1:22">
      <c r="A3282" s="74" t="s">
        <v>22152</v>
      </c>
      <c r="B3282" s="74" t="s">
        <v>20961</v>
      </c>
      <c r="C3282" s="74" t="s">
        <v>22153</v>
      </c>
      <c r="D3282" s="74" t="s">
        <v>16404</v>
      </c>
      <c r="E3282" s="74"/>
      <c r="F3282" s="59">
        <v>30</v>
      </c>
      <c r="G3282" s="75">
        <v>1</v>
      </c>
      <c r="H3282" s="75">
        <f>SUMIFS(VENTAS[Cantidad],VENTAS[Código del producto Vendido],STOCK[[#This Row],[Code]])</f>
        <v>0</v>
      </c>
      <c r="I3282" s="75">
        <f>STOCK[[#This Row],[Entradas]]-STOCK[[#This Row],[Salidas]]</f>
        <v>1</v>
      </c>
      <c r="J3282" s="59">
        <f t="shared" si="166"/>
        <v>3</v>
      </c>
      <c r="K3282" s="62">
        <v>8</v>
      </c>
      <c r="L3282" s="62">
        <v>0</v>
      </c>
      <c r="M3282" s="62">
        <f>STOCK[[#This Row],[Costo Unitario (USD)]]+STOCK[[#This Row],[Costo Envío (USD)]]+STOCK[[#This Row],[Comisión 10%]]</f>
        <v>11</v>
      </c>
      <c r="N3282" s="62">
        <f t="shared" si="167"/>
        <v>16.5</v>
      </c>
      <c r="O3282" s="62">
        <f t="shared" si="165"/>
        <v>30</v>
      </c>
      <c r="P3282" s="62">
        <f>STOCK[[#This Row],[Precio Final]]-STOCK[[#This Row],[Costo total]]</f>
        <v>19</v>
      </c>
      <c r="Q3282" s="62"/>
      <c r="R3282" s="74"/>
      <c r="S3282" s="74"/>
      <c r="T3282" s="62"/>
      <c r="U3282" s="62"/>
      <c r="V3282" s="76"/>
    </row>
    <row r="3283" customHeight="1" spans="1:22">
      <c r="A3283" s="74" t="s">
        <v>22154</v>
      </c>
      <c r="B3283" s="74" t="s">
        <v>22155</v>
      </c>
      <c r="C3283" s="74" t="s">
        <v>22156</v>
      </c>
      <c r="D3283" s="74" t="s">
        <v>16583</v>
      </c>
      <c r="E3283" s="74"/>
      <c r="F3283" s="59">
        <v>30</v>
      </c>
      <c r="G3283" s="75">
        <v>1</v>
      </c>
      <c r="H3283" s="75">
        <f>SUMIFS(VENTAS[Cantidad],VENTAS[Código del producto Vendido],STOCK[[#This Row],[Code]])</f>
        <v>0</v>
      </c>
      <c r="I3283" s="75">
        <f>STOCK[[#This Row],[Entradas]]-STOCK[[#This Row],[Salidas]]</f>
        <v>1</v>
      </c>
      <c r="J3283" s="59">
        <f t="shared" si="166"/>
        <v>3</v>
      </c>
      <c r="K3283" s="62">
        <v>8</v>
      </c>
      <c r="L3283" s="62">
        <v>0</v>
      </c>
      <c r="M3283" s="62">
        <f>STOCK[[#This Row],[Costo Unitario (USD)]]+STOCK[[#This Row],[Costo Envío (USD)]]+STOCK[[#This Row],[Comisión 10%]]</f>
        <v>11</v>
      </c>
      <c r="N3283" s="62">
        <f t="shared" si="167"/>
        <v>16.5</v>
      </c>
      <c r="O3283" s="62">
        <f t="shared" si="165"/>
        <v>30</v>
      </c>
      <c r="P3283" s="62">
        <f>STOCK[[#This Row],[Precio Final]]-STOCK[[#This Row],[Costo total]]</f>
        <v>19</v>
      </c>
      <c r="Q3283" s="62"/>
      <c r="R3283" s="74"/>
      <c r="S3283" s="74"/>
      <c r="T3283" s="62"/>
      <c r="U3283" s="62"/>
      <c r="V3283" s="76"/>
    </row>
    <row r="3284" customHeight="1" spans="1:22">
      <c r="A3284" s="74" t="s">
        <v>22157</v>
      </c>
      <c r="B3284" s="74" t="s">
        <v>22158</v>
      </c>
      <c r="C3284" s="74" t="s">
        <v>22159</v>
      </c>
      <c r="D3284" s="74" t="s">
        <v>16475</v>
      </c>
      <c r="E3284" s="74"/>
      <c r="F3284" s="59">
        <v>20</v>
      </c>
      <c r="G3284" s="75">
        <v>1</v>
      </c>
      <c r="H3284" s="75">
        <f>SUMIFS(VENTAS[Cantidad],VENTAS[Código del producto Vendido],STOCK[[#This Row],[Code]])</f>
        <v>0</v>
      </c>
      <c r="I3284" s="75">
        <f>STOCK[[#This Row],[Entradas]]-STOCK[[#This Row],[Salidas]]</f>
        <v>1</v>
      </c>
      <c r="J3284" s="59">
        <f t="shared" si="166"/>
        <v>2</v>
      </c>
      <c r="K3284" s="62">
        <v>8</v>
      </c>
      <c r="L3284" s="62">
        <v>0</v>
      </c>
      <c r="M3284" s="62">
        <f>STOCK[[#This Row],[Costo Unitario (USD)]]+STOCK[[#This Row],[Costo Envío (USD)]]+STOCK[[#This Row],[Comisión 10%]]</f>
        <v>10</v>
      </c>
      <c r="N3284" s="62">
        <f t="shared" ref="N3284:N3315" si="168">M3284*1.5</f>
        <v>15</v>
      </c>
      <c r="O3284" s="62">
        <f t="shared" si="165"/>
        <v>20</v>
      </c>
      <c r="P3284" s="62">
        <f>STOCK[[#This Row],[Precio Final]]-STOCK[[#This Row],[Costo total]]</f>
        <v>10</v>
      </c>
      <c r="Q3284" s="62"/>
      <c r="R3284" s="74"/>
      <c r="S3284" s="74"/>
      <c r="T3284" s="62"/>
      <c r="U3284" s="62"/>
      <c r="V3284" s="76"/>
    </row>
    <row r="3285" customHeight="1" spans="1:22">
      <c r="A3285" s="74" t="s">
        <v>22160</v>
      </c>
      <c r="B3285" s="74" t="s">
        <v>22161</v>
      </c>
      <c r="C3285" s="74" t="s">
        <v>22159</v>
      </c>
      <c r="D3285" s="74" t="s">
        <v>16396</v>
      </c>
      <c r="E3285" s="74"/>
      <c r="F3285" s="59">
        <v>20</v>
      </c>
      <c r="G3285" s="75">
        <v>1</v>
      </c>
      <c r="H3285" s="75">
        <f>SUMIFS(VENTAS[Cantidad],VENTAS[Código del producto Vendido],STOCK[[#This Row],[Code]])</f>
        <v>0</v>
      </c>
      <c r="I3285" s="75">
        <f>STOCK[[#This Row],[Entradas]]-STOCK[[#This Row],[Salidas]]</f>
        <v>1</v>
      </c>
      <c r="J3285" s="59">
        <f t="shared" si="166"/>
        <v>2</v>
      </c>
      <c r="K3285" s="62">
        <v>8</v>
      </c>
      <c r="L3285" s="62">
        <v>0</v>
      </c>
      <c r="M3285" s="62">
        <f>STOCK[[#This Row],[Costo Unitario (USD)]]+STOCK[[#This Row],[Costo Envío (USD)]]+STOCK[[#This Row],[Comisión 10%]]</f>
        <v>10</v>
      </c>
      <c r="N3285" s="62">
        <f t="shared" si="168"/>
        <v>15</v>
      </c>
      <c r="O3285" s="62">
        <f t="shared" si="165"/>
        <v>20</v>
      </c>
      <c r="P3285" s="62">
        <f>STOCK[[#This Row],[Precio Final]]-STOCK[[#This Row],[Costo total]]</f>
        <v>10</v>
      </c>
      <c r="Q3285" s="62"/>
      <c r="R3285" s="74"/>
      <c r="S3285" s="74"/>
      <c r="T3285" s="62"/>
      <c r="U3285" s="62"/>
      <c r="V3285" s="76"/>
    </row>
    <row r="3286" customHeight="1" spans="1:22">
      <c r="A3286" s="74" t="s">
        <v>22162</v>
      </c>
      <c r="B3286" s="74" t="s">
        <v>22099</v>
      </c>
      <c r="C3286" s="74" t="s">
        <v>22163</v>
      </c>
      <c r="D3286" s="74" t="s">
        <v>16396</v>
      </c>
      <c r="E3286" s="74"/>
      <c r="F3286" s="59">
        <v>20</v>
      </c>
      <c r="G3286" s="75">
        <v>1</v>
      </c>
      <c r="H3286" s="75">
        <f>SUMIFS(VENTAS[Cantidad],VENTAS[Código del producto Vendido],STOCK[[#This Row],[Code]])</f>
        <v>0</v>
      </c>
      <c r="I3286" s="75">
        <f>STOCK[[#This Row],[Entradas]]-STOCK[[#This Row],[Salidas]]</f>
        <v>1</v>
      </c>
      <c r="J3286" s="59">
        <f t="shared" si="166"/>
        <v>2</v>
      </c>
      <c r="K3286" s="62">
        <v>8</v>
      </c>
      <c r="L3286" s="62">
        <v>0</v>
      </c>
      <c r="M3286" s="62">
        <f>STOCK[[#This Row],[Costo Unitario (USD)]]+STOCK[[#This Row],[Costo Envío (USD)]]+STOCK[[#This Row],[Comisión 10%]]</f>
        <v>10</v>
      </c>
      <c r="N3286" s="62">
        <f t="shared" si="168"/>
        <v>15</v>
      </c>
      <c r="O3286" s="62">
        <f t="shared" si="165"/>
        <v>20</v>
      </c>
      <c r="P3286" s="62">
        <f>STOCK[[#This Row],[Precio Final]]-STOCK[[#This Row],[Costo total]]</f>
        <v>10</v>
      </c>
      <c r="Q3286" s="62"/>
      <c r="R3286" s="74"/>
      <c r="S3286" s="74"/>
      <c r="T3286" s="62"/>
      <c r="U3286" s="62"/>
      <c r="V3286" s="76"/>
    </row>
    <row r="3287" customHeight="1" spans="1:22">
      <c r="A3287" s="74" t="s">
        <v>22164</v>
      </c>
      <c r="B3287" s="74" t="s">
        <v>22165</v>
      </c>
      <c r="C3287" s="74" t="s">
        <v>22163</v>
      </c>
      <c r="D3287" s="74" t="s">
        <v>16404</v>
      </c>
      <c r="E3287" s="74"/>
      <c r="F3287" s="59">
        <v>20</v>
      </c>
      <c r="G3287" s="75">
        <v>1</v>
      </c>
      <c r="H3287" s="75">
        <f>SUMIFS(VENTAS[Cantidad],VENTAS[Código del producto Vendido],STOCK[[#This Row],[Code]])</f>
        <v>0</v>
      </c>
      <c r="I3287" s="75">
        <f>STOCK[[#This Row],[Entradas]]-STOCK[[#This Row],[Salidas]]</f>
        <v>1</v>
      </c>
      <c r="J3287" s="59">
        <f t="shared" si="166"/>
        <v>2</v>
      </c>
      <c r="K3287" s="62">
        <v>8</v>
      </c>
      <c r="L3287" s="62">
        <v>0</v>
      </c>
      <c r="M3287" s="62">
        <f>STOCK[[#This Row],[Costo Unitario (USD)]]+STOCK[[#This Row],[Costo Envío (USD)]]+STOCK[[#This Row],[Comisión 10%]]</f>
        <v>10</v>
      </c>
      <c r="N3287" s="62">
        <f t="shared" si="168"/>
        <v>15</v>
      </c>
      <c r="O3287" s="62">
        <f t="shared" si="165"/>
        <v>20</v>
      </c>
      <c r="P3287" s="62">
        <f>STOCK[[#This Row],[Precio Final]]-STOCK[[#This Row],[Costo total]]</f>
        <v>10</v>
      </c>
      <c r="Q3287" s="62"/>
      <c r="R3287" s="74"/>
      <c r="S3287" s="74"/>
      <c r="T3287" s="62"/>
      <c r="U3287" s="62"/>
      <c r="V3287" s="76"/>
    </row>
    <row r="3288" customHeight="1" spans="1:22">
      <c r="A3288" s="74" t="s">
        <v>22166</v>
      </c>
      <c r="B3288" s="74" t="s">
        <v>22165</v>
      </c>
      <c r="C3288" s="74" t="s">
        <v>22167</v>
      </c>
      <c r="D3288" s="74" t="s">
        <v>16404</v>
      </c>
      <c r="E3288" s="74"/>
      <c r="F3288" s="59">
        <v>20</v>
      </c>
      <c r="G3288" s="75">
        <v>1</v>
      </c>
      <c r="H3288" s="75">
        <f>SUMIFS(VENTAS[Cantidad],VENTAS[Código del producto Vendido],STOCK[[#This Row],[Code]])</f>
        <v>0</v>
      </c>
      <c r="I3288" s="75">
        <f>STOCK[[#This Row],[Entradas]]-STOCK[[#This Row],[Salidas]]</f>
        <v>1</v>
      </c>
      <c r="J3288" s="59">
        <f t="shared" si="166"/>
        <v>2</v>
      </c>
      <c r="K3288" s="62">
        <v>8</v>
      </c>
      <c r="L3288" s="62">
        <v>0</v>
      </c>
      <c r="M3288" s="62">
        <f>STOCK[[#This Row],[Costo Unitario (USD)]]+STOCK[[#This Row],[Costo Envío (USD)]]+STOCK[[#This Row],[Comisión 10%]]</f>
        <v>10</v>
      </c>
      <c r="N3288" s="62">
        <f t="shared" si="168"/>
        <v>15</v>
      </c>
      <c r="O3288" s="62">
        <f t="shared" si="165"/>
        <v>20</v>
      </c>
      <c r="P3288" s="62">
        <f>STOCK[[#This Row],[Precio Final]]-STOCK[[#This Row],[Costo total]]</f>
        <v>10</v>
      </c>
      <c r="Q3288" s="62"/>
      <c r="R3288" s="74"/>
      <c r="S3288" s="74"/>
      <c r="T3288" s="62"/>
      <c r="U3288" s="62"/>
      <c r="V3288" s="76"/>
    </row>
    <row r="3289" customHeight="1" spans="1:22">
      <c r="A3289" s="74" t="s">
        <v>22168</v>
      </c>
      <c r="B3289" s="74" t="s">
        <v>22165</v>
      </c>
      <c r="C3289" s="74" t="s">
        <v>22169</v>
      </c>
      <c r="D3289" s="74" t="s">
        <v>16408</v>
      </c>
      <c r="E3289" s="74"/>
      <c r="F3289" s="59">
        <v>25</v>
      </c>
      <c r="G3289" s="75">
        <v>1</v>
      </c>
      <c r="H3289" s="75">
        <f>SUMIFS(VENTAS[Cantidad],VENTAS[Código del producto Vendido],STOCK[[#This Row],[Code]])</f>
        <v>0</v>
      </c>
      <c r="I3289" s="75">
        <f>STOCK[[#This Row],[Entradas]]-STOCK[[#This Row],[Salidas]]</f>
        <v>1</v>
      </c>
      <c r="J3289" s="59">
        <f t="shared" si="166"/>
        <v>2.5</v>
      </c>
      <c r="K3289" s="62">
        <v>8</v>
      </c>
      <c r="L3289" s="62">
        <v>0</v>
      </c>
      <c r="M3289" s="62">
        <f>STOCK[[#This Row],[Costo Unitario (USD)]]+STOCK[[#This Row],[Costo Envío (USD)]]+STOCK[[#This Row],[Comisión 10%]]</f>
        <v>10.5</v>
      </c>
      <c r="N3289" s="62">
        <f t="shared" si="168"/>
        <v>15.75</v>
      </c>
      <c r="O3289" s="62">
        <f t="shared" si="165"/>
        <v>25</v>
      </c>
      <c r="P3289" s="62">
        <f>STOCK[[#This Row],[Precio Final]]-STOCK[[#This Row],[Costo total]]</f>
        <v>14.5</v>
      </c>
      <c r="Q3289" s="62"/>
      <c r="R3289" s="74"/>
      <c r="S3289" s="74"/>
      <c r="T3289" s="62"/>
      <c r="U3289" s="62"/>
      <c r="V3289" s="76"/>
    </row>
    <row r="3290" customHeight="1" spans="1:22">
      <c r="A3290" s="74" t="s">
        <v>22170</v>
      </c>
      <c r="B3290" s="74" t="s">
        <v>22096</v>
      </c>
      <c r="C3290" s="74" t="s">
        <v>22169</v>
      </c>
      <c r="D3290" s="74" t="s">
        <v>16475</v>
      </c>
      <c r="E3290" s="74"/>
      <c r="F3290" s="59">
        <v>25</v>
      </c>
      <c r="G3290" s="75">
        <v>1</v>
      </c>
      <c r="H3290" s="75">
        <f>SUMIFS(VENTAS[Cantidad],VENTAS[Código del producto Vendido],STOCK[[#This Row],[Code]])</f>
        <v>0</v>
      </c>
      <c r="I3290" s="75">
        <f>STOCK[[#This Row],[Entradas]]-STOCK[[#This Row],[Salidas]]</f>
        <v>1</v>
      </c>
      <c r="J3290" s="59">
        <f t="shared" si="166"/>
        <v>2.5</v>
      </c>
      <c r="K3290" s="62">
        <v>8</v>
      </c>
      <c r="L3290" s="62">
        <v>0</v>
      </c>
      <c r="M3290" s="62">
        <f>STOCK[[#This Row],[Costo Unitario (USD)]]+STOCK[[#This Row],[Costo Envío (USD)]]+STOCK[[#This Row],[Comisión 10%]]</f>
        <v>10.5</v>
      </c>
      <c r="N3290" s="62">
        <f t="shared" si="168"/>
        <v>15.75</v>
      </c>
      <c r="O3290" s="62">
        <f t="shared" si="165"/>
        <v>25</v>
      </c>
      <c r="P3290" s="62">
        <f>STOCK[[#This Row],[Precio Final]]-STOCK[[#This Row],[Costo total]]</f>
        <v>14.5</v>
      </c>
      <c r="Q3290" s="62"/>
      <c r="R3290" s="74"/>
      <c r="S3290" s="74"/>
      <c r="T3290" s="62"/>
      <c r="U3290" s="62"/>
      <c r="V3290" s="76"/>
    </row>
    <row r="3291" customHeight="1" spans="1:22">
      <c r="A3291" s="74" t="s">
        <v>22171</v>
      </c>
      <c r="B3291" s="74" t="s">
        <v>22096</v>
      </c>
      <c r="C3291" s="74" t="s">
        <v>22172</v>
      </c>
      <c r="D3291" s="74" t="s">
        <v>16475</v>
      </c>
      <c r="E3291" s="74"/>
      <c r="F3291" s="59">
        <v>20</v>
      </c>
      <c r="G3291" s="75">
        <v>1</v>
      </c>
      <c r="H3291" s="75">
        <f>SUMIFS(VENTAS[Cantidad],VENTAS[Código del producto Vendido],STOCK[[#This Row],[Code]])</f>
        <v>0</v>
      </c>
      <c r="I3291" s="75">
        <f>STOCK[[#This Row],[Entradas]]-STOCK[[#This Row],[Salidas]]</f>
        <v>1</v>
      </c>
      <c r="J3291" s="59">
        <f t="shared" si="166"/>
        <v>2</v>
      </c>
      <c r="K3291" s="62">
        <v>8</v>
      </c>
      <c r="L3291" s="62">
        <v>0</v>
      </c>
      <c r="M3291" s="62">
        <f>STOCK[[#This Row],[Costo Unitario (USD)]]+STOCK[[#This Row],[Costo Envío (USD)]]+STOCK[[#This Row],[Comisión 10%]]</f>
        <v>10</v>
      </c>
      <c r="N3291" s="62">
        <f t="shared" si="168"/>
        <v>15</v>
      </c>
      <c r="O3291" s="62">
        <f t="shared" si="165"/>
        <v>20</v>
      </c>
      <c r="P3291" s="62">
        <f>STOCK[[#This Row],[Precio Final]]-STOCK[[#This Row],[Costo total]]</f>
        <v>10</v>
      </c>
      <c r="Q3291" s="62"/>
      <c r="R3291" s="74"/>
      <c r="S3291" s="74"/>
      <c r="T3291" s="62"/>
      <c r="U3291" s="62"/>
      <c r="V3291" s="76"/>
    </row>
    <row r="3292" customHeight="1" spans="1:22">
      <c r="A3292" s="74" t="s">
        <v>22173</v>
      </c>
      <c r="B3292" s="74" t="s">
        <v>22099</v>
      </c>
      <c r="C3292" s="74" t="s">
        <v>22172</v>
      </c>
      <c r="D3292" s="74" t="s">
        <v>16396</v>
      </c>
      <c r="E3292" s="74"/>
      <c r="F3292" s="59">
        <v>20</v>
      </c>
      <c r="G3292" s="75">
        <v>1</v>
      </c>
      <c r="H3292" s="75">
        <f>SUMIFS(VENTAS[Cantidad],VENTAS[Código del producto Vendido],STOCK[[#This Row],[Code]])</f>
        <v>0</v>
      </c>
      <c r="I3292" s="75">
        <f>STOCK[[#This Row],[Entradas]]-STOCK[[#This Row],[Salidas]]</f>
        <v>1</v>
      </c>
      <c r="J3292" s="59">
        <f t="shared" si="166"/>
        <v>2</v>
      </c>
      <c r="K3292" s="62">
        <v>8</v>
      </c>
      <c r="L3292" s="62">
        <v>0</v>
      </c>
      <c r="M3292" s="62">
        <f>STOCK[[#This Row],[Costo Unitario (USD)]]+STOCK[[#This Row],[Costo Envío (USD)]]+STOCK[[#This Row],[Comisión 10%]]</f>
        <v>10</v>
      </c>
      <c r="N3292" s="62">
        <f t="shared" si="168"/>
        <v>15</v>
      </c>
      <c r="O3292" s="62">
        <f t="shared" ref="O3292:O3355" si="169">F3292</f>
        <v>20</v>
      </c>
      <c r="P3292" s="62">
        <f>STOCK[[#This Row],[Precio Final]]-STOCK[[#This Row],[Costo total]]</f>
        <v>10</v>
      </c>
      <c r="Q3292" s="62"/>
      <c r="R3292" s="74"/>
      <c r="S3292" s="74"/>
      <c r="T3292" s="62"/>
      <c r="U3292" s="62"/>
      <c r="V3292" s="76"/>
    </row>
    <row r="3293" customHeight="1" spans="1:22">
      <c r="A3293" s="74" t="s">
        <v>22174</v>
      </c>
      <c r="B3293" s="74" t="s">
        <v>20029</v>
      </c>
      <c r="C3293" s="74" t="s">
        <v>20478</v>
      </c>
      <c r="D3293" s="74" t="s">
        <v>16396</v>
      </c>
      <c r="E3293" s="74"/>
      <c r="F3293" s="59">
        <v>25</v>
      </c>
      <c r="G3293" s="75">
        <v>1</v>
      </c>
      <c r="H3293" s="75">
        <f>SUMIFS(VENTAS[Cantidad],VENTAS[Código del producto Vendido],STOCK[[#This Row],[Code]])</f>
        <v>0</v>
      </c>
      <c r="I3293" s="75">
        <f>STOCK[[#This Row],[Entradas]]-STOCK[[#This Row],[Salidas]]</f>
        <v>1</v>
      </c>
      <c r="J3293" s="59">
        <f t="shared" si="166"/>
        <v>2.5</v>
      </c>
      <c r="K3293" s="62">
        <v>8</v>
      </c>
      <c r="L3293" s="62">
        <v>0</v>
      </c>
      <c r="M3293" s="62">
        <f>STOCK[[#This Row],[Costo Unitario (USD)]]+STOCK[[#This Row],[Costo Envío (USD)]]+STOCK[[#This Row],[Comisión 10%]]</f>
        <v>10.5</v>
      </c>
      <c r="N3293" s="62">
        <f t="shared" si="168"/>
        <v>15.75</v>
      </c>
      <c r="O3293" s="62">
        <f t="shared" si="169"/>
        <v>25</v>
      </c>
      <c r="P3293" s="62">
        <f>STOCK[[#This Row],[Precio Final]]-STOCK[[#This Row],[Costo total]]</f>
        <v>14.5</v>
      </c>
      <c r="Q3293" s="62"/>
      <c r="R3293" s="74"/>
      <c r="S3293" s="74"/>
      <c r="T3293" s="62"/>
      <c r="U3293" s="62"/>
      <c r="V3293" s="76"/>
    </row>
    <row r="3294" customHeight="1" spans="1:22">
      <c r="A3294" s="74" t="s">
        <v>22175</v>
      </c>
      <c r="B3294" s="74" t="s">
        <v>21154</v>
      </c>
      <c r="C3294" s="74" t="s">
        <v>18381</v>
      </c>
      <c r="D3294" s="74" t="s">
        <v>16475</v>
      </c>
      <c r="E3294" s="74"/>
      <c r="F3294" s="59">
        <v>25</v>
      </c>
      <c r="G3294" s="75">
        <v>2</v>
      </c>
      <c r="H3294" s="75">
        <f>SUMIFS(VENTAS[Cantidad],VENTAS[Código del producto Vendido],STOCK[[#This Row],[Code]])</f>
        <v>0</v>
      </c>
      <c r="I3294" s="75">
        <f>STOCK[[#This Row],[Entradas]]-STOCK[[#This Row],[Salidas]]</f>
        <v>2</v>
      </c>
      <c r="J3294" s="59">
        <f t="shared" si="166"/>
        <v>2.5</v>
      </c>
      <c r="K3294" s="62">
        <v>8</v>
      </c>
      <c r="L3294" s="62">
        <v>0</v>
      </c>
      <c r="M3294" s="62">
        <f>STOCK[[#This Row],[Costo Unitario (USD)]]+STOCK[[#This Row],[Costo Envío (USD)]]+STOCK[[#This Row],[Comisión 10%]]</f>
        <v>10.5</v>
      </c>
      <c r="N3294" s="62">
        <f t="shared" si="168"/>
        <v>15.75</v>
      </c>
      <c r="O3294" s="62">
        <f t="shared" si="169"/>
        <v>25</v>
      </c>
      <c r="P3294" s="62">
        <f>STOCK[[#This Row],[Precio Final]]-STOCK[[#This Row],[Costo total]]</f>
        <v>14.5</v>
      </c>
      <c r="Q3294" s="62"/>
      <c r="R3294" s="74"/>
      <c r="S3294" s="74"/>
      <c r="T3294" s="62"/>
      <c r="U3294" s="62"/>
      <c r="V3294" s="76"/>
    </row>
    <row r="3295" customHeight="1" spans="1:22">
      <c r="A3295" s="74" t="s">
        <v>22176</v>
      </c>
      <c r="B3295" s="74" t="s">
        <v>16505</v>
      </c>
      <c r="C3295" s="74" t="s">
        <v>22177</v>
      </c>
      <c r="D3295" s="74" t="s">
        <v>16404</v>
      </c>
      <c r="E3295" s="74"/>
      <c r="F3295" s="59">
        <v>18</v>
      </c>
      <c r="G3295" s="75">
        <v>1</v>
      </c>
      <c r="H3295" s="75">
        <f>SUMIFS(VENTAS[Cantidad],VENTAS[Código del producto Vendido],STOCK[[#This Row],[Code]])</f>
        <v>0</v>
      </c>
      <c r="I3295" s="75">
        <f>STOCK[[#This Row],[Entradas]]-STOCK[[#This Row],[Salidas]]</f>
        <v>1</v>
      </c>
      <c r="J3295" s="59">
        <f t="shared" si="166"/>
        <v>1.8</v>
      </c>
      <c r="K3295" s="62">
        <v>8</v>
      </c>
      <c r="L3295" s="62">
        <v>0</v>
      </c>
      <c r="M3295" s="62">
        <f>STOCK[[#This Row],[Costo Unitario (USD)]]+STOCK[[#This Row],[Costo Envío (USD)]]+STOCK[[#This Row],[Comisión 10%]]</f>
        <v>9.8</v>
      </c>
      <c r="N3295" s="62">
        <f t="shared" si="168"/>
        <v>14.7</v>
      </c>
      <c r="O3295" s="62">
        <f t="shared" si="169"/>
        <v>18</v>
      </c>
      <c r="P3295" s="62">
        <f>STOCK[[#This Row],[Precio Final]]-STOCK[[#This Row],[Costo total]]</f>
        <v>8.2</v>
      </c>
      <c r="Q3295" s="62"/>
      <c r="R3295" s="74"/>
      <c r="S3295" s="74"/>
      <c r="T3295" s="62"/>
      <c r="U3295" s="62"/>
      <c r="V3295" s="76"/>
    </row>
    <row r="3296" customHeight="1" spans="1:22">
      <c r="A3296" s="74" t="s">
        <v>22178</v>
      </c>
      <c r="B3296" s="74" t="s">
        <v>20961</v>
      </c>
      <c r="C3296" s="74" t="s">
        <v>22179</v>
      </c>
      <c r="D3296" s="74" t="s">
        <v>16408</v>
      </c>
      <c r="E3296" s="74"/>
      <c r="F3296" s="59">
        <v>30</v>
      </c>
      <c r="G3296" s="75">
        <v>1</v>
      </c>
      <c r="H3296" s="75">
        <f>SUMIFS(VENTAS[Cantidad],VENTAS[Código del producto Vendido],STOCK[[#This Row],[Code]])</f>
        <v>0</v>
      </c>
      <c r="I3296" s="75">
        <f>STOCK[[#This Row],[Entradas]]-STOCK[[#This Row],[Salidas]]</f>
        <v>1</v>
      </c>
      <c r="J3296" s="59">
        <f t="shared" si="166"/>
        <v>3</v>
      </c>
      <c r="K3296" s="62">
        <v>8</v>
      </c>
      <c r="L3296" s="62">
        <v>0</v>
      </c>
      <c r="M3296" s="62">
        <f>STOCK[[#This Row],[Costo Unitario (USD)]]+STOCK[[#This Row],[Costo Envío (USD)]]+STOCK[[#This Row],[Comisión 10%]]</f>
        <v>11</v>
      </c>
      <c r="N3296" s="62">
        <f t="shared" si="168"/>
        <v>16.5</v>
      </c>
      <c r="O3296" s="62">
        <f t="shared" si="169"/>
        <v>30</v>
      </c>
      <c r="P3296" s="62">
        <f>STOCK[[#This Row],[Precio Final]]-STOCK[[#This Row],[Costo total]]</f>
        <v>19</v>
      </c>
      <c r="Q3296" s="62"/>
      <c r="R3296" s="74"/>
      <c r="S3296" s="74"/>
      <c r="T3296" s="62"/>
      <c r="U3296" s="62"/>
      <c r="V3296" s="76"/>
    </row>
    <row r="3297" customHeight="1" spans="1:22">
      <c r="A3297" s="74" t="s">
        <v>22180</v>
      </c>
      <c r="B3297" s="74" t="s">
        <v>20961</v>
      </c>
      <c r="C3297" s="74" t="s">
        <v>22181</v>
      </c>
      <c r="D3297" s="74" t="s">
        <v>16404</v>
      </c>
      <c r="E3297" s="74"/>
      <c r="F3297" s="59">
        <v>25</v>
      </c>
      <c r="G3297" s="75">
        <v>1</v>
      </c>
      <c r="H3297" s="75">
        <f>SUMIFS(VENTAS[Cantidad],VENTAS[Código del producto Vendido],STOCK[[#This Row],[Code]])</f>
        <v>0</v>
      </c>
      <c r="I3297" s="75">
        <f>STOCK[[#This Row],[Entradas]]-STOCK[[#This Row],[Salidas]]</f>
        <v>1</v>
      </c>
      <c r="J3297" s="59">
        <f t="shared" si="166"/>
        <v>2.5</v>
      </c>
      <c r="K3297" s="62">
        <v>8</v>
      </c>
      <c r="L3297" s="62">
        <v>0</v>
      </c>
      <c r="M3297" s="62">
        <f>STOCK[[#This Row],[Costo Unitario (USD)]]+STOCK[[#This Row],[Costo Envío (USD)]]+STOCK[[#This Row],[Comisión 10%]]</f>
        <v>10.5</v>
      </c>
      <c r="N3297" s="62">
        <f t="shared" si="168"/>
        <v>15.75</v>
      </c>
      <c r="O3297" s="62">
        <f t="shared" si="169"/>
        <v>25</v>
      </c>
      <c r="P3297" s="62">
        <f>STOCK[[#This Row],[Precio Final]]-STOCK[[#This Row],[Costo total]]</f>
        <v>14.5</v>
      </c>
      <c r="Q3297" s="62"/>
      <c r="R3297" s="74"/>
      <c r="S3297" s="74"/>
      <c r="T3297" s="62"/>
      <c r="U3297" s="62"/>
      <c r="V3297" s="76"/>
    </row>
    <row r="3298" customHeight="1" spans="1:22">
      <c r="A3298" s="74" t="s">
        <v>22182</v>
      </c>
      <c r="B3298" s="74" t="s">
        <v>22056</v>
      </c>
      <c r="C3298" s="74" t="s">
        <v>22183</v>
      </c>
      <c r="D3298" s="74" t="s">
        <v>16396</v>
      </c>
      <c r="E3298" s="74"/>
      <c r="F3298" s="59">
        <v>25</v>
      </c>
      <c r="G3298" s="75">
        <v>1</v>
      </c>
      <c r="H3298" s="75">
        <f>SUMIFS(VENTAS[Cantidad],VENTAS[Código del producto Vendido],STOCK[[#This Row],[Code]])</f>
        <v>0</v>
      </c>
      <c r="I3298" s="75">
        <f>STOCK[[#This Row],[Entradas]]-STOCK[[#This Row],[Salidas]]</f>
        <v>1</v>
      </c>
      <c r="J3298" s="59">
        <f t="shared" si="166"/>
        <v>2.5</v>
      </c>
      <c r="K3298" s="62">
        <v>8</v>
      </c>
      <c r="L3298" s="62">
        <v>0</v>
      </c>
      <c r="M3298" s="62">
        <f>STOCK[[#This Row],[Costo Unitario (USD)]]+STOCK[[#This Row],[Costo Envío (USD)]]+STOCK[[#This Row],[Comisión 10%]]</f>
        <v>10.5</v>
      </c>
      <c r="N3298" s="62">
        <f t="shared" si="168"/>
        <v>15.75</v>
      </c>
      <c r="O3298" s="62">
        <f t="shared" si="169"/>
        <v>25</v>
      </c>
      <c r="P3298" s="62">
        <f>STOCK[[#This Row],[Precio Final]]-STOCK[[#This Row],[Costo total]]</f>
        <v>14.5</v>
      </c>
      <c r="Q3298" s="62"/>
      <c r="R3298" s="74"/>
      <c r="S3298" s="74"/>
      <c r="T3298" s="62"/>
      <c r="U3298" s="62"/>
      <c r="V3298" s="76"/>
    </row>
    <row r="3299" customHeight="1" spans="1:22">
      <c r="A3299" s="74" t="s">
        <v>22184</v>
      </c>
      <c r="B3299" s="74" t="s">
        <v>20961</v>
      </c>
      <c r="C3299" s="74" t="s">
        <v>17388</v>
      </c>
      <c r="D3299" s="74" t="s">
        <v>16404</v>
      </c>
      <c r="E3299" s="74"/>
      <c r="F3299" s="59">
        <v>30</v>
      </c>
      <c r="G3299" s="75">
        <v>2</v>
      </c>
      <c r="H3299" s="75">
        <f>SUMIFS(VENTAS[Cantidad],VENTAS[Código del producto Vendido],STOCK[[#This Row],[Code]])</f>
        <v>0</v>
      </c>
      <c r="I3299" s="75">
        <f>STOCK[[#This Row],[Entradas]]-STOCK[[#This Row],[Salidas]]</f>
        <v>2</v>
      </c>
      <c r="J3299" s="59">
        <f t="shared" si="166"/>
        <v>3</v>
      </c>
      <c r="K3299" s="62">
        <v>8</v>
      </c>
      <c r="L3299" s="62">
        <v>0</v>
      </c>
      <c r="M3299" s="62">
        <f>STOCK[[#This Row],[Costo Unitario (USD)]]+STOCK[[#This Row],[Costo Envío (USD)]]+STOCK[[#This Row],[Comisión 10%]]</f>
        <v>11</v>
      </c>
      <c r="N3299" s="62">
        <f t="shared" si="168"/>
        <v>16.5</v>
      </c>
      <c r="O3299" s="62">
        <f t="shared" si="169"/>
        <v>30</v>
      </c>
      <c r="P3299" s="62">
        <f>STOCK[[#This Row],[Precio Final]]-STOCK[[#This Row],[Costo total]]</f>
        <v>19</v>
      </c>
      <c r="Q3299" s="62"/>
      <c r="R3299" s="74"/>
      <c r="S3299" s="74"/>
      <c r="T3299" s="62"/>
      <c r="U3299" s="62"/>
      <c r="V3299" s="76"/>
    </row>
    <row r="3300" customHeight="1" spans="1:22">
      <c r="A3300" s="74" t="s">
        <v>22185</v>
      </c>
      <c r="B3300" s="74" t="s">
        <v>22056</v>
      </c>
      <c r="C3300" s="74" t="s">
        <v>22186</v>
      </c>
      <c r="D3300" s="74" t="s">
        <v>16396</v>
      </c>
      <c r="E3300" s="74"/>
      <c r="F3300" s="59">
        <v>30</v>
      </c>
      <c r="G3300" s="75">
        <v>1</v>
      </c>
      <c r="H3300" s="75">
        <f>SUMIFS(VENTAS[Cantidad],VENTAS[Código del producto Vendido],STOCK[[#This Row],[Code]])</f>
        <v>0</v>
      </c>
      <c r="I3300" s="75">
        <f>STOCK[[#This Row],[Entradas]]-STOCK[[#This Row],[Salidas]]</f>
        <v>1</v>
      </c>
      <c r="J3300" s="59">
        <f t="shared" si="166"/>
        <v>3</v>
      </c>
      <c r="K3300" s="62">
        <v>8</v>
      </c>
      <c r="L3300" s="62">
        <v>0</v>
      </c>
      <c r="M3300" s="62">
        <f>STOCK[[#This Row],[Costo Unitario (USD)]]+STOCK[[#This Row],[Costo Envío (USD)]]+STOCK[[#This Row],[Comisión 10%]]</f>
        <v>11</v>
      </c>
      <c r="N3300" s="62">
        <f t="shared" si="168"/>
        <v>16.5</v>
      </c>
      <c r="O3300" s="62">
        <f t="shared" si="169"/>
        <v>30</v>
      </c>
      <c r="P3300" s="62">
        <f>STOCK[[#This Row],[Precio Final]]-STOCK[[#This Row],[Costo total]]</f>
        <v>19</v>
      </c>
      <c r="Q3300" s="62"/>
      <c r="R3300" s="74"/>
      <c r="S3300" s="74"/>
      <c r="T3300" s="62"/>
      <c r="U3300" s="62"/>
      <c r="V3300" s="76"/>
    </row>
    <row r="3301" customHeight="1" spans="1:22">
      <c r="A3301" s="74" t="s">
        <v>22187</v>
      </c>
      <c r="B3301" s="74" t="s">
        <v>20961</v>
      </c>
      <c r="C3301" s="74" t="s">
        <v>22186</v>
      </c>
      <c r="D3301" s="74" t="s">
        <v>16408</v>
      </c>
      <c r="E3301" s="74"/>
      <c r="F3301" s="59">
        <v>30</v>
      </c>
      <c r="G3301" s="75">
        <v>1</v>
      </c>
      <c r="H3301" s="75">
        <f>SUMIFS(VENTAS[Cantidad],VENTAS[Código del producto Vendido],STOCK[[#This Row],[Code]])</f>
        <v>0</v>
      </c>
      <c r="I3301" s="75">
        <f>STOCK[[#This Row],[Entradas]]-STOCK[[#This Row],[Salidas]]</f>
        <v>1</v>
      </c>
      <c r="J3301" s="59">
        <f t="shared" si="166"/>
        <v>3</v>
      </c>
      <c r="K3301" s="62">
        <v>8</v>
      </c>
      <c r="L3301" s="62">
        <v>0</v>
      </c>
      <c r="M3301" s="62">
        <f>STOCK[[#This Row],[Costo Unitario (USD)]]+STOCK[[#This Row],[Costo Envío (USD)]]+STOCK[[#This Row],[Comisión 10%]]</f>
        <v>11</v>
      </c>
      <c r="N3301" s="62">
        <f t="shared" si="168"/>
        <v>16.5</v>
      </c>
      <c r="O3301" s="62">
        <f t="shared" si="169"/>
        <v>30</v>
      </c>
      <c r="P3301" s="62">
        <f>STOCK[[#This Row],[Precio Final]]-STOCK[[#This Row],[Costo total]]</f>
        <v>19</v>
      </c>
      <c r="Q3301" s="62"/>
      <c r="R3301" s="74"/>
      <c r="S3301" s="74"/>
      <c r="T3301" s="62"/>
      <c r="U3301" s="62"/>
      <c r="V3301" s="76"/>
    </row>
    <row r="3302" s="55" customFormat="1" customHeight="1" spans="1:22">
      <c r="A3302" s="74" t="s">
        <v>22188</v>
      </c>
      <c r="B3302" s="74" t="s">
        <v>20830</v>
      </c>
      <c r="C3302" s="74" t="s">
        <v>21854</v>
      </c>
      <c r="D3302" s="74" t="s">
        <v>16475</v>
      </c>
      <c r="E3302" s="74"/>
      <c r="F3302" s="59">
        <v>20</v>
      </c>
      <c r="G3302" s="75">
        <v>1</v>
      </c>
      <c r="H3302" s="75">
        <f>SUMIFS(VENTAS[Cantidad],VENTAS[Código del producto Vendido],STOCK[[#This Row],[Code]])</f>
        <v>0</v>
      </c>
      <c r="I3302" s="75">
        <f>STOCK[[#This Row],[Entradas]]-STOCK[[#This Row],[Salidas]]</f>
        <v>1</v>
      </c>
      <c r="J3302" s="59">
        <f t="shared" si="166"/>
        <v>2</v>
      </c>
      <c r="K3302" s="62">
        <v>8</v>
      </c>
      <c r="L3302" s="62">
        <v>0</v>
      </c>
      <c r="M3302" s="62">
        <f>STOCK[[#This Row],[Costo Unitario (USD)]]+STOCK[[#This Row],[Costo Envío (USD)]]+STOCK[[#This Row],[Comisión 10%]]</f>
        <v>10</v>
      </c>
      <c r="N3302" s="62">
        <f t="shared" si="168"/>
        <v>15</v>
      </c>
      <c r="O3302" s="62">
        <f t="shared" si="169"/>
        <v>20</v>
      </c>
      <c r="P3302" s="62">
        <f>STOCK[[#This Row],[Precio Final]]-STOCK[[#This Row],[Costo total]]</f>
        <v>10</v>
      </c>
      <c r="Q3302" s="62"/>
      <c r="R3302" s="74">
        <v>45964</v>
      </c>
      <c r="S3302" s="74"/>
      <c r="T3302" s="62"/>
      <c r="U3302" s="62"/>
      <c r="V3302" s="76"/>
    </row>
    <row r="3303" s="55" customFormat="1" customHeight="1" spans="1:22">
      <c r="A3303" s="74" t="s">
        <v>22189</v>
      </c>
      <c r="B3303" s="74" t="s">
        <v>22190</v>
      </c>
      <c r="C3303" s="74" t="s">
        <v>20492</v>
      </c>
      <c r="D3303" s="74" t="s">
        <v>16396</v>
      </c>
      <c r="E3303" s="74"/>
      <c r="F3303" s="59">
        <v>30</v>
      </c>
      <c r="G3303" s="75">
        <v>1</v>
      </c>
      <c r="H3303" s="75">
        <f>SUMIFS(VENTAS[Cantidad],VENTAS[Código del producto Vendido],STOCK[[#This Row],[Code]])</f>
        <v>0</v>
      </c>
      <c r="I3303" s="75">
        <f>STOCK[[#This Row],[Entradas]]-STOCK[[#This Row],[Salidas]]</f>
        <v>1</v>
      </c>
      <c r="J3303" s="59">
        <f t="shared" si="166"/>
        <v>3</v>
      </c>
      <c r="K3303" s="62">
        <v>8</v>
      </c>
      <c r="L3303" s="62">
        <v>0</v>
      </c>
      <c r="M3303" s="62">
        <f>STOCK[[#This Row],[Costo Unitario (USD)]]+STOCK[[#This Row],[Costo Envío (USD)]]+STOCK[[#This Row],[Comisión 10%]]</f>
        <v>11</v>
      </c>
      <c r="N3303" s="62">
        <f t="shared" si="168"/>
        <v>16.5</v>
      </c>
      <c r="O3303" s="62">
        <f t="shared" si="169"/>
        <v>30</v>
      </c>
      <c r="P3303" s="62">
        <f>STOCK[[#This Row],[Precio Final]]-STOCK[[#This Row],[Costo total]]</f>
        <v>19</v>
      </c>
      <c r="Q3303" s="62"/>
      <c r="R3303" s="74">
        <v>45964</v>
      </c>
      <c r="S3303" s="74"/>
      <c r="T3303" s="62"/>
      <c r="U3303" s="62"/>
      <c r="V3303" s="76"/>
    </row>
    <row r="3304" customHeight="1" spans="1:22">
      <c r="A3304" s="74" t="s">
        <v>22191</v>
      </c>
      <c r="B3304" s="74" t="s">
        <v>22192</v>
      </c>
      <c r="C3304" s="74" t="s">
        <v>22193</v>
      </c>
      <c r="D3304" s="74" t="s">
        <v>22194</v>
      </c>
      <c r="E3304" s="74"/>
      <c r="F3304" s="59">
        <v>35</v>
      </c>
      <c r="G3304" s="75">
        <v>2</v>
      </c>
      <c r="H3304" s="75">
        <f>SUMIFS(VENTAS[Cantidad],VENTAS[Código del producto Vendido],STOCK[[#This Row],[Code]])</f>
        <v>0</v>
      </c>
      <c r="I3304" s="75">
        <f>STOCK[[#This Row],[Entradas]]-STOCK[[#This Row],[Salidas]]</f>
        <v>2</v>
      </c>
      <c r="J3304" s="59">
        <f t="shared" si="166"/>
        <v>3.5</v>
      </c>
      <c r="K3304" s="62">
        <v>8</v>
      </c>
      <c r="L3304" s="62">
        <v>0</v>
      </c>
      <c r="M3304" s="62">
        <f>STOCK[[#This Row],[Costo Unitario (USD)]]+STOCK[[#This Row],[Costo Envío (USD)]]+STOCK[[#This Row],[Comisión 10%]]</f>
        <v>11.5</v>
      </c>
      <c r="N3304" s="62">
        <f t="shared" si="168"/>
        <v>17.25</v>
      </c>
      <c r="O3304" s="62">
        <f t="shared" si="169"/>
        <v>35</v>
      </c>
      <c r="P3304" s="62">
        <f>STOCK[[#This Row],[Precio Final]]-STOCK[[#This Row],[Costo total]]</f>
        <v>23.5</v>
      </c>
      <c r="Q3304" s="62"/>
      <c r="R3304" s="74">
        <v>45964</v>
      </c>
      <c r="S3304" s="74"/>
      <c r="T3304" s="62"/>
      <c r="U3304" s="62"/>
      <c r="V3304" s="76"/>
    </row>
    <row r="3305" customHeight="1" spans="1:22">
      <c r="A3305" s="74" t="s">
        <v>22195</v>
      </c>
      <c r="B3305" s="74" t="s">
        <v>22196</v>
      </c>
      <c r="C3305" s="74" t="s">
        <v>22197</v>
      </c>
      <c r="D3305" s="74" t="s">
        <v>16404</v>
      </c>
      <c r="E3305" s="74"/>
      <c r="F3305" s="59">
        <v>35</v>
      </c>
      <c r="G3305" s="75">
        <v>1</v>
      </c>
      <c r="H3305" s="75">
        <f>SUMIFS(VENTAS[Cantidad],VENTAS[Código del producto Vendido],STOCK[[#This Row],[Code]])</f>
        <v>0</v>
      </c>
      <c r="I3305" s="75">
        <f>STOCK[[#This Row],[Entradas]]-STOCK[[#This Row],[Salidas]]</f>
        <v>1</v>
      </c>
      <c r="J3305" s="59">
        <f t="shared" si="166"/>
        <v>3.5</v>
      </c>
      <c r="K3305" s="62">
        <v>8</v>
      </c>
      <c r="L3305" s="62">
        <v>0</v>
      </c>
      <c r="M3305" s="62">
        <f>STOCK[[#This Row],[Costo Unitario (USD)]]+STOCK[[#This Row],[Costo Envío (USD)]]+STOCK[[#This Row],[Comisión 10%]]</f>
        <v>11.5</v>
      </c>
      <c r="N3305" s="62">
        <f t="shared" si="168"/>
        <v>17.25</v>
      </c>
      <c r="O3305" s="62">
        <f t="shared" si="169"/>
        <v>35</v>
      </c>
      <c r="P3305" s="62">
        <f>STOCK[[#This Row],[Precio Final]]-STOCK[[#This Row],[Costo total]]</f>
        <v>23.5</v>
      </c>
      <c r="Q3305" s="62"/>
      <c r="R3305" s="74">
        <v>45964</v>
      </c>
      <c r="S3305" s="74"/>
      <c r="T3305" s="62"/>
      <c r="U3305" s="62"/>
      <c r="V3305" s="76"/>
    </row>
    <row r="3306" customHeight="1" spans="1:22">
      <c r="A3306" s="74" t="s">
        <v>22198</v>
      </c>
      <c r="B3306" s="74" t="s">
        <v>20035</v>
      </c>
      <c r="C3306" s="74" t="s">
        <v>22199</v>
      </c>
      <c r="D3306" s="74" t="s">
        <v>16396</v>
      </c>
      <c r="E3306" s="74"/>
      <c r="F3306" s="59">
        <v>20</v>
      </c>
      <c r="G3306" s="75">
        <v>1</v>
      </c>
      <c r="H3306" s="75">
        <f>SUMIFS(VENTAS[Cantidad],VENTAS[Código del producto Vendido],STOCK[[#This Row],[Code]])</f>
        <v>0</v>
      </c>
      <c r="I3306" s="75">
        <f>STOCK[[#This Row],[Entradas]]-STOCK[[#This Row],[Salidas]]</f>
        <v>1</v>
      </c>
      <c r="J3306" s="59">
        <f t="shared" si="166"/>
        <v>2</v>
      </c>
      <c r="K3306" s="62">
        <v>8</v>
      </c>
      <c r="L3306" s="62">
        <v>0</v>
      </c>
      <c r="M3306" s="62">
        <f>STOCK[[#This Row],[Costo Unitario (USD)]]+STOCK[[#This Row],[Costo Envío (USD)]]+STOCK[[#This Row],[Comisión 10%]]</f>
        <v>10</v>
      </c>
      <c r="N3306" s="62">
        <f t="shared" si="168"/>
        <v>15</v>
      </c>
      <c r="O3306" s="62">
        <f t="shared" si="169"/>
        <v>20</v>
      </c>
      <c r="P3306" s="62">
        <f>STOCK[[#This Row],[Precio Final]]-STOCK[[#This Row],[Costo total]]</f>
        <v>10</v>
      </c>
      <c r="Q3306" s="62"/>
      <c r="R3306" s="74">
        <v>45964</v>
      </c>
      <c r="S3306" s="74"/>
      <c r="T3306" s="62"/>
      <c r="U3306" s="62"/>
      <c r="V3306" s="76"/>
    </row>
    <row r="3307" customHeight="1" spans="1:22">
      <c r="A3307" s="74" t="s">
        <v>22200</v>
      </c>
      <c r="B3307" s="74" t="s">
        <v>20874</v>
      </c>
      <c r="C3307" s="74" t="s">
        <v>22201</v>
      </c>
      <c r="D3307" s="74" t="s">
        <v>16408</v>
      </c>
      <c r="E3307" s="74"/>
      <c r="F3307" s="59">
        <v>20</v>
      </c>
      <c r="G3307" s="75">
        <v>1</v>
      </c>
      <c r="H3307" s="75">
        <f>SUMIFS(VENTAS[Cantidad],VENTAS[Código del producto Vendido],STOCK[[#This Row],[Code]])</f>
        <v>0</v>
      </c>
      <c r="I3307" s="75">
        <f>STOCK[[#This Row],[Entradas]]-STOCK[[#This Row],[Salidas]]</f>
        <v>1</v>
      </c>
      <c r="J3307" s="59">
        <f t="shared" si="166"/>
        <v>2</v>
      </c>
      <c r="K3307" s="62">
        <v>8</v>
      </c>
      <c r="L3307" s="62">
        <v>0</v>
      </c>
      <c r="M3307" s="62">
        <f>STOCK[[#This Row],[Costo Unitario (USD)]]+STOCK[[#This Row],[Costo Envío (USD)]]+STOCK[[#This Row],[Comisión 10%]]</f>
        <v>10</v>
      </c>
      <c r="N3307" s="62">
        <f t="shared" si="168"/>
        <v>15</v>
      </c>
      <c r="O3307" s="62">
        <f t="shared" si="169"/>
        <v>20</v>
      </c>
      <c r="P3307" s="62">
        <f>STOCK[[#This Row],[Precio Final]]-STOCK[[#This Row],[Costo total]]</f>
        <v>10</v>
      </c>
      <c r="Q3307" s="62"/>
      <c r="R3307" s="74">
        <v>45964</v>
      </c>
      <c r="S3307" s="74"/>
      <c r="T3307" s="62"/>
      <c r="U3307" s="62"/>
      <c r="V3307" s="76"/>
    </row>
    <row r="3308" customHeight="1" spans="1:22">
      <c r="A3308" s="74" t="s">
        <v>22202</v>
      </c>
      <c r="B3308" s="74" t="s">
        <v>20035</v>
      </c>
      <c r="C3308" s="74" t="s">
        <v>22203</v>
      </c>
      <c r="D3308" s="74" t="s">
        <v>16396</v>
      </c>
      <c r="E3308" s="74"/>
      <c r="F3308" s="59">
        <v>25</v>
      </c>
      <c r="G3308" s="75">
        <v>1</v>
      </c>
      <c r="H3308" s="75">
        <f>SUMIFS(VENTAS[Cantidad],VENTAS[Código del producto Vendido],STOCK[[#This Row],[Code]])</f>
        <v>0</v>
      </c>
      <c r="I3308" s="75">
        <f>STOCK[[#This Row],[Entradas]]-STOCK[[#This Row],[Salidas]]</f>
        <v>1</v>
      </c>
      <c r="J3308" s="59">
        <f t="shared" ref="J3308:J3371" si="170">F3308*10%</f>
        <v>2.5</v>
      </c>
      <c r="K3308" s="62">
        <v>8</v>
      </c>
      <c r="L3308" s="62">
        <v>0</v>
      </c>
      <c r="M3308" s="62">
        <f>STOCK[[#This Row],[Costo Unitario (USD)]]+STOCK[[#This Row],[Costo Envío (USD)]]+STOCK[[#This Row],[Comisión 10%]]</f>
        <v>10.5</v>
      </c>
      <c r="N3308" s="62">
        <f t="shared" si="168"/>
        <v>15.75</v>
      </c>
      <c r="O3308" s="62">
        <f t="shared" si="169"/>
        <v>25</v>
      </c>
      <c r="P3308" s="62">
        <f>STOCK[[#This Row],[Precio Final]]-STOCK[[#This Row],[Costo total]]</f>
        <v>14.5</v>
      </c>
      <c r="Q3308" s="62"/>
      <c r="R3308" s="74">
        <v>45964</v>
      </c>
      <c r="S3308" s="74"/>
      <c r="T3308" s="62"/>
      <c r="U3308" s="62"/>
      <c r="V3308" s="76"/>
    </row>
    <row r="3309" customHeight="1" spans="1:22">
      <c r="A3309" s="74" t="s">
        <v>22204</v>
      </c>
      <c r="B3309" s="74" t="s">
        <v>21469</v>
      </c>
      <c r="C3309" s="74" t="s">
        <v>22205</v>
      </c>
      <c r="D3309" s="74" t="s">
        <v>16583</v>
      </c>
      <c r="E3309" s="74"/>
      <c r="F3309" s="59">
        <v>25</v>
      </c>
      <c r="G3309" s="75">
        <v>1</v>
      </c>
      <c r="H3309" s="75">
        <f>SUMIFS(VENTAS[Cantidad],VENTAS[Código del producto Vendido],STOCK[[#This Row],[Code]])</f>
        <v>0</v>
      </c>
      <c r="I3309" s="75">
        <f>STOCK[[#This Row],[Entradas]]-STOCK[[#This Row],[Salidas]]</f>
        <v>1</v>
      </c>
      <c r="J3309" s="59">
        <f t="shared" si="170"/>
        <v>2.5</v>
      </c>
      <c r="K3309" s="62">
        <v>8</v>
      </c>
      <c r="L3309" s="62">
        <v>0</v>
      </c>
      <c r="M3309" s="62">
        <f>STOCK[[#This Row],[Costo Unitario (USD)]]+STOCK[[#This Row],[Costo Envío (USD)]]+STOCK[[#This Row],[Comisión 10%]]</f>
        <v>10.5</v>
      </c>
      <c r="N3309" s="62">
        <f t="shared" si="168"/>
        <v>15.75</v>
      </c>
      <c r="O3309" s="62">
        <f t="shared" si="169"/>
        <v>25</v>
      </c>
      <c r="P3309" s="62">
        <f>STOCK[[#This Row],[Precio Final]]-STOCK[[#This Row],[Costo total]]</f>
        <v>14.5</v>
      </c>
      <c r="Q3309" s="62"/>
      <c r="R3309" s="74">
        <v>45964</v>
      </c>
      <c r="S3309" s="74"/>
      <c r="T3309" s="62"/>
      <c r="U3309" s="62"/>
      <c r="V3309" s="76"/>
    </row>
    <row r="3310" customHeight="1" spans="1:22">
      <c r="A3310" s="74" t="s">
        <v>22206</v>
      </c>
      <c r="B3310" s="74" t="s">
        <v>21469</v>
      </c>
      <c r="C3310" s="74" t="s">
        <v>22207</v>
      </c>
      <c r="D3310" s="74" t="s">
        <v>16475</v>
      </c>
      <c r="E3310" s="74"/>
      <c r="F3310" s="59">
        <v>25</v>
      </c>
      <c r="G3310" s="75">
        <v>1</v>
      </c>
      <c r="H3310" s="75">
        <f>SUMIFS(VENTAS[Cantidad],VENTAS[Código del producto Vendido],STOCK[[#This Row],[Code]])</f>
        <v>0</v>
      </c>
      <c r="I3310" s="75">
        <f>STOCK[[#This Row],[Entradas]]-STOCK[[#This Row],[Salidas]]</f>
        <v>1</v>
      </c>
      <c r="J3310" s="59">
        <f t="shared" si="170"/>
        <v>2.5</v>
      </c>
      <c r="K3310" s="62">
        <v>8</v>
      </c>
      <c r="L3310" s="62">
        <v>0</v>
      </c>
      <c r="M3310" s="62">
        <f>STOCK[[#This Row],[Costo Unitario (USD)]]+STOCK[[#This Row],[Costo Envío (USD)]]+STOCK[[#This Row],[Comisión 10%]]</f>
        <v>10.5</v>
      </c>
      <c r="N3310" s="62">
        <f t="shared" si="168"/>
        <v>15.75</v>
      </c>
      <c r="O3310" s="62">
        <f t="shared" si="169"/>
        <v>25</v>
      </c>
      <c r="P3310" s="62">
        <f>STOCK[[#This Row],[Precio Final]]-STOCK[[#This Row],[Costo total]]</f>
        <v>14.5</v>
      </c>
      <c r="Q3310" s="62"/>
      <c r="R3310" s="74">
        <v>45964</v>
      </c>
      <c r="S3310" s="74"/>
      <c r="T3310" s="62"/>
      <c r="U3310" s="62"/>
      <c r="V3310" s="76"/>
    </row>
    <row r="3311" customHeight="1" spans="1:22">
      <c r="A3311" s="74" t="s">
        <v>22208</v>
      </c>
      <c r="B3311" s="74" t="s">
        <v>21469</v>
      </c>
      <c r="C3311" s="74" t="s">
        <v>22209</v>
      </c>
      <c r="D3311" s="74" t="s">
        <v>16583</v>
      </c>
      <c r="E3311" s="74"/>
      <c r="F3311" s="59">
        <v>20</v>
      </c>
      <c r="G3311" s="75">
        <v>1</v>
      </c>
      <c r="H3311" s="75">
        <f>SUMIFS(VENTAS[Cantidad],VENTAS[Código del producto Vendido],STOCK[[#This Row],[Code]])</f>
        <v>0</v>
      </c>
      <c r="I3311" s="75">
        <f>STOCK[[#This Row],[Entradas]]-STOCK[[#This Row],[Salidas]]</f>
        <v>1</v>
      </c>
      <c r="J3311" s="59">
        <f t="shared" si="170"/>
        <v>2</v>
      </c>
      <c r="K3311" s="62">
        <v>8</v>
      </c>
      <c r="L3311" s="62">
        <v>0</v>
      </c>
      <c r="M3311" s="62">
        <f>STOCK[[#This Row],[Costo Unitario (USD)]]+STOCK[[#This Row],[Costo Envío (USD)]]+STOCK[[#This Row],[Comisión 10%]]</f>
        <v>10</v>
      </c>
      <c r="N3311" s="62">
        <f t="shared" si="168"/>
        <v>15</v>
      </c>
      <c r="O3311" s="62">
        <f t="shared" si="169"/>
        <v>20</v>
      </c>
      <c r="P3311" s="62">
        <f>STOCK[[#This Row],[Precio Final]]-STOCK[[#This Row],[Costo total]]</f>
        <v>10</v>
      </c>
      <c r="Q3311" s="62"/>
      <c r="R3311" s="74">
        <v>45964</v>
      </c>
      <c r="S3311" s="74"/>
      <c r="T3311" s="62"/>
      <c r="U3311" s="62"/>
      <c r="V3311" s="76"/>
    </row>
    <row r="3312" customHeight="1" spans="1:22">
      <c r="A3312" s="74" t="s">
        <v>22210</v>
      </c>
      <c r="B3312" s="74" t="s">
        <v>20035</v>
      </c>
      <c r="C3312" s="74" t="s">
        <v>22211</v>
      </c>
      <c r="D3312" s="74" t="s">
        <v>16396</v>
      </c>
      <c r="E3312" s="74"/>
      <c r="F3312" s="59">
        <v>18</v>
      </c>
      <c r="G3312" s="75">
        <v>1</v>
      </c>
      <c r="H3312" s="75">
        <f>SUMIFS(VENTAS[Cantidad],VENTAS[Código del producto Vendido],STOCK[[#This Row],[Code]])</f>
        <v>0</v>
      </c>
      <c r="I3312" s="75">
        <f>STOCK[[#This Row],[Entradas]]-STOCK[[#This Row],[Salidas]]</f>
        <v>1</v>
      </c>
      <c r="J3312" s="59">
        <f t="shared" si="170"/>
        <v>1.8</v>
      </c>
      <c r="K3312" s="62">
        <v>8</v>
      </c>
      <c r="L3312" s="62">
        <v>0</v>
      </c>
      <c r="M3312" s="62">
        <f>STOCK[[#This Row],[Costo Unitario (USD)]]+STOCK[[#This Row],[Costo Envío (USD)]]+STOCK[[#This Row],[Comisión 10%]]</f>
        <v>9.8</v>
      </c>
      <c r="N3312" s="62">
        <f t="shared" si="168"/>
        <v>14.7</v>
      </c>
      <c r="O3312" s="62">
        <f t="shared" si="169"/>
        <v>18</v>
      </c>
      <c r="P3312" s="62">
        <f>STOCK[[#This Row],[Precio Final]]-STOCK[[#This Row],[Costo total]]</f>
        <v>8.2</v>
      </c>
      <c r="Q3312" s="62"/>
      <c r="R3312" s="74">
        <v>45964</v>
      </c>
      <c r="S3312" s="74"/>
      <c r="T3312" s="62"/>
      <c r="U3312" s="62"/>
      <c r="V3312" s="76"/>
    </row>
    <row r="3313" customHeight="1" spans="1:22">
      <c r="A3313" s="74" t="s">
        <v>22212</v>
      </c>
      <c r="B3313" s="74" t="s">
        <v>21469</v>
      </c>
      <c r="C3313" s="74" t="s">
        <v>22213</v>
      </c>
      <c r="D3313" s="74" t="s">
        <v>16475</v>
      </c>
      <c r="E3313" s="74"/>
      <c r="F3313" s="59">
        <v>18</v>
      </c>
      <c r="G3313" s="75">
        <v>1</v>
      </c>
      <c r="H3313" s="75">
        <f>SUMIFS(VENTAS[Cantidad],VENTAS[Código del producto Vendido],STOCK[[#This Row],[Code]])</f>
        <v>0</v>
      </c>
      <c r="I3313" s="75">
        <f>STOCK[[#This Row],[Entradas]]-STOCK[[#This Row],[Salidas]]</f>
        <v>1</v>
      </c>
      <c r="J3313" s="59">
        <f t="shared" si="170"/>
        <v>1.8</v>
      </c>
      <c r="K3313" s="62">
        <v>8</v>
      </c>
      <c r="L3313" s="62">
        <v>0</v>
      </c>
      <c r="M3313" s="62">
        <f>STOCK[[#This Row],[Costo Unitario (USD)]]+STOCK[[#This Row],[Costo Envío (USD)]]+STOCK[[#This Row],[Comisión 10%]]</f>
        <v>9.8</v>
      </c>
      <c r="N3313" s="62">
        <f t="shared" si="168"/>
        <v>14.7</v>
      </c>
      <c r="O3313" s="62">
        <f t="shared" si="169"/>
        <v>18</v>
      </c>
      <c r="P3313" s="62">
        <f>STOCK[[#This Row],[Precio Final]]-STOCK[[#This Row],[Costo total]]</f>
        <v>8.2</v>
      </c>
      <c r="Q3313" s="62"/>
      <c r="R3313" s="74">
        <v>45964</v>
      </c>
      <c r="S3313" s="74"/>
      <c r="T3313" s="62"/>
      <c r="U3313" s="62"/>
      <c r="V3313" s="76"/>
    </row>
    <row r="3314" customHeight="1" spans="1:22">
      <c r="A3314" s="74" t="s">
        <v>22214</v>
      </c>
      <c r="B3314" s="74" t="s">
        <v>21469</v>
      </c>
      <c r="C3314" s="74" t="s">
        <v>22215</v>
      </c>
      <c r="D3314" s="74" t="s">
        <v>16475</v>
      </c>
      <c r="E3314" s="74"/>
      <c r="F3314" s="59">
        <v>18</v>
      </c>
      <c r="G3314" s="75">
        <v>1</v>
      </c>
      <c r="H3314" s="75">
        <f>SUMIFS(VENTAS[Cantidad],VENTAS[Código del producto Vendido],STOCK[[#This Row],[Code]])</f>
        <v>0</v>
      </c>
      <c r="I3314" s="75">
        <f>STOCK[[#This Row],[Entradas]]-STOCK[[#This Row],[Salidas]]</f>
        <v>1</v>
      </c>
      <c r="J3314" s="59">
        <f t="shared" si="170"/>
        <v>1.8</v>
      </c>
      <c r="K3314" s="62">
        <v>8</v>
      </c>
      <c r="L3314" s="62">
        <v>0</v>
      </c>
      <c r="M3314" s="62">
        <f>STOCK[[#This Row],[Costo Unitario (USD)]]+STOCK[[#This Row],[Costo Envío (USD)]]+STOCK[[#This Row],[Comisión 10%]]</f>
        <v>9.8</v>
      </c>
      <c r="N3314" s="62">
        <f t="shared" si="168"/>
        <v>14.7</v>
      </c>
      <c r="O3314" s="62">
        <f t="shared" si="169"/>
        <v>18</v>
      </c>
      <c r="P3314" s="62">
        <f>STOCK[[#This Row],[Precio Final]]-STOCK[[#This Row],[Costo total]]</f>
        <v>8.2</v>
      </c>
      <c r="Q3314" s="62"/>
      <c r="R3314" s="74">
        <v>45964</v>
      </c>
      <c r="S3314" s="74"/>
      <c r="T3314" s="62"/>
      <c r="U3314" s="62"/>
      <c r="V3314" s="76"/>
    </row>
    <row r="3315" customHeight="1" spans="1:22">
      <c r="A3315" s="74" t="s">
        <v>22216</v>
      </c>
      <c r="B3315" s="74" t="s">
        <v>21469</v>
      </c>
      <c r="C3315" s="74" t="s">
        <v>22217</v>
      </c>
      <c r="D3315" s="74" t="s">
        <v>16475</v>
      </c>
      <c r="E3315" s="74"/>
      <c r="F3315" s="59">
        <v>18</v>
      </c>
      <c r="G3315" s="75">
        <v>2</v>
      </c>
      <c r="H3315" s="75">
        <f>SUMIFS(VENTAS[Cantidad],VENTAS[Código del producto Vendido],STOCK[[#This Row],[Code]])</f>
        <v>0</v>
      </c>
      <c r="I3315" s="75">
        <f>STOCK[[#This Row],[Entradas]]-STOCK[[#This Row],[Salidas]]</f>
        <v>2</v>
      </c>
      <c r="J3315" s="59">
        <f t="shared" si="170"/>
        <v>1.8</v>
      </c>
      <c r="K3315" s="62">
        <v>8</v>
      </c>
      <c r="L3315" s="62">
        <v>0</v>
      </c>
      <c r="M3315" s="62">
        <f>STOCK[[#This Row],[Costo Unitario (USD)]]+STOCK[[#This Row],[Costo Envío (USD)]]+STOCK[[#This Row],[Comisión 10%]]</f>
        <v>9.8</v>
      </c>
      <c r="N3315" s="62">
        <f t="shared" si="168"/>
        <v>14.7</v>
      </c>
      <c r="O3315" s="62">
        <f t="shared" si="169"/>
        <v>18</v>
      </c>
      <c r="P3315" s="62">
        <f>STOCK[[#This Row],[Precio Final]]-STOCK[[#This Row],[Costo total]]</f>
        <v>8.2</v>
      </c>
      <c r="Q3315" s="62"/>
      <c r="R3315" s="74">
        <v>45964</v>
      </c>
      <c r="S3315" s="74"/>
      <c r="T3315" s="62"/>
      <c r="U3315" s="62"/>
      <c r="V3315" s="76"/>
    </row>
    <row r="3316" customHeight="1" spans="1:22">
      <c r="A3316" s="74" t="s">
        <v>22218</v>
      </c>
      <c r="B3316" s="74" t="s">
        <v>20035</v>
      </c>
      <c r="C3316" s="74" t="s">
        <v>22219</v>
      </c>
      <c r="D3316" s="74" t="s">
        <v>16396</v>
      </c>
      <c r="E3316" s="74"/>
      <c r="F3316" s="59">
        <v>20</v>
      </c>
      <c r="G3316" s="75">
        <v>1</v>
      </c>
      <c r="H3316" s="75">
        <f>SUMIFS(VENTAS[Cantidad],VENTAS[Código del producto Vendido],STOCK[[#This Row],[Code]])</f>
        <v>0</v>
      </c>
      <c r="I3316" s="75">
        <f>STOCK[[#This Row],[Entradas]]-STOCK[[#This Row],[Salidas]]</f>
        <v>1</v>
      </c>
      <c r="J3316" s="59">
        <f t="shared" si="170"/>
        <v>2</v>
      </c>
      <c r="K3316" s="62">
        <v>8</v>
      </c>
      <c r="L3316" s="62">
        <v>0</v>
      </c>
      <c r="M3316" s="62">
        <f>STOCK[[#This Row],[Costo Unitario (USD)]]+STOCK[[#This Row],[Costo Envío (USD)]]+STOCK[[#This Row],[Comisión 10%]]</f>
        <v>10</v>
      </c>
      <c r="N3316" s="62">
        <f t="shared" ref="N3316:N3347" si="171">M3316*1.5</f>
        <v>15</v>
      </c>
      <c r="O3316" s="62">
        <f t="shared" si="169"/>
        <v>20</v>
      </c>
      <c r="P3316" s="62">
        <f>STOCK[[#This Row],[Precio Final]]-STOCK[[#This Row],[Costo total]]</f>
        <v>10</v>
      </c>
      <c r="Q3316" s="62"/>
      <c r="R3316" s="74">
        <v>45964</v>
      </c>
      <c r="S3316" s="74"/>
      <c r="T3316" s="62"/>
      <c r="U3316" s="62"/>
      <c r="V3316" s="76"/>
    </row>
    <row r="3317" customHeight="1" spans="1:22">
      <c r="A3317" s="74" t="s">
        <v>22220</v>
      </c>
      <c r="B3317" s="74" t="s">
        <v>20035</v>
      </c>
      <c r="C3317" s="74" t="s">
        <v>22221</v>
      </c>
      <c r="D3317" s="74" t="s">
        <v>16396</v>
      </c>
      <c r="E3317" s="74"/>
      <c r="F3317" s="59">
        <v>20</v>
      </c>
      <c r="G3317" s="75">
        <v>1</v>
      </c>
      <c r="H3317" s="75">
        <f>SUMIFS(VENTAS[Cantidad],VENTAS[Código del producto Vendido],STOCK[[#This Row],[Code]])</f>
        <v>0</v>
      </c>
      <c r="I3317" s="75">
        <f>STOCK[[#This Row],[Entradas]]-STOCK[[#This Row],[Salidas]]</f>
        <v>1</v>
      </c>
      <c r="J3317" s="59">
        <f t="shared" si="170"/>
        <v>2</v>
      </c>
      <c r="K3317" s="62">
        <v>8</v>
      </c>
      <c r="L3317" s="62">
        <v>0</v>
      </c>
      <c r="M3317" s="62">
        <f>STOCK[[#This Row],[Costo Unitario (USD)]]+STOCK[[#This Row],[Costo Envío (USD)]]+STOCK[[#This Row],[Comisión 10%]]</f>
        <v>10</v>
      </c>
      <c r="N3317" s="62">
        <f t="shared" si="171"/>
        <v>15</v>
      </c>
      <c r="O3317" s="62">
        <f t="shared" si="169"/>
        <v>20</v>
      </c>
      <c r="P3317" s="62">
        <f>STOCK[[#This Row],[Precio Final]]-STOCK[[#This Row],[Costo total]]</f>
        <v>10</v>
      </c>
      <c r="Q3317" s="62"/>
      <c r="R3317" s="74">
        <v>45964</v>
      </c>
      <c r="S3317" s="74"/>
      <c r="T3317" s="62"/>
      <c r="U3317" s="62"/>
      <c r="V3317" s="76"/>
    </row>
    <row r="3318" customHeight="1" spans="1:22">
      <c r="A3318" s="74" t="s">
        <v>22222</v>
      </c>
      <c r="B3318" s="74" t="s">
        <v>21469</v>
      </c>
      <c r="C3318" s="74" t="s">
        <v>22221</v>
      </c>
      <c r="D3318" s="74" t="s">
        <v>16475</v>
      </c>
      <c r="E3318" s="74"/>
      <c r="F3318" s="59">
        <v>20</v>
      </c>
      <c r="G3318" s="75">
        <v>1</v>
      </c>
      <c r="H3318" s="75">
        <f>SUMIFS(VENTAS[Cantidad],VENTAS[Código del producto Vendido],STOCK[[#This Row],[Code]])</f>
        <v>0</v>
      </c>
      <c r="I3318" s="75">
        <f>STOCK[[#This Row],[Entradas]]-STOCK[[#This Row],[Salidas]]</f>
        <v>1</v>
      </c>
      <c r="J3318" s="59">
        <f t="shared" si="170"/>
        <v>2</v>
      </c>
      <c r="K3318" s="62">
        <v>8</v>
      </c>
      <c r="L3318" s="62">
        <v>0</v>
      </c>
      <c r="M3318" s="62">
        <f>STOCK[[#This Row],[Costo Unitario (USD)]]+STOCK[[#This Row],[Costo Envío (USD)]]+STOCK[[#This Row],[Comisión 10%]]</f>
        <v>10</v>
      </c>
      <c r="N3318" s="62">
        <f t="shared" si="171"/>
        <v>15</v>
      </c>
      <c r="O3318" s="62">
        <f t="shared" si="169"/>
        <v>20</v>
      </c>
      <c r="P3318" s="62">
        <f>STOCK[[#This Row],[Precio Final]]-STOCK[[#This Row],[Costo total]]</f>
        <v>10</v>
      </c>
      <c r="Q3318" s="62"/>
      <c r="R3318" s="74">
        <v>45964</v>
      </c>
      <c r="S3318" s="74"/>
      <c r="T3318" s="62"/>
      <c r="U3318" s="62"/>
      <c r="V3318" s="76"/>
    </row>
    <row r="3319" customHeight="1" spans="1:22">
      <c r="A3319" s="74" t="s">
        <v>22223</v>
      </c>
      <c r="B3319" s="74" t="s">
        <v>21469</v>
      </c>
      <c r="C3319" s="74" t="s">
        <v>22224</v>
      </c>
      <c r="D3319" s="74" t="s">
        <v>16475</v>
      </c>
      <c r="E3319" s="74"/>
      <c r="F3319" s="59">
        <v>20</v>
      </c>
      <c r="G3319" s="75">
        <v>1</v>
      </c>
      <c r="H3319" s="75">
        <f>SUMIFS(VENTAS[Cantidad],VENTAS[Código del producto Vendido],STOCK[[#This Row],[Code]])</f>
        <v>0</v>
      </c>
      <c r="I3319" s="75">
        <f>STOCK[[#This Row],[Entradas]]-STOCK[[#This Row],[Salidas]]</f>
        <v>1</v>
      </c>
      <c r="J3319" s="59">
        <f t="shared" si="170"/>
        <v>2</v>
      </c>
      <c r="K3319" s="62">
        <v>8</v>
      </c>
      <c r="L3319" s="62">
        <v>0</v>
      </c>
      <c r="M3319" s="62">
        <f>STOCK[[#This Row],[Costo Unitario (USD)]]+STOCK[[#This Row],[Costo Envío (USD)]]+STOCK[[#This Row],[Comisión 10%]]</f>
        <v>10</v>
      </c>
      <c r="N3319" s="62">
        <f t="shared" si="171"/>
        <v>15</v>
      </c>
      <c r="O3319" s="62">
        <f t="shared" si="169"/>
        <v>20</v>
      </c>
      <c r="P3319" s="62">
        <f>STOCK[[#This Row],[Precio Final]]-STOCK[[#This Row],[Costo total]]</f>
        <v>10</v>
      </c>
      <c r="Q3319" s="62"/>
      <c r="R3319" s="74">
        <v>45964</v>
      </c>
      <c r="S3319" s="74"/>
      <c r="T3319" s="62"/>
      <c r="U3319" s="62"/>
      <c r="V3319" s="76"/>
    </row>
    <row r="3320" customHeight="1" spans="1:22">
      <c r="A3320" s="74" t="s">
        <v>22225</v>
      </c>
      <c r="B3320" s="74" t="s">
        <v>20874</v>
      </c>
      <c r="C3320" s="74" t="s">
        <v>22224</v>
      </c>
      <c r="D3320" s="74" t="s">
        <v>16404</v>
      </c>
      <c r="E3320" s="74"/>
      <c r="F3320" s="59">
        <v>20</v>
      </c>
      <c r="G3320" s="75">
        <v>2</v>
      </c>
      <c r="H3320" s="75">
        <f>SUMIFS(VENTAS[Cantidad],VENTAS[Código del producto Vendido],STOCK[[#This Row],[Code]])</f>
        <v>0</v>
      </c>
      <c r="I3320" s="75">
        <f>STOCK[[#This Row],[Entradas]]-STOCK[[#This Row],[Salidas]]</f>
        <v>2</v>
      </c>
      <c r="J3320" s="59">
        <f t="shared" si="170"/>
        <v>2</v>
      </c>
      <c r="K3320" s="62">
        <v>8</v>
      </c>
      <c r="L3320" s="62">
        <v>0</v>
      </c>
      <c r="M3320" s="62">
        <f>STOCK[[#This Row],[Costo Unitario (USD)]]+STOCK[[#This Row],[Costo Envío (USD)]]+STOCK[[#This Row],[Comisión 10%]]</f>
        <v>10</v>
      </c>
      <c r="N3320" s="62">
        <f t="shared" si="171"/>
        <v>15</v>
      </c>
      <c r="O3320" s="62">
        <f t="shared" si="169"/>
        <v>20</v>
      </c>
      <c r="P3320" s="62">
        <f>STOCK[[#This Row],[Precio Final]]-STOCK[[#This Row],[Costo total]]</f>
        <v>10</v>
      </c>
      <c r="Q3320" s="62"/>
      <c r="R3320" s="74">
        <v>45964</v>
      </c>
      <c r="S3320" s="74"/>
      <c r="T3320" s="62"/>
      <c r="U3320" s="62"/>
      <c r="V3320" s="76"/>
    </row>
    <row r="3321" s="55" customFormat="1" customHeight="1" spans="1:22">
      <c r="A3321" s="74" t="s">
        <v>22226</v>
      </c>
      <c r="B3321" s="74" t="s">
        <v>21469</v>
      </c>
      <c r="C3321" s="74" t="s">
        <v>21852</v>
      </c>
      <c r="D3321" s="74" t="s">
        <v>16475</v>
      </c>
      <c r="E3321" s="74"/>
      <c r="F3321" s="59">
        <v>20</v>
      </c>
      <c r="G3321" s="75">
        <v>1</v>
      </c>
      <c r="H3321" s="75">
        <f>SUMIFS(VENTAS[Cantidad],VENTAS[Código del producto Vendido],STOCK[[#This Row],[Code]])</f>
        <v>0</v>
      </c>
      <c r="I3321" s="75">
        <f>STOCK[[#This Row],[Entradas]]-STOCK[[#This Row],[Salidas]]</f>
        <v>1</v>
      </c>
      <c r="J3321" s="59">
        <f t="shared" si="170"/>
        <v>2</v>
      </c>
      <c r="K3321" s="62">
        <v>8</v>
      </c>
      <c r="L3321" s="62">
        <v>0</v>
      </c>
      <c r="M3321" s="62">
        <f>STOCK[[#This Row],[Costo Unitario (USD)]]+STOCK[[#This Row],[Costo Envío (USD)]]+STOCK[[#This Row],[Comisión 10%]]</f>
        <v>10</v>
      </c>
      <c r="N3321" s="62">
        <f t="shared" si="171"/>
        <v>15</v>
      </c>
      <c r="O3321" s="62">
        <f t="shared" si="169"/>
        <v>20</v>
      </c>
      <c r="P3321" s="62">
        <f>STOCK[[#This Row],[Precio Final]]-STOCK[[#This Row],[Costo total]]</f>
        <v>10</v>
      </c>
      <c r="Q3321" s="62"/>
      <c r="R3321" s="74">
        <v>45964</v>
      </c>
      <c r="S3321" s="74"/>
      <c r="T3321" s="62"/>
      <c r="U3321" s="62"/>
      <c r="V3321" s="76"/>
    </row>
    <row r="3322" customHeight="1" spans="1:22">
      <c r="A3322" s="74" t="s">
        <v>22227</v>
      </c>
      <c r="B3322" s="74" t="s">
        <v>21469</v>
      </c>
      <c r="C3322" s="74" t="s">
        <v>22228</v>
      </c>
      <c r="D3322" s="74" t="s">
        <v>16475</v>
      </c>
      <c r="E3322" s="74"/>
      <c r="F3322" s="59">
        <v>25</v>
      </c>
      <c r="G3322" s="75">
        <v>1</v>
      </c>
      <c r="H3322" s="75">
        <f>SUMIFS(VENTAS[Cantidad],VENTAS[Código del producto Vendido],STOCK[[#This Row],[Code]])</f>
        <v>0</v>
      </c>
      <c r="I3322" s="75">
        <f>STOCK[[#This Row],[Entradas]]-STOCK[[#This Row],[Salidas]]</f>
        <v>1</v>
      </c>
      <c r="J3322" s="59">
        <f t="shared" si="170"/>
        <v>2.5</v>
      </c>
      <c r="K3322" s="62">
        <v>8</v>
      </c>
      <c r="L3322" s="62">
        <v>0</v>
      </c>
      <c r="M3322" s="62">
        <f>STOCK[[#This Row],[Costo Unitario (USD)]]+STOCK[[#This Row],[Costo Envío (USD)]]+STOCK[[#This Row],[Comisión 10%]]</f>
        <v>10.5</v>
      </c>
      <c r="N3322" s="62">
        <f t="shared" si="171"/>
        <v>15.75</v>
      </c>
      <c r="O3322" s="62">
        <f t="shared" si="169"/>
        <v>25</v>
      </c>
      <c r="P3322" s="62">
        <f>STOCK[[#This Row],[Precio Final]]-STOCK[[#This Row],[Costo total]]</f>
        <v>14.5</v>
      </c>
      <c r="Q3322" s="62"/>
      <c r="R3322" s="74">
        <v>45964</v>
      </c>
      <c r="S3322" s="74"/>
      <c r="T3322" s="62"/>
      <c r="U3322" s="62"/>
      <c r="V3322" s="76"/>
    </row>
    <row r="3323" customHeight="1" spans="1:22">
      <c r="A3323" s="74" t="s">
        <v>22229</v>
      </c>
      <c r="B3323" s="74" t="s">
        <v>21469</v>
      </c>
      <c r="C3323" s="74" t="s">
        <v>22230</v>
      </c>
      <c r="D3323" s="74" t="s">
        <v>16475</v>
      </c>
      <c r="E3323" s="74"/>
      <c r="F3323" s="59">
        <v>18</v>
      </c>
      <c r="G3323" s="75">
        <v>1</v>
      </c>
      <c r="H3323" s="75">
        <f>SUMIFS(VENTAS[Cantidad],VENTAS[Código del producto Vendido],STOCK[[#This Row],[Code]])</f>
        <v>0</v>
      </c>
      <c r="I3323" s="75">
        <f>STOCK[[#This Row],[Entradas]]-STOCK[[#This Row],[Salidas]]</f>
        <v>1</v>
      </c>
      <c r="J3323" s="59">
        <f t="shared" si="170"/>
        <v>1.8</v>
      </c>
      <c r="K3323" s="62">
        <v>8</v>
      </c>
      <c r="L3323" s="62">
        <v>0</v>
      </c>
      <c r="M3323" s="62">
        <f>STOCK[[#This Row],[Costo Unitario (USD)]]+STOCK[[#This Row],[Costo Envío (USD)]]+STOCK[[#This Row],[Comisión 10%]]</f>
        <v>9.8</v>
      </c>
      <c r="N3323" s="62">
        <f t="shared" si="171"/>
        <v>14.7</v>
      </c>
      <c r="O3323" s="62">
        <f t="shared" si="169"/>
        <v>18</v>
      </c>
      <c r="P3323" s="62">
        <f>STOCK[[#This Row],[Precio Final]]-STOCK[[#This Row],[Costo total]]</f>
        <v>8.2</v>
      </c>
      <c r="Q3323" s="62"/>
      <c r="R3323" s="74">
        <v>45964</v>
      </c>
      <c r="S3323" s="74"/>
      <c r="T3323" s="62"/>
      <c r="U3323" s="62"/>
      <c r="V3323" s="76"/>
    </row>
    <row r="3324" customHeight="1" spans="1:22">
      <c r="A3324" s="74" t="s">
        <v>22231</v>
      </c>
      <c r="B3324" s="74" t="s">
        <v>20874</v>
      </c>
      <c r="C3324" s="74" t="s">
        <v>22232</v>
      </c>
      <c r="D3324" s="74" t="s">
        <v>16408</v>
      </c>
      <c r="E3324" s="74"/>
      <c r="F3324" s="59">
        <v>20</v>
      </c>
      <c r="G3324" s="75">
        <v>3</v>
      </c>
      <c r="H3324" s="75">
        <f>SUMIFS(VENTAS[Cantidad],VENTAS[Código del producto Vendido],STOCK[[#This Row],[Code]])</f>
        <v>0</v>
      </c>
      <c r="I3324" s="75">
        <f>STOCK[[#This Row],[Entradas]]-STOCK[[#This Row],[Salidas]]</f>
        <v>3</v>
      </c>
      <c r="J3324" s="59">
        <f t="shared" si="170"/>
        <v>2</v>
      </c>
      <c r="K3324" s="62">
        <v>8</v>
      </c>
      <c r="L3324" s="62">
        <v>0</v>
      </c>
      <c r="M3324" s="62">
        <f>STOCK[[#This Row],[Costo Unitario (USD)]]+STOCK[[#This Row],[Costo Envío (USD)]]+STOCK[[#This Row],[Comisión 10%]]</f>
        <v>10</v>
      </c>
      <c r="N3324" s="62">
        <f t="shared" si="171"/>
        <v>15</v>
      </c>
      <c r="O3324" s="62">
        <f t="shared" si="169"/>
        <v>20</v>
      </c>
      <c r="P3324" s="62">
        <f>STOCK[[#This Row],[Precio Final]]-STOCK[[#This Row],[Costo total]]</f>
        <v>10</v>
      </c>
      <c r="Q3324" s="62"/>
      <c r="R3324" s="74">
        <v>45964</v>
      </c>
      <c r="S3324" s="74"/>
      <c r="T3324" s="62"/>
      <c r="U3324" s="62"/>
      <c r="V3324" s="76"/>
    </row>
    <row r="3325" customHeight="1" spans="1:22">
      <c r="A3325" s="74" t="s">
        <v>22233</v>
      </c>
      <c r="B3325" s="74" t="s">
        <v>20874</v>
      </c>
      <c r="C3325" s="74" t="s">
        <v>22234</v>
      </c>
      <c r="D3325" s="74" t="s">
        <v>16408</v>
      </c>
      <c r="E3325" s="74"/>
      <c r="F3325" s="59">
        <v>20</v>
      </c>
      <c r="G3325" s="75">
        <v>1</v>
      </c>
      <c r="H3325" s="75">
        <f>SUMIFS(VENTAS[Cantidad],VENTAS[Código del producto Vendido],STOCK[[#This Row],[Code]])</f>
        <v>0</v>
      </c>
      <c r="I3325" s="75">
        <f>STOCK[[#This Row],[Entradas]]-STOCK[[#This Row],[Salidas]]</f>
        <v>1</v>
      </c>
      <c r="J3325" s="59">
        <f t="shared" si="170"/>
        <v>2</v>
      </c>
      <c r="K3325" s="62">
        <v>8</v>
      </c>
      <c r="L3325" s="62">
        <v>0</v>
      </c>
      <c r="M3325" s="62">
        <f>STOCK[[#This Row],[Costo Unitario (USD)]]+STOCK[[#This Row],[Costo Envío (USD)]]+STOCK[[#This Row],[Comisión 10%]]</f>
        <v>10</v>
      </c>
      <c r="N3325" s="62">
        <f t="shared" si="171"/>
        <v>15</v>
      </c>
      <c r="O3325" s="62">
        <f t="shared" si="169"/>
        <v>20</v>
      </c>
      <c r="P3325" s="62">
        <f>STOCK[[#This Row],[Precio Final]]-STOCK[[#This Row],[Costo total]]</f>
        <v>10</v>
      </c>
      <c r="Q3325" s="62"/>
      <c r="R3325" s="74">
        <v>45964</v>
      </c>
      <c r="S3325" s="74"/>
      <c r="T3325" s="62"/>
      <c r="U3325" s="62"/>
      <c r="V3325" s="76"/>
    </row>
    <row r="3326" customHeight="1" spans="1:22">
      <c r="A3326" s="74" t="s">
        <v>22235</v>
      </c>
      <c r="B3326" s="74" t="s">
        <v>21469</v>
      </c>
      <c r="C3326" s="74" t="s">
        <v>22236</v>
      </c>
      <c r="D3326" s="74" t="s">
        <v>16475</v>
      </c>
      <c r="E3326" s="74"/>
      <c r="F3326" s="59">
        <v>18</v>
      </c>
      <c r="G3326" s="75">
        <v>1</v>
      </c>
      <c r="H3326" s="75">
        <f>SUMIFS(VENTAS[Cantidad],VENTAS[Código del producto Vendido],STOCK[[#This Row],[Code]])</f>
        <v>0</v>
      </c>
      <c r="I3326" s="75">
        <f>STOCK[[#This Row],[Entradas]]-STOCK[[#This Row],[Salidas]]</f>
        <v>1</v>
      </c>
      <c r="J3326" s="59">
        <f t="shared" si="170"/>
        <v>1.8</v>
      </c>
      <c r="K3326" s="62">
        <v>8</v>
      </c>
      <c r="L3326" s="62">
        <v>0</v>
      </c>
      <c r="M3326" s="62">
        <f>STOCK[[#This Row],[Costo Unitario (USD)]]+STOCK[[#This Row],[Costo Envío (USD)]]+STOCK[[#This Row],[Comisión 10%]]</f>
        <v>9.8</v>
      </c>
      <c r="N3326" s="62">
        <f t="shared" si="171"/>
        <v>14.7</v>
      </c>
      <c r="O3326" s="62">
        <f t="shared" si="169"/>
        <v>18</v>
      </c>
      <c r="P3326" s="62">
        <f>STOCK[[#This Row],[Precio Final]]-STOCK[[#This Row],[Costo total]]</f>
        <v>8.2</v>
      </c>
      <c r="Q3326" s="62"/>
      <c r="R3326" s="74">
        <v>45964</v>
      </c>
      <c r="S3326" s="74"/>
      <c r="T3326" s="62"/>
      <c r="U3326" s="62"/>
      <c r="V3326" s="76"/>
    </row>
    <row r="3327" customHeight="1" spans="1:22">
      <c r="A3327" s="74" t="s">
        <v>22237</v>
      </c>
      <c r="B3327" s="74" t="s">
        <v>22238</v>
      </c>
      <c r="C3327" s="74" t="s">
        <v>22239</v>
      </c>
      <c r="D3327" s="74" t="s">
        <v>16408</v>
      </c>
      <c r="E3327" s="74"/>
      <c r="F3327" s="59">
        <v>30</v>
      </c>
      <c r="G3327" s="75">
        <v>1</v>
      </c>
      <c r="H3327" s="75">
        <f>SUMIFS(VENTAS[Cantidad],VENTAS[Código del producto Vendido],STOCK[[#This Row],[Code]])</f>
        <v>0</v>
      </c>
      <c r="I3327" s="75">
        <f>STOCK[[#This Row],[Entradas]]-STOCK[[#This Row],[Salidas]]</f>
        <v>1</v>
      </c>
      <c r="J3327" s="59">
        <f t="shared" si="170"/>
        <v>3</v>
      </c>
      <c r="K3327" s="62">
        <v>8</v>
      </c>
      <c r="L3327" s="62">
        <v>0</v>
      </c>
      <c r="M3327" s="62">
        <f>STOCK[[#This Row],[Costo Unitario (USD)]]+STOCK[[#This Row],[Costo Envío (USD)]]+STOCK[[#This Row],[Comisión 10%]]</f>
        <v>11</v>
      </c>
      <c r="N3327" s="62">
        <f t="shared" si="171"/>
        <v>16.5</v>
      </c>
      <c r="O3327" s="62">
        <f t="shared" si="169"/>
        <v>30</v>
      </c>
      <c r="P3327" s="62">
        <f>STOCK[[#This Row],[Precio Final]]-STOCK[[#This Row],[Costo total]]</f>
        <v>19</v>
      </c>
      <c r="Q3327" s="62"/>
      <c r="R3327" s="74">
        <v>45964</v>
      </c>
      <c r="S3327" s="74"/>
      <c r="T3327" s="62"/>
      <c r="U3327" s="62"/>
      <c r="V3327" s="76"/>
    </row>
    <row r="3328" customHeight="1" spans="1:22">
      <c r="A3328" s="74" t="s">
        <v>22240</v>
      </c>
      <c r="B3328" s="74" t="s">
        <v>22238</v>
      </c>
      <c r="C3328" s="74" t="s">
        <v>22241</v>
      </c>
      <c r="D3328" s="74" t="s">
        <v>16404</v>
      </c>
      <c r="E3328" s="74"/>
      <c r="F3328" s="59">
        <v>30</v>
      </c>
      <c r="G3328" s="75">
        <v>1</v>
      </c>
      <c r="H3328" s="75">
        <f>SUMIFS(VENTAS[Cantidad],VENTAS[Código del producto Vendido],STOCK[[#This Row],[Code]])</f>
        <v>0</v>
      </c>
      <c r="I3328" s="75">
        <f>STOCK[[#This Row],[Entradas]]-STOCK[[#This Row],[Salidas]]</f>
        <v>1</v>
      </c>
      <c r="J3328" s="59">
        <f t="shared" si="170"/>
        <v>3</v>
      </c>
      <c r="K3328" s="62">
        <v>8</v>
      </c>
      <c r="L3328" s="62">
        <v>0</v>
      </c>
      <c r="M3328" s="62">
        <f>STOCK[[#This Row],[Costo Unitario (USD)]]+STOCK[[#This Row],[Costo Envío (USD)]]+STOCK[[#This Row],[Comisión 10%]]</f>
        <v>11</v>
      </c>
      <c r="N3328" s="62">
        <f t="shared" si="171"/>
        <v>16.5</v>
      </c>
      <c r="O3328" s="62">
        <f t="shared" si="169"/>
        <v>30</v>
      </c>
      <c r="P3328" s="62">
        <f>STOCK[[#This Row],[Precio Final]]-STOCK[[#This Row],[Costo total]]</f>
        <v>19</v>
      </c>
      <c r="Q3328" s="62"/>
      <c r="R3328" s="74">
        <v>45964</v>
      </c>
      <c r="S3328" s="74"/>
      <c r="T3328" s="62"/>
      <c r="U3328" s="62"/>
      <c r="V3328" s="76"/>
    </row>
    <row r="3329" customHeight="1" spans="1:22">
      <c r="A3329" s="74" t="s">
        <v>22242</v>
      </c>
      <c r="B3329" s="74" t="s">
        <v>22238</v>
      </c>
      <c r="C3329" s="74" t="s">
        <v>22243</v>
      </c>
      <c r="D3329" s="74" t="s">
        <v>16404</v>
      </c>
      <c r="E3329" s="74"/>
      <c r="F3329" s="59">
        <v>25</v>
      </c>
      <c r="G3329" s="75">
        <v>2</v>
      </c>
      <c r="H3329" s="75">
        <f>SUMIFS(VENTAS[Cantidad],VENTAS[Código del producto Vendido],STOCK[[#This Row],[Code]])</f>
        <v>0</v>
      </c>
      <c r="I3329" s="75">
        <f>STOCK[[#This Row],[Entradas]]-STOCK[[#This Row],[Salidas]]</f>
        <v>2</v>
      </c>
      <c r="J3329" s="59">
        <f t="shared" si="170"/>
        <v>2.5</v>
      </c>
      <c r="K3329" s="62">
        <v>8</v>
      </c>
      <c r="L3329" s="62">
        <v>0</v>
      </c>
      <c r="M3329" s="62">
        <f>STOCK[[#This Row],[Costo Unitario (USD)]]+STOCK[[#This Row],[Costo Envío (USD)]]+STOCK[[#This Row],[Comisión 10%]]</f>
        <v>10.5</v>
      </c>
      <c r="N3329" s="62">
        <f t="shared" si="171"/>
        <v>15.75</v>
      </c>
      <c r="O3329" s="62">
        <f t="shared" si="169"/>
        <v>25</v>
      </c>
      <c r="P3329" s="62">
        <f>STOCK[[#This Row],[Precio Final]]-STOCK[[#This Row],[Costo total]]</f>
        <v>14.5</v>
      </c>
      <c r="Q3329" s="62"/>
      <c r="R3329" s="74">
        <v>45964</v>
      </c>
      <c r="S3329" s="74"/>
      <c r="T3329" s="62"/>
      <c r="U3329" s="62"/>
      <c r="V3329" s="76"/>
    </row>
    <row r="3330" s="19" customFormat="1" customHeight="1" spans="1:22">
      <c r="A3330" s="74" t="s">
        <v>22244</v>
      </c>
      <c r="B3330" s="74" t="s">
        <v>21469</v>
      </c>
      <c r="C3330" s="74" t="s">
        <v>22245</v>
      </c>
      <c r="D3330" s="74" t="s">
        <v>16583</v>
      </c>
      <c r="E3330" s="74"/>
      <c r="F3330" s="59">
        <v>20</v>
      </c>
      <c r="G3330" s="75">
        <v>1</v>
      </c>
      <c r="H3330" s="75">
        <f>SUMIFS(VENTAS[Cantidad],VENTAS[Código del producto Vendido],STOCK[[#This Row],[Code]])</f>
        <v>0</v>
      </c>
      <c r="I3330" s="75">
        <f>STOCK[[#This Row],[Entradas]]-STOCK[[#This Row],[Salidas]]</f>
        <v>1</v>
      </c>
      <c r="J3330" s="59">
        <f t="shared" si="170"/>
        <v>2</v>
      </c>
      <c r="K3330" s="62">
        <v>8</v>
      </c>
      <c r="L3330" s="62">
        <v>0</v>
      </c>
      <c r="M3330" s="62">
        <f>STOCK[[#This Row],[Costo Unitario (USD)]]+STOCK[[#This Row],[Costo Envío (USD)]]+STOCK[[#This Row],[Comisión 10%]]</f>
        <v>10</v>
      </c>
      <c r="N3330" s="62">
        <f t="shared" si="171"/>
        <v>15</v>
      </c>
      <c r="O3330" s="62">
        <f t="shared" si="169"/>
        <v>20</v>
      </c>
      <c r="P3330" s="62">
        <f>STOCK[[#This Row],[Precio Final]]-STOCK[[#This Row],[Costo total]]</f>
        <v>10</v>
      </c>
      <c r="Q3330" s="62"/>
      <c r="R3330" s="74">
        <v>45964</v>
      </c>
      <c r="S3330" s="74"/>
      <c r="T3330" s="62"/>
      <c r="U3330" s="62"/>
      <c r="V3330" s="76"/>
    </row>
    <row r="3331" s="19" customFormat="1" customHeight="1" spans="1:22">
      <c r="A3331" s="74" t="s">
        <v>22246</v>
      </c>
      <c r="B3331" s="74" t="s">
        <v>20035</v>
      </c>
      <c r="C3331" s="74" t="s">
        <v>22247</v>
      </c>
      <c r="D3331" s="74" t="s">
        <v>16396</v>
      </c>
      <c r="E3331" s="74"/>
      <c r="F3331" s="59">
        <v>20</v>
      </c>
      <c r="G3331" s="75">
        <v>1</v>
      </c>
      <c r="H3331" s="75">
        <f>SUMIFS(VENTAS[Cantidad],VENTAS[Código del producto Vendido],STOCK[[#This Row],[Code]])</f>
        <v>0</v>
      </c>
      <c r="I3331" s="75">
        <f>STOCK[[#This Row],[Entradas]]-STOCK[[#This Row],[Salidas]]</f>
        <v>1</v>
      </c>
      <c r="J3331" s="59">
        <f t="shared" si="170"/>
        <v>2</v>
      </c>
      <c r="K3331" s="62">
        <v>8</v>
      </c>
      <c r="L3331" s="62">
        <v>0</v>
      </c>
      <c r="M3331" s="62">
        <f>STOCK[[#This Row],[Costo Unitario (USD)]]+STOCK[[#This Row],[Costo Envío (USD)]]+STOCK[[#This Row],[Comisión 10%]]</f>
        <v>10</v>
      </c>
      <c r="N3331" s="62">
        <f t="shared" si="171"/>
        <v>15</v>
      </c>
      <c r="O3331" s="62">
        <f t="shared" si="169"/>
        <v>20</v>
      </c>
      <c r="P3331" s="62">
        <f>STOCK[[#This Row],[Precio Final]]-STOCK[[#This Row],[Costo total]]</f>
        <v>10</v>
      </c>
      <c r="Q3331" s="62"/>
      <c r="R3331" s="74">
        <v>45964</v>
      </c>
      <c r="S3331" s="74"/>
      <c r="T3331" s="62"/>
      <c r="U3331" s="62"/>
      <c r="V3331" s="76"/>
    </row>
    <row r="3332" s="19" customFormat="1" customHeight="1" spans="1:22">
      <c r="A3332" s="74" t="s">
        <v>22248</v>
      </c>
      <c r="B3332" s="74" t="s">
        <v>20035</v>
      </c>
      <c r="C3332" s="74" t="s">
        <v>22249</v>
      </c>
      <c r="D3332" s="74" t="s">
        <v>16396</v>
      </c>
      <c r="E3332" s="74"/>
      <c r="F3332" s="59">
        <v>20</v>
      </c>
      <c r="G3332" s="75">
        <v>1</v>
      </c>
      <c r="H3332" s="75">
        <f>SUMIFS(VENTAS[Cantidad],VENTAS[Código del producto Vendido],STOCK[[#This Row],[Code]])</f>
        <v>0</v>
      </c>
      <c r="I3332" s="75">
        <f>STOCK[[#This Row],[Entradas]]-STOCK[[#This Row],[Salidas]]</f>
        <v>1</v>
      </c>
      <c r="J3332" s="59">
        <f t="shared" si="170"/>
        <v>2</v>
      </c>
      <c r="K3332" s="62">
        <v>8</v>
      </c>
      <c r="L3332" s="62">
        <v>0</v>
      </c>
      <c r="M3332" s="62">
        <f>STOCK[[#This Row],[Costo Unitario (USD)]]+STOCK[[#This Row],[Costo Envío (USD)]]+STOCK[[#This Row],[Comisión 10%]]</f>
        <v>10</v>
      </c>
      <c r="N3332" s="62">
        <f t="shared" si="171"/>
        <v>15</v>
      </c>
      <c r="O3332" s="62">
        <f t="shared" si="169"/>
        <v>20</v>
      </c>
      <c r="P3332" s="62">
        <f>STOCK[[#This Row],[Precio Final]]-STOCK[[#This Row],[Costo total]]</f>
        <v>10</v>
      </c>
      <c r="Q3332" s="62"/>
      <c r="R3332" s="74">
        <v>45964</v>
      </c>
      <c r="S3332" s="74"/>
      <c r="T3332" s="62"/>
      <c r="U3332" s="62"/>
      <c r="V3332" s="76"/>
    </row>
    <row r="3333" s="19" customFormat="1" customHeight="1" spans="1:22">
      <c r="A3333" s="74" t="s">
        <v>22250</v>
      </c>
      <c r="B3333" s="74" t="s">
        <v>21469</v>
      </c>
      <c r="C3333" s="74" t="s">
        <v>22251</v>
      </c>
      <c r="D3333" s="74" t="s">
        <v>16475</v>
      </c>
      <c r="E3333" s="74"/>
      <c r="F3333" s="59">
        <v>20</v>
      </c>
      <c r="G3333" s="75">
        <v>1</v>
      </c>
      <c r="H3333" s="75">
        <f>SUMIFS(VENTAS[Cantidad],VENTAS[Código del producto Vendido],STOCK[[#This Row],[Code]])</f>
        <v>0</v>
      </c>
      <c r="I3333" s="75">
        <f>STOCK[[#This Row],[Entradas]]-STOCK[[#This Row],[Salidas]]</f>
        <v>1</v>
      </c>
      <c r="J3333" s="59">
        <f t="shared" si="170"/>
        <v>2</v>
      </c>
      <c r="K3333" s="62">
        <v>8</v>
      </c>
      <c r="L3333" s="62">
        <v>0</v>
      </c>
      <c r="M3333" s="62">
        <f>STOCK[[#This Row],[Costo Unitario (USD)]]+STOCK[[#This Row],[Costo Envío (USD)]]+STOCK[[#This Row],[Comisión 10%]]</f>
        <v>10</v>
      </c>
      <c r="N3333" s="62">
        <f t="shared" si="171"/>
        <v>15</v>
      </c>
      <c r="O3333" s="62">
        <f t="shared" si="169"/>
        <v>20</v>
      </c>
      <c r="P3333" s="62">
        <f>STOCK[[#This Row],[Precio Final]]-STOCK[[#This Row],[Costo total]]</f>
        <v>10</v>
      </c>
      <c r="Q3333" s="62"/>
      <c r="R3333" s="74">
        <v>45964</v>
      </c>
      <c r="S3333" s="74"/>
      <c r="T3333" s="62"/>
      <c r="U3333" s="62"/>
      <c r="V3333" s="76"/>
    </row>
    <row r="3334" s="19" customFormat="1" customHeight="1" spans="1:22">
      <c r="A3334" s="74" t="s">
        <v>22252</v>
      </c>
      <c r="B3334" s="74" t="s">
        <v>21469</v>
      </c>
      <c r="C3334" s="74" t="s">
        <v>22253</v>
      </c>
      <c r="D3334" s="74" t="s">
        <v>16475</v>
      </c>
      <c r="E3334" s="74"/>
      <c r="F3334" s="59">
        <v>20</v>
      </c>
      <c r="G3334" s="75">
        <v>1</v>
      </c>
      <c r="H3334" s="75">
        <f>SUMIFS(VENTAS[Cantidad],VENTAS[Código del producto Vendido],STOCK[[#This Row],[Code]])</f>
        <v>0</v>
      </c>
      <c r="I3334" s="75">
        <f>STOCK[[#This Row],[Entradas]]-STOCK[[#This Row],[Salidas]]</f>
        <v>1</v>
      </c>
      <c r="J3334" s="59">
        <f t="shared" si="170"/>
        <v>2</v>
      </c>
      <c r="K3334" s="62">
        <v>8</v>
      </c>
      <c r="L3334" s="62">
        <v>0</v>
      </c>
      <c r="M3334" s="62">
        <f>STOCK[[#This Row],[Costo Unitario (USD)]]+STOCK[[#This Row],[Costo Envío (USD)]]+STOCK[[#This Row],[Comisión 10%]]</f>
        <v>10</v>
      </c>
      <c r="N3334" s="62">
        <f t="shared" si="171"/>
        <v>15</v>
      </c>
      <c r="O3334" s="62">
        <f t="shared" si="169"/>
        <v>20</v>
      </c>
      <c r="P3334" s="62">
        <f>STOCK[[#This Row],[Precio Final]]-STOCK[[#This Row],[Costo total]]</f>
        <v>10</v>
      </c>
      <c r="Q3334" s="62"/>
      <c r="R3334" s="74">
        <v>45964</v>
      </c>
      <c r="S3334" s="74"/>
      <c r="T3334" s="62"/>
      <c r="U3334" s="62"/>
      <c r="V3334" s="76"/>
    </row>
    <row r="3335" s="19" customFormat="1" customHeight="1" spans="1:22">
      <c r="A3335" s="74" t="s">
        <v>22254</v>
      </c>
      <c r="B3335" s="74" t="s">
        <v>20874</v>
      </c>
      <c r="C3335" s="74" t="s">
        <v>22255</v>
      </c>
      <c r="D3335" s="74" t="s">
        <v>16404</v>
      </c>
      <c r="E3335" s="74"/>
      <c r="F3335" s="59">
        <v>20</v>
      </c>
      <c r="G3335" s="75">
        <v>1</v>
      </c>
      <c r="H3335" s="75">
        <f>SUMIFS(VENTAS[Cantidad],VENTAS[Código del producto Vendido],STOCK[[#This Row],[Code]])</f>
        <v>0</v>
      </c>
      <c r="I3335" s="75">
        <f>STOCK[[#This Row],[Entradas]]-STOCK[[#This Row],[Salidas]]</f>
        <v>1</v>
      </c>
      <c r="J3335" s="59">
        <f t="shared" si="170"/>
        <v>2</v>
      </c>
      <c r="K3335" s="62">
        <v>8</v>
      </c>
      <c r="L3335" s="62">
        <v>0</v>
      </c>
      <c r="M3335" s="62">
        <f>STOCK[[#This Row],[Costo Unitario (USD)]]+STOCK[[#This Row],[Costo Envío (USD)]]+STOCK[[#This Row],[Comisión 10%]]</f>
        <v>10</v>
      </c>
      <c r="N3335" s="62">
        <f t="shared" si="171"/>
        <v>15</v>
      </c>
      <c r="O3335" s="62">
        <f t="shared" si="169"/>
        <v>20</v>
      </c>
      <c r="P3335" s="62">
        <f>STOCK[[#This Row],[Precio Final]]-STOCK[[#This Row],[Costo total]]</f>
        <v>10</v>
      </c>
      <c r="Q3335" s="62"/>
      <c r="R3335" s="74">
        <v>45964</v>
      </c>
      <c r="S3335" s="74"/>
      <c r="T3335" s="62"/>
      <c r="U3335" s="62"/>
      <c r="V3335" s="76"/>
    </row>
    <row r="3336" s="19" customFormat="1" customHeight="1" spans="1:22">
      <c r="A3336" s="74" t="s">
        <v>22256</v>
      </c>
      <c r="B3336" s="74" t="s">
        <v>21469</v>
      </c>
      <c r="C3336" s="74" t="s">
        <v>22257</v>
      </c>
      <c r="D3336" s="74" t="s">
        <v>16475</v>
      </c>
      <c r="E3336" s="74"/>
      <c r="F3336" s="59">
        <v>20</v>
      </c>
      <c r="G3336" s="75">
        <v>1</v>
      </c>
      <c r="H3336" s="75">
        <f>SUMIFS(VENTAS[Cantidad],VENTAS[Código del producto Vendido],STOCK[[#This Row],[Code]])</f>
        <v>0</v>
      </c>
      <c r="I3336" s="75">
        <f>STOCK[[#This Row],[Entradas]]-STOCK[[#This Row],[Salidas]]</f>
        <v>1</v>
      </c>
      <c r="J3336" s="59">
        <f t="shared" si="170"/>
        <v>2</v>
      </c>
      <c r="K3336" s="62">
        <v>8</v>
      </c>
      <c r="L3336" s="62">
        <v>0</v>
      </c>
      <c r="M3336" s="62">
        <f>STOCK[[#This Row],[Costo Unitario (USD)]]+STOCK[[#This Row],[Costo Envío (USD)]]+STOCK[[#This Row],[Comisión 10%]]</f>
        <v>10</v>
      </c>
      <c r="N3336" s="62">
        <f t="shared" si="171"/>
        <v>15</v>
      </c>
      <c r="O3336" s="62">
        <f t="shared" si="169"/>
        <v>20</v>
      </c>
      <c r="P3336" s="62">
        <f>STOCK[[#This Row],[Precio Final]]-STOCK[[#This Row],[Costo total]]</f>
        <v>10</v>
      </c>
      <c r="Q3336" s="62"/>
      <c r="R3336" s="74">
        <v>45964</v>
      </c>
      <c r="S3336" s="74"/>
      <c r="T3336" s="62"/>
      <c r="U3336" s="62"/>
      <c r="V3336" s="76"/>
    </row>
    <row r="3337" s="19" customFormat="1" customHeight="1" spans="1:22">
      <c r="A3337" s="74" t="s">
        <v>22258</v>
      </c>
      <c r="B3337" s="74" t="s">
        <v>20961</v>
      </c>
      <c r="C3337" s="74" t="s">
        <v>22259</v>
      </c>
      <c r="D3337" s="74" t="s">
        <v>16404</v>
      </c>
      <c r="E3337" s="74"/>
      <c r="F3337" s="59">
        <v>30</v>
      </c>
      <c r="G3337" s="75">
        <v>3</v>
      </c>
      <c r="H3337" s="75">
        <f>SUMIFS(VENTAS[Cantidad],VENTAS[Código del producto Vendido],STOCK[[#This Row],[Code]])</f>
        <v>0</v>
      </c>
      <c r="I3337" s="75">
        <f>STOCK[[#This Row],[Entradas]]-STOCK[[#This Row],[Salidas]]</f>
        <v>3</v>
      </c>
      <c r="J3337" s="59">
        <f t="shared" si="170"/>
        <v>3</v>
      </c>
      <c r="K3337" s="62">
        <v>8</v>
      </c>
      <c r="L3337" s="62">
        <v>0</v>
      </c>
      <c r="M3337" s="62">
        <f>STOCK[[#This Row],[Costo Unitario (USD)]]+STOCK[[#This Row],[Costo Envío (USD)]]+STOCK[[#This Row],[Comisión 10%]]</f>
        <v>11</v>
      </c>
      <c r="N3337" s="62">
        <f t="shared" si="171"/>
        <v>16.5</v>
      </c>
      <c r="O3337" s="62">
        <f t="shared" si="169"/>
        <v>30</v>
      </c>
      <c r="P3337" s="62">
        <f>STOCK[[#This Row],[Precio Final]]-STOCK[[#This Row],[Costo total]]</f>
        <v>19</v>
      </c>
      <c r="Q3337" s="62"/>
      <c r="R3337" s="74">
        <v>45964</v>
      </c>
      <c r="S3337" s="74"/>
      <c r="T3337" s="62"/>
      <c r="U3337" s="62"/>
      <c r="V3337" s="76"/>
    </row>
    <row r="3338" s="19" customFormat="1" customHeight="1" spans="1:22">
      <c r="A3338" s="74" t="s">
        <v>22260</v>
      </c>
      <c r="B3338" s="74" t="s">
        <v>22056</v>
      </c>
      <c r="C3338" s="74" t="s">
        <v>22261</v>
      </c>
      <c r="D3338" s="74" t="s">
        <v>16928</v>
      </c>
      <c r="E3338" s="74"/>
      <c r="F3338" s="59">
        <v>30</v>
      </c>
      <c r="G3338" s="75">
        <v>1</v>
      </c>
      <c r="H3338" s="75">
        <f>SUMIFS(VENTAS[Cantidad],VENTAS[Código del producto Vendido],STOCK[[#This Row],[Code]])</f>
        <v>0</v>
      </c>
      <c r="I3338" s="75">
        <f>STOCK[[#This Row],[Entradas]]-STOCK[[#This Row],[Salidas]]</f>
        <v>1</v>
      </c>
      <c r="J3338" s="59">
        <f t="shared" si="170"/>
        <v>3</v>
      </c>
      <c r="K3338" s="62">
        <v>8</v>
      </c>
      <c r="L3338" s="62">
        <v>0</v>
      </c>
      <c r="M3338" s="62">
        <f>STOCK[[#This Row],[Costo Unitario (USD)]]+STOCK[[#This Row],[Costo Envío (USD)]]+STOCK[[#This Row],[Comisión 10%]]</f>
        <v>11</v>
      </c>
      <c r="N3338" s="62">
        <f t="shared" si="171"/>
        <v>16.5</v>
      </c>
      <c r="O3338" s="62">
        <f t="shared" si="169"/>
        <v>30</v>
      </c>
      <c r="P3338" s="62">
        <f>STOCK[[#This Row],[Precio Final]]-STOCK[[#This Row],[Costo total]]</f>
        <v>19</v>
      </c>
      <c r="Q3338" s="62"/>
      <c r="R3338" s="74">
        <v>45964</v>
      </c>
      <c r="S3338" s="74"/>
      <c r="T3338" s="62"/>
      <c r="U3338" s="62"/>
      <c r="V3338" s="76"/>
    </row>
    <row r="3339" s="19" customFormat="1" customHeight="1" spans="1:22">
      <c r="A3339" s="74" t="s">
        <v>22262</v>
      </c>
      <c r="B3339" s="74" t="s">
        <v>17153</v>
      </c>
      <c r="C3339" s="74" t="s">
        <v>22263</v>
      </c>
      <c r="D3339" s="74" t="s">
        <v>16475</v>
      </c>
      <c r="E3339" s="74"/>
      <c r="F3339" s="59">
        <v>30</v>
      </c>
      <c r="G3339" s="75">
        <v>1</v>
      </c>
      <c r="H3339" s="75">
        <f>SUMIFS(VENTAS[Cantidad],VENTAS[Código del producto Vendido],STOCK[[#This Row],[Code]])</f>
        <v>0</v>
      </c>
      <c r="I3339" s="75">
        <f>STOCK[[#This Row],[Entradas]]-STOCK[[#This Row],[Salidas]]</f>
        <v>1</v>
      </c>
      <c r="J3339" s="59">
        <f t="shared" si="170"/>
        <v>3</v>
      </c>
      <c r="K3339" s="62">
        <v>8</v>
      </c>
      <c r="L3339" s="62">
        <v>0</v>
      </c>
      <c r="M3339" s="62">
        <f>STOCK[[#This Row],[Costo Unitario (USD)]]+STOCK[[#This Row],[Costo Envío (USD)]]+STOCK[[#This Row],[Comisión 10%]]</f>
        <v>11</v>
      </c>
      <c r="N3339" s="62">
        <f t="shared" si="171"/>
        <v>16.5</v>
      </c>
      <c r="O3339" s="62">
        <f t="shared" si="169"/>
        <v>30</v>
      </c>
      <c r="P3339" s="62">
        <f>STOCK[[#This Row],[Precio Final]]-STOCK[[#This Row],[Costo total]]</f>
        <v>19</v>
      </c>
      <c r="Q3339" s="62"/>
      <c r="R3339" s="74">
        <v>45964</v>
      </c>
      <c r="S3339" s="74"/>
      <c r="T3339" s="62"/>
      <c r="U3339" s="62"/>
      <c r="V3339" s="76"/>
    </row>
    <row r="3340" s="19" customFormat="1" customHeight="1" spans="1:22">
      <c r="A3340" s="74" t="s">
        <v>22264</v>
      </c>
      <c r="B3340" s="74" t="s">
        <v>20961</v>
      </c>
      <c r="C3340" s="74" t="s">
        <v>20527</v>
      </c>
      <c r="D3340" s="74" t="s">
        <v>16404</v>
      </c>
      <c r="E3340" s="74"/>
      <c r="F3340" s="59">
        <v>28</v>
      </c>
      <c r="G3340" s="75">
        <v>1</v>
      </c>
      <c r="H3340" s="75">
        <f>SUMIFS(VENTAS[Cantidad],VENTAS[Código del producto Vendido],STOCK[[#This Row],[Code]])</f>
        <v>0</v>
      </c>
      <c r="I3340" s="75">
        <f>STOCK[[#This Row],[Entradas]]-STOCK[[#This Row],[Salidas]]</f>
        <v>1</v>
      </c>
      <c r="J3340" s="59">
        <f t="shared" si="170"/>
        <v>2.8</v>
      </c>
      <c r="K3340" s="62">
        <v>8</v>
      </c>
      <c r="L3340" s="62">
        <v>0</v>
      </c>
      <c r="M3340" s="62">
        <f>STOCK[[#This Row],[Costo Unitario (USD)]]+STOCK[[#This Row],[Costo Envío (USD)]]+STOCK[[#This Row],[Comisión 10%]]</f>
        <v>10.8</v>
      </c>
      <c r="N3340" s="62">
        <f t="shared" si="171"/>
        <v>16.2</v>
      </c>
      <c r="O3340" s="62">
        <f t="shared" si="169"/>
        <v>28</v>
      </c>
      <c r="P3340" s="62">
        <f>STOCK[[#This Row],[Precio Final]]-STOCK[[#This Row],[Costo total]]</f>
        <v>17.2</v>
      </c>
      <c r="Q3340" s="62"/>
      <c r="R3340" s="74">
        <v>45964</v>
      </c>
      <c r="S3340" s="74"/>
      <c r="T3340" s="62"/>
      <c r="U3340" s="62"/>
      <c r="V3340" s="76"/>
    </row>
    <row r="3341" s="19" customFormat="1" customHeight="1" spans="1:22">
      <c r="A3341" s="74" t="s">
        <v>22265</v>
      </c>
      <c r="B3341" s="74" t="s">
        <v>22059</v>
      </c>
      <c r="C3341" s="74" t="s">
        <v>22266</v>
      </c>
      <c r="D3341" s="74" t="s">
        <v>16583</v>
      </c>
      <c r="E3341" s="74"/>
      <c r="F3341" s="59">
        <v>30</v>
      </c>
      <c r="G3341" s="75">
        <v>1</v>
      </c>
      <c r="H3341" s="75">
        <f>SUMIFS(VENTAS[Cantidad],VENTAS[Código del producto Vendido],STOCK[[#This Row],[Code]])</f>
        <v>0</v>
      </c>
      <c r="I3341" s="75">
        <f>STOCK[[#This Row],[Entradas]]-STOCK[[#This Row],[Salidas]]</f>
        <v>1</v>
      </c>
      <c r="J3341" s="59">
        <f t="shared" si="170"/>
        <v>3</v>
      </c>
      <c r="K3341" s="62">
        <v>8</v>
      </c>
      <c r="L3341" s="62">
        <v>0</v>
      </c>
      <c r="M3341" s="62">
        <f>STOCK[[#This Row],[Costo Unitario (USD)]]+STOCK[[#This Row],[Costo Envío (USD)]]+STOCK[[#This Row],[Comisión 10%]]</f>
        <v>11</v>
      </c>
      <c r="N3341" s="62">
        <f t="shared" si="171"/>
        <v>16.5</v>
      </c>
      <c r="O3341" s="62">
        <f t="shared" si="169"/>
        <v>30</v>
      </c>
      <c r="P3341" s="62">
        <f>STOCK[[#This Row],[Precio Final]]-STOCK[[#This Row],[Costo total]]</f>
        <v>19</v>
      </c>
      <c r="Q3341" s="62"/>
      <c r="R3341" s="74">
        <v>45964</v>
      </c>
      <c r="S3341" s="74"/>
      <c r="T3341" s="62"/>
      <c r="U3341" s="62"/>
      <c r="V3341" s="76"/>
    </row>
    <row r="3342" s="19" customFormat="1" customHeight="1" spans="1:22">
      <c r="A3342" s="74" t="s">
        <v>22267</v>
      </c>
      <c r="B3342" s="74" t="s">
        <v>22059</v>
      </c>
      <c r="C3342" s="74" t="s">
        <v>22268</v>
      </c>
      <c r="D3342" s="74" t="s">
        <v>16475</v>
      </c>
      <c r="E3342" s="74"/>
      <c r="F3342" s="59">
        <v>30</v>
      </c>
      <c r="G3342" s="75">
        <v>1</v>
      </c>
      <c r="H3342" s="75">
        <f>SUMIFS(VENTAS[Cantidad],VENTAS[Código del producto Vendido],STOCK[[#This Row],[Code]])</f>
        <v>0</v>
      </c>
      <c r="I3342" s="75">
        <f>STOCK[[#This Row],[Entradas]]-STOCK[[#This Row],[Salidas]]</f>
        <v>1</v>
      </c>
      <c r="J3342" s="59">
        <f t="shared" si="170"/>
        <v>3</v>
      </c>
      <c r="K3342" s="62">
        <v>8</v>
      </c>
      <c r="L3342" s="62">
        <v>0</v>
      </c>
      <c r="M3342" s="62">
        <f>STOCK[[#This Row],[Costo Unitario (USD)]]+STOCK[[#This Row],[Costo Envío (USD)]]+STOCK[[#This Row],[Comisión 10%]]</f>
        <v>11</v>
      </c>
      <c r="N3342" s="62">
        <f t="shared" si="171"/>
        <v>16.5</v>
      </c>
      <c r="O3342" s="62">
        <f t="shared" si="169"/>
        <v>30</v>
      </c>
      <c r="P3342" s="62">
        <f>STOCK[[#This Row],[Precio Final]]-STOCK[[#This Row],[Costo total]]</f>
        <v>19</v>
      </c>
      <c r="Q3342" s="62"/>
      <c r="R3342" s="74">
        <v>45964</v>
      </c>
      <c r="S3342" s="74"/>
      <c r="T3342" s="62"/>
      <c r="U3342" s="62"/>
      <c r="V3342" s="76"/>
    </row>
    <row r="3343" s="19" customFormat="1" customHeight="1" spans="1:22">
      <c r="A3343" s="74" t="s">
        <v>22269</v>
      </c>
      <c r="B3343" s="74" t="s">
        <v>20961</v>
      </c>
      <c r="C3343" s="74" t="s">
        <v>22270</v>
      </c>
      <c r="D3343" s="74" t="s">
        <v>16404</v>
      </c>
      <c r="E3343" s="74"/>
      <c r="F3343" s="59">
        <v>35</v>
      </c>
      <c r="G3343" s="75">
        <v>1</v>
      </c>
      <c r="H3343" s="75">
        <f>SUMIFS(VENTAS[Cantidad],VENTAS[Código del producto Vendido],STOCK[[#This Row],[Code]])</f>
        <v>0</v>
      </c>
      <c r="I3343" s="75">
        <f>STOCK[[#This Row],[Entradas]]-STOCK[[#This Row],[Salidas]]</f>
        <v>1</v>
      </c>
      <c r="J3343" s="59">
        <f t="shared" si="170"/>
        <v>3.5</v>
      </c>
      <c r="K3343" s="62">
        <v>8</v>
      </c>
      <c r="L3343" s="62">
        <v>0</v>
      </c>
      <c r="M3343" s="62">
        <f>STOCK[[#This Row],[Costo Unitario (USD)]]+STOCK[[#This Row],[Costo Envío (USD)]]+STOCK[[#This Row],[Comisión 10%]]</f>
        <v>11.5</v>
      </c>
      <c r="N3343" s="62">
        <f t="shared" si="171"/>
        <v>17.25</v>
      </c>
      <c r="O3343" s="62">
        <f t="shared" si="169"/>
        <v>35</v>
      </c>
      <c r="P3343" s="62">
        <f>STOCK[[#This Row],[Precio Final]]-STOCK[[#This Row],[Costo total]]</f>
        <v>23.5</v>
      </c>
      <c r="Q3343" s="62"/>
      <c r="R3343" s="74">
        <v>45964</v>
      </c>
      <c r="S3343" s="74"/>
      <c r="T3343" s="62"/>
      <c r="U3343" s="62"/>
      <c r="V3343" s="76"/>
    </row>
    <row r="3344" s="19" customFormat="1" customHeight="1" spans="1:22">
      <c r="A3344" s="74" t="s">
        <v>22271</v>
      </c>
      <c r="B3344" s="74" t="s">
        <v>20961</v>
      </c>
      <c r="C3344" s="74" t="s">
        <v>22272</v>
      </c>
      <c r="D3344" s="74" t="s">
        <v>17234</v>
      </c>
      <c r="E3344" s="74"/>
      <c r="F3344" s="59">
        <v>40</v>
      </c>
      <c r="G3344" s="75">
        <v>1</v>
      </c>
      <c r="H3344" s="75">
        <f>SUMIFS(VENTAS[Cantidad],VENTAS[Código del producto Vendido],STOCK[[#This Row],[Code]])</f>
        <v>0</v>
      </c>
      <c r="I3344" s="75">
        <f>STOCK[[#This Row],[Entradas]]-STOCK[[#This Row],[Salidas]]</f>
        <v>1</v>
      </c>
      <c r="J3344" s="59">
        <f t="shared" si="170"/>
        <v>4</v>
      </c>
      <c r="K3344" s="62">
        <v>8</v>
      </c>
      <c r="L3344" s="62">
        <v>0</v>
      </c>
      <c r="M3344" s="62">
        <f>STOCK[[#This Row],[Costo Unitario (USD)]]+STOCK[[#This Row],[Costo Envío (USD)]]+STOCK[[#This Row],[Comisión 10%]]</f>
        <v>12</v>
      </c>
      <c r="N3344" s="62">
        <f t="shared" si="171"/>
        <v>18</v>
      </c>
      <c r="O3344" s="62">
        <f t="shared" si="169"/>
        <v>40</v>
      </c>
      <c r="P3344" s="62">
        <f>STOCK[[#This Row],[Precio Final]]-STOCK[[#This Row],[Costo total]]</f>
        <v>28</v>
      </c>
      <c r="Q3344" s="62"/>
      <c r="R3344" s="74">
        <v>45964</v>
      </c>
      <c r="S3344" s="74"/>
      <c r="T3344" s="62"/>
      <c r="U3344" s="62"/>
      <c r="V3344" s="76"/>
    </row>
    <row r="3345" s="19" customFormat="1" customHeight="1" spans="1:22">
      <c r="A3345" s="74" t="s">
        <v>22273</v>
      </c>
      <c r="B3345" s="74" t="s">
        <v>20961</v>
      </c>
      <c r="C3345" s="74" t="s">
        <v>22274</v>
      </c>
      <c r="D3345" s="74" t="s">
        <v>16404</v>
      </c>
      <c r="E3345" s="74"/>
      <c r="F3345" s="59">
        <v>35</v>
      </c>
      <c r="G3345" s="75">
        <v>1</v>
      </c>
      <c r="H3345" s="75">
        <f>SUMIFS(VENTAS[Cantidad],VENTAS[Código del producto Vendido],STOCK[[#This Row],[Code]])</f>
        <v>0</v>
      </c>
      <c r="I3345" s="75">
        <f>STOCK[[#This Row],[Entradas]]-STOCK[[#This Row],[Salidas]]</f>
        <v>1</v>
      </c>
      <c r="J3345" s="59">
        <f t="shared" si="170"/>
        <v>3.5</v>
      </c>
      <c r="K3345" s="62">
        <v>8</v>
      </c>
      <c r="L3345" s="62">
        <v>0</v>
      </c>
      <c r="M3345" s="62">
        <f>STOCK[[#This Row],[Costo Unitario (USD)]]+STOCK[[#This Row],[Costo Envío (USD)]]+STOCK[[#This Row],[Comisión 10%]]</f>
        <v>11.5</v>
      </c>
      <c r="N3345" s="62">
        <f t="shared" si="171"/>
        <v>17.25</v>
      </c>
      <c r="O3345" s="62">
        <f t="shared" si="169"/>
        <v>35</v>
      </c>
      <c r="P3345" s="62">
        <f>STOCK[[#This Row],[Precio Final]]-STOCK[[#This Row],[Costo total]]</f>
        <v>23.5</v>
      </c>
      <c r="Q3345" s="62"/>
      <c r="R3345" s="74">
        <v>45964</v>
      </c>
      <c r="S3345" s="74"/>
      <c r="T3345" s="62"/>
      <c r="U3345" s="62"/>
      <c r="V3345" s="76"/>
    </row>
    <row r="3346" s="19" customFormat="1" customHeight="1" spans="1:22">
      <c r="A3346" s="74" t="s">
        <v>22275</v>
      </c>
      <c r="B3346" s="74" t="s">
        <v>20961</v>
      </c>
      <c r="C3346" s="74" t="s">
        <v>22276</v>
      </c>
      <c r="D3346" s="74" t="s">
        <v>16404</v>
      </c>
      <c r="E3346" s="74"/>
      <c r="F3346" s="59">
        <v>30</v>
      </c>
      <c r="G3346" s="75">
        <v>2</v>
      </c>
      <c r="H3346" s="75">
        <f>SUMIFS(VENTAS[Cantidad],VENTAS[Código del producto Vendido],STOCK[[#This Row],[Code]])</f>
        <v>0</v>
      </c>
      <c r="I3346" s="75">
        <f>STOCK[[#This Row],[Entradas]]-STOCK[[#This Row],[Salidas]]</f>
        <v>2</v>
      </c>
      <c r="J3346" s="59">
        <f t="shared" si="170"/>
        <v>3</v>
      </c>
      <c r="K3346" s="62">
        <v>8</v>
      </c>
      <c r="L3346" s="62">
        <v>0</v>
      </c>
      <c r="M3346" s="62">
        <f>STOCK[[#This Row],[Costo Unitario (USD)]]+STOCK[[#This Row],[Costo Envío (USD)]]+STOCK[[#This Row],[Comisión 10%]]</f>
        <v>11</v>
      </c>
      <c r="N3346" s="62">
        <f t="shared" si="171"/>
        <v>16.5</v>
      </c>
      <c r="O3346" s="62">
        <f t="shared" si="169"/>
        <v>30</v>
      </c>
      <c r="P3346" s="62">
        <f>STOCK[[#This Row],[Precio Final]]-STOCK[[#This Row],[Costo total]]</f>
        <v>19</v>
      </c>
      <c r="Q3346" s="62"/>
      <c r="R3346" s="74">
        <v>45964</v>
      </c>
      <c r="S3346" s="74"/>
      <c r="T3346" s="62"/>
      <c r="U3346" s="62"/>
      <c r="V3346" s="76"/>
    </row>
    <row r="3347" s="19" customFormat="1" customHeight="1" spans="1:22">
      <c r="A3347" s="74" t="s">
        <v>22277</v>
      </c>
      <c r="B3347" s="74" t="s">
        <v>20961</v>
      </c>
      <c r="C3347" s="74" t="s">
        <v>22278</v>
      </c>
      <c r="D3347" s="74" t="s">
        <v>16431</v>
      </c>
      <c r="E3347" s="74"/>
      <c r="F3347" s="59">
        <v>30</v>
      </c>
      <c r="G3347" s="75">
        <v>1</v>
      </c>
      <c r="H3347" s="75">
        <f>SUMIFS(VENTAS[Cantidad],VENTAS[Código del producto Vendido],STOCK[[#This Row],[Code]])</f>
        <v>0</v>
      </c>
      <c r="I3347" s="75">
        <f>STOCK[[#This Row],[Entradas]]-STOCK[[#This Row],[Salidas]]</f>
        <v>1</v>
      </c>
      <c r="J3347" s="59">
        <f t="shared" si="170"/>
        <v>3</v>
      </c>
      <c r="K3347" s="62">
        <v>8</v>
      </c>
      <c r="L3347" s="62">
        <v>0</v>
      </c>
      <c r="M3347" s="62">
        <f>STOCK[[#This Row],[Costo Unitario (USD)]]+STOCK[[#This Row],[Costo Envío (USD)]]+STOCK[[#This Row],[Comisión 10%]]</f>
        <v>11</v>
      </c>
      <c r="N3347" s="62">
        <f t="shared" si="171"/>
        <v>16.5</v>
      </c>
      <c r="O3347" s="62">
        <f t="shared" si="169"/>
        <v>30</v>
      </c>
      <c r="P3347" s="62">
        <f>STOCK[[#This Row],[Precio Final]]-STOCK[[#This Row],[Costo total]]</f>
        <v>19</v>
      </c>
      <c r="Q3347" s="62"/>
      <c r="R3347" s="74">
        <v>45964</v>
      </c>
      <c r="S3347" s="74"/>
      <c r="T3347" s="62"/>
      <c r="U3347" s="62"/>
      <c r="V3347" s="76"/>
    </row>
    <row r="3348" s="19" customFormat="1" customHeight="1" spans="1:22">
      <c r="A3348" s="74" t="s">
        <v>22279</v>
      </c>
      <c r="B3348" s="74" t="s">
        <v>20961</v>
      </c>
      <c r="C3348" s="74" t="s">
        <v>20525</v>
      </c>
      <c r="D3348" s="74" t="s">
        <v>17488</v>
      </c>
      <c r="E3348" s="74"/>
      <c r="F3348" s="59">
        <v>35</v>
      </c>
      <c r="G3348" s="75">
        <v>1</v>
      </c>
      <c r="H3348" s="75">
        <f>SUMIFS(VENTAS[Cantidad],VENTAS[Código del producto Vendido],STOCK[[#This Row],[Code]])</f>
        <v>0</v>
      </c>
      <c r="I3348" s="75">
        <f>STOCK[[#This Row],[Entradas]]-STOCK[[#This Row],[Salidas]]</f>
        <v>1</v>
      </c>
      <c r="J3348" s="59">
        <f t="shared" si="170"/>
        <v>3.5</v>
      </c>
      <c r="K3348" s="62">
        <v>8</v>
      </c>
      <c r="L3348" s="62">
        <v>0</v>
      </c>
      <c r="M3348" s="62">
        <f>STOCK[[#This Row],[Costo Unitario (USD)]]+STOCK[[#This Row],[Costo Envío (USD)]]+STOCK[[#This Row],[Comisión 10%]]</f>
        <v>11.5</v>
      </c>
      <c r="N3348" s="62">
        <f t="shared" ref="N3348:N3379" si="172">M3348*1.5</f>
        <v>17.25</v>
      </c>
      <c r="O3348" s="62">
        <f t="shared" si="169"/>
        <v>35</v>
      </c>
      <c r="P3348" s="62">
        <f>STOCK[[#This Row],[Precio Final]]-STOCK[[#This Row],[Costo total]]</f>
        <v>23.5</v>
      </c>
      <c r="Q3348" s="62"/>
      <c r="R3348" s="74">
        <v>45964</v>
      </c>
      <c r="S3348" s="74"/>
      <c r="T3348" s="62"/>
      <c r="U3348" s="62"/>
      <c r="V3348" s="76"/>
    </row>
    <row r="3349" s="19" customFormat="1" customHeight="1" spans="1:22">
      <c r="A3349" s="74" t="s">
        <v>22280</v>
      </c>
      <c r="B3349" s="74" t="s">
        <v>22059</v>
      </c>
      <c r="C3349" s="74" t="s">
        <v>20510</v>
      </c>
      <c r="D3349" s="74" t="s">
        <v>17505</v>
      </c>
      <c r="E3349" s="74"/>
      <c r="F3349" s="59">
        <v>35</v>
      </c>
      <c r="G3349" s="75">
        <v>1</v>
      </c>
      <c r="H3349" s="75">
        <f>SUMIFS(VENTAS[Cantidad],VENTAS[Código del producto Vendido],STOCK[[#This Row],[Code]])</f>
        <v>0</v>
      </c>
      <c r="I3349" s="75">
        <f>STOCK[[#This Row],[Entradas]]-STOCK[[#This Row],[Salidas]]</f>
        <v>1</v>
      </c>
      <c r="J3349" s="59">
        <f t="shared" si="170"/>
        <v>3.5</v>
      </c>
      <c r="K3349" s="62">
        <v>8</v>
      </c>
      <c r="L3349" s="62">
        <v>0</v>
      </c>
      <c r="M3349" s="62">
        <f>STOCK[[#This Row],[Costo Unitario (USD)]]+STOCK[[#This Row],[Costo Envío (USD)]]+STOCK[[#This Row],[Comisión 10%]]</f>
        <v>11.5</v>
      </c>
      <c r="N3349" s="62">
        <f t="shared" si="172"/>
        <v>17.25</v>
      </c>
      <c r="O3349" s="62">
        <f t="shared" si="169"/>
        <v>35</v>
      </c>
      <c r="P3349" s="62">
        <f>STOCK[[#This Row],[Precio Final]]-STOCK[[#This Row],[Costo total]]</f>
        <v>23.5</v>
      </c>
      <c r="Q3349" s="62"/>
      <c r="R3349" s="74">
        <v>45964</v>
      </c>
      <c r="S3349" s="74"/>
      <c r="T3349" s="62"/>
      <c r="U3349" s="62"/>
      <c r="V3349" s="76"/>
    </row>
    <row r="3350" s="19" customFormat="1" customHeight="1" spans="1:22">
      <c r="A3350" s="74" t="s">
        <v>22281</v>
      </c>
      <c r="B3350" s="74" t="s">
        <v>20169</v>
      </c>
      <c r="C3350" s="74" t="s">
        <v>22153</v>
      </c>
      <c r="D3350" s="74" t="s">
        <v>16962</v>
      </c>
      <c r="E3350" s="74"/>
      <c r="F3350" s="59">
        <v>30</v>
      </c>
      <c r="G3350" s="75">
        <v>1</v>
      </c>
      <c r="H3350" s="75">
        <f>SUMIFS(VENTAS[Cantidad],VENTAS[Código del producto Vendido],STOCK[[#This Row],[Code]])</f>
        <v>0</v>
      </c>
      <c r="I3350" s="75">
        <f>STOCK[[#This Row],[Entradas]]-STOCK[[#This Row],[Salidas]]</f>
        <v>1</v>
      </c>
      <c r="J3350" s="59">
        <f t="shared" si="170"/>
        <v>3</v>
      </c>
      <c r="K3350" s="62">
        <v>8</v>
      </c>
      <c r="L3350" s="62">
        <v>0</v>
      </c>
      <c r="M3350" s="62">
        <f>STOCK[[#This Row],[Costo Unitario (USD)]]+STOCK[[#This Row],[Costo Envío (USD)]]+STOCK[[#This Row],[Comisión 10%]]</f>
        <v>11</v>
      </c>
      <c r="N3350" s="62">
        <f t="shared" si="172"/>
        <v>16.5</v>
      </c>
      <c r="O3350" s="62">
        <f t="shared" si="169"/>
        <v>30</v>
      </c>
      <c r="P3350" s="62">
        <f>STOCK[[#This Row],[Precio Final]]-STOCK[[#This Row],[Costo total]]</f>
        <v>19</v>
      </c>
      <c r="Q3350" s="62"/>
      <c r="R3350" s="74">
        <v>45964</v>
      </c>
      <c r="S3350" s="74"/>
      <c r="T3350" s="62"/>
      <c r="U3350" s="62"/>
      <c r="V3350" s="76"/>
    </row>
    <row r="3351" s="19" customFormat="1" customHeight="1" spans="1:22">
      <c r="A3351" s="74" t="s">
        <v>22282</v>
      </c>
      <c r="B3351" s="74" t="s">
        <v>22283</v>
      </c>
      <c r="C3351" s="74" t="s">
        <v>22284</v>
      </c>
      <c r="D3351" s="74" t="s">
        <v>16475</v>
      </c>
      <c r="E3351" s="74"/>
      <c r="F3351" s="59">
        <v>40</v>
      </c>
      <c r="G3351" s="75">
        <v>1</v>
      </c>
      <c r="H3351" s="75">
        <f>SUMIFS(VENTAS[Cantidad],VENTAS[Código del producto Vendido],STOCK[[#This Row],[Code]])</f>
        <v>0</v>
      </c>
      <c r="I3351" s="75">
        <f>STOCK[[#This Row],[Entradas]]-STOCK[[#This Row],[Salidas]]</f>
        <v>1</v>
      </c>
      <c r="J3351" s="59">
        <f t="shared" si="170"/>
        <v>4</v>
      </c>
      <c r="K3351" s="62">
        <v>8</v>
      </c>
      <c r="L3351" s="62">
        <v>0</v>
      </c>
      <c r="M3351" s="62">
        <f>STOCK[[#This Row],[Costo Unitario (USD)]]+STOCK[[#This Row],[Costo Envío (USD)]]+STOCK[[#This Row],[Comisión 10%]]</f>
        <v>12</v>
      </c>
      <c r="N3351" s="62">
        <f t="shared" si="172"/>
        <v>18</v>
      </c>
      <c r="O3351" s="62">
        <f t="shared" si="169"/>
        <v>40</v>
      </c>
      <c r="P3351" s="62">
        <f>STOCK[[#This Row],[Precio Final]]-STOCK[[#This Row],[Costo total]]</f>
        <v>28</v>
      </c>
      <c r="Q3351" s="62"/>
      <c r="R3351" s="74"/>
      <c r="S3351" s="74"/>
      <c r="T3351" s="62"/>
      <c r="U3351" s="62"/>
      <c r="V3351" s="76"/>
    </row>
    <row r="3352" s="19" customFormat="1" customHeight="1" spans="1:22">
      <c r="A3352" s="74" t="s">
        <v>22285</v>
      </c>
      <c r="B3352" s="74" t="s">
        <v>22099</v>
      </c>
      <c r="C3352" s="74" t="s">
        <v>22286</v>
      </c>
      <c r="D3352" s="74" t="s">
        <v>16396</v>
      </c>
      <c r="E3352" s="74"/>
      <c r="F3352" s="59">
        <v>45</v>
      </c>
      <c r="G3352" s="75">
        <v>1</v>
      </c>
      <c r="H3352" s="75">
        <f>SUMIFS(VENTAS[Cantidad],VENTAS[Código del producto Vendido],STOCK[[#This Row],[Code]])</f>
        <v>0</v>
      </c>
      <c r="I3352" s="75">
        <f>STOCK[[#This Row],[Entradas]]-STOCK[[#This Row],[Salidas]]</f>
        <v>1</v>
      </c>
      <c r="J3352" s="59">
        <f t="shared" si="170"/>
        <v>4.5</v>
      </c>
      <c r="K3352" s="62">
        <v>8</v>
      </c>
      <c r="L3352" s="62">
        <v>0</v>
      </c>
      <c r="M3352" s="62">
        <f>STOCK[[#This Row],[Costo Unitario (USD)]]+STOCK[[#This Row],[Costo Envío (USD)]]+STOCK[[#This Row],[Comisión 10%]]</f>
        <v>12.5</v>
      </c>
      <c r="N3352" s="62">
        <f t="shared" si="172"/>
        <v>18.75</v>
      </c>
      <c r="O3352" s="62">
        <f t="shared" si="169"/>
        <v>45</v>
      </c>
      <c r="P3352" s="62">
        <f>STOCK[[#This Row],[Precio Final]]-STOCK[[#This Row],[Costo total]]</f>
        <v>32.5</v>
      </c>
      <c r="Q3352" s="62"/>
      <c r="R3352" s="74"/>
      <c r="S3352" s="74"/>
      <c r="T3352" s="62"/>
      <c r="U3352" s="62"/>
      <c r="V3352" s="76"/>
    </row>
    <row r="3353" s="19" customFormat="1" customHeight="1" spans="1:22">
      <c r="A3353" s="74" t="s">
        <v>22287</v>
      </c>
      <c r="B3353" s="74" t="s">
        <v>22099</v>
      </c>
      <c r="C3353" s="74" t="s">
        <v>22288</v>
      </c>
      <c r="D3353" s="74" t="s">
        <v>16396</v>
      </c>
      <c r="E3353" s="74"/>
      <c r="F3353" s="59">
        <v>45</v>
      </c>
      <c r="G3353" s="75">
        <v>1</v>
      </c>
      <c r="H3353" s="75">
        <f>SUMIFS(VENTAS[Cantidad],VENTAS[Código del producto Vendido],STOCK[[#This Row],[Code]])</f>
        <v>0</v>
      </c>
      <c r="I3353" s="75">
        <f>STOCK[[#This Row],[Entradas]]-STOCK[[#This Row],[Salidas]]</f>
        <v>1</v>
      </c>
      <c r="J3353" s="59">
        <f t="shared" si="170"/>
        <v>4.5</v>
      </c>
      <c r="K3353" s="62">
        <v>8</v>
      </c>
      <c r="L3353" s="62">
        <v>0</v>
      </c>
      <c r="M3353" s="62">
        <f>STOCK[[#This Row],[Costo Unitario (USD)]]+STOCK[[#This Row],[Costo Envío (USD)]]+STOCK[[#This Row],[Comisión 10%]]</f>
        <v>12.5</v>
      </c>
      <c r="N3353" s="62">
        <f t="shared" si="172"/>
        <v>18.75</v>
      </c>
      <c r="O3353" s="62">
        <f t="shared" si="169"/>
        <v>45</v>
      </c>
      <c r="P3353" s="62">
        <f>STOCK[[#This Row],[Precio Final]]-STOCK[[#This Row],[Costo total]]</f>
        <v>32.5</v>
      </c>
      <c r="Q3353" s="62"/>
      <c r="R3353" s="74"/>
      <c r="S3353" s="74"/>
      <c r="T3353" s="62"/>
      <c r="U3353" s="62"/>
      <c r="V3353" s="76"/>
    </row>
    <row r="3354" s="19" customFormat="1" customHeight="1" spans="1:22">
      <c r="A3354" s="74" t="s">
        <v>22289</v>
      </c>
      <c r="B3354" s="74" t="s">
        <v>22096</v>
      </c>
      <c r="C3354" s="74" t="s">
        <v>22290</v>
      </c>
      <c r="D3354" s="74" t="s">
        <v>16475</v>
      </c>
      <c r="E3354" s="74"/>
      <c r="F3354" s="59">
        <v>45</v>
      </c>
      <c r="G3354" s="75">
        <v>1</v>
      </c>
      <c r="H3354" s="75">
        <f>SUMIFS(VENTAS[Cantidad],VENTAS[Código del producto Vendido],STOCK[[#This Row],[Code]])</f>
        <v>0</v>
      </c>
      <c r="I3354" s="75">
        <f>STOCK[[#This Row],[Entradas]]-STOCK[[#This Row],[Salidas]]</f>
        <v>1</v>
      </c>
      <c r="J3354" s="59">
        <f t="shared" si="170"/>
        <v>4.5</v>
      </c>
      <c r="K3354" s="62">
        <v>8</v>
      </c>
      <c r="L3354" s="62">
        <v>0</v>
      </c>
      <c r="M3354" s="62">
        <f>STOCK[[#This Row],[Costo Unitario (USD)]]+STOCK[[#This Row],[Costo Envío (USD)]]+STOCK[[#This Row],[Comisión 10%]]</f>
        <v>12.5</v>
      </c>
      <c r="N3354" s="62">
        <f t="shared" si="172"/>
        <v>18.75</v>
      </c>
      <c r="O3354" s="62">
        <f t="shared" si="169"/>
        <v>45</v>
      </c>
      <c r="P3354" s="62">
        <f>STOCK[[#This Row],[Precio Final]]-STOCK[[#This Row],[Costo total]]</f>
        <v>32.5</v>
      </c>
      <c r="Q3354" s="62"/>
      <c r="R3354" s="74"/>
      <c r="S3354" s="74"/>
      <c r="T3354" s="62"/>
      <c r="U3354" s="62"/>
      <c r="V3354" s="76"/>
    </row>
    <row r="3355" s="19" customFormat="1" customHeight="1" spans="1:22">
      <c r="A3355" s="74" t="s">
        <v>22291</v>
      </c>
      <c r="B3355" s="74" t="s">
        <v>22099</v>
      </c>
      <c r="C3355" s="74" t="s">
        <v>22290</v>
      </c>
      <c r="D3355" s="74" t="s">
        <v>16396</v>
      </c>
      <c r="E3355" s="74"/>
      <c r="F3355" s="59">
        <v>45</v>
      </c>
      <c r="G3355" s="75">
        <v>1</v>
      </c>
      <c r="H3355" s="75">
        <f>SUMIFS(VENTAS[Cantidad],VENTAS[Código del producto Vendido],STOCK[[#This Row],[Code]])</f>
        <v>0</v>
      </c>
      <c r="I3355" s="75">
        <f>STOCK[[#This Row],[Entradas]]-STOCK[[#This Row],[Salidas]]</f>
        <v>1</v>
      </c>
      <c r="J3355" s="59">
        <f t="shared" si="170"/>
        <v>4.5</v>
      </c>
      <c r="K3355" s="62">
        <v>8</v>
      </c>
      <c r="L3355" s="62">
        <v>0</v>
      </c>
      <c r="M3355" s="62">
        <f>STOCK[[#This Row],[Costo Unitario (USD)]]+STOCK[[#This Row],[Costo Envío (USD)]]+STOCK[[#This Row],[Comisión 10%]]</f>
        <v>12.5</v>
      </c>
      <c r="N3355" s="62">
        <f t="shared" si="172"/>
        <v>18.75</v>
      </c>
      <c r="O3355" s="62">
        <f t="shared" si="169"/>
        <v>45</v>
      </c>
      <c r="P3355" s="62">
        <f>STOCK[[#This Row],[Precio Final]]-STOCK[[#This Row],[Costo total]]</f>
        <v>32.5</v>
      </c>
      <c r="Q3355" s="62"/>
      <c r="R3355" s="74"/>
      <c r="S3355" s="74"/>
      <c r="T3355" s="62"/>
      <c r="U3355" s="62"/>
      <c r="V3355" s="76"/>
    </row>
    <row r="3356" s="19" customFormat="1" customHeight="1" spans="1:22">
      <c r="A3356" s="74" t="s">
        <v>22292</v>
      </c>
      <c r="B3356" s="74" t="s">
        <v>22099</v>
      </c>
      <c r="C3356" s="74" t="s">
        <v>22293</v>
      </c>
      <c r="D3356" s="74" t="s">
        <v>16396</v>
      </c>
      <c r="E3356" s="74"/>
      <c r="F3356" s="59">
        <v>40</v>
      </c>
      <c r="G3356" s="75">
        <v>4</v>
      </c>
      <c r="H3356" s="75">
        <f>SUMIFS(VENTAS[Cantidad],VENTAS[Código del producto Vendido],STOCK[[#This Row],[Code]])</f>
        <v>0</v>
      </c>
      <c r="I3356" s="75">
        <f>STOCK[[#This Row],[Entradas]]-STOCK[[#This Row],[Salidas]]</f>
        <v>4</v>
      </c>
      <c r="J3356" s="59">
        <f t="shared" si="170"/>
        <v>4</v>
      </c>
      <c r="K3356" s="62">
        <v>8</v>
      </c>
      <c r="L3356" s="62">
        <v>0</v>
      </c>
      <c r="M3356" s="62">
        <f>STOCK[[#This Row],[Costo Unitario (USD)]]+STOCK[[#This Row],[Costo Envío (USD)]]+STOCK[[#This Row],[Comisión 10%]]</f>
        <v>12</v>
      </c>
      <c r="N3356" s="62">
        <f t="shared" si="172"/>
        <v>18</v>
      </c>
      <c r="O3356" s="62">
        <f t="shared" ref="O3356:O3419" si="173">F3356</f>
        <v>40</v>
      </c>
      <c r="P3356" s="62">
        <f>STOCK[[#This Row],[Precio Final]]-STOCK[[#This Row],[Costo total]]</f>
        <v>28</v>
      </c>
      <c r="Q3356" s="62"/>
      <c r="R3356" s="74"/>
      <c r="S3356" s="74"/>
      <c r="T3356" s="62"/>
      <c r="U3356" s="62"/>
      <c r="V3356" s="76"/>
    </row>
    <row r="3357" s="19" customFormat="1" customHeight="1" spans="1:22">
      <c r="A3357" s="74" t="s">
        <v>22294</v>
      </c>
      <c r="B3357" s="74" t="s">
        <v>22165</v>
      </c>
      <c r="C3357" s="74" t="s">
        <v>22295</v>
      </c>
      <c r="D3357" s="74" t="s">
        <v>16404</v>
      </c>
      <c r="E3357" s="74"/>
      <c r="F3357" s="59">
        <v>45</v>
      </c>
      <c r="G3357" s="75">
        <v>1</v>
      </c>
      <c r="H3357" s="75">
        <f>SUMIFS(VENTAS[Cantidad],VENTAS[Código del producto Vendido],STOCK[[#This Row],[Code]])</f>
        <v>0</v>
      </c>
      <c r="I3357" s="75">
        <f>STOCK[[#This Row],[Entradas]]-STOCK[[#This Row],[Salidas]]</f>
        <v>1</v>
      </c>
      <c r="J3357" s="59">
        <f t="shared" si="170"/>
        <v>4.5</v>
      </c>
      <c r="K3357" s="62">
        <v>8</v>
      </c>
      <c r="L3357" s="62">
        <v>0</v>
      </c>
      <c r="M3357" s="62">
        <f>STOCK[[#This Row],[Costo Unitario (USD)]]+STOCK[[#This Row],[Costo Envío (USD)]]+STOCK[[#This Row],[Comisión 10%]]</f>
        <v>12.5</v>
      </c>
      <c r="N3357" s="62">
        <f t="shared" si="172"/>
        <v>18.75</v>
      </c>
      <c r="O3357" s="62">
        <f t="shared" si="173"/>
        <v>45</v>
      </c>
      <c r="P3357" s="62">
        <f>STOCK[[#This Row],[Precio Final]]-STOCK[[#This Row],[Costo total]]</f>
        <v>32.5</v>
      </c>
      <c r="Q3357" s="62"/>
      <c r="R3357" s="74"/>
      <c r="S3357" s="74"/>
      <c r="T3357" s="62"/>
      <c r="U3357" s="62"/>
      <c r="V3357" s="76"/>
    </row>
    <row r="3358" s="19" customFormat="1" customHeight="1" spans="1:22">
      <c r="A3358" s="74" t="s">
        <v>22296</v>
      </c>
      <c r="B3358" s="74" t="s">
        <v>22165</v>
      </c>
      <c r="C3358" s="74" t="s">
        <v>22297</v>
      </c>
      <c r="D3358" s="74" t="s">
        <v>16404</v>
      </c>
      <c r="E3358" s="74"/>
      <c r="F3358" s="59">
        <v>30</v>
      </c>
      <c r="G3358" s="75">
        <v>1</v>
      </c>
      <c r="H3358" s="75">
        <f>SUMIFS(VENTAS[Cantidad],VENTAS[Código del producto Vendido],STOCK[[#This Row],[Code]])</f>
        <v>0</v>
      </c>
      <c r="I3358" s="75">
        <f>STOCK[[#This Row],[Entradas]]-STOCK[[#This Row],[Salidas]]</f>
        <v>1</v>
      </c>
      <c r="J3358" s="59">
        <f t="shared" si="170"/>
        <v>3</v>
      </c>
      <c r="K3358" s="62">
        <v>8</v>
      </c>
      <c r="L3358" s="62">
        <v>0</v>
      </c>
      <c r="M3358" s="62">
        <f>STOCK[[#This Row],[Costo Unitario (USD)]]+STOCK[[#This Row],[Costo Envío (USD)]]+STOCK[[#This Row],[Comisión 10%]]</f>
        <v>11</v>
      </c>
      <c r="N3358" s="62">
        <f t="shared" si="172"/>
        <v>16.5</v>
      </c>
      <c r="O3358" s="62">
        <f t="shared" si="173"/>
        <v>30</v>
      </c>
      <c r="P3358" s="62">
        <f>STOCK[[#This Row],[Precio Final]]-STOCK[[#This Row],[Costo total]]</f>
        <v>19</v>
      </c>
      <c r="Q3358" s="62"/>
      <c r="R3358" s="74"/>
      <c r="S3358" s="74"/>
      <c r="T3358" s="62"/>
      <c r="U3358" s="62"/>
      <c r="V3358" s="76"/>
    </row>
    <row r="3359" s="19" customFormat="1" customHeight="1" spans="1:22">
      <c r="A3359" s="74" t="s">
        <v>22298</v>
      </c>
      <c r="B3359" s="74" t="s">
        <v>22165</v>
      </c>
      <c r="C3359" s="74" t="s">
        <v>22299</v>
      </c>
      <c r="D3359" s="74" t="s">
        <v>16408</v>
      </c>
      <c r="E3359" s="74"/>
      <c r="F3359" s="59">
        <v>40</v>
      </c>
      <c r="G3359" s="75">
        <v>1</v>
      </c>
      <c r="H3359" s="75">
        <f>SUMIFS(VENTAS[Cantidad],VENTAS[Código del producto Vendido],STOCK[[#This Row],[Code]])</f>
        <v>0</v>
      </c>
      <c r="I3359" s="75">
        <f>STOCK[[#This Row],[Entradas]]-STOCK[[#This Row],[Salidas]]</f>
        <v>1</v>
      </c>
      <c r="J3359" s="59">
        <f t="shared" si="170"/>
        <v>4</v>
      </c>
      <c r="K3359" s="62">
        <v>8</v>
      </c>
      <c r="L3359" s="62">
        <v>0</v>
      </c>
      <c r="M3359" s="62">
        <f>STOCK[[#This Row],[Costo Unitario (USD)]]+STOCK[[#This Row],[Costo Envío (USD)]]+STOCK[[#This Row],[Comisión 10%]]</f>
        <v>12</v>
      </c>
      <c r="N3359" s="62">
        <f t="shared" si="172"/>
        <v>18</v>
      </c>
      <c r="O3359" s="62">
        <f t="shared" si="173"/>
        <v>40</v>
      </c>
      <c r="P3359" s="62">
        <f>STOCK[[#This Row],[Precio Final]]-STOCK[[#This Row],[Costo total]]</f>
        <v>28</v>
      </c>
      <c r="Q3359" s="62"/>
      <c r="R3359" s="74"/>
      <c r="S3359" s="74"/>
      <c r="T3359" s="62"/>
      <c r="U3359" s="62"/>
      <c r="V3359" s="76"/>
    </row>
    <row r="3360" s="19" customFormat="1" customHeight="1" spans="1:22">
      <c r="A3360" s="74" t="s">
        <v>22300</v>
      </c>
      <c r="B3360" s="74" t="s">
        <v>22099</v>
      </c>
      <c r="C3360" s="74" t="s">
        <v>22301</v>
      </c>
      <c r="D3360" s="74" t="s">
        <v>16396</v>
      </c>
      <c r="E3360" s="74"/>
      <c r="F3360" s="59">
        <v>40</v>
      </c>
      <c r="G3360" s="75">
        <v>1</v>
      </c>
      <c r="H3360" s="75">
        <f>SUMIFS(VENTAS[Cantidad],VENTAS[Código del producto Vendido],STOCK[[#This Row],[Code]])</f>
        <v>0</v>
      </c>
      <c r="I3360" s="75">
        <f>STOCK[[#This Row],[Entradas]]-STOCK[[#This Row],[Salidas]]</f>
        <v>1</v>
      </c>
      <c r="J3360" s="59">
        <f t="shared" si="170"/>
        <v>4</v>
      </c>
      <c r="K3360" s="62">
        <v>8</v>
      </c>
      <c r="L3360" s="62">
        <v>0</v>
      </c>
      <c r="M3360" s="62">
        <f>STOCK[[#This Row],[Costo Unitario (USD)]]+STOCK[[#This Row],[Costo Envío (USD)]]+STOCK[[#This Row],[Comisión 10%]]</f>
        <v>12</v>
      </c>
      <c r="N3360" s="62">
        <f t="shared" si="172"/>
        <v>18</v>
      </c>
      <c r="O3360" s="62">
        <f t="shared" si="173"/>
        <v>40</v>
      </c>
      <c r="P3360" s="62">
        <f>STOCK[[#This Row],[Precio Final]]-STOCK[[#This Row],[Costo total]]</f>
        <v>28</v>
      </c>
      <c r="Q3360" s="62"/>
      <c r="R3360" s="74"/>
      <c r="S3360" s="74"/>
      <c r="T3360" s="62"/>
      <c r="U3360" s="62"/>
      <c r="V3360" s="76"/>
    </row>
    <row r="3361" s="19" customFormat="1" customHeight="1" spans="1:22">
      <c r="A3361" s="74" t="s">
        <v>22302</v>
      </c>
      <c r="B3361" s="74" t="s">
        <v>22165</v>
      </c>
      <c r="C3361" s="74" t="s">
        <v>22303</v>
      </c>
      <c r="D3361" s="74" t="s">
        <v>16404</v>
      </c>
      <c r="E3361" s="74"/>
      <c r="F3361" s="59">
        <v>35</v>
      </c>
      <c r="G3361" s="75">
        <v>2</v>
      </c>
      <c r="H3361" s="75">
        <f>SUMIFS(VENTAS[Cantidad],VENTAS[Código del producto Vendido],STOCK[[#This Row],[Code]])</f>
        <v>0</v>
      </c>
      <c r="I3361" s="75">
        <f>STOCK[[#This Row],[Entradas]]-STOCK[[#This Row],[Salidas]]</f>
        <v>2</v>
      </c>
      <c r="J3361" s="59">
        <f t="shared" si="170"/>
        <v>3.5</v>
      </c>
      <c r="K3361" s="62">
        <v>8</v>
      </c>
      <c r="L3361" s="62">
        <v>0</v>
      </c>
      <c r="M3361" s="62">
        <f>STOCK[[#This Row],[Costo Unitario (USD)]]+STOCK[[#This Row],[Costo Envío (USD)]]+STOCK[[#This Row],[Comisión 10%]]</f>
        <v>11.5</v>
      </c>
      <c r="N3361" s="62">
        <f t="shared" si="172"/>
        <v>17.25</v>
      </c>
      <c r="O3361" s="62">
        <f t="shared" si="173"/>
        <v>35</v>
      </c>
      <c r="P3361" s="62">
        <f>STOCK[[#This Row],[Precio Final]]-STOCK[[#This Row],[Costo total]]</f>
        <v>23.5</v>
      </c>
      <c r="Q3361" s="62"/>
      <c r="R3361" s="74"/>
      <c r="S3361" s="74"/>
      <c r="T3361" s="62"/>
      <c r="U3361" s="62"/>
      <c r="V3361" s="76"/>
    </row>
    <row r="3362" s="19" customFormat="1" customHeight="1" spans="1:22">
      <c r="A3362" s="74" t="s">
        <v>22304</v>
      </c>
      <c r="B3362" s="74" t="s">
        <v>22165</v>
      </c>
      <c r="C3362" s="74" t="s">
        <v>22303</v>
      </c>
      <c r="D3362" s="74" t="s">
        <v>16408</v>
      </c>
      <c r="E3362" s="74"/>
      <c r="F3362" s="59">
        <v>35</v>
      </c>
      <c r="G3362" s="75">
        <v>1</v>
      </c>
      <c r="H3362" s="75">
        <f>SUMIFS(VENTAS[Cantidad],VENTAS[Código del producto Vendido],STOCK[[#This Row],[Code]])</f>
        <v>0</v>
      </c>
      <c r="I3362" s="75">
        <f>STOCK[[#This Row],[Entradas]]-STOCK[[#This Row],[Salidas]]</f>
        <v>1</v>
      </c>
      <c r="J3362" s="59">
        <f t="shared" si="170"/>
        <v>3.5</v>
      </c>
      <c r="K3362" s="62">
        <v>8</v>
      </c>
      <c r="L3362" s="62">
        <v>0</v>
      </c>
      <c r="M3362" s="62">
        <f>STOCK[[#This Row],[Costo Unitario (USD)]]+STOCK[[#This Row],[Costo Envío (USD)]]+STOCK[[#This Row],[Comisión 10%]]</f>
        <v>11.5</v>
      </c>
      <c r="N3362" s="62">
        <f t="shared" si="172"/>
        <v>17.25</v>
      </c>
      <c r="O3362" s="62">
        <f t="shared" si="173"/>
        <v>35</v>
      </c>
      <c r="P3362" s="62">
        <f>STOCK[[#This Row],[Precio Final]]-STOCK[[#This Row],[Costo total]]</f>
        <v>23.5</v>
      </c>
      <c r="Q3362" s="62"/>
      <c r="R3362" s="74"/>
      <c r="S3362" s="74"/>
      <c r="T3362" s="62"/>
      <c r="U3362" s="62"/>
      <c r="V3362" s="76"/>
    </row>
    <row r="3363" s="19" customFormat="1" customHeight="1" spans="1:22">
      <c r="A3363" s="74" t="s">
        <v>22305</v>
      </c>
      <c r="B3363" s="74" t="s">
        <v>22165</v>
      </c>
      <c r="C3363" s="74" t="s">
        <v>22306</v>
      </c>
      <c r="D3363" s="74" t="s">
        <v>16404</v>
      </c>
      <c r="E3363" s="74"/>
      <c r="F3363" s="59">
        <v>35</v>
      </c>
      <c r="G3363" s="75">
        <v>3</v>
      </c>
      <c r="H3363" s="75">
        <f>SUMIFS(VENTAS[Cantidad],VENTAS[Código del producto Vendido],STOCK[[#This Row],[Code]])</f>
        <v>0</v>
      </c>
      <c r="I3363" s="75">
        <f>STOCK[[#This Row],[Entradas]]-STOCK[[#This Row],[Salidas]]</f>
        <v>3</v>
      </c>
      <c r="J3363" s="59">
        <f t="shared" si="170"/>
        <v>3.5</v>
      </c>
      <c r="K3363" s="62">
        <v>8</v>
      </c>
      <c r="L3363" s="62">
        <v>0</v>
      </c>
      <c r="M3363" s="62">
        <f>STOCK[[#This Row],[Costo Unitario (USD)]]+STOCK[[#This Row],[Costo Envío (USD)]]+STOCK[[#This Row],[Comisión 10%]]</f>
        <v>11.5</v>
      </c>
      <c r="N3363" s="62">
        <f t="shared" si="172"/>
        <v>17.25</v>
      </c>
      <c r="O3363" s="62">
        <f t="shared" si="173"/>
        <v>35</v>
      </c>
      <c r="P3363" s="62">
        <f>STOCK[[#This Row],[Precio Final]]-STOCK[[#This Row],[Costo total]]</f>
        <v>23.5</v>
      </c>
      <c r="Q3363" s="62"/>
      <c r="R3363" s="74"/>
      <c r="S3363" s="74"/>
      <c r="T3363" s="62"/>
      <c r="U3363" s="62"/>
      <c r="V3363" s="76"/>
    </row>
    <row r="3364" s="19" customFormat="1" customHeight="1" spans="1:22">
      <c r="A3364" s="74" t="s">
        <v>22307</v>
      </c>
      <c r="B3364" s="74" t="s">
        <v>22165</v>
      </c>
      <c r="C3364" s="74" t="s">
        <v>22306</v>
      </c>
      <c r="D3364" s="74" t="s">
        <v>16408</v>
      </c>
      <c r="E3364" s="74"/>
      <c r="F3364" s="59">
        <v>35</v>
      </c>
      <c r="G3364" s="75">
        <v>1</v>
      </c>
      <c r="H3364" s="75">
        <f>SUMIFS(VENTAS[Cantidad],VENTAS[Código del producto Vendido],STOCK[[#This Row],[Code]])</f>
        <v>0</v>
      </c>
      <c r="I3364" s="75">
        <f>STOCK[[#This Row],[Entradas]]-STOCK[[#This Row],[Salidas]]</f>
        <v>1</v>
      </c>
      <c r="J3364" s="59">
        <f t="shared" si="170"/>
        <v>3.5</v>
      </c>
      <c r="K3364" s="62">
        <v>8</v>
      </c>
      <c r="L3364" s="62">
        <v>0</v>
      </c>
      <c r="M3364" s="62">
        <f>STOCK[[#This Row],[Costo Unitario (USD)]]+STOCK[[#This Row],[Costo Envío (USD)]]+STOCK[[#This Row],[Comisión 10%]]</f>
        <v>11.5</v>
      </c>
      <c r="N3364" s="62">
        <f t="shared" si="172"/>
        <v>17.25</v>
      </c>
      <c r="O3364" s="62">
        <f t="shared" si="173"/>
        <v>35</v>
      </c>
      <c r="P3364" s="62">
        <f>STOCK[[#This Row],[Precio Final]]-STOCK[[#This Row],[Costo total]]</f>
        <v>23.5</v>
      </c>
      <c r="Q3364" s="62"/>
      <c r="R3364" s="74"/>
      <c r="S3364" s="74"/>
      <c r="T3364" s="62"/>
      <c r="U3364" s="62"/>
      <c r="V3364" s="76"/>
    </row>
    <row r="3365" s="19" customFormat="1" customHeight="1" spans="1:22">
      <c r="A3365" s="74" t="s">
        <v>22308</v>
      </c>
      <c r="B3365" s="74" t="s">
        <v>22165</v>
      </c>
      <c r="C3365" s="74" t="s">
        <v>22309</v>
      </c>
      <c r="D3365" s="74" t="s">
        <v>16404</v>
      </c>
      <c r="E3365" s="74"/>
      <c r="F3365" s="59">
        <v>35</v>
      </c>
      <c r="G3365" s="75">
        <v>1</v>
      </c>
      <c r="H3365" s="75">
        <f>SUMIFS(VENTAS[Cantidad],VENTAS[Código del producto Vendido],STOCK[[#This Row],[Code]])</f>
        <v>0</v>
      </c>
      <c r="I3365" s="75">
        <f>STOCK[[#This Row],[Entradas]]-STOCK[[#This Row],[Salidas]]</f>
        <v>1</v>
      </c>
      <c r="J3365" s="59">
        <f t="shared" si="170"/>
        <v>3.5</v>
      </c>
      <c r="K3365" s="62">
        <v>8</v>
      </c>
      <c r="L3365" s="62">
        <v>0</v>
      </c>
      <c r="M3365" s="62">
        <f>STOCK[[#This Row],[Costo Unitario (USD)]]+STOCK[[#This Row],[Costo Envío (USD)]]+STOCK[[#This Row],[Comisión 10%]]</f>
        <v>11.5</v>
      </c>
      <c r="N3365" s="62">
        <f t="shared" si="172"/>
        <v>17.25</v>
      </c>
      <c r="O3365" s="62">
        <f t="shared" si="173"/>
        <v>35</v>
      </c>
      <c r="P3365" s="62">
        <f>STOCK[[#This Row],[Precio Final]]-STOCK[[#This Row],[Costo total]]</f>
        <v>23.5</v>
      </c>
      <c r="Q3365" s="62"/>
      <c r="R3365" s="74"/>
      <c r="S3365" s="74"/>
      <c r="T3365" s="62"/>
      <c r="U3365" s="62"/>
      <c r="V3365" s="76"/>
    </row>
    <row r="3366" s="19" customFormat="1" customHeight="1" spans="1:22">
      <c r="A3366" s="74" t="s">
        <v>22310</v>
      </c>
      <c r="B3366" s="74" t="s">
        <v>22099</v>
      </c>
      <c r="C3366" s="74" t="s">
        <v>22309</v>
      </c>
      <c r="D3366" s="74" t="s">
        <v>16396</v>
      </c>
      <c r="E3366" s="74"/>
      <c r="F3366" s="59">
        <v>35</v>
      </c>
      <c r="G3366" s="75">
        <v>1</v>
      </c>
      <c r="H3366" s="75">
        <f>SUMIFS(VENTAS[Cantidad],VENTAS[Código del producto Vendido],STOCK[[#This Row],[Code]])</f>
        <v>0</v>
      </c>
      <c r="I3366" s="75">
        <f>STOCK[[#This Row],[Entradas]]-STOCK[[#This Row],[Salidas]]</f>
        <v>1</v>
      </c>
      <c r="J3366" s="59">
        <f t="shared" si="170"/>
        <v>3.5</v>
      </c>
      <c r="K3366" s="62">
        <v>8</v>
      </c>
      <c r="L3366" s="62">
        <v>0</v>
      </c>
      <c r="M3366" s="62">
        <f>STOCK[[#This Row],[Costo Unitario (USD)]]+STOCK[[#This Row],[Costo Envío (USD)]]+STOCK[[#This Row],[Comisión 10%]]</f>
        <v>11.5</v>
      </c>
      <c r="N3366" s="62">
        <f t="shared" si="172"/>
        <v>17.25</v>
      </c>
      <c r="O3366" s="62">
        <f t="shared" si="173"/>
        <v>35</v>
      </c>
      <c r="P3366" s="62">
        <f>STOCK[[#This Row],[Precio Final]]-STOCK[[#This Row],[Costo total]]</f>
        <v>23.5</v>
      </c>
      <c r="Q3366" s="62"/>
      <c r="R3366" s="74"/>
      <c r="S3366" s="74"/>
      <c r="T3366" s="62"/>
      <c r="U3366" s="62"/>
      <c r="V3366" s="76"/>
    </row>
    <row r="3367" s="19" customFormat="1" customHeight="1" spans="1:22">
      <c r="A3367" s="74" t="s">
        <v>22311</v>
      </c>
      <c r="B3367" s="74" t="s">
        <v>22155</v>
      </c>
      <c r="C3367" s="74" t="s">
        <v>22309</v>
      </c>
      <c r="D3367" s="74" t="s">
        <v>16962</v>
      </c>
      <c r="E3367" s="74"/>
      <c r="F3367" s="59">
        <v>35</v>
      </c>
      <c r="G3367" s="75">
        <v>1</v>
      </c>
      <c r="H3367" s="75">
        <f>SUMIFS(VENTAS[Cantidad],VENTAS[Código del producto Vendido],STOCK[[#This Row],[Code]])</f>
        <v>0</v>
      </c>
      <c r="I3367" s="75">
        <f>STOCK[[#This Row],[Entradas]]-STOCK[[#This Row],[Salidas]]</f>
        <v>1</v>
      </c>
      <c r="J3367" s="59">
        <f t="shared" si="170"/>
        <v>3.5</v>
      </c>
      <c r="K3367" s="62">
        <v>8</v>
      </c>
      <c r="L3367" s="62">
        <v>0</v>
      </c>
      <c r="M3367" s="62">
        <f>STOCK[[#This Row],[Costo Unitario (USD)]]+STOCK[[#This Row],[Costo Envío (USD)]]+STOCK[[#This Row],[Comisión 10%]]</f>
        <v>11.5</v>
      </c>
      <c r="N3367" s="62">
        <f t="shared" si="172"/>
        <v>17.25</v>
      </c>
      <c r="O3367" s="62">
        <f t="shared" si="173"/>
        <v>35</v>
      </c>
      <c r="P3367" s="62">
        <f>STOCK[[#This Row],[Precio Final]]-STOCK[[#This Row],[Costo total]]</f>
        <v>23.5</v>
      </c>
      <c r="Q3367" s="62"/>
      <c r="R3367" s="74"/>
      <c r="S3367" s="74"/>
      <c r="T3367" s="62"/>
      <c r="U3367" s="62"/>
      <c r="V3367" s="76"/>
    </row>
    <row r="3368" s="19" customFormat="1" customHeight="1" spans="1:22">
      <c r="A3368" s="74" t="s">
        <v>22312</v>
      </c>
      <c r="B3368" s="74" t="s">
        <v>22165</v>
      </c>
      <c r="C3368" s="74" t="s">
        <v>22313</v>
      </c>
      <c r="D3368" s="74" t="s">
        <v>16404</v>
      </c>
      <c r="E3368" s="74"/>
      <c r="F3368" s="59">
        <v>45</v>
      </c>
      <c r="G3368" s="75">
        <v>1</v>
      </c>
      <c r="H3368" s="75">
        <f>SUMIFS(VENTAS[Cantidad],VENTAS[Código del producto Vendido],STOCK[[#This Row],[Code]])</f>
        <v>0</v>
      </c>
      <c r="I3368" s="75">
        <f>STOCK[[#This Row],[Entradas]]-STOCK[[#This Row],[Salidas]]</f>
        <v>1</v>
      </c>
      <c r="J3368" s="59">
        <f t="shared" si="170"/>
        <v>4.5</v>
      </c>
      <c r="K3368" s="62">
        <v>8</v>
      </c>
      <c r="L3368" s="62">
        <v>0</v>
      </c>
      <c r="M3368" s="62">
        <f>STOCK[[#This Row],[Costo Unitario (USD)]]+STOCK[[#This Row],[Costo Envío (USD)]]+STOCK[[#This Row],[Comisión 10%]]</f>
        <v>12.5</v>
      </c>
      <c r="N3368" s="62">
        <f t="shared" si="172"/>
        <v>18.75</v>
      </c>
      <c r="O3368" s="62">
        <f t="shared" si="173"/>
        <v>45</v>
      </c>
      <c r="P3368" s="62">
        <f>STOCK[[#This Row],[Precio Final]]-STOCK[[#This Row],[Costo total]]</f>
        <v>32.5</v>
      </c>
      <c r="Q3368" s="62"/>
      <c r="R3368" s="74"/>
      <c r="S3368" s="74"/>
      <c r="T3368" s="62"/>
      <c r="U3368" s="62"/>
      <c r="V3368" s="76"/>
    </row>
    <row r="3369" s="19" customFormat="1" customHeight="1" spans="1:22">
      <c r="A3369" s="74" t="s">
        <v>22314</v>
      </c>
      <c r="B3369" s="74" t="s">
        <v>22155</v>
      </c>
      <c r="C3369" s="74" t="s">
        <v>22313</v>
      </c>
      <c r="D3369" s="74" t="s">
        <v>16583</v>
      </c>
      <c r="E3369" s="74"/>
      <c r="F3369" s="59">
        <v>45</v>
      </c>
      <c r="G3369" s="75">
        <v>1</v>
      </c>
      <c r="H3369" s="75">
        <f>SUMIFS(VENTAS[Cantidad],VENTAS[Código del producto Vendido],STOCK[[#This Row],[Code]])</f>
        <v>0</v>
      </c>
      <c r="I3369" s="75">
        <f>STOCK[[#This Row],[Entradas]]-STOCK[[#This Row],[Salidas]]</f>
        <v>1</v>
      </c>
      <c r="J3369" s="59">
        <f t="shared" si="170"/>
        <v>4.5</v>
      </c>
      <c r="K3369" s="62">
        <v>8</v>
      </c>
      <c r="L3369" s="62">
        <v>0</v>
      </c>
      <c r="M3369" s="62">
        <f>STOCK[[#This Row],[Costo Unitario (USD)]]+STOCK[[#This Row],[Costo Envío (USD)]]+STOCK[[#This Row],[Comisión 10%]]</f>
        <v>12.5</v>
      </c>
      <c r="N3369" s="62">
        <f t="shared" si="172"/>
        <v>18.75</v>
      </c>
      <c r="O3369" s="62">
        <f t="shared" si="173"/>
        <v>45</v>
      </c>
      <c r="P3369" s="62">
        <f>STOCK[[#This Row],[Precio Final]]-STOCK[[#This Row],[Costo total]]</f>
        <v>32.5</v>
      </c>
      <c r="Q3369" s="62"/>
      <c r="R3369" s="74"/>
      <c r="S3369" s="74"/>
      <c r="T3369" s="62"/>
      <c r="U3369" s="62"/>
      <c r="V3369" s="76"/>
    </row>
    <row r="3370" s="19" customFormat="1" customHeight="1" spans="1:22">
      <c r="A3370" s="74" t="s">
        <v>22315</v>
      </c>
      <c r="B3370" s="74" t="s">
        <v>22316</v>
      </c>
      <c r="C3370" s="74" t="s">
        <v>22317</v>
      </c>
      <c r="D3370" s="74" t="s">
        <v>16583</v>
      </c>
      <c r="E3370" s="74"/>
      <c r="F3370" s="59">
        <v>25</v>
      </c>
      <c r="G3370" s="75">
        <v>1</v>
      </c>
      <c r="H3370" s="75">
        <f>SUMIFS(VENTAS[Cantidad],VENTAS[Código del producto Vendido],STOCK[[#This Row],[Code]])</f>
        <v>0</v>
      </c>
      <c r="I3370" s="75">
        <f>STOCK[[#This Row],[Entradas]]-STOCK[[#This Row],[Salidas]]</f>
        <v>1</v>
      </c>
      <c r="J3370" s="59">
        <f t="shared" si="170"/>
        <v>2.5</v>
      </c>
      <c r="K3370" s="62">
        <v>8</v>
      </c>
      <c r="L3370" s="62">
        <v>0</v>
      </c>
      <c r="M3370" s="62">
        <f>STOCK[[#This Row],[Costo Unitario (USD)]]+STOCK[[#This Row],[Costo Envío (USD)]]+STOCK[[#This Row],[Comisión 10%]]</f>
        <v>10.5</v>
      </c>
      <c r="N3370" s="62">
        <f t="shared" si="172"/>
        <v>15.75</v>
      </c>
      <c r="O3370" s="62">
        <f t="shared" si="173"/>
        <v>25</v>
      </c>
      <c r="P3370" s="62">
        <f>STOCK[[#This Row],[Precio Final]]-STOCK[[#This Row],[Costo total]]</f>
        <v>14.5</v>
      </c>
      <c r="Q3370" s="62"/>
      <c r="R3370" s="74"/>
      <c r="S3370" s="74"/>
      <c r="T3370" s="62"/>
      <c r="U3370" s="62"/>
      <c r="V3370" s="76"/>
    </row>
    <row r="3371" s="19" customFormat="1" customHeight="1" spans="1:22">
      <c r="A3371" s="74" t="s">
        <v>22318</v>
      </c>
      <c r="B3371" s="74" t="s">
        <v>22316</v>
      </c>
      <c r="C3371" s="74" t="s">
        <v>21528</v>
      </c>
      <c r="D3371" s="74" t="s">
        <v>16583</v>
      </c>
      <c r="E3371" s="74"/>
      <c r="F3371" s="59">
        <v>25</v>
      </c>
      <c r="G3371" s="75">
        <v>1</v>
      </c>
      <c r="H3371" s="75">
        <f>SUMIFS(VENTAS[Cantidad],VENTAS[Código del producto Vendido],STOCK[[#This Row],[Code]])</f>
        <v>0</v>
      </c>
      <c r="I3371" s="75">
        <f>STOCK[[#This Row],[Entradas]]-STOCK[[#This Row],[Salidas]]</f>
        <v>1</v>
      </c>
      <c r="J3371" s="59">
        <f t="shared" si="170"/>
        <v>2.5</v>
      </c>
      <c r="K3371" s="62">
        <v>8</v>
      </c>
      <c r="L3371" s="62">
        <v>0</v>
      </c>
      <c r="M3371" s="62">
        <f>STOCK[[#This Row],[Costo Unitario (USD)]]+STOCK[[#This Row],[Costo Envío (USD)]]+STOCK[[#This Row],[Comisión 10%]]</f>
        <v>10.5</v>
      </c>
      <c r="N3371" s="62">
        <f t="shared" si="172"/>
        <v>15.75</v>
      </c>
      <c r="O3371" s="62">
        <f t="shared" si="173"/>
        <v>25</v>
      </c>
      <c r="P3371" s="62">
        <f>STOCK[[#This Row],[Precio Final]]-STOCK[[#This Row],[Costo total]]</f>
        <v>14.5</v>
      </c>
      <c r="Q3371" s="62"/>
      <c r="R3371" s="74"/>
      <c r="S3371" s="74"/>
      <c r="T3371" s="62"/>
      <c r="U3371" s="62"/>
      <c r="V3371" s="76"/>
    </row>
    <row r="3372" s="19" customFormat="1" customHeight="1" spans="1:22">
      <c r="A3372" s="74" t="s">
        <v>22319</v>
      </c>
      <c r="B3372" s="74" t="s">
        <v>16608</v>
      </c>
      <c r="C3372" s="74" t="s">
        <v>22320</v>
      </c>
      <c r="D3372" s="74" t="s">
        <v>17234</v>
      </c>
      <c r="E3372" s="74"/>
      <c r="F3372" s="59">
        <v>40</v>
      </c>
      <c r="G3372" s="75">
        <v>1</v>
      </c>
      <c r="H3372" s="75">
        <f>SUMIFS(VENTAS[Cantidad],VENTAS[Código del producto Vendido],STOCK[[#This Row],[Code]])</f>
        <v>0</v>
      </c>
      <c r="I3372" s="75">
        <f>STOCK[[#This Row],[Entradas]]-STOCK[[#This Row],[Salidas]]</f>
        <v>1</v>
      </c>
      <c r="J3372" s="59">
        <f t="shared" ref="J3372:J3422" si="174">F3372*10%</f>
        <v>4</v>
      </c>
      <c r="K3372" s="62">
        <v>25</v>
      </c>
      <c r="L3372" s="62">
        <v>0</v>
      </c>
      <c r="M3372" s="62">
        <f>STOCK[[#This Row],[Costo Unitario (USD)]]+STOCK[[#This Row],[Costo Envío (USD)]]+STOCK[[#This Row],[Comisión 10%]]</f>
        <v>29</v>
      </c>
      <c r="N3372" s="62">
        <f t="shared" si="172"/>
        <v>43.5</v>
      </c>
      <c r="O3372" s="62">
        <f t="shared" si="173"/>
        <v>40</v>
      </c>
      <c r="P3372" s="62">
        <f>STOCK[[#This Row],[Precio Final]]-STOCK[[#This Row],[Costo total]]</f>
        <v>11</v>
      </c>
      <c r="Q3372" s="62"/>
      <c r="R3372" s="74"/>
      <c r="S3372" s="74"/>
      <c r="T3372" s="62"/>
      <c r="U3372" s="62"/>
      <c r="V3372" s="76"/>
    </row>
    <row r="3373" s="19" customFormat="1" customHeight="1" spans="1:22">
      <c r="A3373" s="74" t="s">
        <v>22321</v>
      </c>
      <c r="B3373" s="74" t="s">
        <v>16608</v>
      </c>
      <c r="C3373" s="74" t="s">
        <v>22322</v>
      </c>
      <c r="D3373" s="74" t="s">
        <v>17488</v>
      </c>
      <c r="E3373" s="74"/>
      <c r="F3373" s="59">
        <v>40</v>
      </c>
      <c r="G3373" s="75">
        <v>1</v>
      </c>
      <c r="H3373" s="75">
        <f>SUMIFS(VENTAS[Cantidad],VENTAS[Código del producto Vendido],STOCK[[#This Row],[Code]])</f>
        <v>0</v>
      </c>
      <c r="I3373" s="75">
        <f>STOCK[[#This Row],[Entradas]]-STOCK[[#This Row],[Salidas]]</f>
        <v>1</v>
      </c>
      <c r="J3373" s="59">
        <f t="shared" si="174"/>
        <v>4</v>
      </c>
      <c r="K3373" s="62">
        <v>25</v>
      </c>
      <c r="L3373" s="62">
        <v>0</v>
      </c>
      <c r="M3373" s="62">
        <f>STOCK[[#This Row],[Costo Unitario (USD)]]+STOCK[[#This Row],[Costo Envío (USD)]]+STOCK[[#This Row],[Comisión 10%]]</f>
        <v>29</v>
      </c>
      <c r="N3373" s="62">
        <f t="shared" si="172"/>
        <v>43.5</v>
      </c>
      <c r="O3373" s="62">
        <f t="shared" si="173"/>
        <v>40</v>
      </c>
      <c r="P3373" s="62">
        <f>STOCK[[#This Row],[Precio Final]]-STOCK[[#This Row],[Costo total]]</f>
        <v>11</v>
      </c>
      <c r="Q3373" s="62"/>
      <c r="R3373" s="74"/>
      <c r="S3373" s="74"/>
      <c r="T3373" s="62"/>
      <c r="U3373" s="62"/>
      <c r="V3373" s="76"/>
    </row>
    <row r="3374" s="19" customFormat="1" customHeight="1" spans="1:22">
      <c r="A3374" s="74" t="s">
        <v>22323</v>
      </c>
      <c r="B3374" s="74" t="s">
        <v>16477</v>
      </c>
      <c r="C3374" s="74" t="s">
        <v>22324</v>
      </c>
      <c r="D3374" s="74" t="s">
        <v>16973</v>
      </c>
      <c r="E3374" s="74"/>
      <c r="F3374" s="59">
        <v>50</v>
      </c>
      <c r="G3374" s="75">
        <v>1</v>
      </c>
      <c r="H3374" s="75">
        <f>SUMIFS(VENTAS[Cantidad],VENTAS[Código del producto Vendido],STOCK[[#This Row],[Code]])</f>
        <v>0</v>
      </c>
      <c r="I3374" s="75">
        <f>STOCK[[#This Row],[Entradas]]-STOCK[[#This Row],[Salidas]]</f>
        <v>1</v>
      </c>
      <c r="J3374" s="59">
        <f t="shared" si="174"/>
        <v>5</v>
      </c>
      <c r="K3374" s="62">
        <v>25</v>
      </c>
      <c r="L3374" s="62">
        <v>0</v>
      </c>
      <c r="M3374" s="62">
        <f>STOCK[[#This Row],[Costo Unitario (USD)]]+STOCK[[#This Row],[Costo Envío (USD)]]+STOCK[[#This Row],[Comisión 10%]]</f>
        <v>30</v>
      </c>
      <c r="N3374" s="62">
        <f t="shared" si="172"/>
        <v>45</v>
      </c>
      <c r="O3374" s="62">
        <f t="shared" si="173"/>
        <v>50</v>
      </c>
      <c r="P3374" s="62">
        <f>STOCK[[#This Row],[Precio Final]]-STOCK[[#This Row],[Costo total]]</f>
        <v>20</v>
      </c>
      <c r="Q3374" s="62"/>
      <c r="R3374" s="74"/>
      <c r="S3374" s="74"/>
      <c r="T3374" s="62"/>
      <c r="U3374" s="62"/>
      <c r="V3374" s="76"/>
    </row>
    <row r="3375" s="19" customFormat="1" customHeight="1" spans="1:22">
      <c r="A3375" s="74" t="s">
        <v>22325</v>
      </c>
      <c r="B3375" s="74" t="s">
        <v>16608</v>
      </c>
      <c r="C3375" s="74" t="s">
        <v>22326</v>
      </c>
      <c r="D3375" s="74" t="s">
        <v>17488</v>
      </c>
      <c r="E3375" s="74"/>
      <c r="F3375" s="59">
        <v>40</v>
      </c>
      <c r="G3375" s="75">
        <v>1</v>
      </c>
      <c r="H3375" s="75">
        <f>SUMIFS(VENTAS[Cantidad],VENTAS[Código del producto Vendido],STOCK[[#This Row],[Code]])</f>
        <v>0</v>
      </c>
      <c r="I3375" s="75">
        <f>STOCK[[#This Row],[Entradas]]-STOCK[[#This Row],[Salidas]]</f>
        <v>1</v>
      </c>
      <c r="J3375" s="59">
        <f t="shared" si="174"/>
        <v>4</v>
      </c>
      <c r="K3375" s="62">
        <v>25</v>
      </c>
      <c r="L3375" s="62">
        <v>0</v>
      </c>
      <c r="M3375" s="62">
        <f>STOCK[[#This Row],[Costo Unitario (USD)]]+STOCK[[#This Row],[Costo Envío (USD)]]+STOCK[[#This Row],[Comisión 10%]]</f>
        <v>29</v>
      </c>
      <c r="N3375" s="62">
        <f t="shared" si="172"/>
        <v>43.5</v>
      </c>
      <c r="O3375" s="62">
        <f t="shared" si="173"/>
        <v>40</v>
      </c>
      <c r="P3375" s="62">
        <f>STOCK[[#This Row],[Precio Final]]-STOCK[[#This Row],[Costo total]]</f>
        <v>11</v>
      </c>
      <c r="Q3375" s="62"/>
      <c r="R3375" s="74"/>
      <c r="S3375" s="74"/>
      <c r="T3375" s="62"/>
      <c r="U3375" s="62"/>
      <c r="V3375" s="76"/>
    </row>
    <row r="3376" s="19" customFormat="1" customHeight="1" spans="1:22">
      <c r="A3376" s="74" t="s">
        <v>22327</v>
      </c>
      <c r="B3376" s="74" t="s">
        <v>16608</v>
      </c>
      <c r="C3376" s="74" t="s">
        <v>22328</v>
      </c>
      <c r="D3376" s="74" t="s">
        <v>17488</v>
      </c>
      <c r="E3376" s="74"/>
      <c r="F3376" s="59">
        <v>50</v>
      </c>
      <c r="G3376" s="75">
        <v>1</v>
      </c>
      <c r="H3376" s="75">
        <f>SUMIFS(VENTAS[Cantidad],VENTAS[Código del producto Vendido],STOCK[[#This Row],[Code]])</f>
        <v>0</v>
      </c>
      <c r="I3376" s="75">
        <f>STOCK[[#This Row],[Entradas]]-STOCK[[#This Row],[Salidas]]</f>
        <v>1</v>
      </c>
      <c r="J3376" s="59">
        <f t="shared" si="174"/>
        <v>5</v>
      </c>
      <c r="K3376" s="62">
        <v>25</v>
      </c>
      <c r="L3376" s="62">
        <v>0</v>
      </c>
      <c r="M3376" s="62">
        <f>STOCK[[#This Row],[Costo Unitario (USD)]]+STOCK[[#This Row],[Costo Envío (USD)]]+STOCK[[#This Row],[Comisión 10%]]</f>
        <v>30</v>
      </c>
      <c r="N3376" s="62">
        <f t="shared" si="172"/>
        <v>45</v>
      </c>
      <c r="O3376" s="62">
        <f t="shared" si="173"/>
        <v>50</v>
      </c>
      <c r="P3376" s="62">
        <f>STOCK[[#This Row],[Precio Final]]-STOCK[[#This Row],[Costo total]]</f>
        <v>20</v>
      </c>
      <c r="Q3376" s="62"/>
      <c r="R3376" s="74"/>
      <c r="S3376" s="74"/>
      <c r="T3376" s="62"/>
      <c r="U3376" s="62"/>
      <c r="V3376" s="76"/>
    </row>
    <row r="3377" s="19" customFormat="1" customHeight="1" spans="1:22">
      <c r="A3377" s="74" t="s">
        <v>22329</v>
      </c>
      <c r="B3377" s="74" t="s">
        <v>16477</v>
      </c>
      <c r="C3377" s="74" t="s">
        <v>22330</v>
      </c>
      <c r="D3377" s="74" t="s">
        <v>16973</v>
      </c>
      <c r="E3377" s="74"/>
      <c r="F3377" s="59">
        <v>50</v>
      </c>
      <c r="G3377" s="75">
        <v>1</v>
      </c>
      <c r="H3377" s="75">
        <f>SUMIFS(VENTAS[Cantidad],VENTAS[Código del producto Vendido],STOCK[[#This Row],[Code]])</f>
        <v>0</v>
      </c>
      <c r="I3377" s="75">
        <f>STOCK[[#This Row],[Entradas]]-STOCK[[#This Row],[Salidas]]</f>
        <v>1</v>
      </c>
      <c r="J3377" s="59">
        <f t="shared" si="174"/>
        <v>5</v>
      </c>
      <c r="K3377" s="62">
        <v>25</v>
      </c>
      <c r="L3377" s="62">
        <v>0</v>
      </c>
      <c r="M3377" s="62">
        <f>STOCK[[#This Row],[Costo Unitario (USD)]]+STOCK[[#This Row],[Costo Envío (USD)]]+STOCK[[#This Row],[Comisión 10%]]</f>
        <v>30</v>
      </c>
      <c r="N3377" s="62">
        <f t="shared" si="172"/>
        <v>45</v>
      </c>
      <c r="O3377" s="62">
        <f t="shared" si="173"/>
        <v>50</v>
      </c>
      <c r="P3377" s="62">
        <f>STOCK[[#This Row],[Precio Final]]-STOCK[[#This Row],[Costo total]]</f>
        <v>20</v>
      </c>
      <c r="Q3377" s="62"/>
      <c r="R3377" s="74"/>
      <c r="S3377" s="74"/>
      <c r="T3377" s="62"/>
      <c r="U3377" s="62"/>
      <c r="V3377" s="76"/>
    </row>
    <row r="3378" s="19" customFormat="1" customHeight="1" spans="1:22">
      <c r="A3378" s="74" t="s">
        <v>22331</v>
      </c>
      <c r="B3378" s="74" t="s">
        <v>16477</v>
      </c>
      <c r="C3378" s="74" t="s">
        <v>22332</v>
      </c>
      <c r="D3378" s="74" t="s">
        <v>16973</v>
      </c>
      <c r="E3378" s="74"/>
      <c r="F3378" s="59">
        <v>40</v>
      </c>
      <c r="G3378" s="75">
        <v>1</v>
      </c>
      <c r="H3378" s="75">
        <f>SUMIFS(VENTAS[Cantidad],VENTAS[Código del producto Vendido],STOCK[[#This Row],[Code]])</f>
        <v>0</v>
      </c>
      <c r="I3378" s="75">
        <f>STOCK[[#This Row],[Entradas]]-STOCK[[#This Row],[Salidas]]</f>
        <v>1</v>
      </c>
      <c r="J3378" s="59">
        <f t="shared" si="174"/>
        <v>4</v>
      </c>
      <c r="K3378" s="62">
        <v>25</v>
      </c>
      <c r="L3378" s="62">
        <v>0</v>
      </c>
      <c r="M3378" s="62">
        <f>STOCK[[#This Row],[Costo Unitario (USD)]]+STOCK[[#This Row],[Costo Envío (USD)]]+STOCK[[#This Row],[Comisión 10%]]</f>
        <v>29</v>
      </c>
      <c r="N3378" s="62">
        <f t="shared" si="172"/>
        <v>43.5</v>
      </c>
      <c r="O3378" s="62">
        <f t="shared" si="173"/>
        <v>40</v>
      </c>
      <c r="P3378" s="62">
        <f>STOCK[[#This Row],[Precio Final]]-STOCK[[#This Row],[Costo total]]</f>
        <v>11</v>
      </c>
      <c r="Q3378" s="62"/>
      <c r="R3378" s="74"/>
      <c r="S3378" s="74"/>
      <c r="T3378" s="62"/>
      <c r="U3378" s="62"/>
      <c r="V3378" s="76"/>
    </row>
    <row r="3379" s="19" customFormat="1" customHeight="1" spans="1:22">
      <c r="A3379" s="74" t="s">
        <v>22333</v>
      </c>
      <c r="B3379" s="74" t="s">
        <v>16477</v>
      </c>
      <c r="C3379" s="74" t="s">
        <v>22326</v>
      </c>
      <c r="D3379" s="74" t="s">
        <v>16973</v>
      </c>
      <c r="E3379" s="74"/>
      <c r="F3379" s="59">
        <v>40</v>
      </c>
      <c r="G3379" s="75">
        <v>1</v>
      </c>
      <c r="H3379" s="75">
        <f>SUMIFS(VENTAS[Cantidad],VENTAS[Código del producto Vendido],STOCK[[#This Row],[Code]])</f>
        <v>0</v>
      </c>
      <c r="I3379" s="75">
        <f>STOCK[[#This Row],[Entradas]]-STOCK[[#This Row],[Salidas]]</f>
        <v>1</v>
      </c>
      <c r="J3379" s="59">
        <f t="shared" si="174"/>
        <v>4</v>
      </c>
      <c r="K3379" s="62">
        <v>25</v>
      </c>
      <c r="L3379" s="62">
        <v>0</v>
      </c>
      <c r="M3379" s="62">
        <f>STOCK[[#This Row],[Costo Unitario (USD)]]+STOCK[[#This Row],[Costo Envío (USD)]]+STOCK[[#This Row],[Comisión 10%]]</f>
        <v>29</v>
      </c>
      <c r="N3379" s="62">
        <f t="shared" si="172"/>
        <v>43.5</v>
      </c>
      <c r="O3379" s="62">
        <f t="shared" si="173"/>
        <v>40</v>
      </c>
      <c r="P3379" s="62">
        <f>STOCK[[#This Row],[Precio Final]]-STOCK[[#This Row],[Costo total]]</f>
        <v>11</v>
      </c>
      <c r="Q3379" s="62"/>
      <c r="R3379" s="74"/>
      <c r="S3379" s="74"/>
      <c r="T3379" s="62"/>
      <c r="U3379" s="62"/>
      <c r="V3379" s="76"/>
    </row>
    <row r="3380" s="19" customFormat="1" customHeight="1" spans="1:22">
      <c r="A3380" s="74" t="s">
        <v>22334</v>
      </c>
      <c r="B3380" s="74" t="s">
        <v>16477</v>
      </c>
      <c r="C3380" s="74" t="s">
        <v>22335</v>
      </c>
      <c r="D3380" s="74" t="s">
        <v>16973</v>
      </c>
      <c r="E3380" s="74"/>
      <c r="F3380" s="59">
        <v>40</v>
      </c>
      <c r="G3380" s="75">
        <v>1</v>
      </c>
      <c r="H3380" s="75">
        <f>SUMIFS(VENTAS[Cantidad],VENTAS[Código del producto Vendido],STOCK[[#This Row],[Code]])</f>
        <v>0</v>
      </c>
      <c r="I3380" s="75">
        <f>STOCK[[#This Row],[Entradas]]-STOCK[[#This Row],[Salidas]]</f>
        <v>1</v>
      </c>
      <c r="J3380" s="59">
        <f t="shared" si="174"/>
        <v>4</v>
      </c>
      <c r="K3380" s="62">
        <v>25</v>
      </c>
      <c r="L3380" s="62">
        <v>0</v>
      </c>
      <c r="M3380" s="62">
        <f>STOCK[[#This Row],[Costo Unitario (USD)]]+STOCK[[#This Row],[Costo Envío (USD)]]+STOCK[[#This Row],[Comisión 10%]]</f>
        <v>29</v>
      </c>
      <c r="N3380" s="62">
        <f t="shared" ref="N3380:N3422" si="175">M3380*1.5</f>
        <v>43.5</v>
      </c>
      <c r="O3380" s="62">
        <f t="shared" si="173"/>
        <v>40</v>
      </c>
      <c r="P3380" s="62">
        <f>STOCK[[#This Row],[Precio Final]]-STOCK[[#This Row],[Costo total]]</f>
        <v>11</v>
      </c>
      <c r="Q3380" s="62"/>
      <c r="R3380" s="74"/>
      <c r="S3380" s="74"/>
      <c r="T3380" s="62"/>
      <c r="U3380" s="62"/>
      <c r="V3380" s="76"/>
    </row>
    <row r="3381" s="19" customFormat="1" customHeight="1" spans="1:22">
      <c r="A3381" s="74" t="s">
        <v>22336</v>
      </c>
      <c r="B3381" s="74" t="s">
        <v>16477</v>
      </c>
      <c r="C3381" s="74" t="s">
        <v>22337</v>
      </c>
      <c r="D3381" s="74" t="s">
        <v>16973</v>
      </c>
      <c r="E3381" s="74"/>
      <c r="F3381" s="59">
        <v>40</v>
      </c>
      <c r="G3381" s="75">
        <v>1</v>
      </c>
      <c r="H3381" s="75">
        <f>SUMIFS(VENTAS[Cantidad],VENTAS[Código del producto Vendido],STOCK[[#This Row],[Code]])</f>
        <v>0</v>
      </c>
      <c r="I3381" s="75">
        <f>STOCK[[#This Row],[Entradas]]-STOCK[[#This Row],[Salidas]]</f>
        <v>1</v>
      </c>
      <c r="J3381" s="59">
        <f t="shared" si="174"/>
        <v>4</v>
      </c>
      <c r="K3381" s="62">
        <v>25</v>
      </c>
      <c r="L3381" s="62">
        <v>0</v>
      </c>
      <c r="M3381" s="62">
        <f>STOCK[[#This Row],[Costo Unitario (USD)]]+STOCK[[#This Row],[Costo Envío (USD)]]+STOCK[[#This Row],[Comisión 10%]]</f>
        <v>29</v>
      </c>
      <c r="N3381" s="62">
        <f t="shared" si="175"/>
        <v>43.5</v>
      </c>
      <c r="O3381" s="62">
        <f t="shared" si="173"/>
        <v>40</v>
      </c>
      <c r="P3381" s="62">
        <f>STOCK[[#This Row],[Precio Final]]-STOCK[[#This Row],[Costo total]]</f>
        <v>11</v>
      </c>
      <c r="Q3381" s="62"/>
      <c r="R3381" s="74"/>
      <c r="S3381" s="74"/>
      <c r="T3381" s="62"/>
      <c r="U3381" s="62"/>
      <c r="V3381" s="76"/>
    </row>
    <row r="3382" s="19" customFormat="1" customHeight="1" spans="1:22">
      <c r="A3382" s="74" t="s">
        <v>22338</v>
      </c>
      <c r="B3382" s="74" t="s">
        <v>16608</v>
      </c>
      <c r="C3382" s="74" t="s">
        <v>22339</v>
      </c>
      <c r="D3382" s="74" t="s">
        <v>17234</v>
      </c>
      <c r="E3382" s="74"/>
      <c r="F3382" s="59">
        <v>40</v>
      </c>
      <c r="G3382" s="75">
        <v>1</v>
      </c>
      <c r="H3382" s="75">
        <f>SUMIFS(VENTAS[Cantidad],VENTAS[Código del producto Vendido],STOCK[[#This Row],[Code]])</f>
        <v>0</v>
      </c>
      <c r="I3382" s="75">
        <f>STOCK[[#This Row],[Entradas]]-STOCK[[#This Row],[Salidas]]</f>
        <v>1</v>
      </c>
      <c r="J3382" s="59">
        <f t="shared" si="174"/>
        <v>4</v>
      </c>
      <c r="K3382" s="62">
        <v>25</v>
      </c>
      <c r="L3382" s="62">
        <v>0</v>
      </c>
      <c r="M3382" s="62">
        <f>STOCK[[#This Row],[Costo Unitario (USD)]]+STOCK[[#This Row],[Costo Envío (USD)]]+STOCK[[#This Row],[Comisión 10%]]</f>
        <v>29</v>
      </c>
      <c r="N3382" s="62">
        <f t="shared" si="175"/>
        <v>43.5</v>
      </c>
      <c r="O3382" s="62">
        <f t="shared" si="173"/>
        <v>40</v>
      </c>
      <c r="P3382" s="62">
        <f>STOCK[[#This Row],[Precio Final]]-STOCK[[#This Row],[Costo total]]</f>
        <v>11</v>
      </c>
      <c r="Q3382" s="62"/>
      <c r="R3382" s="74"/>
      <c r="S3382" s="74"/>
      <c r="T3382" s="62"/>
      <c r="U3382" s="62"/>
      <c r="V3382" s="76"/>
    </row>
    <row r="3383" s="55" customFormat="1" customHeight="1" spans="1:22">
      <c r="A3383" s="74" t="s">
        <v>22340</v>
      </c>
      <c r="B3383" s="74" t="s">
        <v>22096</v>
      </c>
      <c r="C3383" s="74" t="s">
        <v>22286</v>
      </c>
      <c r="D3383" s="74" t="s">
        <v>16583</v>
      </c>
      <c r="E3383" s="74"/>
      <c r="F3383" s="59">
        <v>45</v>
      </c>
      <c r="G3383" s="75">
        <v>1</v>
      </c>
      <c r="H3383" s="75">
        <f>SUMIFS(VENTAS[Cantidad],VENTAS[Código del producto Vendido],STOCK[[#This Row],[Code]])</f>
        <v>0</v>
      </c>
      <c r="I3383" s="75">
        <f>STOCK[[#This Row],[Entradas]]-STOCK[[#This Row],[Salidas]]</f>
        <v>1</v>
      </c>
      <c r="J3383" s="59">
        <f t="shared" si="174"/>
        <v>4.5</v>
      </c>
      <c r="K3383" s="62">
        <v>8</v>
      </c>
      <c r="L3383" s="62">
        <v>0</v>
      </c>
      <c r="M3383" s="62">
        <f>STOCK[[#This Row],[Costo Unitario (USD)]]+STOCK[[#This Row],[Costo Envío (USD)]]+STOCK[[#This Row],[Comisión 10%]]</f>
        <v>12.5</v>
      </c>
      <c r="N3383" s="62">
        <f t="shared" si="175"/>
        <v>18.75</v>
      </c>
      <c r="O3383" s="62">
        <f t="shared" si="173"/>
        <v>45</v>
      </c>
      <c r="P3383" s="62">
        <f>STOCK[[#This Row],[Precio Final]]-STOCK[[#This Row],[Costo total]]</f>
        <v>32.5</v>
      </c>
      <c r="Q3383" s="62"/>
      <c r="R3383" s="74">
        <v>45971</v>
      </c>
      <c r="S3383" s="74"/>
      <c r="T3383" s="62"/>
      <c r="U3383" s="62"/>
      <c r="V3383" s="76"/>
    </row>
    <row r="3384" customHeight="1" spans="1:22">
      <c r="A3384" s="74" t="s">
        <v>22341</v>
      </c>
      <c r="B3384" s="74" t="s">
        <v>22165</v>
      </c>
      <c r="C3384" s="74" t="s">
        <v>22342</v>
      </c>
      <c r="D3384" s="74" t="s">
        <v>16404</v>
      </c>
      <c r="E3384" s="74"/>
      <c r="F3384" s="59">
        <v>45</v>
      </c>
      <c r="G3384" s="75">
        <v>1</v>
      </c>
      <c r="H3384" s="75">
        <f>SUMIFS(VENTAS[Cantidad],VENTAS[Código del producto Vendido],STOCK[[#This Row],[Code]])</f>
        <v>0</v>
      </c>
      <c r="I3384" s="75">
        <f>STOCK[[#This Row],[Entradas]]-STOCK[[#This Row],[Salidas]]</f>
        <v>1</v>
      </c>
      <c r="J3384" s="59">
        <f t="shared" si="174"/>
        <v>4.5</v>
      </c>
      <c r="K3384" s="62">
        <v>8</v>
      </c>
      <c r="L3384" s="62">
        <v>0</v>
      </c>
      <c r="M3384" s="62">
        <f>STOCK[[#This Row],[Costo Unitario (USD)]]+STOCK[[#This Row],[Costo Envío (USD)]]+STOCK[[#This Row],[Comisión 10%]]</f>
        <v>12.5</v>
      </c>
      <c r="N3384" s="62">
        <f t="shared" si="175"/>
        <v>18.75</v>
      </c>
      <c r="O3384" s="62">
        <f t="shared" si="173"/>
        <v>45</v>
      </c>
      <c r="P3384" s="62">
        <f>STOCK[[#This Row],[Precio Final]]-STOCK[[#This Row],[Costo total]]</f>
        <v>32.5</v>
      </c>
      <c r="Q3384" s="62"/>
      <c r="R3384" s="74">
        <v>45971</v>
      </c>
      <c r="S3384" s="74"/>
      <c r="T3384" s="62"/>
      <c r="U3384" s="62"/>
      <c r="V3384" s="76"/>
    </row>
    <row r="3385" s="55" customFormat="1" customHeight="1" spans="1:22">
      <c r="A3385" s="74" t="s">
        <v>22343</v>
      </c>
      <c r="B3385" s="74" t="s">
        <v>22099</v>
      </c>
      <c r="C3385" s="74" t="s">
        <v>22344</v>
      </c>
      <c r="D3385" s="74" t="s">
        <v>16396</v>
      </c>
      <c r="E3385" s="74"/>
      <c r="F3385" s="59">
        <v>50</v>
      </c>
      <c r="G3385" s="75">
        <v>1</v>
      </c>
      <c r="H3385" s="75">
        <f>SUMIFS(VENTAS[Cantidad],VENTAS[Código del producto Vendido],STOCK[[#This Row],[Code]])</f>
        <v>0</v>
      </c>
      <c r="I3385" s="75">
        <f>STOCK[[#This Row],[Entradas]]-STOCK[[#This Row],[Salidas]]</f>
        <v>1</v>
      </c>
      <c r="J3385" s="59">
        <f t="shared" si="174"/>
        <v>5</v>
      </c>
      <c r="K3385" s="62">
        <v>8</v>
      </c>
      <c r="L3385" s="62">
        <v>0</v>
      </c>
      <c r="M3385" s="62">
        <f>STOCK[[#This Row],[Costo Unitario (USD)]]+STOCK[[#This Row],[Costo Envío (USD)]]+STOCK[[#This Row],[Comisión 10%]]</f>
        <v>13</v>
      </c>
      <c r="N3385" s="62">
        <f t="shared" si="175"/>
        <v>19.5</v>
      </c>
      <c r="O3385" s="62">
        <f t="shared" si="173"/>
        <v>50</v>
      </c>
      <c r="P3385" s="62">
        <f>STOCK[[#This Row],[Precio Final]]-STOCK[[#This Row],[Costo total]]</f>
        <v>37</v>
      </c>
      <c r="Q3385" s="62"/>
      <c r="R3385" s="74">
        <v>45971</v>
      </c>
      <c r="S3385" s="74"/>
      <c r="T3385" s="62"/>
      <c r="U3385" s="62"/>
      <c r="V3385" s="76"/>
    </row>
    <row r="3386" customHeight="1" spans="1:22">
      <c r="A3386" s="74" t="s">
        <v>22345</v>
      </c>
      <c r="B3386" s="74" t="s">
        <v>22346</v>
      </c>
      <c r="C3386" s="74" t="s">
        <v>22347</v>
      </c>
      <c r="D3386" s="74" t="s">
        <v>16475</v>
      </c>
      <c r="E3386" s="74"/>
      <c r="F3386" s="59">
        <v>50</v>
      </c>
      <c r="G3386" s="75">
        <v>1</v>
      </c>
      <c r="H3386" s="75">
        <f>SUMIFS(VENTAS[Cantidad],VENTAS[Código del producto Vendido],STOCK[[#This Row],[Code]])</f>
        <v>0</v>
      </c>
      <c r="I3386" s="75">
        <f>STOCK[[#This Row],[Entradas]]-STOCK[[#This Row],[Salidas]]</f>
        <v>1</v>
      </c>
      <c r="J3386" s="59">
        <f t="shared" si="174"/>
        <v>5</v>
      </c>
      <c r="K3386" s="62">
        <v>8</v>
      </c>
      <c r="L3386" s="62">
        <v>0</v>
      </c>
      <c r="M3386" s="62">
        <f>STOCK[[#This Row],[Costo Unitario (USD)]]+STOCK[[#This Row],[Costo Envío (USD)]]+STOCK[[#This Row],[Comisión 10%]]</f>
        <v>13</v>
      </c>
      <c r="N3386" s="62">
        <f t="shared" si="175"/>
        <v>19.5</v>
      </c>
      <c r="O3386" s="62">
        <f t="shared" si="173"/>
        <v>50</v>
      </c>
      <c r="P3386" s="62">
        <f>STOCK[[#This Row],[Precio Final]]-STOCK[[#This Row],[Costo total]]</f>
        <v>37</v>
      </c>
      <c r="Q3386" s="62"/>
      <c r="R3386" s="74">
        <v>45971</v>
      </c>
      <c r="S3386" s="74"/>
      <c r="T3386" s="62"/>
      <c r="U3386" s="62"/>
      <c r="V3386" s="76"/>
    </row>
    <row r="3387" customHeight="1" spans="1:22">
      <c r="A3387" s="74" t="s">
        <v>22348</v>
      </c>
      <c r="B3387" s="74" t="s">
        <v>22165</v>
      </c>
      <c r="C3387" s="74" t="s">
        <v>22349</v>
      </c>
      <c r="D3387" s="74" t="s">
        <v>16408</v>
      </c>
      <c r="E3387" s="74"/>
      <c r="F3387" s="59">
        <v>45</v>
      </c>
      <c r="G3387" s="75">
        <v>1</v>
      </c>
      <c r="H3387" s="75">
        <f>SUMIFS(VENTAS[Cantidad],VENTAS[Código del producto Vendido],STOCK[[#This Row],[Code]])</f>
        <v>0</v>
      </c>
      <c r="I3387" s="75">
        <f>STOCK[[#This Row],[Entradas]]-STOCK[[#This Row],[Salidas]]</f>
        <v>1</v>
      </c>
      <c r="J3387" s="59">
        <f t="shared" si="174"/>
        <v>4.5</v>
      </c>
      <c r="K3387" s="62">
        <v>8</v>
      </c>
      <c r="L3387" s="62">
        <v>0</v>
      </c>
      <c r="M3387" s="62">
        <f>STOCK[[#This Row],[Costo Unitario (USD)]]+STOCK[[#This Row],[Costo Envío (USD)]]+STOCK[[#This Row],[Comisión 10%]]</f>
        <v>12.5</v>
      </c>
      <c r="N3387" s="62">
        <f t="shared" si="175"/>
        <v>18.75</v>
      </c>
      <c r="O3387" s="62">
        <f t="shared" si="173"/>
        <v>45</v>
      </c>
      <c r="P3387" s="62">
        <f>STOCK[[#This Row],[Precio Final]]-STOCK[[#This Row],[Costo total]]</f>
        <v>32.5</v>
      </c>
      <c r="Q3387" s="62"/>
      <c r="R3387" s="74">
        <v>45971</v>
      </c>
      <c r="S3387" s="74"/>
      <c r="T3387" s="62"/>
      <c r="U3387" s="62"/>
      <c r="V3387" s="76"/>
    </row>
    <row r="3388" customHeight="1" spans="1:22">
      <c r="A3388" s="74" t="s">
        <v>22350</v>
      </c>
      <c r="B3388" s="74" t="s">
        <v>22096</v>
      </c>
      <c r="C3388" s="74" t="s">
        <v>22351</v>
      </c>
      <c r="D3388" s="74" t="s">
        <v>16475</v>
      </c>
      <c r="E3388" s="74"/>
      <c r="F3388" s="59">
        <v>45</v>
      </c>
      <c r="G3388" s="75">
        <v>1</v>
      </c>
      <c r="H3388" s="75">
        <f>SUMIFS(VENTAS[Cantidad],VENTAS[Código del producto Vendido],STOCK[[#This Row],[Code]])</f>
        <v>0</v>
      </c>
      <c r="I3388" s="75">
        <f>STOCK[[#This Row],[Entradas]]-STOCK[[#This Row],[Salidas]]</f>
        <v>1</v>
      </c>
      <c r="J3388" s="59">
        <f t="shared" si="174"/>
        <v>4.5</v>
      </c>
      <c r="K3388" s="62">
        <v>8</v>
      </c>
      <c r="L3388" s="62">
        <v>0</v>
      </c>
      <c r="M3388" s="62">
        <f>STOCK[[#This Row],[Costo Unitario (USD)]]+STOCK[[#This Row],[Costo Envío (USD)]]+STOCK[[#This Row],[Comisión 10%]]</f>
        <v>12.5</v>
      </c>
      <c r="N3388" s="62">
        <f t="shared" si="175"/>
        <v>18.75</v>
      </c>
      <c r="O3388" s="62">
        <f t="shared" si="173"/>
        <v>45</v>
      </c>
      <c r="P3388" s="62">
        <f>STOCK[[#This Row],[Precio Final]]-STOCK[[#This Row],[Costo total]]</f>
        <v>32.5</v>
      </c>
      <c r="Q3388" s="62"/>
      <c r="R3388" s="74">
        <v>45971</v>
      </c>
      <c r="S3388" s="74"/>
      <c r="T3388" s="62"/>
      <c r="U3388" s="62"/>
      <c r="V3388" s="76"/>
    </row>
    <row r="3389" customHeight="1" spans="1:22">
      <c r="A3389" s="74" t="s">
        <v>22352</v>
      </c>
      <c r="B3389" s="74" t="s">
        <v>22165</v>
      </c>
      <c r="C3389" s="74" t="s">
        <v>22353</v>
      </c>
      <c r="D3389" s="74" t="s">
        <v>16404</v>
      </c>
      <c r="E3389" s="74"/>
      <c r="F3389" s="59">
        <v>45</v>
      </c>
      <c r="G3389" s="75">
        <v>2</v>
      </c>
      <c r="H3389" s="75">
        <f>SUMIFS(VENTAS[Cantidad],VENTAS[Código del producto Vendido],STOCK[[#This Row],[Code]])</f>
        <v>0</v>
      </c>
      <c r="I3389" s="75">
        <f>STOCK[[#This Row],[Entradas]]-STOCK[[#This Row],[Salidas]]</f>
        <v>2</v>
      </c>
      <c r="J3389" s="59">
        <f t="shared" si="174"/>
        <v>4.5</v>
      </c>
      <c r="K3389" s="62">
        <v>8</v>
      </c>
      <c r="L3389" s="62">
        <v>0</v>
      </c>
      <c r="M3389" s="62">
        <f>STOCK[[#This Row],[Costo Unitario (USD)]]+STOCK[[#This Row],[Costo Envío (USD)]]+STOCK[[#This Row],[Comisión 10%]]</f>
        <v>12.5</v>
      </c>
      <c r="N3389" s="62">
        <f t="shared" si="175"/>
        <v>18.75</v>
      </c>
      <c r="O3389" s="62">
        <f t="shared" si="173"/>
        <v>45</v>
      </c>
      <c r="P3389" s="62">
        <f>STOCK[[#This Row],[Precio Final]]-STOCK[[#This Row],[Costo total]]</f>
        <v>32.5</v>
      </c>
      <c r="Q3389" s="62"/>
      <c r="R3389" s="74">
        <v>45971</v>
      </c>
      <c r="S3389" s="74"/>
      <c r="T3389" s="62"/>
      <c r="U3389" s="62"/>
      <c r="V3389" s="76"/>
    </row>
    <row r="3390" customHeight="1" spans="1:22">
      <c r="A3390" s="74" t="s">
        <v>22354</v>
      </c>
      <c r="B3390" s="74" t="s">
        <v>22096</v>
      </c>
      <c r="C3390" s="74" t="s">
        <v>22353</v>
      </c>
      <c r="D3390" s="74" t="s">
        <v>16583</v>
      </c>
      <c r="E3390" s="74"/>
      <c r="F3390" s="59">
        <v>45</v>
      </c>
      <c r="G3390" s="75">
        <v>1</v>
      </c>
      <c r="H3390" s="75">
        <f>SUMIFS(VENTAS[Cantidad],VENTAS[Código del producto Vendido],STOCK[[#This Row],[Code]])</f>
        <v>0</v>
      </c>
      <c r="I3390" s="75">
        <f>STOCK[[#This Row],[Entradas]]-STOCK[[#This Row],[Salidas]]</f>
        <v>1</v>
      </c>
      <c r="J3390" s="59">
        <f t="shared" si="174"/>
        <v>4.5</v>
      </c>
      <c r="K3390" s="62">
        <v>8</v>
      </c>
      <c r="L3390" s="62">
        <v>0</v>
      </c>
      <c r="M3390" s="62">
        <f>STOCK[[#This Row],[Costo Unitario (USD)]]+STOCK[[#This Row],[Costo Envío (USD)]]+STOCK[[#This Row],[Comisión 10%]]</f>
        <v>12.5</v>
      </c>
      <c r="N3390" s="62">
        <f t="shared" si="175"/>
        <v>18.75</v>
      </c>
      <c r="O3390" s="62">
        <f t="shared" si="173"/>
        <v>45</v>
      </c>
      <c r="P3390" s="62">
        <f>STOCK[[#This Row],[Precio Final]]-STOCK[[#This Row],[Costo total]]</f>
        <v>32.5</v>
      </c>
      <c r="Q3390" s="62"/>
      <c r="R3390" s="74">
        <v>45971</v>
      </c>
      <c r="S3390" s="74"/>
      <c r="T3390" s="62"/>
      <c r="U3390" s="62"/>
      <c r="V3390" s="76"/>
    </row>
    <row r="3391" customHeight="1" spans="1:22">
      <c r="A3391" s="74" t="s">
        <v>22355</v>
      </c>
      <c r="B3391" s="74" t="s">
        <v>22356</v>
      </c>
      <c r="C3391" s="74" t="s">
        <v>22357</v>
      </c>
      <c r="D3391" s="74" t="s">
        <v>18089</v>
      </c>
      <c r="E3391" s="74"/>
      <c r="F3391" s="59">
        <v>35</v>
      </c>
      <c r="G3391" s="75">
        <v>2</v>
      </c>
      <c r="H3391" s="75">
        <f>SUMIFS(VENTAS[Cantidad],VENTAS[Código del producto Vendido],STOCK[[#This Row],[Code]])</f>
        <v>0</v>
      </c>
      <c r="I3391" s="75">
        <f>STOCK[[#This Row],[Entradas]]-STOCK[[#This Row],[Salidas]]</f>
        <v>2</v>
      </c>
      <c r="J3391" s="59">
        <f t="shared" si="174"/>
        <v>3.5</v>
      </c>
      <c r="K3391" s="62">
        <v>8</v>
      </c>
      <c r="L3391" s="62">
        <v>0</v>
      </c>
      <c r="M3391" s="62">
        <f>STOCK[[#This Row],[Costo Unitario (USD)]]+STOCK[[#This Row],[Costo Envío (USD)]]+STOCK[[#This Row],[Comisión 10%]]</f>
        <v>11.5</v>
      </c>
      <c r="N3391" s="62">
        <f t="shared" si="175"/>
        <v>17.25</v>
      </c>
      <c r="O3391" s="62">
        <f t="shared" si="173"/>
        <v>35</v>
      </c>
      <c r="P3391" s="62">
        <f>STOCK[[#This Row],[Precio Final]]-STOCK[[#This Row],[Costo total]]</f>
        <v>23.5</v>
      </c>
      <c r="Q3391" s="62"/>
      <c r="R3391" s="74">
        <v>45971</v>
      </c>
      <c r="S3391" s="74"/>
      <c r="T3391" s="62"/>
      <c r="U3391" s="62"/>
      <c r="V3391" s="76"/>
    </row>
    <row r="3392" customHeight="1" spans="1:22">
      <c r="A3392" s="74" t="s">
        <v>22358</v>
      </c>
      <c r="B3392" s="74" t="s">
        <v>22316</v>
      </c>
      <c r="C3392" s="74" t="s">
        <v>22357</v>
      </c>
      <c r="D3392" s="74" t="s">
        <v>19553</v>
      </c>
      <c r="E3392" s="74"/>
      <c r="F3392" s="59">
        <v>35</v>
      </c>
      <c r="G3392" s="75">
        <v>1</v>
      </c>
      <c r="H3392" s="75">
        <f>SUMIFS(VENTAS[Cantidad],VENTAS[Código del producto Vendido],STOCK[[#This Row],[Code]])</f>
        <v>0</v>
      </c>
      <c r="I3392" s="75">
        <f>STOCK[[#This Row],[Entradas]]-STOCK[[#This Row],[Salidas]]</f>
        <v>1</v>
      </c>
      <c r="J3392" s="59">
        <f t="shared" si="174"/>
        <v>3.5</v>
      </c>
      <c r="K3392" s="62">
        <v>8</v>
      </c>
      <c r="L3392" s="62">
        <v>0</v>
      </c>
      <c r="M3392" s="62">
        <f>STOCK[[#This Row],[Costo Unitario (USD)]]+STOCK[[#This Row],[Costo Envío (USD)]]+STOCK[[#This Row],[Comisión 10%]]</f>
        <v>11.5</v>
      </c>
      <c r="N3392" s="62">
        <f t="shared" si="175"/>
        <v>17.25</v>
      </c>
      <c r="O3392" s="62">
        <f t="shared" si="173"/>
        <v>35</v>
      </c>
      <c r="P3392" s="62">
        <f>STOCK[[#This Row],[Precio Final]]-STOCK[[#This Row],[Costo total]]</f>
        <v>23.5</v>
      </c>
      <c r="Q3392" s="62"/>
      <c r="R3392" s="74">
        <v>45971</v>
      </c>
      <c r="S3392" s="74"/>
      <c r="T3392" s="62"/>
      <c r="U3392" s="62"/>
      <c r="V3392" s="76"/>
    </row>
    <row r="3393" customHeight="1" spans="1:22">
      <c r="A3393" s="74" t="s">
        <v>22359</v>
      </c>
      <c r="B3393" s="74" t="s">
        <v>22356</v>
      </c>
      <c r="C3393" s="74" t="s">
        <v>22360</v>
      </c>
      <c r="D3393" s="74" t="s">
        <v>19560</v>
      </c>
      <c r="E3393" s="74"/>
      <c r="F3393" s="59">
        <v>35</v>
      </c>
      <c r="G3393" s="75">
        <v>1</v>
      </c>
      <c r="H3393" s="75">
        <f>SUMIFS(VENTAS[Cantidad],VENTAS[Código del producto Vendido],STOCK[[#This Row],[Code]])</f>
        <v>0</v>
      </c>
      <c r="I3393" s="75">
        <f>STOCK[[#This Row],[Entradas]]-STOCK[[#This Row],[Salidas]]</f>
        <v>1</v>
      </c>
      <c r="J3393" s="59">
        <f t="shared" si="174"/>
        <v>3.5</v>
      </c>
      <c r="K3393" s="62">
        <v>8</v>
      </c>
      <c r="L3393" s="62">
        <v>0</v>
      </c>
      <c r="M3393" s="62">
        <f>STOCK[[#This Row],[Costo Unitario (USD)]]+STOCK[[#This Row],[Costo Envío (USD)]]+STOCK[[#This Row],[Comisión 10%]]</f>
        <v>11.5</v>
      </c>
      <c r="N3393" s="62">
        <f t="shared" si="175"/>
        <v>17.25</v>
      </c>
      <c r="O3393" s="62">
        <f t="shared" si="173"/>
        <v>35</v>
      </c>
      <c r="P3393" s="62">
        <f>STOCK[[#This Row],[Precio Final]]-STOCK[[#This Row],[Costo total]]</f>
        <v>23.5</v>
      </c>
      <c r="Q3393" s="62"/>
      <c r="R3393" s="74">
        <v>45971</v>
      </c>
      <c r="S3393" s="74"/>
      <c r="T3393" s="62"/>
      <c r="U3393" s="62"/>
      <c r="V3393" s="76"/>
    </row>
    <row r="3394" customHeight="1" spans="1:22">
      <c r="A3394" s="74" t="s">
        <v>22361</v>
      </c>
      <c r="B3394" s="74" t="s">
        <v>22356</v>
      </c>
      <c r="C3394" s="74" t="s">
        <v>22360</v>
      </c>
      <c r="D3394" s="74" t="s">
        <v>17028</v>
      </c>
      <c r="E3394" s="74"/>
      <c r="F3394" s="59">
        <v>35</v>
      </c>
      <c r="G3394" s="75">
        <v>4</v>
      </c>
      <c r="H3394" s="75">
        <f>SUMIFS(VENTAS[Cantidad],VENTAS[Código del producto Vendido],STOCK[[#This Row],[Code]])</f>
        <v>0</v>
      </c>
      <c r="I3394" s="75">
        <f>STOCK[[#This Row],[Entradas]]-STOCK[[#This Row],[Salidas]]</f>
        <v>4</v>
      </c>
      <c r="J3394" s="59">
        <f t="shared" si="174"/>
        <v>3.5</v>
      </c>
      <c r="K3394" s="62">
        <v>8</v>
      </c>
      <c r="L3394" s="62">
        <v>0</v>
      </c>
      <c r="M3394" s="62">
        <f>STOCK[[#This Row],[Costo Unitario (USD)]]+STOCK[[#This Row],[Costo Envío (USD)]]+STOCK[[#This Row],[Comisión 10%]]</f>
        <v>11.5</v>
      </c>
      <c r="N3394" s="62">
        <f t="shared" si="175"/>
        <v>17.25</v>
      </c>
      <c r="O3394" s="62">
        <f t="shared" si="173"/>
        <v>35</v>
      </c>
      <c r="P3394" s="62">
        <f>STOCK[[#This Row],[Precio Final]]-STOCK[[#This Row],[Costo total]]</f>
        <v>23.5</v>
      </c>
      <c r="Q3394" s="62"/>
      <c r="R3394" s="74">
        <v>45971</v>
      </c>
      <c r="S3394" s="74"/>
      <c r="T3394" s="62"/>
      <c r="U3394" s="62"/>
      <c r="V3394" s="76"/>
    </row>
    <row r="3395" s="55" customFormat="1" customHeight="1" spans="1:22">
      <c r="A3395" s="74" t="s">
        <v>22362</v>
      </c>
      <c r="B3395" s="74" t="s">
        <v>22356</v>
      </c>
      <c r="C3395" s="74" t="s">
        <v>18238</v>
      </c>
      <c r="D3395" s="74" t="s">
        <v>19211</v>
      </c>
      <c r="E3395" s="74"/>
      <c r="F3395" s="59">
        <v>30</v>
      </c>
      <c r="G3395" s="75">
        <v>1</v>
      </c>
      <c r="H3395" s="75">
        <f>SUMIFS(VENTAS[Cantidad],VENTAS[Código del producto Vendido],STOCK[[#This Row],[Code]])</f>
        <v>0</v>
      </c>
      <c r="I3395" s="75">
        <f>STOCK[[#This Row],[Entradas]]-STOCK[[#This Row],[Salidas]]</f>
        <v>1</v>
      </c>
      <c r="J3395" s="59">
        <f t="shared" si="174"/>
        <v>3</v>
      </c>
      <c r="K3395" s="62">
        <v>8</v>
      </c>
      <c r="L3395" s="62">
        <v>0</v>
      </c>
      <c r="M3395" s="62">
        <f>STOCK[[#This Row],[Costo Unitario (USD)]]+STOCK[[#This Row],[Costo Envío (USD)]]+STOCK[[#This Row],[Comisión 10%]]</f>
        <v>11</v>
      </c>
      <c r="N3395" s="62">
        <f t="shared" si="175"/>
        <v>16.5</v>
      </c>
      <c r="O3395" s="62">
        <f t="shared" si="173"/>
        <v>30</v>
      </c>
      <c r="P3395" s="62">
        <f>STOCK[[#This Row],[Precio Final]]-STOCK[[#This Row],[Costo total]]</f>
        <v>19</v>
      </c>
      <c r="Q3395" s="62"/>
      <c r="R3395" s="74">
        <v>45971</v>
      </c>
      <c r="S3395" s="74"/>
      <c r="T3395" s="62"/>
      <c r="U3395" s="62"/>
      <c r="V3395" s="76"/>
    </row>
    <row r="3396" s="55" customFormat="1" customHeight="1" spans="1:22">
      <c r="A3396" s="74" t="s">
        <v>22363</v>
      </c>
      <c r="B3396" s="74" t="s">
        <v>22316</v>
      </c>
      <c r="C3396" s="74" t="s">
        <v>22364</v>
      </c>
      <c r="D3396" s="74" t="s">
        <v>19553</v>
      </c>
      <c r="E3396" s="74"/>
      <c r="F3396" s="59">
        <v>40</v>
      </c>
      <c r="G3396" s="75">
        <v>1</v>
      </c>
      <c r="H3396" s="75">
        <f>SUMIFS(VENTAS[Cantidad],VENTAS[Código del producto Vendido],STOCK[[#This Row],[Code]])</f>
        <v>0</v>
      </c>
      <c r="I3396" s="75">
        <f>STOCK[[#This Row],[Entradas]]-STOCK[[#This Row],[Salidas]]</f>
        <v>1</v>
      </c>
      <c r="J3396" s="59">
        <f t="shared" si="174"/>
        <v>4</v>
      </c>
      <c r="K3396" s="62">
        <v>8</v>
      </c>
      <c r="L3396" s="62">
        <v>0</v>
      </c>
      <c r="M3396" s="62">
        <f>STOCK[[#This Row],[Costo Unitario (USD)]]+STOCK[[#This Row],[Costo Envío (USD)]]+STOCK[[#This Row],[Comisión 10%]]</f>
        <v>12</v>
      </c>
      <c r="N3396" s="62">
        <f t="shared" si="175"/>
        <v>18</v>
      </c>
      <c r="O3396" s="62">
        <f t="shared" si="173"/>
        <v>40</v>
      </c>
      <c r="P3396" s="62">
        <f>STOCK[[#This Row],[Precio Final]]-STOCK[[#This Row],[Costo total]]</f>
        <v>28</v>
      </c>
      <c r="Q3396" s="62"/>
      <c r="R3396" s="74">
        <v>45971</v>
      </c>
      <c r="S3396" s="74"/>
      <c r="T3396" s="62"/>
      <c r="U3396" s="62"/>
      <c r="V3396" s="76"/>
    </row>
    <row r="3397" customHeight="1" spans="1:22">
      <c r="A3397" s="74" t="s">
        <v>22365</v>
      </c>
      <c r="B3397" s="74" t="s">
        <v>22356</v>
      </c>
      <c r="C3397" s="74" t="s">
        <v>22366</v>
      </c>
      <c r="D3397" s="74" t="s">
        <v>19560</v>
      </c>
      <c r="E3397" s="74"/>
      <c r="F3397" s="59">
        <v>40</v>
      </c>
      <c r="G3397" s="75">
        <v>1</v>
      </c>
      <c r="H3397" s="75">
        <f>SUMIFS(VENTAS[Cantidad],VENTAS[Código del producto Vendido],STOCK[[#This Row],[Code]])</f>
        <v>0</v>
      </c>
      <c r="I3397" s="75">
        <f>STOCK[[#This Row],[Entradas]]-STOCK[[#This Row],[Salidas]]</f>
        <v>1</v>
      </c>
      <c r="J3397" s="59">
        <f t="shared" si="174"/>
        <v>4</v>
      </c>
      <c r="K3397" s="62">
        <v>8</v>
      </c>
      <c r="L3397" s="62">
        <v>0</v>
      </c>
      <c r="M3397" s="62">
        <f>STOCK[[#This Row],[Costo Unitario (USD)]]+STOCK[[#This Row],[Costo Envío (USD)]]+STOCK[[#This Row],[Comisión 10%]]</f>
        <v>12</v>
      </c>
      <c r="N3397" s="62">
        <f t="shared" si="175"/>
        <v>18</v>
      </c>
      <c r="O3397" s="62">
        <f t="shared" si="173"/>
        <v>40</v>
      </c>
      <c r="P3397" s="62">
        <f>STOCK[[#This Row],[Precio Final]]-STOCK[[#This Row],[Costo total]]</f>
        <v>28</v>
      </c>
      <c r="Q3397" s="62"/>
      <c r="R3397" s="74">
        <v>45971</v>
      </c>
      <c r="S3397" s="74"/>
      <c r="T3397" s="62"/>
      <c r="U3397" s="62"/>
      <c r="V3397" s="76"/>
    </row>
    <row r="3398" customHeight="1" spans="1:22">
      <c r="A3398" s="74" t="s">
        <v>22367</v>
      </c>
      <c r="B3398" s="74" t="s">
        <v>20830</v>
      </c>
      <c r="C3398" s="74" t="s">
        <v>22368</v>
      </c>
      <c r="D3398" s="74" t="s">
        <v>16475</v>
      </c>
      <c r="E3398" s="74"/>
      <c r="F3398" s="59">
        <v>25</v>
      </c>
      <c r="G3398" s="75">
        <v>1</v>
      </c>
      <c r="H3398" s="75">
        <f>SUMIFS(VENTAS[Cantidad],VENTAS[Código del producto Vendido],STOCK[[#This Row],[Code]])</f>
        <v>0</v>
      </c>
      <c r="I3398" s="75">
        <f>STOCK[[#This Row],[Entradas]]-STOCK[[#This Row],[Salidas]]</f>
        <v>1</v>
      </c>
      <c r="J3398" s="59">
        <f t="shared" si="174"/>
        <v>2.5</v>
      </c>
      <c r="K3398" s="62">
        <v>8</v>
      </c>
      <c r="L3398" s="62">
        <v>0</v>
      </c>
      <c r="M3398" s="62">
        <f>STOCK[[#This Row],[Costo Unitario (USD)]]+STOCK[[#This Row],[Costo Envío (USD)]]+STOCK[[#This Row],[Comisión 10%]]</f>
        <v>10.5</v>
      </c>
      <c r="N3398" s="62">
        <f t="shared" si="175"/>
        <v>15.75</v>
      </c>
      <c r="O3398" s="62">
        <f t="shared" si="173"/>
        <v>25</v>
      </c>
      <c r="P3398" s="62">
        <f>STOCK[[#This Row],[Precio Final]]-STOCK[[#This Row],[Costo total]]</f>
        <v>14.5</v>
      </c>
      <c r="Q3398" s="62"/>
      <c r="R3398" s="74">
        <v>45971</v>
      </c>
      <c r="S3398" s="74"/>
      <c r="T3398" s="62"/>
      <c r="U3398" s="62"/>
      <c r="V3398" s="76"/>
    </row>
    <row r="3399" s="19" customFormat="1" customHeight="1" spans="1:22">
      <c r="A3399" s="74" t="s">
        <v>22369</v>
      </c>
      <c r="B3399" s="74" t="s">
        <v>20874</v>
      </c>
      <c r="C3399" s="74" t="s">
        <v>22370</v>
      </c>
      <c r="D3399" s="74" t="s">
        <v>16404</v>
      </c>
      <c r="E3399" s="74"/>
      <c r="F3399" s="59">
        <v>25</v>
      </c>
      <c r="G3399" s="75">
        <v>1</v>
      </c>
      <c r="H3399" s="75">
        <f>SUMIFS(VENTAS[Cantidad],VENTAS[Código del producto Vendido],STOCK[[#This Row],[Code]])</f>
        <v>0</v>
      </c>
      <c r="I3399" s="75">
        <f>STOCK[[#This Row],[Entradas]]-STOCK[[#This Row],[Salidas]]</f>
        <v>1</v>
      </c>
      <c r="J3399" s="59">
        <f t="shared" si="174"/>
        <v>2.5</v>
      </c>
      <c r="K3399" s="62">
        <v>8</v>
      </c>
      <c r="L3399" s="62">
        <v>0</v>
      </c>
      <c r="M3399" s="62">
        <f>STOCK[[#This Row],[Costo Unitario (USD)]]+STOCK[[#This Row],[Costo Envío (USD)]]+STOCK[[#This Row],[Comisión 10%]]</f>
        <v>10.5</v>
      </c>
      <c r="N3399" s="62">
        <f t="shared" si="175"/>
        <v>15.75</v>
      </c>
      <c r="O3399" s="62">
        <f t="shared" si="173"/>
        <v>25</v>
      </c>
      <c r="P3399" s="62">
        <f>STOCK[[#This Row],[Precio Final]]-STOCK[[#This Row],[Costo total]]</f>
        <v>14.5</v>
      </c>
      <c r="Q3399" s="62"/>
      <c r="R3399" s="74">
        <v>45971</v>
      </c>
      <c r="S3399" s="74"/>
      <c r="T3399" s="62"/>
      <c r="U3399" s="62"/>
      <c r="V3399" s="76"/>
    </row>
    <row r="3400" s="19" customFormat="1" customHeight="1" spans="1:22">
      <c r="A3400" s="74" t="s">
        <v>22371</v>
      </c>
      <c r="B3400" s="74" t="s">
        <v>20830</v>
      </c>
      <c r="C3400" s="74" t="s">
        <v>22372</v>
      </c>
      <c r="D3400" s="74" t="s">
        <v>16475</v>
      </c>
      <c r="E3400" s="74"/>
      <c r="F3400" s="59">
        <v>25</v>
      </c>
      <c r="G3400" s="75">
        <v>4</v>
      </c>
      <c r="H3400" s="75">
        <f>SUMIFS(VENTAS[Cantidad],VENTAS[Código del producto Vendido],STOCK[[#This Row],[Code]])</f>
        <v>0</v>
      </c>
      <c r="I3400" s="75">
        <f>STOCK[[#This Row],[Entradas]]-STOCK[[#This Row],[Salidas]]</f>
        <v>4</v>
      </c>
      <c r="J3400" s="59">
        <f t="shared" si="174"/>
        <v>2.5</v>
      </c>
      <c r="K3400" s="62">
        <v>8</v>
      </c>
      <c r="L3400" s="62">
        <v>0</v>
      </c>
      <c r="M3400" s="62">
        <f>STOCK[[#This Row],[Costo Unitario (USD)]]+STOCK[[#This Row],[Costo Envío (USD)]]+STOCK[[#This Row],[Comisión 10%]]</f>
        <v>10.5</v>
      </c>
      <c r="N3400" s="62">
        <f t="shared" si="175"/>
        <v>15.75</v>
      </c>
      <c r="O3400" s="62">
        <f t="shared" si="173"/>
        <v>25</v>
      </c>
      <c r="P3400" s="62">
        <f>STOCK[[#This Row],[Precio Final]]-STOCK[[#This Row],[Costo total]]</f>
        <v>14.5</v>
      </c>
      <c r="Q3400" s="62"/>
      <c r="R3400" s="74">
        <v>45971</v>
      </c>
      <c r="S3400" s="74"/>
      <c r="T3400" s="62"/>
      <c r="U3400" s="62"/>
      <c r="V3400" s="76"/>
    </row>
    <row r="3401" s="19" customFormat="1" customHeight="1" spans="1:22">
      <c r="A3401" s="74" t="s">
        <v>22373</v>
      </c>
      <c r="B3401" s="74" t="s">
        <v>20830</v>
      </c>
      <c r="C3401" s="74" t="s">
        <v>22372</v>
      </c>
      <c r="D3401" s="74" t="s">
        <v>16583</v>
      </c>
      <c r="E3401" s="74"/>
      <c r="F3401" s="59">
        <v>30</v>
      </c>
      <c r="G3401" s="75">
        <v>3</v>
      </c>
      <c r="H3401" s="75">
        <f>SUMIFS(VENTAS[Cantidad],VENTAS[Código del producto Vendido],STOCK[[#This Row],[Code]])</f>
        <v>0</v>
      </c>
      <c r="I3401" s="75">
        <f>STOCK[[#This Row],[Entradas]]-STOCK[[#This Row],[Salidas]]</f>
        <v>3</v>
      </c>
      <c r="J3401" s="59">
        <f t="shared" si="174"/>
        <v>3</v>
      </c>
      <c r="K3401" s="62">
        <v>8</v>
      </c>
      <c r="L3401" s="62">
        <v>0</v>
      </c>
      <c r="M3401" s="62">
        <f>STOCK[[#This Row],[Costo Unitario (USD)]]+STOCK[[#This Row],[Costo Envío (USD)]]+STOCK[[#This Row],[Comisión 10%]]</f>
        <v>11</v>
      </c>
      <c r="N3401" s="62">
        <f t="shared" si="175"/>
        <v>16.5</v>
      </c>
      <c r="O3401" s="62">
        <f t="shared" si="173"/>
        <v>30</v>
      </c>
      <c r="P3401" s="62">
        <f>STOCK[[#This Row],[Precio Final]]-STOCK[[#This Row],[Costo total]]</f>
        <v>19</v>
      </c>
      <c r="Q3401" s="62"/>
      <c r="R3401" s="74">
        <v>45971</v>
      </c>
      <c r="S3401" s="74"/>
      <c r="T3401" s="62"/>
      <c r="U3401" s="62"/>
      <c r="V3401" s="76"/>
    </row>
    <row r="3402" s="19" customFormat="1" customHeight="1" spans="1:22">
      <c r="A3402" s="74" t="s">
        <v>22374</v>
      </c>
      <c r="B3402" s="74" t="s">
        <v>20035</v>
      </c>
      <c r="C3402" s="74" t="s">
        <v>22375</v>
      </c>
      <c r="D3402" s="74" t="s">
        <v>16396</v>
      </c>
      <c r="E3402" s="74"/>
      <c r="F3402" s="59">
        <v>30</v>
      </c>
      <c r="G3402" s="75">
        <v>2</v>
      </c>
      <c r="H3402" s="75">
        <f>SUMIFS(VENTAS[Cantidad],VENTAS[Código del producto Vendido],STOCK[[#This Row],[Code]])</f>
        <v>0</v>
      </c>
      <c r="I3402" s="75">
        <f>STOCK[[#This Row],[Entradas]]-STOCK[[#This Row],[Salidas]]</f>
        <v>2</v>
      </c>
      <c r="J3402" s="59">
        <f t="shared" si="174"/>
        <v>3</v>
      </c>
      <c r="K3402" s="62">
        <v>8</v>
      </c>
      <c r="L3402" s="62">
        <v>0</v>
      </c>
      <c r="M3402" s="62">
        <f>STOCK[[#This Row],[Costo Unitario (USD)]]+STOCK[[#This Row],[Costo Envío (USD)]]+STOCK[[#This Row],[Comisión 10%]]</f>
        <v>11</v>
      </c>
      <c r="N3402" s="62">
        <f t="shared" si="175"/>
        <v>16.5</v>
      </c>
      <c r="O3402" s="62">
        <f t="shared" si="173"/>
        <v>30</v>
      </c>
      <c r="P3402" s="62">
        <f>STOCK[[#This Row],[Precio Final]]-STOCK[[#This Row],[Costo total]]</f>
        <v>19</v>
      </c>
      <c r="Q3402" s="62"/>
      <c r="R3402" s="74">
        <v>45971</v>
      </c>
      <c r="S3402" s="74"/>
      <c r="T3402" s="62"/>
      <c r="U3402" s="62"/>
      <c r="V3402" s="76"/>
    </row>
    <row r="3403" s="19" customFormat="1" customHeight="1" spans="1:22">
      <c r="A3403" s="74" t="s">
        <v>22376</v>
      </c>
      <c r="B3403" s="74" t="s">
        <v>20874</v>
      </c>
      <c r="C3403" s="74" t="s">
        <v>22377</v>
      </c>
      <c r="D3403" s="74" t="s">
        <v>16408</v>
      </c>
      <c r="E3403" s="74"/>
      <c r="F3403" s="59">
        <v>25</v>
      </c>
      <c r="G3403" s="75">
        <v>1</v>
      </c>
      <c r="H3403" s="75">
        <f>SUMIFS(VENTAS[Cantidad],VENTAS[Código del producto Vendido],STOCK[[#This Row],[Code]])</f>
        <v>0</v>
      </c>
      <c r="I3403" s="75">
        <f>STOCK[[#This Row],[Entradas]]-STOCK[[#This Row],[Salidas]]</f>
        <v>1</v>
      </c>
      <c r="J3403" s="59">
        <f t="shared" si="174"/>
        <v>2.5</v>
      </c>
      <c r="K3403" s="62">
        <v>8</v>
      </c>
      <c r="L3403" s="62">
        <v>0</v>
      </c>
      <c r="M3403" s="62">
        <f>STOCK[[#This Row],[Costo Unitario (USD)]]+STOCK[[#This Row],[Costo Envío (USD)]]+STOCK[[#This Row],[Comisión 10%]]</f>
        <v>10.5</v>
      </c>
      <c r="N3403" s="62">
        <f t="shared" si="175"/>
        <v>15.75</v>
      </c>
      <c r="O3403" s="62">
        <f t="shared" si="173"/>
        <v>25</v>
      </c>
      <c r="P3403" s="62">
        <f>STOCK[[#This Row],[Precio Final]]-STOCK[[#This Row],[Costo total]]</f>
        <v>14.5</v>
      </c>
      <c r="Q3403" s="62"/>
      <c r="R3403" s="74">
        <v>45971</v>
      </c>
      <c r="S3403" s="74"/>
      <c r="T3403" s="62"/>
      <c r="U3403" s="62"/>
      <c r="V3403" s="76"/>
    </row>
    <row r="3404" s="19" customFormat="1" customHeight="1" spans="1:22">
      <c r="A3404" s="74" t="s">
        <v>22378</v>
      </c>
      <c r="B3404" s="74" t="s">
        <v>20874</v>
      </c>
      <c r="C3404" s="74" t="s">
        <v>22377</v>
      </c>
      <c r="D3404" s="74" t="s">
        <v>16404</v>
      </c>
      <c r="E3404" s="74"/>
      <c r="F3404" s="59">
        <v>25</v>
      </c>
      <c r="G3404" s="75">
        <v>1</v>
      </c>
      <c r="H3404" s="75">
        <f>SUMIFS(VENTAS[Cantidad],VENTAS[Código del producto Vendido],STOCK[[#This Row],[Code]])</f>
        <v>0</v>
      </c>
      <c r="I3404" s="75">
        <f>STOCK[[#This Row],[Entradas]]-STOCK[[#This Row],[Salidas]]</f>
        <v>1</v>
      </c>
      <c r="J3404" s="59">
        <f t="shared" si="174"/>
        <v>2.5</v>
      </c>
      <c r="K3404" s="62">
        <v>8</v>
      </c>
      <c r="L3404" s="62">
        <v>0</v>
      </c>
      <c r="M3404" s="62">
        <f>STOCK[[#This Row],[Costo Unitario (USD)]]+STOCK[[#This Row],[Costo Envío (USD)]]+STOCK[[#This Row],[Comisión 10%]]</f>
        <v>10.5</v>
      </c>
      <c r="N3404" s="62">
        <f t="shared" si="175"/>
        <v>15.75</v>
      </c>
      <c r="O3404" s="62">
        <f t="shared" si="173"/>
        <v>25</v>
      </c>
      <c r="P3404" s="62">
        <f>STOCK[[#This Row],[Precio Final]]-STOCK[[#This Row],[Costo total]]</f>
        <v>14.5</v>
      </c>
      <c r="Q3404" s="62"/>
      <c r="R3404" s="74">
        <v>45971</v>
      </c>
      <c r="S3404" s="74"/>
      <c r="T3404" s="62"/>
      <c r="U3404" s="62"/>
      <c r="V3404" s="76"/>
    </row>
    <row r="3405" s="19" customFormat="1" customHeight="1" spans="1:22">
      <c r="A3405" s="74" t="s">
        <v>22379</v>
      </c>
      <c r="B3405" s="74" t="s">
        <v>20830</v>
      </c>
      <c r="C3405" s="74" t="s">
        <v>22377</v>
      </c>
      <c r="D3405" s="74" t="s">
        <v>16475</v>
      </c>
      <c r="E3405" s="74"/>
      <c r="F3405" s="59">
        <v>25</v>
      </c>
      <c r="G3405" s="75">
        <v>1</v>
      </c>
      <c r="H3405" s="75">
        <f>SUMIFS(VENTAS[Cantidad],VENTAS[Código del producto Vendido],STOCK[[#This Row],[Code]])</f>
        <v>0</v>
      </c>
      <c r="I3405" s="75">
        <f>STOCK[[#This Row],[Entradas]]-STOCK[[#This Row],[Salidas]]</f>
        <v>1</v>
      </c>
      <c r="J3405" s="59">
        <f t="shared" si="174"/>
        <v>2.5</v>
      </c>
      <c r="K3405" s="62">
        <v>8</v>
      </c>
      <c r="L3405" s="62">
        <v>0</v>
      </c>
      <c r="M3405" s="62">
        <f>STOCK[[#This Row],[Costo Unitario (USD)]]+STOCK[[#This Row],[Costo Envío (USD)]]+STOCK[[#This Row],[Comisión 10%]]</f>
        <v>10.5</v>
      </c>
      <c r="N3405" s="62">
        <f t="shared" si="175"/>
        <v>15.75</v>
      </c>
      <c r="O3405" s="62">
        <f t="shared" si="173"/>
        <v>25</v>
      </c>
      <c r="P3405" s="62">
        <f>STOCK[[#This Row],[Precio Final]]-STOCK[[#This Row],[Costo total]]</f>
        <v>14.5</v>
      </c>
      <c r="Q3405" s="62"/>
      <c r="R3405" s="74">
        <v>45971</v>
      </c>
      <c r="S3405" s="74"/>
      <c r="T3405" s="62"/>
      <c r="U3405" s="62"/>
      <c r="V3405" s="76"/>
    </row>
    <row r="3406" s="19" customFormat="1" customHeight="1" spans="1:22">
      <c r="A3406" s="74" t="s">
        <v>22380</v>
      </c>
      <c r="B3406" s="74" t="s">
        <v>20035</v>
      </c>
      <c r="C3406" s="74" t="s">
        <v>22381</v>
      </c>
      <c r="D3406" s="74" t="s">
        <v>16396</v>
      </c>
      <c r="E3406" s="74"/>
      <c r="F3406" s="59">
        <v>25</v>
      </c>
      <c r="G3406" s="75">
        <v>1</v>
      </c>
      <c r="H3406" s="75">
        <f>SUMIFS(VENTAS[Cantidad],VENTAS[Código del producto Vendido],STOCK[[#This Row],[Code]])</f>
        <v>0</v>
      </c>
      <c r="I3406" s="75">
        <f>STOCK[[#This Row],[Entradas]]-STOCK[[#This Row],[Salidas]]</f>
        <v>1</v>
      </c>
      <c r="J3406" s="59">
        <f t="shared" si="174"/>
        <v>2.5</v>
      </c>
      <c r="K3406" s="62">
        <v>8</v>
      </c>
      <c r="L3406" s="62">
        <v>0</v>
      </c>
      <c r="M3406" s="62">
        <f>STOCK[[#This Row],[Costo Unitario (USD)]]+STOCK[[#This Row],[Costo Envío (USD)]]+STOCK[[#This Row],[Comisión 10%]]</f>
        <v>10.5</v>
      </c>
      <c r="N3406" s="62">
        <f t="shared" si="175"/>
        <v>15.75</v>
      </c>
      <c r="O3406" s="62">
        <f t="shared" si="173"/>
        <v>25</v>
      </c>
      <c r="P3406" s="62">
        <f>STOCK[[#This Row],[Precio Final]]-STOCK[[#This Row],[Costo total]]</f>
        <v>14.5</v>
      </c>
      <c r="Q3406" s="62"/>
      <c r="R3406" s="74">
        <v>45971</v>
      </c>
      <c r="S3406" s="74"/>
      <c r="T3406" s="62"/>
      <c r="U3406" s="62"/>
      <c r="V3406" s="76"/>
    </row>
    <row r="3407" s="19" customFormat="1" customHeight="1" spans="1:22">
      <c r="A3407" s="74" t="s">
        <v>22382</v>
      </c>
      <c r="B3407" s="74" t="s">
        <v>21469</v>
      </c>
      <c r="C3407" s="74" t="s">
        <v>22383</v>
      </c>
      <c r="D3407" s="74" t="s">
        <v>16583</v>
      </c>
      <c r="E3407" s="74"/>
      <c r="F3407" s="59">
        <v>25</v>
      </c>
      <c r="G3407" s="75">
        <v>1</v>
      </c>
      <c r="H3407" s="75">
        <f>SUMIFS(VENTAS[Cantidad],VENTAS[Código del producto Vendido],STOCK[[#This Row],[Code]])</f>
        <v>0</v>
      </c>
      <c r="I3407" s="75">
        <f>STOCK[[#This Row],[Entradas]]-STOCK[[#This Row],[Salidas]]</f>
        <v>1</v>
      </c>
      <c r="J3407" s="59">
        <f t="shared" si="174"/>
        <v>2.5</v>
      </c>
      <c r="K3407" s="62">
        <v>8</v>
      </c>
      <c r="L3407" s="62">
        <v>0</v>
      </c>
      <c r="M3407" s="62">
        <f>STOCK[[#This Row],[Costo Unitario (USD)]]+STOCK[[#This Row],[Costo Envío (USD)]]+STOCK[[#This Row],[Comisión 10%]]</f>
        <v>10.5</v>
      </c>
      <c r="N3407" s="62">
        <f t="shared" si="175"/>
        <v>15.75</v>
      </c>
      <c r="O3407" s="62">
        <f t="shared" si="173"/>
        <v>25</v>
      </c>
      <c r="P3407" s="62">
        <f>STOCK[[#This Row],[Precio Final]]-STOCK[[#This Row],[Costo total]]</f>
        <v>14.5</v>
      </c>
      <c r="Q3407" s="62"/>
      <c r="R3407" s="74">
        <v>45971</v>
      </c>
      <c r="S3407" s="74"/>
      <c r="T3407" s="62"/>
      <c r="U3407" s="62"/>
      <c r="V3407" s="76"/>
    </row>
    <row r="3408" s="19" customFormat="1" customHeight="1" spans="1:22">
      <c r="A3408" s="74" t="s">
        <v>22384</v>
      </c>
      <c r="B3408" s="74" t="s">
        <v>21469</v>
      </c>
      <c r="C3408" s="74" t="s">
        <v>22385</v>
      </c>
      <c r="D3408" s="74" t="s">
        <v>16475</v>
      </c>
      <c r="E3408" s="74"/>
      <c r="F3408" s="59">
        <v>25</v>
      </c>
      <c r="G3408" s="75">
        <v>2</v>
      </c>
      <c r="H3408" s="75">
        <f>SUMIFS(VENTAS[Cantidad],VENTAS[Código del producto Vendido],STOCK[[#This Row],[Code]])</f>
        <v>0</v>
      </c>
      <c r="I3408" s="75">
        <f>STOCK[[#This Row],[Entradas]]-STOCK[[#This Row],[Salidas]]</f>
        <v>2</v>
      </c>
      <c r="J3408" s="59">
        <f t="shared" si="174"/>
        <v>2.5</v>
      </c>
      <c r="K3408" s="62">
        <v>8</v>
      </c>
      <c r="L3408" s="62">
        <v>0</v>
      </c>
      <c r="M3408" s="62">
        <f>STOCK[[#This Row],[Costo Unitario (USD)]]+STOCK[[#This Row],[Costo Envío (USD)]]+STOCK[[#This Row],[Comisión 10%]]</f>
        <v>10.5</v>
      </c>
      <c r="N3408" s="62">
        <f t="shared" si="175"/>
        <v>15.75</v>
      </c>
      <c r="O3408" s="62">
        <f t="shared" si="173"/>
        <v>25</v>
      </c>
      <c r="P3408" s="62">
        <f>STOCK[[#This Row],[Precio Final]]-STOCK[[#This Row],[Costo total]]</f>
        <v>14.5</v>
      </c>
      <c r="Q3408" s="62"/>
      <c r="R3408" s="74">
        <v>45971</v>
      </c>
      <c r="S3408" s="74"/>
      <c r="T3408" s="62"/>
      <c r="U3408" s="62"/>
      <c r="V3408" s="76"/>
    </row>
    <row r="3409" s="19" customFormat="1" customHeight="1" spans="1:22">
      <c r="A3409" s="74" t="s">
        <v>22386</v>
      </c>
      <c r="B3409" s="74" t="s">
        <v>20035</v>
      </c>
      <c r="C3409" s="74" t="s">
        <v>22385</v>
      </c>
      <c r="D3409" s="74" t="s">
        <v>16396</v>
      </c>
      <c r="E3409" s="74"/>
      <c r="F3409" s="59">
        <v>25</v>
      </c>
      <c r="G3409" s="75">
        <v>1</v>
      </c>
      <c r="H3409" s="75">
        <f>SUMIFS(VENTAS[Cantidad],VENTAS[Código del producto Vendido],STOCK[[#This Row],[Code]])</f>
        <v>0</v>
      </c>
      <c r="I3409" s="75">
        <f>STOCK[[#This Row],[Entradas]]-STOCK[[#This Row],[Salidas]]</f>
        <v>1</v>
      </c>
      <c r="J3409" s="59">
        <f t="shared" si="174"/>
        <v>2.5</v>
      </c>
      <c r="K3409" s="62">
        <v>8</v>
      </c>
      <c r="L3409" s="62">
        <v>0</v>
      </c>
      <c r="M3409" s="62">
        <f>STOCK[[#This Row],[Costo Unitario (USD)]]+STOCK[[#This Row],[Costo Envío (USD)]]+STOCK[[#This Row],[Comisión 10%]]</f>
        <v>10.5</v>
      </c>
      <c r="N3409" s="62">
        <f t="shared" si="175"/>
        <v>15.75</v>
      </c>
      <c r="O3409" s="62">
        <f t="shared" si="173"/>
        <v>25</v>
      </c>
      <c r="P3409" s="62">
        <f>STOCK[[#This Row],[Precio Final]]-STOCK[[#This Row],[Costo total]]</f>
        <v>14.5</v>
      </c>
      <c r="Q3409" s="62"/>
      <c r="R3409" s="74">
        <v>45971</v>
      </c>
      <c r="S3409" s="74"/>
      <c r="T3409" s="62"/>
      <c r="U3409" s="62"/>
      <c r="V3409" s="76"/>
    </row>
    <row r="3410" s="19" customFormat="1" customHeight="1" spans="1:22">
      <c r="A3410" s="74" t="s">
        <v>22387</v>
      </c>
      <c r="B3410" s="74" t="s">
        <v>21469</v>
      </c>
      <c r="C3410" s="74" t="s">
        <v>22388</v>
      </c>
      <c r="D3410" s="74" t="s">
        <v>16583</v>
      </c>
      <c r="E3410" s="74"/>
      <c r="F3410" s="59">
        <v>25</v>
      </c>
      <c r="G3410" s="75">
        <v>1</v>
      </c>
      <c r="H3410" s="75">
        <f>SUMIFS(VENTAS[Cantidad],VENTAS[Código del producto Vendido],STOCK[[#This Row],[Code]])</f>
        <v>0</v>
      </c>
      <c r="I3410" s="75">
        <f>STOCK[[#This Row],[Entradas]]-STOCK[[#This Row],[Salidas]]</f>
        <v>1</v>
      </c>
      <c r="J3410" s="59">
        <f t="shared" si="174"/>
        <v>2.5</v>
      </c>
      <c r="K3410" s="62">
        <v>8</v>
      </c>
      <c r="L3410" s="62">
        <v>0</v>
      </c>
      <c r="M3410" s="62">
        <f>STOCK[[#This Row],[Costo Unitario (USD)]]+STOCK[[#This Row],[Costo Envío (USD)]]+STOCK[[#This Row],[Comisión 10%]]</f>
        <v>10.5</v>
      </c>
      <c r="N3410" s="62">
        <f t="shared" si="175"/>
        <v>15.75</v>
      </c>
      <c r="O3410" s="62">
        <f t="shared" si="173"/>
        <v>25</v>
      </c>
      <c r="P3410" s="62">
        <f>STOCK[[#This Row],[Precio Final]]-STOCK[[#This Row],[Costo total]]</f>
        <v>14.5</v>
      </c>
      <c r="Q3410" s="62"/>
      <c r="R3410" s="74">
        <v>45971</v>
      </c>
      <c r="S3410" s="74"/>
      <c r="T3410" s="62"/>
      <c r="U3410" s="62"/>
      <c r="V3410" s="76"/>
    </row>
    <row r="3411" s="19" customFormat="1" customHeight="1" spans="1:22">
      <c r="A3411" s="74" t="s">
        <v>22389</v>
      </c>
      <c r="B3411" s="74" t="s">
        <v>22356</v>
      </c>
      <c r="C3411" s="74" t="s">
        <v>22390</v>
      </c>
      <c r="D3411" s="74" t="s">
        <v>22391</v>
      </c>
      <c r="E3411" s="74"/>
      <c r="F3411" s="59">
        <v>40</v>
      </c>
      <c r="G3411" s="75">
        <v>1</v>
      </c>
      <c r="H3411" s="75">
        <f>SUMIFS(VENTAS[Cantidad],VENTAS[Código del producto Vendido],STOCK[[#This Row],[Code]])</f>
        <v>0</v>
      </c>
      <c r="I3411" s="75">
        <f>STOCK[[#This Row],[Entradas]]-STOCK[[#This Row],[Salidas]]</f>
        <v>1</v>
      </c>
      <c r="J3411" s="59">
        <f t="shared" si="174"/>
        <v>4</v>
      </c>
      <c r="K3411" s="62">
        <v>8</v>
      </c>
      <c r="L3411" s="62">
        <v>0</v>
      </c>
      <c r="M3411" s="62">
        <f>STOCK[[#This Row],[Costo Unitario (USD)]]+STOCK[[#This Row],[Costo Envío (USD)]]+STOCK[[#This Row],[Comisión 10%]]</f>
        <v>12</v>
      </c>
      <c r="N3411" s="62">
        <f t="shared" si="175"/>
        <v>18</v>
      </c>
      <c r="O3411" s="62">
        <f t="shared" si="173"/>
        <v>40</v>
      </c>
      <c r="P3411" s="62">
        <f>STOCK[[#This Row],[Precio Final]]-STOCK[[#This Row],[Costo total]]</f>
        <v>28</v>
      </c>
      <c r="Q3411" s="62"/>
      <c r="R3411" s="74">
        <v>45971</v>
      </c>
      <c r="S3411" s="74"/>
      <c r="T3411" s="62"/>
      <c r="U3411" s="62"/>
      <c r="V3411" s="76"/>
    </row>
    <row r="3412" s="19" customFormat="1" customHeight="1" spans="1:22">
      <c r="A3412" s="74" t="s">
        <v>22392</v>
      </c>
      <c r="B3412" s="74" t="s">
        <v>22393</v>
      </c>
      <c r="C3412" s="74" t="s">
        <v>22390</v>
      </c>
      <c r="D3412" s="74" t="s">
        <v>22394</v>
      </c>
      <c r="E3412" s="74"/>
      <c r="F3412" s="59">
        <v>40</v>
      </c>
      <c r="G3412" s="75">
        <v>1</v>
      </c>
      <c r="H3412" s="75">
        <f>SUMIFS(VENTAS[Cantidad],VENTAS[Código del producto Vendido],STOCK[[#This Row],[Code]])</f>
        <v>0</v>
      </c>
      <c r="I3412" s="75">
        <f>STOCK[[#This Row],[Entradas]]-STOCK[[#This Row],[Salidas]]</f>
        <v>1</v>
      </c>
      <c r="J3412" s="59">
        <f t="shared" si="174"/>
        <v>4</v>
      </c>
      <c r="K3412" s="62">
        <v>8</v>
      </c>
      <c r="L3412" s="62">
        <v>0</v>
      </c>
      <c r="M3412" s="62">
        <f>STOCK[[#This Row],[Costo Unitario (USD)]]+STOCK[[#This Row],[Costo Envío (USD)]]+STOCK[[#This Row],[Comisión 10%]]</f>
        <v>12</v>
      </c>
      <c r="N3412" s="62">
        <f t="shared" si="175"/>
        <v>18</v>
      </c>
      <c r="O3412" s="62">
        <f t="shared" si="173"/>
        <v>40</v>
      </c>
      <c r="P3412" s="62">
        <f>STOCK[[#This Row],[Precio Final]]-STOCK[[#This Row],[Costo total]]</f>
        <v>28</v>
      </c>
      <c r="Q3412" s="62"/>
      <c r="R3412" s="74">
        <v>45971</v>
      </c>
      <c r="S3412" s="74"/>
      <c r="T3412" s="62"/>
      <c r="U3412" s="62"/>
      <c r="V3412" s="76"/>
    </row>
    <row r="3413" s="19" customFormat="1" customHeight="1" spans="1:22">
      <c r="A3413" s="74" t="s">
        <v>22395</v>
      </c>
      <c r="B3413" s="74" t="s">
        <v>22356</v>
      </c>
      <c r="C3413" s="74" t="s">
        <v>22396</v>
      </c>
      <c r="D3413" s="74" t="s">
        <v>16404</v>
      </c>
      <c r="E3413" s="74"/>
      <c r="F3413" s="59">
        <v>45</v>
      </c>
      <c r="G3413" s="75">
        <v>2</v>
      </c>
      <c r="H3413" s="75">
        <f>SUMIFS(VENTAS[Cantidad],VENTAS[Código del producto Vendido],STOCK[[#This Row],[Code]])</f>
        <v>0</v>
      </c>
      <c r="I3413" s="75">
        <f>STOCK[[#This Row],[Entradas]]-STOCK[[#This Row],[Salidas]]</f>
        <v>2</v>
      </c>
      <c r="J3413" s="59">
        <f t="shared" si="174"/>
        <v>4.5</v>
      </c>
      <c r="K3413" s="62">
        <v>8</v>
      </c>
      <c r="L3413" s="62">
        <v>0</v>
      </c>
      <c r="M3413" s="62">
        <f>STOCK[[#This Row],[Costo Unitario (USD)]]+STOCK[[#This Row],[Costo Envío (USD)]]+STOCK[[#This Row],[Comisión 10%]]</f>
        <v>12.5</v>
      </c>
      <c r="N3413" s="62">
        <f t="shared" si="175"/>
        <v>18.75</v>
      </c>
      <c r="O3413" s="62">
        <f t="shared" si="173"/>
        <v>45</v>
      </c>
      <c r="P3413" s="62">
        <f>STOCK[[#This Row],[Precio Final]]-STOCK[[#This Row],[Costo total]]</f>
        <v>32.5</v>
      </c>
      <c r="Q3413" s="62"/>
      <c r="R3413" s="74">
        <v>45971</v>
      </c>
      <c r="S3413" s="74"/>
      <c r="T3413" s="62"/>
      <c r="U3413" s="62"/>
      <c r="V3413" s="76"/>
    </row>
    <row r="3414" s="19" customFormat="1" customHeight="1" spans="1:22">
      <c r="A3414" s="74" t="s">
        <v>22397</v>
      </c>
      <c r="B3414" s="74" t="s">
        <v>22393</v>
      </c>
      <c r="C3414" s="74" t="s">
        <v>22396</v>
      </c>
      <c r="D3414" s="74" t="s">
        <v>16396</v>
      </c>
      <c r="E3414" s="74"/>
      <c r="F3414" s="59">
        <v>45</v>
      </c>
      <c r="G3414" s="75">
        <v>1</v>
      </c>
      <c r="H3414" s="75">
        <f>SUMIFS(VENTAS[Cantidad],VENTAS[Código del producto Vendido],STOCK[[#This Row],[Code]])</f>
        <v>0</v>
      </c>
      <c r="I3414" s="75">
        <f>STOCK[[#This Row],[Entradas]]-STOCK[[#This Row],[Salidas]]</f>
        <v>1</v>
      </c>
      <c r="J3414" s="59">
        <f t="shared" si="174"/>
        <v>4.5</v>
      </c>
      <c r="K3414" s="62">
        <v>8</v>
      </c>
      <c r="L3414" s="62">
        <v>0</v>
      </c>
      <c r="M3414" s="62">
        <f>STOCK[[#This Row],[Costo Unitario (USD)]]+STOCK[[#This Row],[Costo Envío (USD)]]+STOCK[[#This Row],[Comisión 10%]]</f>
        <v>12.5</v>
      </c>
      <c r="N3414" s="62">
        <f t="shared" si="175"/>
        <v>18.75</v>
      </c>
      <c r="O3414" s="62">
        <f t="shared" si="173"/>
        <v>45</v>
      </c>
      <c r="P3414" s="62">
        <f>STOCK[[#This Row],[Precio Final]]-STOCK[[#This Row],[Costo total]]</f>
        <v>32.5</v>
      </c>
      <c r="Q3414" s="62"/>
      <c r="R3414" s="74">
        <v>45971</v>
      </c>
      <c r="S3414" s="74"/>
      <c r="T3414" s="62"/>
      <c r="U3414" s="62"/>
      <c r="V3414" s="76"/>
    </row>
    <row r="3415" s="19" customFormat="1" customHeight="1" spans="1:22">
      <c r="A3415" s="74" t="s">
        <v>22398</v>
      </c>
      <c r="B3415" s="74" t="s">
        <v>22238</v>
      </c>
      <c r="C3415" s="74" t="s">
        <v>22399</v>
      </c>
      <c r="D3415" s="74" t="s">
        <v>16404</v>
      </c>
      <c r="E3415" s="74"/>
      <c r="F3415" s="59">
        <v>40</v>
      </c>
      <c r="G3415" s="75">
        <v>1</v>
      </c>
      <c r="H3415" s="75">
        <f>SUMIFS(VENTAS[Cantidad],VENTAS[Código del producto Vendido],STOCK[[#This Row],[Code]])</f>
        <v>0</v>
      </c>
      <c r="I3415" s="75">
        <f>STOCK[[#This Row],[Entradas]]-STOCK[[#This Row],[Salidas]]</f>
        <v>1</v>
      </c>
      <c r="J3415" s="59">
        <f t="shared" si="174"/>
        <v>4</v>
      </c>
      <c r="K3415" s="62">
        <v>8</v>
      </c>
      <c r="L3415" s="62">
        <v>0</v>
      </c>
      <c r="M3415" s="62">
        <f>STOCK[[#This Row],[Costo Unitario (USD)]]+STOCK[[#This Row],[Costo Envío (USD)]]+STOCK[[#This Row],[Comisión 10%]]</f>
        <v>12</v>
      </c>
      <c r="N3415" s="62">
        <f t="shared" si="175"/>
        <v>18</v>
      </c>
      <c r="O3415" s="62">
        <f t="shared" si="173"/>
        <v>40</v>
      </c>
      <c r="P3415" s="62">
        <f>STOCK[[#This Row],[Precio Final]]-STOCK[[#This Row],[Costo total]]</f>
        <v>28</v>
      </c>
      <c r="Q3415" s="62"/>
      <c r="R3415" s="74">
        <v>45971</v>
      </c>
      <c r="S3415" s="74"/>
      <c r="T3415" s="62"/>
      <c r="U3415" s="62"/>
      <c r="V3415" s="76"/>
    </row>
    <row r="3416" s="19" customFormat="1" customHeight="1" spans="1:22">
      <c r="A3416" s="74" t="s">
        <v>22400</v>
      </c>
      <c r="B3416" s="74" t="s">
        <v>22238</v>
      </c>
      <c r="C3416" s="74" t="s">
        <v>22401</v>
      </c>
      <c r="D3416" s="74" t="s">
        <v>16404</v>
      </c>
      <c r="E3416" s="74"/>
      <c r="F3416" s="59">
        <v>40</v>
      </c>
      <c r="G3416" s="75">
        <v>1</v>
      </c>
      <c r="H3416" s="75">
        <f>SUMIFS(VENTAS[Cantidad],VENTAS[Código del producto Vendido],STOCK[[#This Row],[Code]])</f>
        <v>0</v>
      </c>
      <c r="I3416" s="75">
        <f>STOCK[[#This Row],[Entradas]]-STOCK[[#This Row],[Salidas]]</f>
        <v>1</v>
      </c>
      <c r="J3416" s="59">
        <f t="shared" si="174"/>
        <v>4</v>
      </c>
      <c r="K3416" s="62">
        <v>8</v>
      </c>
      <c r="L3416" s="62">
        <v>0</v>
      </c>
      <c r="M3416" s="62">
        <f>STOCK[[#This Row],[Costo Unitario (USD)]]+STOCK[[#This Row],[Costo Envío (USD)]]+STOCK[[#This Row],[Comisión 10%]]</f>
        <v>12</v>
      </c>
      <c r="N3416" s="62">
        <f t="shared" si="175"/>
        <v>18</v>
      </c>
      <c r="O3416" s="62">
        <f t="shared" si="173"/>
        <v>40</v>
      </c>
      <c r="P3416" s="62">
        <f>STOCK[[#This Row],[Precio Final]]-STOCK[[#This Row],[Costo total]]</f>
        <v>28</v>
      </c>
      <c r="Q3416" s="62"/>
      <c r="R3416" s="74">
        <v>45971</v>
      </c>
      <c r="S3416" s="74"/>
      <c r="T3416" s="62"/>
      <c r="U3416" s="62"/>
      <c r="V3416" s="76"/>
    </row>
    <row r="3417" s="19" customFormat="1" customHeight="1" spans="1:22">
      <c r="A3417" s="74" t="s">
        <v>22402</v>
      </c>
      <c r="B3417" s="74" t="s">
        <v>22403</v>
      </c>
      <c r="C3417" s="74" t="s">
        <v>22364</v>
      </c>
      <c r="D3417" s="74" t="s">
        <v>20970</v>
      </c>
      <c r="E3417" s="74"/>
      <c r="F3417" s="59">
        <v>40</v>
      </c>
      <c r="G3417" s="75">
        <v>1</v>
      </c>
      <c r="H3417" s="75">
        <f>SUMIFS(VENTAS[Cantidad],VENTAS[Código del producto Vendido],STOCK[[#This Row],[Code]])</f>
        <v>0</v>
      </c>
      <c r="I3417" s="75">
        <f>STOCK[[#This Row],[Entradas]]-STOCK[[#This Row],[Salidas]]</f>
        <v>1</v>
      </c>
      <c r="J3417" s="59">
        <f t="shared" si="174"/>
        <v>4</v>
      </c>
      <c r="K3417" s="62">
        <v>8</v>
      </c>
      <c r="L3417" s="62">
        <v>0</v>
      </c>
      <c r="M3417" s="62">
        <f>STOCK[[#This Row],[Costo Unitario (USD)]]+STOCK[[#This Row],[Costo Envío (USD)]]+STOCK[[#This Row],[Comisión 10%]]</f>
        <v>12</v>
      </c>
      <c r="N3417" s="62">
        <f t="shared" si="175"/>
        <v>18</v>
      </c>
      <c r="O3417" s="62">
        <f t="shared" si="173"/>
        <v>40</v>
      </c>
      <c r="P3417" s="62">
        <f>STOCK[[#This Row],[Precio Final]]-STOCK[[#This Row],[Costo total]]</f>
        <v>28</v>
      </c>
      <c r="Q3417" s="62"/>
      <c r="R3417" s="74">
        <v>45971</v>
      </c>
      <c r="S3417" s="74"/>
      <c r="T3417" s="62"/>
      <c r="U3417" s="62"/>
      <c r="V3417" s="76"/>
    </row>
    <row r="3418" s="19" customFormat="1" customHeight="1" spans="1:22">
      <c r="A3418" s="74" t="s">
        <v>22404</v>
      </c>
      <c r="B3418" s="74" t="s">
        <v>22165</v>
      </c>
      <c r="C3418" s="74" t="s">
        <v>22405</v>
      </c>
      <c r="D3418" s="74" t="s">
        <v>16408</v>
      </c>
      <c r="E3418" s="74"/>
      <c r="F3418" s="59">
        <v>30</v>
      </c>
      <c r="G3418" s="75">
        <v>1</v>
      </c>
      <c r="H3418" s="75">
        <f>SUMIFS(VENTAS[Cantidad],VENTAS[Código del producto Vendido],STOCK[[#This Row],[Code]])</f>
        <v>0</v>
      </c>
      <c r="I3418" s="75">
        <f>STOCK[[#This Row],[Entradas]]-STOCK[[#This Row],[Salidas]]</f>
        <v>1</v>
      </c>
      <c r="J3418" s="59">
        <f t="shared" si="174"/>
        <v>3</v>
      </c>
      <c r="K3418" s="62">
        <v>8</v>
      </c>
      <c r="L3418" s="62">
        <v>0</v>
      </c>
      <c r="M3418" s="62">
        <f>STOCK[[#This Row],[Costo Unitario (USD)]]+STOCK[[#This Row],[Costo Envío (USD)]]+STOCK[[#This Row],[Comisión 10%]]</f>
        <v>11</v>
      </c>
      <c r="N3418" s="62">
        <f t="shared" si="175"/>
        <v>16.5</v>
      </c>
      <c r="O3418" s="62">
        <f t="shared" si="173"/>
        <v>30</v>
      </c>
      <c r="P3418" s="62">
        <f>STOCK[[#This Row],[Precio Final]]-STOCK[[#This Row],[Costo total]]</f>
        <v>19</v>
      </c>
      <c r="Q3418" s="62"/>
      <c r="R3418" s="74">
        <v>45971</v>
      </c>
      <c r="S3418" s="74"/>
      <c r="T3418" s="62"/>
      <c r="U3418" s="62"/>
      <c r="V3418" s="76"/>
    </row>
    <row r="3419" s="19" customFormat="1" customHeight="1" spans="1:22">
      <c r="A3419" s="74" t="s">
        <v>22406</v>
      </c>
      <c r="B3419" s="74" t="s">
        <v>22165</v>
      </c>
      <c r="C3419" s="74" t="s">
        <v>22407</v>
      </c>
      <c r="D3419" s="74" t="s">
        <v>16408</v>
      </c>
      <c r="E3419" s="74"/>
      <c r="F3419" s="59">
        <v>30</v>
      </c>
      <c r="G3419" s="75">
        <v>1</v>
      </c>
      <c r="H3419" s="75">
        <f>SUMIFS(VENTAS[Cantidad],VENTAS[Código del producto Vendido],STOCK[[#This Row],[Code]])</f>
        <v>0</v>
      </c>
      <c r="I3419" s="75">
        <f>STOCK[[#This Row],[Entradas]]-STOCK[[#This Row],[Salidas]]</f>
        <v>1</v>
      </c>
      <c r="J3419" s="59">
        <f t="shared" si="174"/>
        <v>3</v>
      </c>
      <c r="K3419" s="62">
        <v>8</v>
      </c>
      <c r="L3419" s="62">
        <v>0</v>
      </c>
      <c r="M3419" s="62">
        <f>STOCK[[#This Row],[Costo Unitario (USD)]]+STOCK[[#This Row],[Costo Envío (USD)]]+STOCK[[#This Row],[Comisión 10%]]</f>
        <v>11</v>
      </c>
      <c r="N3419" s="62">
        <f t="shared" si="175"/>
        <v>16.5</v>
      </c>
      <c r="O3419" s="62">
        <f t="shared" si="173"/>
        <v>30</v>
      </c>
      <c r="P3419" s="62">
        <f>STOCK[[#This Row],[Precio Final]]-STOCK[[#This Row],[Costo total]]</f>
        <v>19</v>
      </c>
      <c r="Q3419" s="62"/>
      <c r="R3419" s="74">
        <v>45971</v>
      </c>
      <c r="S3419" s="74"/>
      <c r="T3419" s="62"/>
      <c r="U3419" s="62"/>
      <c r="V3419" s="76"/>
    </row>
    <row r="3420" s="19" customFormat="1" customHeight="1" spans="1:22">
      <c r="A3420" s="74" t="s">
        <v>22408</v>
      </c>
      <c r="B3420" s="74" t="s">
        <v>22099</v>
      </c>
      <c r="C3420" s="74" t="s">
        <v>22407</v>
      </c>
      <c r="D3420" s="74" t="s">
        <v>16396</v>
      </c>
      <c r="E3420" s="74"/>
      <c r="F3420" s="59">
        <v>30</v>
      </c>
      <c r="G3420" s="75">
        <v>1</v>
      </c>
      <c r="H3420" s="75">
        <f>SUMIFS(VENTAS[Cantidad],VENTAS[Código del producto Vendido],STOCK[[#This Row],[Code]])</f>
        <v>0</v>
      </c>
      <c r="I3420" s="75">
        <f>STOCK[[#This Row],[Entradas]]-STOCK[[#This Row],[Salidas]]</f>
        <v>1</v>
      </c>
      <c r="J3420" s="59">
        <f t="shared" si="174"/>
        <v>3</v>
      </c>
      <c r="K3420" s="62">
        <v>8</v>
      </c>
      <c r="L3420" s="62">
        <v>0</v>
      </c>
      <c r="M3420" s="62">
        <f>STOCK[[#This Row],[Costo Unitario (USD)]]+STOCK[[#This Row],[Costo Envío (USD)]]+STOCK[[#This Row],[Comisión 10%]]</f>
        <v>11</v>
      </c>
      <c r="N3420" s="62">
        <f t="shared" si="175"/>
        <v>16.5</v>
      </c>
      <c r="O3420" s="62">
        <f>F3420</f>
        <v>30</v>
      </c>
      <c r="P3420" s="62">
        <f>STOCK[[#This Row],[Precio Final]]-STOCK[[#This Row],[Costo total]]</f>
        <v>19</v>
      </c>
      <c r="Q3420" s="62"/>
      <c r="R3420" s="74">
        <v>45971</v>
      </c>
      <c r="S3420" s="74"/>
      <c r="T3420" s="62"/>
      <c r="U3420" s="62"/>
      <c r="V3420" s="76"/>
    </row>
    <row r="3421" s="19" customFormat="1" customHeight="1" spans="1:22">
      <c r="A3421" s="74" t="s">
        <v>22409</v>
      </c>
      <c r="B3421" s="74" t="s">
        <v>22059</v>
      </c>
      <c r="C3421" s="74" t="s">
        <v>22410</v>
      </c>
      <c r="D3421" s="74" t="s">
        <v>16475</v>
      </c>
      <c r="E3421" s="74"/>
      <c r="F3421" s="59">
        <v>30</v>
      </c>
      <c r="G3421" s="75">
        <v>1</v>
      </c>
      <c r="H3421" s="75">
        <f>SUMIFS(VENTAS[Cantidad],VENTAS[Código del producto Vendido],STOCK[[#This Row],[Code]])</f>
        <v>0</v>
      </c>
      <c r="I3421" s="75">
        <f>STOCK[[#This Row],[Entradas]]-STOCK[[#This Row],[Salidas]]</f>
        <v>1</v>
      </c>
      <c r="J3421" s="59">
        <f t="shared" si="174"/>
        <v>3</v>
      </c>
      <c r="K3421" s="62">
        <v>8</v>
      </c>
      <c r="L3421" s="62">
        <v>0</v>
      </c>
      <c r="M3421" s="62">
        <f>STOCK[[#This Row],[Costo Unitario (USD)]]+STOCK[[#This Row],[Costo Envío (USD)]]+STOCK[[#This Row],[Comisión 10%]]</f>
        <v>11</v>
      </c>
      <c r="N3421" s="62">
        <f t="shared" si="175"/>
        <v>16.5</v>
      </c>
      <c r="O3421" s="62">
        <f>F3421</f>
        <v>30</v>
      </c>
      <c r="P3421" s="62">
        <f>STOCK[[#This Row],[Precio Final]]-STOCK[[#This Row],[Costo total]]</f>
        <v>19</v>
      </c>
      <c r="Q3421" s="62"/>
      <c r="R3421" s="74">
        <v>45971</v>
      </c>
      <c r="S3421" s="74"/>
      <c r="T3421" s="62"/>
      <c r="U3421" s="62"/>
      <c r="V3421" s="76"/>
    </row>
    <row r="3422" s="19" customFormat="1" customHeight="1" spans="1:22">
      <c r="A3422" s="74" t="s">
        <v>22411</v>
      </c>
      <c r="B3422" s="74" t="s">
        <v>22393</v>
      </c>
      <c r="C3422" s="74" t="s">
        <v>22412</v>
      </c>
      <c r="D3422" s="74" t="s">
        <v>16396</v>
      </c>
      <c r="E3422" s="74"/>
      <c r="F3422" s="59">
        <v>30</v>
      </c>
      <c r="G3422" s="75">
        <v>1</v>
      </c>
      <c r="H3422" s="75">
        <f>SUMIFS(VENTAS[Cantidad],VENTAS[Código del producto Vendido],STOCK[[#This Row],[Code]])</f>
        <v>0</v>
      </c>
      <c r="I3422" s="75">
        <f>STOCK[[#This Row],[Entradas]]-STOCK[[#This Row],[Salidas]]</f>
        <v>1</v>
      </c>
      <c r="J3422" s="59">
        <f t="shared" si="174"/>
        <v>3</v>
      </c>
      <c r="K3422" s="62">
        <v>8</v>
      </c>
      <c r="L3422" s="62">
        <v>0</v>
      </c>
      <c r="M3422" s="62">
        <f>STOCK[[#This Row],[Costo Unitario (USD)]]+STOCK[[#This Row],[Costo Envío (USD)]]+STOCK[[#This Row],[Comisión 10%]]</f>
        <v>11</v>
      </c>
      <c r="N3422" s="62">
        <f t="shared" si="175"/>
        <v>16.5</v>
      </c>
      <c r="O3422" s="62">
        <f>F3422</f>
        <v>30</v>
      </c>
      <c r="P3422" s="62">
        <f>STOCK[[#This Row],[Precio Final]]-STOCK[[#This Row],[Costo total]]</f>
        <v>19</v>
      </c>
      <c r="Q3422" s="62"/>
      <c r="R3422" s="74">
        <v>45971</v>
      </c>
      <c r="S3422" s="74"/>
      <c r="T3422" s="62"/>
      <c r="U3422" s="62"/>
      <c r="V3422" s="76"/>
    </row>
    <row r="3423" s="52" customFormat="1" ht="14.8" spans="1:22">
      <c r="A3423" s="74" t="s">
        <v>22413</v>
      </c>
      <c r="B3423" s="74" t="s">
        <v>16680</v>
      </c>
      <c r="C3423" s="74" t="s">
        <v>22414</v>
      </c>
      <c r="D3423" s="74" t="s">
        <v>16396</v>
      </c>
      <c r="E3423" s="74"/>
      <c r="F3423" s="59">
        <v>30</v>
      </c>
      <c r="G3423" s="75">
        <v>3</v>
      </c>
      <c r="H3423" s="75">
        <f>SUMIFS(VENTAS[Cantidad],VENTAS[Código del producto Vendido],STOCK[[#This Row],[Code]])</f>
        <v>3</v>
      </c>
      <c r="I3423" s="75">
        <f t="shared" ref="I3423:I3428" si="176">G3423-H3423</f>
        <v>0</v>
      </c>
      <c r="J3423" s="59">
        <f t="shared" ref="J3423:J3485" si="177">F3423*10%</f>
        <v>3</v>
      </c>
      <c r="K3423" s="62">
        <v>8</v>
      </c>
      <c r="L3423" s="62">
        <v>0</v>
      </c>
      <c r="M3423" s="62">
        <f>STOCK[[#This Row],[Costo Unitario (USD)]]+STOCK[[#This Row],[Costo Envío (USD)]]+STOCK[[#This Row],[Comisión 10%]]</f>
        <v>11</v>
      </c>
      <c r="N3423" s="62">
        <f t="shared" ref="N3423:N3485" si="178">M3423*1.5</f>
        <v>16.5</v>
      </c>
      <c r="O3423" s="62">
        <f t="shared" ref="O3423:O3483" si="179">F3423</f>
        <v>30</v>
      </c>
      <c r="P3423" s="62">
        <f>STOCK[[#This Row],[Precio Final]]-STOCK[[#This Row],[Costo total]]</f>
        <v>19</v>
      </c>
      <c r="Q3423" s="62"/>
      <c r="R3423" s="74"/>
      <c r="S3423" s="74"/>
      <c r="T3423" s="62"/>
      <c r="U3423" s="62"/>
      <c r="V3423" s="76"/>
    </row>
    <row r="3424" s="52" customFormat="1" ht="14.8" spans="1:22">
      <c r="A3424" s="74" t="s">
        <v>22415</v>
      </c>
      <c r="B3424" s="74" t="s">
        <v>21146</v>
      </c>
      <c r="C3424" s="74" t="s">
        <v>22416</v>
      </c>
      <c r="D3424" s="74" t="s">
        <v>16962</v>
      </c>
      <c r="E3424" s="74"/>
      <c r="F3424" s="59">
        <v>30</v>
      </c>
      <c r="G3424" s="75">
        <v>2</v>
      </c>
      <c r="H3424" s="75">
        <f>SUMIFS(VENTAS[Cantidad],VENTAS[Código del producto Vendido],STOCK[[#This Row],[Code]])</f>
        <v>0</v>
      </c>
      <c r="I3424" s="75">
        <f t="shared" si="176"/>
        <v>2</v>
      </c>
      <c r="J3424" s="59">
        <f t="shared" si="177"/>
        <v>3</v>
      </c>
      <c r="K3424" s="62">
        <v>8</v>
      </c>
      <c r="L3424" s="62">
        <v>0</v>
      </c>
      <c r="M3424" s="62">
        <f>STOCK[[#This Row],[Costo Unitario (USD)]]+STOCK[[#This Row],[Costo Envío (USD)]]+STOCK[[#This Row],[Comisión 10%]]</f>
        <v>11</v>
      </c>
      <c r="N3424" s="62">
        <f t="shared" si="178"/>
        <v>16.5</v>
      </c>
      <c r="O3424" s="62">
        <f t="shared" si="179"/>
        <v>30</v>
      </c>
      <c r="P3424" s="62">
        <f>STOCK[[#This Row],[Precio Final]]-STOCK[[#This Row],[Costo total]]</f>
        <v>19</v>
      </c>
      <c r="Q3424" s="62"/>
      <c r="R3424" s="74"/>
      <c r="S3424" s="74"/>
      <c r="T3424" s="62"/>
      <c r="U3424" s="62"/>
      <c r="V3424" s="76"/>
    </row>
    <row r="3425" s="52" customFormat="1" ht="14.8" spans="1:22">
      <c r="A3425" s="74" t="s">
        <v>17400</v>
      </c>
      <c r="B3425" s="74" t="s">
        <v>17153</v>
      </c>
      <c r="C3425" s="74" t="s">
        <v>22417</v>
      </c>
      <c r="D3425" s="74" t="s">
        <v>16475</v>
      </c>
      <c r="E3425" s="74"/>
      <c r="F3425" s="59">
        <v>30</v>
      </c>
      <c r="G3425" s="75">
        <v>2</v>
      </c>
      <c r="H3425" s="75">
        <f>SUMIFS(VENTAS[Cantidad],VENTAS[Código del producto Vendido],STOCK[[#This Row],[Code]])</f>
        <v>1</v>
      </c>
      <c r="I3425" s="75">
        <f t="shared" si="176"/>
        <v>1</v>
      </c>
      <c r="J3425" s="59">
        <f t="shared" si="177"/>
        <v>3</v>
      </c>
      <c r="K3425" s="62">
        <v>8</v>
      </c>
      <c r="L3425" s="62">
        <v>0</v>
      </c>
      <c r="M3425" s="62">
        <f>STOCK[[#This Row],[Costo Unitario (USD)]]+STOCK[[#This Row],[Costo Envío (USD)]]+STOCK[[#This Row],[Comisión 10%]]</f>
        <v>11</v>
      </c>
      <c r="N3425" s="62">
        <f t="shared" si="178"/>
        <v>16.5</v>
      </c>
      <c r="O3425" s="62">
        <f t="shared" si="179"/>
        <v>30</v>
      </c>
      <c r="P3425" s="62">
        <f>STOCK[[#This Row],[Precio Final]]-STOCK[[#This Row],[Costo total]]</f>
        <v>19</v>
      </c>
      <c r="Q3425" s="62"/>
      <c r="R3425" s="74"/>
      <c r="S3425" s="74"/>
      <c r="T3425" s="62"/>
      <c r="U3425" s="62"/>
      <c r="V3425" s="76"/>
    </row>
    <row r="3426" s="52" customFormat="1" ht="14.8" spans="1:22">
      <c r="A3426" s="74" t="s">
        <v>22418</v>
      </c>
      <c r="B3426" s="74" t="s">
        <v>16680</v>
      </c>
      <c r="C3426" s="74" t="s">
        <v>22419</v>
      </c>
      <c r="D3426" s="74" t="s">
        <v>16396</v>
      </c>
      <c r="E3426" s="74"/>
      <c r="F3426" s="59">
        <v>30</v>
      </c>
      <c r="G3426" s="75">
        <v>1</v>
      </c>
      <c r="H3426" s="75">
        <f>SUMIFS(VENTAS[Cantidad],VENTAS[Código del producto Vendido],STOCK[[#This Row],[Code]])</f>
        <v>1</v>
      </c>
      <c r="I3426" s="75">
        <f t="shared" si="176"/>
        <v>0</v>
      </c>
      <c r="J3426" s="59">
        <f t="shared" si="177"/>
        <v>3</v>
      </c>
      <c r="K3426" s="62">
        <v>8</v>
      </c>
      <c r="L3426" s="62">
        <v>0</v>
      </c>
      <c r="M3426" s="62">
        <f>STOCK[[#This Row],[Costo Unitario (USD)]]+STOCK[[#This Row],[Costo Envío (USD)]]+STOCK[[#This Row],[Comisión 10%]]</f>
        <v>11</v>
      </c>
      <c r="N3426" s="62">
        <f t="shared" si="178"/>
        <v>16.5</v>
      </c>
      <c r="O3426" s="62">
        <f t="shared" si="179"/>
        <v>30</v>
      </c>
      <c r="P3426" s="62">
        <f>STOCK[[#This Row],[Precio Final]]-STOCK[[#This Row],[Costo total]]</f>
        <v>19</v>
      </c>
      <c r="Q3426" s="62"/>
      <c r="R3426" s="74"/>
      <c r="S3426" s="74"/>
      <c r="T3426" s="62"/>
      <c r="U3426" s="62"/>
      <c r="V3426" s="76"/>
    </row>
    <row r="3427" s="52" customFormat="1" ht="14.8" spans="1:22">
      <c r="A3427" s="74" t="s">
        <v>22420</v>
      </c>
      <c r="B3427" s="74" t="s">
        <v>21146</v>
      </c>
      <c r="C3427" s="74" t="s">
        <v>22421</v>
      </c>
      <c r="D3427" s="74" t="s">
        <v>16962</v>
      </c>
      <c r="E3427" s="74"/>
      <c r="F3427" s="59">
        <v>30</v>
      </c>
      <c r="G3427" s="75">
        <v>1</v>
      </c>
      <c r="H3427" s="75">
        <f>SUMIFS(VENTAS[Cantidad],VENTAS[Código del producto Vendido],STOCK[[#This Row],[Code]])</f>
        <v>0</v>
      </c>
      <c r="I3427" s="75">
        <f t="shared" si="176"/>
        <v>1</v>
      </c>
      <c r="J3427" s="59">
        <f t="shared" si="177"/>
        <v>3</v>
      </c>
      <c r="K3427" s="62">
        <v>8</v>
      </c>
      <c r="L3427" s="62">
        <v>0</v>
      </c>
      <c r="M3427" s="62">
        <f>STOCK[[#This Row],[Costo Unitario (USD)]]+STOCK[[#This Row],[Costo Envío (USD)]]+STOCK[[#This Row],[Comisión 10%]]</f>
        <v>11</v>
      </c>
      <c r="N3427" s="62">
        <f t="shared" si="178"/>
        <v>16.5</v>
      </c>
      <c r="O3427" s="62">
        <f t="shared" si="179"/>
        <v>30</v>
      </c>
      <c r="P3427" s="62">
        <f>STOCK[[#This Row],[Precio Final]]-STOCK[[#This Row],[Costo total]]</f>
        <v>19</v>
      </c>
      <c r="Q3427" s="62"/>
      <c r="R3427" s="74"/>
      <c r="S3427" s="74"/>
      <c r="T3427" s="62"/>
      <c r="U3427" s="62"/>
      <c r="V3427" s="76"/>
    </row>
    <row r="3428" s="52" customFormat="1" ht="14.8" spans="1:22">
      <c r="A3428" s="74" t="s">
        <v>22422</v>
      </c>
      <c r="B3428" s="74" t="s">
        <v>16680</v>
      </c>
      <c r="C3428" s="74" t="s">
        <v>22421</v>
      </c>
      <c r="D3428" s="74" t="s">
        <v>16396</v>
      </c>
      <c r="E3428" s="74"/>
      <c r="F3428" s="59">
        <v>30</v>
      </c>
      <c r="G3428" s="75">
        <v>1</v>
      </c>
      <c r="H3428" s="75">
        <f>SUMIFS(VENTAS[Cantidad],VENTAS[Código del producto Vendido],STOCK[[#This Row],[Code]])</f>
        <v>0</v>
      </c>
      <c r="I3428" s="75">
        <f t="shared" si="176"/>
        <v>1</v>
      </c>
      <c r="J3428" s="59">
        <f t="shared" si="177"/>
        <v>3</v>
      </c>
      <c r="K3428" s="62">
        <v>8</v>
      </c>
      <c r="L3428" s="62">
        <v>0</v>
      </c>
      <c r="M3428" s="62">
        <f>STOCK[[#This Row],[Costo Unitario (USD)]]+STOCK[[#This Row],[Costo Envío (USD)]]+STOCK[[#This Row],[Comisión 10%]]</f>
        <v>11</v>
      </c>
      <c r="N3428" s="62">
        <f t="shared" si="178"/>
        <v>16.5</v>
      </c>
      <c r="O3428" s="62">
        <f t="shared" si="179"/>
        <v>30</v>
      </c>
      <c r="P3428" s="62">
        <f>STOCK[[#This Row],[Precio Final]]-STOCK[[#This Row],[Costo total]]</f>
        <v>19</v>
      </c>
      <c r="Q3428" s="62"/>
      <c r="R3428" s="74"/>
      <c r="S3428" s="74"/>
      <c r="T3428" s="62"/>
      <c r="U3428" s="62"/>
      <c r="V3428" s="76"/>
    </row>
    <row r="3429" s="52" customFormat="1" ht="14.8" spans="1:22">
      <c r="A3429" s="74" t="s">
        <v>22423</v>
      </c>
      <c r="B3429" s="74" t="s">
        <v>17153</v>
      </c>
      <c r="C3429" s="74" t="s">
        <v>22424</v>
      </c>
      <c r="D3429" s="74" t="s">
        <v>16475</v>
      </c>
      <c r="E3429" s="74"/>
      <c r="F3429" s="59">
        <v>25</v>
      </c>
      <c r="G3429" s="75">
        <v>5</v>
      </c>
      <c r="H3429" s="75">
        <f>SUMIFS(VENTAS[Cantidad],VENTAS[Código del producto Vendido],STOCK[[#This Row],[Code]])</f>
        <v>0</v>
      </c>
      <c r="I3429" s="75">
        <v>3</v>
      </c>
      <c r="J3429" s="59">
        <f t="shared" si="177"/>
        <v>2.5</v>
      </c>
      <c r="K3429" s="62">
        <v>8</v>
      </c>
      <c r="L3429" s="62">
        <v>0</v>
      </c>
      <c r="M3429" s="62">
        <f>STOCK[[#This Row],[Costo Unitario (USD)]]+STOCK[[#This Row],[Costo Envío (USD)]]+STOCK[[#This Row],[Comisión 10%]]</f>
        <v>10.5</v>
      </c>
      <c r="N3429" s="62">
        <f t="shared" si="178"/>
        <v>15.75</v>
      </c>
      <c r="O3429" s="62">
        <f t="shared" si="179"/>
        <v>25</v>
      </c>
      <c r="P3429" s="62">
        <f>STOCK[[#This Row],[Precio Final]]-STOCK[[#This Row],[Costo total]]</f>
        <v>14.5</v>
      </c>
      <c r="Q3429" s="62"/>
      <c r="R3429" s="74"/>
      <c r="S3429" s="74"/>
      <c r="T3429" s="62"/>
      <c r="U3429" s="62"/>
      <c r="V3429" s="76"/>
    </row>
    <row r="3430" s="52" customFormat="1" ht="14.8" spans="1:22">
      <c r="A3430" s="74" t="s">
        <v>22425</v>
      </c>
      <c r="B3430" s="74" t="s">
        <v>20331</v>
      </c>
      <c r="C3430" s="74" t="s">
        <v>22426</v>
      </c>
      <c r="D3430" s="74" t="s">
        <v>16404</v>
      </c>
      <c r="E3430" s="74"/>
      <c r="F3430" s="59">
        <v>25</v>
      </c>
      <c r="G3430" s="75">
        <v>1</v>
      </c>
      <c r="H3430" s="75">
        <f>SUMIFS(VENTAS[Cantidad],VENTAS[Código del producto Vendido],STOCK[[#This Row],[Code]])</f>
        <v>0</v>
      </c>
      <c r="I3430" s="75">
        <f t="shared" ref="I3430:I3433" si="180">G3430-H3430</f>
        <v>1</v>
      </c>
      <c r="J3430" s="59">
        <f t="shared" si="177"/>
        <v>2.5</v>
      </c>
      <c r="K3430" s="62">
        <v>8</v>
      </c>
      <c r="L3430" s="62">
        <v>0</v>
      </c>
      <c r="M3430" s="62">
        <f>STOCK[[#This Row],[Costo Unitario (USD)]]+STOCK[[#This Row],[Costo Envío (USD)]]+STOCK[[#This Row],[Comisión 10%]]</f>
        <v>10.5</v>
      </c>
      <c r="N3430" s="62">
        <f t="shared" si="178"/>
        <v>15.75</v>
      </c>
      <c r="O3430" s="62">
        <f t="shared" si="179"/>
        <v>25</v>
      </c>
      <c r="P3430" s="62">
        <f>STOCK[[#This Row],[Precio Final]]-STOCK[[#This Row],[Costo total]]</f>
        <v>14.5</v>
      </c>
      <c r="Q3430" s="62"/>
      <c r="R3430" s="74"/>
      <c r="S3430" s="74"/>
      <c r="T3430" s="62"/>
      <c r="U3430" s="62"/>
      <c r="V3430" s="76"/>
    </row>
    <row r="3431" s="52" customFormat="1" ht="14.8" spans="1:22">
      <c r="A3431" s="74" t="s">
        <v>22427</v>
      </c>
      <c r="B3431" s="74" t="s">
        <v>20331</v>
      </c>
      <c r="C3431" s="74" t="s">
        <v>22428</v>
      </c>
      <c r="D3431" s="74" t="s">
        <v>16404</v>
      </c>
      <c r="E3431" s="74"/>
      <c r="F3431" s="59">
        <v>25</v>
      </c>
      <c r="G3431" s="75">
        <v>1</v>
      </c>
      <c r="H3431" s="75">
        <f>SUMIFS(VENTAS[Cantidad],VENTAS[Código del producto Vendido],STOCK[[#This Row],[Code]])</f>
        <v>0</v>
      </c>
      <c r="I3431" s="75">
        <f t="shared" si="180"/>
        <v>1</v>
      </c>
      <c r="J3431" s="59">
        <f t="shared" si="177"/>
        <v>2.5</v>
      </c>
      <c r="K3431" s="62">
        <v>8</v>
      </c>
      <c r="L3431" s="62">
        <v>0</v>
      </c>
      <c r="M3431" s="62">
        <f>STOCK[[#This Row],[Costo Unitario (USD)]]+STOCK[[#This Row],[Costo Envío (USD)]]+STOCK[[#This Row],[Comisión 10%]]</f>
        <v>10.5</v>
      </c>
      <c r="N3431" s="62">
        <f t="shared" si="178"/>
        <v>15.75</v>
      </c>
      <c r="O3431" s="62">
        <f t="shared" si="179"/>
        <v>25</v>
      </c>
      <c r="P3431" s="62">
        <f>STOCK[[#This Row],[Precio Final]]-STOCK[[#This Row],[Costo total]]</f>
        <v>14.5</v>
      </c>
      <c r="Q3431" s="62"/>
      <c r="R3431" s="74"/>
      <c r="S3431" s="74"/>
      <c r="T3431" s="62"/>
      <c r="U3431" s="62"/>
      <c r="V3431" s="76"/>
    </row>
    <row r="3432" s="52" customFormat="1" ht="14.8" spans="1:22">
      <c r="A3432" s="74" t="s">
        <v>22429</v>
      </c>
      <c r="B3432" s="74" t="s">
        <v>16522</v>
      </c>
      <c r="C3432" s="74" t="s">
        <v>22430</v>
      </c>
      <c r="D3432" s="74" t="s">
        <v>16408</v>
      </c>
      <c r="E3432" s="74"/>
      <c r="F3432" s="59">
        <v>18</v>
      </c>
      <c r="G3432" s="75">
        <v>1</v>
      </c>
      <c r="H3432" s="75">
        <f>SUMIFS(VENTAS[Cantidad],VENTAS[Código del producto Vendido],STOCK[[#This Row],[Code]])</f>
        <v>0</v>
      </c>
      <c r="I3432" s="75">
        <f t="shared" si="180"/>
        <v>1</v>
      </c>
      <c r="J3432" s="59">
        <f t="shared" si="177"/>
        <v>1.8</v>
      </c>
      <c r="K3432" s="62">
        <v>8</v>
      </c>
      <c r="L3432" s="62">
        <v>0</v>
      </c>
      <c r="M3432" s="62">
        <f>STOCK[[#This Row],[Costo Unitario (USD)]]+STOCK[[#This Row],[Costo Envío (USD)]]+STOCK[[#This Row],[Comisión 10%]]</f>
        <v>9.8</v>
      </c>
      <c r="N3432" s="62">
        <f t="shared" si="178"/>
        <v>14.7</v>
      </c>
      <c r="O3432" s="62">
        <f t="shared" si="179"/>
        <v>18</v>
      </c>
      <c r="P3432" s="62">
        <f>STOCK[[#This Row],[Precio Final]]-STOCK[[#This Row],[Costo total]]</f>
        <v>8.2</v>
      </c>
      <c r="Q3432" s="62"/>
      <c r="R3432" s="74"/>
      <c r="S3432" s="74"/>
      <c r="T3432" s="62"/>
      <c r="U3432" s="62"/>
      <c r="V3432" s="76"/>
    </row>
    <row r="3433" s="52" customFormat="1" ht="14.8" spans="1:22">
      <c r="A3433" s="74" t="s">
        <v>22431</v>
      </c>
      <c r="B3433" s="74" t="s">
        <v>16522</v>
      </c>
      <c r="C3433" s="74" t="s">
        <v>22432</v>
      </c>
      <c r="D3433" s="74" t="s">
        <v>16408</v>
      </c>
      <c r="E3433" s="74"/>
      <c r="F3433" s="59">
        <v>18</v>
      </c>
      <c r="G3433" s="75">
        <v>1</v>
      </c>
      <c r="H3433" s="75">
        <f>SUMIFS(VENTAS[Cantidad],VENTAS[Código del producto Vendido],STOCK[[#This Row],[Code]])</f>
        <v>0</v>
      </c>
      <c r="I3433" s="75">
        <f t="shared" si="180"/>
        <v>1</v>
      </c>
      <c r="J3433" s="59">
        <f t="shared" si="177"/>
        <v>1.8</v>
      </c>
      <c r="K3433" s="62">
        <v>8</v>
      </c>
      <c r="L3433" s="62">
        <v>0</v>
      </c>
      <c r="M3433" s="62">
        <f>STOCK[[#This Row],[Costo Unitario (USD)]]+STOCK[[#This Row],[Costo Envío (USD)]]+STOCK[[#This Row],[Comisión 10%]]</f>
        <v>9.8</v>
      </c>
      <c r="N3433" s="62">
        <f t="shared" si="178"/>
        <v>14.7</v>
      </c>
      <c r="O3433" s="62">
        <f t="shared" si="179"/>
        <v>18</v>
      </c>
      <c r="P3433" s="62">
        <f>STOCK[[#This Row],[Precio Final]]-STOCK[[#This Row],[Costo total]]</f>
        <v>8.2</v>
      </c>
      <c r="Q3433" s="62"/>
      <c r="R3433" s="74"/>
      <c r="S3433" s="74"/>
      <c r="T3433" s="62"/>
      <c r="U3433" s="62"/>
      <c r="V3433" s="76"/>
    </row>
    <row r="3434" s="52" customFormat="1" ht="14.8" spans="1:22">
      <c r="A3434" s="74" t="s">
        <v>22433</v>
      </c>
      <c r="B3434" s="74" t="s">
        <v>16680</v>
      </c>
      <c r="C3434" s="74" t="s">
        <v>22434</v>
      </c>
      <c r="D3434" s="74" t="s">
        <v>16396</v>
      </c>
      <c r="E3434" s="74"/>
      <c r="F3434" s="59">
        <v>18</v>
      </c>
      <c r="G3434" s="75">
        <v>2</v>
      </c>
      <c r="H3434" s="75">
        <f>SUMIFS(VENTAS[Cantidad],VENTAS[Código del producto Vendido],STOCK[[#This Row],[Code]])</f>
        <v>0</v>
      </c>
      <c r="I3434" s="75">
        <v>2</v>
      </c>
      <c r="J3434" s="59">
        <f t="shared" si="177"/>
        <v>1.8</v>
      </c>
      <c r="K3434" s="62">
        <v>8</v>
      </c>
      <c r="L3434" s="62">
        <v>0</v>
      </c>
      <c r="M3434" s="62">
        <f>STOCK[[#This Row],[Costo Unitario (USD)]]+STOCK[[#This Row],[Costo Envío (USD)]]+STOCK[[#This Row],[Comisión 10%]]</f>
        <v>9.8</v>
      </c>
      <c r="N3434" s="62">
        <f t="shared" si="178"/>
        <v>14.7</v>
      </c>
      <c r="O3434" s="62">
        <f t="shared" si="179"/>
        <v>18</v>
      </c>
      <c r="P3434" s="62">
        <f>STOCK[[#This Row],[Precio Final]]-STOCK[[#This Row],[Costo total]]</f>
        <v>8.2</v>
      </c>
      <c r="Q3434" s="62"/>
      <c r="R3434" s="74"/>
      <c r="S3434" s="74"/>
      <c r="T3434" s="62"/>
      <c r="U3434" s="62"/>
      <c r="V3434" s="76"/>
    </row>
    <row r="3435" s="52" customFormat="1" ht="14.8" spans="1:22">
      <c r="A3435" s="74" t="s">
        <v>22435</v>
      </c>
      <c r="B3435" s="74" t="s">
        <v>17153</v>
      </c>
      <c r="C3435" s="74" t="s">
        <v>22436</v>
      </c>
      <c r="D3435" s="74" t="s">
        <v>16475</v>
      </c>
      <c r="E3435" s="74"/>
      <c r="F3435" s="59">
        <v>18</v>
      </c>
      <c r="G3435" s="75">
        <v>1</v>
      </c>
      <c r="H3435" s="75">
        <f>SUMIFS(VENTAS[Cantidad],VENTAS[Código del producto Vendido],STOCK[[#This Row],[Code]])</f>
        <v>0</v>
      </c>
      <c r="I3435" s="75">
        <f t="shared" ref="I3435:I3437" si="181">G3435-H3435</f>
        <v>1</v>
      </c>
      <c r="J3435" s="59">
        <f t="shared" si="177"/>
        <v>1.8</v>
      </c>
      <c r="K3435" s="62">
        <v>8</v>
      </c>
      <c r="L3435" s="62">
        <v>0</v>
      </c>
      <c r="M3435" s="62">
        <f>STOCK[[#This Row],[Costo Unitario (USD)]]+STOCK[[#This Row],[Costo Envío (USD)]]+STOCK[[#This Row],[Comisión 10%]]</f>
        <v>9.8</v>
      </c>
      <c r="N3435" s="62">
        <f t="shared" si="178"/>
        <v>14.7</v>
      </c>
      <c r="O3435" s="62">
        <f t="shared" si="179"/>
        <v>18</v>
      </c>
      <c r="P3435" s="62">
        <f>STOCK[[#This Row],[Precio Final]]-STOCK[[#This Row],[Costo total]]</f>
        <v>8.2</v>
      </c>
      <c r="Q3435" s="62"/>
      <c r="R3435" s="74"/>
      <c r="S3435" s="74"/>
      <c r="T3435" s="62"/>
      <c r="U3435" s="62"/>
      <c r="V3435" s="76"/>
    </row>
    <row r="3436" s="52" customFormat="1" ht="14.8" spans="1:22">
      <c r="A3436" s="74" t="s">
        <v>22437</v>
      </c>
      <c r="B3436" s="74" t="s">
        <v>21146</v>
      </c>
      <c r="C3436" s="74" t="s">
        <v>22438</v>
      </c>
      <c r="D3436" s="74" t="s">
        <v>16962</v>
      </c>
      <c r="E3436" s="74"/>
      <c r="F3436" s="59">
        <v>30</v>
      </c>
      <c r="G3436" s="75">
        <v>1</v>
      </c>
      <c r="H3436" s="75">
        <f>SUMIFS(VENTAS[Cantidad],VENTAS[Código del producto Vendido],STOCK[[#This Row],[Code]])</f>
        <v>0</v>
      </c>
      <c r="I3436" s="75">
        <f t="shared" si="181"/>
        <v>1</v>
      </c>
      <c r="J3436" s="59">
        <f t="shared" si="177"/>
        <v>3</v>
      </c>
      <c r="K3436" s="62">
        <v>8</v>
      </c>
      <c r="L3436" s="62">
        <v>0</v>
      </c>
      <c r="M3436" s="62">
        <f>STOCK[[#This Row],[Costo Unitario (USD)]]+STOCK[[#This Row],[Costo Envío (USD)]]+STOCK[[#This Row],[Comisión 10%]]</f>
        <v>11</v>
      </c>
      <c r="N3436" s="62">
        <f t="shared" si="178"/>
        <v>16.5</v>
      </c>
      <c r="O3436" s="62">
        <f t="shared" si="179"/>
        <v>30</v>
      </c>
      <c r="P3436" s="62">
        <f>STOCK[[#This Row],[Precio Final]]-STOCK[[#This Row],[Costo total]]</f>
        <v>19</v>
      </c>
      <c r="Q3436" s="62"/>
      <c r="R3436" s="74"/>
      <c r="S3436" s="74"/>
      <c r="T3436" s="62"/>
      <c r="U3436" s="62"/>
      <c r="V3436" s="76"/>
    </row>
    <row r="3437" s="52" customFormat="1" ht="14.8" spans="1:22">
      <c r="A3437" s="74" t="s">
        <v>22439</v>
      </c>
      <c r="B3437" s="74" t="s">
        <v>17153</v>
      </c>
      <c r="C3437" s="74" t="s">
        <v>22438</v>
      </c>
      <c r="D3437" s="74" t="s">
        <v>16475</v>
      </c>
      <c r="E3437" s="74"/>
      <c r="F3437" s="59">
        <v>30</v>
      </c>
      <c r="G3437" s="75">
        <v>7</v>
      </c>
      <c r="H3437" s="75">
        <f>SUMIFS(VENTAS[Cantidad],VENTAS[Código del producto Vendido],STOCK[[#This Row],[Code]])</f>
        <v>0</v>
      </c>
      <c r="I3437" s="75">
        <f t="shared" si="181"/>
        <v>7</v>
      </c>
      <c r="J3437" s="59">
        <f t="shared" si="177"/>
        <v>3</v>
      </c>
      <c r="K3437" s="62">
        <v>8</v>
      </c>
      <c r="L3437" s="62">
        <v>0</v>
      </c>
      <c r="M3437" s="62">
        <f>STOCK[[#This Row],[Costo Unitario (USD)]]+STOCK[[#This Row],[Costo Envío (USD)]]+STOCK[[#This Row],[Comisión 10%]]</f>
        <v>11</v>
      </c>
      <c r="N3437" s="62">
        <f t="shared" si="178"/>
        <v>16.5</v>
      </c>
      <c r="O3437" s="62">
        <f t="shared" si="179"/>
        <v>30</v>
      </c>
      <c r="P3437" s="62">
        <f>STOCK[[#This Row],[Precio Final]]-STOCK[[#This Row],[Costo total]]</f>
        <v>19</v>
      </c>
      <c r="Q3437" s="62"/>
      <c r="R3437" s="74"/>
      <c r="S3437" s="74"/>
      <c r="T3437" s="62"/>
      <c r="U3437" s="62"/>
      <c r="V3437" s="76"/>
    </row>
    <row r="3438" s="52" customFormat="1" ht="14.8" spans="1:22">
      <c r="A3438" s="74" t="s">
        <v>22440</v>
      </c>
      <c r="B3438" s="74" t="s">
        <v>20874</v>
      </c>
      <c r="C3438" s="74" t="s">
        <v>22441</v>
      </c>
      <c r="D3438" s="74" t="s">
        <v>16404</v>
      </c>
      <c r="E3438" s="74"/>
      <c r="F3438" s="59">
        <v>18</v>
      </c>
      <c r="G3438" s="75">
        <v>2</v>
      </c>
      <c r="H3438" s="75">
        <f>SUMIFS(VENTAS[Cantidad],VENTAS[Código del producto Vendido],STOCK[[#This Row],[Code]])</f>
        <v>0</v>
      </c>
      <c r="I3438" s="75">
        <v>2</v>
      </c>
      <c r="J3438" s="59">
        <f t="shared" si="177"/>
        <v>1.8</v>
      </c>
      <c r="K3438" s="62">
        <v>8</v>
      </c>
      <c r="L3438" s="62">
        <v>0</v>
      </c>
      <c r="M3438" s="62">
        <f>STOCK[[#This Row],[Costo Unitario (USD)]]+STOCK[[#This Row],[Costo Envío (USD)]]+STOCK[[#This Row],[Comisión 10%]]</f>
        <v>9.8</v>
      </c>
      <c r="N3438" s="62">
        <f t="shared" si="178"/>
        <v>14.7</v>
      </c>
      <c r="O3438" s="62">
        <f t="shared" si="179"/>
        <v>18</v>
      </c>
      <c r="P3438" s="62">
        <f>STOCK[[#This Row],[Precio Final]]-STOCK[[#This Row],[Costo total]]</f>
        <v>8.2</v>
      </c>
      <c r="Q3438" s="62"/>
      <c r="R3438" s="74"/>
      <c r="S3438" s="74"/>
      <c r="T3438" s="62"/>
      <c r="U3438" s="62"/>
      <c r="V3438" s="76"/>
    </row>
    <row r="3439" s="52" customFormat="1" ht="14.8" spans="1:22">
      <c r="A3439" s="74"/>
      <c r="B3439" s="74" t="s">
        <v>21469</v>
      </c>
      <c r="C3439" s="74" t="s">
        <v>22441</v>
      </c>
      <c r="D3439" s="74" t="s">
        <v>16475</v>
      </c>
      <c r="E3439" s="74"/>
      <c r="F3439" s="59">
        <v>18</v>
      </c>
      <c r="G3439" s="75">
        <v>4</v>
      </c>
      <c r="H3439" s="75">
        <f>SUMIFS(VENTAS[Cantidad],VENTAS[Código del producto Vendido],STOCK[[#This Row],[Code]])</f>
        <v>0</v>
      </c>
      <c r="I3439" s="75">
        <f t="shared" ref="I3439:I3449" si="182">G3439-H3439</f>
        <v>4</v>
      </c>
      <c r="J3439" s="59">
        <f t="shared" si="177"/>
        <v>1.8</v>
      </c>
      <c r="K3439" s="62">
        <v>8</v>
      </c>
      <c r="L3439" s="62">
        <v>0</v>
      </c>
      <c r="M3439" s="62">
        <f>STOCK[[#This Row],[Costo Unitario (USD)]]+STOCK[[#This Row],[Costo Envío (USD)]]+STOCK[[#This Row],[Comisión 10%]]</f>
        <v>9.8</v>
      </c>
      <c r="N3439" s="62">
        <f t="shared" si="178"/>
        <v>14.7</v>
      </c>
      <c r="O3439" s="62">
        <f t="shared" si="179"/>
        <v>18</v>
      </c>
      <c r="P3439" s="62">
        <f>STOCK[[#This Row],[Precio Final]]-STOCK[[#This Row],[Costo total]]</f>
        <v>8.2</v>
      </c>
      <c r="Q3439" s="62"/>
      <c r="R3439" s="74"/>
      <c r="S3439" s="74"/>
      <c r="T3439" s="62"/>
      <c r="U3439" s="62"/>
      <c r="V3439" s="76"/>
    </row>
    <row r="3440" s="52" customFormat="1" ht="14.8" spans="1:22">
      <c r="A3440" s="74" t="s">
        <v>22442</v>
      </c>
      <c r="B3440" s="74" t="s">
        <v>21469</v>
      </c>
      <c r="C3440" s="74" t="s">
        <v>22441</v>
      </c>
      <c r="D3440" s="74" t="s">
        <v>16583</v>
      </c>
      <c r="E3440" s="74"/>
      <c r="F3440" s="59">
        <v>18</v>
      </c>
      <c r="G3440" s="75">
        <v>1</v>
      </c>
      <c r="H3440" s="75">
        <f>SUMIFS(VENTAS[Cantidad],VENTAS[Código del producto Vendido],STOCK[[#This Row],[Code]])</f>
        <v>0</v>
      </c>
      <c r="I3440" s="75">
        <f t="shared" si="182"/>
        <v>1</v>
      </c>
      <c r="J3440" s="59">
        <f t="shared" si="177"/>
        <v>1.8</v>
      </c>
      <c r="K3440" s="62">
        <v>8</v>
      </c>
      <c r="L3440" s="62">
        <v>0</v>
      </c>
      <c r="M3440" s="62">
        <f>STOCK[[#This Row],[Costo Unitario (USD)]]+STOCK[[#This Row],[Costo Envío (USD)]]+STOCK[[#This Row],[Comisión 10%]]</f>
        <v>9.8</v>
      </c>
      <c r="N3440" s="62">
        <f t="shared" si="178"/>
        <v>14.7</v>
      </c>
      <c r="O3440" s="62">
        <f t="shared" si="179"/>
        <v>18</v>
      </c>
      <c r="P3440" s="62">
        <f>STOCK[[#This Row],[Precio Final]]-STOCK[[#This Row],[Costo total]]</f>
        <v>8.2</v>
      </c>
      <c r="Q3440" s="62"/>
      <c r="R3440" s="74"/>
      <c r="S3440" s="74"/>
      <c r="T3440" s="62"/>
      <c r="U3440" s="62"/>
      <c r="V3440" s="76"/>
    </row>
    <row r="3441" s="52" customFormat="1" ht="14.8" spans="1:22">
      <c r="A3441" s="74" t="s">
        <v>22443</v>
      </c>
      <c r="B3441" s="74" t="s">
        <v>20035</v>
      </c>
      <c r="C3441" s="74" t="s">
        <v>22444</v>
      </c>
      <c r="D3441" s="74" t="s">
        <v>16396</v>
      </c>
      <c r="E3441" s="74"/>
      <c r="F3441" s="59">
        <v>18</v>
      </c>
      <c r="G3441" s="75">
        <v>1</v>
      </c>
      <c r="H3441" s="75">
        <f>SUMIFS(VENTAS[Cantidad],VENTAS[Código del producto Vendido],STOCK[[#This Row],[Code]])</f>
        <v>0</v>
      </c>
      <c r="I3441" s="75">
        <f t="shared" si="182"/>
        <v>1</v>
      </c>
      <c r="J3441" s="59">
        <f t="shared" si="177"/>
        <v>1.8</v>
      </c>
      <c r="K3441" s="62">
        <v>8</v>
      </c>
      <c r="L3441" s="62">
        <v>0</v>
      </c>
      <c r="M3441" s="62">
        <f>STOCK[[#This Row],[Costo Unitario (USD)]]+STOCK[[#This Row],[Costo Envío (USD)]]+STOCK[[#This Row],[Comisión 10%]]</f>
        <v>9.8</v>
      </c>
      <c r="N3441" s="62">
        <f t="shared" si="178"/>
        <v>14.7</v>
      </c>
      <c r="O3441" s="62">
        <f t="shared" si="179"/>
        <v>18</v>
      </c>
      <c r="P3441" s="62">
        <f>STOCK[[#This Row],[Precio Final]]-STOCK[[#This Row],[Costo total]]</f>
        <v>8.2</v>
      </c>
      <c r="Q3441" s="62"/>
      <c r="R3441" s="74"/>
      <c r="S3441" s="74"/>
      <c r="T3441" s="62"/>
      <c r="U3441" s="62"/>
      <c r="V3441" s="76"/>
    </row>
    <row r="3442" s="52" customFormat="1" ht="14.8" spans="1:22">
      <c r="A3442" s="74" t="s">
        <v>22445</v>
      </c>
      <c r="B3442" s="74" t="s">
        <v>20874</v>
      </c>
      <c r="C3442" s="74" t="s">
        <v>22446</v>
      </c>
      <c r="D3442" s="74" t="s">
        <v>16404</v>
      </c>
      <c r="E3442" s="74"/>
      <c r="F3442" s="59">
        <v>18</v>
      </c>
      <c r="G3442" s="75">
        <v>1</v>
      </c>
      <c r="H3442" s="75">
        <f>SUMIFS(VENTAS[Cantidad],VENTAS[Código del producto Vendido],STOCK[[#This Row],[Code]])</f>
        <v>0</v>
      </c>
      <c r="I3442" s="75">
        <f t="shared" si="182"/>
        <v>1</v>
      </c>
      <c r="J3442" s="59">
        <f t="shared" si="177"/>
        <v>1.8</v>
      </c>
      <c r="K3442" s="62">
        <v>8</v>
      </c>
      <c r="L3442" s="62">
        <v>0</v>
      </c>
      <c r="M3442" s="62">
        <f>STOCK[[#This Row],[Costo Unitario (USD)]]+STOCK[[#This Row],[Costo Envío (USD)]]+STOCK[[#This Row],[Comisión 10%]]</f>
        <v>9.8</v>
      </c>
      <c r="N3442" s="62">
        <f t="shared" si="178"/>
        <v>14.7</v>
      </c>
      <c r="O3442" s="62">
        <f t="shared" si="179"/>
        <v>18</v>
      </c>
      <c r="P3442" s="62">
        <f>STOCK[[#This Row],[Precio Final]]-STOCK[[#This Row],[Costo total]]</f>
        <v>8.2</v>
      </c>
      <c r="Q3442" s="62"/>
      <c r="R3442" s="74"/>
      <c r="S3442" s="74"/>
      <c r="T3442" s="62"/>
      <c r="U3442" s="62"/>
      <c r="V3442" s="76"/>
    </row>
    <row r="3443" s="52" customFormat="1" ht="14.8" spans="1:22">
      <c r="A3443" s="74" t="s">
        <v>22447</v>
      </c>
      <c r="B3443" s="74" t="s">
        <v>20874</v>
      </c>
      <c r="C3443" s="74" t="s">
        <v>22448</v>
      </c>
      <c r="D3443" s="74" t="s">
        <v>16408</v>
      </c>
      <c r="E3443" s="74"/>
      <c r="F3443" s="59">
        <v>20</v>
      </c>
      <c r="G3443" s="75">
        <v>1</v>
      </c>
      <c r="H3443" s="75">
        <f>SUMIFS(VENTAS[Cantidad],VENTAS[Código del producto Vendido],STOCK[[#This Row],[Code]])</f>
        <v>0</v>
      </c>
      <c r="I3443" s="75">
        <f t="shared" si="182"/>
        <v>1</v>
      </c>
      <c r="J3443" s="59">
        <f t="shared" si="177"/>
        <v>2</v>
      </c>
      <c r="K3443" s="62">
        <v>8</v>
      </c>
      <c r="L3443" s="62">
        <v>0</v>
      </c>
      <c r="M3443" s="62">
        <f>STOCK[[#This Row],[Costo Unitario (USD)]]+STOCK[[#This Row],[Costo Envío (USD)]]+STOCK[[#This Row],[Comisión 10%]]</f>
        <v>10</v>
      </c>
      <c r="N3443" s="62">
        <f t="shared" si="178"/>
        <v>15</v>
      </c>
      <c r="O3443" s="62">
        <f t="shared" si="179"/>
        <v>20</v>
      </c>
      <c r="P3443" s="62">
        <f>STOCK[[#This Row],[Precio Final]]-STOCK[[#This Row],[Costo total]]</f>
        <v>10</v>
      </c>
      <c r="Q3443" s="62"/>
      <c r="R3443" s="74"/>
      <c r="S3443" s="74"/>
      <c r="T3443" s="62"/>
      <c r="U3443" s="62"/>
      <c r="V3443" s="76"/>
    </row>
    <row r="3444" s="52" customFormat="1" ht="14.8" spans="1:22">
      <c r="A3444" s="74" t="s">
        <v>22449</v>
      </c>
      <c r="B3444" s="74" t="s">
        <v>20874</v>
      </c>
      <c r="C3444" s="74" t="s">
        <v>22450</v>
      </c>
      <c r="D3444" s="74" t="s">
        <v>16404</v>
      </c>
      <c r="E3444" s="74"/>
      <c r="F3444" s="59">
        <v>20</v>
      </c>
      <c r="G3444" s="75">
        <v>1</v>
      </c>
      <c r="H3444" s="75">
        <f>SUMIFS(VENTAS[Cantidad],VENTAS[Código del producto Vendido],STOCK[[#This Row],[Code]])</f>
        <v>0</v>
      </c>
      <c r="I3444" s="75">
        <f t="shared" si="182"/>
        <v>1</v>
      </c>
      <c r="J3444" s="59">
        <f t="shared" si="177"/>
        <v>2</v>
      </c>
      <c r="K3444" s="62">
        <v>8</v>
      </c>
      <c r="L3444" s="62">
        <v>0</v>
      </c>
      <c r="M3444" s="62">
        <f>STOCK[[#This Row],[Costo Unitario (USD)]]+STOCK[[#This Row],[Costo Envío (USD)]]+STOCK[[#This Row],[Comisión 10%]]</f>
        <v>10</v>
      </c>
      <c r="N3444" s="62">
        <f t="shared" si="178"/>
        <v>15</v>
      </c>
      <c r="O3444" s="62">
        <f t="shared" si="179"/>
        <v>20</v>
      </c>
      <c r="P3444" s="62">
        <f>STOCK[[#This Row],[Precio Final]]-STOCK[[#This Row],[Costo total]]</f>
        <v>10</v>
      </c>
      <c r="Q3444" s="62"/>
      <c r="R3444" s="74"/>
      <c r="S3444" s="74"/>
      <c r="T3444" s="62"/>
      <c r="U3444" s="62"/>
      <c r="V3444" s="76"/>
    </row>
    <row r="3445" s="52" customFormat="1" ht="14.8" spans="1:22">
      <c r="A3445" s="74" t="s">
        <v>17402</v>
      </c>
      <c r="B3445" s="74" t="s">
        <v>20035</v>
      </c>
      <c r="C3445" s="74" t="s">
        <v>22450</v>
      </c>
      <c r="D3445" s="74" t="s">
        <v>16396</v>
      </c>
      <c r="E3445" s="74"/>
      <c r="F3445" s="59">
        <v>20</v>
      </c>
      <c r="G3445" s="75">
        <v>3</v>
      </c>
      <c r="H3445" s="75">
        <f>SUMIFS(VENTAS[Cantidad],VENTAS[Código del producto Vendido],STOCK[[#This Row],[Code]])</f>
        <v>1</v>
      </c>
      <c r="I3445" s="75">
        <f t="shared" si="182"/>
        <v>2</v>
      </c>
      <c r="J3445" s="59">
        <f t="shared" si="177"/>
        <v>2</v>
      </c>
      <c r="K3445" s="62">
        <v>8</v>
      </c>
      <c r="L3445" s="62">
        <v>0</v>
      </c>
      <c r="M3445" s="62">
        <f>STOCK[[#This Row],[Costo Unitario (USD)]]+STOCK[[#This Row],[Costo Envío (USD)]]+STOCK[[#This Row],[Comisión 10%]]</f>
        <v>10</v>
      </c>
      <c r="N3445" s="62">
        <f t="shared" si="178"/>
        <v>15</v>
      </c>
      <c r="O3445" s="62">
        <f t="shared" si="179"/>
        <v>20</v>
      </c>
      <c r="P3445" s="62">
        <f>STOCK[[#This Row],[Precio Final]]-STOCK[[#This Row],[Costo total]]</f>
        <v>10</v>
      </c>
      <c r="Q3445" s="62"/>
      <c r="R3445" s="74"/>
      <c r="S3445" s="74"/>
      <c r="T3445" s="62"/>
      <c r="U3445" s="62"/>
      <c r="V3445" s="76"/>
    </row>
    <row r="3446" s="52" customFormat="1" ht="14.8" spans="1:22">
      <c r="A3446" s="74" t="s">
        <v>17405</v>
      </c>
      <c r="B3446" s="74" t="s">
        <v>21469</v>
      </c>
      <c r="C3446" s="74" t="s">
        <v>22450</v>
      </c>
      <c r="D3446" s="74" t="s">
        <v>16475</v>
      </c>
      <c r="E3446" s="74"/>
      <c r="F3446" s="59">
        <v>20</v>
      </c>
      <c r="G3446" s="75">
        <v>2</v>
      </c>
      <c r="H3446" s="75">
        <f>SUMIFS(VENTAS[Cantidad],VENTAS[Código del producto Vendido],STOCK[[#This Row],[Code]])</f>
        <v>0</v>
      </c>
      <c r="I3446" s="75">
        <f t="shared" si="182"/>
        <v>2</v>
      </c>
      <c r="J3446" s="59">
        <f t="shared" si="177"/>
        <v>2</v>
      </c>
      <c r="K3446" s="62">
        <v>8</v>
      </c>
      <c r="L3446" s="62">
        <v>0</v>
      </c>
      <c r="M3446" s="62">
        <f>STOCK[[#This Row],[Costo Unitario (USD)]]+STOCK[[#This Row],[Costo Envío (USD)]]+STOCK[[#This Row],[Comisión 10%]]</f>
        <v>10</v>
      </c>
      <c r="N3446" s="62">
        <f t="shared" si="178"/>
        <v>15</v>
      </c>
      <c r="O3446" s="62">
        <f t="shared" si="179"/>
        <v>20</v>
      </c>
      <c r="P3446" s="62">
        <f>STOCK[[#This Row],[Precio Final]]-STOCK[[#This Row],[Costo total]]</f>
        <v>10</v>
      </c>
      <c r="Q3446" s="62"/>
      <c r="R3446" s="74"/>
      <c r="S3446" s="74"/>
      <c r="T3446" s="62"/>
      <c r="U3446" s="62"/>
      <c r="V3446" s="76"/>
    </row>
    <row r="3447" s="52" customFormat="1" ht="14.8" spans="1:22">
      <c r="A3447" s="74" t="s">
        <v>17409</v>
      </c>
      <c r="B3447" s="74" t="s">
        <v>21469</v>
      </c>
      <c r="C3447" s="74" t="s">
        <v>22451</v>
      </c>
      <c r="D3447" s="74" t="s">
        <v>16475</v>
      </c>
      <c r="E3447" s="74"/>
      <c r="F3447" s="59">
        <v>18</v>
      </c>
      <c r="G3447" s="75">
        <v>1</v>
      </c>
      <c r="H3447" s="75">
        <f>SUMIFS(VENTAS[Cantidad],VENTAS[Código del producto Vendido],STOCK[[#This Row],[Code]])</f>
        <v>0</v>
      </c>
      <c r="I3447" s="75">
        <f t="shared" si="182"/>
        <v>1</v>
      </c>
      <c r="J3447" s="59">
        <f t="shared" si="177"/>
        <v>1.8</v>
      </c>
      <c r="K3447" s="62">
        <v>8</v>
      </c>
      <c r="L3447" s="62">
        <v>0</v>
      </c>
      <c r="M3447" s="62">
        <f>STOCK[[#This Row],[Costo Unitario (USD)]]+STOCK[[#This Row],[Costo Envío (USD)]]+STOCK[[#This Row],[Comisión 10%]]</f>
        <v>9.8</v>
      </c>
      <c r="N3447" s="62">
        <f t="shared" si="178"/>
        <v>14.7</v>
      </c>
      <c r="O3447" s="62">
        <f t="shared" si="179"/>
        <v>18</v>
      </c>
      <c r="P3447" s="62">
        <f>STOCK[[#This Row],[Precio Final]]-STOCK[[#This Row],[Costo total]]</f>
        <v>8.2</v>
      </c>
      <c r="Q3447" s="62"/>
      <c r="R3447" s="74"/>
      <c r="S3447" s="74"/>
      <c r="T3447" s="62"/>
      <c r="U3447" s="62"/>
      <c r="V3447" s="76"/>
    </row>
    <row r="3448" s="52" customFormat="1" ht="14.8" spans="1:22">
      <c r="A3448" s="74" t="s">
        <v>22452</v>
      </c>
      <c r="B3448" s="74" t="s">
        <v>20035</v>
      </c>
      <c r="C3448" s="74" t="s">
        <v>22453</v>
      </c>
      <c r="D3448" s="74" t="s">
        <v>16396</v>
      </c>
      <c r="E3448" s="74"/>
      <c r="F3448" s="59">
        <v>18</v>
      </c>
      <c r="G3448" s="75">
        <v>2</v>
      </c>
      <c r="H3448" s="75">
        <f>SUMIFS(VENTAS[Cantidad],VENTAS[Código del producto Vendido],STOCK[[#This Row],[Code]])</f>
        <v>0</v>
      </c>
      <c r="I3448" s="75">
        <f t="shared" si="182"/>
        <v>2</v>
      </c>
      <c r="J3448" s="59">
        <f t="shared" si="177"/>
        <v>1.8</v>
      </c>
      <c r="K3448" s="62">
        <v>8</v>
      </c>
      <c r="L3448" s="62">
        <v>0</v>
      </c>
      <c r="M3448" s="62">
        <f>STOCK[[#This Row],[Costo Unitario (USD)]]+STOCK[[#This Row],[Costo Envío (USD)]]+STOCK[[#This Row],[Comisión 10%]]</f>
        <v>9.8</v>
      </c>
      <c r="N3448" s="62">
        <f t="shared" si="178"/>
        <v>14.7</v>
      </c>
      <c r="O3448" s="62">
        <f t="shared" si="179"/>
        <v>18</v>
      </c>
      <c r="P3448" s="62">
        <f>STOCK[[#This Row],[Precio Final]]-STOCK[[#This Row],[Costo total]]</f>
        <v>8.2</v>
      </c>
      <c r="Q3448" s="62"/>
      <c r="R3448" s="74"/>
      <c r="S3448" s="74"/>
      <c r="T3448" s="62"/>
      <c r="U3448" s="62"/>
      <c r="V3448" s="76"/>
    </row>
    <row r="3449" s="52" customFormat="1" ht="14.8" spans="1:22">
      <c r="A3449" s="74" t="s">
        <v>22454</v>
      </c>
      <c r="B3449" s="74" t="s">
        <v>20874</v>
      </c>
      <c r="C3449" s="74" t="s">
        <v>22455</v>
      </c>
      <c r="D3449" s="74" t="s">
        <v>16404</v>
      </c>
      <c r="E3449" s="74"/>
      <c r="F3449" s="59">
        <v>18</v>
      </c>
      <c r="G3449" s="75">
        <v>2</v>
      </c>
      <c r="H3449" s="75">
        <f>SUMIFS(VENTAS[Cantidad],VENTAS[Código del producto Vendido],STOCK[[#This Row],[Code]])</f>
        <v>0</v>
      </c>
      <c r="I3449" s="75">
        <f t="shared" si="182"/>
        <v>2</v>
      </c>
      <c r="J3449" s="59">
        <f t="shared" si="177"/>
        <v>1.8</v>
      </c>
      <c r="K3449" s="62">
        <v>8</v>
      </c>
      <c r="L3449" s="62">
        <v>0</v>
      </c>
      <c r="M3449" s="62">
        <f>STOCK[[#This Row],[Costo Unitario (USD)]]+STOCK[[#This Row],[Costo Envío (USD)]]+STOCK[[#This Row],[Comisión 10%]]</f>
        <v>9.8</v>
      </c>
      <c r="N3449" s="62">
        <f t="shared" si="178"/>
        <v>14.7</v>
      </c>
      <c r="O3449" s="62">
        <f t="shared" si="179"/>
        <v>18</v>
      </c>
      <c r="P3449" s="62">
        <f>STOCK[[#This Row],[Precio Final]]-STOCK[[#This Row],[Costo total]]</f>
        <v>8.2</v>
      </c>
      <c r="Q3449" s="62"/>
      <c r="R3449" s="74"/>
      <c r="S3449" s="74"/>
      <c r="T3449" s="62"/>
      <c r="U3449" s="62"/>
      <c r="V3449" s="76"/>
    </row>
    <row r="3450" s="52" customFormat="1" ht="14.8" spans="1:22">
      <c r="A3450" s="74" t="s">
        <v>22456</v>
      </c>
      <c r="B3450" s="74" t="s">
        <v>21469</v>
      </c>
      <c r="C3450" s="74" t="s">
        <v>22455</v>
      </c>
      <c r="D3450" s="74" t="s">
        <v>16475</v>
      </c>
      <c r="E3450" s="74"/>
      <c r="F3450" s="59">
        <v>18</v>
      </c>
      <c r="G3450" s="75">
        <v>6</v>
      </c>
      <c r="H3450" s="75">
        <f>SUMIFS(VENTAS[Cantidad],VENTAS[Código del producto Vendido],STOCK[[#This Row],[Code]])</f>
        <v>0</v>
      </c>
      <c r="I3450" s="75">
        <v>6</v>
      </c>
      <c r="J3450" s="59">
        <f t="shared" si="177"/>
        <v>1.8</v>
      </c>
      <c r="K3450" s="62">
        <v>8</v>
      </c>
      <c r="L3450" s="62">
        <v>0</v>
      </c>
      <c r="M3450" s="62">
        <f>STOCK[[#This Row],[Costo Unitario (USD)]]+STOCK[[#This Row],[Costo Envío (USD)]]+STOCK[[#This Row],[Comisión 10%]]</f>
        <v>9.8</v>
      </c>
      <c r="N3450" s="62">
        <f t="shared" si="178"/>
        <v>14.7</v>
      </c>
      <c r="O3450" s="62">
        <f t="shared" si="179"/>
        <v>18</v>
      </c>
      <c r="P3450" s="62">
        <f>STOCK[[#This Row],[Precio Final]]-STOCK[[#This Row],[Costo total]]</f>
        <v>8.2</v>
      </c>
      <c r="Q3450" s="62"/>
      <c r="R3450" s="74"/>
      <c r="S3450" s="74"/>
      <c r="T3450" s="62"/>
      <c r="U3450" s="62"/>
      <c r="V3450" s="76"/>
    </row>
    <row r="3451" s="52" customFormat="1" ht="14.8" spans="1:22">
      <c r="A3451" s="74" t="s">
        <v>22457</v>
      </c>
      <c r="B3451" s="74" t="s">
        <v>20874</v>
      </c>
      <c r="C3451" s="74" t="s">
        <v>22458</v>
      </c>
      <c r="D3451" s="74" t="s">
        <v>16404</v>
      </c>
      <c r="E3451" s="74"/>
      <c r="F3451" s="59">
        <v>18</v>
      </c>
      <c r="G3451" s="75">
        <v>2</v>
      </c>
      <c r="H3451" s="75">
        <f>SUMIFS(VENTAS[Cantidad],VENTAS[Código del producto Vendido],STOCK[[#This Row],[Code]])</f>
        <v>1</v>
      </c>
      <c r="I3451" s="75">
        <v>1</v>
      </c>
      <c r="J3451" s="59">
        <f t="shared" si="177"/>
        <v>1.8</v>
      </c>
      <c r="K3451" s="62">
        <v>8</v>
      </c>
      <c r="L3451" s="62">
        <v>0</v>
      </c>
      <c r="M3451" s="62">
        <f>STOCK[[#This Row],[Costo Unitario (USD)]]+STOCK[[#This Row],[Costo Envío (USD)]]+STOCK[[#This Row],[Comisión 10%]]</f>
        <v>9.8</v>
      </c>
      <c r="N3451" s="62">
        <f t="shared" si="178"/>
        <v>14.7</v>
      </c>
      <c r="O3451" s="62">
        <f t="shared" si="179"/>
        <v>18</v>
      </c>
      <c r="P3451" s="62">
        <f>STOCK[[#This Row],[Precio Final]]-STOCK[[#This Row],[Costo total]]</f>
        <v>8.2</v>
      </c>
      <c r="Q3451" s="62"/>
      <c r="R3451" s="74"/>
      <c r="S3451" s="74"/>
      <c r="T3451" s="62"/>
      <c r="U3451" s="62"/>
      <c r="V3451" s="76"/>
    </row>
    <row r="3452" s="52" customFormat="1" ht="14.8" spans="1:22">
      <c r="A3452" s="74" t="s">
        <v>17407</v>
      </c>
      <c r="B3452" s="74" t="s">
        <v>20874</v>
      </c>
      <c r="C3452" s="74" t="s">
        <v>22459</v>
      </c>
      <c r="D3452" s="74" t="s">
        <v>16404</v>
      </c>
      <c r="E3452" s="74"/>
      <c r="F3452" s="59">
        <v>18</v>
      </c>
      <c r="G3452" s="75">
        <v>3</v>
      </c>
      <c r="H3452" s="75">
        <f>SUMIFS(VENTAS[Cantidad],VENTAS[Código del producto Vendido],STOCK[[#This Row],[Code]])</f>
        <v>0</v>
      </c>
      <c r="I3452" s="75">
        <f t="shared" ref="I3452:I3460" si="183">G3452-H3452</f>
        <v>3</v>
      </c>
      <c r="J3452" s="59">
        <f t="shared" si="177"/>
        <v>1.8</v>
      </c>
      <c r="K3452" s="62">
        <v>8</v>
      </c>
      <c r="L3452" s="62">
        <v>0</v>
      </c>
      <c r="M3452" s="62">
        <f>STOCK[[#This Row],[Costo Unitario (USD)]]+STOCK[[#This Row],[Costo Envío (USD)]]+STOCK[[#This Row],[Comisión 10%]]</f>
        <v>9.8</v>
      </c>
      <c r="N3452" s="62">
        <f t="shared" si="178"/>
        <v>14.7</v>
      </c>
      <c r="O3452" s="62">
        <f t="shared" si="179"/>
        <v>18</v>
      </c>
      <c r="P3452" s="62">
        <f>STOCK[[#This Row],[Precio Final]]-STOCK[[#This Row],[Costo total]]</f>
        <v>8.2</v>
      </c>
      <c r="Q3452" s="62"/>
      <c r="R3452" s="74"/>
      <c r="S3452" s="74"/>
      <c r="T3452" s="62"/>
      <c r="U3452" s="62"/>
      <c r="V3452" s="76"/>
    </row>
    <row r="3453" s="52" customFormat="1" ht="14.8" spans="1:22">
      <c r="A3453" s="74" t="s">
        <v>22460</v>
      </c>
      <c r="B3453" s="74" t="s">
        <v>20035</v>
      </c>
      <c r="C3453" s="74" t="s">
        <v>22461</v>
      </c>
      <c r="D3453" s="74" t="s">
        <v>16396</v>
      </c>
      <c r="E3453" s="74"/>
      <c r="F3453" s="59">
        <v>18</v>
      </c>
      <c r="G3453" s="75">
        <v>1</v>
      </c>
      <c r="H3453" s="75">
        <f>SUMIFS(VENTAS[Cantidad],VENTAS[Código del producto Vendido],STOCK[[#This Row],[Code]])</f>
        <v>0</v>
      </c>
      <c r="I3453" s="75">
        <f t="shared" si="183"/>
        <v>1</v>
      </c>
      <c r="J3453" s="59">
        <f t="shared" si="177"/>
        <v>1.8</v>
      </c>
      <c r="K3453" s="62">
        <v>8</v>
      </c>
      <c r="L3453" s="62">
        <v>0</v>
      </c>
      <c r="M3453" s="62">
        <f>STOCK[[#This Row],[Costo Unitario (USD)]]+STOCK[[#This Row],[Costo Envío (USD)]]+STOCK[[#This Row],[Comisión 10%]]</f>
        <v>9.8</v>
      </c>
      <c r="N3453" s="62">
        <f t="shared" si="178"/>
        <v>14.7</v>
      </c>
      <c r="O3453" s="62">
        <f t="shared" si="179"/>
        <v>18</v>
      </c>
      <c r="P3453" s="62">
        <f>STOCK[[#This Row],[Precio Final]]-STOCK[[#This Row],[Costo total]]</f>
        <v>8.2</v>
      </c>
      <c r="Q3453" s="62"/>
      <c r="R3453" s="74"/>
      <c r="S3453" s="74"/>
      <c r="T3453" s="62"/>
      <c r="U3453" s="62"/>
      <c r="V3453" s="76"/>
    </row>
    <row r="3454" s="52" customFormat="1" ht="14.8" spans="1:22">
      <c r="A3454" s="74" t="s">
        <v>22462</v>
      </c>
      <c r="B3454" s="74" t="s">
        <v>20874</v>
      </c>
      <c r="C3454" s="74" t="s">
        <v>22463</v>
      </c>
      <c r="D3454" s="74" t="s">
        <v>16408</v>
      </c>
      <c r="E3454" s="74"/>
      <c r="F3454" s="59">
        <v>18</v>
      </c>
      <c r="G3454" s="75">
        <v>1</v>
      </c>
      <c r="H3454" s="75">
        <f>SUMIFS(VENTAS[Cantidad],VENTAS[Código del producto Vendido],STOCK[[#This Row],[Code]])</f>
        <v>0</v>
      </c>
      <c r="I3454" s="75">
        <f t="shared" si="183"/>
        <v>1</v>
      </c>
      <c r="J3454" s="59">
        <f t="shared" si="177"/>
        <v>1.8</v>
      </c>
      <c r="K3454" s="62">
        <v>8</v>
      </c>
      <c r="L3454" s="62">
        <v>0</v>
      </c>
      <c r="M3454" s="62">
        <f>STOCK[[#This Row],[Costo Unitario (USD)]]+STOCK[[#This Row],[Costo Envío (USD)]]+STOCK[[#This Row],[Comisión 10%]]</f>
        <v>9.8</v>
      </c>
      <c r="N3454" s="62">
        <f t="shared" si="178"/>
        <v>14.7</v>
      </c>
      <c r="O3454" s="62">
        <f t="shared" si="179"/>
        <v>18</v>
      </c>
      <c r="P3454" s="62">
        <f>STOCK[[#This Row],[Precio Final]]-STOCK[[#This Row],[Costo total]]</f>
        <v>8.2</v>
      </c>
      <c r="Q3454" s="62"/>
      <c r="R3454" s="74"/>
      <c r="S3454" s="74"/>
      <c r="T3454" s="62"/>
      <c r="U3454" s="62"/>
      <c r="V3454" s="76"/>
    </row>
    <row r="3455" s="52" customFormat="1" ht="14.8" spans="1:22">
      <c r="A3455" s="74" t="s">
        <v>22464</v>
      </c>
      <c r="B3455" s="74" t="s">
        <v>21469</v>
      </c>
      <c r="C3455" s="74" t="s">
        <v>22465</v>
      </c>
      <c r="D3455" s="74" t="s">
        <v>16475</v>
      </c>
      <c r="E3455" s="74"/>
      <c r="F3455" s="59">
        <v>18</v>
      </c>
      <c r="G3455" s="75">
        <v>1</v>
      </c>
      <c r="H3455" s="75">
        <f>SUMIFS(VENTAS[Cantidad],VENTAS[Código del producto Vendido],STOCK[[#This Row],[Code]])</f>
        <v>0</v>
      </c>
      <c r="I3455" s="75">
        <f t="shared" si="183"/>
        <v>1</v>
      </c>
      <c r="J3455" s="59">
        <f t="shared" si="177"/>
        <v>1.8</v>
      </c>
      <c r="K3455" s="62">
        <v>8</v>
      </c>
      <c r="L3455" s="62">
        <v>0</v>
      </c>
      <c r="M3455" s="62">
        <f>STOCK[[#This Row],[Costo Unitario (USD)]]+STOCK[[#This Row],[Costo Envío (USD)]]+STOCK[[#This Row],[Comisión 10%]]</f>
        <v>9.8</v>
      </c>
      <c r="N3455" s="62">
        <f t="shared" si="178"/>
        <v>14.7</v>
      </c>
      <c r="O3455" s="62">
        <f t="shared" si="179"/>
        <v>18</v>
      </c>
      <c r="P3455" s="62">
        <f>STOCK[[#This Row],[Precio Final]]-STOCK[[#This Row],[Costo total]]</f>
        <v>8.2</v>
      </c>
      <c r="Q3455" s="62"/>
      <c r="R3455" s="74"/>
      <c r="S3455" s="74"/>
      <c r="T3455" s="62"/>
      <c r="U3455" s="62"/>
      <c r="V3455" s="76"/>
    </row>
    <row r="3456" s="52" customFormat="1" ht="14.8" spans="1:22">
      <c r="A3456" s="74" t="s">
        <v>22466</v>
      </c>
      <c r="B3456" s="74" t="s">
        <v>21469</v>
      </c>
      <c r="C3456" s="74" t="s">
        <v>22467</v>
      </c>
      <c r="D3456" s="74" t="s">
        <v>16583</v>
      </c>
      <c r="E3456" s="74"/>
      <c r="F3456" s="59">
        <v>20</v>
      </c>
      <c r="G3456" s="75">
        <v>1</v>
      </c>
      <c r="H3456" s="75">
        <f>SUMIFS(VENTAS[Cantidad],VENTAS[Código del producto Vendido],STOCK[[#This Row],[Code]])</f>
        <v>0</v>
      </c>
      <c r="I3456" s="75">
        <f t="shared" si="183"/>
        <v>1</v>
      </c>
      <c r="J3456" s="59">
        <f t="shared" si="177"/>
        <v>2</v>
      </c>
      <c r="K3456" s="62">
        <v>8</v>
      </c>
      <c r="L3456" s="62">
        <v>0</v>
      </c>
      <c r="M3456" s="62">
        <f>STOCK[[#This Row],[Costo Unitario (USD)]]+STOCK[[#This Row],[Costo Envío (USD)]]+STOCK[[#This Row],[Comisión 10%]]</f>
        <v>10</v>
      </c>
      <c r="N3456" s="62">
        <f t="shared" si="178"/>
        <v>15</v>
      </c>
      <c r="O3456" s="62">
        <f t="shared" si="179"/>
        <v>20</v>
      </c>
      <c r="P3456" s="62">
        <f>STOCK[[#This Row],[Precio Final]]-STOCK[[#This Row],[Costo total]]</f>
        <v>10</v>
      </c>
      <c r="Q3456" s="62"/>
      <c r="R3456" s="74"/>
      <c r="S3456" s="74"/>
      <c r="T3456" s="62"/>
      <c r="U3456" s="62"/>
      <c r="V3456" s="76"/>
    </row>
    <row r="3457" s="52" customFormat="1" ht="14.8" spans="1:22">
      <c r="A3457" s="74" t="s">
        <v>22468</v>
      </c>
      <c r="B3457" s="74" t="s">
        <v>20035</v>
      </c>
      <c r="C3457" s="74" t="s">
        <v>22469</v>
      </c>
      <c r="D3457" s="74" t="s">
        <v>16396</v>
      </c>
      <c r="E3457" s="74"/>
      <c r="F3457" s="59">
        <v>20</v>
      </c>
      <c r="G3457" s="75">
        <v>1</v>
      </c>
      <c r="H3457" s="75">
        <f>SUMIFS(VENTAS[Cantidad],VENTAS[Código del producto Vendido],STOCK[[#This Row],[Code]])</f>
        <v>0</v>
      </c>
      <c r="I3457" s="75">
        <f t="shared" si="183"/>
        <v>1</v>
      </c>
      <c r="J3457" s="59">
        <f t="shared" si="177"/>
        <v>2</v>
      </c>
      <c r="K3457" s="62">
        <v>8</v>
      </c>
      <c r="L3457" s="62">
        <v>0</v>
      </c>
      <c r="M3457" s="62">
        <f>STOCK[[#This Row],[Costo Unitario (USD)]]+STOCK[[#This Row],[Costo Envío (USD)]]+STOCK[[#This Row],[Comisión 10%]]</f>
        <v>10</v>
      </c>
      <c r="N3457" s="62">
        <f t="shared" si="178"/>
        <v>15</v>
      </c>
      <c r="O3457" s="62">
        <f t="shared" si="179"/>
        <v>20</v>
      </c>
      <c r="P3457" s="62">
        <f>STOCK[[#This Row],[Precio Final]]-STOCK[[#This Row],[Costo total]]</f>
        <v>10</v>
      </c>
      <c r="Q3457" s="62"/>
      <c r="R3457" s="74"/>
      <c r="S3457" s="74"/>
      <c r="T3457" s="62"/>
      <c r="U3457" s="62"/>
      <c r="V3457" s="76"/>
    </row>
    <row r="3458" s="52" customFormat="1" ht="14.8" spans="1:22">
      <c r="A3458" s="74" t="s">
        <v>22470</v>
      </c>
      <c r="B3458" s="74" t="s">
        <v>20035</v>
      </c>
      <c r="C3458" s="74" t="s">
        <v>22471</v>
      </c>
      <c r="D3458" s="74" t="s">
        <v>16396</v>
      </c>
      <c r="E3458" s="74"/>
      <c r="F3458" s="59">
        <v>18</v>
      </c>
      <c r="G3458" s="75">
        <v>1</v>
      </c>
      <c r="H3458" s="75">
        <f>SUMIFS(VENTAS[Cantidad],VENTAS[Código del producto Vendido],STOCK[[#This Row],[Code]])</f>
        <v>0</v>
      </c>
      <c r="I3458" s="75">
        <f t="shared" si="183"/>
        <v>1</v>
      </c>
      <c r="J3458" s="59">
        <f t="shared" si="177"/>
        <v>1.8</v>
      </c>
      <c r="K3458" s="62">
        <v>8</v>
      </c>
      <c r="L3458" s="62">
        <v>0</v>
      </c>
      <c r="M3458" s="62">
        <f>STOCK[[#This Row],[Costo Unitario (USD)]]+STOCK[[#This Row],[Costo Envío (USD)]]+STOCK[[#This Row],[Comisión 10%]]</f>
        <v>9.8</v>
      </c>
      <c r="N3458" s="62">
        <f t="shared" si="178"/>
        <v>14.7</v>
      </c>
      <c r="O3458" s="62">
        <f t="shared" si="179"/>
        <v>18</v>
      </c>
      <c r="P3458" s="62">
        <f>STOCK[[#This Row],[Precio Final]]-STOCK[[#This Row],[Costo total]]</f>
        <v>8.2</v>
      </c>
      <c r="Q3458" s="62"/>
      <c r="R3458" s="74"/>
      <c r="S3458" s="74"/>
      <c r="T3458" s="62"/>
      <c r="U3458" s="62"/>
      <c r="V3458" s="76"/>
    </row>
    <row r="3459" s="52" customFormat="1" ht="14.8" spans="1:22">
      <c r="A3459" s="74" t="s">
        <v>22472</v>
      </c>
      <c r="B3459" s="74" t="s">
        <v>20874</v>
      </c>
      <c r="C3459" s="74" t="s">
        <v>22471</v>
      </c>
      <c r="D3459" s="74" t="s">
        <v>16408</v>
      </c>
      <c r="E3459" s="74"/>
      <c r="F3459" s="59">
        <v>18</v>
      </c>
      <c r="G3459" s="75">
        <v>1</v>
      </c>
      <c r="H3459" s="75">
        <f>SUMIFS(VENTAS[Cantidad],VENTAS[Código del producto Vendido],STOCK[[#This Row],[Code]])</f>
        <v>0</v>
      </c>
      <c r="I3459" s="75">
        <f t="shared" si="183"/>
        <v>1</v>
      </c>
      <c r="J3459" s="59">
        <f t="shared" si="177"/>
        <v>1.8</v>
      </c>
      <c r="K3459" s="62">
        <v>8</v>
      </c>
      <c r="L3459" s="62">
        <v>0</v>
      </c>
      <c r="M3459" s="62">
        <f>STOCK[[#This Row],[Costo Unitario (USD)]]+STOCK[[#This Row],[Costo Envío (USD)]]+STOCK[[#This Row],[Comisión 10%]]</f>
        <v>9.8</v>
      </c>
      <c r="N3459" s="62">
        <f t="shared" si="178"/>
        <v>14.7</v>
      </c>
      <c r="O3459" s="62">
        <f t="shared" si="179"/>
        <v>18</v>
      </c>
      <c r="P3459" s="62">
        <f>STOCK[[#This Row],[Precio Final]]-STOCK[[#This Row],[Costo total]]</f>
        <v>8.2</v>
      </c>
      <c r="Q3459" s="62"/>
      <c r="R3459" s="74"/>
      <c r="S3459" s="74"/>
      <c r="T3459" s="62"/>
      <c r="U3459" s="62"/>
      <c r="V3459" s="76"/>
    </row>
    <row r="3460" s="52" customFormat="1" ht="14.8" spans="1:22">
      <c r="A3460" s="74" t="s">
        <v>17424</v>
      </c>
      <c r="B3460" s="74" t="s">
        <v>21469</v>
      </c>
      <c r="C3460" s="74" t="s">
        <v>22473</v>
      </c>
      <c r="D3460" s="74" t="s">
        <v>16475</v>
      </c>
      <c r="E3460" s="74"/>
      <c r="F3460" s="59">
        <v>18</v>
      </c>
      <c r="G3460" s="75">
        <v>2</v>
      </c>
      <c r="H3460" s="75">
        <f>SUMIFS(VENTAS[Cantidad],VENTAS[Código del producto Vendido],STOCK[[#This Row],[Code]])</f>
        <v>0</v>
      </c>
      <c r="I3460" s="75">
        <f t="shared" si="183"/>
        <v>2</v>
      </c>
      <c r="J3460" s="59">
        <f t="shared" si="177"/>
        <v>1.8</v>
      </c>
      <c r="K3460" s="62">
        <v>8</v>
      </c>
      <c r="L3460" s="62">
        <v>0</v>
      </c>
      <c r="M3460" s="62">
        <f>STOCK[[#This Row],[Costo Unitario (USD)]]+STOCK[[#This Row],[Costo Envío (USD)]]+STOCK[[#This Row],[Comisión 10%]]</f>
        <v>9.8</v>
      </c>
      <c r="N3460" s="62">
        <f t="shared" si="178"/>
        <v>14.7</v>
      </c>
      <c r="O3460" s="62">
        <f t="shared" si="179"/>
        <v>18</v>
      </c>
      <c r="P3460" s="62">
        <f>STOCK[[#This Row],[Precio Final]]-STOCK[[#This Row],[Costo total]]</f>
        <v>8.2</v>
      </c>
      <c r="Q3460" s="62"/>
      <c r="R3460" s="74"/>
      <c r="S3460" s="74"/>
      <c r="T3460" s="62"/>
      <c r="U3460" s="62"/>
      <c r="V3460" s="76"/>
    </row>
    <row r="3461" s="52" customFormat="1" ht="14.8" spans="1:22">
      <c r="A3461" s="74" t="s">
        <v>22474</v>
      </c>
      <c r="B3461" s="74" t="s">
        <v>20035</v>
      </c>
      <c r="C3461" s="74" t="s">
        <v>22473</v>
      </c>
      <c r="D3461" s="74" t="s">
        <v>16396</v>
      </c>
      <c r="E3461" s="74"/>
      <c r="F3461" s="59">
        <v>18</v>
      </c>
      <c r="G3461" s="75">
        <v>2</v>
      </c>
      <c r="H3461" s="75">
        <f>SUMIFS(VENTAS[Cantidad],VENTAS[Código del producto Vendido],STOCK[[#This Row],[Code]])</f>
        <v>0</v>
      </c>
      <c r="I3461" s="75">
        <v>2</v>
      </c>
      <c r="J3461" s="59">
        <f t="shared" si="177"/>
        <v>1.8</v>
      </c>
      <c r="K3461" s="62">
        <v>8</v>
      </c>
      <c r="L3461" s="62">
        <v>0</v>
      </c>
      <c r="M3461" s="62">
        <f>STOCK[[#This Row],[Costo Unitario (USD)]]+STOCK[[#This Row],[Costo Envío (USD)]]+STOCK[[#This Row],[Comisión 10%]]</f>
        <v>9.8</v>
      </c>
      <c r="N3461" s="62">
        <f t="shared" si="178"/>
        <v>14.7</v>
      </c>
      <c r="O3461" s="62">
        <f t="shared" si="179"/>
        <v>18</v>
      </c>
      <c r="P3461" s="62">
        <f>STOCK[[#This Row],[Precio Final]]-STOCK[[#This Row],[Costo total]]</f>
        <v>8.2</v>
      </c>
      <c r="Q3461" s="62"/>
      <c r="R3461" s="74"/>
      <c r="S3461" s="74"/>
      <c r="T3461" s="62"/>
      <c r="U3461" s="62"/>
      <c r="V3461" s="76"/>
    </row>
    <row r="3462" s="52" customFormat="1" ht="14.8" spans="1:22">
      <c r="A3462" s="74" t="s">
        <v>17210</v>
      </c>
      <c r="B3462" s="74" t="s">
        <v>20874</v>
      </c>
      <c r="C3462" s="74" t="s">
        <v>22475</v>
      </c>
      <c r="D3462" s="74" t="s">
        <v>16404</v>
      </c>
      <c r="E3462" s="74"/>
      <c r="F3462" s="59">
        <v>18</v>
      </c>
      <c r="G3462" s="75">
        <v>1</v>
      </c>
      <c r="H3462" s="75">
        <f>SUMIFS(VENTAS[Cantidad],VENTAS[Código del producto Vendido],STOCK[[#This Row],[Code]])</f>
        <v>0</v>
      </c>
      <c r="I3462" s="75">
        <f t="shared" ref="I3462:I3464" si="184">G3462-H3462</f>
        <v>1</v>
      </c>
      <c r="J3462" s="59">
        <f t="shared" si="177"/>
        <v>1.8</v>
      </c>
      <c r="K3462" s="62">
        <v>8</v>
      </c>
      <c r="L3462" s="62">
        <v>0</v>
      </c>
      <c r="M3462" s="62">
        <f>STOCK[[#This Row],[Costo Unitario (USD)]]+STOCK[[#This Row],[Costo Envío (USD)]]+STOCK[[#This Row],[Comisión 10%]]</f>
        <v>9.8</v>
      </c>
      <c r="N3462" s="62">
        <f t="shared" si="178"/>
        <v>14.7</v>
      </c>
      <c r="O3462" s="62">
        <f t="shared" si="179"/>
        <v>18</v>
      </c>
      <c r="P3462" s="62">
        <f>STOCK[[#This Row],[Precio Final]]-STOCK[[#This Row],[Costo total]]</f>
        <v>8.2</v>
      </c>
      <c r="Q3462" s="62"/>
      <c r="R3462" s="74"/>
      <c r="S3462" s="74"/>
      <c r="T3462" s="62"/>
      <c r="U3462" s="62"/>
      <c r="V3462" s="76"/>
    </row>
    <row r="3463" s="52" customFormat="1" ht="14.8" spans="1:22">
      <c r="A3463" s="74" t="s">
        <v>17318</v>
      </c>
      <c r="B3463" s="74" t="s">
        <v>20874</v>
      </c>
      <c r="C3463" s="74" t="s">
        <v>22475</v>
      </c>
      <c r="D3463" s="74" t="s">
        <v>16408</v>
      </c>
      <c r="E3463" s="74"/>
      <c r="F3463" s="59">
        <v>18</v>
      </c>
      <c r="G3463" s="75">
        <v>1</v>
      </c>
      <c r="H3463" s="75">
        <f>SUMIFS(VENTAS[Cantidad],VENTAS[Código del producto Vendido],STOCK[[#This Row],[Code]])</f>
        <v>0</v>
      </c>
      <c r="I3463" s="75">
        <f t="shared" si="184"/>
        <v>1</v>
      </c>
      <c r="J3463" s="59">
        <f t="shared" si="177"/>
        <v>1.8</v>
      </c>
      <c r="K3463" s="62">
        <v>8</v>
      </c>
      <c r="L3463" s="62">
        <v>0</v>
      </c>
      <c r="M3463" s="62">
        <f>STOCK[[#This Row],[Costo Unitario (USD)]]+STOCK[[#This Row],[Costo Envío (USD)]]+STOCK[[#This Row],[Comisión 10%]]</f>
        <v>9.8</v>
      </c>
      <c r="N3463" s="62">
        <f t="shared" si="178"/>
        <v>14.7</v>
      </c>
      <c r="O3463" s="62">
        <f t="shared" si="179"/>
        <v>18</v>
      </c>
      <c r="P3463" s="62">
        <f>STOCK[[#This Row],[Precio Final]]-STOCK[[#This Row],[Costo total]]</f>
        <v>8.2</v>
      </c>
      <c r="Q3463" s="62"/>
      <c r="R3463" s="74"/>
      <c r="S3463" s="74"/>
      <c r="T3463" s="62"/>
      <c r="U3463" s="62"/>
      <c r="V3463" s="76"/>
    </row>
    <row r="3464" s="52" customFormat="1" ht="14.8" spans="1:22">
      <c r="A3464" s="74" t="s">
        <v>22476</v>
      </c>
      <c r="B3464" s="74" t="s">
        <v>20874</v>
      </c>
      <c r="C3464" s="74" t="s">
        <v>22477</v>
      </c>
      <c r="D3464" s="74" t="s">
        <v>16431</v>
      </c>
      <c r="E3464" s="74"/>
      <c r="F3464" s="59">
        <v>18</v>
      </c>
      <c r="G3464" s="75">
        <v>1</v>
      </c>
      <c r="H3464" s="75">
        <f>SUMIFS(VENTAS[Cantidad],VENTAS[Código del producto Vendido],STOCK[[#This Row],[Code]])</f>
        <v>0</v>
      </c>
      <c r="I3464" s="75">
        <f t="shared" si="184"/>
        <v>1</v>
      </c>
      <c r="J3464" s="59">
        <f t="shared" si="177"/>
        <v>1.8</v>
      </c>
      <c r="K3464" s="62">
        <v>8</v>
      </c>
      <c r="L3464" s="62">
        <v>0</v>
      </c>
      <c r="M3464" s="62">
        <f>STOCK[[#This Row],[Costo Unitario (USD)]]+STOCK[[#This Row],[Costo Envío (USD)]]+STOCK[[#This Row],[Comisión 10%]]</f>
        <v>9.8</v>
      </c>
      <c r="N3464" s="62">
        <f t="shared" si="178"/>
        <v>14.7</v>
      </c>
      <c r="O3464" s="62">
        <f t="shared" si="179"/>
        <v>18</v>
      </c>
      <c r="P3464" s="62">
        <f>STOCK[[#This Row],[Precio Final]]-STOCK[[#This Row],[Costo total]]</f>
        <v>8.2</v>
      </c>
      <c r="Q3464" s="62"/>
      <c r="R3464" s="74"/>
      <c r="S3464" s="74"/>
      <c r="T3464" s="62"/>
      <c r="U3464" s="62"/>
      <c r="V3464" s="76"/>
    </row>
    <row r="3465" s="52" customFormat="1" ht="14.8" spans="1:22">
      <c r="A3465" s="74" t="s">
        <v>17411</v>
      </c>
      <c r="B3465" s="74" t="s">
        <v>20035</v>
      </c>
      <c r="C3465" s="74" t="s">
        <v>22477</v>
      </c>
      <c r="D3465" s="74" t="s">
        <v>16396</v>
      </c>
      <c r="E3465" s="74"/>
      <c r="F3465" s="59">
        <v>18</v>
      </c>
      <c r="G3465" s="75">
        <v>2</v>
      </c>
      <c r="H3465" s="75">
        <f>SUMIFS(VENTAS[Cantidad],VENTAS[Código del producto Vendido],STOCK[[#This Row],[Code]])</f>
        <v>0</v>
      </c>
      <c r="I3465" s="75">
        <v>2</v>
      </c>
      <c r="J3465" s="59">
        <f t="shared" si="177"/>
        <v>1.8</v>
      </c>
      <c r="K3465" s="62">
        <v>8</v>
      </c>
      <c r="L3465" s="62">
        <v>0</v>
      </c>
      <c r="M3465" s="62">
        <f>STOCK[[#This Row],[Costo Unitario (USD)]]+STOCK[[#This Row],[Costo Envío (USD)]]+STOCK[[#This Row],[Comisión 10%]]</f>
        <v>9.8</v>
      </c>
      <c r="N3465" s="62">
        <f t="shared" si="178"/>
        <v>14.7</v>
      </c>
      <c r="O3465" s="62">
        <f t="shared" si="179"/>
        <v>18</v>
      </c>
      <c r="P3465" s="62">
        <f>STOCK[[#This Row],[Precio Final]]-STOCK[[#This Row],[Costo total]]</f>
        <v>8.2</v>
      </c>
      <c r="Q3465" s="62"/>
      <c r="R3465" s="74"/>
      <c r="S3465" s="74"/>
      <c r="T3465" s="62"/>
      <c r="U3465" s="62"/>
      <c r="V3465" s="76"/>
    </row>
    <row r="3466" s="52" customFormat="1" ht="14.8" spans="1:22">
      <c r="A3466" s="74" t="s">
        <v>22478</v>
      </c>
      <c r="B3466" s="74" t="s">
        <v>21469</v>
      </c>
      <c r="C3466" s="74" t="s">
        <v>22477</v>
      </c>
      <c r="D3466" s="74" t="s">
        <v>16583</v>
      </c>
      <c r="E3466" s="74"/>
      <c r="F3466" s="59">
        <v>18</v>
      </c>
      <c r="G3466" s="75">
        <v>1</v>
      </c>
      <c r="H3466" s="75">
        <f>SUMIFS(VENTAS[Cantidad],VENTAS[Código del producto Vendido],STOCK[[#This Row],[Code]])</f>
        <v>0</v>
      </c>
      <c r="I3466" s="75">
        <f t="shared" ref="I3466:I3493" si="185">G3466-H3466</f>
        <v>1</v>
      </c>
      <c r="J3466" s="59">
        <f t="shared" si="177"/>
        <v>1.8</v>
      </c>
      <c r="K3466" s="62">
        <v>8</v>
      </c>
      <c r="L3466" s="62">
        <v>0</v>
      </c>
      <c r="M3466" s="62">
        <f>STOCK[[#This Row],[Costo Unitario (USD)]]+STOCK[[#This Row],[Costo Envío (USD)]]+STOCK[[#This Row],[Comisión 10%]]</f>
        <v>9.8</v>
      </c>
      <c r="N3466" s="62">
        <f t="shared" si="178"/>
        <v>14.7</v>
      </c>
      <c r="O3466" s="62">
        <f t="shared" si="179"/>
        <v>18</v>
      </c>
      <c r="P3466" s="62">
        <f>STOCK[[#This Row],[Precio Final]]-STOCK[[#This Row],[Costo total]]</f>
        <v>8.2</v>
      </c>
      <c r="Q3466" s="62"/>
      <c r="R3466" s="74"/>
      <c r="S3466" s="74"/>
      <c r="T3466" s="62"/>
      <c r="U3466" s="62"/>
      <c r="V3466" s="76"/>
    </row>
    <row r="3467" s="52" customFormat="1" ht="14.8" spans="1:22">
      <c r="A3467" s="74" t="s">
        <v>22479</v>
      </c>
      <c r="B3467" s="74" t="s">
        <v>20035</v>
      </c>
      <c r="C3467" s="74" t="s">
        <v>22480</v>
      </c>
      <c r="D3467" s="74" t="s">
        <v>16396</v>
      </c>
      <c r="E3467" s="74"/>
      <c r="F3467" s="59">
        <v>18</v>
      </c>
      <c r="G3467" s="75">
        <v>1</v>
      </c>
      <c r="H3467" s="75">
        <f>SUMIFS(VENTAS[Cantidad],VENTAS[Código del producto Vendido],STOCK[[#This Row],[Code]])</f>
        <v>0</v>
      </c>
      <c r="I3467" s="75">
        <f t="shared" si="185"/>
        <v>1</v>
      </c>
      <c r="J3467" s="59">
        <f t="shared" si="177"/>
        <v>1.8</v>
      </c>
      <c r="K3467" s="62">
        <v>8</v>
      </c>
      <c r="L3467" s="62">
        <v>0</v>
      </c>
      <c r="M3467" s="62">
        <f>STOCK[[#This Row],[Costo Unitario (USD)]]+STOCK[[#This Row],[Costo Envío (USD)]]+STOCK[[#This Row],[Comisión 10%]]</f>
        <v>9.8</v>
      </c>
      <c r="N3467" s="62">
        <f t="shared" si="178"/>
        <v>14.7</v>
      </c>
      <c r="O3467" s="62">
        <f t="shared" si="179"/>
        <v>18</v>
      </c>
      <c r="P3467" s="62">
        <f>STOCK[[#This Row],[Precio Final]]-STOCK[[#This Row],[Costo total]]</f>
        <v>8.2</v>
      </c>
      <c r="Q3467" s="62"/>
      <c r="R3467" s="74"/>
      <c r="S3467" s="74"/>
      <c r="T3467" s="62"/>
      <c r="U3467" s="62"/>
      <c r="V3467" s="76"/>
    </row>
    <row r="3468" s="52" customFormat="1" ht="14.8" spans="1:22">
      <c r="A3468" s="74" t="s">
        <v>22481</v>
      </c>
      <c r="B3468" s="74" t="s">
        <v>20874</v>
      </c>
      <c r="C3468" s="74" t="s">
        <v>22482</v>
      </c>
      <c r="D3468" s="74" t="s">
        <v>16404</v>
      </c>
      <c r="E3468" s="74"/>
      <c r="F3468" s="59">
        <v>18</v>
      </c>
      <c r="G3468" s="75">
        <v>1</v>
      </c>
      <c r="H3468" s="75">
        <f>SUMIFS(VENTAS[Cantidad],VENTAS[Código del producto Vendido],STOCK[[#This Row],[Code]])</f>
        <v>0</v>
      </c>
      <c r="I3468" s="75">
        <f t="shared" si="185"/>
        <v>1</v>
      </c>
      <c r="J3468" s="59">
        <f t="shared" si="177"/>
        <v>1.8</v>
      </c>
      <c r="K3468" s="62">
        <v>8</v>
      </c>
      <c r="L3468" s="62">
        <v>0</v>
      </c>
      <c r="M3468" s="62">
        <f>STOCK[[#This Row],[Costo Unitario (USD)]]+STOCK[[#This Row],[Costo Envío (USD)]]+STOCK[[#This Row],[Comisión 10%]]</f>
        <v>9.8</v>
      </c>
      <c r="N3468" s="62">
        <f t="shared" si="178"/>
        <v>14.7</v>
      </c>
      <c r="O3468" s="62">
        <f t="shared" si="179"/>
        <v>18</v>
      </c>
      <c r="P3468" s="62">
        <f>STOCK[[#This Row],[Precio Final]]-STOCK[[#This Row],[Costo total]]</f>
        <v>8.2</v>
      </c>
      <c r="Q3468" s="62"/>
      <c r="R3468" s="74"/>
      <c r="S3468" s="74"/>
      <c r="T3468" s="62"/>
      <c r="U3468" s="62"/>
      <c r="V3468" s="76"/>
    </row>
    <row r="3469" s="52" customFormat="1" ht="14.8" spans="1:22">
      <c r="A3469" s="74" t="s">
        <v>22483</v>
      </c>
      <c r="B3469" s="74" t="s">
        <v>20874</v>
      </c>
      <c r="C3469" s="74" t="s">
        <v>22484</v>
      </c>
      <c r="D3469" s="74" t="s">
        <v>16404</v>
      </c>
      <c r="E3469" s="74"/>
      <c r="F3469" s="59">
        <v>18</v>
      </c>
      <c r="G3469" s="75">
        <v>2</v>
      </c>
      <c r="H3469" s="75">
        <f>SUMIFS(VENTAS[Cantidad],VENTAS[Código del producto Vendido],STOCK[[#This Row],[Code]])</f>
        <v>0</v>
      </c>
      <c r="I3469" s="75">
        <f t="shared" si="185"/>
        <v>2</v>
      </c>
      <c r="J3469" s="59">
        <f t="shared" si="177"/>
        <v>1.8</v>
      </c>
      <c r="K3469" s="62">
        <v>8</v>
      </c>
      <c r="L3469" s="62">
        <v>0</v>
      </c>
      <c r="M3469" s="62">
        <f>STOCK[[#This Row],[Costo Unitario (USD)]]+STOCK[[#This Row],[Costo Envío (USD)]]+STOCK[[#This Row],[Comisión 10%]]</f>
        <v>9.8</v>
      </c>
      <c r="N3469" s="62">
        <f t="shared" si="178"/>
        <v>14.7</v>
      </c>
      <c r="O3469" s="62">
        <f t="shared" si="179"/>
        <v>18</v>
      </c>
      <c r="P3469" s="62">
        <f>STOCK[[#This Row],[Precio Final]]-STOCK[[#This Row],[Costo total]]</f>
        <v>8.2</v>
      </c>
      <c r="Q3469" s="62"/>
      <c r="R3469" s="74"/>
      <c r="S3469" s="74"/>
      <c r="T3469" s="62"/>
      <c r="U3469" s="62"/>
      <c r="V3469" s="76"/>
    </row>
    <row r="3470" s="52" customFormat="1" ht="14.8" spans="1:22">
      <c r="A3470" s="74" t="s">
        <v>22485</v>
      </c>
      <c r="B3470" s="74" t="s">
        <v>20035</v>
      </c>
      <c r="C3470" s="74" t="s">
        <v>22484</v>
      </c>
      <c r="D3470" s="74" t="s">
        <v>16396</v>
      </c>
      <c r="E3470" s="74"/>
      <c r="F3470" s="59">
        <v>18</v>
      </c>
      <c r="G3470" s="75">
        <v>1</v>
      </c>
      <c r="H3470" s="75">
        <f>SUMIFS(VENTAS[Cantidad],VENTAS[Código del producto Vendido],STOCK[[#This Row],[Code]])</f>
        <v>0</v>
      </c>
      <c r="I3470" s="75">
        <f t="shared" si="185"/>
        <v>1</v>
      </c>
      <c r="J3470" s="59">
        <f t="shared" si="177"/>
        <v>1.8</v>
      </c>
      <c r="K3470" s="62">
        <v>8</v>
      </c>
      <c r="L3470" s="62">
        <v>0</v>
      </c>
      <c r="M3470" s="62">
        <f>STOCK[[#This Row],[Costo Unitario (USD)]]+STOCK[[#This Row],[Costo Envío (USD)]]+STOCK[[#This Row],[Comisión 10%]]</f>
        <v>9.8</v>
      </c>
      <c r="N3470" s="62">
        <f t="shared" si="178"/>
        <v>14.7</v>
      </c>
      <c r="O3470" s="62">
        <f t="shared" si="179"/>
        <v>18</v>
      </c>
      <c r="P3470" s="62">
        <f>STOCK[[#This Row],[Precio Final]]-STOCK[[#This Row],[Costo total]]</f>
        <v>8.2</v>
      </c>
      <c r="Q3470" s="62"/>
      <c r="R3470" s="74"/>
      <c r="S3470" s="74"/>
      <c r="T3470" s="62"/>
      <c r="U3470" s="62"/>
      <c r="V3470" s="76"/>
    </row>
    <row r="3471" s="52" customFormat="1" ht="14.8" spans="1:22">
      <c r="A3471" s="74" t="s">
        <v>22486</v>
      </c>
      <c r="B3471" s="74" t="s">
        <v>20874</v>
      </c>
      <c r="C3471" s="74" t="s">
        <v>22487</v>
      </c>
      <c r="D3471" s="74" t="s">
        <v>16404</v>
      </c>
      <c r="E3471" s="74"/>
      <c r="F3471" s="59">
        <v>18</v>
      </c>
      <c r="G3471" s="75">
        <v>3</v>
      </c>
      <c r="H3471" s="75">
        <f>SUMIFS(VENTAS[Cantidad],VENTAS[Código del producto Vendido],STOCK[[#This Row],[Code]])</f>
        <v>0</v>
      </c>
      <c r="I3471" s="75">
        <f t="shared" si="185"/>
        <v>3</v>
      </c>
      <c r="J3471" s="59">
        <f t="shared" si="177"/>
        <v>1.8</v>
      </c>
      <c r="K3471" s="62">
        <v>8</v>
      </c>
      <c r="L3471" s="62">
        <v>0</v>
      </c>
      <c r="M3471" s="62">
        <f>STOCK[[#This Row],[Costo Unitario (USD)]]+STOCK[[#This Row],[Costo Envío (USD)]]+STOCK[[#This Row],[Comisión 10%]]</f>
        <v>9.8</v>
      </c>
      <c r="N3471" s="62">
        <f t="shared" si="178"/>
        <v>14.7</v>
      </c>
      <c r="O3471" s="62">
        <f t="shared" si="179"/>
        <v>18</v>
      </c>
      <c r="P3471" s="62">
        <f>STOCK[[#This Row],[Precio Final]]-STOCK[[#This Row],[Costo total]]</f>
        <v>8.2</v>
      </c>
      <c r="Q3471" s="62"/>
      <c r="R3471" s="74"/>
      <c r="S3471" s="74"/>
      <c r="T3471" s="62"/>
      <c r="U3471" s="62"/>
      <c r="V3471" s="76"/>
    </row>
    <row r="3472" s="52" customFormat="1" ht="14.8" spans="1:22">
      <c r="A3472" s="74" t="s">
        <v>22488</v>
      </c>
      <c r="B3472" s="74" t="s">
        <v>21469</v>
      </c>
      <c r="C3472" s="74" t="s">
        <v>22487</v>
      </c>
      <c r="D3472" s="74" t="s">
        <v>16583</v>
      </c>
      <c r="E3472" s="74"/>
      <c r="F3472" s="59">
        <v>18</v>
      </c>
      <c r="G3472" s="75">
        <v>2</v>
      </c>
      <c r="H3472" s="75">
        <f>SUMIFS(VENTAS[Cantidad],VENTAS[Código del producto Vendido],STOCK[[#This Row],[Code]])</f>
        <v>0</v>
      </c>
      <c r="I3472" s="75">
        <f t="shared" si="185"/>
        <v>2</v>
      </c>
      <c r="J3472" s="59">
        <f t="shared" si="177"/>
        <v>1.8</v>
      </c>
      <c r="K3472" s="62">
        <v>8</v>
      </c>
      <c r="L3472" s="62">
        <v>0</v>
      </c>
      <c r="M3472" s="62">
        <f>STOCK[[#This Row],[Costo Unitario (USD)]]+STOCK[[#This Row],[Costo Envío (USD)]]+STOCK[[#This Row],[Comisión 10%]]</f>
        <v>9.8</v>
      </c>
      <c r="N3472" s="62">
        <f t="shared" si="178"/>
        <v>14.7</v>
      </c>
      <c r="O3472" s="62">
        <f t="shared" si="179"/>
        <v>18</v>
      </c>
      <c r="P3472" s="62">
        <f>STOCK[[#This Row],[Precio Final]]-STOCK[[#This Row],[Costo total]]</f>
        <v>8.2</v>
      </c>
      <c r="Q3472" s="62"/>
      <c r="R3472" s="74"/>
      <c r="S3472" s="74"/>
      <c r="T3472" s="62"/>
      <c r="U3472" s="62"/>
      <c r="V3472" s="76"/>
    </row>
    <row r="3473" s="52" customFormat="1" ht="14.8" spans="1:22">
      <c r="A3473" s="74" t="s">
        <v>17187</v>
      </c>
      <c r="B3473" s="74" t="s">
        <v>21469</v>
      </c>
      <c r="C3473" s="74" t="s">
        <v>22489</v>
      </c>
      <c r="D3473" s="74" t="s">
        <v>16475</v>
      </c>
      <c r="E3473" s="74"/>
      <c r="F3473" s="59">
        <v>20</v>
      </c>
      <c r="G3473" s="75">
        <v>1</v>
      </c>
      <c r="H3473" s="75">
        <f>SUMIFS(VENTAS[Cantidad],VENTAS[Código del producto Vendido],STOCK[[#This Row],[Code]])</f>
        <v>0</v>
      </c>
      <c r="I3473" s="75">
        <f t="shared" si="185"/>
        <v>1</v>
      </c>
      <c r="J3473" s="59">
        <f t="shared" si="177"/>
        <v>2</v>
      </c>
      <c r="K3473" s="62">
        <v>8</v>
      </c>
      <c r="L3473" s="62">
        <v>0</v>
      </c>
      <c r="M3473" s="62">
        <f>STOCK[[#This Row],[Costo Unitario (USD)]]+STOCK[[#This Row],[Costo Envío (USD)]]+STOCK[[#This Row],[Comisión 10%]]</f>
        <v>10</v>
      </c>
      <c r="N3473" s="62">
        <f t="shared" si="178"/>
        <v>15</v>
      </c>
      <c r="O3473" s="62">
        <f t="shared" si="179"/>
        <v>20</v>
      </c>
      <c r="P3473" s="62">
        <f>STOCK[[#This Row],[Precio Final]]-STOCK[[#This Row],[Costo total]]</f>
        <v>10</v>
      </c>
      <c r="Q3473" s="62"/>
      <c r="R3473" s="74"/>
      <c r="S3473" s="74"/>
      <c r="T3473" s="62"/>
      <c r="U3473" s="62"/>
      <c r="V3473" s="76"/>
    </row>
    <row r="3474" s="52" customFormat="1" ht="14.8" spans="1:22">
      <c r="A3474" s="74" t="s">
        <v>22490</v>
      </c>
      <c r="B3474" s="74" t="s">
        <v>20035</v>
      </c>
      <c r="C3474" s="74" t="s">
        <v>22489</v>
      </c>
      <c r="D3474" s="74" t="s">
        <v>16396</v>
      </c>
      <c r="E3474" s="74"/>
      <c r="F3474" s="59">
        <v>20</v>
      </c>
      <c r="G3474" s="75">
        <v>2</v>
      </c>
      <c r="H3474" s="75">
        <f>SUMIFS(VENTAS[Cantidad],VENTAS[Código del producto Vendido],STOCK[[#This Row],[Code]])</f>
        <v>0</v>
      </c>
      <c r="I3474" s="75">
        <f t="shared" si="185"/>
        <v>2</v>
      </c>
      <c r="J3474" s="59">
        <f t="shared" si="177"/>
        <v>2</v>
      </c>
      <c r="K3474" s="62">
        <v>8</v>
      </c>
      <c r="L3474" s="62">
        <v>0</v>
      </c>
      <c r="M3474" s="62">
        <f>STOCK[[#This Row],[Costo Unitario (USD)]]+STOCK[[#This Row],[Costo Envío (USD)]]+STOCK[[#This Row],[Comisión 10%]]</f>
        <v>10</v>
      </c>
      <c r="N3474" s="62">
        <f t="shared" si="178"/>
        <v>15</v>
      </c>
      <c r="O3474" s="62">
        <f t="shared" si="179"/>
        <v>20</v>
      </c>
      <c r="P3474" s="62">
        <f>STOCK[[#This Row],[Precio Final]]-STOCK[[#This Row],[Costo total]]</f>
        <v>10</v>
      </c>
      <c r="Q3474" s="62"/>
      <c r="R3474" s="74"/>
      <c r="S3474" s="74"/>
      <c r="T3474" s="62"/>
      <c r="U3474" s="62"/>
      <c r="V3474" s="76"/>
    </row>
    <row r="3475" s="52" customFormat="1" ht="14.8" spans="1:22">
      <c r="A3475" s="74" t="s">
        <v>22491</v>
      </c>
      <c r="B3475" s="74" t="s">
        <v>21469</v>
      </c>
      <c r="C3475" s="74" t="s">
        <v>22492</v>
      </c>
      <c r="D3475" s="74" t="s">
        <v>16475</v>
      </c>
      <c r="E3475" s="74"/>
      <c r="F3475" s="59">
        <v>20</v>
      </c>
      <c r="G3475" s="75">
        <v>1</v>
      </c>
      <c r="H3475" s="75">
        <f>SUMIFS(VENTAS[Cantidad],VENTAS[Código del producto Vendido],STOCK[[#This Row],[Code]])</f>
        <v>0</v>
      </c>
      <c r="I3475" s="75">
        <f t="shared" si="185"/>
        <v>1</v>
      </c>
      <c r="J3475" s="59">
        <f t="shared" si="177"/>
        <v>2</v>
      </c>
      <c r="K3475" s="62">
        <v>8</v>
      </c>
      <c r="L3475" s="62">
        <v>0</v>
      </c>
      <c r="M3475" s="62">
        <f>STOCK[[#This Row],[Costo Unitario (USD)]]+STOCK[[#This Row],[Costo Envío (USD)]]+STOCK[[#This Row],[Comisión 10%]]</f>
        <v>10</v>
      </c>
      <c r="N3475" s="62">
        <f t="shared" si="178"/>
        <v>15</v>
      </c>
      <c r="O3475" s="62">
        <f t="shared" si="179"/>
        <v>20</v>
      </c>
      <c r="P3475" s="62">
        <f>STOCK[[#This Row],[Precio Final]]-STOCK[[#This Row],[Costo total]]</f>
        <v>10</v>
      </c>
      <c r="Q3475" s="62"/>
      <c r="R3475" s="74"/>
      <c r="S3475" s="74"/>
      <c r="T3475" s="62"/>
      <c r="U3475" s="62"/>
      <c r="V3475" s="76"/>
    </row>
    <row r="3476" s="52" customFormat="1" ht="14.8" spans="1:22">
      <c r="A3476" s="74" t="s">
        <v>22493</v>
      </c>
      <c r="B3476" s="74" t="s">
        <v>22494</v>
      </c>
      <c r="C3476" s="74" t="s">
        <v>22492</v>
      </c>
      <c r="D3476" s="74" t="s">
        <v>16962</v>
      </c>
      <c r="E3476" s="74"/>
      <c r="F3476" s="59">
        <v>20</v>
      </c>
      <c r="G3476" s="75">
        <v>1</v>
      </c>
      <c r="H3476" s="75">
        <f>SUMIFS(VENTAS[Cantidad],VENTAS[Código del producto Vendido],STOCK[[#This Row],[Code]])</f>
        <v>0</v>
      </c>
      <c r="I3476" s="75">
        <f t="shared" si="185"/>
        <v>1</v>
      </c>
      <c r="J3476" s="59">
        <f t="shared" si="177"/>
        <v>2</v>
      </c>
      <c r="K3476" s="62">
        <v>8</v>
      </c>
      <c r="L3476" s="62">
        <v>0</v>
      </c>
      <c r="M3476" s="62">
        <f>STOCK[[#This Row],[Costo Unitario (USD)]]+STOCK[[#This Row],[Costo Envío (USD)]]+STOCK[[#This Row],[Comisión 10%]]</f>
        <v>10</v>
      </c>
      <c r="N3476" s="62">
        <f t="shared" si="178"/>
        <v>15</v>
      </c>
      <c r="O3476" s="62">
        <f t="shared" si="179"/>
        <v>20</v>
      </c>
      <c r="P3476" s="62">
        <f>STOCK[[#This Row],[Precio Final]]-STOCK[[#This Row],[Costo total]]</f>
        <v>10</v>
      </c>
      <c r="Q3476" s="62"/>
      <c r="R3476" s="74"/>
      <c r="S3476" s="74"/>
      <c r="T3476" s="62"/>
      <c r="U3476" s="62"/>
      <c r="V3476" s="76"/>
    </row>
    <row r="3477" s="52" customFormat="1" ht="14.8" spans="1:22">
      <c r="A3477" s="74" t="s">
        <v>22495</v>
      </c>
      <c r="B3477" s="74" t="s">
        <v>20035</v>
      </c>
      <c r="C3477" s="74" t="s">
        <v>22492</v>
      </c>
      <c r="D3477" s="74" t="s">
        <v>16396</v>
      </c>
      <c r="E3477" s="74"/>
      <c r="F3477" s="59">
        <v>20</v>
      </c>
      <c r="G3477" s="75">
        <v>1</v>
      </c>
      <c r="H3477" s="75">
        <f>SUMIFS(VENTAS[Cantidad],VENTAS[Código del producto Vendido],STOCK[[#This Row],[Code]])</f>
        <v>0</v>
      </c>
      <c r="I3477" s="75">
        <f t="shared" si="185"/>
        <v>1</v>
      </c>
      <c r="J3477" s="59">
        <f t="shared" si="177"/>
        <v>2</v>
      </c>
      <c r="K3477" s="62">
        <v>8</v>
      </c>
      <c r="L3477" s="62">
        <v>0</v>
      </c>
      <c r="M3477" s="62">
        <f>STOCK[[#This Row],[Costo Unitario (USD)]]+STOCK[[#This Row],[Costo Envío (USD)]]+STOCK[[#This Row],[Comisión 10%]]</f>
        <v>10</v>
      </c>
      <c r="N3477" s="62">
        <f t="shared" si="178"/>
        <v>15</v>
      </c>
      <c r="O3477" s="62">
        <f t="shared" si="179"/>
        <v>20</v>
      </c>
      <c r="P3477" s="62">
        <f>STOCK[[#This Row],[Precio Final]]-STOCK[[#This Row],[Costo total]]</f>
        <v>10</v>
      </c>
      <c r="Q3477" s="62"/>
      <c r="R3477" s="74"/>
      <c r="S3477" s="74"/>
      <c r="T3477" s="62"/>
      <c r="U3477" s="62"/>
      <c r="V3477" s="76"/>
    </row>
    <row r="3478" s="52" customFormat="1" ht="14.8" spans="1:22">
      <c r="A3478" s="74" t="s">
        <v>17418</v>
      </c>
      <c r="B3478" s="74" t="s">
        <v>20874</v>
      </c>
      <c r="C3478" s="74" t="s">
        <v>22492</v>
      </c>
      <c r="D3478" s="74" t="s">
        <v>16404</v>
      </c>
      <c r="E3478" s="74"/>
      <c r="F3478" s="59">
        <v>20</v>
      </c>
      <c r="G3478" s="75">
        <v>2</v>
      </c>
      <c r="H3478" s="75">
        <f>SUMIFS(VENTAS[Cantidad],VENTAS[Código del producto Vendido],STOCK[[#This Row],[Code]])</f>
        <v>0</v>
      </c>
      <c r="I3478" s="75">
        <f t="shared" si="185"/>
        <v>2</v>
      </c>
      <c r="J3478" s="59">
        <f t="shared" si="177"/>
        <v>2</v>
      </c>
      <c r="K3478" s="62">
        <v>8</v>
      </c>
      <c r="L3478" s="62">
        <v>0</v>
      </c>
      <c r="M3478" s="62">
        <f>STOCK[[#This Row],[Costo Unitario (USD)]]+STOCK[[#This Row],[Costo Envío (USD)]]+STOCK[[#This Row],[Comisión 10%]]</f>
        <v>10</v>
      </c>
      <c r="N3478" s="62">
        <f t="shared" si="178"/>
        <v>15</v>
      </c>
      <c r="O3478" s="62">
        <f t="shared" si="179"/>
        <v>20</v>
      </c>
      <c r="P3478" s="62">
        <f>STOCK[[#This Row],[Precio Final]]-STOCK[[#This Row],[Costo total]]</f>
        <v>10</v>
      </c>
      <c r="Q3478" s="62"/>
      <c r="R3478" s="74"/>
      <c r="S3478" s="74"/>
      <c r="T3478" s="62"/>
      <c r="U3478" s="62"/>
      <c r="V3478" s="76"/>
    </row>
    <row r="3479" s="52" customFormat="1" ht="14.8" spans="1:22">
      <c r="A3479" s="74" t="s">
        <v>17208</v>
      </c>
      <c r="B3479" s="74" t="s">
        <v>21469</v>
      </c>
      <c r="C3479" s="74" t="s">
        <v>22496</v>
      </c>
      <c r="D3479" s="74" t="s">
        <v>16475</v>
      </c>
      <c r="E3479" s="74"/>
      <c r="F3479" s="59">
        <v>18</v>
      </c>
      <c r="G3479" s="75">
        <v>1</v>
      </c>
      <c r="H3479" s="75">
        <f>SUMIFS(VENTAS[Cantidad],VENTAS[Código del producto Vendido],STOCK[[#This Row],[Code]])</f>
        <v>0</v>
      </c>
      <c r="I3479" s="75">
        <f t="shared" si="185"/>
        <v>1</v>
      </c>
      <c r="J3479" s="59">
        <f t="shared" si="177"/>
        <v>1.8</v>
      </c>
      <c r="K3479" s="62">
        <v>8</v>
      </c>
      <c r="L3479" s="62">
        <v>0</v>
      </c>
      <c r="M3479" s="62">
        <f>STOCK[[#This Row],[Costo Unitario (USD)]]+STOCK[[#This Row],[Costo Envío (USD)]]+STOCK[[#This Row],[Comisión 10%]]</f>
        <v>9.8</v>
      </c>
      <c r="N3479" s="62">
        <f t="shared" si="178"/>
        <v>14.7</v>
      </c>
      <c r="O3479" s="62">
        <f t="shared" si="179"/>
        <v>18</v>
      </c>
      <c r="P3479" s="62">
        <f>STOCK[[#This Row],[Precio Final]]-STOCK[[#This Row],[Costo total]]</f>
        <v>8.2</v>
      </c>
      <c r="Q3479" s="62"/>
      <c r="R3479" s="74"/>
      <c r="S3479" s="74"/>
      <c r="T3479" s="62"/>
      <c r="U3479" s="62"/>
      <c r="V3479" s="76"/>
    </row>
    <row r="3480" s="52" customFormat="1" ht="14.8" spans="1:22">
      <c r="A3480" s="74" t="s">
        <v>17429</v>
      </c>
      <c r="B3480" s="74" t="s">
        <v>20874</v>
      </c>
      <c r="C3480" s="74" t="s">
        <v>22497</v>
      </c>
      <c r="D3480" s="74" t="s">
        <v>16408</v>
      </c>
      <c r="E3480" s="74"/>
      <c r="F3480" s="59">
        <v>20</v>
      </c>
      <c r="G3480" s="75">
        <v>1</v>
      </c>
      <c r="H3480" s="75">
        <f>SUMIFS(VENTAS[Cantidad],VENTAS[Código del producto Vendido],STOCK[[#This Row],[Code]])</f>
        <v>0</v>
      </c>
      <c r="I3480" s="75">
        <f t="shared" si="185"/>
        <v>1</v>
      </c>
      <c r="J3480" s="59">
        <f t="shared" si="177"/>
        <v>2</v>
      </c>
      <c r="K3480" s="62">
        <v>8</v>
      </c>
      <c r="L3480" s="62">
        <v>0</v>
      </c>
      <c r="M3480" s="62">
        <f>STOCK[[#This Row],[Costo Unitario (USD)]]+STOCK[[#This Row],[Costo Envío (USD)]]+STOCK[[#This Row],[Comisión 10%]]</f>
        <v>10</v>
      </c>
      <c r="N3480" s="62">
        <f t="shared" si="178"/>
        <v>15</v>
      </c>
      <c r="O3480" s="62">
        <f t="shared" si="179"/>
        <v>20</v>
      </c>
      <c r="P3480" s="62">
        <f>STOCK[[#This Row],[Precio Final]]-STOCK[[#This Row],[Costo total]]</f>
        <v>10</v>
      </c>
      <c r="Q3480" s="62"/>
      <c r="R3480" s="74"/>
      <c r="S3480" s="74"/>
      <c r="T3480" s="62"/>
      <c r="U3480" s="62"/>
      <c r="V3480" s="76"/>
    </row>
    <row r="3481" s="52" customFormat="1" ht="14.8" spans="1:22">
      <c r="A3481" s="74" t="s">
        <v>17202</v>
      </c>
      <c r="B3481" s="74" t="s">
        <v>21469</v>
      </c>
      <c r="C3481" s="74" t="s">
        <v>22498</v>
      </c>
      <c r="D3481" s="74" t="s">
        <v>16475</v>
      </c>
      <c r="E3481" s="74"/>
      <c r="F3481" s="59">
        <v>18</v>
      </c>
      <c r="G3481" s="75">
        <v>1</v>
      </c>
      <c r="H3481" s="75">
        <f>SUMIFS(VENTAS[Cantidad],VENTAS[Código del producto Vendido],STOCK[[#This Row],[Code]])</f>
        <v>0</v>
      </c>
      <c r="I3481" s="75">
        <f t="shared" si="185"/>
        <v>1</v>
      </c>
      <c r="J3481" s="59">
        <f t="shared" si="177"/>
        <v>1.8</v>
      </c>
      <c r="K3481" s="62">
        <v>8</v>
      </c>
      <c r="L3481" s="62">
        <v>0</v>
      </c>
      <c r="M3481" s="62">
        <f>STOCK[[#This Row],[Costo Unitario (USD)]]+STOCK[[#This Row],[Costo Envío (USD)]]+STOCK[[#This Row],[Comisión 10%]]</f>
        <v>9.8</v>
      </c>
      <c r="N3481" s="62">
        <f t="shared" si="178"/>
        <v>14.7</v>
      </c>
      <c r="O3481" s="62">
        <f t="shared" si="179"/>
        <v>18</v>
      </c>
      <c r="P3481" s="62">
        <f>STOCK[[#This Row],[Precio Final]]-STOCK[[#This Row],[Costo total]]</f>
        <v>8.2</v>
      </c>
      <c r="Q3481" s="62"/>
      <c r="R3481" s="74"/>
      <c r="S3481" s="74"/>
      <c r="T3481" s="62"/>
      <c r="U3481" s="62"/>
      <c r="V3481" s="76"/>
    </row>
    <row r="3482" s="52" customFormat="1" ht="14.8" spans="1:22">
      <c r="A3482" s="74" t="s">
        <v>17432</v>
      </c>
      <c r="B3482" s="74" t="s">
        <v>20035</v>
      </c>
      <c r="C3482" s="74" t="s">
        <v>22499</v>
      </c>
      <c r="D3482" s="74" t="s">
        <v>16396</v>
      </c>
      <c r="E3482" s="74"/>
      <c r="F3482" s="59">
        <v>20</v>
      </c>
      <c r="G3482" s="75">
        <v>2</v>
      </c>
      <c r="H3482" s="75">
        <f>SUMIFS(VENTAS[Cantidad],VENTAS[Código del producto Vendido],STOCK[[#This Row],[Code]])</f>
        <v>0</v>
      </c>
      <c r="I3482" s="75">
        <f t="shared" si="185"/>
        <v>2</v>
      </c>
      <c r="J3482" s="59">
        <f t="shared" si="177"/>
        <v>2</v>
      </c>
      <c r="K3482" s="62">
        <v>8</v>
      </c>
      <c r="L3482" s="62">
        <v>0</v>
      </c>
      <c r="M3482" s="62">
        <f>STOCK[[#This Row],[Costo Unitario (USD)]]+STOCK[[#This Row],[Costo Envío (USD)]]+STOCK[[#This Row],[Comisión 10%]]</f>
        <v>10</v>
      </c>
      <c r="N3482" s="62">
        <f t="shared" si="178"/>
        <v>15</v>
      </c>
      <c r="O3482" s="62">
        <f t="shared" si="179"/>
        <v>20</v>
      </c>
      <c r="P3482" s="62">
        <f>STOCK[[#This Row],[Precio Final]]-STOCK[[#This Row],[Costo total]]</f>
        <v>10</v>
      </c>
      <c r="Q3482" s="62"/>
      <c r="R3482" s="74"/>
      <c r="S3482" s="74"/>
      <c r="T3482" s="62"/>
      <c r="U3482" s="62"/>
      <c r="V3482" s="76"/>
    </row>
    <row r="3483" s="52" customFormat="1" ht="14.8" spans="1:22">
      <c r="A3483" s="74" t="s">
        <v>22500</v>
      </c>
      <c r="B3483" s="74" t="s">
        <v>20874</v>
      </c>
      <c r="C3483" s="74" t="s">
        <v>22501</v>
      </c>
      <c r="D3483" s="74" t="s">
        <v>16408</v>
      </c>
      <c r="E3483" s="74"/>
      <c r="F3483" s="59">
        <v>20</v>
      </c>
      <c r="G3483" s="75">
        <v>2</v>
      </c>
      <c r="H3483" s="75">
        <f>SUMIFS(VENTAS[Cantidad],VENTAS[Código del producto Vendido],STOCK[[#This Row],[Code]])</f>
        <v>0</v>
      </c>
      <c r="I3483" s="75">
        <f t="shared" si="185"/>
        <v>2</v>
      </c>
      <c r="J3483" s="59">
        <f t="shared" si="177"/>
        <v>2</v>
      </c>
      <c r="K3483" s="62">
        <v>8</v>
      </c>
      <c r="L3483" s="62">
        <v>0</v>
      </c>
      <c r="M3483" s="62">
        <f>STOCK[[#This Row],[Costo Unitario (USD)]]+STOCK[[#This Row],[Costo Envío (USD)]]+STOCK[[#This Row],[Comisión 10%]]</f>
        <v>10</v>
      </c>
      <c r="N3483" s="62">
        <f t="shared" si="178"/>
        <v>15</v>
      </c>
      <c r="O3483" s="62">
        <f t="shared" si="179"/>
        <v>20</v>
      </c>
      <c r="P3483" s="62">
        <f>STOCK[[#This Row],[Precio Final]]-STOCK[[#This Row],[Costo total]]</f>
        <v>10</v>
      </c>
      <c r="Q3483" s="62"/>
      <c r="R3483" s="74"/>
      <c r="S3483" s="74"/>
      <c r="T3483" s="62"/>
      <c r="U3483" s="62"/>
      <c r="V3483" s="76"/>
    </row>
    <row r="3484" s="52" customFormat="1" ht="14.8" spans="1:22">
      <c r="A3484" s="74" t="s">
        <v>22502</v>
      </c>
      <c r="B3484" s="74" t="s">
        <v>21469</v>
      </c>
      <c r="C3484" s="74" t="s">
        <v>22503</v>
      </c>
      <c r="D3484" s="74" t="s">
        <v>16583</v>
      </c>
      <c r="E3484" s="74"/>
      <c r="F3484" s="59">
        <v>20</v>
      </c>
      <c r="G3484" s="75">
        <v>1</v>
      </c>
      <c r="H3484" s="75">
        <f>SUMIFS(VENTAS[Cantidad],VENTAS[Código del producto Vendido],STOCK[[#This Row],[Code]])</f>
        <v>0</v>
      </c>
      <c r="I3484" s="75">
        <f t="shared" si="185"/>
        <v>1</v>
      </c>
      <c r="J3484" s="59">
        <f t="shared" si="177"/>
        <v>2</v>
      </c>
      <c r="K3484" s="62">
        <v>8</v>
      </c>
      <c r="L3484" s="62">
        <v>0</v>
      </c>
      <c r="M3484" s="62">
        <f>STOCK[[#This Row],[Costo Unitario (USD)]]+STOCK[[#This Row],[Costo Envío (USD)]]+STOCK[[#This Row],[Comisión 10%]]</f>
        <v>10</v>
      </c>
      <c r="N3484" s="62">
        <f t="shared" si="178"/>
        <v>15</v>
      </c>
      <c r="O3484" s="62">
        <f t="shared" ref="O3484:O3547" si="186">F3484</f>
        <v>20</v>
      </c>
      <c r="P3484" s="62">
        <f>STOCK[[#This Row],[Precio Final]]-STOCK[[#This Row],[Costo total]]</f>
        <v>10</v>
      </c>
      <c r="Q3484" s="62"/>
      <c r="R3484" s="74"/>
      <c r="S3484" s="74"/>
      <c r="T3484" s="62"/>
      <c r="U3484" s="62"/>
      <c r="V3484" s="76"/>
    </row>
    <row r="3485" s="52" customFormat="1" ht="14.8" spans="1:22">
      <c r="A3485" s="74" t="s">
        <v>22504</v>
      </c>
      <c r="B3485" s="74" t="s">
        <v>21469</v>
      </c>
      <c r="C3485" s="74" t="s">
        <v>22505</v>
      </c>
      <c r="D3485" s="74" t="s">
        <v>16583</v>
      </c>
      <c r="E3485" s="74"/>
      <c r="F3485" s="59">
        <v>20</v>
      </c>
      <c r="G3485" s="75">
        <v>1</v>
      </c>
      <c r="H3485" s="75">
        <f>SUMIFS(VENTAS[Cantidad],VENTAS[Código del producto Vendido],STOCK[[#This Row],[Code]])</f>
        <v>0</v>
      </c>
      <c r="I3485" s="75">
        <f t="shared" si="185"/>
        <v>1</v>
      </c>
      <c r="J3485" s="59">
        <f t="shared" si="177"/>
        <v>2</v>
      </c>
      <c r="K3485" s="62">
        <v>8</v>
      </c>
      <c r="L3485" s="62">
        <v>0</v>
      </c>
      <c r="M3485" s="62">
        <f>STOCK[[#This Row],[Costo Unitario (USD)]]+STOCK[[#This Row],[Costo Envío (USD)]]+STOCK[[#This Row],[Comisión 10%]]</f>
        <v>10</v>
      </c>
      <c r="N3485" s="62">
        <f t="shared" si="178"/>
        <v>15</v>
      </c>
      <c r="O3485" s="62">
        <f t="shared" si="186"/>
        <v>20</v>
      </c>
      <c r="P3485" s="62">
        <f>STOCK[[#This Row],[Precio Final]]-STOCK[[#This Row],[Costo total]]</f>
        <v>10</v>
      </c>
      <c r="Q3485" s="62"/>
      <c r="R3485" s="74"/>
      <c r="S3485" s="74"/>
      <c r="T3485" s="62"/>
      <c r="U3485" s="62"/>
      <c r="V3485" s="76"/>
    </row>
    <row r="3486" s="52" customFormat="1" ht="14.8" spans="1:22">
      <c r="A3486" s="74" t="s">
        <v>22506</v>
      </c>
      <c r="B3486" s="74" t="s">
        <v>22494</v>
      </c>
      <c r="C3486" s="74" t="s">
        <v>22507</v>
      </c>
      <c r="D3486" s="74" t="s">
        <v>16962</v>
      </c>
      <c r="E3486" s="74"/>
      <c r="F3486" s="59">
        <v>20</v>
      </c>
      <c r="G3486" s="75">
        <v>1</v>
      </c>
      <c r="H3486" s="75">
        <f>SUMIFS(VENTAS[Cantidad],VENTAS[Código del producto Vendido],STOCK[[#This Row],[Code]])</f>
        <v>0</v>
      </c>
      <c r="I3486" s="75">
        <f t="shared" si="185"/>
        <v>1</v>
      </c>
      <c r="J3486" s="59">
        <f t="shared" ref="J3486:J3549" si="187">F3486*10%</f>
        <v>2</v>
      </c>
      <c r="K3486" s="62">
        <v>8</v>
      </c>
      <c r="L3486" s="62">
        <v>0</v>
      </c>
      <c r="M3486" s="62">
        <f>STOCK[[#This Row],[Costo Unitario (USD)]]+STOCK[[#This Row],[Costo Envío (USD)]]+STOCK[[#This Row],[Comisión 10%]]</f>
        <v>10</v>
      </c>
      <c r="N3486" s="62">
        <f t="shared" ref="N3486:N3549" si="188">M3486*1.5</f>
        <v>15</v>
      </c>
      <c r="O3486" s="62">
        <f t="shared" si="186"/>
        <v>20</v>
      </c>
      <c r="P3486" s="62">
        <f>STOCK[[#This Row],[Precio Final]]-STOCK[[#This Row],[Costo total]]</f>
        <v>10</v>
      </c>
      <c r="Q3486" s="62"/>
      <c r="R3486" s="74"/>
      <c r="S3486" s="74"/>
      <c r="T3486" s="62"/>
      <c r="U3486" s="62"/>
      <c r="V3486" s="76"/>
    </row>
    <row r="3487" s="52" customFormat="1" ht="14.8" spans="1:22">
      <c r="A3487" s="74" t="s">
        <v>17431</v>
      </c>
      <c r="B3487" s="74" t="s">
        <v>20035</v>
      </c>
      <c r="C3487" s="74" t="s">
        <v>22507</v>
      </c>
      <c r="D3487" s="74" t="s">
        <v>16396</v>
      </c>
      <c r="E3487" s="74"/>
      <c r="F3487" s="59">
        <v>20</v>
      </c>
      <c r="G3487" s="75">
        <v>1</v>
      </c>
      <c r="H3487" s="75">
        <f>SUMIFS(VENTAS[Cantidad],VENTAS[Código del producto Vendido],STOCK[[#This Row],[Code]])</f>
        <v>0</v>
      </c>
      <c r="I3487" s="75">
        <f t="shared" si="185"/>
        <v>1</v>
      </c>
      <c r="J3487" s="59">
        <f t="shared" si="187"/>
        <v>2</v>
      </c>
      <c r="K3487" s="62">
        <v>8</v>
      </c>
      <c r="L3487" s="62">
        <v>0</v>
      </c>
      <c r="M3487" s="62">
        <f>STOCK[[#This Row],[Costo Unitario (USD)]]+STOCK[[#This Row],[Costo Envío (USD)]]+STOCK[[#This Row],[Comisión 10%]]</f>
        <v>10</v>
      </c>
      <c r="N3487" s="62">
        <f t="shared" si="188"/>
        <v>15</v>
      </c>
      <c r="O3487" s="62">
        <f t="shared" si="186"/>
        <v>20</v>
      </c>
      <c r="P3487" s="62">
        <f>STOCK[[#This Row],[Precio Final]]-STOCK[[#This Row],[Costo total]]</f>
        <v>10</v>
      </c>
      <c r="Q3487" s="62"/>
      <c r="R3487" s="74"/>
      <c r="S3487" s="74"/>
      <c r="T3487" s="62"/>
      <c r="U3487" s="62"/>
      <c r="V3487" s="76"/>
    </row>
    <row r="3488" s="52" customFormat="1" ht="14.8" spans="1:22">
      <c r="A3488" s="74" t="s">
        <v>22508</v>
      </c>
      <c r="B3488" s="74" t="s">
        <v>21469</v>
      </c>
      <c r="C3488" s="74" t="s">
        <v>22509</v>
      </c>
      <c r="D3488" s="74" t="s">
        <v>16475</v>
      </c>
      <c r="E3488" s="74"/>
      <c r="F3488" s="59">
        <v>20</v>
      </c>
      <c r="G3488" s="75">
        <v>1</v>
      </c>
      <c r="H3488" s="75">
        <f>SUMIFS(VENTAS[Cantidad],VENTAS[Código del producto Vendido],STOCK[[#This Row],[Code]])</f>
        <v>0</v>
      </c>
      <c r="I3488" s="75">
        <f t="shared" si="185"/>
        <v>1</v>
      </c>
      <c r="J3488" s="59">
        <f t="shared" si="187"/>
        <v>2</v>
      </c>
      <c r="K3488" s="62">
        <v>8</v>
      </c>
      <c r="L3488" s="62">
        <v>0</v>
      </c>
      <c r="M3488" s="62">
        <f>STOCK[[#This Row],[Costo Unitario (USD)]]+STOCK[[#This Row],[Costo Envío (USD)]]+STOCK[[#This Row],[Comisión 10%]]</f>
        <v>10</v>
      </c>
      <c r="N3488" s="62">
        <f t="shared" si="188"/>
        <v>15</v>
      </c>
      <c r="O3488" s="62">
        <f t="shared" si="186"/>
        <v>20</v>
      </c>
      <c r="P3488" s="62">
        <f>STOCK[[#This Row],[Precio Final]]-STOCK[[#This Row],[Costo total]]</f>
        <v>10</v>
      </c>
      <c r="Q3488" s="62"/>
      <c r="R3488" s="74"/>
      <c r="S3488" s="74"/>
      <c r="T3488" s="62"/>
      <c r="U3488" s="62"/>
      <c r="V3488" s="76"/>
    </row>
    <row r="3489" s="52" customFormat="1" ht="14.8" spans="1:22">
      <c r="A3489" s="74" t="s">
        <v>22510</v>
      </c>
      <c r="B3489" s="74" t="s">
        <v>20874</v>
      </c>
      <c r="C3489" s="74" t="s">
        <v>22509</v>
      </c>
      <c r="D3489" s="74" t="s">
        <v>16408</v>
      </c>
      <c r="E3489" s="74"/>
      <c r="F3489" s="59">
        <v>20</v>
      </c>
      <c r="G3489" s="75">
        <v>1</v>
      </c>
      <c r="H3489" s="75">
        <f>SUMIFS(VENTAS[Cantidad],VENTAS[Código del producto Vendido],STOCK[[#This Row],[Code]])</f>
        <v>0</v>
      </c>
      <c r="I3489" s="75">
        <f t="shared" si="185"/>
        <v>1</v>
      </c>
      <c r="J3489" s="59">
        <f t="shared" si="187"/>
        <v>2</v>
      </c>
      <c r="K3489" s="62">
        <v>8</v>
      </c>
      <c r="L3489" s="62">
        <v>0</v>
      </c>
      <c r="M3489" s="62">
        <f>STOCK[[#This Row],[Costo Unitario (USD)]]+STOCK[[#This Row],[Costo Envío (USD)]]+STOCK[[#This Row],[Comisión 10%]]</f>
        <v>10</v>
      </c>
      <c r="N3489" s="62">
        <f t="shared" si="188"/>
        <v>15</v>
      </c>
      <c r="O3489" s="62">
        <f t="shared" si="186"/>
        <v>20</v>
      </c>
      <c r="P3489" s="62">
        <f>STOCK[[#This Row],[Precio Final]]-STOCK[[#This Row],[Costo total]]</f>
        <v>10</v>
      </c>
      <c r="Q3489" s="62"/>
      <c r="R3489" s="74"/>
      <c r="S3489" s="74"/>
      <c r="T3489" s="62"/>
      <c r="U3489" s="62"/>
      <c r="V3489" s="76"/>
    </row>
    <row r="3490" s="52" customFormat="1" ht="14.8" spans="1:22">
      <c r="A3490" s="74" t="s">
        <v>22511</v>
      </c>
      <c r="B3490" s="74" t="s">
        <v>20035</v>
      </c>
      <c r="C3490" s="74" t="s">
        <v>22512</v>
      </c>
      <c r="D3490" s="74" t="s">
        <v>16396</v>
      </c>
      <c r="E3490" s="74"/>
      <c r="F3490" s="59">
        <v>20</v>
      </c>
      <c r="G3490" s="75">
        <v>1</v>
      </c>
      <c r="H3490" s="75">
        <f>SUMIFS(VENTAS[Cantidad],VENTAS[Código del producto Vendido],STOCK[[#This Row],[Code]])</f>
        <v>0</v>
      </c>
      <c r="I3490" s="75">
        <f t="shared" si="185"/>
        <v>1</v>
      </c>
      <c r="J3490" s="59">
        <f t="shared" si="187"/>
        <v>2</v>
      </c>
      <c r="K3490" s="62">
        <v>8</v>
      </c>
      <c r="L3490" s="62">
        <v>0</v>
      </c>
      <c r="M3490" s="62">
        <f>STOCK[[#This Row],[Costo Unitario (USD)]]+STOCK[[#This Row],[Costo Envío (USD)]]+STOCK[[#This Row],[Comisión 10%]]</f>
        <v>10</v>
      </c>
      <c r="N3490" s="62">
        <f t="shared" si="188"/>
        <v>15</v>
      </c>
      <c r="O3490" s="62">
        <f t="shared" si="186"/>
        <v>20</v>
      </c>
      <c r="P3490" s="62">
        <f>STOCK[[#This Row],[Precio Final]]-STOCK[[#This Row],[Costo total]]</f>
        <v>10</v>
      </c>
      <c r="Q3490" s="62"/>
      <c r="R3490" s="74"/>
      <c r="S3490" s="74"/>
      <c r="T3490" s="62"/>
      <c r="U3490" s="62"/>
      <c r="V3490" s="76"/>
    </row>
    <row r="3491" s="52" customFormat="1" ht="14.8" spans="1:22">
      <c r="A3491" s="74" t="s">
        <v>22513</v>
      </c>
      <c r="B3491" s="74" t="s">
        <v>20874</v>
      </c>
      <c r="C3491" s="74" t="s">
        <v>22514</v>
      </c>
      <c r="D3491" s="74" t="s">
        <v>16408</v>
      </c>
      <c r="E3491" s="74"/>
      <c r="F3491" s="59">
        <v>20</v>
      </c>
      <c r="G3491" s="75">
        <v>1</v>
      </c>
      <c r="H3491" s="75">
        <f>SUMIFS(VENTAS[Cantidad],VENTAS[Código del producto Vendido],STOCK[[#This Row],[Code]])</f>
        <v>0</v>
      </c>
      <c r="I3491" s="75">
        <f t="shared" si="185"/>
        <v>1</v>
      </c>
      <c r="J3491" s="59">
        <f t="shared" si="187"/>
        <v>2</v>
      </c>
      <c r="K3491" s="62">
        <v>8</v>
      </c>
      <c r="L3491" s="62">
        <v>0</v>
      </c>
      <c r="M3491" s="62">
        <f>STOCK[[#This Row],[Costo Unitario (USD)]]+STOCK[[#This Row],[Costo Envío (USD)]]+STOCK[[#This Row],[Comisión 10%]]</f>
        <v>10</v>
      </c>
      <c r="N3491" s="62">
        <f t="shared" si="188"/>
        <v>15</v>
      </c>
      <c r="O3491" s="62">
        <f t="shared" si="186"/>
        <v>20</v>
      </c>
      <c r="P3491" s="62">
        <f>STOCK[[#This Row],[Precio Final]]-STOCK[[#This Row],[Costo total]]</f>
        <v>10</v>
      </c>
      <c r="Q3491" s="62"/>
      <c r="R3491" s="74"/>
      <c r="S3491" s="74"/>
      <c r="T3491" s="62"/>
      <c r="U3491" s="62"/>
      <c r="V3491" s="76"/>
    </row>
    <row r="3492" s="52" customFormat="1" ht="14.8" spans="1:22">
      <c r="A3492" s="74" t="s">
        <v>22515</v>
      </c>
      <c r="B3492" s="74" t="s">
        <v>20874</v>
      </c>
      <c r="C3492" s="74" t="s">
        <v>22516</v>
      </c>
      <c r="D3492" s="74" t="s">
        <v>16408</v>
      </c>
      <c r="E3492" s="74"/>
      <c r="F3492" s="59">
        <v>20</v>
      </c>
      <c r="G3492" s="75">
        <v>1</v>
      </c>
      <c r="H3492" s="75">
        <f>SUMIFS(VENTAS[Cantidad],VENTAS[Código del producto Vendido],STOCK[[#This Row],[Code]])</f>
        <v>0</v>
      </c>
      <c r="I3492" s="75">
        <f t="shared" si="185"/>
        <v>1</v>
      </c>
      <c r="J3492" s="59">
        <f t="shared" si="187"/>
        <v>2</v>
      </c>
      <c r="K3492" s="62">
        <v>8</v>
      </c>
      <c r="L3492" s="62">
        <v>0</v>
      </c>
      <c r="M3492" s="62">
        <f>STOCK[[#This Row],[Costo Unitario (USD)]]+STOCK[[#This Row],[Costo Envío (USD)]]+STOCK[[#This Row],[Comisión 10%]]</f>
        <v>10</v>
      </c>
      <c r="N3492" s="62">
        <f t="shared" si="188"/>
        <v>15</v>
      </c>
      <c r="O3492" s="62">
        <f t="shared" si="186"/>
        <v>20</v>
      </c>
      <c r="P3492" s="62">
        <f>STOCK[[#This Row],[Precio Final]]-STOCK[[#This Row],[Costo total]]</f>
        <v>10</v>
      </c>
      <c r="Q3492" s="62"/>
      <c r="R3492" s="74"/>
      <c r="S3492" s="74"/>
      <c r="T3492" s="62"/>
      <c r="U3492" s="62"/>
      <c r="V3492" s="76"/>
    </row>
    <row r="3493" s="52" customFormat="1" ht="14.8" spans="1:22">
      <c r="A3493" s="74" t="s">
        <v>22517</v>
      </c>
      <c r="B3493" s="74" t="s">
        <v>20874</v>
      </c>
      <c r="C3493" s="74" t="s">
        <v>22518</v>
      </c>
      <c r="D3493" s="74" t="s">
        <v>16431</v>
      </c>
      <c r="E3493" s="74"/>
      <c r="F3493" s="59">
        <v>20</v>
      </c>
      <c r="G3493" s="75">
        <v>1</v>
      </c>
      <c r="H3493" s="75">
        <f>SUMIFS(VENTAS[Cantidad],VENTAS[Código del producto Vendido],STOCK[[#This Row],[Code]])</f>
        <v>0</v>
      </c>
      <c r="I3493" s="75">
        <f t="shared" si="185"/>
        <v>1</v>
      </c>
      <c r="J3493" s="59">
        <f t="shared" si="187"/>
        <v>2</v>
      </c>
      <c r="K3493" s="62">
        <v>8</v>
      </c>
      <c r="L3493" s="62">
        <v>0</v>
      </c>
      <c r="M3493" s="62">
        <f>STOCK[[#This Row],[Costo Unitario (USD)]]+STOCK[[#This Row],[Costo Envío (USD)]]+STOCK[[#This Row],[Comisión 10%]]</f>
        <v>10</v>
      </c>
      <c r="N3493" s="62">
        <f t="shared" si="188"/>
        <v>15</v>
      </c>
      <c r="O3493" s="62">
        <f t="shared" si="186"/>
        <v>20</v>
      </c>
      <c r="P3493" s="62">
        <f>STOCK[[#This Row],[Precio Final]]-STOCK[[#This Row],[Costo total]]</f>
        <v>10</v>
      </c>
      <c r="Q3493" s="62"/>
      <c r="R3493" s="74"/>
      <c r="S3493" s="74"/>
      <c r="T3493" s="62"/>
      <c r="U3493" s="62"/>
      <c r="V3493" s="76"/>
    </row>
    <row r="3494" s="52" customFormat="1" ht="14.8" spans="1:22">
      <c r="A3494" s="74" t="s">
        <v>22519</v>
      </c>
      <c r="B3494" s="74" t="s">
        <v>20874</v>
      </c>
      <c r="C3494" s="74" t="s">
        <v>22520</v>
      </c>
      <c r="D3494" s="74" t="s">
        <v>16408</v>
      </c>
      <c r="E3494" s="74"/>
      <c r="F3494" s="59">
        <v>20</v>
      </c>
      <c r="G3494" s="75">
        <v>3</v>
      </c>
      <c r="H3494" s="75">
        <f>SUMIFS(VENTAS[Cantidad],VENTAS[Código del producto Vendido],STOCK[[#This Row],[Code]])</f>
        <v>0</v>
      </c>
      <c r="I3494" s="75">
        <v>3</v>
      </c>
      <c r="J3494" s="59">
        <f t="shared" si="187"/>
        <v>2</v>
      </c>
      <c r="K3494" s="62">
        <v>8</v>
      </c>
      <c r="L3494" s="62">
        <v>0</v>
      </c>
      <c r="M3494" s="62">
        <f>STOCK[[#This Row],[Costo Unitario (USD)]]+STOCK[[#This Row],[Costo Envío (USD)]]+STOCK[[#This Row],[Comisión 10%]]</f>
        <v>10</v>
      </c>
      <c r="N3494" s="62">
        <f t="shared" si="188"/>
        <v>15</v>
      </c>
      <c r="O3494" s="62">
        <f t="shared" si="186"/>
        <v>20</v>
      </c>
      <c r="P3494" s="62">
        <f>STOCK[[#This Row],[Precio Final]]-STOCK[[#This Row],[Costo total]]</f>
        <v>10</v>
      </c>
      <c r="Q3494" s="62"/>
      <c r="R3494" s="74"/>
      <c r="S3494" s="74"/>
      <c r="T3494" s="62"/>
      <c r="U3494" s="62"/>
      <c r="V3494" s="76"/>
    </row>
    <row r="3495" s="52" customFormat="1" ht="14.8" spans="1:22">
      <c r="A3495" s="74" t="s">
        <v>17204</v>
      </c>
      <c r="B3495" s="74" t="s">
        <v>20874</v>
      </c>
      <c r="C3495" s="74" t="s">
        <v>22520</v>
      </c>
      <c r="D3495" s="74" t="s">
        <v>16404</v>
      </c>
      <c r="E3495" s="74"/>
      <c r="F3495" s="59">
        <v>20</v>
      </c>
      <c r="G3495" s="75">
        <v>2</v>
      </c>
      <c r="H3495" s="75">
        <f>SUMIFS(VENTAS[Cantidad],VENTAS[Código del producto Vendido],STOCK[[#This Row],[Code]])</f>
        <v>0</v>
      </c>
      <c r="I3495" s="75">
        <f t="shared" ref="I3495:I3507" si="189">G3495-H3495</f>
        <v>2</v>
      </c>
      <c r="J3495" s="59">
        <f t="shared" si="187"/>
        <v>2</v>
      </c>
      <c r="K3495" s="62">
        <v>8</v>
      </c>
      <c r="L3495" s="62">
        <v>0</v>
      </c>
      <c r="M3495" s="62">
        <f>STOCK[[#This Row],[Costo Unitario (USD)]]+STOCK[[#This Row],[Costo Envío (USD)]]+STOCK[[#This Row],[Comisión 10%]]</f>
        <v>10</v>
      </c>
      <c r="N3495" s="62">
        <f t="shared" si="188"/>
        <v>15</v>
      </c>
      <c r="O3495" s="62">
        <f t="shared" si="186"/>
        <v>20</v>
      </c>
      <c r="P3495" s="62">
        <f>STOCK[[#This Row],[Precio Final]]-STOCK[[#This Row],[Costo total]]</f>
        <v>10</v>
      </c>
      <c r="Q3495" s="62"/>
      <c r="R3495" s="74"/>
      <c r="S3495" s="74"/>
      <c r="T3495" s="62"/>
      <c r="U3495" s="62"/>
      <c r="V3495" s="76"/>
    </row>
    <row r="3496" s="52" customFormat="1" ht="14.8" spans="1:22">
      <c r="A3496" s="74" t="s">
        <v>17413</v>
      </c>
      <c r="B3496" s="74" t="s">
        <v>21469</v>
      </c>
      <c r="C3496" s="74" t="s">
        <v>22520</v>
      </c>
      <c r="D3496" s="74" t="s">
        <v>16583</v>
      </c>
      <c r="E3496" s="74"/>
      <c r="F3496" s="59">
        <v>20</v>
      </c>
      <c r="G3496" s="75">
        <v>1</v>
      </c>
      <c r="H3496" s="75">
        <f>SUMIFS(VENTAS[Cantidad],VENTAS[Código del producto Vendido],STOCK[[#This Row],[Code]])</f>
        <v>0</v>
      </c>
      <c r="I3496" s="75">
        <f t="shared" si="189"/>
        <v>1</v>
      </c>
      <c r="J3496" s="59">
        <f t="shared" si="187"/>
        <v>2</v>
      </c>
      <c r="K3496" s="62">
        <v>8</v>
      </c>
      <c r="L3496" s="62">
        <v>0</v>
      </c>
      <c r="M3496" s="62">
        <f>STOCK[[#This Row],[Costo Unitario (USD)]]+STOCK[[#This Row],[Costo Envío (USD)]]+STOCK[[#This Row],[Comisión 10%]]</f>
        <v>10</v>
      </c>
      <c r="N3496" s="62">
        <f t="shared" si="188"/>
        <v>15</v>
      </c>
      <c r="O3496" s="62">
        <f t="shared" si="186"/>
        <v>20</v>
      </c>
      <c r="P3496" s="62">
        <f>STOCK[[#This Row],[Precio Final]]-STOCK[[#This Row],[Costo total]]</f>
        <v>10</v>
      </c>
      <c r="Q3496" s="62"/>
      <c r="R3496" s="74"/>
      <c r="S3496" s="74"/>
      <c r="T3496" s="62"/>
      <c r="U3496" s="62"/>
      <c r="V3496" s="76"/>
    </row>
    <row r="3497" s="52" customFormat="1" ht="14.8" spans="1:22">
      <c r="A3497" s="74" t="s">
        <v>22521</v>
      </c>
      <c r="B3497" s="74" t="s">
        <v>20035</v>
      </c>
      <c r="C3497" s="74" t="s">
        <v>22522</v>
      </c>
      <c r="D3497" s="74" t="s">
        <v>16396</v>
      </c>
      <c r="E3497" s="74"/>
      <c r="F3497" s="59">
        <v>15</v>
      </c>
      <c r="G3497" s="75">
        <v>1</v>
      </c>
      <c r="H3497" s="75">
        <f>SUMIFS(VENTAS[Cantidad],VENTAS[Código del producto Vendido],STOCK[[#This Row],[Code]])</f>
        <v>1</v>
      </c>
      <c r="I3497" s="75">
        <f t="shared" si="189"/>
        <v>0</v>
      </c>
      <c r="J3497" s="59">
        <f t="shared" si="187"/>
        <v>1.5</v>
      </c>
      <c r="K3497" s="62">
        <v>8</v>
      </c>
      <c r="L3497" s="62">
        <v>0</v>
      </c>
      <c r="M3497" s="62">
        <f>STOCK[[#This Row],[Costo Unitario (USD)]]+STOCK[[#This Row],[Costo Envío (USD)]]+STOCK[[#This Row],[Comisión 10%]]</f>
        <v>9.5</v>
      </c>
      <c r="N3497" s="62">
        <f t="shared" si="188"/>
        <v>14.25</v>
      </c>
      <c r="O3497" s="62">
        <f t="shared" si="186"/>
        <v>15</v>
      </c>
      <c r="P3497" s="62">
        <f>STOCK[[#This Row],[Precio Final]]-STOCK[[#This Row],[Costo total]]</f>
        <v>5.5</v>
      </c>
      <c r="Q3497" s="62"/>
      <c r="R3497" s="74"/>
      <c r="S3497" s="74"/>
      <c r="T3497" s="62"/>
      <c r="U3497" s="62"/>
      <c r="V3497" s="76"/>
    </row>
    <row r="3498" s="52" customFormat="1" ht="14.8" spans="1:22">
      <c r="A3498" s="74" t="s">
        <v>17414</v>
      </c>
      <c r="B3498" s="74" t="s">
        <v>20035</v>
      </c>
      <c r="C3498" s="74" t="s">
        <v>22523</v>
      </c>
      <c r="D3498" s="74" t="s">
        <v>16396</v>
      </c>
      <c r="E3498" s="74"/>
      <c r="F3498" s="59">
        <v>15</v>
      </c>
      <c r="G3498" s="75">
        <v>1</v>
      </c>
      <c r="H3498" s="75">
        <f>SUMIFS(VENTAS[Cantidad],VENTAS[Código del producto Vendido],STOCK[[#This Row],[Code]])</f>
        <v>0</v>
      </c>
      <c r="I3498" s="75">
        <f t="shared" si="189"/>
        <v>1</v>
      </c>
      <c r="J3498" s="59">
        <f t="shared" si="187"/>
        <v>1.5</v>
      </c>
      <c r="K3498" s="62">
        <v>8</v>
      </c>
      <c r="L3498" s="62">
        <v>0</v>
      </c>
      <c r="M3498" s="62">
        <f>STOCK[[#This Row],[Costo Unitario (USD)]]+STOCK[[#This Row],[Costo Envío (USD)]]+STOCK[[#This Row],[Comisión 10%]]</f>
        <v>9.5</v>
      </c>
      <c r="N3498" s="62">
        <f t="shared" si="188"/>
        <v>14.25</v>
      </c>
      <c r="O3498" s="62">
        <f t="shared" si="186"/>
        <v>15</v>
      </c>
      <c r="P3498" s="62">
        <f>STOCK[[#This Row],[Precio Final]]-STOCK[[#This Row],[Costo total]]</f>
        <v>5.5</v>
      </c>
      <c r="Q3498" s="62"/>
      <c r="R3498" s="74"/>
      <c r="S3498" s="74"/>
      <c r="T3498" s="62"/>
      <c r="U3498" s="62"/>
      <c r="V3498" s="76"/>
    </row>
    <row r="3499" s="52" customFormat="1" ht="14.8" spans="1:22">
      <c r="A3499" s="74" t="s">
        <v>22524</v>
      </c>
      <c r="B3499" s="74" t="s">
        <v>20035</v>
      </c>
      <c r="C3499" s="74" t="s">
        <v>22525</v>
      </c>
      <c r="D3499" s="74" t="s">
        <v>16396</v>
      </c>
      <c r="E3499" s="74"/>
      <c r="F3499" s="59">
        <v>15</v>
      </c>
      <c r="G3499" s="75">
        <v>1</v>
      </c>
      <c r="H3499" s="75">
        <f>SUMIFS(VENTAS[Cantidad],VENTAS[Código del producto Vendido],STOCK[[#This Row],[Code]])</f>
        <v>0</v>
      </c>
      <c r="I3499" s="75">
        <f t="shared" si="189"/>
        <v>1</v>
      </c>
      <c r="J3499" s="59">
        <f t="shared" si="187"/>
        <v>1.5</v>
      </c>
      <c r="K3499" s="62">
        <v>8</v>
      </c>
      <c r="L3499" s="62">
        <v>0</v>
      </c>
      <c r="M3499" s="62">
        <f>STOCK[[#This Row],[Costo Unitario (USD)]]+STOCK[[#This Row],[Costo Envío (USD)]]+STOCK[[#This Row],[Comisión 10%]]</f>
        <v>9.5</v>
      </c>
      <c r="N3499" s="62">
        <f t="shared" si="188"/>
        <v>14.25</v>
      </c>
      <c r="O3499" s="62">
        <f t="shared" si="186"/>
        <v>15</v>
      </c>
      <c r="P3499" s="62">
        <f>STOCK[[#This Row],[Precio Final]]-STOCK[[#This Row],[Costo total]]</f>
        <v>5.5</v>
      </c>
      <c r="Q3499" s="62"/>
      <c r="R3499" s="74"/>
      <c r="S3499" s="74"/>
      <c r="T3499" s="62"/>
      <c r="U3499" s="62"/>
      <c r="V3499" s="76"/>
    </row>
    <row r="3500" s="52" customFormat="1" ht="14.8" spans="1:22">
      <c r="A3500" s="74" t="s">
        <v>22526</v>
      </c>
      <c r="B3500" s="74" t="s">
        <v>20874</v>
      </c>
      <c r="C3500" s="74" t="s">
        <v>22527</v>
      </c>
      <c r="D3500" s="74" t="s">
        <v>16408</v>
      </c>
      <c r="E3500" s="74"/>
      <c r="F3500" s="59">
        <v>18</v>
      </c>
      <c r="G3500" s="75">
        <v>1</v>
      </c>
      <c r="H3500" s="75">
        <f>SUMIFS(VENTAS[Cantidad],VENTAS[Código del producto Vendido],STOCK[[#This Row],[Code]])</f>
        <v>0</v>
      </c>
      <c r="I3500" s="75">
        <f t="shared" si="189"/>
        <v>1</v>
      </c>
      <c r="J3500" s="59">
        <f t="shared" si="187"/>
        <v>1.8</v>
      </c>
      <c r="K3500" s="62">
        <v>8</v>
      </c>
      <c r="L3500" s="62">
        <v>0</v>
      </c>
      <c r="M3500" s="62">
        <f>STOCK[[#This Row],[Costo Unitario (USD)]]+STOCK[[#This Row],[Costo Envío (USD)]]+STOCK[[#This Row],[Comisión 10%]]</f>
        <v>9.8</v>
      </c>
      <c r="N3500" s="62">
        <f t="shared" si="188"/>
        <v>14.7</v>
      </c>
      <c r="O3500" s="62">
        <f t="shared" si="186"/>
        <v>18</v>
      </c>
      <c r="P3500" s="62">
        <f>STOCK[[#This Row],[Precio Final]]-STOCK[[#This Row],[Costo total]]</f>
        <v>8.2</v>
      </c>
      <c r="Q3500" s="62"/>
      <c r="R3500" s="74"/>
      <c r="S3500" s="74"/>
      <c r="T3500" s="62"/>
      <c r="U3500" s="62"/>
      <c r="V3500" s="76"/>
    </row>
    <row r="3501" s="52" customFormat="1" ht="14.8" spans="1:22">
      <c r="A3501" s="74" t="s">
        <v>22528</v>
      </c>
      <c r="B3501" s="74" t="s">
        <v>20874</v>
      </c>
      <c r="C3501" s="74" t="s">
        <v>22529</v>
      </c>
      <c r="D3501" s="74" t="s">
        <v>16408</v>
      </c>
      <c r="E3501" s="74"/>
      <c r="F3501" s="59">
        <v>18</v>
      </c>
      <c r="G3501" s="75">
        <v>1</v>
      </c>
      <c r="H3501" s="75">
        <f>SUMIFS(VENTAS[Cantidad],VENTAS[Código del producto Vendido],STOCK[[#This Row],[Code]])</f>
        <v>0</v>
      </c>
      <c r="I3501" s="75">
        <f t="shared" si="189"/>
        <v>1</v>
      </c>
      <c r="J3501" s="59">
        <f t="shared" si="187"/>
        <v>1.8</v>
      </c>
      <c r="K3501" s="62">
        <v>8</v>
      </c>
      <c r="L3501" s="62">
        <v>0</v>
      </c>
      <c r="M3501" s="62">
        <f>STOCK[[#This Row],[Costo Unitario (USD)]]+STOCK[[#This Row],[Costo Envío (USD)]]+STOCK[[#This Row],[Comisión 10%]]</f>
        <v>9.8</v>
      </c>
      <c r="N3501" s="62">
        <f t="shared" si="188"/>
        <v>14.7</v>
      </c>
      <c r="O3501" s="62">
        <f t="shared" si="186"/>
        <v>18</v>
      </c>
      <c r="P3501" s="62">
        <f>STOCK[[#This Row],[Precio Final]]-STOCK[[#This Row],[Costo total]]</f>
        <v>8.2</v>
      </c>
      <c r="Q3501" s="62"/>
      <c r="R3501" s="74"/>
      <c r="S3501" s="74"/>
      <c r="T3501" s="62"/>
      <c r="U3501" s="62"/>
      <c r="V3501" s="76"/>
    </row>
    <row r="3502" s="52" customFormat="1" ht="14.8" spans="1:22">
      <c r="A3502" s="74" t="s">
        <v>17425</v>
      </c>
      <c r="B3502" s="74" t="s">
        <v>20035</v>
      </c>
      <c r="C3502" s="74" t="s">
        <v>22530</v>
      </c>
      <c r="D3502" s="74" t="s">
        <v>16396</v>
      </c>
      <c r="E3502" s="74"/>
      <c r="F3502" s="59">
        <v>18</v>
      </c>
      <c r="G3502" s="75">
        <v>1</v>
      </c>
      <c r="H3502" s="75">
        <f>SUMIFS(VENTAS[Cantidad],VENTAS[Código del producto Vendido],STOCK[[#This Row],[Code]])</f>
        <v>0</v>
      </c>
      <c r="I3502" s="75">
        <f t="shared" si="189"/>
        <v>1</v>
      </c>
      <c r="J3502" s="59">
        <f t="shared" si="187"/>
        <v>1.8</v>
      </c>
      <c r="K3502" s="62">
        <v>8</v>
      </c>
      <c r="L3502" s="62">
        <v>0</v>
      </c>
      <c r="M3502" s="62">
        <f>STOCK[[#This Row],[Costo Unitario (USD)]]+STOCK[[#This Row],[Costo Envío (USD)]]+STOCK[[#This Row],[Comisión 10%]]</f>
        <v>9.8</v>
      </c>
      <c r="N3502" s="62">
        <f t="shared" si="188"/>
        <v>14.7</v>
      </c>
      <c r="O3502" s="62">
        <f t="shared" si="186"/>
        <v>18</v>
      </c>
      <c r="P3502" s="62">
        <f>STOCK[[#This Row],[Precio Final]]-STOCK[[#This Row],[Costo total]]</f>
        <v>8.2</v>
      </c>
      <c r="Q3502" s="62"/>
      <c r="R3502" s="74"/>
      <c r="S3502" s="74"/>
      <c r="T3502" s="62"/>
      <c r="U3502" s="62"/>
      <c r="V3502" s="76"/>
    </row>
    <row r="3503" s="52" customFormat="1" ht="14.8" spans="1:22">
      <c r="A3503" s="74" t="s">
        <v>22531</v>
      </c>
      <c r="B3503" s="74" t="s">
        <v>20874</v>
      </c>
      <c r="C3503" s="74" t="s">
        <v>22530</v>
      </c>
      <c r="D3503" s="74" t="s">
        <v>16408</v>
      </c>
      <c r="E3503" s="74"/>
      <c r="F3503" s="59">
        <v>18</v>
      </c>
      <c r="G3503" s="75">
        <v>1</v>
      </c>
      <c r="H3503" s="75">
        <f>SUMIFS(VENTAS[Cantidad],VENTAS[Código del producto Vendido],STOCK[[#This Row],[Code]])</f>
        <v>0</v>
      </c>
      <c r="I3503" s="75">
        <f t="shared" si="189"/>
        <v>1</v>
      </c>
      <c r="J3503" s="59">
        <f t="shared" si="187"/>
        <v>1.8</v>
      </c>
      <c r="K3503" s="62">
        <v>8</v>
      </c>
      <c r="L3503" s="62">
        <v>0</v>
      </c>
      <c r="M3503" s="62">
        <f>STOCK[[#This Row],[Costo Unitario (USD)]]+STOCK[[#This Row],[Costo Envío (USD)]]+STOCK[[#This Row],[Comisión 10%]]</f>
        <v>9.8</v>
      </c>
      <c r="N3503" s="62">
        <f t="shared" si="188"/>
        <v>14.7</v>
      </c>
      <c r="O3503" s="62">
        <f t="shared" si="186"/>
        <v>18</v>
      </c>
      <c r="P3503" s="62">
        <f>STOCK[[#This Row],[Precio Final]]-STOCK[[#This Row],[Costo total]]</f>
        <v>8.2</v>
      </c>
      <c r="Q3503" s="62"/>
      <c r="R3503" s="74"/>
      <c r="S3503" s="74"/>
      <c r="T3503" s="62"/>
      <c r="U3503" s="62"/>
      <c r="V3503" s="76"/>
    </row>
    <row r="3504" s="52" customFormat="1" ht="14.8" spans="1:22">
      <c r="A3504" s="74" t="s">
        <v>16468</v>
      </c>
      <c r="B3504" s="74" t="s">
        <v>20874</v>
      </c>
      <c r="C3504" s="74" t="s">
        <v>22532</v>
      </c>
      <c r="D3504" s="74" t="s">
        <v>17234</v>
      </c>
      <c r="E3504" s="74"/>
      <c r="F3504" s="59">
        <v>12</v>
      </c>
      <c r="G3504" s="75">
        <v>1</v>
      </c>
      <c r="H3504" s="75">
        <f>SUMIFS(VENTAS[Cantidad],VENTAS[Código del producto Vendido],STOCK[[#This Row],[Code]])</f>
        <v>0</v>
      </c>
      <c r="I3504" s="75">
        <f t="shared" si="189"/>
        <v>1</v>
      </c>
      <c r="J3504" s="59">
        <f t="shared" si="187"/>
        <v>1.2</v>
      </c>
      <c r="K3504" s="62">
        <v>8</v>
      </c>
      <c r="L3504" s="62">
        <v>0</v>
      </c>
      <c r="M3504" s="62">
        <f>STOCK[[#This Row],[Costo Unitario (USD)]]+STOCK[[#This Row],[Costo Envío (USD)]]+STOCK[[#This Row],[Comisión 10%]]</f>
        <v>9.2</v>
      </c>
      <c r="N3504" s="62">
        <f t="shared" si="188"/>
        <v>13.8</v>
      </c>
      <c r="O3504" s="62">
        <f t="shared" si="186"/>
        <v>12</v>
      </c>
      <c r="P3504" s="62">
        <f>STOCK[[#This Row],[Precio Final]]-STOCK[[#This Row],[Costo total]]</f>
        <v>2.8</v>
      </c>
      <c r="Q3504" s="62"/>
      <c r="R3504" s="74"/>
      <c r="S3504" s="74"/>
      <c r="T3504" s="62"/>
      <c r="U3504" s="62"/>
      <c r="V3504" s="76"/>
    </row>
    <row r="3505" s="52" customFormat="1" ht="14.8" spans="1:22">
      <c r="A3505" s="74" t="s">
        <v>22533</v>
      </c>
      <c r="B3505" s="74" t="s">
        <v>19990</v>
      </c>
      <c r="C3505" s="74" t="s">
        <v>22534</v>
      </c>
      <c r="D3505" s="74" t="s">
        <v>16408</v>
      </c>
      <c r="E3505" s="74"/>
      <c r="F3505" s="59">
        <v>20</v>
      </c>
      <c r="G3505" s="75">
        <v>1</v>
      </c>
      <c r="H3505" s="75">
        <f>SUMIFS(VENTAS[Cantidad],VENTAS[Código del producto Vendido],STOCK[[#This Row],[Code]])</f>
        <v>0</v>
      </c>
      <c r="I3505" s="75">
        <f t="shared" si="189"/>
        <v>1</v>
      </c>
      <c r="J3505" s="59">
        <f t="shared" si="187"/>
        <v>2</v>
      </c>
      <c r="K3505" s="62">
        <v>8</v>
      </c>
      <c r="L3505" s="62">
        <v>0</v>
      </c>
      <c r="M3505" s="62">
        <f>STOCK[[#This Row],[Costo Unitario (USD)]]+STOCK[[#This Row],[Costo Envío (USD)]]+STOCK[[#This Row],[Comisión 10%]]</f>
        <v>10</v>
      </c>
      <c r="N3505" s="62">
        <f t="shared" si="188"/>
        <v>15</v>
      </c>
      <c r="O3505" s="62">
        <f t="shared" si="186"/>
        <v>20</v>
      </c>
      <c r="P3505" s="62">
        <f>STOCK[[#This Row],[Precio Final]]-STOCK[[#This Row],[Costo total]]</f>
        <v>10</v>
      </c>
      <c r="Q3505" s="62"/>
      <c r="R3505" s="74"/>
      <c r="S3505" s="74"/>
      <c r="T3505" s="62"/>
      <c r="U3505" s="62"/>
      <c r="V3505" s="76"/>
    </row>
    <row r="3506" s="52" customFormat="1" ht="14.8" spans="1:22">
      <c r="A3506" s="74" t="s">
        <v>22535</v>
      </c>
      <c r="B3506" s="74" t="s">
        <v>19993</v>
      </c>
      <c r="C3506" s="74" t="s">
        <v>22534</v>
      </c>
      <c r="D3506" s="74" t="s">
        <v>16396</v>
      </c>
      <c r="E3506" s="74"/>
      <c r="F3506" s="59">
        <v>20</v>
      </c>
      <c r="G3506" s="75">
        <v>1</v>
      </c>
      <c r="H3506" s="75">
        <f>SUMIFS(VENTAS[Cantidad],VENTAS[Código del producto Vendido],STOCK[[#This Row],[Code]])</f>
        <v>0</v>
      </c>
      <c r="I3506" s="75">
        <f t="shared" si="189"/>
        <v>1</v>
      </c>
      <c r="J3506" s="59">
        <f t="shared" si="187"/>
        <v>2</v>
      </c>
      <c r="K3506" s="62">
        <v>8</v>
      </c>
      <c r="L3506" s="62">
        <v>0</v>
      </c>
      <c r="M3506" s="62">
        <f>STOCK[[#This Row],[Costo Unitario (USD)]]+STOCK[[#This Row],[Costo Envío (USD)]]+STOCK[[#This Row],[Comisión 10%]]</f>
        <v>10</v>
      </c>
      <c r="N3506" s="62">
        <f t="shared" si="188"/>
        <v>15</v>
      </c>
      <c r="O3506" s="62">
        <f t="shared" si="186"/>
        <v>20</v>
      </c>
      <c r="P3506" s="62">
        <f>STOCK[[#This Row],[Precio Final]]-STOCK[[#This Row],[Costo total]]</f>
        <v>10</v>
      </c>
      <c r="Q3506" s="62"/>
      <c r="R3506" s="74"/>
      <c r="S3506" s="74"/>
      <c r="T3506" s="62"/>
      <c r="U3506" s="62"/>
      <c r="V3506" s="76"/>
    </row>
    <row r="3507" s="52" customFormat="1" ht="14.8" spans="1:22">
      <c r="A3507" s="74" t="s">
        <v>22536</v>
      </c>
      <c r="B3507" s="74" t="s">
        <v>19990</v>
      </c>
      <c r="C3507" s="74" t="s">
        <v>22537</v>
      </c>
      <c r="D3507" s="74" t="s">
        <v>16404</v>
      </c>
      <c r="E3507" s="74"/>
      <c r="F3507" s="59">
        <v>40</v>
      </c>
      <c r="G3507" s="75">
        <v>1</v>
      </c>
      <c r="H3507" s="75">
        <f>SUMIFS(VENTAS[Cantidad],VENTAS[Código del producto Vendido],STOCK[[#This Row],[Code]])</f>
        <v>0</v>
      </c>
      <c r="I3507" s="75">
        <f t="shared" si="189"/>
        <v>1</v>
      </c>
      <c r="J3507" s="59">
        <f t="shared" si="187"/>
        <v>4</v>
      </c>
      <c r="K3507" s="62">
        <v>8</v>
      </c>
      <c r="L3507" s="62">
        <v>0</v>
      </c>
      <c r="M3507" s="62">
        <f>STOCK[[#This Row],[Costo Unitario (USD)]]+STOCK[[#This Row],[Costo Envío (USD)]]+STOCK[[#This Row],[Comisión 10%]]</f>
        <v>12</v>
      </c>
      <c r="N3507" s="62">
        <f t="shared" si="188"/>
        <v>18</v>
      </c>
      <c r="O3507" s="62">
        <f t="shared" si="186"/>
        <v>40</v>
      </c>
      <c r="P3507" s="62">
        <f>STOCK[[#This Row],[Precio Final]]-STOCK[[#This Row],[Costo total]]</f>
        <v>28</v>
      </c>
      <c r="Q3507" s="62"/>
      <c r="R3507" s="74"/>
      <c r="S3507" s="74"/>
      <c r="T3507" s="62"/>
      <c r="U3507" s="62"/>
      <c r="V3507" s="76"/>
    </row>
    <row r="3508" s="52" customFormat="1" ht="14.8" spans="1:22">
      <c r="A3508" s="74" t="s">
        <v>22538</v>
      </c>
      <c r="B3508" s="74" t="s">
        <v>21146</v>
      </c>
      <c r="C3508" s="74" t="s">
        <v>22539</v>
      </c>
      <c r="D3508" s="74" t="s">
        <v>16962</v>
      </c>
      <c r="E3508" s="74"/>
      <c r="F3508" s="59">
        <v>30</v>
      </c>
      <c r="G3508" s="75">
        <v>1</v>
      </c>
      <c r="H3508" s="75">
        <f>SUMIFS(VENTAS[Cantidad],VENTAS[Código del producto Vendido],STOCK[[#This Row],[Code]])</f>
        <v>0</v>
      </c>
      <c r="I3508" s="75">
        <v>1</v>
      </c>
      <c r="J3508" s="59">
        <f t="shared" si="187"/>
        <v>3</v>
      </c>
      <c r="K3508" s="62">
        <v>8</v>
      </c>
      <c r="L3508" s="62">
        <v>0</v>
      </c>
      <c r="M3508" s="62">
        <f>STOCK[[#This Row],[Costo Unitario (USD)]]+STOCK[[#This Row],[Costo Envío (USD)]]+STOCK[[#This Row],[Comisión 10%]]</f>
        <v>11</v>
      </c>
      <c r="N3508" s="62">
        <f t="shared" si="188"/>
        <v>16.5</v>
      </c>
      <c r="O3508" s="62">
        <f t="shared" si="186"/>
        <v>30</v>
      </c>
      <c r="P3508" s="62">
        <f>STOCK[[#This Row],[Precio Final]]-STOCK[[#This Row],[Costo total]]</f>
        <v>19</v>
      </c>
      <c r="Q3508" s="62"/>
      <c r="R3508" s="74"/>
      <c r="S3508" s="74"/>
      <c r="T3508" s="62"/>
      <c r="U3508" s="62"/>
      <c r="V3508" s="76"/>
    </row>
    <row r="3509" s="52" customFormat="1" ht="14.8" spans="1:22">
      <c r="A3509" s="74" t="s">
        <v>22540</v>
      </c>
      <c r="B3509" s="74" t="s">
        <v>17153</v>
      </c>
      <c r="C3509" s="74" t="s">
        <v>22001</v>
      </c>
      <c r="D3509" s="74" t="s">
        <v>16583</v>
      </c>
      <c r="E3509" s="74"/>
      <c r="F3509" s="59">
        <v>30</v>
      </c>
      <c r="G3509" s="75">
        <v>2</v>
      </c>
      <c r="H3509" s="75">
        <f>SUMIFS(VENTAS[Cantidad],VENTAS[Código del producto Vendido],STOCK[[#This Row],[Code]])</f>
        <v>0</v>
      </c>
      <c r="I3509" s="75">
        <v>2</v>
      </c>
      <c r="J3509" s="59">
        <f t="shared" si="187"/>
        <v>3</v>
      </c>
      <c r="K3509" s="62">
        <v>8</v>
      </c>
      <c r="L3509" s="62">
        <v>0</v>
      </c>
      <c r="M3509" s="62">
        <f>STOCK[[#This Row],[Costo Unitario (USD)]]+STOCK[[#This Row],[Costo Envío (USD)]]+STOCK[[#This Row],[Comisión 10%]]</f>
        <v>11</v>
      </c>
      <c r="N3509" s="62">
        <f t="shared" si="188"/>
        <v>16.5</v>
      </c>
      <c r="O3509" s="62">
        <f t="shared" si="186"/>
        <v>30</v>
      </c>
      <c r="P3509" s="62">
        <f>STOCK[[#This Row],[Precio Final]]-STOCK[[#This Row],[Costo total]]</f>
        <v>19</v>
      </c>
      <c r="Q3509" s="62"/>
      <c r="R3509" s="74"/>
      <c r="S3509" s="74"/>
      <c r="T3509" s="62"/>
      <c r="U3509" s="62"/>
      <c r="V3509" s="76"/>
    </row>
    <row r="3510" s="52" customFormat="1" ht="14.8" spans="1:22">
      <c r="A3510" s="74" t="s">
        <v>17398</v>
      </c>
      <c r="B3510" s="74" t="s">
        <v>19990</v>
      </c>
      <c r="C3510" s="74" t="s">
        <v>22541</v>
      </c>
      <c r="D3510" s="74" t="s">
        <v>16404</v>
      </c>
      <c r="E3510" s="74"/>
      <c r="F3510" s="59">
        <v>30</v>
      </c>
      <c r="G3510" s="75">
        <v>3</v>
      </c>
      <c r="H3510" s="75">
        <f>SUMIFS(VENTAS[Cantidad],VENTAS[Código del producto Vendido],STOCK[[#This Row],[Code]])</f>
        <v>1</v>
      </c>
      <c r="I3510" s="75">
        <f t="shared" ref="I3510:I3512" si="190">G3510-H3510</f>
        <v>2</v>
      </c>
      <c r="J3510" s="59">
        <f t="shared" si="187"/>
        <v>3</v>
      </c>
      <c r="K3510" s="62">
        <v>8</v>
      </c>
      <c r="L3510" s="62">
        <v>0</v>
      </c>
      <c r="M3510" s="62">
        <f>STOCK[[#This Row],[Costo Unitario (USD)]]+STOCK[[#This Row],[Costo Envío (USD)]]+STOCK[[#This Row],[Comisión 10%]]</f>
        <v>11</v>
      </c>
      <c r="N3510" s="62">
        <f t="shared" si="188"/>
        <v>16.5</v>
      </c>
      <c r="O3510" s="62">
        <f t="shared" si="186"/>
        <v>30</v>
      </c>
      <c r="P3510" s="62">
        <f>STOCK[[#This Row],[Precio Final]]-STOCK[[#This Row],[Costo total]]</f>
        <v>19</v>
      </c>
      <c r="Q3510" s="62"/>
      <c r="R3510" s="74"/>
      <c r="S3510" s="74"/>
      <c r="T3510" s="62"/>
      <c r="U3510" s="62"/>
      <c r="V3510" s="76"/>
    </row>
    <row r="3511" s="52" customFormat="1" ht="14.8" spans="1:22">
      <c r="A3511" s="74" t="s">
        <v>22542</v>
      </c>
      <c r="B3511" s="74" t="s">
        <v>21154</v>
      </c>
      <c r="C3511" s="74" t="s">
        <v>22541</v>
      </c>
      <c r="D3511" s="74" t="s">
        <v>16475</v>
      </c>
      <c r="E3511" s="74"/>
      <c r="F3511" s="59">
        <v>30</v>
      </c>
      <c r="G3511" s="75">
        <v>1</v>
      </c>
      <c r="H3511" s="75">
        <f>SUMIFS(VENTAS[Cantidad],VENTAS[Código del producto Vendido],STOCK[[#This Row],[Code]])</f>
        <v>0</v>
      </c>
      <c r="I3511" s="75">
        <f t="shared" si="190"/>
        <v>1</v>
      </c>
      <c r="J3511" s="59">
        <f t="shared" si="187"/>
        <v>3</v>
      </c>
      <c r="K3511" s="62">
        <v>8</v>
      </c>
      <c r="L3511" s="62">
        <v>0</v>
      </c>
      <c r="M3511" s="62">
        <f>STOCK[[#This Row],[Costo Unitario (USD)]]+STOCK[[#This Row],[Costo Envío (USD)]]+STOCK[[#This Row],[Comisión 10%]]</f>
        <v>11</v>
      </c>
      <c r="N3511" s="62">
        <f t="shared" si="188"/>
        <v>16.5</v>
      </c>
      <c r="O3511" s="62">
        <f t="shared" si="186"/>
        <v>30</v>
      </c>
      <c r="P3511" s="62">
        <f>STOCK[[#This Row],[Precio Final]]-STOCK[[#This Row],[Costo total]]</f>
        <v>19</v>
      </c>
      <c r="Q3511" s="62"/>
      <c r="R3511" s="74"/>
      <c r="S3511" s="74"/>
      <c r="T3511" s="62"/>
      <c r="U3511" s="62"/>
      <c r="V3511" s="76"/>
    </row>
    <row r="3512" s="52" customFormat="1" ht="14.8" spans="1:22">
      <c r="A3512" s="74" t="s">
        <v>22543</v>
      </c>
      <c r="B3512" s="74" t="s">
        <v>19993</v>
      </c>
      <c r="C3512" s="74" t="s">
        <v>22541</v>
      </c>
      <c r="D3512" s="74" t="s">
        <v>16396</v>
      </c>
      <c r="E3512" s="74"/>
      <c r="F3512" s="59">
        <v>30</v>
      </c>
      <c r="G3512" s="75">
        <v>1</v>
      </c>
      <c r="H3512" s="75">
        <f>SUMIFS(VENTAS[Cantidad],VENTAS[Código del producto Vendido],STOCK[[#This Row],[Code]])</f>
        <v>0</v>
      </c>
      <c r="I3512" s="75">
        <f t="shared" si="190"/>
        <v>1</v>
      </c>
      <c r="J3512" s="59">
        <f t="shared" si="187"/>
        <v>3</v>
      </c>
      <c r="K3512" s="62">
        <v>8</v>
      </c>
      <c r="L3512" s="62">
        <v>0</v>
      </c>
      <c r="M3512" s="62">
        <f>STOCK[[#This Row],[Costo Unitario (USD)]]+STOCK[[#This Row],[Costo Envío (USD)]]+STOCK[[#This Row],[Comisión 10%]]</f>
        <v>11</v>
      </c>
      <c r="N3512" s="62">
        <f t="shared" si="188"/>
        <v>16.5</v>
      </c>
      <c r="O3512" s="62">
        <f t="shared" si="186"/>
        <v>30</v>
      </c>
      <c r="P3512" s="62">
        <f>STOCK[[#This Row],[Precio Final]]-STOCK[[#This Row],[Costo total]]</f>
        <v>19</v>
      </c>
      <c r="Q3512" s="62"/>
      <c r="R3512" s="74"/>
      <c r="S3512" s="74"/>
      <c r="T3512" s="62"/>
      <c r="U3512" s="62"/>
      <c r="V3512" s="76"/>
    </row>
    <row r="3513" s="52" customFormat="1" ht="14.8" spans="1:22">
      <c r="A3513" s="74" t="s">
        <v>22544</v>
      </c>
      <c r="B3513" s="74" t="s">
        <v>21154</v>
      </c>
      <c r="C3513" s="74" t="s">
        <v>22412</v>
      </c>
      <c r="D3513" s="74" t="s">
        <v>16475</v>
      </c>
      <c r="E3513" s="74"/>
      <c r="F3513" s="59">
        <v>30</v>
      </c>
      <c r="G3513" s="75">
        <v>4</v>
      </c>
      <c r="H3513" s="75">
        <f>SUMIFS(VENTAS[Cantidad],VENTAS[Código del producto Vendido],STOCK[[#This Row],[Code]])</f>
        <v>1</v>
      </c>
      <c r="I3513" s="75">
        <v>4</v>
      </c>
      <c r="J3513" s="59">
        <f t="shared" si="187"/>
        <v>3</v>
      </c>
      <c r="K3513" s="62">
        <v>8</v>
      </c>
      <c r="L3513" s="62">
        <v>0</v>
      </c>
      <c r="M3513" s="62">
        <f>STOCK[[#This Row],[Costo Unitario (USD)]]+STOCK[[#This Row],[Costo Envío (USD)]]+STOCK[[#This Row],[Comisión 10%]]</f>
        <v>11</v>
      </c>
      <c r="N3513" s="62">
        <f t="shared" si="188"/>
        <v>16.5</v>
      </c>
      <c r="O3513" s="62">
        <f t="shared" si="186"/>
        <v>30</v>
      </c>
      <c r="P3513" s="62">
        <f>STOCK[[#This Row],[Precio Final]]-STOCK[[#This Row],[Costo total]]</f>
        <v>19</v>
      </c>
      <c r="Q3513" s="62"/>
      <c r="R3513" s="74"/>
      <c r="S3513" s="74"/>
      <c r="T3513" s="62"/>
      <c r="U3513" s="62"/>
      <c r="V3513" s="76"/>
    </row>
    <row r="3514" s="52" customFormat="1" ht="14.8" spans="1:22">
      <c r="A3514" s="74" t="s">
        <v>22545</v>
      </c>
      <c r="B3514" s="74" t="s">
        <v>21154</v>
      </c>
      <c r="C3514" s="74" t="s">
        <v>22546</v>
      </c>
      <c r="D3514" s="74" t="s">
        <v>16583</v>
      </c>
      <c r="E3514" s="74"/>
      <c r="F3514" s="59">
        <v>30</v>
      </c>
      <c r="G3514" s="75">
        <v>1</v>
      </c>
      <c r="H3514" s="75">
        <f>SUMIFS(VENTAS[Cantidad],VENTAS[Código del producto Vendido],STOCK[[#This Row],[Code]])</f>
        <v>0</v>
      </c>
      <c r="I3514" s="75">
        <f t="shared" ref="I3514:I3576" si="191">G3514-H3514</f>
        <v>1</v>
      </c>
      <c r="J3514" s="59">
        <f t="shared" si="187"/>
        <v>3</v>
      </c>
      <c r="K3514" s="62">
        <v>8</v>
      </c>
      <c r="L3514" s="62">
        <v>0</v>
      </c>
      <c r="M3514" s="62">
        <f>STOCK[[#This Row],[Costo Unitario (USD)]]+STOCK[[#This Row],[Costo Envío (USD)]]+STOCK[[#This Row],[Comisión 10%]]</f>
        <v>11</v>
      </c>
      <c r="N3514" s="62">
        <f t="shared" si="188"/>
        <v>16.5</v>
      </c>
      <c r="O3514" s="62">
        <f t="shared" si="186"/>
        <v>30</v>
      </c>
      <c r="P3514" s="62">
        <f>STOCK[[#This Row],[Precio Final]]-STOCK[[#This Row],[Costo total]]</f>
        <v>19</v>
      </c>
      <c r="Q3514" s="62"/>
      <c r="R3514" s="74"/>
      <c r="S3514" s="74"/>
      <c r="T3514" s="62"/>
      <c r="U3514" s="62"/>
      <c r="V3514" s="76"/>
    </row>
    <row r="3515" s="52" customFormat="1" ht="14.8" spans="1:22">
      <c r="A3515" s="74" t="s">
        <v>22547</v>
      </c>
      <c r="B3515" s="74" t="s">
        <v>19993</v>
      </c>
      <c r="C3515" s="74" t="s">
        <v>22546</v>
      </c>
      <c r="D3515" s="74" t="s">
        <v>16396</v>
      </c>
      <c r="E3515" s="74"/>
      <c r="F3515" s="59">
        <v>30</v>
      </c>
      <c r="G3515" s="75">
        <v>3</v>
      </c>
      <c r="H3515" s="75">
        <f>SUMIFS(VENTAS[Cantidad],VENTAS[Código del producto Vendido],STOCK[[#This Row],[Code]])</f>
        <v>0</v>
      </c>
      <c r="I3515" s="75">
        <f t="shared" si="191"/>
        <v>3</v>
      </c>
      <c r="J3515" s="59">
        <f t="shared" si="187"/>
        <v>3</v>
      </c>
      <c r="K3515" s="62">
        <v>8</v>
      </c>
      <c r="L3515" s="62">
        <v>0</v>
      </c>
      <c r="M3515" s="62">
        <f>STOCK[[#This Row],[Costo Unitario (USD)]]+STOCK[[#This Row],[Costo Envío (USD)]]+STOCK[[#This Row],[Comisión 10%]]</f>
        <v>11</v>
      </c>
      <c r="N3515" s="62">
        <f t="shared" si="188"/>
        <v>16.5</v>
      </c>
      <c r="O3515" s="62">
        <f t="shared" si="186"/>
        <v>30</v>
      </c>
      <c r="P3515" s="62">
        <f>STOCK[[#This Row],[Precio Final]]-STOCK[[#This Row],[Costo total]]</f>
        <v>19</v>
      </c>
      <c r="Q3515" s="62"/>
      <c r="R3515" s="74"/>
      <c r="S3515" s="74"/>
      <c r="T3515" s="62"/>
      <c r="U3515" s="62"/>
      <c r="V3515" s="76"/>
    </row>
    <row r="3516" s="52" customFormat="1" ht="14.8" spans="1:22">
      <c r="A3516" s="74" t="s">
        <v>19470</v>
      </c>
      <c r="B3516" s="74" t="s">
        <v>16522</v>
      </c>
      <c r="C3516" s="74" t="s">
        <v>22548</v>
      </c>
      <c r="D3516" s="74" t="s">
        <v>16408</v>
      </c>
      <c r="E3516" s="74"/>
      <c r="F3516" s="59">
        <v>25</v>
      </c>
      <c r="G3516" s="75">
        <v>1</v>
      </c>
      <c r="H3516" s="75">
        <f>SUMIFS(VENTAS[Cantidad],VENTAS[Código del producto Vendido],STOCK[[#This Row],[Code]])</f>
        <v>0</v>
      </c>
      <c r="I3516" s="75">
        <f t="shared" si="191"/>
        <v>1</v>
      </c>
      <c r="J3516" s="59">
        <f t="shared" si="187"/>
        <v>2.5</v>
      </c>
      <c r="K3516" s="62">
        <v>12</v>
      </c>
      <c r="L3516" s="62">
        <v>0</v>
      </c>
      <c r="M3516" s="62">
        <f>STOCK[[#This Row],[Costo Unitario (USD)]]+STOCK[[#This Row],[Costo Envío (USD)]]+STOCK[[#This Row],[Comisión 10%]]</f>
        <v>14.5</v>
      </c>
      <c r="N3516" s="62">
        <f t="shared" si="188"/>
        <v>21.75</v>
      </c>
      <c r="O3516" s="62">
        <f t="shared" si="186"/>
        <v>25</v>
      </c>
      <c r="P3516" s="62">
        <f>STOCK[[#This Row],[Precio Final]]-STOCK[[#This Row],[Costo total]]</f>
        <v>10.5</v>
      </c>
      <c r="Q3516" s="62"/>
      <c r="R3516" s="74"/>
      <c r="S3516" s="74"/>
      <c r="T3516" s="62"/>
      <c r="U3516" s="62"/>
      <c r="V3516" s="76"/>
    </row>
    <row r="3517" s="52" customFormat="1" ht="14.8" spans="1:22">
      <c r="A3517" s="74" t="s">
        <v>22549</v>
      </c>
      <c r="B3517" s="74" t="s">
        <v>17153</v>
      </c>
      <c r="C3517" s="74" t="s">
        <v>22550</v>
      </c>
      <c r="D3517" s="74" t="s">
        <v>16475</v>
      </c>
      <c r="E3517" s="74"/>
      <c r="F3517" s="59">
        <v>25</v>
      </c>
      <c r="G3517" s="75">
        <v>1</v>
      </c>
      <c r="H3517" s="75">
        <f>SUMIFS(VENTAS[Cantidad],VENTAS[Código del producto Vendido],STOCK[[#This Row],[Code]])</f>
        <v>0</v>
      </c>
      <c r="I3517" s="75">
        <f t="shared" si="191"/>
        <v>1</v>
      </c>
      <c r="J3517" s="59">
        <f t="shared" si="187"/>
        <v>2.5</v>
      </c>
      <c r="K3517" s="62">
        <v>12</v>
      </c>
      <c r="L3517" s="62">
        <v>0</v>
      </c>
      <c r="M3517" s="62">
        <f>STOCK[[#This Row],[Costo Unitario (USD)]]+STOCK[[#This Row],[Costo Envío (USD)]]+STOCK[[#This Row],[Comisión 10%]]</f>
        <v>14.5</v>
      </c>
      <c r="N3517" s="62">
        <f t="shared" si="188"/>
        <v>21.75</v>
      </c>
      <c r="O3517" s="62">
        <f t="shared" si="186"/>
        <v>25</v>
      </c>
      <c r="P3517" s="62">
        <f>STOCK[[#This Row],[Precio Final]]-STOCK[[#This Row],[Costo total]]</f>
        <v>10.5</v>
      </c>
      <c r="Q3517" s="62"/>
      <c r="R3517" s="74"/>
      <c r="S3517" s="74"/>
      <c r="T3517" s="62"/>
      <c r="U3517" s="62"/>
      <c r="V3517" s="76"/>
    </row>
    <row r="3518" s="52" customFormat="1" ht="14.8" spans="1:22">
      <c r="A3518" s="74" t="s">
        <v>22551</v>
      </c>
      <c r="B3518" s="74" t="s">
        <v>17153</v>
      </c>
      <c r="C3518" s="74" t="s">
        <v>22552</v>
      </c>
      <c r="D3518" s="74" t="s">
        <v>17744</v>
      </c>
      <c r="E3518" s="74"/>
      <c r="F3518" s="59">
        <v>25</v>
      </c>
      <c r="G3518" s="75">
        <v>1</v>
      </c>
      <c r="H3518" s="75">
        <f>SUMIFS(VENTAS[Cantidad],VENTAS[Código del producto Vendido],STOCK[[#This Row],[Code]])</f>
        <v>0</v>
      </c>
      <c r="I3518" s="75">
        <f t="shared" si="191"/>
        <v>1</v>
      </c>
      <c r="J3518" s="59">
        <f t="shared" si="187"/>
        <v>2.5</v>
      </c>
      <c r="K3518" s="62">
        <v>12</v>
      </c>
      <c r="L3518" s="62">
        <v>0</v>
      </c>
      <c r="M3518" s="62">
        <f>STOCK[[#This Row],[Costo Unitario (USD)]]+STOCK[[#This Row],[Costo Envío (USD)]]+STOCK[[#This Row],[Comisión 10%]]</f>
        <v>14.5</v>
      </c>
      <c r="N3518" s="62">
        <f t="shared" si="188"/>
        <v>21.75</v>
      </c>
      <c r="O3518" s="62">
        <f t="shared" si="186"/>
        <v>25</v>
      </c>
      <c r="P3518" s="62">
        <f>STOCK[[#This Row],[Precio Final]]-STOCK[[#This Row],[Costo total]]</f>
        <v>10.5</v>
      </c>
      <c r="Q3518" s="62"/>
      <c r="R3518" s="74"/>
      <c r="S3518" s="74"/>
      <c r="T3518" s="62"/>
      <c r="U3518" s="62"/>
      <c r="V3518" s="76"/>
    </row>
    <row r="3519" s="52" customFormat="1" ht="14.8" spans="1:22">
      <c r="A3519" s="74" t="s">
        <v>22553</v>
      </c>
      <c r="B3519" s="74" t="s">
        <v>16680</v>
      </c>
      <c r="C3519" s="74" t="s">
        <v>22554</v>
      </c>
      <c r="D3519" s="74" t="s">
        <v>16973</v>
      </c>
      <c r="E3519" s="74"/>
      <c r="F3519" s="59">
        <v>30</v>
      </c>
      <c r="G3519" s="75">
        <v>1</v>
      </c>
      <c r="H3519" s="75">
        <f>SUMIFS(VENTAS[Cantidad],VENTAS[Código del producto Vendido],STOCK[[#This Row],[Code]])</f>
        <v>0</v>
      </c>
      <c r="I3519" s="75">
        <f t="shared" si="191"/>
        <v>1</v>
      </c>
      <c r="J3519" s="59">
        <f t="shared" si="187"/>
        <v>3</v>
      </c>
      <c r="K3519" s="62">
        <v>12</v>
      </c>
      <c r="L3519" s="62">
        <v>0</v>
      </c>
      <c r="M3519" s="62">
        <f>STOCK[[#This Row],[Costo Unitario (USD)]]+STOCK[[#This Row],[Costo Envío (USD)]]+STOCK[[#This Row],[Comisión 10%]]</f>
        <v>15</v>
      </c>
      <c r="N3519" s="62">
        <f t="shared" si="188"/>
        <v>22.5</v>
      </c>
      <c r="O3519" s="62">
        <f t="shared" si="186"/>
        <v>30</v>
      </c>
      <c r="P3519" s="62">
        <f>STOCK[[#This Row],[Precio Final]]-STOCK[[#This Row],[Costo total]]</f>
        <v>15</v>
      </c>
      <c r="Q3519" s="62"/>
      <c r="R3519" s="74"/>
      <c r="S3519" s="74"/>
      <c r="T3519" s="62"/>
      <c r="U3519" s="62"/>
      <c r="V3519" s="76"/>
    </row>
    <row r="3520" s="52" customFormat="1" ht="14.8" spans="1:22">
      <c r="A3520" s="74" t="s">
        <v>22555</v>
      </c>
      <c r="B3520" s="74" t="s">
        <v>16522</v>
      </c>
      <c r="C3520" s="74" t="s">
        <v>22556</v>
      </c>
      <c r="D3520" s="74" t="s">
        <v>17488</v>
      </c>
      <c r="E3520" s="74"/>
      <c r="F3520" s="59">
        <v>25</v>
      </c>
      <c r="G3520" s="75">
        <v>1</v>
      </c>
      <c r="H3520" s="75">
        <f>SUMIFS(VENTAS[Cantidad],VENTAS[Código del producto Vendido],STOCK[[#This Row],[Code]])</f>
        <v>0</v>
      </c>
      <c r="I3520" s="75">
        <f t="shared" si="191"/>
        <v>1</v>
      </c>
      <c r="J3520" s="59">
        <f t="shared" si="187"/>
        <v>2.5</v>
      </c>
      <c r="K3520" s="62">
        <v>12</v>
      </c>
      <c r="L3520" s="62">
        <v>0</v>
      </c>
      <c r="M3520" s="62">
        <f>STOCK[[#This Row],[Costo Unitario (USD)]]+STOCK[[#This Row],[Costo Envío (USD)]]+STOCK[[#This Row],[Comisión 10%]]</f>
        <v>14.5</v>
      </c>
      <c r="N3520" s="62">
        <f t="shared" si="188"/>
        <v>21.75</v>
      </c>
      <c r="O3520" s="62">
        <f t="shared" si="186"/>
        <v>25</v>
      </c>
      <c r="P3520" s="62">
        <f>STOCK[[#This Row],[Precio Final]]-STOCK[[#This Row],[Costo total]]</f>
        <v>10.5</v>
      </c>
      <c r="Q3520" s="62"/>
      <c r="R3520" s="74"/>
      <c r="S3520" s="74"/>
      <c r="T3520" s="62"/>
      <c r="U3520" s="62"/>
      <c r="V3520" s="76"/>
    </row>
    <row r="3521" s="52" customFormat="1" ht="14.8" spans="1:22">
      <c r="A3521" s="74" t="s">
        <v>22557</v>
      </c>
      <c r="B3521" s="74" t="s">
        <v>16680</v>
      </c>
      <c r="C3521" s="74" t="s">
        <v>22556</v>
      </c>
      <c r="D3521" s="74" t="s">
        <v>16928</v>
      </c>
      <c r="E3521" s="74"/>
      <c r="F3521" s="59">
        <v>25</v>
      </c>
      <c r="G3521" s="75">
        <v>2</v>
      </c>
      <c r="H3521" s="75">
        <f>SUMIFS(VENTAS[Cantidad],VENTAS[Código del producto Vendido],STOCK[[#This Row],[Code]])</f>
        <v>0</v>
      </c>
      <c r="I3521" s="75">
        <f t="shared" si="191"/>
        <v>2</v>
      </c>
      <c r="J3521" s="59">
        <f t="shared" si="187"/>
        <v>2.5</v>
      </c>
      <c r="K3521" s="62">
        <v>12</v>
      </c>
      <c r="L3521" s="62">
        <v>0</v>
      </c>
      <c r="M3521" s="62">
        <f>STOCK[[#This Row],[Costo Unitario (USD)]]+STOCK[[#This Row],[Costo Envío (USD)]]+STOCK[[#This Row],[Comisión 10%]]</f>
        <v>14.5</v>
      </c>
      <c r="N3521" s="62">
        <f t="shared" si="188"/>
        <v>21.75</v>
      </c>
      <c r="O3521" s="62">
        <f t="shared" si="186"/>
        <v>25</v>
      </c>
      <c r="P3521" s="62">
        <f>STOCK[[#This Row],[Precio Final]]-STOCK[[#This Row],[Costo total]]</f>
        <v>10.5</v>
      </c>
      <c r="Q3521" s="62"/>
      <c r="R3521" s="74"/>
      <c r="S3521" s="74"/>
      <c r="T3521" s="62"/>
      <c r="U3521" s="62"/>
      <c r="V3521" s="76"/>
    </row>
    <row r="3522" s="52" customFormat="1" ht="14.8" spans="1:22">
      <c r="A3522" s="74" t="s">
        <v>22558</v>
      </c>
      <c r="B3522" s="74" t="s">
        <v>16680</v>
      </c>
      <c r="C3522" s="74" t="s">
        <v>22556</v>
      </c>
      <c r="D3522" s="74" t="s">
        <v>16973</v>
      </c>
      <c r="E3522" s="74"/>
      <c r="F3522" s="59">
        <v>25</v>
      </c>
      <c r="G3522" s="75">
        <v>1</v>
      </c>
      <c r="H3522" s="75">
        <f>SUMIFS(VENTAS[Cantidad],VENTAS[Código del producto Vendido],STOCK[[#This Row],[Code]])</f>
        <v>0</v>
      </c>
      <c r="I3522" s="75">
        <f t="shared" si="191"/>
        <v>1</v>
      </c>
      <c r="J3522" s="59">
        <f t="shared" si="187"/>
        <v>2.5</v>
      </c>
      <c r="K3522" s="62">
        <v>12</v>
      </c>
      <c r="L3522" s="62">
        <v>0</v>
      </c>
      <c r="M3522" s="62">
        <f>STOCK[[#This Row],[Costo Unitario (USD)]]+STOCK[[#This Row],[Costo Envío (USD)]]+STOCK[[#This Row],[Comisión 10%]]</f>
        <v>14.5</v>
      </c>
      <c r="N3522" s="62">
        <f t="shared" si="188"/>
        <v>21.75</v>
      </c>
      <c r="O3522" s="62">
        <f t="shared" si="186"/>
        <v>25</v>
      </c>
      <c r="P3522" s="62">
        <f>STOCK[[#This Row],[Precio Final]]-STOCK[[#This Row],[Costo total]]</f>
        <v>10.5</v>
      </c>
      <c r="Q3522" s="62"/>
      <c r="R3522" s="74"/>
      <c r="S3522" s="74"/>
      <c r="T3522" s="62"/>
      <c r="U3522" s="62"/>
      <c r="V3522" s="76"/>
    </row>
    <row r="3523" s="52" customFormat="1" ht="14.8" spans="1:22">
      <c r="A3523" s="74" t="s">
        <v>22559</v>
      </c>
      <c r="B3523" s="74" t="s">
        <v>16522</v>
      </c>
      <c r="C3523" s="74" t="s">
        <v>22560</v>
      </c>
      <c r="D3523" s="74" t="s">
        <v>17488</v>
      </c>
      <c r="E3523" s="74"/>
      <c r="F3523" s="59">
        <v>35</v>
      </c>
      <c r="G3523" s="75">
        <v>1</v>
      </c>
      <c r="H3523" s="75">
        <f>SUMIFS(VENTAS[Cantidad],VENTAS[Código del producto Vendido],STOCK[[#This Row],[Code]])</f>
        <v>0</v>
      </c>
      <c r="I3523" s="75">
        <f t="shared" si="191"/>
        <v>1</v>
      </c>
      <c r="J3523" s="59">
        <f t="shared" si="187"/>
        <v>3.5</v>
      </c>
      <c r="K3523" s="62">
        <v>12</v>
      </c>
      <c r="L3523" s="62">
        <v>0</v>
      </c>
      <c r="M3523" s="62">
        <f>STOCK[[#This Row],[Costo Unitario (USD)]]+STOCK[[#This Row],[Costo Envío (USD)]]+STOCK[[#This Row],[Comisión 10%]]</f>
        <v>15.5</v>
      </c>
      <c r="N3523" s="62">
        <f t="shared" si="188"/>
        <v>23.25</v>
      </c>
      <c r="O3523" s="62">
        <f t="shared" si="186"/>
        <v>35</v>
      </c>
      <c r="P3523" s="62">
        <f>STOCK[[#This Row],[Precio Final]]-STOCK[[#This Row],[Costo total]]</f>
        <v>19.5</v>
      </c>
      <c r="Q3523" s="62"/>
      <c r="R3523" s="74"/>
      <c r="S3523" s="74"/>
      <c r="T3523" s="62"/>
      <c r="U3523" s="62"/>
      <c r="V3523" s="76"/>
    </row>
    <row r="3524" s="52" customFormat="1" ht="14.8" spans="1:22">
      <c r="A3524" s="74" t="s">
        <v>22561</v>
      </c>
      <c r="B3524" s="74" t="s">
        <v>16522</v>
      </c>
      <c r="C3524" s="74" t="s">
        <v>22562</v>
      </c>
      <c r="D3524" s="74" t="s">
        <v>17234</v>
      </c>
      <c r="E3524" s="74"/>
      <c r="F3524" s="59">
        <v>25</v>
      </c>
      <c r="G3524" s="75">
        <v>1</v>
      </c>
      <c r="H3524" s="75">
        <f>SUMIFS(VENTAS[Cantidad],VENTAS[Código del producto Vendido],STOCK[[#This Row],[Code]])</f>
        <v>0</v>
      </c>
      <c r="I3524" s="75">
        <f t="shared" si="191"/>
        <v>1</v>
      </c>
      <c r="J3524" s="59">
        <f t="shared" si="187"/>
        <v>2.5</v>
      </c>
      <c r="K3524" s="62">
        <v>12</v>
      </c>
      <c r="L3524" s="62">
        <v>0</v>
      </c>
      <c r="M3524" s="62">
        <f>STOCK[[#This Row],[Costo Unitario (USD)]]+STOCK[[#This Row],[Costo Envío (USD)]]+STOCK[[#This Row],[Comisión 10%]]</f>
        <v>14.5</v>
      </c>
      <c r="N3524" s="62">
        <f t="shared" si="188"/>
        <v>21.75</v>
      </c>
      <c r="O3524" s="62">
        <f t="shared" si="186"/>
        <v>25</v>
      </c>
      <c r="P3524" s="62">
        <f>STOCK[[#This Row],[Precio Final]]-STOCK[[#This Row],[Costo total]]</f>
        <v>10.5</v>
      </c>
      <c r="Q3524" s="62"/>
      <c r="R3524" s="74"/>
      <c r="S3524" s="74"/>
      <c r="T3524" s="62"/>
      <c r="U3524" s="62"/>
      <c r="V3524" s="76"/>
    </row>
    <row r="3525" s="52" customFormat="1" ht="14.8" spans="1:22">
      <c r="A3525" s="74" t="s">
        <v>22563</v>
      </c>
      <c r="B3525" s="74" t="s">
        <v>21469</v>
      </c>
      <c r="C3525" s="74" t="s">
        <v>22564</v>
      </c>
      <c r="D3525" s="74" t="s">
        <v>16583</v>
      </c>
      <c r="E3525" s="74"/>
      <c r="F3525" s="59">
        <v>40</v>
      </c>
      <c r="G3525" s="75">
        <v>2</v>
      </c>
      <c r="H3525" s="75">
        <f>SUMIFS(VENTAS[Cantidad],VENTAS[Código del producto Vendido],STOCK[[#This Row],[Code]])</f>
        <v>0</v>
      </c>
      <c r="I3525" s="75">
        <f t="shared" si="191"/>
        <v>2</v>
      </c>
      <c r="J3525" s="59">
        <f t="shared" si="187"/>
        <v>4</v>
      </c>
      <c r="K3525" s="62">
        <v>12</v>
      </c>
      <c r="L3525" s="62">
        <v>0</v>
      </c>
      <c r="M3525" s="62">
        <f>STOCK[[#This Row],[Costo Unitario (USD)]]+STOCK[[#This Row],[Costo Envío (USD)]]+STOCK[[#This Row],[Comisión 10%]]</f>
        <v>16</v>
      </c>
      <c r="N3525" s="62">
        <f t="shared" si="188"/>
        <v>24</v>
      </c>
      <c r="O3525" s="62">
        <f t="shared" si="186"/>
        <v>40</v>
      </c>
      <c r="P3525" s="62">
        <f>STOCK[[#This Row],[Precio Final]]-STOCK[[#This Row],[Costo total]]</f>
        <v>24</v>
      </c>
      <c r="Q3525" s="62"/>
      <c r="R3525" s="74"/>
      <c r="S3525" s="74"/>
      <c r="T3525" s="62"/>
      <c r="U3525" s="62"/>
      <c r="V3525" s="76"/>
    </row>
    <row r="3526" s="52" customFormat="1" ht="14.8" spans="1:22">
      <c r="A3526" s="74" t="s">
        <v>22565</v>
      </c>
      <c r="B3526" s="74" t="s">
        <v>20874</v>
      </c>
      <c r="C3526" s="74" t="s">
        <v>22566</v>
      </c>
      <c r="D3526" s="74" t="s">
        <v>16404</v>
      </c>
      <c r="E3526" s="74"/>
      <c r="F3526" s="59">
        <v>55</v>
      </c>
      <c r="G3526" s="75">
        <v>1</v>
      </c>
      <c r="H3526" s="75">
        <f>SUMIFS(VENTAS[Cantidad],VENTAS[Código del producto Vendido],STOCK[[#This Row],[Code]])</f>
        <v>0</v>
      </c>
      <c r="I3526" s="75">
        <f t="shared" si="191"/>
        <v>1</v>
      </c>
      <c r="J3526" s="59">
        <f t="shared" si="187"/>
        <v>5.5</v>
      </c>
      <c r="K3526" s="62">
        <v>12</v>
      </c>
      <c r="L3526" s="62">
        <v>0</v>
      </c>
      <c r="M3526" s="62">
        <f>STOCK[[#This Row],[Costo Unitario (USD)]]+STOCK[[#This Row],[Costo Envío (USD)]]+STOCK[[#This Row],[Comisión 10%]]</f>
        <v>17.5</v>
      </c>
      <c r="N3526" s="62">
        <f t="shared" si="188"/>
        <v>26.25</v>
      </c>
      <c r="O3526" s="62">
        <f t="shared" si="186"/>
        <v>55</v>
      </c>
      <c r="P3526" s="62">
        <f>STOCK[[#This Row],[Precio Final]]-STOCK[[#This Row],[Costo total]]</f>
        <v>37.5</v>
      </c>
      <c r="Q3526" s="62"/>
      <c r="R3526" s="74"/>
      <c r="S3526" s="74"/>
      <c r="T3526" s="62"/>
      <c r="U3526" s="62"/>
      <c r="V3526" s="76"/>
    </row>
    <row r="3527" s="52" customFormat="1" ht="14.8" spans="1:22">
      <c r="A3527" s="74" t="s">
        <v>22567</v>
      </c>
      <c r="B3527" s="74" t="s">
        <v>21469</v>
      </c>
      <c r="C3527" s="74" t="s">
        <v>22568</v>
      </c>
      <c r="D3527" s="74" t="s">
        <v>16583</v>
      </c>
      <c r="E3527" s="74"/>
      <c r="F3527" s="59">
        <v>30</v>
      </c>
      <c r="G3527" s="75">
        <v>1</v>
      </c>
      <c r="H3527" s="75">
        <f>SUMIFS(VENTAS[Cantidad],VENTAS[Código del producto Vendido],STOCK[[#This Row],[Code]])</f>
        <v>1</v>
      </c>
      <c r="I3527" s="75">
        <f t="shared" si="191"/>
        <v>0</v>
      </c>
      <c r="J3527" s="59">
        <f t="shared" si="187"/>
        <v>3</v>
      </c>
      <c r="K3527" s="62">
        <v>12</v>
      </c>
      <c r="L3527" s="62">
        <v>0</v>
      </c>
      <c r="M3527" s="62">
        <f>STOCK[[#This Row],[Costo Unitario (USD)]]+STOCK[[#This Row],[Costo Envío (USD)]]+STOCK[[#This Row],[Comisión 10%]]</f>
        <v>15</v>
      </c>
      <c r="N3527" s="62">
        <f t="shared" si="188"/>
        <v>22.5</v>
      </c>
      <c r="O3527" s="62">
        <f t="shared" si="186"/>
        <v>30</v>
      </c>
      <c r="P3527" s="62">
        <f>STOCK[[#This Row],[Precio Final]]-STOCK[[#This Row],[Costo total]]</f>
        <v>15</v>
      </c>
      <c r="Q3527" s="62"/>
      <c r="R3527" s="74"/>
      <c r="S3527" s="74"/>
      <c r="T3527" s="62"/>
      <c r="U3527" s="62"/>
      <c r="V3527" s="76"/>
    </row>
    <row r="3528" s="52" customFormat="1" ht="14.8" spans="1:22">
      <c r="A3528" s="74" t="s">
        <v>22569</v>
      </c>
      <c r="B3528" s="74" t="s">
        <v>20035</v>
      </c>
      <c r="C3528" s="74" t="s">
        <v>22570</v>
      </c>
      <c r="D3528" s="74" t="s">
        <v>16396</v>
      </c>
      <c r="E3528" s="74"/>
      <c r="F3528" s="59">
        <v>25</v>
      </c>
      <c r="G3528" s="75">
        <v>1</v>
      </c>
      <c r="H3528" s="75">
        <f>SUMIFS(VENTAS[Cantidad],VENTAS[Código del producto Vendido],STOCK[[#This Row],[Code]])</f>
        <v>0</v>
      </c>
      <c r="I3528" s="75">
        <f t="shared" si="191"/>
        <v>1</v>
      </c>
      <c r="J3528" s="59">
        <f t="shared" si="187"/>
        <v>2.5</v>
      </c>
      <c r="K3528" s="62">
        <v>12</v>
      </c>
      <c r="L3528" s="62">
        <v>0</v>
      </c>
      <c r="M3528" s="62">
        <f>STOCK[[#This Row],[Costo Unitario (USD)]]+STOCK[[#This Row],[Costo Envío (USD)]]+STOCK[[#This Row],[Comisión 10%]]</f>
        <v>14.5</v>
      </c>
      <c r="N3528" s="62">
        <f t="shared" si="188"/>
        <v>21.75</v>
      </c>
      <c r="O3528" s="62">
        <f t="shared" si="186"/>
        <v>25</v>
      </c>
      <c r="P3528" s="62">
        <f>STOCK[[#This Row],[Precio Final]]-STOCK[[#This Row],[Costo total]]</f>
        <v>10.5</v>
      </c>
      <c r="Q3528" s="62"/>
      <c r="R3528" s="74"/>
      <c r="S3528" s="74"/>
      <c r="T3528" s="62"/>
      <c r="U3528" s="62"/>
      <c r="V3528" s="76"/>
    </row>
    <row r="3529" s="52" customFormat="1" ht="14.8" spans="1:22">
      <c r="A3529" s="74" t="s">
        <v>22571</v>
      </c>
      <c r="B3529" s="74" t="s">
        <v>20035</v>
      </c>
      <c r="C3529" s="74" t="s">
        <v>22572</v>
      </c>
      <c r="D3529" s="74" t="s">
        <v>16396</v>
      </c>
      <c r="E3529" s="74"/>
      <c r="F3529" s="59">
        <v>25</v>
      </c>
      <c r="G3529" s="75">
        <v>2</v>
      </c>
      <c r="H3529" s="75">
        <f>SUMIFS(VENTAS[Cantidad],VENTAS[Código del producto Vendido],STOCK[[#This Row],[Code]])</f>
        <v>0</v>
      </c>
      <c r="I3529" s="75">
        <f t="shared" si="191"/>
        <v>2</v>
      </c>
      <c r="J3529" s="59">
        <f t="shared" si="187"/>
        <v>2.5</v>
      </c>
      <c r="K3529" s="62">
        <v>8</v>
      </c>
      <c r="L3529" s="62">
        <v>0</v>
      </c>
      <c r="M3529" s="62">
        <f>STOCK[[#This Row],[Costo Unitario (USD)]]+STOCK[[#This Row],[Costo Envío (USD)]]+STOCK[[#This Row],[Comisión 10%]]</f>
        <v>10.5</v>
      </c>
      <c r="N3529" s="62">
        <f t="shared" si="188"/>
        <v>15.75</v>
      </c>
      <c r="O3529" s="62">
        <f t="shared" si="186"/>
        <v>25</v>
      </c>
      <c r="P3529" s="62">
        <f>STOCK[[#This Row],[Precio Final]]-STOCK[[#This Row],[Costo total]]</f>
        <v>14.5</v>
      </c>
      <c r="Q3529" s="62"/>
      <c r="R3529" s="74"/>
      <c r="S3529" s="74"/>
      <c r="T3529" s="62"/>
      <c r="U3529" s="62"/>
      <c r="V3529" s="76"/>
    </row>
    <row r="3530" s="52" customFormat="1" ht="14.8" spans="1:22">
      <c r="A3530" s="74" t="s">
        <v>22573</v>
      </c>
      <c r="B3530" s="74" t="s">
        <v>20035</v>
      </c>
      <c r="C3530" s="74" t="s">
        <v>22574</v>
      </c>
      <c r="D3530" s="74" t="s">
        <v>16396</v>
      </c>
      <c r="E3530" s="74"/>
      <c r="F3530" s="59">
        <v>25</v>
      </c>
      <c r="G3530" s="75">
        <v>1</v>
      </c>
      <c r="H3530" s="75">
        <f>SUMIFS(VENTAS[Cantidad],VENTAS[Código del producto Vendido],STOCK[[#This Row],[Code]])</f>
        <v>0</v>
      </c>
      <c r="I3530" s="75">
        <f t="shared" si="191"/>
        <v>1</v>
      </c>
      <c r="J3530" s="59">
        <f t="shared" si="187"/>
        <v>2.5</v>
      </c>
      <c r="K3530" s="62">
        <v>8</v>
      </c>
      <c r="L3530" s="62">
        <v>0</v>
      </c>
      <c r="M3530" s="62">
        <f>STOCK[[#This Row],[Costo Unitario (USD)]]+STOCK[[#This Row],[Costo Envío (USD)]]+STOCK[[#This Row],[Comisión 10%]]</f>
        <v>10.5</v>
      </c>
      <c r="N3530" s="62">
        <f t="shared" si="188"/>
        <v>15.75</v>
      </c>
      <c r="O3530" s="62">
        <f t="shared" si="186"/>
        <v>25</v>
      </c>
      <c r="P3530" s="62">
        <f>STOCK[[#This Row],[Precio Final]]-STOCK[[#This Row],[Costo total]]</f>
        <v>14.5</v>
      </c>
      <c r="Q3530" s="62"/>
      <c r="R3530" s="74"/>
      <c r="S3530" s="74"/>
      <c r="T3530" s="62"/>
      <c r="U3530" s="62"/>
      <c r="V3530" s="76"/>
    </row>
    <row r="3531" s="52" customFormat="1" ht="14.8" spans="1:22">
      <c r="A3531" s="74" t="s">
        <v>22575</v>
      </c>
      <c r="B3531" s="74" t="s">
        <v>20035</v>
      </c>
      <c r="C3531" s="74" t="s">
        <v>22576</v>
      </c>
      <c r="D3531" s="74" t="s">
        <v>16396</v>
      </c>
      <c r="E3531" s="74"/>
      <c r="F3531" s="59">
        <v>25</v>
      </c>
      <c r="G3531" s="75">
        <v>1</v>
      </c>
      <c r="H3531" s="75">
        <f>SUMIFS(VENTAS[Cantidad],VENTAS[Código del producto Vendido],STOCK[[#This Row],[Code]])</f>
        <v>0</v>
      </c>
      <c r="I3531" s="75">
        <f t="shared" si="191"/>
        <v>1</v>
      </c>
      <c r="J3531" s="59">
        <f t="shared" si="187"/>
        <v>2.5</v>
      </c>
      <c r="K3531" s="62">
        <v>8</v>
      </c>
      <c r="L3531" s="62">
        <v>0</v>
      </c>
      <c r="M3531" s="62">
        <f>STOCK[[#This Row],[Costo Unitario (USD)]]+STOCK[[#This Row],[Costo Envío (USD)]]+STOCK[[#This Row],[Comisión 10%]]</f>
        <v>10.5</v>
      </c>
      <c r="N3531" s="62">
        <f t="shared" si="188"/>
        <v>15.75</v>
      </c>
      <c r="O3531" s="62">
        <f t="shared" si="186"/>
        <v>25</v>
      </c>
      <c r="P3531" s="62">
        <f>STOCK[[#This Row],[Precio Final]]-STOCK[[#This Row],[Costo total]]</f>
        <v>14.5</v>
      </c>
      <c r="Q3531" s="62"/>
      <c r="R3531" s="74"/>
      <c r="S3531" s="74"/>
      <c r="T3531" s="62"/>
      <c r="U3531" s="62"/>
      <c r="V3531" s="76"/>
    </row>
    <row r="3532" s="52" customFormat="1" ht="14.8" spans="1:22">
      <c r="A3532" s="74" t="s">
        <v>22577</v>
      </c>
      <c r="B3532" s="74" t="s">
        <v>20874</v>
      </c>
      <c r="C3532" s="74" t="s">
        <v>22578</v>
      </c>
      <c r="D3532" s="74" t="s">
        <v>16404</v>
      </c>
      <c r="E3532" s="74"/>
      <c r="F3532" s="59">
        <v>25</v>
      </c>
      <c r="G3532" s="75">
        <v>2</v>
      </c>
      <c r="H3532" s="75">
        <f>SUMIFS(VENTAS[Cantidad],VENTAS[Código del producto Vendido],STOCK[[#This Row],[Code]])</f>
        <v>0</v>
      </c>
      <c r="I3532" s="75">
        <f t="shared" si="191"/>
        <v>2</v>
      </c>
      <c r="J3532" s="59">
        <f t="shared" si="187"/>
        <v>2.5</v>
      </c>
      <c r="K3532" s="62">
        <v>8</v>
      </c>
      <c r="L3532" s="62">
        <v>0</v>
      </c>
      <c r="M3532" s="62">
        <f>STOCK[[#This Row],[Costo Unitario (USD)]]+STOCK[[#This Row],[Costo Envío (USD)]]+STOCK[[#This Row],[Comisión 10%]]</f>
        <v>10.5</v>
      </c>
      <c r="N3532" s="62">
        <f t="shared" si="188"/>
        <v>15.75</v>
      </c>
      <c r="O3532" s="62">
        <f t="shared" si="186"/>
        <v>25</v>
      </c>
      <c r="P3532" s="62">
        <f>STOCK[[#This Row],[Precio Final]]-STOCK[[#This Row],[Costo total]]</f>
        <v>14.5</v>
      </c>
      <c r="Q3532" s="62"/>
      <c r="R3532" s="74"/>
      <c r="S3532" s="74"/>
      <c r="T3532" s="62"/>
      <c r="U3532" s="62"/>
      <c r="V3532" s="76"/>
    </row>
    <row r="3533" s="52" customFormat="1" ht="14.8" spans="1:22">
      <c r="A3533" s="74" t="s">
        <v>22579</v>
      </c>
      <c r="B3533" s="74" t="s">
        <v>20874</v>
      </c>
      <c r="C3533" s="74" t="s">
        <v>22580</v>
      </c>
      <c r="D3533" s="74" t="s">
        <v>16408</v>
      </c>
      <c r="E3533" s="74"/>
      <c r="F3533" s="59">
        <v>55</v>
      </c>
      <c r="G3533" s="75">
        <v>1</v>
      </c>
      <c r="H3533" s="75">
        <f>SUMIFS(VENTAS[Cantidad],VENTAS[Código del producto Vendido],STOCK[[#This Row],[Code]])</f>
        <v>0</v>
      </c>
      <c r="I3533" s="75">
        <f t="shared" si="191"/>
        <v>1</v>
      </c>
      <c r="J3533" s="59">
        <f t="shared" si="187"/>
        <v>5.5</v>
      </c>
      <c r="K3533" s="62">
        <v>8</v>
      </c>
      <c r="L3533" s="62">
        <v>0</v>
      </c>
      <c r="M3533" s="62">
        <f>STOCK[[#This Row],[Costo Unitario (USD)]]+STOCK[[#This Row],[Costo Envío (USD)]]+STOCK[[#This Row],[Comisión 10%]]</f>
        <v>13.5</v>
      </c>
      <c r="N3533" s="62">
        <f t="shared" si="188"/>
        <v>20.25</v>
      </c>
      <c r="O3533" s="62">
        <f t="shared" si="186"/>
        <v>55</v>
      </c>
      <c r="P3533" s="62">
        <f>STOCK[[#This Row],[Precio Final]]-STOCK[[#This Row],[Costo total]]</f>
        <v>41.5</v>
      </c>
      <c r="Q3533" s="62"/>
      <c r="R3533" s="74"/>
      <c r="S3533" s="74"/>
      <c r="T3533" s="62"/>
      <c r="U3533" s="62"/>
      <c r="V3533" s="76"/>
    </row>
    <row r="3534" s="52" customFormat="1" ht="14.8" spans="1:22">
      <c r="A3534" s="74" t="s">
        <v>22581</v>
      </c>
      <c r="B3534" s="74" t="s">
        <v>20874</v>
      </c>
      <c r="C3534" s="74" t="s">
        <v>22580</v>
      </c>
      <c r="D3534" s="74" t="s">
        <v>16404</v>
      </c>
      <c r="E3534" s="74"/>
      <c r="F3534" s="59">
        <v>55</v>
      </c>
      <c r="G3534" s="75">
        <v>1</v>
      </c>
      <c r="H3534" s="75">
        <f>SUMIFS(VENTAS[Cantidad],VENTAS[Código del producto Vendido],STOCK[[#This Row],[Code]])</f>
        <v>0</v>
      </c>
      <c r="I3534" s="75">
        <f t="shared" si="191"/>
        <v>1</v>
      </c>
      <c r="J3534" s="59">
        <f t="shared" si="187"/>
        <v>5.5</v>
      </c>
      <c r="K3534" s="62">
        <v>8</v>
      </c>
      <c r="L3534" s="62">
        <v>0</v>
      </c>
      <c r="M3534" s="62">
        <f>STOCK[[#This Row],[Costo Unitario (USD)]]+STOCK[[#This Row],[Costo Envío (USD)]]+STOCK[[#This Row],[Comisión 10%]]</f>
        <v>13.5</v>
      </c>
      <c r="N3534" s="62">
        <f t="shared" si="188"/>
        <v>20.25</v>
      </c>
      <c r="O3534" s="62">
        <f t="shared" si="186"/>
        <v>55</v>
      </c>
      <c r="P3534" s="62">
        <f>STOCK[[#This Row],[Precio Final]]-STOCK[[#This Row],[Costo total]]</f>
        <v>41.5</v>
      </c>
      <c r="Q3534" s="62"/>
      <c r="R3534" s="74"/>
      <c r="S3534" s="74"/>
      <c r="T3534" s="62"/>
      <c r="U3534" s="62"/>
      <c r="V3534" s="76"/>
    </row>
    <row r="3535" s="52" customFormat="1" ht="14.8" spans="1:22">
      <c r="A3535" s="74" t="s">
        <v>22582</v>
      </c>
      <c r="B3535" s="74" t="s">
        <v>21469</v>
      </c>
      <c r="C3535" s="74" t="s">
        <v>22583</v>
      </c>
      <c r="D3535" s="74" t="s">
        <v>16475</v>
      </c>
      <c r="E3535" s="74"/>
      <c r="F3535" s="59">
        <v>25</v>
      </c>
      <c r="G3535" s="75">
        <v>1</v>
      </c>
      <c r="H3535" s="75">
        <f>SUMIFS(VENTAS[Cantidad],VENTAS[Código del producto Vendido],STOCK[[#This Row],[Code]])</f>
        <v>0</v>
      </c>
      <c r="I3535" s="75">
        <f t="shared" si="191"/>
        <v>1</v>
      </c>
      <c r="J3535" s="59">
        <f t="shared" si="187"/>
        <v>2.5</v>
      </c>
      <c r="K3535" s="62">
        <v>8</v>
      </c>
      <c r="L3535" s="62">
        <v>0</v>
      </c>
      <c r="M3535" s="62">
        <f>STOCK[[#This Row],[Costo Unitario (USD)]]+STOCK[[#This Row],[Costo Envío (USD)]]+STOCK[[#This Row],[Comisión 10%]]</f>
        <v>10.5</v>
      </c>
      <c r="N3535" s="62">
        <f t="shared" si="188"/>
        <v>15.75</v>
      </c>
      <c r="O3535" s="62">
        <f t="shared" si="186"/>
        <v>25</v>
      </c>
      <c r="P3535" s="62">
        <f>STOCK[[#This Row],[Precio Final]]-STOCK[[#This Row],[Costo total]]</f>
        <v>14.5</v>
      </c>
      <c r="Q3535" s="62"/>
      <c r="R3535" s="74"/>
      <c r="S3535" s="74"/>
      <c r="T3535" s="62"/>
      <c r="U3535" s="62"/>
      <c r="V3535" s="76"/>
    </row>
    <row r="3536" s="52" customFormat="1" ht="14.8" spans="1:22">
      <c r="A3536" s="74" t="s">
        <v>17427</v>
      </c>
      <c r="B3536" s="74" t="s">
        <v>20874</v>
      </c>
      <c r="C3536" s="74" t="s">
        <v>22584</v>
      </c>
      <c r="D3536" s="74" t="s">
        <v>16404</v>
      </c>
      <c r="E3536" s="74"/>
      <c r="F3536" s="59">
        <v>25</v>
      </c>
      <c r="G3536" s="75">
        <v>1</v>
      </c>
      <c r="H3536" s="75">
        <f>SUMIFS(VENTAS[Cantidad],VENTAS[Código del producto Vendido],STOCK[[#This Row],[Code]])</f>
        <v>0</v>
      </c>
      <c r="I3536" s="75">
        <f t="shared" si="191"/>
        <v>1</v>
      </c>
      <c r="J3536" s="59">
        <f t="shared" si="187"/>
        <v>2.5</v>
      </c>
      <c r="K3536" s="62">
        <v>8</v>
      </c>
      <c r="L3536" s="62">
        <v>0</v>
      </c>
      <c r="M3536" s="62">
        <f>STOCK[[#This Row],[Costo Unitario (USD)]]+STOCK[[#This Row],[Costo Envío (USD)]]+STOCK[[#This Row],[Comisión 10%]]</f>
        <v>10.5</v>
      </c>
      <c r="N3536" s="62">
        <f t="shared" si="188"/>
        <v>15.75</v>
      </c>
      <c r="O3536" s="62">
        <f t="shared" si="186"/>
        <v>25</v>
      </c>
      <c r="P3536" s="62">
        <f>STOCK[[#This Row],[Precio Final]]-STOCK[[#This Row],[Costo total]]</f>
        <v>14.5</v>
      </c>
      <c r="Q3536" s="62"/>
      <c r="R3536" s="74"/>
      <c r="S3536" s="74"/>
      <c r="T3536" s="62"/>
      <c r="U3536" s="62"/>
      <c r="V3536" s="76"/>
    </row>
    <row r="3537" s="52" customFormat="1" ht="14.8" spans="1:22">
      <c r="A3537" s="74" t="s">
        <v>22585</v>
      </c>
      <c r="B3537" s="74" t="s">
        <v>20035</v>
      </c>
      <c r="C3537" s="74" t="s">
        <v>22586</v>
      </c>
      <c r="D3537" s="74" t="s">
        <v>16396</v>
      </c>
      <c r="E3537" s="74"/>
      <c r="F3537" s="59">
        <v>25</v>
      </c>
      <c r="G3537" s="75">
        <v>1</v>
      </c>
      <c r="H3537" s="75">
        <f>SUMIFS(VENTAS[Cantidad],VENTAS[Código del producto Vendido],STOCK[[#This Row],[Code]])</f>
        <v>0</v>
      </c>
      <c r="I3537" s="75">
        <f t="shared" si="191"/>
        <v>1</v>
      </c>
      <c r="J3537" s="59">
        <f t="shared" si="187"/>
        <v>2.5</v>
      </c>
      <c r="K3537" s="62">
        <v>8</v>
      </c>
      <c r="L3537" s="62">
        <v>0</v>
      </c>
      <c r="M3537" s="62">
        <f>STOCK[[#This Row],[Costo Unitario (USD)]]+STOCK[[#This Row],[Costo Envío (USD)]]+STOCK[[#This Row],[Comisión 10%]]</f>
        <v>10.5</v>
      </c>
      <c r="N3537" s="62">
        <f t="shared" si="188"/>
        <v>15.75</v>
      </c>
      <c r="O3537" s="62">
        <f t="shared" si="186"/>
        <v>25</v>
      </c>
      <c r="P3537" s="62">
        <f>STOCK[[#This Row],[Precio Final]]-STOCK[[#This Row],[Costo total]]</f>
        <v>14.5</v>
      </c>
      <c r="Q3537" s="62"/>
      <c r="R3537" s="74"/>
      <c r="S3537" s="74"/>
      <c r="T3537" s="62"/>
      <c r="U3537" s="62"/>
      <c r="V3537" s="76"/>
    </row>
    <row r="3538" s="52" customFormat="1" ht="14.8" spans="1:22">
      <c r="A3538" s="74" t="s">
        <v>22587</v>
      </c>
      <c r="B3538" s="74" t="s">
        <v>20035</v>
      </c>
      <c r="C3538" s="74" t="s">
        <v>22588</v>
      </c>
      <c r="D3538" s="74" t="s">
        <v>16396</v>
      </c>
      <c r="E3538" s="74"/>
      <c r="F3538" s="59">
        <v>40</v>
      </c>
      <c r="G3538" s="75">
        <v>1</v>
      </c>
      <c r="H3538" s="75">
        <f>SUMIFS(VENTAS[Cantidad],VENTAS[Código del producto Vendido],STOCK[[#This Row],[Code]])</f>
        <v>0</v>
      </c>
      <c r="I3538" s="75">
        <f t="shared" si="191"/>
        <v>1</v>
      </c>
      <c r="J3538" s="59">
        <f t="shared" si="187"/>
        <v>4</v>
      </c>
      <c r="K3538" s="62">
        <v>8</v>
      </c>
      <c r="L3538" s="62">
        <v>0</v>
      </c>
      <c r="M3538" s="62">
        <f>STOCK[[#This Row],[Costo Unitario (USD)]]+STOCK[[#This Row],[Costo Envío (USD)]]+STOCK[[#This Row],[Comisión 10%]]</f>
        <v>12</v>
      </c>
      <c r="N3538" s="62">
        <f t="shared" si="188"/>
        <v>18</v>
      </c>
      <c r="O3538" s="62">
        <f t="shared" si="186"/>
        <v>40</v>
      </c>
      <c r="P3538" s="62">
        <f>STOCK[[#This Row],[Precio Final]]-STOCK[[#This Row],[Costo total]]</f>
        <v>28</v>
      </c>
      <c r="Q3538" s="62"/>
      <c r="R3538" s="74"/>
      <c r="S3538" s="74"/>
      <c r="T3538" s="62"/>
      <c r="U3538" s="62"/>
      <c r="V3538" s="76"/>
    </row>
    <row r="3539" s="52" customFormat="1" ht="14.8" spans="1:22">
      <c r="A3539" s="74" t="s">
        <v>22589</v>
      </c>
      <c r="B3539" s="74" t="s">
        <v>20874</v>
      </c>
      <c r="C3539" s="74" t="s">
        <v>22590</v>
      </c>
      <c r="D3539" s="74" t="s">
        <v>16408</v>
      </c>
      <c r="E3539" s="74"/>
      <c r="F3539" s="59">
        <v>25</v>
      </c>
      <c r="G3539" s="75">
        <v>1</v>
      </c>
      <c r="H3539" s="75">
        <f>SUMIFS(VENTAS[Cantidad],VENTAS[Código del producto Vendido],STOCK[[#This Row],[Code]])</f>
        <v>0</v>
      </c>
      <c r="I3539" s="75">
        <f t="shared" si="191"/>
        <v>1</v>
      </c>
      <c r="J3539" s="59">
        <f t="shared" si="187"/>
        <v>2.5</v>
      </c>
      <c r="K3539" s="62">
        <v>8</v>
      </c>
      <c r="L3539" s="62">
        <v>0</v>
      </c>
      <c r="M3539" s="62">
        <f>STOCK[[#This Row],[Costo Unitario (USD)]]+STOCK[[#This Row],[Costo Envío (USD)]]+STOCK[[#This Row],[Comisión 10%]]</f>
        <v>10.5</v>
      </c>
      <c r="N3539" s="62">
        <f t="shared" si="188"/>
        <v>15.75</v>
      </c>
      <c r="O3539" s="62">
        <f t="shared" si="186"/>
        <v>25</v>
      </c>
      <c r="P3539" s="62">
        <f>STOCK[[#This Row],[Precio Final]]-STOCK[[#This Row],[Costo total]]</f>
        <v>14.5</v>
      </c>
      <c r="Q3539" s="62"/>
      <c r="R3539" s="74"/>
      <c r="S3539" s="74"/>
      <c r="T3539" s="62"/>
      <c r="U3539" s="62"/>
      <c r="V3539" s="76"/>
    </row>
    <row r="3540" s="52" customFormat="1" ht="14.8" spans="1:22">
      <c r="A3540" s="74" t="s">
        <v>22591</v>
      </c>
      <c r="B3540" s="74" t="s">
        <v>21469</v>
      </c>
      <c r="C3540" s="74" t="s">
        <v>22377</v>
      </c>
      <c r="D3540" s="74" t="s">
        <v>16475</v>
      </c>
      <c r="E3540" s="74"/>
      <c r="F3540" s="59">
        <v>25</v>
      </c>
      <c r="G3540" s="75">
        <v>1</v>
      </c>
      <c r="H3540" s="75">
        <f>SUMIFS(VENTAS[Cantidad],VENTAS[Código del producto Vendido],STOCK[[#This Row],[Code]])</f>
        <v>0</v>
      </c>
      <c r="I3540" s="75">
        <f t="shared" si="191"/>
        <v>1</v>
      </c>
      <c r="J3540" s="59">
        <f t="shared" si="187"/>
        <v>2.5</v>
      </c>
      <c r="K3540" s="62">
        <v>8</v>
      </c>
      <c r="L3540" s="62">
        <v>0</v>
      </c>
      <c r="M3540" s="62">
        <f>STOCK[[#This Row],[Costo Unitario (USD)]]+STOCK[[#This Row],[Costo Envío (USD)]]+STOCK[[#This Row],[Comisión 10%]]</f>
        <v>10.5</v>
      </c>
      <c r="N3540" s="62">
        <f t="shared" si="188"/>
        <v>15.75</v>
      </c>
      <c r="O3540" s="62">
        <f t="shared" si="186"/>
        <v>25</v>
      </c>
      <c r="P3540" s="62">
        <f>STOCK[[#This Row],[Precio Final]]-STOCK[[#This Row],[Costo total]]</f>
        <v>14.5</v>
      </c>
      <c r="Q3540" s="62"/>
      <c r="R3540" s="74"/>
      <c r="S3540" s="74"/>
      <c r="T3540" s="62"/>
      <c r="U3540" s="62"/>
      <c r="V3540" s="76"/>
    </row>
    <row r="3541" s="52" customFormat="1" ht="14.8" spans="1:22">
      <c r="A3541" s="74" t="s">
        <v>22592</v>
      </c>
      <c r="B3541" s="74" t="s">
        <v>20874</v>
      </c>
      <c r="C3541" s="74" t="s">
        <v>22593</v>
      </c>
      <c r="D3541" s="74" t="s">
        <v>16408</v>
      </c>
      <c r="E3541" s="74"/>
      <c r="F3541" s="59">
        <v>40</v>
      </c>
      <c r="G3541" s="75">
        <v>1</v>
      </c>
      <c r="H3541" s="75">
        <f>SUMIFS(VENTAS[Cantidad],VENTAS[Código del producto Vendido],STOCK[[#This Row],[Code]])</f>
        <v>0</v>
      </c>
      <c r="I3541" s="75">
        <f t="shared" si="191"/>
        <v>1</v>
      </c>
      <c r="J3541" s="59">
        <f t="shared" si="187"/>
        <v>4</v>
      </c>
      <c r="K3541" s="62">
        <v>8</v>
      </c>
      <c r="L3541" s="62">
        <v>0</v>
      </c>
      <c r="M3541" s="62">
        <f>STOCK[[#This Row],[Costo Unitario (USD)]]+STOCK[[#This Row],[Costo Envío (USD)]]+STOCK[[#This Row],[Comisión 10%]]</f>
        <v>12</v>
      </c>
      <c r="N3541" s="62">
        <f t="shared" si="188"/>
        <v>18</v>
      </c>
      <c r="O3541" s="62">
        <f t="shared" si="186"/>
        <v>40</v>
      </c>
      <c r="P3541" s="62">
        <f>STOCK[[#This Row],[Precio Final]]-STOCK[[#This Row],[Costo total]]</f>
        <v>28</v>
      </c>
      <c r="Q3541" s="62"/>
      <c r="R3541" s="74"/>
      <c r="S3541" s="74"/>
      <c r="T3541" s="62"/>
      <c r="U3541" s="62"/>
      <c r="V3541" s="76"/>
    </row>
    <row r="3542" s="52" customFormat="1" ht="14.8" spans="1:22">
      <c r="A3542" s="74" t="s">
        <v>22594</v>
      </c>
      <c r="B3542" s="74" t="s">
        <v>20035</v>
      </c>
      <c r="C3542" s="74" t="s">
        <v>22595</v>
      </c>
      <c r="D3542" s="74" t="s">
        <v>16396</v>
      </c>
      <c r="E3542" s="74"/>
      <c r="F3542" s="59">
        <v>25</v>
      </c>
      <c r="G3542" s="75">
        <v>1</v>
      </c>
      <c r="H3542" s="75">
        <f>SUMIFS(VENTAS[Cantidad],VENTAS[Código del producto Vendido],STOCK[[#This Row],[Code]])</f>
        <v>0</v>
      </c>
      <c r="I3542" s="75">
        <f t="shared" si="191"/>
        <v>1</v>
      </c>
      <c r="J3542" s="59">
        <f t="shared" si="187"/>
        <v>2.5</v>
      </c>
      <c r="K3542" s="62">
        <v>8</v>
      </c>
      <c r="L3542" s="62">
        <v>0</v>
      </c>
      <c r="M3542" s="62">
        <f>STOCK[[#This Row],[Costo Unitario (USD)]]+STOCK[[#This Row],[Costo Envío (USD)]]+STOCK[[#This Row],[Comisión 10%]]</f>
        <v>10.5</v>
      </c>
      <c r="N3542" s="62">
        <f t="shared" si="188"/>
        <v>15.75</v>
      </c>
      <c r="O3542" s="62">
        <f t="shared" si="186"/>
        <v>25</v>
      </c>
      <c r="P3542" s="62">
        <f>STOCK[[#This Row],[Precio Final]]-STOCK[[#This Row],[Costo total]]</f>
        <v>14.5</v>
      </c>
      <c r="Q3542" s="62"/>
      <c r="R3542" s="74"/>
      <c r="S3542" s="74"/>
      <c r="T3542" s="62"/>
      <c r="U3542" s="62"/>
      <c r="V3542" s="76"/>
    </row>
    <row r="3543" s="52" customFormat="1" ht="14.8" spans="1:22">
      <c r="A3543" s="74" t="s">
        <v>22596</v>
      </c>
      <c r="B3543" s="74" t="s">
        <v>20874</v>
      </c>
      <c r="C3543" s="74" t="s">
        <v>22595</v>
      </c>
      <c r="D3543" s="74" t="s">
        <v>16404</v>
      </c>
      <c r="E3543" s="74"/>
      <c r="F3543" s="59">
        <v>25</v>
      </c>
      <c r="G3543" s="75">
        <v>1</v>
      </c>
      <c r="H3543" s="75">
        <f>SUMIFS(VENTAS[Cantidad],VENTAS[Código del producto Vendido],STOCK[[#This Row],[Code]])</f>
        <v>0</v>
      </c>
      <c r="I3543" s="75">
        <f t="shared" si="191"/>
        <v>1</v>
      </c>
      <c r="J3543" s="59">
        <f t="shared" si="187"/>
        <v>2.5</v>
      </c>
      <c r="K3543" s="62">
        <v>8</v>
      </c>
      <c r="L3543" s="62">
        <v>0</v>
      </c>
      <c r="M3543" s="62">
        <f>STOCK[[#This Row],[Costo Unitario (USD)]]+STOCK[[#This Row],[Costo Envío (USD)]]+STOCK[[#This Row],[Comisión 10%]]</f>
        <v>10.5</v>
      </c>
      <c r="N3543" s="62">
        <f t="shared" si="188"/>
        <v>15.75</v>
      </c>
      <c r="O3543" s="62">
        <f t="shared" si="186"/>
        <v>25</v>
      </c>
      <c r="P3543" s="62">
        <f>STOCK[[#This Row],[Precio Final]]-STOCK[[#This Row],[Costo total]]</f>
        <v>14.5</v>
      </c>
      <c r="Q3543" s="62"/>
      <c r="R3543" s="74"/>
      <c r="S3543" s="74"/>
      <c r="T3543" s="62"/>
      <c r="U3543" s="62"/>
      <c r="V3543" s="76"/>
    </row>
    <row r="3544" s="52" customFormat="1" ht="14.8" spans="1:22">
      <c r="A3544" s="74" t="s">
        <v>22597</v>
      </c>
      <c r="B3544" s="74" t="s">
        <v>20874</v>
      </c>
      <c r="C3544" s="74" t="s">
        <v>22598</v>
      </c>
      <c r="D3544" s="74" t="s">
        <v>16408</v>
      </c>
      <c r="E3544" s="74"/>
      <c r="F3544" s="59">
        <v>25</v>
      </c>
      <c r="G3544" s="75">
        <v>1</v>
      </c>
      <c r="H3544" s="75">
        <f>SUMIFS(VENTAS[Cantidad],VENTAS[Código del producto Vendido],STOCK[[#This Row],[Code]])</f>
        <v>0</v>
      </c>
      <c r="I3544" s="75">
        <f t="shared" si="191"/>
        <v>1</v>
      </c>
      <c r="J3544" s="59">
        <f t="shared" si="187"/>
        <v>2.5</v>
      </c>
      <c r="K3544" s="62">
        <v>8</v>
      </c>
      <c r="L3544" s="62">
        <v>0</v>
      </c>
      <c r="M3544" s="62">
        <f>STOCK[[#This Row],[Costo Unitario (USD)]]+STOCK[[#This Row],[Costo Envío (USD)]]+STOCK[[#This Row],[Comisión 10%]]</f>
        <v>10.5</v>
      </c>
      <c r="N3544" s="62">
        <f t="shared" si="188"/>
        <v>15.75</v>
      </c>
      <c r="O3544" s="62">
        <f t="shared" si="186"/>
        <v>25</v>
      </c>
      <c r="P3544" s="62">
        <f>STOCK[[#This Row],[Precio Final]]-STOCK[[#This Row],[Costo total]]</f>
        <v>14.5</v>
      </c>
      <c r="Q3544" s="62"/>
      <c r="R3544" s="74"/>
      <c r="S3544" s="74"/>
      <c r="T3544" s="62"/>
      <c r="U3544" s="62"/>
      <c r="V3544" s="76"/>
    </row>
    <row r="3545" s="52" customFormat="1" ht="14.8" spans="1:22">
      <c r="A3545" s="74" t="s">
        <v>22599</v>
      </c>
      <c r="B3545" s="74" t="s">
        <v>21469</v>
      </c>
      <c r="C3545" s="74" t="s">
        <v>22600</v>
      </c>
      <c r="D3545" s="74" t="s">
        <v>16583</v>
      </c>
      <c r="E3545" s="74"/>
      <c r="F3545" s="59">
        <v>20</v>
      </c>
      <c r="G3545" s="75">
        <v>2</v>
      </c>
      <c r="H3545" s="75">
        <f>SUMIFS(VENTAS[Cantidad],VENTAS[Código del producto Vendido],STOCK[[#This Row],[Code]])</f>
        <v>0</v>
      </c>
      <c r="I3545" s="75">
        <f t="shared" si="191"/>
        <v>2</v>
      </c>
      <c r="J3545" s="59">
        <f t="shared" si="187"/>
        <v>2</v>
      </c>
      <c r="K3545" s="62">
        <v>8</v>
      </c>
      <c r="L3545" s="62">
        <v>0</v>
      </c>
      <c r="M3545" s="62">
        <f>STOCK[[#This Row],[Costo Unitario (USD)]]+STOCK[[#This Row],[Costo Envío (USD)]]+STOCK[[#This Row],[Comisión 10%]]</f>
        <v>10</v>
      </c>
      <c r="N3545" s="62">
        <f t="shared" si="188"/>
        <v>15</v>
      </c>
      <c r="O3545" s="62">
        <f t="shared" si="186"/>
        <v>20</v>
      </c>
      <c r="P3545" s="62">
        <f>STOCK[[#This Row],[Precio Final]]-STOCK[[#This Row],[Costo total]]</f>
        <v>10</v>
      </c>
      <c r="Q3545" s="62"/>
      <c r="R3545" s="74"/>
      <c r="S3545" s="74"/>
      <c r="T3545" s="62"/>
      <c r="U3545" s="62"/>
      <c r="V3545" s="76"/>
    </row>
    <row r="3546" s="52" customFormat="1" ht="14.8" spans="1:22">
      <c r="A3546" s="74" t="s">
        <v>17416</v>
      </c>
      <c r="B3546" s="74" t="s">
        <v>20874</v>
      </c>
      <c r="C3546" s="74" t="s">
        <v>22590</v>
      </c>
      <c r="D3546" s="74" t="s">
        <v>16404</v>
      </c>
      <c r="E3546" s="74"/>
      <c r="F3546" s="59">
        <v>25</v>
      </c>
      <c r="G3546" s="75">
        <v>1</v>
      </c>
      <c r="H3546" s="75">
        <f>SUMIFS(VENTAS[Cantidad],VENTAS[Código del producto Vendido],STOCK[[#This Row],[Code]])</f>
        <v>0</v>
      </c>
      <c r="I3546" s="75">
        <f t="shared" si="191"/>
        <v>1</v>
      </c>
      <c r="J3546" s="59">
        <f t="shared" si="187"/>
        <v>2.5</v>
      </c>
      <c r="K3546" s="62">
        <v>8</v>
      </c>
      <c r="L3546" s="62">
        <v>0</v>
      </c>
      <c r="M3546" s="62">
        <f>STOCK[[#This Row],[Costo Unitario (USD)]]+STOCK[[#This Row],[Costo Envío (USD)]]+STOCK[[#This Row],[Comisión 10%]]</f>
        <v>10.5</v>
      </c>
      <c r="N3546" s="62">
        <f t="shared" si="188"/>
        <v>15.75</v>
      </c>
      <c r="O3546" s="62">
        <f t="shared" si="186"/>
        <v>25</v>
      </c>
      <c r="P3546" s="62">
        <f>STOCK[[#This Row],[Precio Final]]-STOCK[[#This Row],[Costo total]]</f>
        <v>14.5</v>
      </c>
      <c r="Q3546" s="62"/>
      <c r="R3546" s="74"/>
      <c r="S3546" s="74"/>
      <c r="T3546" s="62"/>
      <c r="U3546" s="62"/>
      <c r="V3546" s="76"/>
    </row>
    <row r="3547" s="52" customFormat="1" ht="14.8" spans="1:22">
      <c r="A3547" s="74" t="s">
        <v>22601</v>
      </c>
      <c r="B3547" s="74" t="s">
        <v>20035</v>
      </c>
      <c r="C3547" s="74" t="s">
        <v>22602</v>
      </c>
      <c r="D3547" s="74" t="s">
        <v>16396</v>
      </c>
      <c r="E3547" s="74"/>
      <c r="F3547" s="59">
        <v>35</v>
      </c>
      <c r="G3547" s="75">
        <v>1</v>
      </c>
      <c r="H3547" s="75">
        <f>SUMIFS(VENTAS[Cantidad],VENTAS[Código del producto Vendido],STOCK[[#This Row],[Code]])</f>
        <v>0</v>
      </c>
      <c r="I3547" s="75">
        <f t="shared" si="191"/>
        <v>1</v>
      </c>
      <c r="J3547" s="59">
        <f t="shared" si="187"/>
        <v>3.5</v>
      </c>
      <c r="K3547" s="62">
        <v>8</v>
      </c>
      <c r="L3547" s="62">
        <v>0</v>
      </c>
      <c r="M3547" s="62">
        <f>STOCK[[#This Row],[Costo Unitario (USD)]]+STOCK[[#This Row],[Costo Envío (USD)]]+STOCK[[#This Row],[Comisión 10%]]</f>
        <v>11.5</v>
      </c>
      <c r="N3547" s="62">
        <f t="shared" si="188"/>
        <v>17.25</v>
      </c>
      <c r="O3547" s="62">
        <f t="shared" si="186"/>
        <v>35</v>
      </c>
      <c r="P3547" s="62">
        <f>STOCK[[#This Row],[Precio Final]]-STOCK[[#This Row],[Costo total]]</f>
        <v>23.5</v>
      </c>
      <c r="Q3547" s="62"/>
      <c r="R3547" s="74"/>
      <c r="S3547" s="74"/>
      <c r="T3547" s="62"/>
      <c r="U3547" s="62"/>
      <c r="V3547" s="76"/>
    </row>
    <row r="3548" s="52" customFormat="1" ht="14.8" spans="1:22">
      <c r="A3548" s="74" t="s">
        <v>22603</v>
      </c>
      <c r="B3548" s="74" t="s">
        <v>20035</v>
      </c>
      <c r="C3548" s="74" t="s">
        <v>22604</v>
      </c>
      <c r="D3548" s="74" t="s">
        <v>16396</v>
      </c>
      <c r="E3548" s="74"/>
      <c r="F3548" s="59">
        <v>30</v>
      </c>
      <c r="G3548" s="75">
        <v>1</v>
      </c>
      <c r="H3548" s="75">
        <f>SUMIFS(VENTAS[Cantidad],VENTAS[Código del producto Vendido],STOCK[[#This Row],[Code]])</f>
        <v>0</v>
      </c>
      <c r="I3548" s="75">
        <f t="shared" si="191"/>
        <v>1</v>
      </c>
      <c r="J3548" s="59">
        <f t="shared" si="187"/>
        <v>3</v>
      </c>
      <c r="K3548" s="62">
        <v>8</v>
      </c>
      <c r="L3548" s="62">
        <v>0</v>
      </c>
      <c r="M3548" s="62">
        <f>STOCK[[#This Row],[Costo Unitario (USD)]]+STOCK[[#This Row],[Costo Envío (USD)]]+STOCK[[#This Row],[Comisión 10%]]</f>
        <v>11</v>
      </c>
      <c r="N3548" s="62">
        <f t="shared" si="188"/>
        <v>16.5</v>
      </c>
      <c r="O3548" s="62">
        <f t="shared" ref="O3548:O3554" si="192">F3548</f>
        <v>30</v>
      </c>
      <c r="P3548" s="62">
        <f>STOCK[[#This Row],[Precio Final]]-STOCK[[#This Row],[Costo total]]</f>
        <v>19</v>
      </c>
      <c r="Q3548" s="62"/>
      <c r="R3548" s="74"/>
      <c r="S3548" s="74"/>
      <c r="T3548" s="62"/>
      <c r="U3548" s="62"/>
      <c r="V3548" s="76"/>
    </row>
    <row r="3549" s="52" customFormat="1" ht="14.8" spans="1:22">
      <c r="A3549" s="74" t="s">
        <v>22605</v>
      </c>
      <c r="B3549" s="74" t="s">
        <v>20035</v>
      </c>
      <c r="C3549" s="74" t="s">
        <v>22606</v>
      </c>
      <c r="D3549" s="74" t="s">
        <v>16396</v>
      </c>
      <c r="E3549" s="74"/>
      <c r="F3549" s="59">
        <v>30</v>
      </c>
      <c r="G3549" s="75">
        <v>3</v>
      </c>
      <c r="H3549" s="75">
        <f>SUMIFS(VENTAS[Cantidad],VENTAS[Código del producto Vendido],STOCK[[#This Row],[Code]])</f>
        <v>0</v>
      </c>
      <c r="I3549" s="75">
        <f t="shared" si="191"/>
        <v>3</v>
      </c>
      <c r="J3549" s="59">
        <f t="shared" si="187"/>
        <v>3</v>
      </c>
      <c r="K3549" s="62">
        <v>8</v>
      </c>
      <c r="L3549" s="62">
        <v>0</v>
      </c>
      <c r="M3549" s="62">
        <f>STOCK[[#This Row],[Costo Unitario (USD)]]+STOCK[[#This Row],[Costo Envío (USD)]]+STOCK[[#This Row],[Comisión 10%]]</f>
        <v>11</v>
      </c>
      <c r="N3549" s="62">
        <f t="shared" si="188"/>
        <v>16.5</v>
      </c>
      <c r="O3549" s="62">
        <f t="shared" si="192"/>
        <v>30</v>
      </c>
      <c r="P3549" s="62">
        <f>STOCK[[#This Row],[Precio Final]]-STOCK[[#This Row],[Costo total]]</f>
        <v>19</v>
      </c>
      <c r="Q3549" s="62"/>
      <c r="R3549" s="74"/>
      <c r="S3549" s="74"/>
      <c r="T3549" s="62"/>
      <c r="U3549" s="62"/>
      <c r="V3549" s="76"/>
    </row>
    <row r="3550" s="52" customFormat="1" ht="14.8" spans="1:22">
      <c r="A3550" s="74" t="s">
        <v>22607</v>
      </c>
      <c r="B3550" s="74" t="s">
        <v>21469</v>
      </c>
      <c r="C3550" s="74" t="s">
        <v>22606</v>
      </c>
      <c r="D3550" s="74" t="s">
        <v>16475</v>
      </c>
      <c r="E3550" s="74"/>
      <c r="F3550" s="59">
        <v>25</v>
      </c>
      <c r="G3550" s="75">
        <v>1</v>
      </c>
      <c r="H3550" s="75">
        <f>SUMIFS(VENTAS[Cantidad],VENTAS[Código del producto Vendido],STOCK[[#This Row],[Code]])</f>
        <v>0</v>
      </c>
      <c r="I3550" s="75">
        <f t="shared" si="191"/>
        <v>1</v>
      </c>
      <c r="J3550" s="59">
        <f>F3550*10%</f>
        <v>2.5</v>
      </c>
      <c r="K3550" s="62">
        <v>8</v>
      </c>
      <c r="L3550" s="62">
        <v>0</v>
      </c>
      <c r="M3550" s="62">
        <f>STOCK[[#This Row],[Costo Unitario (USD)]]+STOCK[[#This Row],[Costo Envío (USD)]]+STOCK[[#This Row],[Comisión 10%]]</f>
        <v>10.5</v>
      </c>
      <c r="N3550" s="62">
        <f>M3550*1.5</f>
        <v>15.75</v>
      </c>
      <c r="O3550" s="62">
        <f t="shared" si="192"/>
        <v>25</v>
      </c>
      <c r="P3550" s="62">
        <f>STOCK[[#This Row],[Precio Final]]-STOCK[[#This Row],[Costo total]]</f>
        <v>14.5</v>
      </c>
      <c r="Q3550" s="62"/>
      <c r="R3550" s="74"/>
      <c r="S3550" s="74"/>
      <c r="T3550" s="62"/>
      <c r="U3550" s="62"/>
      <c r="V3550" s="76"/>
    </row>
    <row r="3551" s="52" customFormat="1" ht="14.8" spans="1:22">
      <c r="A3551" s="74" t="s">
        <v>17436</v>
      </c>
      <c r="B3551" s="74" t="s">
        <v>21469</v>
      </c>
      <c r="C3551" s="74" t="s">
        <v>22608</v>
      </c>
      <c r="D3551" s="74" t="s">
        <v>16475</v>
      </c>
      <c r="E3551" s="74"/>
      <c r="F3551" s="59">
        <v>25</v>
      </c>
      <c r="G3551" s="75">
        <v>1</v>
      </c>
      <c r="H3551" s="75">
        <f>SUMIFS(VENTAS[Cantidad],VENTAS[Código del producto Vendido],STOCK[[#This Row],[Code]])</f>
        <v>0</v>
      </c>
      <c r="I3551" s="75">
        <f t="shared" si="191"/>
        <v>1</v>
      </c>
      <c r="J3551" s="59">
        <f>F3551*10%</f>
        <v>2.5</v>
      </c>
      <c r="K3551" s="62">
        <v>8</v>
      </c>
      <c r="L3551" s="62">
        <v>0</v>
      </c>
      <c r="M3551" s="62">
        <f>STOCK[[#This Row],[Costo Unitario (USD)]]+STOCK[[#This Row],[Costo Envío (USD)]]+STOCK[[#This Row],[Comisión 10%]]</f>
        <v>10.5</v>
      </c>
      <c r="N3551" s="62">
        <f>M3551*1.5</f>
        <v>15.75</v>
      </c>
      <c r="O3551" s="62">
        <f t="shared" si="192"/>
        <v>25</v>
      </c>
      <c r="P3551" s="62">
        <f>STOCK[[#This Row],[Precio Final]]-STOCK[[#This Row],[Costo total]]</f>
        <v>14.5</v>
      </c>
      <c r="Q3551" s="62"/>
      <c r="R3551" s="74"/>
      <c r="S3551" s="74"/>
      <c r="T3551" s="62"/>
      <c r="U3551" s="62"/>
      <c r="V3551" s="76"/>
    </row>
    <row r="3552" s="52" customFormat="1" ht="14.8" spans="1:22">
      <c r="A3552" s="74" t="s">
        <v>17442</v>
      </c>
      <c r="B3552" s="74" t="s">
        <v>20874</v>
      </c>
      <c r="C3552" s="74" t="s">
        <v>22609</v>
      </c>
      <c r="D3552" s="74" t="s">
        <v>16404</v>
      </c>
      <c r="E3552" s="74"/>
      <c r="F3552" s="59">
        <v>25</v>
      </c>
      <c r="G3552" s="75">
        <v>2</v>
      </c>
      <c r="H3552" s="75">
        <f>SUMIFS(VENTAS[Cantidad],VENTAS[Código del producto Vendido],STOCK[[#This Row],[Code]])</f>
        <v>0</v>
      </c>
      <c r="I3552" s="75">
        <f t="shared" si="191"/>
        <v>2</v>
      </c>
      <c r="J3552" s="59">
        <f>F3552*10%</f>
        <v>2.5</v>
      </c>
      <c r="K3552" s="62">
        <v>8</v>
      </c>
      <c r="L3552" s="62">
        <v>0</v>
      </c>
      <c r="M3552" s="62">
        <f>STOCK[[#This Row],[Costo Unitario (USD)]]+STOCK[[#This Row],[Costo Envío (USD)]]+STOCK[[#This Row],[Comisión 10%]]</f>
        <v>10.5</v>
      </c>
      <c r="N3552" s="62">
        <f>M3552*1.5</f>
        <v>15.75</v>
      </c>
      <c r="O3552" s="62">
        <f t="shared" si="192"/>
        <v>25</v>
      </c>
      <c r="P3552" s="62">
        <f>STOCK[[#This Row],[Precio Final]]-STOCK[[#This Row],[Costo total]]</f>
        <v>14.5</v>
      </c>
      <c r="Q3552" s="62"/>
      <c r="R3552" s="74"/>
      <c r="S3552" s="74"/>
      <c r="T3552" s="62"/>
      <c r="U3552" s="62"/>
      <c r="V3552" s="76"/>
    </row>
    <row r="3553" s="52" customFormat="1" ht="14.8" spans="1:22">
      <c r="A3553" s="74" t="s">
        <v>22610</v>
      </c>
      <c r="B3553" s="74" t="s">
        <v>20035</v>
      </c>
      <c r="C3553" s="74" t="s">
        <v>22609</v>
      </c>
      <c r="D3553" s="74" t="s">
        <v>16396</v>
      </c>
      <c r="E3553" s="74"/>
      <c r="F3553" s="59">
        <v>25</v>
      </c>
      <c r="G3553" s="75">
        <v>9</v>
      </c>
      <c r="H3553" s="75">
        <f>SUMIFS(VENTAS[Cantidad],VENTAS[Código del producto Vendido],STOCK[[#This Row],[Code]])</f>
        <v>0</v>
      </c>
      <c r="I3553" s="75">
        <f t="shared" si="191"/>
        <v>9</v>
      </c>
      <c r="J3553" s="59">
        <f>F3553*10%</f>
        <v>2.5</v>
      </c>
      <c r="K3553" s="62">
        <v>8</v>
      </c>
      <c r="L3553" s="62">
        <v>0</v>
      </c>
      <c r="M3553" s="62">
        <f>STOCK[[#This Row],[Costo Unitario (USD)]]+STOCK[[#This Row],[Costo Envío (USD)]]+STOCK[[#This Row],[Comisión 10%]]</f>
        <v>10.5</v>
      </c>
      <c r="N3553" s="62">
        <f>M3553*1.5</f>
        <v>15.75</v>
      </c>
      <c r="O3553" s="62">
        <f t="shared" si="192"/>
        <v>25</v>
      </c>
      <c r="P3553" s="62">
        <f>STOCK[[#This Row],[Precio Final]]-STOCK[[#This Row],[Costo total]]</f>
        <v>14.5</v>
      </c>
      <c r="Q3553" s="62"/>
      <c r="R3553" s="74"/>
      <c r="S3553" s="74"/>
      <c r="T3553" s="62"/>
      <c r="U3553" s="62"/>
      <c r="V3553" s="76"/>
    </row>
    <row r="3554" s="52" customFormat="1" ht="14.8" spans="1:22">
      <c r="A3554" s="74" t="s">
        <v>22611</v>
      </c>
      <c r="B3554" s="74" t="s">
        <v>21469</v>
      </c>
      <c r="C3554" s="74" t="s">
        <v>22609</v>
      </c>
      <c r="D3554" s="74" t="s">
        <v>16475</v>
      </c>
      <c r="E3554" s="74"/>
      <c r="F3554" s="59">
        <v>25</v>
      </c>
      <c r="G3554" s="75">
        <v>2</v>
      </c>
      <c r="H3554" s="75">
        <f>SUMIFS(VENTAS[Cantidad],VENTAS[Código del producto Vendido],STOCK[[#This Row],[Code]])</f>
        <v>0</v>
      </c>
      <c r="I3554" s="75">
        <f t="shared" si="191"/>
        <v>2</v>
      </c>
      <c r="J3554" s="59">
        <f>F3554*10%</f>
        <v>2.5</v>
      </c>
      <c r="K3554" s="62">
        <v>8</v>
      </c>
      <c r="L3554" s="62">
        <v>0</v>
      </c>
      <c r="M3554" s="62">
        <f>STOCK[[#This Row],[Costo Unitario (USD)]]+STOCK[[#This Row],[Costo Envío (USD)]]+STOCK[[#This Row],[Comisión 10%]]</f>
        <v>10.5</v>
      </c>
      <c r="N3554" s="62">
        <f>M3554*1.5</f>
        <v>15.75</v>
      </c>
      <c r="O3554" s="62">
        <f t="shared" si="192"/>
        <v>25</v>
      </c>
      <c r="P3554" s="62">
        <f>STOCK[[#This Row],[Precio Final]]-STOCK[[#This Row],[Costo total]]</f>
        <v>14.5</v>
      </c>
      <c r="Q3554" s="62"/>
      <c r="R3554" s="74"/>
      <c r="S3554" s="74"/>
      <c r="T3554" s="62"/>
      <c r="U3554" s="62"/>
      <c r="V3554" s="76"/>
    </row>
    <row r="3555" s="52" customFormat="1" ht="14.8" spans="1:22">
      <c r="A3555" s="74" t="s">
        <v>22612</v>
      </c>
      <c r="B3555" s="74" t="s">
        <v>20035</v>
      </c>
      <c r="C3555" s="74" t="s">
        <v>22613</v>
      </c>
      <c r="D3555" s="74" t="s">
        <v>16396</v>
      </c>
      <c r="E3555" s="74"/>
      <c r="F3555" s="59">
        <v>30</v>
      </c>
      <c r="G3555" s="75">
        <v>2</v>
      </c>
      <c r="H3555" s="75">
        <f>SUMIFS(VENTAS[Cantidad],VENTAS[Código del producto Vendido],STOCK[[#This Row],[Code]])</f>
        <v>2</v>
      </c>
      <c r="I3555" s="75">
        <f t="shared" si="191"/>
        <v>0</v>
      </c>
      <c r="J3555" s="59">
        <f t="shared" ref="J3555:J3612" si="193">F3555*10%</f>
        <v>3</v>
      </c>
      <c r="K3555" s="62">
        <v>8</v>
      </c>
      <c r="L3555" s="62">
        <v>0</v>
      </c>
      <c r="M3555" s="62">
        <f>STOCK[[#This Row],[Costo Unitario (USD)]]+STOCK[[#This Row],[Costo Envío (USD)]]+STOCK[[#This Row],[Comisión 10%]]</f>
        <v>11</v>
      </c>
      <c r="N3555" s="62">
        <f t="shared" ref="N3555:N3612" si="194">M3555*1.5</f>
        <v>16.5</v>
      </c>
      <c r="O3555" s="62">
        <f t="shared" ref="O3555:O3610" si="195">F3555</f>
        <v>30</v>
      </c>
      <c r="P3555" s="62">
        <f>STOCK[[#This Row],[Precio Final]]-STOCK[[#This Row],[Costo total]]</f>
        <v>19</v>
      </c>
      <c r="Q3555" s="62"/>
      <c r="R3555" s="74"/>
      <c r="S3555" s="74"/>
      <c r="T3555" s="62"/>
      <c r="U3555" s="62"/>
      <c r="V3555" s="76"/>
    </row>
    <row r="3556" s="52" customFormat="1" ht="14.8" spans="1:22">
      <c r="A3556" s="74" t="s">
        <v>22614</v>
      </c>
      <c r="B3556" s="74" t="s">
        <v>20035</v>
      </c>
      <c r="C3556" s="74" t="s">
        <v>22615</v>
      </c>
      <c r="D3556" s="74" t="s">
        <v>16396</v>
      </c>
      <c r="E3556" s="74"/>
      <c r="F3556" s="59">
        <v>30</v>
      </c>
      <c r="G3556" s="75">
        <v>4</v>
      </c>
      <c r="H3556" s="75">
        <f>SUMIFS(VENTAS[Cantidad],VENTAS[Código del producto Vendido],STOCK[[#This Row],[Code]])</f>
        <v>4</v>
      </c>
      <c r="I3556" s="75">
        <f t="shared" si="191"/>
        <v>0</v>
      </c>
      <c r="J3556" s="59">
        <f t="shared" si="193"/>
        <v>3</v>
      </c>
      <c r="K3556" s="62">
        <v>8</v>
      </c>
      <c r="L3556" s="62">
        <v>0</v>
      </c>
      <c r="M3556" s="62">
        <f>STOCK[[#This Row],[Costo Unitario (USD)]]+STOCK[[#This Row],[Costo Envío (USD)]]+STOCK[[#This Row],[Comisión 10%]]</f>
        <v>11</v>
      </c>
      <c r="N3556" s="62">
        <f t="shared" si="194"/>
        <v>16.5</v>
      </c>
      <c r="O3556" s="62">
        <f t="shared" si="195"/>
        <v>30</v>
      </c>
      <c r="P3556" s="62">
        <f>STOCK[[#This Row],[Precio Final]]-STOCK[[#This Row],[Costo total]]</f>
        <v>19</v>
      </c>
      <c r="Q3556" s="62"/>
      <c r="R3556" s="74"/>
      <c r="S3556" s="74"/>
      <c r="T3556" s="62"/>
      <c r="U3556" s="62"/>
      <c r="V3556" s="76"/>
    </row>
    <row r="3557" s="52" customFormat="1" ht="14.8" spans="1:22">
      <c r="A3557" s="74" t="s">
        <v>22616</v>
      </c>
      <c r="B3557" s="74" t="s">
        <v>21469</v>
      </c>
      <c r="C3557" s="74" t="s">
        <v>22615</v>
      </c>
      <c r="D3557" s="74" t="s">
        <v>16475</v>
      </c>
      <c r="E3557" s="74"/>
      <c r="F3557" s="59">
        <v>30</v>
      </c>
      <c r="G3557" s="75">
        <v>1</v>
      </c>
      <c r="H3557" s="75">
        <f>SUMIFS(VENTAS[Cantidad],VENTAS[Código del producto Vendido],STOCK[[#This Row],[Code]])</f>
        <v>0</v>
      </c>
      <c r="I3557" s="75">
        <f t="shared" si="191"/>
        <v>1</v>
      </c>
      <c r="J3557" s="59">
        <f t="shared" si="193"/>
        <v>3</v>
      </c>
      <c r="K3557" s="62">
        <v>8</v>
      </c>
      <c r="L3557" s="62">
        <v>0</v>
      </c>
      <c r="M3557" s="62">
        <f>STOCK[[#This Row],[Costo Unitario (USD)]]+STOCK[[#This Row],[Costo Envío (USD)]]+STOCK[[#This Row],[Comisión 10%]]</f>
        <v>11</v>
      </c>
      <c r="N3557" s="62">
        <f t="shared" si="194"/>
        <v>16.5</v>
      </c>
      <c r="O3557" s="62">
        <f t="shared" si="195"/>
        <v>30</v>
      </c>
      <c r="P3557" s="62">
        <f>STOCK[[#This Row],[Precio Final]]-STOCK[[#This Row],[Costo total]]</f>
        <v>19</v>
      </c>
      <c r="Q3557" s="62"/>
      <c r="R3557" s="74"/>
      <c r="S3557" s="74"/>
      <c r="T3557" s="62"/>
      <c r="U3557" s="62"/>
      <c r="V3557" s="76"/>
    </row>
    <row r="3558" s="52" customFormat="1" ht="14.8" spans="1:22">
      <c r="A3558" s="74" t="s">
        <v>22617</v>
      </c>
      <c r="B3558" s="74" t="s">
        <v>21469</v>
      </c>
      <c r="C3558" s="74" t="s">
        <v>22618</v>
      </c>
      <c r="D3558" s="74" t="s">
        <v>16475</v>
      </c>
      <c r="E3558" s="74"/>
      <c r="F3558" s="59">
        <v>35</v>
      </c>
      <c r="G3558" s="75">
        <v>1</v>
      </c>
      <c r="H3558" s="75">
        <f>SUMIFS(VENTAS[Cantidad],VENTAS[Código del producto Vendido],STOCK[[#This Row],[Code]])</f>
        <v>0</v>
      </c>
      <c r="I3558" s="75">
        <f t="shared" si="191"/>
        <v>1</v>
      </c>
      <c r="J3558" s="59">
        <f t="shared" si="193"/>
        <v>3.5</v>
      </c>
      <c r="K3558" s="62">
        <v>8</v>
      </c>
      <c r="L3558" s="62">
        <v>0</v>
      </c>
      <c r="M3558" s="62">
        <f>STOCK[[#This Row],[Costo Unitario (USD)]]+STOCK[[#This Row],[Costo Envío (USD)]]+STOCK[[#This Row],[Comisión 10%]]</f>
        <v>11.5</v>
      </c>
      <c r="N3558" s="62">
        <f t="shared" si="194"/>
        <v>17.25</v>
      </c>
      <c r="O3558" s="62">
        <f t="shared" si="195"/>
        <v>35</v>
      </c>
      <c r="P3558" s="62">
        <f>STOCK[[#This Row],[Precio Final]]-STOCK[[#This Row],[Costo total]]</f>
        <v>23.5</v>
      </c>
      <c r="Q3558" s="62"/>
      <c r="R3558" s="74"/>
      <c r="S3558" s="74"/>
      <c r="T3558" s="62"/>
      <c r="U3558" s="62"/>
      <c r="V3558" s="76"/>
    </row>
    <row r="3559" s="52" customFormat="1" ht="14.8" spans="1:22">
      <c r="A3559" s="74" t="s">
        <v>22619</v>
      </c>
      <c r="B3559" s="74" t="s">
        <v>20874</v>
      </c>
      <c r="C3559" s="74" t="s">
        <v>22620</v>
      </c>
      <c r="D3559" s="74" t="s">
        <v>16404</v>
      </c>
      <c r="E3559" s="74"/>
      <c r="F3559" s="59">
        <v>35</v>
      </c>
      <c r="G3559" s="75">
        <v>3</v>
      </c>
      <c r="H3559" s="75">
        <f>SUMIFS(VENTAS[Cantidad],VENTAS[Código del producto Vendido],STOCK[[#This Row],[Code]])</f>
        <v>0</v>
      </c>
      <c r="I3559" s="75">
        <f t="shared" si="191"/>
        <v>3</v>
      </c>
      <c r="J3559" s="59">
        <f t="shared" si="193"/>
        <v>3.5</v>
      </c>
      <c r="K3559" s="62">
        <v>8</v>
      </c>
      <c r="L3559" s="62">
        <v>0</v>
      </c>
      <c r="M3559" s="62">
        <f>STOCK[[#This Row],[Costo Unitario (USD)]]+STOCK[[#This Row],[Costo Envío (USD)]]+STOCK[[#This Row],[Comisión 10%]]</f>
        <v>11.5</v>
      </c>
      <c r="N3559" s="62">
        <f t="shared" si="194"/>
        <v>17.25</v>
      </c>
      <c r="O3559" s="62">
        <f t="shared" si="195"/>
        <v>35</v>
      </c>
      <c r="P3559" s="62">
        <f>STOCK[[#This Row],[Precio Final]]-STOCK[[#This Row],[Costo total]]</f>
        <v>23.5</v>
      </c>
      <c r="Q3559" s="62"/>
      <c r="R3559" s="74"/>
      <c r="S3559" s="74"/>
      <c r="T3559" s="62"/>
      <c r="U3559" s="62"/>
      <c r="V3559" s="76"/>
    </row>
    <row r="3560" s="52" customFormat="1" ht="14.8" spans="1:22">
      <c r="A3560" s="74" t="s">
        <v>22621</v>
      </c>
      <c r="B3560" s="74" t="s">
        <v>20874</v>
      </c>
      <c r="C3560" s="74" t="s">
        <v>22622</v>
      </c>
      <c r="D3560" s="74" t="s">
        <v>16404</v>
      </c>
      <c r="E3560" s="74"/>
      <c r="F3560" s="59">
        <v>30</v>
      </c>
      <c r="G3560" s="75">
        <v>1</v>
      </c>
      <c r="H3560" s="75">
        <f>SUMIFS(VENTAS[Cantidad],VENTAS[Código del producto Vendido],STOCK[[#This Row],[Code]])</f>
        <v>0</v>
      </c>
      <c r="I3560" s="75">
        <f t="shared" si="191"/>
        <v>1</v>
      </c>
      <c r="J3560" s="59">
        <f t="shared" si="193"/>
        <v>3</v>
      </c>
      <c r="K3560" s="62">
        <v>8</v>
      </c>
      <c r="L3560" s="62">
        <v>0</v>
      </c>
      <c r="M3560" s="62">
        <f>STOCK[[#This Row],[Costo Unitario (USD)]]+STOCK[[#This Row],[Costo Envío (USD)]]+STOCK[[#This Row],[Comisión 10%]]</f>
        <v>11</v>
      </c>
      <c r="N3560" s="62">
        <f t="shared" si="194"/>
        <v>16.5</v>
      </c>
      <c r="O3560" s="62">
        <f t="shared" si="195"/>
        <v>30</v>
      </c>
      <c r="P3560" s="62">
        <f>STOCK[[#This Row],[Precio Final]]-STOCK[[#This Row],[Costo total]]</f>
        <v>19</v>
      </c>
      <c r="Q3560" s="62"/>
      <c r="R3560" s="74"/>
      <c r="S3560" s="74"/>
      <c r="T3560" s="62"/>
      <c r="U3560" s="62"/>
      <c r="V3560" s="76"/>
    </row>
    <row r="3561" s="52" customFormat="1" ht="14.8" spans="1:22">
      <c r="A3561" s="74" t="s">
        <v>22623</v>
      </c>
      <c r="B3561" s="74" t="s">
        <v>21154</v>
      </c>
      <c r="C3561" s="74" t="s">
        <v>22624</v>
      </c>
      <c r="D3561" s="74" t="s">
        <v>16475</v>
      </c>
      <c r="E3561" s="74"/>
      <c r="F3561" s="59">
        <v>30</v>
      </c>
      <c r="G3561" s="75">
        <v>1</v>
      </c>
      <c r="H3561" s="75">
        <f>SUMIFS(VENTAS[Cantidad],VENTAS[Código del producto Vendido],STOCK[[#This Row],[Code]])</f>
        <v>0</v>
      </c>
      <c r="I3561" s="75">
        <f t="shared" si="191"/>
        <v>1</v>
      </c>
      <c r="J3561" s="59">
        <f t="shared" si="193"/>
        <v>3</v>
      </c>
      <c r="K3561" s="62">
        <v>8</v>
      </c>
      <c r="L3561" s="62">
        <v>0</v>
      </c>
      <c r="M3561" s="62">
        <f>STOCK[[#This Row],[Costo Unitario (USD)]]+STOCK[[#This Row],[Costo Envío (USD)]]+STOCK[[#This Row],[Comisión 10%]]</f>
        <v>11</v>
      </c>
      <c r="N3561" s="62">
        <f t="shared" si="194"/>
        <v>16.5</v>
      </c>
      <c r="O3561" s="62">
        <f t="shared" si="195"/>
        <v>30</v>
      </c>
      <c r="P3561" s="62">
        <f>STOCK[[#This Row],[Precio Final]]-STOCK[[#This Row],[Costo total]]</f>
        <v>19</v>
      </c>
      <c r="Q3561" s="62"/>
      <c r="R3561" s="74"/>
      <c r="S3561" s="74"/>
      <c r="T3561" s="62"/>
      <c r="U3561" s="62"/>
      <c r="V3561" s="76"/>
    </row>
    <row r="3562" s="52" customFormat="1" ht="14.8" spans="1:22">
      <c r="A3562" s="74" t="s">
        <v>22625</v>
      </c>
      <c r="B3562" s="74" t="s">
        <v>20874</v>
      </c>
      <c r="C3562" s="74" t="s">
        <v>22626</v>
      </c>
      <c r="D3562" s="74" t="s">
        <v>16404</v>
      </c>
      <c r="E3562" s="74"/>
      <c r="F3562" s="59">
        <v>35</v>
      </c>
      <c r="G3562" s="75">
        <v>1</v>
      </c>
      <c r="H3562" s="75">
        <f>SUMIFS(VENTAS[Cantidad],VENTAS[Código del producto Vendido],STOCK[[#This Row],[Code]])</f>
        <v>0</v>
      </c>
      <c r="I3562" s="75">
        <f t="shared" si="191"/>
        <v>1</v>
      </c>
      <c r="J3562" s="59">
        <f t="shared" si="193"/>
        <v>3.5</v>
      </c>
      <c r="K3562" s="62">
        <v>8</v>
      </c>
      <c r="L3562" s="62">
        <v>0</v>
      </c>
      <c r="M3562" s="62">
        <f>STOCK[[#This Row],[Costo Unitario (USD)]]+STOCK[[#This Row],[Costo Envío (USD)]]+STOCK[[#This Row],[Comisión 10%]]</f>
        <v>11.5</v>
      </c>
      <c r="N3562" s="62">
        <f t="shared" si="194"/>
        <v>17.25</v>
      </c>
      <c r="O3562" s="62">
        <f t="shared" si="195"/>
        <v>35</v>
      </c>
      <c r="P3562" s="62">
        <f>STOCK[[#This Row],[Precio Final]]-STOCK[[#This Row],[Costo total]]</f>
        <v>23.5</v>
      </c>
      <c r="Q3562" s="62"/>
      <c r="R3562" s="74"/>
      <c r="S3562" s="74"/>
      <c r="T3562" s="62"/>
      <c r="U3562" s="62"/>
      <c r="V3562" s="76"/>
    </row>
    <row r="3563" s="52" customFormat="1" ht="14.8" spans="1:22">
      <c r="A3563" s="74" t="s">
        <v>22627</v>
      </c>
      <c r="B3563" s="74" t="s">
        <v>20874</v>
      </c>
      <c r="C3563" s="74" t="s">
        <v>22628</v>
      </c>
      <c r="D3563" s="74" t="s">
        <v>16475</v>
      </c>
      <c r="E3563" s="74"/>
      <c r="F3563" s="59">
        <v>35</v>
      </c>
      <c r="G3563" s="75">
        <v>1</v>
      </c>
      <c r="H3563" s="75">
        <f>SUMIFS(VENTAS[Cantidad],VENTAS[Código del producto Vendido],STOCK[[#This Row],[Code]])</f>
        <v>0</v>
      </c>
      <c r="I3563" s="75">
        <f t="shared" si="191"/>
        <v>1</v>
      </c>
      <c r="J3563" s="59">
        <f t="shared" si="193"/>
        <v>3.5</v>
      </c>
      <c r="K3563" s="62">
        <v>8</v>
      </c>
      <c r="L3563" s="62">
        <v>0</v>
      </c>
      <c r="M3563" s="62">
        <f>STOCK[[#This Row],[Costo Unitario (USD)]]+STOCK[[#This Row],[Costo Envío (USD)]]+STOCK[[#This Row],[Comisión 10%]]</f>
        <v>11.5</v>
      </c>
      <c r="N3563" s="62">
        <f t="shared" si="194"/>
        <v>17.25</v>
      </c>
      <c r="O3563" s="62">
        <f t="shared" si="195"/>
        <v>35</v>
      </c>
      <c r="P3563" s="62">
        <f>STOCK[[#This Row],[Precio Final]]-STOCK[[#This Row],[Costo total]]</f>
        <v>23.5</v>
      </c>
      <c r="Q3563" s="62"/>
      <c r="R3563" s="74"/>
      <c r="S3563" s="74"/>
      <c r="T3563" s="62"/>
      <c r="U3563" s="62"/>
      <c r="V3563" s="76"/>
    </row>
    <row r="3564" s="52" customFormat="1" ht="14.8" spans="1:22">
      <c r="A3564" s="74" t="s">
        <v>22629</v>
      </c>
      <c r="B3564" s="74" t="s">
        <v>20035</v>
      </c>
      <c r="C3564" s="74" t="s">
        <v>22630</v>
      </c>
      <c r="D3564" s="74" t="s">
        <v>16396</v>
      </c>
      <c r="E3564" s="74"/>
      <c r="F3564" s="59">
        <v>35</v>
      </c>
      <c r="G3564" s="75">
        <v>1</v>
      </c>
      <c r="H3564" s="75">
        <f>SUMIFS(VENTAS[Cantidad],VENTAS[Código del producto Vendido],STOCK[[#This Row],[Code]])</f>
        <v>0</v>
      </c>
      <c r="I3564" s="75">
        <f t="shared" si="191"/>
        <v>1</v>
      </c>
      <c r="J3564" s="59">
        <f t="shared" si="193"/>
        <v>3.5</v>
      </c>
      <c r="K3564" s="62">
        <v>8</v>
      </c>
      <c r="L3564" s="62">
        <v>0</v>
      </c>
      <c r="M3564" s="62">
        <f>STOCK[[#This Row],[Costo Unitario (USD)]]+STOCK[[#This Row],[Costo Envío (USD)]]+STOCK[[#This Row],[Comisión 10%]]</f>
        <v>11.5</v>
      </c>
      <c r="N3564" s="62">
        <f t="shared" si="194"/>
        <v>17.25</v>
      </c>
      <c r="O3564" s="62">
        <f t="shared" si="195"/>
        <v>35</v>
      </c>
      <c r="P3564" s="62">
        <f>STOCK[[#This Row],[Precio Final]]-STOCK[[#This Row],[Costo total]]</f>
        <v>23.5</v>
      </c>
      <c r="Q3564" s="62"/>
      <c r="R3564" s="74"/>
      <c r="S3564" s="74"/>
      <c r="T3564" s="62"/>
      <c r="U3564" s="62"/>
      <c r="V3564" s="76"/>
    </row>
    <row r="3565" s="52" customFormat="1" ht="14.8" spans="1:22">
      <c r="A3565" s="74" t="s">
        <v>22631</v>
      </c>
      <c r="B3565" s="74" t="s">
        <v>20035</v>
      </c>
      <c r="C3565" s="74" t="s">
        <v>22632</v>
      </c>
      <c r="D3565" s="74" t="s">
        <v>16396</v>
      </c>
      <c r="E3565" s="74"/>
      <c r="F3565" s="59">
        <v>35</v>
      </c>
      <c r="G3565" s="75">
        <v>1</v>
      </c>
      <c r="H3565" s="75">
        <f>SUMIFS(VENTAS[Cantidad],VENTAS[Código del producto Vendido],STOCK[[#This Row],[Code]])</f>
        <v>0</v>
      </c>
      <c r="I3565" s="75">
        <f t="shared" si="191"/>
        <v>1</v>
      </c>
      <c r="J3565" s="59">
        <f t="shared" si="193"/>
        <v>3.5</v>
      </c>
      <c r="K3565" s="62">
        <v>8</v>
      </c>
      <c r="L3565" s="62">
        <v>0</v>
      </c>
      <c r="M3565" s="62">
        <f>STOCK[[#This Row],[Costo Unitario (USD)]]+STOCK[[#This Row],[Costo Envío (USD)]]+STOCK[[#This Row],[Comisión 10%]]</f>
        <v>11.5</v>
      </c>
      <c r="N3565" s="62">
        <f t="shared" si="194"/>
        <v>17.25</v>
      </c>
      <c r="O3565" s="62">
        <f t="shared" si="195"/>
        <v>35</v>
      </c>
      <c r="P3565" s="62">
        <f>STOCK[[#This Row],[Precio Final]]-STOCK[[#This Row],[Costo total]]</f>
        <v>23.5</v>
      </c>
      <c r="Q3565" s="62"/>
      <c r="R3565" s="74"/>
      <c r="S3565" s="74"/>
      <c r="T3565" s="62"/>
      <c r="U3565" s="62"/>
      <c r="V3565" s="76"/>
    </row>
    <row r="3566" s="52" customFormat="1" ht="14.8" spans="1:22">
      <c r="A3566" s="74" t="s">
        <v>22633</v>
      </c>
      <c r="B3566" s="74" t="s">
        <v>20035</v>
      </c>
      <c r="C3566" s="74" t="s">
        <v>22634</v>
      </c>
      <c r="D3566" s="74" t="s">
        <v>16396</v>
      </c>
      <c r="E3566" s="74"/>
      <c r="F3566" s="59">
        <v>35</v>
      </c>
      <c r="G3566" s="75">
        <v>1</v>
      </c>
      <c r="H3566" s="75">
        <f>SUMIFS(VENTAS[Cantidad],VENTAS[Código del producto Vendido],STOCK[[#This Row],[Code]])</f>
        <v>0</v>
      </c>
      <c r="I3566" s="75">
        <f t="shared" si="191"/>
        <v>1</v>
      </c>
      <c r="J3566" s="59">
        <f t="shared" si="193"/>
        <v>3.5</v>
      </c>
      <c r="K3566" s="62">
        <v>8</v>
      </c>
      <c r="L3566" s="62">
        <v>0</v>
      </c>
      <c r="M3566" s="62">
        <f>STOCK[[#This Row],[Costo Unitario (USD)]]+STOCK[[#This Row],[Costo Envío (USD)]]+STOCK[[#This Row],[Comisión 10%]]</f>
        <v>11.5</v>
      </c>
      <c r="N3566" s="62">
        <f t="shared" si="194"/>
        <v>17.25</v>
      </c>
      <c r="O3566" s="62">
        <f t="shared" si="195"/>
        <v>35</v>
      </c>
      <c r="P3566" s="62">
        <f>STOCK[[#This Row],[Precio Final]]-STOCK[[#This Row],[Costo total]]</f>
        <v>23.5</v>
      </c>
      <c r="Q3566" s="62"/>
      <c r="R3566" s="74"/>
      <c r="S3566" s="74"/>
      <c r="T3566" s="62"/>
      <c r="U3566" s="62"/>
      <c r="V3566" s="76"/>
    </row>
    <row r="3567" s="52" customFormat="1" ht="14.8" spans="1:22">
      <c r="A3567" s="74" t="s">
        <v>22635</v>
      </c>
      <c r="B3567" s="74" t="s">
        <v>20035</v>
      </c>
      <c r="C3567" s="74" t="s">
        <v>22636</v>
      </c>
      <c r="D3567" s="74" t="s">
        <v>16396</v>
      </c>
      <c r="E3567" s="74"/>
      <c r="F3567" s="59">
        <v>35</v>
      </c>
      <c r="G3567" s="75">
        <v>1</v>
      </c>
      <c r="H3567" s="75">
        <f>SUMIFS(VENTAS[Cantidad],VENTAS[Código del producto Vendido],STOCK[[#This Row],[Code]])</f>
        <v>0</v>
      </c>
      <c r="I3567" s="75">
        <f t="shared" si="191"/>
        <v>1</v>
      </c>
      <c r="J3567" s="59">
        <f t="shared" si="193"/>
        <v>3.5</v>
      </c>
      <c r="K3567" s="62">
        <v>8</v>
      </c>
      <c r="L3567" s="62">
        <v>0</v>
      </c>
      <c r="M3567" s="62">
        <f>STOCK[[#This Row],[Costo Unitario (USD)]]+STOCK[[#This Row],[Costo Envío (USD)]]+STOCK[[#This Row],[Comisión 10%]]</f>
        <v>11.5</v>
      </c>
      <c r="N3567" s="62">
        <f t="shared" si="194"/>
        <v>17.25</v>
      </c>
      <c r="O3567" s="62">
        <f t="shared" si="195"/>
        <v>35</v>
      </c>
      <c r="P3567" s="62">
        <f>STOCK[[#This Row],[Precio Final]]-STOCK[[#This Row],[Costo total]]</f>
        <v>23.5</v>
      </c>
      <c r="Q3567" s="62"/>
      <c r="R3567" s="74"/>
      <c r="S3567" s="74"/>
      <c r="T3567" s="62"/>
      <c r="U3567" s="62"/>
      <c r="V3567" s="76"/>
    </row>
    <row r="3568" s="52" customFormat="1" ht="14.8" spans="1:22">
      <c r="A3568" s="74" t="s">
        <v>22637</v>
      </c>
      <c r="B3568" s="74" t="s">
        <v>21469</v>
      </c>
      <c r="C3568" s="74" t="s">
        <v>22638</v>
      </c>
      <c r="D3568" s="74" t="s">
        <v>16475</v>
      </c>
      <c r="E3568" s="74"/>
      <c r="F3568" s="59">
        <v>30</v>
      </c>
      <c r="G3568" s="75">
        <v>1</v>
      </c>
      <c r="H3568" s="75">
        <f>SUMIFS(VENTAS[Cantidad],VENTAS[Código del producto Vendido],STOCK[[#This Row],[Code]])</f>
        <v>0</v>
      </c>
      <c r="I3568" s="75">
        <f t="shared" si="191"/>
        <v>1</v>
      </c>
      <c r="J3568" s="59">
        <f t="shared" si="193"/>
        <v>3</v>
      </c>
      <c r="K3568" s="62">
        <v>8</v>
      </c>
      <c r="L3568" s="62">
        <v>0</v>
      </c>
      <c r="M3568" s="62">
        <f>STOCK[[#This Row],[Costo Unitario (USD)]]+STOCK[[#This Row],[Costo Envío (USD)]]+STOCK[[#This Row],[Comisión 10%]]</f>
        <v>11</v>
      </c>
      <c r="N3568" s="62">
        <f t="shared" si="194"/>
        <v>16.5</v>
      </c>
      <c r="O3568" s="62">
        <f t="shared" si="195"/>
        <v>30</v>
      </c>
      <c r="P3568" s="62">
        <f>STOCK[[#This Row],[Precio Final]]-STOCK[[#This Row],[Costo total]]</f>
        <v>19</v>
      </c>
      <c r="Q3568" s="62"/>
      <c r="R3568" s="74"/>
      <c r="S3568" s="74"/>
      <c r="T3568" s="62"/>
      <c r="U3568" s="62"/>
      <c r="V3568" s="76"/>
    </row>
    <row r="3569" s="52" customFormat="1" ht="14.8" spans="1:22">
      <c r="A3569" s="74" t="s">
        <v>22639</v>
      </c>
      <c r="B3569" s="74" t="s">
        <v>20874</v>
      </c>
      <c r="C3569" s="74" t="s">
        <v>22640</v>
      </c>
      <c r="D3569" s="74" t="s">
        <v>16404</v>
      </c>
      <c r="E3569" s="74"/>
      <c r="F3569" s="59">
        <v>35</v>
      </c>
      <c r="G3569" s="75">
        <v>3</v>
      </c>
      <c r="H3569" s="75">
        <f>SUMIFS(VENTAS[Cantidad],VENTAS[Código del producto Vendido],STOCK[[#This Row],[Code]])</f>
        <v>0</v>
      </c>
      <c r="I3569" s="75">
        <f t="shared" si="191"/>
        <v>3</v>
      </c>
      <c r="J3569" s="59">
        <f t="shared" si="193"/>
        <v>3.5</v>
      </c>
      <c r="K3569" s="62">
        <v>8</v>
      </c>
      <c r="L3569" s="62">
        <v>0</v>
      </c>
      <c r="M3569" s="62">
        <f>STOCK[[#This Row],[Costo Unitario (USD)]]+STOCK[[#This Row],[Costo Envío (USD)]]+STOCK[[#This Row],[Comisión 10%]]</f>
        <v>11.5</v>
      </c>
      <c r="N3569" s="62">
        <f t="shared" si="194"/>
        <v>17.25</v>
      </c>
      <c r="O3569" s="62">
        <f t="shared" si="195"/>
        <v>35</v>
      </c>
      <c r="P3569" s="62">
        <f>STOCK[[#This Row],[Precio Final]]-STOCK[[#This Row],[Costo total]]</f>
        <v>23.5</v>
      </c>
      <c r="Q3569" s="62"/>
      <c r="R3569" s="74"/>
      <c r="S3569" s="74"/>
      <c r="T3569" s="62"/>
      <c r="U3569" s="62"/>
      <c r="V3569" s="76"/>
    </row>
    <row r="3570" s="52" customFormat="1" ht="14.8" spans="1:22">
      <c r="A3570" s="74" t="s">
        <v>22641</v>
      </c>
      <c r="B3570" s="74" t="s">
        <v>20035</v>
      </c>
      <c r="C3570" s="74" t="s">
        <v>22640</v>
      </c>
      <c r="D3570" s="74" t="s">
        <v>16396</v>
      </c>
      <c r="E3570" s="74"/>
      <c r="F3570" s="59">
        <v>35</v>
      </c>
      <c r="G3570" s="75">
        <v>1</v>
      </c>
      <c r="H3570" s="75">
        <f>SUMIFS(VENTAS[Cantidad],VENTAS[Código del producto Vendido],STOCK[[#This Row],[Code]])</f>
        <v>0</v>
      </c>
      <c r="I3570" s="75">
        <f t="shared" si="191"/>
        <v>1</v>
      </c>
      <c r="J3570" s="59">
        <f t="shared" si="193"/>
        <v>3.5</v>
      </c>
      <c r="K3570" s="62">
        <v>8</v>
      </c>
      <c r="L3570" s="62">
        <v>0</v>
      </c>
      <c r="M3570" s="62">
        <f>STOCK[[#This Row],[Costo Unitario (USD)]]+STOCK[[#This Row],[Costo Envío (USD)]]+STOCK[[#This Row],[Comisión 10%]]</f>
        <v>11.5</v>
      </c>
      <c r="N3570" s="62">
        <f t="shared" si="194"/>
        <v>17.25</v>
      </c>
      <c r="O3570" s="62">
        <f t="shared" si="195"/>
        <v>35</v>
      </c>
      <c r="P3570" s="62">
        <f>STOCK[[#This Row],[Precio Final]]-STOCK[[#This Row],[Costo total]]</f>
        <v>23.5</v>
      </c>
      <c r="Q3570" s="62"/>
      <c r="R3570" s="74"/>
      <c r="S3570" s="74"/>
      <c r="T3570" s="62"/>
      <c r="U3570" s="62"/>
      <c r="V3570" s="76"/>
    </row>
    <row r="3571" s="52" customFormat="1" ht="14.8" spans="1:22">
      <c r="A3571" s="74" t="s">
        <v>22642</v>
      </c>
      <c r="B3571" s="74" t="s">
        <v>21469</v>
      </c>
      <c r="C3571" s="74" t="s">
        <v>22643</v>
      </c>
      <c r="D3571" s="74" t="s">
        <v>16583</v>
      </c>
      <c r="E3571" s="74"/>
      <c r="F3571" s="59">
        <v>35</v>
      </c>
      <c r="G3571" s="75">
        <v>1</v>
      </c>
      <c r="H3571" s="75">
        <f>SUMIFS(VENTAS[Cantidad],VENTAS[Código del producto Vendido],STOCK[[#This Row],[Code]])</f>
        <v>0</v>
      </c>
      <c r="I3571" s="75">
        <f t="shared" si="191"/>
        <v>1</v>
      </c>
      <c r="J3571" s="59">
        <f t="shared" si="193"/>
        <v>3.5</v>
      </c>
      <c r="K3571" s="62">
        <v>8</v>
      </c>
      <c r="L3571" s="62">
        <v>0</v>
      </c>
      <c r="M3571" s="62">
        <f>STOCK[[#This Row],[Costo Unitario (USD)]]+STOCK[[#This Row],[Costo Envío (USD)]]+STOCK[[#This Row],[Comisión 10%]]</f>
        <v>11.5</v>
      </c>
      <c r="N3571" s="62">
        <f t="shared" si="194"/>
        <v>17.25</v>
      </c>
      <c r="O3571" s="62">
        <f t="shared" si="195"/>
        <v>35</v>
      </c>
      <c r="P3571" s="62">
        <f>STOCK[[#This Row],[Precio Final]]-STOCK[[#This Row],[Costo total]]</f>
        <v>23.5</v>
      </c>
      <c r="Q3571" s="62"/>
      <c r="R3571" s="74"/>
      <c r="S3571" s="74"/>
      <c r="T3571" s="62"/>
      <c r="U3571" s="62"/>
      <c r="V3571" s="76"/>
    </row>
    <row r="3572" s="52" customFormat="1" ht="14.8" spans="1:22">
      <c r="A3572" s="74" t="s">
        <v>22644</v>
      </c>
      <c r="B3572" s="74" t="s">
        <v>20874</v>
      </c>
      <c r="C3572" s="74" t="s">
        <v>22645</v>
      </c>
      <c r="D3572" s="74" t="s">
        <v>16404</v>
      </c>
      <c r="E3572" s="74"/>
      <c r="F3572" s="59">
        <v>30</v>
      </c>
      <c r="G3572" s="75">
        <v>2</v>
      </c>
      <c r="H3572" s="75">
        <f>SUMIFS(VENTAS[Cantidad],VENTAS[Código del producto Vendido],STOCK[[#This Row],[Code]])</f>
        <v>0</v>
      </c>
      <c r="I3572" s="75">
        <f t="shared" si="191"/>
        <v>2</v>
      </c>
      <c r="J3572" s="59">
        <f t="shared" si="193"/>
        <v>3</v>
      </c>
      <c r="K3572" s="62">
        <v>8</v>
      </c>
      <c r="L3572" s="62">
        <v>0</v>
      </c>
      <c r="M3572" s="62">
        <f>STOCK[[#This Row],[Costo Unitario (USD)]]+STOCK[[#This Row],[Costo Envío (USD)]]+STOCK[[#This Row],[Comisión 10%]]</f>
        <v>11</v>
      </c>
      <c r="N3572" s="62">
        <f t="shared" si="194"/>
        <v>16.5</v>
      </c>
      <c r="O3572" s="62">
        <f t="shared" si="195"/>
        <v>30</v>
      </c>
      <c r="P3572" s="62">
        <f>STOCK[[#This Row],[Precio Final]]-STOCK[[#This Row],[Costo total]]</f>
        <v>19</v>
      </c>
      <c r="Q3572" s="62"/>
      <c r="R3572" s="74"/>
      <c r="S3572" s="74"/>
      <c r="T3572" s="62"/>
      <c r="U3572" s="62"/>
      <c r="V3572" s="76"/>
    </row>
    <row r="3573" s="52" customFormat="1" ht="14.8" spans="1:22">
      <c r="A3573" s="74" t="s">
        <v>22646</v>
      </c>
      <c r="B3573" s="74" t="s">
        <v>20035</v>
      </c>
      <c r="C3573" s="74" t="s">
        <v>22647</v>
      </c>
      <c r="D3573" s="74" t="s">
        <v>16396</v>
      </c>
      <c r="E3573" s="74"/>
      <c r="F3573" s="59">
        <v>35</v>
      </c>
      <c r="G3573" s="75">
        <v>1</v>
      </c>
      <c r="H3573" s="75">
        <f>SUMIFS(VENTAS[Cantidad],VENTAS[Código del producto Vendido],STOCK[[#This Row],[Code]])</f>
        <v>0</v>
      </c>
      <c r="I3573" s="75">
        <f t="shared" si="191"/>
        <v>1</v>
      </c>
      <c r="J3573" s="59">
        <f t="shared" si="193"/>
        <v>3.5</v>
      </c>
      <c r="K3573" s="62">
        <v>8</v>
      </c>
      <c r="L3573" s="62">
        <v>0</v>
      </c>
      <c r="M3573" s="62">
        <f>STOCK[[#This Row],[Costo Unitario (USD)]]+STOCK[[#This Row],[Costo Envío (USD)]]+STOCK[[#This Row],[Comisión 10%]]</f>
        <v>11.5</v>
      </c>
      <c r="N3573" s="62">
        <f t="shared" si="194"/>
        <v>17.25</v>
      </c>
      <c r="O3573" s="62">
        <f t="shared" si="195"/>
        <v>35</v>
      </c>
      <c r="P3573" s="62">
        <f>STOCK[[#This Row],[Precio Final]]-STOCK[[#This Row],[Costo total]]</f>
        <v>23.5</v>
      </c>
      <c r="Q3573" s="62"/>
      <c r="R3573" s="74"/>
      <c r="S3573" s="74"/>
      <c r="T3573" s="62"/>
      <c r="U3573" s="62"/>
      <c r="V3573" s="76"/>
    </row>
    <row r="3574" s="52" customFormat="1" ht="14.8" spans="1:22">
      <c r="A3574" s="74" t="s">
        <v>22648</v>
      </c>
      <c r="B3574" s="74" t="s">
        <v>21469</v>
      </c>
      <c r="C3574" s="74" t="s">
        <v>22649</v>
      </c>
      <c r="D3574" s="74" t="s">
        <v>16475</v>
      </c>
      <c r="E3574" s="74"/>
      <c r="F3574" s="59">
        <v>35</v>
      </c>
      <c r="G3574" s="75">
        <v>2</v>
      </c>
      <c r="H3574" s="75">
        <f>SUMIFS(VENTAS[Cantidad],VENTAS[Código del producto Vendido],STOCK[[#This Row],[Code]])</f>
        <v>0</v>
      </c>
      <c r="I3574" s="75">
        <f t="shared" si="191"/>
        <v>2</v>
      </c>
      <c r="J3574" s="59">
        <f t="shared" si="193"/>
        <v>3.5</v>
      </c>
      <c r="K3574" s="62">
        <v>8</v>
      </c>
      <c r="L3574" s="62">
        <v>0</v>
      </c>
      <c r="M3574" s="62">
        <f>STOCK[[#This Row],[Costo Unitario (USD)]]+STOCK[[#This Row],[Costo Envío (USD)]]+STOCK[[#This Row],[Comisión 10%]]</f>
        <v>11.5</v>
      </c>
      <c r="N3574" s="62">
        <f t="shared" si="194"/>
        <v>17.25</v>
      </c>
      <c r="O3574" s="62">
        <f t="shared" si="195"/>
        <v>35</v>
      </c>
      <c r="P3574" s="62">
        <f>STOCK[[#This Row],[Precio Final]]-STOCK[[#This Row],[Costo total]]</f>
        <v>23.5</v>
      </c>
      <c r="Q3574" s="62"/>
      <c r="R3574" s="74"/>
      <c r="S3574" s="74"/>
      <c r="T3574" s="62"/>
      <c r="U3574" s="62"/>
      <c r="V3574" s="76"/>
    </row>
    <row r="3575" s="52" customFormat="1" ht="14.8" spans="1:22">
      <c r="A3575" s="74" t="s">
        <v>22650</v>
      </c>
      <c r="B3575" s="74" t="s">
        <v>21469</v>
      </c>
      <c r="C3575" s="74" t="s">
        <v>22651</v>
      </c>
      <c r="D3575" s="74" t="s">
        <v>16475</v>
      </c>
      <c r="E3575" s="74"/>
      <c r="F3575" s="59">
        <v>35</v>
      </c>
      <c r="G3575" s="75">
        <v>1</v>
      </c>
      <c r="H3575" s="75">
        <f>SUMIFS(VENTAS[Cantidad],VENTAS[Código del producto Vendido],STOCK[[#This Row],[Code]])</f>
        <v>0</v>
      </c>
      <c r="I3575" s="75">
        <f t="shared" si="191"/>
        <v>1</v>
      </c>
      <c r="J3575" s="59">
        <f t="shared" si="193"/>
        <v>3.5</v>
      </c>
      <c r="K3575" s="62">
        <v>8</v>
      </c>
      <c r="L3575" s="62">
        <v>0</v>
      </c>
      <c r="M3575" s="62">
        <f>STOCK[[#This Row],[Costo Unitario (USD)]]+STOCK[[#This Row],[Costo Envío (USD)]]+STOCK[[#This Row],[Comisión 10%]]</f>
        <v>11.5</v>
      </c>
      <c r="N3575" s="62">
        <f t="shared" si="194"/>
        <v>17.25</v>
      </c>
      <c r="O3575" s="62">
        <f t="shared" si="195"/>
        <v>35</v>
      </c>
      <c r="P3575" s="62">
        <f>STOCK[[#This Row],[Precio Final]]-STOCK[[#This Row],[Costo total]]</f>
        <v>23.5</v>
      </c>
      <c r="Q3575" s="62"/>
      <c r="R3575" s="74"/>
      <c r="S3575" s="74"/>
      <c r="T3575" s="62"/>
      <c r="U3575" s="62"/>
      <c r="V3575" s="76"/>
    </row>
    <row r="3576" s="52" customFormat="1" ht="14.8" spans="1:22">
      <c r="A3576" s="74" t="s">
        <v>22652</v>
      </c>
      <c r="B3576" s="74" t="s">
        <v>21469</v>
      </c>
      <c r="C3576" s="74" t="s">
        <v>22645</v>
      </c>
      <c r="D3576" s="74" t="s">
        <v>16475</v>
      </c>
      <c r="E3576" s="74"/>
      <c r="F3576" s="59">
        <v>30</v>
      </c>
      <c r="G3576" s="75">
        <v>1</v>
      </c>
      <c r="H3576" s="75">
        <f>SUMIFS(VENTAS[Cantidad],VENTAS[Código del producto Vendido],STOCK[[#This Row],[Code]])</f>
        <v>0</v>
      </c>
      <c r="I3576" s="75">
        <f t="shared" si="191"/>
        <v>1</v>
      </c>
      <c r="J3576" s="59">
        <f t="shared" si="193"/>
        <v>3</v>
      </c>
      <c r="K3576" s="62">
        <v>8</v>
      </c>
      <c r="L3576" s="62">
        <v>0</v>
      </c>
      <c r="M3576" s="62">
        <f>STOCK[[#This Row],[Costo Unitario (USD)]]+STOCK[[#This Row],[Costo Envío (USD)]]+STOCK[[#This Row],[Comisión 10%]]</f>
        <v>11</v>
      </c>
      <c r="N3576" s="62">
        <f t="shared" si="194"/>
        <v>16.5</v>
      </c>
      <c r="O3576" s="62">
        <f t="shared" si="195"/>
        <v>30</v>
      </c>
      <c r="P3576" s="62">
        <f>STOCK[[#This Row],[Precio Final]]-STOCK[[#This Row],[Costo total]]</f>
        <v>19</v>
      </c>
      <c r="Q3576" s="62"/>
      <c r="R3576" s="74"/>
      <c r="S3576" s="74"/>
      <c r="T3576" s="62"/>
      <c r="U3576" s="62"/>
      <c r="V3576" s="76"/>
    </row>
    <row r="3577" s="52" customFormat="1" ht="14.8" spans="1:22">
      <c r="A3577" s="74" t="s">
        <v>22653</v>
      </c>
      <c r="B3577" s="74" t="s">
        <v>20035</v>
      </c>
      <c r="C3577" s="74" t="s">
        <v>22654</v>
      </c>
      <c r="D3577" s="74" t="s">
        <v>16396</v>
      </c>
      <c r="E3577" s="74"/>
      <c r="F3577" s="59">
        <v>35</v>
      </c>
      <c r="G3577" s="75">
        <v>1</v>
      </c>
      <c r="H3577" s="75">
        <f>SUMIFS(VENTAS[Cantidad],VENTAS[Código del producto Vendido],STOCK[[#This Row],[Code]])</f>
        <v>0</v>
      </c>
      <c r="I3577" s="75">
        <f t="shared" ref="I3577:I3610" si="196">G3577-H3577</f>
        <v>1</v>
      </c>
      <c r="J3577" s="59">
        <f t="shared" si="193"/>
        <v>3.5</v>
      </c>
      <c r="K3577" s="62">
        <v>8</v>
      </c>
      <c r="L3577" s="62">
        <v>0</v>
      </c>
      <c r="M3577" s="62">
        <f>STOCK[[#This Row],[Costo Unitario (USD)]]+STOCK[[#This Row],[Costo Envío (USD)]]+STOCK[[#This Row],[Comisión 10%]]</f>
        <v>11.5</v>
      </c>
      <c r="N3577" s="62">
        <f t="shared" si="194"/>
        <v>17.25</v>
      </c>
      <c r="O3577" s="62">
        <f t="shared" si="195"/>
        <v>35</v>
      </c>
      <c r="P3577" s="62">
        <f>STOCK[[#This Row],[Precio Final]]-STOCK[[#This Row],[Costo total]]</f>
        <v>23.5</v>
      </c>
      <c r="Q3577" s="62"/>
      <c r="R3577" s="74"/>
      <c r="S3577" s="74"/>
      <c r="T3577" s="62"/>
      <c r="U3577" s="62"/>
      <c r="V3577" s="76"/>
    </row>
    <row r="3578" s="52" customFormat="1" ht="14.8" spans="1:22">
      <c r="A3578" s="74" t="s">
        <v>22655</v>
      </c>
      <c r="B3578" s="74" t="s">
        <v>20035</v>
      </c>
      <c r="C3578" s="74" t="s">
        <v>22656</v>
      </c>
      <c r="D3578" s="74" t="s">
        <v>16396</v>
      </c>
      <c r="E3578" s="74"/>
      <c r="F3578" s="59">
        <v>35</v>
      </c>
      <c r="G3578" s="75">
        <v>1</v>
      </c>
      <c r="H3578" s="75">
        <f>SUMIFS(VENTAS[Cantidad],VENTAS[Código del producto Vendido],STOCK[[#This Row],[Code]])</f>
        <v>0</v>
      </c>
      <c r="I3578" s="75">
        <f t="shared" si="196"/>
        <v>1</v>
      </c>
      <c r="J3578" s="59">
        <f t="shared" si="193"/>
        <v>3.5</v>
      </c>
      <c r="K3578" s="62">
        <v>8</v>
      </c>
      <c r="L3578" s="62">
        <v>0</v>
      </c>
      <c r="M3578" s="62">
        <f>STOCK[[#This Row],[Costo Unitario (USD)]]+STOCK[[#This Row],[Costo Envío (USD)]]+STOCK[[#This Row],[Comisión 10%]]</f>
        <v>11.5</v>
      </c>
      <c r="N3578" s="62">
        <f t="shared" si="194"/>
        <v>17.25</v>
      </c>
      <c r="O3578" s="62">
        <f t="shared" si="195"/>
        <v>35</v>
      </c>
      <c r="P3578" s="62">
        <f>STOCK[[#This Row],[Precio Final]]-STOCK[[#This Row],[Costo total]]</f>
        <v>23.5</v>
      </c>
      <c r="Q3578" s="62"/>
      <c r="R3578" s="74"/>
      <c r="S3578" s="74"/>
      <c r="T3578" s="62"/>
      <c r="U3578" s="62"/>
      <c r="V3578" s="76"/>
    </row>
    <row r="3579" s="52" customFormat="1" ht="14.8" spans="1:22">
      <c r="A3579" s="74" t="s">
        <v>22657</v>
      </c>
      <c r="B3579" s="74" t="s">
        <v>21469</v>
      </c>
      <c r="C3579" s="74" t="s">
        <v>22640</v>
      </c>
      <c r="D3579" s="74" t="s">
        <v>16475</v>
      </c>
      <c r="E3579" s="74"/>
      <c r="F3579" s="59">
        <v>35</v>
      </c>
      <c r="G3579" s="75">
        <v>1</v>
      </c>
      <c r="H3579" s="75">
        <f>SUMIFS(VENTAS[Cantidad],VENTAS[Código del producto Vendido],STOCK[[#This Row],[Code]])</f>
        <v>0</v>
      </c>
      <c r="I3579" s="75">
        <f t="shared" si="196"/>
        <v>1</v>
      </c>
      <c r="J3579" s="59">
        <f t="shared" si="193"/>
        <v>3.5</v>
      </c>
      <c r="K3579" s="62">
        <v>8</v>
      </c>
      <c r="L3579" s="62">
        <v>0</v>
      </c>
      <c r="M3579" s="62">
        <f>STOCK[[#This Row],[Costo Unitario (USD)]]+STOCK[[#This Row],[Costo Envío (USD)]]+STOCK[[#This Row],[Comisión 10%]]</f>
        <v>11.5</v>
      </c>
      <c r="N3579" s="62">
        <f t="shared" si="194"/>
        <v>17.25</v>
      </c>
      <c r="O3579" s="62">
        <f t="shared" si="195"/>
        <v>35</v>
      </c>
      <c r="P3579" s="62">
        <f>STOCK[[#This Row],[Precio Final]]-STOCK[[#This Row],[Costo total]]</f>
        <v>23.5</v>
      </c>
      <c r="Q3579" s="62"/>
      <c r="R3579" s="74"/>
      <c r="S3579" s="74"/>
      <c r="T3579" s="62"/>
      <c r="U3579" s="62"/>
      <c r="V3579" s="76"/>
    </row>
    <row r="3580" s="52" customFormat="1" ht="14.8" spans="1:22">
      <c r="A3580" s="74" t="s">
        <v>22658</v>
      </c>
      <c r="B3580" s="74" t="s">
        <v>21469</v>
      </c>
      <c r="C3580" s="74" t="s">
        <v>22659</v>
      </c>
      <c r="D3580" s="74" t="s">
        <v>16583</v>
      </c>
      <c r="E3580" s="74"/>
      <c r="F3580" s="59">
        <v>35</v>
      </c>
      <c r="G3580" s="75">
        <v>1</v>
      </c>
      <c r="H3580" s="75">
        <f>SUMIFS(VENTAS[Cantidad],VENTAS[Código del producto Vendido],STOCK[[#This Row],[Code]])</f>
        <v>0</v>
      </c>
      <c r="I3580" s="75">
        <f t="shared" si="196"/>
        <v>1</v>
      </c>
      <c r="J3580" s="59">
        <f t="shared" si="193"/>
        <v>3.5</v>
      </c>
      <c r="K3580" s="62">
        <v>8</v>
      </c>
      <c r="L3580" s="62">
        <v>0</v>
      </c>
      <c r="M3580" s="62">
        <f>STOCK[[#This Row],[Costo Unitario (USD)]]+STOCK[[#This Row],[Costo Envío (USD)]]+STOCK[[#This Row],[Comisión 10%]]</f>
        <v>11.5</v>
      </c>
      <c r="N3580" s="62">
        <f t="shared" si="194"/>
        <v>17.25</v>
      </c>
      <c r="O3580" s="62">
        <f t="shared" si="195"/>
        <v>35</v>
      </c>
      <c r="P3580" s="62">
        <f>STOCK[[#This Row],[Precio Final]]-STOCK[[#This Row],[Costo total]]</f>
        <v>23.5</v>
      </c>
      <c r="Q3580" s="62"/>
      <c r="R3580" s="74"/>
      <c r="S3580" s="74"/>
      <c r="T3580" s="62"/>
      <c r="U3580" s="62"/>
      <c r="V3580" s="76"/>
    </row>
    <row r="3581" s="52" customFormat="1" ht="14.8" spans="1:22">
      <c r="A3581" s="74" t="s">
        <v>22660</v>
      </c>
      <c r="B3581" s="74" t="s">
        <v>21469</v>
      </c>
      <c r="C3581" s="74" t="s">
        <v>22661</v>
      </c>
      <c r="D3581" s="74" t="s">
        <v>16583</v>
      </c>
      <c r="E3581" s="74"/>
      <c r="F3581" s="59">
        <v>35</v>
      </c>
      <c r="G3581" s="75">
        <v>1</v>
      </c>
      <c r="H3581" s="75">
        <f>SUMIFS(VENTAS[Cantidad],VENTAS[Código del producto Vendido],STOCK[[#This Row],[Code]])</f>
        <v>0</v>
      </c>
      <c r="I3581" s="75">
        <f t="shared" si="196"/>
        <v>1</v>
      </c>
      <c r="J3581" s="59">
        <f t="shared" si="193"/>
        <v>3.5</v>
      </c>
      <c r="K3581" s="62">
        <v>8</v>
      </c>
      <c r="L3581" s="62">
        <v>0</v>
      </c>
      <c r="M3581" s="62">
        <f>STOCK[[#This Row],[Costo Unitario (USD)]]+STOCK[[#This Row],[Costo Envío (USD)]]+STOCK[[#This Row],[Comisión 10%]]</f>
        <v>11.5</v>
      </c>
      <c r="N3581" s="62">
        <f t="shared" si="194"/>
        <v>17.25</v>
      </c>
      <c r="O3581" s="62">
        <f t="shared" si="195"/>
        <v>35</v>
      </c>
      <c r="P3581" s="62">
        <f>STOCK[[#This Row],[Precio Final]]-STOCK[[#This Row],[Costo total]]</f>
        <v>23.5</v>
      </c>
      <c r="Q3581" s="62"/>
      <c r="R3581" s="74"/>
      <c r="S3581" s="74"/>
      <c r="T3581" s="62"/>
      <c r="U3581" s="62"/>
      <c r="V3581" s="76"/>
    </row>
    <row r="3582" s="52" customFormat="1" ht="14.8" spans="1:22">
      <c r="A3582" s="74" t="s">
        <v>22662</v>
      </c>
      <c r="B3582" s="74" t="s">
        <v>20035</v>
      </c>
      <c r="C3582" s="74" t="s">
        <v>22649</v>
      </c>
      <c r="D3582" s="74" t="s">
        <v>16396</v>
      </c>
      <c r="E3582" s="74"/>
      <c r="F3582" s="59">
        <v>35</v>
      </c>
      <c r="G3582" s="75">
        <v>1</v>
      </c>
      <c r="H3582" s="75">
        <f>SUMIFS(VENTAS[Cantidad],VENTAS[Código del producto Vendido],STOCK[[#This Row],[Code]])</f>
        <v>0</v>
      </c>
      <c r="I3582" s="75">
        <f t="shared" si="196"/>
        <v>1</v>
      </c>
      <c r="J3582" s="59">
        <f t="shared" si="193"/>
        <v>3.5</v>
      </c>
      <c r="K3582" s="62">
        <v>8</v>
      </c>
      <c r="L3582" s="62">
        <v>0</v>
      </c>
      <c r="M3582" s="62">
        <f>STOCK[[#This Row],[Costo Unitario (USD)]]+STOCK[[#This Row],[Costo Envío (USD)]]+STOCK[[#This Row],[Comisión 10%]]</f>
        <v>11.5</v>
      </c>
      <c r="N3582" s="62">
        <f t="shared" si="194"/>
        <v>17.25</v>
      </c>
      <c r="O3582" s="62">
        <f t="shared" si="195"/>
        <v>35</v>
      </c>
      <c r="P3582" s="62">
        <f>STOCK[[#This Row],[Precio Final]]-STOCK[[#This Row],[Costo total]]</f>
        <v>23.5</v>
      </c>
      <c r="Q3582" s="62"/>
      <c r="R3582" s="74"/>
      <c r="S3582" s="74"/>
      <c r="T3582" s="62"/>
      <c r="U3582" s="62"/>
      <c r="V3582" s="76"/>
    </row>
    <row r="3583" s="52" customFormat="1" ht="14.8" spans="1:22">
      <c r="A3583" s="74" t="s">
        <v>22663</v>
      </c>
      <c r="B3583" s="74" t="s">
        <v>21469</v>
      </c>
      <c r="C3583" s="74" t="s">
        <v>22664</v>
      </c>
      <c r="D3583" s="74" t="s">
        <v>16583</v>
      </c>
      <c r="E3583" s="74"/>
      <c r="F3583" s="59">
        <v>35</v>
      </c>
      <c r="G3583" s="75">
        <v>1</v>
      </c>
      <c r="H3583" s="75">
        <f>SUMIFS(VENTAS[Cantidad],VENTAS[Código del producto Vendido],STOCK[[#This Row],[Code]])</f>
        <v>0</v>
      </c>
      <c r="I3583" s="75">
        <f t="shared" si="196"/>
        <v>1</v>
      </c>
      <c r="J3583" s="59">
        <f t="shared" si="193"/>
        <v>3.5</v>
      </c>
      <c r="K3583" s="62">
        <v>8</v>
      </c>
      <c r="L3583" s="62">
        <v>0</v>
      </c>
      <c r="M3583" s="62">
        <f>STOCK[[#This Row],[Costo Unitario (USD)]]+STOCK[[#This Row],[Costo Envío (USD)]]+STOCK[[#This Row],[Comisión 10%]]</f>
        <v>11.5</v>
      </c>
      <c r="N3583" s="62">
        <f t="shared" si="194"/>
        <v>17.25</v>
      </c>
      <c r="O3583" s="62">
        <f t="shared" si="195"/>
        <v>35</v>
      </c>
      <c r="P3583" s="62">
        <f>STOCK[[#This Row],[Precio Final]]-STOCK[[#This Row],[Costo total]]</f>
        <v>23.5</v>
      </c>
      <c r="Q3583" s="62"/>
      <c r="R3583" s="74"/>
      <c r="S3583" s="74"/>
      <c r="T3583" s="62"/>
      <c r="U3583" s="62"/>
      <c r="V3583" s="76"/>
    </row>
    <row r="3584" s="52" customFormat="1" ht="14.8" spans="1:22">
      <c r="A3584" s="74" t="s">
        <v>22665</v>
      </c>
      <c r="B3584" s="74" t="s">
        <v>21469</v>
      </c>
      <c r="C3584" s="74" t="s">
        <v>22666</v>
      </c>
      <c r="D3584" s="74" t="s">
        <v>16583</v>
      </c>
      <c r="E3584" s="74"/>
      <c r="F3584" s="59">
        <v>35</v>
      </c>
      <c r="G3584" s="75">
        <v>1</v>
      </c>
      <c r="H3584" s="75">
        <f>SUMIFS(VENTAS[Cantidad],VENTAS[Código del producto Vendido],STOCK[[#This Row],[Code]])</f>
        <v>0</v>
      </c>
      <c r="I3584" s="75">
        <f t="shared" si="196"/>
        <v>1</v>
      </c>
      <c r="J3584" s="59">
        <f t="shared" si="193"/>
        <v>3.5</v>
      </c>
      <c r="K3584" s="62">
        <v>8</v>
      </c>
      <c r="L3584" s="62">
        <v>0</v>
      </c>
      <c r="M3584" s="62">
        <f>STOCK[[#This Row],[Costo Unitario (USD)]]+STOCK[[#This Row],[Costo Envío (USD)]]+STOCK[[#This Row],[Comisión 10%]]</f>
        <v>11.5</v>
      </c>
      <c r="N3584" s="62">
        <f t="shared" si="194"/>
        <v>17.25</v>
      </c>
      <c r="O3584" s="62">
        <f t="shared" si="195"/>
        <v>35</v>
      </c>
      <c r="P3584" s="62">
        <f>STOCK[[#This Row],[Precio Final]]-STOCK[[#This Row],[Costo total]]</f>
        <v>23.5</v>
      </c>
      <c r="Q3584" s="62"/>
      <c r="R3584" s="74"/>
      <c r="S3584" s="74"/>
      <c r="T3584" s="62"/>
      <c r="U3584" s="62"/>
      <c r="V3584" s="76"/>
    </row>
    <row r="3585" s="52" customFormat="1" ht="14.8" spans="1:22">
      <c r="A3585" s="74" t="s">
        <v>22667</v>
      </c>
      <c r="B3585" s="74" t="s">
        <v>20035</v>
      </c>
      <c r="C3585" s="74" t="s">
        <v>22668</v>
      </c>
      <c r="D3585" s="74" t="s">
        <v>16396</v>
      </c>
      <c r="E3585" s="74"/>
      <c r="F3585" s="59">
        <v>30</v>
      </c>
      <c r="G3585" s="75">
        <v>1</v>
      </c>
      <c r="H3585" s="75">
        <f>SUMIFS(VENTAS[Cantidad],VENTAS[Código del producto Vendido],STOCK[[#This Row],[Code]])</f>
        <v>0</v>
      </c>
      <c r="I3585" s="75">
        <f t="shared" si="196"/>
        <v>1</v>
      </c>
      <c r="J3585" s="59">
        <f t="shared" si="193"/>
        <v>3</v>
      </c>
      <c r="K3585" s="62">
        <v>8</v>
      </c>
      <c r="L3585" s="62">
        <v>0</v>
      </c>
      <c r="M3585" s="62">
        <f>STOCK[[#This Row],[Costo Unitario (USD)]]+STOCK[[#This Row],[Costo Envío (USD)]]+STOCK[[#This Row],[Comisión 10%]]</f>
        <v>11</v>
      </c>
      <c r="N3585" s="62">
        <f t="shared" si="194"/>
        <v>16.5</v>
      </c>
      <c r="O3585" s="62">
        <f t="shared" si="195"/>
        <v>30</v>
      </c>
      <c r="P3585" s="62">
        <f>STOCK[[#This Row],[Precio Final]]-STOCK[[#This Row],[Costo total]]</f>
        <v>19</v>
      </c>
      <c r="Q3585" s="62"/>
      <c r="R3585" s="74"/>
      <c r="S3585" s="74"/>
      <c r="T3585" s="62"/>
      <c r="U3585" s="62"/>
      <c r="V3585" s="76"/>
    </row>
    <row r="3586" s="52" customFormat="1" ht="14.8" spans="1:22">
      <c r="A3586" s="74" t="s">
        <v>17446</v>
      </c>
      <c r="B3586" s="74" t="s">
        <v>21469</v>
      </c>
      <c r="C3586" s="74" t="s">
        <v>22669</v>
      </c>
      <c r="D3586" s="74" t="s">
        <v>16475</v>
      </c>
      <c r="E3586" s="74"/>
      <c r="F3586" s="59">
        <v>35</v>
      </c>
      <c r="G3586" s="75">
        <v>2</v>
      </c>
      <c r="H3586" s="75">
        <f>SUMIFS(VENTAS[Cantidad],VENTAS[Código del producto Vendido],STOCK[[#This Row],[Code]])</f>
        <v>0</v>
      </c>
      <c r="I3586" s="75">
        <f t="shared" si="196"/>
        <v>2</v>
      </c>
      <c r="J3586" s="59">
        <f t="shared" si="193"/>
        <v>3.5</v>
      </c>
      <c r="K3586" s="62">
        <v>8</v>
      </c>
      <c r="L3586" s="62">
        <v>0</v>
      </c>
      <c r="M3586" s="62">
        <f>STOCK[[#This Row],[Costo Unitario (USD)]]+STOCK[[#This Row],[Costo Envío (USD)]]+STOCK[[#This Row],[Comisión 10%]]</f>
        <v>11.5</v>
      </c>
      <c r="N3586" s="62">
        <f t="shared" si="194"/>
        <v>17.25</v>
      </c>
      <c r="O3586" s="62">
        <f t="shared" si="195"/>
        <v>35</v>
      </c>
      <c r="P3586" s="62">
        <f>STOCK[[#This Row],[Precio Final]]-STOCK[[#This Row],[Costo total]]</f>
        <v>23.5</v>
      </c>
      <c r="Q3586" s="62"/>
      <c r="R3586" s="74"/>
      <c r="S3586" s="74"/>
      <c r="T3586" s="62"/>
      <c r="U3586" s="62"/>
      <c r="V3586" s="76"/>
    </row>
    <row r="3587" s="52" customFormat="1" ht="14.8" spans="1:22">
      <c r="A3587" s="74" t="s">
        <v>22670</v>
      </c>
      <c r="B3587" s="74" t="s">
        <v>21469</v>
      </c>
      <c r="C3587" s="74" t="s">
        <v>22671</v>
      </c>
      <c r="D3587" s="74" t="s">
        <v>16475</v>
      </c>
      <c r="E3587" s="74"/>
      <c r="F3587" s="59">
        <v>30</v>
      </c>
      <c r="G3587" s="75">
        <v>1</v>
      </c>
      <c r="H3587" s="75">
        <f>SUMIFS(VENTAS[Cantidad],VENTAS[Código del producto Vendido],STOCK[[#This Row],[Code]])</f>
        <v>0</v>
      </c>
      <c r="I3587" s="75">
        <f t="shared" si="196"/>
        <v>1</v>
      </c>
      <c r="J3587" s="59">
        <f t="shared" si="193"/>
        <v>3</v>
      </c>
      <c r="K3587" s="62">
        <v>8</v>
      </c>
      <c r="L3587" s="62">
        <v>0</v>
      </c>
      <c r="M3587" s="62">
        <f>STOCK[[#This Row],[Costo Unitario (USD)]]+STOCK[[#This Row],[Costo Envío (USD)]]+STOCK[[#This Row],[Comisión 10%]]</f>
        <v>11</v>
      </c>
      <c r="N3587" s="62">
        <f t="shared" si="194"/>
        <v>16.5</v>
      </c>
      <c r="O3587" s="62">
        <f t="shared" si="195"/>
        <v>30</v>
      </c>
      <c r="P3587" s="62">
        <f>STOCK[[#This Row],[Precio Final]]-STOCK[[#This Row],[Costo total]]</f>
        <v>19</v>
      </c>
      <c r="Q3587" s="62"/>
      <c r="R3587" s="74"/>
      <c r="S3587" s="74"/>
      <c r="T3587" s="62"/>
      <c r="U3587" s="62"/>
      <c r="V3587" s="76"/>
    </row>
    <row r="3588" s="52" customFormat="1" ht="14.8" spans="1:22">
      <c r="A3588" s="74" t="s">
        <v>22672</v>
      </c>
      <c r="B3588" s="74" t="s">
        <v>21469</v>
      </c>
      <c r="C3588" s="74" t="s">
        <v>22673</v>
      </c>
      <c r="D3588" s="74" t="s">
        <v>16583</v>
      </c>
      <c r="E3588" s="74"/>
      <c r="F3588" s="59">
        <v>40</v>
      </c>
      <c r="G3588" s="75">
        <v>1</v>
      </c>
      <c r="H3588" s="75">
        <f>SUMIFS(VENTAS[Cantidad],VENTAS[Código del producto Vendido],STOCK[[#This Row],[Code]])</f>
        <v>0</v>
      </c>
      <c r="I3588" s="75">
        <f t="shared" si="196"/>
        <v>1</v>
      </c>
      <c r="J3588" s="59">
        <f t="shared" si="193"/>
        <v>4</v>
      </c>
      <c r="K3588" s="62">
        <v>8</v>
      </c>
      <c r="L3588" s="62">
        <v>0</v>
      </c>
      <c r="M3588" s="62">
        <f>STOCK[[#This Row],[Costo Unitario (USD)]]+STOCK[[#This Row],[Costo Envío (USD)]]+STOCK[[#This Row],[Comisión 10%]]</f>
        <v>12</v>
      </c>
      <c r="N3588" s="62">
        <f t="shared" si="194"/>
        <v>18</v>
      </c>
      <c r="O3588" s="62">
        <f t="shared" si="195"/>
        <v>40</v>
      </c>
      <c r="P3588" s="62">
        <f>STOCK[[#This Row],[Precio Final]]-STOCK[[#This Row],[Costo total]]</f>
        <v>28</v>
      </c>
      <c r="Q3588" s="62"/>
      <c r="R3588" s="74"/>
      <c r="S3588" s="74"/>
      <c r="T3588" s="62"/>
      <c r="U3588" s="62"/>
      <c r="V3588" s="76"/>
    </row>
    <row r="3589" s="52" customFormat="1" ht="14.8" spans="1:22">
      <c r="A3589" s="74" t="s">
        <v>22674</v>
      </c>
      <c r="B3589" s="74" t="s">
        <v>20874</v>
      </c>
      <c r="C3589" s="74" t="s">
        <v>22675</v>
      </c>
      <c r="D3589" s="74" t="s">
        <v>16408</v>
      </c>
      <c r="E3589" s="74"/>
      <c r="F3589" s="59">
        <v>35</v>
      </c>
      <c r="G3589" s="75">
        <v>1</v>
      </c>
      <c r="H3589" s="75">
        <f>SUMIFS(VENTAS[Cantidad],VENTAS[Código del producto Vendido],STOCK[[#This Row],[Code]])</f>
        <v>0</v>
      </c>
      <c r="I3589" s="75">
        <f t="shared" si="196"/>
        <v>1</v>
      </c>
      <c r="J3589" s="59">
        <f t="shared" si="193"/>
        <v>3.5</v>
      </c>
      <c r="K3589" s="62">
        <v>8</v>
      </c>
      <c r="L3589" s="62">
        <v>0</v>
      </c>
      <c r="M3589" s="62">
        <f>STOCK[[#This Row],[Costo Unitario (USD)]]+STOCK[[#This Row],[Costo Envío (USD)]]+STOCK[[#This Row],[Comisión 10%]]</f>
        <v>11.5</v>
      </c>
      <c r="N3589" s="62">
        <f t="shared" si="194"/>
        <v>17.25</v>
      </c>
      <c r="O3589" s="62">
        <f t="shared" si="195"/>
        <v>35</v>
      </c>
      <c r="P3589" s="62">
        <f>STOCK[[#This Row],[Precio Final]]-STOCK[[#This Row],[Costo total]]</f>
        <v>23.5</v>
      </c>
      <c r="Q3589" s="62"/>
      <c r="R3589" s="74"/>
      <c r="S3589" s="74"/>
      <c r="T3589" s="62"/>
      <c r="U3589" s="62"/>
      <c r="V3589" s="76"/>
    </row>
    <row r="3590" s="52" customFormat="1" ht="14.8" spans="1:22">
      <c r="A3590" s="74" t="s">
        <v>17300</v>
      </c>
      <c r="B3590" s="74" t="s">
        <v>20035</v>
      </c>
      <c r="C3590" s="74" t="s">
        <v>22675</v>
      </c>
      <c r="D3590" s="74" t="s">
        <v>16396</v>
      </c>
      <c r="E3590" s="74"/>
      <c r="F3590" s="59">
        <v>35</v>
      </c>
      <c r="G3590" s="75">
        <v>1</v>
      </c>
      <c r="H3590" s="75">
        <f>SUMIFS(VENTAS[Cantidad],VENTAS[Código del producto Vendido],STOCK[[#This Row],[Code]])</f>
        <v>0</v>
      </c>
      <c r="I3590" s="75">
        <f t="shared" si="196"/>
        <v>1</v>
      </c>
      <c r="J3590" s="59">
        <f t="shared" si="193"/>
        <v>3.5</v>
      </c>
      <c r="K3590" s="62">
        <v>8</v>
      </c>
      <c r="L3590" s="62">
        <v>0</v>
      </c>
      <c r="M3590" s="62">
        <f>STOCK[[#This Row],[Costo Unitario (USD)]]+STOCK[[#This Row],[Costo Envío (USD)]]+STOCK[[#This Row],[Comisión 10%]]</f>
        <v>11.5</v>
      </c>
      <c r="N3590" s="62">
        <f t="shared" si="194"/>
        <v>17.25</v>
      </c>
      <c r="O3590" s="62">
        <f t="shared" si="195"/>
        <v>35</v>
      </c>
      <c r="P3590" s="62">
        <f>STOCK[[#This Row],[Precio Final]]-STOCK[[#This Row],[Costo total]]</f>
        <v>23.5</v>
      </c>
      <c r="Q3590" s="62"/>
      <c r="R3590" s="74"/>
      <c r="S3590" s="74"/>
      <c r="T3590" s="62"/>
      <c r="U3590" s="62"/>
      <c r="V3590" s="76"/>
    </row>
    <row r="3591" s="52" customFormat="1" ht="14.8" spans="1:22">
      <c r="A3591" s="74" t="s">
        <v>22676</v>
      </c>
      <c r="B3591" s="74" t="s">
        <v>20035</v>
      </c>
      <c r="C3591" s="74" t="s">
        <v>22677</v>
      </c>
      <c r="D3591" s="74" t="s">
        <v>16396</v>
      </c>
      <c r="E3591" s="74"/>
      <c r="F3591" s="59">
        <v>35</v>
      </c>
      <c r="G3591" s="75">
        <v>1</v>
      </c>
      <c r="H3591" s="75">
        <f>SUMIFS(VENTAS[Cantidad],VENTAS[Código del producto Vendido],STOCK[[#This Row],[Code]])</f>
        <v>0</v>
      </c>
      <c r="I3591" s="75">
        <f t="shared" si="196"/>
        <v>1</v>
      </c>
      <c r="J3591" s="59">
        <f t="shared" si="193"/>
        <v>3.5</v>
      </c>
      <c r="K3591" s="62">
        <v>8</v>
      </c>
      <c r="L3591" s="62">
        <v>0</v>
      </c>
      <c r="M3591" s="62">
        <f>STOCK[[#This Row],[Costo Unitario (USD)]]+STOCK[[#This Row],[Costo Envío (USD)]]+STOCK[[#This Row],[Comisión 10%]]</f>
        <v>11.5</v>
      </c>
      <c r="N3591" s="62">
        <f t="shared" si="194"/>
        <v>17.25</v>
      </c>
      <c r="O3591" s="62">
        <f t="shared" si="195"/>
        <v>35</v>
      </c>
      <c r="P3591" s="62">
        <f>STOCK[[#This Row],[Precio Final]]-STOCK[[#This Row],[Costo total]]</f>
        <v>23.5</v>
      </c>
      <c r="Q3591" s="62"/>
      <c r="R3591" s="74"/>
      <c r="S3591" s="74"/>
      <c r="T3591" s="62"/>
      <c r="U3591" s="62"/>
      <c r="V3591" s="76"/>
    </row>
    <row r="3592" s="52" customFormat="1" ht="14.8" spans="1:22">
      <c r="A3592" s="74" t="s">
        <v>22678</v>
      </c>
      <c r="B3592" s="74" t="s">
        <v>19990</v>
      </c>
      <c r="C3592" s="74" t="s">
        <v>22679</v>
      </c>
      <c r="D3592" s="74" t="s">
        <v>16408</v>
      </c>
      <c r="E3592" s="74"/>
      <c r="F3592" s="59">
        <v>30</v>
      </c>
      <c r="G3592" s="75">
        <v>3</v>
      </c>
      <c r="H3592" s="75">
        <f>SUMIFS(VENTAS[Cantidad],VENTAS[Código del producto Vendido],STOCK[[#This Row],[Code]])</f>
        <v>0</v>
      </c>
      <c r="I3592" s="75">
        <f t="shared" si="196"/>
        <v>3</v>
      </c>
      <c r="J3592" s="59">
        <f t="shared" si="193"/>
        <v>3</v>
      </c>
      <c r="K3592" s="62">
        <v>8</v>
      </c>
      <c r="L3592" s="62">
        <v>0</v>
      </c>
      <c r="M3592" s="62">
        <f>STOCK[[#This Row],[Costo Unitario (USD)]]+STOCK[[#This Row],[Costo Envío (USD)]]+STOCK[[#This Row],[Comisión 10%]]</f>
        <v>11</v>
      </c>
      <c r="N3592" s="62">
        <f t="shared" si="194"/>
        <v>16.5</v>
      </c>
      <c r="O3592" s="62">
        <f t="shared" si="195"/>
        <v>30</v>
      </c>
      <c r="P3592" s="62">
        <f>STOCK[[#This Row],[Precio Final]]-STOCK[[#This Row],[Costo total]]</f>
        <v>19</v>
      </c>
      <c r="Q3592" s="62"/>
      <c r="R3592" s="74"/>
      <c r="S3592" s="74"/>
      <c r="T3592" s="62"/>
      <c r="U3592" s="62"/>
      <c r="V3592" s="76"/>
    </row>
    <row r="3593" s="52" customFormat="1" ht="14.8" spans="1:22">
      <c r="A3593" s="74" t="s">
        <v>22680</v>
      </c>
      <c r="B3593" s="74" t="s">
        <v>19990</v>
      </c>
      <c r="C3593" s="74" t="s">
        <v>22679</v>
      </c>
      <c r="D3593" s="74" t="s">
        <v>16404</v>
      </c>
      <c r="E3593" s="74"/>
      <c r="F3593" s="59">
        <v>30</v>
      </c>
      <c r="G3593" s="75">
        <v>2</v>
      </c>
      <c r="H3593" s="75">
        <f>SUMIFS(VENTAS[Cantidad],VENTAS[Código del producto Vendido],STOCK[[#This Row],[Code]])</f>
        <v>0</v>
      </c>
      <c r="I3593" s="75">
        <f t="shared" si="196"/>
        <v>2</v>
      </c>
      <c r="J3593" s="59">
        <f t="shared" si="193"/>
        <v>3</v>
      </c>
      <c r="K3593" s="62">
        <v>8</v>
      </c>
      <c r="L3593" s="62">
        <v>0</v>
      </c>
      <c r="M3593" s="62">
        <f>STOCK[[#This Row],[Costo Unitario (USD)]]+STOCK[[#This Row],[Costo Envío (USD)]]+STOCK[[#This Row],[Comisión 10%]]</f>
        <v>11</v>
      </c>
      <c r="N3593" s="62">
        <f t="shared" si="194"/>
        <v>16.5</v>
      </c>
      <c r="O3593" s="62">
        <f t="shared" si="195"/>
        <v>30</v>
      </c>
      <c r="P3593" s="62">
        <f>STOCK[[#This Row],[Precio Final]]-STOCK[[#This Row],[Costo total]]</f>
        <v>19</v>
      </c>
      <c r="Q3593" s="62"/>
      <c r="R3593" s="74"/>
      <c r="S3593" s="74"/>
      <c r="T3593" s="62"/>
      <c r="U3593" s="62"/>
      <c r="V3593" s="76"/>
    </row>
    <row r="3594" s="52" customFormat="1" ht="14.8" spans="1:22">
      <c r="A3594" s="74" t="s">
        <v>22681</v>
      </c>
      <c r="B3594" s="74" t="s">
        <v>19993</v>
      </c>
      <c r="C3594" s="74" t="s">
        <v>22679</v>
      </c>
      <c r="D3594" s="74" t="s">
        <v>16396</v>
      </c>
      <c r="E3594" s="74"/>
      <c r="F3594" s="59">
        <v>30</v>
      </c>
      <c r="G3594" s="75">
        <v>3</v>
      </c>
      <c r="H3594" s="75">
        <f>SUMIFS(VENTAS[Cantidad],VENTAS[Código del producto Vendido],STOCK[[#This Row],[Code]])</f>
        <v>0</v>
      </c>
      <c r="I3594" s="75">
        <f t="shared" si="196"/>
        <v>3</v>
      </c>
      <c r="J3594" s="59">
        <f t="shared" si="193"/>
        <v>3</v>
      </c>
      <c r="K3594" s="62">
        <v>8</v>
      </c>
      <c r="L3594" s="62">
        <v>0</v>
      </c>
      <c r="M3594" s="62">
        <f>STOCK[[#This Row],[Costo Unitario (USD)]]+STOCK[[#This Row],[Costo Envío (USD)]]+STOCK[[#This Row],[Comisión 10%]]</f>
        <v>11</v>
      </c>
      <c r="N3594" s="62">
        <f t="shared" si="194"/>
        <v>16.5</v>
      </c>
      <c r="O3594" s="62">
        <f t="shared" si="195"/>
        <v>30</v>
      </c>
      <c r="P3594" s="62">
        <f>STOCK[[#This Row],[Precio Final]]-STOCK[[#This Row],[Costo total]]</f>
        <v>19</v>
      </c>
      <c r="Q3594" s="62"/>
      <c r="R3594" s="74"/>
      <c r="S3594" s="74"/>
      <c r="T3594" s="62"/>
      <c r="U3594" s="62"/>
      <c r="V3594" s="76"/>
    </row>
    <row r="3595" s="52" customFormat="1" ht="14.8" spans="1:22">
      <c r="A3595" s="74" t="s">
        <v>22682</v>
      </c>
      <c r="B3595" s="74" t="s">
        <v>21154</v>
      </c>
      <c r="C3595" s="74" t="s">
        <v>22679</v>
      </c>
      <c r="D3595" s="74" t="s">
        <v>16475</v>
      </c>
      <c r="E3595" s="74"/>
      <c r="F3595" s="59">
        <v>30</v>
      </c>
      <c r="G3595" s="75">
        <v>1</v>
      </c>
      <c r="H3595" s="75">
        <f>SUMIFS(VENTAS[Cantidad],VENTAS[Código del producto Vendido],STOCK[[#This Row],[Code]])</f>
        <v>0</v>
      </c>
      <c r="I3595" s="75">
        <f t="shared" si="196"/>
        <v>1</v>
      </c>
      <c r="J3595" s="59">
        <f t="shared" si="193"/>
        <v>3</v>
      </c>
      <c r="K3595" s="62">
        <v>8</v>
      </c>
      <c r="L3595" s="62">
        <v>0</v>
      </c>
      <c r="M3595" s="62">
        <f>STOCK[[#This Row],[Costo Unitario (USD)]]+STOCK[[#This Row],[Costo Envío (USD)]]+STOCK[[#This Row],[Comisión 10%]]</f>
        <v>11</v>
      </c>
      <c r="N3595" s="62">
        <f t="shared" si="194"/>
        <v>16.5</v>
      </c>
      <c r="O3595" s="62">
        <f t="shared" si="195"/>
        <v>30</v>
      </c>
      <c r="P3595" s="62">
        <f>STOCK[[#This Row],[Precio Final]]-STOCK[[#This Row],[Costo total]]</f>
        <v>19</v>
      </c>
      <c r="Q3595" s="62"/>
      <c r="R3595" s="74"/>
      <c r="S3595" s="74"/>
      <c r="T3595" s="62"/>
      <c r="U3595" s="62"/>
      <c r="V3595" s="76"/>
    </row>
    <row r="3596" s="52" customFormat="1" ht="14.8" spans="1:22">
      <c r="A3596" s="74" t="s">
        <v>22683</v>
      </c>
      <c r="B3596" s="74" t="s">
        <v>19990</v>
      </c>
      <c r="C3596" s="74" t="s">
        <v>22684</v>
      </c>
      <c r="D3596" s="74" t="s">
        <v>16404</v>
      </c>
      <c r="E3596" s="74"/>
      <c r="F3596" s="59">
        <v>30</v>
      </c>
      <c r="G3596" s="75">
        <v>1</v>
      </c>
      <c r="H3596" s="75">
        <f>SUMIFS(VENTAS[Cantidad],VENTAS[Código del producto Vendido],STOCK[[#This Row],[Code]])</f>
        <v>0</v>
      </c>
      <c r="I3596" s="75">
        <f t="shared" si="196"/>
        <v>1</v>
      </c>
      <c r="J3596" s="59">
        <f t="shared" si="193"/>
        <v>3</v>
      </c>
      <c r="K3596" s="62">
        <v>8</v>
      </c>
      <c r="L3596" s="62">
        <v>0</v>
      </c>
      <c r="M3596" s="62">
        <f>STOCK[[#This Row],[Costo Unitario (USD)]]+STOCK[[#This Row],[Costo Envío (USD)]]+STOCK[[#This Row],[Comisión 10%]]</f>
        <v>11</v>
      </c>
      <c r="N3596" s="62">
        <f t="shared" si="194"/>
        <v>16.5</v>
      </c>
      <c r="O3596" s="62">
        <f t="shared" si="195"/>
        <v>30</v>
      </c>
      <c r="P3596" s="62">
        <f>STOCK[[#This Row],[Precio Final]]-STOCK[[#This Row],[Costo total]]</f>
        <v>19</v>
      </c>
      <c r="Q3596" s="62"/>
      <c r="R3596" s="74"/>
      <c r="S3596" s="74"/>
      <c r="T3596" s="62"/>
      <c r="U3596" s="62"/>
      <c r="V3596" s="76"/>
    </row>
    <row r="3597" s="52" customFormat="1" ht="14.8" spans="1:22">
      <c r="A3597" s="74" t="s">
        <v>22685</v>
      </c>
      <c r="B3597" s="74" t="s">
        <v>21154</v>
      </c>
      <c r="C3597" s="74" t="s">
        <v>22686</v>
      </c>
      <c r="D3597" s="74" t="s">
        <v>16583</v>
      </c>
      <c r="E3597" s="74"/>
      <c r="F3597" s="59">
        <v>30</v>
      </c>
      <c r="G3597" s="75">
        <v>1</v>
      </c>
      <c r="H3597" s="75">
        <f>SUMIFS(VENTAS[Cantidad],VENTAS[Código del producto Vendido],STOCK[[#This Row],[Code]])</f>
        <v>0</v>
      </c>
      <c r="I3597" s="75">
        <f t="shared" si="196"/>
        <v>1</v>
      </c>
      <c r="J3597" s="59">
        <f t="shared" si="193"/>
        <v>3</v>
      </c>
      <c r="K3597" s="62">
        <v>8</v>
      </c>
      <c r="L3597" s="62">
        <v>0</v>
      </c>
      <c r="M3597" s="62">
        <f>STOCK[[#This Row],[Costo Unitario (USD)]]+STOCK[[#This Row],[Costo Envío (USD)]]+STOCK[[#This Row],[Comisión 10%]]</f>
        <v>11</v>
      </c>
      <c r="N3597" s="62">
        <f t="shared" si="194"/>
        <v>16.5</v>
      </c>
      <c r="O3597" s="62">
        <f t="shared" si="195"/>
        <v>30</v>
      </c>
      <c r="P3597" s="62">
        <f>STOCK[[#This Row],[Precio Final]]-STOCK[[#This Row],[Costo total]]</f>
        <v>19</v>
      </c>
      <c r="Q3597" s="62"/>
      <c r="R3597" s="74"/>
      <c r="S3597" s="74"/>
      <c r="T3597" s="62"/>
      <c r="U3597" s="62"/>
      <c r="V3597" s="76"/>
    </row>
    <row r="3598" s="52" customFormat="1" ht="14.8" spans="1:22">
      <c r="A3598" s="74" t="s">
        <v>22687</v>
      </c>
      <c r="B3598" s="74" t="s">
        <v>21154</v>
      </c>
      <c r="C3598" s="74" t="s">
        <v>22686</v>
      </c>
      <c r="D3598" s="74" t="s">
        <v>16475</v>
      </c>
      <c r="E3598" s="74"/>
      <c r="F3598" s="59">
        <v>30</v>
      </c>
      <c r="G3598" s="75">
        <v>1</v>
      </c>
      <c r="H3598" s="75">
        <f>SUMIFS(VENTAS[Cantidad],VENTAS[Código del producto Vendido],STOCK[[#This Row],[Code]])</f>
        <v>0</v>
      </c>
      <c r="I3598" s="75">
        <f t="shared" si="196"/>
        <v>1</v>
      </c>
      <c r="J3598" s="59">
        <f t="shared" si="193"/>
        <v>3</v>
      </c>
      <c r="K3598" s="62">
        <v>8</v>
      </c>
      <c r="L3598" s="62">
        <v>0</v>
      </c>
      <c r="M3598" s="62">
        <f>STOCK[[#This Row],[Costo Unitario (USD)]]+STOCK[[#This Row],[Costo Envío (USD)]]+STOCK[[#This Row],[Comisión 10%]]</f>
        <v>11</v>
      </c>
      <c r="N3598" s="62">
        <f t="shared" si="194"/>
        <v>16.5</v>
      </c>
      <c r="O3598" s="62">
        <f t="shared" si="195"/>
        <v>30</v>
      </c>
      <c r="P3598" s="62">
        <f>STOCK[[#This Row],[Precio Final]]-STOCK[[#This Row],[Costo total]]</f>
        <v>19</v>
      </c>
      <c r="Q3598" s="62"/>
      <c r="R3598" s="74"/>
      <c r="S3598" s="74"/>
      <c r="T3598" s="62"/>
      <c r="U3598" s="62"/>
      <c r="V3598" s="76"/>
    </row>
    <row r="3599" s="52" customFormat="1" ht="14.8" spans="1:22">
      <c r="A3599" s="74" t="s">
        <v>22688</v>
      </c>
      <c r="B3599" s="74" t="s">
        <v>21190</v>
      </c>
      <c r="C3599" s="74" t="s">
        <v>22689</v>
      </c>
      <c r="D3599" s="74" t="s">
        <v>16962</v>
      </c>
      <c r="E3599" s="74"/>
      <c r="F3599" s="59">
        <v>35</v>
      </c>
      <c r="G3599" s="75">
        <v>1</v>
      </c>
      <c r="H3599" s="75">
        <f>SUMIFS(VENTAS[Cantidad],VENTAS[Código del producto Vendido],STOCK[[#This Row],[Code]])</f>
        <v>0</v>
      </c>
      <c r="I3599" s="75">
        <f t="shared" si="196"/>
        <v>1</v>
      </c>
      <c r="J3599" s="59">
        <f t="shared" si="193"/>
        <v>3.5</v>
      </c>
      <c r="K3599" s="62">
        <v>8</v>
      </c>
      <c r="L3599" s="62">
        <v>0</v>
      </c>
      <c r="M3599" s="62">
        <f>STOCK[[#This Row],[Costo Unitario (USD)]]+STOCK[[#This Row],[Costo Envío (USD)]]+STOCK[[#This Row],[Comisión 10%]]</f>
        <v>11.5</v>
      </c>
      <c r="N3599" s="62">
        <f t="shared" si="194"/>
        <v>17.25</v>
      </c>
      <c r="O3599" s="62">
        <f t="shared" si="195"/>
        <v>35</v>
      </c>
      <c r="P3599" s="62">
        <f>STOCK[[#This Row],[Precio Final]]-STOCK[[#This Row],[Costo total]]</f>
        <v>23.5</v>
      </c>
      <c r="Q3599" s="62"/>
      <c r="R3599" s="74"/>
      <c r="S3599" s="74"/>
      <c r="T3599" s="62"/>
      <c r="U3599" s="62"/>
      <c r="V3599" s="76"/>
    </row>
    <row r="3600" s="52" customFormat="1" ht="14.8" spans="1:22">
      <c r="A3600" s="74" t="s">
        <v>22690</v>
      </c>
      <c r="B3600" s="74" t="s">
        <v>21190</v>
      </c>
      <c r="C3600" s="74" t="s">
        <v>22691</v>
      </c>
      <c r="D3600" s="74" t="s">
        <v>16962</v>
      </c>
      <c r="E3600" s="74"/>
      <c r="F3600" s="59">
        <v>30</v>
      </c>
      <c r="G3600" s="75">
        <v>2</v>
      </c>
      <c r="H3600" s="75">
        <f>SUMIFS(VENTAS[Cantidad],VENTAS[Código del producto Vendido],STOCK[[#This Row],[Code]])</f>
        <v>2</v>
      </c>
      <c r="I3600" s="75">
        <f t="shared" si="196"/>
        <v>0</v>
      </c>
      <c r="J3600" s="59">
        <f t="shared" si="193"/>
        <v>3</v>
      </c>
      <c r="K3600" s="62">
        <v>8</v>
      </c>
      <c r="L3600" s="62">
        <v>0</v>
      </c>
      <c r="M3600" s="62">
        <f>STOCK[[#This Row],[Costo Unitario (USD)]]+STOCK[[#This Row],[Costo Envío (USD)]]+STOCK[[#This Row],[Comisión 10%]]</f>
        <v>11</v>
      </c>
      <c r="N3600" s="62">
        <f t="shared" si="194"/>
        <v>16.5</v>
      </c>
      <c r="O3600" s="62">
        <f t="shared" si="195"/>
        <v>30</v>
      </c>
      <c r="P3600" s="62">
        <f>STOCK[[#This Row],[Precio Final]]-STOCK[[#This Row],[Costo total]]</f>
        <v>19</v>
      </c>
      <c r="Q3600" s="62"/>
      <c r="R3600" s="74"/>
      <c r="S3600" s="74"/>
      <c r="T3600" s="62"/>
      <c r="U3600" s="62"/>
      <c r="V3600" s="76"/>
    </row>
    <row r="3601" s="52" customFormat="1" ht="14.8" spans="1:22">
      <c r="A3601" s="74" t="s">
        <v>22692</v>
      </c>
      <c r="B3601" s="74" t="s">
        <v>19990</v>
      </c>
      <c r="C3601" s="74" t="s">
        <v>22693</v>
      </c>
      <c r="D3601" s="74" t="s">
        <v>16408</v>
      </c>
      <c r="E3601" s="74"/>
      <c r="F3601" s="59">
        <v>30</v>
      </c>
      <c r="G3601" s="75">
        <v>1</v>
      </c>
      <c r="H3601" s="75">
        <f>SUMIFS(VENTAS[Cantidad],VENTAS[Código del producto Vendido],STOCK[[#This Row],[Code]])</f>
        <v>0</v>
      </c>
      <c r="I3601" s="75">
        <f t="shared" si="196"/>
        <v>1</v>
      </c>
      <c r="J3601" s="59">
        <f t="shared" si="193"/>
        <v>3</v>
      </c>
      <c r="K3601" s="62">
        <v>8</v>
      </c>
      <c r="L3601" s="62">
        <v>0</v>
      </c>
      <c r="M3601" s="62">
        <f>STOCK[[#This Row],[Costo Unitario (USD)]]+STOCK[[#This Row],[Costo Envío (USD)]]+STOCK[[#This Row],[Comisión 10%]]</f>
        <v>11</v>
      </c>
      <c r="N3601" s="62">
        <f t="shared" si="194"/>
        <v>16.5</v>
      </c>
      <c r="O3601" s="62">
        <f t="shared" si="195"/>
        <v>30</v>
      </c>
      <c r="P3601" s="62">
        <f>STOCK[[#This Row],[Precio Final]]-STOCK[[#This Row],[Costo total]]</f>
        <v>19</v>
      </c>
      <c r="Q3601" s="62"/>
      <c r="R3601" s="74"/>
      <c r="S3601" s="74"/>
      <c r="T3601" s="62"/>
      <c r="U3601" s="62"/>
      <c r="V3601" s="76"/>
    </row>
    <row r="3602" s="52" customFormat="1" ht="14.8" spans="1:22">
      <c r="A3602" s="74" t="s">
        <v>22694</v>
      </c>
      <c r="B3602" s="74" t="s">
        <v>19990</v>
      </c>
      <c r="C3602" s="74" t="s">
        <v>22695</v>
      </c>
      <c r="D3602" s="74" t="s">
        <v>16404</v>
      </c>
      <c r="E3602" s="74"/>
      <c r="F3602" s="59">
        <v>30</v>
      </c>
      <c r="G3602" s="75">
        <v>1</v>
      </c>
      <c r="H3602" s="75">
        <f>SUMIFS(VENTAS[Cantidad],VENTAS[Código del producto Vendido],STOCK[[#This Row],[Code]])</f>
        <v>0</v>
      </c>
      <c r="I3602" s="75">
        <f t="shared" si="196"/>
        <v>1</v>
      </c>
      <c r="J3602" s="59">
        <f t="shared" si="193"/>
        <v>3</v>
      </c>
      <c r="K3602" s="62">
        <v>8</v>
      </c>
      <c r="L3602" s="62">
        <v>0</v>
      </c>
      <c r="M3602" s="62">
        <f>STOCK[[#This Row],[Costo Unitario (USD)]]+STOCK[[#This Row],[Costo Envío (USD)]]+STOCK[[#This Row],[Comisión 10%]]</f>
        <v>11</v>
      </c>
      <c r="N3602" s="62">
        <f t="shared" si="194"/>
        <v>16.5</v>
      </c>
      <c r="O3602" s="62">
        <f t="shared" si="195"/>
        <v>30</v>
      </c>
      <c r="P3602" s="62">
        <f>STOCK[[#This Row],[Precio Final]]-STOCK[[#This Row],[Costo total]]</f>
        <v>19</v>
      </c>
      <c r="Q3602" s="62"/>
      <c r="R3602" s="74"/>
      <c r="S3602" s="74"/>
      <c r="T3602" s="62"/>
      <c r="U3602" s="62"/>
      <c r="V3602" s="76"/>
    </row>
    <row r="3603" s="52" customFormat="1" ht="14.8" spans="1:22">
      <c r="A3603" s="74" t="s">
        <v>22696</v>
      </c>
      <c r="B3603" s="74" t="s">
        <v>19993</v>
      </c>
      <c r="C3603" s="74" t="s">
        <v>22695</v>
      </c>
      <c r="D3603" s="74" t="s">
        <v>16396</v>
      </c>
      <c r="E3603" s="74"/>
      <c r="F3603" s="59">
        <v>30</v>
      </c>
      <c r="G3603" s="75">
        <v>2</v>
      </c>
      <c r="H3603" s="75">
        <f>SUMIFS(VENTAS[Cantidad],VENTAS[Código del producto Vendido],STOCK[[#This Row],[Code]])</f>
        <v>0</v>
      </c>
      <c r="I3603" s="75">
        <f t="shared" si="196"/>
        <v>2</v>
      </c>
      <c r="J3603" s="59">
        <f t="shared" si="193"/>
        <v>3</v>
      </c>
      <c r="K3603" s="62">
        <v>8</v>
      </c>
      <c r="L3603" s="62">
        <v>0</v>
      </c>
      <c r="M3603" s="62">
        <f>STOCK[[#This Row],[Costo Unitario (USD)]]+STOCK[[#This Row],[Costo Envío (USD)]]+STOCK[[#This Row],[Comisión 10%]]</f>
        <v>11</v>
      </c>
      <c r="N3603" s="62">
        <f t="shared" si="194"/>
        <v>16.5</v>
      </c>
      <c r="O3603" s="62">
        <f t="shared" si="195"/>
        <v>30</v>
      </c>
      <c r="P3603" s="62">
        <f>STOCK[[#This Row],[Precio Final]]-STOCK[[#This Row],[Costo total]]</f>
        <v>19</v>
      </c>
      <c r="Q3603" s="62"/>
      <c r="R3603" s="74"/>
      <c r="S3603" s="74"/>
      <c r="T3603" s="62"/>
      <c r="U3603" s="62"/>
      <c r="V3603" s="76"/>
    </row>
    <row r="3604" s="52" customFormat="1" ht="14.8" spans="1:22">
      <c r="A3604" s="74" t="s">
        <v>22697</v>
      </c>
      <c r="B3604" s="74" t="s">
        <v>21154</v>
      </c>
      <c r="C3604" s="74" t="s">
        <v>22695</v>
      </c>
      <c r="D3604" s="74" t="s">
        <v>16475</v>
      </c>
      <c r="E3604" s="74"/>
      <c r="F3604" s="59">
        <v>30</v>
      </c>
      <c r="G3604" s="75">
        <v>1</v>
      </c>
      <c r="H3604" s="75">
        <f>SUMIFS(VENTAS[Cantidad],VENTAS[Código del producto Vendido],STOCK[[#This Row],[Code]])</f>
        <v>0</v>
      </c>
      <c r="I3604" s="75">
        <f t="shared" si="196"/>
        <v>1</v>
      </c>
      <c r="J3604" s="59">
        <f t="shared" si="193"/>
        <v>3</v>
      </c>
      <c r="K3604" s="62">
        <v>8</v>
      </c>
      <c r="L3604" s="62">
        <v>0</v>
      </c>
      <c r="M3604" s="62">
        <f>STOCK[[#This Row],[Costo Unitario (USD)]]+STOCK[[#This Row],[Costo Envío (USD)]]+STOCK[[#This Row],[Comisión 10%]]</f>
        <v>11</v>
      </c>
      <c r="N3604" s="62">
        <f t="shared" si="194"/>
        <v>16.5</v>
      </c>
      <c r="O3604" s="62">
        <f t="shared" si="195"/>
        <v>30</v>
      </c>
      <c r="P3604" s="62">
        <f>STOCK[[#This Row],[Precio Final]]-STOCK[[#This Row],[Costo total]]</f>
        <v>19</v>
      </c>
      <c r="Q3604" s="62"/>
      <c r="R3604" s="74"/>
      <c r="S3604" s="74"/>
      <c r="T3604" s="62"/>
      <c r="U3604" s="62"/>
      <c r="V3604" s="76"/>
    </row>
    <row r="3605" s="52" customFormat="1" ht="14.8" spans="1:22">
      <c r="A3605" s="74" t="s">
        <v>22698</v>
      </c>
      <c r="B3605" s="74" t="s">
        <v>21154</v>
      </c>
      <c r="C3605" s="74" t="s">
        <v>22699</v>
      </c>
      <c r="D3605" s="74" t="s">
        <v>16583</v>
      </c>
      <c r="E3605" s="74"/>
      <c r="F3605" s="59">
        <v>35</v>
      </c>
      <c r="G3605" s="75">
        <v>1</v>
      </c>
      <c r="H3605" s="75">
        <f>SUMIFS(VENTAS[Cantidad],VENTAS[Código del producto Vendido],STOCK[[#This Row],[Code]])</f>
        <v>0</v>
      </c>
      <c r="I3605" s="75">
        <f t="shared" si="196"/>
        <v>1</v>
      </c>
      <c r="J3605" s="59">
        <f t="shared" si="193"/>
        <v>3.5</v>
      </c>
      <c r="K3605" s="62">
        <v>8</v>
      </c>
      <c r="L3605" s="62">
        <v>0</v>
      </c>
      <c r="M3605" s="62">
        <f>STOCK[[#This Row],[Costo Unitario (USD)]]+STOCK[[#This Row],[Costo Envío (USD)]]+STOCK[[#This Row],[Comisión 10%]]</f>
        <v>11.5</v>
      </c>
      <c r="N3605" s="62">
        <f t="shared" si="194"/>
        <v>17.25</v>
      </c>
      <c r="O3605" s="62">
        <f t="shared" si="195"/>
        <v>35</v>
      </c>
      <c r="P3605" s="62">
        <f>STOCK[[#This Row],[Precio Final]]-STOCK[[#This Row],[Costo total]]</f>
        <v>23.5</v>
      </c>
      <c r="Q3605" s="62"/>
      <c r="R3605" s="74"/>
      <c r="S3605" s="74"/>
      <c r="T3605" s="62"/>
      <c r="U3605" s="62"/>
      <c r="V3605" s="76"/>
    </row>
    <row r="3606" s="52" customFormat="1" ht="14.8" spans="1:22">
      <c r="A3606" s="74" t="s">
        <v>22700</v>
      </c>
      <c r="B3606" s="74" t="s">
        <v>19990</v>
      </c>
      <c r="C3606" s="74" t="s">
        <v>22701</v>
      </c>
      <c r="D3606" s="74" t="s">
        <v>16408</v>
      </c>
      <c r="E3606" s="74"/>
      <c r="F3606" s="59">
        <v>35</v>
      </c>
      <c r="G3606" s="75">
        <v>1</v>
      </c>
      <c r="H3606" s="75">
        <f>SUMIFS(VENTAS[Cantidad],VENTAS[Código del producto Vendido],STOCK[[#This Row],[Code]])</f>
        <v>0</v>
      </c>
      <c r="I3606" s="75">
        <f t="shared" si="196"/>
        <v>1</v>
      </c>
      <c r="J3606" s="59">
        <f t="shared" si="193"/>
        <v>3.5</v>
      </c>
      <c r="K3606" s="62">
        <v>8</v>
      </c>
      <c r="L3606" s="62">
        <v>0</v>
      </c>
      <c r="M3606" s="62">
        <f>STOCK[[#This Row],[Costo Unitario (USD)]]+STOCK[[#This Row],[Costo Envío (USD)]]+STOCK[[#This Row],[Comisión 10%]]</f>
        <v>11.5</v>
      </c>
      <c r="N3606" s="62">
        <f t="shared" si="194"/>
        <v>17.25</v>
      </c>
      <c r="O3606" s="62">
        <f t="shared" si="195"/>
        <v>35</v>
      </c>
      <c r="P3606" s="62">
        <f>STOCK[[#This Row],[Precio Final]]-STOCK[[#This Row],[Costo total]]</f>
        <v>23.5</v>
      </c>
      <c r="Q3606" s="62"/>
      <c r="R3606" s="74"/>
      <c r="S3606" s="74"/>
      <c r="T3606" s="62"/>
      <c r="U3606" s="62"/>
      <c r="V3606" s="76"/>
    </row>
    <row r="3607" s="52" customFormat="1" ht="14.8" spans="1:22">
      <c r="A3607" s="74" t="s">
        <v>22702</v>
      </c>
      <c r="B3607" s="74" t="s">
        <v>19990</v>
      </c>
      <c r="C3607" s="74" t="s">
        <v>22703</v>
      </c>
      <c r="D3607" s="74" t="s">
        <v>16408</v>
      </c>
      <c r="E3607" s="74"/>
      <c r="F3607" s="59">
        <v>25</v>
      </c>
      <c r="G3607" s="75">
        <v>1</v>
      </c>
      <c r="H3607" s="75">
        <f>SUMIFS(VENTAS[Cantidad],VENTAS[Código del producto Vendido],STOCK[[#This Row],[Code]])</f>
        <v>0</v>
      </c>
      <c r="I3607" s="75">
        <f t="shared" si="196"/>
        <v>1</v>
      </c>
      <c r="J3607" s="59">
        <f t="shared" si="193"/>
        <v>2.5</v>
      </c>
      <c r="K3607" s="62">
        <v>8</v>
      </c>
      <c r="L3607" s="62">
        <v>0</v>
      </c>
      <c r="M3607" s="62">
        <f>STOCK[[#This Row],[Costo Unitario (USD)]]+STOCK[[#This Row],[Costo Envío (USD)]]+STOCK[[#This Row],[Comisión 10%]]</f>
        <v>10.5</v>
      </c>
      <c r="N3607" s="62">
        <f t="shared" si="194"/>
        <v>15.75</v>
      </c>
      <c r="O3607" s="62">
        <f t="shared" si="195"/>
        <v>25</v>
      </c>
      <c r="P3607" s="62">
        <f>STOCK[[#This Row],[Precio Final]]-STOCK[[#This Row],[Costo total]]</f>
        <v>14.5</v>
      </c>
      <c r="Q3607" s="62"/>
      <c r="R3607" s="74"/>
      <c r="S3607" s="74"/>
      <c r="T3607" s="62"/>
      <c r="U3607" s="62"/>
      <c r="V3607" s="76"/>
    </row>
    <row r="3608" s="52" customFormat="1" ht="14.8" spans="1:22">
      <c r="A3608" s="74" t="s">
        <v>22704</v>
      </c>
      <c r="B3608" s="74" t="s">
        <v>19993</v>
      </c>
      <c r="C3608" s="74" t="s">
        <v>22703</v>
      </c>
      <c r="D3608" s="74" t="s">
        <v>16396</v>
      </c>
      <c r="E3608" s="74"/>
      <c r="F3608" s="59">
        <v>25</v>
      </c>
      <c r="G3608" s="75">
        <v>1</v>
      </c>
      <c r="H3608" s="75">
        <f>SUMIFS(VENTAS[Cantidad],VENTAS[Código del producto Vendido],STOCK[[#This Row],[Code]])</f>
        <v>0</v>
      </c>
      <c r="I3608" s="75">
        <f t="shared" si="196"/>
        <v>1</v>
      </c>
      <c r="J3608" s="59">
        <f t="shared" si="193"/>
        <v>2.5</v>
      </c>
      <c r="K3608" s="62">
        <v>8</v>
      </c>
      <c r="L3608" s="62">
        <v>0</v>
      </c>
      <c r="M3608" s="62">
        <f>STOCK[[#This Row],[Costo Unitario (USD)]]+STOCK[[#This Row],[Costo Envío (USD)]]+STOCK[[#This Row],[Comisión 10%]]</f>
        <v>10.5</v>
      </c>
      <c r="N3608" s="62">
        <f t="shared" si="194"/>
        <v>15.75</v>
      </c>
      <c r="O3608" s="62">
        <f t="shared" si="195"/>
        <v>25</v>
      </c>
      <c r="P3608" s="62">
        <f>STOCK[[#This Row],[Precio Final]]-STOCK[[#This Row],[Costo total]]</f>
        <v>14.5</v>
      </c>
      <c r="Q3608" s="62"/>
      <c r="R3608" s="74"/>
      <c r="S3608" s="74"/>
      <c r="T3608" s="62"/>
      <c r="U3608" s="62"/>
      <c r="V3608" s="76"/>
    </row>
    <row r="3609" s="52" customFormat="1" ht="14.8" spans="1:22">
      <c r="A3609" s="74" t="s">
        <v>22705</v>
      </c>
      <c r="B3609" s="74" t="s">
        <v>21154</v>
      </c>
      <c r="C3609" s="74" t="s">
        <v>22703</v>
      </c>
      <c r="D3609" s="74" t="s">
        <v>16475</v>
      </c>
      <c r="E3609" s="74"/>
      <c r="F3609" s="59">
        <v>25</v>
      </c>
      <c r="G3609" s="75">
        <v>1</v>
      </c>
      <c r="H3609" s="75">
        <f>SUMIFS(VENTAS[Cantidad],VENTAS[Código del producto Vendido],STOCK[[#This Row],[Code]])</f>
        <v>0</v>
      </c>
      <c r="I3609" s="75">
        <f t="shared" si="196"/>
        <v>1</v>
      </c>
      <c r="J3609" s="59">
        <f t="shared" si="193"/>
        <v>2.5</v>
      </c>
      <c r="K3609" s="62">
        <v>8</v>
      </c>
      <c r="L3609" s="62">
        <v>0</v>
      </c>
      <c r="M3609" s="62">
        <f>STOCK[[#This Row],[Costo Unitario (USD)]]+STOCK[[#This Row],[Costo Envío (USD)]]+STOCK[[#This Row],[Comisión 10%]]</f>
        <v>10.5</v>
      </c>
      <c r="N3609" s="62">
        <f t="shared" si="194"/>
        <v>15.75</v>
      </c>
      <c r="O3609" s="62">
        <f t="shared" si="195"/>
        <v>25</v>
      </c>
      <c r="P3609" s="62">
        <f>STOCK[[#This Row],[Precio Final]]-STOCK[[#This Row],[Costo total]]</f>
        <v>14.5</v>
      </c>
      <c r="Q3609" s="62"/>
      <c r="R3609" s="74"/>
      <c r="S3609" s="74"/>
      <c r="T3609" s="62"/>
      <c r="U3609" s="62"/>
      <c r="V3609" s="76"/>
    </row>
    <row r="3610" s="52" customFormat="1" ht="14.8" spans="1:22">
      <c r="A3610" s="74" t="s">
        <v>17420</v>
      </c>
      <c r="B3610" s="74" t="s">
        <v>19990</v>
      </c>
      <c r="C3610" s="74" t="s">
        <v>22706</v>
      </c>
      <c r="D3610" s="74" t="s">
        <v>16408</v>
      </c>
      <c r="E3610" s="74"/>
      <c r="F3610" s="59">
        <v>20</v>
      </c>
      <c r="G3610" s="75">
        <v>1</v>
      </c>
      <c r="H3610" s="75">
        <f>SUMIFS(VENTAS[Cantidad],VENTAS[Código del producto Vendido],STOCK[[#This Row],[Code]])</f>
        <v>0</v>
      </c>
      <c r="I3610" s="75">
        <f t="shared" si="196"/>
        <v>1</v>
      </c>
      <c r="J3610" s="59">
        <f t="shared" si="193"/>
        <v>2</v>
      </c>
      <c r="K3610" s="62">
        <v>8</v>
      </c>
      <c r="L3610" s="62">
        <v>0</v>
      </c>
      <c r="M3610" s="62">
        <f>STOCK[[#This Row],[Costo Unitario (USD)]]+STOCK[[#This Row],[Costo Envío (USD)]]+STOCK[[#This Row],[Comisión 10%]]</f>
        <v>10</v>
      </c>
      <c r="N3610" s="62">
        <f t="shared" si="194"/>
        <v>15</v>
      </c>
      <c r="O3610" s="62">
        <f t="shared" si="195"/>
        <v>20</v>
      </c>
      <c r="P3610" s="62">
        <f>STOCK[[#This Row],[Precio Final]]-STOCK[[#This Row],[Costo total]]</f>
        <v>10</v>
      </c>
      <c r="Q3610" s="62"/>
      <c r="R3610" s="74"/>
      <c r="S3610" s="74"/>
      <c r="T3610" s="62"/>
      <c r="U3610" s="62"/>
      <c r="V3610" s="76"/>
    </row>
    <row r="3611" s="52" customFormat="1" ht="14.8" spans="1:22">
      <c r="A3611" s="74" t="s">
        <v>22707</v>
      </c>
      <c r="B3611" s="74" t="s">
        <v>19990</v>
      </c>
      <c r="C3611" s="74" t="s">
        <v>22706</v>
      </c>
      <c r="D3611" s="74" t="s">
        <v>16404</v>
      </c>
      <c r="E3611" s="74"/>
      <c r="F3611" s="59">
        <v>20</v>
      </c>
      <c r="G3611" s="75">
        <v>1</v>
      </c>
      <c r="H3611" s="75">
        <f>SUMIFS(VENTAS[Cantidad],VENTAS[Código del producto Vendido],STOCK[[#This Row],[Code]])</f>
        <v>0</v>
      </c>
      <c r="I3611" s="75">
        <v>1</v>
      </c>
      <c r="J3611" s="59">
        <f t="shared" si="193"/>
        <v>2</v>
      </c>
      <c r="K3611" s="62">
        <v>8</v>
      </c>
      <c r="L3611" s="62">
        <v>0</v>
      </c>
      <c r="M3611" s="62">
        <f>STOCK[[#This Row],[Costo Unitario (USD)]]+STOCK[[#This Row],[Costo Envío (USD)]]+STOCK[[#This Row],[Comisión 10%]]</f>
        <v>10</v>
      </c>
      <c r="N3611" s="62">
        <f t="shared" si="194"/>
        <v>15</v>
      </c>
      <c r="O3611" s="62">
        <f t="shared" ref="O3611:O3660" si="197">F3611</f>
        <v>20</v>
      </c>
      <c r="P3611" s="62">
        <f>STOCK[[#This Row],[Precio Final]]-STOCK[[#This Row],[Costo total]]</f>
        <v>10</v>
      </c>
      <c r="Q3611" s="62"/>
      <c r="R3611" s="74"/>
      <c r="S3611" s="74"/>
      <c r="T3611" s="62"/>
      <c r="U3611" s="62"/>
      <c r="V3611" s="76"/>
    </row>
    <row r="3612" s="52" customFormat="1" ht="14.8" spans="1:22">
      <c r="A3612" s="74" t="s">
        <v>22708</v>
      </c>
      <c r="B3612" s="74" t="s">
        <v>19993</v>
      </c>
      <c r="C3612" s="74" t="s">
        <v>22706</v>
      </c>
      <c r="D3612" s="74" t="s">
        <v>16396</v>
      </c>
      <c r="E3612" s="74"/>
      <c r="F3612" s="59">
        <v>20</v>
      </c>
      <c r="G3612" s="75">
        <v>1</v>
      </c>
      <c r="H3612" s="75">
        <f>SUMIFS(VENTAS[Cantidad],VENTAS[Código del producto Vendido],STOCK[[#This Row],[Code]])</f>
        <v>0</v>
      </c>
      <c r="I3612" s="75">
        <f t="shared" ref="I3612:I3661" si="198">G3612-H3612</f>
        <v>1</v>
      </c>
      <c r="J3612" s="59">
        <f t="shared" si="193"/>
        <v>2</v>
      </c>
      <c r="K3612" s="62">
        <v>8</v>
      </c>
      <c r="L3612" s="62">
        <v>0</v>
      </c>
      <c r="M3612" s="62">
        <f>STOCK[[#This Row],[Costo Unitario (USD)]]+STOCK[[#This Row],[Costo Envío (USD)]]+STOCK[[#This Row],[Comisión 10%]]</f>
        <v>10</v>
      </c>
      <c r="N3612" s="62">
        <f t="shared" si="194"/>
        <v>15</v>
      </c>
      <c r="O3612" s="62">
        <f t="shared" si="197"/>
        <v>20</v>
      </c>
      <c r="P3612" s="62">
        <f>STOCK[[#This Row],[Precio Final]]-STOCK[[#This Row],[Costo total]]</f>
        <v>10</v>
      </c>
      <c r="Q3612" s="62"/>
      <c r="R3612" s="74"/>
      <c r="S3612" s="74"/>
      <c r="T3612" s="62"/>
      <c r="U3612" s="62"/>
      <c r="V3612" s="76"/>
    </row>
    <row r="3613" s="52" customFormat="1" ht="14.8" spans="1:22">
      <c r="A3613" s="74" t="s">
        <v>22709</v>
      </c>
      <c r="B3613" s="74" t="s">
        <v>19993</v>
      </c>
      <c r="C3613" s="74" t="s">
        <v>22710</v>
      </c>
      <c r="D3613" s="74" t="s">
        <v>16396</v>
      </c>
      <c r="E3613" s="74"/>
      <c r="F3613" s="59">
        <v>20</v>
      </c>
      <c r="G3613" s="75">
        <v>2</v>
      </c>
      <c r="H3613" s="75">
        <f>SUMIFS(VENTAS[Cantidad],VENTAS[Código del producto Vendido],STOCK[[#This Row],[Code]])</f>
        <v>0</v>
      </c>
      <c r="I3613" s="75">
        <f t="shared" si="198"/>
        <v>2</v>
      </c>
      <c r="J3613" s="59">
        <f t="shared" ref="J3613:J3675" si="199">F3613*10%</f>
        <v>2</v>
      </c>
      <c r="K3613" s="62">
        <v>8</v>
      </c>
      <c r="L3613" s="62">
        <v>0</v>
      </c>
      <c r="M3613" s="62">
        <f>STOCK[[#This Row],[Costo Unitario (USD)]]+STOCK[[#This Row],[Costo Envío (USD)]]+STOCK[[#This Row],[Comisión 10%]]</f>
        <v>10</v>
      </c>
      <c r="N3613" s="62">
        <f t="shared" ref="N3613:N3675" si="200">M3613*1.5</f>
        <v>15</v>
      </c>
      <c r="O3613" s="62">
        <f t="shared" si="197"/>
        <v>20</v>
      </c>
      <c r="P3613" s="62">
        <f>STOCK[[#This Row],[Precio Final]]-STOCK[[#This Row],[Costo total]]</f>
        <v>10</v>
      </c>
      <c r="Q3613" s="62"/>
      <c r="R3613" s="74"/>
      <c r="S3613" s="74"/>
      <c r="T3613" s="62"/>
      <c r="U3613" s="62"/>
      <c r="V3613" s="76"/>
    </row>
    <row r="3614" s="52" customFormat="1" ht="14.8" spans="1:22">
      <c r="A3614" s="74" t="s">
        <v>17422</v>
      </c>
      <c r="B3614" s="74" t="s">
        <v>21154</v>
      </c>
      <c r="C3614" s="74" t="s">
        <v>22710</v>
      </c>
      <c r="D3614" s="74" t="s">
        <v>16475</v>
      </c>
      <c r="E3614" s="74"/>
      <c r="F3614" s="59">
        <v>20</v>
      </c>
      <c r="G3614" s="75">
        <v>1</v>
      </c>
      <c r="H3614" s="75">
        <f>SUMIFS(VENTAS[Cantidad],VENTAS[Código del producto Vendido],STOCK[[#This Row],[Code]])</f>
        <v>0</v>
      </c>
      <c r="I3614" s="75">
        <f t="shared" si="198"/>
        <v>1</v>
      </c>
      <c r="J3614" s="59">
        <f t="shared" si="199"/>
        <v>2</v>
      </c>
      <c r="K3614" s="62">
        <v>8</v>
      </c>
      <c r="L3614" s="62">
        <v>0</v>
      </c>
      <c r="M3614" s="62">
        <f>STOCK[[#This Row],[Costo Unitario (USD)]]+STOCK[[#This Row],[Costo Envío (USD)]]+STOCK[[#This Row],[Comisión 10%]]</f>
        <v>10</v>
      </c>
      <c r="N3614" s="62">
        <f t="shared" si="200"/>
        <v>15</v>
      </c>
      <c r="O3614" s="62">
        <f t="shared" si="197"/>
        <v>20</v>
      </c>
      <c r="P3614" s="62">
        <f>STOCK[[#This Row],[Precio Final]]-STOCK[[#This Row],[Costo total]]</f>
        <v>10</v>
      </c>
      <c r="Q3614" s="62"/>
      <c r="R3614" s="74"/>
      <c r="S3614" s="74"/>
      <c r="T3614" s="62"/>
      <c r="U3614" s="62"/>
      <c r="V3614" s="76"/>
    </row>
    <row r="3615" s="52" customFormat="1" ht="14.8" spans="1:22">
      <c r="A3615" s="74" t="s">
        <v>22711</v>
      </c>
      <c r="B3615" s="74" t="s">
        <v>21154</v>
      </c>
      <c r="C3615" s="74" t="s">
        <v>22712</v>
      </c>
      <c r="D3615" s="74" t="s">
        <v>16583</v>
      </c>
      <c r="E3615" s="74"/>
      <c r="F3615" s="59">
        <v>40</v>
      </c>
      <c r="G3615" s="75">
        <v>1</v>
      </c>
      <c r="H3615" s="75">
        <f>SUMIFS(VENTAS[Cantidad],VENTAS[Código del producto Vendido],STOCK[[#This Row],[Code]])</f>
        <v>0</v>
      </c>
      <c r="I3615" s="75">
        <f t="shared" si="198"/>
        <v>1</v>
      </c>
      <c r="J3615" s="59">
        <f t="shared" si="199"/>
        <v>4</v>
      </c>
      <c r="K3615" s="62">
        <v>8</v>
      </c>
      <c r="L3615" s="62">
        <v>0</v>
      </c>
      <c r="M3615" s="62">
        <f>STOCK[[#This Row],[Costo Unitario (USD)]]+STOCK[[#This Row],[Costo Envío (USD)]]+STOCK[[#This Row],[Comisión 10%]]</f>
        <v>12</v>
      </c>
      <c r="N3615" s="62">
        <f t="shared" si="200"/>
        <v>18</v>
      </c>
      <c r="O3615" s="62">
        <f t="shared" si="197"/>
        <v>40</v>
      </c>
      <c r="P3615" s="62">
        <f>STOCK[[#This Row],[Precio Final]]-STOCK[[#This Row],[Costo total]]</f>
        <v>28</v>
      </c>
      <c r="Q3615" s="62"/>
      <c r="R3615" s="74"/>
      <c r="S3615" s="74"/>
      <c r="T3615" s="62"/>
      <c r="U3615" s="62"/>
      <c r="V3615" s="76"/>
    </row>
    <row r="3616" s="52" customFormat="1" ht="14.8" spans="1:22">
      <c r="A3616" s="74" t="s">
        <v>22713</v>
      </c>
      <c r="B3616" s="74" t="s">
        <v>19990</v>
      </c>
      <c r="C3616" s="74" t="s">
        <v>22714</v>
      </c>
      <c r="D3616" s="74" t="s">
        <v>16404</v>
      </c>
      <c r="E3616" s="74"/>
      <c r="F3616" s="59">
        <v>25</v>
      </c>
      <c r="G3616" s="75">
        <v>1</v>
      </c>
      <c r="H3616" s="75">
        <f>SUMIFS(VENTAS[Cantidad],VENTAS[Código del producto Vendido],STOCK[[#This Row],[Code]])</f>
        <v>0</v>
      </c>
      <c r="I3616" s="75">
        <f t="shared" si="198"/>
        <v>1</v>
      </c>
      <c r="J3616" s="59">
        <f t="shared" si="199"/>
        <v>2.5</v>
      </c>
      <c r="K3616" s="62">
        <v>8</v>
      </c>
      <c r="L3616" s="62">
        <v>0</v>
      </c>
      <c r="M3616" s="62">
        <f>STOCK[[#This Row],[Costo Unitario (USD)]]+STOCK[[#This Row],[Costo Envío (USD)]]+STOCK[[#This Row],[Comisión 10%]]</f>
        <v>10.5</v>
      </c>
      <c r="N3616" s="62">
        <f t="shared" si="200"/>
        <v>15.75</v>
      </c>
      <c r="O3616" s="62">
        <f t="shared" si="197"/>
        <v>25</v>
      </c>
      <c r="P3616" s="62">
        <f>STOCK[[#This Row],[Precio Final]]-STOCK[[#This Row],[Costo total]]</f>
        <v>14.5</v>
      </c>
      <c r="Q3616" s="62"/>
      <c r="R3616" s="74"/>
      <c r="S3616" s="74"/>
      <c r="T3616" s="62"/>
      <c r="U3616" s="62"/>
      <c r="V3616" s="76"/>
    </row>
    <row r="3617" s="52" customFormat="1" ht="14.8" spans="1:22">
      <c r="A3617" s="74" t="s">
        <v>22715</v>
      </c>
      <c r="B3617" s="74" t="s">
        <v>20035</v>
      </c>
      <c r="C3617" s="74" t="s">
        <v>22716</v>
      </c>
      <c r="D3617" s="74" t="s">
        <v>16396</v>
      </c>
      <c r="E3617" s="74"/>
      <c r="F3617" s="59">
        <v>25</v>
      </c>
      <c r="G3617" s="75">
        <v>1</v>
      </c>
      <c r="H3617" s="75">
        <f>SUMIFS(VENTAS[Cantidad],VENTAS[Código del producto Vendido],STOCK[[#This Row],[Code]])</f>
        <v>0</v>
      </c>
      <c r="I3617" s="75">
        <f t="shared" si="198"/>
        <v>1</v>
      </c>
      <c r="J3617" s="59">
        <f t="shared" si="199"/>
        <v>2.5</v>
      </c>
      <c r="K3617" s="62">
        <v>8</v>
      </c>
      <c r="L3617" s="62">
        <v>0</v>
      </c>
      <c r="M3617" s="62">
        <f>STOCK[[#This Row],[Costo Unitario (USD)]]+STOCK[[#This Row],[Costo Envío (USD)]]+STOCK[[#This Row],[Comisión 10%]]</f>
        <v>10.5</v>
      </c>
      <c r="N3617" s="62">
        <f t="shared" si="200"/>
        <v>15.75</v>
      </c>
      <c r="O3617" s="62">
        <f t="shared" si="197"/>
        <v>25</v>
      </c>
      <c r="P3617" s="62">
        <f>STOCK[[#This Row],[Precio Final]]-STOCK[[#This Row],[Costo total]]</f>
        <v>14.5</v>
      </c>
      <c r="Q3617" s="62"/>
      <c r="R3617" s="74"/>
      <c r="S3617" s="74"/>
      <c r="T3617" s="62"/>
      <c r="U3617" s="62"/>
      <c r="V3617" s="76"/>
    </row>
    <row r="3618" s="52" customFormat="1" ht="14.8" spans="1:22">
      <c r="A3618" s="74" t="s">
        <v>22717</v>
      </c>
      <c r="B3618" s="74" t="s">
        <v>19990</v>
      </c>
      <c r="C3618" s="74" t="s">
        <v>22405</v>
      </c>
      <c r="D3618" s="74" t="s">
        <v>16404</v>
      </c>
      <c r="E3618" s="74"/>
      <c r="F3618" s="59">
        <v>30</v>
      </c>
      <c r="G3618" s="75">
        <v>1</v>
      </c>
      <c r="H3618" s="75">
        <f>SUMIFS(VENTAS[Cantidad],VENTAS[Código del producto Vendido],STOCK[[#This Row],[Code]])</f>
        <v>0</v>
      </c>
      <c r="I3618" s="75">
        <f t="shared" si="198"/>
        <v>1</v>
      </c>
      <c r="J3618" s="59">
        <f t="shared" si="199"/>
        <v>3</v>
      </c>
      <c r="K3618" s="62">
        <v>8</v>
      </c>
      <c r="L3618" s="62">
        <v>0</v>
      </c>
      <c r="M3618" s="62">
        <f>STOCK[[#This Row],[Costo Unitario (USD)]]+STOCK[[#This Row],[Costo Envío (USD)]]+STOCK[[#This Row],[Comisión 10%]]</f>
        <v>11</v>
      </c>
      <c r="N3618" s="62">
        <f t="shared" si="200"/>
        <v>16.5</v>
      </c>
      <c r="O3618" s="62">
        <f t="shared" si="197"/>
        <v>30</v>
      </c>
      <c r="P3618" s="62">
        <f>STOCK[[#This Row],[Precio Final]]-STOCK[[#This Row],[Costo total]]</f>
        <v>19</v>
      </c>
      <c r="Q3618" s="62"/>
      <c r="R3618" s="74"/>
      <c r="S3618" s="74"/>
      <c r="T3618" s="62"/>
      <c r="U3618" s="62"/>
      <c r="V3618" s="76"/>
    </row>
    <row r="3619" s="52" customFormat="1" ht="14.8" spans="1:22">
      <c r="A3619" s="74" t="s">
        <v>22718</v>
      </c>
      <c r="B3619" s="74" t="s">
        <v>19990</v>
      </c>
      <c r="C3619" s="74" t="s">
        <v>22719</v>
      </c>
      <c r="D3619" s="74" t="s">
        <v>16404</v>
      </c>
      <c r="E3619" s="74"/>
      <c r="F3619" s="59">
        <v>40</v>
      </c>
      <c r="G3619" s="75">
        <v>1</v>
      </c>
      <c r="H3619" s="75">
        <f>SUMIFS(VENTAS[Cantidad],VENTAS[Código del producto Vendido],STOCK[[#This Row],[Code]])</f>
        <v>0</v>
      </c>
      <c r="I3619" s="75">
        <f t="shared" si="198"/>
        <v>1</v>
      </c>
      <c r="J3619" s="59">
        <f t="shared" si="199"/>
        <v>4</v>
      </c>
      <c r="K3619" s="62">
        <v>8</v>
      </c>
      <c r="L3619" s="62">
        <v>0</v>
      </c>
      <c r="M3619" s="62">
        <f>STOCK[[#This Row],[Costo Unitario (USD)]]+STOCK[[#This Row],[Costo Envío (USD)]]+STOCK[[#This Row],[Comisión 10%]]</f>
        <v>12</v>
      </c>
      <c r="N3619" s="62">
        <f t="shared" si="200"/>
        <v>18</v>
      </c>
      <c r="O3619" s="62">
        <f t="shared" si="197"/>
        <v>40</v>
      </c>
      <c r="P3619" s="62">
        <f>STOCK[[#This Row],[Precio Final]]-STOCK[[#This Row],[Costo total]]</f>
        <v>28</v>
      </c>
      <c r="Q3619" s="62"/>
      <c r="R3619" s="74"/>
      <c r="S3619" s="74"/>
      <c r="T3619" s="62"/>
      <c r="U3619" s="62"/>
      <c r="V3619" s="76"/>
    </row>
    <row r="3620" s="52" customFormat="1" ht="14.8" spans="1:22">
      <c r="A3620" s="74" t="s">
        <v>22720</v>
      </c>
      <c r="B3620" s="74" t="s">
        <v>21154</v>
      </c>
      <c r="C3620" s="74" t="s">
        <v>22721</v>
      </c>
      <c r="D3620" s="74" t="s">
        <v>16475</v>
      </c>
      <c r="E3620" s="74"/>
      <c r="F3620" s="59">
        <v>30</v>
      </c>
      <c r="G3620" s="75">
        <v>1</v>
      </c>
      <c r="H3620" s="75">
        <f>SUMIFS(VENTAS[Cantidad],VENTAS[Código del producto Vendido],STOCK[[#This Row],[Code]])</f>
        <v>0</v>
      </c>
      <c r="I3620" s="75">
        <f t="shared" si="198"/>
        <v>1</v>
      </c>
      <c r="J3620" s="59">
        <f t="shared" si="199"/>
        <v>3</v>
      </c>
      <c r="K3620" s="62">
        <v>8</v>
      </c>
      <c r="L3620" s="62">
        <v>0</v>
      </c>
      <c r="M3620" s="62">
        <f>STOCK[[#This Row],[Costo Unitario (USD)]]+STOCK[[#This Row],[Costo Envío (USD)]]+STOCK[[#This Row],[Comisión 10%]]</f>
        <v>11</v>
      </c>
      <c r="N3620" s="62">
        <f t="shared" si="200"/>
        <v>16.5</v>
      </c>
      <c r="O3620" s="62">
        <f t="shared" si="197"/>
        <v>30</v>
      </c>
      <c r="P3620" s="62">
        <f>STOCK[[#This Row],[Precio Final]]-STOCK[[#This Row],[Costo total]]</f>
        <v>19</v>
      </c>
      <c r="Q3620" s="62"/>
      <c r="R3620" s="74"/>
      <c r="S3620" s="74"/>
      <c r="T3620" s="62"/>
      <c r="U3620" s="62"/>
      <c r="V3620" s="76"/>
    </row>
    <row r="3621" s="52" customFormat="1" ht="14.8" spans="1:22">
      <c r="A3621" s="74" t="s">
        <v>22722</v>
      </c>
      <c r="B3621" s="74" t="s">
        <v>19993</v>
      </c>
      <c r="C3621" s="74" t="s">
        <v>22723</v>
      </c>
      <c r="D3621" s="74" t="s">
        <v>16396</v>
      </c>
      <c r="E3621" s="74"/>
      <c r="F3621" s="59">
        <v>30</v>
      </c>
      <c r="G3621" s="75">
        <v>1</v>
      </c>
      <c r="H3621" s="75">
        <f>SUMIFS(VENTAS[Cantidad],VENTAS[Código del producto Vendido],STOCK[[#This Row],[Code]])</f>
        <v>0</v>
      </c>
      <c r="I3621" s="75">
        <f t="shared" si="198"/>
        <v>1</v>
      </c>
      <c r="J3621" s="59">
        <f t="shared" si="199"/>
        <v>3</v>
      </c>
      <c r="K3621" s="62">
        <v>8</v>
      </c>
      <c r="L3621" s="62">
        <v>0</v>
      </c>
      <c r="M3621" s="62">
        <f>STOCK[[#This Row],[Costo Unitario (USD)]]+STOCK[[#This Row],[Costo Envío (USD)]]+STOCK[[#This Row],[Comisión 10%]]</f>
        <v>11</v>
      </c>
      <c r="N3621" s="62">
        <f t="shared" si="200"/>
        <v>16.5</v>
      </c>
      <c r="O3621" s="62">
        <f t="shared" si="197"/>
        <v>30</v>
      </c>
      <c r="P3621" s="62">
        <f>STOCK[[#This Row],[Precio Final]]-STOCK[[#This Row],[Costo total]]</f>
        <v>19</v>
      </c>
      <c r="Q3621" s="62"/>
      <c r="R3621" s="74"/>
      <c r="S3621" s="74"/>
      <c r="T3621" s="62"/>
      <c r="U3621" s="62"/>
      <c r="V3621" s="76"/>
    </row>
    <row r="3622" s="52" customFormat="1" ht="14.8" spans="1:22">
      <c r="A3622" s="74" t="s">
        <v>22724</v>
      </c>
      <c r="B3622" s="74" t="s">
        <v>19990</v>
      </c>
      <c r="C3622" s="74" t="s">
        <v>22725</v>
      </c>
      <c r="D3622" s="74" t="s">
        <v>16408</v>
      </c>
      <c r="E3622" s="74"/>
      <c r="F3622" s="59">
        <v>35</v>
      </c>
      <c r="G3622" s="75">
        <v>1</v>
      </c>
      <c r="H3622" s="75">
        <f>SUMIFS(VENTAS[Cantidad],VENTAS[Código del producto Vendido],STOCK[[#This Row],[Code]])</f>
        <v>0</v>
      </c>
      <c r="I3622" s="75">
        <f t="shared" si="198"/>
        <v>1</v>
      </c>
      <c r="J3622" s="59">
        <f t="shared" si="199"/>
        <v>3.5</v>
      </c>
      <c r="K3622" s="62">
        <v>8</v>
      </c>
      <c r="L3622" s="62">
        <v>0</v>
      </c>
      <c r="M3622" s="62">
        <f>STOCK[[#This Row],[Costo Unitario (USD)]]+STOCK[[#This Row],[Costo Envío (USD)]]+STOCK[[#This Row],[Comisión 10%]]</f>
        <v>11.5</v>
      </c>
      <c r="N3622" s="62">
        <f t="shared" si="200"/>
        <v>17.25</v>
      </c>
      <c r="O3622" s="62">
        <f t="shared" si="197"/>
        <v>35</v>
      </c>
      <c r="P3622" s="62">
        <f>STOCK[[#This Row],[Precio Final]]-STOCK[[#This Row],[Costo total]]</f>
        <v>23.5</v>
      </c>
      <c r="Q3622" s="62"/>
      <c r="R3622" s="74"/>
      <c r="S3622" s="74"/>
      <c r="T3622" s="62"/>
      <c r="U3622" s="62"/>
      <c r="V3622" s="76"/>
    </row>
    <row r="3623" s="52" customFormat="1" ht="14.8" spans="1:22">
      <c r="A3623" s="74" t="s">
        <v>22726</v>
      </c>
      <c r="B3623" s="74" t="s">
        <v>19990</v>
      </c>
      <c r="C3623" s="74" t="s">
        <v>22727</v>
      </c>
      <c r="D3623" s="74" t="s">
        <v>16408</v>
      </c>
      <c r="E3623" s="74"/>
      <c r="F3623" s="59">
        <v>30</v>
      </c>
      <c r="G3623" s="75">
        <v>1</v>
      </c>
      <c r="H3623" s="75">
        <f>SUMIFS(VENTAS[Cantidad],VENTAS[Código del producto Vendido],STOCK[[#This Row],[Code]])</f>
        <v>0</v>
      </c>
      <c r="I3623" s="75">
        <f t="shared" si="198"/>
        <v>1</v>
      </c>
      <c r="J3623" s="59">
        <f t="shared" si="199"/>
        <v>3</v>
      </c>
      <c r="K3623" s="62">
        <v>8</v>
      </c>
      <c r="L3623" s="62">
        <v>0</v>
      </c>
      <c r="M3623" s="62">
        <f>STOCK[[#This Row],[Costo Unitario (USD)]]+STOCK[[#This Row],[Costo Envío (USD)]]+STOCK[[#This Row],[Comisión 10%]]</f>
        <v>11</v>
      </c>
      <c r="N3623" s="62">
        <f t="shared" si="200"/>
        <v>16.5</v>
      </c>
      <c r="O3623" s="62">
        <f t="shared" si="197"/>
        <v>30</v>
      </c>
      <c r="P3623" s="62">
        <f>STOCK[[#This Row],[Precio Final]]-STOCK[[#This Row],[Costo total]]</f>
        <v>19</v>
      </c>
      <c r="Q3623" s="62"/>
      <c r="R3623" s="74"/>
      <c r="S3623" s="74"/>
      <c r="T3623" s="62"/>
      <c r="U3623" s="62"/>
      <c r="V3623" s="76"/>
    </row>
    <row r="3624" s="52" customFormat="1" ht="14.8" spans="1:22">
      <c r="A3624" s="74" t="s">
        <v>22728</v>
      </c>
      <c r="B3624" s="74" t="s">
        <v>19990</v>
      </c>
      <c r="C3624" s="74" t="s">
        <v>22729</v>
      </c>
      <c r="D3624" s="74" t="s">
        <v>16408</v>
      </c>
      <c r="E3624" s="74"/>
      <c r="F3624" s="59">
        <v>30</v>
      </c>
      <c r="G3624" s="75">
        <v>1</v>
      </c>
      <c r="H3624" s="75">
        <f>SUMIFS(VENTAS[Cantidad],VENTAS[Código del producto Vendido],STOCK[[#This Row],[Code]])</f>
        <v>0</v>
      </c>
      <c r="I3624" s="75">
        <f t="shared" si="198"/>
        <v>1</v>
      </c>
      <c r="J3624" s="59">
        <f t="shared" si="199"/>
        <v>3</v>
      </c>
      <c r="K3624" s="62">
        <v>8</v>
      </c>
      <c r="L3624" s="62">
        <v>0</v>
      </c>
      <c r="M3624" s="62">
        <f>STOCK[[#This Row],[Costo Unitario (USD)]]+STOCK[[#This Row],[Costo Envío (USD)]]+STOCK[[#This Row],[Comisión 10%]]</f>
        <v>11</v>
      </c>
      <c r="N3624" s="62">
        <f t="shared" si="200"/>
        <v>16.5</v>
      </c>
      <c r="O3624" s="62">
        <f t="shared" si="197"/>
        <v>30</v>
      </c>
      <c r="P3624" s="62">
        <f>STOCK[[#This Row],[Precio Final]]-STOCK[[#This Row],[Costo total]]</f>
        <v>19</v>
      </c>
      <c r="Q3624" s="62"/>
      <c r="R3624" s="74"/>
      <c r="S3624" s="74"/>
      <c r="T3624" s="62"/>
      <c r="U3624" s="62"/>
      <c r="V3624" s="76"/>
    </row>
    <row r="3625" s="52" customFormat="1" ht="14.8" spans="1:22">
      <c r="A3625" s="74" t="s">
        <v>22730</v>
      </c>
      <c r="B3625" s="74" t="s">
        <v>19990</v>
      </c>
      <c r="C3625" s="74" t="s">
        <v>22731</v>
      </c>
      <c r="D3625" s="74" t="s">
        <v>16404</v>
      </c>
      <c r="E3625" s="74"/>
      <c r="F3625" s="59">
        <v>30</v>
      </c>
      <c r="G3625" s="75">
        <v>1</v>
      </c>
      <c r="H3625" s="75">
        <f>SUMIFS(VENTAS[Cantidad],VENTAS[Código del producto Vendido],STOCK[[#This Row],[Code]])</f>
        <v>0</v>
      </c>
      <c r="I3625" s="75">
        <f t="shared" si="198"/>
        <v>1</v>
      </c>
      <c r="J3625" s="59">
        <f t="shared" si="199"/>
        <v>3</v>
      </c>
      <c r="K3625" s="62">
        <v>8</v>
      </c>
      <c r="L3625" s="62">
        <v>0</v>
      </c>
      <c r="M3625" s="62">
        <f>STOCK[[#This Row],[Costo Unitario (USD)]]+STOCK[[#This Row],[Costo Envío (USD)]]+STOCK[[#This Row],[Comisión 10%]]</f>
        <v>11</v>
      </c>
      <c r="N3625" s="62">
        <f t="shared" si="200"/>
        <v>16.5</v>
      </c>
      <c r="O3625" s="62">
        <f t="shared" si="197"/>
        <v>30</v>
      </c>
      <c r="P3625" s="62">
        <f>STOCK[[#This Row],[Precio Final]]-STOCK[[#This Row],[Costo total]]</f>
        <v>19</v>
      </c>
      <c r="Q3625" s="62"/>
      <c r="R3625" s="74"/>
      <c r="S3625" s="74"/>
      <c r="T3625" s="62"/>
      <c r="U3625" s="62"/>
      <c r="V3625" s="76"/>
    </row>
    <row r="3626" s="52" customFormat="1" ht="14.8" spans="1:22">
      <c r="A3626" s="74" t="s">
        <v>22732</v>
      </c>
      <c r="B3626" s="74" t="s">
        <v>21154</v>
      </c>
      <c r="C3626" s="74" t="s">
        <v>22731</v>
      </c>
      <c r="D3626" s="74" t="s">
        <v>16475</v>
      </c>
      <c r="E3626" s="74"/>
      <c r="F3626" s="59">
        <v>30</v>
      </c>
      <c r="G3626" s="75">
        <v>3</v>
      </c>
      <c r="H3626" s="75">
        <f>SUMIFS(VENTAS[Cantidad],VENTAS[Código del producto Vendido],STOCK[[#This Row],[Code]])</f>
        <v>0</v>
      </c>
      <c r="I3626" s="75">
        <f t="shared" si="198"/>
        <v>3</v>
      </c>
      <c r="J3626" s="59">
        <f t="shared" si="199"/>
        <v>3</v>
      </c>
      <c r="K3626" s="62">
        <v>8</v>
      </c>
      <c r="L3626" s="62">
        <v>0</v>
      </c>
      <c r="M3626" s="62">
        <f>STOCK[[#This Row],[Costo Unitario (USD)]]+STOCK[[#This Row],[Costo Envío (USD)]]+STOCK[[#This Row],[Comisión 10%]]</f>
        <v>11</v>
      </c>
      <c r="N3626" s="62">
        <f t="shared" si="200"/>
        <v>16.5</v>
      </c>
      <c r="O3626" s="62">
        <f t="shared" si="197"/>
        <v>30</v>
      </c>
      <c r="P3626" s="62">
        <f>STOCK[[#This Row],[Precio Final]]-STOCK[[#This Row],[Costo total]]</f>
        <v>19</v>
      </c>
      <c r="Q3626" s="62"/>
      <c r="R3626" s="74"/>
      <c r="S3626" s="74"/>
      <c r="T3626" s="62"/>
      <c r="U3626" s="62"/>
      <c r="V3626" s="76"/>
    </row>
    <row r="3627" s="52" customFormat="1" ht="14.8" spans="1:22">
      <c r="A3627" s="74" t="s">
        <v>22733</v>
      </c>
      <c r="B3627" s="74" t="s">
        <v>21190</v>
      </c>
      <c r="C3627" s="74" t="s">
        <v>22734</v>
      </c>
      <c r="D3627" s="74" t="s">
        <v>16962</v>
      </c>
      <c r="E3627" s="74"/>
      <c r="F3627" s="59">
        <v>30</v>
      </c>
      <c r="G3627" s="75">
        <v>1</v>
      </c>
      <c r="H3627" s="75">
        <f>SUMIFS(VENTAS[Cantidad],VENTAS[Código del producto Vendido],STOCK[[#This Row],[Code]])</f>
        <v>0</v>
      </c>
      <c r="I3627" s="75">
        <f t="shared" si="198"/>
        <v>1</v>
      </c>
      <c r="J3627" s="59">
        <f t="shared" si="199"/>
        <v>3</v>
      </c>
      <c r="K3627" s="62">
        <v>8</v>
      </c>
      <c r="L3627" s="62">
        <v>0</v>
      </c>
      <c r="M3627" s="62">
        <f>STOCK[[#This Row],[Costo Unitario (USD)]]+STOCK[[#This Row],[Costo Envío (USD)]]+STOCK[[#This Row],[Comisión 10%]]</f>
        <v>11</v>
      </c>
      <c r="N3627" s="62">
        <f t="shared" si="200"/>
        <v>16.5</v>
      </c>
      <c r="O3627" s="62">
        <f t="shared" si="197"/>
        <v>30</v>
      </c>
      <c r="P3627" s="62">
        <f>STOCK[[#This Row],[Precio Final]]-STOCK[[#This Row],[Costo total]]</f>
        <v>19</v>
      </c>
      <c r="Q3627" s="62"/>
      <c r="R3627" s="74"/>
      <c r="S3627" s="74"/>
      <c r="T3627" s="62"/>
      <c r="U3627" s="62"/>
      <c r="V3627" s="76"/>
    </row>
    <row r="3628" s="52" customFormat="1" ht="14.8" spans="1:22">
      <c r="A3628" s="74" t="s">
        <v>22735</v>
      </c>
      <c r="B3628" s="74" t="s">
        <v>19993</v>
      </c>
      <c r="C3628" s="74" t="s">
        <v>22736</v>
      </c>
      <c r="D3628" s="74" t="s">
        <v>16396</v>
      </c>
      <c r="E3628" s="74"/>
      <c r="F3628" s="59">
        <v>30</v>
      </c>
      <c r="G3628" s="75">
        <v>1</v>
      </c>
      <c r="H3628" s="75">
        <f>SUMIFS(VENTAS[Cantidad],VENTAS[Código del producto Vendido],STOCK[[#This Row],[Code]])</f>
        <v>0</v>
      </c>
      <c r="I3628" s="75">
        <f t="shared" si="198"/>
        <v>1</v>
      </c>
      <c r="J3628" s="59">
        <f t="shared" si="199"/>
        <v>3</v>
      </c>
      <c r="K3628" s="62">
        <v>8</v>
      </c>
      <c r="L3628" s="62">
        <v>0</v>
      </c>
      <c r="M3628" s="62">
        <f>STOCK[[#This Row],[Costo Unitario (USD)]]+STOCK[[#This Row],[Costo Envío (USD)]]+STOCK[[#This Row],[Comisión 10%]]</f>
        <v>11</v>
      </c>
      <c r="N3628" s="62">
        <f t="shared" si="200"/>
        <v>16.5</v>
      </c>
      <c r="O3628" s="62">
        <f t="shared" si="197"/>
        <v>30</v>
      </c>
      <c r="P3628" s="62">
        <f>STOCK[[#This Row],[Precio Final]]-STOCK[[#This Row],[Costo total]]</f>
        <v>19</v>
      </c>
      <c r="Q3628" s="62"/>
      <c r="R3628" s="74"/>
      <c r="S3628" s="74"/>
      <c r="T3628" s="62"/>
      <c r="U3628" s="62"/>
      <c r="V3628" s="76"/>
    </row>
    <row r="3629" s="52" customFormat="1" ht="14.8" spans="1:22">
      <c r="A3629" s="74" t="s">
        <v>22737</v>
      </c>
      <c r="B3629" s="74" t="s">
        <v>21154</v>
      </c>
      <c r="C3629" s="74" t="s">
        <v>22736</v>
      </c>
      <c r="D3629" s="74" t="s">
        <v>16475</v>
      </c>
      <c r="E3629" s="74"/>
      <c r="F3629" s="59">
        <v>30</v>
      </c>
      <c r="G3629" s="75">
        <v>1</v>
      </c>
      <c r="H3629" s="75">
        <f>SUMIFS(VENTAS[Cantidad],VENTAS[Código del producto Vendido],STOCK[[#This Row],[Code]])</f>
        <v>0</v>
      </c>
      <c r="I3629" s="75">
        <f t="shared" si="198"/>
        <v>1</v>
      </c>
      <c r="J3629" s="59">
        <f t="shared" si="199"/>
        <v>3</v>
      </c>
      <c r="K3629" s="62">
        <v>8</v>
      </c>
      <c r="L3629" s="62">
        <v>0</v>
      </c>
      <c r="M3629" s="62">
        <f>STOCK[[#This Row],[Costo Unitario (USD)]]+STOCK[[#This Row],[Costo Envío (USD)]]+STOCK[[#This Row],[Comisión 10%]]</f>
        <v>11</v>
      </c>
      <c r="N3629" s="62">
        <f t="shared" si="200"/>
        <v>16.5</v>
      </c>
      <c r="O3629" s="62">
        <f t="shared" si="197"/>
        <v>30</v>
      </c>
      <c r="P3629" s="62">
        <f>STOCK[[#This Row],[Precio Final]]-STOCK[[#This Row],[Costo total]]</f>
        <v>19</v>
      </c>
      <c r="Q3629" s="62"/>
      <c r="R3629" s="74"/>
      <c r="S3629" s="74"/>
      <c r="T3629" s="62"/>
      <c r="U3629" s="62"/>
      <c r="V3629" s="76"/>
    </row>
    <row r="3630" s="52" customFormat="1" ht="14.8" spans="1:22">
      <c r="A3630" s="74" t="s">
        <v>22738</v>
      </c>
      <c r="B3630" s="74" t="s">
        <v>19990</v>
      </c>
      <c r="C3630" s="74" t="s">
        <v>22739</v>
      </c>
      <c r="D3630" s="74" t="s">
        <v>16408</v>
      </c>
      <c r="E3630" s="74"/>
      <c r="F3630" s="59">
        <v>30</v>
      </c>
      <c r="G3630" s="75">
        <v>1</v>
      </c>
      <c r="H3630" s="75">
        <f>SUMIFS(VENTAS[Cantidad],VENTAS[Código del producto Vendido],STOCK[[#This Row],[Code]])</f>
        <v>0</v>
      </c>
      <c r="I3630" s="75">
        <f t="shared" si="198"/>
        <v>1</v>
      </c>
      <c r="J3630" s="59">
        <f t="shared" si="199"/>
        <v>3</v>
      </c>
      <c r="K3630" s="62">
        <v>8</v>
      </c>
      <c r="L3630" s="62">
        <v>0</v>
      </c>
      <c r="M3630" s="62">
        <f>STOCK[[#This Row],[Costo Unitario (USD)]]+STOCK[[#This Row],[Costo Envío (USD)]]+STOCK[[#This Row],[Comisión 10%]]</f>
        <v>11</v>
      </c>
      <c r="N3630" s="62">
        <f t="shared" si="200"/>
        <v>16.5</v>
      </c>
      <c r="O3630" s="62">
        <f t="shared" si="197"/>
        <v>30</v>
      </c>
      <c r="P3630" s="62">
        <f>STOCK[[#This Row],[Precio Final]]-STOCK[[#This Row],[Costo total]]</f>
        <v>19</v>
      </c>
      <c r="Q3630" s="62"/>
      <c r="R3630" s="74"/>
      <c r="S3630" s="74"/>
      <c r="T3630" s="62"/>
      <c r="U3630" s="62"/>
      <c r="V3630" s="76"/>
    </row>
    <row r="3631" s="52" customFormat="1" ht="14.8" spans="1:22">
      <c r="A3631" s="74" t="s">
        <v>22740</v>
      </c>
      <c r="B3631" s="74" t="s">
        <v>21154</v>
      </c>
      <c r="C3631" s="74" t="s">
        <v>22739</v>
      </c>
      <c r="D3631" s="74" t="s">
        <v>16475</v>
      </c>
      <c r="E3631" s="74"/>
      <c r="F3631" s="59">
        <v>30</v>
      </c>
      <c r="G3631" s="75">
        <v>1</v>
      </c>
      <c r="H3631" s="75">
        <f>SUMIFS(VENTAS[Cantidad],VENTAS[Código del producto Vendido],STOCK[[#This Row],[Code]])</f>
        <v>0</v>
      </c>
      <c r="I3631" s="75">
        <f t="shared" si="198"/>
        <v>1</v>
      </c>
      <c r="J3631" s="59">
        <f t="shared" si="199"/>
        <v>3</v>
      </c>
      <c r="K3631" s="62">
        <v>8</v>
      </c>
      <c r="L3631" s="62">
        <v>0</v>
      </c>
      <c r="M3631" s="62">
        <f>STOCK[[#This Row],[Costo Unitario (USD)]]+STOCK[[#This Row],[Costo Envío (USD)]]+STOCK[[#This Row],[Comisión 10%]]</f>
        <v>11</v>
      </c>
      <c r="N3631" s="62">
        <f t="shared" si="200"/>
        <v>16.5</v>
      </c>
      <c r="O3631" s="62">
        <f t="shared" si="197"/>
        <v>30</v>
      </c>
      <c r="P3631" s="62">
        <f>STOCK[[#This Row],[Precio Final]]-STOCK[[#This Row],[Costo total]]</f>
        <v>19</v>
      </c>
      <c r="Q3631" s="62"/>
      <c r="R3631" s="74"/>
      <c r="S3631" s="74"/>
      <c r="T3631" s="62"/>
      <c r="U3631" s="62"/>
      <c r="V3631" s="76"/>
    </row>
    <row r="3632" s="52" customFormat="1" ht="14.8" spans="1:22">
      <c r="A3632" s="74" t="s">
        <v>22741</v>
      </c>
      <c r="B3632" s="74" t="s">
        <v>19990</v>
      </c>
      <c r="C3632" s="74" t="s">
        <v>22742</v>
      </c>
      <c r="D3632" s="74" t="s">
        <v>16404</v>
      </c>
      <c r="E3632" s="74"/>
      <c r="F3632" s="59">
        <v>30</v>
      </c>
      <c r="G3632" s="75">
        <v>1</v>
      </c>
      <c r="H3632" s="75">
        <f>SUMIFS(VENTAS[Cantidad],VENTAS[Código del producto Vendido],STOCK[[#This Row],[Code]])</f>
        <v>0</v>
      </c>
      <c r="I3632" s="75">
        <f t="shared" si="198"/>
        <v>1</v>
      </c>
      <c r="J3632" s="59">
        <f t="shared" si="199"/>
        <v>3</v>
      </c>
      <c r="K3632" s="62">
        <v>8</v>
      </c>
      <c r="L3632" s="62">
        <v>0</v>
      </c>
      <c r="M3632" s="62">
        <f>STOCK[[#This Row],[Costo Unitario (USD)]]+STOCK[[#This Row],[Costo Envío (USD)]]+STOCK[[#This Row],[Comisión 10%]]</f>
        <v>11</v>
      </c>
      <c r="N3632" s="62">
        <f t="shared" si="200"/>
        <v>16.5</v>
      </c>
      <c r="O3632" s="62">
        <f t="shared" si="197"/>
        <v>30</v>
      </c>
      <c r="P3632" s="62">
        <f>STOCK[[#This Row],[Precio Final]]-STOCK[[#This Row],[Costo total]]</f>
        <v>19</v>
      </c>
      <c r="Q3632" s="62"/>
      <c r="R3632" s="74"/>
      <c r="S3632" s="74"/>
      <c r="T3632" s="62"/>
      <c r="U3632" s="62"/>
      <c r="V3632" s="76"/>
    </row>
    <row r="3633" s="52" customFormat="1" ht="14.8" spans="1:22">
      <c r="A3633" s="74" t="s">
        <v>22743</v>
      </c>
      <c r="B3633" s="74" t="s">
        <v>19990</v>
      </c>
      <c r="C3633" s="74" t="s">
        <v>22744</v>
      </c>
      <c r="D3633" s="74" t="s">
        <v>16408</v>
      </c>
      <c r="E3633" s="74"/>
      <c r="F3633" s="59">
        <v>30</v>
      </c>
      <c r="G3633" s="75">
        <v>1</v>
      </c>
      <c r="H3633" s="75">
        <f>SUMIFS(VENTAS[Cantidad],VENTAS[Código del producto Vendido],STOCK[[#This Row],[Code]])</f>
        <v>0</v>
      </c>
      <c r="I3633" s="75">
        <f t="shared" si="198"/>
        <v>1</v>
      </c>
      <c r="J3633" s="59">
        <f t="shared" si="199"/>
        <v>3</v>
      </c>
      <c r="K3633" s="62">
        <v>8</v>
      </c>
      <c r="L3633" s="62">
        <v>0</v>
      </c>
      <c r="M3633" s="62">
        <f>STOCK[[#This Row],[Costo Unitario (USD)]]+STOCK[[#This Row],[Costo Envío (USD)]]+STOCK[[#This Row],[Comisión 10%]]</f>
        <v>11</v>
      </c>
      <c r="N3633" s="62">
        <f t="shared" si="200"/>
        <v>16.5</v>
      </c>
      <c r="O3633" s="62">
        <f t="shared" si="197"/>
        <v>30</v>
      </c>
      <c r="P3633" s="62">
        <f>STOCK[[#This Row],[Precio Final]]-STOCK[[#This Row],[Costo total]]</f>
        <v>19</v>
      </c>
      <c r="Q3633" s="62"/>
      <c r="R3633" s="74"/>
      <c r="S3633" s="74"/>
      <c r="T3633" s="62"/>
      <c r="U3633" s="62"/>
      <c r="V3633" s="76"/>
    </row>
    <row r="3634" s="52" customFormat="1" ht="14.8" spans="1:22">
      <c r="A3634" s="74" t="s">
        <v>22745</v>
      </c>
      <c r="B3634" s="74" t="s">
        <v>19993</v>
      </c>
      <c r="C3634" s="74" t="s">
        <v>22744</v>
      </c>
      <c r="D3634" s="74" t="s">
        <v>16396</v>
      </c>
      <c r="E3634" s="74"/>
      <c r="F3634" s="59">
        <v>30</v>
      </c>
      <c r="G3634" s="75">
        <v>1</v>
      </c>
      <c r="H3634" s="75">
        <f>SUMIFS(VENTAS[Cantidad],VENTAS[Código del producto Vendido],STOCK[[#This Row],[Code]])</f>
        <v>0</v>
      </c>
      <c r="I3634" s="75">
        <f t="shared" si="198"/>
        <v>1</v>
      </c>
      <c r="J3634" s="59">
        <f t="shared" si="199"/>
        <v>3</v>
      </c>
      <c r="K3634" s="62">
        <v>8</v>
      </c>
      <c r="L3634" s="62">
        <v>0</v>
      </c>
      <c r="M3634" s="62">
        <f>STOCK[[#This Row],[Costo Unitario (USD)]]+STOCK[[#This Row],[Costo Envío (USD)]]+STOCK[[#This Row],[Comisión 10%]]</f>
        <v>11</v>
      </c>
      <c r="N3634" s="62">
        <f t="shared" si="200"/>
        <v>16.5</v>
      </c>
      <c r="O3634" s="62">
        <f t="shared" si="197"/>
        <v>30</v>
      </c>
      <c r="P3634" s="62">
        <f>STOCK[[#This Row],[Precio Final]]-STOCK[[#This Row],[Costo total]]</f>
        <v>19</v>
      </c>
      <c r="Q3634" s="62"/>
      <c r="R3634" s="74"/>
      <c r="S3634" s="74"/>
      <c r="T3634" s="62"/>
      <c r="U3634" s="62"/>
      <c r="V3634" s="76"/>
    </row>
    <row r="3635" s="52" customFormat="1" ht="14.8" spans="1:22">
      <c r="A3635" s="74" t="s">
        <v>22746</v>
      </c>
      <c r="B3635" s="74" t="s">
        <v>19990</v>
      </c>
      <c r="C3635" s="74" t="s">
        <v>22747</v>
      </c>
      <c r="D3635" s="74" t="s">
        <v>16408</v>
      </c>
      <c r="E3635" s="74"/>
      <c r="F3635" s="59">
        <v>30</v>
      </c>
      <c r="G3635" s="75">
        <v>1</v>
      </c>
      <c r="H3635" s="75">
        <f>SUMIFS(VENTAS[Cantidad],VENTAS[Código del producto Vendido],STOCK[[#This Row],[Code]])</f>
        <v>0</v>
      </c>
      <c r="I3635" s="75">
        <f t="shared" si="198"/>
        <v>1</v>
      </c>
      <c r="J3635" s="59">
        <f t="shared" si="199"/>
        <v>3</v>
      </c>
      <c r="K3635" s="62">
        <v>8</v>
      </c>
      <c r="L3635" s="62">
        <v>0</v>
      </c>
      <c r="M3635" s="62">
        <f>STOCK[[#This Row],[Costo Unitario (USD)]]+STOCK[[#This Row],[Costo Envío (USD)]]+STOCK[[#This Row],[Comisión 10%]]</f>
        <v>11</v>
      </c>
      <c r="N3635" s="62">
        <f t="shared" si="200"/>
        <v>16.5</v>
      </c>
      <c r="O3635" s="62">
        <f t="shared" si="197"/>
        <v>30</v>
      </c>
      <c r="P3635" s="62">
        <f>STOCK[[#This Row],[Precio Final]]-STOCK[[#This Row],[Costo total]]</f>
        <v>19</v>
      </c>
      <c r="Q3635" s="62"/>
      <c r="R3635" s="74"/>
      <c r="S3635" s="74"/>
      <c r="T3635" s="62"/>
      <c r="U3635" s="62"/>
      <c r="V3635" s="76"/>
    </row>
    <row r="3636" s="52" customFormat="1" ht="14.8" spans="1:22">
      <c r="A3636" s="74" t="s">
        <v>22748</v>
      </c>
      <c r="B3636" s="74" t="s">
        <v>19990</v>
      </c>
      <c r="C3636" s="74" t="s">
        <v>22749</v>
      </c>
      <c r="D3636" s="74" t="s">
        <v>16408</v>
      </c>
      <c r="E3636" s="74"/>
      <c r="F3636" s="59">
        <v>30</v>
      </c>
      <c r="G3636" s="75">
        <v>2</v>
      </c>
      <c r="H3636" s="75">
        <f>SUMIFS(VENTAS[Cantidad],VENTAS[Código del producto Vendido],STOCK[[#This Row],[Code]])</f>
        <v>0</v>
      </c>
      <c r="I3636" s="75">
        <f t="shared" si="198"/>
        <v>2</v>
      </c>
      <c r="J3636" s="59">
        <f t="shared" si="199"/>
        <v>3</v>
      </c>
      <c r="K3636" s="62">
        <v>8</v>
      </c>
      <c r="L3636" s="62">
        <v>0</v>
      </c>
      <c r="M3636" s="62">
        <f>STOCK[[#This Row],[Costo Unitario (USD)]]+STOCK[[#This Row],[Costo Envío (USD)]]+STOCK[[#This Row],[Comisión 10%]]</f>
        <v>11</v>
      </c>
      <c r="N3636" s="62">
        <f t="shared" si="200"/>
        <v>16.5</v>
      </c>
      <c r="O3636" s="62">
        <f t="shared" si="197"/>
        <v>30</v>
      </c>
      <c r="P3636" s="62">
        <f>STOCK[[#This Row],[Precio Final]]-STOCK[[#This Row],[Costo total]]</f>
        <v>19</v>
      </c>
      <c r="Q3636" s="62"/>
      <c r="R3636" s="74"/>
      <c r="S3636" s="74"/>
      <c r="T3636" s="62"/>
      <c r="U3636" s="62"/>
      <c r="V3636" s="76"/>
    </row>
    <row r="3637" s="52" customFormat="1" ht="14.8" spans="1:22">
      <c r="A3637" s="74" t="s">
        <v>21924</v>
      </c>
      <c r="B3637" s="74" t="s">
        <v>19993</v>
      </c>
      <c r="C3637" s="74" t="s">
        <v>22750</v>
      </c>
      <c r="D3637" s="74" t="s">
        <v>16396</v>
      </c>
      <c r="E3637" s="74"/>
      <c r="F3637" s="59">
        <v>40</v>
      </c>
      <c r="G3637" s="75">
        <v>1</v>
      </c>
      <c r="H3637" s="75">
        <f>SUMIFS(VENTAS[Cantidad],VENTAS[Código del producto Vendido],STOCK[[#This Row],[Code]])</f>
        <v>0</v>
      </c>
      <c r="I3637" s="75">
        <f t="shared" si="198"/>
        <v>1</v>
      </c>
      <c r="J3637" s="59">
        <f t="shared" si="199"/>
        <v>4</v>
      </c>
      <c r="K3637" s="62">
        <v>8</v>
      </c>
      <c r="L3637" s="62">
        <v>0</v>
      </c>
      <c r="M3637" s="62">
        <f>STOCK[[#This Row],[Costo Unitario (USD)]]+STOCK[[#This Row],[Costo Envío (USD)]]+STOCK[[#This Row],[Comisión 10%]]</f>
        <v>12</v>
      </c>
      <c r="N3637" s="62">
        <f t="shared" si="200"/>
        <v>18</v>
      </c>
      <c r="O3637" s="62">
        <f t="shared" si="197"/>
        <v>40</v>
      </c>
      <c r="P3637" s="62">
        <f>STOCK[[#This Row],[Precio Final]]-STOCK[[#This Row],[Costo total]]</f>
        <v>28</v>
      </c>
      <c r="Q3637" s="62"/>
      <c r="R3637" s="74"/>
      <c r="S3637" s="74"/>
      <c r="T3637" s="62"/>
      <c r="U3637" s="62"/>
      <c r="V3637" s="76"/>
    </row>
    <row r="3638" s="52" customFormat="1" ht="14.8" spans="1:22">
      <c r="A3638" s="74" t="s">
        <v>22751</v>
      </c>
      <c r="B3638" s="74" t="s">
        <v>19990</v>
      </c>
      <c r="C3638" s="74" t="s">
        <v>22344</v>
      </c>
      <c r="D3638" s="74" t="s">
        <v>16404</v>
      </c>
      <c r="E3638" s="74"/>
      <c r="F3638" s="59">
        <v>50</v>
      </c>
      <c r="G3638" s="75">
        <v>1</v>
      </c>
      <c r="H3638" s="75">
        <f>SUMIFS(VENTAS[Cantidad],VENTAS[Código del producto Vendido],STOCK[[#This Row],[Code]])</f>
        <v>0</v>
      </c>
      <c r="I3638" s="75">
        <f t="shared" si="198"/>
        <v>1</v>
      </c>
      <c r="J3638" s="59">
        <f t="shared" si="199"/>
        <v>5</v>
      </c>
      <c r="K3638" s="62">
        <v>8</v>
      </c>
      <c r="L3638" s="62">
        <v>0</v>
      </c>
      <c r="M3638" s="62">
        <f>STOCK[[#This Row],[Costo Unitario (USD)]]+STOCK[[#This Row],[Costo Envío (USD)]]+STOCK[[#This Row],[Comisión 10%]]</f>
        <v>13</v>
      </c>
      <c r="N3638" s="62">
        <f t="shared" si="200"/>
        <v>19.5</v>
      </c>
      <c r="O3638" s="62">
        <f t="shared" si="197"/>
        <v>50</v>
      </c>
      <c r="P3638" s="62">
        <f>STOCK[[#This Row],[Precio Final]]-STOCK[[#This Row],[Costo total]]</f>
        <v>37</v>
      </c>
      <c r="Q3638" s="62"/>
      <c r="R3638" s="74"/>
      <c r="S3638" s="74"/>
      <c r="T3638" s="62"/>
      <c r="U3638" s="62"/>
      <c r="V3638" s="76"/>
    </row>
    <row r="3639" s="52" customFormat="1" ht="14.8" spans="1:22">
      <c r="A3639" s="74" t="s">
        <v>22752</v>
      </c>
      <c r="B3639" s="74" t="s">
        <v>20035</v>
      </c>
      <c r="C3639" s="74" t="s">
        <v>22377</v>
      </c>
      <c r="D3639" s="74" t="s">
        <v>16396</v>
      </c>
      <c r="E3639" s="74"/>
      <c r="F3639" s="59">
        <v>25</v>
      </c>
      <c r="G3639" s="75">
        <v>6</v>
      </c>
      <c r="H3639" s="75">
        <f>SUMIFS(VENTAS[Cantidad],VENTAS[Código del producto Vendido],STOCK[[#This Row],[Code]])</f>
        <v>0</v>
      </c>
      <c r="I3639" s="75">
        <f t="shared" si="198"/>
        <v>6</v>
      </c>
      <c r="J3639" s="59">
        <f t="shared" si="199"/>
        <v>2.5</v>
      </c>
      <c r="K3639" s="62">
        <v>8</v>
      </c>
      <c r="L3639" s="62">
        <v>0</v>
      </c>
      <c r="M3639" s="62">
        <f>STOCK[[#This Row],[Costo Unitario (USD)]]+STOCK[[#This Row],[Costo Envío (USD)]]+STOCK[[#This Row],[Comisión 10%]]</f>
        <v>10.5</v>
      </c>
      <c r="N3639" s="62">
        <f t="shared" si="200"/>
        <v>15.75</v>
      </c>
      <c r="O3639" s="62">
        <f t="shared" si="197"/>
        <v>25</v>
      </c>
      <c r="P3639" s="62">
        <f>STOCK[[#This Row],[Precio Final]]-STOCK[[#This Row],[Costo total]]</f>
        <v>14.5</v>
      </c>
      <c r="Q3639" s="62"/>
      <c r="R3639" s="74"/>
      <c r="S3639" s="74"/>
      <c r="T3639" s="62"/>
      <c r="U3639" s="62"/>
      <c r="V3639" s="76"/>
    </row>
    <row r="3640" s="52" customFormat="1" ht="14.8" spans="1:22">
      <c r="A3640" s="74" t="s">
        <v>22753</v>
      </c>
      <c r="B3640" s="74" t="s">
        <v>21469</v>
      </c>
      <c r="C3640" s="74" t="s">
        <v>22754</v>
      </c>
      <c r="D3640" s="74" t="s">
        <v>16583</v>
      </c>
      <c r="E3640" s="74"/>
      <c r="F3640" s="59">
        <v>25</v>
      </c>
      <c r="G3640" s="75">
        <v>2</v>
      </c>
      <c r="H3640" s="75">
        <f>SUMIFS(VENTAS[Cantidad],VENTAS[Código del producto Vendido],STOCK[[#This Row],[Code]])</f>
        <v>0</v>
      </c>
      <c r="I3640" s="75">
        <f t="shared" si="198"/>
        <v>2</v>
      </c>
      <c r="J3640" s="59">
        <f t="shared" si="199"/>
        <v>2.5</v>
      </c>
      <c r="K3640" s="62">
        <v>8</v>
      </c>
      <c r="L3640" s="62">
        <v>0</v>
      </c>
      <c r="M3640" s="62">
        <f>STOCK[[#This Row],[Costo Unitario (USD)]]+STOCK[[#This Row],[Costo Envío (USD)]]+STOCK[[#This Row],[Comisión 10%]]</f>
        <v>10.5</v>
      </c>
      <c r="N3640" s="62">
        <f t="shared" si="200"/>
        <v>15.75</v>
      </c>
      <c r="O3640" s="62">
        <f t="shared" si="197"/>
        <v>25</v>
      </c>
      <c r="P3640" s="62">
        <f>STOCK[[#This Row],[Precio Final]]-STOCK[[#This Row],[Costo total]]</f>
        <v>14.5</v>
      </c>
      <c r="Q3640" s="62"/>
      <c r="R3640" s="74"/>
      <c r="S3640" s="74"/>
      <c r="T3640" s="62"/>
      <c r="U3640" s="62"/>
      <c r="V3640" s="76"/>
    </row>
    <row r="3641" s="52" customFormat="1" ht="14.8" spans="1:22">
      <c r="A3641" s="74" t="s">
        <v>22755</v>
      </c>
      <c r="B3641" s="74" t="s">
        <v>20874</v>
      </c>
      <c r="C3641" s="74" t="s">
        <v>22453</v>
      </c>
      <c r="D3641" s="74" t="s">
        <v>16408</v>
      </c>
      <c r="E3641" s="74"/>
      <c r="F3641" s="59">
        <v>18</v>
      </c>
      <c r="G3641" s="75">
        <v>1</v>
      </c>
      <c r="H3641" s="75">
        <f>SUMIFS(VENTAS[Cantidad],VENTAS[Código del producto Vendido],STOCK[[#This Row],[Code]])</f>
        <v>0</v>
      </c>
      <c r="I3641" s="75">
        <f t="shared" si="198"/>
        <v>1</v>
      </c>
      <c r="J3641" s="59">
        <f t="shared" si="199"/>
        <v>1.8</v>
      </c>
      <c r="K3641" s="62">
        <v>8</v>
      </c>
      <c r="L3641" s="62">
        <v>0</v>
      </c>
      <c r="M3641" s="62">
        <f>STOCK[[#This Row],[Costo Unitario (USD)]]+STOCK[[#This Row],[Costo Envío (USD)]]+STOCK[[#This Row],[Comisión 10%]]</f>
        <v>9.8</v>
      </c>
      <c r="N3641" s="62">
        <f t="shared" si="200"/>
        <v>14.7</v>
      </c>
      <c r="O3641" s="62">
        <f t="shared" si="197"/>
        <v>18</v>
      </c>
      <c r="P3641" s="62">
        <f>STOCK[[#This Row],[Precio Final]]-STOCK[[#This Row],[Costo total]]</f>
        <v>8.2</v>
      </c>
      <c r="Q3641" s="62"/>
      <c r="R3641" s="74"/>
      <c r="S3641" s="74"/>
      <c r="T3641" s="62"/>
      <c r="U3641" s="62"/>
      <c r="V3641" s="76"/>
    </row>
    <row r="3642" s="52" customFormat="1" ht="14.8" spans="1:22">
      <c r="A3642" s="74" t="s">
        <v>22756</v>
      </c>
      <c r="B3642" s="74" t="s">
        <v>20035</v>
      </c>
      <c r="C3642" s="74" t="s">
        <v>22757</v>
      </c>
      <c r="D3642" s="74" t="s">
        <v>16396</v>
      </c>
      <c r="E3642" s="74"/>
      <c r="F3642" s="59">
        <v>20</v>
      </c>
      <c r="G3642" s="75">
        <v>1</v>
      </c>
      <c r="H3642" s="75">
        <f>SUMIFS(VENTAS[Cantidad],VENTAS[Código del producto Vendido],STOCK[[#This Row],[Code]])</f>
        <v>0</v>
      </c>
      <c r="I3642" s="75">
        <f t="shared" si="198"/>
        <v>1</v>
      </c>
      <c r="J3642" s="59">
        <f t="shared" si="199"/>
        <v>2</v>
      </c>
      <c r="K3642" s="62">
        <v>8</v>
      </c>
      <c r="L3642" s="62">
        <v>0</v>
      </c>
      <c r="M3642" s="62">
        <f>STOCK[[#This Row],[Costo Unitario (USD)]]+STOCK[[#This Row],[Costo Envío (USD)]]+STOCK[[#This Row],[Comisión 10%]]</f>
        <v>10</v>
      </c>
      <c r="N3642" s="62">
        <f t="shared" si="200"/>
        <v>15</v>
      </c>
      <c r="O3642" s="62">
        <f t="shared" si="197"/>
        <v>20</v>
      </c>
      <c r="P3642" s="62">
        <f>STOCK[[#This Row],[Precio Final]]-STOCK[[#This Row],[Costo total]]</f>
        <v>10</v>
      </c>
      <c r="Q3642" s="62"/>
      <c r="R3642" s="74"/>
      <c r="S3642" s="74"/>
      <c r="T3642" s="62"/>
      <c r="U3642" s="62"/>
      <c r="V3642" s="76"/>
    </row>
    <row r="3643" s="52" customFormat="1" ht="14.8" spans="1:22">
      <c r="A3643" s="74" t="s">
        <v>22758</v>
      </c>
      <c r="B3643" s="74" t="s">
        <v>20035</v>
      </c>
      <c r="C3643" s="74" t="s">
        <v>22759</v>
      </c>
      <c r="D3643" s="74" t="s">
        <v>16396</v>
      </c>
      <c r="E3643" s="74"/>
      <c r="F3643" s="59">
        <v>18</v>
      </c>
      <c r="G3643" s="75">
        <v>1</v>
      </c>
      <c r="H3643" s="75">
        <f>SUMIFS(VENTAS[Cantidad],VENTAS[Código del producto Vendido],STOCK[[#This Row],[Code]])</f>
        <v>0</v>
      </c>
      <c r="I3643" s="75">
        <f t="shared" si="198"/>
        <v>1</v>
      </c>
      <c r="J3643" s="59">
        <f t="shared" si="199"/>
        <v>1.8</v>
      </c>
      <c r="K3643" s="62">
        <v>8</v>
      </c>
      <c r="L3643" s="62">
        <v>0</v>
      </c>
      <c r="M3643" s="62">
        <f>STOCK[[#This Row],[Costo Unitario (USD)]]+STOCK[[#This Row],[Costo Envío (USD)]]+STOCK[[#This Row],[Comisión 10%]]</f>
        <v>9.8</v>
      </c>
      <c r="N3643" s="62">
        <f t="shared" si="200"/>
        <v>14.7</v>
      </c>
      <c r="O3643" s="62">
        <f t="shared" si="197"/>
        <v>18</v>
      </c>
      <c r="P3643" s="62">
        <f>STOCK[[#This Row],[Precio Final]]-STOCK[[#This Row],[Costo total]]</f>
        <v>8.2</v>
      </c>
      <c r="Q3643" s="62"/>
      <c r="R3643" s="74"/>
      <c r="S3643" s="74"/>
      <c r="T3643" s="62"/>
      <c r="U3643" s="62"/>
      <c r="V3643" s="76"/>
    </row>
    <row r="3644" s="52" customFormat="1" ht="14.8" spans="1:22">
      <c r="A3644" s="74" t="s">
        <v>22760</v>
      </c>
      <c r="B3644" s="74" t="s">
        <v>21469</v>
      </c>
      <c r="C3644" s="74" t="s">
        <v>22761</v>
      </c>
      <c r="D3644" s="74" t="s">
        <v>16475</v>
      </c>
      <c r="E3644" s="74"/>
      <c r="F3644" s="59">
        <v>25</v>
      </c>
      <c r="G3644" s="75">
        <v>1</v>
      </c>
      <c r="H3644" s="75">
        <f>SUMIFS(VENTAS[Cantidad],VENTAS[Código del producto Vendido],STOCK[[#This Row],[Code]])</f>
        <v>0</v>
      </c>
      <c r="I3644" s="75">
        <f t="shared" si="198"/>
        <v>1</v>
      </c>
      <c r="J3644" s="59">
        <f t="shared" si="199"/>
        <v>2.5</v>
      </c>
      <c r="K3644" s="62">
        <v>8</v>
      </c>
      <c r="L3644" s="62">
        <v>0</v>
      </c>
      <c r="M3644" s="62">
        <f>STOCK[[#This Row],[Costo Unitario (USD)]]+STOCK[[#This Row],[Costo Envío (USD)]]+STOCK[[#This Row],[Comisión 10%]]</f>
        <v>10.5</v>
      </c>
      <c r="N3644" s="62">
        <f t="shared" si="200"/>
        <v>15.75</v>
      </c>
      <c r="O3644" s="62">
        <f t="shared" si="197"/>
        <v>25</v>
      </c>
      <c r="P3644" s="62">
        <f>STOCK[[#This Row],[Precio Final]]-STOCK[[#This Row],[Costo total]]</f>
        <v>14.5</v>
      </c>
      <c r="Q3644" s="62"/>
      <c r="R3644" s="74"/>
      <c r="S3644" s="74"/>
      <c r="T3644" s="62"/>
      <c r="U3644" s="62"/>
      <c r="V3644" s="76"/>
    </row>
    <row r="3645" s="52" customFormat="1" ht="14.8" spans="1:22">
      <c r="A3645" s="74" t="s">
        <v>22762</v>
      </c>
      <c r="B3645" s="74" t="s">
        <v>20874</v>
      </c>
      <c r="C3645" s="74" t="s">
        <v>22574</v>
      </c>
      <c r="D3645" s="74" t="s">
        <v>16404</v>
      </c>
      <c r="E3645" s="74"/>
      <c r="F3645" s="59">
        <v>25</v>
      </c>
      <c r="G3645" s="75">
        <v>1</v>
      </c>
      <c r="H3645" s="75">
        <f>SUMIFS(VENTAS[Cantidad],VENTAS[Código del producto Vendido],STOCK[[#This Row],[Code]])</f>
        <v>0</v>
      </c>
      <c r="I3645" s="75">
        <f t="shared" si="198"/>
        <v>1</v>
      </c>
      <c r="J3645" s="59">
        <f t="shared" si="199"/>
        <v>2.5</v>
      </c>
      <c r="K3645" s="62">
        <v>8</v>
      </c>
      <c r="L3645" s="62">
        <v>0</v>
      </c>
      <c r="M3645" s="62">
        <f>STOCK[[#This Row],[Costo Unitario (USD)]]+STOCK[[#This Row],[Costo Envío (USD)]]+STOCK[[#This Row],[Comisión 10%]]</f>
        <v>10.5</v>
      </c>
      <c r="N3645" s="62">
        <f t="shared" si="200"/>
        <v>15.75</v>
      </c>
      <c r="O3645" s="62">
        <f t="shared" si="197"/>
        <v>25</v>
      </c>
      <c r="P3645" s="62">
        <f>STOCK[[#This Row],[Precio Final]]-STOCK[[#This Row],[Costo total]]</f>
        <v>14.5</v>
      </c>
      <c r="Q3645" s="62"/>
      <c r="R3645" s="74"/>
      <c r="S3645" s="74"/>
      <c r="T3645" s="62"/>
      <c r="U3645" s="62"/>
      <c r="V3645" s="76"/>
    </row>
    <row r="3646" s="52" customFormat="1" ht="14.8" spans="1:22">
      <c r="A3646" s="74" t="s">
        <v>22763</v>
      </c>
      <c r="B3646" s="74" t="s">
        <v>21469</v>
      </c>
      <c r="C3646" s="74" t="s">
        <v>22467</v>
      </c>
      <c r="D3646" s="74" t="s">
        <v>16475</v>
      </c>
      <c r="E3646" s="74"/>
      <c r="F3646" s="59">
        <v>20</v>
      </c>
      <c r="G3646" s="75">
        <v>2</v>
      </c>
      <c r="H3646" s="75">
        <f>SUMIFS(VENTAS[Cantidad],VENTAS[Código del producto Vendido],STOCK[[#This Row],[Code]])</f>
        <v>0</v>
      </c>
      <c r="I3646" s="75">
        <f t="shared" si="198"/>
        <v>2</v>
      </c>
      <c r="J3646" s="59">
        <f t="shared" si="199"/>
        <v>2</v>
      </c>
      <c r="K3646" s="62">
        <v>8</v>
      </c>
      <c r="L3646" s="62">
        <v>0</v>
      </c>
      <c r="M3646" s="62">
        <f>STOCK[[#This Row],[Costo Unitario (USD)]]+STOCK[[#This Row],[Costo Envío (USD)]]+STOCK[[#This Row],[Comisión 10%]]</f>
        <v>10</v>
      </c>
      <c r="N3646" s="62">
        <f t="shared" si="200"/>
        <v>15</v>
      </c>
      <c r="O3646" s="62">
        <f t="shared" si="197"/>
        <v>20</v>
      </c>
      <c r="P3646" s="62">
        <f>STOCK[[#This Row],[Precio Final]]-STOCK[[#This Row],[Costo total]]</f>
        <v>10</v>
      </c>
      <c r="Q3646" s="62"/>
      <c r="R3646" s="74"/>
      <c r="S3646" s="74"/>
      <c r="T3646" s="62"/>
      <c r="U3646" s="62"/>
      <c r="V3646" s="76"/>
    </row>
    <row r="3647" s="52" customFormat="1" ht="14.8" spans="1:22">
      <c r="A3647" s="74" t="s">
        <v>22764</v>
      </c>
      <c r="B3647" s="74" t="s">
        <v>20035</v>
      </c>
      <c r="C3647" s="74" t="s">
        <v>22467</v>
      </c>
      <c r="D3647" s="74" t="s">
        <v>16396</v>
      </c>
      <c r="E3647" s="74"/>
      <c r="F3647" s="59">
        <v>20</v>
      </c>
      <c r="G3647" s="75">
        <v>1</v>
      </c>
      <c r="H3647" s="75">
        <f>SUMIFS(VENTAS[Cantidad],VENTAS[Código del producto Vendido],STOCK[[#This Row],[Code]])</f>
        <v>0</v>
      </c>
      <c r="I3647" s="75">
        <f t="shared" si="198"/>
        <v>1</v>
      </c>
      <c r="J3647" s="59">
        <f t="shared" si="199"/>
        <v>2</v>
      </c>
      <c r="K3647" s="62">
        <v>8</v>
      </c>
      <c r="L3647" s="62">
        <v>0</v>
      </c>
      <c r="M3647" s="62">
        <f>STOCK[[#This Row],[Costo Unitario (USD)]]+STOCK[[#This Row],[Costo Envío (USD)]]+STOCK[[#This Row],[Comisión 10%]]</f>
        <v>10</v>
      </c>
      <c r="N3647" s="62">
        <f t="shared" si="200"/>
        <v>15</v>
      </c>
      <c r="O3647" s="62">
        <f t="shared" si="197"/>
        <v>20</v>
      </c>
      <c r="P3647" s="62">
        <f>STOCK[[#This Row],[Precio Final]]-STOCK[[#This Row],[Costo total]]</f>
        <v>10</v>
      </c>
      <c r="Q3647" s="62"/>
      <c r="R3647" s="74"/>
      <c r="S3647" s="74"/>
      <c r="T3647" s="62"/>
      <c r="U3647" s="62"/>
      <c r="V3647" s="76"/>
    </row>
    <row r="3648" s="52" customFormat="1" ht="14.8" spans="1:22">
      <c r="A3648" s="74" t="s">
        <v>22765</v>
      </c>
      <c r="B3648" s="74" t="s">
        <v>21469</v>
      </c>
      <c r="C3648" s="74" t="s">
        <v>22509</v>
      </c>
      <c r="D3648" s="74" t="s">
        <v>16583</v>
      </c>
      <c r="E3648" s="74"/>
      <c r="F3648" s="59">
        <v>20</v>
      </c>
      <c r="G3648" s="75">
        <v>3</v>
      </c>
      <c r="H3648" s="75">
        <f>SUMIFS(VENTAS[Cantidad],VENTAS[Código del producto Vendido],STOCK[[#This Row],[Code]])</f>
        <v>0</v>
      </c>
      <c r="I3648" s="75">
        <f t="shared" si="198"/>
        <v>3</v>
      </c>
      <c r="J3648" s="59">
        <f t="shared" si="199"/>
        <v>2</v>
      </c>
      <c r="K3648" s="62">
        <v>8</v>
      </c>
      <c r="L3648" s="62">
        <v>0</v>
      </c>
      <c r="M3648" s="62">
        <f>STOCK[[#This Row],[Costo Unitario (USD)]]+STOCK[[#This Row],[Costo Envío (USD)]]+STOCK[[#This Row],[Comisión 10%]]</f>
        <v>10</v>
      </c>
      <c r="N3648" s="62">
        <f t="shared" si="200"/>
        <v>15</v>
      </c>
      <c r="O3648" s="62">
        <f t="shared" si="197"/>
        <v>20</v>
      </c>
      <c r="P3648" s="62">
        <f>STOCK[[#This Row],[Precio Final]]-STOCK[[#This Row],[Costo total]]</f>
        <v>10</v>
      </c>
      <c r="Q3648" s="62"/>
      <c r="R3648" s="74"/>
      <c r="S3648" s="74"/>
      <c r="T3648" s="62"/>
      <c r="U3648" s="62"/>
      <c r="V3648" s="76"/>
    </row>
    <row r="3649" s="52" customFormat="1" ht="14.8" spans="1:22">
      <c r="A3649" s="74" t="s">
        <v>22766</v>
      </c>
      <c r="B3649" s="74" t="s">
        <v>20035</v>
      </c>
      <c r="C3649" s="74" t="s">
        <v>22475</v>
      </c>
      <c r="D3649" s="74" t="s">
        <v>16396</v>
      </c>
      <c r="E3649" s="74"/>
      <c r="F3649" s="59">
        <v>18</v>
      </c>
      <c r="G3649" s="75">
        <v>1</v>
      </c>
      <c r="H3649" s="75">
        <f>SUMIFS(VENTAS[Cantidad],VENTAS[Código del producto Vendido],STOCK[[#This Row],[Code]])</f>
        <v>0</v>
      </c>
      <c r="I3649" s="75">
        <f t="shared" si="198"/>
        <v>1</v>
      </c>
      <c r="J3649" s="59">
        <f t="shared" si="199"/>
        <v>1.8</v>
      </c>
      <c r="K3649" s="62">
        <v>8</v>
      </c>
      <c r="L3649" s="62">
        <v>0</v>
      </c>
      <c r="M3649" s="62">
        <f>STOCK[[#This Row],[Costo Unitario (USD)]]+STOCK[[#This Row],[Costo Envío (USD)]]+STOCK[[#This Row],[Comisión 10%]]</f>
        <v>9.8</v>
      </c>
      <c r="N3649" s="62">
        <f t="shared" si="200"/>
        <v>14.7</v>
      </c>
      <c r="O3649" s="62">
        <f t="shared" si="197"/>
        <v>18</v>
      </c>
      <c r="P3649" s="62">
        <f>STOCK[[#This Row],[Precio Final]]-STOCK[[#This Row],[Costo total]]</f>
        <v>8.2</v>
      </c>
      <c r="Q3649" s="62"/>
      <c r="R3649" s="74"/>
      <c r="S3649" s="74"/>
      <c r="T3649" s="62"/>
      <c r="U3649" s="62"/>
      <c r="V3649" s="76"/>
    </row>
    <row r="3650" s="52" customFormat="1" ht="14.8" spans="1:22">
      <c r="A3650" s="74" t="s">
        <v>22767</v>
      </c>
      <c r="B3650" s="74" t="s">
        <v>20035</v>
      </c>
      <c r="C3650" s="74" t="s">
        <v>22768</v>
      </c>
      <c r="D3650" s="74" t="s">
        <v>16396</v>
      </c>
      <c r="E3650" s="74"/>
      <c r="F3650" s="59">
        <v>18</v>
      </c>
      <c r="G3650" s="75">
        <v>2</v>
      </c>
      <c r="H3650" s="75">
        <f>SUMIFS(VENTAS[Cantidad],VENTAS[Código del producto Vendido],STOCK[[#This Row],[Code]])</f>
        <v>0</v>
      </c>
      <c r="I3650" s="75">
        <f t="shared" si="198"/>
        <v>2</v>
      </c>
      <c r="J3650" s="59">
        <f t="shared" si="199"/>
        <v>1.8</v>
      </c>
      <c r="K3650" s="62">
        <v>8</v>
      </c>
      <c r="L3650" s="62">
        <v>0</v>
      </c>
      <c r="M3650" s="62">
        <f>STOCK[[#This Row],[Costo Unitario (USD)]]+STOCK[[#This Row],[Costo Envío (USD)]]+STOCK[[#This Row],[Comisión 10%]]</f>
        <v>9.8</v>
      </c>
      <c r="N3650" s="62">
        <f t="shared" si="200"/>
        <v>14.7</v>
      </c>
      <c r="O3650" s="62">
        <f t="shared" si="197"/>
        <v>18</v>
      </c>
      <c r="P3650" s="62">
        <f>STOCK[[#This Row],[Precio Final]]-STOCK[[#This Row],[Costo total]]</f>
        <v>8.2</v>
      </c>
      <c r="Q3650" s="62"/>
      <c r="R3650" s="74"/>
      <c r="S3650" s="74"/>
      <c r="T3650" s="62"/>
      <c r="U3650" s="62"/>
      <c r="V3650" s="76"/>
    </row>
    <row r="3651" s="52" customFormat="1" ht="14.8" spans="1:22">
      <c r="A3651" s="74" t="s">
        <v>22769</v>
      </c>
      <c r="B3651" s="74" t="s">
        <v>20874</v>
      </c>
      <c r="C3651" s="74" t="s">
        <v>22471</v>
      </c>
      <c r="D3651" s="74" t="s">
        <v>16404</v>
      </c>
      <c r="E3651" s="74"/>
      <c r="F3651" s="59">
        <v>18</v>
      </c>
      <c r="G3651" s="75">
        <v>1</v>
      </c>
      <c r="H3651" s="75">
        <f>SUMIFS(VENTAS[Cantidad],VENTAS[Código del producto Vendido],STOCK[[#This Row],[Code]])</f>
        <v>0</v>
      </c>
      <c r="I3651" s="75">
        <f t="shared" si="198"/>
        <v>1</v>
      </c>
      <c r="J3651" s="59">
        <f t="shared" si="199"/>
        <v>1.8</v>
      </c>
      <c r="K3651" s="62">
        <v>8</v>
      </c>
      <c r="L3651" s="62">
        <v>0</v>
      </c>
      <c r="M3651" s="62">
        <f>STOCK[[#This Row],[Costo Unitario (USD)]]+STOCK[[#This Row],[Costo Envío (USD)]]+STOCK[[#This Row],[Comisión 10%]]</f>
        <v>9.8</v>
      </c>
      <c r="N3651" s="62">
        <f t="shared" si="200"/>
        <v>14.7</v>
      </c>
      <c r="O3651" s="62">
        <f t="shared" si="197"/>
        <v>18</v>
      </c>
      <c r="P3651" s="62">
        <f>STOCK[[#This Row],[Precio Final]]-STOCK[[#This Row],[Costo total]]</f>
        <v>8.2</v>
      </c>
      <c r="Q3651" s="62"/>
      <c r="R3651" s="74"/>
      <c r="S3651" s="74"/>
      <c r="T3651" s="62"/>
      <c r="U3651" s="62"/>
      <c r="V3651" s="76"/>
    </row>
    <row r="3652" s="52" customFormat="1" ht="14.8" spans="1:22">
      <c r="A3652" s="74" t="s">
        <v>22770</v>
      </c>
      <c r="B3652" s="74" t="s">
        <v>22238</v>
      </c>
      <c r="C3652" s="74" t="s">
        <v>22771</v>
      </c>
      <c r="D3652" s="74" t="s">
        <v>16404</v>
      </c>
      <c r="E3652" s="74"/>
      <c r="F3652" s="59">
        <v>20</v>
      </c>
      <c r="G3652" s="75">
        <v>1</v>
      </c>
      <c r="H3652" s="75">
        <f>SUMIFS(VENTAS[Cantidad],VENTAS[Código del producto Vendido],STOCK[[#This Row],[Code]])</f>
        <v>0</v>
      </c>
      <c r="I3652" s="75">
        <f t="shared" si="198"/>
        <v>1</v>
      </c>
      <c r="J3652" s="59">
        <f t="shared" si="199"/>
        <v>2</v>
      </c>
      <c r="K3652" s="62">
        <v>8</v>
      </c>
      <c r="L3652" s="62">
        <v>0</v>
      </c>
      <c r="M3652" s="62">
        <f>STOCK[[#This Row],[Costo Unitario (USD)]]+STOCK[[#This Row],[Costo Envío (USD)]]+STOCK[[#This Row],[Comisión 10%]]</f>
        <v>10</v>
      </c>
      <c r="N3652" s="62">
        <f t="shared" si="200"/>
        <v>15</v>
      </c>
      <c r="O3652" s="62">
        <f t="shared" si="197"/>
        <v>20</v>
      </c>
      <c r="P3652" s="62">
        <f>STOCK[[#This Row],[Precio Final]]-STOCK[[#This Row],[Costo total]]</f>
        <v>10</v>
      </c>
      <c r="Q3652" s="62"/>
      <c r="R3652" s="74"/>
      <c r="S3652" s="74"/>
      <c r="T3652" s="62"/>
      <c r="U3652" s="62"/>
      <c r="V3652" s="76"/>
    </row>
    <row r="3653" s="52" customFormat="1" ht="14.8" spans="1:22">
      <c r="A3653" s="74" t="s">
        <v>22772</v>
      </c>
      <c r="B3653" s="74" t="s">
        <v>21469</v>
      </c>
      <c r="C3653" s="74" t="s">
        <v>22771</v>
      </c>
      <c r="D3653" s="74" t="s">
        <v>16475</v>
      </c>
      <c r="E3653" s="74"/>
      <c r="F3653" s="59">
        <v>20</v>
      </c>
      <c r="G3653" s="75">
        <v>1</v>
      </c>
      <c r="H3653" s="75">
        <f>SUMIFS(VENTAS[Cantidad],VENTAS[Código del producto Vendido],STOCK[[#This Row],[Code]])</f>
        <v>0</v>
      </c>
      <c r="I3653" s="75">
        <f t="shared" si="198"/>
        <v>1</v>
      </c>
      <c r="J3653" s="59">
        <f t="shared" si="199"/>
        <v>2</v>
      </c>
      <c r="K3653" s="62">
        <v>8</v>
      </c>
      <c r="L3653" s="62">
        <v>0</v>
      </c>
      <c r="M3653" s="62">
        <f>STOCK[[#This Row],[Costo Unitario (USD)]]+STOCK[[#This Row],[Costo Envío (USD)]]+STOCK[[#This Row],[Comisión 10%]]</f>
        <v>10</v>
      </c>
      <c r="N3653" s="62">
        <f t="shared" si="200"/>
        <v>15</v>
      </c>
      <c r="O3653" s="62">
        <f t="shared" si="197"/>
        <v>20</v>
      </c>
      <c r="P3653" s="62">
        <f>STOCK[[#This Row],[Precio Final]]-STOCK[[#This Row],[Costo total]]</f>
        <v>10</v>
      </c>
      <c r="Q3653" s="62"/>
      <c r="R3653" s="74"/>
      <c r="S3653" s="74"/>
      <c r="T3653" s="62"/>
      <c r="U3653" s="62"/>
      <c r="V3653" s="76"/>
    </row>
    <row r="3654" s="52" customFormat="1" ht="14.8" spans="1:22">
      <c r="A3654" s="74" t="s">
        <v>22773</v>
      </c>
      <c r="B3654" s="74" t="s">
        <v>20035</v>
      </c>
      <c r="C3654" s="74" t="s">
        <v>22771</v>
      </c>
      <c r="D3654" s="74" t="s">
        <v>16396</v>
      </c>
      <c r="E3654" s="74"/>
      <c r="F3654" s="59">
        <v>20</v>
      </c>
      <c r="G3654" s="75">
        <v>1</v>
      </c>
      <c r="H3654" s="75">
        <f>SUMIFS(VENTAS[Cantidad],VENTAS[Código del producto Vendido],STOCK[[#This Row],[Code]])</f>
        <v>0</v>
      </c>
      <c r="I3654" s="75">
        <f t="shared" si="198"/>
        <v>1</v>
      </c>
      <c r="J3654" s="59">
        <f t="shared" si="199"/>
        <v>2</v>
      </c>
      <c r="K3654" s="62">
        <v>8</v>
      </c>
      <c r="L3654" s="62">
        <v>0</v>
      </c>
      <c r="M3654" s="62">
        <f>STOCK[[#This Row],[Costo Unitario (USD)]]+STOCK[[#This Row],[Costo Envío (USD)]]+STOCK[[#This Row],[Comisión 10%]]</f>
        <v>10</v>
      </c>
      <c r="N3654" s="62">
        <f t="shared" si="200"/>
        <v>15</v>
      </c>
      <c r="O3654" s="62">
        <f t="shared" si="197"/>
        <v>20</v>
      </c>
      <c r="P3654" s="62">
        <f>STOCK[[#This Row],[Precio Final]]-STOCK[[#This Row],[Costo total]]</f>
        <v>10</v>
      </c>
      <c r="Q3654" s="62"/>
      <c r="R3654" s="74"/>
      <c r="S3654" s="74"/>
      <c r="T3654" s="62"/>
      <c r="U3654" s="62"/>
      <c r="V3654" s="76"/>
    </row>
    <row r="3655" s="52" customFormat="1" ht="14.8" spans="1:22">
      <c r="A3655" s="74" t="s">
        <v>22774</v>
      </c>
      <c r="B3655" s="74" t="s">
        <v>20874</v>
      </c>
      <c r="C3655" s="74" t="s">
        <v>22375</v>
      </c>
      <c r="D3655" s="74" t="s">
        <v>16404</v>
      </c>
      <c r="E3655" s="74"/>
      <c r="F3655" s="59">
        <v>25</v>
      </c>
      <c r="G3655" s="75">
        <v>2</v>
      </c>
      <c r="H3655" s="75">
        <f>SUMIFS(VENTAS[Cantidad],VENTAS[Código del producto Vendido],STOCK[[#This Row],[Code]])</f>
        <v>0</v>
      </c>
      <c r="I3655" s="75">
        <f t="shared" si="198"/>
        <v>2</v>
      </c>
      <c r="J3655" s="59">
        <f t="shared" si="199"/>
        <v>2.5</v>
      </c>
      <c r="K3655" s="62">
        <v>8</v>
      </c>
      <c r="L3655" s="62">
        <v>0</v>
      </c>
      <c r="M3655" s="62">
        <f>STOCK[[#This Row],[Costo Unitario (USD)]]+STOCK[[#This Row],[Costo Envío (USD)]]+STOCK[[#This Row],[Comisión 10%]]</f>
        <v>10.5</v>
      </c>
      <c r="N3655" s="62">
        <f t="shared" si="200"/>
        <v>15.75</v>
      </c>
      <c r="O3655" s="62">
        <f t="shared" si="197"/>
        <v>25</v>
      </c>
      <c r="P3655" s="62">
        <f>STOCK[[#This Row],[Precio Final]]-STOCK[[#This Row],[Costo total]]</f>
        <v>14.5</v>
      </c>
      <c r="Q3655" s="62"/>
      <c r="R3655" s="74"/>
      <c r="S3655" s="74"/>
      <c r="T3655" s="62"/>
      <c r="U3655" s="62"/>
      <c r="V3655" s="76"/>
    </row>
    <row r="3656" s="52" customFormat="1" ht="14.8" spans="1:22">
      <c r="A3656" s="74" t="s">
        <v>22775</v>
      </c>
      <c r="B3656" s="74" t="s">
        <v>21469</v>
      </c>
      <c r="C3656" s="74" t="s">
        <v>22771</v>
      </c>
      <c r="D3656" s="74" t="s">
        <v>16583</v>
      </c>
      <c r="E3656" s="74"/>
      <c r="F3656" s="59">
        <v>20</v>
      </c>
      <c r="G3656" s="75">
        <v>1</v>
      </c>
      <c r="H3656" s="75">
        <f>SUMIFS(VENTAS[Cantidad],VENTAS[Código del producto Vendido],STOCK[[#This Row],[Code]])</f>
        <v>0</v>
      </c>
      <c r="I3656" s="75">
        <f t="shared" si="198"/>
        <v>1</v>
      </c>
      <c r="J3656" s="59">
        <f t="shared" si="199"/>
        <v>2</v>
      </c>
      <c r="K3656" s="62">
        <v>8</v>
      </c>
      <c r="L3656" s="62">
        <v>0</v>
      </c>
      <c r="M3656" s="62">
        <f>STOCK[[#This Row],[Costo Unitario (USD)]]+STOCK[[#This Row],[Costo Envío (USD)]]+STOCK[[#This Row],[Comisión 10%]]</f>
        <v>10</v>
      </c>
      <c r="N3656" s="62">
        <f t="shared" si="200"/>
        <v>15</v>
      </c>
      <c r="O3656" s="62">
        <f t="shared" si="197"/>
        <v>20</v>
      </c>
      <c r="P3656" s="62">
        <f>STOCK[[#This Row],[Precio Final]]-STOCK[[#This Row],[Costo total]]</f>
        <v>10</v>
      </c>
      <c r="Q3656" s="62"/>
      <c r="R3656" s="74"/>
      <c r="S3656" s="74"/>
      <c r="T3656" s="62"/>
      <c r="U3656" s="62"/>
      <c r="V3656" s="76"/>
    </row>
    <row r="3657" s="56" customFormat="1" ht="14.8" spans="1:22">
      <c r="A3657" s="74" t="s">
        <v>21997</v>
      </c>
      <c r="B3657" s="74" t="s">
        <v>21154</v>
      </c>
      <c r="C3657" s="74" t="s">
        <v>21998</v>
      </c>
      <c r="D3657" s="74" t="s">
        <v>16583</v>
      </c>
      <c r="E3657" s="74"/>
      <c r="F3657" s="59">
        <v>25</v>
      </c>
      <c r="G3657" s="75">
        <v>1</v>
      </c>
      <c r="H3657" s="75">
        <f>SUMIFS(VENTAS[Cantidad],VENTAS[Código del producto Vendido],STOCK[[#This Row],[Code]])</f>
        <v>0</v>
      </c>
      <c r="I3657" s="75">
        <f t="shared" si="198"/>
        <v>1</v>
      </c>
      <c r="J3657" s="59">
        <f t="shared" si="199"/>
        <v>2.5</v>
      </c>
      <c r="K3657" s="62">
        <v>8</v>
      </c>
      <c r="L3657" s="62">
        <v>0</v>
      </c>
      <c r="M3657" s="62">
        <f>STOCK[[#This Row],[Costo Unitario (USD)]]+STOCK[[#This Row],[Costo Envío (USD)]]+STOCK[[#This Row],[Comisión 10%]]</f>
        <v>10.5</v>
      </c>
      <c r="N3657" s="62">
        <f t="shared" si="200"/>
        <v>15.75</v>
      </c>
      <c r="O3657" s="62">
        <f t="shared" si="197"/>
        <v>25</v>
      </c>
      <c r="P3657" s="62">
        <f>STOCK[[#This Row],[Precio Final]]-STOCK[[#This Row],[Costo total]]</f>
        <v>14.5</v>
      </c>
      <c r="Q3657" s="62"/>
      <c r="R3657" s="74"/>
      <c r="S3657" s="74"/>
      <c r="T3657" s="62"/>
      <c r="U3657" s="62"/>
      <c r="V3657" s="76"/>
    </row>
    <row r="3658" s="56" customFormat="1" ht="14.8" spans="1:22">
      <c r="A3658" s="74" t="s">
        <v>21999</v>
      </c>
      <c r="B3658" s="74" t="s">
        <v>21190</v>
      </c>
      <c r="C3658" s="74" t="s">
        <v>21998</v>
      </c>
      <c r="D3658" s="74" t="s">
        <v>16962</v>
      </c>
      <c r="E3658" s="74"/>
      <c r="F3658" s="59">
        <v>25</v>
      </c>
      <c r="G3658" s="75">
        <v>1</v>
      </c>
      <c r="H3658" s="75">
        <f>SUMIFS(VENTAS[Cantidad],VENTAS[Código del producto Vendido],STOCK[[#This Row],[Code]])</f>
        <v>0</v>
      </c>
      <c r="I3658" s="75">
        <f t="shared" si="198"/>
        <v>1</v>
      </c>
      <c r="J3658" s="59">
        <f t="shared" si="199"/>
        <v>2.5</v>
      </c>
      <c r="K3658" s="62">
        <v>8</v>
      </c>
      <c r="L3658" s="62">
        <v>0</v>
      </c>
      <c r="M3658" s="62">
        <f>STOCK[[#This Row],[Costo Unitario (USD)]]+STOCK[[#This Row],[Costo Envío (USD)]]+STOCK[[#This Row],[Comisión 10%]]</f>
        <v>10.5</v>
      </c>
      <c r="N3658" s="62">
        <f t="shared" si="200"/>
        <v>15.75</v>
      </c>
      <c r="O3658" s="62">
        <f t="shared" si="197"/>
        <v>25</v>
      </c>
      <c r="P3658" s="62">
        <f>STOCK[[#This Row],[Precio Final]]-STOCK[[#This Row],[Costo total]]</f>
        <v>14.5</v>
      </c>
      <c r="Q3658" s="62"/>
      <c r="R3658" s="74"/>
      <c r="S3658" s="74"/>
      <c r="T3658" s="62"/>
      <c r="U3658" s="62"/>
      <c r="V3658" s="76"/>
    </row>
    <row r="3659" s="56" customFormat="1" ht="14.8" spans="1:22">
      <c r="A3659" s="74" t="s">
        <v>22000</v>
      </c>
      <c r="B3659" s="74" t="s">
        <v>16522</v>
      </c>
      <c r="C3659" s="74" t="s">
        <v>22001</v>
      </c>
      <c r="D3659" s="74" t="s">
        <v>16408</v>
      </c>
      <c r="E3659" s="74"/>
      <c r="F3659" s="59">
        <v>30</v>
      </c>
      <c r="G3659" s="75">
        <v>1</v>
      </c>
      <c r="H3659" s="75">
        <f>SUMIFS(VENTAS[Cantidad],VENTAS[Código del producto Vendido],STOCK[[#This Row],[Code]])</f>
        <v>0</v>
      </c>
      <c r="I3659" s="75">
        <f t="shared" si="198"/>
        <v>1</v>
      </c>
      <c r="J3659" s="59">
        <f t="shared" si="199"/>
        <v>3</v>
      </c>
      <c r="K3659" s="62">
        <v>8</v>
      </c>
      <c r="L3659" s="62">
        <v>0</v>
      </c>
      <c r="M3659" s="62">
        <f>STOCK[[#This Row],[Costo Unitario (USD)]]+STOCK[[#This Row],[Costo Envío (USD)]]+STOCK[[#This Row],[Comisión 10%]]</f>
        <v>11</v>
      </c>
      <c r="N3659" s="62">
        <f t="shared" si="200"/>
        <v>16.5</v>
      </c>
      <c r="O3659" s="62">
        <f t="shared" si="197"/>
        <v>30</v>
      </c>
      <c r="P3659" s="62">
        <f>STOCK[[#This Row],[Precio Final]]-STOCK[[#This Row],[Costo total]]</f>
        <v>19</v>
      </c>
      <c r="Q3659" s="62"/>
      <c r="R3659" s="74"/>
      <c r="S3659" s="74"/>
      <c r="T3659" s="62"/>
      <c r="U3659" s="62"/>
      <c r="V3659" s="76"/>
    </row>
    <row r="3660" s="52" customFormat="1" ht="14.8" spans="1:22">
      <c r="A3660" s="74" t="s">
        <v>22002</v>
      </c>
      <c r="B3660" s="74" t="s">
        <v>17153</v>
      </c>
      <c r="C3660" s="74" t="s">
        <v>22001</v>
      </c>
      <c r="D3660" s="74" t="s">
        <v>16475</v>
      </c>
      <c r="E3660" s="74"/>
      <c r="F3660" s="59">
        <v>30</v>
      </c>
      <c r="G3660" s="75">
        <v>2</v>
      </c>
      <c r="H3660" s="75">
        <f>SUMIFS(VENTAS[Cantidad],VENTAS[Código del producto Vendido],STOCK[[#This Row],[Code]])</f>
        <v>0</v>
      </c>
      <c r="I3660" s="75">
        <f t="shared" si="198"/>
        <v>2</v>
      </c>
      <c r="J3660" s="59">
        <f t="shared" si="199"/>
        <v>3</v>
      </c>
      <c r="K3660" s="62">
        <v>8</v>
      </c>
      <c r="L3660" s="62">
        <v>0</v>
      </c>
      <c r="M3660" s="62">
        <f>STOCK[[#This Row],[Costo Unitario (USD)]]+STOCK[[#This Row],[Costo Envío (USD)]]+STOCK[[#This Row],[Comisión 10%]]</f>
        <v>11</v>
      </c>
      <c r="N3660" s="62">
        <f t="shared" si="200"/>
        <v>16.5</v>
      </c>
      <c r="O3660" s="62">
        <f t="shared" si="197"/>
        <v>30</v>
      </c>
      <c r="P3660" s="62">
        <f>STOCK[[#This Row],[Precio Final]]-STOCK[[#This Row],[Costo total]]</f>
        <v>19</v>
      </c>
      <c r="Q3660" s="62"/>
      <c r="R3660" s="74"/>
      <c r="S3660" s="74"/>
      <c r="T3660" s="62"/>
      <c r="U3660" s="62"/>
      <c r="V3660" s="76"/>
    </row>
    <row r="3661" s="19" customFormat="1" customHeight="1" spans="1:22">
      <c r="A3661" s="74" t="s">
        <v>22776</v>
      </c>
      <c r="B3661" s="74" t="s">
        <v>22155</v>
      </c>
      <c r="C3661" s="74" t="s">
        <v>22777</v>
      </c>
      <c r="D3661" s="74" t="s">
        <v>16962</v>
      </c>
      <c r="E3661" s="74"/>
      <c r="F3661" s="59">
        <v>35</v>
      </c>
      <c r="G3661" s="75">
        <v>1</v>
      </c>
      <c r="H3661" s="75">
        <f>SUMIFS(VENTAS[Cantidad],VENTAS[Código del producto Vendido],STOCK[[#This Row],[Code]])</f>
        <v>0</v>
      </c>
      <c r="I3661" s="75">
        <f t="shared" si="198"/>
        <v>1</v>
      </c>
      <c r="J3661" s="59">
        <f t="shared" si="199"/>
        <v>3.5</v>
      </c>
      <c r="K3661" s="62">
        <v>8</v>
      </c>
      <c r="L3661" s="62">
        <v>0</v>
      </c>
      <c r="M3661" s="62">
        <f>STOCK[[#This Row],[Costo Unitario (USD)]]+STOCK[[#This Row],[Costo Envío (USD)]]+STOCK[[#This Row],[Comisión 10%]]</f>
        <v>11.5</v>
      </c>
      <c r="N3661" s="62">
        <f t="shared" si="200"/>
        <v>17.25</v>
      </c>
      <c r="O3661" s="62">
        <f t="shared" ref="O3661:O3680" si="201">F3661</f>
        <v>35</v>
      </c>
      <c r="P3661" s="62">
        <f>STOCK[[#This Row],[Precio Final]]-STOCK[[#This Row],[Costo total]]</f>
        <v>23.5</v>
      </c>
      <c r="Q3661" s="62"/>
      <c r="R3661" s="74">
        <v>45972</v>
      </c>
      <c r="S3661" s="74"/>
      <c r="T3661" s="62"/>
      <c r="U3661" s="62"/>
      <c r="V3661" s="76"/>
    </row>
    <row r="3662" s="19" customFormat="1" customHeight="1" spans="1:22">
      <c r="A3662" s="74" t="s">
        <v>22778</v>
      </c>
      <c r="B3662" s="74" t="s">
        <v>21365</v>
      </c>
      <c r="C3662" s="74" t="s">
        <v>22455</v>
      </c>
      <c r="D3662" s="74" t="s">
        <v>16962</v>
      </c>
      <c r="E3662" s="74"/>
      <c r="F3662" s="59">
        <v>18</v>
      </c>
      <c r="G3662" s="75">
        <v>2</v>
      </c>
      <c r="H3662" s="75">
        <f>SUMIFS(VENTAS[Cantidad],VENTAS[Código del producto Vendido],STOCK[[#This Row],[Code]])</f>
        <v>0</v>
      </c>
      <c r="I3662" s="75">
        <v>0</v>
      </c>
      <c r="J3662" s="59">
        <f t="shared" si="199"/>
        <v>1.8</v>
      </c>
      <c r="K3662" s="62">
        <v>8</v>
      </c>
      <c r="L3662" s="62">
        <v>0</v>
      </c>
      <c r="M3662" s="62">
        <f>STOCK[[#This Row],[Costo Unitario (USD)]]+STOCK[[#This Row],[Costo Envío (USD)]]+STOCK[[#This Row],[Comisión 10%]]</f>
        <v>9.8</v>
      </c>
      <c r="N3662" s="62">
        <f t="shared" si="200"/>
        <v>14.7</v>
      </c>
      <c r="O3662" s="62">
        <f t="shared" si="201"/>
        <v>18</v>
      </c>
      <c r="P3662" s="62">
        <f>STOCK[[#This Row],[Precio Final]]-STOCK[[#This Row],[Costo total]]</f>
        <v>8.2</v>
      </c>
      <c r="Q3662" s="62"/>
      <c r="R3662" s="74">
        <v>45972</v>
      </c>
      <c r="S3662" s="74"/>
      <c r="T3662" s="62"/>
      <c r="U3662" s="62"/>
      <c r="V3662" s="76"/>
    </row>
    <row r="3663" s="19" customFormat="1" customHeight="1" spans="1:22">
      <c r="A3663" s="74" t="s">
        <v>22779</v>
      </c>
      <c r="B3663" s="74" t="s">
        <v>20830</v>
      </c>
      <c r="C3663" s="74" t="s">
        <v>22780</v>
      </c>
      <c r="D3663" s="74" t="s">
        <v>16583</v>
      </c>
      <c r="E3663" s="74"/>
      <c r="F3663" s="59">
        <v>18</v>
      </c>
      <c r="G3663" s="75">
        <v>1</v>
      </c>
      <c r="H3663" s="75">
        <f>SUMIFS(VENTAS[Cantidad],VENTAS[Código del producto Vendido],STOCK[[#This Row],[Code]])</f>
        <v>0</v>
      </c>
      <c r="I3663" s="75">
        <f>G3663-H3663</f>
        <v>1</v>
      </c>
      <c r="J3663" s="59">
        <f t="shared" si="199"/>
        <v>1.8</v>
      </c>
      <c r="K3663" s="62">
        <v>8</v>
      </c>
      <c r="L3663" s="62">
        <v>0</v>
      </c>
      <c r="M3663" s="62">
        <f>STOCK[[#This Row],[Costo Unitario (USD)]]+STOCK[[#This Row],[Costo Envío (USD)]]+STOCK[[#This Row],[Comisión 10%]]</f>
        <v>9.8</v>
      </c>
      <c r="N3663" s="62">
        <f t="shared" si="200"/>
        <v>14.7</v>
      </c>
      <c r="O3663" s="62">
        <f t="shared" si="201"/>
        <v>18</v>
      </c>
      <c r="P3663" s="62">
        <f>STOCK[[#This Row],[Precio Final]]-STOCK[[#This Row],[Costo total]]</f>
        <v>8.2</v>
      </c>
      <c r="Q3663" s="62"/>
      <c r="R3663" s="74">
        <v>45972</v>
      </c>
      <c r="S3663" s="74"/>
      <c r="T3663" s="62"/>
      <c r="U3663" s="62"/>
      <c r="V3663" s="76"/>
    </row>
    <row r="3664" s="19" customFormat="1" customHeight="1" spans="1:22">
      <c r="A3664" s="74" t="s">
        <v>22781</v>
      </c>
      <c r="B3664" s="74" t="s">
        <v>22238</v>
      </c>
      <c r="C3664" s="74" t="s">
        <v>22606</v>
      </c>
      <c r="D3664" s="74" t="s">
        <v>16404</v>
      </c>
      <c r="E3664" s="74"/>
      <c r="F3664" s="59">
        <v>25</v>
      </c>
      <c r="G3664" s="75">
        <v>1</v>
      </c>
      <c r="H3664" s="75">
        <f>SUMIFS(VENTAS[Cantidad],VENTAS[Código del producto Vendido],STOCK[[#This Row],[Code]])</f>
        <v>0</v>
      </c>
      <c r="I3664" s="75">
        <f>G3664-H3664</f>
        <v>1</v>
      </c>
      <c r="J3664" s="59">
        <f t="shared" si="199"/>
        <v>2.5</v>
      </c>
      <c r="K3664" s="62">
        <v>8</v>
      </c>
      <c r="L3664" s="62">
        <v>0</v>
      </c>
      <c r="M3664" s="62">
        <f>STOCK[[#This Row],[Costo Unitario (USD)]]+STOCK[[#This Row],[Costo Envío (USD)]]+STOCK[[#This Row],[Comisión 10%]]</f>
        <v>10.5</v>
      </c>
      <c r="N3664" s="62">
        <f t="shared" si="200"/>
        <v>15.75</v>
      </c>
      <c r="O3664" s="62">
        <f t="shared" si="201"/>
        <v>25</v>
      </c>
      <c r="P3664" s="62">
        <f>STOCK[[#This Row],[Precio Final]]-STOCK[[#This Row],[Costo total]]</f>
        <v>14.5</v>
      </c>
      <c r="Q3664" s="62"/>
      <c r="R3664" s="74">
        <v>45972</v>
      </c>
      <c r="S3664" s="74"/>
      <c r="T3664" s="62"/>
      <c r="U3664" s="62"/>
      <c r="V3664" s="76"/>
    </row>
    <row r="3665" s="19" customFormat="1" customHeight="1" spans="1:22">
      <c r="A3665" s="74" t="s">
        <v>22782</v>
      </c>
      <c r="B3665" s="74" t="s">
        <v>21469</v>
      </c>
      <c r="C3665" s="74" t="s">
        <v>22461</v>
      </c>
      <c r="D3665" s="74" t="s">
        <v>16475</v>
      </c>
      <c r="E3665" s="74"/>
      <c r="F3665" s="59">
        <v>18</v>
      </c>
      <c r="G3665" s="75">
        <v>2</v>
      </c>
      <c r="H3665" s="75">
        <f>SUMIFS(VENTAS[Cantidad],VENTAS[Código del producto Vendido],STOCK[[#This Row],[Code]])</f>
        <v>0</v>
      </c>
      <c r="I3665" s="75">
        <v>0</v>
      </c>
      <c r="J3665" s="59">
        <f t="shared" si="199"/>
        <v>1.8</v>
      </c>
      <c r="K3665" s="62">
        <v>8</v>
      </c>
      <c r="L3665" s="62">
        <v>0</v>
      </c>
      <c r="M3665" s="62">
        <f>STOCK[[#This Row],[Costo Unitario (USD)]]+STOCK[[#This Row],[Costo Envío (USD)]]+STOCK[[#This Row],[Comisión 10%]]</f>
        <v>9.8</v>
      </c>
      <c r="N3665" s="62">
        <f t="shared" si="200"/>
        <v>14.7</v>
      </c>
      <c r="O3665" s="62">
        <f t="shared" si="201"/>
        <v>18</v>
      </c>
      <c r="P3665" s="62">
        <f>STOCK[[#This Row],[Precio Final]]-STOCK[[#This Row],[Costo total]]</f>
        <v>8.2</v>
      </c>
      <c r="Q3665" s="62"/>
      <c r="R3665" s="74">
        <v>45972</v>
      </c>
      <c r="S3665" s="74"/>
      <c r="T3665" s="62"/>
      <c r="U3665" s="62"/>
      <c r="V3665" s="76"/>
    </row>
    <row r="3666" s="19" customFormat="1" customHeight="1" spans="1:22">
      <c r="A3666" s="74" t="s">
        <v>22783</v>
      </c>
      <c r="B3666" s="74" t="s">
        <v>21469</v>
      </c>
      <c r="C3666" s="74" t="s">
        <v>22784</v>
      </c>
      <c r="D3666" s="74" t="s">
        <v>16475</v>
      </c>
      <c r="E3666" s="74"/>
      <c r="F3666" s="59">
        <v>18</v>
      </c>
      <c r="G3666" s="75">
        <v>1</v>
      </c>
      <c r="H3666" s="75">
        <f>SUMIFS(VENTAS[Cantidad],VENTAS[Código del producto Vendido],STOCK[[#This Row],[Code]])</f>
        <v>0</v>
      </c>
      <c r="I3666" s="75">
        <f>G3666-H3666</f>
        <v>1</v>
      </c>
      <c r="J3666" s="59">
        <f t="shared" si="199"/>
        <v>1.8</v>
      </c>
      <c r="K3666" s="62">
        <v>8</v>
      </c>
      <c r="L3666" s="62">
        <v>0</v>
      </c>
      <c r="M3666" s="62">
        <f>STOCK[[#This Row],[Costo Unitario (USD)]]+STOCK[[#This Row],[Costo Envío (USD)]]+STOCK[[#This Row],[Comisión 10%]]</f>
        <v>9.8</v>
      </c>
      <c r="N3666" s="62">
        <f t="shared" si="200"/>
        <v>14.7</v>
      </c>
      <c r="O3666" s="62">
        <f t="shared" si="201"/>
        <v>18</v>
      </c>
      <c r="P3666" s="62">
        <f>STOCK[[#This Row],[Precio Final]]-STOCK[[#This Row],[Costo total]]</f>
        <v>8.2</v>
      </c>
      <c r="Q3666" s="62"/>
      <c r="R3666" s="74">
        <v>45972</v>
      </c>
      <c r="S3666" s="74"/>
      <c r="T3666" s="62"/>
      <c r="U3666" s="62"/>
      <c r="V3666" s="76"/>
    </row>
    <row r="3667" s="19" customFormat="1" customHeight="1" spans="1:22">
      <c r="A3667" s="74" t="s">
        <v>22785</v>
      </c>
      <c r="B3667" s="74" t="s">
        <v>22238</v>
      </c>
      <c r="C3667" s="74" t="s">
        <v>22784</v>
      </c>
      <c r="D3667" s="74" t="s">
        <v>16404</v>
      </c>
      <c r="E3667" s="74"/>
      <c r="F3667" s="59">
        <v>18</v>
      </c>
      <c r="G3667" s="75">
        <v>1</v>
      </c>
      <c r="H3667" s="75">
        <f>SUMIFS(VENTAS[Cantidad],VENTAS[Código del producto Vendido],STOCK[[#This Row],[Code]])</f>
        <v>0</v>
      </c>
      <c r="I3667" s="75">
        <f>G3667-H3667</f>
        <v>1</v>
      </c>
      <c r="J3667" s="59">
        <f t="shared" si="199"/>
        <v>1.8</v>
      </c>
      <c r="K3667" s="62">
        <v>8</v>
      </c>
      <c r="L3667" s="62">
        <v>0</v>
      </c>
      <c r="M3667" s="62">
        <f>STOCK[[#This Row],[Costo Unitario (USD)]]+STOCK[[#This Row],[Costo Envío (USD)]]+STOCK[[#This Row],[Comisión 10%]]</f>
        <v>9.8</v>
      </c>
      <c r="N3667" s="62">
        <f t="shared" si="200"/>
        <v>14.7</v>
      </c>
      <c r="O3667" s="62">
        <f t="shared" si="201"/>
        <v>18</v>
      </c>
      <c r="P3667" s="62">
        <f>STOCK[[#This Row],[Precio Final]]-STOCK[[#This Row],[Costo total]]</f>
        <v>8.2</v>
      </c>
      <c r="Q3667" s="62"/>
      <c r="R3667" s="74">
        <v>45972</v>
      </c>
      <c r="S3667" s="74"/>
      <c r="T3667" s="62"/>
      <c r="U3667" s="62"/>
      <c r="V3667" s="76"/>
    </row>
    <row r="3668" s="19" customFormat="1" customHeight="1" spans="1:22">
      <c r="A3668" s="74" t="s">
        <v>22786</v>
      </c>
      <c r="B3668" s="74" t="s">
        <v>20035</v>
      </c>
      <c r="C3668" s="74" t="s">
        <v>22784</v>
      </c>
      <c r="D3668" s="74" t="s">
        <v>16396</v>
      </c>
      <c r="E3668" s="74"/>
      <c r="F3668" s="59">
        <v>18</v>
      </c>
      <c r="G3668" s="75">
        <v>1</v>
      </c>
      <c r="H3668" s="75">
        <f>SUMIFS(VENTAS[Cantidad],VENTAS[Código del producto Vendido],STOCK[[#This Row],[Code]])</f>
        <v>0</v>
      </c>
      <c r="I3668" s="75">
        <f>G3668-H3668</f>
        <v>1</v>
      </c>
      <c r="J3668" s="59">
        <f t="shared" si="199"/>
        <v>1.8</v>
      </c>
      <c r="K3668" s="62">
        <v>8</v>
      </c>
      <c r="L3668" s="62">
        <v>0</v>
      </c>
      <c r="M3668" s="62">
        <f>STOCK[[#This Row],[Costo Unitario (USD)]]+STOCK[[#This Row],[Costo Envío (USD)]]+STOCK[[#This Row],[Comisión 10%]]</f>
        <v>9.8</v>
      </c>
      <c r="N3668" s="62">
        <f t="shared" si="200"/>
        <v>14.7</v>
      </c>
      <c r="O3668" s="62">
        <f t="shared" si="201"/>
        <v>18</v>
      </c>
      <c r="P3668" s="62">
        <f>STOCK[[#This Row],[Precio Final]]-STOCK[[#This Row],[Costo total]]</f>
        <v>8.2</v>
      </c>
      <c r="Q3668" s="62"/>
      <c r="R3668" s="74">
        <v>45972</v>
      </c>
      <c r="S3668" s="74"/>
      <c r="T3668" s="62"/>
      <c r="U3668" s="62"/>
      <c r="V3668" s="76"/>
    </row>
    <row r="3669" s="19" customFormat="1" customHeight="1" spans="1:22">
      <c r="A3669" s="74" t="s">
        <v>22787</v>
      </c>
      <c r="B3669" s="74" t="s">
        <v>21469</v>
      </c>
      <c r="C3669" s="74" t="s">
        <v>22461</v>
      </c>
      <c r="D3669" s="74" t="s">
        <v>16583</v>
      </c>
      <c r="E3669" s="74"/>
      <c r="F3669" s="59">
        <v>18</v>
      </c>
      <c r="G3669" s="75">
        <v>1</v>
      </c>
      <c r="H3669" s="75">
        <f>SUMIFS(VENTAS[Cantidad],VENTAS[Código del producto Vendido],STOCK[[#This Row],[Code]])</f>
        <v>0</v>
      </c>
      <c r="I3669" s="75">
        <f t="shared" ref="I3669:I3700" si="202">G3669-H3669</f>
        <v>1</v>
      </c>
      <c r="J3669" s="59">
        <f t="shared" si="199"/>
        <v>1.8</v>
      </c>
      <c r="K3669" s="62">
        <v>8</v>
      </c>
      <c r="L3669" s="62">
        <v>0</v>
      </c>
      <c r="M3669" s="62">
        <f>STOCK[[#This Row],[Costo Unitario (USD)]]+STOCK[[#This Row],[Costo Envío (USD)]]+STOCK[[#This Row],[Comisión 10%]]</f>
        <v>9.8</v>
      </c>
      <c r="N3669" s="62">
        <f t="shared" si="200"/>
        <v>14.7</v>
      </c>
      <c r="O3669" s="62">
        <f t="shared" si="201"/>
        <v>18</v>
      </c>
      <c r="P3669" s="62">
        <f>STOCK[[#This Row],[Precio Final]]-STOCK[[#This Row],[Costo total]]</f>
        <v>8.2</v>
      </c>
      <c r="Q3669" s="62"/>
      <c r="R3669" s="74">
        <v>45972</v>
      </c>
      <c r="S3669" s="74"/>
      <c r="T3669" s="62"/>
      <c r="U3669" s="62"/>
      <c r="V3669" s="76"/>
    </row>
    <row r="3670" s="19" customFormat="1" customHeight="1" spans="1:22">
      <c r="A3670" s="74" t="s">
        <v>22788</v>
      </c>
      <c r="B3670" s="74" t="s">
        <v>22238</v>
      </c>
      <c r="C3670" s="74" t="s">
        <v>22463</v>
      </c>
      <c r="D3670" s="74" t="s">
        <v>16404</v>
      </c>
      <c r="E3670" s="74"/>
      <c r="F3670" s="59">
        <v>18</v>
      </c>
      <c r="G3670" s="75">
        <v>2</v>
      </c>
      <c r="H3670" s="75">
        <f>SUMIFS(VENTAS[Cantidad],VENTAS[Código del producto Vendido],STOCK[[#This Row],[Code]])</f>
        <v>0</v>
      </c>
      <c r="I3670" s="75">
        <f t="shared" si="202"/>
        <v>2</v>
      </c>
      <c r="J3670" s="59">
        <f t="shared" si="199"/>
        <v>1.8</v>
      </c>
      <c r="K3670" s="62">
        <v>8</v>
      </c>
      <c r="L3670" s="62">
        <v>0</v>
      </c>
      <c r="M3670" s="62">
        <f>STOCK[[#This Row],[Costo Unitario (USD)]]+STOCK[[#This Row],[Costo Envío (USD)]]+STOCK[[#This Row],[Comisión 10%]]</f>
        <v>9.8</v>
      </c>
      <c r="N3670" s="62">
        <f t="shared" si="200"/>
        <v>14.7</v>
      </c>
      <c r="O3670" s="62">
        <f t="shared" si="201"/>
        <v>18</v>
      </c>
      <c r="P3670" s="62">
        <f>STOCK[[#This Row],[Precio Final]]-STOCK[[#This Row],[Costo total]]</f>
        <v>8.2</v>
      </c>
      <c r="Q3670" s="62"/>
      <c r="R3670" s="74">
        <v>45972</v>
      </c>
      <c r="S3670" s="74"/>
      <c r="T3670" s="62"/>
      <c r="U3670" s="62"/>
      <c r="V3670" s="76"/>
    </row>
    <row r="3671" s="19" customFormat="1" customHeight="1" spans="1:22">
      <c r="A3671" s="74" t="s">
        <v>22789</v>
      </c>
      <c r="B3671" s="74" t="s">
        <v>21469</v>
      </c>
      <c r="C3671" s="74" t="s">
        <v>22790</v>
      </c>
      <c r="D3671" s="74" t="s">
        <v>16583</v>
      </c>
      <c r="E3671" s="74"/>
      <c r="F3671" s="59">
        <v>20</v>
      </c>
      <c r="G3671" s="75">
        <v>1</v>
      </c>
      <c r="H3671" s="75">
        <f>SUMIFS(VENTAS[Cantidad],VENTAS[Código del producto Vendido],STOCK[[#This Row],[Code]])</f>
        <v>0</v>
      </c>
      <c r="I3671" s="75">
        <f t="shared" si="202"/>
        <v>1</v>
      </c>
      <c r="J3671" s="59">
        <f t="shared" si="199"/>
        <v>2</v>
      </c>
      <c r="K3671" s="62">
        <v>8</v>
      </c>
      <c r="L3671" s="62">
        <v>0</v>
      </c>
      <c r="M3671" s="62">
        <f>STOCK[[#This Row],[Costo Unitario (USD)]]+STOCK[[#This Row],[Costo Envío (USD)]]+STOCK[[#This Row],[Comisión 10%]]</f>
        <v>10</v>
      </c>
      <c r="N3671" s="62">
        <f t="shared" si="200"/>
        <v>15</v>
      </c>
      <c r="O3671" s="62">
        <f t="shared" si="201"/>
        <v>20</v>
      </c>
      <c r="P3671" s="62">
        <f>STOCK[[#This Row],[Precio Final]]-STOCK[[#This Row],[Costo total]]</f>
        <v>10</v>
      </c>
      <c r="Q3671" s="62"/>
      <c r="R3671" s="74">
        <v>45972</v>
      </c>
      <c r="S3671" s="74"/>
      <c r="T3671" s="62"/>
      <c r="U3671" s="62"/>
      <c r="V3671" s="76"/>
    </row>
    <row r="3672" s="19" customFormat="1" customHeight="1" spans="1:22">
      <c r="A3672" s="74" t="s">
        <v>22791</v>
      </c>
      <c r="B3672" s="74" t="s">
        <v>21469</v>
      </c>
      <c r="C3672" s="74" t="s">
        <v>22790</v>
      </c>
      <c r="D3672" s="74" t="s">
        <v>16475</v>
      </c>
      <c r="E3672" s="74"/>
      <c r="F3672" s="59">
        <v>20</v>
      </c>
      <c r="G3672" s="75">
        <v>1</v>
      </c>
      <c r="H3672" s="75">
        <f>SUMIFS(VENTAS[Cantidad],VENTAS[Código del producto Vendido],STOCK[[#This Row],[Code]])</f>
        <v>0</v>
      </c>
      <c r="I3672" s="75">
        <f t="shared" si="202"/>
        <v>1</v>
      </c>
      <c r="J3672" s="59">
        <f t="shared" si="199"/>
        <v>2</v>
      </c>
      <c r="K3672" s="62">
        <v>8</v>
      </c>
      <c r="L3672" s="62">
        <v>0</v>
      </c>
      <c r="M3672" s="62">
        <f>STOCK[[#This Row],[Costo Unitario (USD)]]+STOCK[[#This Row],[Costo Envío (USD)]]+STOCK[[#This Row],[Comisión 10%]]</f>
        <v>10</v>
      </c>
      <c r="N3672" s="62">
        <f t="shared" si="200"/>
        <v>15</v>
      </c>
      <c r="O3672" s="62">
        <f t="shared" si="201"/>
        <v>20</v>
      </c>
      <c r="P3672" s="62">
        <f>STOCK[[#This Row],[Precio Final]]-STOCK[[#This Row],[Costo total]]</f>
        <v>10</v>
      </c>
      <c r="Q3672" s="62"/>
      <c r="R3672" s="74">
        <v>45972</v>
      </c>
      <c r="S3672" s="74"/>
      <c r="T3672" s="62"/>
      <c r="U3672" s="62"/>
      <c r="V3672" s="76"/>
    </row>
    <row r="3673" s="19" customFormat="1" customHeight="1" spans="1:22">
      <c r="A3673" s="74" t="s">
        <v>22792</v>
      </c>
      <c r="B3673" s="74" t="s">
        <v>20874</v>
      </c>
      <c r="C3673" s="74" t="s">
        <v>22790</v>
      </c>
      <c r="D3673" s="74" t="s">
        <v>16404</v>
      </c>
      <c r="E3673" s="74"/>
      <c r="F3673" s="59">
        <v>20</v>
      </c>
      <c r="G3673" s="75">
        <v>1</v>
      </c>
      <c r="H3673" s="75">
        <f>SUMIFS(VENTAS[Cantidad],VENTAS[Código del producto Vendido],STOCK[[#This Row],[Code]])</f>
        <v>0</v>
      </c>
      <c r="I3673" s="75">
        <f t="shared" si="202"/>
        <v>1</v>
      </c>
      <c r="J3673" s="59">
        <f t="shared" si="199"/>
        <v>2</v>
      </c>
      <c r="K3673" s="62">
        <v>8</v>
      </c>
      <c r="L3673" s="62">
        <v>0</v>
      </c>
      <c r="M3673" s="62">
        <f>STOCK[[#This Row],[Costo Unitario (USD)]]+STOCK[[#This Row],[Costo Envío (USD)]]+STOCK[[#This Row],[Comisión 10%]]</f>
        <v>10</v>
      </c>
      <c r="N3673" s="62">
        <f t="shared" si="200"/>
        <v>15</v>
      </c>
      <c r="O3673" s="62">
        <f t="shared" si="201"/>
        <v>20</v>
      </c>
      <c r="P3673" s="62">
        <f>STOCK[[#This Row],[Precio Final]]-STOCK[[#This Row],[Costo total]]</f>
        <v>10</v>
      </c>
      <c r="Q3673" s="62"/>
      <c r="R3673" s="74">
        <v>45972</v>
      </c>
      <c r="S3673" s="74"/>
      <c r="T3673" s="62"/>
      <c r="U3673" s="62"/>
      <c r="V3673" s="76"/>
    </row>
    <row r="3674" s="19" customFormat="1" customHeight="1" spans="1:22">
      <c r="A3674" s="74" t="s">
        <v>22793</v>
      </c>
      <c r="B3674" s="74" t="s">
        <v>20035</v>
      </c>
      <c r="C3674" s="74" t="s">
        <v>22794</v>
      </c>
      <c r="D3674" s="74" t="s">
        <v>16396</v>
      </c>
      <c r="E3674" s="74"/>
      <c r="F3674" s="59">
        <v>25</v>
      </c>
      <c r="G3674" s="75">
        <v>1</v>
      </c>
      <c r="H3674" s="75">
        <f>SUMIFS(VENTAS[Cantidad],VENTAS[Código del producto Vendido],STOCK[[#This Row],[Code]])</f>
        <v>0</v>
      </c>
      <c r="I3674" s="75">
        <f t="shared" si="202"/>
        <v>1</v>
      </c>
      <c r="J3674" s="59">
        <f t="shared" si="199"/>
        <v>2.5</v>
      </c>
      <c r="K3674" s="62">
        <v>8</v>
      </c>
      <c r="L3674" s="62">
        <v>0</v>
      </c>
      <c r="M3674" s="62">
        <f>STOCK[[#This Row],[Costo Unitario (USD)]]+STOCK[[#This Row],[Costo Envío (USD)]]+STOCK[[#This Row],[Comisión 10%]]</f>
        <v>10.5</v>
      </c>
      <c r="N3674" s="62">
        <f t="shared" si="200"/>
        <v>15.75</v>
      </c>
      <c r="O3674" s="62">
        <f t="shared" si="201"/>
        <v>25</v>
      </c>
      <c r="P3674" s="62">
        <f>STOCK[[#This Row],[Precio Final]]-STOCK[[#This Row],[Costo total]]</f>
        <v>14.5</v>
      </c>
      <c r="Q3674" s="62"/>
      <c r="R3674" s="74">
        <v>45972</v>
      </c>
      <c r="S3674" s="74"/>
      <c r="T3674" s="62"/>
      <c r="U3674" s="62"/>
      <c r="V3674" s="76"/>
    </row>
    <row r="3675" s="19" customFormat="1" customHeight="1" spans="1:22">
      <c r="A3675" s="74" t="s">
        <v>22795</v>
      </c>
      <c r="B3675" s="74" t="s">
        <v>21469</v>
      </c>
      <c r="C3675" s="74" t="s">
        <v>22600</v>
      </c>
      <c r="D3675" s="74" t="s">
        <v>16475</v>
      </c>
      <c r="E3675" s="74"/>
      <c r="F3675" s="59">
        <v>20</v>
      </c>
      <c r="G3675" s="75">
        <v>1</v>
      </c>
      <c r="H3675" s="75">
        <f>SUMIFS(VENTAS[Cantidad],VENTAS[Código del producto Vendido],STOCK[[#This Row],[Code]])</f>
        <v>0</v>
      </c>
      <c r="I3675" s="75">
        <f t="shared" si="202"/>
        <v>1</v>
      </c>
      <c r="J3675" s="59">
        <f t="shared" si="199"/>
        <v>2</v>
      </c>
      <c r="K3675" s="62">
        <v>8</v>
      </c>
      <c r="L3675" s="62">
        <v>0</v>
      </c>
      <c r="M3675" s="62">
        <f>STOCK[[#This Row],[Costo Unitario (USD)]]+STOCK[[#This Row],[Costo Envío (USD)]]+STOCK[[#This Row],[Comisión 10%]]</f>
        <v>10</v>
      </c>
      <c r="N3675" s="62">
        <f t="shared" si="200"/>
        <v>15</v>
      </c>
      <c r="O3675" s="62">
        <f t="shared" si="201"/>
        <v>20</v>
      </c>
      <c r="P3675" s="62">
        <f>STOCK[[#This Row],[Precio Final]]-STOCK[[#This Row],[Costo total]]</f>
        <v>10</v>
      </c>
      <c r="Q3675" s="62"/>
      <c r="R3675" s="74">
        <v>45972</v>
      </c>
      <c r="S3675" s="74"/>
      <c r="T3675" s="62"/>
      <c r="U3675" s="62"/>
      <c r="V3675" s="76"/>
    </row>
    <row r="3676" s="19" customFormat="1" customHeight="1" spans="1:22">
      <c r="A3676" s="74" t="s">
        <v>22796</v>
      </c>
      <c r="B3676" s="74" t="s">
        <v>21469</v>
      </c>
      <c r="C3676" s="74" t="s">
        <v>22600</v>
      </c>
      <c r="D3676" s="74" t="s">
        <v>16396</v>
      </c>
      <c r="E3676" s="74"/>
      <c r="F3676" s="59">
        <v>20</v>
      </c>
      <c r="G3676" s="75">
        <v>1</v>
      </c>
      <c r="H3676" s="75">
        <f>SUMIFS(VENTAS[Cantidad],VENTAS[Código del producto Vendido],STOCK[[#This Row],[Code]])</f>
        <v>0</v>
      </c>
      <c r="I3676" s="75">
        <f t="shared" si="202"/>
        <v>1</v>
      </c>
      <c r="J3676" s="59">
        <f t="shared" ref="J3676:J3739" si="203">F3676*10%</f>
        <v>2</v>
      </c>
      <c r="K3676" s="62">
        <v>8</v>
      </c>
      <c r="L3676" s="62">
        <v>0</v>
      </c>
      <c r="M3676" s="62">
        <f>STOCK[[#This Row],[Costo Unitario (USD)]]+STOCK[[#This Row],[Costo Envío (USD)]]+STOCK[[#This Row],[Comisión 10%]]</f>
        <v>10</v>
      </c>
      <c r="N3676" s="62">
        <f t="shared" ref="N3676:N3739" si="204">M3676*1.5</f>
        <v>15</v>
      </c>
      <c r="O3676" s="62">
        <f t="shared" si="201"/>
        <v>20</v>
      </c>
      <c r="P3676" s="62">
        <f>STOCK[[#This Row],[Precio Final]]-STOCK[[#This Row],[Costo total]]</f>
        <v>10</v>
      </c>
      <c r="Q3676" s="62"/>
      <c r="R3676" s="74">
        <v>45972</v>
      </c>
      <c r="S3676" s="74"/>
      <c r="T3676" s="62"/>
      <c r="U3676" s="62"/>
      <c r="V3676" s="76"/>
    </row>
    <row r="3677" s="19" customFormat="1" customHeight="1" spans="1:22">
      <c r="A3677" s="74" t="s">
        <v>22797</v>
      </c>
      <c r="B3677" s="74" t="s">
        <v>22798</v>
      </c>
      <c r="C3677" s="74" t="s">
        <v>22790</v>
      </c>
      <c r="D3677" s="74" t="s">
        <v>16396</v>
      </c>
      <c r="E3677" s="74"/>
      <c r="F3677" s="59">
        <v>20</v>
      </c>
      <c r="G3677" s="75">
        <v>1</v>
      </c>
      <c r="H3677" s="75">
        <f>SUMIFS(VENTAS[Cantidad],VENTAS[Código del producto Vendido],STOCK[[#This Row],[Code]])</f>
        <v>0</v>
      </c>
      <c r="I3677" s="75">
        <f t="shared" si="202"/>
        <v>1</v>
      </c>
      <c r="J3677" s="59">
        <f t="shared" si="203"/>
        <v>2</v>
      </c>
      <c r="K3677" s="62">
        <v>8</v>
      </c>
      <c r="L3677" s="62">
        <v>0</v>
      </c>
      <c r="M3677" s="62">
        <f>STOCK[[#This Row],[Costo Unitario (USD)]]+STOCK[[#This Row],[Costo Envío (USD)]]+STOCK[[#This Row],[Comisión 10%]]</f>
        <v>10</v>
      </c>
      <c r="N3677" s="62">
        <f t="shared" si="204"/>
        <v>15</v>
      </c>
      <c r="O3677" s="62">
        <f t="shared" si="201"/>
        <v>20</v>
      </c>
      <c r="P3677" s="62">
        <f>STOCK[[#This Row],[Precio Final]]-STOCK[[#This Row],[Costo total]]</f>
        <v>10</v>
      </c>
      <c r="Q3677" s="62"/>
      <c r="R3677" s="74">
        <v>45972</v>
      </c>
      <c r="S3677" s="74"/>
      <c r="T3677" s="62"/>
      <c r="U3677" s="62"/>
      <c r="V3677" s="76"/>
    </row>
    <row r="3678" s="19" customFormat="1" customHeight="1" spans="1:22">
      <c r="A3678" s="74" t="s">
        <v>22799</v>
      </c>
      <c r="B3678" s="74" t="s">
        <v>22238</v>
      </c>
      <c r="C3678" s="74" t="s">
        <v>22800</v>
      </c>
      <c r="D3678" s="74" t="s">
        <v>16404</v>
      </c>
      <c r="E3678" s="74"/>
      <c r="F3678" s="59">
        <v>18</v>
      </c>
      <c r="G3678" s="75">
        <v>1</v>
      </c>
      <c r="H3678" s="75">
        <f>SUMIFS(VENTAS[Cantidad],VENTAS[Código del producto Vendido],STOCK[[#This Row],[Code]])</f>
        <v>0</v>
      </c>
      <c r="I3678" s="75">
        <f t="shared" si="202"/>
        <v>1</v>
      </c>
      <c r="J3678" s="59">
        <f t="shared" si="203"/>
        <v>1.8</v>
      </c>
      <c r="K3678" s="62">
        <v>8</v>
      </c>
      <c r="L3678" s="62">
        <v>0</v>
      </c>
      <c r="M3678" s="62">
        <f>STOCK[[#This Row],[Costo Unitario (USD)]]+STOCK[[#This Row],[Costo Envío (USD)]]+STOCK[[#This Row],[Comisión 10%]]</f>
        <v>9.8</v>
      </c>
      <c r="N3678" s="62">
        <f t="shared" si="204"/>
        <v>14.7</v>
      </c>
      <c r="O3678" s="62">
        <f t="shared" si="201"/>
        <v>18</v>
      </c>
      <c r="P3678" s="62">
        <f>STOCK[[#This Row],[Precio Final]]-STOCK[[#This Row],[Costo total]]</f>
        <v>8.2</v>
      </c>
      <c r="Q3678" s="62"/>
      <c r="R3678" s="74">
        <v>45972</v>
      </c>
      <c r="S3678" s="74"/>
      <c r="T3678" s="62"/>
      <c r="U3678" s="62"/>
      <c r="V3678" s="76"/>
    </row>
    <row r="3679" s="19" customFormat="1" customHeight="1" spans="1:22">
      <c r="A3679" s="74" t="s">
        <v>22801</v>
      </c>
      <c r="B3679" s="74" t="s">
        <v>22158</v>
      </c>
      <c r="C3679" s="74" t="s">
        <v>22777</v>
      </c>
      <c r="D3679" s="74" t="s">
        <v>16475</v>
      </c>
      <c r="E3679" s="74"/>
      <c r="F3679" s="59">
        <v>35</v>
      </c>
      <c r="G3679" s="75">
        <v>1</v>
      </c>
      <c r="H3679" s="75">
        <f>SUMIFS(VENTAS[Cantidad],VENTAS[Código del producto Vendido],STOCK[[#This Row],[Code]])</f>
        <v>0</v>
      </c>
      <c r="I3679" s="75">
        <f t="shared" si="202"/>
        <v>1</v>
      </c>
      <c r="J3679" s="59">
        <f t="shared" si="203"/>
        <v>3.5</v>
      </c>
      <c r="K3679" s="62">
        <v>8</v>
      </c>
      <c r="L3679" s="62">
        <v>0</v>
      </c>
      <c r="M3679" s="62">
        <f>STOCK[[#This Row],[Costo Unitario (USD)]]+STOCK[[#This Row],[Costo Envío (USD)]]+STOCK[[#This Row],[Comisión 10%]]</f>
        <v>11.5</v>
      </c>
      <c r="N3679" s="62">
        <f t="shared" si="204"/>
        <v>17.25</v>
      </c>
      <c r="O3679" s="62">
        <f t="shared" si="201"/>
        <v>35</v>
      </c>
      <c r="P3679" s="62">
        <f>STOCK[[#This Row],[Precio Final]]-STOCK[[#This Row],[Costo total]]</f>
        <v>23.5</v>
      </c>
      <c r="Q3679" s="62"/>
      <c r="R3679" s="74">
        <v>45972</v>
      </c>
      <c r="S3679" s="74"/>
      <c r="T3679" s="62"/>
      <c r="U3679" s="62"/>
      <c r="V3679" s="76"/>
    </row>
    <row r="3680" s="19" customFormat="1" customHeight="1" spans="1:22">
      <c r="A3680" s="74" t="s">
        <v>22802</v>
      </c>
      <c r="B3680" s="74" t="s">
        <v>22165</v>
      </c>
      <c r="C3680" s="74" t="s">
        <v>22777</v>
      </c>
      <c r="D3680" s="74" t="s">
        <v>16404</v>
      </c>
      <c r="E3680" s="74"/>
      <c r="F3680" s="59">
        <v>35</v>
      </c>
      <c r="G3680" s="75">
        <v>1</v>
      </c>
      <c r="H3680" s="75">
        <f>SUMIFS(VENTAS[Cantidad],VENTAS[Código del producto Vendido],STOCK[[#This Row],[Code]])</f>
        <v>0</v>
      </c>
      <c r="I3680" s="75">
        <f t="shared" si="202"/>
        <v>1</v>
      </c>
      <c r="J3680" s="59">
        <f t="shared" si="203"/>
        <v>3.5</v>
      </c>
      <c r="K3680" s="62">
        <v>8</v>
      </c>
      <c r="L3680" s="62">
        <v>0</v>
      </c>
      <c r="M3680" s="62">
        <f>STOCK[[#This Row],[Costo Unitario (USD)]]+STOCK[[#This Row],[Costo Envío (USD)]]+STOCK[[#This Row],[Comisión 10%]]</f>
        <v>11.5</v>
      </c>
      <c r="N3680" s="62">
        <f t="shared" si="204"/>
        <v>17.25</v>
      </c>
      <c r="O3680" s="62">
        <f t="shared" si="201"/>
        <v>35</v>
      </c>
      <c r="P3680" s="62">
        <f>STOCK[[#This Row],[Precio Final]]-STOCK[[#This Row],[Costo total]]</f>
        <v>23.5</v>
      </c>
      <c r="Q3680" s="62"/>
      <c r="R3680" s="74">
        <v>45972</v>
      </c>
      <c r="S3680" s="74"/>
      <c r="T3680" s="62"/>
      <c r="U3680" s="62"/>
      <c r="V3680" s="76"/>
    </row>
    <row r="3681" s="19" customFormat="1" customHeight="1" spans="1:22">
      <c r="A3681" s="74" t="s">
        <v>22803</v>
      </c>
      <c r="B3681" s="74" t="s">
        <v>22798</v>
      </c>
      <c r="C3681" s="74" t="s">
        <v>22487</v>
      </c>
      <c r="D3681" s="74" t="s">
        <v>16396</v>
      </c>
      <c r="E3681" s="74"/>
      <c r="F3681" s="59">
        <v>18</v>
      </c>
      <c r="G3681" s="75">
        <v>2</v>
      </c>
      <c r="H3681" s="75">
        <f>SUMIFS(VENTAS[Cantidad],VENTAS[Código del producto Vendido],STOCK[[#This Row],[Code]])</f>
        <v>0</v>
      </c>
      <c r="I3681" s="75">
        <f t="shared" si="202"/>
        <v>2</v>
      </c>
      <c r="J3681" s="59">
        <f t="shared" si="203"/>
        <v>1.8</v>
      </c>
      <c r="K3681" s="62">
        <v>8</v>
      </c>
      <c r="L3681" s="62">
        <v>0</v>
      </c>
      <c r="M3681" s="62">
        <f>STOCK[[#This Row],[Costo Unitario (USD)]]+STOCK[[#This Row],[Costo Envío (USD)]]+STOCK[[#This Row],[Comisión 10%]]</f>
        <v>9.8</v>
      </c>
      <c r="N3681" s="62">
        <f t="shared" si="204"/>
        <v>14.7</v>
      </c>
      <c r="O3681" s="62">
        <f t="shared" ref="O3681:O3712" si="205">F3681</f>
        <v>18</v>
      </c>
      <c r="P3681" s="62">
        <f>STOCK[[#This Row],[Precio Final]]-STOCK[[#This Row],[Costo total]]</f>
        <v>8.2</v>
      </c>
      <c r="Q3681" s="62"/>
      <c r="R3681" s="74">
        <v>45972</v>
      </c>
      <c r="S3681" s="74"/>
      <c r="T3681" s="62"/>
      <c r="U3681" s="62"/>
      <c r="V3681" s="76"/>
    </row>
    <row r="3682" s="19" customFormat="1" customHeight="1" spans="1:22">
      <c r="A3682" s="74" t="s">
        <v>22804</v>
      </c>
      <c r="B3682" s="74" t="s">
        <v>21469</v>
      </c>
      <c r="C3682" s="74" t="s">
        <v>22487</v>
      </c>
      <c r="D3682" s="74" t="s">
        <v>16475</v>
      </c>
      <c r="E3682" s="74"/>
      <c r="F3682" s="59">
        <v>18</v>
      </c>
      <c r="G3682" s="75">
        <v>1</v>
      </c>
      <c r="H3682" s="75">
        <f>SUMIFS(VENTAS[Cantidad],VENTAS[Código del producto Vendido],STOCK[[#This Row],[Code]])</f>
        <v>0</v>
      </c>
      <c r="I3682" s="75">
        <f t="shared" si="202"/>
        <v>1</v>
      </c>
      <c r="J3682" s="59">
        <f t="shared" si="203"/>
        <v>1.8</v>
      </c>
      <c r="K3682" s="62">
        <v>8</v>
      </c>
      <c r="L3682" s="62">
        <v>0</v>
      </c>
      <c r="M3682" s="62">
        <f>STOCK[[#This Row],[Costo Unitario (USD)]]+STOCK[[#This Row],[Costo Envío (USD)]]+STOCK[[#This Row],[Comisión 10%]]</f>
        <v>9.8</v>
      </c>
      <c r="N3682" s="62">
        <f t="shared" si="204"/>
        <v>14.7</v>
      </c>
      <c r="O3682" s="62">
        <f t="shared" si="205"/>
        <v>18</v>
      </c>
      <c r="P3682" s="62">
        <f>STOCK[[#This Row],[Precio Final]]-STOCK[[#This Row],[Costo total]]</f>
        <v>8.2</v>
      </c>
      <c r="Q3682" s="62"/>
      <c r="R3682" s="74">
        <v>45972</v>
      </c>
      <c r="S3682" s="74"/>
      <c r="T3682" s="62"/>
      <c r="U3682" s="62"/>
      <c r="V3682" s="76"/>
    </row>
    <row r="3683" s="19" customFormat="1" customHeight="1" spans="1:22">
      <c r="A3683" s="74" t="s">
        <v>22805</v>
      </c>
      <c r="B3683" s="74" t="s">
        <v>22798</v>
      </c>
      <c r="C3683" s="74" t="s">
        <v>22806</v>
      </c>
      <c r="D3683" s="74" t="s">
        <v>16396</v>
      </c>
      <c r="E3683" s="74"/>
      <c r="F3683" s="59">
        <v>30</v>
      </c>
      <c r="G3683" s="75">
        <v>2</v>
      </c>
      <c r="H3683" s="75">
        <f>SUMIFS(VENTAS[Cantidad],VENTAS[Código del producto Vendido],STOCK[[#This Row],[Code]])</f>
        <v>0</v>
      </c>
      <c r="I3683" s="75">
        <f t="shared" si="202"/>
        <v>2</v>
      </c>
      <c r="J3683" s="59">
        <f t="shared" si="203"/>
        <v>3</v>
      </c>
      <c r="K3683" s="62">
        <v>8</v>
      </c>
      <c r="L3683" s="62">
        <v>0</v>
      </c>
      <c r="M3683" s="62">
        <f>STOCK[[#This Row],[Costo Unitario (USD)]]+STOCK[[#This Row],[Costo Envío (USD)]]+STOCK[[#This Row],[Comisión 10%]]</f>
        <v>11</v>
      </c>
      <c r="N3683" s="62">
        <f t="shared" si="204"/>
        <v>16.5</v>
      </c>
      <c r="O3683" s="62">
        <f t="shared" si="205"/>
        <v>30</v>
      </c>
      <c r="P3683" s="62">
        <f>STOCK[[#This Row],[Precio Final]]-STOCK[[#This Row],[Costo total]]</f>
        <v>19</v>
      </c>
      <c r="Q3683" s="62"/>
      <c r="R3683" s="74">
        <v>45972</v>
      </c>
      <c r="S3683" s="74"/>
      <c r="T3683" s="62"/>
      <c r="U3683" s="62"/>
      <c r="V3683" s="76"/>
    </row>
    <row r="3684" s="19" customFormat="1" customHeight="1" spans="1:22">
      <c r="A3684" s="74" t="s">
        <v>22807</v>
      </c>
      <c r="B3684" s="74" t="s">
        <v>20961</v>
      </c>
      <c r="C3684" s="74" t="s">
        <v>22410</v>
      </c>
      <c r="D3684" s="74" t="s">
        <v>16408</v>
      </c>
      <c r="E3684" s="74"/>
      <c r="F3684" s="59">
        <v>30</v>
      </c>
      <c r="G3684" s="75">
        <v>1</v>
      </c>
      <c r="H3684" s="75">
        <f>SUMIFS(VENTAS[Cantidad],VENTAS[Código del producto Vendido],STOCK[[#This Row],[Code]])</f>
        <v>0</v>
      </c>
      <c r="I3684" s="75">
        <f t="shared" si="202"/>
        <v>1</v>
      </c>
      <c r="J3684" s="59">
        <f t="shared" si="203"/>
        <v>3</v>
      </c>
      <c r="K3684" s="62">
        <v>8</v>
      </c>
      <c r="L3684" s="62">
        <v>0</v>
      </c>
      <c r="M3684" s="62">
        <f>STOCK[[#This Row],[Costo Unitario (USD)]]+STOCK[[#This Row],[Costo Envío (USD)]]+STOCK[[#This Row],[Comisión 10%]]</f>
        <v>11</v>
      </c>
      <c r="N3684" s="62">
        <f t="shared" si="204"/>
        <v>16.5</v>
      </c>
      <c r="O3684" s="62">
        <f t="shared" si="205"/>
        <v>30</v>
      </c>
      <c r="P3684" s="62">
        <f>STOCK[[#This Row],[Precio Final]]-STOCK[[#This Row],[Costo total]]</f>
        <v>19</v>
      </c>
      <c r="Q3684" s="62"/>
      <c r="R3684" s="74">
        <v>45972</v>
      </c>
      <c r="S3684" s="74"/>
      <c r="T3684" s="62"/>
      <c r="U3684" s="62"/>
      <c r="V3684" s="76"/>
    </row>
    <row r="3685" s="19" customFormat="1" customHeight="1" spans="1:22">
      <c r="A3685" s="74" t="s">
        <v>22808</v>
      </c>
      <c r="B3685" s="74" t="s">
        <v>20961</v>
      </c>
      <c r="C3685" s="74" t="s">
        <v>22809</v>
      </c>
      <c r="D3685" s="74" t="s">
        <v>16408</v>
      </c>
      <c r="E3685" s="74"/>
      <c r="F3685" s="59">
        <v>30</v>
      </c>
      <c r="G3685" s="75">
        <v>1</v>
      </c>
      <c r="H3685" s="75">
        <f>SUMIFS(VENTAS[Cantidad],VENTAS[Código del producto Vendido],STOCK[[#This Row],[Code]])</f>
        <v>0</v>
      </c>
      <c r="I3685" s="75">
        <f t="shared" si="202"/>
        <v>1</v>
      </c>
      <c r="J3685" s="59">
        <f t="shared" si="203"/>
        <v>3</v>
      </c>
      <c r="K3685" s="62">
        <v>8</v>
      </c>
      <c r="L3685" s="62">
        <v>0</v>
      </c>
      <c r="M3685" s="62">
        <f>STOCK[[#This Row],[Costo Unitario (USD)]]+STOCK[[#This Row],[Costo Envío (USD)]]+STOCK[[#This Row],[Comisión 10%]]</f>
        <v>11</v>
      </c>
      <c r="N3685" s="62">
        <f t="shared" si="204"/>
        <v>16.5</v>
      </c>
      <c r="O3685" s="62">
        <f t="shared" si="205"/>
        <v>30</v>
      </c>
      <c r="P3685" s="62">
        <f>STOCK[[#This Row],[Precio Final]]-STOCK[[#This Row],[Costo total]]</f>
        <v>19</v>
      </c>
      <c r="Q3685" s="62"/>
      <c r="R3685" s="74">
        <v>45972</v>
      </c>
      <c r="S3685" s="74"/>
      <c r="T3685" s="62"/>
      <c r="U3685" s="62"/>
      <c r="V3685" s="76"/>
    </row>
    <row r="3686" s="19" customFormat="1" customHeight="1" spans="1:22">
      <c r="A3686" s="74" t="s">
        <v>22810</v>
      </c>
      <c r="B3686" s="74" t="s">
        <v>22056</v>
      </c>
      <c r="C3686" s="74" t="s">
        <v>17388</v>
      </c>
      <c r="D3686" s="74" t="s">
        <v>16396</v>
      </c>
      <c r="E3686" s="74"/>
      <c r="F3686" s="59">
        <v>30</v>
      </c>
      <c r="G3686" s="75">
        <v>1</v>
      </c>
      <c r="H3686" s="75">
        <f>SUMIFS(VENTAS[Cantidad],VENTAS[Código del producto Vendido],STOCK[[#This Row],[Code]])</f>
        <v>0</v>
      </c>
      <c r="I3686" s="75">
        <f t="shared" si="202"/>
        <v>1</v>
      </c>
      <c r="J3686" s="59">
        <f t="shared" si="203"/>
        <v>3</v>
      </c>
      <c r="K3686" s="62">
        <v>8</v>
      </c>
      <c r="L3686" s="62">
        <v>0</v>
      </c>
      <c r="M3686" s="62">
        <f>STOCK[[#This Row],[Costo Unitario (USD)]]+STOCK[[#This Row],[Costo Envío (USD)]]+STOCK[[#This Row],[Comisión 10%]]</f>
        <v>11</v>
      </c>
      <c r="N3686" s="62">
        <f t="shared" si="204"/>
        <v>16.5</v>
      </c>
      <c r="O3686" s="62">
        <f t="shared" si="205"/>
        <v>30</v>
      </c>
      <c r="P3686" s="62">
        <f>STOCK[[#This Row],[Precio Final]]-STOCK[[#This Row],[Costo total]]</f>
        <v>19</v>
      </c>
      <c r="Q3686" s="62"/>
      <c r="R3686" s="74">
        <v>45972</v>
      </c>
      <c r="S3686" s="74"/>
      <c r="T3686" s="62"/>
      <c r="U3686" s="62"/>
      <c r="V3686" s="76"/>
    </row>
    <row r="3687" s="19" customFormat="1" customHeight="1" spans="1:22">
      <c r="A3687" s="74" t="s">
        <v>22811</v>
      </c>
      <c r="B3687" s="74" t="s">
        <v>20169</v>
      </c>
      <c r="C3687" s="74" t="s">
        <v>17388</v>
      </c>
      <c r="D3687" s="74" t="s">
        <v>16962</v>
      </c>
      <c r="E3687" s="74"/>
      <c r="F3687" s="59">
        <v>30</v>
      </c>
      <c r="G3687" s="75">
        <v>1</v>
      </c>
      <c r="H3687" s="75">
        <f>SUMIFS(VENTAS[Cantidad],VENTAS[Código del producto Vendido],STOCK[[#This Row],[Code]])</f>
        <v>0</v>
      </c>
      <c r="I3687" s="75">
        <f t="shared" si="202"/>
        <v>1</v>
      </c>
      <c r="J3687" s="59">
        <f t="shared" si="203"/>
        <v>3</v>
      </c>
      <c r="K3687" s="62">
        <v>8</v>
      </c>
      <c r="L3687" s="62">
        <v>0</v>
      </c>
      <c r="M3687" s="62">
        <f>STOCK[[#This Row],[Costo Unitario (USD)]]+STOCK[[#This Row],[Costo Envío (USD)]]+STOCK[[#This Row],[Comisión 10%]]</f>
        <v>11</v>
      </c>
      <c r="N3687" s="62">
        <f t="shared" si="204"/>
        <v>16.5</v>
      </c>
      <c r="O3687" s="62">
        <f t="shared" si="205"/>
        <v>30</v>
      </c>
      <c r="P3687" s="62">
        <f>STOCK[[#This Row],[Precio Final]]-STOCK[[#This Row],[Costo total]]</f>
        <v>19</v>
      </c>
      <c r="Q3687" s="62"/>
      <c r="R3687" s="74">
        <v>45972</v>
      </c>
      <c r="S3687" s="74"/>
      <c r="T3687" s="62"/>
      <c r="U3687" s="62"/>
      <c r="V3687" s="76"/>
    </row>
    <row r="3688" s="19" customFormat="1" customHeight="1" spans="1:22">
      <c r="A3688" s="74" t="s">
        <v>22812</v>
      </c>
      <c r="B3688" s="74" t="s">
        <v>22059</v>
      </c>
      <c r="C3688" s="74" t="s">
        <v>22186</v>
      </c>
      <c r="D3688" s="74" t="s">
        <v>16583</v>
      </c>
      <c r="E3688" s="74"/>
      <c r="F3688" s="59">
        <v>30</v>
      </c>
      <c r="G3688" s="75">
        <v>1</v>
      </c>
      <c r="H3688" s="75">
        <f>SUMIFS(VENTAS[Cantidad],VENTAS[Código del producto Vendido],STOCK[[#This Row],[Code]])</f>
        <v>0</v>
      </c>
      <c r="I3688" s="75">
        <f t="shared" si="202"/>
        <v>1</v>
      </c>
      <c r="J3688" s="59">
        <f t="shared" si="203"/>
        <v>3</v>
      </c>
      <c r="K3688" s="62">
        <v>8</v>
      </c>
      <c r="L3688" s="62">
        <v>0</v>
      </c>
      <c r="M3688" s="62">
        <f>STOCK[[#This Row],[Costo Unitario (USD)]]+STOCK[[#This Row],[Costo Envío (USD)]]+STOCK[[#This Row],[Comisión 10%]]</f>
        <v>11</v>
      </c>
      <c r="N3688" s="62">
        <f t="shared" si="204"/>
        <v>16.5</v>
      </c>
      <c r="O3688" s="62">
        <f t="shared" si="205"/>
        <v>30</v>
      </c>
      <c r="P3688" s="62">
        <f>STOCK[[#This Row],[Precio Final]]-STOCK[[#This Row],[Costo total]]</f>
        <v>19</v>
      </c>
      <c r="Q3688" s="62"/>
      <c r="R3688" s="74">
        <v>45972</v>
      </c>
      <c r="S3688" s="74"/>
      <c r="T3688" s="62"/>
      <c r="U3688" s="62"/>
      <c r="V3688" s="76"/>
    </row>
    <row r="3689" s="19" customFormat="1" customHeight="1" spans="1:22">
      <c r="A3689" s="74" t="s">
        <v>22813</v>
      </c>
      <c r="B3689" s="74" t="s">
        <v>22059</v>
      </c>
      <c r="C3689" s="74" t="s">
        <v>20855</v>
      </c>
      <c r="D3689" s="74" t="s">
        <v>16475</v>
      </c>
      <c r="E3689" s="74"/>
      <c r="F3689" s="59">
        <v>22</v>
      </c>
      <c r="G3689" s="75">
        <v>1</v>
      </c>
      <c r="H3689" s="75">
        <f>SUMIFS(VENTAS[Cantidad],VENTAS[Código del producto Vendido],STOCK[[#This Row],[Code]])</f>
        <v>0</v>
      </c>
      <c r="I3689" s="75">
        <f t="shared" si="202"/>
        <v>1</v>
      </c>
      <c r="J3689" s="59">
        <f t="shared" si="203"/>
        <v>2.2</v>
      </c>
      <c r="K3689" s="62">
        <v>8</v>
      </c>
      <c r="L3689" s="62">
        <v>0</v>
      </c>
      <c r="M3689" s="62">
        <f>STOCK[[#This Row],[Costo Unitario (USD)]]+STOCK[[#This Row],[Costo Envío (USD)]]+STOCK[[#This Row],[Comisión 10%]]</f>
        <v>10.2</v>
      </c>
      <c r="N3689" s="62">
        <f t="shared" si="204"/>
        <v>15.3</v>
      </c>
      <c r="O3689" s="62">
        <f t="shared" si="205"/>
        <v>22</v>
      </c>
      <c r="P3689" s="62">
        <f>STOCK[[#This Row],[Precio Final]]-STOCK[[#This Row],[Costo total]]</f>
        <v>11.8</v>
      </c>
      <c r="Q3689" s="62"/>
      <c r="R3689" s="74">
        <v>45972</v>
      </c>
      <c r="S3689" s="74"/>
      <c r="T3689" s="62"/>
      <c r="U3689" s="62"/>
      <c r="V3689" s="76"/>
    </row>
    <row r="3690" s="19" customFormat="1" customHeight="1" spans="1:22">
      <c r="A3690" s="74" t="s">
        <v>22814</v>
      </c>
      <c r="B3690" s="74" t="s">
        <v>20961</v>
      </c>
      <c r="C3690" s="74" t="s">
        <v>22410</v>
      </c>
      <c r="D3690" s="74" t="s">
        <v>16431</v>
      </c>
      <c r="E3690" s="74"/>
      <c r="F3690" s="59">
        <v>30</v>
      </c>
      <c r="G3690" s="75">
        <v>1</v>
      </c>
      <c r="H3690" s="75">
        <f>SUMIFS(VENTAS[Cantidad],VENTAS[Código del producto Vendido],STOCK[[#This Row],[Code]])</f>
        <v>0</v>
      </c>
      <c r="I3690" s="75">
        <f t="shared" si="202"/>
        <v>1</v>
      </c>
      <c r="J3690" s="59">
        <f t="shared" si="203"/>
        <v>3</v>
      </c>
      <c r="K3690" s="62">
        <v>8</v>
      </c>
      <c r="L3690" s="62">
        <v>0</v>
      </c>
      <c r="M3690" s="62">
        <f>STOCK[[#This Row],[Costo Unitario (USD)]]+STOCK[[#This Row],[Costo Envío (USD)]]+STOCK[[#This Row],[Comisión 10%]]</f>
        <v>11</v>
      </c>
      <c r="N3690" s="62">
        <f t="shared" si="204"/>
        <v>16.5</v>
      </c>
      <c r="O3690" s="62">
        <f t="shared" si="205"/>
        <v>30</v>
      </c>
      <c r="P3690" s="62">
        <f>STOCK[[#This Row],[Precio Final]]-STOCK[[#This Row],[Costo total]]</f>
        <v>19</v>
      </c>
      <c r="Q3690" s="62"/>
      <c r="R3690" s="74">
        <v>45972</v>
      </c>
      <c r="S3690" s="74"/>
      <c r="T3690" s="62"/>
      <c r="U3690" s="62"/>
      <c r="V3690" s="76"/>
    </row>
    <row r="3691" s="19" customFormat="1" customHeight="1" spans="1:22">
      <c r="A3691" s="74" t="s">
        <v>22815</v>
      </c>
      <c r="B3691" s="74" t="s">
        <v>22059</v>
      </c>
      <c r="C3691" s="74" t="s">
        <v>22816</v>
      </c>
      <c r="D3691" s="74" t="s">
        <v>16583</v>
      </c>
      <c r="E3691" s="74"/>
      <c r="F3691" s="59">
        <v>30</v>
      </c>
      <c r="G3691" s="75">
        <v>1</v>
      </c>
      <c r="H3691" s="75">
        <f>SUMIFS(VENTAS[Cantidad],VENTAS[Código del producto Vendido],STOCK[[#This Row],[Code]])</f>
        <v>0</v>
      </c>
      <c r="I3691" s="75">
        <f t="shared" si="202"/>
        <v>1</v>
      </c>
      <c r="J3691" s="59">
        <f t="shared" si="203"/>
        <v>3</v>
      </c>
      <c r="K3691" s="62">
        <v>8</v>
      </c>
      <c r="L3691" s="62">
        <v>0</v>
      </c>
      <c r="M3691" s="62">
        <f>STOCK[[#This Row],[Costo Unitario (USD)]]+STOCK[[#This Row],[Costo Envío (USD)]]+STOCK[[#This Row],[Comisión 10%]]</f>
        <v>11</v>
      </c>
      <c r="N3691" s="62">
        <f t="shared" si="204"/>
        <v>16.5</v>
      </c>
      <c r="O3691" s="62">
        <f t="shared" si="205"/>
        <v>30</v>
      </c>
      <c r="P3691" s="62">
        <f>STOCK[[#This Row],[Precio Final]]-STOCK[[#This Row],[Costo total]]</f>
        <v>19</v>
      </c>
      <c r="Q3691" s="62"/>
      <c r="R3691" s="74">
        <v>45972</v>
      </c>
      <c r="S3691" s="74"/>
      <c r="T3691" s="62"/>
      <c r="U3691" s="62"/>
      <c r="V3691" s="76"/>
    </row>
    <row r="3692" s="19" customFormat="1" customHeight="1" spans="1:22">
      <c r="A3692" s="74" t="s">
        <v>22817</v>
      </c>
      <c r="B3692" s="74" t="s">
        <v>22165</v>
      </c>
      <c r="C3692" s="74" t="s">
        <v>22654</v>
      </c>
      <c r="D3692" s="74" t="s">
        <v>16408</v>
      </c>
      <c r="E3692" s="74"/>
      <c r="F3692" s="59">
        <v>35</v>
      </c>
      <c r="G3692" s="75">
        <v>1</v>
      </c>
      <c r="H3692" s="75">
        <f>SUMIFS(VENTAS[Cantidad],VENTAS[Código del producto Vendido],STOCK[[#This Row],[Code]])</f>
        <v>0</v>
      </c>
      <c r="I3692" s="75">
        <f t="shared" si="202"/>
        <v>1</v>
      </c>
      <c r="J3692" s="59">
        <f t="shared" si="203"/>
        <v>3.5</v>
      </c>
      <c r="K3692" s="62">
        <v>8</v>
      </c>
      <c r="L3692" s="62">
        <v>0</v>
      </c>
      <c r="M3692" s="62">
        <f>STOCK[[#This Row],[Costo Unitario (USD)]]+STOCK[[#This Row],[Costo Envío (USD)]]+STOCK[[#This Row],[Comisión 10%]]</f>
        <v>11.5</v>
      </c>
      <c r="N3692" s="62">
        <f t="shared" si="204"/>
        <v>17.25</v>
      </c>
      <c r="O3692" s="62">
        <f t="shared" si="205"/>
        <v>35</v>
      </c>
      <c r="P3692" s="62">
        <f>STOCK[[#This Row],[Precio Final]]-STOCK[[#This Row],[Costo total]]</f>
        <v>23.5</v>
      </c>
      <c r="Q3692" s="62"/>
      <c r="R3692" s="74">
        <v>45973</v>
      </c>
      <c r="S3692" s="74"/>
      <c r="T3692" s="62"/>
      <c r="U3692" s="62"/>
      <c r="V3692" s="76"/>
    </row>
    <row r="3693" s="19" customFormat="1" customHeight="1" spans="1:22">
      <c r="A3693" s="74" t="s">
        <v>22818</v>
      </c>
      <c r="B3693" s="74" t="s">
        <v>22165</v>
      </c>
      <c r="C3693" s="74" t="s">
        <v>22684</v>
      </c>
      <c r="D3693" s="74" t="s">
        <v>16408</v>
      </c>
      <c r="E3693" s="74"/>
      <c r="F3693" s="59">
        <v>35</v>
      </c>
      <c r="G3693" s="75">
        <v>1</v>
      </c>
      <c r="H3693" s="75">
        <f>SUMIFS(VENTAS[Cantidad],VENTAS[Código del producto Vendido],STOCK[[#This Row],[Code]])</f>
        <v>0</v>
      </c>
      <c r="I3693" s="75">
        <f t="shared" si="202"/>
        <v>1</v>
      </c>
      <c r="J3693" s="59">
        <f t="shared" si="203"/>
        <v>3.5</v>
      </c>
      <c r="K3693" s="62">
        <v>8</v>
      </c>
      <c r="L3693" s="62">
        <v>0</v>
      </c>
      <c r="M3693" s="62">
        <f>STOCK[[#This Row],[Costo Unitario (USD)]]+STOCK[[#This Row],[Costo Envío (USD)]]+STOCK[[#This Row],[Comisión 10%]]</f>
        <v>11.5</v>
      </c>
      <c r="N3693" s="62">
        <f t="shared" si="204"/>
        <v>17.25</v>
      </c>
      <c r="O3693" s="62">
        <f t="shared" si="205"/>
        <v>35</v>
      </c>
      <c r="P3693" s="62">
        <f>STOCK[[#This Row],[Precio Final]]-STOCK[[#This Row],[Costo total]]</f>
        <v>23.5</v>
      </c>
      <c r="Q3693" s="62"/>
      <c r="R3693" s="74">
        <v>45973</v>
      </c>
      <c r="S3693" s="74"/>
      <c r="T3693" s="62"/>
      <c r="U3693" s="62"/>
      <c r="V3693" s="76"/>
    </row>
    <row r="3694" s="19" customFormat="1" customHeight="1" spans="1:22">
      <c r="A3694" s="74" t="s">
        <v>22819</v>
      </c>
      <c r="B3694" s="74" t="s">
        <v>22158</v>
      </c>
      <c r="C3694" s="74" t="s">
        <v>22684</v>
      </c>
      <c r="D3694" s="74" t="s">
        <v>16583</v>
      </c>
      <c r="E3694" s="74"/>
      <c r="F3694" s="59">
        <v>35</v>
      </c>
      <c r="G3694" s="75">
        <v>1</v>
      </c>
      <c r="H3694" s="75">
        <f>SUMIFS(VENTAS[Cantidad],VENTAS[Código del producto Vendido],STOCK[[#This Row],[Code]])</f>
        <v>0</v>
      </c>
      <c r="I3694" s="75">
        <f t="shared" si="202"/>
        <v>1</v>
      </c>
      <c r="J3694" s="59">
        <f t="shared" si="203"/>
        <v>3.5</v>
      </c>
      <c r="K3694" s="62">
        <v>8</v>
      </c>
      <c r="L3694" s="62">
        <v>0</v>
      </c>
      <c r="M3694" s="62">
        <f>STOCK[[#This Row],[Costo Unitario (USD)]]+STOCK[[#This Row],[Costo Envío (USD)]]+STOCK[[#This Row],[Comisión 10%]]</f>
        <v>11.5</v>
      </c>
      <c r="N3694" s="62">
        <f t="shared" si="204"/>
        <v>17.25</v>
      </c>
      <c r="O3694" s="62">
        <f t="shared" si="205"/>
        <v>35</v>
      </c>
      <c r="P3694" s="62">
        <f>STOCK[[#This Row],[Precio Final]]-STOCK[[#This Row],[Costo total]]</f>
        <v>23.5</v>
      </c>
      <c r="Q3694" s="62"/>
      <c r="R3694" s="74">
        <v>45973</v>
      </c>
      <c r="S3694" s="74"/>
      <c r="T3694" s="62"/>
      <c r="U3694" s="62"/>
      <c r="V3694" s="76"/>
    </row>
    <row r="3695" s="19" customFormat="1" customHeight="1" spans="1:22">
      <c r="A3695" s="74" t="s">
        <v>22820</v>
      </c>
      <c r="B3695" s="74" t="s">
        <v>22099</v>
      </c>
      <c r="C3695" s="74" t="s">
        <v>22821</v>
      </c>
      <c r="D3695" s="74" t="s">
        <v>16396</v>
      </c>
      <c r="E3695" s="74"/>
      <c r="F3695" s="59">
        <v>35</v>
      </c>
      <c r="G3695" s="75">
        <v>1</v>
      </c>
      <c r="H3695" s="75">
        <f>SUMIFS(VENTAS[Cantidad],VENTAS[Código del producto Vendido],STOCK[[#This Row],[Code]])</f>
        <v>0</v>
      </c>
      <c r="I3695" s="75">
        <f t="shared" si="202"/>
        <v>1</v>
      </c>
      <c r="J3695" s="59">
        <f t="shared" si="203"/>
        <v>3.5</v>
      </c>
      <c r="K3695" s="62">
        <v>8</v>
      </c>
      <c r="L3695" s="62">
        <v>0</v>
      </c>
      <c r="M3695" s="62">
        <f>STOCK[[#This Row],[Costo Unitario (USD)]]+STOCK[[#This Row],[Costo Envío (USD)]]+STOCK[[#This Row],[Comisión 10%]]</f>
        <v>11.5</v>
      </c>
      <c r="N3695" s="62">
        <f t="shared" si="204"/>
        <v>17.25</v>
      </c>
      <c r="O3695" s="62">
        <f t="shared" si="205"/>
        <v>35</v>
      </c>
      <c r="P3695" s="62">
        <f>STOCK[[#This Row],[Precio Final]]-STOCK[[#This Row],[Costo total]]</f>
        <v>23.5</v>
      </c>
      <c r="Q3695" s="62"/>
      <c r="R3695" s="74">
        <v>45973</v>
      </c>
      <c r="S3695" s="74"/>
      <c r="T3695" s="62"/>
      <c r="U3695" s="62"/>
      <c r="V3695" s="76"/>
    </row>
    <row r="3696" s="19" customFormat="1" customHeight="1" spans="1:22">
      <c r="A3696" s="74" t="s">
        <v>22822</v>
      </c>
      <c r="B3696" s="74" t="s">
        <v>22099</v>
      </c>
      <c r="C3696" s="74" t="s">
        <v>22823</v>
      </c>
      <c r="D3696" s="74" t="s">
        <v>16396</v>
      </c>
      <c r="E3696" s="74"/>
      <c r="F3696" s="59">
        <v>35</v>
      </c>
      <c r="G3696" s="75">
        <v>1</v>
      </c>
      <c r="H3696" s="75">
        <f>SUMIFS(VENTAS[Cantidad],VENTAS[Código del producto Vendido],STOCK[[#This Row],[Code]])</f>
        <v>0</v>
      </c>
      <c r="I3696" s="75">
        <f t="shared" si="202"/>
        <v>1</v>
      </c>
      <c r="J3696" s="59">
        <f t="shared" si="203"/>
        <v>3.5</v>
      </c>
      <c r="K3696" s="62">
        <v>8</v>
      </c>
      <c r="L3696" s="62">
        <v>0</v>
      </c>
      <c r="M3696" s="62">
        <f>STOCK[[#This Row],[Costo Unitario (USD)]]+STOCK[[#This Row],[Costo Envío (USD)]]+STOCK[[#This Row],[Comisión 10%]]</f>
        <v>11.5</v>
      </c>
      <c r="N3696" s="62">
        <f t="shared" si="204"/>
        <v>17.25</v>
      </c>
      <c r="O3696" s="62">
        <f t="shared" si="205"/>
        <v>35</v>
      </c>
      <c r="P3696" s="62">
        <f>STOCK[[#This Row],[Precio Final]]-STOCK[[#This Row],[Costo total]]</f>
        <v>23.5</v>
      </c>
      <c r="Q3696" s="62"/>
      <c r="R3696" s="74">
        <v>45973</v>
      </c>
      <c r="S3696" s="74"/>
      <c r="T3696" s="62"/>
      <c r="U3696" s="62"/>
      <c r="V3696" s="76"/>
    </row>
    <row r="3697" s="19" customFormat="1" customHeight="1" spans="1:22">
      <c r="A3697" s="74" t="s">
        <v>22824</v>
      </c>
      <c r="B3697" s="74" t="s">
        <v>22096</v>
      </c>
      <c r="C3697" s="74" t="s">
        <v>22825</v>
      </c>
      <c r="D3697" s="74" t="s">
        <v>16475</v>
      </c>
      <c r="E3697" s="74"/>
      <c r="F3697" s="59">
        <v>30</v>
      </c>
      <c r="G3697" s="75">
        <v>1</v>
      </c>
      <c r="H3697" s="75">
        <f>SUMIFS(VENTAS[Cantidad],VENTAS[Código del producto Vendido],STOCK[[#This Row],[Code]])</f>
        <v>0</v>
      </c>
      <c r="I3697" s="75">
        <f t="shared" si="202"/>
        <v>1</v>
      </c>
      <c r="J3697" s="59">
        <f t="shared" si="203"/>
        <v>3</v>
      </c>
      <c r="K3697" s="62">
        <v>8</v>
      </c>
      <c r="L3697" s="62">
        <v>0</v>
      </c>
      <c r="M3697" s="62">
        <f>STOCK[[#This Row],[Costo Unitario (USD)]]+STOCK[[#This Row],[Costo Envío (USD)]]+STOCK[[#This Row],[Comisión 10%]]</f>
        <v>11</v>
      </c>
      <c r="N3697" s="62">
        <f t="shared" si="204"/>
        <v>16.5</v>
      </c>
      <c r="O3697" s="62">
        <f t="shared" si="205"/>
        <v>30</v>
      </c>
      <c r="P3697" s="62">
        <f>STOCK[[#This Row],[Precio Final]]-STOCK[[#This Row],[Costo total]]</f>
        <v>19</v>
      </c>
      <c r="Q3697" s="62"/>
      <c r="R3697" s="74">
        <v>45973</v>
      </c>
      <c r="S3697" s="74"/>
      <c r="T3697" s="62"/>
      <c r="U3697" s="62"/>
      <c r="V3697" s="76"/>
    </row>
    <row r="3698" s="19" customFormat="1" customHeight="1" spans="1:22">
      <c r="A3698" s="74" t="s">
        <v>22826</v>
      </c>
      <c r="B3698" s="74" t="s">
        <v>22096</v>
      </c>
      <c r="C3698" s="74" t="s">
        <v>22742</v>
      </c>
      <c r="D3698" s="74" t="s">
        <v>16475</v>
      </c>
      <c r="E3698" s="74"/>
      <c r="F3698" s="59">
        <v>30</v>
      </c>
      <c r="G3698" s="75">
        <v>1</v>
      </c>
      <c r="H3698" s="75">
        <f>SUMIFS(VENTAS[Cantidad],VENTAS[Código del producto Vendido],STOCK[[#This Row],[Code]])</f>
        <v>0</v>
      </c>
      <c r="I3698" s="75">
        <f t="shared" si="202"/>
        <v>1</v>
      </c>
      <c r="J3698" s="59">
        <f t="shared" si="203"/>
        <v>3</v>
      </c>
      <c r="K3698" s="62">
        <v>8</v>
      </c>
      <c r="L3698" s="62">
        <v>0</v>
      </c>
      <c r="M3698" s="62">
        <f>STOCK[[#This Row],[Costo Unitario (USD)]]+STOCK[[#This Row],[Costo Envío (USD)]]+STOCK[[#This Row],[Comisión 10%]]</f>
        <v>11</v>
      </c>
      <c r="N3698" s="62">
        <f t="shared" si="204"/>
        <v>16.5</v>
      </c>
      <c r="O3698" s="62">
        <f t="shared" si="205"/>
        <v>30</v>
      </c>
      <c r="P3698" s="62">
        <f>STOCK[[#This Row],[Precio Final]]-STOCK[[#This Row],[Costo total]]</f>
        <v>19</v>
      </c>
      <c r="Q3698" s="62"/>
      <c r="R3698" s="74">
        <v>45973</v>
      </c>
      <c r="S3698" s="74"/>
      <c r="T3698" s="62"/>
      <c r="U3698" s="62"/>
      <c r="V3698" s="76"/>
    </row>
    <row r="3699" s="19" customFormat="1" customHeight="1" spans="1:22">
      <c r="A3699" s="74" t="s">
        <v>22827</v>
      </c>
      <c r="B3699" s="74" t="s">
        <v>22096</v>
      </c>
      <c r="C3699" s="74" t="s">
        <v>22744</v>
      </c>
      <c r="D3699" s="74" t="s">
        <v>16583</v>
      </c>
      <c r="E3699" s="74"/>
      <c r="F3699" s="59">
        <v>30</v>
      </c>
      <c r="G3699" s="75">
        <v>1</v>
      </c>
      <c r="H3699" s="75">
        <f>SUMIFS(VENTAS[Cantidad],VENTAS[Código del producto Vendido],STOCK[[#This Row],[Code]])</f>
        <v>0</v>
      </c>
      <c r="I3699" s="75">
        <f t="shared" si="202"/>
        <v>1</v>
      </c>
      <c r="J3699" s="59">
        <f t="shared" si="203"/>
        <v>3</v>
      </c>
      <c r="K3699" s="62">
        <v>8</v>
      </c>
      <c r="L3699" s="62">
        <v>0</v>
      </c>
      <c r="M3699" s="62">
        <f>STOCK[[#This Row],[Costo Unitario (USD)]]+STOCK[[#This Row],[Costo Envío (USD)]]+STOCK[[#This Row],[Comisión 10%]]</f>
        <v>11</v>
      </c>
      <c r="N3699" s="62">
        <f t="shared" si="204"/>
        <v>16.5</v>
      </c>
      <c r="O3699" s="62">
        <f t="shared" si="205"/>
        <v>30</v>
      </c>
      <c r="P3699" s="62">
        <f>STOCK[[#This Row],[Precio Final]]-STOCK[[#This Row],[Costo total]]</f>
        <v>19</v>
      </c>
      <c r="Q3699" s="62"/>
      <c r="R3699" s="74">
        <v>45973</v>
      </c>
      <c r="S3699" s="74"/>
      <c r="T3699" s="62"/>
      <c r="U3699" s="62"/>
      <c r="V3699" s="76"/>
    </row>
    <row r="3700" s="19" customFormat="1" customHeight="1" spans="1:22">
      <c r="A3700" s="74" t="s">
        <v>22828</v>
      </c>
      <c r="B3700" s="74" t="s">
        <v>22096</v>
      </c>
      <c r="C3700" s="74" t="s">
        <v>22829</v>
      </c>
      <c r="D3700" s="74" t="s">
        <v>16475</v>
      </c>
      <c r="E3700" s="74"/>
      <c r="F3700" s="59">
        <v>30</v>
      </c>
      <c r="G3700" s="75">
        <v>1</v>
      </c>
      <c r="H3700" s="75">
        <f>SUMIFS(VENTAS[Cantidad],VENTAS[Código del producto Vendido],STOCK[[#This Row],[Code]])</f>
        <v>0</v>
      </c>
      <c r="I3700" s="75">
        <f t="shared" si="202"/>
        <v>1</v>
      </c>
      <c r="J3700" s="59">
        <f t="shared" si="203"/>
        <v>3</v>
      </c>
      <c r="K3700" s="62">
        <v>8</v>
      </c>
      <c r="L3700" s="62">
        <v>0</v>
      </c>
      <c r="M3700" s="62">
        <f>STOCK[[#This Row],[Costo Unitario (USD)]]+STOCK[[#This Row],[Costo Envío (USD)]]+STOCK[[#This Row],[Comisión 10%]]</f>
        <v>11</v>
      </c>
      <c r="N3700" s="62">
        <f t="shared" si="204"/>
        <v>16.5</v>
      </c>
      <c r="O3700" s="62">
        <f t="shared" si="205"/>
        <v>30</v>
      </c>
      <c r="P3700" s="62">
        <f>STOCK[[#This Row],[Precio Final]]-STOCK[[#This Row],[Costo total]]</f>
        <v>19</v>
      </c>
      <c r="Q3700" s="62"/>
      <c r="R3700" s="74">
        <v>45973</v>
      </c>
      <c r="S3700" s="74"/>
      <c r="T3700" s="62"/>
      <c r="U3700" s="62"/>
      <c r="V3700" s="76"/>
    </row>
    <row r="3701" s="19" customFormat="1" customHeight="1" spans="1:22">
      <c r="A3701" s="74" t="s">
        <v>22830</v>
      </c>
      <c r="B3701" s="74" t="s">
        <v>21856</v>
      </c>
      <c r="C3701" s="74" t="s">
        <v>22831</v>
      </c>
      <c r="D3701" s="74" t="s">
        <v>16583</v>
      </c>
      <c r="E3701" s="74"/>
      <c r="F3701" s="59">
        <v>50</v>
      </c>
      <c r="G3701" s="75">
        <v>1</v>
      </c>
      <c r="H3701" s="75">
        <f>SUMIFS(VENTAS[Cantidad],VENTAS[Código del producto Vendido],STOCK[[#This Row],[Code]])</f>
        <v>0</v>
      </c>
      <c r="I3701" s="75">
        <f t="shared" ref="I3701:I3732" si="206">G3701-H3701</f>
        <v>1</v>
      </c>
      <c r="J3701" s="59">
        <f t="shared" si="203"/>
        <v>5</v>
      </c>
      <c r="K3701" s="62">
        <v>8</v>
      </c>
      <c r="L3701" s="62">
        <v>0</v>
      </c>
      <c r="M3701" s="62">
        <f>STOCK[[#This Row],[Costo Unitario (USD)]]+STOCK[[#This Row],[Costo Envío (USD)]]+STOCK[[#This Row],[Comisión 10%]]</f>
        <v>13</v>
      </c>
      <c r="N3701" s="62">
        <f t="shared" si="204"/>
        <v>19.5</v>
      </c>
      <c r="O3701" s="62">
        <f t="shared" si="205"/>
        <v>50</v>
      </c>
      <c r="P3701" s="62">
        <f>STOCK[[#This Row],[Precio Final]]-STOCK[[#This Row],[Costo total]]</f>
        <v>37</v>
      </c>
      <c r="Q3701" s="62"/>
      <c r="R3701" s="74">
        <v>45973</v>
      </c>
      <c r="S3701" s="74"/>
      <c r="T3701" s="62"/>
      <c r="U3701" s="62"/>
      <c r="V3701" s="76"/>
    </row>
    <row r="3702" s="19" customFormat="1" customHeight="1" spans="1:22">
      <c r="A3702" s="74" t="s">
        <v>22832</v>
      </c>
      <c r="B3702" s="74" t="s">
        <v>22798</v>
      </c>
      <c r="C3702" s="74" t="s">
        <v>22833</v>
      </c>
      <c r="D3702" s="74" t="s">
        <v>16396</v>
      </c>
      <c r="E3702" s="74"/>
      <c r="F3702" s="59">
        <v>35</v>
      </c>
      <c r="G3702" s="75">
        <v>3</v>
      </c>
      <c r="H3702" s="75">
        <f>SUMIFS(VENTAS[Cantidad],VENTAS[Código del producto Vendido],STOCK[[#This Row],[Code]])</f>
        <v>0</v>
      </c>
      <c r="I3702" s="75">
        <f t="shared" si="206"/>
        <v>3</v>
      </c>
      <c r="J3702" s="59">
        <f t="shared" si="203"/>
        <v>3.5</v>
      </c>
      <c r="K3702" s="62">
        <v>8</v>
      </c>
      <c r="L3702" s="62">
        <v>0</v>
      </c>
      <c r="M3702" s="62">
        <f>STOCK[[#This Row],[Costo Unitario (USD)]]+STOCK[[#This Row],[Costo Envío (USD)]]+STOCK[[#This Row],[Comisión 10%]]</f>
        <v>11.5</v>
      </c>
      <c r="N3702" s="62">
        <f t="shared" si="204"/>
        <v>17.25</v>
      </c>
      <c r="O3702" s="62">
        <f t="shared" si="205"/>
        <v>35</v>
      </c>
      <c r="P3702" s="62">
        <f>STOCK[[#This Row],[Precio Final]]-STOCK[[#This Row],[Costo total]]</f>
        <v>23.5</v>
      </c>
      <c r="Q3702" s="62"/>
      <c r="R3702" s="74">
        <v>45973</v>
      </c>
      <c r="S3702" s="74"/>
      <c r="T3702" s="62"/>
      <c r="U3702" s="62"/>
      <c r="V3702" s="76"/>
    </row>
    <row r="3703" s="19" customFormat="1" customHeight="1" spans="1:22">
      <c r="A3703" s="74" t="s">
        <v>22834</v>
      </c>
      <c r="B3703" s="74" t="s">
        <v>22238</v>
      </c>
      <c r="C3703" s="74" t="s">
        <v>22833</v>
      </c>
      <c r="D3703" s="74" t="s">
        <v>16404</v>
      </c>
      <c r="E3703" s="74"/>
      <c r="F3703" s="59">
        <v>35</v>
      </c>
      <c r="G3703" s="75">
        <v>4</v>
      </c>
      <c r="H3703" s="75">
        <f>SUMIFS(VENTAS[Cantidad],VENTAS[Código del producto Vendido],STOCK[[#This Row],[Code]])</f>
        <v>0</v>
      </c>
      <c r="I3703" s="75">
        <f t="shared" si="206"/>
        <v>4</v>
      </c>
      <c r="J3703" s="59">
        <f t="shared" si="203"/>
        <v>3.5</v>
      </c>
      <c r="K3703" s="62">
        <v>8</v>
      </c>
      <c r="L3703" s="62">
        <v>0</v>
      </c>
      <c r="M3703" s="62">
        <f>STOCK[[#This Row],[Costo Unitario (USD)]]+STOCK[[#This Row],[Costo Envío (USD)]]+STOCK[[#This Row],[Comisión 10%]]</f>
        <v>11.5</v>
      </c>
      <c r="N3703" s="62">
        <f t="shared" si="204"/>
        <v>17.25</v>
      </c>
      <c r="O3703" s="62">
        <f t="shared" si="205"/>
        <v>35</v>
      </c>
      <c r="P3703" s="62">
        <f>STOCK[[#This Row],[Precio Final]]-STOCK[[#This Row],[Costo total]]</f>
        <v>23.5</v>
      </c>
      <c r="Q3703" s="62"/>
      <c r="R3703" s="74">
        <v>45973</v>
      </c>
      <c r="S3703" s="74"/>
      <c r="T3703" s="62"/>
      <c r="U3703" s="62"/>
      <c r="V3703" s="76"/>
    </row>
    <row r="3704" s="19" customFormat="1" customHeight="1" spans="1:22">
      <c r="A3704" s="74" t="s">
        <v>22835</v>
      </c>
      <c r="B3704" s="74" t="s">
        <v>22238</v>
      </c>
      <c r="C3704" s="74" t="s">
        <v>22833</v>
      </c>
      <c r="D3704" s="74" t="s">
        <v>16408</v>
      </c>
      <c r="E3704" s="74"/>
      <c r="F3704" s="59">
        <v>35</v>
      </c>
      <c r="G3704" s="75">
        <v>1</v>
      </c>
      <c r="H3704" s="75">
        <f>SUMIFS(VENTAS[Cantidad],VENTAS[Código del producto Vendido],STOCK[[#This Row],[Code]])</f>
        <v>0</v>
      </c>
      <c r="I3704" s="75">
        <f t="shared" si="206"/>
        <v>1</v>
      </c>
      <c r="J3704" s="59">
        <f t="shared" si="203"/>
        <v>3.5</v>
      </c>
      <c r="K3704" s="62">
        <v>8</v>
      </c>
      <c r="L3704" s="62">
        <v>0</v>
      </c>
      <c r="M3704" s="62">
        <f>STOCK[[#This Row],[Costo Unitario (USD)]]+STOCK[[#This Row],[Costo Envío (USD)]]+STOCK[[#This Row],[Comisión 10%]]</f>
        <v>11.5</v>
      </c>
      <c r="N3704" s="62">
        <f t="shared" si="204"/>
        <v>17.25</v>
      </c>
      <c r="O3704" s="62">
        <f t="shared" si="205"/>
        <v>35</v>
      </c>
      <c r="P3704" s="62">
        <f>STOCK[[#This Row],[Precio Final]]-STOCK[[#This Row],[Costo total]]</f>
        <v>23.5</v>
      </c>
      <c r="Q3704" s="62"/>
      <c r="R3704" s="74">
        <v>45973</v>
      </c>
      <c r="S3704" s="74"/>
      <c r="T3704" s="62"/>
      <c r="U3704" s="62"/>
      <c r="V3704" s="76"/>
    </row>
    <row r="3705" s="19" customFormat="1" customHeight="1" spans="1:22">
      <c r="A3705" s="74" t="s">
        <v>22836</v>
      </c>
      <c r="B3705" s="74" t="s">
        <v>22798</v>
      </c>
      <c r="C3705" s="74" t="s">
        <v>22837</v>
      </c>
      <c r="D3705" s="74" t="s">
        <v>16396</v>
      </c>
      <c r="E3705" s="74"/>
      <c r="F3705" s="59">
        <v>35</v>
      </c>
      <c r="G3705" s="75">
        <v>1</v>
      </c>
      <c r="H3705" s="75">
        <f>SUMIFS(VENTAS[Cantidad],VENTAS[Código del producto Vendido],STOCK[[#This Row],[Code]])</f>
        <v>0</v>
      </c>
      <c r="I3705" s="75">
        <f t="shared" si="206"/>
        <v>1</v>
      </c>
      <c r="J3705" s="59">
        <f t="shared" si="203"/>
        <v>3.5</v>
      </c>
      <c r="K3705" s="62">
        <v>8</v>
      </c>
      <c r="L3705" s="62">
        <v>0</v>
      </c>
      <c r="M3705" s="62">
        <f>STOCK[[#This Row],[Costo Unitario (USD)]]+STOCK[[#This Row],[Costo Envío (USD)]]+STOCK[[#This Row],[Comisión 10%]]</f>
        <v>11.5</v>
      </c>
      <c r="N3705" s="62">
        <f t="shared" si="204"/>
        <v>17.25</v>
      </c>
      <c r="O3705" s="62">
        <f t="shared" si="205"/>
        <v>35</v>
      </c>
      <c r="P3705" s="62">
        <f>STOCK[[#This Row],[Precio Final]]-STOCK[[#This Row],[Costo total]]</f>
        <v>23.5</v>
      </c>
      <c r="Q3705" s="62"/>
      <c r="R3705" s="74">
        <v>45973</v>
      </c>
      <c r="S3705" s="74"/>
      <c r="T3705" s="62"/>
      <c r="U3705" s="62"/>
      <c r="V3705" s="76"/>
    </row>
    <row r="3706" s="19" customFormat="1" customHeight="1" spans="1:22">
      <c r="A3706" s="74" t="s">
        <v>22838</v>
      </c>
      <c r="B3706" s="74" t="s">
        <v>21469</v>
      </c>
      <c r="C3706" s="74" t="s">
        <v>22839</v>
      </c>
      <c r="D3706" s="74" t="s">
        <v>16475</v>
      </c>
      <c r="E3706" s="74"/>
      <c r="F3706" s="59">
        <v>35</v>
      </c>
      <c r="G3706" s="75">
        <v>1</v>
      </c>
      <c r="H3706" s="75">
        <f>SUMIFS(VENTAS[Cantidad],VENTAS[Código del producto Vendido],STOCK[[#This Row],[Code]])</f>
        <v>0</v>
      </c>
      <c r="I3706" s="75">
        <f t="shared" si="206"/>
        <v>1</v>
      </c>
      <c r="J3706" s="59">
        <f t="shared" si="203"/>
        <v>3.5</v>
      </c>
      <c r="K3706" s="62">
        <v>8</v>
      </c>
      <c r="L3706" s="62">
        <v>0</v>
      </c>
      <c r="M3706" s="62">
        <f>STOCK[[#This Row],[Costo Unitario (USD)]]+STOCK[[#This Row],[Costo Envío (USD)]]+STOCK[[#This Row],[Comisión 10%]]</f>
        <v>11.5</v>
      </c>
      <c r="N3706" s="62">
        <f t="shared" si="204"/>
        <v>17.25</v>
      </c>
      <c r="O3706" s="62">
        <f t="shared" si="205"/>
        <v>35</v>
      </c>
      <c r="P3706" s="62">
        <f>STOCK[[#This Row],[Precio Final]]-STOCK[[#This Row],[Costo total]]</f>
        <v>23.5</v>
      </c>
      <c r="Q3706" s="62"/>
      <c r="R3706" s="74">
        <v>45973</v>
      </c>
      <c r="S3706" s="74"/>
      <c r="T3706" s="62"/>
      <c r="U3706" s="62"/>
      <c r="V3706" s="76"/>
    </row>
    <row r="3707" s="19" customFormat="1" customHeight="1" spans="1:22">
      <c r="A3707" s="74" t="s">
        <v>22840</v>
      </c>
      <c r="B3707" s="74" t="s">
        <v>20035</v>
      </c>
      <c r="C3707" s="74" t="s">
        <v>22841</v>
      </c>
      <c r="D3707" s="74" t="s">
        <v>16396</v>
      </c>
      <c r="E3707" s="74"/>
      <c r="F3707" s="59">
        <v>35</v>
      </c>
      <c r="G3707" s="75">
        <v>1</v>
      </c>
      <c r="H3707" s="75">
        <f>SUMIFS(VENTAS[Cantidad],VENTAS[Código del producto Vendido],STOCK[[#This Row],[Code]])</f>
        <v>0</v>
      </c>
      <c r="I3707" s="75">
        <f t="shared" si="206"/>
        <v>1</v>
      </c>
      <c r="J3707" s="59">
        <f t="shared" si="203"/>
        <v>3.5</v>
      </c>
      <c r="K3707" s="62">
        <v>8</v>
      </c>
      <c r="L3707" s="62">
        <v>0</v>
      </c>
      <c r="M3707" s="62">
        <f>STOCK[[#This Row],[Costo Unitario (USD)]]+STOCK[[#This Row],[Costo Envío (USD)]]+STOCK[[#This Row],[Comisión 10%]]</f>
        <v>11.5</v>
      </c>
      <c r="N3707" s="62">
        <f t="shared" si="204"/>
        <v>17.25</v>
      </c>
      <c r="O3707" s="62">
        <f t="shared" si="205"/>
        <v>35</v>
      </c>
      <c r="P3707" s="62">
        <f>STOCK[[#This Row],[Precio Final]]-STOCK[[#This Row],[Costo total]]</f>
        <v>23.5</v>
      </c>
      <c r="Q3707" s="62"/>
      <c r="R3707" s="74">
        <v>45973</v>
      </c>
      <c r="S3707" s="74"/>
      <c r="T3707" s="62"/>
      <c r="U3707" s="62"/>
      <c r="V3707" s="76"/>
    </row>
    <row r="3708" s="19" customFormat="1" customHeight="1" spans="1:22">
      <c r="A3708" s="74" t="s">
        <v>22842</v>
      </c>
      <c r="B3708" s="74" t="s">
        <v>20874</v>
      </c>
      <c r="C3708" s="74" t="s">
        <v>22843</v>
      </c>
      <c r="D3708" s="74" t="s">
        <v>16404</v>
      </c>
      <c r="E3708" s="74"/>
      <c r="F3708" s="59">
        <v>35</v>
      </c>
      <c r="G3708" s="75">
        <v>1</v>
      </c>
      <c r="H3708" s="75">
        <f>SUMIFS(VENTAS[Cantidad],VENTAS[Código del producto Vendido],STOCK[[#This Row],[Code]])</f>
        <v>0</v>
      </c>
      <c r="I3708" s="75">
        <f t="shared" si="206"/>
        <v>1</v>
      </c>
      <c r="J3708" s="59">
        <f t="shared" si="203"/>
        <v>3.5</v>
      </c>
      <c r="K3708" s="62">
        <v>8</v>
      </c>
      <c r="L3708" s="62">
        <v>0</v>
      </c>
      <c r="M3708" s="62">
        <f>STOCK[[#This Row],[Costo Unitario (USD)]]+STOCK[[#This Row],[Costo Envío (USD)]]+STOCK[[#This Row],[Comisión 10%]]</f>
        <v>11.5</v>
      </c>
      <c r="N3708" s="62">
        <f t="shared" si="204"/>
        <v>17.25</v>
      </c>
      <c r="O3708" s="62">
        <f t="shared" si="205"/>
        <v>35</v>
      </c>
      <c r="P3708" s="62">
        <f>STOCK[[#This Row],[Precio Final]]-STOCK[[#This Row],[Costo total]]</f>
        <v>23.5</v>
      </c>
      <c r="Q3708" s="62"/>
      <c r="R3708" s="74">
        <v>45973</v>
      </c>
      <c r="S3708" s="74"/>
      <c r="T3708" s="62"/>
      <c r="U3708" s="62"/>
      <c r="V3708" s="76"/>
    </row>
    <row r="3709" s="19" customFormat="1" customHeight="1" spans="1:22">
      <c r="A3709" s="74" t="s">
        <v>22844</v>
      </c>
      <c r="B3709" s="74" t="s">
        <v>20874</v>
      </c>
      <c r="C3709" s="74" t="s">
        <v>22638</v>
      </c>
      <c r="D3709" s="74" t="s">
        <v>16404</v>
      </c>
      <c r="E3709" s="74"/>
      <c r="F3709" s="59">
        <v>30</v>
      </c>
      <c r="G3709" s="75">
        <v>1</v>
      </c>
      <c r="H3709" s="75">
        <f>SUMIFS(VENTAS[Cantidad],VENTAS[Código del producto Vendido],STOCK[[#This Row],[Code]])</f>
        <v>0</v>
      </c>
      <c r="I3709" s="75">
        <f t="shared" si="206"/>
        <v>1</v>
      </c>
      <c r="J3709" s="59">
        <f t="shared" si="203"/>
        <v>3</v>
      </c>
      <c r="K3709" s="62">
        <v>8</v>
      </c>
      <c r="L3709" s="62">
        <v>0</v>
      </c>
      <c r="M3709" s="62">
        <f>STOCK[[#This Row],[Costo Unitario (USD)]]+STOCK[[#This Row],[Costo Envío (USD)]]+STOCK[[#This Row],[Comisión 10%]]</f>
        <v>11</v>
      </c>
      <c r="N3709" s="62">
        <f t="shared" si="204"/>
        <v>16.5</v>
      </c>
      <c r="O3709" s="62">
        <f t="shared" si="205"/>
        <v>30</v>
      </c>
      <c r="P3709" s="62">
        <f>STOCK[[#This Row],[Precio Final]]-STOCK[[#This Row],[Costo total]]</f>
        <v>19</v>
      </c>
      <c r="Q3709" s="62"/>
      <c r="R3709" s="74">
        <v>45973</v>
      </c>
      <c r="S3709" s="74"/>
      <c r="T3709" s="62"/>
      <c r="U3709" s="62"/>
      <c r="V3709" s="76"/>
    </row>
    <row r="3710" s="19" customFormat="1" customHeight="1" spans="1:22">
      <c r="A3710" s="74" t="s">
        <v>22845</v>
      </c>
      <c r="B3710" s="74" t="s">
        <v>22798</v>
      </c>
      <c r="C3710" s="74" t="s">
        <v>22846</v>
      </c>
      <c r="D3710" s="74" t="s">
        <v>16396</v>
      </c>
      <c r="E3710" s="74"/>
      <c r="F3710" s="59">
        <v>35</v>
      </c>
      <c r="G3710" s="75">
        <v>1</v>
      </c>
      <c r="H3710" s="75">
        <f>SUMIFS(VENTAS[Cantidad],VENTAS[Código del producto Vendido],STOCK[[#This Row],[Code]])</f>
        <v>0</v>
      </c>
      <c r="I3710" s="75">
        <f t="shared" si="206"/>
        <v>1</v>
      </c>
      <c r="J3710" s="59">
        <f t="shared" si="203"/>
        <v>3.5</v>
      </c>
      <c r="K3710" s="62">
        <v>8</v>
      </c>
      <c r="L3710" s="62">
        <v>0</v>
      </c>
      <c r="M3710" s="62">
        <f>STOCK[[#This Row],[Costo Unitario (USD)]]+STOCK[[#This Row],[Costo Envío (USD)]]+STOCK[[#This Row],[Comisión 10%]]</f>
        <v>11.5</v>
      </c>
      <c r="N3710" s="62">
        <f t="shared" si="204"/>
        <v>17.25</v>
      </c>
      <c r="O3710" s="62">
        <f t="shared" si="205"/>
        <v>35</v>
      </c>
      <c r="P3710" s="62">
        <f>STOCK[[#This Row],[Precio Final]]-STOCK[[#This Row],[Costo total]]</f>
        <v>23.5</v>
      </c>
      <c r="Q3710" s="62"/>
      <c r="R3710" s="74">
        <v>45973</v>
      </c>
      <c r="S3710" s="74"/>
      <c r="T3710" s="62"/>
      <c r="U3710" s="62"/>
      <c r="V3710" s="76"/>
    </row>
    <row r="3711" s="19" customFormat="1" customHeight="1" spans="1:22">
      <c r="A3711" s="74" t="s">
        <v>22847</v>
      </c>
      <c r="B3711" s="74" t="s">
        <v>22238</v>
      </c>
      <c r="C3711" s="74" t="s">
        <v>22499</v>
      </c>
      <c r="D3711" s="74" t="s">
        <v>16408</v>
      </c>
      <c r="E3711" s="74"/>
      <c r="F3711" s="59">
        <v>20</v>
      </c>
      <c r="G3711" s="75">
        <v>1</v>
      </c>
      <c r="H3711" s="75">
        <f>SUMIFS(VENTAS[Cantidad],VENTAS[Código del producto Vendido],STOCK[[#This Row],[Code]])</f>
        <v>0</v>
      </c>
      <c r="I3711" s="75">
        <f t="shared" si="206"/>
        <v>1</v>
      </c>
      <c r="J3711" s="59">
        <f t="shared" si="203"/>
        <v>2</v>
      </c>
      <c r="K3711" s="62">
        <v>8</v>
      </c>
      <c r="L3711" s="62">
        <v>0</v>
      </c>
      <c r="M3711" s="62">
        <f>STOCK[[#This Row],[Costo Unitario (USD)]]+STOCK[[#This Row],[Costo Envío (USD)]]+STOCK[[#This Row],[Comisión 10%]]</f>
        <v>10</v>
      </c>
      <c r="N3711" s="62">
        <f t="shared" si="204"/>
        <v>15</v>
      </c>
      <c r="O3711" s="62">
        <f t="shared" si="205"/>
        <v>20</v>
      </c>
      <c r="P3711" s="62">
        <f>STOCK[[#This Row],[Precio Final]]-STOCK[[#This Row],[Costo total]]</f>
        <v>10</v>
      </c>
      <c r="Q3711" s="62"/>
      <c r="R3711" s="74">
        <v>45973</v>
      </c>
      <c r="S3711" s="74"/>
      <c r="T3711" s="62"/>
      <c r="U3711" s="62"/>
      <c r="V3711" s="76"/>
    </row>
    <row r="3712" s="19" customFormat="1" customHeight="1" spans="1:22">
      <c r="A3712" s="74" t="s">
        <v>22848</v>
      </c>
      <c r="B3712" s="74" t="s">
        <v>22238</v>
      </c>
      <c r="C3712" s="74" t="s">
        <v>22849</v>
      </c>
      <c r="D3712" s="74" t="s">
        <v>16408</v>
      </c>
      <c r="E3712" s="74"/>
      <c r="F3712" s="59">
        <v>30</v>
      </c>
      <c r="G3712" s="75">
        <v>1</v>
      </c>
      <c r="H3712" s="75">
        <f>SUMIFS(VENTAS[Cantidad],VENTAS[Código del producto Vendido],STOCK[[#This Row],[Code]])</f>
        <v>0</v>
      </c>
      <c r="I3712" s="75">
        <f t="shared" si="206"/>
        <v>1</v>
      </c>
      <c r="J3712" s="59">
        <f t="shared" si="203"/>
        <v>3</v>
      </c>
      <c r="K3712" s="62">
        <v>8</v>
      </c>
      <c r="L3712" s="62">
        <v>0</v>
      </c>
      <c r="M3712" s="62">
        <f>STOCK[[#This Row],[Costo Unitario (USD)]]+STOCK[[#This Row],[Costo Envío (USD)]]+STOCK[[#This Row],[Comisión 10%]]</f>
        <v>11</v>
      </c>
      <c r="N3712" s="62">
        <f t="shared" si="204"/>
        <v>16.5</v>
      </c>
      <c r="O3712" s="62">
        <f t="shared" si="205"/>
        <v>30</v>
      </c>
      <c r="P3712" s="62">
        <f>STOCK[[#This Row],[Precio Final]]-STOCK[[#This Row],[Costo total]]</f>
        <v>19</v>
      </c>
      <c r="Q3712" s="62"/>
      <c r="R3712" s="74">
        <v>45973</v>
      </c>
      <c r="S3712" s="74"/>
      <c r="T3712" s="62"/>
      <c r="U3712" s="62"/>
      <c r="V3712" s="76"/>
    </row>
    <row r="3713" s="19" customFormat="1" customHeight="1" spans="1:22">
      <c r="A3713" s="74" t="s">
        <v>22850</v>
      </c>
      <c r="B3713" s="74" t="s">
        <v>21469</v>
      </c>
      <c r="C3713" s="74" t="s">
        <v>22851</v>
      </c>
      <c r="D3713" s="74" t="s">
        <v>16936</v>
      </c>
      <c r="E3713" s="74"/>
      <c r="F3713" s="59">
        <v>30</v>
      </c>
      <c r="G3713" s="75">
        <v>1</v>
      </c>
      <c r="H3713" s="75">
        <f>SUMIFS(VENTAS[Cantidad],VENTAS[Código del producto Vendido],STOCK[[#This Row],[Code]])</f>
        <v>0</v>
      </c>
      <c r="I3713" s="75">
        <f t="shared" si="206"/>
        <v>1</v>
      </c>
      <c r="J3713" s="59">
        <f t="shared" si="203"/>
        <v>3</v>
      </c>
      <c r="K3713" s="62">
        <v>8</v>
      </c>
      <c r="L3713" s="62">
        <v>0</v>
      </c>
      <c r="M3713" s="62">
        <f>STOCK[[#This Row],[Costo Unitario (USD)]]+STOCK[[#This Row],[Costo Envío (USD)]]+STOCK[[#This Row],[Comisión 10%]]</f>
        <v>11</v>
      </c>
      <c r="N3713" s="62">
        <f t="shared" si="204"/>
        <v>16.5</v>
      </c>
      <c r="O3713" s="62">
        <f t="shared" ref="O3713:O3736" si="207">F3713</f>
        <v>30</v>
      </c>
      <c r="P3713" s="62">
        <f>STOCK[[#This Row],[Precio Final]]-STOCK[[#This Row],[Costo total]]</f>
        <v>19</v>
      </c>
      <c r="Q3713" s="62"/>
      <c r="R3713" s="74">
        <v>45973</v>
      </c>
      <c r="S3713" s="74"/>
      <c r="T3713" s="62"/>
      <c r="U3713" s="62"/>
      <c r="V3713" s="76"/>
    </row>
    <row r="3714" s="19" customFormat="1" customHeight="1" spans="1:22">
      <c r="A3714" s="74" t="s">
        <v>22852</v>
      </c>
      <c r="B3714" s="74" t="s">
        <v>22798</v>
      </c>
      <c r="C3714" s="74" t="s">
        <v>22853</v>
      </c>
      <c r="D3714" s="74" t="s">
        <v>16396</v>
      </c>
      <c r="E3714" s="74"/>
      <c r="F3714" s="59">
        <v>35</v>
      </c>
      <c r="G3714" s="75">
        <v>8</v>
      </c>
      <c r="H3714" s="75">
        <f>SUMIFS(VENTAS[Cantidad],VENTAS[Código del producto Vendido],STOCK[[#This Row],[Code]])</f>
        <v>0</v>
      </c>
      <c r="I3714" s="75">
        <f t="shared" si="206"/>
        <v>8</v>
      </c>
      <c r="J3714" s="59">
        <f t="shared" si="203"/>
        <v>3.5</v>
      </c>
      <c r="K3714" s="62">
        <v>8</v>
      </c>
      <c r="L3714" s="62">
        <v>0</v>
      </c>
      <c r="M3714" s="62">
        <f>STOCK[[#This Row],[Costo Unitario (USD)]]+STOCK[[#This Row],[Costo Envío (USD)]]+STOCK[[#This Row],[Comisión 10%]]</f>
        <v>11.5</v>
      </c>
      <c r="N3714" s="62">
        <f t="shared" si="204"/>
        <v>17.25</v>
      </c>
      <c r="O3714" s="62">
        <f t="shared" si="207"/>
        <v>35</v>
      </c>
      <c r="P3714" s="62">
        <f>STOCK[[#This Row],[Precio Final]]-STOCK[[#This Row],[Costo total]]</f>
        <v>23.5</v>
      </c>
      <c r="Q3714" s="62"/>
      <c r="R3714" s="74">
        <v>45973</v>
      </c>
      <c r="S3714" s="74"/>
      <c r="T3714" s="62"/>
      <c r="U3714" s="62"/>
      <c r="V3714" s="76"/>
    </row>
    <row r="3715" s="19" customFormat="1" customHeight="1" spans="1:22">
      <c r="A3715" s="74" t="s">
        <v>22854</v>
      </c>
      <c r="B3715" s="74" t="s">
        <v>22798</v>
      </c>
      <c r="C3715" s="74" t="s">
        <v>22855</v>
      </c>
      <c r="D3715" s="74" t="s">
        <v>16396</v>
      </c>
      <c r="E3715" s="74"/>
      <c r="F3715" s="59">
        <v>30</v>
      </c>
      <c r="G3715" s="75">
        <v>1</v>
      </c>
      <c r="H3715" s="75">
        <f>SUMIFS(VENTAS[Cantidad],VENTAS[Código del producto Vendido],STOCK[[#This Row],[Code]])</f>
        <v>0</v>
      </c>
      <c r="I3715" s="75">
        <f t="shared" si="206"/>
        <v>1</v>
      </c>
      <c r="J3715" s="59">
        <f t="shared" si="203"/>
        <v>3</v>
      </c>
      <c r="K3715" s="62">
        <v>8</v>
      </c>
      <c r="L3715" s="62">
        <v>0</v>
      </c>
      <c r="M3715" s="62">
        <f>STOCK[[#This Row],[Costo Unitario (USD)]]+STOCK[[#This Row],[Costo Envío (USD)]]+STOCK[[#This Row],[Comisión 10%]]</f>
        <v>11</v>
      </c>
      <c r="N3715" s="62">
        <f t="shared" si="204"/>
        <v>16.5</v>
      </c>
      <c r="O3715" s="62">
        <f t="shared" si="207"/>
        <v>30</v>
      </c>
      <c r="P3715" s="62">
        <f>STOCK[[#This Row],[Precio Final]]-STOCK[[#This Row],[Costo total]]</f>
        <v>19</v>
      </c>
      <c r="Q3715" s="62"/>
      <c r="R3715" s="74">
        <v>45973</v>
      </c>
      <c r="S3715" s="74"/>
      <c r="T3715" s="62"/>
      <c r="U3715" s="62"/>
      <c r="V3715" s="76"/>
    </row>
    <row r="3716" s="19" customFormat="1" customHeight="1" spans="1:22">
      <c r="A3716" s="74" t="s">
        <v>22856</v>
      </c>
      <c r="B3716" s="74" t="s">
        <v>21469</v>
      </c>
      <c r="C3716" s="74" t="s">
        <v>22647</v>
      </c>
      <c r="D3716" s="74" t="s">
        <v>16475</v>
      </c>
      <c r="E3716" s="74"/>
      <c r="F3716" s="59">
        <v>35</v>
      </c>
      <c r="G3716" s="75">
        <v>1</v>
      </c>
      <c r="H3716" s="75">
        <f>SUMIFS(VENTAS[Cantidad],VENTAS[Código del producto Vendido],STOCK[[#This Row],[Code]])</f>
        <v>0</v>
      </c>
      <c r="I3716" s="75">
        <f t="shared" si="206"/>
        <v>1</v>
      </c>
      <c r="J3716" s="59">
        <f t="shared" si="203"/>
        <v>3.5</v>
      </c>
      <c r="K3716" s="62">
        <v>8</v>
      </c>
      <c r="L3716" s="62">
        <v>0</v>
      </c>
      <c r="M3716" s="62">
        <f>STOCK[[#This Row],[Costo Unitario (USD)]]+STOCK[[#This Row],[Costo Envío (USD)]]+STOCK[[#This Row],[Comisión 10%]]</f>
        <v>11.5</v>
      </c>
      <c r="N3716" s="62">
        <f t="shared" si="204"/>
        <v>17.25</v>
      </c>
      <c r="O3716" s="62">
        <f t="shared" si="207"/>
        <v>35</v>
      </c>
      <c r="P3716" s="62">
        <f>STOCK[[#This Row],[Precio Final]]-STOCK[[#This Row],[Costo total]]</f>
        <v>23.5</v>
      </c>
      <c r="Q3716" s="62"/>
      <c r="R3716" s="74">
        <v>45973</v>
      </c>
      <c r="S3716" s="74"/>
      <c r="T3716" s="62"/>
      <c r="U3716" s="62"/>
      <c r="V3716" s="76"/>
    </row>
    <row r="3717" s="19" customFormat="1" customHeight="1" spans="1:22">
      <c r="A3717" s="74" t="s">
        <v>22857</v>
      </c>
      <c r="B3717" s="74" t="s">
        <v>21469</v>
      </c>
      <c r="C3717" s="74" t="s">
        <v>22837</v>
      </c>
      <c r="D3717" s="74" t="s">
        <v>16475</v>
      </c>
      <c r="E3717" s="74"/>
      <c r="F3717" s="59">
        <v>35</v>
      </c>
      <c r="G3717" s="75">
        <v>1</v>
      </c>
      <c r="H3717" s="75">
        <f>SUMIFS(VENTAS[Cantidad],VENTAS[Código del producto Vendido],STOCK[[#This Row],[Code]])</f>
        <v>0</v>
      </c>
      <c r="I3717" s="75">
        <f t="shared" si="206"/>
        <v>1</v>
      </c>
      <c r="J3717" s="59">
        <f t="shared" si="203"/>
        <v>3.5</v>
      </c>
      <c r="K3717" s="62">
        <v>8</v>
      </c>
      <c r="L3717" s="62">
        <v>0</v>
      </c>
      <c r="M3717" s="62">
        <f>STOCK[[#This Row],[Costo Unitario (USD)]]+STOCK[[#This Row],[Costo Envío (USD)]]+STOCK[[#This Row],[Comisión 10%]]</f>
        <v>11.5</v>
      </c>
      <c r="N3717" s="62">
        <f t="shared" si="204"/>
        <v>17.25</v>
      </c>
      <c r="O3717" s="62">
        <f t="shared" si="207"/>
        <v>35</v>
      </c>
      <c r="P3717" s="62">
        <f>STOCK[[#This Row],[Precio Final]]-STOCK[[#This Row],[Costo total]]</f>
        <v>23.5</v>
      </c>
      <c r="Q3717" s="62"/>
      <c r="R3717" s="74">
        <v>45973</v>
      </c>
      <c r="S3717" s="74"/>
      <c r="T3717" s="62"/>
      <c r="U3717" s="62"/>
      <c r="V3717" s="76"/>
    </row>
    <row r="3718" s="19" customFormat="1" customHeight="1" spans="1:22">
      <c r="A3718" s="74" t="s">
        <v>22858</v>
      </c>
      <c r="B3718" s="74" t="s">
        <v>22059</v>
      </c>
      <c r="C3718" s="74" t="s">
        <v>22859</v>
      </c>
      <c r="D3718" s="74" t="s">
        <v>16475</v>
      </c>
      <c r="E3718" s="74"/>
      <c r="F3718" s="59">
        <v>30</v>
      </c>
      <c r="G3718" s="75">
        <v>1</v>
      </c>
      <c r="H3718" s="75">
        <f>SUMIFS(VENTAS[Cantidad],VENTAS[Código del producto Vendido],STOCK[[#This Row],[Code]])</f>
        <v>0</v>
      </c>
      <c r="I3718" s="75">
        <f t="shared" si="206"/>
        <v>1</v>
      </c>
      <c r="J3718" s="59">
        <f t="shared" si="203"/>
        <v>3</v>
      </c>
      <c r="K3718" s="62">
        <v>8</v>
      </c>
      <c r="L3718" s="62">
        <v>0</v>
      </c>
      <c r="M3718" s="62">
        <f>STOCK[[#This Row],[Costo Unitario (USD)]]+STOCK[[#This Row],[Costo Envío (USD)]]+STOCK[[#This Row],[Comisión 10%]]</f>
        <v>11</v>
      </c>
      <c r="N3718" s="62">
        <f t="shared" si="204"/>
        <v>16.5</v>
      </c>
      <c r="O3718" s="62">
        <f t="shared" si="207"/>
        <v>30</v>
      </c>
      <c r="P3718" s="62">
        <f>STOCK[[#This Row],[Precio Final]]-STOCK[[#This Row],[Costo total]]</f>
        <v>19</v>
      </c>
      <c r="Q3718" s="62"/>
      <c r="R3718" s="74">
        <v>45973</v>
      </c>
      <c r="S3718" s="74"/>
      <c r="T3718" s="62"/>
      <c r="U3718" s="62"/>
      <c r="V3718" s="76"/>
    </row>
    <row r="3719" s="19" customFormat="1" customHeight="1" spans="1:22">
      <c r="A3719" s="74" t="s">
        <v>22860</v>
      </c>
      <c r="B3719" s="74" t="s">
        <v>22059</v>
      </c>
      <c r="C3719" s="74" t="s">
        <v>22861</v>
      </c>
      <c r="D3719" s="74" t="s">
        <v>16475</v>
      </c>
      <c r="E3719" s="74"/>
      <c r="F3719" s="59">
        <v>30</v>
      </c>
      <c r="G3719" s="75">
        <v>1</v>
      </c>
      <c r="H3719" s="75">
        <f>SUMIFS(VENTAS[Cantidad],VENTAS[Código del producto Vendido],STOCK[[#This Row],[Code]])</f>
        <v>0</v>
      </c>
      <c r="I3719" s="75">
        <f t="shared" si="206"/>
        <v>1</v>
      </c>
      <c r="J3719" s="59">
        <f t="shared" si="203"/>
        <v>3</v>
      </c>
      <c r="K3719" s="62">
        <v>8</v>
      </c>
      <c r="L3719" s="62">
        <v>0</v>
      </c>
      <c r="M3719" s="62">
        <f>STOCK[[#This Row],[Costo Unitario (USD)]]+STOCK[[#This Row],[Costo Envío (USD)]]+STOCK[[#This Row],[Comisión 10%]]</f>
        <v>11</v>
      </c>
      <c r="N3719" s="62">
        <f t="shared" si="204"/>
        <v>16.5</v>
      </c>
      <c r="O3719" s="62">
        <f t="shared" si="207"/>
        <v>30</v>
      </c>
      <c r="P3719" s="62">
        <f>STOCK[[#This Row],[Precio Final]]-STOCK[[#This Row],[Costo total]]</f>
        <v>19</v>
      </c>
      <c r="Q3719" s="62"/>
      <c r="R3719" s="74">
        <v>45973</v>
      </c>
      <c r="S3719" s="74"/>
      <c r="T3719" s="62"/>
      <c r="U3719" s="62"/>
      <c r="V3719" s="76"/>
    </row>
    <row r="3720" s="19" customFormat="1" customHeight="1" spans="1:22">
      <c r="A3720" s="74" t="s">
        <v>22862</v>
      </c>
      <c r="B3720" s="74" t="s">
        <v>16439</v>
      </c>
      <c r="C3720" s="74" t="s">
        <v>22863</v>
      </c>
      <c r="D3720" s="74" t="s">
        <v>16418</v>
      </c>
      <c r="E3720" s="74"/>
      <c r="F3720" s="59">
        <v>20</v>
      </c>
      <c r="G3720" s="75">
        <v>1</v>
      </c>
      <c r="H3720" s="75">
        <f>SUMIFS(VENTAS[Cantidad],VENTAS[Código del producto Vendido],STOCK[[#This Row],[Code]])</f>
        <v>0</v>
      </c>
      <c r="I3720" s="75">
        <f t="shared" si="206"/>
        <v>1</v>
      </c>
      <c r="J3720" s="59">
        <f t="shared" si="203"/>
        <v>2</v>
      </c>
      <c r="K3720" s="62">
        <v>8</v>
      </c>
      <c r="L3720" s="62">
        <v>0</v>
      </c>
      <c r="M3720" s="62">
        <f>STOCK[[#This Row],[Costo Unitario (USD)]]+STOCK[[#This Row],[Costo Envío (USD)]]+STOCK[[#This Row],[Comisión 10%]]</f>
        <v>10</v>
      </c>
      <c r="N3720" s="62">
        <f t="shared" si="204"/>
        <v>15</v>
      </c>
      <c r="O3720" s="62">
        <f t="shared" si="207"/>
        <v>20</v>
      </c>
      <c r="P3720" s="62">
        <f>STOCK[[#This Row],[Precio Final]]-STOCK[[#This Row],[Costo total]]</f>
        <v>10</v>
      </c>
      <c r="Q3720" s="62"/>
      <c r="R3720" s="74">
        <v>45974</v>
      </c>
      <c r="S3720" s="74"/>
      <c r="T3720" s="62"/>
      <c r="U3720" s="62"/>
      <c r="V3720" s="76"/>
    </row>
    <row r="3721" s="19" customFormat="1" customHeight="1" spans="1:22">
      <c r="A3721" s="74" t="s">
        <v>22864</v>
      </c>
      <c r="B3721" s="74" t="s">
        <v>16439</v>
      </c>
      <c r="C3721" s="74" t="s">
        <v>22865</v>
      </c>
      <c r="D3721" s="74" t="s">
        <v>16418</v>
      </c>
      <c r="E3721" s="74"/>
      <c r="F3721" s="59">
        <v>20</v>
      </c>
      <c r="G3721" s="75">
        <v>1</v>
      </c>
      <c r="H3721" s="75">
        <f>SUMIFS(VENTAS[Cantidad],VENTAS[Código del producto Vendido],STOCK[[#This Row],[Code]])</f>
        <v>0</v>
      </c>
      <c r="I3721" s="75">
        <f t="shared" si="206"/>
        <v>1</v>
      </c>
      <c r="J3721" s="59">
        <f t="shared" si="203"/>
        <v>2</v>
      </c>
      <c r="K3721" s="62">
        <v>8</v>
      </c>
      <c r="L3721" s="62">
        <v>0</v>
      </c>
      <c r="M3721" s="62">
        <f>STOCK[[#This Row],[Costo Unitario (USD)]]+STOCK[[#This Row],[Costo Envío (USD)]]+STOCK[[#This Row],[Comisión 10%]]</f>
        <v>10</v>
      </c>
      <c r="N3721" s="62">
        <f t="shared" si="204"/>
        <v>15</v>
      </c>
      <c r="O3721" s="62">
        <f t="shared" si="207"/>
        <v>20</v>
      </c>
      <c r="P3721" s="62">
        <f>STOCK[[#This Row],[Precio Final]]-STOCK[[#This Row],[Costo total]]</f>
        <v>10</v>
      </c>
      <c r="Q3721" s="62"/>
      <c r="R3721" s="74">
        <v>45974</v>
      </c>
      <c r="S3721" s="74"/>
      <c r="T3721" s="62"/>
      <c r="U3721" s="62"/>
      <c r="V3721" s="76"/>
    </row>
    <row r="3722" s="19" customFormat="1" customHeight="1" spans="1:22">
      <c r="A3722" s="74" t="s">
        <v>22866</v>
      </c>
      <c r="B3722" s="74" t="s">
        <v>21469</v>
      </c>
      <c r="C3722" s="74" t="s">
        <v>22867</v>
      </c>
      <c r="D3722" s="74" t="s">
        <v>16475</v>
      </c>
      <c r="E3722" s="74"/>
      <c r="F3722" s="59">
        <v>55</v>
      </c>
      <c r="G3722" s="75">
        <v>1</v>
      </c>
      <c r="H3722" s="75">
        <f>SUMIFS(VENTAS[Cantidad],VENTAS[Código del producto Vendido],STOCK[[#This Row],[Code]])</f>
        <v>0</v>
      </c>
      <c r="I3722" s="75">
        <f t="shared" si="206"/>
        <v>1</v>
      </c>
      <c r="J3722" s="59">
        <f t="shared" si="203"/>
        <v>5.5</v>
      </c>
      <c r="K3722" s="62">
        <v>8</v>
      </c>
      <c r="L3722" s="62">
        <v>0</v>
      </c>
      <c r="M3722" s="62">
        <f>STOCK[[#This Row],[Costo Unitario (USD)]]+STOCK[[#This Row],[Costo Envío (USD)]]+STOCK[[#This Row],[Comisión 10%]]</f>
        <v>13.5</v>
      </c>
      <c r="N3722" s="62">
        <f t="shared" si="204"/>
        <v>20.25</v>
      </c>
      <c r="O3722" s="62">
        <f t="shared" si="207"/>
        <v>55</v>
      </c>
      <c r="P3722" s="62">
        <f>STOCK[[#This Row],[Precio Final]]-STOCK[[#This Row],[Costo total]]</f>
        <v>41.5</v>
      </c>
      <c r="Q3722" s="62"/>
      <c r="R3722" s="74">
        <v>45974</v>
      </c>
      <c r="S3722" s="74"/>
      <c r="T3722" s="62"/>
      <c r="U3722" s="62"/>
      <c r="V3722" s="76"/>
    </row>
    <row r="3723" s="19" customFormat="1" customHeight="1" spans="1:22">
      <c r="A3723" s="74" t="s">
        <v>22868</v>
      </c>
      <c r="B3723" s="74" t="s">
        <v>21469</v>
      </c>
      <c r="C3723" s="74" t="s">
        <v>22869</v>
      </c>
      <c r="D3723" s="74" t="s">
        <v>16475</v>
      </c>
      <c r="E3723" s="74"/>
      <c r="F3723" s="59">
        <v>45</v>
      </c>
      <c r="G3723" s="75">
        <v>1</v>
      </c>
      <c r="H3723" s="75">
        <f>SUMIFS(VENTAS[Cantidad],VENTAS[Código del producto Vendido],STOCK[[#This Row],[Code]])</f>
        <v>0</v>
      </c>
      <c r="I3723" s="75">
        <f t="shared" si="206"/>
        <v>1</v>
      </c>
      <c r="J3723" s="59">
        <f t="shared" si="203"/>
        <v>4.5</v>
      </c>
      <c r="K3723" s="62">
        <v>8</v>
      </c>
      <c r="L3723" s="62">
        <v>0</v>
      </c>
      <c r="M3723" s="62">
        <f>STOCK[[#This Row],[Costo Unitario (USD)]]+STOCK[[#This Row],[Costo Envío (USD)]]+STOCK[[#This Row],[Comisión 10%]]</f>
        <v>12.5</v>
      </c>
      <c r="N3723" s="62">
        <f t="shared" si="204"/>
        <v>18.75</v>
      </c>
      <c r="O3723" s="62">
        <f t="shared" si="207"/>
        <v>45</v>
      </c>
      <c r="P3723" s="62">
        <f>STOCK[[#This Row],[Precio Final]]-STOCK[[#This Row],[Costo total]]</f>
        <v>32.5</v>
      </c>
      <c r="Q3723" s="62"/>
      <c r="R3723" s="74">
        <v>45974</v>
      </c>
      <c r="S3723" s="74"/>
      <c r="T3723" s="62"/>
      <c r="U3723" s="62"/>
      <c r="V3723" s="76"/>
    </row>
    <row r="3724" s="19" customFormat="1" customHeight="1" spans="1:22">
      <c r="A3724" s="74" t="s">
        <v>22870</v>
      </c>
      <c r="B3724" s="74" t="s">
        <v>21469</v>
      </c>
      <c r="C3724" s="74" t="s">
        <v>22661</v>
      </c>
      <c r="D3724" s="74" t="s">
        <v>16396</v>
      </c>
      <c r="E3724" s="74"/>
      <c r="F3724" s="59">
        <v>35</v>
      </c>
      <c r="G3724" s="75">
        <v>1</v>
      </c>
      <c r="H3724" s="75">
        <f>SUMIFS(VENTAS[Cantidad],VENTAS[Código del producto Vendido],STOCK[[#This Row],[Code]])</f>
        <v>0</v>
      </c>
      <c r="I3724" s="75">
        <f t="shared" si="206"/>
        <v>1</v>
      </c>
      <c r="J3724" s="59">
        <f t="shared" si="203"/>
        <v>3.5</v>
      </c>
      <c r="K3724" s="62">
        <v>8</v>
      </c>
      <c r="L3724" s="62">
        <v>0</v>
      </c>
      <c r="M3724" s="62">
        <f>STOCK[[#This Row],[Costo Unitario (USD)]]+STOCK[[#This Row],[Costo Envío (USD)]]+STOCK[[#This Row],[Comisión 10%]]</f>
        <v>11.5</v>
      </c>
      <c r="N3724" s="62">
        <f t="shared" si="204"/>
        <v>17.25</v>
      </c>
      <c r="O3724" s="62">
        <f t="shared" si="207"/>
        <v>35</v>
      </c>
      <c r="P3724" s="62">
        <f>STOCK[[#This Row],[Precio Final]]-STOCK[[#This Row],[Costo total]]</f>
        <v>23.5</v>
      </c>
      <c r="Q3724" s="62"/>
      <c r="R3724" s="74">
        <v>45974</v>
      </c>
      <c r="S3724" s="74"/>
      <c r="T3724" s="62"/>
      <c r="U3724" s="62"/>
      <c r="V3724" s="76"/>
    </row>
    <row r="3725" s="19" customFormat="1" customHeight="1" spans="1:22">
      <c r="A3725" s="74" t="s">
        <v>22871</v>
      </c>
      <c r="B3725" s="74" t="s">
        <v>22161</v>
      </c>
      <c r="C3725" s="74" t="s">
        <v>22872</v>
      </c>
      <c r="D3725" s="74" t="s">
        <v>16396</v>
      </c>
      <c r="E3725" s="74"/>
      <c r="F3725" s="59">
        <v>35</v>
      </c>
      <c r="G3725" s="75">
        <v>1</v>
      </c>
      <c r="H3725" s="75">
        <f>SUMIFS(VENTAS[Cantidad],VENTAS[Código del producto Vendido],STOCK[[#This Row],[Code]])</f>
        <v>0</v>
      </c>
      <c r="I3725" s="75">
        <f t="shared" si="206"/>
        <v>1</v>
      </c>
      <c r="J3725" s="59">
        <f t="shared" si="203"/>
        <v>3.5</v>
      </c>
      <c r="K3725" s="62">
        <v>8</v>
      </c>
      <c r="L3725" s="62">
        <v>0</v>
      </c>
      <c r="M3725" s="62">
        <f>STOCK[[#This Row],[Costo Unitario (USD)]]+STOCK[[#This Row],[Costo Envío (USD)]]+STOCK[[#This Row],[Comisión 10%]]</f>
        <v>11.5</v>
      </c>
      <c r="N3725" s="62">
        <f t="shared" si="204"/>
        <v>17.25</v>
      </c>
      <c r="O3725" s="62">
        <f t="shared" si="207"/>
        <v>35</v>
      </c>
      <c r="P3725" s="62">
        <f>STOCK[[#This Row],[Precio Final]]-STOCK[[#This Row],[Costo total]]</f>
        <v>23.5</v>
      </c>
      <c r="Q3725" s="62"/>
      <c r="R3725" s="74">
        <v>45974</v>
      </c>
      <c r="S3725" s="74"/>
      <c r="T3725" s="62"/>
      <c r="U3725" s="62"/>
      <c r="V3725" s="76"/>
    </row>
    <row r="3726" s="19" customFormat="1" customHeight="1" spans="1:22">
      <c r="A3726" s="74" t="s">
        <v>22873</v>
      </c>
      <c r="B3726" s="74" t="s">
        <v>22158</v>
      </c>
      <c r="C3726" s="74" t="s">
        <v>22353</v>
      </c>
      <c r="D3726" s="74" t="s">
        <v>16475</v>
      </c>
      <c r="E3726" s="74"/>
      <c r="F3726" s="59">
        <v>45</v>
      </c>
      <c r="G3726" s="75">
        <v>1</v>
      </c>
      <c r="H3726" s="75">
        <f>SUMIFS(VENTAS[Cantidad],VENTAS[Código del producto Vendido],STOCK[[#This Row],[Code]])</f>
        <v>0</v>
      </c>
      <c r="I3726" s="75">
        <f t="shared" si="206"/>
        <v>1</v>
      </c>
      <c r="J3726" s="59">
        <f t="shared" si="203"/>
        <v>4.5</v>
      </c>
      <c r="K3726" s="62">
        <v>8</v>
      </c>
      <c r="L3726" s="62">
        <v>0</v>
      </c>
      <c r="M3726" s="62">
        <f>STOCK[[#This Row],[Costo Unitario (USD)]]+STOCK[[#This Row],[Costo Envío (USD)]]+STOCK[[#This Row],[Comisión 10%]]</f>
        <v>12.5</v>
      </c>
      <c r="N3726" s="62">
        <f t="shared" si="204"/>
        <v>18.75</v>
      </c>
      <c r="O3726" s="62">
        <f t="shared" si="207"/>
        <v>45</v>
      </c>
      <c r="P3726" s="62">
        <f>STOCK[[#This Row],[Precio Final]]-STOCK[[#This Row],[Costo total]]</f>
        <v>32.5</v>
      </c>
      <c r="Q3726" s="62"/>
      <c r="R3726" s="74">
        <v>45974</v>
      </c>
      <c r="S3726" s="74"/>
      <c r="T3726" s="62"/>
      <c r="U3726" s="62"/>
      <c r="V3726" s="76"/>
    </row>
    <row r="3727" s="19" customFormat="1" customHeight="1" spans="1:22">
      <c r="A3727" s="74" t="s">
        <v>22874</v>
      </c>
      <c r="B3727" s="74" t="s">
        <v>20035</v>
      </c>
      <c r="C3727" s="74" t="s">
        <v>22875</v>
      </c>
      <c r="D3727" s="74" t="s">
        <v>16396</v>
      </c>
      <c r="E3727" s="74"/>
      <c r="F3727" s="59">
        <v>35</v>
      </c>
      <c r="G3727" s="75">
        <v>1</v>
      </c>
      <c r="H3727" s="75">
        <f>SUMIFS(VENTAS[Cantidad],VENTAS[Código del producto Vendido],STOCK[[#This Row],[Code]])</f>
        <v>0</v>
      </c>
      <c r="I3727" s="75">
        <f t="shared" si="206"/>
        <v>1</v>
      </c>
      <c r="J3727" s="59">
        <f t="shared" si="203"/>
        <v>3.5</v>
      </c>
      <c r="K3727" s="62">
        <v>8</v>
      </c>
      <c r="L3727" s="62">
        <v>0</v>
      </c>
      <c r="M3727" s="62">
        <f>STOCK[[#This Row],[Costo Unitario (USD)]]+STOCK[[#This Row],[Costo Envío (USD)]]+STOCK[[#This Row],[Comisión 10%]]</f>
        <v>11.5</v>
      </c>
      <c r="N3727" s="62">
        <f t="shared" si="204"/>
        <v>17.25</v>
      </c>
      <c r="O3727" s="62">
        <f t="shared" si="207"/>
        <v>35</v>
      </c>
      <c r="P3727" s="62">
        <f>STOCK[[#This Row],[Precio Final]]-STOCK[[#This Row],[Costo total]]</f>
        <v>23.5</v>
      </c>
      <c r="Q3727" s="62"/>
      <c r="R3727" s="74">
        <v>45974</v>
      </c>
      <c r="S3727" s="74"/>
      <c r="T3727" s="62"/>
      <c r="U3727" s="62"/>
      <c r="V3727" s="76"/>
    </row>
    <row r="3728" s="19" customFormat="1" customHeight="1" spans="1:22">
      <c r="A3728" s="74" t="s">
        <v>22876</v>
      </c>
      <c r="B3728" s="74" t="s">
        <v>20874</v>
      </c>
      <c r="C3728" s="74" t="s">
        <v>22877</v>
      </c>
      <c r="D3728" s="74" t="s">
        <v>16404</v>
      </c>
      <c r="E3728" s="74"/>
      <c r="F3728" s="59">
        <v>25</v>
      </c>
      <c r="G3728" s="75">
        <v>1</v>
      </c>
      <c r="H3728" s="75">
        <f>SUMIFS(VENTAS[Cantidad],VENTAS[Código del producto Vendido],STOCK[[#This Row],[Code]])</f>
        <v>0</v>
      </c>
      <c r="I3728" s="75">
        <f t="shared" si="206"/>
        <v>1</v>
      </c>
      <c r="J3728" s="59">
        <f t="shared" si="203"/>
        <v>2.5</v>
      </c>
      <c r="K3728" s="62">
        <v>8</v>
      </c>
      <c r="L3728" s="62">
        <v>0</v>
      </c>
      <c r="M3728" s="62">
        <f>STOCK[[#This Row],[Costo Unitario (USD)]]+STOCK[[#This Row],[Costo Envío (USD)]]+STOCK[[#This Row],[Comisión 10%]]</f>
        <v>10.5</v>
      </c>
      <c r="N3728" s="62">
        <f t="shared" si="204"/>
        <v>15.75</v>
      </c>
      <c r="O3728" s="62">
        <f t="shared" si="207"/>
        <v>25</v>
      </c>
      <c r="P3728" s="62">
        <f>STOCK[[#This Row],[Precio Final]]-STOCK[[#This Row],[Costo total]]</f>
        <v>14.5</v>
      </c>
      <c r="Q3728" s="62"/>
      <c r="R3728" s="74">
        <v>45974</v>
      </c>
      <c r="S3728" s="74"/>
      <c r="T3728" s="62"/>
      <c r="U3728" s="62"/>
      <c r="V3728" s="76"/>
    </row>
    <row r="3729" s="19" customFormat="1" customHeight="1" spans="1:22">
      <c r="A3729" s="74" t="s">
        <v>22878</v>
      </c>
      <c r="B3729" s="74" t="s">
        <v>22056</v>
      </c>
      <c r="C3729" s="74" t="s">
        <v>22879</v>
      </c>
      <c r="D3729" s="74" t="s">
        <v>16396</v>
      </c>
      <c r="E3729" s="74"/>
      <c r="F3729" s="59">
        <v>30</v>
      </c>
      <c r="G3729" s="75">
        <v>1</v>
      </c>
      <c r="H3729" s="75">
        <f>SUMIFS(VENTAS[Cantidad],VENTAS[Código del producto Vendido],STOCK[[#This Row],[Code]])</f>
        <v>0</v>
      </c>
      <c r="I3729" s="75">
        <f t="shared" si="206"/>
        <v>1</v>
      </c>
      <c r="J3729" s="59">
        <f t="shared" si="203"/>
        <v>3</v>
      </c>
      <c r="K3729" s="62">
        <v>8</v>
      </c>
      <c r="L3729" s="62">
        <v>0</v>
      </c>
      <c r="M3729" s="62">
        <f>STOCK[[#This Row],[Costo Unitario (USD)]]+STOCK[[#This Row],[Costo Envío (USD)]]+STOCK[[#This Row],[Comisión 10%]]</f>
        <v>11</v>
      </c>
      <c r="N3729" s="62">
        <f t="shared" si="204"/>
        <v>16.5</v>
      </c>
      <c r="O3729" s="62">
        <f t="shared" si="207"/>
        <v>30</v>
      </c>
      <c r="P3729" s="62">
        <f>STOCK[[#This Row],[Precio Final]]-STOCK[[#This Row],[Costo total]]</f>
        <v>19</v>
      </c>
      <c r="Q3729" s="62"/>
      <c r="R3729" s="74">
        <v>45974</v>
      </c>
      <c r="S3729" s="74"/>
      <c r="T3729" s="62"/>
      <c r="U3729" s="62"/>
      <c r="V3729" s="76"/>
    </row>
    <row r="3730" s="19" customFormat="1" customHeight="1" spans="1:22">
      <c r="A3730" s="74" t="s">
        <v>22880</v>
      </c>
      <c r="B3730" s="74" t="s">
        <v>22881</v>
      </c>
      <c r="C3730" s="74" t="s">
        <v>22882</v>
      </c>
      <c r="D3730" s="74" t="s">
        <v>22883</v>
      </c>
      <c r="E3730" s="74"/>
      <c r="F3730" s="59">
        <v>120</v>
      </c>
      <c r="G3730" s="75">
        <v>1</v>
      </c>
      <c r="H3730" s="75">
        <f>SUMIFS(VENTAS[Cantidad],VENTAS[Código del producto Vendido],STOCK[[#This Row],[Code]])</f>
        <v>0</v>
      </c>
      <c r="I3730" s="75">
        <f t="shared" si="206"/>
        <v>1</v>
      </c>
      <c r="J3730" s="59">
        <f t="shared" si="203"/>
        <v>12</v>
      </c>
      <c r="K3730" s="62">
        <v>85</v>
      </c>
      <c r="L3730" s="62">
        <v>0</v>
      </c>
      <c r="M3730" s="62">
        <f>STOCK[[#This Row],[Costo Unitario (USD)]]+STOCK[[#This Row],[Costo Envío (USD)]]+STOCK[[#This Row],[Comisión 10%]]</f>
        <v>97</v>
      </c>
      <c r="N3730" s="62">
        <f t="shared" si="204"/>
        <v>145.5</v>
      </c>
      <c r="O3730" s="62">
        <f t="shared" si="207"/>
        <v>120</v>
      </c>
      <c r="P3730" s="62">
        <f>STOCK[[#This Row],[Precio Final]]-STOCK[[#This Row],[Costo total]]</f>
        <v>23</v>
      </c>
      <c r="Q3730" s="62"/>
      <c r="R3730" s="74">
        <v>45974</v>
      </c>
      <c r="S3730" s="74"/>
      <c r="T3730" s="62"/>
      <c r="U3730" s="62"/>
      <c r="V3730" s="76"/>
    </row>
    <row r="3731" s="19" customFormat="1" customHeight="1" spans="1:22">
      <c r="A3731" s="74" t="s">
        <v>22884</v>
      </c>
      <c r="B3731" s="74" t="s">
        <v>22881</v>
      </c>
      <c r="C3731" s="74" t="s">
        <v>22885</v>
      </c>
      <c r="D3731" s="74" t="s">
        <v>21209</v>
      </c>
      <c r="E3731" s="74"/>
      <c r="F3731" s="59">
        <v>120</v>
      </c>
      <c r="G3731" s="75">
        <v>1</v>
      </c>
      <c r="H3731" s="75">
        <f>SUMIFS(VENTAS[Cantidad],VENTAS[Código del producto Vendido],STOCK[[#This Row],[Code]])</f>
        <v>0</v>
      </c>
      <c r="I3731" s="75">
        <f t="shared" si="206"/>
        <v>1</v>
      </c>
      <c r="J3731" s="59">
        <f t="shared" si="203"/>
        <v>12</v>
      </c>
      <c r="K3731" s="62">
        <v>85</v>
      </c>
      <c r="L3731" s="62">
        <v>0</v>
      </c>
      <c r="M3731" s="62">
        <f>STOCK[[#This Row],[Costo Unitario (USD)]]+STOCK[[#This Row],[Costo Envío (USD)]]+STOCK[[#This Row],[Comisión 10%]]</f>
        <v>97</v>
      </c>
      <c r="N3731" s="62">
        <f t="shared" si="204"/>
        <v>145.5</v>
      </c>
      <c r="O3731" s="62">
        <f t="shared" si="207"/>
        <v>120</v>
      </c>
      <c r="P3731" s="62">
        <f>STOCK[[#This Row],[Precio Final]]-STOCK[[#This Row],[Costo total]]</f>
        <v>23</v>
      </c>
      <c r="Q3731" s="62"/>
      <c r="R3731" s="74">
        <v>45974</v>
      </c>
      <c r="S3731" s="74"/>
      <c r="T3731" s="62"/>
      <c r="U3731" s="62"/>
      <c r="V3731" s="76"/>
    </row>
    <row r="3732" s="19" customFormat="1" customHeight="1" spans="1:22">
      <c r="A3732" s="74" t="s">
        <v>22886</v>
      </c>
      <c r="B3732" s="74" t="s">
        <v>22881</v>
      </c>
      <c r="C3732" s="74" t="s">
        <v>22887</v>
      </c>
      <c r="D3732" s="74" t="s">
        <v>21209</v>
      </c>
      <c r="E3732" s="74"/>
      <c r="F3732" s="59">
        <v>120</v>
      </c>
      <c r="G3732" s="75">
        <v>1</v>
      </c>
      <c r="H3732" s="75">
        <f>SUMIFS(VENTAS[Cantidad],VENTAS[Código del producto Vendido],STOCK[[#This Row],[Code]])</f>
        <v>0</v>
      </c>
      <c r="I3732" s="75">
        <f t="shared" si="206"/>
        <v>1</v>
      </c>
      <c r="J3732" s="59">
        <f t="shared" si="203"/>
        <v>12</v>
      </c>
      <c r="K3732" s="62">
        <v>85</v>
      </c>
      <c r="L3732" s="62">
        <v>0</v>
      </c>
      <c r="M3732" s="62">
        <f>STOCK[[#This Row],[Costo Unitario (USD)]]+STOCK[[#This Row],[Costo Envío (USD)]]+STOCK[[#This Row],[Comisión 10%]]</f>
        <v>97</v>
      </c>
      <c r="N3732" s="62">
        <f t="shared" si="204"/>
        <v>145.5</v>
      </c>
      <c r="O3732" s="62">
        <f t="shared" si="207"/>
        <v>120</v>
      </c>
      <c r="P3732" s="62">
        <f>STOCK[[#This Row],[Precio Final]]-STOCK[[#This Row],[Costo total]]</f>
        <v>23</v>
      </c>
      <c r="Q3732" s="62"/>
      <c r="R3732" s="74">
        <v>45974</v>
      </c>
      <c r="S3732" s="74"/>
      <c r="T3732" s="62"/>
      <c r="U3732" s="62"/>
      <c r="V3732" s="76"/>
    </row>
    <row r="3733" s="19" customFormat="1" customHeight="1" spans="1:22">
      <c r="A3733" s="74" t="s">
        <v>22888</v>
      </c>
      <c r="B3733" s="74" t="s">
        <v>22881</v>
      </c>
      <c r="C3733" s="74" t="s">
        <v>22887</v>
      </c>
      <c r="D3733" s="74" t="s">
        <v>21207</v>
      </c>
      <c r="E3733" s="74"/>
      <c r="F3733" s="59">
        <v>120</v>
      </c>
      <c r="G3733" s="75">
        <v>1</v>
      </c>
      <c r="H3733" s="75">
        <f>SUMIFS(VENTAS[Cantidad],VENTAS[Código del producto Vendido],STOCK[[#This Row],[Code]])</f>
        <v>0</v>
      </c>
      <c r="I3733" s="75">
        <f t="shared" ref="I3733:I3764" si="208">G3733-H3733</f>
        <v>1</v>
      </c>
      <c r="J3733" s="59">
        <f t="shared" si="203"/>
        <v>12</v>
      </c>
      <c r="K3733" s="62">
        <v>85</v>
      </c>
      <c r="L3733" s="62">
        <v>0</v>
      </c>
      <c r="M3733" s="62">
        <f>STOCK[[#This Row],[Costo Unitario (USD)]]+STOCK[[#This Row],[Costo Envío (USD)]]+STOCK[[#This Row],[Comisión 10%]]</f>
        <v>97</v>
      </c>
      <c r="N3733" s="62">
        <f t="shared" si="204"/>
        <v>145.5</v>
      </c>
      <c r="O3733" s="62">
        <f t="shared" si="207"/>
        <v>120</v>
      </c>
      <c r="P3733" s="62">
        <f>STOCK[[#This Row],[Precio Final]]-STOCK[[#This Row],[Costo total]]</f>
        <v>23</v>
      </c>
      <c r="Q3733" s="62"/>
      <c r="R3733" s="74">
        <v>45974</v>
      </c>
      <c r="S3733" s="74"/>
      <c r="T3733" s="62"/>
      <c r="U3733" s="62"/>
      <c r="V3733" s="76"/>
    </row>
    <row r="3734" s="19" customFormat="1" customHeight="1" spans="1:22">
      <c r="A3734" s="74" t="s">
        <v>22889</v>
      </c>
      <c r="B3734" s="74" t="s">
        <v>22881</v>
      </c>
      <c r="C3734" s="74" t="s">
        <v>22885</v>
      </c>
      <c r="D3734" s="74" t="s">
        <v>21207</v>
      </c>
      <c r="E3734" s="74"/>
      <c r="F3734" s="59">
        <v>120</v>
      </c>
      <c r="G3734" s="75">
        <v>1</v>
      </c>
      <c r="H3734" s="75">
        <f>SUMIFS(VENTAS[Cantidad],VENTAS[Código del producto Vendido],STOCK[[#This Row],[Code]])</f>
        <v>0</v>
      </c>
      <c r="I3734" s="75">
        <f t="shared" si="208"/>
        <v>1</v>
      </c>
      <c r="J3734" s="59">
        <f t="shared" si="203"/>
        <v>12</v>
      </c>
      <c r="K3734" s="62">
        <v>85</v>
      </c>
      <c r="L3734" s="62">
        <v>0</v>
      </c>
      <c r="M3734" s="62">
        <f>STOCK[[#This Row],[Costo Unitario (USD)]]+STOCK[[#This Row],[Costo Envío (USD)]]+STOCK[[#This Row],[Comisión 10%]]</f>
        <v>97</v>
      </c>
      <c r="N3734" s="62">
        <f t="shared" si="204"/>
        <v>145.5</v>
      </c>
      <c r="O3734" s="62">
        <f t="shared" si="207"/>
        <v>120</v>
      </c>
      <c r="P3734" s="62">
        <f>STOCK[[#This Row],[Precio Final]]-STOCK[[#This Row],[Costo total]]</f>
        <v>23</v>
      </c>
      <c r="Q3734" s="62"/>
      <c r="R3734" s="74">
        <v>45974</v>
      </c>
      <c r="S3734" s="74"/>
      <c r="T3734" s="62"/>
      <c r="U3734" s="62"/>
      <c r="V3734" s="76"/>
    </row>
    <row r="3735" s="19" customFormat="1" customHeight="1" spans="1:22">
      <c r="A3735" s="74" t="s">
        <v>22890</v>
      </c>
      <c r="B3735" s="74" t="s">
        <v>22881</v>
      </c>
      <c r="C3735" s="74" t="s">
        <v>22885</v>
      </c>
      <c r="D3735" s="74" t="s">
        <v>22891</v>
      </c>
      <c r="E3735" s="74"/>
      <c r="F3735" s="59">
        <v>120</v>
      </c>
      <c r="G3735" s="75">
        <v>1</v>
      </c>
      <c r="H3735" s="75">
        <f>SUMIFS(VENTAS[Cantidad],VENTAS[Código del producto Vendido],STOCK[[#This Row],[Code]])</f>
        <v>0</v>
      </c>
      <c r="I3735" s="75">
        <f t="shared" si="208"/>
        <v>1</v>
      </c>
      <c r="J3735" s="59">
        <f t="shared" si="203"/>
        <v>12</v>
      </c>
      <c r="K3735" s="62">
        <v>85</v>
      </c>
      <c r="L3735" s="62">
        <v>0</v>
      </c>
      <c r="M3735" s="62">
        <f>STOCK[[#This Row],[Costo Unitario (USD)]]+STOCK[[#This Row],[Costo Envío (USD)]]+STOCK[[#This Row],[Comisión 10%]]</f>
        <v>97</v>
      </c>
      <c r="N3735" s="62">
        <f t="shared" si="204"/>
        <v>145.5</v>
      </c>
      <c r="O3735" s="62">
        <f t="shared" si="207"/>
        <v>120</v>
      </c>
      <c r="P3735" s="62">
        <f>STOCK[[#This Row],[Precio Final]]-STOCK[[#This Row],[Costo total]]</f>
        <v>23</v>
      </c>
      <c r="Q3735" s="62"/>
      <c r="R3735" s="74">
        <v>45974</v>
      </c>
      <c r="S3735" s="74"/>
      <c r="T3735" s="62"/>
      <c r="U3735" s="62"/>
      <c r="V3735" s="76"/>
    </row>
    <row r="3736" s="19" customFormat="1" customHeight="1" spans="1:22">
      <c r="A3736" s="74" t="s">
        <v>22892</v>
      </c>
      <c r="B3736" s="74" t="s">
        <v>22881</v>
      </c>
      <c r="C3736" s="74" t="s">
        <v>22893</v>
      </c>
      <c r="D3736" s="74" t="s">
        <v>22891</v>
      </c>
      <c r="E3736" s="74"/>
      <c r="F3736" s="59">
        <v>120</v>
      </c>
      <c r="G3736" s="75">
        <v>1</v>
      </c>
      <c r="H3736" s="75">
        <f>SUMIFS(VENTAS[Cantidad],VENTAS[Código del producto Vendido],STOCK[[#This Row],[Code]])</f>
        <v>0</v>
      </c>
      <c r="I3736" s="75">
        <f t="shared" si="208"/>
        <v>1</v>
      </c>
      <c r="J3736" s="59">
        <f t="shared" si="203"/>
        <v>12</v>
      </c>
      <c r="K3736" s="62">
        <v>85</v>
      </c>
      <c r="L3736" s="62">
        <v>0</v>
      </c>
      <c r="M3736" s="62">
        <f>STOCK[[#This Row],[Costo Unitario (USD)]]+STOCK[[#This Row],[Costo Envío (USD)]]+STOCK[[#This Row],[Comisión 10%]]</f>
        <v>97</v>
      </c>
      <c r="N3736" s="62">
        <f t="shared" si="204"/>
        <v>145.5</v>
      </c>
      <c r="O3736" s="62">
        <f t="shared" si="207"/>
        <v>120</v>
      </c>
      <c r="P3736" s="62">
        <f>STOCK[[#This Row],[Precio Final]]-STOCK[[#This Row],[Costo total]]</f>
        <v>23</v>
      </c>
      <c r="Q3736" s="62"/>
      <c r="R3736" s="74">
        <v>45974</v>
      </c>
      <c r="S3736" s="74"/>
      <c r="T3736" s="62"/>
      <c r="U3736" s="62"/>
      <c r="V3736" s="76"/>
    </row>
    <row r="3737" s="19" customFormat="1" customHeight="1" spans="1:22">
      <c r="A3737" s="74" t="s">
        <v>22894</v>
      </c>
      <c r="B3737" s="74" t="s">
        <v>16505</v>
      </c>
      <c r="C3737" s="74" t="s">
        <v>22385</v>
      </c>
      <c r="D3737" s="74" t="s">
        <v>16408</v>
      </c>
      <c r="E3737" s="74"/>
      <c r="F3737" s="59">
        <v>30</v>
      </c>
      <c r="G3737" s="75">
        <v>1</v>
      </c>
      <c r="H3737" s="75">
        <f>SUMIFS(VENTAS[Cantidad],VENTAS[Código del producto Vendido],STOCK[[#This Row],[Code]])</f>
        <v>0</v>
      </c>
      <c r="I3737" s="75">
        <f t="shared" si="208"/>
        <v>1</v>
      </c>
      <c r="J3737" s="59">
        <f t="shared" si="203"/>
        <v>3</v>
      </c>
      <c r="K3737" s="62">
        <v>8</v>
      </c>
      <c r="L3737" s="62">
        <v>0</v>
      </c>
      <c r="M3737" s="62">
        <f>STOCK[[#This Row],[Costo Unitario (USD)]]+STOCK[[#This Row],[Costo Envío (USD)]]+STOCK[[#This Row],[Comisión 10%]]</f>
        <v>11</v>
      </c>
      <c r="N3737" s="62">
        <f t="shared" si="204"/>
        <v>16.5</v>
      </c>
      <c r="O3737" s="62"/>
      <c r="P3737" s="62">
        <f>STOCK[[#This Row],[Precio Final]]-STOCK[[#This Row],[Costo total]]</f>
        <v>-11</v>
      </c>
      <c r="Q3737" s="62"/>
      <c r="R3737" s="74"/>
      <c r="S3737" s="74"/>
      <c r="T3737" s="62"/>
      <c r="U3737" s="62"/>
      <c r="V3737" s="76"/>
    </row>
    <row r="3738" customHeight="1" spans="1:22">
      <c r="A3738" s="74" t="s">
        <v>22895</v>
      </c>
      <c r="B3738" s="74" t="s">
        <v>16505</v>
      </c>
      <c r="C3738" s="74" t="s">
        <v>22372</v>
      </c>
      <c r="D3738" s="74" t="s">
        <v>16408</v>
      </c>
      <c r="E3738" s="74"/>
      <c r="F3738" s="59">
        <v>30</v>
      </c>
      <c r="G3738" s="75">
        <v>1</v>
      </c>
      <c r="H3738" s="75">
        <f>SUMIFS(VENTAS[Cantidad],VENTAS[Código del producto Vendido],STOCK[[#This Row],[Code]])</f>
        <v>0</v>
      </c>
      <c r="I3738" s="75">
        <f t="shared" si="208"/>
        <v>1</v>
      </c>
      <c r="J3738" s="59">
        <f t="shared" si="203"/>
        <v>3</v>
      </c>
      <c r="K3738" s="62">
        <v>8</v>
      </c>
      <c r="L3738" s="62">
        <v>0</v>
      </c>
      <c r="M3738" s="62">
        <f>STOCK[[#This Row],[Costo Unitario (USD)]]+STOCK[[#This Row],[Costo Envío (USD)]]+STOCK[[#This Row],[Comisión 10%]]</f>
        <v>11</v>
      </c>
      <c r="N3738" s="62">
        <f t="shared" si="204"/>
        <v>16.5</v>
      </c>
      <c r="O3738" s="62"/>
      <c r="P3738" s="62">
        <f>STOCK[[#This Row],[Precio Final]]-STOCK[[#This Row],[Costo total]]</f>
        <v>-11</v>
      </c>
      <c r="Q3738" s="62"/>
      <c r="R3738" s="74"/>
      <c r="S3738" s="74"/>
      <c r="T3738" s="62"/>
      <c r="U3738" s="62"/>
      <c r="V3738" s="76"/>
    </row>
    <row r="3739" customHeight="1" spans="1:22">
      <c r="A3739" s="74" t="s">
        <v>22896</v>
      </c>
      <c r="B3739" s="74" t="s">
        <v>16505</v>
      </c>
      <c r="C3739" s="74" t="s">
        <v>22897</v>
      </c>
      <c r="D3739" s="74" t="s">
        <v>16404</v>
      </c>
      <c r="E3739" s="74"/>
      <c r="F3739" s="59">
        <v>30</v>
      </c>
      <c r="G3739" s="75">
        <v>1</v>
      </c>
      <c r="H3739" s="75">
        <f>SUMIFS(VENTAS[Cantidad],VENTAS[Código del producto Vendido],STOCK[[#This Row],[Code]])</f>
        <v>0</v>
      </c>
      <c r="I3739" s="75">
        <f t="shared" si="208"/>
        <v>1</v>
      </c>
      <c r="J3739" s="59">
        <f t="shared" si="203"/>
        <v>3</v>
      </c>
      <c r="K3739" s="62">
        <v>8</v>
      </c>
      <c r="L3739" s="62">
        <v>0</v>
      </c>
      <c r="M3739" s="62">
        <f>STOCK[[#This Row],[Costo Unitario (USD)]]+STOCK[[#This Row],[Costo Envío (USD)]]+STOCK[[#This Row],[Comisión 10%]]</f>
        <v>11</v>
      </c>
      <c r="N3739" s="62">
        <f t="shared" si="204"/>
        <v>16.5</v>
      </c>
      <c r="O3739" s="62"/>
      <c r="P3739" s="62">
        <f>STOCK[[#This Row],[Precio Final]]-STOCK[[#This Row],[Costo total]]</f>
        <v>-11</v>
      </c>
      <c r="Q3739" s="62"/>
      <c r="R3739" s="74"/>
      <c r="S3739" s="74"/>
      <c r="T3739" s="62"/>
      <c r="U3739" s="62"/>
      <c r="V3739" s="76"/>
    </row>
    <row r="3740" customHeight="1" spans="1:22">
      <c r="A3740" s="74" t="s">
        <v>22898</v>
      </c>
      <c r="B3740" s="74" t="s">
        <v>16527</v>
      </c>
      <c r="C3740" s="74" t="s">
        <v>22897</v>
      </c>
      <c r="D3740" s="74" t="s">
        <v>16396</v>
      </c>
      <c r="E3740" s="74"/>
      <c r="F3740" s="59">
        <v>30</v>
      </c>
      <c r="G3740" s="75">
        <v>1</v>
      </c>
      <c r="H3740" s="75">
        <f>SUMIFS(VENTAS[Cantidad],VENTAS[Código del producto Vendido],STOCK[[#This Row],[Code]])</f>
        <v>0</v>
      </c>
      <c r="I3740" s="75">
        <f t="shared" si="208"/>
        <v>1</v>
      </c>
      <c r="J3740" s="59">
        <f t="shared" ref="J3740:J3803" si="209">F3740*10%</f>
        <v>3</v>
      </c>
      <c r="K3740" s="62">
        <v>8</v>
      </c>
      <c r="L3740" s="62">
        <v>0</v>
      </c>
      <c r="M3740" s="62">
        <f>STOCK[[#This Row],[Costo Unitario (USD)]]+STOCK[[#This Row],[Costo Envío (USD)]]+STOCK[[#This Row],[Comisión 10%]]</f>
        <v>11</v>
      </c>
      <c r="N3740" s="62">
        <f>M3740*1.5</f>
        <v>16.5</v>
      </c>
      <c r="O3740" s="62"/>
      <c r="P3740" s="62">
        <f>STOCK[[#This Row],[Precio Final]]-STOCK[[#This Row],[Costo total]]</f>
        <v>-11</v>
      </c>
      <c r="Q3740" s="62"/>
      <c r="R3740" s="74"/>
      <c r="S3740" s="74"/>
      <c r="T3740" s="62"/>
      <c r="U3740" s="62"/>
      <c r="V3740" s="76"/>
    </row>
    <row r="3741" customHeight="1" spans="1:22">
      <c r="A3741" s="74" t="s">
        <v>22899</v>
      </c>
      <c r="B3741" s="74" t="s">
        <v>21668</v>
      </c>
      <c r="C3741" s="74" t="s">
        <v>22900</v>
      </c>
      <c r="D3741" s="74" t="s">
        <v>16475</v>
      </c>
      <c r="E3741" s="74"/>
      <c r="F3741" s="59">
        <v>30</v>
      </c>
      <c r="G3741" s="75">
        <v>1</v>
      </c>
      <c r="H3741" s="75">
        <f>SUMIFS(VENTAS[Cantidad],VENTAS[Código del producto Vendido],STOCK[[#This Row],[Code]])</f>
        <v>0</v>
      </c>
      <c r="I3741" s="75">
        <f t="shared" si="208"/>
        <v>1</v>
      </c>
      <c r="J3741" s="59">
        <f t="shared" si="209"/>
        <v>3</v>
      </c>
      <c r="K3741" s="62">
        <v>8</v>
      </c>
      <c r="L3741" s="62">
        <v>0</v>
      </c>
      <c r="M3741" s="62">
        <f>STOCK[[#This Row],[Costo Unitario (USD)]]+STOCK[[#This Row],[Costo Envío (USD)]]+STOCK[[#This Row],[Comisión 10%]]</f>
        <v>11</v>
      </c>
      <c r="N3741" s="62">
        <f>M3741*1.5</f>
        <v>16.5</v>
      </c>
      <c r="O3741" s="62"/>
      <c r="P3741" s="62">
        <f>STOCK[[#This Row],[Precio Final]]-STOCK[[#This Row],[Costo total]]</f>
        <v>-11</v>
      </c>
      <c r="Q3741" s="62"/>
      <c r="R3741" s="74"/>
      <c r="S3741" s="74"/>
      <c r="T3741" s="62"/>
      <c r="U3741" s="62"/>
      <c r="V3741" s="76"/>
    </row>
    <row r="3742" customHeight="1" spans="1:22">
      <c r="A3742" s="74" t="s">
        <v>22901</v>
      </c>
      <c r="B3742" s="77" t="s">
        <v>16505</v>
      </c>
      <c r="C3742" s="74" t="s">
        <v>22902</v>
      </c>
      <c r="D3742" s="74" t="s">
        <v>16404</v>
      </c>
      <c r="E3742" s="74"/>
      <c r="F3742" s="59">
        <v>30</v>
      </c>
      <c r="G3742" s="75">
        <v>1</v>
      </c>
      <c r="H3742" s="75">
        <f>SUMIFS(VENTAS[Cantidad],VENTAS[Código del producto Vendido],STOCK[[#This Row],[Code]])</f>
        <v>0</v>
      </c>
      <c r="I3742" s="75">
        <f t="shared" si="208"/>
        <v>1</v>
      </c>
      <c r="J3742" s="59">
        <f t="shared" si="209"/>
        <v>3</v>
      </c>
      <c r="K3742" s="62">
        <v>8</v>
      </c>
      <c r="L3742" s="62">
        <v>0</v>
      </c>
      <c r="M3742" s="62">
        <f>STOCK[[#This Row],[Costo Unitario (USD)]]+STOCK[[#This Row],[Costo Envío (USD)]]+STOCK[[#This Row],[Comisión 10%]]</f>
        <v>11</v>
      </c>
      <c r="N3742" s="62">
        <f>M3742*1.5</f>
        <v>16.5</v>
      </c>
      <c r="O3742" s="62"/>
      <c r="P3742" s="62">
        <f>STOCK[[#This Row],[Precio Final]]-STOCK[[#This Row],[Costo total]]</f>
        <v>-11</v>
      </c>
      <c r="Q3742" s="62"/>
      <c r="R3742" s="74"/>
      <c r="S3742" s="74"/>
      <c r="T3742" s="62"/>
      <c r="U3742" s="62"/>
      <c r="V3742" s="76"/>
    </row>
    <row r="3743" customHeight="1" spans="1:22">
      <c r="A3743" s="74" t="s">
        <v>22903</v>
      </c>
      <c r="B3743" s="77" t="s">
        <v>21668</v>
      </c>
      <c r="C3743" s="74" t="s">
        <v>22902</v>
      </c>
      <c r="D3743" s="74" t="s">
        <v>16396</v>
      </c>
      <c r="E3743" s="74"/>
      <c r="F3743" s="59">
        <v>30</v>
      </c>
      <c r="G3743" s="75">
        <v>1</v>
      </c>
      <c r="H3743" s="75">
        <f>SUMIFS(VENTAS[Cantidad],VENTAS[Código del producto Vendido],STOCK[[#This Row],[Code]])</f>
        <v>0</v>
      </c>
      <c r="I3743" s="75">
        <f t="shared" si="208"/>
        <v>1</v>
      </c>
      <c r="J3743" s="59">
        <f t="shared" si="209"/>
        <v>3</v>
      </c>
      <c r="K3743" s="62">
        <v>8</v>
      </c>
      <c r="L3743" s="62">
        <v>0</v>
      </c>
      <c r="M3743" s="62">
        <f>STOCK[[#This Row],[Costo Unitario (USD)]]+STOCK[[#This Row],[Costo Envío (USD)]]+STOCK[[#This Row],[Comisión 10%]]</f>
        <v>11</v>
      </c>
      <c r="N3743" s="62">
        <f>M3743*1.5</f>
        <v>16.5</v>
      </c>
      <c r="O3743" s="62"/>
      <c r="P3743" s="62">
        <f>STOCK[[#This Row],[Precio Final]]-STOCK[[#This Row],[Costo total]]</f>
        <v>-11</v>
      </c>
      <c r="Q3743" s="62"/>
      <c r="R3743" s="74"/>
      <c r="S3743" s="74"/>
      <c r="T3743" s="62"/>
      <c r="U3743" s="62"/>
      <c r="V3743" s="76"/>
    </row>
    <row r="3744" customHeight="1" spans="1:22">
      <c r="A3744" s="74" t="s">
        <v>22904</v>
      </c>
      <c r="B3744" s="77" t="s">
        <v>16527</v>
      </c>
      <c r="C3744" s="74" t="s">
        <v>22905</v>
      </c>
      <c r="D3744" s="74" t="s">
        <v>16396</v>
      </c>
      <c r="E3744" s="74"/>
      <c r="F3744" s="59">
        <v>55</v>
      </c>
      <c r="G3744" s="75">
        <v>1</v>
      </c>
      <c r="H3744" s="75">
        <f>SUMIFS(VENTAS[Cantidad],VENTAS[Código del producto Vendido],STOCK[[#This Row],[Code]])</f>
        <v>0</v>
      </c>
      <c r="I3744" s="75">
        <f t="shared" si="208"/>
        <v>1</v>
      </c>
      <c r="J3744" s="59">
        <f t="shared" si="209"/>
        <v>5.5</v>
      </c>
      <c r="K3744" s="62">
        <v>8</v>
      </c>
      <c r="L3744" s="62">
        <v>0</v>
      </c>
      <c r="M3744" s="62">
        <f>STOCK[[#This Row],[Costo Unitario (USD)]]+STOCK[[#This Row],[Costo Envío (USD)]]+STOCK[[#This Row],[Comisión 10%]]</f>
        <v>13.5</v>
      </c>
      <c r="N3744" s="62">
        <f>M3744*1.5</f>
        <v>20.25</v>
      </c>
      <c r="O3744" s="62"/>
      <c r="P3744" s="62">
        <f>STOCK[[#This Row],[Precio Final]]-STOCK[[#This Row],[Costo total]]</f>
        <v>-13.5</v>
      </c>
      <c r="Q3744" s="62"/>
      <c r="R3744" s="74"/>
      <c r="S3744" s="74"/>
      <c r="T3744" s="62"/>
      <c r="U3744" s="62"/>
      <c r="V3744" s="76"/>
    </row>
    <row r="3745" customHeight="1" spans="1:22">
      <c r="A3745" s="74" t="s">
        <v>22906</v>
      </c>
      <c r="B3745" s="77" t="s">
        <v>16527</v>
      </c>
      <c r="C3745" s="74" t="s">
        <v>22907</v>
      </c>
      <c r="D3745" s="74" t="s">
        <v>16396</v>
      </c>
      <c r="E3745" s="74"/>
      <c r="F3745" s="59">
        <v>55</v>
      </c>
      <c r="G3745" s="75">
        <v>1</v>
      </c>
      <c r="H3745" s="75">
        <f>SUMIFS(VENTAS[Cantidad],VENTAS[Código del producto Vendido],STOCK[[#This Row],[Code]])</f>
        <v>0</v>
      </c>
      <c r="I3745" s="75">
        <f t="shared" si="208"/>
        <v>1</v>
      </c>
      <c r="J3745" s="59">
        <f t="shared" si="209"/>
        <v>5.5</v>
      </c>
      <c r="K3745" s="62">
        <v>8</v>
      </c>
      <c r="L3745" s="62">
        <v>0</v>
      </c>
      <c r="M3745" s="62">
        <f>STOCK[[#This Row],[Costo Unitario (USD)]]+STOCK[[#This Row],[Costo Envío (USD)]]+STOCK[[#This Row],[Comisión 10%]]</f>
        <v>13.5</v>
      </c>
      <c r="N3745" s="62">
        <f t="shared" ref="N3745:N3783" si="210">M3745*1.5</f>
        <v>20.25</v>
      </c>
      <c r="O3745" s="62"/>
      <c r="P3745" s="62">
        <f>STOCK[[#This Row],[Precio Final]]-STOCK[[#This Row],[Costo total]]</f>
        <v>-13.5</v>
      </c>
      <c r="Q3745" s="62"/>
      <c r="R3745" s="74"/>
      <c r="S3745" s="74"/>
      <c r="T3745" s="62"/>
      <c r="U3745" s="62"/>
      <c r="V3745" s="76"/>
    </row>
    <row r="3746" customHeight="1" spans="1:22">
      <c r="A3746" s="74" t="s">
        <v>22908</v>
      </c>
      <c r="B3746" s="77" t="s">
        <v>16527</v>
      </c>
      <c r="C3746" s="74" t="s">
        <v>22909</v>
      </c>
      <c r="D3746" s="74" t="s">
        <v>16396</v>
      </c>
      <c r="E3746" s="74"/>
      <c r="F3746" s="59">
        <v>55</v>
      </c>
      <c r="G3746" s="75">
        <v>1</v>
      </c>
      <c r="H3746" s="75">
        <f>SUMIFS(VENTAS[Cantidad],VENTAS[Código del producto Vendido],STOCK[[#This Row],[Code]])</f>
        <v>0</v>
      </c>
      <c r="I3746" s="75">
        <f t="shared" si="208"/>
        <v>1</v>
      </c>
      <c r="J3746" s="59">
        <f t="shared" si="209"/>
        <v>5.5</v>
      </c>
      <c r="K3746" s="62">
        <v>8</v>
      </c>
      <c r="L3746" s="62">
        <v>0</v>
      </c>
      <c r="M3746" s="62">
        <f>STOCK[[#This Row],[Costo Unitario (USD)]]+STOCK[[#This Row],[Costo Envío (USD)]]+STOCK[[#This Row],[Comisión 10%]]</f>
        <v>13.5</v>
      </c>
      <c r="N3746" s="62">
        <f t="shared" si="210"/>
        <v>20.25</v>
      </c>
      <c r="O3746" s="62">
        <f t="shared" ref="O3746:O3751" si="211">F3746</f>
        <v>55</v>
      </c>
      <c r="P3746" s="62">
        <f>STOCK[[#This Row],[Precio Final]]-STOCK[[#This Row],[Costo total]]</f>
        <v>41.5</v>
      </c>
      <c r="Q3746" s="62"/>
      <c r="R3746" s="74"/>
      <c r="S3746" s="74"/>
      <c r="T3746" s="62"/>
      <c r="U3746" s="62"/>
      <c r="V3746" s="76"/>
    </row>
    <row r="3747" customHeight="1" spans="1:22">
      <c r="A3747" s="74" t="s">
        <v>22910</v>
      </c>
      <c r="B3747" s="77" t="s">
        <v>16527</v>
      </c>
      <c r="C3747" s="74" t="s">
        <v>22911</v>
      </c>
      <c r="D3747" s="74" t="s">
        <v>16396</v>
      </c>
      <c r="E3747" s="74"/>
      <c r="F3747" s="59">
        <v>50</v>
      </c>
      <c r="G3747" s="75">
        <v>1</v>
      </c>
      <c r="H3747" s="75">
        <f>SUMIFS(VENTAS[Cantidad],VENTAS[Código del producto Vendido],STOCK[[#This Row],[Code]])</f>
        <v>0</v>
      </c>
      <c r="I3747" s="75">
        <f t="shared" si="208"/>
        <v>1</v>
      </c>
      <c r="J3747" s="59">
        <f t="shared" si="209"/>
        <v>5</v>
      </c>
      <c r="K3747" s="62">
        <v>8</v>
      </c>
      <c r="L3747" s="62">
        <v>0</v>
      </c>
      <c r="M3747" s="62">
        <f>STOCK[[#This Row],[Costo Unitario (USD)]]+STOCK[[#This Row],[Costo Envío (USD)]]+STOCK[[#This Row],[Comisión 10%]]</f>
        <v>13</v>
      </c>
      <c r="N3747" s="62">
        <f t="shared" si="210"/>
        <v>19.5</v>
      </c>
      <c r="O3747" s="62">
        <f t="shared" si="211"/>
        <v>50</v>
      </c>
      <c r="P3747" s="62">
        <f>STOCK[[#This Row],[Precio Final]]-STOCK[[#This Row],[Costo total]]</f>
        <v>37</v>
      </c>
      <c r="Q3747" s="62"/>
      <c r="R3747" s="74"/>
      <c r="S3747" s="74"/>
      <c r="T3747" s="62"/>
      <c r="U3747" s="62"/>
      <c r="V3747" s="76"/>
    </row>
    <row r="3748" customHeight="1" spans="1:22">
      <c r="A3748" s="74" t="s">
        <v>22912</v>
      </c>
      <c r="B3748" s="77" t="s">
        <v>16527</v>
      </c>
      <c r="C3748" s="74" t="s">
        <v>22913</v>
      </c>
      <c r="D3748" s="74" t="s">
        <v>16404</v>
      </c>
      <c r="E3748" s="74"/>
      <c r="F3748" s="59">
        <v>50</v>
      </c>
      <c r="G3748" s="75">
        <v>1</v>
      </c>
      <c r="H3748" s="75">
        <f>SUMIFS(VENTAS[Cantidad],VENTAS[Código del producto Vendido],STOCK[[#This Row],[Code]])</f>
        <v>0</v>
      </c>
      <c r="I3748" s="75">
        <f t="shared" si="208"/>
        <v>1</v>
      </c>
      <c r="J3748" s="59">
        <f t="shared" si="209"/>
        <v>5</v>
      </c>
      <c r="K3748" s="62">
        <v>8</v>
      </c>
      <c r="L3748" s="62">
        <v>0</v>
      </c>
      <c r="M3748" s="62">
        <f>STOCK[[#This Row],[Costo Unitario (USD)]]+STOCK[[#This Row],[Costo Envío (USD)]]+STOCK[[#This Row],[Comisión 10%]]</f>
        <v>13</v>
      </c>
      <c r="N3748" s="62">
        <f t="shared" si="210"/>
        <v>19.5</v>
      </c>
      <c r="O3748" s="62">
        <f t="shared" si="211"/>
        <v>50</v>
      </c>
      <c r="P3748" s="62">
        <f>STOCK[[#This Row],[Precio Final]]-STOCK[[#This Row],[Costo total]]</f>
        <v>37</v>
      </c>
      <c r="Q3748" s="62"/>
      <c r="R3748" s="74"/>
      <c r="S3748" s="74"/>
      <c r="T3748" s="62"/>
      <c r="U3748" s="62"/>
      <c r="V3748" s="76"/>
    </row>
    <row r="3749" customHeight="1" spans="1:22">
      <c r="A3749" s="74" t="s">
        <v>22914</v>
      </c>
      <c r="B3749" s="77" t="s">
        <v>22356</v>
      </c>
      <c r="C3749" s="74" t="s">
        <v>22809</v>
      </c>
      <c r="D3749" s="74" t="s">
        <v>16404</v>
      </c>
      <c r="E3749" s="74"/>
      <c r="F3749" s="59">
        <v>30</v>
      </c>
      <c r="G3749" s="75">
        <v>1</v>
      </c>
      <c r="H3749" s="75">
        <f>SUMIFS(VENTAS[Cantidad],VENTAS[Código del producto Vendido],STOCK[[#This Row],[Code]])</f>
        <v>0</v>
      </c>
      <c r="I3749" s="75">
        <f t="shared" si="208"/>
        <v>1</v>
      </c>
      <c r="J3749" s="59">
        <f t="shared" si="209"/>
        <v>3</v>
      </c>
      <c r="K3749" s="62">
        <v>8</v>
      </c>
      <c r="L3749" s="62">
        <v>0</v>
      </c>
      <c r="M3749" s="62">
        <f>STOCK[[#This Row],[Costo Unitario (USD)]]+STOCK[[#This Row],[Costo Envío (USD)]]+STOCK[[#This Row],[Comisión 10%]]</f>
        <v>11</v>
      </c>
      <c r="N3749" s="62">
        <f t="shared" si="210"/>
        <v>16.5</v>
      </c>
      <c r="O3749" s="62">
        <f t="shared" si="211"/>
        <v>30</v>
      </c>
      <c r="P3749" s="62">
        <f>STOCK[[#This Row],[Precio Final]]-STOCK[[#This Row],[Costo total]]</f>
        <v>19</v>
      </c>
      <c r="Q3749" s="62"/>
      <c r="R3749" s="74"/>
      <c r="S3749" s="74"/>
      <c r="T3749" s="62"/>
      <c r="U3749" s="62"/>
      <c r="V3749" s="76"/>
    </row>
    <row r="3750" customHeight="1" spans="1:22">
      <c r="A3750" s="74" t="s">
        <v>22915</v>
      </c>
      <c r="B3750" s="74" t="s">
        <v>16416</v>
      </c>
      <c r="C3750" s="74" t="s">
        <v>22916</v>
      </c>
      <c r="D3750" s="74" t="s">
        <v>22917</v>
      </c>
      <c r="E3750" s="74"/>
      <c r="F3750" s="59">
        <v>40</v>
      </c>
      <c r="G3750" s="75">
        <v>1</v>
      </c>
      <c r="H3750" s="75">
        <f>SUMIFS(VENTAS[Cantidad],VENTAS[Código del producto Vendido],STOCK[[#This Row],[Code]])</f>
        <v>0</v>
      </c>
      <c r="I3750" s="75">
        <f t="shared" si="208"/>
        <v>1</v>
      </c>
      <c r="J3750" s="59">
        <f t="shared" si="209"/>
        <v>4</v>
      </c>
      <c r="K3750" s="62">
        <v>8</v>
      </c>
      <c r="L3750" s="62">
        <v>0</v>
      </c>
      <c r="M3750" s="62">
        <f>STOCK[[#This Row],[Costo Unitario (USD)]]+STOCK[[#This Row],[Costo Envío (USD)]]+STOCK[[#This Row],[Comisión 10%]]</f>
        <v>12</v>
      </c>
      <c r="N3750" s="62">
        <f t="shared" si="210"/>
        <v>18</v>
      </c>
      <c r="O3750" s="62">
        <f t="shared" si="211"/>
        <v>40</v>
      </c>
      <c r="P3750" s="62">
        <f>STOCK[[#This Row],[Precio Final]]-STOCK[[#This Row],[Costo total]]</f>
        <v>28</v>
      </c>
      <c r="Q3750" s="62"/>
      <c r="R3750" s="74"/>
      <c r="S3750" s="74"/>
      <c r="T3750" s="62"/>
      <c r="U3750" s="62"/>
      <c r="V3750" s="76"/>
    </row>
    <row r="3751" s="19" customFormat="1" customHeight="1" spans="1:22">
      <c r="A3751" s="77" t="s">
        <v>22918</v>
      </c>
      <c r="B3751" s="77" t="s">
        <v>22919</v>
      </c>
      <c r="C3751" s="77" t="s">
        <v>22920</v>
      </c>
      <c r="D3751" s="77" t="s">
        <v>22883</v>
      </c>
      <c r="E3751" s="77"/>
      <c r="F3751" s="78">
        <v>120</v>
      </c>
      <c r="G3751" s="79">
        <v>1</v>
      </c>
      <c r="H3751" s="79">
        <f>SUMIFS(VENTAS[Cantidad],VENTAS[Código del producto Vendido],STOCK[[#This Row],[Code]])</f>
        <v>0</v>
      </c>
      <c r="I3751" s="79">
        <f t="shared" si="208"/>
        <v>1</v>
      </c>
      <c r="J3751" s="59">
        <f t="shared" si="209"/>
        <v>12</v>
      </c>
      <c r="K3751" s="62">
        <v>8</v>
      </c>
      <c r="L3751" s="62">
        <v>0</v>
      </c>
      <c r="M3751" s="62">
        <f>STOCK[[#This Row],[Costo Unitario (USD)]]+STOCK[[#This Row],[Costo Envío (USD)]]+STOCK[[#This Row],[Comisión 10%]]</f>
        <v>20</v>
      </c>
      <c r="N3751" s="62">
        <f t="shared" si="210"/>
        <v>30</v>
      </c>
      <c r="O3751" s="80">
        <f t="shared" si="211"/>
        <v>120</v>
      </c>
      <c r="P3751" s="62">
        <f>STOCK[[#This Row],[Precio Final]]-STOCK[[#This Row],[Costo total]]</f>
        <v>100</v>
      </c>
      <c r="Q3751" s="80"/>
      <c r="R3751" s="81">
        <v>45979</v>
      </c>
      <c r="S3751" s="77"/>
      <c r="T3751" s="80"/>
      <c r="U3751" s="80"/>
      <c r="V3751" s="83"/>
    </row>
    <row r="3752" customHeight="1" spans="1:22">
      <c r="A3752" s="74" t="s">
        <v>22921</v>
      </c>
      <c r="B3752" s="74" t="s">
        <v>22919</v>
      </c>
      <c r="C3752" s="74" t="s">
        <v>22920</v>
      </c>
      <c r="D3752" s="74" t="s">
        <v>21207</v>
      </c>
      <c r="E3752" s="74"/>
      <c r="F3752" s="59">
        <v>120</v>
      </c>
      <c r="G3752" s="75">
        <v>1</v>
      </c>
      <c r="H3752" s="75">
        <f>SUMIFS(VENTAS[Cantidad],VENTAS[Código del producto Vendido],STOCK[[#This Row],[Code]])</f>
        <v>0</v>
      </c>
      <c r="I3752" s="75">
        <f t="shared" si="208"/>
        <v>1</v>
      </c>
      <c r="J3752" s="59">
        <f t="shared" si="209"/>
        <v>12</v>
      </c>
      <c r="K3752" s="62">
        <v>8</v>
      </c>
      <c r="L3752" s="62">
        <v>0</v>
      </c>
      <c r="M3752" s="62">
        <f>STOCK[[#This Row],[Costo Unitario (USD)]]+STOCK[[#This Row],[Costo Envío (USD)]]+STOCK[[#This Row],[Comisión 10%]]</f>
        <v>20</v>
      </c>
      <c r="N3752" s="62">
        <f t="shared" si="210"/>
        <v>30</v>
      </c>
      <c r="O3752" s="62">
        <f t="shared" ref="O3752:O3790" si="212">F3752</f>
        <v>120</v>
      </c>
      <c r="P3752" s="62">
        <f>STOCK[[#This Row],[Precio Final]]-STOCK[[#This Row],[Costo total]]</f>
        <v>100</v>
      </c>
      <c r="Q3752" s="62"/>
      <c r="R3752" s="82">
        <v>45979</v>
      </c>
      <c r="S3752" s="74"/>
      <c r="T3752" s="62"/>
      <c r="U3752" s="62"/>
      <c r="V3752" s="76"/>
    </row>
    <row r="3753" customHeight="1" spans="1:22">
      <c r="A3753" s="74" t="s">
        <v>22922</v>
      </c>
      <c r="B3753" s="74" t="s">
        <v>22919</v>
      </c>
      <c r="C3753" s="74" t="s">
        <v>22920</v>
      </c>
      <c r="D3753" s="74" t="s">
        <v>21209</v>
      </c>
      <c r="E3753" s="74"/>
      <c r="F3753" s="59">
        <v>120</v>
      </c>
      <c r="G3753" s="75">
        <v>1</v>
      </c>
      <c r="H3753" s="75">
        <f>SUMIFS(VENTAS[Cantidad],VENTAS[Código del producto Vendido],STOCK[[#This Row],[Code]])</f>
        <v>0</v>
      </c>
      <c r="I3753" s="75">
        <f t="shared" si="208"/>
        <v>1</v>
      </c>
      <c r="J3753" s="59">
        <f t="shared" si="209"/>
        <v>12</v>
      </c>
      <c r="K3753" s="62">
        <v>8</v>
      </c>
      <c r="L3753" s="62">
        <v>0</v>
      </c>
      <c r="M3753" s="62">
        <f>STOCK[[#This Row],[Costo Unitario (USD)]]+STOCK[[#This Row],[Costo Envío (USD)]]+STOCK[[#This Row],[Comisión 10%]]</f>
        <v>20</v>
      </c>
      <c r="N3753" s="62">
        <f t="shared" si="210"/>
        <v>30</v>
      </c>
      <c r="O3753" s="62">
        <f t="shared" si="212"/>
        <v>120</v>
      </c>
      <c r="P3753" s="62">
        <f>STOCK[[#This Row],[Precio Final]]-STOCK[[#This Row],[Costo total]]</f>
        <v>100</v>
      </c>
      <c r="Q3753" s="62"/>
      <c r="R3753" s="82">
        <v>45979</v>
      </c>
      <c r="S3753" s="74"/>
      <c r="T3753" s="62"/>
      <c r="U3753" s="62"/>
      <c r="V3753" s="76"/>
    </row>
    <row r="3754" customHeight="1" spans="1:22">
      <c r="A3754" s="74" t="s">
        <v>22923</v>
      </c>
      <c r="B3754" s="74" t="s">
        <v>21469</v>
      </c>
      <c r="C3754" s="74" t="s">
        <v>22516</v>
      </c>
      <c r="D3754" s="74" t="s">
        <v>16475</v>
      </c>
      <c r="E3754" s="74"/>
      <c r="F3754" s="59">
        <v>20</v>
      </c>
      <c r="G3754" s="75">
        <v>1</v>
      </c>
      <c r="H3754" s="75">
        <f>SUMIFS(VENTAS[Cantidad],VENTAS[Código del producto Vendido],STOCK[[#This Row],[Code]])</f>
        <v>0</v>
      </c>
      <c r="I3754" s="75">
        <f t="shared" si="208"/>
        <v>1</v>
      </c>
      <c r="J3754" s="59">
        <f t="shared" si="209"/>
        <v>2</v>
      </c>
      <c r="K3754" s="62">
        <v>8</v>
      </c>
      <c r="L3754" s="62">
        <v>0</v>
      </c>
      <c r="M3754" s="62">
        <f>STOCK[[#This Row],[Costo Unitario (USD)]]+STOCK[[#This Row],[Costo Envío (USD)]]+STOCK[[#This Row],[Comisión 10%]]</f>
        <v>10</v>
      </c>
      <c r="N3754" s="62">
        <f t="shared" si="210"/>
        <v>15</v>
      </c>
      <c r="O3754" s="62">
        <f t="shared" si="212"/>
        <v>20</v>
      </c>
      <c r="P3754" s="62">
        <f>STOCK[[#This Row],[Precio Final]]-STOCK[[#This Row],[Costo total]]</f>
        <v>10</v>
      </c>
      <c r="Q3754" s="62"/>
      <c r="R3754" s="82">
        <v>45979</v>
      </c>
      <c r="S3754" s="74"/>
      <c r="T3754" s="62"/>
      <c r="U3754" s="62"/>
      <c r="V3754" s="76"/>
    </row>
    <row r="3755" customHeight="1" spans="1:22">
      <c r="A3755" s="74" t="s">
        <v>22924</v>
      </c>
      <c r="B3755" s="74" t="s">
        <v>22798</v>
      </c>
      <c r="C3755" s="74" t="s">
        <v>22925</v>
      </c>
      <c r="D3755" s="74" t="s">
        <v>16396</v>
      </c>
      <c r="E3755" s="74"/>
      <c r="F3755" s="59">
        <v>40</v>
      </c>
      <c r="G3755" s="75">
        <v>2</v>
      </c>
      <c r="H3755" s="75">
        <f>SUMIFS(VENTAS[Cantidad],VENTAS[Código del producto Vendido],STOCK[[#This Row],[Code]])</f>
        <v>0</v>
      </c>
      <c r="I3755" s="75">
        <f t="shared" si="208"/>
        <v>2</v>
      </c>
      <c r="J3755" s="59">
        <f t="shared" si="209"/>
        <v>4</v>
      </c>
      <c r="K3755" s="62">
        <v>8</v>
      </c>
      <c r="L3755" s="62">
        <v>0</v>
      </c>
      <c r="M3755" s="62">
        <f>STOCK[[#This Row],[Costo Unitario (USD)]]+STOCK[[#This Row],[Costo Envío (USD)]]+STOCK[[#This Row],[Comisión 10%]]</f>
        <v>12</v>
      </c>
      <c r="N3755" s="62">
        <f t="shared" si="210"/>
        <v>18</v>
      </c>
      <c r="O3755" s="62">
        <f t="shared" si="212"/>
        <v>40</v>
      </c>
      <c r="P3755" s="62">
        <f>STOCK[[#This Row],[Precio Final]]-STOCK[[#This Row],[Costo total]]</f>
        <v>28</v>
      </c>
      <c r="Q3755" s="62"/>
      <c r="R3755" s="82">
        <v>45979</v>
      </c>
      <c r="S3755" s="74"/>
      <c r="T3755" s="62"/>
      <c r="U3755" s="62"/>
      <c r="V3755" s="76"/>
    </row>
    <row r="3756" customHeight="1" spans="1:22">
      <c r="A3756" s="74" t="s">
        <v>22926</v>
      </c>
      <c r="B3756" s="74" t="s">
        <v>21469</v>
      </c>
      <c r="C3756" s="74" t="s">
        <v>22927</v>
      </c>
      <c r="D3756" s="74" t="s">
        <v>16583</v>
      </c>
      <c r="E3756" s="74"/>
      <c r="F3756" s="59">
        <v>55</v>
      </c>
      <c r="G3756" s="75">
        <v>1</v>
      </c>
      <c r="H3756" s="75">
        <f>SUMIFS(VENTAS[Cantidad],VENTAS[Código del producto Vendido],STOCK[[#This Row],[Code]])</f>
        <v>0</v>
      </c>
      <c r="I3756" s="75">
        <f t="shared" si="208"/>
        <v>1</v>
      </c>
      <c r="J3756" s="59">
        <f t="shared" si="209"/>
        <v>5.5</v>
      </c>
      <c r="K3756" s="62">
        <v>8</v>
      </c>
      <c r="L3756" s="62">
        <v>0</v>
      </c>
      <c r="M3756" s="62">
        <f>STOCK[[#This Row],[Costo Unitario (USD)]]+STOCK[[#This Row],[Costo Envío (USD)]]+STOCK[[#This Row],[Comisión 10%]]</f>
        <v>13.5</v>
      </c>
      <c r="N3756" s="62">
        <f t="shared" si="210"/>
        <v>20.25</v>
      </c>
      <c r="O3756" s="62">
        <f t="shared" si="212"/>
        <v>55</v>
      </c>
      <c r="P3756" s="62">
        <f>STOCK[[#This Row],[Precio Final]]-STOCK[[#This Row],[Costo total]]</f>
        <v>41.5</v>
      </c>
      <c r="Q3756" s="62"/>
      <c r="R3756" s="82">
        <v>45979</v>
      </c>
      <c r="S3756" s="74"/>
      <c r="T3756" s="62"/>
      <c r="U3756" s="62"/>
      <c r="V3756" s="76"/>
    </row>
    <row r="3757" customHeight="1" spans="1:22">
      <c r="A3757" s="74" t="s">
        <v>22928</v>
      </c>
      <c r="B3757" s="74" t="s">
        <v>21469</v>
      </c>
      <c r="C3757" s="74" t="s">
        <v>22929</v>
      </c>
      <c r="D3757" s="74" t="s">
        <v>16583</v>
      </c>
      <c r="E3757" s="74"/>
      <c r="F3757" s="59">
        <v>20</v>
      </c>
      <c r="G3757" s="75">
        <v>1</v>
      </c>
      <c r="H3757" s="75">
        <f>SUMIFS(VENTAS[Cantidad],VENTAS[Código del producto Vendido],STOCK[[#This Row],[Code]])</f>
        <v>0</v>
      </c>
      <c r="I3757" s="75">
        <f t="shared" si="208"/>
        <v>1</v>
      </c>
      <c r="J3757" s="59">
        <f t="shared" si="209"/>
        <v>2</v>
      </c>
      <c r="K3757" s="62">
        <v>8</v>
      </c>
      <c r="L3757" s="62">
        <v>0</v>
      </c>
      <c r="M3757" s="62">
        <f>STOCK[[#This Row],[Costo Unitario (USD)]]+STOCK[[#This Row],[Costo Envío (USD)]]+STOCK[[#This Row],[Comisión 10%]]</f>
        <v>10</v>
      </c>
      <c r="N3757" s="62">
        <f t="shared" si="210"/>
        <v>15</v>
      </c>
      <c r="O3757" s="62">
        <f t="shared" si="212"/>
        <v>20</v>
      </c>
      <c r="P3757" s="62">
        <f>STOCK[[#This Row],[Precio Final]]-STOCK[[#This Row],[Costo total]]</f>
        <v>10</v>
      </c>
      <c r="Q3757" s="62"/>
      <c r="R3757" s="82">
        <v>45979</v>
      </c>
      <c r="S3757" s="74"/>
      <c r="T3757" s="62"/>
      <c r="U3757" s="62"/>
      <c r="V3757" s="76"/>
    </row>
    <row r="3758" customHeight="1" spans="1:22">
      <c r="A3758" s="74" t="s">
        <v>22930</v>
      </c>
      <c r="B3758" s="74" t="s">
        <v>22238</v>
      </c>
      <c r="C3758" s="74" t="s">
        <v>22931</v>
      </c>
      <c r="D3758" s="74" t="s">
        <v>16408</v>
      </c>
      <c r="E3758" s="74"/>
      <c r="F3758" s="59">
        <v>20</v>
      </c>
      <c r="G3758" s="75">
        <v>1</v>
      </c>
      <c r="H3758" s="75">
        <f>SUMIFS(VENTAS[Cantidad],VENTAS[Código del producto Vendido],STOCK[[#This Row],[Code]])</f>
        <v>0</v>
      </c>
      <c r="I3758" s="75">
        <f t="shared" si="208"/>
        <v>1</v>
      </c>
      <c r="J3758" s="59">
        <f t="shared" si="209"/>
        <v>2</v>
      </c>
      <c r="K3758" s="62">
        <v>8</v>
      </c>
      <c r="L3758" s="62">
        <v>0</v>
      </c>
      <c r="M3758" s="62">
        <f>STOCK[[#This Row],[Costo Unitario (USD)]]+STOCK[[#This Row],[Costo Envío (USD)]]+STOCK[[#This Row],[Comisión 10%]]</f>
        <v>10</v>
      </c>
      <c r="N3758" s="62">
        <f t="shared" si="210"/>
        <v>15</v>
      </c>
      <c r="O3758" s="62">
        <f t="shared" si="212"/>
        <v>20</v>
      </c>
      <c r="P3758" s="62">
        <f>STOCK[[#This Row],[Precio Final]]-STOCK[[#This Row],[Costo total]]</f>
        <v>10</v>
      </c>
      <c r="Q3758" s="62"/>
      <c r="R3758" s="82">
        <v>45979</v>
      </c>
      <c r="S3758" s="74"/>
      <c r="T3758" s="62"/>
      <c r="U3758" s="62"/>
      <c r="V3758" s="76"/>
    </row>
    <row r="3759" customHeight="1" spans="1:22">
      <c r="A3759" s="74" t="s">
        <v>22932</v>
      </c>
      <c r="B3759" s="74" t="s">
        <v>21469</v>
      </c>
      <c r="C3759" s="74" t="s">
        <v>22933</v>
      </c>
      <c r="D3759" s="74" t="s">
        <v>16475</v>
      </c>
      <c r="E3759" s="74"/>
      <c r="F3759" s="59">
        <v>35</v>
      </c>
      <c r="G3759" s="75">
        <v>1</v>
      </c>
      <c r="H3759" s="75">
        <f>SUMIFS(VENTAS[Cantidad],VENTAS[Código del producto Vendido],STOCK[[#This Row],[Code]])</f>
        <v>0</v>
      </c>
      <c r="I3759" s="75">
        <f t="shared" si="208"/>
        <v>1</v>
      </c>
      <c r="J3759" s="59">
        <f t="shared" si="209"/>
        <v>3.5</v>
      </c>
      <c r="K3759" s="62">
        <v>8</v>
      </c>
      <c r="L3759" s="62">
        <v>0</v>
      </c>
      <c r="M3759" s="62">
        <f>STOCK[[#This Row],[Costo Unitario (USD)]]+STOCK[[#This Row],[Costo Envío (USD)]]+STOCK[[#This Row],[Comisión 10%]]</f>
        <v>11.5</v>
      </c>
      <c r="N3759" s="62">
        <f t="shared" si="210"/>
        <v>17.25</v>
      </c>
      <c r="O3759" s="62">
        <f t="shared" si="212"/>
        <v>35</v>
      </c>
      <c r="P3759" s="62">
        <f>STOCK[[#This Row],[Precio Final]]-STOCK[[#This Row],[Costo total]]</f>
        <v>23.5</v>
      </c>
      <c r="Q3759" s="62"/>
      <c r="R3759" s="82">
        <v>45979</v>
      </c>
      <c r="S3759" s="74"/>
      <c r="T3759" s="62"/>
      <c r="U3759" s="62"/>
      <c r="V3759" s="76"/>
    </row>
    <row r="3760" customHeight="1" spans="1:22">
      <c r="A3760" s="74" t="s">
        <v>22934</v>
      </c>
      <c r="B3760" s="74" t="s">
        <v>22238</v>
      </c>
      <c r="C3760" s="74" t="s">
        <v>22935</v>
      </c>
      <c r="D3760" s="74" t="s">
        <v>16404</v>
      </c>
      <c r="E3760" s="74"/>
      <c r="F3760" s="59">
        <v>55</v>
      </c>
      <c r="G3760" s="75">
        <v>1</v>
      </c>
      <c r="H3760" s="75">
        <f>SUMIFS(VENTAS[Cantidad],VENTAS[Código del producto Vendido],STOCK[[#This Row],[Code]])</f>
        <v>0</v>
      </c>
      <c r="I3760" s="75">
        <f t="shared" si="208"/>
        <v>1</v>
      </c>
      <c r="J3760" s="59">
        <f t="shared" si="209"/>
        <v>5.5</v>
      </c>
      <c r="K3760" s="62">
        <v>8</v>
      </c>
      <c r="L3760" s="62">
        <v>0</v>
      </c>
      <c r="M3760" s="62">
        <f>STOCK[[#This Row],[Costo Unitario (USD)]]+STOCK[[#This Row],[Costo Envío (USD)]]+STOCK[[#This Row],[Comisión 10%]]</f>
        <v>13.5</v>
      </c>
      <c r="N3760" s="62">
        <f t="shared" si="210"/>
        <v>20.25</v>
      </c>
      <c r="O3760" s="62">
        <f t="shared" si="212"/>
        <v>55</v>
      </c>
      <c r="P3760" s="62">
        <f>STOCK[[#This Row],[Precio Final]]-STOCK[[#This Row],[Costo total]]</f>
        <v>41.5</v>
      </c>
      <c r="Q3760" s="62"/>
      <c r="R3760" s="82">
        <v>45979</v>
      </c>
      <c r="S3760" s="74"/>
      <c r="T3760" s="62"/>
      <c r="U3760" s="62"/>
      <c r="V3760" s="76"/>
    </row>
    <row r="3761" customHeight="1" spans="1:22">
      <c r="A3761" s="74" t="s">
        <v>22936</v>
      </c>
      <c r="B3761" s="74" t="s">
        <v>22798</v>
      </c>
      <c r="C3761" s="74" t="s">
        <v>22937</v>
      </c>
      <c r="D3761" s="74" t="s">
        <v>16396</v>
      </c>
      <c r="E3761" s="74"/>
      <c r="F3761" s="59">
        <v>30</v>
      </c>
      <c r="G3761" s="75">
        <v>1</v>
      </c>
      <c r="H3761" s="75">
        <f>SUMIFS(VENTAS[Cantidad],VENTAS[Código del producto Vendido],STOCK[[#This Row],[Code]])</f>
        <v>0</v>
      </c>
      <c r="I3761" s="75">
        <f t="shared" si="208"/>
        <v>1</v>
      </c>
      <c r="J3761" s="59">
        <f t="shared" si="209"/>
        <v>3</v>
      </c>
      <c r="K3761" s="62">
        <v>8</v>
      </c>
      <c r="L3761" s="62">
        <v>0</v>
      </c>
      <c r="M3761" s="62">
        <f>STOCK[[#This Row],[Costo Unitario (USD)]]+STOCK[[#This Row],[Costo Envío (USD)]]+STOCK[[#This Row],[Comisión 10%]]</f>
        <v>11</v>
      </c>
      <c r="N3761" s="62">
        <f t="shared" si="210"/>
        <v>16.5</v>
      </c>
      <c r="O3761" s="62">
        <f t="shared" si="212"/>
        <v>30</v>
      </c>
      <c r="P3761" s="62">
        <f>STOCK[[#This Row],[Precio Final]]-STOCK[[#This Row],[Costo total]]</f>
        <v>19</v>
      </c>
      <c r="Q3761" s="62"/>
      <c r="R3761" s="82">
        <v>45979</v>
      </c>
      <c r="S3761" s="74"/>
      <c r="T3761" s="62"/>
      <c r="U3761" s="62"/>
      <c r="V3761" s="76"/>
    </row>
    <row r="3762" customHeight="1" spans="1:22">
      <c r="A3762" s="74" t="s">
        <v>22938</v>
      </c>
      <c r="B3762" s="74" t="s">
        <v>21469</v>
      </c>
      <c r="C3762" s="74" t="s">
        <v>22458</v>
      </c>
      <c r="D3762" s="74" t="s">
        <v>16475</v>
      </c>
      <c r="E3762" s="74"/>
      <c r="F3762" s="59">
        <v>20</v>
      </c>
      <c r="G3762" s="75">
        <v>1</v>
      </c>
      <c r="H3762" s="75">
        <f>SUMIFS(VENTAS[Cantidad],VENTAS[Código del producto Vendido],STOCK[[#This Row],[Code]])</f>
        <v>0</v>
      </c>
      <c r="I3762" s="75">
        <f t="shared" si="208"/>
        <v>1</v>
      </c>
      <c r="J3762" s="59">
        <f t="shared" si="209"/>
        <v>2</v>
      </c>
      <c r="K3762" s="62">
        <v>8</v>
      </c>
      <c r="L3762" s="62">
        <v>0</v>
      </c>
      <c r="M3762" s="62">
        <f>STOCK[[#This Row],[Costo Unitario (USD)]]+STOCK[[#This Row],[Costo Envío (USD)]]+STOCK[[#This Row],[Comisión 10%]]</f>
        <v>10</v>
      </c>
      <c r="N3762" s="62">
        <f t="shared" si="210"/>
        <v>15</v>
      </c>
      <c r="O3762" s="62">
        <f t="shared" si="212"/>
        <v>20</v>
      </c>
      <c r="P3762" s="62">
        <f>STOCK[[#This Row],[Precio Final]]-STOCK[[#This Row],[Costo total]]</f>
        <v>10</v>
      </c>
      <c r="Q3762" s="62"/>
      <c r="R3762" s="82">
        <v>45979</v>
      </c>
      <c r="S3762" s="74"/>
      <c r="T3762" s="62"/>
      <c r="U3762" s="62"/>
      <c r="V3762" s="76"/>
    </row>
    <row r="3763" customHeight="1" spans="1:22">
      <c r="A3763" s="74" t="s">
        <v>22939</v>
      </c>
      <c r="B3763" s="74" t="s">
        <v>22165</v>
      </c>
      <c r="C3763" s="74" t="s">
        <v>22940</v>
      </c>
      <c r="D3763" s="74" t="s">
        <v>16404</v>
      </c>
      <c r="E3763" s="74"/>
      <c r="F3763" s="59">
        <v>35</v>
      </c>
      <c r="G3763" s="75">
        <v>1</v>
      </c>
      <c r="H3763" s="75">
        <f>SUMIFS(VENTAS[Cantidad],VENTAS[Código del producto Vendido],STOCK[[#This Row],[Code]])</f>
        <v>0</v>
      </c>
      <c r="I3763" s="75">
        <f t="shared" si="208"/>
        <v>1</v>
      </c>
      <c r="J3763" s="59">
        <f t="shared" si="209"/>
        <v>3.5</v>
      </c>
      <c r="K3763" s="62">
        <v>8</v>
      </c>
      <c r="L3763" s="62">
        <v>0</v>
      </c>
      <c r="M3763" s="62">
        <f>STOCK[[#This Row],[Costo Unitario (USD)]]+STOCK[[#This Row],[Costo Envío (USD)]]+STOCK[[#This Row],[Comisión 10%]]</f>
        <v>11.5</v>
      </c>
      <c r="N3763" s="62">
        <f t="shared" si="210"/>
        <v>17.25</v>
      </c>
      <c r="O3763" s="62">
        <f t="shared" si="212"/>
        <v>35</v>
      </c>
      <c r="P3763" s="62">
        <f>STOCK[[#This Row],[Precio Final]]-STOCK[[#This Row],[Costo total]]</f>
        <v>23.5</v>
      </c>
      <c r="Q3763" s="62"/>
      <c r="R3763" s="82">
        <v>45979</v>
      </c>
      <c r="S3763" s="74"/>
      <c r="T3763" s="62"/>
      <c r="U3763" s="62"/>
      <c r="V3763" s="76"/>
    </row>
    <row r="3764" customHeight="1" spans="1:22">
      <c r="A3764" s="74" t="s">
        <v>22941</v>
      </c>
      <c r="B3764" s="74" t="s">
        <v>22096</v>
      </c>
      <c r="C3764" s="74" t="s">
        <v>22942</v>
      </c>
      <c r="D3764" s="74" t="s">
        <v>16583</v>
      </c>
      <c r="E3764" s="74"/>
      <c r="F3764" s="59">
        <v>40</v>
      </c>
      <c r="G3764" s="75">
        <v>1</v>
      </c>
      <c r="H3764" s="75">
        <f>SUMIFS(VENTAS[Cantidad],VENTAS[Código del producto Vendido],STOCK[[#This Row],[Code]])</f>
        <v>0</v>
      </c>
      <c r="I3764" s="75">
        <f t="shared" si="208"/>
        <v>1</v>
      </c>
      <c r="J3764" s="59">
        <f t="shared" si="209"/>
        <v>4</v>
      </c>
      <c r="K3764" s="62">
        <v>8</v>
      </c>
      <c r="L3764" s="62">
        <v>0</v>
      </c>
      <c r="M3764" s="62">
        <f>STOCK[[#This Row],[Costo Unitario (USD)]]+STOCK[[#This Row],[Costo Envío (USD)]]+STOCK[[#This Row],[Comisión 10%]]</f>
        <v>12</v>
      </c>
      <c r="N3764" s="62">
        <f t="shared" si="210"/>
        <v>18</v>
      </c>
      <c r="O3764" s="62">
        <f t="shared" si="212"/>
        <v>40</v>
      </c>
      <c r="P3764" s="62">
        <f>STOCK[[#This Row],[Precio Final]]-STOCK[[#This Row],[Costo total]]</f>
        <v>28</v>
      </c>
      <c r="Q3764" s="62"/>
      <c r="R3764" s="82">
        <v>45979</v>
      </c>
      <c r="S3764" s="74"/>
      <c r="T3764" s="62"/>
      <c r="U3764" s="62"/>
      <c r="V3764" s="76"/>
    </row>
    <row r="3765" customHeight="1" spans="1:22">
      <c r="A3765" s="74" t="s">
        <v>22943</v>
      </c>
      <c r="B3765" s="74" t="s">
        <v>22056</v>
      </c>
      <c r="C3765" s="74" t="s">
        <v>22944</v>
      </c>
      <c r="D3765" s="74" t="s">
        <v>16396</v>
      </c>
      <c r="E3765" s="74"/>
      <c r="F3765" s="59">
        <v>30</v>
      </c>
      <c r="G3765" s="75">
        <v>1</v>
      </c>
      <c r="H3765" s="75">
        <f>SUMIFS(VENTAS[Cantidad],VENTAS[Código del producto Vendido],STOCK[[#This Row],[Code]])</f>
        <v>0</v>
      </c>
      <c r="I3765" s="75">
        <f t="shared" ref="I3765:I3790" si="213">G3765-H3765</f>
        <v>1</v>
      </c>
      <c r="J3765" s="59">
        <f t="shared" si="209"/>
        <v>3</v>
      </c>
      <c r="K3765" s="62">
        <v>8</v>
      </c>
      <c r="L3765" s="62">
        <v>0</v>
      </c>
      <c r="M3765" s="62">
        <f>STOCK[[#This Row],[Costo Unitario (USD)]]+STOCK[[#This Row],[Costo Envío (USD)]]+STOCK[[#This Row],[Comisión 10%]]</f>
        <v>11</v>
      </c>
      <c r="N3765" s="62">
        <f t="shared" si="210"/>
        <v>16.5</v>
      </c>
      <c r="O3765" s="62">
        <f t="shared" si="212"/>
        <v>30</v>
      </c>
      <c r="P3765" s="62">
        <f>STOCK[[#This Row],[Precio Final]]-STOCK[[#This Row],[Costo total]]</f>
        <v>19</v>
      </c>
      <c r="Q3765" s="62"/>
      <c r="R3765" s="82">
        <v>45979</v>
      </c>
      <c r="S3765" s="74"/>
      <c r="T3765" s="62"/>
      <c r="U3765" s="62"/>
      <c r="V3765" s="76"/>
    </row>
    <row r="3766" customHeight="1" spans="1:22">
      <c r="A3766" s="74" t="s">
        <v>22945</v>
      </c>
      <c r="B3766" s="74" t="s">
        <v>22056</v>
      </c>
      <c r="C3766" s="74" t="s">
        <v>22946</v>
      </c>
      <c r="D3766" s="74" t="s">
        <v>16396</v>
      </c>
      <c r="E3766" s="74"/>
      <c r="F3766" s="59">
        <v>30</v>
      </c>
      <c r="G3766" s="75">
        <v>1</v>
      </c>
      <c r="H3766" s="75">
        <f>SUMIFS(VENTAS[Cantidad],VENTAS[Código del producto Vendido],STOCK[[#This Row],[Code]])</f>
        <v>0</v>
      </c>
      <c r="I3766" s="75">
        <f t="shared" si="213"/>
        <v>1</v>
      </c>
      <c r="J3766" s="59">
        <f t="shared" si="209"/>
        <v>3</v>
      </c>
      <c r="K3766" s="62">
        <v>8</v>
      </c>
      <c r="L3766" s="62">
        <v>0</v>
      </c>
      <c r="M3766" s="62">
        <f>STOCK[[#This Row],[Costo Unitario (USD)]]+STOCK[[#This Row],[Costo Envío (USD)]]+STOCK[[#This Row],[Comisión 10%]]</f>
        <v>11</v>
      </c>
      <c r="N3766" s="62">
        <f t="shared" si="210"/>
        <v>16.5</v>
      </c>
      <c r="O3766" s="62">
        <f t="shared" si="212"/>
        <v>30</v>
      </c>
      <c r="P3766" s="62">
        <f>STOCK[[#This Row],[Precio Final]]-STOCK[[#This Row],[Costo total]]</f>
        <v>19</v>
      </c>
      <c r="Q3766" s="62"/>
      <c r="R3766" s="82">
        <v>45979</v>
      </c>
      <c r="S3766" s="74"/>
      <c r="T3766" s="62"/>
      <c r="U3766" s="62"/>
      <c r="V3766" s="76"/>
    </row>
    <row r="3767" customHeight="1" spans="1:22">
      <c r="A3767" s="74" t="s">
        <v>22947</v>
      </c>
      <c r="B3767" s="74" t="s">
        <v>22056</v>
      </c>
      <c r="C3767" s="74" t="s">
        <v>22948</v>
      </c>
      <c r="D3767" s="74" t="s">
        <v>16928</v>
      </c>
      <c r="E3767" s="74"/>
      <c r="F3767" s="59">
        <v>40</v>
      </c>
      <c r="G3767" s="75">
        <v>1</v>
      </c>
      <c r="H3767" s="75">
        <f>SUMIFS(VENTAS[Cantidad],VENTAS[Código del producto Vendido],STOCK[[#This Row],[Code]])</f>
        <v>0</v>
      </c>
      <c r="I3767" s="75">
        <f t="shared" si="213"/>
        <v>1</v>
      </c>
      <c r="J3767" s="59">
        <f t="shared" si="209"/>
        <v>4</v>
      </c>
      <c r="K3767" s="62">
        <v>8</v>
      </c>
      <c r="L3767" s="62">
        <v>0</v>
      </c>
      <c r="M3767" s="62">
        <f>STOCK[[#This Row],[Costo Unitario (USD)]]+STOCK[[#This Row],[Costo Envío (USD)]]+STOCK[[#This Row],[Comisión 10%]]</f>
        <v>12</v>
      </c>
      <c r="N3767" s="62">
        <f t="shared" si="210"/>
        <v>18</v>
      </c>
      <c r="O3767" s="62">
        <f t="shared" si="212"/>
        <v>40</v>
      </c>
      <c r="P3767" s="62">
        <f>STOCK[[#This Row],[Precio Final]]-STOCK[[#This Row],[Costo total]]</f>
        <v>28</v>
      </c>
      <c r="Q3767" s="62"/>
      <c r="R3767" s="82">
        <v>45979</v>
      </c>
      <c r="S3767" s="74"/>
      <c r="T3767" s="62"/>
      <c r="U3767" s="62"/>
      <c r="V3767" s="76"/>
    </row>
    <row r="3768" customHeight="1" spans="1:22">
      <c r="A3768" s="74" t="s">
        <v>22949</v>
      </c>
      <c r="B3768" s="74" t="s">
        <v>22056</v>
      </c>
      <c r="C3768" s="74" t="s">
        <v>22950</v>
      </c>
      <c r="D3768" s="74" t="s">
        <v>16396</v>
      </c>
      <c r="E3768" s="74"/>
      <c r="F3768" s="59">
        <v>28</v>
      </c>
      <c r="G3768" s="75">
        <v>1</v>
      </c>
      <c r="H3768" s="75">
        <f>SUMIFS(VENTAS[Cantidad],VENTAS[Código del producto Vendido],STOCK[[#This Row],[Code]])</f>
        <v>0</v>
      </c>
      <c r="I3768" s="75">
        <f t="shared" si="213"/>
        <v>1</v>
      </c>
      <c r="J3768" s="59">
        <f t="shared" si="209"/>
        <v>2.8</v>
      </c>
      <c r="K3768" s="62">
        <v>8</v>
      </c>
      <c r="L3768" s="62">
        <v>0</v>
      </c>
      <c r="M3768" s="62">
        <f>STOCK[[#This Row],[Costo Unitario (USD)]]+STOCK[[#This Row],[Costo Envío (USD)]]+STOCK[[#This Row],[Comisión 10%]]</f>
        <v>10.8</v>
      </c>
      <c r="N3768" s="62">
        <f t="shared" si="210"/>
        <v>16.2</v>
      </c>
      <c r="O3768" s="62">
        <f t="shared" si="212"/>
        <v>28</v>
      </c>
      <c r="P3768" s="62">
        <f>STOCK[[#This Row],[Precio Final]]-STOCK[[#This Row],[Costo total]]</f>
        <v>17.2</v>
      </c>
      <c r="Q3768" s="62"/>
      <c r="R3768" s="82">
        <v>45979</v>
      </c>
      <c r="S3768" s="74"/>
      <c r="T3768" s="62"/>
      <c r="U3768" s="62"/>
      <c r="V3768" s="76"/>
    </row>
    <row r="3769" customHeight="1" spans="1:22">
      <c r="A3769" s="74" t="s">
        <v>22951</v>
      </c>
      <c r="B3769" s="74" t="s">
        <v>22059</v>
      </c>
      <c r="C3769" s="74" t="s">
        <v>22952</v>
      </c>
      <c r="D3769" s="74" t="s">
        <v>16475</v>
      </c>
      <c r="E3769" s="74"/>
      <c r="F3769" s="59">
        <v>30</v>
      </c>
      <c r="G3769" s="75">
        <v>1</v>
      </c>
      <c r="H3769" s="75">
        <f>SUMIFS(VENTAS[Cantidad],VENTAS[Código del producto Vendido],STOCK[[#This Row],[Code]])</f>
        <v>0</v>
      </c>
      <c r="I3769" s="75">
        <f t="shared" si="213"/>
        <v>1</v>
      </c>
      <c r="J3769" s="59">
        <f t="shared" si="209"/>
        <v>3</v>
      </c>
      <c r="K3769" s="62">
        <v>8</v>
      </c>
      <c r="L3769" s="62">
        <v>0</v>
      </c>
      <c r="M3769" s="62">
        <f>STOCK[[#This Row],[Costo Unitario (USD)]]+STOCK[[#This Row],[Costo Envío (USD)]]+STOCK[[#This Row],[Comisión 10%]]</f>
        <v>11</v>
      </c>
      <c r="N3769" s="62">
        <f t="shared" si="210"/>
        <v>16.5</v>
      </c>
      <c r="O3769" s="62">
        <f t="shared" si="212"/>
        <v>30</v>
      </c>
      <c r="P3769" s="62">
        <f>STOCK[[#This Row],[Precio Final]]-STOCK[[#This Row],[Costo total]]</f>
        <v>19</v>
      </c>
      <c r="Q3769" s="62"/>
      <c r="R3769" s="82">
        <v>45979</v>
      </c>
      <c r="S3769" s="74"/>
      <c r="T3769" s="62"/>
      <c r="U3769" s="62"/>
      <c r="V3769" s="76"/>
    </row>
    <row r="3770" customHeight="1" spans="1:22">
      <c r="A3770" s="74" t="s">
        <v>22953</v>
      </c>
      <c r="B3770" s="74" t="s">
        <v>22238</v>
      </c>
      <c r="C3770" s="74" t="s">
        <v>22839</v>
      </c>
      <c r="D3770" s="74" t="s">
        <v>16404</v>
      </c>
      <c r="E3770" s="74"/>
      <c r="F3770" s="59">
        <v>35</v>
      </c>
      <c r="G3770" s="75">
        <v>1</v>
      </c>
      <c r="H3770" s="75">
        <f>SUMIFS(VENTAS[Cantidad],VENTAS[Código del producto Vendido],STOCK[[#This Row],[Code]])</f>
        <v>0</v>
      </c>
      <c r="I3770" s="75">
        <f t="shared" si="213"/>
        <v>1</v>
      </c>
      <c r="J3770" s="59">
        <f t="shared" si="209"/>
        <v>3.5</v>
      </c>
      <c r="K3770" s="62">
        <v>8</v>
      </c>
      <c r="L3770" s="62">
        <v>0</v>
      </c>
      <c r="M3770" s="62">
        <f>STOCK[[#This Row],[Costo Unitario (USD)]]+STOCK[[#This Row],[Costo Envío (USD)]]+STOCK[[#This Row],[Comisión 10%]]</f>
        <v>11.5</v>
      </c>
      <c r="N3770" s="62">
        <f t="shared" si="210"/>
        <v>17.25</v>
      </c>
      <c r="O3770" s="62">
        <f t="shared" si="212"/>
        <v>35</v>
      </c>
      <c r="P3770" s="62">
        <f>STOCK[[#This Row],[Precio Final]]-STOCK[[#This Row],[Costo total]]</f>
        <v>23.5</v>
      </c>
      <c r="Q3770" s="62"/>
      <c r="R3770" s="82">
        <v>45979</v>
      </c>
      <c r="S3770" s="74"/>
      <c r="T3770" s="62"/>
      <c r="U3770" s="62"/>
      <c r="V3770" s="76"/>
    </row>
    <row r="3771" customHeight="1" spans="1:22">
      <c r="A3771" s="74" t="s">
        <v>22954</v>
      </c>
      <c r="B3771" s="74" t="s">
        <v>22059</v>
      </c>
      <c r="C3771" s="74" t="s">
        <v>20855</v>
      </c>
      <c r="D3771" s="74" t="s">
        <v>16583</v>
      </c>
      <c r="E3771" s="74"/>
      <c r="F3771" s="59">
        <v>22</v>
      </c>
      <c r="G3771" s="75">
        <v>1</v>
      </c>
      <c r="H3771" s="75">
        <f>SUMIFS(VENTAS[Cantidad],VENTAS[Código del producto Vendido],STOCK[[#This Row],[Code]])</f>
        <v>0</v>
      </c>
      <c r="I3771" s="75">
        <f t="shared" si="213"/>
        <v>1</v>
      </c>
      <c r="J3771" s="59">
        <f t="shared" si="209"/>
        <v>2.2</v>
      </c>
      <c r="K3771" s="62">
        <v>8</v>
      </c>
      <c r="L3771" s="62">
        <v>0</v>
      </c>
      <c r="M3771" s="62">
        <f>STOCK[[#This Row],[Costo Unitario (USD)]]+STOCK[[#This Row],[Costo Envío (USD)]]+STOCK[[#This Row],[Comisión 10%]]</f>
        <v>10.2</v>
      </c>
      <c r="N3771" s="62">
        <f t="shared" si="210"/>
        <v>15.3</v>
      </c>
      <c r="O3771" s="62">
        <f t="shared" si="212"/>
        <v>22</v>
      </c>
      <c r="P3771" s="62">
        <f>STOCK[[#This Row],[Precio Final]]-STOCK[[#This Row],[Costo total]]</f>
        <v>11.8</v>
      </c>
      <c r="Q3771" s="62"/>
      <c r="R3771" s="82">
        <v>45979</v>
      </c>
      <c r="S3771" s="74"/>
      <c r="T3771" s="62"/>
      <c r="U3771" s="62"/>
      <c r="V3771" s="76"/>
    </row>
    <row r="3772" customHeight="1" spans="1:22">
      <c r="A3772" s="74" t="s">
        <v>22955</v>
      </c>
      <c r="B3772" s="74" t="s">
        <v>22059</v>
      </c>
      <c r="C3772" s="74" t="s">
        <v>22181</v>
      </c>
      <c r="D3772" s="74" t="s">
        <v>16475</v>
      </c>
      <c r="E3772" s="74"/>
      <c r="F3772" s="59">
        <v>25</v>
      </c>
      <c r="G3772" s="75">
        <v>1</v>
      </c>
      <c r="H3772" s="75">
        <f>SUMIFS(VENTAS[Cantidad],VENTAS[Código del producto Vendido],STOCK[[#This Row],[Code]])</f>
        <v>0</v>
      </c>
      <c r="I3772" s="75">
        <f t="shared" si="213"/>
        <v>1</v>
      </c>
      <c r="J3772" s="59">
        <f t="shared" si="209"/>
        <v>2.5</v>
      </c>
      <c r="K3772" s="62">
        <v>8</v>
      </c>
      <c r="L3772" s="62">
        <v>0</v>
      </c>
      <c r="M3772" s="62">
        <f>STOCK[[#This Row],[Costo Unitario (USD)]]+STOCK[[#This Row],[Costo Envío (USD)]]+STOCK[[#This Row],[Comisión 10%]]</f>
        <v>10.5</v>
      </c>
      <c r="N3772" s="62">
        <f t="shared" si="210"/>
        <v>15.75</v>
      </c>
      <c r="O3772" s="62">
        <f t="shared" si="212"/>
        <v>25</v>
      </c>
      <c r="P3772" s="62">
        <f>STOCK[[#This Row],[Precio Final]]-STOCK[[#This Row],[Costo total]]</f>
        <v>14.5</v>
      </c>
      <c r="Q3772" s="62"/>
      <c r="R3772" s="82">
        <v>45979</v>
      </c>
      <c r="S3772" s="74"/>
      <c r="T3772" s="62"/>
      <c r="U3772" s="62"/>
      <c r="V3772" s="76"/>
    </row>
    <row r="3773" customHeight="1" spans="1:22">
      <c r="A3773" s="74" t="s">
        <v>22956</v>
      </c>
      <c r="B3773" s="74" t="s">
        <v>20961</v>
      </c>
      <c r="C3773" s="74" t="s">
        <v>22957</v>
      </c>
      <c r="D3773" s="74" t="s">
        <v>16408</v>
      </c>
      <c r="E3773" s="74"/>
      <c r="F3773" s="59">
        <v>30</v>
      </c>
      <c r="G3773" s="75">
        <v>1</v>
      </c>
      <c r="H3773" s="75">
        <f>SUMIFS(VENTAS[Cantidad],VENTAS[Código del producto Vendido],STOCK[[#This Row],[Code]])</f>
        <v>0</v>
      </c>
      <c r="I3773" s="75">
        <f t="shared" si="213"/>
        <v>1</v>
      </c>
      <c r="J3773" s="59">
        <f t="shared" si="209"/>
        <v>3</v>
      </c>
      <c r="K3773" s="62">
        <v>8</v>
      </c>
      <c r="L3773" s="62">
        <v>0</v>
      </c>
      <c r="M3773" s="62">
        <f>STOCK[[#This Row],[Costo Unitario (USD)]]+STOCK[[#This Row],[Costo Envío (USD)]]+STOCK[[#This Row],[Comisión 10%]]</f>
        <v>11</v>
      </c>
      <c r="N3773" s="62">
        <f t="shared" si="210"/>
        <v>16.5</v>
      </c>
      <c r="O3773" s="62">
        <f t="shared" si="212"/>
        <v>30</v>
      </c>
      <c r="P3773" s="62">
        <f>STOCK[[#This Row],[Precio Final]]-STOCK[[#This Row],[Costo total]]</f>
        <v>19</v>
      </c>
      <c r="Q3773" s="62"/>
      <c r="R3773" s="82">
        <v>45979</v>
      </c>
      <c r="S3773" s="74"/>
      <c r="T3773" s="62"/>
      <c r="U3773" s="62"/>
      <c r="V3773" s="76"/>
    </row>
    <row r="3774" customHeight="1" spans="1:22">
      <c r="A3774" s="74" t="s">
        <v>22958</v>
      </c>
      <c r="B3774" s="74" t="s">
        <v>20961</v>
      </c>
      <c r="C3774" s="74" t="s">
        <v>22438</v>
      </c>
      <c r="D3774" s="74" t="s">
        <v>16408</v>
      </c>
      <c r="E3774" s="74"/>
      <c r="F3774" s="59">
        <v>30</v>
      </c>
      <c r="G3774" s="75">
        <v>1</v>
      </c>
      <c r="H3774" s="75">
        <f>SUMIFS(VENTAS[Cantidad],VENTAS[Código del producto Vendido],STOCK[[#This Row],[Code]])</f>
        <v>0</v>
      </c>
      <c r="I3774" s="75">
        <f t="shared" si="213"/>
        <v>1</v>
      </c>
      <c r="J3774" s="59">
        <f t="shared" si="209"/>
        <v>3</v>
      </c>
      <c r="K3774" s="62">
        <v>8</v>
      </c>
      <c r="L3774" s="62">
        <v>0</v>
      </c>
      <c r="M3774" s="62">
        <f>STOCK[[#This Row],[Costo Unitario (USD)]]+STOCK[[#This Row],[Costo Envío (USD)]]+STOCK[[#This Row],[Comisión 10%]]</f>
        <v>11</v>
      </c>
      <c r="N3774" s="62">
        <f t="shared" si="210"/>
        <v>16.5</v>
      </c>
      <c r="O3774" s="62">
        <f t="shared" si="212"/>
        <v>30</v>
      </c>
      <c r="P3774" s="62">
        <f>STOCK[[#This Row],[Precio Final]]-STOCK[[#This Row],[Costo total]]</f>
        <v>19</v>
      </c>
      <c r="Q3774" s="62"/>
      <c r="R3774" s="82">
        <v>45979</v>
      </c>
      <c r="S3774" s="74"/>
      <c r="T3774" s="62"/>
      <c r="U3774" s="62"/>
      <c r="V3774" s="76"/>
    </row>
    <row r="3775" customHeight="1" spans="1:22">
      <c r="A3775" s="74" t="s">
        <v>22959</v>
      </c>
      <c r="B3775" s="74" t="s">
        <v>22283</v>
      </c>
      <c r="C3775" s="74" t="s">
        <v>22960</v>
      </c>
      <c r="D3775" s="74" t="s">
        <v>16475</v>
      </c>
      <c r="E3775" s="74"/>
      <c r="F3775" s="59">
        <v>50</v>
      </c>
      <c r="G3775" s="75">
        <v>1</v>
      </c>
      <c r="H3775" s="75">
        <f>SUMIFS(VENTAS[Cantidad],VENTAS[Código del producto Vendido],STOCK[[#This Row],[Code]])</f>
        <v>0</v>
      </c>
      <c r="I3775" s="75">
        <f t="shared" si="213"/>
        <v>1</v>
      </c>
      <c r="J3775" s="59">
        <f t="shared" si="209"/>
        <v>5</v>
      </c>
      <c r="K3775" s="62">
        <v>8</v>
      </c>
      <c r="L3775" s="62">
        <v>0</v>
      </c>
      <c r="M3775" s="62">
        <f>STOCK[[#This Row],[Costo Unitario (USD)]]+STOCK[[#This Row],[Costo Envío (USD)]]+STOCK[[#This Row],[Comisión 10%]]</f>
        <v>13</v>
      </c>
      <c r="N3775" s="62">
        <f t="shared" si="210"/>
        <v>19.5</v>
      </c>
      <c r="O3775" s="62">
        <f t="shared" si="212"/>
        <v>50</v>
      </c>
      <c r="P3775" s="62">
        <f>STOCK[[#This Row],[Precio Final]]-STOCK[[#This Row],[Costo total]]</f>
        <v>37</v>
      </c>
      <c r="Q3775" s="62"/>
      <c r="R3775" s="82">
        <v>45979</v>
      </c>
      <c r="S3775" s="74"/>
      <c r="T3775" s="62"/>
      <c r="U3775" s="62"/>
      <c r="V3775" s="76"/>
    </row>
    <row r="3776" customHeight="1" spans="1:22">
      <c r="A3776" s="74" t="s">
        <v>22961</v>
      </c>
      <c r="B3776" s="74" t="s">
        <v>22056</v>
      </c>
      <c r="C3776" s="74" t="s">
        <v>22259</v>
      </c>
      <c r="D3776" s="74" t="s">
        <v>16396</v>
      </c>
      <c r="E3776" s="74"/>
      <c r="F3776" s="59">
        <v>30</v>
      </c>
      <c r="G3776" s="75">
        <v>1</v>
      </c>
      <c r="H3776" s="75">
        <f>SUMIFS(VENTAS[Cantidad],VENTAS[Código del producto Vendido],STOCK[[#This Row],[Code]])</f>
        <v>0</v>
      </c>
      <c r="I3776" s="75">
        <f t="shared" si="213"/>
        <v>1</v>
      </c>
      <c r="J3776" s="59">
        <f t="shared" si="209"/>
        <v>3</v>
      </c>
      <c r="K3776" s="62">
        <v>8</v>
      </c>
      <c r="L3776" s="62">
        <v>0</v>
      </c>
      <c r="M3776" s="62">
        <f>STOCK[[#This Row],[Costo Unitario (USD)]]+STOCK[[#This Row],[Costo Envío (USD)]]+STOCK[[#This Row],[Comisión 10%]]</f>
        <v>11</v>
      </c>
      <c r="N3776" s="62">
        <f t="shared" si="210"/>
        <v>16.5</v>
      </c>
      <c r="O3776" s="62">
        <f t="shared" si="212"/>
        <v>30</v>
      </c>
      <c r="P3776" s="62">
        <f>STOCK[[#This Row],[Precio Final]]-STOCK[[#This Row],[Costo total]]</f>
        <v>19</v>
      </c>
      <c r="Q3776" s="62"/>
      <c r="R3776" s="82">
        <v>45979</v>
      </c>
      <c r="S3776" s="74"/>
      <c r="T3776" s="62"/>
      <c r="U3776" s="62"/>
      <c r="V3776" s="76"/>
    </row>
    <row r="3777" customHeight="1" spans="1:22">
      <c r="A3777" s="74" t="s">
        <v>22962</v>
      </c>
      <c r="B3777" s="74" t="s">
        <v>20961</v>
      </c>
      <c r="C3777" s="74" t="s">
        <v>22963</v>
      </c>
      <c r="D3777" s="74" t="s">
        <v>16408</v>
      </c>
      <c r="E3777" s="74"/>
      <c r="F3777" s="59">
        <v>30</v>
      </c>
      <c r="G3777" s="75">
        <v>1</v>
      </c>
      <c r="H3777" s="75">
        <f>SUMIFS(VENTAS[Cantidad],VENTAS[Código del producto Vendido],STOCK[[#This Row],[Code]])</f>
        <v>0</v>
      </c>
      <c r="I3777" s="75">
        <f t="shared" si="213"/>
        <v>1</v>
      </c>
      <c r="J3777" s="59">
        <f t="shared" si="209"/>
        <v>3</v>
      </c>
      <c r="K3777" s="62">
        <v>8</v>
      </c>
      <c r="L3777" s="62">
        <v>0</v>
      </c>
      <c r="M3777" s="62">
        <f>STOCK[[#This Row],[Costo Unitario (USD)]]+STOCK[[#This Row],[Costo Envío (USD)]]+STOCK[[#This Row],[Comisión 10%]]</f>
        <v>11</v>
      </c>
      <c r="N3777" s="62">
        <f t="shared" si="210"/>
        <v>16.5</v>
      </c>
      <c r="O3777" s="62">
        <f t="shared" si="212"/>
        <v>30</v>
      </c>
      <c r="P3777" s="62">
        <f>STOCK[[#This Row],[Precio Final]]-STOCK[[#This Row],[Costo total]]</f>
        <v>19</v>
      </c>
      <c r="Q3777" s="62"/>
      <c r="R3777" s="82">
        <v>45979</v>
      </c>
      <c r="S3777" s="74"/>
      <c r="T3777" s="62"/>
      <c r="U3777" s="62"/>
      <c r="V3777" s="76"/>
    </row>
    <row r="3778" customHeight="1" spans="1:22">
      <c r="A3778" s="74" t="s">
        <v>22964</v>
      </c>
      <c r="B3778" s="74" t="s">
        <v>20961</v>
      </c>
      <c r="C3778" s="74" t="s">
        <v>22965</v>
      </c>
      <c r="D3778" s="74" t="s">
        <v>16408</v>
      </c>
      <c r="E3778" s="74"/>
      <c r="F3778" s="59">
        <v>30</v>
      </c>
      <c r="G3778" s="75">
        <v>1</v>
      </c>
      <c r="H3778" s="75">
        <f>SUMIFS(VENTAS[Cantidad],VENTAS[Código del producto Vendido],STOCK[[#This Row],[Code]])</f>
        <v>0</v>
      </c>
      <c r="I3778" s="75">
        <f t="shared" si="213"/>
        <v>1</v>
      </c>
      <c r="J3778" s="59">
        <f t="shared" si="209"/>
        <v>3</v>
      </c>
      <c r="K3778" s="62">
        <v>8</v>
      </c>
      <c r="L3778" s="62">
        <v>0</v>
      </c>
      <c r="M3778" s="62">
        <f>STOCK[[#This Row],[Costo Unitario (USD)]]+STOCK[[#This Row],[Costo Envío (USD)]]+STOCK[[#This Row],[Comisión 10%]]</f>
        <v>11</v>
      </c>
      <c r="N3778" s="62">
        <f t="shared" si="210"/>
        <v>16.5</v>
      </c>
      <c r="O3778" s="62">
        <f t="shared" si="212"/>
        <v>30</v>
      </c>
      <c r="P3778" s="62">
        <f>STOCK[[#This Row],[Precio Final]]-STOCK[[#This Row],[Costo total]]</f>
        <v>19</v>
      </c>
      <c r="Q3778" s="62"/>
      <c r="R3778" s="82">
        <v>45979</v>
      </c>
      <c r="S3778" s="74"/>
      <c r="T3778" s="62"/>
      <c r="U3778" s="62"/>
      <c r="V3778" s="76"/>
    </row>
    <row r="3779" customHeight="1" spans="1:22">
      <c r="A3779" s="74" t="s">
        <v>22966</v>
      </c>
      <c r="B3779" s="74" t="s">
        <v>22059</v>
      </c>
      <c r="C3779" s="74" t="s">
        <v>22967</v>
      </c>
      <c r="D3779" s="74" t="s">
        <v>17505</v>
      </c>
      <c r="E3779" s="74"/>
      <c r="F3779" s="59">
        <v>35</v>
      </c>
      <c r="G3779" s="75">
        <v>1</v>
      </c>
      <c r="H3779" s="75">
        <f>SUMIFS(VENTAS[Cantidad],VENTAS[Código del producto Vendido],STOCK[[#This Row],[Code]])</f>
        <v>0</v>
      </c>
      <c r="I3779" s="75">
        <f t="shared" si="213"/>
        <v>1</v>
      </c>
      <c r="J3779" s="59">
        <f t="shared" si="209"/>
        <v>3.5</v>
      </c>
      <c r="K3779" s="62">
        <v>8</v>
      </c>
      <c r="L3779" s="62">
        <v>0</v>
      </c>
      <c r="M3779" s="62">
        <f>STOCK[[#This Row],[Costo Unitario (USD)]]+STOCK[[#This Row],[Costo Envío (USD)]]+STOCK[[#This Row],[Comisión 10%]]</f>
        <v>11.5</v>
      </c>
      <c r="N3779" s="62">
        <f t="shared" si="210"/>
        <v>17.25</v>
      </c>
      <c r="O3779" s="62">
        <f t="shared" si="212"/>
        <v>35</v>
      </c>
      <c r="P3779" s="62">
        <f>STOCK[[#This Row],[Precio Final]]-STOCK[[#This Row],[Costo total]]</f>
        <v>23.5</v>
      </c>
      <c r="Q3779" s="62"/>
      <c r="R3779" s="82">
        <v>45979</v>
      </c>
      <c r="S3779" s="74"/>
      <c r="T3779" s="62"/>
      <c r="U3779" s="62"/>
      <c r="V3779" s="76"/>
    </row>
    <row r="3780" customHeight="1" spans="1:22">
      <c r="A3780" s="74" t="s">
        <v>22968</v>
      </c>
      <c r="B3780" s="74" t="s">
        <v>20961</v>
      </c>
      <c r="C3780" s="74" t="s">
        <v>22969</v>
      </c>
      <c r="D3780" s="74" t="s">
        <v>16404</v>
      </c>
      <c r="E3780" s="74"/>
      <c r="F3780" s="59">
        <v>30</v>
      </c>
      <c r="G3780" s="75">
        <v>1</v>
      </c>
      <c r="H3780" s="75">
        <f>SUMIFS(VENTAS[Cantidad],VENTAS[Código del producto Vendido],STOCK[[#This Row],[Code]])</f>
        <v>0</v>
      </c>
      <c r="I3780" s="75">
        <f t="shared" si="213"/>
        <v>1</v>
      </c>
      <c r="J3780" s="59">
        <f t="shared" si="209"/>
        <v>3</v>
      </c>
      <c r="K3780" s="62">
        <v>8</v>
      </c>
      <c r="L3780" s="62">
        <v>0</v>
      </c>
      <c r="M3780" s="62">
        <f>STOCK[[#This Row],[Costo Unitario (USD)]]+STOCK[[#This Row],[Costo Envío (USD)]]+STOCK[[#This Row],[Comisión 10%]]</f>
        <v>11</v>
      </c>
      <c r="N3780" s="62">
        <f t="shared" si="210"/>
        <v>16.5</v>
      </c>
      <c r="O3780" s="62">
        <f t="shared" si="212"/>
        <v>30</v>
      </c>
      <c r="P3780" s="62">
        <f>STOCK[[#This Row],[Precio Final]]-STOCK[[#This Row],[Costo total]]</f>
        <v>19</v>
      </c>
      <c r="Q3780" s="62"/>
      <c r="R3780" s="82">
        <v>45979</v>
      </c>
      <c r="S3780" s="74"/>
      <c r="T3780" s="62"/>
      <c r="U3780" s="62"/>
      <c r="V3780" s="76"/>
    </row>
    <row r="3781" customHeight="1" spans="1:22">
      <c r="A3781" s="74" t="s">
        <v>22970</v>
      </c>
      <c r="B3781" s="74" t="s">
        <v>22059</v>
      </c>
      <c r="C3781" s="74" t="s">
        <v>22971</v>
      </c>
      <c r="D3781" s="74" t="s">
        <v>16475</v>
      </c>
      <c r="E3781" s="74"/>
      <c r="F3781" s="59">
        <v>25</v>
      </c>
      <c r="G3781" s="75">
        <v>1</v>
      </c>
      <c r="H3781" s="75">
        <f>SUMIFS(VENTAS[Cantidad],VENTAS[Código del producto Vendido],STOCK[[#This Row],[Code]])</f>
        <v>0</v>
      </c>
      <c r="I3781" s="75">
        <f t="shared" si="213"/>
        <v>1</v>
      </c>
      <c r="J3781" s="59">
        <f t="shared" si="209"/>
        <v>2.5</v>
      </c>
      <c r="K3781" s="62">
        <v>8</v>
      </c>
      <c r="L3781" s="62">
        <v>0</v>
      </c>
      <c r="M3781" s="62">
        <f>STOCK[[#This Row],[Costo Unitario (USD)]]+STOCK[[#This Row],[Costo Envío (USD)]]+STOCK[[#This Row],[Comisión 10%]]</f>
        <v>10.5</v>
      </c>
      <c r="N3781" s="62">
        <f t="shared" si="210"/>
        <v>15.75</v>
      </c>
      <c r="O3781" s="62">
        <f t="shared" si="212"/>
        <v>25</v>
      </c>
      <c r="P3781" s="62">
        <f>STOCK[[#This Row],[Precio Final]]-STOCK[[#This Row],[Costo total]]</f>
        <v>14.5</v>
      </c>
      <c r="Q3781" s="62"/>
      <c r="R3781" s="82">
        <v>45979</v>
      </c>
      <c r="S3781" s="74"/>
      <c r="T3781" s="62"/>
      <c r="U3781" s="62"/>
      <c r="V3781" s="76"/>
    </row>
    <row r="3782" customHeight="1" spans="1:22">
      <c r="A3782" s="74" t="s">
        <v>22972</v>
      </c>
      <c r="B3782" s="74" t="s">
        <v>22056</v>
      </c>
      <c r="C3782" s="74" t="s">
        <v>22973</v>
      </c>
      <c r="D3782" s="74" t="s">
        <v>16396</v>
      </c>
      <c r="E3782" s="74"/>
      <c r="F3782" s="59">
        <v>30</v>
      </c>
      <c r="G3782" s="75">
        <v>1</v>
      </c>
      <c r="H3782" s="75">
        <f>SUMIFS(VENTAS[Cantidad],VENTAS[Código del producto Vendido],STOCK[[#This Row],[Code]])</f>
        <v>0</v>
      </c>
      <c r="I3782" s="75">
        <f t="shared" si="213"/>
        <v>1</v>
      </c>
      <c r="J3782" s="59">
        <f t="shared" si="209"/>
        <v>3</v>
      </c>
      <c r="K3782" s="62">
        <v>8</v>
      </c>
      <c r="L3782" s="62">
        <v>0</v>
      </c>
      <c r="M3782" s="62">
        <f>STOCK[[#This Row],[Costo Unitario (USD)]]+STOCK[[#This Row],[Costo Envío (USD)]]+STOCK[[#This Row],[Comisión 10%]]</f>
        <v>11</v>
      </c>
      <c r="N3782" s="62">
        <f t="shared" si="210"/>
        <v>16.5</v>
      </c>
      <c r="O3782" s="62">
        <f t="shared" si="212"/>
        <v>30</v>
      </c>
      <c r="P3782" s="62">
        <f>STOCK[[#This Row],[Precio Final]]-STOCK[[#This Row],[Costo total]]</f>
        <v>19</v>
      </c>
      <c r="Q3782" s="62"/>
      <c r="R3782" s="82">
        <v>45979</v>
      </c>
      <c r="S3782" s="74"/>
      <c r="T3782" s="62"/>
      <c r="U3782" s="62"/>
      <c r="V3782" s="76"/>
    </row>
    <row r="3783" customHeight="1" spans="1:22">
      <c r="A3783" s="74" t="s">
        <v>22974</v>
      </c>
      <c r="B3783" s="74" t="s">
        <v>22059</v>
      </c>
      <c r="C3783" s="74" t="s">
        <v>22975</v>
      </c>
      <c r="D3783" s="74" t="s">
        <v>17505</v>
      </c>
      <c r="E3783" s="74"/>
      <c r="F3783" s="59">
        <v>30</v>
      </c>
      <c r="G3783" s="75">
        <v>1</v>
      </c>
      <c r="H3783" s="75">
        <f>SUMIFS(VENTAS[Cantidad],VENTAS[Código del producto Vendido],STOCK[[#This Row],[Code]])</f>
        <v>0</v>
      </c>
      <c r="I3783" s="75">
        <f t="shared" si="213"/>
        <v>1</v>
      </c>
      <c r="J3783" s="59">
        <f t="shared" si="209"/>
        <v>3</v>
      </c>
      <c r="K3783" s="62">
        <v>8</v>
      </c>
      <c r="L3783" s="62">
        <v>0</v>
      </c>
      <c r="M3783" s="62">
        <f>STOCK[[#This Row],[Costo Unitario (USD)]]+STOCK[[#This Row],[Costo Envío (USD)]]+STOCK[[#This Row],[Comisión 10%]]</f>
        <v>11</v>
      </c>
      <c r="N3783" s="62">
        <f t="shared" si="210"/>
        <v>16.5</v>
      </c>
      <c r="O3783" s="62">
        <f t="shared" si="212"/>
        <v>30</v>
      </c>
      <c r="P3783" s="62">
        <f>STOCK[[#This Row],[Precio Final]]-STOCK[[#This Row],[Costo total]]</f>
        <v>19</v>
      </c>
      <c r="Q3783" s="62"/>
      <c r="R3783" s="82">
        <v>45979</v>
      </c>
      <c r="S3783" s="74"/>
      <c r="T3783" s="62"/>
      <c r="U3783" s="62"/>
      <c r="V3783" s="76"/>
    </row>
    <row r="3784" customHeight="1" spans="1:22">
      <c r="A3784" s="74" t="s">
        <v>22976</v>
      </c>
      <c r="B3784" s="74" t="s">
        <v>20961</v>
      </c>
      <c r="C3784" s="74" t="s">
        <v>22977</v>
      </c>
      <c r="D3784" s="74" t="s">
        <v>17488</v>
      </c>
      <c r="E3784" s="74"/>
      <c r="F3784" s="59">
        <v>35</v>
      </c>
      <c r="G3784" s="75">
        <v>1</v>
      </c>
      <c r="H3784" s="75">
        <f>SUMIFS(VENTAS[Cantidad],VENTAS[Código del producto Vendido],STOCK[[#This Row],[Code]])</f>
        <v>0</v>
      </c>
      <c r="I3784" s="75">
        <f t="shared" si="213"/>
        <v>1</v>
      </c>
      <c r="J3784" s="59">
        <f t="shared" si="209"/>
        <v>3.5</v>
      </c>
      <c r="K3784" s="62">
        <v>8</v>
      </c>
      <c r="L3784" s="62">
        <v>0</v>
      </c>
      <c r="M3784" s="62">
        <f>STOCK[[#This Row],[Costo Unitario (USD)]]+STOCK[[#This Row],[Costo Envío (USD)]]+STOCK[[#This Row],[Comisión 10%]]</f>
        <v>11.5</v>
      </c>
      <c r="N3784" s="62">
        <f t="shared" ref="N3784:N3814" si="214">M3784*1.5</f>
        <v>17.25</v>
      </c>
      <c r="O3784" s="62">
        <f t="shared" si="212"/>
        <v>35</v>
      </c>
      <c r="P3784" s="62">
        <f>STOCK[[#This Row],[Precio Final]]-STOCK[[#This Row],[Costo total]]</f>
        <v>23.5</v>
      </c>
      <c r="Q3784" s="62"/>
      <c r="R3784" s="82">
        <v>45979</v>
      </c>
      <c r="S3784" s="74"/>
      <c r="T3784" s="62"/>
      <c r="U3784" s="62"/>
      <c r="V3784" s="76"/>
    </row>
    <row r="3785" customHeight="1" spans="1:22">
      <c r="A3785" s="74" t="s">
        <v>22978</v>
      </c>
      <c r="B3785" s="74" t="s">
        <v>20961</v>
      </c>
      <c r="C3785" s="74" t="s">
        <v>22979</v>
      </c>
      <c r="D3785" s="74" t="s">
        <v>16404</v>
      </c>
      <c r="E3785" s="74"/>
      <c r="F3785" s="59">
        <v>30</v>
      </c>
      <c r="G3785" s="75">
        <v>1</v>
      </c>
      <c r="H3785" s="75">
        <f>SUMIFS(VENTAS[Cantidad],VENTAS[Código del producto Vendido],STOCK[[#This Row],[Code]])</f>
        <v>0</v>
      </c>
      <c r="I3785" s="75">
        <f t="shared" si="213"/>
        <v>1</v>
      </c>
      <c r="J3785" s="59">
        <f t="shared" si="209"/>
        <v>3</v>
      </c>
      <c r="K3785" s="62">
        <v>8</v>
      </c>
      <c r="L3785" s="62">
        <v>0</v>
      </c>
      <c r="M3785" s="62">
        <f>STOCK[[#This Row],[Costo Unitario (USD)]]+STOCK[[#This Row],[Costo Envío (USD)]]+STOCK[[#This Row],[Comisión 10%]]</f>
        <v>11</v>
      </c>
      <c r="N3785" s="62">
        <f t="shared" si="214"/>
        <v>16.5</v>
      </c>
      <c r="O3785" s="62">
        <f t="shared" si="212"/>
        <v>30</v>
      </c>
      <c r="P3785" s="62">
        <f>STOCK[[#This Row],[Precio Final]]-STOCK[[#This Row],[Costo total]]</f>
        <v>19</v>
      </c>
      <c r="Q3785" s="62"/>
      <c r="R3785" s="82">
        <v>45979</v>
      </c>
      <c r="S3785" s="74"/>
      <c r="T3785" s="62"/>
      <c r="U3785" s="62"/>
      <c r="V3785" s="76"/>
    </row>
    <row r="3786" customHeight="1" spans="1:22">
      <c r="A3786" s="74" t="s">
        <v>22980</v>
      </c>
      <c r="B3786" s="74" t="s">
        <v>22059</v>
      </c>
      <c r="C3786" s="74" t="s">
        <v>22981</v>
      </c>
      <c r="D3786" s="74" t="s">
        <v>16475</v>
      </c>
      <c r="E3786" s="74"/>
      <c r="F3786" s="59">
        <v>35</v>
      </c>
      <c r="G3786" s="75">
        <v>1</v>
      </c>
      <c r="H3786" s="75">
        <f>SUMIFS(VENTAS[Cantidad],VENTAS[Código del producto Vendido],STOCK[[#This Row],[Code]])</f>
        <v>0</v>
      </c>
      <c r="I3786" s="75">
        <f t="shared" si="213"/>
        <v>1</v>
      </c>
      <c r="J3786" s="59">
        <f t="shared" si="209"/>
        <v>3.5</v>
      </c>
      <c r="K3786" s="62">
        <v>8</v>
      </c>
      <c r="L3786" s="62">
        <v>0</v>
      </c>
      <c r="M3786" s="62">
        <f>STOCK[[#This Row],[Costo Unitario (USD)]]+STOCK[[#This Row],[Costo Envío (USD)]]+STOCK[[#This Row],[Comisión 10%]]</f>
        <v>11.5</v>
      </c>
      <c r="N3786" s="62">
        <f t="shared" si="214"/>
        <v>17.25</v>
      </c>
      <c r="O3786" s="62">
        <f t="shared" si="212"/>
        <v>35</v>
      </c>
      <c r="P3786" s="62">
        <f>STOCK[[#This Row],[Precio Final]]-STOCK[[#This Row],[Costo total]]</f>
        <v>23.5</v>
      </c>
      <c r="Q3786" s="62"/>
      <c r="R3786" s="82">
        <v>45979</v>
      </c>
      <c r="S3786" s="74"/>
      <c r="T3786" s="62"/>
      <c r="U3786" s="62"/>
      <c r="V3786" s="76"/>
    </row>
    <row r="3787" customHeight="1" spans="1:22">
      <c r="A3787" s="74" t="s">
        <v>22982</v>
      </c>
      <c r="B3787" s="74" t="s">
        <v>20961</v>
      </c>
      <c r="C3787" s="74" t="s">
        <v>22983</v>
      </c>
      <c r="D3787" s="74" t="s">
        <v>16404</v>
      </c>
      <c r="E3787" s="74"/>
      <c r="F3787" s="59">
        <v>35</v>
      </c>
      <c r="G3787" s="75">
        <v>1</v>
      </c>
      <c r="H3787" s="75">
        <f>SUMIFS(VENTAS[Cantidad],VENTAS[Código del producto Vendido],STOCK[[#This Row],[Code]])</f>
        <v>0</v>
      </c>
      <c r="I3787" s="75">
        <f t="shared" si="213"/>
        <v>1</v>
      </c>
      <c r="J3787" s="59">
        <f t="shared" si="209"/>
        <v>3.5</v>
      </c>
      <c r="K3787" s="62">
        <v>8</v>
      </c>
      <c r="L3787" s="62">
        <v>0</v>
      </c>
      <c r="M3787" s="62">
        <f>STOCK[[#This Row],[Costo Unitario (USD)]]+STOCK[[#This Row],[Costo Envío (USD)]]+STOCK[[#This Row],[Comisión 10%]]</f>
        <v>11.5</v>
      </c>
      <c r="N3787" s="62">
        <f t="shared" si="214"/>
        <v>17.25</v>
      </c>
      <c r="O3787" s="62">
        <f t="shared" si="212"/>
        <v>35</v>
      </c>
      <c r="P3787" s="62">
        <f>STOCK[[#This Row],[Precio Final]]-STOCK[[#This Row],[Costo total]]</f>
        <v>23.5</v>
      </c>
      <c r="Q3787" s="62"/>
      <c r="R3787" s="82">
        <v>45979</v>
      </c>
      <c r="S3787" s="74"/>
      <c r="T3787" s="62"/>
      <c r="U3787" s="62"/>
      <c r="V3787" s="76"/>
    </row>
    <row r="3788" customHeight="1" spans="1:22">
      <c r="A3788" s="74" t="s">
        <v>22984</v>
      </c>
      <c r="B3788" s="74" t="s">
        <v>22056</v>
      </c>
      <c r="C3788" s="74" t="s">
        <v>22985</v>
      </c>
      <c r="D3788" s="74" t="s">
        <v>16396</v>
      </c>
      <c r="E3788" s="74"/>
      <c r="F3788" s="59">
        <v>30</v>
      </c>
      <c r="G3788" s="75">
        <v>1</v>
      </c>
      <c r="H3788" s="75">
        <f>SUMIFS(VENTAS[Cantidad],VENTAS[Código del producto Vendido],STOCK[[#This Row],[Code]])</f>
        <v>0</v>
      </c>
      <c r="I3788" s="75">
        <f t="shared" si="213"/>
        <v>1</v>
      </c>
      <c r="J3788" s="59">
        <f t="shared" si="209"/>
        <v>3</v>
      </c>
      <c r="K3788" s="62">
        <v>8</v>
      </c>
      <c r="L3788" s="62">
        <v>0</v>
      </c>
      <c r="M3788" s="62">
        <f>STOCK[[#This Row],[Costo Unitario (USD)]]+STOCK[[#This Row],[Costo Envío (USD)]]+STOCK[[#This Row],[Comisión 10%]]</f>
        <v>11</v>
      </c>
      <c r="N3788" s="62">
        <f t="shared" si="214"/>
        <v>16.5</v>
      </c>
      <c r="O3788" s="62">
        <f t="shared" si="212"/>
        <v>30</v>
      </c>
      <c r="P3788" s="62">
        <f>STOCK[[#This Row],[Precio Final]]-STOCK[[#This Row],[Costo total]]</f>
        <v>19</v>
      </c>
      <c r="Q3788" s="62"/>
      <c r="R3788" s="82">
        <v>45979</v>
      </c>
      <c r="S3788" s="74"/>
      <c r="T3788" s="62"/>
      <c r="U3788" s="62"/>
      <c r="V3788" s="76"/>
    </row>
    <row r="3789" customHeight="1" spans="1:22">
      <c r="A3789" s="74" t="s">
        <v>22986</v>
      </c>
      <c r="B3789" s="74" t="s">
        <v>20961</v>
      </c>
      <c r="C3789" s="74" t="s">
        <v>22987</v>
      </c>
      <c r="D3789" s="74" t="s">
        <v>17234</v>
      </c>
      <c r="E3789" s="74"/>
      <c r="F3789" s="59">
        <v>35</v>
      </c>
      <c r="G3789" s="75">
        <v>1</v>
      </c>
      <c r="H3789" s="75">
        <f>SUMIFS(VENTAS[Cantidad],VENTAS[Código del producto Vendido],STOCK[[#This Row],[Code]])</f>
        <v>0</v>
      </c>
      <c r="I3789" s="75">
        <f t="shared" si="213"/>
        <v>1</v>
      </c>
      <c r="J3789" s="59">
        <f t="shared" si="209"/>
        <v>3.5</v>
      </c>
      <c r="K3789" s="62">
        <v>8</v>
      </c>
      <c r="L3789" s="62">
        <v>0</v>
      </c>
      <c r="M3789" s="62">
        <f>STOCK[[#This Row],[Costo Unitario (USD)]]+STOCK[[#This Row],[Costo Envío (USD)]]+STOCK[[#This Row],[Comisión 10%]]</f>
        <v>11.5</v>
      </c>
      <c r="N3789" s="62">
        <f t="shared" si="214"/>
        <v>17.25</v>
      </c>
      <c r="O3789" s="62">
        <f t="shared" si="212"/>
        <v>35</v>
      </c>
      <c r="P3789" s="62">
        <f>STOCK[[#This Row],[Precio Final]]-STOCK[[#This Row],[Costo total]]</f>
        <v>23.5</v>
      </c>
      <c r="Q3789" s="62"/>
      <c r="R3789" s="82">
        <v>45979</v>
      </c>
      <c r="S3789" s="74"/>
      <c r="T3789" s="62"/>
      <c r="U3789" s="62"/>
      <c r="V3789" s="76"/>
    </row>
    <row r="3790" customHeight="1" spans="1:22">
      <c r="A3790" s="74" t="s">
        <v>22988</v>
      </c>
      <c r="B3790" s="74" t="s">
        <v>20961</v>
      </c>
      <c r="C3790" s="74" t="s">
        <v>22989</v>
      </c>
      <c r="D3790" s="74" t="s">
        <v>16404</v>
      </c>
      <c r="E3790" s="74"/>
      <c r="F3790" s="59">
        <v>30</v>
      </c>
      <c r="G3790" s="75">
        <v>2</v>
      </c>
      <c r="H3790" s="75">
        <f>SUMIFS(VENTAS[Cantidad],VENTAS[Código del producto Vendido],STOCK[[#This Row],[Code]])</f>
        <v>0</v>
      </c>
      <c r="I3790" s="75">
        <f t="shared" si="213"/>
        <v>2</v>
      </c>
      <c r="J3790" s="59">
        <f t="shared" si="209"/>
        <v>3</v>
      </c>
      <c r="K3790" s="62">
        <v>8</v>
      </c>
      <c r="L3790" s="62">
        <v>0</v>
      </c>
      <c r="M3790" s="62">
        <f>STOCK[[#This Row],[Costo Unitario (USD)]]+STOCK[[#This Row],[Costo Envío (USD)]]+STOCK[[#This Row],[Comisión 10%]]</f>
        <v>11</v>
      </c>
      <c r="N3790" s="62">
        <f t="shared" si="214"/>
        <v>16.5</v>
      </c>
      <c r="O3790" s="62">
        <f t="shared" si="212"/>
        <v>30</v>
      </c>
      <c r="P3790" s="62">
        <f>STOCK[[#This Row],[Precio Final]]-STOCK[[#This Row],[Costo total]]</f>
        <v>19</v>
      </c>
      <c r="Q3790" s="62"/>
      <c r="R3790" s="82">
        <v>45979</v>
      </c>
      <c r="S3790" s="74"/>
      <c r="T3790" s="62"/>
      <c r="U3790" s="62"/>
      <c r="V3790" s="76"/>
    </row>
    <row r="3791" customHeight="1" spans="1:22">
      <c r="A3791" s="74">
        <v>30</v>
      </c>
      <c r="B3791" s="74" t="s">
        <v>22059</v>
      </c>
      <c r="C3791" s="74" t="s">
        <v>22989</v>
      </c>
      <c r="D3791" s="74" t="s">
        <v>16475</v>
      </c>
      <c r="E3791" s="74"/>
      <c r="F3791" s="59">
        <v>30</v>
      </c>
      <c r="G3791" s="75">
        <v>1</v>
      </c>
      <c r="H3791" s="75">
        <v>0</v>
      </c>
      <c r="I3791" s="75">
        <v>1</v>
      </c>
      <c r="J3791" s="59">
        <f t="shared" si="209"/>
        <v>3</v>
      </c>
      <c r="K3791" s="62">
        <v>8</v>
      </c>
      <c r="L3791" s="62">
        <v>0</v>
      </c>
      <c r="M3791" s="62">
        <f>STOCK[[#This Row],[Costo Unitario (USD)]]+STOCK[[#This Row],[Costo Envío (USD)]]+STOCK[[#This Row],[Comisión 10%]]</f>
        <v>11</v>
      </c>
      <c r="N3791" s="62">
        <f t="shared" si="214"/>
        <v>16.5</v>
      </c>
      <c r="O3791" s="62">
        <v>30</v>
      </c>
      <c r="P3791" s="62">
        <f>STOCK[[#This Row],[Precio Final]]-STOCK[[#This Row],[Costo total]]</f>
        <v>19</v>
      </c>
      <c r="Q3791" s="62"/>
      <c r="R3791" s="82">
        <v>45979</v>
      </c>
      <c r="S3791" s="74"/>
      <c r="T3791" s="62"/>
      <c r="U3791" s="62"/>
      <c r="V3791" s="76"/>
    </row>
    <row r="3792" customHeight="1" spans="1:22">
      <c r="A3792" s="74" t="s">
        <v>22990</v>
      </c>
      <c r="B3792" s="74" t="s">
        <v>22059</v>
      </c>
      <c r="C3792" s="74" t="s">
        <v>22989</v>
      </c>
      <c r="D3792" s="74" t="s">
        <v>16583</v>
      </c>
      <c r="E3792" s="74"/>
      <c r="F3792" s="59">
        <v>30</v>
      </c>
      <c r="G3792" s="75">
        <v>1</v>
      </c>
      <c r="H3792" s="75">
        <f>SUMIFS(VENTAS[Cantidad],VENTAS[Código del producto Vendido],STOCK[[#This Row],[Code]])</f>
        <v>0</v>
      </c>
      <c r="I3792" s="75">
        <f t="shared" ref="I3792:I3806" si="215">G3792-H3792</f>
        <v>1</v>
      </c>
      <c r="J3792" s="59">
        <f t="shared" si="209"/>
        <v>3</v>
      </c>
      <c r="K3792" s="62">
        <v>8</v>
      </c>
      <c r="L3792" s="62">
        <v>0</v>
      </c>
      <c r="M3792" s="62">
        <f>STOCK[[#This Row],[Costo Unitario (USD)]]+STOCK[[#This Row],[Costo Envío (USD)]]+STOCK[[#This Row],[Comisión 10%]]</f>
        <v>11</v>
      </c>
      <c r="N3792" s="62">
        <f t="shared" si="214"/>
        <v>16.5</v>
      </c>
      <c r="O3792" s="62">
        <f t="shared" ref="O3792:O3808" si="216">F3792</f>
        <v>30</v>
      </c>
      <c r="P3792" s="62">
        <f>STOCK[[#This Row],[Precio Final]]-STOCK[[#This Row],[Costo total]]</f>
        <v>19</v>
      </c>
      <c r="Q3792" s="62"/>
      <c r="R3792" s="82">
        <v>45979</v>
      </c>
      <c r="S3792" s="74"/>
      <c r="T3792" s="62"/>
      <c r="U3792" s="62"/>
      <c r="V3792" s="76"/>
    </row>
    <row r="3793" customHeight="1" spans="1:22">
      <c r="A3793" s="74" t="s">
        <v>22991</v>
      </c>
      <c r="B3793" s="74" t="s">
        <v>22059</v>
      </c>
      <c r="C3793" s="74" t="s">
        <v>22992</v>
      </c>
      <c r="D3793" s="74" t="s">
        <v>16475</v>
      </c>
      <c r="E3793" s="74"/>
      <c r="F3793" s="59">
        <v>30</v>
      </c>
      <c r="G3793" s="75">
        <v>1</v>
      </c>
      <c r="H3793" s="75">
        <f>SUMIFS(VENTAS[Cantidad],VENTAS[Código del producto Vendido],STOCK[[#This Row],[Code]])</f>
        <v>0</v>
      </c>
      <c r="I3793" s="75">
        <f t="shared" si="215"/>
        <v>1</v>
      </c>
      <c r="J3793" s="59">
        <f t="shared" si="209"/>
        <v>3</v>
      </c>
      <c r="K3793" s="62">
        <v>8</v>
      </c>
      <c r="L3793" s="62">
        <v>0</v>
      </c>
      <c r="M3793" s="62">
        <f>STOCK[[#This Row],[Costo Unitario (USD)]]+STOCK[[#This Row],[Costo Envío (USD)]]+STOCK[[#This Row],[Comisión 10%]]</f>
        <v>11</v>
      </c>
      <c r="N3793" s="62">
        <f t="shared" si="214"/>
        <v>16.5</v>
      </c>
      <c r="O3793" s="62">
        <f t="shared" si="216"/>
        <v>30</v>
      </c>
      <c r="P3793" s="62">
        <f>STOCK[[#This Row],[Precio Final]]-STOCK[[#This Row],[Costo total]]</f>
        <v>19</v>
      </c>
      <c r="Q3793" s="62"/>
      <c r="R3793" s="82">
        <v>45979</v>
      </c>
      <c r="S3793" s="74"/>
      <c r="T3793" s="62"/>
      <c r="U3793" s="62"/>
      <c r="V3793" s="76"/>
    </row>
    <row r="3794" customHeight="1" spans="1:22">
      <c r="A3794" s="74" t="s">
        <v>22993</v>
      </c>
      <c r="B3794" s="74" t="s">
        <v>22056</v>
      </c>
      <c r="C3794" s="74" t="s">
        <v>22992</v>
      </c>
      <c r="D3794" s="74" t="s">
        <v>16396</v>
      </c>
      <c r="E3794" s="74"/>
      <c r="F3794" s="59">
        <v>30</v>
      </c>
      <c r="G3794" s="75">
        <v>1</v>
      </c>
      <c r="H3794" s="75">
        <f>SUMIFS(VENTAS[Cantidad],VENTAS[Código del producto Vendido],STOCK[[#This Row],[Code]])</f>
        <v>0</v>
      </c>
      <c r="I3794" s="75">
        <f t="shared" si="215"/>
        <v>1</v>
      </c>
      <c r="J3794" s="59">
        <f t="shared" si="209"/>
        <v>3</v>
      </c>
      <c r="K3794" s="62">
        <v>8</v>
      </c>
      <c r="L3794" s="62">
        <v>0</v>
      </c>
      <c r="M3794" s="62">
        <f>STOCK[[#This Row],[Costo Unitario (USD)]]+STOCK[[#This Row],[Costo Envío (USD)]]+STOCK[[#This Row],[Comisión 10%]]</f>
        <v>11</v>
      </c>
      <c r="N3794" s="62">
        <f t="shared" si="214"/>
        <v>16.5</v>
      </c>
      <c r="O3794" s="62">
        <f t="shared" si="216"/>
        <v>30</v>
      </c>
      <c r="P3794" s="62">
        <f>STOCK[[#This Row],[Precio Final]]-STOCK[[#This Row],[Costo total]]</f>
        <v>19</v>
      </c>
      <c r="Q3794" s="62"/>
      <c r="R3794" s="82">
        <v>45979</v>
      </c>
      <c r="S3794" s="74"/>
      <c r="T3794" s="62"/>
      <c r="U3794" s="62"/>
      <c r="V3794" s="76"/>
    </row>
    <row r="3795" customHeight="1" spans="1:22">
      <c r="A3795" s="74" t="s">
        <v>22994</v>
      </c>
      <c r="B3795" s="74" t="s">
        <v>20961</v>
      </c>
      <c r="C3795" s="74" t="s">
        <v>22992</v>
      </c>
      <c r="D3795" s="74" t="s">
        <v>16404</v>
      </c>
      <c r="E3795" s="74"/>
      <c r="F3795" s="59">
        <v>30</v>
      </c>
      <c r="G3795" s="75">
        <v>2</v>
      </c>
      <c r="H3795" s="75">
        <f>SUMIFS(VENTAS[Cantidad],VENTAS[Código del producto Vendido],STOCK[[#This Row],[Code]])</f>
        <v>0</v>
      </c>
      <c r="I3795" s="75">
        <f t="shared" si="215"/>
        <v>2</v>
      </c>
      <c r="J3795" s="59">
        <f t="shared" si="209"/>
        <v>3</v>
      </c>
      <c r="K3795" s="62">
        <v>8</v>
      </c>
      <c r="L3795" s="62">
        <v>0</v>
      </c>
      <c r="M3795" s="62">
        <f>STOCK[[#This Row],[Costo Unitario (USD)]]+STOCK[[#This Row],[Costo Envío (USD)]]+STOCK[[#This Row],[Comisión 10%]]</f>
        <v>11</v>
      </c>
      <c r="N3795" s="62">
        <f t="shared" si="214"/>
        <v>16.5</v>
      </c>
      <c r="O3795" s="62">
        <f t="shared" si="216"/>
        <v>30</v>
      </c>
      <c r="P3795" s="62">
        <f>STOCK[[#This Row],[Precio Final]]-STOCK[[#This Row],[Costo total]]</f>
        <v>19</v>
      </c>
      <c r="Q3795" s="62"/>
      <c r="R3795" s="82">
        <v>45979</v>
      </c>
      <c r="S3795" s="74"/>
      <c r="T3795" s="62"/>
      <c r="U3795" s="62"/>
      <c r="V3795" s="76"/>
    </row>
    <row r="3796" customHeight="1" spans="1:22">
      <c r="A3796" s="74" t="s">
        <v>22995</v>
      </c>
      <c r="B3796" s="74" t="s">
        <v>20961</v>
      </c>
      <c r="C3796" s="74" t="s">
        <v>22996</v>
      </c>
      <c r="D3796" s="74" t="s">
        <v>16408</v>
      </c>
      <c r="E3796" s="74"/>
      <c r="F3796" s="59">
        <v>30</v>
      </c>
      <c r="G3796" s="75">
        <v>1</v>
      </c>
      <c r="H3796" s="75">
        <f>SUMIFS(VENTAS[Cantidad],VENTAS[Código del producto Vendido],STOCK[[#This Row],[Code]])</f>
        <v>0</v>
      </c>
      <c r="I3796" s="75">
        <f t="shared" si="215"/>
        <v>1</v>
      </c>
      <c r="J3796" s="59">
        <f t="shared" si="209"/>
        <v>3</v>
      </c>
      <c r="K3796" s="62">
        <v>8</v>
      </c>
      <c r="L3796" s="62">
        <v>0</v>
      </c>
      <c r="M3796" s="62">
        <f>STOCK[[#This Row],[Costo Unitario (USD)]]+STOCK[[#This Row],[Costo Envío (USD)]]+STOCK[[#This Row],[Comisión 10%]]</f>
        <v>11</v>
      </c>
      <c r="N3796" s="62">
        <f t="shared" si="214"/>
        <v>16.5</v>
      </c>
      <c r="O3796" s="62">
        <f t="shared" si="216"/>
        <v>30</v>
      </c>
      <c r="P3796" s="62">
        <f>STOCK[[#This Row],[Precio Final]]-STOCK[[#This Row],[Costo total]]</f>
        <v>19</v>
      </c>
      <c r="Q3796" s="62"/>
      <c r="R3796" s="82">
        <v>45979</v>
      </c>
      <c r="S3796" s="74"/>
      <c r="T3796" s="62"/>
      <c r="U3796" s="62"/>
      <c r="V3796" s="76"/>
    </row>
    <row r="3797" customHeight="1" spans="1:22">
      <c r="A3797" s="74" t="s">
        <v>22997</v>
      </c>
      <c r="B3797" s="74" t="s">
        <v>22059</v>
      </c>
      <c r="C3797" s="74" t="s">
        <v>22996</v>
      </c>
      <c r="D3797" s="74" t="s">
        <v>16475</v>
      </c>
      <c r="E3797" s="74"/>
      <c r="F3797" s="59">
        <v>30</v>
      </c>
      <c r="G3797" s="75">
        <v>1</v>
      </c>
      <c r="H3797" s="75">
        <f>SUMIFS(VENTAS[Cantidad],VENTAS[Código del producto Vendido],STOCK[[#This Row],[Code]])</f>
        <v>0</v>
      </c>
      <c r="I3797" s="75">
        <f t="shared" si="215"/>
        <v>1</v>
      </c>
      <c r="J3797" s="59">
        <f t="shared" si="209"/>
        <v>3</v>
      </c>
      <c r="K3797" s="62">
        <v>8</v>
      </c>
      <c r="L3797" s="62">
        <v>0</v>
      </c>
      <c r="M3797" s="62">
        <f>STOCK[[#This Row],[Costo Unitario (USD)]]+STOCK[[#This Row],[Costo Envío (USD)]]+STOCK[[#This Row],[Comisión 10%]]</f>
        <v>11</v>
      </c>
      <c r="N3797" s="62">
        <f t="shared" si="214"/>
        <v>16.5</v>
      </c>
      <c r="O3797" s="62">
        <f t="shared" si="216"/>
        <v>30</v>
      </c>
      <c r="P3797" s="62">
        <f>STOCK[[#This Row],[Precio Final]]-STOCK[[#This Row],[Costo total]]</f>
        <v>19</v>
      </c>
      <c r="Q3797" s="62"/>
      <c r="R3797" s="82">
        <v>45979</v>
      </c>
      <c r="S3797" s="74"/>
      <c r="T3797" s="62"/>
      <c r="U3797" s="62"/>
      <c r="V3797" s="76"/>
    </row>
    <row r="3798" customHeight="1" spans="1:22">
      <c r="A3798" s="74" t="s">
        <v>22998</v>
      </c>
      <c r="B3798" s="74" t="s">
        <v>22056</v>
      </c>
      <c r="C3798" s="74" t="s">
        <v>22996</v>
      </c>
      <c r="D3798" s="74" t="s">
        <v>16396</v>
      </c>
      <c r="E3798" s="74"/>
      <c r="F3798" s="59">
        <v>30</v>
      </c>
      <c r="G3798" s="75">
        <v>1</v>
      </c>
      <c r="H3798" s="75">
        <f>SUMIFS(VENTAS[Cantidad],VENTAS[Código del producto Vendido],STOCK[[#This Row],[Code]])</f>
        <v>0</v>
      </c>
      <c r="I3798" s="75">
        <f t="shared" si="215"/>
        <v>1</v>
      </c>
      <c r="J3798" s="59">
        <f t="shared" si="209"/>
        <v>3</v>
      </c>
      <c r="K3798" s="62">
        <v>8</v>
      </c>
      <c r="L3798" s="62">
        <v>0</v>
      </c>
      <c r="M3798" s="62">
        <f>STOCK[[#This Row],[Costo Unitario (USD)]]+STOCK[[#This Row],[Costo Envío (USD)]]+STOCK[[#This Row],[Comisión 10%]]</f>
        <v>11</v>
      </c>
      <c r="N3798" s="62">
        <f t="shared" si="214"/>
        <v>16.5</v>
      </c>
      <c r="O3798" s="62">
        <f t="shared" si="216"/>
        <v>30</v>
      </c>
      <c r="P3798" s="62">
        <f>STOCK[[#This Row],[Precio Final]]-STOCK[[#This Row],[Costo total]]</f>
        <v>19</v>
      </c>
      <c r="Q3798" s="62"/>
      <c r="R3798" s="82">
        <v>45979</v>
      </c>
      <c r="S3798" s="74"/>
      <c r="T3798" s="62"/>
      <c r="U3798" s="62"/>
      <c r="V3798" s="76"/>
    </row>
    <row r="3799" customHeight="1" spans="1:22">
      <c r="A3799" s="74" t="s">
        <v>22999</v>
      </c>
      <c r="B3799" s="74" t="s">
        <v>20961</v>
      </c>
      <c r="C3799" s="74" t="s">
        <v>22996</v>
      </c>
      <c r="D3799" s="74" t="s">
        <v>16404</v>
      </c>
      <c r="E3799" s="74"/>
      <c r="F3799" s="59">
        <v>30</v>
      </c>
      <c r="G3799" s="75">
        <v>1</v>
      </c>
      <c r="H3799" s="75">
        <f>SUMIFS(VENTAS[Cantidad],VENTAS[Código del producto Vendido],STOCK[[#This Row],[Code]])</f>
        <v>0</v>
      </c>
      <c r="I3799" s="75">
        <f t="shared" si="215"/>
        <v>1</v>
      </c>
      <c r="J3799" s="59">
        <f t="shared" si="209"/>
        <v>3</v>
      </c>
      <c r="K3799" s="62">
        <v>8</v>
      </c>
      <c r="L3799" s="62">
        <v>0</v>
      </c>
      <c r="M3799" s="62">
        <f>STOCK[[#This Row],[Costo Unitario (USD)]]+STOCK[[#This Row],[Costo Envío (USD)]]+STOCK[[#This Row],[Comisión 10%]]</f>
        <v>11</v>
      </c>
      <c r="N3799" s="62">
        <f t="shared" si="214"/>
        <v>16.5</v>
      </c>
      <c r="O3799" s="62">
        <f t="shared" si="216"/>
        <v>30</v>
      </c>
      <c r="P3799" s="62">
        <f>STOCK[[#This Row],[Precio Final]]-STOCK[[#This Row],[Costo total]]</f>
        <v>19</v>
      </c>
      <c r="Q3799" s="62"/>
      <c r="R3799" s="82">
        <v>45979</v>
      </c>
      <c r="S3799" s="74"/>
      <c r="T3799" s="62"/>
      <c r="U3799" s="62"/>
      <c r="V3799" s="76"/>
    </row>
    <row r="3800" customHeight="1" spans="1:22">
      <c r="A3800" s="74" t="s">
        <v>23000</v>
      </c>
      <c r="B3800" s="74" t="s">
        <v>22059</v>
      </c>
      <c r="C3800" s="74" t="s">
        <v>23001</v>
      </c>
      <c r="D3800" s="74" t="s">
        <v>16475</v>
      </c>
      <c r="E3800" s="74"/>
      <c r="F3800" s="59">
        <v>30</v>
      </c>
      <c r="G3800" s="75">
        <v>1</v>
      </c>
      <c r="H3800" s="75">
        <f>SUMIFS(VENTAS[Cantidad],VENTAS[Código del producto Vendido],STOCK[[#This Row],[Code]])</f>
        <v>0</v>
      </c>
      <c r="I3800" s="75">
        <f t="shared" si="215"/>
        <v>1</v>
      </c>
      <c r="J3800" s="59">
        <f t="shared" si="209"/>
        <v>3</v>
      </c>
      <c r="K3800" s="62">
        <v>8</v>
      </c>
      <c r="L3800" s="62">
        <v>0</v>
      </c>
      <c r="M3800" s="62">
        <f>STOCK[[#This Row],[Costo Unitario (USD)]]+STOCK[[#This Row],[Costo Envío (USD)]]+STOCK[[#This Row],[Comisión 10%]]</f>
        <v>11</v>
      </c>
      <c r="N3800" s="62">
        <f t="shared" si="214"/>
        <v>16.5</v>
      </c>
      <c r="O3800" s="62">
        <f t="shared" si="216"/>
        <v>30</v>
      </c>
      <c r="P3800" s="62">
        <f>STOCK[[#This Row],[Precio Final]]-STOCK[[#This Row],[Costo total]]</f>
        <v>19</v>
      </c>
      <c r="Q3800" s="62"/>
      <c r="R3800" s="82">
        <v>45979</v>
      </c>
      <c r="S3800" s="74"/>
      <c r="T3800" s="62"/>
      <c r="U3800" s="62"/>
      <c r="V3800" s="76"/>
    </row>
    <row r="3801" customHeight="1" spans="1:22">
      <c r="A3801" s="74" t="s">
        <v>23002</v>
      </c>
      <c r="B3801" s="74" t="s">
        <v>22059</v>
      </c>
      <c r="C3801" s="74" t="s">
        <v>23003</v>
      </c>
      <c r="D3801" s="74" t="s">
        <v>16475</v>
      </c>
      <c r="E3801" s="74"/>
      <c r="F3801" s="59">
        <v>30</v>
      </c>
      <c r="G3801" s="75">
        <v>1</v>
      </c>
      <c r="H3801" s="75">
        <f>SUMIFS(VENTAS[Cantidad],VENTAS[Código del producto Vendido],STOCK[[#This Row],[Code]])</f>
        <v>0</v>
      </c>
      <c r="I3801" s="75">
        <f t="shared" si="215"/>
        <v>1</v>
      </c>
      <c r="J3801" s="59">
        <f t="shared" si="209"/>
        <v>3</v>
      </c>
      <c r="K3801" s="62">
        <v>8</v>
      </c>
      <c r="L3801" s="62">
        <v>0</v>
      </c>
      <c r="M3801" s="62">
        <f>STOCK[[#This Row],[Costo Unitario (USD)]]+STOCK[[#This Row],[Costo Envío (USD)]]+STOCK[[#This Row],[Comisión 10%]]</f>
        <v>11</v>
      </c>
      <c r="N3801" s="62">
        <f t="shared" si="214"/>
        <v>16.5</v>
      </c>
      <c r="O3801" s="62">
        <f t="shared" si="216"/>
        <v>30</v>
      </c>
      <c r="P3801" s="62">
        <f>STOCK[[#This Row],[Precio Final]]-STOCK[[#This Row],[Costo total]]</f>
        <v>19</v>
      </c>
      <c r="Q3801" s="62"/>
      <c r="R3801" s="82">
        <v>45979</v>
      </c>
      <c r="S3801" s="74"/>
      <c r="T3801" s="62"/>
      <c r="U3801" s="62"/>
      <c r="V3801" s="76"/>
    </row>
    <row r="3802" customHeight="1" spans="1:22">
      <c r="A3802" s="74" t="s">
        <v>23004</v>
      </c>
      <c r="B3802" s="74" t="s">
        <v>20961</v>
      </c>
      <c r="C3802" s="74" t="s">
        <v>23005</v>
      </c>
      <c r="D3802" s="74" t="s">
        <v>17488</v>
      </c>
      <c r="E3802" s="74"/>
      <c r="F3802" s="59">
        <v>35</v>
      </c>
      <c r="G3802" s="75">
        <v>1</v>
      </c>
      <c r="H3802" s="75">
        <f>SUMIFS(VENTAS[Cantidad],VENTAS[Código del producto Vendido],STOCK[[#This Row],[Code]])</f>
        <v>0</v>
      </c>
      <c r="I3802" s="75">
        <f t="shared" si="215"/>
        <v>1</v>
      </c>
      <c r="J3802" s="59">
        <f t="shared" si="209"/>
        <v>3.5</v>
      </c>
      <c r="K3802" s="62">
        <v>8</v>
      </c>
      <c r="L3802" s="62">
        <v>0</v>
      </c>
      <c r="M3802" s="62">
        <f>STOCK[[#This Row],[Costo Unitario (USD)]]+STOCK[[#This Row],[Costo Envío (USD)]]+STOCK[[#This Row],[Comisión 10%]]</f>
        <v>11.5</v>
      </c>
      <c r="N3802" s="62">
        <f t="shared" si="214"/>
        <v>17.25</v>
      </c>
      <c r="O3802" s="62">
        <f t="shared" si="216"/>
        <v>35</v>
      </c>
      <c r="P3802" s="62">
        <f>STOCK[[#This Row],[Precio Final]]-STOCK[[#This Row],[Costo total]]</f>
        <v>23.5</v>
      </c>
      <c r="Q3802" s="62"/>
      <c r="R3802" s="82">
        <v>45979</v>
      </c>
      <c r="S3802" s="74"/>
      <c r="T3802" s="62"/>
      <c r="U3802" s="62"/>
      <c r="V3802" s="76"/>
    </row>
    <row r="3803" customHeight="1" spans="1:22">
      <c r="A3803" s="74" t="s">
        <v>23006</v>
      </c>
      <c r="B3803" s="74" t="s">
        <v>20961</v>
      </c>
      <c r="C3803" s="74" t="s">
        <v>23007</v>
      </c>
      <c r="D3803" s="74" t="s">
        <v>17234</v>
      </c>
      <c r="E3803" s="74"/>
      <c r="F3803" s="59">
        <v>30</v>
      </c>
      <c r="G3803" s="75">
        <v>1</v>
      </c>
      <c r="H3803" s="75">
        <f>SUMIFS(VENTAS[Cantidad],VENTAS[Código del producto Vendido],STOCK[[#This Row],[Code]])</f>
        <v>0</v>
      </c>
      <c r="I3803" s="75">
        <f t="shared" si="215"/>
        <v>1</v>
      </c>
      <c r="J3803" s="59">
        <f t="shared" si="209"/>
        <v>3</v>
      </c>
      <c r="K3803" s="62">
        <v>8</v>
      </c>
      <c r="L3803" s="62">
        <v>0</v>
      </c>
      <c r="M3803" s="62">
        <f>STOCK[[#This Row],[Costo Unitario (USD)]]+STOCK[[#This Row],[Costo Envío (USD)]]+STOCK[[#This Row],[Comisión 10%]]</f>
        <v>11</v>
      </c>
      <c r="N3803" s="62">
        <f t="shared" si="214"/>
        <v>16.5</v>
      </c>
      <c r="O3803" s="62">
        <f t="shared" si="216"/>
        <v>30</v>
      </c>
      <c r="P3803" s="62">
        <f>STOCK[[#This Row],[Precio Final]]-STOCK[[#This Row],[Costo total]]</f>
        <v>19</v>
      </c>
      <c r="Q3803" s="62"/>
      <c r="R3803" s="82">
        <v>45979</v>
      </c>
      <c r="S3803" s="74"/>
      <c r="T3803" s="62"/>
      <c r="U3803" s="62"/>
      <c r="V3803" s="76"/>
    </row>
    <row r="3804" customHeight="1" spans="1:22">
      <c r="A3804" s="74" t="s">
        <v>23008</v>
      </c>
      <c r="B3804" s="74" t="s">
        <v>20961</v>
      </c>
      <c r="C3804" s="74" t="s">
        <v>23007</v>
      </c>
      <c r="D3804" s="74" t="s">
        <v>17488</v>
      </c>
      <c r="E3804" s="74"/>
      <c r="F3804" s="59">
        <v>30</v>
      </c>
      <c r="G3804" s="75">
        <v>1</v>
      </c>
      <c r="H3804" s="75">
        <f>SUMIFS(VENTAS[Cantidad],VENTAS[Código del producto Vendido],STOCK[[#This Row],[Code]])</f>
        <v>0</v>
      </c>
      <c r="I3804" s="75">
        <f t="shared" si="215"/>
        <v>1</v>
      </c>
      <c r="J3804" s="59">
        <f t="shared" ref="J3804:J3831" si="217">F3804*10%</f>
        <v>3</v>
      </c>
      <c r="K3804" s="62">
        <v>8</v>
      </c>
      <c r="L3804" s="62">
        <v>0</v>
      </c>
      <c r="M3804" s="62">
        <f>STOCK[[#This Row],[Costo Unitario (USD)]]+STOCK[[#This Row],[Costo Envío (USD)]]+STOCK[[#This Row],[Comisión 10%]]</f>
        <v>11</v>
      </c>
      <c r="N3804" s="62">
        <f t="shared" si="214"/>
        <v>16.5</v>
      </c>
      <c r="O3804" s="62">
        <f t="shared" si="216"/>
        <v>30</v>
      </c>
      <c r="P3804" s="62">
        <f>STOCK[[#This Row],[Precio Final]]-STOCK[[#This Row],[Costo total]]</f>
        <v>19</v>
      </c>
      <c r="Q3804" s="62"/>
      <c r="R3804" s="82">
        <v>45979</v>
      </c>
      <c r="S3804" s="74"/>
      <c r="T3804" s="62"/>
      <c r="U3804" s="62"/>
      <c r="V3804" s="76"/>
    </row>
    <row r="3805" customHeight="1" spans="1:22">
      <c r="A3805" s="74" t="s">
        <v>23009</v>
      </c>
      <c r="B3805" s="74" t="s">
        <v>20961</v>
      </c>
      <c r="C3805" s="74" t="s">
        <v>23010</v>
      </c>
      <c r="D3805" s="74" t="s">
        <v>17234</v>
      </c>
      <c r="E3805" s="74"/>
      <c r="F3805" s="59">
        <v>35</v>
      </c>
      <c r="G3805" s="75">
        <v>1</v>
      </c>
      <c r="H3805" s="75">
        <f>SUMIFS(VENTAS[Cantidad],VENTAS[Código del producto Vendido],STOCK[[#This Row],[Code]])</f>
        <v>0</v>
      </c>
      <c r="I3805" s="75">
        <f t="shared" si="215"/>
        <v>1</v>
      </c>
      <c r="J3805" s="59">
        <f t="shared" si="217"/>
        <v>3.5</v>
      </c>
      <c r="K3805" s="62">
        <v>8</v>
      </c>
      <c r="L3805" s="62">
        <v>0</v>
      </c>
      <c r="M3805" s="62">
        <f>STOCK[[#This Row],[Costo Unitario (USD)]]+STOCK[[#This Row],[Costo Envío (USD)]]+STOCK[[#This Row],[Comisión 10%]]</f>
        <v>11.5</v>
      </c>
      <c r="N3805" s="62">
        <f t="shared" si="214"/>
        <v>17.25</v>
      </c>
      <c r="O3805" s="62">
        <f t="shared" si="216"/>
        <v>35</v>
      </c>
      <c r="P3805" s="62">
        <f>STOCK[[#This Row],[Precio Final]]-STOCK[[#This Row],[Costo total]]</f>
        <v>23.5</v>
      </c>
      <c r="Q3805" s="62"/>
      <c r="R3805" s="82">
        <v>45979</v>
      </c>
      <c r="S3805" s="74"/>
      <c r="T3805" s="62"/>
      <c r="U3805" s="62"/>
      <c r="V3805" s="76"/>
    </row>
    <row r="3806" customHeight="1" spans="1:22">
      <c r="A3806" s="74" t="s">
        <v>23011</v>
      </c>
      <c r="B3806" s="74" t="s">
        <v>20961</v>
      </c>
      <c r="C3806" s="74" t="s">
        <v>23012</v>
      </c>
      <c r="D3806" s="74" t="s">
        <v>16404</v>
      </c>
      <c r="E3806" s="74"/>
      <c r="F3806" s="59">
        <v>25</v>
      </c>
      <c r="G3806" s="75">
        <v>1</v>
      </c>
      <c r="H3806" s="75">
        <f>SUMIFS(VENTAS[Cantidad],VENTAS[Código del producto Vendido],STOCK[[#This Row],[Code]])</f>
        <v>0</v>
      </c>
      <c r="I3806" s="75">
        <f t="shared" si="215"/>
        <v>1</v>
      </c>
      <c r="J3806" s="59">
        <f t="shared" si="217"/>
        <v>2.5</v>
      </c>
      <c r="K3806" s="62">
        <v>8</v>
      </c>
      <c r="L3806" s="62">
        <v>0</v>
      </c>
      <c r="M3806" s="62">
        <f>STOCK[[#This Row],[Costo Unitario (USD)]]+STOCK[[#This Row],[Costo Envío (USD)]]+STOCK[[#This Row],[Comisión 10%]]</f>
        <v>10.5</v>
      </c>
      <c r="N3806" s="62">
        <f t="shared" si="214"/>
        <v>15.75</v>
      </c>
      <c r="O3806" s="62">
        <f t="shared" si="216"/>
        <v>25</v>
      </c>
      <c r="P3806" s="62">
        <f>STOCK[[#This Row],[Precio Final]]-STOCK[[#This Row],[Costo total]]</f>
        <v>14.5</v>
      </c>
      <c r="Q3806" s="62"/>
      <c r="R3806" s="82">
        <v>45979</v>
      </c>
      <c r="S3806" s="74"/>
      <c r="T3806" s="62"/>
      <c r="U3806" s="62"/>
      <c r="V3806" s="76"/>
    </row>
    <row r="3807" customHeight="1" spans="1:22">
      <c r="A3807" s="74" t="s">
        <v>23013</v>
      </c>
      <c r="B3807" s="74" t="s">
        <v>16612</v>
      </c>
      <c r="C3807" s="74" t="s">
        <v>23014</v>
      </c>
      <c r="D3807" s="74" t="s">
        <v>16614</v>
      </c>
      <c r="E3807" s="74"/>
      <c r="F3807" s="59">
        <v>40</v>
      </c>
      <c r="G3807" s="75">
        <v>1</v>
      </c>
      <c r="H3807" s="75">
        <f>SUMIFS(VENTAS[Cantidad],VENTAS[Código del producto Vendido],STOCK[[#This Row],[Code]])</f>
        <v>0</v>
      </c>
      <c r="I3807" s="75">
        <f t="shared" ref="I3807:I3831" si="218">G3807-H3807</f>
        <v>1</v>
      </c>
      <c r="J3807" s="59">
        <f t="shared" si="217"/>
        <v>4</v>
      </c>
      <c r="K3807" s="62">
        <v>25</v>
      </c>
      <c r="L3807" s="62">
        <v>0</v>
      </c>
      <c r="M3807" s="62">
        <f>STOCK[[#This Row],[Costo Unitario (USD)]]+STOCK[[#This Row],[Costo Envío (USD)]]+STOCK[[#This Row],[Comisión 10%]]</f>
        <v>29</v>
      </c>
      <c r="N3807" s="62">
        <f t="shared" si="214"/>
        <v>43.5</v>
      </c>
      <c r="O3807" s="62">
        <f t="shared" si="216"/>
        <v>40</v>
      </c>
      <c r="P3807" s="62">
        <f>STOCK[[#This Row],[Precio Final]]-STOCK[[#This Row],[Costo total]]</f>
        <v>11</v>
      </c>
      <c r="Q3807" s="62"/>
      <c r="R3807" s="82">
        <v>45980</v>
      </c>
      <c r="S3807" s="74"/>
      <c r="T3807" s="62"/>
      <c r="U3807" s="62"/>
      <c r="V3807" s="76"/>
    </row>
    <row r="3808" customHeight="1" spans="1:22">
      <c r="A3808" s="74" t="s">
        <v>23015</v>
      </c>
      <c r="B3808" s="74" t="s">
        <v>16612</v>
      </c>
      <c r="C3808" s="74" t="s">
        <v>23016</v>
      </c>
      <c r="D3808" s="74" t="s">
        <v>16614</v>
      </c>
      <c r="E3808" s="74"/>
      <c r="F3808" s="59">
        <v>40</v>
      </c>
      <c r="G3808" s="75">
        <v>1</v>
      </c>
      <c r="H3808" s="75">
        <f>SUMIFS(VENTAS[Cantidad],VENTAS[Código del producto Vendido],STOCK[[#This Row],[Code]])</f>
        <v>0</v>
      </c>
      <c r="I3808" s="75">
        <f t="shared" si="218"/>
        <v>1</v>
      </c>
      <c r="J3808" s="59">
        <f t="shared" si="217"/>
        <v>4</v>
      </c>
      <c r="K3808" s="62">
        <v>25</v>
      </c>
      <c r="L3808" s="62">
        <v>0</v>
      </c>
      <c r="M3808" s="62">
        <f>STOCK[[#This Row],[Costo Unitario (USD)]]+STOCK[[#This Row],[Costo Envío (USD)]]+STOCK[[#This Row],[Comisión 10%]]</f>
        <v>29</v>
      </c>
      <c r="N3808" s="62">
        <f t="shared" si="214"/>
        <v>43.5</v>
      </c>
      <c r="O3808" s="62">
        <f t="shared" si="216"/>
        <v>40</v>
      </c>
      <c r="P3808" s="62">
        <f>STOCK[[#This Row],[Precio Final]]-STOCK[[#This Row],[Costo total]]</f>
        <v>11</v>
      </c>
      <c r="Q3808" s="62"/>
      <c r="R3808" s="82">
        <v>45980</v>
      </c>
      <c r="S3808" s="74"/>
      <c r="T3808" s="62"/>
      <c r="U3808" s="62"/>
      <c r="V3808" s="76"/>
    </row>
    <row r="3809" customHeight="1" spans="1:22">
      <c r="A3809" s="74" t="s">
        <v>23017</v>
      </c>
      <c r="B3809" s="74" t="s">
        <v>16480</v>
      </c>
      <c r="C3809" s="74" t="s">
        <v>23018</v>
      </c>
      <c r="D3809" s="74" t="s">
        <v>16703</v>
      </c>
      <c r="E3809" s="74"/>
      <c r="F3809" s="59">
        <f>O3809</f>
        <v>50</v>
      </c>
      <c r="G3809" s="75">
        <v>1</v>
      </c>
      <c r="H3809" s="75">
        <f>SUMIFS(VENTAS[Cantidad],VENTAS[Código del producto Vendido],STOCK[[#This Row],[Code]])</f>
        <v>0</v>
      </c>
      <c r="I3809" s="75">
        <f t="shared" si="218"/>
        <v>1</v>
      </c>
      <c r="J3809" s="59">
        <f t="shared" si="217"/>
        <v>5</v>
      </c>
      <c r="K3809" s="62">
        <v>26.99</v>
      </c>
      <c r="L3809" s="62">
        <v>1.99</v>
      </c>
      <c r="M3809" s="62">
        <f>STOCK[[#This Row],[Costo Unitario (USD)]]+STOCK[[#This Row],[Costo Envío (USD)]]+STOCK[[#This Row],[Comisión 10%]]</f>
        <v>33.98</v>
      </c>
      <c r="N3809" s="62">
        <f t="shared" si="214"/>
        <v>50.97</v>
      </c>
      <c r="O3809" s="62">
        <v>50</v>
      </c>
      <c r="P3809" s="62">
        <f>STOCK[[#This Row],[Precio Final]]-STOCK[[#This Row],[Costo total]]</f>
        <v>16.02</v>
      </c>
      <c r="Q3809" s="62"/>
      <c r="R3809" s="82">
        <v>45980</v>
      </c>
      <c r="S3809" s="74"/>
      <c r="T3809" s="62"/>
      <c r="U3809" s="62"/>
      <c r="V3809" s="76"/>
    </row>
    <row r="3810" customHeight="1" spans="1:22">
      <c r="A3810" s="74" t="s">
        <v>23019</v>
      </c>
      <c r="B3810" s="74" t="s">
        <v>16480</v>
      </c>
      <c r="C3810" s="74" t="s">
        <v>23020</v>
      </c>
      <c r="D3810" s="74" t="s">
        <v>17476</v>
      </c>
      <c r="E3810" s="74"/>
      <c r="F3810" s="59">
        <v>50</v>
      </c>
      <c r="G3810" s="75">
        <v>2</v>
      </c>
      <c r="H3810" s="75">
        <f>SUMIFS(VENTAS[Cantidad],VENTAS[Código del producto Vendido],STOCK[[#This Row],[Code]])</f>
        <v>0</v>
      </c>
      <c r="I3810" s="75">
        <f t="shared" si="218"/>
        <v>2</v>
      </c>
      <c r="J3810" s="59">
        <f t="shared" si="217"/>
        <v>5</v>
      </c>
      <c r="K3810" s="62">
        <v>25.99</v>
      </c>
      <c r="L3810" s="62">
        <v>1.99</v>
      </c>
      <c r="M3810" s="62">
        <f>STOCK[[#This Row],[Costo Unitario (USD)]]+STOCK[[#This Row],[Costo Envío (USD)]]+STOCK[[#This Row],[Comisión 10%]]</f>
        <v>32.98</v>
      </c>
      <c r="N3810" s="62">
        <f t="shared" si="214"/>
        <v>49.47</v>
      </c>
      <c r="O3810" s="62">
        <v>50</v>
      </c>
      <c r="P3810" s="62">
        <f>STOCK[[#This Row],[Precio Final]]-STOCK[[#This Row],[Costo total]]</f>
        <v>17.02</v>
      </c>
      <c r="Q3810" s="62"/>
      <c r="R3810" s="82">
        <v>45980</v>
      </c>
      <c r="S3810" s="74"/>
      <c r="T3810" s="62"/>
      <c r="U3810" s="62"/>
      <c r="V3810" s="76"/>
    </row>
    <row r="3811" customHeight="1" spans="1:22">
      <c r="A3811" s="74" t="s">
        <v>23021</v>
      </c>
      <c r="B3811" s="74" t="s">
        <v>16480</v>
      </c>
      <c r="C3811" s="74" t="s">
        <v>23022</v>
      </c>
      <c r="D3811" s="74" t="s">
        <v>16693</v>
      </c>
      <c r="E3811" s="74"/>
      <c r="F3811" s="59">
        <v>50</v>
      </c>
      <c r="G3811" s="75">
        <v>1</v>
      </c>
      <c r="H3811" s="75">
        <f>SUMIFS(VENTAS[Cantidad],VENTAS[Código del producto Vendido],STOCK[[#This Row],[Code]])</f>
        <v>0</v>
      </c>
      <c r="I3811" s="75">
        <f t="shared" si="218"/>
        <v>1</v>
      </c>
      <c r="J3811" s="59">
        <f t="shared" si="217"/>
        <v>5</v>
      </c>
      <c r="K3811" s="62">
        <v>25.99</v>
      </c>
      <c r="L3811" s="62">
        <v>1.99</v>
      </c>
      <c r="M3811" s="62">
        <f>STOCK[[#This Row],[Costo Unitario (USD)]]+STOCK[[#This Row],[Costo Envío (USD)]]+STOCK[[#This Row],[Comisión 10%]]</f>
        <v>32.98</v>
      </c>
      <c r="N3811" s="62">
        <f t="shared" si="214"/>
        <v>49.47</v>
      </c>
      <c r="O3811" s="62">
        <v>50</v>
      </c>
      <c r="P3811" s="62">
        <f>STOCK[[#This Row],[Precio Final]]-STOCK[[#This Row],[Costo total]]</f>
        <v>17.02</v>
      </c>
      <c r="Q3811" s="62"/>
      <c r="R3811" s="82">
        <v>45980</v>
      </c>
      <c r="S3811" s="74"/>
      <c r="T3811" s="62"/>
      <c r="U3811" s="62"/>
      <c r="V3811" s="76"/>
    </row>
    <row r="3812" customHeight="1" spans="1:22">
      <c r="A3812" s="74" t="s">
        <v>23023</v>
      </c>
      <c r="B3812" s="74" t="s">
        <v>16480</v>
      </c>
      <c r="C3812" s="74" t="s">
        <v>23024</v>
      </c>
      <c r="D3812" s="74" t="s">
        <v>16772</v>
      </c>
      <c r="E3812" s="74"/>
      <c r="F3812" s="59">
        <v>50</v>
      </c>
      <c r="G3812" s="75">
        <v>1</v>
      </c>
      <c r="H3812" s="75">
        <f>SUMIFS(VENTAS[Cantidad],VENTAS[Código del producto Vendido],STOCK[[#This Row],[Code]])</f>
        <v>0</v>
      </c>
      <c r="I3812" s="75">
        <f t="shared" si="218"/>
        <v>1</v>
      </c>
      <c r="J3812" s="59">
        <f t="shared" si="217"/>
        <v>5</v>
      </c>
      <c r="K3812" s="62">
        <v>30.99</v>
      </c>
      <c r="L3812" s="62">
        <v>1.99</v>
      </c>
      <c r="M3812" s="62">
        <f>STOCK[[#This Row],[Costo Unitario (USD)]]+STOCK[[#This Row],[Costo Envío (USD)]]+STOCK[[#This Row],[Comisión 10%]]</f>
        <v>37.98</v>
      </c>
      <c r="N3812" s="62">
        <f t="shared" si="214"/>
        <v>56.97</v>
      </c>
      <c r="O3812" s="62">
        <v>50</v>
      </c>
      <c r="P3812" s="62">
        <f>STOCK[[#This Row],[Precio Final]]-STOCK[[#This Row],[Costo total]]</f>
        <v>12.02</v>
      </c>
      <c r="Q3812" s="62"/>
      <c r="R3812" s="82">
        <v>45980</v>
      </c>
      <c r="S3812" s="74"/>
      <c r="T3812" s="62"/>
      <c r="U3812" s="62"/>
      <c r="V3812" s="76"/>
    </row>
    <row r="3813" customHeight="1" spans="1:22">
      <c r="A3813" s="74" t="s">
        <v>23025</v>
      </c>
      <c r="B3813" s="74" t="s">
        <v>16480</v>
      </c>
      <c r="C3813" s="74" t="s">
        <v>23026</v>
      </c>
      <c r="D3813" s="74" t="s">
        <v>16772</v>
      </c>
      <c r="E3813" s="74"/>
      <c r="F3813" s="59">
        <v>45</v>
      </c>
      <c r="G3813" s="75">
        <v>1</v>
      </c>
      <c r="H3813" s="75">
        <f>SUMIFS(VENTAS[Cantidad],VENTAS[Código del producto Vendido],STOCK[[#This Row],[Code]])</f>
        <v>0</v>
      </c>
      <c r="I3813" s="75">
        <f t="shared" si="218"/>
        <v>1</v>
      </c>
      <c r="J3813" s="59">
        <f t="shared" si="217"/>
        <v>4.5</v>
      </c>
      <c r="K3813" s="62">
        <v>28.99</v>
      </c>
      <c r="L3813" s="62">
        <v>1.99</v>
      </c>
      <c r="M3813" s="62">
        <f>STOCK[[#This Row],[Costo Unitario (USD)]]+STOCK[[#This Row],[Costo Envío (USD)]]+STOCK[[#This Row],[Comisión 10%]]</f>
        <v>35.48</v>
      </c>
      <c r="N3813" s="62">
        <f t="shared" si="214"/>
        <v>53.22</v>
      </c>
      <c r="O3813" s="62">
        <v>45</v>
      </c>
      <c r="P3813" s="62">
        <f>STOCK[[#This Row],[Precio Final]]-STOCK[[#This Row],[Costo total]]</f>
        <v>9.52</v>
      </c>
      <c r="Q3813" s="62"/>
      <c r="R3813" s="82">
        <v>45980</v>
      </c>
      <c r="S3813" s="74"/>
      <c r="T3813" s="62"/>
      <c r="U3813" s="62"/>
      <c r="V3813" s="76"/>
    </row>
    <row r="3814" customHeight="1" spans="1:22">
      <c r="A3814" s="74" t="s">
        <v>23027</v>
      </c>
      <c r="B3814" s="74" t="s">
        <v>16480</v>
      </c>
      <c r="C3814" s="74" t="s">
        <v>23028</v>
      </c>
      <c r="D3814" s="74" t="s">
        <v>16456</v>
      </c>
      <c r="E3814" s="74"/>
      <c r="F3814" s="59">
        <v>50</v>
      </c>
      <c r="G3814" s="75">
        <v>1</v>
      </c>
      <c r="H3814" s="75">
        <f>SUMIFS(VENTAS[Cantidad],VENTAS[Código del producto Vendido],STOCK[[#This Row],[Code]])</f>
        <v>0</v>
      </c>
      <c r="I3814" s="75">
        <f t="shared" si="218"/>
        <v>1</v>
      </c>
      <c r="J3814" s="59">
        <f t="shared" si="217"/>
        <v>5</v>
      </c>
      <c r="K3814" s="62">
        <v>22.99</v>
      </c>
      <c r="L3814" s="62">
        <v>1.99</v>
      </c>
      <c r="M3814" s="62">
        <f>STOCK[[#This Row],[Costo Unitario (USD)]]+STOCK[[#This Row],[Costo Envío (USD)]]+STOCK[[#This Row],[Comisión 10%]]</f>
        <v>29.98</v>
      </c>
      <c r="N3814" s="62">
        <f t="shared" si="214"/>
        <v>44.97</v>
      </c>
      <c r="O3814" s="62">
        <v>50</v>
      </c>
      <c r="P3814" s="62">
        <f>STOCK[[#This Row],[Precio Final]]-STOCK[[#This Row],[Costo total]]</f>
        <v>20.02</v>
      </c>
      <c r="Q3814" s="62"/>
      <c r="R3814" s="82">
        <v>45980</v>
      </c>
      <c r="S3814" s="74"/>
      <c r="T3814" s="62"/>
      <c r="U3814" s="62"/>
      <c r="V3814" s="76"/>
    </row>
    <row r="3815" s="57" customFormat="1" customHeight="1" spans="1:22">
      <c r="A3815" s="84" t="s">
        <v>23029</v>
      </c>
      <c r="B3815" s="84" t="s">
        <v>23030</v>
      </c>
      <c r="C3815" s="84" t="s">
        <v>23031</v>
      </c>
      <c r="D3815" s="84" t="s">
        <v>16404</v>
      </c>
      <c r="E3815" s="84"/>
      <c r="F3815" s="85">
        <v>35</v>
      </c>
      <c r="G3815" s="86">
        <v>1</v>
      </c>
      <c r="H3815" s="86">
        <f>SUMIFS(VENTAS[Cantidad],VENTAS[Código del producto Vendido],STOCK[[#This Row],[Code]])</f>
        <v>0</v>
      </c>
      <c r="I3815" s="86">
        <f t="shared" si="218"/>
        <v>1</v>
      </c>
      <c r="J3815" s="59">
        <f t="shared" si="217"/>
        <v>3.5</v>
      </c>
      <c r="K3815" s="87">
        <v>14.99</v>
      </c>
      <c r="L3815" s="62">
        <v>1.99</v>
      </c>
      <c r="M3815" s="62">
        <f>STOCK[[#This Row],[Costo Unitario (USD)]]+STOCK[[#This Row],[Costo Envío (USD)]]+STOCK[[#This Row],[Comisión 10%]]</f>
        <v>20.48</v>
      </c>
      <c r="N3815" s="62">
        <f t="shared" ref="N3815:N3831" si="219">M3815*1.5</f>
        <v>30.72</v>
      </c>
      <c r="O3815" s="87">
        <v>35</v>
      </c>
      <c r="P3815" s="62">
        <f>STOCK[[#This Row],[Precio Final]]-STOCK[[#This Row],[Costo total]]</f>
        <v>14.52</v>
      </c>
      <c r="Q3815" s="87"/>
      <c r="R3815" s="88">
        <v>45980</v>
      </c>
      <c r="S3815" s="84"/>
      <c r="T3815" s="87"/>
      <c r="U3815" s="87"/>
      <c r="V3815" s="89"/>
    </row>
    <row r="3816" s="57" customFormat="1" customHeight="1" spans="1:22">
      <c r="A3816" s="84" t="s">
        <v>23032</v>
      </c>
      <c r="B3816" s="84" t="s">
        <v>20324</v>
      </c>
      <c r="C3816" s="84" t="s">
        <v>23031</v>
      </c>
      <c r="D3816" s="84" t="s">
        <v>16396</v>
      </c>
      <c r="E3816" s="84"/>
      <c r="F3816" s="85">
        <v>35</v>
      </c>
      <c r="G3816" s="86">
        <v>1</v>
      </c>
      <c r="H3816" s="86">
        <f>SUMIFS(VENTAS[Cantidad],VENTAS[Código del producto Vendido],STOCK[[#This Row],[Code]])</f>
        <v>0</v>
      </c>
      <c r="I3816" s="86">
        <f t="shared" si="218"/>
        <v>1</v>
      </c>
      <c r="J3816" s="59">
        <f t="shared" si="217"/>
        <v>3.5</v>
      </c>
      <c r="K3816" s="87">
        <v>14.99</v>
      </c>
      <c r="L3816" s="62">
        <v>1.99</v>
      </c>
      <c r="M3816" s="62">
        <f>STOCK[[#This Row],[Costo Unitario (USD)]]+STOCK[[#This Row],[Costo Envío (USD)]]+STOCK[[#This Row],[Comisión 10%]]</f>
        <v>20.48</v>
      </c>
      <c r="N3816" s="62">
        <f t="shared" si="219"/>
        <v>30.72</v>
      </c>
      <c r="O3816" s="87">
        <v>35</v>
      </c>
      <c r="P3816" s="62">
        <f>STOCK[[#This Row],[Precio Final]]-STOCK[[#This Row],[Costo total]]</f>
        <v>14.52</v>
      </c>
      <c r="Q3816" s="87"/>
      <c r="R3816" s="88">
        <v>45980</v>
      </c>
      <c r="S3816" s="84"/>
      <c r="T3816" s="87"/>
      <c r="U3816" s="87"/>
      <c r="V3816" s="89"/>
    </row>
    <row r="3817" s="57" customFormat="1" customHeight="1" spans="1:22">
      <c r="A3817" s="84" t="s">
        <v>23033</v>
      </c>
      <c r="B3817" s="84" t="s">
        <v>20334</v>
      </c>
      <c r="C3817" s="84" t="s">
        <v>23034</v>
      </c>
      <c r="D3817" s="84" t="s">
        <v>16475</v>
      </c>
      <c r="E3817" s="84"/>
      <c r="F3817" s="85">
        <v>50</v>
      </c>
      <c r="G3817" s="86">
        <v>1</v>
      </c>
      <c r="H3817" s="86">
        <f>SUMIFS(VENTAS[Cantidad],VENTAS[Código del producto Vendido],STOCK[[#This Row],[Code]])</f>
        <v>0</v>
      </c>
      <c r="I3817" s="86">
        <f t="shared" si="218"/>
        <v>1</v>
      </c>
      <c r="J3817" s="59">
        <f t="shared" si="217"/>
        <v>5</v>
      </c>
      <c r="K3817" s="87">
        <v>26.99</v>
      </c>
      <c r="L3817" s="62">
        <v>1.99</v>
      </c>
      <c r="M3817" s="62">
        <f>STOCK[[#This Row],[Costo Unitario (USD)]]+STOCK[[#This Row],[Costo Envío (USD)]]+STOCK[[#This Row],[Comisión 10%]]</f>
        <v>33.98</v>
      </c>
      <c r="N3817" s="62">
        <f t="shared" si="219"/>
        <v>50.97</v>
      </c>
      <c r="O3817" s="87">
        <v>50</v>
      </c>
      <c r="P3817" s="62">
        <f>STOCK[[#This Row],[Precio Final]]-STOCK[[#This Row],[Costo total]]</f>
        <v>16.02</v>
      </c>
      <c r="Q3817" s="87"/>
      <c r="R3817" s="88">
        <v>45980</v>
      </c>
      <c r="S3817" s="84"/>
      <c r="T3817" s="87"/>
      <c r="U3817" s="87"/>
      <c r="V3817" s="89"/>
    </row>
    <row r="3818" s="57" customFormat="1" customHeight="1" spans="1:22">
      <c r="A3818" s="84" t="s">
        <v>23035</v>
      </c>
      <c r="B3818" s="84" t="s">
        <v>20331</v>
      </c>
      <c r="C3818" s="84" t="s">
        <v>23036</v>
      </c>
      <c r="D3818" s="84" t="s">
        <v>16408</v>
      </c>
      <c r="E3818" s="84"/>
      <c r="F3818" s="85">
        <v>50</v>
      </c>
      <c r="G3818" s="86">
        <v>4</v>
      </c>
      <c r="H3818" s="86">
        <f>SUMIFS(VENTAS[Cantidad],VENTAS[Código del producto Vendido],STOCK[[#This Row],[Code]])</f>
        <v>0</v>
      </c>
      <c r="I3818" s="86">
        <f t="shared" si="218"/>
        <v>4</v>
      </c>
      <c r="J3818" s="59">
        <f t="shared" si="217"/>
        <v>5</v>
      </c>
      <c r="K3818" s="87">
        <v>22.99</v>
      </c>
      <c r="L3818" s="62">
        <v>1.99</v>
      </c>
      <c r="M3818" s="62">
        <f>STOCK[[#This Row],[Costo Unitario (USD)]]+STOCK[[#This Row],[Costo Envío (USD)]]+STOCK[[#This Row],[Comisión 10%]]</f>
        <v>29.98</v>
      </c>
      <c r="N3818" s="62">
        <f t="shared" si="219"/>
        <v>44.97</v>
      </c>
      <c r="O3818" s="87">
        <v>50</v>
      </c>
      <c r="P3818" s="62">
        <f>STOCK[[#This Row],[Precio Final]]-STOCK[[#This Row],[Costo total]]</f>
        <v>20.02</v>
      </c>
      <c r="Q3818" s="87"/>
      <c r="R3818" s="88">
        <v>45980</v>
      </c>
      <c r="S3818" s="84"/>
      <c r="T3818" s="87"/>
      <c r="U3818" s="87"/>
      <c r="V3818" s="89"/>
    </row>
    <row r="3819" s="57" customFormat="1" customHeight="1" spans="1:22">
      <c r="A3819" s="84" t="s">
        <v>23037</v>
      </c>
      <c r="B3819" s="84" t="s">
        <v>20331</v>
      </c>
      <c r="C3819" s="84" t="s">
        <v>23036</v>
      </c>
      <c r="D3819" s="84" t="s">
        <v>16404</v>
      </c>
      <c r="E3819" s="84"/>
      <c r="F3819" s="85">
        <v>50</v>
      </c>
      <c r="G3819" s="86">
        <v>2</v>
      </c>
      <c r="H3819" s="86">
        <f>SUMIFS(VENTAS[Cantidad],VENTAS[Código del producto Vendido],STOCK[[#This Row],[Code]])</f>
        <v>0</v>
      </c>
      <c r="I3819" s="86">
        <f t="shared" si="218"/>
        <v>2</v>
      </c>
      <c r="J3819" s="59">
        <f t="shared" si="217"/>
        <v>5</v>
      </c>
      <c r="K3819" s="87">
        <v>22.99</v>
      </c>
      <c r="L3819" s="62">
        <v>1.99</v>
      </c>
      <c r="M3819" s="62">
        <f>STOCK[[#This Row],[Costo Unitario (USD)]]+STOCK[[#This Row],[Costo Envío (USD)]]+STOCK[[#This Row],[Comisión 10%]]</f>
        <v>29.98</v>
      </c>
      <c r="N3819" s="62">
        <f t="shared" si="219"/>
        <v>44.97</v>
      </c>
      <c r="O3819" s="87">
        <v>50</v>
      </c>
      <c r="P3819" s="62">
        <f>STOCK[[#This Row],[Precio Final]]-STOCK[[#This Row],[Costo total]]</f>
        <v>20.02</v>
      </c>
      <c r="Q3819" s="87"/>
      <c r="R3819" s="88">
        <v>45980</v>
      </c>
      <c r="S3819" s="84"/>
      <c r="T3819" s="87"/>
      <c r="U3819" s="87"/>
      <c r="V3819" s="89"/>
    </row>
    <row r="3820" s="57" customFormat="1" customHeight="1" spans="1:22">
      <c r="A3820" s="84" t="s">
        <v>23038</v>
      </c>
      <c r="B3820" s="84" t="s">
        <v>20331</v>
      </c>
      <c r="C3820" s="84" t="s">
        <v>23039</v>
      </c>
      <c r="D3820" s="84" t="s">
        <v>16408</v>
      </c>
      <c r="E3820" s="84"/>
      <c r="F3820" s="85">
        <v>50</v>
      </c>
      <c r="G3820" s="86">
        <v>1</v>
      </c>
      <c r="H3820" s="86">
        <f>SUMIFS(VENTAS[Cantidad],VENTAS[Código del producto Vendido],STOCK[[#This Row],[Code]])</f>
        <v>0</v>
      </c>
      <c r="I3820" s="86">
        <f t="shared" si="218"/>
        <v>1</v>
      </c>
      <c r="J3820" s="59">
        <f t="shared" si="217"/>
        <v>5</v>
      </c>
      <c r="K3820" s="87">
        <v>17.99</v>
      </c>
      <c r="L3820" s="62">
        <v>1.99</v>
      </c>
      <c r="M3820" s="62">
        <f>STOCK[[#This Row],[Costo Unitario (USD)]]+STOCK[[#This Row],[Costo Envío (USD)]]+STOCK[[#This Row],[Comisión 10%]]</f>
        <v>24.98</v>
      </c>
      <c r="N3820" s="62">
        <f t="shared" si="219"/>
        <v>37.47</v>
      </c>
      <c r="O3820" s="87">
        <v>50</v>
      </c>
      <c r="P3820" s="62">
        <f>STOCK[[#This Row],[Precio Final]]-STOCK[[#This Row],[Costo total]]</f>
        <v>25.02</v>
      </c>
      <c r="Q3820" s="87"/>
      <c r="R3820" s="88">
        <v>45980</v>
      </c>
      <c r="S3820" s="84"/>
      <c r="T3820" s="87"/>
      <c r="U3820" s="87"/>
      <c r="V3820" s="89"/>
    </row>
    <row r="3821" s="57" customFormat="1" customHeight="1" spans="1:22">
      <c r="A3821" s="84" t="s">
        <v>23040</v>
      </c>
      <c r="B3821" s="84" t="s">
        <v>20331</v>
      </c>
      <c r="C3821" s="84" t="s">
        <v>23041</v>
      </c>
      <c r="D3821" s="84" t="s">
        <v>16404</v>
      </c>
      <c r="E3821" s="84"/>
      <c r="F3821" s="85">
        <v>40</v>
      </c>
      <c r="G3821" s="86">
        <v>1</v>
      </c>
      <c r="H3821" s="86">
        <f>SUMIFS(VENTAS[Cantidad],VENTAS[Código del producto Vendido],STOCK[[#This Row],[Code]])</f>
        <v>0</v>
      </c>
      <c r="I3821" s="86">
        <f t="shared" si="218"/>
        <v>1</v>
      </c>
      <c r="J3821" s="59">
        <f t="shared" si="217"/>
        <v>4</v>
      </c>
      <c r="K3821" s="87">
        <v>18.99</v>
      </c>
      <c r="L3821" s="62">
        <v>1.99</v>
      </c>
      <c r="M3821" s="62">
        <f>STOCK[[#This Row],[Costo Unitario (USD)]]+STOCK[[#This Row],[Costo Envío (USD)]]+STOCK[[#This Row],[Comisión 10%]]</f>
        <v>24.98</v>
      </c>
      <c r="N3821" s="62">
        <f t="shared" si="219"/>
        <v>37.47</v>
      </c>
      <c r="O3821" s="87">
        <v>40</v>
      </c>
      <c r="P3821" s="62">
        <f>STOCK[[#This Row],[Precio Final]]-STOCK[[#This Row],[Costo total]]</f>
        <v>15.02</v>
      </c>
      <c r="Q3821" s="87"/>
      <c r="R3821" s="88">
        <v>45980</v>
      </c>
      <c r="S3821" s="84"/>
      <c r="T3821" s="87"/>
      <c r="U3821" s="87"/>
      <c r="V3821" s="89"/>
    </row>
    <row r="3822" s="57" customFormat="1" customHeight="1" spans="1:22">
      <c r="A3822" s="84" t="s">
        <v>23042</v>
      </c>
      <c r="B3822" s="84" t="s">
        <v>20331</v>
      </c>
      <c r="C3822" s="84" t="s">
        <v>23043</v>
      </c>
      <c r="D3822" s="84" t="s">
        <v>16404</v>
      </c>
      <c r="E3822" s="84"/>
      <c r="F3822" s="85">
        <v>35</v>
      </c>
      <c r="G3822" s="86">
        <v>2</v>
      </c>
      <c r="H3822" s="86">
        <f>SUMIFS(VENTAS[Cantidad],VENTAS[Código del producto Vendido],STOCK[[#This Row],[Code]])</f>
        <v>0</v>
      </c>
      <c r="I3822" s="86">
        <f t="shared" si="218"/>
        <v>2</v>
      </c>
      <c r="J3822" s="59">
        <f t="shared" si="217"/>
        <v>3.5</v>
      </c>
      <c r="K3822" s="87">
        <v>17.99</v>
      </c>
      <c r="L3822" s="62">
        <v>1.99</v>
      </c>
      <c r="M3822" s="62">
        <f>STOCK[[#This Row],[Costo Unitario (USD)]]+STOCK[[#This Row],[Costo Envío (USD)]]+STOCK[[#This Row],[Comisión 10%]]</f>
        <v>23.48</v>
      </c>
      <c r="N3822" s="62">
        <f t="shared" si="219"/>
        <v>35.22</v>
      </c>
      <c r="O3822" s="87">
        <v>35</v>
      </c>
      <c r="P3822" s="62">
        <f>STOCK[[#This Row],[Precio Final]]-STOCK[[#This Row],[Costo total]]</f>
        <v>11.52</v>
      </c>
      <c r="Q3822" s="87"/>
      <c r="R3822" s="88">
        <v>45980</v>
      </c>
      <c r="S3822" s="84"/>
      <c r="T3822" s="87"/>
      <c r="U3822" s="87"/>
      <c r="V3822" s="89"/>
    </row>
    <row r="3823" s="57" customFormat="1" customHeight="1" spans="1:22">
      <c r="A3823" s="84" t="s">
        <v>23044</v>
      </c>
      <c r="B3823" s="84" t="s">
        <v>20334</v>
      </c>
      <c r="C3823" s="84" t="s">
        <v>23043</v>
      </c>
      <c r="D3823" s="84" t="s">
        <v>16475</v>
      </c>
      <c r="E3823" s="84"/>
      <c r="F3823" s="85">
        <v>35</v>
      </c>
      <c r="G3823" s="86">
        <v>2</v>
      </c>
      <c r="H3823" s="86">
        <f>SUMIFS(VENTAS[Cantidad],VENTAS[Código del producto Vendido],STOCK[[#This Row],[Code]])</f>
        <v>0</v>
      </c>
      <c r="I3823" s="86">
        <f t="shared" si="218"/>
        <v>2</v>
      </c>
      <c r="J3823" s="59">
        <f t="shared" si="217"/>
        <v>3.5</v>
      </c>
      <c r="K3823" s="87">
        <v>17.99</v>
      </c>
      <c r="L3823" s="62">
        <v>1.99</v>
      </c>
      <c r="M3823" s="62">
        <f>STOCK[[#This Row],[Costo Unitario (USD)]]+STOCK[[#This Row],[Costo Envío (USD)]]+STOCK[[#This Row],[Comisión 10%]]</f>
        <v>23.48</v>
      </c>
      <c r="N3823" s="62">
        <f t="shared" si="219"/>
        <v>35.22</v>
      </c>
      <c r="O3823" s="87">
        <v>35</v>
      </c>
      <c r="P3823" s="62">
        <f>STOCK[[#This Row],[Precio Final]]-STOCK[[#This Row],[Costo total]]</f>
        <v>11.52</v>
      </c>
      <c r="Q3823" s="87"/>
      <c r="R3823" s="88">
        <v>45980</v>
      </c>
      <c r="S3823" s="84"/>
      <c r="T3823" s="87"/>
      <c r="U3823" s="87"/>
      <c r="V3823" s="89"/>
    </row>
    <row r="3824" s="57" customFormat="1" customHeight="1" spans="1:22">
      <c r="A3824" s="84" t="s">
        <v>23045</v>
      </c>
      <c r="B3824" s="84" t="s">
        <v>20334</v>
      </c>
      <c r="C3824" s="84" t="s">
        <v>23046</v>
      </c>
      <c r="D3824" s="84" t="s">
        <v>16475</v>
      </c>
      <c r="E3824" s="84"/>
      <c r="F3824" s="85">
        <v>50</v>
      </c>
      <c r="G3824" s="86">
        <v>2</v>
      </c>
      <c r="H3824" s="86">
        <f>SUMIFS(VENTAS[Cantidad],VENTAS[Código del producto Vendido],STOCK[[#This Row],[Code]])</f>
        <v>0</v>
      </c>
      <c r="I3824" s="86">
        <f t="shared" si="218"/>
        <v>2</v>
      </c>
      <c r="J3824" s="59">
        <f t="shared" si="217"/>
        <v>5</v>
      </c>
      <c r="K3824" s="87">
        <v>34.99</v>
      </c>
      <c r="L3824" s="62">
        <v>1.99</v>
      </c>
      <c r="M3824" s="62">
        <f>STOCK[[#This Row],[Costo Unitario (USD)]]+STOCK[[#This Row],[Costo Envío (USD)]]+STOCK[[#This Row],[Comisión 10%]]</f>
        <v>41.98</v>
      </c>
      <c r="N3824" s="62">
        <f t="shared" si="219"/>
        <v>62.97</v>
      </c>
      <c r="O3824" s="87">
        <v>50</v>
      </c>
      <c r="P3824" s="62">
        <f>STOCK[[#This Row],[Precio Final]]-STOCK[[#This Row],[Costo total]]</f>
        <v>8.02</v>
      </c>
      <c r="Q3824" s="87"/>
      <c r="R3824" s="88">
        <v>45980</v>
      </c>
      <c r="S3824" s="84"/>
      <c r="T3824" s="87"/>
      <c r="U3824" s="87"/>
      <c r="V3824" s="89"/>
    </row>
    <row r="3825" s="57" customFormat="1" customHeight="1" spans="1:22">
      <c r="A3825" s="84" t="s">
        <v>23047</v>
      </c>
      <c r="B3825" s="84" t="s">
        <v>20331</v>
      </c>
      <c r="C3825" s="84" t="s">
        <v>23048</v>
      </c>
      <c r="D3825" s="84" t="s">
        <v>16408</v>
      </c>
      <c r="E3825" s="84"/>
      <c r="F3825" s="85">
        <v>35</v>
      </c>
      <c r="G3825" s="86">
        <v>2</v>
      </c>
      <c r="H3825" s="86">
        <f>SUMIFS(VENTAS[Cantidad],VENTAS[Código del producto Vendido],STOCK[[#This Row],[Code]])</f>
        <v>0</v>
      </c>
      <c r="I3825" s="86">
        <f t="shared" si="218"/>
        <v>2</v>
      </c>
      <c r="J3825" s="59">
        <f t="shared" si="217"/>
        <v>3.5</v>
      </c>
      <c r="K3825" s="87">
        <v>14.99</v>
      </c>
      <c r="L3825" s="62">
        <v>1.99</v>
      </c>
      <c r="M3825" s="62">
        <f>STOCK[[#This Row],[Costo Unitario (USD)]]+STOCK[[#This Row],[Costo Envío (USD)]]+STOCK[[#This Row],[Comisión 10%]]</f>
        <v>20.48</v>
      </c>
      <c r="N3825" s="62">
        <f t="shared" si="219"/>
        <v>30.72</v>
      </c>
      <c r="O3825" s="87">
        <v>35</v>
      </c>
      <c r="P3825" s="62">
        <f>STOCK[[#This Row],[Precio Final]]-STOCK[[#This Row],[Costo total]]</f>
        <v>14.52</v>
      </c>
      <c r="Q3825" s="87"/>
      <c r="R3825" s="88">
        <v>45980</v>
      </c>
      <c r="S3825" s="84"/>
      <c r="T3825" s="87"/>
      <c r="U3825" s="87"/>
      <c r="V3825" s="89"/>
    </row>
    <row r="3826" s="57" customFormat="1" customHeight="1" spans="1:22">
      <c r="A3826" s="84" t="s">
        <v>23049</v>
      </c>
      <c r="B3826" s="84" t="s">
        <v>20331</v>
      </c>
      <c r="C3826" s="84" t="s">
        <v>23048</v>
      </c>
      <c r="D3826" s="84" t="s">
        <v>16431</v>
      </c>
      <c r="E3826" s="84"/>
      <c r="F3826" s="85">
        <v>35</v>
      </c>
      <c r="G3826" s="86">
        <v>1</v>
      </c>
      <c r="H3826" s="86">
        <f>SUMIFS(VENTAS[Cantidad],VENTAS[Código del producto Vendido],STOCK[[#This Row],[Code]])</f>
        <v>0</v>
      </c>
      <c r="I3826" s="86">
        <f t="shared" si="218"/>
        <v>1</v>
      </c>
      <c r="J3826" s="59">
        <f t="shared" si="217"/>
        <v>3.5</v>
      </c>
      <c r="K3826" s="87">
        <v>14.99</v>
      </c>
      <c r="L3826" s="62">
        <v>1.99</v>
      </c>
      <c r="M3826" s="62">
        <f>STOCK[[#This Row],[Costo Unitario (USD)]]+STOCK[[#This Row],[Costo Envío (USD)]]+STOCK[[#This Row],[Comisión 10%]]</f>
        <v>20.48</v>
      </c>
      <c r="N3826" s="62">
        <f t="shared" si="219"/>
        <v>30.72</v>
      </c>
      <c r="O3826" s="87">
        <v>35</v>
      </c>
      <c r="P3826" s="62">
        <f>STOCK[[#This Row],[Precio Final]]-STOCK[[#This Row],[Costo total]]</f>
        <v>14.52</v>
      </c>
      <c r="Q3826" s="87"/>
      <c r="R3826" s="88">
        <v>45980</v>
      </c>
      <c r="S3826" s="84"/>
      <c r="T3826" s="87"/>
      <c r="U3826" s="87"/>
      <c r="V3826" s="89"/>
    </row>
    <row r="3827" s="57" customFormat="1" customHeight="1" spans="1:22">
      <c r="A3827" s="84" t="s">
        <v>23050</v>
      </c>
      <c r="B3827" s="84" t="s">
        <v>20324</v>
      </c>
      <c r="C3827" s="84" t="s">
        <v>23048</v>
      </c>
      <c r="D3827" s="84" t="s">
        <v>16396</v>
      </c>
      <c r="E3827" s="84"/>
      <c r="F3827" s="85">
        <v>35</v>
      </c>
      <c r="G3827" s="86">
        <v>1</v>
      </c>
      <c r="H3827" s="86">
        <f>SUMIFS(VENTAS[Cantidad],VENTAS[Código del producto Vendido],STOCK[[#This Row],[Code]])</f>
        <v>0</v>
      </c>
      <c r="I3827" s="86">
        <f t="shared" si="218"/>
        <v>1</v>
      </c>
      <c r="J3827" s="59">
        <f t="shared" si="217"/>
        <v>3.5</v>
      </c>
      <c r="K3827" s="87">
        <v>14.99</v>
      </c>
      <c r="L3827" s="62">
        <v>1.99</v>
      </c>
      <c r="M3827" s="62">
        <f>STOCK[[#This Row],[Costo Unitario (USD)]]+STOCK[[#This Row],[Costo Envío (USD)]]+STOCK[[#This Row],[Comisión 10%]]</f>
        <v>20.48</v>
      </c>
      <c r="N3827" s="62">
        <f t="shared" si="219"/>
        <v>30.72</v>
      </c>
      <c r="O3827" s="87">
        <v>35</v>
      </c>
      <c r="P3827" s="62">
        <f>STOCK[[#This Row],[Precio Final]]-STOCK[[#This Row],[Costo total]]</f>
        <v>14.52</v>
      </c>
      <c r="Q3827" s="87"/>
      <c r="R3827" s="88">
        <v>45980</v>
      </c>
      <c r="S3827" s="84"/>
      <c r="T3827" s="87"/>
      <c r="U3827" s="87"/>
      <c r="V3827" s="89"/>
    </row>
    <row r="3828" s="57" customFormat="1" customHeight="1" spans="1:22">
      <c r="A3828" s="84" t="s">
        <v>23051</v>
      </c>
      <c r="B3828" s="84" t="s">
        <v>20976</v>
      </c>
      <c r="C3828" s="84" t="s">
        <v>23048</v>
      </c>
      <c r="D3828" s="84" t="s">
        <v>16475</v>
      </c>
      <c r="E3828" s="84"/>
      <c r="F3828" s="85">
        <v>35</v>
      </c>
      <c r="G3828" s="86">
        <v>1</v>
      </c>
      <c r="H3828" s="86">
        <f>SUMIFS(VENTAS[Cantidad],VENTAS[Código del producto Vendido],STOCK[[#This Row],[Code]])</f>
        <v>0</v>
      </c>
      <c r="I3828" s="86">
        <f t="shared" si="218"/>
        <v>1</v>
      </c>
      <c r="J3828" s="59">
        <f t="shared" si="217"/>
        <v>3.5</v>
      </c>
      <c r="K3828" s="87">
        <v>14.99</v>
      </c>
      <c r="L3828" s="62">
        <v>1.99</v>
      </c>
      <c r="M3828" s="62">
        <f>STOCK[[#This Row],[Costo Unitario (USD)]]+STOCK[[#This Row],[Costo Envío (USD)]]+STOCK[[#This Row],[Comisión 10%]]</f>
        <v>20.48</v>
      </c>
      <c r="N3828" s="62">
        <f t="shared" si="219"/>
        <v>30.72</v>
      </c>
      <c r="O3828" s="87">
        <v>35</v>
      </c>
      <c r="P3828" s="62">
        <f>STOCK[[#This Row],[Precio Final]]-STOCK[[#This Row],[Costo total]]</f>
        <v>14.52</v>
      </c>
      <c r="Q3828" s="87"/>
      <c r="R3828" s="88">
        <v>45980</v>
      </c>
      <c r="S3828" s="84"/>
      <c r="T3828" s="87"/>
      <c r="U3828" s="87"/>
      <c r="V3828" s="89"/>
    </row>
    <row r="3829" s="57" customFormat="1" customHeight="1" spans="1:22">
      <c r="A3829" s="84" t="s">
        <v>23052</v>
      </c>
      <c r="B3829" s="84" t="s">
        <v>20331</v>
      </c>
      <c r="C3829" s="84" t="s">
        <v>23053</v>
      </c>
      <c r="D3829" s="84" t="s">
        <v>16408</v>
      </c>
      <c r="E3829" s="84"/>
      <c r="F3829" s="85">
        <v>40</v>
      </c>
      <c r="G3829" s="86">
        <v>1</v>
      </c>
      <c r="H3829" s="86">
        <f>SUMIFS(VENTAS[Cantidad],VENTAS[Código del producto Vendido],STOCK[[#This Row],[Code]])</f>
        <v>0</v>
      </c>
      <c r="I3829" s="86">
        <f t="shared" si="218"/>
        <v>1</v>
      </c>
      <c r="J3829" s="59">
        <f t="shared" si="217"/>
        <v>4</v>
      </c>
      <c r="K3829" s="87">
        <v>16.99</v>
      </c>
      <c r="L3829" s="62">
        <v>1.99</v>
      </c>
      <c r="M3829" s="62">
        <f>STOCK[[#This Row],[Costo Unitario (USD)]]+STOCK[[#This Row],[Costo Envío (USD)]]+STOCK[[#This Row],[Comisión 10%]]</f>
        <v>22.98</v>
      </c>
      <c r="N3829" s="62">
        <f t="shared" si="219"/>
        <v>34.47</v>
      </c>
      <c r="O3829" s="87">
        <v>40</v>
      </c>
      <c r="P3829" s="62">
        <f>STOCK[[#This Row],[Precio Final]]-STOCK[[#This Row],[Costo total]]</f>
        <v>17.02</v>
      </c>
      <c r="Q3829" s="87"/>
      <c r="R3829" s="88">
        <v>45980</v>
      </c>
      <c r="S3829" s="84"/>
      <c r="T3829" s="87"/>
      <c r="U3829" s="87"/>
      <c r="V3829" s="89"/>
    </row>
    <row r="3830" s="57" customFormat="1" customHeight="1" spans="1:22">
      <c r="A3830" s="84" t="s">
        <v>23054</v>
      </c>
      <c r="B3830" s="84" t="s">
        <v>20331</v>
      </c>
      <c r="C3830" s="84" t="s">
        <v>23055</v>
      </c>
      <c r="D3830" s="84" t="s">
        <v>16408</v>
      </c>
      <c r="E3830" s="84"/>
      <c r="F3830" s="85">
        <v>40</v>
      </c>
      <c r="G3830" s="86">
        <v>1</v>
      </c>
      <c r="H3830" s="86">
        <f>SUMIFS(VENTAS[Cantidad],VENTAS[Código del producto Vendido],STOCK[[#This Row],[Code]])</f>
        <v>0</v>
      </c>
      <c r="I3830" s="86">
        <f t="shared" si="218"/>
        <v>1</v>
      </c>
      <c r="J3830" s="59">
        <f t="shared" si="217"/>
        <v>4</v>
      </c>
      <c r="K3830" s="87">
        <v>25.99</v>
      </c>
      <c r="L3830" s="62">
        <v>1.99</v>
      </c>
      <c r="M3830" s="62">
        <f>STOCK[[#This Row],[Costo Unitario (USD)]]+STOCK[[#This Row],[Costo Envío (USD)]]+STOCK[[#This Row],[Comisión 10%]]</f>
        <v>31.98</v>
      </c>
      <c r="N3830" s="62">
        <f t="shared" si="219"/>
        <v>47.97</v>
      </c>
      <c r="O3830" s="87">
        <v>40</v>
      </c>
      <c r="P3830" s="62">
        <f>STOCK[[#This Row],[Precio Final]]-STOCK[[#This Row],[Costo total]]</f>
        <v>8.02</v>
      </c>
      <c r="Q3830" s="87"/>
      <c r="R3830" s="88">
        <v>45980</v>
      </c>
      <c r="S3830" s="84"/>
      <c r="T3830" s="87"/>
      <c r="U3830" s="87"/>
      <c r="V3830" s="89"/>
    </row>
    <row r="3831" s="57" customFormat="1" customHeight="1" spans="1:22">
      <c r="A3831" s="84" t="s">
        <v>23056</v>
      </c>
      <c r="B3831" s="84" t="s">
        <v>20331</v>
      </c>
      <c r="C3831" s="84" t="s">
        <v>23057</v>
      </c>
      <c r="D3831" s="84" t="s">
        <v>16404</v>
      </c>
      <c r="E3831" s="84"/>
      <c r="F3831" s="85">
        <v>35</v>
      </c>
      <c r="G3831" s="86">
        <v>2</v>
      </c>
      <c r="H3831" s="86">
        <f>SUMIFS(VENTAS[Cantidad],VENTAS[Código del producto Vendido],STOCK[[#This Row],[Code]])</f>
        <v>0</v>
      </c>
      <c r="I3831" s="86">
        <f t="shared" si="218"/>
        <v>2</v>
      </c>
      <c r="J3831" s="59">
        <f t="shared" si="217"/>
        <v>3.5</v>
      </c>
      <c r="K3831" s="87">
        <v>18.99</v>
      </c>
      <c r="L3831" s="62">
        <v>1.99</v>
      </c>
      <c r="M3831" s="62">
        <f>STOCK[[#This Row],[Costo Unitario (USD)]]+STOCK[[#This Row],[Costo Envío (USD)]]+STOCK[[#This Row],[Comisión 10%]]</f>
        <v>24.48</v>
      </c>
      <c r="N3831" s="62">
        <f t="shared" si="219"/>
        <v>36.72</v>
      </c>
      <c r="O3831" s="87">
        <v>35</v>
      </c>
      <c r="P3831" s="62">
        <f>STOCK[[#This Row],[Precio Final]]-STOCK[[#This Row],[Costo total]]</f>
        <v>10.52</v>
      </c>
      <c r="Q3831" s="87"/>
      <c r="R3831" s="88">
        <v>45980</v>
      </c>
      <c r="S3831" s="84"/>
      <c r="T3831" s="87"/>
      <c r="U3831" s="87"/>
      <c r="V3831" s="89"/>
    </row>
    <row r="3832" customHeight="1" spans="1:22">
      <c r="A3832" s="74" t="s">
        <v>23058</v>
      </c>
      <c r="B3832" s="74" t="s">
        <v>22393</v>
      </c>
      <c r="C3832" s="74" t="s">
        <v>23059</v>
      </c>
      <c r="D3832" s="74" t="s">
        <v>20862</v>
      </c>
      <c r="E3832" s="74"/>
      <c r="F3832" s="59">
        <v>35</v>
      </c>
      <c r="G3832" s="75">
        <v>1</v>
      </c>
      <c r="H3832" s="75">
        <v>0</v>
      </c>
      <c r="I3832" s="75">
        <v>1</v>
      </c>
      <c r="J3832" s="59">
        <f t="shared" ref="J3832:J3862" si="220">F3832*10%</f>
        <v>3.5</v>
      </c>
      <c r="K3832" s="62">
        <v>8</v>
      </c>
      <c r="L3832" s="62">
        <v>0</v>
      </c>
      <c r="M3832" s="62">
        <f>STOCK[[#This Row],[Costo Unitario (USD)]]+STOCK[[#This Row],[Costo Envío (USD)]]+STOCK[[#This Row],[Comisión 10%]]</f>
        <v>11.5</v>
      </c>
      <c r="N3832" s="62">
        <f t="shared" ref="N3832:N3862" si="221">M3832*1.5</f>
        <v>17.25</v>
      </c>
      <c r="O3832" s="62">
        <f>F3832</f>
        <v>35</v>
      </c>
      <c r="P3832" s="62">
        <f>STOCK[[#This Row],[Precio Final]]-STOCK[[#This Row],[Costo total]]</f>
        <v>23.5</v>
      </c>
      <c r="Q3832" s="62"/>
      <c r="R3832" s="82">
        <v>45980</v>
      </c>
      <c r="S3832" s="74"/>
      <c r="T3832" s="62"/>
      <c r="U3832" s="62"/>
      <c r="V3832" s="76"/>
    </row>
    <row r="3833" customHeight="1" spans="1:22">
      <c r="A3833" s="74" t="s">
        <v>23060</v>
      </c>
      <c r="B3833" s="74" t="s">
        <v>22356</v>
      </c>
      <c r="C3833" s="74" t="s">
        <v>23061</v>
      </c>
      <c r="D3833" s="74" t="s">
        <v>21016</v>
      </c>
      <c r="E3833" s="74"/>
      <c r="F3833" s="59">
        <v>40</v>
      </c>
      <c r="G3833" s="75">
        <v>1</v>
      </c>
      <c r="H3833" s="75">
        <v>0</v>
      </c>
      <c r="I3833" s="75">
        <v>1</v>
      </c>
      <c r="J3833" s="59">
        <f t="shared" si="220"/>
        <v>4</v>
      </c>
      <c r="K3833" s="62">
        <v>8</v>
      </c>
      <c r="L3833" s="62">
        <v>0</v>
      </c>
      <c r="M3833" s="62">
        <f>STOCK[[#This Row],[Costo Unitario (USD)]]+STOCK[[#This Row],[Costo Envío (USD)]]+STOCK[[#This Row],[Comisión 10%]]</f>
        <v>12</v>
      </c>
      <c r="N3833" s="62">
        <f t="shared" si="221"/>
        <v>18</v>
      </c>
      <c r="O3833" s="62">
        <f t="shared" ref="O3833:O3861" si="222">F3833</f>
        <v>40</v>
      </c>
      <c r="P3833" s="62">
        <f>STOCK[[#This Row],[Precio Final]]-STOCK[[#This Row],[Costo total]]</f>
        <v>28</v>
      </c>
      <c r="Q3833" s="62"/>
      <c r="R3833" s="82">
        <v>45980</v>
      </c>
      <c r="S3833" s="74"/>
      <c r="T3833" s="62"/>
      <c r="U3833" s="62"/>
      <c r="V3833" s="76"/>
    </row>
    <row r="3834" customHeight="1" spans="1:22">
      <c r="A3834" s="74" t="s">
        <v>23062</v>
      </c>
      <c r="B3834" s="74" t="s">
        <v>22316</v>
      </c>
      <c r="C3834" s="74" t="s">
        <v>23063</v>
      </c>
      <c r="D3834" s="74" t="s">
        <v>20571</v>
      </c>
      <c r="E3834" s="74"/>
      <c r="F3834" s="59">
        <v>40</v>
      </c>
      <c r="G3834" s="75">
        <v>1</v>
      </c>
      <c r="H3834" s="75">
        <v>0</v>
      </c>
      <c r="I3834" s="75">
        <v>1</v>
      </c>
      <c r="J3834" s="59">
        <f t="shared" si="220"/>
        <v>4</v>
      </c>
      <c r="K3834" s="62">
        <v>8</v>
      </c>
      <c r="L3834" s="62">
        <v>0</v>
      </c>
      <c r="M3834" s="62">
        <f>STOCK[[#This Row],[Costo Unitario (USD)]]+STOCK[[#This Row],[Costo Envío (USD)]]+STOCK[[#This Row],[Comisión 10%]]</f>
        <v>12</v>
      </c>
      <c r="N3834" s="62">
        <f t="shared" si="221"/>
        <v>18</v>
      </c>
      <c r="O3834" s="62">
        <f t="shared" si="222"/>
        <v>40</v>
      </c>
      <c r="P3834" s="62">
        <f>STOCK[[#This Row],[Precio Final]]-STOCK[[#This Row],[Costo total]]</f>
        <v>28</v>
      </c>
      <c r="Q3834" s="62"/>
      <c r="R3834" s="82">
        <v>45980</v>
      </c>
      <c r="S3834" s="74"/>
      <c r="T3834" s="62"/>
      <c r="U3834" s="62"/>
      <c r="V3834" s="76"/>
    </row>
    <row r="3835" customHeight="1" spans="1:22">
      <c r="A3835" s="74" t="s">
        <v>23064</v>
      </c>
      <c r="B3835" s="74" t="s">
        <v>20035</v>
      </c>
      <c r="C3835" s="74" t="s">
        <v>23065</v>
      </c>
      <c r="D3835" s="74" t="s">
        <v>16396</v>
      </c>
      <c r="E3835" s="74"/>
      <c r="F3835" s="59">
        <v>25</v>
      </c>
      <c r="G3835" s="75">
        <v>1</v>
      </c>
      <c r="H3835" s="75">
        <v>0</v>
      </c>
      <c r="I3835" s="75">
        <v>1</v>
      </c>
      <c r="J3835" s="59">
        <f t="shared" si="220"/>
        <v>2.5</v>
      </c>
      <c r="K3835" s="62">
        <v>10</v>
      </c>
      <c r="L3835" s="62">
        <v>0</v>
      </c>
      <c r="M3835" s="62">
        <f>STOCK[[#This Row],[Costo Unitario (USD)]]+STOCK[[#This Row],[Costo Envío (USD)]]+STOCK[[#This Row],[Comisión 10%]]</f>
        <v>12.5</v>
      </c>
      <c r="N3835" s="62">
        <f t="shared" si="221"/>
        <v>18.75</v>
      </c>
      <c r="O3835" s="62">
        <f t="shared" si="222"/>
        <v>25</v>
      </c>
      <c r="P3835" s="62">
        <f>STOCK[[#This Row],[Precio Final]]-STOCK[[#This Row],[Costo total]]</f>
        <v>12.5</v>
      </c>
      <c r="Q3835" s="62"/>
      <c r="R3835" s="82">
        <v>45980</v>
      </c>
      <c r="S3835" s="74"/>
      <c r="T3835" s="62"/>
      <c r="U3835" s="62"/>
      <c r="V3835" s="76"/>
    </row>
    <row r="3836" customHeight="1" spans="1:22">
      <c r="A3836" s="74" t="s">
        <v>23066</v>
      </c>
      <c r="B3836" s="74" t="s">
        <v>20874</v>
      </c>
      <c r="C3836" s="74" t="s">
        <v>23065</v>
      </c>
      <c r="D3836" s="74" t="s">
        <v>16404</v>
      </c>
      <c r="E3836" s="74"/>
      <c r="F3836" s="59">
        <v>25</v>
      </c>
      <c r="G3836" s="75">
        <v>1</v>
      </c>
      <c r="H3836" s="75">
        <v>0</v>
      </c>
      <c r="I3836" s="75">
        <v>1</v>
      </c>
      <c r="J3836" s="59">
        <f t="shared" si="220"/>
        <v>2.5</v>
      </c>
      <c r="K3836" s="62">
        <v>10</v>
      </c>
      <c r="L3836" s="62">
        <v>0</v>
      </c>
      <c r="M3836" s="62">
        <f>STOCK[[#This Row],[Costo Unitario (USD)]]+STOCK[[#This Row],[Costo Envío (USD)]]+STOCK[[#This Row],[Comisión 10%]]</f>
        <v>12.5</v>
      </c>
      <c r="N3836" s="62">
        <f t="shared" si="221"/>
        <v>18.75</v>
      </c>
      <c r="O3836" s="62">
        <f t="shared" si="222"/>
        <v>25</v>
      </c>
      <c r="P3836" s="62">
        <f>STOCK[[#This Row],[Precio Final]]-STOCK[[#This Row],[Costo total]]</f>
        <v>12.5</v>
      </c>
      <c r="Q3836" s="62"/>
      <c r="R3836" s="82">
        <v>45980</v>
      </c>
      <c r="S3836" s="74"/>
      <c r="T3836" s="62"/>
      <c r="U3836" s="62"/>
      <c r="V3836" s="76"/>
    </row>
    <row r="3837" customHeight="1" spans="1:22">
      <c r="A3837" s="74" t="s">
        <v>23067</v>
      </c>
      <c r="B3837" s="74" t="s">
        <v>20874</v>
      </c>
      <c r="C3837" s="74" t="s">
        <v>23065</v>
      </c>
      <c r="D3837" s="74" t="s">
        <v>16408</v>
      </c>
      <c r="E3837" s="74"/>
      <c r="F3837" s="59">
        <v>25</v>
      </c>
      <c r="G3837" s="75">
        <v>1</v>
      </c>
      <c r="H3837" s="75">
        <v>0</v>
      </c>
      <c r="I3837" s="75">
        <v>1</v>
      </c>
      <c r="J3837" s="59">
        <f t="shared" si="220"/>
        <v>2.5</v>
      </c>
      <c r="K3837" s="62">
        <v>10</v>
      </c>
      <c r="L3837" s="62">
        <v>0</v>
      </c>
      <c r="M3837" s="62">
        <f>STOCK[[#This Row],[Costo Unitario (USD)]]+STOCK[[#This Row],[Costo Envío (USD)]]+STOCK[[#This Row],[Comisión 10%]]</f>
        <v>12.5</v>
      </c>
      <c r="N3837" s="62">
        <f t="shared" si="221"/>
        <v>18.75</v>
      </c>
      <c r="O3837" s="62">
        <f t="shared" si="222"/>
        <v>25</v>
      </c>
      <c r="P3837" s="62">
        <f>STOCK[[#This Row],[Precio Final]]-STOCK[[#This Row],[Costo total]]</f>
        <v>12.5</v>
      </c>
      <c r="Q3837" s="62"/>
      <c r="R3837" s="82">
        <v>45980</v>
      </c>
      <c r="S3837" s="74"/>
      <c r="T3837" s="62"/>
      <c r="U3837" s="62"/>
      <c r="V3837" s="76"/>
    </row>
    <row r="3838" s="57" customFormat="1" customHeight="1" spans="1:22">
      <c r="A3838" s="84" t="s">
        <v>23068</v>
      </c>
      <c r="B3838" s="84" t="s">
        <v>23069</v>
      </c>
      <c r="C3838" s="84" t="s">
        <v>23070</v>
      </c>
      <c r="D3838" s="84" t="s">
        <v>16962</v>
      </c>
      <c r="E3838" s="84"/>
      <c r="F3838" s="85">
        <v>30</v>
      </c>
      <c r="G3838" s="86">
        <v>1</v>
      </c>
      <c r="H3838" s="86">
        <v>0</v>
      </c>
      <c r="I3838" s="86">
        <v>1</v>
      </c>
      <c r="J3838" s="59">
        <f t="shared" si="220"/>
        <v>3</v>
      </c>
      <c r="K3838" s="87">
        <v>8</v>
      </c>
      <c r="L3838" s="62">
        <v>0</v>
      </c>
      <c r="M3838" s="62">
        <f>STOCK[[#This Row],[Costo Unitario (USD)]]+STOCK[[#This Row],[Costo Envío (USD)]]+STOCK[[#This Row],[Comisión 10%]]</f>
        <v>11</v>
      </c>
      <c r="N3838" s="62">
        <f t="shared" si="221"/>
        <v>16.5</v>
      </c>
      <c r="O3838" s="87">
        <f t="shared" si="222"/>
        <v>30</v>
      </c>
      <c r="P3838" s="62">
        <f>STOCK[[#This Row],[Precio Final]]-STOCK[[#This Row],[Costo total]]</f>
        <v>19</v>
      </c>
      <c r="Q3838" s="87"/>
      <c r="R3838" s="88">
        <v>45980</v>
      </c>
      <c r="S3838" s="84"/>
      <c r="T3838" s="87"/>
      <c r="U3838" s="87"/>
      <c r="V3838" s="89"/>
    </row>
    <row r="3839" s="57" customFormat="1" customHeight="1" spans="1:22">
      <c r="A3839" s="84" t="s">
        <v>23071</v>
      </c>
      <c r="B3839" s="84" t="s">
        <v>20976</v>
      </c>
      <c r="C3839" s="84" t="s">
        <v>23072</v>
      </c>
      <c r="D3839" s="84" t="s">
        <v>16583</v>
      </c>
      <c r="E3839" s="84"/>
      <c r="F3839" s="85">
        <v>25</v>
      </c>
      <c r="G3839" s="86">
        <v>1</v>
      </c>
      <c r="H3839" s="86">
        <v>0</v>
      </c>
      <c r="I3839" s="86">
        <v>1</v>
      </c>
      <c r="J3839" s="59">
        <f t="shared" si="220"/>
        <v>2.5</v>
      </c>
      <c r="K3839" s="87">
        <v>8</v>
      </c>
      <c r="L3839" s="62">
        <v>0</v>
      </c>
      <c r="M3839" s="62">
        <f>STOCK[[#This Row],[Costo Unitario (USD)]]+STOCK[[#This Row],[Costo Envío (USD)]]+STOCK[[#This Row],[Comisión 10%]]</f>
        <v>10.5</v>
      </c>
      <c r="N3839" s="62">
        <f t="shared" si="221"/>
        <v>15.75</v>
      </c>
      <c r="O3839" s="87">
        <f t="shared" si="222"/>
        <v>25</v>
      </c>
      <c r="P3839" s="62">
        <f>STOCK[[#This Row],[Precio Final]]-STOCK[[#This Row],[Costo total]]</f>
        <v>14.5</v>
      </c>
      <c r="Q3839" s="87"/>
      <c r="R3839" s="88">
        <v>45980</v>
      </c>
      <c r="S3839" s="84"/>
      <c r="T3839" s="87"/>
      <c r="U3839" s="87"/>
      <c r="V3839" s="89"/>
    </row>
    <row r="3840" s="57" customFormat="1" customHeight="1" spans="1:22">
      <c r="A3840" s="84" t="s">
        <v>23073</v>
      </c>
      <c r="B3840" s="84" t="s">
        <v>20976</v>
      </c>
      <c r="C3840" s="84" t="s">
        <v>23074</v>
      </c>
      <c r="D3840" s="84" t="s">
        <v>16475</v>
      </c>
      <c r="E3840" s="84"/>
      <c r="F3840" s="85">
        <v>25</v>
      </c>
      <c r="G3840" s="86">
        <v>1</v>
      </c>
      <c r="H3840" s="86">
        <v>0</v>
      </c>
      <c r="I3840" s="86">
        <v>1</v>
      </c>
      <c r="J3840" s="59">
        <f t="shared" si="220"/>
        <v>2.5</v>
      </c>
      <c r="K3840" s="87">
        <v>8</v>
      </c>
      <c r="L3840" s="62">
        <v>0</v>
      </c>
      <c r="M3840" s="62">
        <f>STOCK[[#This Row],[Costo Unitario (USD)]]+STOCK[[#This Row],[Costo Envío (USD)]]+STOCK[[#This Row],[Comisión 10%]]</f>
        <v>10.5</v>
      </c>
      <c r="N3840" s="62">
        <f t="shared" si="221"/>
        <v>15.75</v>
      </c>
      <c r="O3840" s="87">
        <f t="shared" si="222"/>
        <v>25</v>
      </c>
      <c r="P3840" s="62">
        <f>STOCK[[#This Row],[Precio Final]]-STOCK[[#This Row],[Costo total]]</f>
        <v>14.5</v>
      </c>
      <c r="Q3840" s="87"/>
      <c r="R3840" s="88">
        <v>45980</v>
      </c>
      <c r="S3840" s="84"/>
      <c r="T3840" s="87"/>
      <c r="U3840" s="87"/>
      <c r="V3840" s="89"/>
    </row>
    <row r="3841" s="57" customFormat="1" customHeight="1" spans="1:22">
      <c r="A3841" s="84" t="s">
        <v>23075</v>
      </c>
      <c r="B3841" s="84" t="s">
        <v>20976</v>
      </c>
      <c r="C3841" s="84" t="s">
        <v>23076</v>
      </c>
      <c r="D3841" s="84" t="s">
        <v>16475</v>
      </c>
      <c r="E3841" s="84"/>
      <c r="F3841" s="85">
        <v>30</v>
      </c>
      <c r="G3841" s="86">
        <v>1</v>
      </c>
      <c r="H3841" s="86">
        <v>0</v>
      </c>
      <c r="I3841" s="86">
        <v>1</v>
      </c>
      <c r="J3841" s="59">
        <f t="shared" si="220"/>
        <v>3</v>
      </c>
      <c r="K3841" s="87">
        <v>8</v>
      </c>
      <c r="L3841" s="62">
        <v>0</v>
      </c>
      <c r="M3841" s="62">
        <f>STOCK[[#This Row],[Costo Unitario (USD)]]+STOCK[[#This Row],[Costo Envío (USD)]]+STOCK[[#This Row],[Comisión 10%]]</f>
        <v>11</v>
      </c>
      <c r="N3841" s="62">
        <f t="shared" si="221"/>
        <v>16.5</v>
      </c>
      <c r="O3841" s="87">
        <f t="shared" si="222"/>
        <v>30</v>
      </c>
      <c r="P3841" s="62">
        <f>STOCK[[#This Row],[Precio Final]]-STOCK[[#This Row],[Costo total]]</f>
        <v>19</v>
      </c>
      <c r="Q3841" s="87"/>
      <c r="R3841" s="88">
        <v>45980</v>
      </c>
      <c r="S3841" s="84"/>
      <c r="T3841" s="87"/>
      <c r="U3841" s="87"/>
      <c r="V3841" s="89"/>
    </row>
    <row r="3842" s="57" customFormat="1" customHeight="1" spans="1:22">
      <c r="A3842" s="84" t="s">
        <v>23077</v>
      </c>
      <c r="B3842" s="84" t="s">
        <v>16406</v>
      </c>
      <c r="C3842" s="84" t="s">
        <v>23078</v>
      </c>
      <c r="D3842" s="84" t="s">
        <v>16431</v>
      </c>
      <c r="E3842" s="84"/>
      <c r="F3842" s="85">
        <v>25</v>
      </c>
      <c r="G3842" s="86">
        <v>1</v>
      </c>
      <c r="H3842" s="86">
        <v>0</v>
      </c>
      <c r="I3842" s="86">
        <v>1</v>
      </c>
      <c r="J3842" s="59">
        <f t="shared" si="220"/>
        <v>2.5</v>
      </c>
      <c r="K3842" s="87">
        <v>8</v>
      </c>
      <c r="L3842" s="62">
        <v>0</v>
      </c>
      <c r="M3842" s="62">
        <f>STOCK[[#This Row],[Costo Unitario (USD)]]+STOCK[[#This Row],[Costo Envío (USD)]]+STOCK[[#This Row],[Comisión 10%]]</f>
        <v>10.5</v>
      </c>
      <c r="N3842" s="62">
        <f t="shared" si="221"/>
        <v>15.75</v>
      </c>
      <c r="O3842" s="87">
        <f t="shared" si="222"/>
        <v>25</v>
      </c>
      <c r="P3842" s="62">
        <f>STOCK[[#This Row],[Precio Final]]-STOCK[[#This Row],[Costo total]]</f>
        <v>14.5</v>
      </c>
      <c r="Q3842" s="87"/>
      <c r="R3842" s="88">
        <v>45980</v>
      </c>
      <c r="S3842" s="84"/>
      <c r="T3842" s="87"/>
      <c r="U3842" s="87"/>
      <c r="V3842" s="89"/>
    </row>
    <row r="3843" s="57" customFormat="1" customHeight="1" spans="1:22">
      <c r="A3843" s="84" t="s">
        <v>23079</v>
      </c>
      <c r="B3843" s="84" t="s">
        <v>20324</v>
      </c>
      <c r="C3843" s="84" t="s">
        <v>23080</v>
      </c>
      <c r="D3843" s="84" t="s">
        <v>16396</v>
      </c>
      <c r="E3843" s="84"/>
      <c r="F3843" s="85">
        <v>20</v>
      </c>
      <c r="G3843" s="86">
        <v>2</v>
      </c>
      <c r="H3843" s="86">
        <v>0</v>
      </c>
      <c r="I3843" s="86">
        <v>2</v>
      </c>
      <c r="J3843" s="59">
        <f t="shared" si="220"/>
        <v>2</v>
      </c>
      <c r="K3843" s="87">
        <v>8</v>
      </c>
      <c r="L3843" s="62">
        <v>0</v>
      </c>
      <c r="M3843" s="62">
        <f>STOCK[[#This Row],[Costo Unitario (USD)]]+STOCK[[#This Row],[Costo Envío (USD)]]+STOCK[[#This Row],[Comisión 10%]]</f>
        <v>10</v>
      </c>
      <c r="N3843" s="62">
        <f t="shared" si="221"/>
        <v>15</v>
      </c>
      <c r="O3843" s="87">
        <f t="shared" si="222"/>
        <v>20</v>
      </c>
      <c r="P3843" s="62">
        <f>STOCK[[#This Row],[Precio Final]]-STOCK[[#This Row],[Costo total]]</f>
        <v>10</v>
      </c>
      <c r="Q3843" s="87"/>
      <c r="R3843" s="88">
        <v>45980</v>
      </c>
      <c r="S3843" s="84"/>
      <c r="T3843" s="87"/>
      <c r="U3843" s="87"/>
      <c r="V3843" s="89"/>
    </row>
    <row r="3844" s="57" customFormat="1" customHeight="1" spans="1:22">
      <c r="A3844" s="84" t="s">
        <v>23081</v>
      </c>
      <c r="B3844" s="84" t="s">
        <v>20331</v>
      </c>
      <c r="C3844" s="84" t="s">
        <v>23080</v>
      </c>
      <c r="D3844" s="84" t="s">
        <v>16404</v>
      </c>
      <c r="E3844" s="84"/>
      <c r="F3844" s="85">
        <v>20</v>
      </c>
      <c r="G3844" s="86">
        <v>1</v>
      </c>
      <c r="H3844" s="86">
        <v>0</v>
      </c>
      <c r="I3844" s="86">
        <v>1</v>
      </c>
      <c r="J3844" s="59">
        <f t="shared" si="220"/>
        <v>2</v>
      </c>
      <c r="K3844" s="87">
        <v>8</v>
      </c>
      <c r="L3844" s="62">
        <v>0</v>
      </c>
      <c r="M3844" s="62">
        <f>STOCK[[#This Row],[Costo Unitario (USD)]]+STOCK[[#This Row],[Costo Envío (USD)]]+STOCK[[#This Row],[Comisión 10%]]</f>
        <v>10</v>
      </c>
      <c r="N3844" s="62">
        <f t="shared" si="221"/>
        <v>15</v>
      </c>
      <c r="O3844" s="87">
        <f t="shared" si="222"/>
        <v>20</v>
      </c>
      <c r="P3844" s="62">
        <f>STOCK[[#This Row],[Precio Final]]-STOCK[[#This Row],[Costo total]]</f>
        <v>10</v>
      </c>
      <c r="Q3844" s="87"/>
      <c r="R3844" s="88">
        <v>45980</v>
      </c>
      <c r="S3844" s="84"/>
      <c r="T3844" s="87"/>
      <c r="U3844" s="87"/>
      <c r="V3844" s="89"/>
    </row>
    <row r="3845" s="57" customFormat="1" customHeight="1" spans="1:22">
      <c r="A3845" s="84" t="s">
        <v>23082</v>
      </c>
      <c r="B3845" s="84" t="s">
        <v>20331</v>
      </c>
      <c r="C3845" s="84" t="s">
        <v>23080</v>
      </c>
      <c r="D3845" s="84" t="s">
        <v>16431</v>
      </c>
      <c r="E3845" s="84"/>
      <c r="F3845" s="85">
        <v>20</v>
      </c>
      <c r="G3845" s="86">
        <v>1</v>
      </c>
      <c r="H3845" s="86">
        <v>0</v>
      </c>
      <c r="I3845" s="86">
        <v>1</v>
      </c>
      <c r="J3845" s="59">
        <f t="shared" si="220"/>
        <v>2</v>
      </c>
      <c r="K3845" s="87">
        <v>8</v>
      </c>
      <c r="L3845" s="62">
        <v>0</v>
      </c>
      <c r="M3845" s="62">
        <f>STOCK[[#This Row],[Costo Unitario (USD)]]+STOCK[[#This Row],[Costo Envío (USD)]]+STOCK[[#This Row],[Comisión 10%]]</f>
        <v>10</v>
      </c>
      <c r="N3845" s="62">
        <f t="shared" si="221"/>
        <v>15</v>
      </c>
      <c r="O3845" s="87">
        <f t="shared" si="222"/>
        <v>20</v>
      </c>
      <c r="P3845" s="62">
        <f>STOCK[[#This Row],[Precio Final]]-STOCK[[#This Row],[Costo total]]</f>
        <v>10</v>
      </c>
      <c r="Q3845" s="87"/>
      <c r="R3845" s="88">
        <v>45980</v>
      </c>
      <c r="S3845" s="84"/>
      <c r="T3845" s="87"/>
      <c r="U3845" s="87"/>
      <c r="V3845" s="89"/>
    </row>
    <row r="3846" s="57" customFormat="1" customHeight="1" spans="1:22">
      <c r="A3846" s="84" t="s">
        <v>23083</v>
      </c>
      <c r="B3846" s="84" t="s">
        <v>20331</v>
      </c>
      <c r="C3846" s="84" t="s">
        <v>23084</v>
      </c>
      <c r="D3846" s="84" t="s">
        <v>16408</v>
      </c>
      <c r="E3846" s="84"/>
      <c r="F3846" s="85">
        <v>30</v>
      </c>
      <c r="G3846" s="86">
        <v>1</v>
      </c>
      <c r="H3846" s="86">
        <v>0</v>
      </c>
      <c r="I3846" s="86">
        <v>1</v>
      </c>
      <c r="J3846" s="59">
        <f t="shared" si="220"/>
        <v>3</v>
      </c>
      <c r="K3846" s="87">
        <v>8</v>
      </c>
      <c r="L3846" s="62">
        <v>0</v>
      </c>
      <c r="M3846" s="62">
        <f>STOCK[[#This Row],[Costo Unitario (USD)]]+STOCK[[#This Row],[Costo Envío (USD)]]+STOCK[[#This Row],[Comisión 10%]]</f>
        <v>11</v>
      </c>
      <c r="N3846" s="62">
        <f t="shared" si="221"/>
        <v>16.5</v>
      </c>
      <c r="O3846" s="87">
        <f t="shared" si="222"/>
        <v>30</v>
      </c>
      <c r="P3846" s="62">
        <f>STOCK[[#This Row],[Precio Final]]-STOCK[[#This Row],[Costo total]]</f>
        <v>19</v>
      </c>
      <c r="Q3846" s="87"/>
      <c r="R3846" s="88">
        <v>45980</v>
      </c>
      <c r="S3846" s="84"/>
      <c r="T3846" s="87"/>
      <c r="U3846" s="87"/>
      <c r="V3846" s="89"/>
    </row>
    <row r="3847" s="57" customFormat="1" customHeight="1" spans="1:22">
      <c r="A3847" s="84" t="s">
        <v>23085</v>
      </c>
      <c r="B3847" s="84" t="s">
        <v>20334</v>
      </c>
      <c r="C3847" s="84" t="s">
        <v>23084</v>
      </c>
      <c r="D3847" s="84" t="s">
        <v>16583</v>
      </c>
      <c r="E3847" s="84"/>
      <c r="F3847" s="85">
        <v>30</v>
      </c>
      <c r="G3847" s="86">
        <v>2</v>
      </c>
      <c r="H3847" s="86">
        <v>0</v>
      </c>
      <c r="I3847" s="86">
        <v>2</v>
      </c>
      <c r="J3847" s="59">
        <f t="shared" si="220"/>
        <v>3</v>
      </c>
      <c r="K3847" s="87">
        <v>8</v>
      </c>
      <c r="L3847" s="62">
        <v>0</v>
      </c>
      <c r="M3847" s="62">
        <f>STOCK[[#This Row],[Costo Unitario (USD)]]+STOCK[[#This Row],[Costo Envío (USD)]]+STOCK[[#This Row],[Comisión 10%]]</f>
        <v>11</v>
      </c>
      <c r="N3847" s="62">
        <f t="shared" si="221"/>
        <v>16.5</v>
      </c>
      <c r="O3847" s="87">
        <f t="shared" si="222"/>
        <v>30</v>
      </c>
      <c r="P3847" s="62">
        <f>STOCK[[#This Row],[Precio Final]]-STOCK[[#This Row],[Costo total]]</f>
        <v>19</v>
      </c>
      <c r="Q3847" s="87"/>
      <c r="R3847" s="88">
        <v>45980</v>
      </c>
      <c r="S3847" s="84"/>
      <c r="T3847" s="87"/>
      <c r="U3847" s="87"/>
      <c r="V3847" s="89"/>
    </row>
    <row r="3848" s="57" customFormat="1" customHeight="1" spans="1:22">
      <c r="A3848" s="84" t="s">
        <v>23086</v>
      </c>
      <c r="B3848" s="84" t="s">
        <v>20334</v>
      </c>
      <c r="C3848" s="84" t="s">
        <v>23087</v>
      </c>
      <c r="D3848" s="84" t="s">
        <v>16475</v>
      </c>
      <c r="E3848" s="84"/>
      <c r="F3848" s="85">
        <v>20</v>
      </c>
      <c r="G3848" s="86">
        <v>1</v>
      </c>
      <c r="H3848" s="86">
        <v>0</v>
      </c>
      <c r="I3848" s="86">
        <v>1</v>
      </c>
      <c r="J3848" s="59">
        <f t="shared" si="220"/>
        <v>2</v>
      </c>
      <c r="K3848" s="87">
        <v>8</v>
      </c>
      <c r="L3848" s="62">
        <v>0</v>
      </c>
      <c r="M3848" s="62">
        <f>STOCK[[#This Row],[Costo Unitario (USD)]]+STOCK[[#This Row],[Costo Envío (USD)]]+STOCK[[#This Row],[Comisión 10%]]</f>
        <v>10</v>
      </c>
      <c r="N3848" s="62">
        <f t="shared" si="221"/>
        <v>15</v>
      </c>
      <c r="O3848" s="87">
        <f t="shared" si="222"/>
        <v>20</v>
      </c>
      <c r="P3848" s="62">
        <f>STOCK[[#This Row],[Precio Final]]-STOCK[[#This Row],[Costo total]]</f>
        <v>10</v>
      </c>
      <c r="Q3848" s="87"/>
      <c r="R3848" s="88">
        <v>45980</v>
      </c>
      <c r="S3848" s="84"/>
      <c r="T3848" s="87"/>
      <c r="U3848" s="87"/>
      <c r="V3848" s="89"/>
    </row>
    <row r="3849" s="57" customFormat="1" customHeight="1" spans="1:22">
      <c r="A3849" s="84" t="s">
        <v>23088</v>
      </c>
      <c r="B3849" s="84" t="s">
        <v>20331</v>
      </c>
      <c r="C3849" s="84" t="s">
        <v>23087</v>
      </c>
      <c r="D3849" s="84" t="s">
        <v>16431</v>
      </c>
      <c r="E3849" s="84"/>
      <c r="F3849" s="85">
        <v>20</v>
      </c>
      <c r="G3849" s="86">
        <v>1</v>
      </c>
      <c r="H3849" s="86">
        <v>0</v>
      </c>
      <c r="I3849" s="86">
        <v>1</v>
      </c>
      <c r="J3849" s="59">
        <f t="shared" si="220"/>
        <v>2</v>
      </c>
      <c r="K3849" s="87">
        <v>8</v>
      </c>
      <c r="L3849" s="62">
        <v>0</v>
      </c>
      <c r="M3849" s="62">
        <f>STOCK[[#This Row],[Costo Unitario (USD)]]+STOCK[[#This Row],[Costo Envío (USD)]]+STOCK[[#This Row],[Comisión 10%]]</f>
        <v>10</v>
      </c>
      <c r="N3849" s="62">
        <f t="shared" si="221"/>
        <v>15</v>
      </c>
      <c r="O3849" s="87">
        <f t="shared" si="222"/>
        <v>20</v>
      </c>
      <c r="P3849" s="62">
        <f>STOCK[[#This Row],[Precio Final]]-STOCK[[#This Row],[Costo total]]</f>
        <v>10</v>
      </c>
      <c r="Q3849" s="87"/>
      <c r="R3849" s="88">
        <v>45980</v>
      </c>
      <c r="S3849" s="84"/>
      <c r="T3849" s="87"/>
      <c r="U3849" s="87"/>
      <c r="V3849" s="89"/>
    </row>
    <row r="3850" s="57" customFormat="1" customHeight="1" spans="1:22">
      <c r="A3850" s="84" t="s">
        <v>23089</v>
      </c>
      <c r="B3850" s="84" t="s">
        <v>20331</v>
      </c>
      <c r="C3850" s="84" t="s">
        <v>23090</v>
      </c>
      <c r="D3850" s="84" t="s">
        <v>16404</v>
      </c>
      <c r="E3850" s="84"/>
      <c r="F3850" s="85">
        <v>30</v>
      </c>
      <c r="G3850" s="86">
        <v>2</v>
      </c>
      <c r="H3850" s="86">
        <v>0</v>
      </c>
      <c r="I3850" s="86">
        <v>2</v>
      </c>
      <c r="J3850" s="59">
        <f t="shared" si="220"/>
        <v>3</v>
      </c>
      <c r="K3850" s="87">
        <v>8</v>
      </c>
      <c r="L3850" s="62">
        <v>0</v>
      </c>
      <c r="M3850" s="62">
        <f>STOCK[[#This Row],[Costo Unitario (USD)]]+STOCK[[#This Row],[Costo Envío (USD)]]+STOCK[[#This Row],[Comisión 10%]]</f>
        <v>11</v>
      </c>
      <c r="N3850" s="62">
        <f t="shared" si="221"/>
        <v>16.5</v>
      </c>
      <c r="O3850" s="87">
        <f t="shared" si="222"/>
        <v>30</v>
      </c>
      <c r="P3850" s="62">
        <f>STOCK[[#This Row],[Precio Final]]-STOCK[[#This Row],[Costo total]]</f>
        <v>19</v>
      </c>
      <c r="Q3850" s="87"/>
      <c r="R3850" s="88">
        <v>45980</v>
      </c>
      <c r="S3850" s="84"/>
      <c r="T3850" s="87"/>
      <c r="U3850" s="87"/>
      <c r="V3850" s="89"/>
    </row>
    <row r="3851" s="57" customFormat="1" customHeight="1" spans="1:22">
      <c r="A3851" s="84" t="s">
        <v>23091</v>
      </c>
      <c r="B3851" s="84" t="s">
        <v>20334</v>
      </c>
      <c r="C3851" s="84" t="s">
        <v>23092</v>
      </c>
      <c r="D3851" s="84" t="s">
        <v>16475</v>
      </c>
      <c r="E3851" s="84"/>
      <c r="F3851" s="85">
        <v>30</v>
      </c>
      <c r="G3851" s="86">
        <v>1</v>
      </c>
      <c r="H3851" s="86">
        <v>0</v>
      </c>
      <c r="I3851" s="86">
        <v>1</v>
      </c>
      <c r="J3851" s="59">
        <f t="shared" si="220"/>
        <v>3</v>
      </c>
      <c r="K3851" s="87">
        <v>8</v>
      </c>
      <c r="L3851" s="62">
        <v>0</v>
      </c>
      <c r="M3851" s="62">
        <f>STOCK[[#This Row],[Costo Unitario (USD)]]+STOCK[[#This Row],[Costo Envío (USD)]]+STOCK[[#This Row],[Comisión 10%]]</f>
        <v>11</v>
      </c>
      <c r="N3851" s="62">
        <f t="shared" si="221"/>
        <v>16.5</v>
      </c>
      <c r="O3851" s="87">
        <f t="shared" si="222"/>
        <v>30</v>
      </c>
      <c r="P3851" s="62">
        <f>STOCK[[#This Row],[Precio Final]]-STOCK[[#This Row],[Costo total]]</f>
        <v>19</v>
      </c>
      <c r="Q3851" s="87"/>
      <c r="R3851" s="88">
        <v>45980</v>
      </c>
      <c r="S3851" s="84"/>
      <c r="T3851" s="87"/>
      <c r="U3851" s="87"/>
      <c r="V3851" s="89"/>
    </row>
    <row r="3852" s="57" customFormat="1" customHeight="1" spans="1:22">
      <c r="A3852" s="84" t="s">
        <v>23093</v>
      </c>
      <c r="B3852" s="84" t="s">
        <v>20324</v>
      </c>
      <c r="C3852" s="84" t="s">
        <v>23092</v>
      </c>
      <c r="D3852" s="84" t="s">
        <v>16396</v>
      </c>
      <c r="E3852" s="84"/>
      <c r="F3852" s="85">
        <v>30</v>
      </c>
      <c r="G3852" s="86">
        <v>1</v>
      </c>
      <c r="H3852" s="86">
        <v>0</v>
      </c>
      <c r="I3852" s="86">
        <v>1</v>
      </c>
      <c r="J3852" s="59">
        <f t="shared" si="220"/>
        <v>3</v>
      </c>
      <c r="K3852" s="87">
        <v>8</v>
      </c>
      <c r="L3852" s="87">
        <v>0</v>
      </c>
      <c r="M3852" s="87">
        <f>STOCK[[#This Row],[Costo Unitario (USD)]]+STOCK[[#This Row],[Costo Envío (USD)]]+STOCK[[#This Row],[Comisión 10%]]</f>
        <v>11</v>
      </c>
      <c r="N3852" s="62">
        <f t="shared" si="221"/>
        <v>16.5</v>
      </c>
      <c r="O3852" s="87">
        <f t="shared" si="222"/>
        <v>30</v>
      </c>
      <c r="P3852" s="62">
        <f>STOCK[[#This Row],[Precio Final]]-STOCK[[#This Row],[Costo total]]</f>
        <v>19</v>
      </c>
      <c r="Q3852" s="87"/>
      <c r="R3852" s="88">
        <v>45980</v>
      </c>
      <c r="S3852" s="84"/>
      <c r="T3852" s="87"/>
      <c r="U3852" s="87"/>
      <c r="V3852" s="89"/>
    </row>
    <row r="3853" s="57" customFormat="1" customHeight="1" spans="1:22">
      <c r="A3853" s="84" t="s">
        <v>23094</v>
      </c>
      <c r="B3853" s="84" t="s">
        <v>20324</v>
      </c>
      <c r="C3853" s="84" t="s">
        <v>23095</v>
      </c>
      <c r="D3853" s="84" t="s">
        <v>16396</v>
      </c>
      <c r="E3853" s="84"/>
      <c r="F3853" s="85">
        <v>30</v>
      </c>
      <c r="G3853" s="86">
        <v>2</v>
      </c>
      <c r="H3853" s="86">
        <v>0</v>
      </c>
      <c r="I3853" s="86">
        <v>2</v>
      </c>
      <c r="J3853" s="59">
        <f t="shared" si="220"/>
        <v>3</v>
      </c>
      <c r="K3853" s="87">
        <v>8</v>
      </c>
      <c r="L3853" s="87">
        <v>0</v>
      </c>
      <c r="M3853" s="87">
        <f>STOCK[[#This Row],[Costo Unitario (USD)]]+STOCK[[#This Row],[Costo Envío (USD)]]+STOCK[[#This Row],[Comisión 10%]]</f>
        <v>11</v>
      </c>
      <c r="N3853" s="62">
        <f t="shared" si="221"/>
        <v>16.5</v>
      </c>
      <c r="O3853" s="87">
        <f t="shared" si="222"/>
        <v>30</v>
      </c>
      <c r="P3853" s="62">
        <f>STOCK[[#This Row],[Precio Final]]-STOCK[[#This Row],[Costo total]]</f>
        <v>19</v>
      </c>
      <c r="Q3853" s="87"/>
      <c r="R3853" s="88">
        <v>45980</v>
      </c>
      <c r="S3853" s="84"/>
      <c r="T3853" s="87"/>
      <c r="U3853" s="87"/>
      <c r="V3853" s="89"/>
    </row>
    <row r="3854" s="57" customFormat="1" customHeight="1" spans="1:22">
      <c r="A3854" s="84" t="s">
        <v>23096</v>
      </c>
      <c r="B3854" s="84" t="s">
        <v>20976</v>
      </c>
      <c r="C3854" s="84" t="s">
        <v>23097</v>
      </c>
      <c r="D3854" s="84" t="s">
        <v>16583</v>
      </c>
      <c r="E3854" s="84"/>
      <c r="F3854" s="85">
        <v>35</v>
      </c>
      <c r="G3854" s="86">
        <v>1</v>
      </c>
      <c r="H3854" s="86">
        <v>0</v>
      </c>
      <c r="I3854" s="86">
        <v>1</v>
      </c>
      <c r="J3854" s="59">
        <f t="shared" si="220"/>
        <v>3.5</v>
      </c>
      <c r="K3854" s="87">
        <v>8</v>
      </c>
      <c r="L3854" s="87">
        <v>0</v>
      </c>
      <c r="M3854" s="87">
        <f>STOCK[[#This Row],[Costo Unitario (USD)]]+STOCK[[#This Row],[Costo Envío (USD)]]+STOCK[[#This Row],[Comisión 10%]]</f>
        <v>11.5</v>
      </c>
      <c r="N3854" s="62">
        <f t="shared" si="221"/>
        <v>17.25</v>
      </c>
      <c r="O3854" s="87">
        <f t="shared" si="222"/>
        <v>35</v>
      </c>
      <c r="P3854" s="62">
        <f>STOCK[[#This Row],[Precio Final]]-STOCK[[#This Row],[Costo total]]</f>
        <v>23.5</v>
      </c>
      <c r="Q3854" s="87"/>
      <c r="R3854" s="88">
        <v>45980</v>
      </c>
      <c r="S3854" s="84"/>
      <c r="T3854" s="87"/>
      <c r="U3854" s="87"/>
      <c r="V3854" s="89"/>
    </row>
    <row r="3855" s="57" customFormat="1" customHeight="1" spans="1:22">
      <c r="A3855" s="84" t="s">
        <v>23098</v>
      </c>
      <c r="B3855" s="84" t="s">
        <v>20976</v>
      </c>
      <c r="C3855" s="84" t="s">
        <v>23097</v>
      </c>
      <c r="D3855" s="84" t="s">
        <v>16475</v>
      </c>
      <c r="E3855" s="84"/>
      <c r="F3855" s="85">
        <v>35</v>
      </c>
      <c r="G3855" s="86">
        <v>2</v>
      </c>
      <c r="H3855" s="86">
        <v>0</v>
      </c>
      <c r="I3855" s="86">
        <v>2</v>
      </c>
      <c r="J3855" s="59">
        <f t="shared" si="220"/>
        <v>3.5</v>
      </c>
      <c r="K3855" s="87">
        <v>8</v>
      </c>
      <c r="L3855" s="87">
        <v>0</v>
      </c>
      <c r="M3855" s="87">
        <f>STOCK[[#This Row],[Costo Unitario (USD)]]+STOCK[[#This Row],[Costo Envío (USD)]]+STOCK[[#This Row],[Comisión 10%]]</f>
        <v>11.5</v>
      </c>
      <c r="N3855" s="62">
        <f t="shared" si="221"/>
        <v>17.25</v>
      </c>
      <c r="O3855" s="87">
        <f t="shared" si="222"/>
        <v>35</v>
      </c>
      <c r="P3855" s="62">
        <f>STOCK[[#This Row],[Precio Final]]-STOCK[[#This Row],[Costo total]]</f>
        <v>23.5</v>
      </c>
      <c r="Q3855" s="87"/>
      <c r="R3855" s="88">
        <v>45980</v>
      </c>
      <c r="S3855" s="84"/>
      <c r="T3855" s="87"/>
      <c r="U3855" s="87"/>
      <c r="V3855" s="89"/>
    </row>
    <row r="3856" s="57" customFormat="1" customHeight="1" spans="1:22">
      <c r="A3856" s="84" t="s">
        <v>23099</v>
      </c>
      <c r="B3856" s="84" t="s">
        <v>20324</v>
      </c>
      <c r="C3856" s="84" t="s">
        <v>23087</v>
      </c>
      <c r="D3856" s="84" t="s">
        <v>16396</v>
      </c>
      <c r="E3856" s="84"/>
      <c r="F3856" s="85">
        <v>20</v>
      </c>
      <c r="G3856" s="86">
        <v>1</v>
      </c>
      <c r="H3856" s="86">
        <v>0</v>
      </c>
      <c r="I3856" s="86">
        <v>1</v>
      </c>
      <c r="J3856" s="59">
        <f t="shared" si="220"/>
        <v>2</v>
      </c>
      <c r="K3856" s="87">
        <v>8</v>
      </c>
      <c r="L3856" s="87">
        <v>0</v>
      </c>
      <c r="M3856" s="87">
        <f>STOCK[[#This Row],[Costo Unitario (USD)]]+STOCK[[#This Row],[Costo Envío (USD)]]+STOCK[[#This Row],[Comisión 10%]]</f>
        <v>10</v>
      </c>
      <c r="N3856" s="62">
        <f t="shared" si="221"/>
        <v>15</v>
      </c>
      <c r="O3856" s="87">
        <f t="shared" si="222"/>
        <v>20</v>
      </c>
      <c r="P3856" s="62">
        <f>STOCK[[#This Row],[Precio Final]]-STOCK[[#This Row],[Costo total]]</f>
        <v>10</v>
      </c>
      <c r="Q3856" s="87"/>
      <c r="R3856" s="88">
        <v>45980</v>
      </c>
      <c r="S3856" s="84"/>
      <c r="T3856" s="87"/>
      <c r="U3856" s="87"/>
      <c r="V3856" s="89"/>
    </row>
    <row r="3857" customHeight="1" spans="1:22">
      <c r="A3857" s="74" t="s">
        <v>23100</v>
      </c>
      <c r="B3857" s="74" t="s">
        <v>20961</v>
      </c>
      <c r="C3857" s="74" t="s">
        <v>21042</v>
      </c>
      <c r="D3857" s="74" t="s">
        <v>16408</v>
      </c>
      <c r="E3857" s="74"/>
      <c r="F3857" s="59">
        <v>35</v>
      </c>
      <c r="G3857" s="75">
        <v>2</v>
      </c>
      <c r="H3857" s="75">
        <v>0</v>
      </c>
      <c r="I3857" s="75">
        <v>2</v>
      </c>
      <c r="J3857" s="59">
        <f t="shared" si="220"/>
        <v>3.5</v>
      </c>
      <c r="K3857" s="62">
        <v>14</v>
      </c>
      <c r="L3857" s="62">
        <v>0</v>
      </c>
      <c r="M3857" s="62">
        <f>STOCK[[#This Row],[Costo Unitario (USD)]]+STOCK[[#This Row],[Costo Envío (USD)]]+STOCK[[#This Row],[Comisión 10%]]</f>
        <v>17.5</v>
      </c>
      <c r="N3857" s="62">
        <f t="shared" si="221"/>
        <v>26.25</v>
      </c>
      <c r="O3857" s="62">
        <f t="shared" si="222"/>
        <v>35</v>
      </c>
      <c r="P3857" s="62">
        <f>STOCK[[#This Row],[Precio Final]]-STOCK[[#This Row],[Costo total]]</f>
        <v>17.5</v>
      </c>
      <c r="Q3857" s="62"/>
      <c r="R3857" s="82">
        <v>45981</v>
      </c>
      <c r="S3857" s="74"/>
      <c r="T3857" s="62"/>
      <c r="U3857" s="62"/>
      <c r="V3857" s="76"/>
    </row>
    <row r="3858" customHeight="1" spans="1:22">
      <c r="A3858" s="74" t="s">
        <v>23101</v>
      </c>
      <c r="B3858" s="74" t="s">
        <v>22056</v>
      </c>
      <c r="C3858" s="74" t="s">
        <v>23102</v>
      </c>
      <c r="D3858" s="74" t="s">
        <v>16396</v>
      </c>
      <c r="E3858" s="74"/>
      <c r="F3858" s="59">
        <v>35</v>
      </c>
      <c r="G3858" s="75">
        <v>2</v>
      </c>
      <c r="H3858" s="75">
        <v>0</v>
      </c>
      <c r="I3858" s="75">
        <v>2</v>
      </c>
      <c r="J3858" s="59">
        <f t="shared" si="220"/>
        <v>3.5</v>
      </c>
      <c r="K3858" s="62">
        <v>14</v>
      </c>
      <c r="L3858" s="62">
        <v>0</v>
      </c>
      <c r="M3858" s="62">
        <f>STOCK[[#This Row],[Costo Unitario (USD)]]+STOCK[[#This Row],[Costo Envío (USD)]]+STOCK[[#This Row],[Comisión 10%]]</f>
        <v>17.5</v>
      </c>
      <c r="N3858" s="62">
        <f t="shared" si="221"/>
        <v>26.25</v>
      </c>
      <c r="O3858" s="62">
        <f t="shared" si="222"/>
        <v>35</v>
      </c>
      <c r="P3858" s="62">
        <f>STOCK[[#This Row],[Precio Final]]-STOCK[[#This Row],[Costo total]]</f>
        <v>17.5</v>
      </c>
      <c r="Q3858" s="62"/>
      <c r="R3858" s="82">
        <v>45981</v>
      </c>
      <c r="S3858" s="74"/>
      <c r="T3858" s="62"/>
      <c r="U3858" s="62"/>
      <c r="V3858" s="76"/>
    </row>
    <row r="3859" customHeight="1" spans="1:22">
      <c r="A3859" s="74" t="s">
        <v>23103</v>
      </c>
      <c r="B3859" s="74" t="s">
        <v>20961</v>
      </c>
      <c r="C3859" s="74" t="s">
        <v>23104</v>
      </c>
      <c r="D3859" s="74" t="s">
        <v>17234</v>
      </c>
      <c r="E3859" s="74"/>
      <c r="F3859" s="59">
        <v>35</v>
      </c>
      <c r="G3859" s="75">
        <v>1</v>
      </c>
      <c r="H3859" s="75">
        <v>0</v>
      </c>
      <c r="I3859" s="75">
        <v>1</v>
      </c>
      <c r="J3859" s="59">
        <f t="shared" si="220"/>
        <v>3.5</v>
      </c>
      <c r="K3859" s="62">
        <v>14</v>
      </c>
      <c r="L3859" s="62">
        <v>0</v>
      </c>
      <c r="M3859" s="62">
        <f>STOCK[[#This Row],[Costo Unitario (USD)]]+STOCK[[#This Row],[Costo Envío (USD)]]+STOCK[[#This Row],[Comisión 10%]]</f>
        <v>17.5</v>
      </c>
      <c r="N3859" s="62">
        <f t="shared" si="221"/>
        <v>26.25</v>
      </c>
      <c r="O3859" s="62">
        <f t="shared" si="222"/>
        <v>35</v>
      </c>
      <c r="P3859" s="62">
        <f>STOCK[[#This Row],[Precio Final]]-STOCK[[#This Row],[Costo total]]</f>
        <v>17.5</v>
      </c>
      <c r="Q3859" s="62"/>
      <c r="R3859" s="82">
        <v>45981</v>
      </c>
      <c r="S3859" s="74"/>
      <c r="T3859" s="62"/>
      <c r="U3859" s="62"/>
      <c r="V3859" s="76"/>
    </row>
    <row r="3860" customHeight="1" spans="1:22">
      <c r="A3860" s="74" t="s">
        <v>23105</v>
      </c>
      <c r="B3860" s="74" t="s">
        <v>20961</v>
      </c>
      <c r="C3860" s="74" t="s">
        <v>23106</v>
      </c>
      <c r="D3860" s="74" t="s">
        <v>16408</v>
      </c>
      <c r="E3860" s="74"/>
      <c r="F3860" s="59">
        <v>35</v>
      </c>
      <c r="G3860" s="75">
        <v>1</v>
      </c>
      <c r="H3860" s="75">
        <v>0</v>
      </c>
      <c r="I3860" s="75">
        <v>1</v>
      </c>
      <c r="J3860" s="59">
        <f t="shared" si="220"/>
        <v>3.5</v>
      </c>
      <c r="K3860" s="62">
        <v>14</v>
      </c>
      <c r="L3860" s="62">
        <v>0</v>
      </c>
      <c r="M3860" s="62">
        <f>STOCK[[#This Row],[Costo Unitario (USD)]]+STOCK[[#This Row],[Costo Envío (USD)]]+STOCK[[#This Row],[Comisión 10%]]</f>
        <v>17.5</v>
      </c>
      <c r="N3860" s="62">
        <f t="shared" si="221"/>
        <v>26.25</v>
      </c>
      <c r="O3860" s="62">
        <f t="shared" si="222"/>
        <v>35</v>
      </c>
      <c r="P3860" s="62">
        <f>STOCK[[#This Row],[Precio Final]]-STOCK[[#This Row],[Costo total]]</f>
        <v>17.5</v>
      </c>
      <c r="Q3860" s="62"/>
      <c r="R3860" s="82">
        <v>45981</v>
      </c>
      <c r="S3860" s="74"/>
      <c r="T3860" s="62"/>
      <c r="U3860" s="62"/>
      <c r="V3860" s="76"/>
    </row>
    <row r="3861" customHeight="1" spans="1:22">
      <c r="A3861" s="74" t="s">
        <v>23107</v>
      </c>
      <c r="B3861" s="74" t="s">
        <v>20961</v>
      </c>
      <c r="C3861" s="74" t="s">
        <v>23108</v>
      </c>
      <c r="D3861" s="74" t="s">
        <v>16408</v>
      </c>
      <c r="E3861" s="74"/>
      <c r="F3861" s="59">
        <v>35</v>
      </c>
      <c r="G3861" s="75">
        <v>1</v>
      </c>
      <c r="H3861" s="75">
        <v>0</v>
      </c>
      <c r="I3861" s="75">
        <v>1</v>
      </c>
      <c r="J3861" s="59">
        <f t="shared" si="220"/>
        <v>3.5</v>
      </c>
      <c r="K3861" s="62">
        <v>14</v>
      </c>
      <c r="L3861" s="62">
        <v>0</v>
      </c>
      <c r="M3861" s="62">
        <f>STOCK[[#This Row],[Costo Unitario (USD)]]+STOCK[[#This Row],[Costo Envío (USD)]]+STOCK[[#This Row],[Comisión 10%]]</f>
        <v>17.5</v>
      </c>
      <c r="N3861" s="62">
        <f t="shared" si="221"/>
        <v>26.25</v>
      </c>
      <c r="O3861" s="62">
        <f t="shared" si="222"/>
        <v>35</v>
      </c>
      <c r="P3861" s="62">
        <f>STOCK[[#This Row],[Precio Final]]-STOCK[[#This Row],[Costo total]]</f>
        <v>17.5</v>
      </c>
      <c r="Q3861" s="62"/>
      <c r="R3861" s="82">
        <v>45981</v>
      </c>
      <c r="S3861" s="74"/>
      <c r="T3861" s="62"/>
      <c r="U3861" s="62"/>
      <c r="V3861" s="76"/>
    </row>
    <row r="3862" customHeight="1" spans="1:22">
      <c r="A3862" s="74" t="s">
        <v>23109</v>
      </c>
      <c r="B3862" s="74" t="s">
        <v>20961</v>
      </c>
      <c r="C3862" s="74" t="s">
        <v>23108</v>
      </c>
      <c r="D3862" s="74" t="s">
        <v>16404</v>
      </c>
      <c r="E3862" s="74"/>
      <c r="F3862" s="59">
        <v>35</v>
      </c>
      <c r="G3862" s="75">
        <v>1</v>
      </c>
      <c r="H3862" s="75">
        <v>0</v>
      </c>
      <c r="I3862" s="75">
        <v>1</v>
      </c>
      <c r="J3862" s="59">
        <f t="shared" si="220"/>
        <v>3.5</v>
      </c>
      <c r="K3862" s="62">
        <v>14</v>
      </c>
      <c r="L3862" s="62">
        <v>0</v>
      </c>
      <c r="M3862" s="62">
        <f>STOCK[[#This Row],[Costo Unitario (USD)]]+STOCK[[#This Row],[Costo Envío (USD)]]+STOCK[[#This Row],[Comisión 10%]]</f>
        <v>17.5</v>
      </c>
      <c r="N3862" s="62">
        <f t="shared" si="221"/>
        <v>26.25</v>
      </c>
      <c r="O3862" s="62">
        <f t="shared" ref="O3862:O3888" si="223">F3862</f>
        <v>35</v>
      </c>
      <c r="P3862" s="62">
        <f>STOCK[[#This Row],[Precio Final]]-STOCK[[#This Row],[Costo total]]</f>
        <v>17.5</v>
      </c>
      <c r="Q3862" s="62"/>
      <c r="R3862" s="82">
        <v>45981</v>
      </c>
      <c r="S3862" s="74"/>
      <c r="T3862" s="62"/>
      <c r="U3862" s="62"/>
      <c r="V3862" s="76"/>
    </row>
    <row r="3863" customHeight="1" spans="1:22">
      <c r="A3863" s="74" t="s">
        <v>23110</v>
      </c>
      <c r="B3863" s="74" t="s">
        <v>20961</v>
      </c>
      <c r="C3863" s="74" t="s">
        <v>23111</v>
      </c>
      <c r="D3863" s="74" t="s">
        <v>16408</v>
      </c>
      <c r="E3863" s="74"/>
      <c r="F3863" s="59">
        <v>35</v>
      </c>
      <c r="G3863" s="75">
        <v>1</v>
      </c>
      <c r="H3863" s="75">
        <v>0</v>
      </c>
      <c r="I3863" s="75">
        <v>1</v>
      </c>
      <c r="J3863" s="59">
        <f t="shared" ref="J3863:J3888" si="224">F3863*10%</f>
        <v>3.5</v>
      </c>
      <c r="K3863" s="62">
        <v>14</v>
      </c>
      <c r="L3863" s="62">
        <v>0</v>
      </c>
      <c r="M3863" s="62">
        <f>STOCK[[#This Row],[Costo Unitario (USD)]]+STOCK[[#This Row],[Costo Envío (USD)]]+STOCK[[#This Row],[Comisión 10%]]</f>
        <v>17.5</v>
      </c>
      <c r="N3863" s="62">
        <f t="shared" ref="N3863:N3888" si="225">M3863*1.5</f>
        <v>26.25</v>
      </c>
      <c r="O3863" s="62">
        <f t="shared" si="223"/>
        <v>35</v>
      </c>
      <c r="P3863" s="62">
        <f>STOCK[[#This Row],[Precio Final]]-STOCK[[#This Row],[Costo total]]</f>
        <v>17.5</v>
      </c>
      <c r="Q3863" s="62"/>
      <c r="R3863" s="82">
        <v>45981</v>
      </c>
      <c r="S3863" s="74"/>
      <c r="T3863" s="62"/>
      <c r="U3863" s="62"/>
      <c r="V3863" s="76"/>
    </row>
    <row r="3864" customHeight="1" spans="1:22">
      <c r="A3864" s="74" t="s">
        <v>23112</v>
      </c>
      <c r="B3864" s="74" t="s">
        <v>20961</v>
      </c>
      <c r="C3864" s="74" t="s">
        <v>23113</v>
      </c>
      <c r="D3864" s="74" t="s">
        <v>16404</v>
      </c>
      <c r="E3864" s="74"/>
      <c r="F3864" s="59">
        <v>35</v>
      </c>
      <c r="G3864" s="75">
        <v>1</v>
      </c>
      <c r="H3864" s="75">
        <v>0</v>
      </c>
      <c r="I3864" s="75">
        <v>1</v>
      </c>
      <c r="J3864" s="59">
        <f t="shared" si="224"/>
        <v>3.5</v>
      </c>
      <c r="K3864" s="62">
        <v>14</v>
      </c>
      <c r="L3864" s="62">
        <v>0</v>
      </c>
      <c r="M3864" s="62">
        <f>STOCK[[#This Row],[Costo Unitario (USD)]]+STOCK[[#This Row],[Costo Envío (USD)]]+STOCK[[#This Row],[Comisión 10%]]</f>
        <v>17.5</v>
      </c>
      <c r="N3864" s="62">
        <f t="shared" si="225"/>
        <v>26.25</v>
      </c>
      <c r="O3864" s="62">
        <f t="shared" si="223"/>
        <v>35</v>
      </c>
      <c r="P3864" s="62">
        <f>STOCK[[#This Row],[Precio Final]]-STOCK[[#This Row],[Costo total]]</f>
        <v>17.5</v>
      </c>
      <c r="Q3864" s="62"/>
      <c r="R3864" s="82">
        <v>45981</v>
      </c>
      <c r="S3864" s="74"/>
      <c r="T3864" s="62"/>
      <c r="U3864" s="62"/>
      <c r="V3864" s="76"/>
    </row>
    <row r="3865" customHeight="1" spans="1:22">
      <c r="A3865" s="74" t="s">
        <v>23114</v>
      </c>
      <c r="B3865" s="74" t="s">
        <v>20961</v>
      </c>
      <c r="C3865" s="74" t="s">
        <v>23115</v>
      </c>
      <c r="D3865" s="74" t="s">
        <v>16408</v>
      </c>
      <c r="E3865" s="74"/>
      <c r="F3865" s="59">
        <v>35</v>
      </c>
      <c r="G3865" s="75">
        <v>1</v>
      </c>
      <c r="H3865" s="75">
        <v>0</v>
      </c>
      <c r="I3865" s="75">
        <v>1</v>
      </c>
      <c r="J3865" s="59">
        <f t="shared" si="224"/>
        <v>3.5</v>
      </c>
      <c r="K3865" s="62">
        <v>14</v>
      </c>
      <c r="L3865" s="62">
        <v>0</v>
      </c>
      <c r="M3865" s="62">
        <f>STOCK[[#This Row],[Costo Unitario (USD)]]+STOCK[[#This Row],[Costo Envío (USD)]]+STOCK[[#This Row],[Comisión 10%]]</f>
        <v>17.5</v>
      </c>
      <c r="N3865" s="62">
        <f t="shared" si="225"/>
        <v>26.25</v>
      </c>
      <c r="O3865" s="62">
        <f t="shared" si="223"/>
        <v>35</v>
      </c>
      <c r="P3865" s="62">
        <f>STOCK[[#This Row],[Precio Final]]-STOCK[[#This Row],[Costo total]]</f>
        <v>17.5</v>
      </c>
      <c r="Q3865" s="62"/>
      <c r="R3865" s="82">
        <v>45981</v>
      </c>
      <c r="S3865" s="74"/>
      <c r="T3865" s="62"/>
      <c r="U3865" s="62"/>
      <c r="V3865" s="76"/>
    </row>
    <row r="3866" customHeight="1" spans="1:22">
      <c r="A3866" s="74" t="s">
        <v>23116</v>
      </c>
      <c r="B3866" s="74" t="s">
        <v>20961</v>
      </c>
      <c r="C3866" s="74" t="s">
        <v>23117</v>
      </c>
      <c r="D3866" s="74" t="s">
        <v>16404</v>
      </c>
      <c r="E3866" s="74"/>
      <c r="F3866" s="59">
        <v>35</v>
      </c>
      <c r="G3866" s="75">
        <v>1</v>
      </c>
      <c r="H3866" s="75">
        <v>0</v>
      </c>
      <c r="I3866" s="75">
        <v>1</v>
      </c>
      <c r="J3866" s="59">
        <f t="shared" si="224"/>
        <v>3.5</v>
      </c>
      <c r="K3866" s="62">
        <v>14</v>
      </c>
      <c r="L3866" s="62">
        <v>0</v>
      </c>
      <c r="M3866" s="62">
        <f>STOCK[[#This Row],[Costo Unitario (USD)]]+STOCK[[#This Row],[Costo Envío (USD)]]+STOCK[[#This Row],[Comisión 10%]]</f>
        <v>17.5</v>
      </c>
      <c r="N3866" s="62">
        <f t="shared" si="225"/>
        <v>26.25</v>
      </c>
      <c r="O3866" s="62">
        <f t="shared" si="223"/>
        <v>35</v>
      </c>
      <c r="P3866" s="62">
        <f>STOCK[[#This Row],[Precio Final]]-STOCK[[#This Row],[Costo total]]</f>
        <v>17.5</v>
      </c>
      <c r="Q3866" s="62"/>
      <c r="R3866" s="82">
        <v>45981</v>
      </c>
      <c r="S3866" s="74"/>
      <c r="T3866" s="62"/>
      <c r="U3866" s="62"/>
      <c r="V3866" s="76"/>
    </row>
    <row r="3867" customHeight="1" spans="1:22">
      <c r="A3867" s="74" t="s">
        <v>23118</v>
      </c>
      <c r="B3867" s="74" t="s">
        <v>20961</v>
      </c>
      <c r="C3867" s="74" t="s">
        <v>23119</v>
      </c>
      <c r="D3867" s="74" t="s">
        <v>16404</v>
      </c>
      <c r="E3867" s="74"/>
      <c r="F3867" s="59">
        <v>35</v>
      </c>
      <c r="G3867" s="75">
        <v>1</v>
      </c>
      <c r="H3867" s="75">
        <v>0</v>
      </c>
      <c r="I3867" s="75">
        <v>1</v>
      </c>
      <c r="J3867" s="59">
        <f t="shared" si="224"/>
        <v>3.5</v>
      </c>
      <c r="K3867" s="62">
        <v>14</v>
      </c>
      <c r="L3867" s="62">
        <v>0</v>
      </c>
      <c r="M3867" s="62">
        <f>STOCK[[#This Row],[Costo Unitario (USD)]]+STOCK[[#This Row],[Costo Envío (USD)]]+STOCK[[#This Row],[Comisión 10%]]</f>
        <v>17.5</v>
      </c>
      <c r="N3867" s="62">
        <f t="shared" si="225"/>
        <v>26.25</v>
      </c>
      <c r="O3867" s="62">
        <f t="shared" si="223"/>
        <v>35</v>
      </c>
      <c r="P3867" s="62">
        <f>STOCK[[#This Row],[Precio Final]]-STOCK[[#This Row],[Costo total]]</f>
        <v>17.5</v>
      </c>
      <c r="Q3867" s="62"/>
      <c r="R3867" s="82">
        <v>45981</v>
      </c>
      <c r="S3867" s="74"/>
      <c r="T3867" s="62"/>
      <c r="U3867" s="62"/>
      <c r="V3867" s="76"/>
    </row>
    <row r="3868" customHeight="1" spans="1:22">
      <c r="A3868" s="74" t="s">
        <v>23120</v>
      </c>
      <c r="B3868" s="74" t="s">
        <v>20961</v>
      </c>
      <c r="C3868" s="74" t="s">
        <v>23121</v>
      </c>
      <c r="D3868" s="74" t="s">
        <v>16408</v>
      </c>
      <c r="E3868" s="74"/>
      <c r="F3868" s="59">
        <v>35</v>
      </c>
      <c r="G3868" s="75">
        <v>1</v>
      </c>
      <c r="H3868" s="75">
        <v>0</v>
      </c>
      <c r="I3868" s="75">
        <v>1</v>
      </c>
      <c r="J3868" s="59">
        <f t="shared" si="224"/>
        <v>3.5</v>
      </c>
      <c r="K3868" s="62">
        <v>14</v>
      </c>
      <c r="L3868" s="62">
        <v>0</v>
      </c>
      <c r="M3868" s="62">
        <f>STOCK[[#This Row],[Costo Unitario (USD)]]+STOCK[[#This Row],[Costo Envío (USD)]]+STOCK[[#This Row],[Comisión 10%]]</f>
        <v>17.5</v>
      </c>
      <c r="N3868" s="62">
        <f t="shared" si="225"/>
        <v>26.25</v>
      </c>
      <c r="O3868" s="62">
        <f t="shared" si="223"/>
        <v>35</v>
      </c>
      <c r="P3868" s="62">
        <f>STOCK[[#This Row],[Precio Final]]-STOCK[[#This Row],[Costo total]]</f>
        <v>17.5</v>
      </c>
      <c r="Q3868" s="62"/>
      <c r="R3868" s="82">
        <v>45981</v>
      </c>
      <c r="S3868" s="74"/>
      <c r="T3868" s="62"/>
      <c r="U3868" s="62"/>
      <c r="V3868" s="76"/>
    </row>
    <row r="3869" customHeight="1" spans="1:22">
      <c r="A3869" s="74" t="s">
        <v>23122</v>
      </c>
      <c r="B3869" s="74" t="s">
        <v>20961</v>
      </c>
      <c r="C3869" s="74" t="s">
        <v>23123</v>
      </c>
      <c r="D3869" s="74" t="s">
        <v>16408</v>
      </c>
      <c r="E3869" s="74"/>
      <c r="F3869" s="59">
        <v>35</v>
      </c>
      <c r="G3869" s="75">
        <v>1</v>
      </c>
      <c r="H3869" s="75">
        <v>0</v>
      </c>
      <c r="I3869" s="75">
        <v>1</v>
      </c>
      <c r="J3869" s="59">
        <f t="shared" si="224"/>
        <v>3.5</v>
      </c>
      <c r="K3869" s="62">
        <v>14</v>
      </c>
      <c r="L3869" s="62">
        <v>0</v>
      </c>
      <c r="M3869" s="62">
        <f>STOCK[[#This Row],[Costo Unitario (USD)]]+STOCK[[#This Row],[Costo Envío (USD)]]+STOCK[[#This Row],[Comisión 10%]]</f>
        <v>17.5</v>
      </c>
      <c r="N3869" s="62">
        <f t="shared" si="225"/>
        <v>26.25</v>
      </c>
      <c r="O3869" s="62">
        <f t="shared" si="223"/>
        <v>35</v>
      </c>
      <c r="P3869" s="62">
        <f>STOCK[[#This Row],[Precio Final]]-STOCK[[#This Row],[Costo total]]</f>
        <v>17.5</v>
      </c>
      <c r="Q3869" s="62"/>
      <c r="R3869" s="82">
        <v>45981</v>
      </c>
      <c r="S3869" s="74"/>
      <c r="T3869" s="62"/>
      <c r="U3869" s="62"/>
      <c r="V3869" s="76"/>
    </row>
    <row r="3870" s="55" customFormat="1" customHeight="1" spans="1:22">
      <c r="A3870" s="90" t="s">
        <v>23124</v>
      </c>
      <c r="B3870" s="90" t="s">
        <v>20961</v>
      </c>
      <c r="C3870" s="90" t="s">
        <v>22263</v>
      </c>
      <c r="D3870" s="90" t="s">
        <v>16404</v>
      </c>
      <c r="E3870" s="90"/>
      <c r="F3870" s="91">
        <v>35</v>
      </c>
      <c r="G3870" s="92">
        <v>1</v>
      </c>
      <c r="H3870" s="92">
        <v>0</v>
      </c>
      <c r="I3870" s="92">
        <v>1</v>
      </c>
      <c r="J3870" s="59">
        <f t="shared" si="224"/>
        <v>3.5</v>
      </c>
      <c r="K3870" s="93">
        <v>14</v>
      </c>
      <c r="L3870" s="93">
        <v>0</v>
      </c>
      <c r="M3870" s="93">
        <f>STOCK[[#This Row],[Costo Unitario (USD)]]+STOCK[[#This Row],[Costo Envío (USD)]]+STOCK[[#This Row],[Comisión 10%]]</f>
        <v>17.5</v>
      </c>
      <c r="N3870" s="62">
        <f t="shared" si="225"/>
        <v>26.25</v>
      </c>
      <c r="O3870" s="93">
        <f t="shared" si="223"/>
        <v>35</v>
      </c>
      <c r="P3870" s="62">
        <f>STOCK[[#This Row],[Precio Final]]-STOCK[[#This Row],[Costo total]]</f>
        <v>17.5</v>
      </c>
      <c r="Q3870" s="93"/>
      <c r="R3870" s="94">
        <v>45981</v>
      </c>
      <c r="S3870" s="90"/>
      <c r="T3870" s="93"/>
      <c r="U3870" s="93"/>
      <c r="V3870" s="95"/>
    </row>
    <row r="3871" s="55" customFormat="1" customHeight="1" spans="1:22">
      <c r="A3871" s="90" t="s">
        <v>23125</v>
      </c>
      <c r="B3871" s="90" t="s">
        <v>20961</v>
      </c>
      <c r="C3871" s="90" t="s">
        <v>23126</v>
      </c>
      <c r="D3871" s="90" t="s">
        <v>16408</v>
      </c>
      <c r="E3871" s="90"/>
      <c r="F3871" s="91">
        <v>35</v>
      </c>
      <c r="G3871" s="92">
        <v>1</v>
      </c>
      <c r="H3871" s="92">
        <v>0</v>
      </c>
      <c r="I3871" s="92">
        <v>1</v>
      </c>
      <c r="J3871" s="59">
        <f t="shared" si="224"/>
        <v>3.5</v>
      </c>
      <c r="K3871" s="93">
        <v>14</v>
      </c>
      <c r="L3871" s="93">
        <v>0</v>
      </c>
      <c r="M3871" s="93">
        <f>STOCK[[#This Row],[Costo Unitario (USD)]]+STOCK[[#This Row],[Costo Envío (USD)]]+STOCK[[#This Row],[Comisión 10%]]</f>
        <v>17.5</v>
      </c>
      <c r="N3871" s="62">
        <f t="shared" si="225"/>
        <v>26.25</v>
      </c>
      <c r="O3871" s="93">
        <f t="shared" si="223"/>
        <v>35</v>
      </c>
      <c r="P3871" s="62">
        <f>STOCK[[#This Row],[Precio Final]]-STOCK[[#This Row],[Costo total]]</f>
        <v>17.5</v>
      </c>
      <c r="Q3871" s="93"/>
      <c r="R3871" s="94">
        <v>45981</v>
      </c>
      <c r="S3871" s="90"/>
      <c r="T3871" s="93"/>
      <c r="U3871" s="93"/>
      <c r="V3871" s="95"/>
    </row>
    <row r="3872" customHeight="1" spans="1:22">
      <c r="A3872" s="74" t="s">
        <v>23127</v>
      </c>
      <c r="B3872" s="74" t="s">
        <v>20961</v>
      </c>
      <c r="C3872" s="74" t="s">
        <v>23128</v>
      </c>
      <c r="D3872" s="74" t="s">
        <v>16408</v>
      </c>
      <c r="E3872" s="74"/>
      <c r="F3872" s="59">
        <v>35</v>
      </c>
      <c r="G3872" s="75">
        <v>1</v>
      </c>
      <c r="H3872" s="75">
        <v>0</v>
      </c>
      <c r="I3872" s="75">
        <v>1</v>
      </c>
      <c r="J3872" s="59">
        <f t="shared" si="224"/>
        <v>3.5</v>
      </c>
      <c r="K3872" s="62">
        <v>14</v>
      </c>
      <c r="L3872" s="62">
        <v>0</v>
      </c>
      <c r="M3872" s="62">
        <f>STOCK[[#This Row],[Costo Unitario (USD)]]+STOCK[[#This Row],[Costo Envío (USD)]]+STOCK[[#This Row],[Comisión 10%]]</f>
        <v>17.5</v>
      </c>
      <c r="N3872" s="62">
        <f t="shared" si="225"/>
        <v>26.25</v>
      </c>
      <c r="O3872" s="62">
        <f t="shared" si="223"/>
        <v>35</v>
      </c>
      <c r="P3872" s="62">
        <f>STOCK[[#This Row],[Precio Final]]-STOCK[[#This Row],[Costo total]]</f>
        <v>17.5</v>
      </c>
      <c r="Q3872" s="62"/>
      <c r="R3872" s="82">
        <v>45981</v>
      </c>
      <c r="S3872" s="74"/>
      <c r="T3872" s="62"/>
      <c r="U3872" s="62"/>
      <c r="V3872" s="76"/>
    </row>
    <row r="3873" customHeight="1" spans="1:22">
      <c r="A3873" s="74" t="s">
        <v>23129</v>
      </c>
      <c r="B3873" s="74" t="s">
        <v>20961</v>
      </c>
      <c r="C3873" s="74" t="s">
        <v>23130</v>
      </c>
      <c r="D3873" s="74" t="s">
        <v>16408</v>
      </c>
      <c r="E3873" s="74"/>
      <c r="F3873" s="59">
        <v>35</v>
      </c>
      <c r="G3873" s="75">
        <v>1</v>
      </c>
      <c r="H3873" s="75">
        <v>0</v>
      </c>
      <c r="I3873" s="75">
        <v>1</v>
      </c>
      <c r="J3873" s="59">
        <f t="shared" si="224"/>
        <v>3.5</v>
      </c>
      <c r="K3873" s="62">
        <v>14</v>
      </c>
      <c r="L3873" s="62">
        <v>0</v>
      </c>
      <c r="M3873" s="62">
        <f>STOCK[[#This Row],[Costo Unitario (USD)]]+STOCK[[#This Row],[Costo Envío (USD)]]+STOCK[[#This Row],[Comisión 10%]]</f>
        <v>17.5</v>
      </c>
      <c r="N3873" s="62">
        <f t="shared" si="225"/>
        <v>26.25</v>
      </c>
      <c r="O3873" s="62">
        <f t="shared" si="223"/>
        <v>35</v>
      </c>
      <c r="P3873" s="62">
        <f>STOCK[[#This Row],[Precio Final]]-STOCK[[#This Row],[Costo total]]</f>
        <v>17.5</v>
      </c>
      <c r="Q3873" s="62"/>
      <c r="R3873" s="82">
        <v>45981</v>
      </c>
      <c r="S3873" s="74"/>
      <c r="T3873" s="62"/>
      <c r="U3873" s="62"/>
      <c r="V3873" s="76"/>
    </row>
    <row r="3874" customHeight="1" spans="1:22">
      <c r="A3874" s="74" t="s">
        <v>23131</v>
      </c>
      <c r="B3874" s="74" t="s">
        <v>20961</v>
      </c>
      <c r="C3874" s="74" t="s">
        <v>23130</v>
      </c>
      <c r="D3874" s="74" t="s">
        <v>16404</v>
      </c>
      <c r="E3874" s="74"/>
      <c r="F3874" s="59">
        <v>35</v>
      </c>
      <c r="G3874" s="75">
        <v>1</v>
      </c>
      <c r="H3874" s="75">
        <v>0</v>
      </c>
      <c r="I3874" s="75">
        <v>1</v>
      </c>
      <c r="J3874" s="59">
        <f t="shared" si="224"/>
        <v>3.5</v>
      </c>
      <c r="K3874" s="62">
        <v>14</v>
      </c>
      <c r="L3874" s="62">
        <v>0</v>
      </c>
      <c r="M3874" s="62">
        <f>STOCK[[#This Row],[Costo Unitario (USD)]]+STOCK[[#This Row],[Costo Envío (USD)]]+STOCK[[#This Row],[Comisión 10%]]</f>
        <v>17.5</v>
      </c>
      <c r="N3874" s="62">
        <f t="shared" si="225"/>
        <v>26.25</v>
      </c>
      <c r="O3874" s="62">
        <f t="shared" si="223"/>
        <v>35</v>
      </c>
      <c r="P3874" s="62">
        <f>STOCK[[#This Row],[Precio Final]]-STOCK[[#This Row],[Costo total]]</f>
        <v>17.5</v>
      </c>
      <c r="Q3874" s="62"/>
      <c r="R3874" s="82">
        <v>45981</v>
      </c>
      <c r="S3874" s="74"/>
      <c r="T3874" s="62"/>
      <c r="U3874" s="62"/>
      <c r="V3874" s="76"/>
    </row>
    <row r="3875" s="55" customFormat="1" customHeight="1" spans="1:22">
      <c r="A3875" s="90" t="s">
        <v>23132</v>
      </c>
      <c r="B3875" s="90" t="s">
        <v>20961</v>
      </c>
      <c r="C3875" s="90" t="s">
        <v>22150</v>
      </c>
      <c r="D3875" s="90" t="s">
        <v>16404</v>
      </c>
      <c r="E3875" s="90"/>
      <c r="F3875" s="91">
        <v>35</v>
      </c>
      <c r="G3875" s="92">
        <v>1</v>
      </c>
      <c r="H3875" s="92">
        <v>0</v>
      </c>
      <c r="I3875" s="92">
        <v>1</v>
      </c>
      <c r="J3875" s="59">
        <f t="shared" si="224"/>
        <v>3.5</v>
      </c>
      <c r="K3875" s="93">
        <v>14</v>
      </c>
      <c r="L3875" s="93">
        <v>0</v>
      </c>
      <c r="M3875" s="93">
        <f>STOCK[[#This Row],[Costo Unitario (USD)]]+STOCK[[#This Row],[Costo Envío (USD)]]+STOCK[[#This Row],[Comisión 10%]]</f>
        <v>17.5</v>
      </c>
      <c r="N3875" s="62">
        <f t="shared" si="225"/>
        <v>26.25</v>
      </c>
      <c r="O3875" s="93">
        <f t="shared" si="223"/>
        <v>35</v>
      </c>
      <c r="P3875" s="62">
        <f>STOCK[[#This Row],[Precio Final]]-STOCK[[#This Row],[Costo total]]</f>
        <v>17.5</v>
      </c>
      <c r="Q3875" s="93"/>
      <c r="R3875" s="94">
        <v>45981</v>
      </c>
      <c r="S3875" s="90"/>
      <c r="T3875" s="93"/>
      <c r="U3875" s="93"/>
      <c r="V3875" s="95"/>
    </row>
    <row r="3876" s="55" customFormat="1" customHeight="1" spans="1:22">
      <c r="A3876" s="90" t="s">
        <v>23133</v>
      </c>
      <c r="B3876" s="90" t="s">
        <v>20961</v>
      </c>
      <c r="C3876" s="90" t="s">
        <v>23134</v>
      </c>
      <c r="D3876" s="90" t="s">
        <v>16404</v>
      </c>
      <c r="E3876" s="90"/>
      <c r="F3876" s="91">
        <v>35</v>
      </c>
      <c r="G3876" s="92">
        <v>1</v>
      </c>
      <c r="H3876" s="92">
        <v>0</v>
      </c>
      <c r="I3876" s="92">
        <v>1</v>
      </c>
      <c r="J3876" s="59">
        <f t="shared" si="224"/>
        <v>3.5</v>
      </c>
      <c r="K3876" s="93">
        <v>14</v>
      </c>
      <c r="L3876" s="93">
        <v>0</v>
      </c>
      <c r="M3876" s="93">
        <f>STOCK[[#This Row],[Costo Unitario (USD)]]+STOCK[[#This Row],[Costo Envío (USD)]]+STOCK[[#This Row],[Comisión 10%]]</f>
        <v>17.5</v>
      </c>
      <c r="N3876" s="62">
        <f t="shared" si="225"/>
        <v>26.25</v>
      </c>
      <c r="O3876" s="93">
        <f t="shared" si="223"/>
        <v>35</v>
      </c>
      <c r="P3876" s="62">
        <f>STOCK[[#This Row],[Precio Final]]-STOCK[[#This Row],[Costo total]]</f>
        <v>17.5</v>
      </c>
      <c r="Q3876" s="93"/>
      <c r="R3876" s="94">
        <v>45981</v>
      </c>
      <c r="S3876" s="90"/>
      <c r="T3876" s="93"/>
      <c r="U3876" s="93"/>
      <c r="V3876" s="95"/>
    </row>
    <row r="3877" customHeight="1" spans="1:22">
      <c r="A3877" s="74" t="s">
        <v>23135</v>
      </c>
      <c r="B3877" s="74" t="s">
        <v>16480</v>
      </c>
      <c r="C3877" s="74" t="s">
        <v>23136</v>
      </c>
      <c r="D3877" s="74" t="s">
        <v>23137</v>
      </c>
      <c r="E3877" s="74"/>
      <c r="F3877" s="59">
        <v>130</v>
      </c>
      <c r="G3877" s="75">
        <v>1</v>
      </c>
      <c r="H3877" s="75">
        <v>0</v>
      </c>
      <c r="I3877" s="75">
        <v>1</v>
      </c>
      <c r="J3877" s="59">
        <f t="shared" si="224"/>
        <v>13</v>
      </c>
      <c r="K3877" s="62">
        <v>75</v>
      </c>
      <c r="L3877" s="62">
        <v>0</v>
      </c>
      <c r="M3877" s="62">
        <f>STOCK[[#This Row],[Costo Unitario (USD)]]+STOCK[[#This Row],[Costo Envío (USD)]]+STOCK[[#This Row],[Comisión 10%]]</f>
        <v>88</v>
      </c>
      <c r="N3877" s="62">
        <f t="shared" si="225"/>
        <v>132</v>
      </c>
      <c r="O3877" s="62">
        <f t="shared" si="223"/>
        <v>130</v>
      </c>
      <c r="P3877" s="62">
        <f>STOCK[[#This Row],[Precio Final]]-STOCK[[#This Row],[Costo total]]</f>
        <v>42</v>
      </c>
      <c r="Q3877" s="62"/>
      <c r="R3877" s="82">
        <v>45981</v>
      </c>
      <c r="S3877" s="74"/>
      <c r="T3877" s="62"/>
      <c r="U3877" s="62"/>
      <c r="V3877" s="76"/>
    </row>
    <row r="3878" customHeight="1" spans="1:22">
      <c r="A3878" s="74" t="s">
        <v>23138</v>
      </c>
      <c r="B3878" s="74" t="s">
        <v>16480</v>
      </c>
      <c r="C3878" s="74" t="s">
        <v>23136</v>
      </c>
      <c r="D3878" s="74" t="s">
        <v>23139</v>
      </c>
      <c r="E3878" s="74"/>
      <c r="F3878" s="59">
        <v>130</v>
      </c>
      <c r="G3878" s="75">
        <v>1</v>
      </c>
      <c r="H3878" s="75">
        <v>0</v>
      </c>
      <c r="I3878" s="75">
        <v>1</v>
      </c>
      <c r="J3878" s="59">
        <f t="shared" si="224"/>
        <v>13</v>
      </c>
      <c r="K3878" s="62">
        <v>75</v>
      </c>
      <c r="L3878" s="62">
        <v>0</v>
      </c>
      <c r="M3878" s="62">
        <f>STOCK[[#This Row],[Costo Unitario (USD)]]+STOCK[[#This Row],[Costo Envío (USD)]]+STOCK[[#This Row],[Comisión 10%]]</f>
        <v>88</v>
      </c>
      <c r="N3878" s="62">
        <f t="shared" si="225"/>
        <v>132</v>
      </c>
      <c r="O3878" s="62">
        <f t="shared" si="223"/>
        <v>130</v>
      </c>
      <c r="P3878" s="62">
        <f>STOCK[[#This Row],[Precio Final]]-STOCK[[#This Row],[Costo total]]</f>
        <v>42</v>
      </c>
      <c r="Q3878" s="62"/>
      <c r="R3878" s="82">
        <v>45981</v>
      </c>
      <c r="S3878" s="74"/>
      <c r="T3878" s="62"/>
      <c r="U3878" s="62"/>
      <c r="V3878" s="76"/>
    </row>
    <row r="3879" customHeight="1" spans="1:22">
      <c r="A3879" s="74" t="s">
        <v>23140</v>
      </c>
      <c r="B3879" s="74" t="s">
        <v>16480</v>
      </c>
      <c r="C3879" s="74" t="s">
        <v>23136</v>
      </c>
      <c r="D3879" s="74" t="s">
        <v>23141</v>
      </c>
      <c r="E3879" s="74"/>
      <c r="F3879" s="59">
        <v>130</v>
      </c>
      <c r="G3879" s="75">
        <v>1</v>
      </c>
      <c r="H3879" s="75">
        <v>0</v>
      </c>
      <c r="I3879" s="75">
        <v>1</v>
      </c>
      <c r="J3879" s="59">
        <f t="shared" si="224"/>
        <v>13</v>
      </c>
      <c r="K3879" s="62">
        <v>75</v>
      </c>
      <c r="L3879" s="62">
        <v>0</v>
      </c>
      <c r="M3879" s="62">
        <f>STOCK[[#This Row],[Costo Unitario (USD)]]+STOCK[[#This Row],[Costo Envío (USD)]]+STOCK[[#This Row],[Comisión 10%]]</f>
        <v>88</v>
      </c>
      <c r="N3879" s="62">
        <f t="shared" si="225"/>
        <v>132</v>
      </c>
      <c r="O3879" s="62">
        <f t="shared" si="223"/>
        <v>130</v>
      </c>
      <c r="P3879" s="62">
        <f>STOCK[[#This Row],[Precio Final]]-STOCK[[#This Row],[Costo total]]</f>
        <v>42</v>
      </c>
      <c r="Q3879" s="62"/>
      <c r="R3879" s="82">
        <v>45981</v>
      </c>
      <c r="S3879" s="74"/>
      <c r="T3879" s="62"/>
      <c r="U3879" s="62"/>
      <c r="V3879" s="76"/>
    </row>
    <row r="3880" customHeight="1" spans="1:22">
      <c r="A3880" s="74" t="s">
        <v>23142</v>
      </c>
      <c r="B3880" s="74" t="s">
        <v>16480</v>
      </c>
      <c r="C3880" s="74" t="s">
        <v>23136</v>
      </c>
      <c r="D3880" s="74" t="s">
        <v>23143</v>
      </c>
      <c r="E3880" s="74"/>
      <c r="F3880" s="59">
        <v>130</v>
      </c>
      <c r="G3880" s="75">
        <v>1</v>
      </c>
      <c r="H3880" s="75">
        <v>0</v>
      </c>
      <c r="I3880" s="75">
        <v>1</v>
      </c>
      <c r="J3880" s="59">
        <f t="shared" si="224"/>
        <v>13</v>
      </c>
      <c r="K3880" s="62">
        <v>75</v>
      </c>
      <c r="L3880" s="62">
        <v>0</v>
      </c>
      <c r="M3880" s="62">
        <f>STOCK[[#This Row],[Costo Unitario (USD)]]+STOCK[[#This Row],[Costo Envío (USD)]]+STOCK[[#This Row],[Comisión 10%]]</f>
        <v>88</v>
      </c>
      <c r="N3880" s="62">
        <f t="shared" si="225"/>
        <v>132</v>
      </c>
      <c r="O3880" s="62">
        <f t="shared" si="223"/>
        <v>130</v>
      </c>
      <c r="P3880" s="62">
        <f>STOCK[[#This Row],[Precio Final]]-STOCK[[#This Row],[Costo total]]</f>
        <v>42</v>
      </c>
      <c r="Q3880" s="62"/>
      <c r="R3880" s="82">
        <v>45981</v>
      </c>
      <c r="S3880" s="74"/>
      <c r="T3880" s="62"/>
      <c r="U3880" s="62"/>
      <c r="V3880" s="76"/>
    </row>
    <row r="3881" customHeight="1" spans="1:22">
      <c r="A3881" s="74" t="s">
        <v>23144</v>
      </c>
      <c r="B3881" s="74" t="s">
        <v>16480</v>
      </c>
      <c r="C3881" s="74" t="s">
        <v>23145</v>
      </c>
      <c r="D3881" s="74" t="s">
        <v>23139</v>
      </c>
      <c r="E3881" s="74"/>
      <c r="F3881" s="59">
        <v>130</v>
      </c>
      <c r="G3881" s="75">
        <v>1</v>
      </c>
      <c r="H3881" s="75">
        <v>0</v>
      </c>
      <c r="I3881" s="75">
        <v>1</v>
      </c>
      <c r="J3881" s="59">
        <f t="shared" si="224"/>
        <v>13</v>
      </c>
      <c r="K3881" s="62">
        <v>75</v>
      </c>
      <c r="L3881" s="62">
        <v>0</v>
      </c>
      <c r="M3881" s="62">
        <f>STOCK[[#This Row],[Costo Unitario (USD)]]+STOCK[[#This Row],[Costo Envío (USD)]]+STOCK[[#This Row],[Comisión 10%]]</f>
        <v>88</v>
      </c>
      <c r="N3881" s="62">
        <f t="shared" si="225"/>
        <v>132</v>
      </c>
      <c r="O3881" s="62">
        <f t="shared" si="223"/>
        <v>130</v>
      </c>
      <c r="P3881" s="62">
        <f>STOCK[[#This Row],[Precio Final]]-STOCK[[#This Row],[Costo total]]</f>
        <v>42</v>
      </c>
      <c r="Q3881" s="62"/>
      <c r="R3881" s="82">
        <v>45981</v>
      </c>
      <c r="S3881" s="74"/>
      <c r="T3881" s="62"/>
      <c r="U3881" s="62"/>
      <c r="V3881" s="76"/>
    </row>
    <row r="3882" customHeight="1" spans="1:22">
      <c r="A3882" s="74" t="s">
        <v>23146</v>
      </c>
      <c r="B3882" s="74" t="s">
        <v>16480</v>
      </c>
      <c r="C3882" s="74" t="s">
        <v>23145</v>
      </c>
      <c r="D3882" s="74" t="s">
        <v>23141</v>
      </c>
      <c r="E3882" s="74"/>
      <c r="F3882" s="59">
        <v>130</v>
      </c>
      <c r="G3882" s="75">
        <v>2</v>
      </c>
      <c r="H3882" s="75">
        <v>0</v>
      </c>
      <c r="I3882" s="75">
        <v>2</v>
      </c>
      <c r="J3882" s="59">
        <f t="shared" si="224"/>
        <v>13</v>
      </c>
      <c r="K3882" s="62">
        <v>75</v>
      </c>
      <c r="L3882" s="62">
        <v>0</v>
      </c>
      <c r="M3882" s="62">
        <f>STOCK[[#This Row],[Costo Unitario (USD)]]+STOCK[[#This Row],[Costo Envío (USD)]]+STOCK[[#This Row],[Comisión 10%]]</f>
        <v>88</v>
      </c>
      <c r="N3882" s="62">
        <f t="shared" si="225"/>
        <v>132</v>
      </c>
      <c r="O3882" s="62">
        <f t="shared" si="223"/>
        <v>130</v>
      </c>
      <c r="P3882" s="62">
        <f>STOCK[[#This Row],[Precio Final]]-STOCK[[#This Row],[Costo total]]</f>
        <v>42</v>
      </c>
      <c r="Q3882" s="62"/>
      <c r="R3882" s="82">
        <v>45981</v>
      </c>
      <c r="S3882" s="74"/>
      <c r="T3882" s="62"/>
      <c r="U3882" s="62"/>
      <c r="V3882" s="76"/>
    </row>
    <row r="3883" customHeight="1" spans="1:22">
      <c r="A3883" s="74" t="s">
        <v>23147</v>
      </c>
      <c r="B3883" s="74" t="s">
        <v>16480</v>
      </c>
      <c r="C3883" s="74" t="s">
        <v>23145</v>
      </c>
      <c r="D3883" s="74" t="s">
        <v>23137</v>
      </c>
      <c r="E3883" s="74"/>
      <c r="F3883" s="59">
        <v>130</v>
      </c>
      <c r="G3883" s="75">
        <v>1</v>
      </c>
      <c r="H3883" s="75">
        <v>0</v>
      </c>
      <c r="I3883" s="75">
        <v>1</v>
      </c>
      <c r="J3883" s="59">
        <f t="shared" si="224"/>
        <v>13</v>
      </c>
      <c r="K3883" s="62">
        <v>75</v>
      </c>
      <c r="L3883" s="62">
        <v>0</v>
      </c>
      <c r="M3883" s="62">
        <f>STOCK[[#This Row],[Costo Unitario (USD)]]+STOCK[[#This Row],[Costo Envío (USD)]]+STOCK[[#This Row],[Comisión 10%]]</f>
        <v>88</v>
      </c>
      <c r="N3883" s="62">
        <f t="shared" si="225"/>
        <v>132</v>
      </c>
      <c r="O3883" s="62">
        <f t="shared" si="223"/>
        <v>130</v>
      </c>
      <c r="P3883" s="62">
        <f>STOCK[[#This Row],[Precio Final]]-STOCK[[#This Row],[Costo total]]</f>
        <v>42</v>
      </c>
      <c r="Q3883" s="62"/>
      <c r="R3883" s="82">
        <v>45981</v>
      </c>
      <c r="S3883" s="74"/>
      <c r="T3883" s="62"/>
      <c r="U3883" s="62"/>
      <c r="V3883" s="76"/>
    </row>
    <row r="3884" customHeight="1" spans="1:22">
      <c r="A3884" s="74" t="s">
        <v>23148</v>
      </c>
      <c r="B3884" s="74" t="s">
        <v>16480</v>
      </c>
      <c r="C3884" s="74" t="s">
        <v>23149</v>
      </c>
      <c r="D3884" s="74" t="s">
        <v>23137</v>
      </c>
      <c r="E3884" s="74"/>
      <c r="F3884" s="59">
        <v>130</v>
      </c>
      <c r="G3884" s="75">
        <v>1</v>
      </c>
      <c r="H3884" s="75">
        <v>0</v>
      </c>
      <c r="I3884" s="75">
        <v>1</v>
      </c>
      <c r="J3884" s="59">
        <f t="shared" si="224"/>
        <v>13</v>
      </c>
      <c r="K3884" s="62">
        <v>75</v>
      </c>
      <c r="L3884" s="62">
        <v>0</v>
      </c>
      <c r="M3884" s="62">
        <f>STOCK[[#This Row],[Costo Unitario (USD)]]+STOCK[[#This Row],[Costo Envío (USD)]]+STOCK[[#This Row],[Comisión 10%]]</f>
        <v>88</v>
      </c>
      <c r="N3884" s="62">
        <f t="shared" si="225"/>
        <v>132</v>
      </c>
      <c r="O3884" s="62">
        <f t="shared" si="223"/>
        <v>130</v>
      </c>
      <c r="P3884" s="62">
        <f>STOCK[[#This Row],[Precio Final]]-STOCK[[#This Row],[Costo total]]</f>
        <v>42</v>
      </c>
      <c r="Q3884" s="62"/>
      <c r="R3884" s="82">
        <v>45981</v>
      </c>
      <c r="S3884" s="74"/>
      <c r="T3884" s="62"/>
      <c r="U3884" s="62"/>
      <c r="V3884" s="76"/>
    </row>
    <row r="3885" customHeight="1" spans="1:22">
      <c r="A3885" s="74" t="s">
        <v>23150</v>
      </c>
      <c r="B3885" s="74" t="s">
        <v>16480</v>
      </c>
      <c r="C3885" s="74" t="s">
        <v>23151</v>
      </c>
      <c r="D3885" s="74" t="s">
        <v>23139</v>
      </c>
      <c r="E3885" s="74"/>
      <c r="F3885" s="59">
        <v>130</v>
      </c>
      <c r="G3885" s="75">
        <v>1</v>
      </c>
      <c r="H3885" s="75">
        <v>0</v>
      </c>
      <c r="I3885" s="75">
        <v>1</v>
      </c>
      <c r="J3885" s="59">
        <f t="shared" si="224"/>
        <v>13</v>
      </c>
      <c r="K3885" s="62">
        <v>75</v>
      </c>
      <c r="L3885" s="62">
        <v>0</v>
      </c>
      <c r="M3885" s="62">
        <f>STOCK[[#This Row],[Costo Unitario (USD)]]+STOCK[[#This Row],[Costo Envío (USD)]]+STOCK[[#This Row],[Comisión 10%]]</f>
        <v>88</v>
      </c>
      <c r="N3885" s="62">
        <f t="shared" si="225"/>
        <v>132</v>
      </c>
      <c r="O3885" s="62">
        <f t="shared" si="223"/>
        <v>130</v>
      </c>
      <c r="P3885" s="62">
        <f>STOCK[[#This Row],[Precio Final]]-STOCK[[#This Row],[Costo total]]</f>
        <v>42</v>
      </c>
      <c r="Q3885" s="62"/>
      <c r="R3885" s="82">
        <v>45981</v>
      </c>
      <c r="S3885" s="74"/>
      <c r="T3885" s="62"/>
      <c r="U3885" s="62"/>
      <c r="V3885" s="76"/>
    </row>
    <row r="3886" customHeight="1" spans="1:22">
      <c r="A3886" s="74" t="s">
        <v>23152</v>
      </c>
      <c r="B3886" s="74" t="s">
        <v>16480</v>
      </c>
      <c r="C3886" s="74" t="s">
        <v>23153</v>
      </c>
      <c r="D3886" s="74" t="s">
        <v>23154</v>
      </c>
      <c r="E3886" s="74"/>
      <c r="F3886" s="59">
        <v>130</v>
      </c>
      <c r="G3886" s="75">
        <v>1</v>
      </c>
      <c r="H3886" s="75">
        <v>0</v>
      </c>
      <c r="I3886" s="75">
        <v>1</v>
      </c>
      <c r="J3886" s="59">
        <f t="shared" si="224"/>
        <v>13</v>
      </c>
      <c r="K3886" s="62">
        <v>75</v>
      </c>
      <c r="L3886" s="62">
        <v>0</v>
      </c>
      <c r="M3886" s="62">
        <f>STOCK[[#This Row],[Costo Unitario (USD)]]+STOCK[[#This Row],[Costo Envío (USD)]]+STOCK[[#This Row],[Comisión 10%]]</f>
        <v>88</v>
      </c>
      <c r="N3886" s="62">
        <f t="shared" si="225"/>
        <v>132</v>
      </c>
      <c r="O3886" s="62">
        <f t="shared" si="223"/>
        <v>130</v>
      </c>
      <c r="P3886" s="62">
        <f>STOCK[[#This Row],[Precio Final]]-STOCK[[#This Row],[Costo total]]</f>
        <v>42</v>
      </c>
      <c r="Q3886" s="62"/>
      <c r="R3886" s="82">
        <v>45981</v>
      </c>
      <c r="S3886" s="74"/>
      <c r="T3886" s="62"/>
      <c r="U3886" s="62"/>
      <c r="V3886" s="76"/>
    </row>
    <row r="3887" customHeight="1" spans="1:22">
      <c r="A3887" s="74" t="s">
        <v>23155</v>
      </c>
      <c r="B3887" s="74" t="s">
        <v>16480</v>
      </c>
      <c r="C3887" s="74" t="s">
        <v>23153</v>
      </c>
      <c r="D3887" s="74" t="s">
        <v>23156</v>
      </c>
      <c r="E3887" s="74"/>
      <c r="F3887" s="59">
        <v>130</v>
      </c>
      <c r="G3887" s="75">
        <v>1</v>
      </c>
      <c r="H3887" s="75">
        <v>0</v>
      </c>
      <c r="I3887" s="75">
        <v>1</v>
      </c>
      <c r="J3887" s="59">
        <f t="shared" si="224"/>
        <v>13</v>
      </c>
      <c r="K3887" s="62">
        <v>75</v>
      </c>
      <c r="L3887" s="62">
        <v>0</v>
      </c>
      <c r="M3887" s="62">
        <f>STOCK[[#This Row],[Costo Unitario (USD)]]+STOCK[[#This Row],[Costo Envío (USD)]]+STOCK[[#This Row],[Comisión 10%]]</f>
        <v>88</v>
      </c>
      <c r="N3887" s="62">
        <f t="shared" si="225"/>
        <v>132</v>
      </c>
      <c r="O3887" s="62">
        <f t="shared" si="223"/>
        <v>130</v>
      </c>
      <c r="P3887" s="62">
        <f>STOCK[[#This Row],[Precio Final]]-STOCK[[#This Row],[Costo total]]</f>
        <v>42</v>
      </c>
      <c r="Q3887" s="62"/>
      <c r="R3887" s="82">
        <v>45981</v>
      </c>
      <c r="S3887" s="74"/>
      <c r="T3887" s="62"/>
      <c r="U3887" s="62"/>
      <c r="V3887" s="76"/>
    </row>
    <row r="3888" customHeight="1" spans="1:22">
      <c r="A3888" s="74" t="s">
        <v>23157</v>
      </c>
      <c r="B3888" s="74" t="s">
        <v>16480</v>
      </c>
      <c r="C3888" s="74" t="s">
        <v>23153</v>
      </c>
      <c r="D3888" s="74" t="s">
        <v>23143</v>
      </c>
      <c r="E3888" s="74"/>
      <c r="F3888" s="59">
        <v>130</v>
      </c>
      <c r="G3888" s="75">
        <v>1</v>
      </c>
      <c r="H3888" s="75">
        <v>0</v>
      </c>
      <c r="I3888" s="75">
        <v>1</v>
      </c>
      <c r="J3888" s="59">
        <f t="shared" si="224"/>
        <v>13</v>
      </c>
      <c r="K3888" s="62">
        <v>75</v>
      </c>
      <c r="L3888" s="62">
        <v>0</v>
      </c>
      <c r="M3888" s="62">
        <f>STOCK[[#This Row],[Costo Unitario (USD)]]+STOCK[[#This Row],[Costo Envío (USD)]]+STOCK[[#This Row],[Comisión 10%]]</f>
        <v>88</v>
      </c>
      <c r="N3888" s="62">
        <f t="shared" si="225"/>
        <v>132</v>
      </c>
      <c r="O3888" s="62">
        <f t="shared" si="223"/>
        <v>130</v>
      </c>
      <c r="P3888" s="62">
        <f>STOCK[[#This Row],[Precio Final]]-STOCK[[#This Row],[Costo total]]</f>
        <v>42</v>
      </c>
      <c r="Q3888" s="62"/>
      <c r="R3888" s="82">
        <v>45981</v>
      </c>
      <c r="S3888" s="74"/>
      <c r="T3888" s="62"/>
      <c r="U3888" s="62"/>
      <c r="V3888" s="76"/>
    </row>
    <row r="3889" customHeight="1" spans="1:22">
      <c r="A3889" s="74"/>
      <c r="B3889" s="74"/>
      <c r="C3889" s="74"/>
      <c r="D3889" s="74"/>
      <c r="E3889" s="74"/>
      <c r="G3889" s="75"/>
      <c r="H3889" s="75"/>
      <c r="I3889" s="75"/>
      <c r="L3889" s="62"/>
      <c r="M3889" s="62"/>
      <c r="N3889" s="62"/>
      <c r="O3889" s="62"/>
      <c r="P3889" s="62"/>
      <c r="Q3889" s="62"/>
      <c r="R3889" s="82"/>
      <c r="S3889" s="74"/>
      <c r="T3889" s="62"/>
      <c r="U3889" s="62"/>
      <c r="V3889" s="76"/>
    </row>
    <row r="3890" customHeight="1" spans="1:22">
      <c r="A3890" s="74"/>
      <c r="B3890" s="74"/>
      <c r="C3890" s="74"/>
      <c r="D3890" s="74"/>
      <c r="E3890" s="74"/>
      <c r="G3890" s="75"/>
      <c r="H3890" s="75"/>
      <c r="I3890" s="75"/>
      <c r="L3890" s="62"/>
      <c r="M3890" s="62"/>
      <c r="N3890" s="62"/>
      <c r="O3890" s="62"/>
      <c r="P3890" s="62"/>
      <c r="Q3890" s="62"/>
      <c r="R3890" s="82"/>
      <c r="S3890" s="74"/>
      <c r="T3890" s="62"/>
      <c r="U3890" s="62"/>
      <c r="V3890" s="76"/>
    </row>
    <row r="3891" customHeight="1" spans="1:22">
      <c r="A3891" s="74"/>
      <c r="B3891" s="74"/>
      <c r="C3891" s="74"/>
      <c r="D3891" s="74"/>
      <c r="E3891" s="74"/>
      <c r="G3891" s="75"/>
      <c r="H3891" s="75"/>
      <c r="I3891" s="75"/>
      <c r="L3891" s="62"/>
      <c r="M3891" s="62"/>
      <c r="N3891" s="62"/>
      <c r="O3891" s="62"/>
      <c r="P3891" s="62"/>
      <c r="Q3891" s="62"/>
      <c r="R3891" s="82"/>
      <c r="S3891" s="74"/>
      <c r="T3891" s="62"/>
      <c r="U3891" s="62"/>
      <c r="V3891" s="76"/>
    </row>
    <row r="3892" customHeight="1" spans="1:22">
      <c r="A3892" s="74"/>
      <c r="B3892" s="74"/>
      <c r="C3892" s="74"/>
      <c r="D3892" s="74"/>
      <c r="E3892" s="74"/>
      <c r="G3892" s="75"/>
      <c r="H3892" s="75"/>
      <c r="I3892" s="75"/>
      <c r="L3892" s="62"/>
      <c r="M3892" s="62"/>
      <c r="N3892" s="62"/>
      <c r="O3892" s="62"/>
      <c r="P3892" s="62"/>
      <c r="Q3892" s="62"/>
      <c r="R3892" s="82"/>
      <c r="S3892" s="74"/>
      <c r="T3892" s="62"/>
      <c r="U3892" s="62"/>
      <c r="V3892" s="76"/>
    </row>
    <row r="3893" customHeight="1" spans="1:22">
      <c r="A3893" s="74"/>
      <c r="B3893" s="74"/>
      <c r="C3893" s="74"/>
      <c r="D3893" s="74"/>
      <c r="E3893" s="74"/>
      <c r="G3893" s="75"/>
      <c r="H3893" s="75"/>
      <c r="I3893" s="75"/>
      <c r="L3893" s="62"/>
      <c r="M3893" s="62"/>
      <c r="N3893" s="62"/>
      <c r="O3893" s="62"/>
      <c r="P3893" s="62"/>
      <c r="Q3893" s="62"/>
      <c r="R3893" s="82"/>
      <c r="S3893" s="74"/>
      <c r="T3893" s="62"/>
      <c r="U3893" s="62"/>
      <c r="V3893" s="76"/>
    </row>
    <row r="3894" customHeight="1" spans="1:22">
      <c r="A3894" s="74"/>
      <c r="B3894" s="74"/>
      <c r="C3894" s="74"/>
      <c r="D3894" s="74"/>
      <c r="E3894" s="74"/>
      <c r="G3894" s="75"/>
      <c r="H3894" s="75"/>
      <c r="I3894" s="75"/>
      <c r="L3894" s="62">
        <v>0</v>
      </c>
      <c r="M3894" s="62">
        <f>STOCK[[#This Row],[Costo Unitario (USD)]]+STOCK[[#This Row],[Costo Envío (USD)]]+STOCK[[#This Row],[Comisión 10%]]</f>
        <v>0</v>
      </c>
      <c r="N3894" s="62"/>
      <c r="O3894" s="62">
        <f t="shared" ref="O3894:O3914" si="226">F3894</f>
        <v>0</v>
      </c>
      <c r="P3894" s="62"/>
      <c r="Q3894" s="62"/>
      <c r="R3894" s="74"/>
      <c r="S3894" s="74"/>
      <c r="T3894" s="62"/>
      <c r="U3894" s="62"/>
      <c r="V3894" s="76"/>
    </row>
    <row r="3895" customHeight="1" spans="1:22">
      <c r="A3895" s="74"/>
      <c r="B3895" s="74"/>
      <c r="C3895" s="74"/>
      <c r="D3895" s="74"/>
      <c r="E3895" s="74"/>
      <c r="G3895" s="75"/>
      <c r="H3895" s="75"/>
      <c r="I3895" s="75"/>
      <c r="L3895" s="62">
        <v>0</v>
      </c>
      <c r="M3895" s="62">
        <f>STOCK[[#This Row],[Costo Unitario (USD)]]+STOCK[[#This Row],[Costo Envío (USD)]]+STOCK[[#This Row],[Comisión 10%]]</f>
        <v>0</v>
      </c>
      <c r="N3895" s="62"/>
      <c r="O3895" s="62">
        <f t="shared" si="226"/>
        <v>0</v>
      </c>
      <c r="P3895" s="62"/>
      <c r="Q3895" s="62"/>
      <c r="R3895" s="74"/>
      <c r="S3895" s="74"/>
      <c r="T3895" s="62"/>
      <c r="U3895" s="62"/>
      <c r="V3895" s="76"/>
    </row>
    <row r="3896" customHeight="1" spans="1:22">
      <c r="A3896" s="74"/>
      <c r="B3896" s="74"/>
      <c r="C3896" s="74"/>
      <c r="D3896" s="74"/>
      <c r="E3896" s="74"/>
      <c r="G3896" s="75"/>
      <c r="H3896" s="75"/>
      <c r="I3896" s="75"/>
      <c r="L3896" s="62">
        <v>0</v>
      </c>
      <c r="M3896" s="62">
        <f>STOCK[[#This Row],[Costo Unitario (USD)]]+STOCK[[#This Row],[Costo Envío (USD)]]+STOCK[[#This Row],[Comisión 10%]]</f>
        <v>0</v>
      </c>
      <c r="N3896" s="62"/>
      <c r="O3896" s="62">
        <f t="shared" si="226"/>
        <v>0</v>
      </c>
      <c r="P3896" s="62"/>
      <c r="Q3896" s="62"/>
      <c r="R3896" s="74"/>
      <c r="S3896" s="74"/>
      <c r="T3896" s="62"/>
      <c r="U3896" s="62"/>
      <c r="V3896" s="76"/>
    </row>
    <row r="3897" customHeight="1" spans="1:22">
      <c r="A3897" s="74"/>
      <c r="B3897" s="74"/>
      <c r="C3897" s="74"/>
      <c r="D3897" s="74"/>
      <c r="E3897" s="74"/>
      <c r="G3897" s="75"/>
      <c r="H3897" s="75"/>
      <c r="I3897" s="75"/>
      <c r="L3897" s="62">
        <v>0</v>
      </c>
      <c r="M3897" s="62">
        <f>STOCK[[#This Row],[Costo Unitario (USD)]]+STOCK[[#This Row],[Costo Envío (USD)]]+STOCK[[#This Row],[Comisión 10%]]</f>
        <v>0</v>
      </c>
      <c r="N3897" s="62"/>
      <c r="O3897" s="62">
        <f t="shared" si="226"/>
        <v>0</v>
      </c>
      <c r="P3897" s="62"/>
      <c r="Q3897" s="62"/>
      <c r="R3897" s="74"/>
      <c r="S3897" s="74"/>
      <c r="T3897" s="62"/>
      <c r="U3897" s="62"/>
      <c r="V3897" s="76"/>
    </row>
    <row r="3898" customHeight="1" spans="1:22">
      <c r="A3898" s="74"/>
      <c r="B3898" s="74"/>
      <c r="C3898" s="74"/>
      <c r="D3898" s="74"/>
      <c r="E3898" s="74"/>
      <c r="G3898" s="75"/>
      <c r="H3898" s="75"/>
      <c r="I3898" s="75"/>
      <c r="L3898" s="62">
        <v>0</v>
      </c>
      <c r="M3898" s="62">
        <f>STOCK[[#This Row],[Costo Unitario (USD)]]+STOCK[[#This Row],[Costo Envío (USD)]]+STOCK[[#This Row],[Comisión 10%]]</f>
        <v>0</v>
      </c>
      <c r="N3898" s="62"/>
      <c r="O3898" s="62">
        <f t="shared" si="226"/>
        <v>0</v>
      </c>
      <c r="P3898" s="62"/>
      <c r="Q3898" s="62"/>
      <c r="R3898" s="74"/>
      <c r="S3898" s="74"/>
      <c r="T3898" s="62"/>
      <c r="U3898" s="62"/>
      <c r="V3898" s="76"/>
    </row>
    <row r="3899" customHeight="1" spans="1:22">
      <c r="A3899" s="74"/>
      <c r="B3899" s="74"/>
      <c r="C3899" s="74"/>
      <c r="D3899" s="74"/>
      <c r="E3899" s="74"/>
      <c r="G3899" s="75"/>
      <c r="H3899" s="75"/>
      <c r="I3899" s="75"/>
      <c r="L3899" s="62">
        <v>0</v>
      </c>
      <c r="M3899" s="62">
        <f>STOCK[[#This Row],[Costo Unitario (USD)]]+STOCK[[#This Row],[Costo Envío (USD)]]+STOCK[[#This Row],[Comisión 10%]]</f>
        <v>0</v>
      </c>
      <c r="N3899" s="62"/>
      <c r="O3899" s="62">
        <f t="shared" si="226"/>
        <v>0</v>
      </c>
      <c r="P3899" s="62"/>
      <c r="Q3899" s="62"/>
      <c r="R3899" s="74"/>
      <c r="S3899" s="74"/>
      <c r="T3899" s="62"/>
      <c r="U3899" s="62"/>
      <c r="V3899" s="76"/>
    </row>
    <row r="3900" customHeight="1" spans="1:22">
      <c r="A3900" s="74"/>
      <c r="B3900" s="74"/>
      <c r="C3900" s="74"/>
      <c r="D3900" s="74"/>
      <c r="E3900" s="74"/>
      <c r="G3900" s="75"/>
      <c r="H3900" s="75"/>
      <c r="I3900" s="75"/>
      <c r="L3900" s="62">
        <v>0</v>
      </c>
      <c r="M3900" s="62">
        <f>STOCK[[#This Row],[Costo Unitario (USD)]]+STOCK[[#This Row],[Costo Envío (USD)]]+STOCK[[#This Row],[Comisión 10%]]</f>
        <v>0</v>
      </c>
      <c r="N3900" s="62"/>
      <c r="O3900" s="62">
        <f t="shared" si="226"/>
        <v>0</v>
      </c>
      <c r="P3900" s="62"/>
      <c r="Q3900" s="62"/>
      <c r="R3900" s="74"/>
      <c r="S3900" s="74"/>
      <c r="T3900" s="62"/>
      <c r="U3900" s="62"/>
      <c r="V3900" s="76"/>
    </row>
    <row r="3901" customHeight="1" spans="1:22">
      <c r="A3901" s="74"/>
      <c r="B3901" s="74"/>
      <c r="C3901" s="74"/>
      <c r="D3901" s="74"/>
      <c r="E3901" s="74"/>
      <c r="G3901" s="75"/>
      <c r="H3901" s="75"/>
      <c r="I3901" s="75"/>
      <c r="L3901" s="62">
        <v>0</v>
      </c>
      <c r="M3901" s="62">
        <f>STOCK[[#This Row],[Costo Unitario (USD)]]+STOCK[[#This Row],[Costo Envío (USD)]]+STOCK[[#This Row],[Comisión 10%]]</f>
        <v>0</v>
      </c>
      <c r="N3901" s="62"/>
      <c r="O3901" s="62">
        <f t="shared" si="226"/>
        <v>0</v>
      </c>
      <c r="P3901" s="62"/>
      <c r="Q3901" s="62"/>
      <c r="R3901" s="74"/>
      <c r="S3901" s="74"/>
      <c r="T3901" s="62"/>
      <c r="U3901" s="62"/>
      <c r="V3901" s="76"/>
    </row>
    <row r="3902" customHeight="1" spans="1:22">
      <c r="A3902" s="74"/>
      <c r="B3902" s="74"/>
      <c r="C3902" s="74"/>
      <c r="D3902" s="74"/>
      <c r="E3902" s="74"/>
      <c r="G3902" s="75"/>
      <c r="H3902" s="75"/>
      <c r="I3902" s="75"/>
      <c r="L3902" s="62">
        <v>0</v>
      </c>
      <c r="M3902" s="62">
        <f>STOCK[[#This Row],[Costo Unitario (USD)]]+STOCK[[#This Row],[Costo Envío (USD)]]+STOCK[[#This Row],[Comisión 10%]]</f>
        <v>0</v>
      </c>
      <c r="N3902" s="62"/>
      <c r="O3902" s="62">
        <f t="shared" si="226"/>
        <v>0</v>
      </c>
      <c r="P3902" s="62"/>
      <c r="Q3902" s="62"/>
      <c r="R3902" s="74"/>
      <c r="S3902" s="74"/>
      <c r="T3902" s="62"/>
      <c r="U3902" s="62"/>
      <c r="V3902" s="76"/>
    </row>
    <row r="3903" customHeight="1" spans="1:22">
      <c r="A3903" s="74"/>
      <c r="B3903" s="74"/>
      <c r="C3903" s="74"/>
      <c r="D3903" s="74"/>
      <c r="E3903" s="74"/>
      <c r="G3903" s="75"/>
      <c r="H3903" s="75"/>
      <c r="I3903" s="75"/>
      <c r="L3903" s="62">
        <v>0</v>
      </c>
      <c r="M3903" s="62">
        <f>STOCK[[#This Row],[Costo Unitario (USD)]]+STOCK[[#This Row],[Costo Envío (USD)]]+STOCK[[#This Row],[Comisión 10%]]</f>
        <v>0</v>
      </c>
      <c r="N3903" s="62"/>
      <c r="O3903" s="62">
        <f t="shared" si="226"/>
        <v>0</v>
      </c>
      <c r="P3903" s="62"/>
      <c r="Q3903" s="62"/>
      <c r="R3903" s="74"/>
      <c r="S3903" s="74"/>
      <c r="T3903" s="62"/>
      <c r="U3903" s="62"/>
      <c r="V3903" s="76"/>
    </row>
    <row r="3904" customHeight="1" spans="1:22">
      <c r="A3904" s="74"/>
      <c r="B3904" s="74"/>
      <c r="C3904" s="74"/>
      <c r="D3904" s="74"/>
      <c r="E3904" s="74"/>
      <c r="G3904" s="75"/>
      <c r="H3904" s="75"/>
      <c r="I3904" s="75"/>
      <c r="L3904" s="62">
        <v>0</v>
      </c>
      <c r="M3904" s="62">
        <f>STOCK[[#This Row],[Costo Unitario (USD)]]+STOCK[[#This Row],[Costo Envío (USD)]]+STOCK[[#This Row],[Comisión 10%]]</f>
        <v>0</v>
      </c>
      <c r="N3904" s="62"/>
      <c r="O3904" s="62">
        <f t="shared" si="226"/>
        <v>0</v>
      </c>
      <c r="P3904" s="62"/>
      <c r="Q3904" s="62"/>
      <c r="R3904" s="74"/>
      <c r="S3904" s="74"/>
      <c r="T3904" s="62"/>
      <c r="U3904" s="62"/>
      <c r="V3904" s="76"/>
    </row>
    <row r="3905" customHeight="1" spans="1:22">
      <c r="A3905" s="74"/>
      <c r="B3905" s="74"/>
      <c r="C3905" s="74"/>
      <c r="D3905" s="74"/>
      <c r="E3905" s="74"/>
      <c r="G3905" s="75"/>
      <c r="H3905" s="75"/>
      <c r="I3905" s="75"/>
      <c r="L3905" s="62">
        <v>0</v>
      </c>
      <c r="M3905" s="62">
        <f>STOCK[[#This Row],[Costo Unitario (USD)]]+STOCK[[#This Row],[Costo Envío (USD)]]+STOCK[[#This Row],[Comisión 10%]]</f>
        <v>0</v>
      </c>
      <c r="N3905" s="62"/>
      <c r="O3905" s="62">
        <f t="shared" si="226"/>
        <v>0</v>
      </c>
      <c r="P3905" s="62"/>
      <c r="Q3905" s="62"/>
      <c r="R3905" s="74"/>
      <c r="S3905" s="74"/>
      <c r="T3905" s="62"/>
      <c r="U3905" s="62"/>
      <c r="V3905" s="76"/>
    </row>
    <row r="3906" customHeight="1" spans="1:22">
      <c r="A3906" s="74"/>
      <c r="B3906" s="74"/>
      <c r="C3906" s="74"/>
      <c r="D3906" s="74"/>
      <c r="E3906" s="74"/>
      <c r="G3906" s="75"/>
      <c r="H3906" s="75"/>
      <c r="I3906" s="75"/>
      <c r="L3906" s="62">
        <v>0</v>
      </c>
      <c r="M3906" s="62">
        <f>STOCK[[#This Row],[Costo Unitario (USD)]]+STOCK[[#This Row],[Costo Envío (USD)]]+STOCK[[#This Row],[Comisión 10%]]</f>
        <v>0</v>
      </c>
      <c r="N3906" s="62"/>
      <c r="O3906" s="62">
        <f t="shared" si="226"/>
        <v>0</v>
      </c>
      <c r="P3906" s="62"/>
      <c r="Q3906" s="62"/>
      <c r="R3906" s="74"/>
      <c r="S3906" s="74"/>
      <c r="T3906" s="62"/>
      <c r="U3906" s="62"/>
      <c r="V3906" s="76"/>
    </row>
    <row r="3907" customHeight="1" spans="1:22">
      <c r="A3907" s="74"/>
      <c r="B3907" s="74"/>
      <c r="C3907" s="74"/>
      <c r="D3907" s="74"/>
      <c r="E3907" s="74"/>
      <c r="G3907" s="75"/>
      <c r="H3907" s="75"/>
      <c r="I3907" s="75"/>
      <c r="L3907" s="62">
        <v>0</v>
      </c>
      <c r="M3907" s="62">
        <f>STOCK[[#This Row],[Costo Unitario (USD)]]+STOCK[[#This Row],[Costo Envío (USD)]]+STOCK[[#This Row],[Comisión 10%]]</f>
        <v>0</v>
      </c>
      <c r="N3907" s="62"/>
      <c r="O3907" s="62">
        <f t="shared" si="226"/>
        <v>0</v>
      </c>
      <c r="P3907" s="62"/>
      <c r="Q3907" s="62"/>
      <c r="R3907" s="74"/>
      <c r="S3907" s="74"/>
      <c r="T3907" s="62"/>
      <c r="U3907" s="62"/>
      <c r="V3907" s="76"/>
    </row>
    <row r="3908" customHeight="1" spans="1:22">
      <c r="A3908" s="74"/>
      <c r="B3908" s="74"/>
      <c r="C3908" s="74"/>
      <c r="D3908" s="74"/>
      <c r="E3908" s="74"/>
      <c r="G3908" s="75"/>
      <c r="H3908" s="75"/>
      <c r="I3908" s="75"/>
      <c r="L3908" s="62">
        <v>0</v>
      </c>
      <c r="M3908" s="62">
        <f>STOCK[[#This Row],[Costo Unitario (USD)]]+STOCK[[#This Row],[Costo Envío (USD)]]+STOCK[[#This Row],[Comisión 10%]]</f>
        <v>0</v>
      </c>
      <c r="N3908" s="62"/>
      <c r="O3908" s="62">
        <f t="shared" si="226"/>
        <v>0</v>
      </c>
      <c r="P3908" s="62"/>
      <c r="Q3908" s="62"/>
      <c r="R3908" s="74"/>
      <c r="S3908" s="74"/>
      <c r="T3908" s="62"/>
      <c r="U3908" s="62"/>
      <c r="V3908" s="76"/>
    </row>
    <row r="3909" customHeight="1" spans="1:22">
      <c r="A3909" s="74"/>
      <c r="B3909" s="74"/>
      <c r="C3909" s="74"/>
      <c r="D3909" s="74"/>
      <c r="E3909" s="74"/>
      <c r="G3909" s="75"/>
      <c r="H3909" s="75"/>
      <c r="I3909" s="75"/>
      <c r="L3909" s="62">
        <v>0</v>
      </c>
      <c r="M3909" s="62">
        <f>STOCK[[#This Row],[Costo Unitario (USD)]]+STOCK[[#This Row],[Costo Envío (USD)]]+STOCK[[#This Row],[Comisión 10%]]</f>
        <v>0</v>
      </c>
      <c r="N3909" s="62"/>
      <c r="O3909" s="62">
        <f t="shared" si="226"/>
        <v>0</v>
      </c>
      <c r="P3909" s="62"/>
      <c r="Q3909" s="62"/>
      <c r="R3909" s="74"/>
      <c r="S3909" s="74"/>
      <c r="T3909" s="62"/>
      <c r="U3909" s="62"/>
      <c r="V3909" s="76"/>
    </row>
    <row r="3910" customHeight="1" spans="1:22">
      <c r="A3910" s="74"/>
      <c r="B3910" s="74"/>
      <c r="C3910" s="74"/>
      <c r="D3910" s="74"/>
      <c r="E3910" s="74"/>
      <c r="G3910" s="75"/>
      <c r="H3910" s="75"/>
      <c r="I3910" s="75"/>
      <c r="L3910" s="62">
        <v>0</v>
      </c>
      <c r="M3910" s="62">
        <f>STOCK[[#This Row],[Costo Unitario (USD)]]+STOCK[[#This Row],[Costo Envío (USD)]]+STOCK[[#This Row],[Comisión 10%]]</f>
        <v>0</v>
      </c>
      <c r="N3910" s="62"/>
      <c r="O3910" s="62">
        <f t="shared" si="226"/>
        <v>0</v>
      </c>
      <c r="P3910" s="62"/>
      <c r="Q3910" s="62"/>
      <c r="R3910" s="74"/>
      <c r="S3910" s="74"/>
      <c r="T3910" s="62"/>
      <c r="U3910" s="62"/>
      <c r="V3910" s="76"/>
    </row>
    <row r="3911" customHeight="1" spans="1:22">
      <c r="A3911" s="74"/>
      <c r="B3911" s="74"/>
      <c r="C3911" s="74"/>
      <c r="D3911" s="74"/>
      <c r="E3911" s="74"/>
      <c r="G3911" s="75"/>
      <c r="H3911" s="75"/>
      <c r="I3911" s="75"/>
      <c r="L3911" s="62">
        <v>0</v>
      </c>
      <c r="M3911" s="62">
        <f>STOCK[[#This Row],[Costo Unitario (USD)]]+STOCK[[#This Row],[Costo Envío (USD)]]+STOCK[[#This Row],[Comisión 10%]]</f>
        <v>0</v>
      </c>
      <c r="N3911" s="62"/>
      <c r="O3911" s="62">
        <f t="shared" si="226"/>
        <v>0</v>
      </c>
      <c r="P3911" s="62"/>
      <c r="Q3911" s="62"/>
      <c r="R3911" s="74"/>
      <c r="S3911" s="74"/>
      <c r="T3911" s="62"/>
      <c r="U3911" s="62"/>
      <c r="V3911" s="76"/>
    </row>
    <row r="3912" customHeight="1" spans="1:22">
      <c r="A3912" s="74"/>
      <c r="B3912" s="74"/>
      <c r="C3912" s="74"/>
      <c r="D3912" s="74"/>
      <c r="E3912" s="74"/>
      <c r="G3912" s="75"/>
      <c r="H3912" s="75"/>
      <c r="I3912" s="75"/>
      <c r="L3912" s="62">
        <v>0</v>
      </c>
      <c r="M3912" s="62">
        <f>STOCK[[#This Row],[Costo Unitario (USD)]]+STOCK[[#This Row],[Costo Envío (USD)]]+STOCK[[#This Row],[Comisión 10%]]</f>
        <v>0</v>
      </c>
      <c r="N3912" s="62"/>
      <c r="O3912" s="62">
        <f t="shared" si="226"/>
        <v>0</v>
      </c>
      <c r="P3912" s="62"/>
      <c r="Q3912" s="62"/>
      <c r="R3912" s="74"/>
      <c r="S3912" s="74"/>
      <c r="T3912" s="62"/>
      <c r="U3912" s="62"/>
      <c r="V3912" s="76"/>
    </row>
    <row r="3913" customHeight="1" spans="1:22">
      <c r="A3913" s="74"/>
      <c r="B3913" s="74"/>
      <c r="C3913" s="74"/>
      <c r="D3913" s="74"/>
      <c r="E3913" s="74"/>
      <c r="G3913" s="75"/>
      <c r="H3913" s="75"/>
      <c r="I3913" s="75"/>
      <c r="L3913" s="62">
        <v>0</v>
      </c>
      <c r="M3913" s="62">
        <f>STOCK[[#This Row],[Costo Unitario (USD)]]+STOCK[[#This Row],[Costo Envío (USD)]]+STOCK[[#This Row],[Comisión 10%]]</f>
        <v>0</v>
      </c>
      <c r="N3913" s="62"/>
      <c r="O3913" s="62">
        <f t="shared" si="226"/>
        <v>0</v>
      </c>
      <c r="P3913" s="62"/>
      <c r="Q3913" s="62"/>
      <c r="R3913" s="74"/>
      <c r="S3913" s="74"/>
      <c r="T3913" s="62"/>
      <c r="U3913" s="62"/>
      <c r="V3913" s="76"/>
    </row>
    <row r="3914" customHeight="1" spans="1:22">
      <c r="A3914" s="74"/>
      <c r="B3914" s="74"/>
      <c r="C3914" s="74"/>
      <c r="D3914" s="74"/>
      <c r="E3914" s="74"/>
      <c r="G3914" s="75"/>
      <c r="H3914" s="75"/>
      <c r="I3914" s="75"/>
      <c r="L3914" s="62">
        <v>0</v>
      </c>
      <c r="M3914" s="62">
        <f>STOCK[[#This Row],[Costo Unitario (USD)]]+STOCK[[#This Row],[Costo Envío (USD)]]+STOCK[[#This Row],[Comisión 10%]]</f>
        <v>0</v>
      </c>
      <c r="N3914" s="62"/>
      <c r="O3914" s="62">
        <f t="shared" si="226"/>
        <v>0</v>
      </c>
      <c r="P3914" s="62"/>
      <c r="Q3914" s="62"/>
      <c r="R3914" s="74"/>
      <c r="S3914" s="74"/>
      <c r="T3914" s="62"/>
      <c r="U3914" s="62"/>
      <c r="V3914" s="76"/>
    </row>
    <row r="3915" customHeight="1" spans="1:22">
      <c r="A3915" s="74"/>
      <c r="B3915" s="74"/>
      <c r="C3915" s="74"/>
      <c r="D3915" s="74"/>
      <c r="E3915" s="74"/>
      <c r="G3915" s="75"/>
      <c r="H3915" s="75"/>
      <c r="I3915" s="75"/>
      <c r="L3915" s="62">
        <v>0</v>
      </c>
      <c r="M3915" s="62">
        <f>STOCK[[#This Row],[Costo Unitario (USD)]]+STOCK[[#This Row],[Costo Envío (USD)]]+STOCK[[#This Row],[Comisión 10%]]</f>
        <v>0</v>
      </c>
      <c r="N3915" s="62"/>
      <c r="O3915" s="62"/>
      <c r="P3915" s="62"/>
      <c r="Q3915" s="62"/>
      <c r="R3915" s="74"/>
      <c r="S3915" s="74"/>
      <c r="T3915" s="62"/>
      <c r="U3915" s="62"/>
      <c r="V3915" s="76"/>
    </row>
    <row r="3916" customHeight="1" spans="1:22">
      <c r="A3916" s="74"/>
      <c r="B3916" s="74"/>
      <c r="C3916" s="74"/>
      <c r="D3916" s="74"/>
      <c r="E3916" s="74"/>
      <c r="G3916" s="75"/>
      <c r="H3916" s="75"/>
      <c r="I3916" s="75"/>
      <c r="L3916" s="62">
        <v>0</v>
      </c>
      <c r="M3916" s="62">
        <f>STOCK[[#This Row],[Costo Unitario (USD)]]+STOCK[[#This Row],[Costo Envío (USD)]]+STOCK[[#This Row],[Comisión 10%]]</f>
        <v>0</v>
      </c>
      <c r="N3916" s="62"/>
      <c r="O3916" s="62"/>
      <c r="P3916" s="62"/>
      <c r="Q3916" s="62"/>
      <c r="R3916" s="74"/>
      <c r="S3916" s="74"/>
      <c r="T3916" s="62"/>
      <c r="U3916" s="62"/>
      <c r="V3916" s="76"/>
    </row>
    <row r="3917" customHeight="1" spans="1:22">
      <c r="A3917" s="74"/>
      <c r="B3917" s="74"/>
      <c r="C3917" s="74"/>
      <c r="D3917" s="74"/>
      <c r="E3917" s="74"/>
      <c r="G3917" s="75"/>
      <c r="H3917" s="75"/>
      <c r="I3917" s="75"/>
      <c r="L3917" s="62">
        <v>0</v>
      </c>
      <c r="M3917" s="62">
        <f>STOCK[[#This Row],[Costo Unitario (USD)]]+STOCK[[#This Row],[Costo Envío (USD)]]+STOCK[[#This Row],[Comisión 10%]]</f>
        <v>0</v>
      </c>
      <c r="N3917" s="62"/>
      <c r="O3917" s="62"/>
      <c r="P3917" s="62"/>
      <c r="Q3917" s="62"/>
      <c r="R3917" s="74"/>
      <c r="S3917" s="74"/>
      <c r="T3917" s="62"/>
      <c r="U3917" s="62"/>
      <c r="V3917" s="76"/>
    </row>
    <row r="3918" customHeight="1" spans="1:22">
      <c r="A3918" s="74"/>
      <c r="B3918" s="74"/>
      <c r="C3918" s="74"/>
      <c r="D3918" s="74"/>
      <c r="E3918" s="74"/>
      <c r="G3918" s="75"/>
      <c r="H3918" s="75"/>
      <c r="I3918" s="75"/>
      <c r="L3918" s="62">
        <v>0</v>
      </c>
      <c r="M3918" s="62">
        <f>STOCK[[#This Row],[Costo Unitario (USD)]]+STOCK[[#This Row],[Costo Envío (USD)]]+STOCK[[#This Row],[Comisión 10%]]</f>
        <v>0</v>
      </c>
      <c r="N3918" s="62"/>
      <c r="O3918" s="62"/>
      <c r="P3918" s="62"/>
      <c r="Q3918" s="62"/>
      <c r="R3918" s="74"/>
      <c r="S3918" s="74"/>
      <c r="T3918" s="62"/>
      <c r="U3918" s="62"/>
      <c r="V3918" s="76"/>
    </row>
    <row r="3919" customHeight="1" spans="1:22">
      <c r="A3919" s="74"/>
      <c r="B3919" s="74"/>
      <c r="C3919" s="74"/>
      <c r="D3919" s="74"/>
      <c r="E3919" s="74"/>
      <c r="G3919" s="75"/>
      <c r="H3919" s="75"/>
      <c r="I3919" s="75"/>
      <c r="L3919" s="62">
        <v>0</v>
      </c>
      <c r="M3919" s="62">
        <f>STOCK[[#This Row],[Costo Unitario (USD)]]+STOCK[[#This Row],[Costo Envío (USD)]]+STOCK[[#This Row],[Comisión 10%]]</f>
        <v>0</v>
      </c>
      <c r="N3919" s="62"/>
      <c r="O3919" s="62"/>
      <c r="P3919" s="62"/>
      <c r="Q3919" s="62"/>
      <c r="R3919" s="74"/>
      <c r="S3919" s="74"/>
      <c r="T3919" s="62"/>
      <c r="U3919" s="62"/>
      <c r="V3919" s="76"/>
    </row>
    <row r="3920" customHeight="1" spans="1:22">
      <c r="A3920" s="74"/>
      <c r="B3920" s="74"/>
      <c r="C3920" s="74"/>
      <c r="D3920" s="74"/>
      <c r="E3920" s="74"/>
      <c r="G3920" s="75"/>
      <c r="H3920" s="75"/>
      <c r="I3920" s="75"/>
      <c r="L3920" s="62">
        <v>0</v>
      </c>
      <c r="M3920" s="62">
        <f>STOCK[[#This Row],[Costo Unitario (USD)]]+STOCK[[#This Row],[Costo Envío (USD)]]+STOCK[[#This Row],[Comisión 10%]]</f>
        <v>0</v>
      </c>
      <c r="N3920" s="62"/>
      <c r="O3920" s="62"/>
      <c r="P3920" s="62"/>
      <c r="Q3920" s="62"/>
      <c r="R3920" s="74"/>
      <c r="S3920" s="74"/>
      <c r="T3920" s="62"/>
      <c r="U3920" s="62"/>
      <c r="V3920" s="76"/>
    </row>
    <row r="3921" customHeight="1" spans="1:22">
      <c r="A3921" s="74"/>
      <c r="B3921" s="74"/>
      <c r="C3921" s="74"/>
      <c r="D3921" s="74"/>
      <c r="E3921" s="74"/>
      <c r="G3921" s="75"/>
      <c r="H3921" s="75"/>
      <c r="I3921" s="75"/>
      <c r="L3921" s="62">
        <v>0</v>
      </c>
      <c r="M3921" s="62">
        <f>STOCK[[#This Row],[Costo Unitario (USD)]]+STOCK[[#This Row],[Costo Envío (USD)]]+STOCK[[#This Row],[Comisión 10%]]</f>
        <v>0</v>
      </c>
      <c r="N3921" s="62"/>
      <c r="O3921" s="62"/>
      <c r="P3921" s="62"/>
      <c r="Q3921" s="62"/>
      <c r="R3921" s="74"/>
      <c r="S3921" s="74"/>
      <c r="T3921" s="62"/>
      <c r="U3921" s="62"/>
      <c r="V3921" s="76"/>
    </row>
    <row r="3922" customHeight="1" spans="1:22">
      <c r="A3922" s="74"/>
      <c r="B3922" s="74"/>
      <c r="C3922" s="74"/>
      <c r="D3922" s="74"/>
      <c r="E3922" s="74"/>
      <c r="G3922" s="75"/>
      <c r="H3922" s="75"/>
      <c r="I3922" s="75"/>
      <c r="L3922" s="62">
        <v>0</v>
      </c>
      <c r="M3922" s="62">
        <f>STOCK[[#This Row],[Costo Unitario (USD)]]+STOCK[[#This Row],[Costo Envío (USD)]]+STOCK[[#This Row],[Comisión 10%]]</f>
        <v>0</v>
      </c>
      <c r="N3922" s="62"/>
      <c r="O3922" s="62"/>
      <c r="P3922" s="62"/>
      <c r="Q3922" s="62"/>
      <c r="R3922" s="74"/>
      <c r="S3922" s="74"/>
      <c r="T3922" s="62"/>
      <c r="U3922" s="62"/>
      <c r="V3922" s="76"/>
    </row>
    <row r="3923" customHeight="1" spans="1:22">
      <c r="A3923" s="74"/>
      <c r="B3923" s="74"/>
      <c r="C3923" s="74"/>
      <c r="D3923" s="74"/>
      <c r="E3923" s="74"/>
      <c r="G3923" s="75"/>
      <c r="H3923" s="75"/>
      <c r="I3923" s="75"/>
      <c r="L3923" s="62">
        <v>0</v>
      </c>
      <c r="M3923" s="62">
        <f>STOCK[[#This Row],[Costo Unitario (USD)]]+STOCK[[#This Row],[Costo Envío (USD)]]+STOCK[[#This Row],[Comisión 10%]]</f>
        <v>0</v>
      </c>
      <c r="N3923" s="62"/>
      <c r="O3923" s="62"/>
      <c r="P3923" s="62"/>
      <c r="Q3923" s="62"/>
      <c r="R3923" s="74"/>
      <c r="S3923" s="74"/>
      <c r="T3923" s="62"/>
      <c r="U3923" s="62"/>
      <c r="V3923" s="76"/>
    </row>
    <row r="3924" customHeight="1" spans="1:22">
      <c r="A3924" s="74"/>
      <c r="B3924" s="74"/>
      <c r="C3924" s="74"/>
      <c r="D3924" s="74"/>
      <c r="E3924" s="74"/>
      <c r="G3924" s="75"/>
      <c r="H3924" s="75"/>
      <c r="I3924" s="75"/>
      <c r="L3924" s="62">
        <v>0</v>
      </c>
      <c r="M3924" s="62">
        <f>STOCK[[#This Row],[Costo Unitario (USD)]]+STOCK[[#This Row],[Costo Envío (USD)]]+STOCK[[#This Row],[Comisión 10%]]</f>
        <v>0</v>
      </c>
      <c r="N3924" s="62"/>
      <c r="O3924" s="62"/>
      <c r="P3924" s="62"/>
      <c r="Q3924" s="62"/>
      <c r="R3924" s="74"/>
      <c r="S3924" s="74"/>
      <c r="T3924" s="62"/>
      <c r="U3924" s="62"/>
      <c r="V3924" s="76"/>
    </row>
    <row r="3925" customHeight="1" spans="1:22">
      <c r="A3925" s="74"/>
      <c r="B3925" s="74"/>
      <c r="C3925" s="74"/>
      <c r="D3925" s="74"/>
      <c r="E3925" s="74"/>
      <c r="G3925" s="75"/>
      <c r="H3925" s="75"/>
      <c r="I3925" s="75"/>
      <c r="L3925" s="62">
        <v>0</v>
      </c>
      <c r="M3925" s="62">
        <f>STOCK[[#This Row],[Costo Unitario (USD)]]+STOCK[[#This Row],[Costo Envío (USD)]]+STOCK[[#This Row],[Comisión 10%]]</f>
        <v>0</v>
      </c>
      <c r="N3925" s="62"/>
      <c r="O3925" s="62"/>
      <c r="P3925" s="62"/>
      <c r="Q3925" s="62"/>
      <c r="R3925" s="74"/>
      <c r="S3925" s="74"/>
      <c r="T3925" s="62"/>
      <c r="U3925" s="62"/>
      <c r="V3925" s="76"/>
    </row>
    <row r="3926" customHeight="1" spans="1:22">
      <c r="A3926" s="74"/>
      <c r="B3926" s="74"/>
      <c r="C3926" s="74"/>
      <c r="D3926" s="74"/>
      <c r="E3926" s="74"/>
      <c r="G3926" s="75"/>
      <c r="H3926" s="75"/>
      <c r="I3926" s="75"/>
      <c r="L3926" s="62">
        <v>0</v>
      </c>
      <c r="M3926" s="62">
        <f>STOCK[[#This Row],[Costo Unitario (USD)]]+STOCK[[#This Row],[Costo Envío (USD)]]+STOCK[[#This Row],[Comisión 10%]]</f>
        <v>0</v>
      </c>
      <c r="N3926" s="62"/>
      <c r="O3926" s="62"/>
      <c r="P3926" s="62"/>
      <c r="Q3926" s="62"/>
      <c r="R3926" s="74"/>
      <c r="S3926" s="74"/>
      <c r="T3926" s="62"/>
      <c r="U3926" s="62"/>
      <c r="V3926" s="76"/>
    </row>
    <row r="3927" customHeight="1" spans="1:22">
      <c r="A3927" s="74"/>
      <c r="B3927" s="74"/>
      <c r="C3927" s="74"/>
      <c r="D3927" s="74"/>
      <c r="E3927" s="74"/>
      <c r="G3927" s="75"/>
      <c r="H3927" s="75"/>
      <c r="I3927" s="75"/>
      <c r="L3927" s="62">
        <v>0</v>
      </c>
      <c r="M3927" s="62">
        <f>STOCK[[#This Row],[Costo Unitario (USD)]]+STOCK[[#This Row],[Costo Envío (USD)]]+STOCK[[#This Row],[Comisión 10%]]</f>
        <v>0</v>
      </c>
      <c r="N3927" s="62"/>
      <c r="O3927" s="62"/>
      <c r="P3927" s="62"/>
      <c r="Q3927" s="62"/>
      <c r="R3927" s="74"/>
      <c r="S3927" s="74"/>
      <c r="T3927" s="62"/>
      <c r="U3927" s="62"/>
      <c r="V3927" s="76"/>
    </row>
    <row r="3928" customHeight="1" spans="1:22">
      <c r="A3928" s="74"/>
      <c r="B3928" s="74"/>
      <c r="C3928" s="74"/>
      <c r="D3928" s="74"/>
      <c r="E3928" s="74"/>
      <c r="G3928" s="75"/>
      <c r="H3928" s="75"/>
      <c r="I3928" s="75"/>
      <c r="L3928" s="62">
        <v>0</v>
      </c>
      <c r="M3928" s="62">
        <f>STOCK[[#This Row],[Costo Unitario (USD)]]+STOCK[[#This Row],[Costo Envío (USD)]]+STOCK[[#This Row],[Comisión 10%]]</f>
        <v>0</v>
      </c>
      <c r="N3928" s="62"/>
      <c r="O3928" s="62"/>
      <c r="P3928" s="62"/>
      <c r="Q3928" s="62"/>
      <c r="R3928" s="74"/>
      <c r="S3928" s="74"/>
      <c r="T3928" s="62"/>
      <c r="U3928" s="62"/>
      <c r="V3928" s="76"/>
    </row>
    <row r="3929" customHeight="1" spans="1:22">
      <c r="A3929" s="74"/>
      <c r="B3929" s="74"/>
      <c r="C3929" s="74"/>
      <c r="D3929" s="74"/>
      <c r="E3929" s="74"/>
      <c r="G3929" s="75"/>
      <c r="H3929" s="75"/>
      <c r="I3929" s="75"/>
      <c r="L3929" s="62">
        <v>0</v>
      </c>
      <c r="M3929" s="62">
        <f>STOCK[[#This Row],[Costo Unitario (USD)]]+STOCK[[#This Row],[Costo Envío (USD)]]+STOCK[[#This Row],[Comisión 10%]]</f>
        <v>0</v>
      </c>
      <c r="N3929" s="62"/>
      <c r="O3929" s="62"/>
      <c r="P3929" s="62"/>
      <c r="Q3929" s="62"/>
      <c r="R3929" s="74"/>
      <c r="S3929" s="74"/>
      <c r="T3929" s="62"/>
      <c r="U3929" s="62"/>
      <c r="V3929" s="76"/>
    </row>
    <row r="3930" customHeight="1" spans="1:22">
      <c r="A3930" s="74"/>
      <c r="B3930" s="74"/>
      <c r="C3930" s="74"/>
      <c r="D3930" s="74"/>
      <c r="E3930" s="74"/>
      <c r="G3930" s="75"/>
      <c r="H3930" s="75"/>
      <c r="I3930" s="75"/>
      <c r="L3930" s="62">
        <v>0</v>
      </c>
      <c r="M3930" s="62">
        <f>STOCK[[#This Row],[Costo Unitario (USD)]]+STOCK[[#This Row],[Costo Envío (USD)]]+STOCK[[#This Row],[Comisión 10%]]</f>
        <v>0</v>
      </c>
      <c r="N3930" s="62"/>
      <c r="O3930" s="62"/>
      <c r="P3930" s="62"/>
      <c r="Q3930" s="62"/>
      <c r="R3930" s="74"/>
      <c r="S3930" s="74"/>
      <c r="T3930" s="62"/>
      <c r="U3930" s="62"/>
      <c r="V3930" s="76"/>
    </row>
    <row r="3931" customHeight="1" spans="1:22">
      <c r="A3931" s="74"/>
      <c r="B3931" s="74"/>
      <c r="C3931" s="74"/>
      <c r="D3931" s="74"/>
      <c r="E3931" s="74"/>
      <c r="G3931" s="75"/>
      <c r="H3931" s="75"/>
      <c r="I3931" s="75"/>
      <c r="L3931" s="62">
        <v>0</v>
      </c>
      <c r="M3931" s="62">
        <f>STOCK[[#This Row],[Costo Unitario (USD)]]+STOCK[[#This Row],[Costo Envío (USD)]]+STOCK[[#This Row],[Comisión 10%]]</f>
        <v>0</v>
      </c>
      <c r="N3931" s="62"/>
      <c r="O3931" s="62"/>
      <c r="P3931" s="62"/>
      <c r="Q3931" s="62"/>
      <c r="R3931" s="74"/>
      <c r="S3931" s="74"/>
      <c r="T3931" s="62"/>
      <c r="U3931" s="62"/>
      <c r="V3931" s="76"/>
    </row>
    <row r="3932" customHeight="1" spans="1:22">
      <c r="A3932" s="74"/>
      <c r="B3932" s="74"/>
      <c r="C3932" s="74"/>
      <c r="D3932" s="74"/>
      <c r="E3932" s="74"/>
      <c r="G3932" s="75"/>
      <c r="H3932" s="75"/>
      <c r="I3932" s="75"/>
      <c r="L3932" s="62">
        <v>0</v>
      </c>
      <c r="M3932" s="62">
        <f>STOCK[[#This Row],[Costo Unitario (USD)]]+STOCK[[#This Row],[Costo Envío (USD)]]+STOCK[[#This Row],[Comisión 10%]]</f>
        <v>0</v>
      </c>
      <c r="N3932" s="62"/>
      <c r="O3932" s="62"/>
      <c r="P3932" s="62"/>
      <c r="Q3932" s="62"/>
      <c r="R3932" s="74"/>
      <c r="S3932" s="74"/>
      <c r="T3932" s="62"/>
      <c r="U3932" s="62"/>
      <c r="V3932" s="76"/>
    </row>
    <row r="3933" customHeight="1" spans="1:22">
      <c r="A3933" s="74"/>
      <c r="B3933" s="74"/>
      <c r="C3933" s="74"/>
      <c r="D3933" s="74"/>
      <c r="E3933" s="74"/>
      <c r="G3933" s="75"/>
      <c r="H3933" s="75"/>
      <c r="I3933" s="75"/>
      <c r="L3933" s="62">
        <v>0</v>
      </c>
      <c r="M3933" s="62">
        <f>STOCK[[#This Row],[Costo Unitario (USD)]]+STOCK[[#This Row],[Costo Envío (USD)]]+STOCK[[#This Row],[Comisión 10%]]</f>
        <v>0</v>
      </c>
      <c r="N3933" s="62"/>
      <c r="O3933" s="62"/>
      <c r="P3933" s="62"/>
      <c r="Q3933" s="62"/>
      <c r="R3933" s="74"/>
      <c r="S3933" s="74"/>
      <c r="T3933" s="62"/>
      <c r="U3933" s="62"/>
      <c r="V3933" s="76"/>
    </row>
    <row r="3934" customHeight="1" spans="1:22">
      <c r="A3934" s="74"/>
      <c r="B3934" s="74"/>
      <c r="C3934" s="74"/>
      <c r="D3934" s="74"/>
      <c r="E3934" s="74"/>
      <c r="G3934" s="75"/>
      <c r="H3934" s="75"/>
      <c r="I3934" s="75"/>
      <c r="L3934" s="62">
        <v>0</v>
      </c>
      <c r="M3934" s="62">
        <f>STOCK[[#This Row],[Costo Unitario (USD)]]+STOCK[[#This Row],[Costo Envío (USD)]]+STOCK[[#This Row],[Comisión 10%]]</f>
        <v>0</v>
      </c>
      <c r="N3934" s="62"/>
      <c r="O3934" s="62"/>
      <c r="P3934" s="62"/>
      <c r="Q3934" s="62"/>
      <c r="R3934" s="74"/>
      <c r="S3934" s="74"/>
      <c r="T3934" s="62"/>
      <c r="U3934" s="62"/>
      <c r="V3934" s="76"/>
    </row>
    <row r="3935" customHeight="1" spans="1:22">
      <c r="A3935" s="74"/>
      <c r="B3935" s="74"/>
      <c r="C3935" s="74"/>
      <c r="D3935" s="74"/>
      <c r="E3935" s="74"/>
      <c r="G3935" s="75"/>
      <c r="H3935" s="75"/>
      <c r="I3935" s="75"/>
      <c r="L3935" s="62">
        <v>0</v>
      </c>
      <c r="M3935" s="62">
        <f>STOCK[[#This Row],[Costo Unitario (USD)]]+STOCK[[#This Row],[Costo Envío (USD)]]+STOCK[[#This Row],[Comisión 10%]]</f>
        <v>0</v>
      </c>
      <c r="N3935" s="62"/>
      <c r="O3935" s="62"/>
      <c r="P3935" s="62"/>
      <c r="Q3935" s="62"/>
      <c r="R3935" s="74"/>
      <c r="S3935" s="74"/>
      <c r="T3935" s="62"/>
      <c r="U3935" s="62"/>
      <c r="V3935" s="76"/>
    </row>
    <row r="3936" customHeight="1" spans="1:22">
      <c r="A3936" s="74"/>
      <c r="B3936" s="74"/>
      <c r="C3936" s="74"/>
      <c r="D3936" s="74"/>
      <c r="E3936" s="74"/>
      <c r="G3936" s="75"/>
      <c r="H3936" s="75"/>
      <c r="I3936" s="75"/>
      <c r="L3936" s="62">
        <v>0</v>
      </c>
      <c r="M3936" s="62">
        <f>STOCK[[#This Row],[Costo Unitario (USD)]]+STOCK[[#This Row],[Costo Envío (USD)]]+STOCK[[#This Row],[Comisión 10%]]</f>
        <v>0</v>
      </c>
      <c r="N3936" s="62"/>
      <c r="O3936" s="62"/>
      <c r="P3936" s="62"/>
      <c r="Q3936" s="62"/>
      <c r="R3936" s="74"/>
      <c r="S3936" s="74"/>
      <c r="T3936" s="62"/>
      <c r="U3936" s="62"/>
      <c r="V3936" s="76"/>
    </row>
    <row r="3937" customHeight="1" spans="1:22">
      <c r="A3937" s="74"/>
      <c r="B3937" s="74"/>
      <c r="C3937" s="74"/>
      <c r="D3937" s="74"/>
      <c r="E3937" s="74"/>
      <c r="G3937" s="75"/>
      <c r="H3937" s="75"/>
      <c r="I3937" s="75"/>
      <c r="L3937" s="62">
        <v>0</v>
      </c>
      <c r="M3937" s="62">
        <f>STOCK[[#This Row],[Costo Unitario (USD)]]+STOCK[[#This Row],[Costo Envío (USD)]]+STOCK[[#This Row],[Comisión 10%]]</f>
        <v>0</v>
      </c>
      <c r="N3937" s="62"/>
      <c r="O3937" s="62"/>
      <c r="P3937" s="62"/>
      <c r="Q3937" s="62"/>
      <c r="R3937" s="74"/>
      <c r="S3937" s="74"/>
      <c r="T3937" s="62"/>
      <c r="U3937" s="62"/>
      <c r="V3937" s="76"/>
    </row>
    <row r="3938" customHeight="1" spans="1:22">
      <c r="A3938" s="74"/>
      <c r="B3938" s="74"/>
      <c r="C3938" s="74"/>
      <c r="D3938" s="74"/>
      <c r="E3938" s="74"/>
      <c r="G3938" s="75"/>
      <c r="H3938" s="75"/>
      <c r="I3938" s="75"/>
      <c r="L3938" s="62">
        <v>0</v>
      </c>
      <c r="M3938" s="62">
        <f>STOCK[[#This Row],[Costo Unitario (USD)]]+STOCK[[#This Row],[Costo Envío (USD)]]+STOCK[[#This Row],[Comisión 10%]]</f>
        <v>0</v>
      </c>
      <c r="N3938" s="62"/>
      <c r="O3938" s="62"/>
      <c r="P3938" s="62"/>
      <c r="Q3938" s="62"/>
      <c r="R3938" s="74"/>
      <c r="S3938" s="74"/>
      <c r="T3938" s="62"/>
      <c r="U3938" s="62"/>
      <c r="V3938" s="76"/>
    </row>
    <row r="3939" customHeight="1" spans="1:22">
      <c r="A3939" s="74"/>
      <c r="B3939" s="74"/>
      <c r="C3939" s="74"/>
      <c r="D3939" s="74"/>
      <c r="E3939" s="74"/>
      <c r="G3939" s="75"/>
      <c r="H3939" s="75"/>
      <c r="I3939" s="75"/>
      <c r="L3939" s="62">
        <v>0</v>
      </c>
      <c r="M3939" s="62">
        <f>STOCK[[#This Row],[Costo Unitario (USD)]]+STOCK[[#This Row],[Costo Envío (USD)]]+STOCK[[#This Row],[Comisión 10%]]</f>
        <v>0</v>
      </c>
      <c r="N3939" s="62"/>
      <c r="O3939" s="62"/>
      <c r="P3939" s="62"/>
      <c r="Q3939" s="62"/>
      <c r="R3939" s="74"/>
      <c r="S3939" s="74"/>
      <c r="T3939" s="62"/>
      <c r="U3939" s="62"/>
      <c r="V3939" s="76"/>
    </row>
    <row r="3940" customHeight="1" spans="1:22">
      <c r="A3940" s="74"/>
      <c r="B3940" s="74"/>
      <c r="C3940" s="74"/>
      <c r="D3940" s="74"/>
      <c r="E3940" s="74"/>
      <c r="G3940" s="75"/>
      <c r="H3940" s="75"/>
      <c r="I3940" s="75"/>
      <c r="L3940" s="62">
        <v>0</v>
      </c>
      <c r="M3940" s="62">
        <f>STOCK[[#This Row],[Costo Unitario (USD)]]+STOCK[[#This Row],[Costo Envío (USD)]]+STOCK[[#This Row],[Comisión 10%]]</f>
        <v>0</v>
      </c>
      <c r="N3940" s="62"/>
      <c r="O3940" s="62"/>
      <c r="P3940" s="62"/>
      <c r="Q3940" s="62"/>
      <c r="R3940" s="74"/>
      <c r="S3940" s="74"/>
      <c r="T3940" s="62"/>
      <c r="U3940" s="62"/>
      <c r="V3940" s="76"/>
    </row>
    <row r="3941" customHeight="1" spans="1:22">
      <c r="A3941" s="74"/>
      <c r="B3941" s="74"/>
      <c r="C3941" s="74"/>
      <c r="D3941" s="74"/>
      <c r="E3941" s="74"/>
      <c r="G3941" s="75"/>
      <c r="H3941" s="75"/>
      <c r="I3941" s="75"/>
      <c r="L3941" s="62">
        <v>0</v>
      </c>
      <c r="M3941" s="62">
        <f>STOCK[[#This Row],[Costo Unitario (USD)]]+STOCK[[#This Row],[Costo Envío (USD)]]+STOCK[[#This Row],[Comisión 10%]]</f>
        <v>0</v>
      </c>
      <c r="N3941" s="62"/>
      <c r="O3941" s="62"/>
      <c r="P3941" s="62"/>
      <c r="Q3941" s="62"/>
      <c r="R3941" s="74"/>
      <c r="S3941" s="74"/>
      <c r="T3941" s="62"/>
      <c r="U3941" s="62"/>
      <c r="V3941" s="76"/>
    </row>
    <row r="3942" customHeight="1" spans="1:22">
      <c r="A3942" s="74"/>
      <c r="B3942" s="74"/>
      <c r="C3942" s="74"/>
      <c r="D3942" s="74"/>
      <c r="E3942" s="74"/>
      <c r="G3942" s="75"/>
      <c r="H3942" s="75"/>
      <c r="I3942" s="75"/>
      <c r="L3942" s="62">
        <v>0</v>
      </c>
      <c r="M3942" s="62">
        <f>STOCK[[#This Row],[Costo Unitario (USD)]]+STOCK[[#This Row],[Costo Envío (USD)]]+STOCK[[#This Row],[Comisión 10%]]</f>
        <v>0</v>
      </c>
      <c r="N3942" s="62"/>
      <c r="O3942" s="62"/>
      <c r="P3942" s="62"/>
      <c r="Q3942" s="62"/>
      <c r="R3942" s="74"/>
      <c r="S3942" s="74"/>
      <c r="T3942" s="62"/>
      <c r="U3942" s="62"/>
      <c r="V3942" s="76"/>
    </row>
    <row r="3943" customHeight="1" spans="1:22">
      <c r="A3943" s="74"/>
      <c r="B3943" s="74"/>
      <c r="C3943" s="74"/>
      <c r="D3943" s="74"/>
      <c r="E3943" s="74"/>
      <c r="G3943" s="75"/>
      <c r="H3943" s="75"/>
      <c r="I3943" s="75"/>
      <c r="L3943" s="62">
        <v>0</v>
      </c>
      <c r="M3943" s="62">
        <f>STOCK[[#This Row],[Costo Unitario (USD)]]+STOCK[[#This Row],[Costo Envío (USD)]]+STOCK[[#This Row],[Comisión 10%]]</f>
        <v>0</v>
      </c>
      <c r="N3943" s="62"/>
      <c r="O3943" s="62"/>
      <c r="P3943" s="62"/>
      <c r="Q3943" s="62"/>
      <c r="R3943" s="74"/>
      <c r="S3943" s="74"/>
      <c r="T3943" s="62"/>
      <c r="U3943" s="62"/>
      <c r="V3943" s="76"/>
    </row>
    <row r="3944" customHeight="1" spans="1:22">
      <c r="A3944" s="74"/>
      <c r="B3944" s="74"/>
      <c r="C3944" s="74"/>
      <c r="D3944" s="74"/>
      <c r="E3944" s="74"/>
      <c r="G3944" s="75"/>
      <c r="H3944" s="75"/>
      <c r="I3944" s="75"/>
      <c r="L3944" s="62">
        <v>0</v>
      </c>
      <c r="M3944" s="62">
        <f>STOCK[[#This Row],[Costo Unitario (USD)]]+STOCK[[#This Row],[Costo Envío (USD)]]+STOCK[[#This Row],[Comisión 10%]]</f>
        <v>0</v>
      </c>
      <c r="N3944" s="62"/>
      <c r="O3944" s="62"/>
      <c r="P3944" s="62"/>
      <c r="Q3944" s="62"/>
      <c r="R3944" s="74"/>
      <c r="S3944" s="74"/>
      <c r="T3944" s="62"/>
      <c r="U3944" s="62"/>
      <c r="V3944" s="76"/>
    </row>
    <row r="3945" customHeight="1" spans="1:22">
      <c r="A3945" s="74"/>
      <c r="B3945" s="74"/>
      <c r="C3945" s="74"/>
      <c r="D3945" s="74"/>
      <c r="E3945" s="74"/>
      <c r="G3945" s="75"/>
      <c r="H3945" s="75"/>
      <c r="I3945" s="75"/>
      <c r="L3945" s="62">
        <v>0</v>
      </c>
      <c r="M3945" s="62">
        <f>STOCK[[#This Row],[Costo Unitario (USD)]]+STOCK[[#This Row],[Costo Envío (USD)]]+STOCK[[#This Row],[Comisión 10%]]</f>
        <v>0</v>
      </c>
      <c r="N3945" s="62"/>
      <c r="O3945" s="62"/>
      <c r="P3945" s="62"/>
      <c r="Q3945" s="62"/>
      <c r="R3945" s="74"/>
      <c r="S3945" s="74"/>
      <c r="T3945" s="62"/>
      <c r="U3945" s="62"/>
      <c r="V3945" s="76"/>
    </row>
    <row r="3946" customHeight="1" spans="1:22">
      <c r="A3946" s="74"/>
      <c r="B3946" s="74"/>
      <c r="C3946" s="74"/>
      <c r="D3946" s="74"/>
      <c r="E3946" s="74"/>
      <c r="G3946" s="75"/>
      <c r="H3946" s="75"/>
      <c r="I3946" s="75"/>
      <c r="L3946" s="62">
        <v>0</v>
      </c>
      <c r="M3946" s="62">
        <f>STOCK[[#This Row],[Costo Unitario (USD)]]+STOCK[[#This Row],[Costo Envío (USD)]]+STOCK[[#This Row],[Comisión 10%]]</f>
        <v>0</v>
      </c>
      <c r="N3946" s="62"/>
      <c r="O3946" s="62"/>
      <c r="P3946" s="62"/>
      <c r="Q3946" s="62"/>
      <c r="R3946" s="74"/>
      <c r="S3946" s="74"/>
      <c r="T3946" s="62"/>
      <c r="U3946" s="62"/>
      <c r="V3946" s="76"/>
    </row>
    <row r="3947" customHeight="1" spans="1:22">
      <c r="A3947" s="74"/>
      <c r="B3947" s="74"/>
      <c r="C3947" s="74"/>
      <c r="D3947" s="74"/>
      <c r="E3947" s="74"/>
      <c r="G3947" s="75"/>
      <c r="H3947" s="75"/>
      <c r="I3947" s="75"/>
      <c r="L3947" s="62">
        <v>0</v>
      </c>
      <c r="M3947" s="62">
        <f>STOCK[[#This Row],[Costo Unitario (USD)]]+STOCK[[#This Row],[Costo Envío (USD)]]+STOCK[[#This Row],[Comisión 10%]]</f>
        <v>0</v>
      </c>
      <c r="N3947" s="62"/>
      <c r="O3947" s="62"/>
      <c r="P3947" s="62"/>
      <c r="Q3947" s="62"/>
      <c r="R3947" s="74"/>
      <c r="S3947" s="74"/>
      <c r="T3947" s="62"/>
      <c r="U3947" s="62"/>
      <c r="V3947" s="76"/>
    </row>
    <row r="3948" customHeight="1" spans="1:22">
      <c r="A3948" s="74"/>
      <c r="B3948" s="74"/>
      <c r="C3948" s="74"/>
      <c r="D3948" s="74"/>
      <c r="E3948" s="74"/>
      <c r="G3948" s="75"/>
      <c r="H3948" s="75"/>
      <c r="I3948" s="75"/>
      <c r="L3948" s="62">
        <v>0</v>
      </c>
      <c r="M3948" s="62">
        <f>STOCK[[#This Row],[Costo Unitario (USD)]]+STOCK[[#This Row],[Costo Envío (USD)]]+STOCK[[#This Row],[Comisión 10%]]</f>
        <v>0</v>
      </c>
      <c r="N3948" s="62"/>
      <c r="O3948" s="62"/>
      <c r="P3948" s="62"/>
      <c r="Q3948" s="62"/>
      <c r="R3948" s="74"/>
      <c r="S3948" s="74"/>
      <c r="T3948" s="62"/>
      <c r="U3948" s="62"/>
      <c r="V3948" s="76"/>
    </row>
    <row r="3949" customHeight="1" spans="1:22">
      <c r="A3949" s="74"/>
      <c r="B3949" s="74"/>
      <c r="C3949" s="74"/>
      <c r="D3949" s="74"/>
      <c r="E3949" s="74"/>
      <c r="G3949" s="75"/>
      <c r="H3949" s="75"/>
      <c r="I3949" s="75"/>
      <c r="L3949" s="62">
        <v>0</v>
      </c>
      <c r="M3949" s="62">
        <f>STOCK[[#This Row],[Costo Unitario (USD)]]+STOCK[[#This Row],[Costo Envío (USD)]]+STOCK[[#This Row],[Comisión 10%]]</f>
        <v>0</v>
      </c>
      <c r="N3949" s="62"/>
      <c r="O3949" s="62"/>
      <c r="P3949" s="62"/>
      <c r="Q3949" s="62"/>
      <c r="R3949" s="74"/>
      <c r="S3949" s="74"/>
      <c r="T3949" s="62"/>
      <c r="U3949" s="62"/>
      <c r="V3949" s="76"/>
    </row>
    <row r="3950" customHeight="1" spans="1:22">
      <c r="A3950" s="74"/>
      <c r="B3950" s="74"/>
      <c r="C3950" s="74"/>
      <c r="D3950" s="74"/>
      <c r="E3950" s="74"/>
      <c r="G3950" s="75"/>
      <c r="H3950" s="75"/>
      <c r="I3950" s="75"/>
      <c r="L3950" s="62">
        <v>0</v>
      </c>
      <c r="M3950" s="62">
        <f>STOCK[[#This Row],[Costo Unitario (USD)]]+STOCK[[#This Row],[Costo Envío (USD)]]+STOCK[[#This Row],[Comisión 10%]]</f>
        <v>0</v>
      </c>
      <c r="N3950" s="62"/>
      <c r="O3950" s="62"/>
      <c r="P3950" s="62"/>
      <c r="Q3950" s="62"/>
      <c r="R3950" s="74"/>
      <c r="S3950" s="74"/>
      <c r="T3950" s="62"/>
      <c r="U3950" s="62"/>
      <c r="V3950" s="76"/>
    </row>
    <row r="3951" customHeight="1" spans="1:22">
      <c r="A3951" s="74"/>
      <c r="B3951" s="74"/>
      <c r="C3951" s="74"/>
      <c r="D3951" s="74"/>
      <c r="E3951" s="74"/>
      <c r="G3951" s="75"/>
      <c r="H3951" s="75"/>
      <c r="I3951" s="75"/>
      <c r="L3951" s="62">
        <v>0</v>
      </c>
      <c r="M3951" s="62">
        <f>STOCK[[#This Row],[Costo Unitario (USD)]]+STOCK[[#This Row],[Costo Envío (USD)]]+STOCK[[#This Row],[Comisión 10%]]</f>
        <v>0</v>
      </c>
      <c r="N3951" s="62"/>
      <c r="O3951" s="62"/>
      <c r="P3951" s="62"/>
      <c r="Q3951" s="62"/>
      <c r="R3951" s="74"/>
      <c r="S3951" s="74"/>
      <c r="T3951" s="62"/>
      <c r="U3951" s="62"/>
      <c r="V3951" s="76"/>
    </row>
    <row r="3952" customHeight="1" spans="1:22">
      <c r="A3952" s="74"/>
      <c r="B3952" s="74"/>
      <c r="C3952" s="74"/>
      <c r="D3952" s="74"/>
      <c r="E3952" s="74"/>
      <c r="G3952" s="75"/>
      <c r="H3952" s="75"/>
      <c r="I3952" s="75"/>
      <c r="L3952" s="62">
        <v>0</v>
      </c>
      <c r="M3952" s="62">
        <f>STOCK[[#This Row],[Costo Unitario (USD)]]+STOCK[[#This Row],[Costo Envío (USD)]]+STOCK[[#This Row],[Comisión 10%]]</f>
        <v>0</v>
      </c>
      <c r="N3952" s="62"/>
      <c r="O3952" s="62"/>
      <c r="P3952" s="62"/>
      <c r="Q3952" s="62"/>
      <c r="R3952" s="74"/>
      <c r="S3952" s="74"/>
      <c r="T3952" s="62"/>
      <c r="U3952" s="62"/>
      <c r="V3952" s="76"/>
    </row>
    <row r="3953" customHeight="1" spans="1:22">
      <c r="A3953" s="74"/>
      <c r="B3953" s="74"/>
      <c r="C3953" s="74"/>
      <c r="D3953" s="74"/>
      <c r="E3953" s="74"/>
      <c r="G3953" s="75"/>
      <c r="H3953" s="75"/>
      <c r="I3953" s="75"/>
      <c r="L3953" s="62">
        <v>0</v>
      </c>
      <c r="M3953" s="62">
        <f>STOCK[[#This Row],[Costo Unitario (USD)]]+STOCK[[#This Row],[Costo Envío (USD)]]+STOCK[[#This Row],[Comisión 10%]]</f>
        <v>0</v>
      </c>
      <c r="N3953" s="62"/>
      <c r="O3953" s="62"/>
      <c r="P3953" s="62"/>
      <c r="Q3953" s="62"/>
      <c r="R3953" s="74"/>
      <c r="S3953" s="74"/>
      <c r="T3953" s="62"/>
      <c r="U3953" s="62"/>
      <c r="V3953" s="76"/>
    </row>
    <row r="3954" customHeight="1" spans="1:22">
      <c r="A3954" s="74"/>
      <c r="B3954" s="74"/>
      <c r="C3954" s="74"/>
      <c r="D3954" s="74"/>
      <c r="E3954" s="74"/>
      <c r="G3954" s="75"/>
      <c r="H3954" s="75"/>
      <c r="I3954" s="75"/>
      <c r="L3954" s="62">
        <v>0</v>
      </c>
      <c r="M3954" s="62">
        <f>STOCK[[#This Row],[Costo Unitario (USD)]]+STOCK[[#This Row],[Costo Envío (USD)]]+STOCK[[#This Row],[Comisión 10%]]</f>
        <v>0</v>
      </c>
      <c r="N3954" s="62"/>
      <c r="O3954" s="62"/>
      <c r="P3954" s="62"/>
      <c r="Q3954" s="62"/>
      <c r="R3954" s="74"/>
      <c r="S3954" s="74"/>
      <c r="T3954" s="62"/>
      <c r="U3954" s="62"/>
      <c r="V3954" s="76"/>
    </row>
    <row r="3955" customHeight="1" spans="1:22">
      <c r="A3955" s="74"/>
      <c r="B3955" s="74"/>
      <c r="C3955" s="74"/>
      <c r="D3955" s="74"/>
      <c r="E3955" s="74"/>
      <c r="G3955" s="75"/>
      <c r="H3955" s="75"/>
      <c r="I3955" s="75"/>
      <c r="L3955" s="62">
        <v>0</v>
      </c>
      <c r="M3955" s="62">
        <f>STOCK[[#This Row],[Costo Unitario (USD)]]+STOCK[[#This Row],[Costo Envío (USD)]]+STOCK[[#This Row],[Comisión 10%]]</f>
        <v>0</v>
      </c>
      <c r="N3955" s="62"/>
      <c r="O3955" s="62"/>
      <c r="P3955" s="62"/>
      <c r="Q3955" s="62"/>
      <c r="R3955" s="74"/>
      <c r="S3955" s="74"/>
      <c r="T3955" s="62"/>
      <c r="U3955" s="62"/>
      <c r="V3955" s="76"/>
    </row>
    <row r="3956" customHeight="1" spans="1:22">
      <c r="A3956" s="74"/>
      <c r="B3956" s="74"/>
      <c r="C3956" s="74"/>
      <c r="D3956" s="74"/>
      <c r="E3956" s="74"/>
      <c r="G3956" s="75"/>
      <c r="H3956" s="75"/>
      <c r="I3956" s="75"/>
      <c r="L3956" s="62">
        <v>0</v>
      </c>
      <c r="M3956" s="62">
        <f>STOCK[[#This Row],[Costo Unitario (USD)]]+STOCK[[#This Row],[Costo Envío (USD)]]+STOCK[[#This Row],[Comisión 10%]]</f>
        <v>0</v>
      </c>
      <c r="N3956" s="62"/>
      <c r="O3956" s="62"/>
      <c r="P3956" s="62"/>
      <c r="Q3956" s="62"/>
      <c r="R3956" s="74"/>
      <c r="S3956" s="74"/>
      <c r="T3956" s="62"/>
      <c r="U3956" s="62"/>
      <c r="V3956" s="76"/>
    </row>
    <row r="3957" customHeight="1" spans="1:22">
      <c r="A3957" s="74"/>
      <c r="B3957" s="74"/>
      <c r="C3957" s="74"/>
      <c r="D3957" s="74"/>
      <c r="E3957" s="74"/>
      <c r="G3957" s="75"/>
      <c r="H3957" s="75"/>
      <c r="I3957" s="75"/>
      <c r="L3957" s="62">
        <v>0</v>
      </c>
      <c r="M3957" s="62">
        <f>STOCK[[#This Row],[Costo Unitario (USD)]]+STOCK[[#This Row],[Costo Envío (USD)]]+STOCK[[#This Row],[Comisión 10%]]</f>
        <v>0</v>
      </c>
      <c r="N3957" s="62"/>
      <c r="O3957" s="62"/>
      <c r="P3957" s="62"/>
      <c r="Q3957" s="62"/>
      <c r="R3957" s="74"/>
      <c r="S3957" s="74"/>
      <c r="T3957" s="62"/>
      <c r="U3957" s="62"/>
      <c r="V3957" s="76"/>
    </row>
    <row r="3958" customHeight="1" spans="1:22">
      <c r="A3958" s="74"/>
      <c r="B3958" s="74"/>
      <c r="C3958" s="74"/>
      <c r="D3958" s="74"/>
      <c r="E3958" s="74"/>
      <c r="G3958" s="75"/>
      <c r="H3958" s="75"/>
      <c r="I3958" s="75"/>
      <c r="L3958" s="62">
        <v>0</v>
      </c>
      <c r="M3958" s="62">
        <f>STOCK[[#This Row],[Costo Unitario (USD)]]+STOCK[[#This Row],[Costo Envío (USD)]]+STOCK[[#This Row],[Comisión 10%]]</f>
        <v>0</v>
      </c>
      <c r="N3958" s="62"/>
      <c r="O3958" s="62"/>
      <c r="P3958" s="62"/>
      <c r="Q3958" s="62"/>
      <c r="R3958" s="74"/>
      <c r="S3958" s="74"/>
      <c r="T3958" s="62"/>
      <c r="U3958" s="62"/>
      <c r="V3958" s="76"/>
    </row>
    <row r="3959" customHeight="1" spans="1:22">
      <c r="A3959" s="74"/>
      <c r="B3959" s="74"/>
      <c r="C3959" s="74"/>
      <c r="D3959" s="74"/>
      <c r="E3959" s="74"/>
      <c r="G3959" s="75"/>
      <c r="H3959" s="75"/>
      <c r="I3959" s="75"/>
      <c r="L3959" s="62">
        <v>0</v>
      </c>
      <c r="M3959" s="62">
        <f>STOCK[[#This Row],[Costo Unitario (USD)]]+STOCK[[#This Row],[Costo Envío (USD)]]+STOCK[[#This Row],[Comisión 10%]]</f>
        <v>0</v>
      </c>
      <c r="N3959" s="62"/>
      <c r="O3959" s="62"/>
      <c r="P3959" s="62"/>
      <c r="Q3959" s="62"/>
      <c r="R3959" s="74"/>
      <c r="S3959" s="74"/>
      <c r="T3959" s="62"/>
      <c r="U3959" s="62"/>
      <c r="V3959" s="76"/>
    </row>
    <row r="3960" customHeight="1" spans="1:22">
      <c r="A3960" s="74"/>
      <c r="B3960" s="74"/>
      <c r="C3960" s="74"/>
      <c r="D3960" s="74"/>
      <c r="E3960" s="74"/>
      <c r="G3960" s="75"/>
      <c r="H3960" s="75"/>
      <c r="I3960" s="75"/>
      <c r="L3960" s="62">
        <v>0</v>
      </c>
      <c r="M3960" s="62">
        <f>STOCK[[#This Row],[Costo Unitario (USD)]]+STOCK[[#This Row],[Costo Envío (USD)]]+STOCK[[#This Row],[Comisión 10%]]</f>
        <v>0</v>
      </c>
      <c r="N3960" s="62"/>
      <c r="O3960" s="62"/>
      <c r="P3960" s="62"/>
      <c r="Q3960" s="62"/>
      <c r="R3960" s="74"/>
      <c r="S3960" s="74"/>
      <c r="T3960" s="62"/>
      <c r="U3960" s="62"/>
      <c r="V3960" s="76"/>
    </row>
    <row r="3961" customHeight="1" spans="1:22">
      <c r="A3961" s="74"/>
      <c r="B3961" s="74"/>
      <c r="C3961" s="74"/>
      <c r="D3961" s="74"/>
      <c r="E3961" s="74"/>
      <c r="G3961" s="75"/>
      <c r="H3961" s="75"/>
      <c r="I3961" s="75"/>
      <c r="L3961" s="62">
        <v>0</v>
      </c>
      <c r="M3961" s="62">
        <f>STOCK[[#This Row],[Costo Unitario (USD)]]+STOCK[[#This Row],[Costo Envío (USD)]]+STOCK[[#This Row],[Comisión 10%]]</f>
        <v>0</v>
      </c>
      <c r="N3961" s="62"/>
      <c r="O3961" s="62"/>
      <c r="P3961" s="62"/>
      <c r="Q3961" s="62"/>
      <c r="R3961" s="74"/>
      <c r="S3961" s="74"/>
      <c r="T3961" s="62"/>
      <c r="U3961" s="62"/>
      <c r="V3961" s="76"/>
    </row>
    <row r="3962" customHeight="1" spans="1:22">
      <c r="A3962" s="74"/>
      <c r="B3962" s="74"/>
      <c r="C3962" s="74"/>
      <c r="D3962" s="74"/>
      <c r="E3962" s="74"/>
      <c r="G3962" s="75"/>
      <c r="H3962" s="75"/>
      <c r="I3962" s="75"/>
      <c r="L3962" s="62">
        <v>0</v>
      </c>
      <c r="M3962" s="62">
        <f>STOCK[[#This Row],[Costo Unitario (USD)]]+STOCK[[#This Row],[Costo Envío (USD)]]+STOCK[[#This Row],[Comisión 10%]]</f>
        <v>0</v>
      </c>
      <c r="N3962" s="62"/>
      <c r="O3962" s="62"/>
      <c r="P3962" s="62"/>
      <c r="Q3962" s="62"/>
      <c r="R3962" s="74"/>
      <c r="S3962" s="74"/>
      <c r="T3962" s="62"/>
      <c r="U3962" s="62"/>
      <c r="V3962" s="76"/>
    </row>
    <row r="3963" customHeight="1" spans="1:22">
      <c r="A3963" s="74"/>
      <c r="B3963" s="74"/>
      <c r="C3963" s="74"/>
      <c r="D3963" s="74"/>
      <c r="E3963" s="74"/>
      <c r="G3963" s="75"/>
      <c r="H3963" s="75"/>
      <c r="I3963" s="75"/>
      <c r="L3963" s="62">
        <v>0</v>
      </c>
      <c r="M3963" s="62">
        <f>STOCK[[#This Row],[Costo Unitario (USD)]]+STOCK[[#This Row],[Costo Envío (USD)]]+STOCK[[#This Row],[Comisión 10%]]</f>
        <v>0</v>
      </c>
      <c r="N3963" s="62"/>
      <c r="O3963" s="62"/>
      <c r="P3963" s="62"/>
      <c r="Q3963" s="62"/>
      <c r="R3963" s="74"/>
      <c r="S3963" s="74"/>
      <c r="T3963" s="62"/>
      <c r="U3963" s="62"/>
      <c r="V3963" s="76"/>
    </row>
    <row r="3964" customHeight="1" spans="1:22">
      <c r="A3964" s="74"/>
      <c r="B3964" s="74"/>
      <c r="C3964" s="74"/>
      <c r="D3964" s="74"/>
      <c r="E3964" s="74"/>
      <c r="G3964" s="75"/>
      <c r="H3964" s="75"/>
      <c r="I3964" s="75"/>
      <c r="L3964" s="62"/>
      <c r="M3964" s="62"/>
      <c r="N3964" s="62"/>
      <c r="O3964" s="62"/>
      <c r="P3964" s="62"/>
      <c r="Q3964" s="62"/>
      <c r="R3964" s="74"/>
      <c r="S3964" s="74"/>
      <c r="T3964" s="62"/>
      <c r="U3964" s="62"/>
      <c r="V3964" s="76"/>
    </row>
    <row r="3965" customHeight="1" spans="1:22">
      <c r="A3965" s="74"/>
      <c r="B3965" s="74"/>
      <c r="C3965" s="74"/>
      <c r="D3965" s="74"/>
      <c r="E3965" s="74"/>
      <c r="G3965" s="75"/>
      <c r="H3965" s="75"/>
      <c r="I3965" s="75"/>
      <c r="L3965" s="62"/>
      <c r="M3965" s="62"/>
      <c r="N3965" s="62"/>
      <c r="O3965" s="62"/>
      <c r="P3965" s="62"/>
      <c r="Q3965" s="62"/>
      <c r="R3965" s="74"/>
      <c r="S3965" s="74"/>
      <c r="T3965" s="62"/>
      <c r="U3965" s="62"/>
      <c r="V3965" s="76"/>
    </row>
    <row r="3966" customHeight="1" spans="1:22">
      <c r="A3966" s="74"/>
      <c r="B3966" s="74"/>
      <c r="C3966" s="74"/>
      <c r="D3966" s="74"/>
      <c r="E3966" s="74"/>
      <c r="G3966" s="75"/>
      <c r="H3966" s="75"/>
      <c r="I3966" s="75"/>
      <c r="L3966" s="62"/>
      <c r="M3966" s="62"/>
      <c r="N3966" s="62"/>
      <c r="O3966" s="62"/>
      <c r="P3966" s="62"/>
      <c r="Q3966" s="62"/>
      <c r="R3966" s="74"/>
      <c r="S3966" s="74"/>
      <c r="T3966" s="62"/>
      <c r="U3966" s="62"/>
      <c r="V3966" s="76"/>
    </row>
    <row r="3967" customHeight="1" spans="1:22">
      <c r="A3967" s="74"/>
      <c r="B3967" s="74"/>
      <c r="C3967" s="74"/>
      <c r="D3967" s="74"/>
      <c r="E3967" s="74"/>
      <c r="G3967" s="75"/>
      <c r="H3967" s="75"/>
      <c r="I3967" s="75"/>
      <c r="L3967" s="62"/>
      <c r="M3967" s="62"/>
      <c r="N3967" s="62"/>
      <c r="O3967" s="62"/>
      <c r="P3967" s="62"/>
      <c r="Q3967" s="62"/>
      <c r="R3967" s="74"/>
      <c r="S3967" s="74"/>
      <c r="T3967" s="62"/>
      <c r="U3967" s="62"/>
      <c r="V3967" s="76"/>
    </row>
    <row r="3968" customHeight="1" spans="1:22">
      <c r="A3968" s="74"/>
      <c r="B3968" s="74"/>
      <c r="C3968" s="74"/>
      <c r="D3968" s="74"/>
      <c r="E3968" s="74"/>
      <c r="G3968" s="75"/>
      <c r="H3968" s="75"/>
      <c r="I3968" s="75"/>
      <c r="L3968" s="62"/>
      <c r="M3968" s="62"/>
      <c r="N3968" s="62"/>
      <c r="O3968" s="62"/>
      <c r="P3968" s="62"/>
      <c r="Q3968" s="62"/>
      <c r="R3968" s="74"/>
      <c r="S3968" s="74"/>
      <c r="T3968" s="62"/>
      <c r="U3968" s="62"/>
      <c r="V3968" s="76"/>
    </row>
    <row r="3969" customHeight="1" spans="1:22">
      <c r="A3969" s="74"/>
      <c r="B3969" s="74"/>
      <c r="C3969" s="74"/>
      <c r="D3969" s="74"/>
      <c r="E3969" s="74"/>
      <c r="G3969" s="75"/>
      <c r="H3969" s="75"/>
      <c r="I3969" s="75"/>
      <c r="L3969" s="62"/>
      <c r="M3969" s="62"/>
      <c r="N3969" s="62"/>
      <c r="O3969" s="62"/>
      <c r="P3969" s="62"/>
      <c r="Q3969" s="62"/>
      <c r="R3969" s="74"/>
      <c r="S3969" s="74"/>
      <c r="T3969" s="62"/>
      <c r="U3969" s="62"/>
      <c r="V3969" s="76"/>
    </row>
    <row r="3970" customHeight="1" spans="1:22">
      <c r="A3970" s="74"/>
      <c r="B3970" s="74"/>
      <c r="C3970" s="74"/>
      <c r="D3970" s="74"/>
      <c r="E3970" s="74"/>
      <c r="G3970" s="75"/>
      <c r="H3970" s="75"/>
      <c r="I3970" s="75"/>
      <c r="L3970" s="62"/>
      <c r="M3970" s="62"/>
      <c r="N3970" s="62"/>
      <c r="O3970" s="62"/>
      <c r="P3970" s="62"/>
      <c r="Q3970" s="62"/>
      <c r="R3970" s="74"/>
      <c r="S3970" s="74"/>
      <c r="T3970" s="62"/>
      <c r="U3970" s="62"/>
      <c r="V3970" s="76"/>
    </row>
    <row r="3971" customHeight="1" spans="1:22">
      <c r="A3971" s="74"/>
      <c r="B3971" s="74"/>
      <c r="C3971" s="74"/>
      <c r="D3971" s="74"/>
      <c r="E3971" s="74"/>
      <c r="G3971" s="75"/>
      <c r="H3971" s="75"/>
      <c r="I3971" s="75"/>
      <c r="L3971" s="62"/>
      <c r="M3971" s="62"/>
      <c r="N3971" s="62"/>
      <c r="O3971" s="62"/>
      <c r="P3971" s="62"/>
      <c r="Q3971" s="62"/>
      <c r="R3971" s="74"/>
      <c r="S3971" s="74"/>
      <c r="T3971" s="62"/>
      <c r="U3971" s="62"/>
      <c r="V3971" s="76"/>
    </row>
    <row r="3972" customHeight="1" spans="1:22">
      <c r="A3972" s="74"/>
      <c r="B3972" s="74"/>
      <c r="C3972" s="74"/>
      <c r="D3972" s="74"/>
      <c r="E3972" s="74"/>
      <c r="G3972" s="75"/>
      <c r="H3972" s="75"/>
      <c r="I3972" s="75"/>
      <c r="L3972" s="62"/>
      <c r="M3972" s="62"/>
      <c r="N3972" s="62"/>
      <c r="O3972" s="62"/>
      <c r="P3972" s="62"/>
      <c r="Q3972" s="62"/>
      <c r="R3972" s="74"/>
      <c r="S3972" s="74"/>
      <c r="T3972" s="62"/>
      <c r="U3972" s="62"/>
      <c r="V3972" s="76"/>
    </row>
    <row r="3973" customHeight="1" spans="1:22">
      <c r="A3973" s="74"/>
      <c r="B3973" s="74"/>
      <c r="C3973" s="74"/>
      <c r="D3973" s="74"/>
      <c r="E3973" s="74"/>
      <c r="G3973" s="75"/>
      <c r="H3973" s="75"/>
      <c r="I3973" s="75"/>
      <c r="L3973" s="62"/>
      <c r="M3973" s="62"/>
      <c r="N3973" s="62"/>
      <c r="O3973" s="62"/>
      <c r="P3973" s="62"/>
      <c r="Q3973" s="62"/>
      <c r="R3973" s="74"/>
      <c r="S3973" s="74"/>
      <c r="T3973" s="62"/>
      <c r="U3973" s="62"/>
      <c r="V3973" s="76"/>
    </row>
    <row r="3974" customHeight="1" spans="1:22">
      <c r="A3974" s="74"/>
      <c r="B3974" s="74"/>
      <c r="C3974" s="74"/>
      <c r="D3974" s="74"/>
      <c r="E3974" s="74"/>
      <c r="G3974" s="75"/>
      <c r="H3974" s="75"/>
      <c r="I3974" s="75"/>
      <c r="L3974" s="62"/>
      <c r="M3974" s="62"/>
      <c r="N3974" s="62"/>
      <c r="O3974" s="62"/>
      <c r="P3974" s="62"/>
      <c r="Q3974" s="62"/>
      <c r="R3974" s="74"/>
      <c r="S3974" s="74"/>
      <c r="T3974" s="62"/>
      <c r="U3974" s="62"/>
      <c r="V3974" s="76"/>
    </row>
    <row r="3975" customHeight="1" spans="1:22">
      <c r="A3975" s="74"/>
      <c r="B3975" s="74"/>
      <c r="C3975" s="74"/>
      <c r="D3975" s="74"/>
      <c r="E3975" s="74"/>
      <c r="G3975" s="75"/>
      <c r="H3975" s="75"/>
      <c r="I3975" s="75"/>
      <c r="L3975" s="62"/>
      <c r="M3975" s="62"/>
      <c r="N3975" s="62"/>
      <c r="O3975" s="62"/>
      <c r="P3975" s="62"/>
      <c r="Q3975" s="62"/>
      <c r="R3975" s="74"/>
      <c r="S3975" s="74"/>
      <c r="T3975" s="62"/>
      <c r="U3975" s="62"/>
      <c r="V3975" s="76"/>
    </row>
    <row r="3976" customHeight="1" spans="1:22">
      <c r="A3976" s="74"/>
      <c r="B3976" s="74"/>
      <c r="C3976" s="74"/>
      <c r="D3976" s="74"/>
      <c r="E3976" s="74"/>
      <c r="G3976" s="75"/>
      <c r="H3976" s="75"/>
      <c r="I3976" s="75"/>
      <c r="L3976" s="62"/>
      <c r="M3976" s="62"/>
      <c r="N3976" s="62"/>
      <c r="O3976" s="62"/>
      <c r="P3976" s="62"/>
      <c r="Q3976" s="62"/>
      <c r="R3976" s="74"/>
      <c r="S3976" s="74"/>
      <c r="T3976" s="62"/>
      <c r="U3976" s="62"/>
      <c r="V3976" s="76"/>
    </row>
    <row r="3977" customHeight="1" spans="1:22">
      <c r="A3977" s="74"/>
      <c r="B3977" s="74"/>
      <c r="C3977" s="74"/>
      <c r="D3977" s="74"/>
      <c r="E3977" s="74"/>
      <c r="G3977" s="75"/>
      <c r="H3977" s="75"/>
      <c r="I3977" s="75"/>
      <c r="L3977" s="62"/>
      <c r="M3977" s="62"/>
      <c r="N3977" s="62"/>
      <c r="O3977" s="62"/>
      <c r="P3977" s="62"/>
      <c r="Q3977" s="62"/>
      <c r="R3977" s="74"/>
      <c r="S3977" s="74"/>
      <c r="T3977" s="62"/>
      <c r="U3977" s="62"/>
      <c r="V3977" s="76"/>
    </row>
    <row r="3978" customHeight="1" spans="1:22">
      <c r="A3978" s="74"/>
      <c r="B3978" s="74"/>
      <c r="C3978" s="74"/>
      <c r="D3978" s="74"/>
      <c r="E3978" s="74"/>
      <c r="G3978" s="75"/>
      <c r="H3978" s="75"/>
      <c r="I3978" s="75"/>
      <c r="L3978" s="62"/>
      <c r="M3978" s="62"/>
      <c r="N3978" s="62"/>
      <c r="O3978" s="62"/>
      <c r="P3978" s="62"/>
      <c r="Q3978" s="62"/>
      <c r="R3978" s="74"/>
      <c r="S3978" s="74"/>
      <c r="T3978" s="62"/>
      <c r="U3978" s="62"/>
      <c r="V3978" s="76"/>
    </row>
    <row r="3979" customHeight="1" spans="1:22">
      <c r="A3979" s="74"/>
      <c r="B3979" s="74"/>
      <c r="C3979" s="74"/>
      <c r="D3979" s="74"/>
      <c r="E3979" s="74"/>
      <c r="G3979" s="75"/>
      <c r="H3979" s="75"/>
      <c r="I3979" s="75"/>
      <c r="L3979" s="62"/>
      <c r="M3979" s="62"/>
      <c r="N3979" s="62"/>
      <c r="O3979" s="62"/>
      <c r="P3979" s="62"/>
      <c r="Q3979" s="62"/>
      <c r="R3979" s="74"/>
      <c r="S3979" s="74"/>
      <c r="T3979" s="62"/>
      <c r="U3979" s="62"/>
      <c r="V3979" s="76"/>
    </row>
    <row r="3980" customHeight="1" spans="1:22">
      <c r="A3980" s="74"/>
      <c r="B3980" s="74"/>
      <c r="C3980" s="74"/>
      <c r="D3980" s="74"/>
      <c r="E3980" s="74"/>
      <c r="G3980" s="75"/>
      <c r="H3980" s="75"/>
      <c r="I3980" s="75"/>
      <c r="L3980" s="62"/>
      <c r="M3980" s="62"/>
      <c r="N3980" s="62"/>
      <c r="O3980" s="62"/>
      <c r="P3980" s="62"/>
      <c r="Q3980" s="62"/>
      <c r="R3980" s="74"/>
      <c r="S3980" s="74"/>
      <c r="T3980" s="62"/>
      <c r="U3980" s="62"/>
      <c r="V3980" s="76"/>
    </row>
    <row r="3981" customHeight="1" spans="1:22">
      <c r="A3981" s="74"/>
      <c r="B3981" s="74"/>
      <c r="C3981" s="74"/>
      <c r="D3981" s="74"/>
      <c r="E3981" s="74"/>
      <c r="G3981" s="75"/>
      <c r="H3981" s="75"/>
      <c r="I3981" s="75"/>
      <c r="L3981" s="62"/>
      <c r="M3981" s="62"/>
      <c r="N3981" s="62"/>
      <c r="O3981" s="62"/>
      <c r="P3981" s="62"/>
      <c r="Q3981" s="62"/>
      <c r="R3981" s="74"/>
      <c r="S3981" s="74"/>
      <c r="T3981" s="62"/>
      <c r="U3981" s="62"/>
      <c r="V3981" s="76"/>
    </row>
    <row r="3982" customHeight="1" spans="1:22">
      <c r="A3982" s="74"/>
      <c r="B3982" s="74"/>
      <c r="C3982" s="74"/>
      <c r="D3982" s="74"/>
      <c r="E3982" s="74"/>
      <c r="G3982" s="75"/>
      <c r="H3982" s="75"/>
      <c r="I3982" s="75"/>
      <c r="L3982" s="62"/>
      <c r="M3982" s="62"/>
      <c r="N3982" s="62"/>
      <c r="O3982" s="62"/>
      <c r="P3982" s="62"/>
      <c r="Q3982" s="62"/>
      <c r="R3982" s="74"/>
      <c r="S3982" s="74"/>
      <c r="T3982" s="62"/>
      <c r="U3982" s="62"/>
      <c r="V3982" s="76"/>
    </row>
    <row r="3983" customHeight="1" spans="1:22">
      <c r="A3983" s="74"/>
      <c r="B3983" s="74"/>
      <c r="C3983" s="74"/>
      <c r="D3983" s="74"/>
      <c r="E3983" s="74"/>
      <c r="G3983" s="75"/>
      <c r="H3983" s="75"/>
      <c r="I3983" s="75"/>
      <c r="L3983" s="62"/>
      <c r="M3983" s="62"/>
      <c r="N3983" s="62"/>
      <c r="O3983" s="62"/>
      <c r="P3983" s="62"/>
      <c r="Q3983" s="62"/>
      <c r="R3983" s="74"/>
      <c r="S3983" s="74"/>
      <c r="T3983" s="62"/>
      <c r="U3983" s="62"/>
      <c r="V3983" s="76"/>
    </row>
    <row r="3984" customHeight="1" spans="1:22">
      <c r="A3984" s="74"/>
      <c r="B3984" s="74"/>
      <c r="C3984" s="74"/>
      <c r="D3984" s="74"/>
      <c r="E3984" s="74"/>
      <c r="G3984" s="75"/>
      <c r="H3984" s="75"/>
      <c r="I3984" s="75"/>
      <c r="L3984" s="62"/>
      <c r="M3984" s="62"/>
      <c r="N3984" s="62"/>
      <c r="O3984" s="62"/>
      <c r="P3984" s="62"/>
      <c r="Q3984" s="62"/>
      <c r="R3984" s="74"/>
      <c r="S3984" s="74"/>
      <c r="T3984" s="62"/>
      <c r="U3984" s="62"/>
      <c r="V3984" s="76"/>
    </row>
    <row r="3985" customHeight="1" spans="1:22">
      <c r="A3985" s="74"/>
      <c r="B3985" s="74"/>
      <c r="C3985" s="74"/>
      <c r="D3985" s="74"/>
      <c r="E3985" s="74"/>
      <c r="G3985" s="75"/>
      <c r="H3985" s="75"/>
      <c r="I3985" s="75"/>
      <c r="L3985" s="62"/>
      <c r="M3985" s="62"/>
      <c r="N3985" s="62"/>
      <c r="O3985" s="62"/>
      <c r="P3985" s="62"/>
      <c r="Q3985" s="62"/>
      <c r="R3985" s="74"/>
      <c r="S3985" s="74"/>
      <c r="T3985" s="62"/>
      <c r="U3985" s="62"/>
      <c r="V3985" s="76"/>
    </row>
    <row r="3986" customHeight="1" spans="1:22">
      <c r="A3986" s="74"/>
      <c r="B3986" s="74"/>
      <c r="C3986" s="74"/>
      <c r="D3986" s="74"/>
      <c r="E3986" s="74"/>
      <c r="G3986" s="75"/>
      <c r="H3986" s="75"/>
      <c r="I3986" s="75"/>
      <c r="L3986" s="62"/>
      <c r="M3986" s="62"/>
      <c r="N3986" s="62"/>
      <c r="O3986" s="62"/>
      <c r="P3986" s="62"/>
      <c r="Q3986" s="62"/>
      <c r="R3986" s="74"/>
      <c r="S3986" s="74"/>
      <c r="T3986" s="62"/>
      <c r="U3986" s="62"/>
      <c r="V3986" s="76"/>
    </row>
    <row r="3987" customHeight="1" spans="1:22">
      <c r="A3987" s="74"/>
      <c r="B3987" s="74"/>
      <c r="C3987" s="74"/>
      <c r="D3987" s="74"/>
      <c r="E3987" s="74"/>
      <c r="G3987" s="75"/>
      <c r="H3987" s="75"/>
      <c r="I3987" s="75"/>
      <c r="L3987" s="62"/>
      <c r="M3987" s="62"/>
      <c r="N3987" s="62"/>
      <c r="O3987" s="62"/>
      <c r="P3987" s="62"/>
      <c r="Q3987" s="62"/>
      <c r="R3987" s="74"/>
      <c r="S3987" s="74"/>
      <c r="T3987" s="62"/>
      <c r="U3987" s="62"/>
      <c r="V3987" s="76"/>
    </row>
    <row r="3988" customHeight="1" spans="1:22">
      <c r="A3988" s="74"/>
      <c r="B3988" s="74"/>
      <c r="C3988" s="74"/>
      <c r="D3988" s="74"/>
      <c r="E3988" s="74"/>
      <c r="G3988" s="75"/>
      <c r="H3988" s="75"/>
      <c r="I3988" s="75"/>
      <c r="L3988" s="62"/>
      <c r="M3988" s="62"/>
      <c r="N3988" s="62"/>
      <c r="O3988" s="62"/>
      <c r="P3988" s="62"/>
      <c r="Q3988" s="62"/>
      <c r="R3988" s="74"/>
      <c r="S3988" s="74"/>
      <c r="T3988" s="62"/>
      <c r="U3988" s="62"/>
      <c r="V3988" s="76"/>
    </row>
    <row r="3989" customHeight="1" spans="1:22">
      <c r="A3989" s="74"/>
      <c r="B3989" s="74"/>
      <c r="C3989" s="74"/>
      <c r="D3989" s="74"/>
      <c r="E3989" s="74"/>
      <c r="G3989" s="75"/>
      <c r="H3989" s="75"/>
      <c r="I3989" s="75"/>
      <c r="L3989" s="62"/>
      <c r="M3989" s="62"/>
      <c r="N3989" s="62"/>
      <c r="O3989" s="62"/>
      <c r="P3989" s="62"/>
      <c r="Q3989" s="62"/>
      <c r="R3989" s="74"/>
      <c r="S3989" s="74"/>
      <c r="T3989" s="62"/>
      <c r="U3989" s="62"/>
      <c r="V3989" s="76"/>
    </row>
    <row r="3990" customHeight="1" spans="1:22">
      <c r="A3990" s="74"/>
      <c r="B3990" s="74"/>
      <c r="C3990" s="74"/>
      <c r="D3990" s="74"/>
      <c r="E3990" s="74"/>
      <c r="G3990" s="75"/>
      <c r="H3990" s="75"/>
      <c r="I3990" s="75"/>
      <c r="L3990" s="62"/>
      <c r="M3990" s="62"/>
      <c r="N3990" s="62"/>
      <c r="O3990" s="62"/>
      <c r="P3990" s="62"/>
      <c r="Q3990" s="62"/>
      <c r="R3990" s="74"/>
      <c r="S3990" s="74"/>
      <c r="T3990" s="62"/>
      <c r="U3990" s="62"/>
      <c r="V3990" s="76"/>
    </row>
    <row r="3991" customHeight="1" spans="1:22">
      <c r="A3991" s="74"/>
      <c r="B3991" s="74"/>
      <c r="C3991" s="74"/>
      <c r="D3991" s="74"/>
      <c r="E3991" s="74"/>
      <c r="G3991" s="75"/>
      <c r="H3991" s="75"/>
      <c r="I3991" s="75"/>
      <c r="L3991" s="62"/>
      <c r="M3991" s="62"/>
      <c r="N3991" s="62"/>
      <c r="O3991" s="62"/>
      <c r="P3991" s="62"/>
      <c r="Q3991" s="62"/>
      <c r="R3991" s="74"/>
      <c r="S3991" s="74"/>
      <c r="T3991" s="62"/>
      <c r="U3991" s="62"/>
      <c r="V3991" s="76"/>
    </row>
    <row r="3992" customHeight="1" spans="1:22">
      <c r="A3992" s="74"/>
      <c r="B3992" s="74"/>
      <c r="C3992" s="74"/>
      <c r="D3992" s="74"/>
      <c r="E3992" s="74"/>
      <c r="G3992" s="75"/>
      <c r="H3992" s="75"/>
      <c r="I3992" s="75"/>
      <c r="L3992" s="62"/>
      <c r="M3992" s="62"/>
      <c r="N3992" s="62"/>
      <c r="O3992" s="62"/>
      <c r="P3992" s="62"/>
      <c r="Q3992" s="62"/>
      <c r="R3992" s="74"/>
      <c r="S3992" s="74"/>
      <c r="T3992" s="62"/>
      <c r="U3992" s="62"/>
      <c r="V3992" s="76"/>
    </row>
    <row r="3993" customHeight="1" spans="1:22">
      <c r="A3993" s="74"/>
      <c r="B3993" s="74"/>
      <c r="C3993" s="74"/>
      <c r="D3993" s="74"/>
      <c r="E3993" s="74"/>
      <c r="G3993" s="75"/>
      <c r="H3993" s="75"/>
      <c r="I3993" s="75"/>
      <c r="L3993" s="62"/>
      <c r="M3993" s="62"/>
      <c r="N3993" s="62"/>
      <c r="O3993" s="62"/>
      <c r="P3993" s="62"/>
      <c r="Q3993" s="62"/>
      <c r="R3993" s="74"/>
      <c r="S3993" s="74"/>
      <c r="T3993" s="62"/>
      <c r="U3993" s="62"/>
      <c r="V3993" s="76"/>
    </row>
    <row r="3994" customHeight="1" spans="1:22">
      <c r="A3994" s="74"/>
      <c r="B3994" s="74"/>
      <c r="C3994" s="74"/>
      <c r="D3994" s="74"/>
      <c r="E3994" s="74"/>
      <c r="G3994" s="75"/>
      <c r="H3994" s="75"/>
      <c r="I3994" s="75"/>
      <c r="L3994" s="62"/>
      <c r="M3994" s="62"/>
      <c r="N3994" s="62"/>
      <c r="O3994" s="62"/>
      <c r="P3994" s="62"/>
      <c r="Q3994" s="62"/>
      <c r="R3994" s="74"/>
      <c r="S3994" s="74"/>
      <c r="T3994" s="62"/>
      <c r="U3994" s="62"/>
      <c r="V3994" s="76"/>
    </row>
    <row r="3995" customHeight="1" spans="1:22">
      <c r="A3995" s="74"/>
      <c r="B3995" s="74"/>
      <c r="C3995" s="74"/>
      <c r="D3995" s="74"/>
      <c r="E3995" s="74"/>
      <c r="G3995" s="75"/>
      <c r="H3995" s="75"/>
      <c r="I3995" s="75"/>
      <c r="L3995" s="62"/>
      <c r="M3995" s="62"/>
      <c r="N3995" s="62"/>
      <c r="O3995" s="62"/>
      <c r="P3995" s="62"/>
      <c r="Q3995" s="62"/>
      <c r="R3995" s="74"/>
      <c r="S3995" s="74"/>
      <c r="T3995" s="62"/>
      <c r="U3995" s="62"/>
      <c r="V3995" s="76"/>
    </row>
    <row r="3996" customHeight="1" spans="1:22">
      <c r="A3996" s="74"/>
      <c r="B3996" s="74"/>
      <c r="C3996" s="74"/>
      <c r="D3996" s="74"/>
      <c r="E3996" s="74"/>
      <c r="G3996" s="75"/>
      <c r="H3996" s="75"/>
      <c r="I3996" s="75"/>
      <c r="L3996" s="62"/>
      <c r="M3996" s="62"/>
      <c r="N3996" s="62"/>
      <c r="O3996" s="62"/>
      <c r="P3996" s="62"/>
      <c r="Q3996" s="62"/>
      <c r="R3996" s="74"/>
      <c r="S3996" s="74"/>
      <c r="T3996" s="62"/>
      <c r="U3996" s="62"/>
      <c r="V3996" s="76"/>
    </row>
    <row r="3997" customHeight="1" spans="1:22">
      <c r="A3997" s="74"/>
      <c r="B3997" s="74"/>
      <c r="C3997" s="74"/>
      <c r="D3997" s="74"/>
      <c r="E3997" s="74"/>
      <c r="G3997" s="75"/>
      <c r="H3997" s="75"/>
      <c r="I3997" s="75"/>
      <c r="L3997" s="62"/>
      <c r="M3997" s="62"/>
      <c r="N3997" s="62"/>
      <c r="O3997" s="62"/>
      <c r="P3997" s="62"/>
      <c r="Q3997" s="62"/>
      <c r="R3997" s="74"/>
      <c r="S3997" s="74"/>
      <c r="T3997" s="62"/>
      <c r="U3997" s="62"/>
      <c r="V3997" s="76"/>
    </row>
    <row r="3998" customHeight="1" spans="1:22">
      <c r="A3998" s="74"/>
      <c r="B3998" s="74"/>
      <c r="C3998" s="74"/>
      <c r="D3998" s="74"/>
      <c r="E3998" s="74"/>
      <c r="G3998" s="75"/>
      <c r="H3998" s="75"/>
      <c r="I3998" s="75"/>
      <c r="L3998" s="62"/>
      <c r="M3998" s="62"/>
      <c r="N3998" s="62"/>
      <c r="O3998" s="62"/>
      <c r="P3998" s="62"/>
      <c r="Q3998" s="62"/>
      <c r="R3998" s="74"/>
      <c r="S3998" s="74"/>
      <c r="T3998" s="62"/>
      <c r="U3998" s="62"/>
      <c r="V3998" s="76"/>
    </row>
    <row r="3999" customHeight="1" spans="1:22">
      <c r="A3999" s="74"/>
      <c r="B3999" s="74"/>
      <c r="C3999" s="74"/>
      <c r="D3999" s="74"/>
      <c r="E3999" s="74"/>
      <c r="G3999" s="75"/>
      <c r="H3999" s="75"/>
      <c r="I3999" s="75"/>
      <c r="L3999" s="62"/>
      <c r="M3999" s="62"/>
      <c r="N3999" s="62"/>
      <c r="O3999" s="62"/>
      <c r="P3999" s="62"/>
      <c r="Q3999" s="62"/>
      <c r="R3999" s="74"/>
      <c r="S3999" s="74"/>
      <c r="T3999" s="62"/>
      <c r="U3999" s="62"/>
      <c r="V3999" s="76"/>
    </row>
    <row r="4000" customHeight="1" spans="1:22">
      <c r="A4000" s="74"/>
      <c r="B4000" s="74"/>
      <c r="C4000" s="74"/>
      <c r="D4000" s="74"/>
      <c r="E4000" s="74"/>
      <c r="G4000" s="75"/>
      <c r="H4000" s="75"/>
      <c r="I4000" s="75"/>
      <c r="L4000" s="62"/>
      <c r="M4000" s="62"/>
      <c r="N4000" s="62"/>
      <c r="O4000" s="62"/>
      <c r="P4000" s="62"/>
      <c r="Q4000" s="62"/>
      <c r="R4000" s="74"/>
      <c r="S4000" s="74"/>
      <c r="T4000" s="62"/>
      <c r="U4000" s="62"/>
      <c r="V4000" s="76"/>
    </row>
    <row r="4001" customHeight="1" spans="1:22">
      <c r="A4001" s="74"/>
      <c r="B4001" s="74"/>
      <c r="C4001" s="74"/>
      <c r="D4001" s="74"/>
      <c r="E4001" s="74"/>
      <c r="G4001" s="75"/>
      <c r="H4001" s="75"/>
      <c r="I4001" s="75"/>
      <c r="L4001" s="62"/>
      <c r="M4001" s="62"/>
      <c r="N4001" s="62"/>
      <c r="O4001" s="62"/>
      <c r="P4001" s="62"/>
      <c r="Q4001" s="62"/>
      <c r="R4001" s="74"/>
      <c r="S4001" s="74"/>
      <c r="T4001" s="62"/>
      <c r="U4001" s="62"/>
      <c r="V4001" s="76"/>
    </row>
    <row r="4002" customHeight="1" spans="1:22">
      <c r="A4002" s="74"/>
      <c r="B4002" s="74"/>
      <c r="C4002" s="74"/>
      <c r="D4002" s="74"/>
      <c r="E4002" s="74"/>
      <c r="G4002" s="75"/>
      <c r="H4002" s="75"/>
      <c r="I4002" s="75"/>
      <c r="L4002" s="62"/>
      <c r="M4002" s="62"/>
      <c r="N4002" s="62"/>
      <c r="O4002" s="62"/>
      <c r="P4002" s="62"/>
      <c r="Q4002" s="62"/>
      <c r="R4002" s="74"/>
      <c r="S4002" s="74"/>
      <c r="T4002" s="62"/>
      <c r="U4002" s="62"/>
      <c r="V4002" s="76"/>
    </row>
    <row r="4003" customHeight="1" spans="1:22">
      <c r="A4003" s="74"/>
      <c r="B4003" s="74"/>
      <c r="C4003" s="74"/>
      <c r="D4003" s="74"/>
      <c r="E4003" s="74"/>
      <c r="G4003" s="75"/>
      <c r="H4003" s="75"/>
      <c r="I4003" s="75"/>
      <c r="L4003" s="62"/>
      <c r="M4003" s="62"/>
      <c r="N4003" s="62"/>
      <c r="O4003" s="62"/>
      <c r="P4003" s="62"/>
      <c r="Q4003" s="62"/>
      <c r="R4003" s="74"/>
      <c r="S4003" s="74"/>
      <c r="T4003" s="62"/>
      <c r="U4003" s="62"/>
      <c r="V4003" s="76"/>
    </row>
    <row r="4004" customHeight="1" spans="1:22">
      <c r="A4004" s="74"/>
      <c r="B4004" s="74"/>
      <c r="C4004" s="74"/>
      <c r="D4004" s="74"/>
      <c r="E4004" s="74"/>
      <c r="G4004" s="75"/>
      <c r="H4004" s="75"/>
      <c r="I4004" s="75"/>
      <c r="L4004" s="62"/>
      <c r="M4004" s="62"/>
      <c r="N4004" s="62"/>
      <c r="O4004" s="62"/>
      <c r="P4004" s="62"/>
      <c r="Q4004" s="62"/>
      <c r="R4004" s="74"/>
      <c r="S4004" s="74"/>
      <c r="T4004" s="62"/>
      <c r="U4004" s="62"/>
      <c r="V4004" s="76"/>
    </row>
    <row r="4005" customHeight="1" spans="1:22">
      <c r="A4005" s="74"/>
      <c r="B4005" s="74"/>
      <c r="C4005" s="74"/>
      <c r="D4005" s="74"/>
      <c r="E4005" s="74"/>
      <c r="G4005" s="75"/>
      <c r="H4005" s="75"/>
      <c r="I4005" s="75"/>
      <c r="L4005" s="62"/>
      <c r="M4005" s="62"/>
      <c r="N4005" s="62"/>
      <c r="O4005" s="62"/>
      <c r="P4005" s="62"/>
      <c r="Q4005" s="62"/>
      <c r="R4005" s="74"/>
      <c r="S4005" s="74"/>
      <c r="T4005" s="62"/>
      <c r="U4005" s="62"/>
      <c r="V4005" s="76"/>
    </row>
    <row r="4006" customHeight="1" spans="1:22">
      <c r="A4006" s="74"/>
      <c r="B4006" s="74"/>
      <c r="C4006" s="74"/>
      <c r="D4006" s="74"/>
      <c r="E4006" s="74"/>
      <c r="G4006" s="75"/>
      <c r="H4006" s="75"/>
      <c r="I4006" s="75"/>
      <c r="L4006" s="62"/>
      <c r="M4006" s="62"/>
      <c r="N4006" s="62"/>
      <c r="O4006" s="62"/>
      <c r="P4006" s="62"/>
      <c r="Q4006" s="62"/>
      <c r="R4006" s="74"/>
      <c r="S4006" s="74"/>
      <c r="T4006" s="62"/>
      <c r="U4006" s="62"/>
      <c r="V4006" s="76"/>
    </row>
    <row r="4007" customHeight="1" spans="1:22">
      <c r="A4007" s="74"/>
      <c r="B4007" s="74"/>
      <c r="C4007" s="74"/>
      <c r="D4007" s="74"/>
      <c r="E4007" s="74"/>
      <c r="G4007" s="75"/>
      <c r="H4007" s="75"/>
      <c r="I4007" s="75"/>
      <c r="L4007" s="62"/>
      <c r="M4007" s="62"/>
      <c r="N4007" s="62"/>
      <c r="O4007" s="62"/>
      <c r="P4007" s="62"/>
      <c r="Q4007" s="62"/>
      <c r="R4007" s="74"/>
      <c r="S4007" s="74"/>
      <c r="T4007" s="62"/>
      <c r="U4007" s="62"/>
      <c r="V4007" s="76"/>
    </row>
    <row r="4008" customHeight="1" spans="1:22">
      <c r="A4008" s="74"/>
      <c r="B4008" s="74"/>
      <c r="C4008" s="74"/>
      <c r="D4008" s="74"/>
      <c r="E4008" s="74"/>
      <c r="G4008" s="75"/>
      <c r="H4008" s="75"/>
      <c r="I4008" s="75"/>
      <c r="L4008" s="62"/>
      <c r="M4008" s="62"/>
      <c r="N4008" s="62"/>
      <c r="O4008" s="62"/>
      <c r="P4008" s="62"/>
      <c r="Q4008" s="62"/>
      <c r="R4008" s="74"/>
      <c r="S4008" s="74"/>
      <c r="T4008" s="62"/>
      <c r="U4008" s="62"/>
      <c r="V4008" s="76"/>
    </row>
    <row r="4009" customHeight="1" spans="1:22">
      <c r="A4009" s="74"/>
      <c r="B4009" s="74"/>
      <c r="C4009" s="74"/>
      <c r="D4009" s="74"/>
      <c r="E4009" s="74"/>
      <c r="G4009" s="75"/>
      <c r="H4009" s="75"/>
      <c r="I4009" s="75"/>
      <c r="L4009" s="62"/>
      <c r="M4009" s="62"/>
      <c r="N4009" s="62"/>
      <c r="O4009" s="62"/>
      <c r="P4009" s="62"/>
      <c r="Q4009" s="62"/>
      <c r="R4009" s="74"/>
      <c r="S4009" s="74"/>
      <c r="T4009" s="62"/>
      <c r="U4009" s="62"/>
      <c r="V4009" s="76"/>
    </row>
    <row r="4010" customHeight="1" spans="1:22">
      <c r="A4010" s="74"/>
      <c r="B4010" s="74"/>
      <c r="C4010" s="74"/>
      <c r="D4010" s="74"/>
      <c r="E4010" s="74"/>
      <c r="G4010" s="75"/>
      <c r="H4010" s="75"/>
      <c r="I4010" s="75"/>
      <c r="L4010" s="62"/>
      <c r="M4010" s="62"/>
      <c r="N4010" s="62"/>
      <c r="O4010" s="62"/>
      <c r="P4010" s="62"/>
      <c r="Q4010" s="62"/>
      <c r="R4010" s="74"/>
      <c r="S4010" s="74"/>
      <c r="T4010" s="62"/>
      <c r="U4010" s="62"/>
      <c r="V4010" s="76"/>
    </row>
    <row r="4011" customHeight="1" spans="1:22">
      <c r="A4011" s="74"/>
      <c r="B4011" s="74"/>
      <c r="C4011" s="74"/>
      <c r="D4011" s="74"/>
      <c r="E4011" s="74"/>
      <c r="G4011" s="75"/>
      <c r="H4011" s="75"/>
      <c r="I4011" s="75"/>
      <c r="L4011" s="62"/>
      <c r="M4011" s="62"/>
      <c r="N4011" s="62"/>
      <c r="O4011" s="62"/>
      <c r="P4011" s="62"/>
      <c r="Q4011" s="62"/>
      <c r="R4011" s="74"/>
      <c r="S4011" s="74"/>
      <c r="T4011" s="62"/>
      <c r="U4011" s="62"/>
      <c r="V4011" s="76"/>
    </row>
    <row r="4012" customHeight="1" spans="1:22">
      <c r="A4012" s="74"/>
      <c r="B4012" s="74"/>
      <c r="C4012" s="74"/>
      <c r="D4012" s="74"/>
      <c r="E4012" s="74"/>
      <c r="G4012" s="75"/>
      <c r="H4012" s="75"/>
      <c r="I4012" s="75"/>
      <c r="L4012" s="62"/>
      <c r="M4012" s="62"/>
      <c r="N4012" s="62"/>
      <c r="O4012" s="62"/>
      <c r="P4012" s="62"/>
      <c r="Q4012" s="62"/>
      <c r="R4012" s="74"/>
      <c r="S4012" s="74"/>
      <c r="T4012" s="62"/>
      <c r="U4012" s="62"/>
      <c r="V4012" s="76"/>
    </row>
    <row r="4013" customHeight="1" spans="1:22">
      <c r="A4013" s="74"/>
      <c r="B4013" s="74"/>
      <c r="C4013" s="74"/>
      <c r="D4013" s="74"/>
      <c r="E4013" s="74"/>
      <c r="G4013" s="75"/>
      <c r="H4013" s="75"/>
      <c r="I4013" s="75"/>
      <c r="L4013" s="62"/>
      <c r="M4013" s="62"/>
      <c r="N4013" s="62"/>
      <c r="O4013" s="62"/>
      <c r="P4013" s="62"/>
      <c r="Q4013" s="62"/>
      <c r="R4013" s="74"/>
      <c r="S4013" s="74"/>
      <c r="T4013" s="62"/>
      <c r="U4013" s="62"/>
      <c r="V4013" s="76"/>
    </row>
    <row r="4014" customHeight="1" spans="1:22">
      <c r="A4014" s="74"/>
      <c r="B4014" s="74"/>
      <c r="C4014" s="74"/>
      <c r="D4014" s="74"/>
      <c r="E4014" s="74"/>
      <c r="G4014" s="75"/>
      <c r="H4014" s="75"/>
      <c r="I4014" s="75"/>
      <c r="L4014" s="62"/>
      <c r="M4014" s="62"/>
      <c r="N4014" s="62"/>
      <c r="O4014" s="62"/>
      <c r="P4014" s="62"/>
      <c r="Q4014" s="62"/>
      <c r="R4014" s="74"/>
      <c r="S4014" s="74"/>
      <c r="T4014" s="62"/>
      <c r="U4014" s="62"/>
      <c r="V4014" s="76"/>
    </row>
    <row r="4015" customHeight="1" spans="1:22">
      <c r="A4015" s="74"/>
      <c r="B4015" s="74"/>
      <c r="C4015" s="74"/>
      <c r="D4015" s="74"/>
      <c r="E4015" s="74"/>
      <c r="G4015" s="75"/>
      <c r="H4015" s="75"/>
      <c r="I4015" s="75"/>
      <c r="L4015" s="62"/>
      <c r="M4015" s="62"/>
      <c r="N4015" s="62"/>
      <c r="O4015" s="62"/>
      <c r="P4015" s="62"/>
      <c r="Q4015" s="62"/>
      <c r="R4015" s="74"/>
      <c r="S4015" s="74"/>
      <c r="T4015" s="62"/>
      <c r="U4015" s="62"/>
      <c r="V4015" s="76"/>
    </row>
    <row r="4016" customHeight="1" spans="1:22">
      <c r="A4016" s="74"/>
      <c r="B4016" s="74"/>
      <c r="C4016" s="74"/>
      <c r="D4016" s="74"/>
      <c r="E4016" s="74"/>
      <c r="G4016" s="75"/>
      <c r="H4016" s="75"/>
      <c r="I4016" s="75"/>
      <c r="L4016" s="62"/>
      <c r="M4016" s="62"/>
      <c r="N4016" s="62"/>
      <c r="O4016" s="62"/>
      <c r="P4016" s="62"/>
      <c r="Q4016" s="62"/>
      <c r="R4016" s="74"/>
      <c r="S4016" s="74"/>
      <c r="T4016" s="62"/>
      <c r="U4016" s="62"/>
      <c r="V4016" s="76"/>
    </row>
    <row r="4017" customHeight="1" spans="1:22">
      <c r="A4017" s="74"/>
      <c r="B4017" s="74"/>
      <c r="C4017" s="74"/>
      <c r="D4017" s="74"/>
      <c r="E4017" s="74"/>
      <c r="G4017" s="75"/>
      <c r="H4017" s="75"/>
      <c r="I4017" s="75"/>
      <c r="L4017" s="62"/>
      <c r="M4017" s="62"/>
      <c r="N4017" s="62"/>
      <c r="O4017" s="62"/>
      <c r="P4017" s="62"/>
      <c r="Q4017" s="62"/>
      <c r="R4017" s="74"/>
      <c r="S4017" s="74"/>
      <c r="T4017" s="62"/>
      <c r="U4017" s="62"/>
      <c r="V4017" s="76"/>
    </row>
    <row r="4018" customHeight="1" spans="1:22">
      <c r="A4018" s="74"/>
      <c r="B4018" s="74"/>
      <c r="C4018" s="74"/>
      <c r="D4018" s="74"/>
      <c r="E4018" s="74"/>
      <c r="G4018" s="75"/>
      <c r="H4018" s="75"/>
      <c r="I4018" s="75"/>
      <c r="L4018" s="62"/>
      <c r="M4018" s="62"/>
      <c r="N4018" s="62"/>
      <c r="O4018" s="62"/>
      <c r="P4018" s="62"/>
      <c r="Q4018" s="62"/>
      <c r="R4018" s="74"/>
      <c r="S4018" s="74"/>
      <c r="T4018" s="62"/>
      <c r="U4018" s="62"/>
      <c r="V4018" s="76"/>
    </row>
    <row r="4019" customHeight="1" spans="1:22">
      <c r="A4019" s="74"/>
      <c r="B4019" s="74"/>
      <c r="C4019" s="74"/>
      <c r="D4019" s="74"/>
      <c r="E4019" s="74"/>
      <c r="G4019" s="75"/>
      <c r="H4019" s="75"/>
      <c r="I4019" s="75"/>
      <c r="L4019" s="62"/>
      <c r="M4019" s="62"/>
      <c r="N4019" s="62"/>
      <c r="O4019" s="62"/>
      <c r="P4019" s="62"/>
      <c r="Q4019" s="62"/>
      <c r="R4019" s="74"/>
      <c r="S4019" s="74"/>
      <c r="T4019" s="62"/>
      <c r="U4019" s="62"/>
      <c r="V4019" s="76"/>
    </row>
    <row r="4020" customHeight="1" spans="1:22">
      <c r="A4020" s="74"/>
      <c r="B4020" s="74"/>
      <c r="C4020" s="74"/>
      <c r="D4020" s="74"/>
      <c r="E4020" s="74"/>
      <c r="G4020" s="75"/>
      <c r="H4020" s="75"/>
      <c r="I4020" s="75"/>
      <c r="L4020" s="62"/>
      <c r="M4020" s="62"/>
      <c r="N4020" s="62"/>
      <c r="O4020" s="62"/>
      <c r="P4020" s="62"/>
      <c r="Q4020" s="62"/>
      <c r="R4020" s="74"/>
      <c r="S4020" s="74"/>
      <c r="T4020" s="62"/>
      <c r="U4020" s="62"/>
      <c r="V4020" s="76"/>
    </row>
    <row r="4021" customHeight="1" spans="1:22">
      <c r="A4021" s="74"/>
      <c r="B4021" s="74"/>
      <c r="C4021" s="74"/>
      <c r="D4021" s="74"/>
      <c r="E4021" s="74"/>
      <c r="G4021" s="75"/>
      <c r="H4021" s="75"/>
      <c r="I4021" s="75"/>
      <c r="L4021" s="62"/>
      <c r="M4021" s="62"/>
      <c r="N4021" s="62"/>
      <c r="O4021" s="62"/>
      <c r="P4021" s="62"/>
      <c r="Q4021" s="62"/>
      <c r="R4021" s="74"/>
      <c r="S4021" s="74"/>
      <c r="T4021" s="62"/>
      <c r="U4021" s="62"/>
      <c r="V4021" s="76"/>
    </row>
    <row r="4022" customHeight="1" spans="1:22">
      <c r="A4022" s="74"/>
      <c r="B4022" s="74"/>
      <c r="C4022" s="74"/>
      <c r="D4022" s="74"/>
      <c r="E4022" s="74"/>
      <c r="G4022" s="75"/>
      <c r="H4022" s="75"/>
      <c r="I4022" s="75"/>
      <c r="L4022" s="62"/>
      <c r="M4022" s="62"/>
      <c r="N4022" s="62"/>
      <c r="O4022" s="62"/>
      <c r="P4022" s="62"/>
      <c r="Q4022" s="62"/>
      <c r="R4022" s="74"/>
      <c r="S4022" s="74"/>
      <c r="T4022" s="62"/>
      <c r="U4022" s="62"/>
      <c r="V4022" s="76"/>
    </row>
    <row r="4023" customHeight="1" spans="1:22">
      <c r="A4023" s="74"/>
      <c r="B4023" s="74"/>
      <c r="C4023" s="74"/>
      <c r="D4023" s="74"/>
      <c r="E4023" s="74"/>
      <c r="G4023" s="75"/>
      <c r="H4023" s="75"/>
      <c r="I4023" s="75"/>
      <c r="L4023" s="62"/>
      <c r="M4023" s="62"/>
      <c r="N4023" s="62"/>
      <c r="O4023" s="62"/>
      <c r="P4023" s="62"/>
      <c r="Q4023" s="62"/>
      <c r="R4023" s="74"/>
      <c r="S4023" s="74"/>
      <c r="T4023" s="62"/>
      <c r="U4023" s="62"/>
      <c r="V4023" s="76"/>
    </row>
    <row r="4024" customHeight="1" spans="1:22">
      <c r="A4024" s="74"/>
      <c r="B4024" s="74"/>
      <c r="C4024" s="74"/>
      <c r="D4024" s="74"/>
      <c r="E4024" s="74"/>
      <c r="G4024" s="75"/>
      <c r="H4024" s="75"/>
      <c r="I4024" s="75"/>
      <c r="L4024" s="62"/>
      <c r="M4024" s="62"/>
      <c r="N4024" s="62"/>
      <c r="O4024" s="62"/>
      <c r="P4024" s="62"/>
      <c r="Q4024" s="62"/>
      <c r="R4024" s="74"/>
      <c r="S4024" s="74"/>
      <c r="T4024" s="62"/>
      <c r="U4024" s="62"/>
      <c r="V4024" s="76"/>
    </row>
    <row r="4025" customHeight="1" spans="1:22">
      <c r="A4025" s="74"/>
      <c r="B4025" s="74"/>
      <c r="C4025" s="74"/>
      <c r="D4025" s="74"/>
      <c r="E4025" s="74"/>
      <c r="G4025" s="75"/>
      <c r="H4025" s="75"/>
      <c r="I4025" s="75"/>
      <c r="L4025" s="62"/>
      <c r="M4025" s="62"/>
      <c r="N4025" s="62"/>
      <c r="O4025" s="62"/>
      <c r="P4025" s="62"/>
      <c r="Q4025" s="62"/>
      <c r="R4025" s="74"/>
      <c r="S4025" s="74"/>
      <c r="T4025" s="62"/>
      <c r="U4025" s="62"/>
      <c r="V4025" s="76"/>
    </row>
    <row r="4026" customHeight="1" spans="1:22">
      <c r="A4026" s="74"/>
      <c r="B4026" s="74"/>
      <c r="C4026" s="74"/>
      <c r="D4026" s="74"/>
      <c r="E4026" s="74"/>
      <c r="G4026" s="75"/>
      <c r="H4026" s="75"/>
      <c r="I4026" s="75"/>
      <c r="L4026" s="62"/>
      <c r="M4026" s="62"/>
      <c r="N4026" s="62"/>
      <c r="O4026" s="62"/>
      <c r="P4026" s="62"/>
      <c r="Q4026" s="62"/>
      <c r="R4026" s="74"/>
      <c r="S4026" s="74"/>
      <c r="T4026" s="62"/>
      <c r="U4026" s="62"/>
      <c r="V4026" s="76"/>
    </row>
    <row r="4027" customHeight="1" spans="1:22">
      <c r="A4027" s="74"/>
      <c r="B4027" s="74"/>
      <c r="C4027" s="74"/>
      <c r="D4027" s="74"/>
      <c r="E4027" s="74"/>
      <c r="G4027" s="75"/>
      <c r="H4027" s="75"/>
      <c r="I4027" s="75"/>
      <c r="L4027" s="62"/>
      <c r="M4027" s="62"/>
      <c r="N4027" s="62"/>
      <c r="O4027" s="62"/>
      <c r="P4027" s="62"/>
      <c r="Q4027" s="62"/>
      <c r="R4027" s="74"/>
      <c r="S4027" s="74"/>
      <c r="T4027" s="62"/>
      <c r="U4027" s="62"/>
      <c r="V4027" s="76"/>
    </row>
    <row r="4028" customHeight="1" spans="1:22">
      <c r="A4028" s="74"/>
      <c r="B4028" s="74"/>
      <c r="C4028" s="74"/>
      <c r="D4028" s="74"/>
      <c r="E4028" s="74"/>
      <c r="G4028" s="75"/>
      <c r="H4028" s="75"/>
      <c r="I4028" s="75"/>
      <c r="L4028" s="62"/>
      <c r="M4028" s="62"/>
      <c r="N4028" s="62"/>
      <c r="O4028" s="62"/>
      <c r="P4028" s="62"/>
      <c r="Q4028" s="62"/>
      <c r="R4028" s="74"/>
      <c r="S4028" s="74"/>
      <c r="T4028" s="62"/>
      <c r="U4028" s="62"/>
      <c r="V4028" s="76"/>
    </row>
    <row r="4029" customHeight="1" spans="1:22">
      <c r="A4029" s="74"/>
      <c r="B4029" s="74"/>
      <c r="C4029" s="74"/>
      <c r="D4029" s="74"/>
      <c r="E4029" s="74"/>
      <c r="G4029" s="75"/>
      <c r="H4029" s="75"/>
      <c r="I4029" s="75"/>
      <c r="L4029" s="62"/>
      <c r="M4029" s="62"/>
      <c r="N4029" s="62"/>
      <c r="O4029" s="62"/>
      <c r="P4029" s="62"/>
      <c r="Q4029" s="62"/>
      <c r="R4029" s="74"/>
      <c r="S4029" s="74"/>
      <c r="T4029" s="62"/>
      <c r="U4029" s="62"/>
      <c r="V4029" s="76"/>
    </row>
    <row r="4030" customHeight="1" spans="1:22">
      <c r="A4030" s="74"/>
      <c r="B4030" s="74"/>
      <c r="C4030" s="74"/>
      <c r="D4030" s="74"/>
      <c r="E4030" s="74"/>
      <c r="G4030" s="75"/>
      <c r="H4030" s="75"/>
      <c r="I4030" s="75"/>
      <c r="L4030" s="62"/>
      <c r="M4030" s="62"/>
      <c r="N4030" s="62"/>
      <c r="O4030" s="62"/>
      <c r="P4030" s="62"/>
      <c r="Q4030" s="62"/>
      <c r="R4030" s="74"/>
      <c r="S4030" s="74"/>
      <c r="T4030" s="62"/>
      <c r="U4030" s="62"/>
      <c r="V4030" s="76"/>
    </row>
    <row r="4031" customHeight="1" spans="1:22">
      <c r="A4031" s="74"/>
      <c r="B4031" s="74"/>
      <c r="C4031" s="74"/>
      <c r="D4031" s="74"/>
      <c r="E4031" s="74"/>
      <c r="G4031" s="75"/>
      <c r="H4031" s="75"/>
      <c r="I4031" s="75"/>
      <c r="L4031" s="62"/>
      <c r="M4031" s="62"/>
      <c r="N4031" s="62"/>
      <c r="O4031" s="62"/>
      <c r="P4031" s="62"/>
      <c r="Q4031" s="62"/>
      <c r="R4031" s="74"/>
      <c r="S4031" s="74"/>
      <c r="T4031" s="62"/>
      <c r="U4031" s="62"/>
      <c r="V4031" s="76"/>
    </row>
    <row r="4032" customHeight="1" spans="1:22">
      <c r="A4032" s="74"/>
      <c r="B4032" s="74"/>
      <c r="C4032" s="74"/>
      <c r="D4032" s="74"/>
      <c r="E4032" s="74"/>
      <c r="G4032" s="75"/>
      <c r="H4032" s="75"/>
      <c r="I4032" s="75"/>
      <c r="L4032" s="62"/>
      <c r="M4032" s="62"/>
      <c r="N4032" s="62"/>
      <c r="O4032" s="62"/>
      <c r="P4032" s="62"/>
      <c r="Q4032" s="62"/>
      <c r="R4032" s="74"/>
      <c r="S4032" s="74"/>
      <c r="T4032" s="62"/>
      <c r="U4032" s="62"/>
      <c r="V4032" s="76"/>
    </row>
    <row r="4033" customHeight="1" spans="1:22">
      <c r="A4033" s="74"/>
      <c r="B4033" s="74"/>
      <c r="C4033" s="74"/>
      <c r="D4033" s="74"/>
      <c r="E4033" s="74"/>
      <c r="G4033" s="75"/>
      <c r="H4033" s="75"/>
      <c r="I4033" s="75"/>
      <c r="L4033" s="62"/>
      <c r="M4033" s="62"/>
      <c r="N4033" s="62"/>
      <c r="O4033" s="62"/>
      <c r="P4033" s="62"/>
      <c r="Q4033" s="62"/>
      <c r="R4033" s="74"/>
      <c r="S4033" s="74"/>
      <c r="T4033" s="62"/>
      <c r="U4033" s="62"/>
      <c r="V4033" s="76"/>
    </row>
    <row r="4034" customHeight="1" spans="1:22">
      <c r="A4034" s="74"/>
      <c r="B4034" s="74"/>
      <c r="C4034" s="74"/>
      <c r="D4034" s="74"/>
      <c r="E4034" s="74"/>
      <c r="G4034" s="75"/>
      <c r="H4034" s="75"/>
      <c r="I4034" s="75"/>
      <c r="L4034" s="62"/>
      <c r="M4034" s="62"/>
      <c r="N4034" s="62"/>
      <c r="O4034" s="62"/>
      <c r="P4034" s="62"/>
      <c r="Q4034" s="62"/>
      <c r="R4034" s="74"/>
      <c r="S4034" s="74"/>
      <c r="T4034" s="62"/>
      <c r="U4034" s="62"/>
      <c r="V4034" s="76"/>
    </row>
    <row r="4035" customHeight="1" spans="1:22">
      <c r="A4035" s="74"/>
      <c r="B4035" s="74"/>
      <c r="C4035" s="74"/>
      <c r="D4035" s="74"/>
      <c r="E4035" s="74"/>
      <c r="G4035" s="75"/>
      <c r="H4035" s="75"/>
      <c r="I4035" s="75"/>
      <c r="L4035" s="62"/>
      <c r="M4035" s="62"/>
      <c r="N4035" s="62"/>
      <c r="O4035" s="62"/>
      <c r="P4035" s="62"/>
      <c r="Q4035" s="62"/>
      <c r="R4035" s="74"/>
      <c r="S4035" s="74"/>
      <c r="T4035" s="62"/>
      <c r="U4035" s="62"/>
      <c r="V4035" s="76"/>
    </row>
    <row r="4036" customHeight="1" spans="1:22">
      <c r="A4036" s="74"/>
      <c r="B4036" s="74"/>
      <c r="C4036" s="74"/>
      <c r="D4036" s="74"/>
      <c r="E4036" s="74"/>
      <c r="G4036" s="75"/>
      <c r="H4036" s="75"/>
      <c r="I4036" s="75"/>
      <c r="L4036" s="62"/>
      <c r="M4036" s="62"/>
      <c r="N4036" s="62"/>
      <c r="O4036" s="62"/>
      <c r="P4036" s="62"/>
      <c r="Q4036" s="62"/>
      <c r="R4036" s="74"/>
      <c r="S4036" s="74"/>
      <c r="T4036" s="62"/>
      <c r="U4036" s="62"/>
      <c r="V4036" s="76"/>
    </row>
    <row r="4037" customHeight="1" spans="1:22">
      <c r="A4037" s="74"/>
      <c r="B4037" s="74"/>
      <c r="C4037" s="74"/>
      <c r="D4037" s="74"/>
      <c r="E4037" s="74"/>
      <c r="G4037" s="75"/>
      <c r="H4037" s="75"/>
      <c r="I4037" s="75"/>
      <c r="L4037" s="62"/>
      <c r="M4037" s="62"/>
      <c r="N4037" s="62"/>
      <c r="O4037" s="62"/>
      <c r="P4037" s="62"/>
      <c r="Q4037" s="62"/>
      <c r="R4037" s="74"/>
      <c r="S4037" s="74"/>
      <c r="T4037" s="62"/>
      <c r="U4037" s="62"/>
      <c r="V4037" s="76"/>
    </row>
    <row r="4038" customHeight="1" spans="1:22">
      <c r="A4038" s="74"/>
      <c r="B4038" s="74"/>
      <c r="C4038" s="74"/>
      <c r="D4038" s="74"/>
      <c r="E4038" s="74"/>
      <c r="G4038" s="75"/>
      <c r="H4038" s="75"/>
      <c r="I4038" s="75"/>
      <c r="L4038" s="62"/>
      <c r="M4038" s="62"/>
      <c r="N4038" s="62"/>
      <c r="O4038" s="62"/>
      <c r="P4038" s="62"/>
      <c r="Q4038" s="62"/>
      <c r="R4038" s="74"/>
      <c r="S4038" s="74"/>
      <c r="T4038" s="62"/>
      <c r="U4038" s="62"/>
      <c r="V4038" s="76"/>
    </row>
    <row r="4039" customHeight="1" spans="1:22">
      <c r="A4039" s="74"/>
      <c r="B4039" s="74"/>
      <c r="C4039" s="74"/>
      <c r="D4039" s="74"/>
      <c r="E4039" s="74"/>
      <c r="G4039" s="75"/>
      <c r="H4039" s="75"/>
      <c r="I4039" s="75"/>
      <c r="L4039" s="62"/>
      <c r="M4039" s="62"/>
      <c r="N4039" s="62"/>
      <c r="O4039" s="62"/>
      <c r="P4039" s="62"/>
      <c r="Q4039" s="62"/>
      <c r="R4039" s="74"/>
      <c r="S4039" s="74"/>
      <c r="T4039" s="62"/>
      <c r="U4039" s="62"/>
      <c r="V4039" s="76"/>
    </row>
    <row r="4040" customHeight="1" spans="1:22">
      <c r="A4040" s="74"/>
      <c r="B4040" s="74"/>
      <c r="C4040" s="74"/>
      <c r="D4040" s="74"/>
      <c r="E4040" s="74"/>
      <c r="G4040" s="75"/>
      <c r="H4040" s="75"/>
      <c r="I4040" s="75"/>
      <c r="L4040" s="62"/>
      <c r="M4040" s="62"/>
      <c r="N4040" s="62"/>
      <c r="O4040" s="62"/>
      <c r="P4040" s="62"/>
      <c r="Q4040" s="62"/>
      <c r="R4040" s="74"/>
      <c r="S4040" s="74"/>
      <c r="T4040" s="62"/>
      <c r="U4040" s="62"/>
      <c r="V4040" s="76"/>
    </row>
    <row r="4041" customHeight="1" spans="1:22">
      <c r="A4041" s="74"/>
      <c r="B4041" s="74"/>
      <c r="C4041" s="74"/>
      <c r="D4041" s="74"/>
      <c r="E4041" s="74"/>
      <c r="G4041" s="75"/>
      <c r="H4041" s="75"/>
      <c r="I4041" s="75"/>
      <c r="L4041" s="62"/>
      <c r="M4041" s="62"/>
      <c r="N4041" s="62"/>
      <c r="O4041" s="62"/>
      <c r="P4041" s="62"/>
      <c r="Q4041" s="62"/>
      <c r="R4041" s="74"/>
      <c r="S4041" s="74"/>
      <c r="T4041" s="62"/>
      <c r="U4041" s="62"/>
      <c r="V4041" s="76"/>
    </row>
    <row r="4042" customHeight="1" spans="1:22">
      <c r="A4042" s="74"/>
      <c r="B4042" s="74"/>
      <c r="C4042" s="74"/>
      <c r="D4042" s="74"/>
      <c r="E4042" s="74"/>
      <c r="G4042" s="75"/>
      <c r="H4042" s="75"/>
      <c r="I4042" s="75"/>
      <c r="L4042" s="62"/>
      <c r="M4042" s="62"/>
      <c r="N4042" s="62"/>
      <c r="O4042" s="62"/>
      <c r="P4042" s="62"/>
      <c r="Q4042" s="62"/>
      <c r="R4042" s="74"/>
      <c r="S4042" s="74"/>
      <c r="T4042" s="62"/>
      <c r="U4042" s="62"/>
      <c r="V4042" s="76"/>
    </row>
    <row r="4043" customHeight="1" spans="1:22">
      <c r="A4043" s="74"/>
      <c r="B4043" s="74"/>
      <c r="C4043" s="74"/>
      <c r="D4043" s="74"/>
      <c r="E4043" s="74"/>
      <c r="G4043" s="75"/>
      <c r="H4043" s="75"/>
      <c r="I4043" s="75"/>
      <c r="L4043" s="62"/>
      <c r="M4043" s="62"/>
      <c r="N4043" s="62"/>
      <c r="O4043" s="62"/>
      <c r="P4043" s="62"/>
      <c r="Q4043" s="62"/>
      <c r="R4043" s="74"/>
      <c r="S4043" s="74"/>
      <c r="T4043" s="62"/>
      <c r="U4043" s="62"/>
      <c r="V4043" s="76"/>
    </row>
    <row r="4044" customHeight="1" spans="1:22">
      <c r="A4044" s="74"/>
      <c r="B4044" s="74"/>
      <c r="C4044" s="74"/>
      <c r="D4044" s="74"/>
      <c r="E4044" s="74"/>
      <c r="G4044" s="75"/>
      <c r="H4044" s="75"/>
      <c r="I4044" s="75"/>
      <c r="L4044" s="62"/>
      <c r="M4044" s="62"/>
      <c r="N4044" s="62"/>
      <c r="O4044" s="62"/>
      <c r="P4044" s="62"/>
      <c r="Q4044" s="62"/>
      <c r="R4044" s="74"/>
      <c r="S4044" s="74"/>
      <c r="T4044" s="62"/>
      <c r="U4044" s="62"/>
      <c r="V4044" s="76"/>
    </row>
    <row r="4045" customHeight="1" spans="1:22">
      <c r="A4045" s="74"/>
      <c r="B4045" s="74"/>
      <c r="C4045" s="74"/>
      <c r="D4045" s="74"/>
      <c r="E4045" s="74"/>
      <c r="G4045" s="75"/>
      <c r="H4045" s="75"/>
      <c r="I4045" s="75"/>
      <c r="L4045" s="62"/>
      <c r="M4045" s="62"/>
      <c r="N4045" s="62"/>
      <c r="O4045" s="62"/>
      <c r="P4045" s="62"/>
      <c r="Q4045" s="62"/>
      <c r="R4045" s="74"/>
      <c r="S4045" s="74"/>
      <c r="T4045" s="62"/>
      <c r="U4045" s="62"/>
      <c r="V4045" s="76"/>
    </row>
    <row r="4046" customHeight="1" spans="1:22">
      <c r="A4046" s="74"/>
      <c r="B4046" s="74"/>
      <c r="C4046" s="74"/>
      <c r="D4046" s="74"/>
      <c r="E4046" s="74"/>
      <c r="G4046" s="75"/>
      <c r="H4046" s="75"/>
      <c r="I4046" s="75"/>
      <c r="L4046" s="62"/>
      <c r="M4046" s="62"/>
      <c r="N4046" s="62"/>
      <c r="O4046" s="62"/>
      <c r="P4046" s="62"/>
      <c r="Q4046" s="62"/>
      <c r="R4046" s="74"/>
      <c r="S4046" s="74"/>
      <c r="T4046" s="62"/>
      <c r="U4046" s="62"/>
      <c r="V4046" s="76"/>
    </row>
    <row r="4047" customHeight="1" spans="1:22">
      <c r="A4047" s="74"/>
      <c r="B4047" s="74"/>
      <c r="C4047" s="74"/>
      <c r="D4047" s="74"/>
      <c r="E4047" s="74"/>
      <c r="G4047" s="75"/>
      <c r="H4047" s="75"/>
      <c r="I4047" s="75"/>
      <c r="L4047" s="62"/>
      <c r="M4047" s="62"/>
      <c r="N4047" s="62"/>
      <c r="O4047" s="62"/>
      <c r="P4047" s="62"/>
      <c r="Q4047" s="62"/>
      <c r="R4047" s="74"/>
      <c r="S4047" s="74"/>
      <c r="T4047" s="62"/>
      <c r="U4047" s="62"/>
      <c r="V4047" s="76"/>
    </row>
    <row r="4048" customHeight="1" spans="1:22">
      <c r="A4048" s="74"/>
      <c r="B4048" s="74"/>
      <c r="C4048" s="74"/>
      <c r="D4048" s="74"/>
      <c r="E4048" s="74"/>
      <c r="G4048" s="75"/>
      <c r="H4048" s="75"/>
      <c r="I4048" s="75"/>
      <c r="L4048" s="62"/>
      <c r="M4048" s="62"/>
      <c r="N4048" s="62"/>
      <c r="O4048" s="62"/>
      <c r="P4048" s="62"/>
      <c r="Q4048" s="62"/>
      <c r="R4048" s="74"/>
      <c r="S4048" s="74"/>
      <c r="T4048" s="62"/>
      <c r="U4048" s="62"/>
      <c r="V4048" s="76"/>
    </row>
    <row r="4049" customHeight="1" spans="1:22">
      <c r="A4049" s="74"/>
      <c r="B4049" s="74"/>
      <c r="C4049" s="74"/>
      <c r="D4049" s="74"/>
      <c r="E4049" s="74"/>
      <c r="G4049" s="75"/>
      <c r="H4049" s="75"/>
      <c r="I4049" s="75"/>
      <c r="L4049" s="62"/>
      <c r="M4049" s="62"/>
      <c r="N4049" s="62"/>
      <c r="O4049" s="62"/>
      <c r="P4049" s="62"/>
      <c r="Q4049" s="62"/>
      <c r="R4049" s="74"/>
      <c r="S4049" s="74"/>
      <c r="T4049" s="62"/>
      <c r="U4049" s="62"/>
      <c r="V4049" s="76"/>
    </row>
    <row r="4050" customHeight="1" spans="1:22">
      <c r="A4050" s="74"/>
      <c r="B4050" s="74"/>
      <c r="C4050" s="74"/>
      <c r="D4050" s="74"/>
      <c r="E4050" s="74"/>
      <c r="G4050" s="75"/>
      <c r="H4050" s="75"/>
      <c r="I4050" s="75"/>
      <c r="L4050" s="62"/>
      <c r="M4050" s="62"/>
      <c r="N4050" s="62"/>
      <c r="O4050" s="62"/>
      <c r="P4050" s="62"/>
      <c r="Q4050" s="62"/>
      <c r="R4050" s="74"/>
      <c r="S4050" s="74"/>
      <c r="T4050" s="62"/>
      <c r="U4050" s="62"/>
      <c r="V4050" s="76"/>
    </row>
    <row r="4051" customHeight="1" spans="1:22">
      <c r="A4051" s="74"/>
      <c r="B4051" s="74"/>
      <c r="C4051" s="74"/>
      <c r="D4051" s="74"/>
      <c r="E4051" s="74"/>
      <c r="G4051" s="75"/>
      <c r="H4051" s="75"/>
      <c r="I4051" s="75"/>
      <c r="L4051" s="62"/>
      <c r="M4051" s="62"/>
      <c r="N4051" s="62"/>
      <c r="O4051" s="62"/>
      <c r="P4051" s="62"/>
      <c r="Q4051" s="62"/>
      <c r="R4051" s="74"/>
      <c r="S4051" s="74"/>
      <c r="T4051" s="62"/>
      <c r="U4051" s="62"/>
      <c r="V4051" s="76"/>
    </row>
    <row r="4052" customHeight="1" spans="1:22">
      <c r="A4052" s="74"/>
      <c r="B4052" s="74"/>
      <c r="C4052" s="74"/>
      <c r="D4052" s="74"/>
      <c r="E4052" s="74"/>
      <c r="G4052" s="75"/>
      <c r="H4052" s="75"/>
      <c r="I4052" s="75"/>
      <c r="L4052" s="62"/>
      <c r="M4052" s="62"/>
      <c r="N4052" s="62"/>
      <c r="O4052" s="62"/>
      <c r="P4052" s="62"/>
      <c r="Q4052" s="62"/>
      <c r="R4052" s="74"/>
      <c r="S4052" s="74"/>
      <c r="T4052" s="62"/>
      <c r="U4052" s="62"/>
      <c r="V4052" s="76"/>
    </row>
    <row r="4053" customHeight="1" spans="1:22">
      <c r="A4053" s="74"/>
      <c r="B4053" s="74"/>
      <c r="C4053" s="74"/>
      <c r="D4053" s="74"/>
      <c r="E4053" s="74"/>
      <c r="G4053" s="75"/>
      <c r="H4053" s="75"/>
      <c r="I4053" s="75"/>
      <c r="L4053" s="62"/>
      <c r="M4053" s="62"/>
      <c r="N4053" s="62"/>
      <c r="O4053" s="62"/>
      <c r="P4053" s="62"/>
      <c r="Q4053" s="62"/>
      <c r="R4053" s="74"/>
      <c r="S4053" s="74"/>
      <c r="T4053" s="62"/>
      <c r="U4053" s="62"/>
      <c r="V4053" s="76"/>
    </row>
    <row r="4054" customHeight="1" spans="1:22">
      <c r="A4054" s="74"/>
      <c r="B4054" s="74"/>
      <c r="C4054" s="74"/>
      <c r="D4054" s="74"/>
      <c r="E4054" s="74"/>
      <c r="G4054" s="75"/>
      <c r="H4054" s="75"/>
      <c r="I4054" s="75"/>
      <c r="L4054" s="62"/>
      <c r="M4054" s="62"/>
      <c r="N4054" s="62"/>
      <c r="O4054" s="62"/>
      <c r="P4054" s="62"/>
      <c r="Q4054" s="62"/>
      <c r="R4054" s="74"/>
      <c r="S4054" s="74"/>
      <c r="T4054" s="62"/>
      <c r="U4054" s="62"/>
      <c r="V4054" s="76"/>
    </row>
    <row r="4055" customHeight="1" spans="1:22">
      <c r="A4055" s="74"/>
      <c r="B4055" s="74"/>
      <c r="C4055" s="74"/>
      <c r="D4055" s="74"/>
      <c r="E4055" s="74"/>
      <c r="G4055" s="75"/>
      <c r="H4055" s="75"/>
      <c r="I4055" s="75"/>
      <c r="L4055" s="62"/>
      <c r="M4055" s="62"/>
      <c r="N4055" s="62"/>
      <c r="O4055" s="62"/>
      <c r="P4055" s="62"/>
      <c r="Q4055" s="62"/>
      <c r="R4055" s="74"/>
      <c r="S4055" s="74"/>
      <c r="T4055" s="62"/>
      <c r="U4055" s="62"/>
      <c r="V4055" s="76"/>
    </row>
    <row r="4056" customHeight="1" spans="1:22">
      <c r="A4056" s="74"/>
      <c r="B4056" s="74"/>
      <c r="C4056" s="74"/>
      <c r="D4056" s="74"/>
      <c r="E4056" s="74"/>
      <c r="G4056" s="75"/>
      <c r="H4056" s="75"/>
      <c r="I4056" s="75"/>
      <c r="L4056" s="62"/>
      <c r="M4056" s="62"/>
      <c r="N4056" s="62"/>
      <c r="O4056" s="62"/>
      <c r="P4056" s="62"/>
      <c r="Q4056" s="62"/>
      <c r="R4056" s="74"/>
      <c r="S4056" s="74"/>
      <c r="T4056" s="62"/>
      <c r="U4056" s="62"/>
      <c r="V4056" s="76"/>
    </row>
    <row r="4057" customHeight="1" spans="1:22">
      <c r="A4057" s="74"/>
      <c r="B4057" s="74"/>
      <c r="C4057" s="74"/>
      <c r="D4057" s="74"/>
      <c r="E4057" s="74"/>
      <c r="G4057" s="75"/>
      <c r="H4057" s="75"/>
      <c r="I4057" s="75"/>
      <c r="L4057" s="62"/>
      <c r="M4057" s="62"/>
      <c r="N4057" s="62"/>
      <c r="O4057" s="62"/>
      <c r="P4057" s="62"/>
      <c r="Q4057" s="62"/>
      <c r="R4057" s="74"/>
      <c r="S4057" s="74"/>
      <c r="T4057" s="62"/>
      <c r="U4057" s="62"/>
      <c r="V4057" s="76"/>
    </row>
    <row r="4058" customHeight="1" spans="1:22">
      <c r="A4058" s="74"/>
      <c r="B4058" s="74"/>
      <c r="C4058" s="74"/>
      <c r="D4058" s="74"/>
      <c r="E4058" s="74"/>
      <c r="G4058" s="75"/>
      <c r="H4058" s="75"/>
      <c r="I4058" s="75"/>
      <c r="L4058" s="62"/>
      <c r="M4058" s="62"/>
      <c r="N4058" s="62"/>
      <c r="O4058" s="62"/>
      <c r="P4058" s="62"/>
      <c r="Q4058" s="62"/>
      <c r="R4058" s="74"/>
      <c r="S4058" s="74"/>
      <c r="T4058" s="62"/>
      <c r="U4058" s="62"/>
      <c r="V4058" s="76"/>
    </row>
    <row r="4059" customHeight="1" spans="1:22">
      <c r="A4059" s="74"/>
      <c r="B4059" s="74"/>
      <c r="C4059" s="74"/>
      <c r="D4059" s="74"/>
      <c r="E4059" s="74"/>
      <c r="G4059" s="75"/>
      <c r="H4059" s="75"/>
      <c r="I4059" s="75"/>
      <c r="L4059" s="62"/>
      <c r="M4059" s="62"/>
      <c r="N4059" s="62"/>
      <c r="O4059" s="62"/>
      <c r="P4059" s="62"/>
      <c r="Q4059" s="62"/>
      <c r="R4059" s="74"/>
      <c r="S4059" s="74"/>
      <c r="T4059" s="62"/>
      <c r="U4059" s="62"/>
      <c r="V4059" s="76"/>
    </row>
    <row r="4060" customHeight="1" spans="1:22">
      <c r="A4060" s="74"/>
      <c r="B4060" s="74"/>
      <c r="C4060" s="74"/>
      <c r="D4060" s="74"/>
      <c r="E4060" s="74"/>
      <c r="G4060" s="75"/>
      <c r="H4060" s="75"/>
      <c r="I4060" s="75"/>
      <c r="L4060" s="62"/>
      <c r="M4060" s="62"/>
      <c r="N4060" s="62"/>
      <c r="O4060" s="62"/>
      <c r="P4060" s="62"/>
      <c r="Q4060" s="62"/>
      <c r="R4060" s="74"/>
      <c r="S4060" s="74"/>
      <c r="T4060" s="62"/>
      <c r="U4060" s="62"/>
      <c r="V4060" s="76"/>
    </row>
    <row r="4061" customHeight="1" spans="1:22">
      <c r="A4061" s="74"/>
      <c r="B4061" s="74"/>
      <c r="C4061" s="74"/>
      <c r="D4061" s="74"/>
      <c r="E4061" s="74"/>
      <c r="G4061" s="75"/>
      <c r="H4061" s="75"/>
      <c r="I4061" s="75"/>
      <c r="L4061" s="62"/>
      <c r="M4061" s="62"/>
      <c r="N4061" s="62"/>
      <c r="O4061" s="62"/>
      <c r="P4061" s="62"/>
      <c r="Q4061" s="62"/>
      <c r="R4061" s="74"/>
      <c r="S4061" s="74"/>
      <c r="T4061" s="62"/>
      <c r="U4061" s="62"/>
      <c r="V4061" s="76"/>
    </row>
    <row r="4062" customHeight="1" spans="1:22">
      <c r="A4062" s="74"/>
      <c r="B4062" s="74"/>
      <c r="C4062" s="74"/>
      <c r="D4062" s="74"/>
      <c r="E4062" s="74"/>
      <c r="G4062" s="75"/>
      <c r="H4062" s="75"/>
      <c r="I4062" s="75"/>
      <c r="L4062" s="62"/>
      <c r="M4062" s="62"/>
      <c r="N4062" s="62"/>
      <c r="O4062" s="62"/>
      <c r="P4062" s="62"/>
      <c r="Q4062" s="62"/>
      <c r="R4062" s="74"/>
      <c r="S4062" s="74"/>
      <c r="T4062" s="62"/>
      <c r="U4062" s="62"/>
      <c r="V4062" s="76"/>
    </row>
    <row r="4063" customHeight="1" spans="1:22">
      <c r="A4063" s="74"/>
      <c r="B4063" s="74"/>
      <c r="C4063" s="74"/>
      <c r="D4063" s="74"/>
      <c r="E4063" s="74"/>
      <c r="G4063" s="75"/>
      <c r="H4063" s="75"/>
      <c r="I4063" s="75"/>
      <c r="L4063" s="62"/>
      <c r="M4063" s="62"/>
      <c r="N4063" s="62"/>
      <c r="O4063" s="62"/>
      <c r="P4063" s="62"/>
      <c r="Q4063" s="62"/>
      <c r="R4063" s="74"/>
      <c r="S4063" s="74"/>
      <c r="T4063" s="62"/>
      <c r="U4063" s="62"/>
      <c r="V4063" s="76"/>
    </row>
    <row r="4064" customHeight="1" spans="1:22">
      <c r="A4064" s="74"/>
      <c r="B4064" s="74"/>
      <c r="C4064" s="74"/>
      <c r="D4064" s="74"/>
      <c r="E4064" s="74"/>
      <c r="G4064" s="75"/>
      <c r="H4064" s="75"/>
      <c r="I4064" s="75"/>
      <c r="L4064" s="62"/>
      <c r="M4064" s="62"/>
      <c r="N4064" s="62"/>
      <c r="O4064" s="62"/>
      <c r="P4064" s="62"/>
      <c r="Q4064" s="62"/>
      <c r="R4064" s="74"/>
      <c r="S4064" s="74"/>
      <c r="T4064" s="62"/>
      <c r="U4064" s="62"/>
      <c r="V4064" s="76"/>
    </row>
    <row r="4065" customHeight="1" spans="1:22">
      <c r="A4065" s="74"/>
      <c r="B4065" s="74"/>
      <c r="C4065" s="74"/>
      <c r="D4065" s="74"/>
      <c r="E4065" s="74"/>
      <c r="G4065" s="75"/>
      <c r="H4065" s="75"/>
      <c r="I4065" s="75"/>
      <c r="L4065" s="62"/>
      <c r="M4065" s="62"/>
      <c r="N4065" s="62"/>
      <c r="O4065" s="62"/>
      <c r="P4065" s="62"/>
      <c r="Q4065" s="62"/>
      <c r="R4065" s="74"/>
      <c r="S4065" s="74"/>
      <c r="T4065" s="62"/>
      <c r="U4065" s="62"/>
      <c r="V4065" s="76"/>
    </row>
    <row r="4066" customHeight="1" spans="1:22">
      <c r="A4066" s="74"/>
      <c r="B4066" s="74"/>
      <c r="C4066" s="74"/>
      <c r="D4066" s="74"/>
      <c r="E4066" s="74"/>
      <c r="G4066" s="75"/>
      <c r="H4066" s="75"/>
      <c r="I4066" s="75"/>
      <c r="L4066" s="62"/>
      <c r="M4066" s="62"/>
      <c r="N4066" s="62"/>
      <c r="O4066" s="62"/>
      <c r="P4066" s="62"/>
      <c r="Q4066" s="62"/>
      <c r="R4066" s="74"/>
      <c r="S4066" s="74"/>
      <c r="T4066" s="62"/>
      <c r="U4066" s="62"/>
      <c r="V4066" s="76"/>
    </row>
    <row r="4067" customHeight="1" spans="1:22">
      <c r="A4067" s="74"/>
      <c r="B4067" s="74"/>
      <c r="C4067" s="74"/>
      <c r="D4067" s="74"/>
      <c r="E4067" s="74"/>
      <c r="G4067" s="75"/>
      <c r="H4067" s="75"/>
      <c r="I4067" s="75"/>
      <c r="L4067" s="62"/>
      <c r="M4067" s="62"/>
      <c r="N4067" s="62"/>
      <c r="O4067" s="62"/>
      <c r="P4067" s="62"/>
      <c r="Q4067" s="62"/>
      <c r="R4067" s="74"/>
      <c r="S4067" s="74"/>
      <c r="T4067" s="62"/>
      <c r="U4067" s="62"/>
      <c r="V4067" s="76"/>
    </row>
    <row r="4068" customHeight="1" spans="1:22">
      <c r="A4068" s="74"/>
      <c r="B4068" s="74"/>
      <c r="C4068" s="74"/>
      <c r="D4068" s="74"/>
      <c r="E4068" s="74"/>
      <c r="G4068" s="75"/>
      <c r="H4068" s="75"/>
      <c r="I4068" s="75"/>
      <c r="L4068" s="62"/>
      <c r="M4068" s="62"/>
      <c r="N4068" s="62"/>
      <c r="O4068" s="62"/>
      <c r="P4068" s="62"/>
      <c r="Q4068" s="62"/>
      <c r="R4068" s="74"/>
      <c r="S4068" s="74"/>
      <c r="T4068" s="62"/>
      <c r="U4068" s="62"/>
      <c r="V4068" s="76"/>
    </row>
    <row r="4069" customHeight="1" spans="1:22">
      <c r="A4069" s="74"/>
      <c r="B4069" s="74"/>
      <c r="C4069" s="74"/>
      <c r="D4069" s="74"/>
      <c r="E4069" s="74"/>
      <c r="G4069" s="75"/>
      <c r="H4069" s="75"/>
      <c r="I4069" s="75"/>
      <c r="L4069" s="62"/>
      <c r="M4069" s="62"/>
      <c r="N4069" s="62"/>
      <c r="O4069" s="62"/>
      <c r="P4069" s="62"/>
      <c r="Q4069" s="62"/>
      <c r="R4069" s="74"/>
      <c r="S4069" s="74"/>
      <c r="T4069" s="62"/>
      <c r="U4069" s="62"/>
      <c r="V4069" s="76"/>
    </row>
    <row r="4070" customHeight="1" spans="1:22">
      <c r="A4070" s="74"/>
      <c r="B4070" s="74"/>
      <c r="C4070" s="74"/>
      <c r="D4070" s="74"/>
      <c r="E4070" s="74"/>
      <c r="G4070" s="75"/>
      <c r="H4070" s="75"/>
      <c r="I4070" s="75"/>
      <c r="L4070" s="62"/>
      <c r="M4070" s="62"/>
      <c r="N4070" s="62"/>
      <c r="O4070" s="62"/>
      <c r="P4070" s="62"/>
      <c r="Q4070" s="62"/>
      <c r="R4070" s="74"/>
      <c r="S4070" s="74"/>
      <c r="T4070" s="62"/>
      <c r="U4070" s="62"/>
      <c r="V4070" s="76"/>
    </row>
    <row r="4071" customHeight="1" spans="1:22">
      <c r="A4071" s="74"/>
      <c r="B4071" s="74"/>
      <c r="C4071" s="74"/>
      <c r="D4071" s="74"/>
      <c r="E4071" s="74"/>
      <c r="G4071" s="75"/>
      <c r="H4071" s="75"/>
      <c r="I4071" s="75"/>
      <c r="L4071" s="62"/>
      <c r="M4071" s="62"/>
      <c r="N4071" s="62"/>
      <c r="O4071" s="62"/>
      <c r="P4071" s="62"/>
      <c r="Q4071" s="62"/>
      <c r="R4071" s="74"/>
      <c r="S4071" s="74"/>
      <c r="T4071" s="62"/>
      <c r="U4071" s="62"/>
      <c r="V4071" s="76"/>
    </row>
    <row r="4072" customHeight="1" spans="1:22">
      <c r="A4072" s="74"/>
      <c r="B4072" s="74"/>
      <c r="C4072" s="74"/>
      <c r="D4072" s="74"/>
      <c r="E4072" s="74"/>
      <c r="G4072" s="75"/>
      <c r="H4072" s="75"/>
      <c r="I4072" s="75"/>
      <c r="L4072" s="62"/>
      <c r="M4072" s="62"/>
      <c r="N4072" s="62"/>
      <c r="O4072" s="62"/>
      <c r="P4072" s="62"/>
      <c r="Q4072" s="62"/>
      <c r="R4072" s="74"/>
      <c r="S4072" s="74"/>
      <c r="T4072" s="62"/>
      <c r="U4072" s="62"/>
      <c r="V4072" s="76"/>
    </row>
    <row r="4073" customHeight="1" spans="1:22">
      <c r="A4073" s="74"/>
      <c r="B4073" s="74"/>
      <c r="C4073" s="74"/>
      <c r="D4073" s="74"/>
      <c r="E4073" s="74"/>
      <c r="G4073" s="75"/>
      <c r="H4073" s="75"/>
      <c r="I4073" s="75"/>
      <c r="L4073" s="62"/>
      <c r="M4073" s="62"/>
      <c r="N4073" s="62"/>
      <c r="O4073" s="62"/>
      <c r="P4073" s="62"/>
      <c r="Q4073" s="62"/>
      <c r="R4073" s="74"/>
      <c r="S4073" s="74"/>
      <c r="T4073" s="62"/>
      <c r="U4073" s="62"/>
      <c r="V4073" s="76"/>
    </row>
    <row r="4074" customHeight="1" spans="1:22">
      <c r="A4074" s="74"/>
      <c r="B4074" s="74"/>
      <c r="C4074" s="74"/>
      <c r="D4074" s="74"/>
      <c r="E4074" s="74"/>
      <c r="G4074" s="75"/>
      <c r="H4074" s="75"/>
      <c r="I4074" s="75"/>
      <c r="L4074" s="62"/>
      <c r="M4074" s="62"/>
      <c r="N4074" s="62"/>
      <c r="O4074" s="62"/>
      <c r="P4074" s="62"/>
      <c r="Q4074" s="62"/>
      <c r="R4074" s="74"/>
      <c r="S4074" s="74"/>
      <c r="T4074" s="62"/>
      <c r="U4074" s="62"/>
      <c r="V4074" s="76"/>
    </row>
    <row r="4075" customHeight="1" spans="1:22">
      <c r="A4075" s="74"/>
      <c r="B4075" s="74"/>
      <c r="C4075" s="74"/>
      <c r="D4075" s="74"/>
      <c r="E4075" s="74"/>
      <c r="G4075" s="75"/>
      <c r="H4075" s="75"/>
      <c r="I4075" s="75"/>
      <c r="L4075" s="62"/>
      <c r="M4075" s="62"/>
      <c r="N4075" s="62"/>
      <c r="O4075" s="62"/>
      <c r="P4075" s="62"/>
      <c r="Q4075" s="62"/>
      <c r="R4075" s="74"/>
      <c r="S4075" s="74"/>
      <c r="T4075" s="62"/>
      <c r="U4075" s="62"/>
      <c r="V4075" s="76"/>
    </row>
    <row r="4076" customHeight="1" spans="1:22">
      <c r="A4076" s="74"/>
      <c r="B4076" s="74"/>
      <c r="C4076" s="74"/>
      <c r="D4076" s="74"/>
      <c r="E4076" s="74"/>
      <c r="G4076" s="75"/>
      <c r="H4076" s="75"/>
      <c r="I4076" s="75"/>
      <c r="L4076" s="62"/>
      <c r="M4076" s="62"/>
      <c r="N4076" s="62"/>
      <c r="O4076" s="62"/>
      <c r="P4076" s="62"/>
      <c r="Q4076" s="62"/>
      <c r="R4076" s="74"/>
      <c r="S4076" s="74"/>
      <c r="T4076" s="62"/>
      <c r="U4076" s="62"/>
      <c r="V4076" s="76"/>
    </row>
    <row r="4077" customHeight="1" spans="1:22">
      <c r="A4077" s="74"/>
      <c r="B4077" s="74"/>
      <c r="C4077" s="74"/>
      <c r="D4077" s="74"/>
      <c r="E4077" s="74"/>
      <c r="G4077" s="75"/>
      <c r="H4077" s="75"/>
      <c r="I4077" s="75"/>
      <c r="L4077" s="62"/>
      <c r="M4077" s="62"/>
      <c r="N4077" s="62"/>
      <c r="O4077" s="62"/>
      <c r="P4077" s="62"/>
      <c r="Q4077" s="62"/>
      <c r="R4077" s="74"/>
      <c r="S4077" s="74"/>
      <c r="T4077" s="62"/>
      <c r="U4077" s="62"/>
      <c r="V4077" s="76"/>
    </row>
    <row r="4078" customHeight="1" spans="1:22">
      <c r="A4078" s="74"/>
      <c r="B4078" s="74"/>
      <c r="C4078" s="74"/>
      <c r="D4078" s="74"/>
      <c r="E4078" s="74"/>
      <c r="G4078" s="75"/>
      <c r="H4078" s="75"/>
      <c r="I4078" s="75"/>
      <c r="L4078" s="62"/>
      <c r="M4078" s="62"/>
      <c r="N4078" s="62"/>
      <c r="O4078" s="62"/>
      <c r="P4078" s="62"/>
      <c r="Q4078" s="62"/>
      <c r="R4078" s="74"/>
      <c r="S4078" s="74"/>
      <c r="T4078" s="62"/>
      <c r="U4078" s="62"/>
      <c r="V4078" s="76"/>
    </row>
    <row r="4079" customHeight="1" spans="1:22">
      <c r="A4079" s="74"/>
      <c r="B4079" s="74"/>
      <c r="C4079" s="74"/>
      <c r="D4079" s="74"/>
      <c r="E4079" s="74"/>
      <c r="G4079" s="75"/>
      <c r="H4079" s="75"/>
      <c r="I4079" s="75"/>
      <c r="L4079" s="62"/>
      <c r="M4079" s="62"/>
      <c r="N4079" s="62"/>
      <c r="O4079" s="62"/>
      <c r="P4079" s="62"/>
      <c r="Q4079" s="62"/>
      <c r="R4079" s="74"/>
      <c r="S4079" s="74"/>
      <c r="T4079" s="62"/>
      <c r="U4079" s="62"/>
      <c r="V4079" s="76"/>
    </row>
    <row r="4080" customHeight="1" spans="1:22">
      <c r="A4080" s="74"/>
      <c r="B4080" s="74"/>
      <c r="C4080" s="74"/>
      <c r="D4080" s="74"/>
      <c r="E4080" s="74"/>
      <c r="G4080" s="75"/>
      <c r="H4080" s="75"/>
      <c r="I4080" s="75"/>
      <c r="L4080" s="62"/>
      <c r="M4080" s="62"/>
      <c r="N4080" s="62"/>
      <c r="O4080" s="62"/>
      <c r="P4080" s="62"/>
      <c r="Q4080" s="62"/>
      <c r="R4080" s="74"/>
      <c r="S4080" s="74"/>
      <c r="T4080" s="62"/>
      <c r="U4080" s="62"/>
      <c r="V4080" s="76"/>
    </row>
    <row r="4081" customHeight="1" spans="1:22">
      <c r="A4081" s="74"/>
      <c r="B4081" s="74"/>
      <c r="C4081" s="74"/>
      <c r="D4081" s="74"/>
      <c r="E4081" s="74"/>
      <c r="G4081" s="75"/>
      <c r="H4081" s="75"/>
      <c r="I4081" s="75"/>
      <c r="L4081" s="62"/>
      <c r="M4081" s="62"/>
      <c r="N4081" s="62"/>
      <c r="O4081" s="62"/>
      <c r="P4081" s="62"/>
      <c r="Q4081" s="62"/>
      <c r="R4081" s="74"/>
      <c r="S4081" s="74"/>
      <c r="T4081" s="62"/>
      <c r="U4081" s="62"/>
      <c r="V4081" s="76"/>
    </row>
    <row r="4082" customHeight="1" spans="1:22">
      <c r="A4082" s="74"/>
      <c r="B4082" s="74"/>
      <c r="C4082" s="74"/>
      <c r="D4082" s="74"/>
      <c r="E4082" s="74"/>
      <c r="G4082" s="75"/>
      <c r="H4082" s="75"/>
      <c r="I4082" s="75"/>
      <c r="L4082" s="62"/>
      <c r="M4082" s="62"/>
      <c r="N4082" s="62"/>
      <c r="O4082" s="62"/>
      <c r="P4082" s="62"/>
      <c r="Q4082" s="62"/>
      <c r="R4082" s="74"/>
      <c r="S4082" s="74"/>
      <c r="T4082" s="62"/>
      <c r="U4082" s="62"/>
      <c r="V4082" s="76"/>
    </row>
    <row r="4083" customHeight="1" spans="1:22">
      <c r="A4083" s="74"/>
      <c r="B4083" s="74"/>
      <c r="C4083" s="74"/>
      <c r="D4083" s="74"/>
      <c r="E4083" s="74"/>
      <c r="G4083" s="75"/>
      <c r="H4083" s="75"/>
      <c r="I4083" s="75"/>
      <c r="L4083" s="62"/>
      <c r="M4083" s="62"/>
      <c r="N4083" s="62"/>
      <c r="O4083" s="62"/>
      <c r="P4083" s="62"/>
      <c r="Q4083" s="62"/>
      <c r="R4083" s="74"/>
      <c r="S4083" s="74"/>
      <c r="T4083" s="62"/>
      <c r="U4083" s="62"/>
      <c r="V4083" s="76"/>
    </row>
    <row r="4084" customHeight="1" spans="1:22">
      <c r="A4084" s="74"/>
      <c r="B4084" s="74"/>
      <c r="C4084" s="74"/>
      <c r="D4084" s="74"/>
      <c r="E4084" s="74"/>
      <c r="G4084" s="75"/>
      <c r="H4084" s="75"/>
      <c r="I4084" s="75"/>
      <c r="L4084" s="62"/>
      <c r="M4084" s="62"/>
      <c r="N4084" s="62"/>
      <c r="O4084" s="62"/>
      <c r="P4084" s="62"/>
      <c r="Q4084" s="62"/>
      <c r="R4084" s="74"/>
      <c r="S4084" s="74"/>
      <c r="T4084" s="62"/>
      <c r="U4084" s="62"/>
      <c r="V4084" s="76"/>
    </row>
    <row r="4085" customHeight="1" spans="1:22">
      <c r="A4085" s="74"/>
      <c r="B4085" s="74"/>
      <c r="C4085" s="74"/>
      <c r="D4085" s="74"/>
      <c r="E4085" s="74"/>
      <c r="G4085" s="75"/>
      <c r="H4085" s="75"/>
      <c r="I4085" s="75"/>
      <c r="L4085" s="62"/>
      <c r="M4085" s="62"/>
      <c r="N4085" s="62"/>
      <c r="O4085" s="62"/>
      <c r="P4085" s="62"/>
      <c r="Q4085" s="62"/>
      <c r="R4085" s="74"/>
      <c r="S4085" s="74"/>
      <c r="T4085" s="62"/>
      <c r="U4085" s="62"/>
      <c r="V4085" s="76"/>
    </row>
    <row r="4086" customHeight="1" spans="1:22">
      <c r="A4086" s="74"/>
      <c r="B4086" s="74"/>
      <c r="C4086" s="74"/>
      <c r="D4086" s="74"/>
      <c r="E4086" s="74"/>
      <c r="G4086" s="75"/>
      <c r="H4086" s="75"/>
      <c r="I4086" s="75"/>
      <c r="L4086" s="62"/>
      <c r="M4086" s="62"/>
      <c r="N4086" s="62"/>
      <c r="O4086" s="62"/>
      <c r="P4086" s="62"/>
      <c r="Q4086" s="62"/>
      <c r="R4086" s="74"/>
      <c r="S4086" s="74"/>
      <c r="T4086" s="62"/>
      <c r="U4086" s="62"/>
      <c r="V4086" s="76"/>
    </row>
    <row r="4087" customHeight="1" spans="1:22">
      <c r="A4087" s="74"/>
      <c r="B4087" s="74"/>
      <c r="C4087" s="74"/>
      <c r="D4087" s="74"/>
      <c r="E4087" s="74"/>
      <c r="G4087" s="75"/>
      <c r="H4087" s="75"/>
      <c r="I4087" s="75"/>
      <c r="L4087" s="62"/>
      <c r="M4087" s="62"/>
      <c r="N4087" s="62"/>
      <c r="O4087" s="62"/>
      <c r="P4087" s="62"/>
      <c r="Q4087" s="62"/>
      <c r="R4087" s="74"/>
      <c r="S4087" s="74"/>
      <c r="T4087" s="62"/>
      <c r="U4087" s="62"/>
      <c r="V4087" s="76"/>
    </row>
    <row r="4088" customHeight="1" spans="1:22">
      <c r="A4088" s="74"/>
      <c r="B4088" s="74"/>
      <c r="C4088" s="74"/>
      <c r="D4088" s="74"/>
      <c r="E4088" s="74"/>
      <c r="G4088" s="75"/>
      <c r="H4088" s="75"/>
      <c r="I4088" s="75"/>
      <c r="L4088" s="62"/>
      <c r="M4088" s="62"/>
      <c r="N4088" s="62"/>
      <c r="O4088" s="62"/>
      <c r="P4088" s="62"/>
      <c r="Q4088" s="62"/>
      <c r="R4088" s="74"/>
      <c r="S4088" s="74"/>
      <c r="T4088" s="62"/>
      <c r="U4088" s="62"/>
      <c r="V4088" s="76"/>
    </row>
    <row r="4089" customHeight="1" spans="1:22">
      <c r="A4089" s="74"/>
      <c r="B4089" s="74"/>
      <c r="C4089" s="74"/>
      <c r="D4089" s="74"/>
      <c r="E4089" s="74"/>
      <c r="G4089" s="75"/>
      <c r="H4089" s="75"/>
      <c r="I4089" s="75"/>
      <c r="L4089" s="62"/>
      <c r="M4089" s="62"/>
      <c r="N4089" s="62"/>
      <c r="O4089" s="62"/>
      <c r="P4089" s="62"/>
      <c r="Q4089" s="62"/>
      <c r="R4089" s="74"/>
      <c r="S4089" s="74"/>
      <c r="T4089" s="62"/>
      <c r="U4089" s="62"/>
      <c r="V4089" s="76"/>
    </row>
    <row r="4090" customHeight="1" spans="1:22">
      <c r="A4090" s="74"/>
      <c r="B4090" s="74"/>
      <c r="C4090" s="74"/>
      <c r="D4090" s="74"/>
      <c r="E4090" s="74"/>
      <c r="G4090" s="75"/>
      <c r="H4090" s="75"/>
      <c r="I4090" s="75"/>
      <c r="L4090" s="62"/>
      <c r="M4090" s="62"/>
      <c r="N4090" s="62"/>
      <c r="O4090" s="62"/>
      <c r="P4090" s="62"/>
      <c r="Q4090" s="62"/>
      <c r="R4090" s="74"/>
      <c r="S4090" s="74"/>
      <c r="T4090" s="62"/>
      <c r="U4090" s="62"/>
      <c r="V4090" s="76"/>
    </row>
    <row r="4091" customHeight="1" spans="1:22">
      <c r="A4091" s="74"/>
      <c r="B4091" s="74"/>
      <c r="C4091" s="74"/>
      <c r="D4091" s="74"/>
      <c r="E4091" s="74"/>
      <c r="G4091" s="75"/>
      <c r="H4091" s="75"/>
      <c r="I4091" s="75"/>
      <c r="L4091" s="62"/>
      <c r="M4091" s="62"/>
      <c r="N4091" s="62"/>
      <c r="O4091" s="62"/>
      <c r="P4091" s="62"/>
      <c r="Q4091" s="62"/>
      <c r="R4091" s="74"/>
      <c r="S4091" s="74"/>
      <c r="T4091" s="62"/>
      <c r="U4091" s="62"/>
      <c r="V4091" s="76"/>
    </row>
    <row r="4092" customHeight="1" spans="1:22">
      <c r="A4092" s="74"/>
      <c r="B4092" s="74"/>
      <c r="C4092" s="74"/>
      <c r="D4092" s="74"/>
      <c r="E4092" s="74"/>
      <c r="G4092" s="75"/>
      <c r="H4092" s="75"/>
      <c r="I4092" s="75"/>
      <c r="L4092" s="62"/>
      <c r="M4092" s="62"/>
      <c r="N4092" s="62"/>
      <c r="O4092" s="62"/>
      <c r="P4092" s="62"/>
      <c r="Q4092" s="62"/>
      <c r="R4092" s="74"/>
      <c r="S4092" s="74"/>
      <c r="T4092" s="62"/>
      <c r="U4092" s="62"/>
      <c r="V4092" s="76"/>
    </row>
    <row r="4093" customHeight="1" spans="1:22">
      <c r="A4093" s="74"/>
      <c r="B4093" s="74"/>
      <c r="C4093" s="74"/>
      <c r="D4093" s="74"/>
      <c r="E4093" s="74"/>
      <c r="G4093" s="75"/>
      <c r="H4093" s="75"/>
      <c r="I4093" s="75"/>
      <c r="L4093" s="62"/>
      <c r="M4093" s="62"/>
      <c r="N4093" s="62"/>
      <c r="O4093" s="62"/>
      <c r="P4093" s="62"/>
      <c r="Q4093" s="62"/>
      <c r="R4093" s="74"/>
      <c r="S4093" s="74"/>
      <c r="T4093" s="62"/>
      <c r="U4093" s="62"/>
      <c r="V4093" s="76"/>
    </row>
    <row r="4094" customHeight="1" spans="1:22">
      <c r="A4094" s="74"/>
      <c r="B4094" s="74"/>
      <c r="C4094" s="74"/>
      <c r="D4094" s="74"/>
      <c r="E4094" s="74"/>
      <c r="G4094" s="75"/>
      <c r="H4094" s="75"/>
      <c r="I4094" s="75"/>
      <c r="L4094" s="62"/>
      <c r="M4094" s="62"/>
      <c r="N4094" s="62"/>
      <c r="O4094" s="62"/>
      <c r="P4094" s="62"/>
      <c r="Q4094" s="62"/>
      <c r="R4094" s="74"/>
      <c r="S4094" s="74"/>
      <c r="T4094" s="62"/>
      <c r="U4094" s="62"/>
      <c r="V4094" s="76"/>
    </row>
    <row r="4095" customHeight="1" spans="1:22">
      <c r="A4095" s="74"/>
      <c r="B4095" s="74"/>
      <c r="C4095" s="74"/>
      <c r="D4095" s="74"/>
      <c r="E4095" s="74"/>
      <c r="G4095" s="75"/>
      <c r="H4095" s="75"/>
      <c r="I4095" s="75"/>
      <c r="L4095" s="62"/>
      <c r="M4095" s="62"/>
      <c r="N4095" s="62"/>
      <c r="O4095" s="62"/>
      <c r="P4095" s="62"/>
      <c r="Q4095" s="62"/>
      <c r="R4095" s="74"/>
      <c r="S4095" s="74"/>
      <c r="T4095" s="62"/>
      <c r="U4095" s="62"/>
      <c r="V4095" s="76"/>
    </row>
    <row r="4096" customHeight="1" spans="1:22">
      <c r="A4096" s="74"/>
      <c r="B4096" s="74"/>
      <c r="C4096" s="74"/>
      <c r="D4096" s="74"/>
      <c r="E4096" s="74"/>
      <c r="G4096" s="75"/>
      <c r="H4096" s="75"/>
      <c r="I4096" s="75"/>
      <c r="L4096" s="62"/>
      <c r="M4096" s="62"/>
      <c r="N4096" s="62"/>
      <c r="O4096" s="62"/>
      <c r="P4096" s="62"/>
      <c r="Q4096" s="62"/>
      <c r="R4096" s="74"/>
      <c r="S4096" s="74"/>
      <c r="T4096" s="62"/>
      <c r="U4096" s="62"/>
      <c r="V4096" s="76"/>
    </row>
    <row r="4097" customHeight="1" spans="1:22">
      <c r="A4097" s="74"/>
      <c r="B4097" s="74"/>
      <c r="C4097" s="74"/>
      <c r="D4097" s="74"/>
      <c r="E4097" s="74"/>
      <c r="G4097" s="75"/>
      <c r="H4097" s="75"/>
      <c r="I4097" s="75"/>
      <c r="L4097" s="62"/>
      <c r="M4097" s="62"/>
      <c r="N4097" s="62"/>
      <c r="O4097" s="62"/>
      <c r="P4097" s="62"/>
      <c r="Q4097" s="62"/>
      <c r="R4097" s="74"/>
      <c r="S4097" s="74"/>
      <c r="T4097" s="62"/>
      <c r="U4097" s="62"/>
      <c r="V4097" s="76"/>
    </row>
    <row r="4098" customHeight="1" spans="1:22">
      <c r="A4098" s="74"/>
      <c r="B4098" s="74"/>
      <c r="C4098" s="74"/>
      <c r="D4098" s="74"/>
      <c r="E4098" s="74"/>
      <c r="G4098" s="75"/>
      <c r="H4098" s="75"/>
      <c r="I4098" s="75"/>
      <c r="L4098" s="62"/>
      <c r="M4098" s="62"/>
      <c r="N4098" s="62"/>
      <c r="O4098" s="62"/>
      <c r="P4098" s="62"/>
      <c r="Q4098" s="62"/>
      <c r="R4098" s="74"/>
      <c r="S4098" s="74"/>
      <c r="T4098" s="62"/>
      <c r="U4098" s="62"/>
      <c r="V4098" s="76"/>
    </row>
    <row r="4099" customHeight="1" spans="1:22">
      <c r="A4099" s="74"/>
      <c r="B4099" s="74"/>
      <c r="C4099" s="74"/>
      <c r="D4099" s="74"/>
      <c r="E4099" s="74"/>
      <c r="G4099" s="75"/>
      <c r="H4099" s="75"/>
      <c r="I4099" s="75"/>
      <c r="L4099" s="62"/>
      <c r="M4099" s="62"/>
      <c r="N4099" s="62"/>
      <c r="O4099" s="62"/>
      <c r="P4099" s="62"/>
      <c r="Q4099" s="62"/>
      <c r="R4099" s="74"/>
      <c r="S4099" s="74"/>
      <c r="T4099" s="62"/>
      <c r="U4099" s="62"/>
      <c r="V4099" s="76"/>
    </row>
    <row r="4100" customHeight="1" spans="1:22">
      <c r="A4100" s="74"/>
      <c r="B4100" s="74"/>
      <c r="C4100" s="74"/>
      <c r="D4100" s="74"/>
      <c r="E4100" s="74"/>
      <c r="G4100" s="75"/>
      <c r="H4100" s="75"/>
      <c r="I4100" s="75"/>
      <c r="L4100" s="62"/>
      <c r="M4100" s="62"/>
      <c r="N4100" s="62"/>
      <c r="O4100" s="62"/>
      <c r="P4100" s="62"/>
      <c r="Q4100" s="62"/>
      <c r="R4100" s="74"/>
      <c r="S4100" s="74"/>
      <c r="T4100" s="62"/>
      <c r="U4100" s="62"/>
      <c r="V4100" s="76"/>
    </row>
    <row r="4101" customHeight="1" spans="1:22">
      <c r="A4101" s="74"/>
      <c r="B4101" s="74"/>
      <c r="C4101" s="74"/>
      <c r="D4101" s="74"/>
      <c r="E4101" s="74"/>
      <c r="G4101" s="75"/>
      <c r="H4101" s="75"/>
      <c r="I4101" s="75"/>
      <c r="L4101" s="62"/>
      <c r="M4101" s="62"/>
      <c r="N4101" s="62"/>
      <c r="O4101" s="62"/>
      <c r="P4101" s="62"/>
      <c r="Q4101" s="62"/>
      <c r="R4101" s="74"/>
      <c r="S4101" s="74"/>
      <c r="T4101" s="62"/>
      <c r="U4101" s="62"/>
      <c r="V4101" s="76"/>
    </row>
    <row r="4102" customHeight="1" spans="1:22">
      <c r="A4102" s="74"/>
      <c r="B4102" s="74"/>
      <c r="C4102" s="74"/>
      <c r="D4102" s="74"/>
      <c r="E4102" s="74"/>
      <c r="G4102" s="75"/>
      <c r="H4102" s="75"/>
      <c r="I4102" s="75"/>
      <c r="L4102" s="62"/>
      <c r="M4102" s="62"/>
      <c r="N4102" s="62"/>
      <c r="O4102" s="62"/>
      <c r="P4102" s="62"/>
      <c r="Q4102" s="62"/>
      <c r="R4102" s="74"/>
      <c r="S4102" s="74"/>
      <c r="T4102" s="62"/>
      <c r="U4102" s="62"/>
      <c r="V4102" s="76"/>
    </row>
    <row r="4103" customHeight="1" spans="1:22">
      <c r="A4103" s="74"/>
      <c r="B4103" s="74"/>
      <c r="C4103" s="74"/>
      <c r="D4103" s="74"/>
      <c r="E4103" s="74"/>
      <c r="G4103" s="75"/>
      <c r="H4103" s="75"/>
      <c r="I4103" s="75"/>
      <c r="L4103" s="62"/>
      <c r="M4103" s="62"/>
      <c r="N4103" s="62"/>
      <c r="O4103" s="62"/>
      <c r="P4103" s="62"/>
      <c r="Q4103" s="62"/>
      <c r="R4103" s="74"/>
      <c r="S4103" s="74"/>
      <c r="T4103" s="62"/>
      <c r="U4103" s="62"/>
      <c r="V4103" s="76"/>
    </row>
    <row r="4104" customHeight="1" spans="1:22">
      <c r="A4104" s="74"/>
      <c r="B4104" s="74"/>
      <c r="C4104" s="74"/>
      <c r="D4104" s="74"/>
      <c r="E4104" s="74"/>
      <c r="G4104" s="75"/>
      <c r="H4104" s="75"/>
      <c r="I4104" s="75"/>
      <c r="L4104" s="62"/>
      <c r="M4104" s="62"/>
      <c r="N4104" s="62"/>
      <c r="O4104" s="62"/>
      <c r="P4104" s="62"/>
      <c r="Q4104" s="62"/>
      <c r="R4104" s="74"/>
      <c r="S4104" s="74"/>
      <c r="T4104" s="62"/>
      <c r="U4104" s="62"/>
      <c r="V4104" s="76"/>
    </row>
    <row r="4105" customHeight="1" spans="1:22">
      <c r="A4105" s="74"/>
      <c r="B4105" s="74"/>
      <c r="C4105" s="74"/>
      <c r="D4105" s="74"/>
      <c r="E4105" s="74"/>
      <c r="G4105" s="75"/>
      <c r="H4105" s="75"/>
      <c r="I4105" s="75"/>
      <c r="L4105" s="62"/>
      <c r="M4105" s="62"/>
      <c r="N4105" s="62"/>
      <c r="O4105" s="62"/>
      <c r="P4105" s="62"/>
      <c r="Q4105" s="62"/>
      <c r="R4105" s="74"/>
      <c r="S4105" s="74"/>
      <c r="T4105" s="62"/>
      <c r="U4105" s="62"/>
      <c r="V4105" s="76"/>
    </row>
    <row r="4106" customHeight="1" spans="1:22">
      <c r="A4106" s="74"/>
      <c r="B4106" s="74"/>
      <c r="C4106" s="74"/>
      <c r="D4106" s="74"/>
      <c r="E4106" s="74"/>
      <c r="G4106" s="75"/>
      <c r="H4106" s="75"/>
      <c r="I4106" s="75"/>
      <c r="L4106" s="62"/>
      <c r="M4106" s="62"/>
      <c r="N4106" s="62"/>
      <c r="O4106" s="62"/>
      <c r="P4106" s="62"/>
      <c r="Q4106" s="62"/>
      <c r="R4106" s="74"/>
      <c r="S4106" s="74"/>
      <c r="T4106" s="62"/>
      <c r="U4106" s="62"/>
      <c r="V4106" s="76"/>
    </row>
    <row r="4107" customHeight="1" spans="1:22">
      <c r="A4107" s="74"/>
      <c r="B4107" s="74"/>
      <c r="C4107" s="74"/>
      <c r="D4107" s="74"/>
      <c r="E4107" s="74"/>
      <c r="G4107" s="75"/>
      <c r="H4107" s="75"/>
      <c r="I4107" s="75"/>
      <c r="L4107" s="62"/>
      <c r="M4107" s="62"/>
      <c r="N4107" s="62"/>
      <c r="O4107" s="62"/>
      <c r="P4107" s="62"/>
      <c r="Q4107" s="62"/>
      <c r="R4107" s="74"/>
      <c r="S4107" s="74"/>
      <c r="T4107" s="62"/>
      <c r="U4107" s="62"/>
      <c r="V4107" s="76"/>
    </row>
    <row r="4108" customHeight="1" spans="1:22">
      <c r="A4108" s="74"/>
      <c r="B4108" s="74"/>
      <c r="C4108" s="74"/>
      <c r="D4108" s="74"/>
      <c r="E4108" s="74"/>
      <c r="G4108" s="75"/>
      <c r="H4108" s="75"/>
      <c r="I4108" s="75"/>
      <c r="L4108" s="62"/>
      <c r="M4108" s="62"/>
      <c r="N4108" s="62"/>
      <c r="O4108" s="62"/>
      <c r="P4108" s="62"/>
      <c r="Q4108" s="62"/>
      <c r="R4108" s="74"/>
      <c r="S4108" s="74"/>
      <c r="T4108" s="62"/>
      <c r="U4108" s="62"/>
      <c r="V4108" s="76"/>
    </row>
    <row r="4109" customHeight="1" spans="1:22">
      <c r="A4109" s="74"/>
      <c r="B4109" s="74"/>
      <c r="C4109" s="74"/>
      <c r="D4109" s="74"/>
      <c r="E4109" s="74"/>
      <c r="G4109" s="75"/>
      <c r="H4109" s="75"/>
      <c r="I4109" s="75"/>
      <c r="L4109" s="62"/>
      <c r="M4109" s="62"/>
      <c r="N4109" s="62"/>
      <c r="O4109" s="62"/>
      <c r="P4109" s="62"/>
      <c r="Q4109" s="62"/>
      <c r="R4109" s="74"/>
      <c r="S4109" s="74"/>
      <c r="T4109" s="62"/>
      <c r="U4109" s="62"/>
      <c r="V4109" s="76"/>
    </row>
    <row r="4110" customHeight="1" spans="1:22">
      <c r="A4110" s="74"/>
      <c r="B4110" s="74"/>
      <c r="C4110" s="74"/>
      <c r="D4110" s="74"/>
      <c r="E4110" s="74"/>
      <c r="G4110" s="75"/>
      <c r="H4110" s="75"/>
      <c r="I4110" s="75"/>
      <c r="L4110" s="62"/>
      <c r="M4110" s="62"/>
      <c r="N4110" s="62"/>
      <c r="O4110" s="62"/>
      <c r="P4110" s="62"/>
      <c r="Q4110" s="62"/>
      <c r="R4110" s="74"/>
      <c r="S4110" s="74"/>
      <c r="T4110" s="62"/>
      <c r="U4110" s="62"/>
      <c r="V4110" s="76"/>
    </row>
    <row r="4111" customHeight="1" spans="1:22">
      <c r="A4111" s="74"/>
      <c r="B4111" s="74"/>
      <c r="C4111" s="74"/>
      <c r="D4111" s="74"/>
      <c r="E4111" s="74"/>
      <c r="G4111" s="75"/>
      <c r="H4111" s="75"/>
      <c r="I4111" s="75"/>
      <c r="L4111" s="62"/>
      <c r="M4111" s="62"/>
      <c r="N4111" s="62"/>
      <c r="O4111" s="62"/>
      <c r="P4111" s="62"/>
      <c r="Q4111" s="62"/>
      <c r="R4111" s="74"/>
      <c r="S4111" s="74"/>
      <c r="T4111" s="62"/>
      <c r="U4111" s="62"/>
      <c r="V4111" s="76"/>
    </row>
    <row r="4112" customHeight="1" spans="1:22">
      <c r="A4112" s="74"/>
      <c r="B4112" s="74"/>
      <c r="C4112" s="74"/>
      <c r="D4112" s="74"/>
      <c r="E4112" s="74"/>
      <c r="G4112" s="75"/>
      <c r="H4112" s="75"/>
      <c r="I4112" s="75"/>
      <c r="L4112" s="62"/>
      <c r="M4112" s="62"/>
      <c r="N4112" s="62"/>
      <c r="O4112" s="62"/>
      <c r="P4112" s="62"/>
      <c r="Q4112" s="62"/>
      <c r="R4112" s="74"/>
      <c r="S4112" s="74"/>
      <c r="T4112" s="62"/>
      <c r="U4112" s="62"/>
      <c r="V4112" s="76"/>
    </row>
    <row r="4113" customHeight="1" spans="1:22">
      <c r="A4113" s="74"/>
      <c r="B4113" s="74"/>
      <c r="C4113" s="74"/>
      <c r="D4113" s="74"/>
      <c r="E4113" s="74"/>
      <c r="G4113" s="75"/>
      <c r="H4113" s="75"/>
      <c r="I4113" s="75"/>
      <c r="L4113" s="62"/>
      <c r="M4113" s="62"/>
      <c r="N4113" s="62"/>
      <c r="O4113" s="62"/>
      <c r="P4113" s="62"/>
      <c r="Q4113" s="62"/>
      <c r="R4113" s="74"/>
      <c r="S4113" s="74"/>
      <c r="T4113" s="62"/>
      <c r="U4113" s="62"/>
      <c r="V4113" s="76"/>
    </row>
    <row r="4114" customHeight="1" spans="1:22">
      <c r="A4114" s="74"/>
      <c r="B4114" s="74"/>
      <c r="C4114" s="74"/>
      <c r="D4114" s="74"/>
      <c r="E4114" s="74"/>
      <c r="G4114" s="75"/>
      <c r="H4114" s="75"/>
      <c r="I4114" s="75"/>
      <c r="L4114" s="62"/>
      <c r="M4114" s="62"/>
      <c r="N4114" s="62"/>
      <c r="O4114" s="62"/>
      <c r="P4114" s="62"/>
      <c r="Q4114" s="62"/>
      <c r="R4114" s="74"/>
      <c r="S4114" s="74"/>
      <c r="T4114" s="62"/>
      <c r="U4114" s="62"/>
      <c r="V4114" s="76"/>
    </row>
    <row r="4115" customHeight="1" spans="1:22">
      <c r="A4115" s="74"/>
      <c r="B4115" s="74"/>
      <c r="C4115" s="74"/>
      <c r="D4115" s="74"/>
      <c r="E4115" s="74"/>
      <c r="G4115" s="75"/>
      <c r="H4115" s="75"/>
      <c r="I4115" s="75"/>
      <c r="L4115" s="62"/>
      <c r="M4115" s="62"/>
      <c r="N4115" s="62"/>
      <c r="O4115" s="62"/>
      <c r="P4115" s="62"/>
      <c r="Q4115" s="62"/>
      <c r="R4115" s="74"/>
      <c r="S4115" s="74"/>
      <c r="T4115" s="62"/>
      <c r="U4115" s="62"/>
      <c r="V4115" s="76"/>
    </row>
    <row r="4116" customHeight="1" spans="1:22">
      <c r="A4116" s="74"/>
      <c r="B4116" s="74"/>
      <c r="C4116" s="74"/>
      <c r="D4116" s="74"/>
      <c r="E4116" s="74"/>
      <c r="G4116" s="75"/>
      <c r="H4116" s="75"/>
      <c r="I4116" s="75"/>
      <c r="L4116" s="62"/>
      <c r="M4116" s="62"/>
      <c r="N4116" s="62"/>
      <c r="O4116" s="62"/>
      <c r="P4116" s="62"/>
      <c r="Q4116" s="62"/>
      <c r="R4116" s="74"/>
      <c r="S4116" s="74"/>
      <c r="T4116" s="62"/>
      <c r="U4116" s="62"/>
      <c r="V4116" s="76"/>
    </row>
    <row r="4117" customHeight="1" spans="1:22">
      <c r="A4117" s="74"/>
      <c r="B4117" s="74"/>
      <c r="C4117" s="74"/>
      <c r="D4117" s="74"/>
      <c r="E4117" s="74"/>
      <c r="G4117" s="75"/>
      <c r="H4117" s="75"/>
      <c r="I4117" s="75"/>
      <c r="L4117" s="62"/>
      <c r="M4117" s="62"/>
      <c r="N4117" s="62"/>
      <c r="O4117" s="62"/>
      <c r="P4117" s="62"/>
      <c r="Q4117" s="62"/>
      <c r="R4117" s="74"/>
      <c r="S4117" s="74"/>
      <c r="T4117" s="62"/>
      <c r="U4117" s="62"/>
      <c r="V4117" s="76"/>
    </row>
    <row r="4118" customHeight="1" spans="1:22">
      <c r="A4118" s="74"/>
      <c r="B4118" s="74"/>
      <c r="C4118" s="74"/>
      <c r="D4118" s="74"/>
      <c r="E4118" s="74"/>
      <c r="G4118" s="75"/>
      <c r="H4118" s="75"/>
      <c r="I4118" s="75"/>
      <c r="L4118" s="62"/>
      <c r="M4118" s="62"/>
      <c r="N4118" s="62"/>
      <c r="O4118" s="62"/>
      <c r="P4118" s="62"/>
      <c r="Q4118" s="62"/>
      <c r="R4118" s="74"/>
      <c r="S4118" s="74"/>
      <c r="T4118" s="62"/>
      <c r="U4118" s="62"/>
      <c r="V4118" s="76"/>
    </row>
    <row r="4119" customHeight="1" spans="1:22">
      <c r="A4119" s="74"/>
      <c r="B4119" s="74"/>
      <c r="C4119" s="74"/>
      <c r="D4119" s="74"/>
      <c r="E4119" s="74"/>
      <c r="G4119" s="75"/>
      <c r="H4119" s="75"/>
      <c r="I4119" s="75"/>
      <c r="L4119" s="62"/>
      <c r="M4119" s="62"/>
      <c r="N4119" s="62"/>
      <c r="O4119" s="62"/>
      <c r="P4119" s="62"/>
      <c r="Q4119" s="62"/>
      <c r="R4119" s="74"/>
      <c r="S4119" s="74"/>
      <c r="T4119" s="62"/>
      <c r="U4119" s="62"/>
      <c r="V4119" s="76"/>
    </row>
    <row r="4120" customHeight="1" spans="1:22">
      <c r="A4120" s="74"/>
      <c r="B4120" s="74"/>
      <c r="C4120" s="74"/>
      <c r="D4120" s="74"/>
      <c r="E4120" s="74"/>
      <c r="G4120" s="75"/>
      <c r="H4120" s="75"/>
      <c r="I4120" s="75"/>
      <c r="L4120" s="62"/>
      <c r="M4120" s="62"/>
      <c r="N4120" s="62"/>
      <c r="O4120" s="62"/>
      <c r="P4120" s="62"/>
      <c r="Q4120" s="62"/>
      <c r="R4120" s="74"/>
      <c r="S4120" s="74"/>
      <c r="T4120" s="62"/>
      <c r="U4120" s="62"/>
      <c r="V4120" s="76"/>
    </row>
    <row r="4121" customHeight="1" spans="1:22">
      <c r="A4121" s="74"/>
      <c r="B4121" s="74"/>
      <c r="C4121" s="74"/>
      <c r="D4121" s="74"/>
      <c r="E4121" s="74"/>
      <c r="G4121" s="75"/>
      <c r="H4121" s="75"/>
      <c r="I4121" s="75"/>
      <c r="L4121" s="62"/>
      <c r="M4121" s="62"/>
      <c r="N4121" s="62"/>
      <c r="O4121" s="62"/>
      <c r="P4121" s="62"/>
      <c r="Q4121" s="62"/>
      <c r="R4121" s="74"/>
      <c r="S4121" s="74"/>
      <c r="T4121" s="62"/>
      <c r="U4121" s="62"/>
      <c r="V4121" s="76"/>
    </row>
    <row r="4122" customHeight="1" spans="1:22">
      <c r="A4122" s="74"/>
      <c r="B4122" s="74"/>
      <c r="C4122" s="74"/>
      <c r="D4122" s="74"/>
      <c r="E4122" s="74"/>
      <c r="G4122" s="75"/>
      <c r="H4122" s="75"/>
      <c r="I4122" s="75"/>
      <c r="L4122" s="62"/>
      <c r="M4122" s="62"/>
      <c r="N4122" s="62"/>
      <c r="O4122" s="62"/>
      <c r="P4122" s="62"/>
      <c r="Q4122" s="62"/>
      <c r="R4122" s="74"/>
      <c r="S4122" s="74"/>
      <c r="T4122" s="62"/>
      <c r="U4122" s="62"/>
      <c r="V4122" s="76"/>
    </row>
    <row r="4123" customHeight="1" spans="1:22">
      <c r="A4123" s="74"/>
      <c r="B4123" s="74"/>
      <c r="C4123" s="74"/>
      <c r="D4123" s="74"/>
      <c r="E4123" s="74"/>
      <c r="G4123" s="75"/>
      <c r="H4123" s="75"/>
      <c r="I4123" s="75"/>
      <c r="L4123" s="62"/>
      <c r="M4123" s="62"/>
      <c r="N4123" s="62"/>
      <c r="O4123" s="62"/>
      <c r="P4123" s="62"/>
      <c r="Q4123" s="62"/>
      <c r="R4123" s="74"/>
      <c r="S4123" s="74"/>
      <c r="T4123" s="62"/>
      <c r="U4123" s="62"/>
      <c r="V4123" s="76"/>
    </row>
    <row r="4124" customHeight="1" spans="1:22">
      <c r="A4124" s="74"/>
      <c r="B4124" s="74"/>
      <c r="C4124" s="74"/>
      <c r="D4124" s="74"/>
      <c r="E4124" s="74"/>
      <c r="G4124" s="75"/>
      <c r="H4124" s="75"/>
      <c r="I4124" s="75"/>
      <c r="L4124" s="62"/>
      <c r="M4124" s="62"/>
      <c r="N4124" s="62"/>
      <c r="O4124" s="62"/>
      <c r="P4124" s="62"/>
      <c r="Q4124" s="62"/>
      <c r="R4124" s="74"/>
      <c r="S4124" s="74"/>
      <c r="T4124" s="62"/>
      <c r="U4124" s="62"/>
      <c r="V4124" s="76"/>
    </row>
    <row r="4125" customHeight="1" spans="1:22">
      <c r="A4125" s="74"/>
      <c r="B4125" s="74"/>
      <c r="C4125" s="74"/>
      <c r="D4125" s="74"/>
      <c r="E4125" s="74"/>
      <c r="G4125" s="75"/>
      <c r="H4125" s="75"/>
      <c r="I4125" s="75"/>
      <c r="L4125" s="62"/>
      <c r="M4125" s="62"/>
      <c r="N4125" s="62"/>
      <c r="O4125" s="62"/>
      <c r="P4125" s="62"/>
      <c r="Q4125" s="62"/>
      <c r="R4125" s="74"/>
      <c r="S4125" s="74"/>
      <c r="T4125" s="62"/>
      <c r="U4125" s="62"/>
      <c r="V4125" s="76"/>
    </row>
    <row r="4126" customHeight="1" spans="1:22">
      <c r="A4126" s="74"/>
      <c r="B4126" s="74"/>
      <c r="C4126" s="74"/>
      <c r="D4126" s="74"/>
      <c r="E4126" s="74"/>
      <c r="G4126" s="75"/>
      <c r="H4126" s="75"/>
      <c r="I4126" s="75"/>
      <c r="L4126" s="62"/>
      <c r="M4126" s="62"/>
      <c r="N4126" s="62"/>
      <c r="O4126" s="62"/>
      <c r="P4126" s="62"/>
      <c r="Q4126" s="62"/>
      <c r="R4126" s="74"/>
      <c r="S4126" s="74"/>
      <c r="T4126" s="62"/>
      <c r="U4126" s="62"/>
      <c r="V4126" s="76"/>
    </row>
    <row r="4127" customHeight="1" spans="1:22">
      <c r="A4127" s="74"/>
      <c r="B4127" s="74"/>
      <c r="C4127" s="74"/>
      <c r="D4127" s="74"/>
      <c r="E4127" s="74"/>
      <c r="G4127" s="75"/>
      <c r="H4127" s="75"/>
      <c r="I4127" s="75"/>
      <c r="L4127" s="62"/>
      <c r="M4127" s="62"/>
      <c r="N4127" s="62"/>
      <c r="O4127" s="62"/>
      <c r="P4127" s="62"/>
      <c r="Q4127" s="62"/>
      <c r="R4127" s="74"/>
      <c r="S4127" s="74"/>
      <c r="T4127" s="62"/>
      <c r="U4127" s="62"/>
      <c r="V4127" s="76"/>
    </row>
    <row r="4128" customHeight="1" spans="1:22">
      <c r="A4128" s="74"/>
      <c r="B4128" s="74"/>
      <c r="C4128" s="74"/>
      <c r="D4128" s="74"/>
      <c r="E4128" s="74"/>
      <c r="G4128" s="75"/>
      <c r="H4128" s="75"/>
      <c r="I4128" s="75"/>
      <c r="L4128" s="62"/>
      <c r="M4128" s="62"/>
      <c r="N4128" s="62"/>
      <c r="O4128" s="62"/>
      <c r="P4128" s="62"/>
      <c r="Q4128" s="62"/>
      <c r="R4128" s="74"/>
      <c r="S4128" s="74"/>
      <c r="T4128" s="62"/>
      <c r="U4128" s="62"/>
      <c r="V4128" s="76"/>
    </row>
    <row r="4129" customHeight="1" spans="1:22">
      <c r="A4129" s="74"/>
      <c r="B4129" s="74"/>
      <c r="C4129" s="74"/>
      <c r="D4129" s="74"/>
      <c r="E4129" s="74"/>
      <c r="G4129" s="75"/>
      <c r="H4129" s="75"/>
      <c r="I4129" s="75"/>
      <c r="L4129" s="62"/>
      <c r="M4129" s="62"/>
      <c r="N4129" s="62"/>
      <c r="O4129" s="62"/>
      <c r="P4129" s="62"/>
      <c r="Q4129" s="62"/>
      <c r="R4129" s="74"/>
      <c r="S4129" s="74"/>
      <c r="T4129" s="62"/>
      <c r="U4129" s="62"/>
      <c r="V4129" s="76"/>
    </row>
    <row r="4130" customHeight="1" spans="1:22">
      <c r="A4130" s="74"/>
      <c r="B4130" s="74"/>
      <c r="C4130" s="74"/>
      <c r="D4130" s="74"/>
      <c r="E4130" s="74"/>
      <c r="G4130" s="75"/>
      <c r="H4130" s="75"/>
      <c r="I4130" s="75"/>
      <c r="L4130" s="62"/>
      <c r="M4130" s="62"/>
      <c r="N4130" s="62"/>
      <c r="O4130" s="62"/>
      <c r="P4130" s="62"/>
      <c r="Q4130" s="62"/>
      <c r="R4130" s="74"/>
      <c r="S4130" s="74"/>
      <c r="T4130" s="62"/>
      <c r="U4130" s="62"/>
      <c r="V4130" s="76"/>
    </row>
    <row r="4131" customHeight="1" spans="1:22">
      <c r="A4131" s="74"/>
      <c r="B4131" s="74"/>
      <c r="C4131" s="74"/>
      <c r="D4131" s="74"/>
      <c r="E4131" s="74"/>
      <c r="G4131" s="75"/>
      <c r="H4131" s="75"/>
      <c r="I4131" s="75"/>
      <c r="L4131" s="62"/>
      <c r="M4131" s="62"/>
      <c r="N4131" s="62"/>
      <c r="O4131" s="62"/>
      <c r="P4131" s="62"/>
      <c r="Q4131" s="62"/>
      <c r="R4131" s="74"/>
      <c r="S4131" s="74"/>
      <c r="T4131" s="62"/>
      <c r="U4131" s="62"/>
      <c r="V4131" s="76"/>
    </row>
    <row r="4132" customHeight="1" spans="1:22">
      <c r="A4132" s="74"/>
      <c r="B4132" s="74"/>
      <c r="C4132" s="74"/>
      <c r="D4132" s="74"/>
      <c r="E4132" s="74"/>
      <c r="G4132" s="75"/>
      <c r="H4132" s="75"/>
      <c r="I4132" s="75"/>
      <c r="L4132" s="62"/>
      <c r="M4132" s="62"/>
      <c r="N4132" s="62"/>
      <c r="O4132" s="62"/>
      <c r="P4132" s="62"/>
      <c r="Q4132" s="62"/>
      <c r="R4132" s="74"/>
      <c r="S4132" s="74"/>
      <c r="T4132" s="62"/>
      <c r="U4132" s="62"/>
      <c r="V4132" s="76"/>
    </row>
    <row r="4133" customHeight="1" spans="1:22">
      <c r="A4133" s="74"/>
      <c r="B4133" s="74"/>
      <c r="C4133" s="74"/>
      <c r="D4133" s="74"/>
      <c r="E4133" s="74"/>
      <c r="G4133" s="75"/>
      <c r="H4133" s="75"/>
      <c r="I4133" s="75"/>
      <c r="L4133" s="62"/>
      <c r="M4133" s="62"/>
      <c r="N4133" s="62"/>
      <c r="O4133" s="62"/>
      <c r="P4133" s="62"/>
      <c r="Q4133" s="62"/>
      <c r="R4133" s="74"/>
      <c r="S4133" s="74"/>
      <c r="T4133" s="62"/>
      <c r="U4133" s="62"/>
      <c r="V4133" s="76"/>
    </row>
    <row r="4134" customHeight="1" spans="1:22">
      <c r="A4134" s="74"/>
      <c r="B4134" s="74"/>
      <c r="C4134" s="74"/>
      <c r="D4134" s="74"/>
      <c r="E4134" s="74"/>
      <c r="G4134" s="75"/>
      <c r="H4134" s="75"/>
      <c r="I4134" s="75"/>
      <c r="L4134" s="62"/>
      <c r="M4134" s="62"/>
      <c r="N4134" s="62"/>
      <c r="O4134" s="62"/>
      <c r="P4134" s="62"/>
      <c r="Q4134" s="62"/>
      <c r="R4134" s="74"/>
      <c r="S4134" s="74"/>
      <c r="T4134" s="62"/>
      <c r="U4134" s="62"/>
      <c r="V4134" s="76"/>
    </row>
    <row r="4135" customHeight="1" spans="1:22">
      <c r="A4135" s="74"/>
      <c r="B4135" s="74"/>
      <c r="C4135" s="74"/>
      <c r="D4135" s="74"/>
      <c r="E4135" s="74"/>
      <c r="G4135" s="75"/>
      <c r="H4135" s="75"/>
      <c r="I4135" s="75"/>
      <c r="L4135" s="62"/>
      <c r="M4135" s="62"/>
      <c r="N4135" s="62"/>
      <c r="O4135" s="62"/>
      <c r="P4135" s="62"/>
      <c r="Q4135" s="62"/>
      <c r="R4135" s="74"/>
      <c r="S4135" s="74"/>
      <c r="T4135" s="62"/>
      <c r="U4135" s="62"/>
      <c r="V4135" s="76"/>
    </row>
    <row r="4136" customHeight="1" spans="1:22">
      <c r="A4136" s="74"/>
      <c r="B4136" s="74"/>
      <c r="C4136" s="74"/>
      <c r="D4136" s="74"/>
      <c r="E4136" s="74"/>
      <c r="G4136" s="75"/>
      <c r="H4136" s="75"/>
      <c r="I4136" s="75"/>
      <c r="L4136" s="62"/>
      <c r="M4136" s="62"/>
      <c r="N4136" s="62"/>
      <c r="O4136" s="62"/>
      <c r="P4136" s="62"/>
      <c r="Q4136" s="62"/>
      <c r="R4136" s="74"/>
      <c r="S4136" s="74"/>
      <c r="T4136" s="62"/>
      <c r="U4136" s="62"/>
      <c r="V4136" s="76"/>
    </row>
    <row r="4137" customHeight="1" spans="1:22">
      <c r="A4137" s="74"/>
      <c r="B4137" s="74"/>
      <c r="C4137" s="74"/>
      <c r="D4137" s="74"/>
      <c r="E4137" s="74"/>
      <c r="G4137" s="75"/>
      <c r="H4137" s="75"/>
      <c r="I4137" s="75"/>
      <c r="L4137" s="62"/>
      <c r="M4137" s="62"/>
      <c r="N4137" s="62"/>
      <c r="O4137" s="62"/>
      <c r="P4137" s="62"/>
      <c r="Q4137" s="62"/>
      <c r="R4137" s="74"/>
      <c r="S4137" s="74"/>
      <c r="T4137" s="62"/>
      <c r="U4137" s="62"/>
      <c r="V4137" s="76"/>
    </row>
    <row r="4138" customHeight="1" spans="1:22">
      <c r="A4138" s="74"/>
      <c r="B4138" s="74"/>
      <c r="C4138" s="74"/>
      <c r="D4138" s="74"/>
      <c r="E4138" s="74"/>
      <c r="G4138" s="75"/>
      <c r="H4138" s="75"/>
      <c r="I4138" s="75"/>
      <c r="L4138" s="62"/>
      <c r="M4138" s="62"/>
      <c r="N4138" s="62"/>
      <c r="O4138" s="62"/>
      <c r="P4138" s="62"/>
      <c r="Q4138" s="62"/>
      <c r="R4138" s="74"/>
      <c r="S4138" s="74"/>
      <c r="T4138" s="62"/>
      <c r="U4138" s="62"/>
      <c r="V4138" s="76"/>
    </row>
    <row r="4139" customHeight="1" spans="1:22">
      <c r="A4139" s="74"/>
      <c r="B4139" s="74"/>
      <c r="C4139" s="74"/>
      <c r="D4139" s="74"/>
      <c r="E4139" s="74"/>
      <c r="G4139" s="75"/>
      <c r="H4139" s="75"/>
      <c r="I4139" s="75"/>
      <c r="L4139" s="62"/>
      <c r="M4139" s="62"/>
      <c r="N4139" s="62"/>
      <c r="O4139" s="62"/>
      <c r="P4139" s="62"/>
      <c r="Q4139" s="62"/>
      <c r="R4139" s="74"/>
      <c r="S4139" s="74"/>
      <c r="T4139" s="62"/>
      <c r="U4139" s="62"/>
      <c r="V4139" s="76"/>
    </row>
    <row r="4140" customHeight="1" spans="1:22">
      <c r="A4140" s="74"/>
      <c r="B4140" s="74"/>
      <c r="C4140" s="74"/>
      <c r="D4140" s="74"/>
      <c r="E4140" s="74"/>
      <c r="G4140" s="75"/>
      <c r="H4140" s="75"/>
      <c r="I4140" s="75"/>
      <c r="L4140" s="62"/>
      <c r="M4140" s="62"/>
      <c r="N4140" s="62"/>
      <c r="O4140" s="62"/>
      <c r="P4140" s="62"/>
      <c r="Q4140" s="62"/>
      <c r="R4140" s="74"/>
      <c r="S4140" s="74"/>
      <c r="T4140" s="62"/>
      <c r="U4140" s="62"/>
      <c r="V4140" s="76"/>
    </row>
    <row r="4141" customHeight="1" spans="1:22">
      <c r="A4141" s="74"/>
      <c r="B4141" s="74"/>
      <c r="C4141" s="74"/>
      <c r="D4141" s="74"/>
      <c r="E4141" s="74"/>
      <c r="G4141" s="75"/>
      <c r="H4141" s="75"/>
      <c r="I4141" s="75"/>
      <c r="L4141" s="62"/>
      <c r="M4141" s="62"/>
      <c r="N4141" s="62"/>
      <c r="O4141" s="62"/>
      <c r="P4141" s="62"/>
      <c r="Q4141" s="62"/>
      <c r="R4141" s="74"/>
      <c r="S4141" s="74"/>
      <c r="T4141" s="62"/>
      <c r="U4141" s="62"/>
      <c r="V4141" s="76"/>
    </row>
    <row r="4142" customHeight="1" spans="1:22">
      <c r="A4142" s="74"/>
      <c r="B4142" s="74"/>
      <c r="C4142" s="74"/>
      <c r="D4142" s="74"/>
      <c r="E4142" s="74"/>
      <c r="G4142" s="75"/>
      <c r="H4142" s="75"/>
      <c r="I4142" s="75"/>
      <c r="L4142" s="62"/>
      <c r="M4142" s="62"/>
      <c r="N4142" s="62"/>
      <c r="O4142" s="62"/>
      <c r="P4142" s="62"/>
      <c r="Q4142" s="62"/>
      <c r="R4142" s="74"/>
      <c r="S4142" s="74"/>
      <c r="T4142" s="62"/>
      <c r="U4142" s="62"/>
      <c r="V4142" s="76"/>
    </row>
    <row r="4143" customHeight="1" spans="1:22">
      <c r="A4143" s="74"/>
      <c r="B4143" s="74"/>
      <c r="C4143" s="74"/>
      <c r="D4143" s="74"/>
      <c r="E4143" s="74"/>
      <c r="G4143" s="75"/>
      <c r="H4143" s="75"/>
      <c r="I4143" s="75"/>
      <c r="L4143" s="62"/>
      <c r="M4143" s="62"/>
      <c r="N4143" s="62"/>
      <c r="O4143" s="62"/>
      <c r="P4143" s="62"/>
      <c r="Q4143" s="62"/>
      <c r="R4143" s="74"/>
      <c r="S4143" s="74"/>
      <c r="T4143" s="62"/>
      <c r="U4143" s="62"/>
      <c r="V4143" s="76"/>
    </row>
    <row r="4144" customHeight="1" spans="1:22">
      <c r="A4144" s="74"/>
      <c r="B4144" s="74"/>
      <c r="C4144" s="74"/>
      <c r="D4144" s="74"/>
      <c r="E4144" s="74"/>
      <c r="G4144" s="75"/>
      <c r="H4144" s="75"/>
      <c r="I4144" s="75"/>
      <c r="L4144" s="62"/>
      <c r="M4144" s="62"/>
      <c r="N4144" s="62"/>
      <c r="O4144" s="62"/>
      <c r="P4144" s="62"/>
      <c r="Q4144" s="62"/>
      <c r="R4144" s="74"/>
      <c r="S4144" s="74"/>
      <c r="T4144" s="62"/>
      <c r="U4144" s="62"/>
      <c r="V4144" s="76"/>
    </row>
    <row r="4145" customHeight="1" spans="1:22">
      <c r="A4145" s="74"/>
      <c r="B4145" s="74"/>
      <c r="C4145" s="74"/>
      <c r="D4145" s="74"/>
      <c r="E4145" s="74"/>
      <c r="G4145" s="75"/>
      <c r="H4145" s="75"/>
      <c r="I4145" s="75"/>
      <c r="L4145" s="62"/>
      <c r="M4145" s="62"/>
      <c r="N4145" s="62"/>
      <c r="O4145" s="62"/>
      <c r="P4145" s="62"/>
      <c r="Q4145" s="62"/>
      <c r="R4145" s="74"/>
      <c r="S4145" s="74"/>
      <c r="T4145" s="62"/>
      <c r="U4145" s="62"/>
      <c r="V4145" s="76"/>
    </row>
    <row r="4146" customHeight="1" spans="1:22">
      <c r="A4146" s="74"/>
      <c r="B4146" s="74"/>
      <c r="C4146" s="74"/>
      <c r="D4146" s="74"/>
      <c r="E4146" s="74"/>
      <c r="G4146" s="75"/>
      <c r="H4146" s="75"/>
      <c r="I4146" s="75"/>
      <c r="L4146" s="62"/>
      <c r="M4146" s="62"/>
      <c r="N4146" s="62"/>
      <c r="O4146" s="62"/>
      <c r="P4146" s="62"/>
      <c r="Q4146" s="62"/>
      <c r="R4146" s="74"/>
      <c r="S4146" s="74"/>
      <c r="T4146" s="62"/>
      <c r="U4146" s="62"/>
      <c r="V4146" s="76"/>
    </row>
    <row r="4147" customHeight="1" spans="1:22">
      <c r="A4147" s="74"/>
      <c r="B4147" s="74"/>
      <c r="C4147" s="74"/>
      <c r="D4147" s="74"/>
      <c r="E4147" s="74"/>
      <c r="G4147" s="75"/>
      <c r="H4147" s="75"/>
      <c r="I4147" s="75"/>
      <c r="L4147" s="62"/>
      <c r="M4147" s="62"/>
      <c r="N4147" s="62"/>
      <c r="O4147" s="62"/>
      <c r="P4147" s="62"/>
      <c r="Q4147" s="62"/>
      <c r="R4147" s="74"/>
      <c r="S4147" s="74"/>
      <c r="T4147" s="62"/>
      <c r="U4147" s="62"/>
      <c r="V4147" s="76"/>
    </row>
    <row r="4148" customHeight="1" spans="1:22">
      <c r="A4148" s="74"/>
      <c r="B4148" s="74"/>
      <c r="C4148" s="74"/>
      <c r="D4148" s="74"/>
      <c r="E4148" s="74"/>
      <c r="G4148" s="75"/>
      <c r="H4148" s="75"/>
      <c r="I4148" s="75"/>
      <c r="L4148" s="62"/>
      <c r="M4148" s="62"/>
      <c r="N4148" s="62"/>
      <c r="O4148" s="62"/>
      <c r="P4148" s="62"/>
      <c r="Q4148" s="62"/>
      <c r="R4148" s="74"/>
      <c r="S4148" s="74"/>
      <c r="T4148" s="62"/>
      <c r="U4148" s="62"/>
      <c r="V4148" s="76"/>
    </row>
    <row r="4149" customHeight="1" spans="1:22">
      <c r="A4149" s="74"/>
      <c r="B4149" s="74"/>
      <c r="C4149" s="74"/>
      <c r="D4149" s="74"/>
      <c r="E4149" s="74"/>
      <c r="G4149" s="75"/>
      <c r="H4149" s="75"/>
      <c r="I4149" s="75"/>
      <c r="L4149" s="62"/>
      <c r="M4149" s="62"/>
      <c r="N4149" s="62"/>
      <c r="O4149" s="62"/>
      <c r="P4149" s="62"/>
      <c r="Q4149" s="62"/>
      <c r="R4149" s="74"/>
      <c r="S4149" s="74"/>
      <c r="T4149" s="62"/>
      <c r="U4149" s="62"/>
      <c r="V4149" s="76"/>
    </row>
    <row r="4150" customHeight="1" spans="1:22">
      <c r="A4150" s="74"/>
      <c r="B4150" s="74"/>
      <c r="C4150" s="74"/>
      <c r="D4150" s="74"/>
      <c r="E4150" s="74"/>
      <c r="G4150" s="75"/>
      <c r="H4150" s="75"/>
      <c r="I4150" s="75"/>
      <c r="L4150" s="62"/>
      <c r="M4150" s="62"/>
      <c r="N4150" s="62"/>
      <c r="O4150" s="62"/>
      <c r="P4150" s="62"/>
      <c r="Q4150" s="62"/>
      <c r="R4150" s="74"/>
      <c r="S4150" s="74"/>
      <c r="T4150" s="62"/>
      <c r="U4150" s="62"/>
      <c r="V4150" s="76"/>
    </row>
    <row r="4151" customHeight="1" spans="1:22">
      <c r="A4151" s="74"/>
      <c r="B4151" s="74"/>
      <c r="C4151" s="74"/>
      <c r="D4151" s="74"/>
      <c r="E4151" s="74"/>
      <c r="G4151" s="75"/>
      <c r="H4151" s="75"/>
      <c r="I4151" s="75"/>
      <c r="L4151" s="62"/>
      <c r="M4151" s="62"/>
      <c r="N4151" s="62"/>
      <c r="O4151" s="62"/>
      <c r="P4151" s="62"/>
      <c r="Q4151" s="62"/>
      <c r="R4151" s="74"/>
      <c r="S4151" s="74"/>
      <c r="T4151" s="62"/>
      <c r="U4151" s="62"/>
      <c r="V4151" s="76"/>
    </row>
    <row r="4152" customHeight="1" spans="1:22">
      <c r="A4152" s="74"/>
      <c r="B4152" s="74"/>
      <c r="C4152" s="74"/>
      <c r="D4152" s="74"/>
      <c r="E4152" s="74"/>
      <c r="G4152" s="75"/>
      <c r="H4152" s="75"/>
      <c r="I4152" s="75"/>
      <c r="L4152" s="62"/>
      <c r="M4152" s="62"/>
      <c r="N4152" s="62"/>
      <c r="O4152" s="62"/>
      <c r="P4152" s="62"/>
      <c r="Q4152" s="62"/>
      <c r="R4152" s="74"/>
      <c r="S4152" s="74"/>
      <c r="T4152" s="62"/>
      <c r="U4152" s="62"/>
      <c r="V4152" s="76"/>
    </row>
    <row r="4153" customHeight="1" spans="1:22">
      <c r="A4153" s="74"/>
      <c r="B4153" s="74"/>
      <c r="C4153" s="74"/>
      <c r="D4153" s="74"/>
      <c r="E4153" s="74"/>
      <c r="G4153" s="75"/>
      <c r="H4153" s="75"/>
      <c r="I4153" s="75"/>
      <c r="L4153" s="62"/>
      <c r="M4153" s="62"/>
      <c r="N4153" s="62"/>
      <c r="O4153" s="62"/>
      <c r="P4153" s="62"/>
      <c r="Q4153" s="62"/>
      <c r="R4153" s="74"/>
      <c r="S4153" s="74"/>
      <c r="T4153" s="62"/>
      <c r="U4153" s="62"/>
      <c r="V4153" s="76"/>
    </row>
    <row r="4154" customHeight="1" spans="1:22">
      <c r="A4154" s="74"/>
      <c r="B4154" s="74"/>
      <c r="C4154" s="74"/>
      <c r="D4154" s="74"/>
      <c r="E4154" s="74"/>
      <c r="G4154" s="75"/>
      <c r="H4154" s="75"/>
      <c r="I4154" s="75"/>
      <c r="L4154" s="62"/>
      <c r="M4154" s="62"/>
      <c r="N4154" s="62"/>
      <c r="O4154" s="62"/>
      <c r="P4154" s="62"/>
      <c r="Q4154" s="62"/>
      <c r="R4154" s="74"/>
      <c r="S4154" s="74"/>
      <c r="T4154" s="62"/>
      <c r="U4154" s="62"/>
      <c r="V4154" s="76"/>
    </row>
    <row r="4155" customHeight="1" spans="1:22">
      <c r="A4155" s="74"/>
      <c r="B4155" s="74"/>
      <c r="C4155" s="74"/>
      <c r="D4155" s="74"/>
      <c r="E4155" s="74"/>
      <c r="G4155" s="75"/>
      <c r="H4155" s="75"/>
      <c r="I4155" s="75"/>
      <c r="L4155" s="62"/>
      <c r="M4155" s="62"/>
      <c r="N4155" s="62"/>
      <c r="O4155" s="62"/>
      <c r="P4155" s="62"/>
      <c r="Q4155" s="62"/>
      <c r="R4155" s="74"/>
      <c r="S4155" s="74"/>
      <c r="T4155" s="62"/>
      <c r="U4155" s="62"/>
      <c r="V4155" s="76"/>
    </row>
    <row r="4156" customHeight="1" spans="1:22">
      <c r="A4156" s="74"/>
      <c r="B4156" s="74"/>
      <c r="C4156" s="74"/>
      <c r="D4156" s="74"/>
      <c r="E4156" s="74"/>
      <c r="G4156" s="75"/>
      <c r="H4156" s="75"/>
      <c r="I4156" s="75"/>
      <c r="L4156" s="62"/>
      <c r="M4156" s="62"/>
      <c r="N4156" s="62"/>
      <c r="O4156" s="62"/>
      <c r="P4156" s="62"/>
      <c r="Q4156" s="62"/>
      <c r="R4156" s="74"/>
      <c r="S4156" s="74"/>
      <c r="T4156" s="62"/>
      <c r="U4156" s="62"/>
      <c r="V4156" s="76"/>
    </row>
    <row r="4157" customHeight="1" spans="1:22">
      <c r="A4157" s="74"/>
      <c r="B4157" s="74"/>
      <c r="C4157" s="74"/>
      <c r="D4157" s="74"/>
      <c r="E4157" s="74"/>
      <c r="G4157" s="75"/>
      <c r="H4157" s="75"/>
      <c r="I4157" s="75"/>
      <c r="L4157" s="62"/>
      <c r="M4157" s="62"/>
      <c r="N4157" s="62"/>
      <c r="O4157" s="62"/>
      <c r="P4157" s="62"/>
      <c r="Q4157" s="62"/>
      <c r="R4157" s="74"/>
      <c r="S4157" s="74"/>
      <c r="T4157" s="62"/>
      <c r="U4157" s="62"/>
      <c r="V4157" s="76"/>
    </row>
    <row r="4158" customHeight="1" spans="1:22">
      <c r="A4158" s="74"/>
      <c r="B4158" s="74"/>
      <c r="C4158" s="74"/>
      <c r="D4158" s="74"/>
      <c r="E4158" s="74"/>
      <c r="G4158" s="75"/>
      <c r="H4158" s="75"/>
      <c r="I4158" s="75"/>
      <c r="L4158" s="62"/>
      <c r="M4158" s="62"/>
      <c r="N4158" s="62"/>
      <c r="O4158" s="62"/>
      <c r="P4158" s="62"/>
      <c r="Q4158" s="62"/>
      <c r="R4158" s="74"/>
      <c r="S4158" s="74"/>
      <c r="T4158" s="62"/>
      <c r="U4158" s="62"/>
      <c r="V4158" s="76"/>
    </row>
    <row r="4159" customHeight="1" spans="1:22">
      <c r="A4159" s="74"/>
      <c r="B4159" s="74"/>
      <c r="C4159" s="74"/>
      <c r="D4159" s="74"/>
      <c r="E4159" s="74"/>
      <c r="G4159" s="75"/>
      <c r="H4159" s="75"/>
      <c r="I4159" s="75"/>
      <c r="L4159" s="62"/>
      <c r="M4159" s="62"/>
      <c r="N4159" s="62"/>
      <c r="O4159" s="62"/>
      <c r="P4159" s="62"/>
      <c r="Q4159" s="62"/>
      <c r="R4159" s="74"/>
      <c r="S4159" s="74"/>
      <c r="T4159" s="62"/>
      <c r="U4159" s="62"/>
      <c r="V4159" s="76"/>
    </row>
    <row r="4160" customHeight="1" spans="1:22">
      <c r="A4160" s="74"/>
      <c r="B4160" s="74"/>
      <c r="C4160" s="74"/>
      <c r="D4160" s="74"/>
      <c r="E4160" s="74"/>
      <c r="G4160" s="75"/>
      <c r="H4160" s="75"/>
      <c r="I4160" s="75"/>
      <c r="L4160" s="62"/>
      <c r="M4160" s="62"/>
      <c r="N4160" s="62"/>
      <c r="O4160" s="62"/>
      <c r="P4160" s="62"/>
      <c r="Q4160" s="62"/>
      <c r="R4160" s="74"/>
      <c r="S4160" s="74"/>
      <c r="T4160" s="62"/>
      <c r="U4160" s="62"/>
      <c r="V4160" s="76"/>
    </row>
    <row r="4161" customHeight="1" spans="1:22">
      <c r="A4161" s="74"/>
      <c r="B4161" s="74"/>
      <c r="C4161" s="74"/>
      <c r="D4161" s="74"/>
      <c r="E4161" s="74"/>
      <c r="G4161" s="75"/>
      <c r="H4161" s="75"/>
      <c r="I4161" s="75"/>
      <c r="L4161" s="62"/>
      <c r="M4161" s="62"/>
      <c r="N4161" s="62"/>
      <c r="O4161" s="62"/>
      <c r="P4161" s="62"/>
      <c r="Q4161" s="62"/>
      <c r="R4161" s="74"/>
      <c r="S4161" s="74"/>
      <c r="T4161" s="62"/>
      <c r="U4161" s="62"/>
      <c r="V4161" s="76"/>
    </row>
    <row r="4162" customHeight="1" spans="1:22">
      <c r="A4162" s="74"/>
      <c r="B4162" s="74"/>
      <c r="C4162" s="74"/>
      <c r="D4162" s="74"/>
      <c r="E4162" s="74"/>
      <c r="G4162" s="75"/>
      <c r="H4162" s="75"/>
      <c r="I4162" s="75"/>
      <c r="L4162" s="62"/>
      <c r="M4162" s="62"/>
      <c r="N4162" s="62"/>
      <c r="O4162" s="62"/>
      <c r="P4162" s="62"/>
      <c r="Q4162" s="62"/>
      <c r="R4162" s="74"/>
      <c r="S4162" s="74"/>
      <c r="T4162" s="62"/>
      <c r="U4162" s="62"/>
      <c r="V4162" s="76"/>
    </row>
    <row r="4163" customHeight="1" spans="1:22">
      <c r="A4163" s="74"/>
      <c r="B4163" s="74"/>
      <c r="C4163" s="74"/>
      <c r="D4163" s="74"/>
      <c r="E4163" s="74"/>
      <c r="G4163" s="75"/>
      <c r="H4163" s="75"/>
      <c r="I4163" s="75"/>
      <c r="L4163" s="62"/>
      <c r="M4163" s="62"/>
      <c r="N4163" s="62"/>
      <c r="O4163" s="62"/>
      <c r="P4163" s="62"/>
      <c r="Q4163" s="62"/>
      <c r="R4163" s="74"/>
      <c r="S4163" s="74"/>
      <c r="T4163" s="62"/>
      <c r="U4163" s="62"/>
      <c r="V4163" s="76"/>
    </row>
    <row r="4164" customHeight="1" spans="1:22">
      <c r="A4164" s="74"/>
      <c r="B4164" s="74"/>
      <c r="C4164" s="74"/>
      <c r="D4164" s="74"/>
      <c r="E4164" s="74"/>
      <c r="G4164" s="75"/>
      <c r="H4164" s="75"/>
      <c r="I4164" s="75"/>
      <c r="L4164" s="62"/>
      <c r="M4164" s="62"/>
      <c r="N4164" s="62"/>
      <c r="O4164" s="62"/>
      <c r="P4164" s="62"/>
      <c r="Q4164" s="62"/>
      <c r="R4164" s="74"/>
      <c r="S4164" s="74"/>
      <c r="T4164" s="62"/>
      <c r="U4164" s="62"/>
      <c r="V4164" s="76"/>
    </row>
    <row r="4165" customHeight="1" spans="1:22">
      <c r="A4165" s="74"/>
      <c r="B4165" s="74"/>
      <c r="C4165" s="74"/>
      <c r="D4165" s="74"/>
      <c r="E4165" s="74"/>
      <c r="G4165" s="75"/>
      <c r="H4165" s="75"/>
      <c r="I4165" s="75"/>
      <c r="L4165" s="62"/>
      <c r="M4165" s="62"/>
      <c r="N4165" s="62"/>
      <c r="O4165" s="62"/>
      <c r="P4165" s="62"/>
      <c r="Q4165" s="62"/>
      <c r="R4165" s="74"/>
      <c r="S4165" s="74"/>
      <c r="T4165" s="62"/>
      <c r="U4165" s="62"/>
      <c r="V4165" s="76"/>
    </row>
    <row r="4166" customHeight="1" spans="1:22">
      <c r="A4166" s="74"/>
      <c r="B4166" s="74"/>
      <c r="C4166" s="74"/>
      <c r="D4166" s="74"/>
      <c r="E4166" s="74"/>
      <c r="G4166" s="75"/>
      <c r="H4166" s="75"/>
      <c r="I4166" s="75"/>
      <c r="L4166" s="62"/>
      <c r="M4166" s="62"/>
      <c r="N4166" s="62"/>
      <c r="O4166" s="62"/>
      <c r="P4166" s="62"/>
      <c r="Q4166" s="62"/>
      <c r="R4166" s="74"/>
      <c r="S4166" s="74"/>
      <c r="T4166" s="62"/>
      <c r="U4166" s="62"/>
      <c r="V4166" s="76"/>
    </row>
    <row r="4167" customHeight="1" spans="1:22">
      <c r="A4167" s="74"/>
      <c r="B4167" s="74"/>
      <c r="C4167" s="74"/>
      <c r="D4167" s="74"/>
      <c r="E4167" s="74"/>
      <c r="G4167" s="75"/>
      <c r="H4167" s="75"/>
      <c r="I4167" s="75"/>
      <c r="L4167" s="62"/>
      <c r="M4167" s="62"/>
      <c r="N4167" s="62"/>
      <c r="O4167" s="62"/>
      <c r="P4167" s="62"/>
      <c r="Q4167" s="62"/>
      <c r="R4167" s="74"/>
      <c r="S4167" s="74"/>
      <c r="T4167" s="62"/>
      <c r="U4167" s="62"/>
      <c r="V4167" s="76"/>
    </row>
    <row r="4168" customHeight="1" spans="1:22">
      <c r="A4168" s="74"/>
      <c r="B4168" s="74"/>
      <c r="C4168" s="74"/>
      <c r="D4168" s="74"/>
      <c r="E4168" s="74"/>
      <c r="G4168" s="75"/>
      <c r="H4168" s="75"/>
      <c r="I4168" s="75"/>
      <c r="L4168" s="62"/>
      <c r="M4168" s="62"/>
      <c r="N4168" s="62"/>
      <c r="O4168" s="62"/>
      <c r="P4168" s="62"/>
      <c r="Q4168" s="62"/>
      <c r="R4168" s="74"/>
      <c r="S4168" s="74"/>
      <c r="T4168" s="62"/>
      <c r="U4168" s="62"/>
      <c r="V4168" s="76"/>
    </row>
    <row r="4169" customHeight="1" spans="1:22">
      <c r="A4169" s="74"/>
      <c r="B4169" s="74"/>
      <c r="C4169" s="74"/>
      <c r="D4169" s="74"/>
      <c r="E4169" s="74"/>
      <c r="G4169" s="75"/>
      <c r="H4169" s="75"/>
      <c r="I4169" s="75"/>
      <c r="L4169" s="62"/>
      <c r="M4169" s="62"/>
      <c r="N4169" s="62"/>
      <c r="O4169" s="62"/>
      <c r="P4169" s="62"/>
      <c r="Q4169" s="62"/>
      <c r="R4169" s="74"/>
      <c r="S4169" s="74"/>
      <c r="T4169" s="62"/>
      <c r="U4169" s="62"/>
      <c r="V4169" s="76"/>
    </row>
    <row r="4170" customHeight="1" spans="1:22">
      <c r="A4170" s="74"/>
      <c r="B4170" s="74"/>
      <c r="C4170" s="74"/>
      <c r="D4170" s="74"/>
      <c r="E4170" s="74"/>
      <c r="G4170" s="75"/>
      <c r="H4170" s="75"/>
      <c r="I4170" s="75"/>
      <c r="L4170" s="62"/>
      <c r="M4170" s="62"/>
      <c r="N4170" s="62"/>
      <c r="O4170" s="62"/>
      <c r="P4170" s="62"/>
      <c r="Q4170" s="62"/>
      <c r="R4170" s="74"/>
      <c r="S4170" s="74"/>
      <c r="T4170" s="62"/>
      <c r="U4170" s="62"/>
      <c r="V4170" s="76"/>
    </row>
    <row r="4171" customHeight="1" spans="1:22">
      <c r="A4171" s="74"/>
      <c r="B4171" s="74"/>
      <c r="C4171" s="74"/>
      <c r="D4171" s="74"/>
      <c r="E4171" s="74"/>
      <c r="G4171" s="75"/>
      <c r="H4171" s="75"/>
      <c r="I4171" s="75"/>
      <c r="L4171" s="62"/>
      <c r="M4171" s="62"/>
      <c r="N4171" s="62"/>
      <c r="O4171" s="62"/>
      <c r="P4171" s="62"/>
      <c r="Q4171" s="62"/>
      <c r="R4171" s="74"/>
      <c r="S4171" s="74"/>
      <c r="T4171" s="62"/>
      <c r="U4171" s="62"/>
      <c r="V4171" s="76"/>
    </row>
    <row r="4172" customHeight="1" spans="1:22">
      <c r="A4172" s="74"/>
      <c r="B4172" s="74"/>
      <c r="C4172" s="74"/>
      <c r="D4172" s="74"/>
      <c r="E4172" s="74"/>
      <c r="G4172" s="75"/>
      <c r="H4172" s="75"/>
      <c r="I4172" s="75"/>
      <c r="L4172" s="62"/>
      <c r="M4172" s="62"/>
      <c r="N4172" s="62"/>
      <c r="O4172" s="62"/>
      <c r="P4172" s="62"/>
      <c r="Q4172" s="62"/>
      <c r="R4172" s="74"/>
      <c r="S4172" s="74"/>
      <c r="T4172" s="62"/>
      <c r="U4172" s="62"/>
      <c r="V4172" s="76"/>
    </row>
    <row r="4173" customHeight="1" spans="1:22">
      <c r="A4173" s="74"/>
      <c r="B4173" s="74"/>
      <c r="C4173" s="74"/>
      <c r="D4173" s="74"/>
      <c r="E4173" s="74"/>
      <c r="G4173" s="75"/>
      <c r="H4173" s="75"/>
      <c r="I4173" s="75"/>
      <c r="L4173" s="62"/>
      <c r="M4173" s="62"/>
      <c r="N4173" s="62"/>
      <c r="O4173" s="62"/>
      <c r="P4173" s="62"/>
      <c r="Q4173" s="62"/>
      <c r="R4173" s="74"/>
      <c r="S4173" s="74"/>
      <c r="T4173" s="62"/>
      <c r="U4173" s="62"/>
      <c r="V4173" s="76"/>
    </row>
    <row r="4174" customHeight="1" spans="1:22">
      <c r="A4174" s="74"/>
      <c r="B4174" s="74"/>
      <c r="C4174" s="74"/>
      <c r="D4174" s="74"/>
      <c r="E4174" s="74"/>
      <c r="G4174" s="75"/>
      <c r="H4174" s="75"/>
      <c r="I4174" s="75"/>
      <c r="L4174" s="62"/>
      <c r="M4174" s="62"/>
      <c r="N4174" s="62"/>
      <c r="O4174" s="62"/>
      <c r="P4174" s="62"/>
      <c r="Q4174" s="62"/>
      <c r="R4174" s="74"/>
      <c r="S4174" s="74"/>
      <c r="T4174" s="62"/>
      <c r="U4174" s="62"/>
      <c r="V4174" s="76"/>
    </row>
    <row r="4175" customHeight="1" spans="1:22">
      <c r="A4175" s="74"/>
      <c r="B4175" s="74"/>
      <c r="C4175" s="74"/>
      <c r="D4175" s="74"/>
      <c r="E4175" s="74"/>
      <c r="G4175" s="75"/>
      <c r="H4175" s="75"/>
      <c r="I4175" s="75"/>
      <c r="L4175" s="62"/>
      <c r="M4175" s="62"/>
      <c r="N4175" s="62"/>
      <c r="O4175" s="62"/>
      <c r="P4175" s="62"/>
      <c r="Q4175" s="62"/>
      <c r="R4175" s="74"/>
      <c r="S4175" s="74"/>
      <c r="T4175" s="62"/>
      <c r="U4175" s="62"/>
      <c r="V4175" s="76"/>
    </row>
    <row r="4176" customHeight="1" spans="1:22">
      <c r="A4176" s="74"/>
      <c r="B4176" s="74"/>
      <c r="C4176" s="74"/>
      <c r="D4176" s="74"/>
      <c r="E4176" s="74"/>
      <c r="G4176" s="75"/>
      <c r="H4176" s="75"/>
      <c r="I4176" s="75"/>
      <c r="L4176" s="62"/>
      <c r="M4176" s="62"/>
      <c r="N4176" s="62"/>
      <c r="O4176" s="62"/>
      <c r="P4176" s="62"/>
      <c r="Q4176" s="62"/>
      <c r="R4176" s="74"/>
      <c r="S4176" s="74"/>
      <c r="T4176" s="62"/>
      <c r="U4176" s="62"/>
      <c r="V4176" s="76"/>
    </row>
    <row r="4177" customHeight="1" spans="1:22">
      <c r="A4177" s="74"/>
      <c r="B4177" s="74"/>
      <c r="C4177" s="74"/>
      <c r="D4177" s="74"/>
      <c r="E4177" s="74"/>
      <c r="G4177" s="75"/>
      <c r="H4177" s="75"/>
      <c r="I4177" s="75"/>
      <c r="L4177" s="62"/>
      <c r="M4177" s="62"/>
      <c r="N4177" s="62"/>
      <c r="O4177" s="62"/>
      <c r="P4177" s="62"/>
      <c r="Q4177" s="62"/>
      <c r="R4177" s="74"/>
      <c r="S4177" s="74"/>
      <c r="T4177" s="62"/>
      <c r="U4177" s="62"/>
      <c r="V4177" s="76"/>
    </row>
    <row r="4178" customHeight="1" spans="1:22">
      <c r="A4178" s="74"/>
      <c r="B4178" s="74"/>
      <c r="C4178" s="74"/>
      <c r="D4178" s="74"/>
      <c r="E4178" s="74"/>
      <c r="G4178" s="75"/>
      <c r="H4178" s="75"/>
      <c r="I4178" s="75"/>
      <c r="L4178" s="62"/>
      <c r="M4178" s="62"/>
      <c r="N4178" s="62"/>
      <c r="O4178" s="62"/>
      <c r="P4178" s="62"/>
      <c r="Q4178" s="62"/>
      <c r="R4178" s="74"/>
      <c r="S4178" s="74"/>
      <c r="T4178" s="62"/>
      <c r="U4178" s="62"/>
      <c r="V4178" s="76"/>
    </row>
    <row r="4179" customHeight="1" spans="1:22">
      <c r="A4179" s="74"/>
      <c r="B4179" s="74"/>
      <c r="C4179" s="74"/>
      <c r="D4179" s="74"/>
      <c r="E4179" s="74"/>
      <c r="G4179" s="75"/>
      <c r="H4179" s="75"/>
      <c r="I4179" s="75"/>
      <c r="L4179" s="62"/>
      <c r="M4179" s="62"/>
      <c r="N4179" s="62"/>
      <c r="O4179" s="62"/>
      <c r="P4179" s="62"/>
      <c r="Q4179" s="62"/>
      <c r="R4179" s="74"/>
      <c r="S4179" s="74"/>
      <c r="T4179" s="62"/>
      <c r="U4179" s="62"/>
      <c r="V4179" s="76"/>
    </row>
    <row r="4180" customHeight="1" spans="1:22">
      <c r="A4180" s="74"/>
      <c r="B4180" s="74"/>
      <c r="C4180" s="74"/>
      <c r="D4180" s="74"/>
      <c r="E4180" s="74"/>
      <c r="G4180" s="75"/>
      <c r="H4180" s="75"/>
      <c r="I4180" s="75"/>
      <c r="L4180" s="62"/>
      <c r="M4180" s="62"/>
      <c r="N4180" s="62"/>
      <c r="O4180" s="62"/>
      <c r="P4180" s="62"/>
      <c r="Q4180" s="62"/>
      <c r="R4180" s="74"/>
      <c r="S4180" s="74"/>
      <c r="T4180" s="62"/>
      <c r="U4180" s="62"/>
      <c r="V4180" s="76"/>
    </row>
    <row r="4181" customHeight="1" spans="1:22">
      <c r="A4181" s="74"/>
      <c r="B4181" s="74"/>
      <c r="C4181" s="74"/>
      <c r="D4181" s="74"/>
      <c r="E4181" s="74"/>
      <c r="G4181" s="75"/>
      <c r="H4181" s="75"/>
      <c r="I4181" s="75"/>
      <c r="L4181" s="62"/>
      <c r="M4181" s="62"/>
      <c r="N4181" s="62"/>
      <c r="O4181" s="62"/>
      <c r="P4181" s="62"/>
      <c r="Q4181" s="62"/>
      <c r="R4181" s="74"/>
      <c r="S4181" s="74"/>
      <c r="T4181" s="62"/>
      <c r="U4181" s="62"/>
      <c r="V4181" s="76"/>
    </row>
    <row r="4182" customHeight="1" spans="1:22">
      <c r="A4182" s="74"/>
      <c r="B4182" s="74"/>
      <c r="C4182" s="74"/>
      <c r="D4182" s="74"/>
      <c r="E4182" s="74"/>
      <c r="G4182" s="75"/>
      <c r="H4182" s="75"/>
      <c r="I4182" s="75"/>
      <c r="L4182" s="62"/>
      <c r="M4182" s="62"/>
      <c r="N4182" s="62"/>
      <c r="O4182" s="62"/>
      <c r="P4182" s="62"/>
      <c r="Q4182" s="62"/>
      <c r="R4182" s="74"/>
      <c r="S4182" s="74"/>
      <c r="T4182" s="62"/>
      <c r="U4182" s="62"/>
      <c r="V4182" s="76"/>
    </row>
    <row r="4183" customHeight="1" spans="1:22">
      <c r="A4183" s="74"/>
      <c r="B4183" s="74"/>
      <c r="C4183" s="74"/>
      <c r="D4183" s="74"/>
      <c r="E4183" s="74"/>
      <c r="G4183" s="75"/>
      <c r="H4183" s="75"/>
      <c r="I4183" s="75"/>
      <c r="L4183" s="62"/>
      <c r="M4183" s="62"/>
      <c r="N4183" s="62"/>
      <c r="O4183" s="62"/>
      <c r="P4183" s="62"/>
      <c r="Q4183" s="62"/>
      <c r="R4183" s="74"/>
      <c r="S4183" s="74"/>
      <c r="T4183" s="62"/>
      <c r="U4183" s="62"/>
      <c r="V4183" s="76"/>
    </row>
    <row r="4184" customHeight="1" spans="1:22">
      <c r="A4184" s="74"/>
      <c r="B4184" s="74"/>
      <c r="C4184" s="74"/>
      <c r="D4184" s="74"/>
      <c r="E4184" s="74"/>
      <c r="G4184" s="75"/>
      <c r="H4184" s="75"/>
      <c r="I4184" s="75"/>
      <c r="L4184" s="62"/>
      <c r="M4184" s="62"/>
      <c r="N4184" s="62"/>
      <c r="O4184" s="62"/>
      <c r="P4184" s="62"/>
      <c r="Q4184" s="62"/>
      <c r="R4184" s="74"/>
      <c r="S4184" s="74"/>
      <c r="T4184" s="62"/>
      <c r="U4184" s="62"/>
      <c r="V4184" s="76"/>
    </row>
    <row r="4185" customHeight="1" spans="1:22">
      <c r="A4185" s="74"/>
      <c r="B4185" s="74"/>
      <c r="C4185" s="74"/>
      <c r="D4185" s="74"/>
      <c r="E4185" s="74"/>
      <c r="G4185" s="75"/>
      <c r="H4185" s="75"/>
      <c r="I4185" s="75"/>
      <c r="L4185" s="62"/>
      <c r="M4185" s="62"/>
      <c r="N4185" s="62"/>
      <c r="O4185" s="62"/>
      <c r="P4185" s="62"/>
      <c r="Q4185" s="62"/>
      <c r="R4185" s="74"/>
      <c r="S4185" s="74"/>
      <c r="T4185" s="62"/>
      <c r="U4185" s="62"/>
      <c r="V4185" s="76"/>
    </row>
    <row r="4186" customHeight="1" spans="1:22">
      <c r="A4186" s="74"/>
      <c r="B4186" s="74"/>
      <c r="C4186" s="74"/>
      <c r="D4186" s="74"/>
      <c r="E4186" s="74"/>
      <c r="G4186" s="75"/>
      <c r="H4186" s="75"/>
      <c r="I4186" s="75"/>
      <c r="L4186" s="62"/>
      <c r="M4186" s="62"/>
      <c r="N4186" s="62"/>
      <c r="O4186" s="62"/>
      <c r="P4186" s="62"/>
      <c r="Q4186" s="62"/>
      <c r="R4186" s="74"/>
      <c r="S4186" s="74"/>
      <c r="T4186" s="62"/>
      <c r="U4186" s="62"/>
      <c r="V4186" s="76"/>
    </row>
    <row r="4187" customHeight="1" spans="1:22">
      <c r="A4187" s="74"/>
      <c r="B4187" s="74"/>
      <c r="C4187" s="74"/>
      <c r="D4187" s="74"/>
      <c r="E4187" s="74"/>
      <c r="G4187" s="75"/>
      <c r="H4187" s="75"/>
      <c r="I4187" s="75"/>
      <c r="L4187" s="62"/>
      <c r="M4187" s="62"/>
      <c r="N4187" s="62"/>
      <c r="O4187" s="62"/>
      <c r="P4187" s="62"/>
      <c r="Q4187" s="62"/>
      <c r="R4187" s="74"/>
      <c r="S4187" s="74"/>
      <c r="T4187" s="62"/>
      <c r="U4187" s="62"/>
      <c r="V4187" s="76"/>
    </row>
    <row r="4188" customHeight="1" spans="1:22">
      <c r="A4188" s="74"/>
      <c r="B4188" s="74"/>
      <c r="C4188" s="74"/>
      <c r="D4188" s="74"/>
      <c r="E4188" s="74"/>
      <c r="G4188" s="75"/>
      <c r="H4188" s="75"/>
      <c r="I4188" s="75"/>
      <c r="L4188" s="62"/>
      <c r="M4188" s="62"/>
      <c r="N4188" s="62"/>
      <c r="O4188" s="62"/>
      <c r="P4188" s="62"/>
      <c r="Q4188" s="62"/>
      <c r="R4188" s="74"/>
      <c r="S4188" s="74"/>
      <c r="T4188" s="62"/>
      <c r="U4188" s="62"/>
      <c r="V4188" s="76"/>
    </row>
    <row r="4189" customHeight="1" spans="1:22">
      <c r="A4189" s="74"/>
      <c r="B4189" s="74"/>
      <c r="C4189" s="74"/>
      <c r="D4189" s="74"/>
      <c r="E4189" s="74"/>
      <c r="G4189" s="75"/>
      <c r="H4189" s="75"/>
      <c r="I4189" s="75"/>
      <c r="L4189" s="62"/>
      <c r="M4189" s="62"/>
      <c r="N4189" s="62"/>
      <c r="O4189" s="62"/>
      <c r="P4189" s="62"/>
      <c r="Q4189" s="62"/>
      <c r="R4189" s="74"/>
      <c r="S4189" s="74"/>
      <c r="T4189" s="62"/>
      <c r="U4189" s="62"/>
      <c r="V4189" s="76"/>
    </row>
    <row r="4190" customHeight="1" spans="1:22">
      <c r="A4190" s="74"/>
      <c r="B4190" s="74"/>
      <c r="C4190" s="74"/>
      <c r="D4190" s="74"/>
      <c r="E4190" s="74"/>
      <c r="G4190" s="75"/>
      <c r="H4190" s="75"/>
      <c r="I4190" s="75"/>
      <c r="L4190" s="62"/>
      <c r="M4190" s="62"/>
      <c r="N4190" s="62"/>
      <c r="O4190" s="62"/>
      <c r="P4190" s="62"/>
      <c r="Q4190" s="62"/>
      <c r="R4190" s="74"/>
      <c r="S4190" s="74"/>
      <c r="T4190" s="62"/>
      <c r="U4190" s="62"/>
      <c r="V4190" s="76"/>
    </row>
    <row r="4191" customHeight="1" spans="1:22">
      <c r="A4191" s="74"/>
      <c r="B4191" s="74"/>
      <c r="C4191" s="74"/>
      <c r="D4191" s="74"/>
      <c r="E4191" s="74"/>
      <c r="G4191" s="75"/>
      <c r="H4191" s="75"/>
      <c r="I4191" s="75"/>
      <c r="L4191" s="62"/>
      <c r="M4191" s="62"/>
      <c r="N4191" s="62"/>
      <c r="O4191" s="62"/>
      <c r="P4191" s="62"/>
      <c r="Q4191" s="62"/>
      <c r="R4191" s="74"/>
      <c r="S4191" s="74"/>
      <c r="T4191" s="62"/>
      <c r="U4191" s="62"/>
      <c r="V4191" s="76"/>
    </row>
    <row r="4192" customHeight="1" spans="1:22">
      <c r="A4192" s="74"/>
      <c r="B4192" s="74"/>
      <c r="C4192" s="74"/>
      <c r="D4192" s="74"/>
      <c r="E4192" s="74"/>
      <c r="G4192" s="75"/>
      <c r="H4192" s="75"/>
      <c r="I4192" s="75"/>
      <c r="L4192" s="62"/>
      <c r="M4192" s="62"/>
      <c r="N4192" s="62"/>
      <c r="O4192" s="62"/>
      <c r="P4192" s="62"/>
      <c r="Q4192" s="62"/>
      <c r="R4192" s="74"/>
      <c r="S4192" s="74"/>
      <c r="T4192" s="62"/>
      <c r="U4192" s="62"/>
      <c r="V4192" s="76"/>
    </row>
    <row r="4193" customHeight="1" spans="1:22">
      <c r="A4193" s="74"/>
      <c r="B4193" s="74"/>
      <c r="C4193" s="74"/>
      <c r="D4193" s="74"/>
      <c r="E4193" s="74"/>
      <c r="G4193" s="75"/>
      <c r="H4193" s="75"/>
      <c r="I4193" s="75"/>
      <c r="L4193" s="62"/>
      <c r="M4193" s="62"/>
      <c r="N4193" s="62"/>
      <c r="O4193" s="62"/>
      <c r="P4193" s="62"/>
      <c r="Q4193" s="62"/>
      <c r="R4193" s="74"/>
      <c r="S4193" s="74"/>
      <c r="T4193" s="62"/>
      <c r="U4193" s="62"/>
      <c r="V4193" s="76"/>
    </row>
    <row r="4194" customHeight="1" spans="1:22">
      <c r="A4194" s="74"/>
      <c r="B4194" s="74"/>
      <c r="C4194" s="74"/>
      <c r="D4194" s="74"/>
      <c r="E4194" s="74"/>
      <c r="G4194" s="75"/>
      <c r="H4194" s="75"/>
      <c r="I4194" s="75"/>
      <c r="L4194" s="62"/>
      <c r="M4194" s="62"/>
      <c r="N4194" s="62"/>
      <c r="O4194" s="62"/>
      <c r="P4194" s="62"/>
      <c r="Q4194" s="62"/>
      <c r="R4194" s="74"/>
      <c r="S4194" s="74"/>
      <c r="T4194" s="62"/>
      <c r="U4194" s="62"/>
      <c r="V4194" s="76"/>
    </row>
    <row r="4195" customHeight="1" spans="1:22">
      <c r="A4195" s="74"/>
      <c r="B4195" s="74"/>
      <c r="C4195" s="74"/>
      <c r="D4195" s="74"/>
      <c r="E4195" s="74"/>
      <c r="G4195" s="75"/>
      <c r="H4195" s="75"/>
      <c r="I4195" s="75"/>
      <c r="L4195" s="62"/>
      <c r="M4195" s="62"/>
      <c r="N4195" s="62"/>
      <c r="O4195" s="62"/>
      <c r="P4195" s="62"/>
      <c r="Q4195" s="62"/>
      <c r="R4195" s="74"/>
      <c r="S4195" s="74"/>
      <c r="T4195" s="62"/>
      <c r="U4195" s="62"/>
      <c r="V4195" s="76"/>
    </row>
    <row r="4196" customHeight="1" spans="1:22">
      <c r="A4196" s="74"/>
      <c r="B4196" s="74"/>
      <c r="C4196" s="74"/>
      <c r="D4196" s="74"/>
      <c r="E4196" s="74"/>
      <c r="G4196" s="75"/>
      <c r="H4196" s="75"/>
      <c r="I4196" s="75"/>
      <c r="L4196" s="62"/>
      <c r="M4196" s="62"/>
      <c r="N4196" s="62"/>
      <c r="O4196" s="62"/>
      <c r="P4196" s="62"/>
      <c r="Q4196" s="62"/>
      <c r="R4196" s="74"/>
      <c r="S4196" s="74"/>
      <c r="T4196" s="62"/>
      <c r="U4196" s="62"/>
      <c r="V4196" s="76"/>
    </row>
    <row r="4197" customHeight="1" spans="1:22">
      <c r="A4197" s="74"/>
      <c r="B4197" s="74"/>
      <c r="C4197" s="74"/>
      <c r="D4197" s="74"/>
      <c r="E4197" s="74"/>
      <c r="G4197" s="75"/>
      <c r="H4197" s="75"/>
      <c r="I4197" s="75"/>
      <c r="L4197" s="62"/>
      <c r="M4197" s="62"/>
      <c r="N4197" s="62"/>
      <c r="O4197" s="62"/>
      <c r="P4197" s="62"/>
      <c r="Q4197" s="62"/>
      <c r="R4197" s="74"/>
      <c r="S4197" s="74"/>
      <c r="T4197" s="62"/>
      <c r="U4197" s="62"/>
      <c r="V4197" s="76"/>
    </row>
    <row r="4198" customHeight="1" spans="1:22">
      <c r="A4198" s="74"/>
      <c r="B4198" s="74"/>
      <c r="C4198" s="74"/>
      <c r="D4198" s="74"/>
      <c r="E4198" s="74"/>
      <c r="G4198" s="75"/>
      <c r="H4198" s="75"/>
      <c r="I4198" s="75"/>
      <c r="L4198" s="62"/>
      <c r="M4198" s="62"/>
      <c r="N4198" s="62"/>
      <c r="O4198" s="62"/>
      <c r="P4198" s="62"/>
      <c r="Q4198" s="62"/>
      <c r="R4198" s="74"/>
      <c r="S4198" s="74"/>
      <c r="T4198" s="62"/>
      <c r="U4198" s="62"/>
      <c r="V4198" s="76"/>
    </row>
    <row r="4199" customHeight="1" spans="1:22">
      <c r="A4199" s="74"/>
      <c r="B4199" s="74"/>
      <c r="C4199" s="74"/>
      <c r="D4199" s="74"/>
      <c r="E4199" s="74"/>
      <c r="G4199" s="75"/>
      <c r="H4199" s="75"/>
      <c r="I4199" s="75"/>
      <c r="L4199" s="62"/>
      <c r="M4199" s="62"/>
      <c r="N4199" s="62"/>
      <c r="O4199" s="62"/>
      <c r="P4199" s="62"/>
      <c r="Q4199" s="62"/>
      <c r="R4199" s="74"/>
      <c r="S4199" s="74"/>
      <c r="T4199" s="62"/>
      <c r="U4199" s="62"/>
      <c r="V4199" s="76"/>
    </row>
    <row r="4200" customHeight="1" spans="1:22">
      <c r="A4200" s="74"/>
      <c r="B4200" s="74"/>
      <c r="C4200" s="74"/>
      <c r="D4200" s="74"/>
      <c r="E4200" s="74"/>
      <c r="G4200" s="75"/>
      <c r="H4200" s="75"/>
      <c r="I4200" s="75"/>
      <c r="L4200" s="62"/>
      <c r="M4200" s="62"/>
      <c r="N4200" s="62"/>
      <c r="O4200" s="62"/>
      <c r="P4200" s="62"/>
      <c r="Q4200" s="62"/>
      <c r="R4200" s="74"/>
      <c r="S4200" s="74"/>
      <c r="T4200" s="62"/>
      <c r="U4200" s="62"/>
      <c r="V4200" s="76"/>
    </row>
    <row r="4201" customHeight="1" spans="1:22">
      <c r="A4201" s="74"/>
      <c r="B4201" s="74"/>
      <c r="C4201" s="74"/>
      <c r="D4201" s="74"/>
      <c r="E4201" s="74"/>
      <c r="G4201" s="75"/>
      <c r="H4201" s="75"/>
      <c r="I4201" s="75"/>
      <c r="L4201" s="62"/>
      <c r="M4201" s="62"/>
      <c r="N4201" s="62"/>
      <c r="O4201" s="62"/>
      <c r="P4201" s="62"/>
      <c r="Q4201" s="62"/>
      <c r="R4201" s="74"/>
      <c r="S4201" s="74"/>
      <c r="T4201" s="62"/>
      <c r="U4201" s="62"/>
      <c r="V4201" s="76"/>
    </row>
    <row r="4202" customHeight="1" spans="1:22">
      <c r="A4202" s="74"/>
      <c r="B4202" s="74"/>
      <c r="C4202" s="74"/>
      <c r="D4202" s="74"/>
      <c r="E4202" s="74"/>
      <c r="G4202" s="75"/>
      <c r="H4202" s="75"/>
      <c r="I4202" s="75"/>
      <c r="L4202" s="62"/>
      <c r="M4202" s="62"/>
      <c r="N4202" s="62"/>
      <c r="O4202" s="62"/>
      <c r="P4202" s="62"/>
      <c r="Q4202" s="62"/>
      <c r="R4202" s="74"/>
      <c r="S4202" s="74"/>
      <c r="T4202" s="62"/>
      <c r="U4202" s="62"/>
      <c r="V4202" s="76"/>
    </row>
    <row r="4203" customHeight="1" spans="1:22">
      <c r="A4203" s="74"/>
      <c r="B4203" s="74"/>
      <c r="C4203" s="74"/>
      <c r="D4203" s="74"/>
      <c r="E4203" s="74"/>
      <c r="G4203" s="75"/>
      <c r="H4203" s="75"/>
      <c r="I4203" s="75"/>
      <c r="L4203" s="62"/>
      <c r="M4203" s="62"/>
      <c r="N4203" s="62"/>
      <c r="O4203" s="62"/>
      <c r="P4203" s="62"/>
      <c r="Q4203" s="62"/>
      <c r="R4203" s="74"/>
      <c r="S4203" s="74"/>
      <c r="T4203" s="62"/>
      <c r="U4203" s="62"/>
      <c r="V4203" s="76"/>
    </row>
    <row r="4204" customHeight="1" spans="1:22">
      <c r="A4204" s="74"/>
      <c r="B4204" s="74"/>
      <c r="C4204" s="74"/>
      <c r="D4204" s="74"/>
      <c r="E4204" s="74"/>
      <c r="G4204" s="75"/>
      <c r="H4204" s="75"/>
      <c r="I4204" s="75"/>
      <c r="L4204" s="62"/>
      <c r="M4204" s="62"/>
      <c r="N4204" s="62"/>
      <c r="O4204" s="62"/>
      <c r="P4204" s="62"/>
      <c r="Q4204" s="62"/>
      <c r="R4204" s="74"/>
      <c r="S4204" s="74"/>
      <c r="T4204" s="62"/>
      <c r="U4204" s="62"/>
      <c r="V4204" s="76"/>
    </row>
    <row r="4205" customHeight="1" spans="1:22">
      <c r="A4205" s="74"/>
      <c r="B4205" s="74"/>
      <c r="C4205" s="74"/>
      <c r="D4205" s="74"/>
      <c r="E4205" s="74"/>
      <c r="G4205" s="75"/>
      <c r="H4205" s="75"/>
      <c r="I4205" s="75"/>
      <c r="L4205" s="62"/>
      <c r="M4205" s="62"/>
      <c r="N4205" s="62"/>
      <c r="O4205" s="62"/>
      <c r="P4205" s="62"/>
      <c r="Q4205" s="62"/>
      <c r="R4205" s="74"/>
      <c r="S4205" s="74"/>
      <c r="T4205" s="62"/>
      <c r="U4205" s="62"/>
      <c r="V4205" s="76"/>
    </row>
    <row r="4206" customHeight="1" spans="1:22">
      <c r="A4206" s="74"/>
      <c r="B4206" s="74"/>
      <c r="C4206" s="74"/>
      <c r="D4206" s="74"/>
      <c r="E4206" s="74"/>
      <c r="G4206" s="75"/>
      <c r="H4206" s="75"/>
      <c r="I4206" s="75"/>
      <c r="L4206" s="62"/>
      <c r="M4206" s="62"/>
      <c r="N4206" s="62"/>
      <c r="O4206" s="62"/>
      <c r="P4206" s="62"/>
      <c r="Q4206" s="62"/>
      <c r="R4206" s="74"/>
      <c r="S4206" s="74"/>
      <c r="T4206" s="62"/>
      <c r="U4206" s="62"/>
      <c r="V4206" s="76"/>
    </row>
    <row r="4207" customHeight="1" spans="1:22">
      <c r="A4207" s="74"/>
      <c r="B4207" s="74"/>
      <c r="C4207" s="74"/>
      <c r="D4207" s="74"/>
      <c r="E4207" s="74"/>
      <c r="G4207" s="75"/>
      <c r="H4207" s="75"/>
      <c r="I4207" s="75"/>
      <c r="L4207" s="62"/>
      <c r="M4207" s="62"/>
      <c r="N4207" s="62"/>
      <c r="O4207" s="62"/>
      <c r="P4207" s="62"/>
      <c r="Q4207" s="62"/>
      <c r="R4207" s="74"/>
      <c r="S4207" s="74"/>
      <c r="T4207" s="62"/>
      <c r="U4207" s="62"/>
      <c r="V4207" s="76"/>
    </row>
    <row r="4208" customHeight="1" spans="1:22">
      <c r="A4208" s="74"/>
      <c r="B4208" s="74"/>
      <c r="C4208" s="74"/>
      <c r="D4208" s="74"/>
      <c r="E4208" s="74"/>
      <c r="G4208" s="75"/>
      <c r="H4208" s="75"/>
      <c r="I4208" s="75"/>
      <c r="L4208" s="62"/>
      <c r="M4208" s="62"/>
      <c r="N4208" s="62"/>
      <c r="O4208" s="62"/>
      <c r="P4208" s="62"/>
      <c r="Q4208" s="62"/>
      <c r="R4208" s="74"/>
      <c r="S4208" s="74"/>
      <c r="T4208" s="62"/>
      <c r="U4208" s="62"/>
      <c r="V4208" s="76"/>
    </row>
    <row r="4209" customHeight="1" spans="1:22">
      <c r="A4209" s="74"/>
      <c r="B4209" s="74"/>
      <c r="C4209" s="74"/>
      <c r="D4209" s="74"/>
      <c r="E4209" s="74"/>
      <c r="G4209" s="75"/>
      <c r="H4209" s="75"/>
      <c r="I4209" s="75"/>
      <c r="L4209" s="62"/>
      <c r="M4209" s="62"/>
      <c r="N4209" s="62"/>
      <c r="O4209" s="62"/>
      <c r="P4209" s="62"/>
      <c r="Q4209" s="62"/>
      <c r="R4209" s="74"/>
      <c r="S4209" s="74"/>
      <c r="T4209" s="62"/>
      <c r="U4209" s="62"/>
      <c r="V4209" s="76"/>
    </row>
    <row r="4210" customHeight="1" spans="1:22">
      <c r="A4210" s="74"/>
      <c r="B4210" s="74"/>
      <c r="C4210" s="74"/>
      <c r="D4210" s="74"/>
      <c r="E4210" s="74"/>
      <c r="G4210" s="75"/>
      <c r="H4210" s="75"/>
      <c r="I4210" s="75"/>
      <c r="L4210" s="62"/>
      <c r="M4210" s="62"/>
      <c r="N4210" s="62"/>
      <c r="O4210" s="62"/>
      <c r="P4210" s="62"/>
      <c r="Q4210" s="62"/>
      <c r="R4210" s="74"/>
      <c r="S4210" s="74"/>
      <c r="T4210" s="62"/>
      <c r="U4210" s="62"/>
      <c r="V4210" s="76"/>
    </row>
    <row r="4211" customHeight="1" spans="1:22">
      <c r="A4211" s="74"/>
      <c r="B4211" s="74"/>
      <c r="C4211" s="74"/>
      <c r="D4211" s="74"/>
      <c r="E4211" s="74"/>
      <c r="G4211" s="75"/>
      <c r="H4211" s="75"/>
      <c r="I4211" s="75"/>
      <c r="L4211" s="62"/>
      <c r="M4211" s="62"/>
      <c r="N4211" s="62"/>
      <c r="O4211" s="62"/>
      <c r="P4211" s="62"/>
      <c r="Q4211" s="62"/>
      <c r="R4211" s="74"/>
      <c r="S4211" s="74"/>
      <c r="T4211" s="62"/>
      <c r="U4211" s="62"/>
      <c r="V4211" s="76"/>
    </row>
    <row r="4212" customHeight="1" spans="1:22">
      <c r="A4212" s="74"/>
      <c r="B4212" s="74"/>
      <c r="C4212" s="74"/>
      <c r="D4212" s="74"/>
      <c r="E4212" s="74"/>
      <c r="G4212" s="75"/>
      <c r="H4212" s="75"/>
      <c r="I4212" s="75"/>
      <c r="L4212" s="62"/>
      <c r="M4212" s="62"/>
      <c r="N4212" s="62"/>
      <c r="O4212" s="62"/>
      <c r="P4212" s="62"/>
      <c r="Q4212" s="62"/>
      <c r="R4212" s="74"/>
      <c r="S4212" s="74"/>
      <c r="T4212" s="62"/>
      <c r="U4212" s="62"/>
      <c r="V4212" s="76"/>
    </row>
    <row r="4213" customHeight="1" spans="1:22">
      <c r="A4213" s="74"/>
      <c r="B4213" s="74"/>
      <c r="C4213" s="74"/>
      <c r="D4213" s="74"/>
      <c r="E4213" s="74"/>
      <c r="G4213" s="75"/>
      <c r="H4213" s="75"/>
      <c r="I4213" s="75"/>
      <c r="L4213" s="62"/>
      <c r="M4213" s="62"/>
      <c r="N4213" s="62"/>
      <c r="O4213" s="62"/>
      <c r="P4213" s="62"/>
      <c r="Q4213" s="62"/>
      <c r="R4213" s="74"/>
      <c r="S4213" s="74"/>
      <c r="T4213" s="62"/>
      <c r="U4213" s="62"/>
      <c r="V4213" s="76"/>
    </row>
    <row r="4214" customHeight="1" spans="1:22">
      <c r="A4214" s="74"/>
      <c r="B4214" s="74"/>
      <c r="C4214" s="74"/>
      <c r="D4214" s="74"/>
      <c r="E4214" s="74"/>
      <c r="G4214" s="75"/>
      <c r="H4214" s="75"/>
      <c r="I4214" s="75"/>
      <c r="L4214" s="62"/>
      <c r="M4214" s="62"/>
      <c r="N4214" s="62"/>
      <c r="O4214" s="62"/>
      <c r="P4214" s="62"/>
      <c r="Q4214" s="62"/>
      <c r="R4214" s="74"/>
      <c r="S4214" s="74"/>
      <c r="T4214" s="62"/>
      <c r="U4214" s="62"/>
      <c r="V4214" s="76"/>
    </row>
    <row r="4215" customHeight="1" spans="1:22">
      <c r="A4215" s="74"/>
      <c r="B4215" s="74"/>
      <c r="C4215" s="74"/>
      <c r="D4215" s="74"/>
      <c r="E4215" s="74"/>
      <c r="G4215" s="75"/>
      <c r="H4215" s="75"/>
      <c r="I4215" s="75"/>
      <c r="L4215" s="62"/>
      <c r="M4215" s="62"/>
      <c r="N4215" s="62"/>
      <c r="O4215" s="62"/>
      <c r="P4215" s="62"/>
      <c r="Q4215" s="62"/>
      <c r="R4215" s="74"/>
      <c r="S4215" s="74"/>
      <c r="T4215" s="62"/>
      <c r="U4215" s="62"/>
      <c r="V4215" s="76"/>
    </row>
    <row r="4216" customHeight="1" spans="1:22">
      <c r="A4216" s="74"/>
      <c r="B4216" s="74"/>
      <c r="C4216" s="74"/>
      <c r="D4216" s="74"/>
      <c r="E4216" s="74"/>
      <c r="G4216" s="75"/>
      <c r="H4216" s="75"/>
      <c r="I4216" s="75"/>
      <c r="L4216" s="62"/>
      <c r="M4216" s="62"/>
      <c r="N4216" s="62"/>
      <c r="O4216" s="62"/>
      <c r="P4216" s="62"/>
      <c r="Q4216" s="62"/>
      <c r="R4216" s="74"/>
      <c r="S4216" s="74"/>
      <c r="T4216" s="62"/>
      <c r="U4216" s="62"/>
      <c r="V4216" s="76"/>
    </row>
    <row r="4217" customHeight="1" spans="1:22">
      <c r="A4217" s="74"/>
      <c r="B4217" s="74"/>
      <c r="C4217" s="74"/>
      <c r="D4217" s="74"/>
      <c r="E4217" s="74"/>
      <c r="G4217" s="75"/>
      <c r="H4217" s="75"/>
      <c r="I4217" s="75"/>
      <c r="L4217" s="62"/>
      <c r="M4217" s="62"/>
      <c r="N4217" s="62"/>
      <c r="O4217" s="62"/>
      <c r="P4217" s="62"/>
      <c r="Q4217" s="62"/>
      <c r="R4217" s="74"/>
      <c r="S4217" s="74"/>
      <c r="T4217" s="62"/>
      <c r="U4217" s="62"/>
      <c r="V4217" s="76"/>
    </row>
    <row r="4218" customHeight="1" spans="1:22">
      <c r="A4218" s="74"/>
      <c r="B4218" s="74"/>
      <c r="C4218" s="74"/>
      <c r="D4218" s="74"/>
      <c r="E4218" s="74"/>
      <c r="G4218" s="75"/>
      <c r="H4218" s="75"/>
      <c r="I4218" s="75"/>
      <c r="L4218" s="62"/>
      <c r="M4218" s="62"/>
      <c r="N4218" s="62"/>
      <c r="O4218" s="62"/>
      <c r="P4218" s="62"/>
      <c r="Q4218" s="62"/>
      <c r="R4218" s="74"/>
      <c r="S4218" s="74"/>
      <c r="T4218" s="62"/>
      <c r="U4218" s="62"/>
      <c r="V4218" s="76"/>
    </row>
    <row r="4219" customHeight="1" spans="1:22">
      <c r="A4219" s="74"/>
      <c r="B4219" s="74"/>
      <c r="C4219" s="74"/>
      <c r="D4219" s="74"/>
      <c r="E4219" s="74"/>
      <c r="G4219" s="75"/>
      <c r="H4219" s="75"/>
      <c r="I4219" s="75"/>
      <c r="L4219" s="62"/>
      <c r="M4219" s="62"/>
      <c r="N4219" s="62"/>
      <c r="O4219" s="62"/>
      <c r="P4219" s="62"/>
      <c r="Q4219" s="62"/>
      <c r="R4219" s="74"/>
      <c r="S4219" s="74"/>
      <c r="T4219" s="62"/>
      <c r="U4219" s="62"/>
      <c r="V4219" s="76"/>
    </row>
    <row r="4220" customHeight="1" spans="1:22">
      <c r="A4220" s="74"/>
      <c r="B4220" s="74"/>
      <c r="C4220" s="74"/>
      <c r="D4220" s="74"/>
      <c r="E4220" s="74"/>
      <c r="G4220" s="75"/>
      <c r="H4220" s="75"/>
      <c r="I4220" s="75"/>
      <c r="L4220" s="62"/>
      <c r="M4220" s="62"/>
      <c r="N4220" s="62"/>
      <c r="O4220" s="62"/>
      <c r="P4220" s="62"/>
      <c r="Q4220" s="62"/>
      <c r="R4220" s="74"/>
      <c r="S4220" s="74"/>
      <c r="T4220" s="62"/>
      <c r="U4220" s="62"/>
      <c r="V4220" s="76"/>
    </row>
    <row r="4221" customHeight="1" spans="1:22">
      <c r="A4221" s="74" t="s">
        <v>23158</v>
      </c>
      <c r="B4221" s="74" t="s">
        <v>21654</v>
      </c>
      <c r="C4221" s="74" t="s">
        <v>23159</v>
      </c>
      <c r="D4221" s="74" t="s">
        <v>16396</v>
      </c>
      <c r="E4221" s="74"/>
      <c r="F4221" s="59">
        <v>20</v>
      </c>
      <c r="G4221" s="75">
        <v>1</v>
      </c>
      <c r="H4221" s="75">
        <v>0</v>
      </c>
      <c r="I4221" s="75">
        <v>1</v>
      </c>
      <c r="L4221" s="62"/>
      <c r="M4221" s="62"/>
      <c r="N4221" s="62"/>
      <c r="O4221" s="62">
        <v>20</v>
      </c>
      <c r="P4221" s="62"/>
      <c r="Q4221" s="62"/>
      <c r="R4221" s="74"/>
      <c r="S4221" s="74"/>
      <c r="T4221" s="62"/>
      <c r="U4221" s="62"/>
      <c r="V4221" s="76"/>
    </row>
    <row r="4222" customHeight="1" spans="1:22">
      <c r="A4222" s="74"/>
      <c r="B4222" s="74"/>
      <c r="C4222" s="74"/>
      <c r="D4222" s="74"/>
      <c r="E4222" s="74"/>
      <c r="G4222" s="75"/>
      <c r="H4222" s="75"/>
      <c r="I4222" s="75"/>
      <c r="L4222" s="62"/>
      <c r="M4222" s="62"/>
      <c r="N4222" s="62">
        <f t="shared" ref="N4222:N4258" si="227">M4222*1.5</f>
        <v>0</v>
      </c>
      <c r="O4222" s="62"/>
      <c r="P4222" s="62">
        <f>STOCK[[#This Row],[Precio Final]]-STOCK[[#This Row],[Costo total]]</f>
        <v>0</v>
      </c>
      <c r="Q4222" s="62"/>
      <c r="R4222" s="74"/>
      <c r="S4222" s="74"/>
      <c r="T4222" s="62"/>
      <c r="U4222" s="62"/>
      <c r="V4222" s="76"/>
    </row>
    <row r="4223" customHeight="1" spans="1:22">
      <c r="A4223" s="74"/>
      <c r="B4223" s="74"/>
      <c r="C4223" s="74"/>
      <c r="D4223" s="74"/>
      <c r="E4223" s="74"/>
      <c r="G4223" s="75"/>
      <c r="H4223" s="75"/>
      <c r="I4223" s="75"/>
      <c r="L4223" s="62"/>
      <c r="M4223" s="62"/>
      <c r="N4223" s="62">
        <f t="shared" si="227"/>
        <v>0</v>
      </c>
      <c r="O4223" s="62"/>
      <c r="P4223" s="62">
        <f>STOCK[[#This Row],[Precio Final]]-STOCK[[#This Row],[Costo total]]</f>
        <v>0</v>
      </c>
      <c r="Q4223" s="62"/>
      <c r="R4223" s="74"/>
      <c r="S4223" s="74"/>
      <c r="T4223" s="62"/>
      <c r="U4223" s="62"/>
      <c r="V4223" s="76"/>
    </row>
    <row r="4224" customHeight="1" spans="1:22">
      <c r="A4224" s="74"/>
      <c r="B4224" s="74"/>
      <c r="C4224" s="74"/>
      <c r="D4224" s="74"/>
      <c r="E4224" s="74"/>
      <c r="G4224" s="75"/>
      <c r="H4224" s="75"/>
      <c r="I4224" s="75"/>
      <c r="L4224" s="62"/>
      <c r="M4224" s="62"/>
      <c r="N4224" s="62">
        <f t="shared" si="227"/>
        <v>0</v>
      </c>
      <c r="O4224" s="62"/>
      <c r="P4224" s="62">
        <f>STOCK[[#This Row],[Precio Final]]-STOCK[[#This Row],[Costo total]]</f>
        <v>0</v>
      </c>
      <c r="Q4224" s="62"/>
      <c r="R4224" s="74"/>
      <c r="S4224" s="74"/>
      <c r="T4224" s="62"/>
      <c r="U4224" s="62"/>
      <c r="V4224" s="76"/>
    </row>
    <row r="4225" customHeight="1" spans="1:22">
      <c r="A4225" s="74"/>
      <c r="B4225" s="74"/>
      <c r="C4225" s="74"/>
      <c r="D4225" s="74"/>
      <c r="E4225" s="74"/>
      <c r="G4225" s="75"/>
      <c r="H4225" s="75"/>
      <c r="I4225" s="75"/>
      <c r="L4225" s="62"/>
      <c r="M4225" s="62"/>
      <c r="N4225" s="62">
        <f t="shared" si="227"/>
        <v>0</v>
      </c>
      <c r="O4225" s="62"/>
      <c r="P4225" s="62">
        <f>STOCK[[#This Row],[Precio Final]]-STOCK[[#This Row],[Costo total]]</f>
        <v>0</v>
      </c>
      <c r="Q4225" s="62"/>
      <c r="R4225" s="74"/>
      <c r="S4225" s="74"/>
      <c r="T4225" s="62"/>
      <c r="U4225" s="62"/>
      <c r="V4225" s="76"/>
    </row>
    <row r="4226" customHeight="1" spans="1:22">
      <c r="A4226" s="74"/>
      <c r="B4226" s="74"/>
      <c r="C4226" s="74"/>
      <c r="D4226" s="74"/>
      <c r="E4226" s="74"/>
      <c r="G4226" s="75"/>
      <c r="H4226" s="75"/>
      <c r="I4226" s="75"/>
      <c r="L4226" s="62"/>
      <c r="M4226" s="62"/>
      <c r="N4226" s="62">
        <f t="shared" si="227"/>
        <v>0</v>
      </c>
      <c r="O4226" s="62"/>
      <c r="P4226" s="62">
        <f>STOCK[[#This Row],[Precio Final]]-STOCK[[#This Row],[Costo total]]</f>
        <v>0</v>
      </c>
      <c r="Q4226" s="62"/>
      <c r="R4226" s="74"/>
      <c r="S4226" s="74"/>
      <c r="T4226" s="62"/>
      <c r="U4226" s="62"/>
      <c r="V4226" s="76"/>
    </row>
    <row r="4227" customHeight="1" spans="1:22">
      <c r="A4227" s="74"/>
      <c r="B4227" s="74"/>
      <c r="C4227" s="74"/>
      <c r="D4227" s="74"/>
      <c r="E4227" s="74"/>
      <c r="G4227" s="75"/>
      <c r="H4227" s="75"/>
      <c r="I4227" s="75"/>
      <c r="L4227" s="62"/>
      <c r="M4227" s="62"/>
      <c r="N4227" s="62">
        <f t="shared" si="227"/>
        <v>0</v>
      </c>
      <c r="O4227" s="62"/>
      <c r="P4227" s="62">
        <f>STOCK[[#This Row],[Precio Final]]-STOCK[[#This Row],[Costo total]]</f>
        <v>0</v>
      </c>
      <c r="Q4227" s="62"/>
      <c r="R4227" s="74"/>
      <c r="S4227" s="74"/>
      <c r="T4227" s="62"/>
      <c r="U4227" s="62"/>
      <c r="V4227" s="76"/>
    </row>
    <row r="4228" customHeight="1" spans="1:22">
      <c r="A4228" s="74"/>
      <c r="B4228" s="74"/>
      <c r="C4228" s="74"/>
      <c r="D4228" s="74"/>
      <c r="E4228" s="74"/>
      <c r="G4228" s="75"/>
      <c r="H4228" s="75"/>
      <c r="I4228" s="75"/>
      <c r="L4228" s="62"/>
      <c r="M4228" s="62"/>
      <c r="N4228" s="62">
        <f t="shared" si="227"/>
        <v>0</v>
      </c>
      <c r="O4228" s="62"/>
      <c r="P4228" s="62">
        <f>STOCK[[#This Row],[Precio Final]]-STOCK[[#This Row],[Costo total]]</f>
        <v>0</v>
      </c>
      <c r="Q4228" s="62"/>
      <c r="R4228" s="74"/>
      <c r="S4228" s="74"/>
      <c r="T4228" s="62"/>
      <c r="U4228" s="62"/>
      <c r="V4228" s="76"/>
    </row>
    <row r="4229" customHeight="1" spans="1:22">
      <c r="A4229" s="74"/>
      <c r="B4229" s="74"/>
      <c r="C4229" s="74"/>
      <c r="D4229" s="74"/>
      <c r="E4229" s="74"/>
      <c r="G4229" s="75"/>
      <c r="H4229" s="75"/>
      <c r="I4229" s="75"/>
      <c r="L4229" s="62"/>
      <c r="M4229" s="62"/>
      <c r="N4229" s="62">
        <f t="shared" si="227"/>
        <v>0</v>
      </c>
      <c r="O4229" s="62"/>
      <c r="P4229" s="62">
        <f>STOCK[[#This Row],[Precio Final]]-STOCK[[#This Row],[Costo total]]</f>
        <v>0</v>
      </c>
      <c r="Q4229" s="62"/>
      <c r="R4229" s="74"/>
      <c r="S4229" s="74"/>
      <c r="T4229" s="62"/>
      <c r="U4229" s="62"/>
      <c r="V4229" s="76"/>
    </row>
    <row r="4230" customHeight="1" spans="1:22">
      <c r="A4230" s="74"/>
      <c r="B4230" s="74"/>
      <c r="C4230" s="74"/>
      <c r="D4230" s="74"/>
      <c r="E4230" s="74"/>
      <c r="G4230" s="75"/>
      <c r="H4230" s="75"/>
      <c r="I4230" s="75"/>
      <c r="L4230" s="62"/>
      <c r="M4230" s="62"/>
      <c r="N4230" s="62">
        <f t="shared" si="227"/>
        <v>0</v>
      </c>
      <c r="O4230" s="62"/>
      <c r="P4230" s="62">
        <f>STOCK[[#This Row],[Precio Final]]-STOCK[[#This Row],[Costo total]]</f>
        <v>0</v>
      </c>
      <c r="Q4230" s="62"/>
      <c r="R4230" s="74"/>
      <c r="S4230" s="74"/>
      <c r="T4230" s="62"/>
      <c r="U4230" s="62"/>
      <c r="V4230" s="76"/>
    </row>
    <row r="4231" customHeight="1" spans="1:22">
      <c r="A4231" s="74"/>
      <c r="B4231" s="74"/>
      <c r="C4231" s="74"/>
      <c r="D4231" s="74"/>
      <c r="E4231" s="74"/>
      <c r="G4231" s="75"/>
      <c r="H4231" s="75"/>
      <c r="I4231" s="75"/>
      <c r="L4231" s="62"/>
      <c r="M4231" s="62"/>
      <c r="N4231" s="62">
        <f t="shared" si="227"/>
        <v>0</v>
      </c>
      <c r="O4231" s="62"/>
      <c r="P4231" s="62">
        <f>STOCK[[#This Row],[Precio Final]]-STOCK[[#This Row],[Costo total]]</f>
        <v>0</v>
      </c>
      <c r="Q4231" s="62"/>
      <c r="R4231" s="74"/>
      <c r="S4231" s="74"/>
      <c r="T4231" s="62"/>
      <c r="U4231" s="62"/>
      <c r="V4231" s="76"/>
    </row>
    <row r="4232" customHeight="1" spans="1:22">
      <c r="A4232" s="74"/>
      <c r="B4232" s="74"/>
      <c r="C4232" s="74"/>
      <c r="D4232" s="74"/>
      <c r="E4232" s="74"/>
      <c r="G4232" s="75"/>
      <c r="H4232" s="75"/>
      <c r="I4232" s="75"/>
      <c r="L4232" s="62"/>
      <c r="M4232" s="62"/>
      <c r="N4232" s="62">
        <f t="shared" si="227"/>
        <v>0</v>
      </c>
      <c r="O4232" s="62"/>
      <c r="P4232" s="62">
        <f>STOCK[[#This Row],[Precio Final]]-STOCK[[#This Row],[Costo total]]</f>
        <v>0</v>
      </c>
      <c r="Q4232" s="62"/>
      <c r="R4232" s="74"/>
      <c r="S4232" s="74"/>
      <c r="T4232" s="62"/>
      <c r="U4232" s="62"/>
      <c r="V4232" s="76"/>
    </row>
    <row r="4233" customHeight="1" spans="1:22">
      <c r="A4233" s="74"/>
      <c r="B4233" s="74"/>
      <c r="C4233" s="74"/>
      <c r="D4233" s="74"/>
      <c r="E4233" s="74"/>
      <c r="G4233" s="75"/>
      <c r="H4233" s="75"/>
      <c r="I4233" s="75"/>
      <c r="L4233" s="62"/>
      <c r="M4233" s="62"/>
      <c r="N4233" s="62">
        <f t="shared" si="227"/>
        <v>0</v>
      </c>
      <c r="O4233" s="62"/>
      <c r="P4233" s="62">
        <f>STOCK[[#This Row],[Precio Final]]-STOCK[[#This Row],[Costo total]]</f>
        <v>0</v>
      </c>
      <c r="Q4233" s="62"/>
      <c r="R4233" s="74"/>
      <c r="S4233" s="74"/>
      <c r="T4233" s="62"/>
      <c r="U4233" s="62"/>
      <c r="V4233" s="76"/>
    </row>
    <row r="4234" customHeight="1" spans="1:22">
      <c r="A4234" s="74"/>
      <c r="B4234" s="74"/>
      <c r="C4234" s="74"/>
      <c r="D4234" s="74"/>
      <c r="E4234" s="74"/>
      <c r="G4234" s="75"/>
      <c r="H4234" s="75"/>
      <c r="I4234" s="75"/>
      <c r="L4234" s="62"/>
      <c r="M4234" s="62"/>
      <c r="N4234" s="62">
        <f t="shared" si="227"/>
        <v>0</v>
      </c>
      <c r="O4234" s="62"/>
      <c r="P4234" s="62">
        <f>STOCK[[#This Row],[Precio Final]]-STOCK[[#This Row],[Costo total]]</f>
        <v>0</v>
      </c>
      <c r="Q4234" s="62"/>
      <c r="R4234" s="74"/>
      <c r="S4234" s="74"/>
      <c r="T4234" s="62"/>
      <c r="U4234" s="62"/>
      <c r="V4234" s="76"/>
    </row>
    <row r="4235" customHeight="1" spans="1:22">
      <c r="A4235" s="74"/>
      <c r="B4235" s="74"/>
      <c r="C4235" s="74"/>
      <c r="D4235" s="74"/>
      <c r="E4235" s="74"/>
      <c r="G4235" s="75"/>
      <c r="H4235" s="75"/>
      <c r="I4235" s="75"/>
      <c r="L4235" s="62"/>
      <c r="M4235" s="62"/>
      <c r="N4235" s="62">
        <f t="shared" si="227"/>
        <v>0</v>
      </c>
      <c r="O4235" s="62"/>
      <c r="P4235" s="62">
        <f>STOCK[[#This Row],[Precio Final]]-STOCK[[#This Row],[Costo total]]</f>
        <v>0</v>
      </c>
      <c r="Q4235" s="62"/>
      <c r="R4235" s="74"/>
      <c r="S4235" s="74"/>
      <c r="T4235" s="62"/>
      <c r="U4235" s="62"/>
      <c r="V4235" s="76"/>
    </row>
    <row r="4236" customHeight="1" spans="1:22">
      <c r="A4236" s="74"/>
      <c r="B4236" s="74"/>
      <c r="C4236" s="74"/>
      <c r="D4236" s="74"/>
      <c r="E4236" s="74"/>
      <c r="G4236" s="75"/>
      <c r="H4236" s="75"/>
      <c r="I4236" s="75"/>
      <c r="L4236" s="62"/>
      <c r="M4236" s="62"/>
      <c r="N4236" s="62">
        <f t="shared" si="227"/>
        <v>0</v>
      </c>
      <c r="O4236" s="62"/>
      <c r="P4236" s="62">
        <f>STOCK[[#This Row],[Precio Final]]-STOCK[[#This Row],[Costo total]]</f>
        <v>0</v>
      </c>
      <c r="Q4236" s="62"/>
      <c r="R4236" s="74"/>
      <c r="S4236" s="74"/>
      <c r="T4236" s="62"/>
      <c r="U4236" s="62"/>
      <c r="V4236" s="76"/>
    </row>
    <row r="4237" customHeight="1" spans="1:22">
      <c r="A4237" s="74"/>
      <c r="B4237" s="74"/>
      <c r="C4237" s="74"/>
      <c r="D4237" s="74"/>
      <c r="E4237" s="74"/>
      <c r="G4237" s="75"/>
      <c r="H4237" s="75"/>
      <c r="I4237" s="75"/>
      <c r="L4237" s="62"/>
      <c r="M4237" s="62"/>
      <c r="N4237" s="62">
        <f t="shared" si="227"/>
        <v>0</v>
      </c>
      <c r="O4237" s="62"/>
      <c r="P4237" s="62">
        <f>STOCK[[#This Row],[Precio Final]]-STOCK[[#This Row],[Costo total]]</f>
        <v>0</v>
      </c>
      <c r="Q4237" s="62"/>
      <c r="R4237" s="74"/>
      <c r="S4237" s="74"/>
      <c r="T4237" s="62"/>
      <c r="U4237" s="62"/>
      <c r="V4237" s="76"/>
    </row>
    <row r="4238" customHeight="1" spans="1:22">
      <c r="A4238" s="74"/>
      <c r="B4238" s="74"/>
      <c r="C4238" s="74"/>
      <c r="D4238" s="74"/>
      <c r="E4238" s="74"/>
      <c r="G4238" s="75"/>
      <c r="H4238" s="75"/>
      <c r="I4238" s="75"/>
      <c r="L4238" s="62"/>
      <c r="M4238" s="62"/>
      <c r="N4238" s="62">
        <f t="shared" si="227"/>
        <v>0</v>
      </c>
      <c r="O4238" s="62"/>
      <c r="P4238" s="62">
        <f>STOCK[[#This Row],[Precio Final]]-STOCK[[#This Row],[Costo total]]</f>
        <v>0</v>
      </c>
      <c r="Q4238" s="62"/>
      <c r="R4238" s="74"/>
      <c r="S4238" s="74"/>
      <c r="T4238" s="62"/>
      <c r="U4238" s="62"/>
      <c r="V4238" s="76"/>
    </row>
    <row r="4239" customHeight="1" spans="1:22">
      <c r="A4239" s="74"/>
      <c r="B4239" s="74"/>
      <c r="C4239" s="74"/>
      <c r="D4239" s="74"/>
      <c r="E4239" s="74"/>
      <c r="G4239" s="75"/>
      <c r="H4239" s="75"/>
      <c r="I4239" s="75"/>
      <c r="L4239" s="62"/>
      <c r="M4239" s="62"/>
      <c r="N4239" s="62">
        <f t="shared" si="227"/>
        <v>0</v>
      </c>
      <c r="O4239" s="62"/>
      <c r="P4239" s="62">
        <f>STOCK[[#This Row],[Precio Final]]-STOCK[[#This Row],[Costo total]]</f>
        <v>0</v>
      </c>
      <c r="Q4239" s="62"/>
      <c r="R4239" s="74"/>
      <c r="S4239" s="74"/>
      <c r="T4239" s="62"/>
      <c r="U4239" s="62"/>
      <c r="V4239" s="76"/>
    </row>
    <row r="4240" customHeight="1" spans="1:22">
      <c r="A4240" s="74"/>
      <c r="B4240" s="74"/>
      <c r="C4240" s="74"/>
      <c r="D4240" s="74"/>
      <c r="E4240" s="74"/>
      <c r="G4240" s="75"/>
      <c r="H4240" s="75"/>
      <c r="I4240" s="75"/>
      <c r="L4240" s="62"/>
      <c r="M4240" s="62"/>
      <c r="N4240" s="62">
        <f t="shared" si="227"/>
        <v>0</v>
      </c>
      <c r="O4240" s="62"/>
      <c r="P4240" s="62">
        <f>STOCK[[#This Row],[Precio Final]]-STOCK[[#This Row],[Costo total]]</f>
        <v>0</v>
      </c>
      <c r="Q4240" s="62"/>
      <c r="R4240" s="74"/>
      <c r="S4240" s="74"/>
      <c r="T4240" s="62"/>
      <c r="U4240" s="62"/>
      <c r="V4240" s="76"/>
    </row>
    <row r="4241" customHeight="1" spans="1:22">
      <c r="A4241" s="74"/>
      <c r="B4241" s="74"/>
      <c r="C4241" s="74"/>
      <c r="D4241" s="74"/>
      <c r="E4241" s="74"/>
      <c r="G4241" s="75"/>
      <c r="H4241" s="75"/>
      <c r="I4241" s="75"/>
      <c r="L4241" s="62"/>
      <c r="M4241" s="62"/>
      <c r="N4241" s="62">
        <f t="shared" si="227"/>
        <v>0</v>
      </c>
      <c r="O4241" s="62"/>
      <c r="P4241" s="62">
        <f>STOCK[[#This Row],[Precio Final]]-STOCK[[#This Row],[Costo total]]</f>
        <v>0</v>
      </c>
      <c r="Q4241" s="62"/>
      <c r="R4241" s="74"/>
      <c r="S4241" s="74"/>
      <c r="T4241" s="62"/>
      <c r="U4241" s="62"/>
      <c r="V4241" s="76"/>
    </row>
    <row r="4242" customHeight="1" spans="1:22">
      <c r="A4242" s="74"/>
      <c r="B4242" s="74"/>
      <c r="C4242" s="74"/>
      <c r="D4242" s="74"/>
      <c r="E4242" s="74"/>
      <c r="G4242" s="75"/>
      <c r="H4242" s="75"/>
      <c r="I4242" s="75"/>
      <c r="L4242" s="62"/>
      <c r="M4242" s="62"/>
      <c r="N4242" s="62">
        <f t="shared" si="227"/>
        <v>0</v>
      </c>
      <c r="O4242" s="62"/>
      <c r="P4242" s="62">
        <f>STOCK[[#This Row],[Precio Final]]-STOCK[[#This Row],[Costo total]]</f>
        <v>0</v>
      </c>
      <c r="Q4242" s="62"/>
      <c r="R4242" s="74"/>
      <c r="S4242" s="74"/>
      <c r="T4242" s="62"/>
      <c r="U4242" s="62"/>
      <c r="V4242" s="76"/>
    </row>
    <row r="4243" customHeight="1" spans="1:22">
      <c r="A4243" s="74"/>
      <c r="B4243" s="74"/>
      <c r="C4243" s="74"/>
      <c r="D4243" s="74"/>
      <c r="E4243" s="74"/>
      <c r="G4243" s="75"/>
      <c r="H4243" s="75"/>
      <c r="I4243" s="75"/>
      <c r="L4243" s="62"/>
      <c r="M4243" s="62"/>
      <c r="N4243" s="62">
        <f t="shared" si="227"/>
        <v>0</v>
      </c>
      <c r="O4243" s="62"/>
      <c r="P4243" s="62">
        <f>STOCK[[#This Row],[Precio Final]]-STOCK[[#This Row],[Costo total]]</f>
        <v>0</v>
      </c>
      <c r="Q4243" s="62"/>
      <c r="R4243" s="74"/>
      <c r="S4243" s="74"/>
      <c r="T4243" s="62"/>
      <c r="U4243" s="62"/>
      <c r="V4243" s="76"/>
    </row>
    <row r="4244" customHeight="1" spans="1:22">
      <c r="A4244" s="74"/>
      <c r="B4244" s="74"/>
      <c r="C4244" s="74"/>
      <c r="D4244" s="74"/>
      <c r="E4244" s="74"/>
      <c r="G4244" s="75"/>
      <c r="H4244" s="75"/>
      <c r="I4244" s="75"/>
      <c r="L4244" s="62"/>
      <c r="M4244" s="62"/>
      <c r="N4244" s="62">
        <f t="shared" si="227"/>
        <v>0</v>
      </c>
      <c r="O4244" s="62"/>
      <c r="P4244" s="62">
        <f>STOCK[[#This Row],[Precio Final]]-STOCK[[#This Row],[Costo total]]</f>
        <v>0</v>
      </c>
      <c r="Q4244" s="62"/>
      <c r="R4244" s="74"/>
      <c r="S4244" s="74"/>
      <c r="T4244" s="62"/>
      <c r="U4244" s="62"/>
      <c r="V4244" s="76"/>
    </row>
    <row r="4245" customHeight="1" spans="1:22">
      <c r="A4245" s="74"/>
      <c r="B4245" s="74"/>
      <c r="C4245" s="74"/>
      <c r="D4245" s="74"/>
      <c r="E4245" s="74"/>
      <c r="G4245" s="75"/>
      <c r="H4245" s="75"/>
      <c r="I4245" s="75"/>
      <c r="L4245" s="62"/>
      <c r="M4245" s="62"/>
      <c r="N4245" s="62">
        <f t="shared" si="227"/>
        <v>0</v>
      </c>
      <c r="O4245" s="62"/>
      <c r="P4245" s="62">
        <f>STOCK[[#This Row],[Precio Final]]-STOCK[[#This Row],[Costo total]]</f>
        <v>0</v>
      </c>
      <c r="Q4245" s="62"/>
      <c r="R4245" s="74"/>
      <c r="S4245" s="74"/>
      <c r="T4245" s="62"/>
      <c r="U4245" s="62"/>
      <c r="V4245" s="76"/>
    </row>
    <row r="4246" customHeight="1" spans="1:22">
      <c r="A4246" s="74"/>
      <c r="B4246" s="74"/>
      <c r="C4246" s="74"/>
      <c r="D4246" s="74"/>
      <c r="E4246" s="74"/>
      <c r="G4246" s="75"/>
      <c r="H4246" s="75"/>
      <c r="I4246" s="75"/>
      <c r="L4246" s="62"/>
      <c r="M4246" s="62"/>
      <c r="N4246" s="62">
        <f t="shared" si="227"/>
        <v>0</v>
      </c>
      <c r="O4246" s="62"/>
      <c r="P4246" s="62">
        <f>STOCK[[#This Row],[Precio Final]]-STOCK[[#This Row],[Costo total]]</f>
        <v>0</v>
      </c>
      <c r="Q4246" s="62"/>
      <c r="R4246" s="74"/>
      <c r="S4246" s="74"/>
      <c r="T4246" s="62"/>
      <c r="U4246" s="62"/>
      <c r="V4246" s="76"/>
    </row>
    <row r="4247" customHeight="1" spans="1:22">
      <c r="A4247" s="74"/>
      <c r="B4247" s="74"/>
      <c r="C4247" s="74"/>
      <c r="D4247" s="74"/>
      <c r="E4247" s="74"/>
      <c r="G4247" s="75"/>
      <c r="H4247" s="75"/>
      <c r="I4247" s="75"/>
      <c r="L4247" s="62"/>
      <c r="M4247" s="62"/>
      <c r="N4247" s="62">
        <f t="shared" si="227"/>
        <v>0</v>
      </c>
      <c r="O4247" s="62"/>
      <c r="P4247" s="62">
        <f>STOCK[[#This Row],[Precio Final]]-STOCK[[#This Row],[Costo total]]</f>
        <v>0</v>
      </c>
      <c r="Q4247" s="62"/>
      <c r="R4247" s="74"/>
      <c r="S4247" s="74"/>
      <c r="T4247" s="62"/>
      <c r="U4247" s="62"/>
      <c r="V4247" s="76"/>
    </row>
    <row r="4248" customHeight="1" spans="1:22">
      <c r="A4248" s="74"/>
      <c r="B4248" s="74"/>
      <c r="C4248" s="74"/>
      <c r="D4248" s="74"/>
      <c r="E4248" s="74"/>
      <c r="G4248" s="75"/>
      <c r="H4248" s="75"/>
      <c r="I4248" s="75"/>
      <c r="L4248" s="62"/>
      <c r="M4248" s="62"/>
      <c r="N4248" s="62">
        <f t="shared" si="227"/>
        <v>0</v>
      </c>
      <c r="O4248" s="62"/>
      <c r="P4248" s="62">
        <f>STOCK[[#This Row],[Precio Final]]-STOCK[[#This Row],[Costo total]]</f>
        <v>0</v>
      </c>
      <c r="Q4248" s="62"/>
      <c r="R4248" s="74"/>
      <c r="S4248" s="74"/>
      <c r="T4248" s="62"/>
      <c r="U4248" s="62"/>
      <c r="V4248" s="76"/>
    </row>
    <row r="4249" customHeight="1" spans="1:22">
      <c r="A4249" s="74"/>
      <c r="B4249" s="74"/>
      <c r="C4249" s="74"/>
      <c r="D4249" s="74"/>
      <c r="E4249" s="74"/>
      <c r="G4249" s="75"/>
      <c r="H4249" s="75"/>
      <c r="I4249" s="75"/>
      <c r="L4249" s="62"/>
      <c r="M4249" s="62"/>
      <c r="N4249" s="62">
        <f t="shared" si="227"/>
        <v>0</v>
      </c>
      <c r="O4249" s="62"/>
      <c r="P4249" s="62">
        <f>STOCK[[#This Row],[Precio Final]]-STOCK[[#This Row],[Costo total]]</f>
        <v>0</v>
      </c>
      <c r="Q4249" s="62"/>
      <c r="R4249" s="74"/>
      <c r="S4249" s="74"/>
      <c r="T4249" s="62"/>
      <c r="U4249" s="62"/>
      <c r="V4249" s="76"/>
    </row>
    <row r="4250" customHeight="1" spans="1:22">
      <c r="A4250" s="74"/>
      <c r="B4250" s="74"/>
      <c r="C4250" s="74"/>
      <c r="D4250" s="74"/>
      <c r="E4250" s="74"/>
      <c r="G4250" s="75"/>
      <c r="H4250" s="75"/>
      <c r="I4250" s="75"/>
      <c r="L4250" s="62"/>
      <c r="M4250" s="62"/>
      <c r="N4250" s="62">
        <f t="shared" si="227"/>
        <v>0</v>
      </c>
      <c r="O4250" s="62"/>
      <c r="P4250" s="62">
        <f>STOCK[[#This Row],[Precio Final]]-STOCK[[#This Row],[Costo total]]</f>
        <v>0</v>
      </c>
      <c r="Q4250" s="62"/>
      <c r="R4250" s="74"/>
      <c r="S4250" s="74"/>
      <c r="T4250" s="62"/>
      <c r="U4250" s="62"/>
      <c r="V4250" s="76"/>
    </row>
    <row r="4251" customHeight="1" spans="1:22">
      <c r="A4251" s="74"/>
      <c r="B4251" s="74"/>
      <c r="C4251" s="74"/>
      <c r="D4251" s="74"/>
      <c r="E4251" s="74"/>
      <c r="G4251" s="75"/>
      <c r="H4251" s="75"/>
      <c r="I4251" s="75"/>
      <c r="L4251" s="62"/>
      <c r="M4251" s="62"/>
      <c r="N4251" s="62">
        <f t="shared" si="227"/>
        <v>0</v>
      </c>
      <c r="O4251" s="62"/>
      <c r="P4251" s="62">
        <f>STOCK[[#This Row],[Precio Final]]-STOCK[[#This Row],[Costo total]]</f>
        <v>0</v>
      </c>
      <c r="Q4251" s="62"/>
      <c r="R4251" s="74"/>
      <c r="S4251" s="74"/>
      <c r="T4251" s="62"/>
      <c r="U4251" s="62"/>
      <c r="V4251" s="76"/>
    </row>
    <row r="4252" customHeight="1" spans="1:22">
      <c r="A4252" s="74"/>
      <c r="B4252" s="74"/>
      <c r="C4252" s="74"/>
      <c r="D4252" s="74"/>
      <c r="E4252" s="74"/>
      <c r="G4252" s="75"/>
      <c r="H4252" s="75"/>
      <c r="I4252" s="75"/>
      <c r="L4252" s="62"/>
      <c r="M4252" s="62"/>
      <c r="N4252" s="62">
        <f t="shared" si="227"/>
        <v>0</v>
      </c>
      <c r="O4252" s="62"/>
      <c r="P4252" s="62">
        <f>STOCK[[#This Row],[Precio Final]]-STOCK[[#This Row],[Costo total]]</f>
        <v>0</v>
      </c>
      <c r="Q4252" s="62"/>
      <c r="R4252" s="74"/>
      <c r="S4252" s="74"/>
      <c r="T4252" s="62"/>
      <c r="U4252" s="62"/>
      <c r="V4252" s="76"/>
    </row>
    <row r="4253" customHeight="1" spans="1:22">
      <c r="A4253" s="74"/>
      <c r="B4253" s="74"/>
      <c r="C4253" s="74"/>
      <c r="D4253" s="74"/>
      <c r="E4253" s="74"/>
      <c r="G4253" s="75"/>
      <c r="H4253" s="75"/>
      <c r="I4253" s="75"/>
      <c r="L4253" s="62"/>
      <c r="M4253" s="62"/>
      <c r="N4253" s="62">
        <f t="shared" si="227"/>
        <v>0</v>
      </c>
      <c r="O4253" s="62"/>
      <c r="P4253" s="62">
        <f>STOCK[[#This Row],[Precio Final]]-STOCK[[#This Row],[Costo total]]</f>
        <v>0</v>
      </c>
      <c r="Q4253" s="62"/>
      <c r="R4253" s="74"/>
      <c r="S4253" s="74"/>
      <c r="T4253" s="62"/>
      <c r="U4253" s="62"/>
      <c r="V4253" s="76"/>
    </row>
    <row r="4254" customHeight="1" spans="1:22">
      <c r="A4254" s="74"/>
      <c r="B4254" s="74"/>
      <c r="C4254" s="74"/>
      <c r="D4254" s="74"/>
      <c r="E4254" s="74"/>
      <c r="G4254" s="75"/>
      <c r="H4254" s="75"/>
      <c r="I4254" s="75"/>
      <c r="L4254" s="62"/>
      <c r="M4254" s="62"/>
      <c r="N4254" s="62">
        <f t="shared" si="227"/>
        <v>0</v>
      </c>
      <c r="O4254" s="62"/>
      <c r="P4254" s="62">
        <f>STOCK[[#This Row],[Precio Final]]-STOCK[[#This Row],[Costo total]]</f>
        <v>0</v>
      </c>
      <c r="Q4254" s="62"/>
      <c r="R4254" s="74"/>
      <c r="S4254" s="74"/>
      <c r="T4254" s="62"/>
      <c r="U4254" s="62"/>
      <c r="V4254" s="76"/>
    </row>
    <row r="4255" customHeight="1" spans="1:22">
      <c r="A4255" s="74"/>
      <c r="B4255" s="74"/>
      <c r="C4255" s="74"/>
      <c r="D4255" s="74"/>
      <c r="E4255" s="74"/>
      <c r="G4255" s="75"/>
      <c r="H4255" s="75"/>
      <c r="I4255" s="75"/>
      <c r="L4255" s="62"/>
      <c r="M4255" s="62"/>
      <c r="N4255" s="62">
        <f t="shared" si="227"/>
        <v>0</v>
      </c>
      <c r="O4255" s="62"/>
      <c r="P4255" s="62">
        <f>STOCK[[#This Row],[Precio Final]]-STOCK[[#This Row],[Costo total]]</f>
        <v>0</v>
      </c>
      <c r="Q4255" s="62"/>
      <c r="R4255" s="74"/>
      <c r="S4255" s="74"/>
      <c r="T4255" s="62"/>
      <c r="U4255" s="62"/>
      <c r="V4255" s="76"/>
    </row>
    <row r="4256" customHeight="1" spans="1:22">
      <c r="A4256" s="74"/>
      <c r="B4256" s="74"/>
      <c r="C4256" s="74"/>
      <c r="D4256" s="74"/>
      <c r="E4256" s="74"/>
      <c r="G4256" s="75"/>
      <c r="H4256" s="75"/>
      <c r="I4256" s="75"/>
      <c r="L4256" s="62"/>
      <c r="M4256" s="62"/>
      <c r="N4256" s="62">
        <f t="shared" si="227"/>
        <v>0</v>
      </c>
      <c r="O4256" s="62"/>
      <c r="P4256" s="62">
        <f>STOCK[[#This Row],[Precio Final]]-STOCK[[#This Row],[Costo total]]</f>
        <v>0</v>
      </c>
      <c r="Q4256" s="62"/>
      <c r="R4256" s="74"/>
      <c r="S4256" s="74"/>
      <c r="T4256" s="62"/>
      <c r="U4256" s="62"/>
      <c r="V4256" s="76"/>
    </row>
    <row r="4257" customHeight="1" spans="1:22">
      <c r="A4257" s="74"/>
      <c r="B4257" s="74"/>
      <c r="C4257" s="74"/>
      <c r="D4257" s="74"/>
      <c r="E4257" s="74"/>
      <c r="G4257" s="75"/>
      <c r="H4257" s="75"/>
      <c r="I4257" s="75"/>
      <c r="L4257" s="62"/>
      <c r="M4257" s="62"/>
      <c r="N4257" s="62">
        <f t="shared" si="227"/>
        <v>0</v>
      </c>
      <c r="O4257" s="62"/>
      <c r="P4257" s="62">
        <f>STOCK[[#This Row],[Precio Final]]-STOCK[[#This Row],[Costo total]]</f>
        <v>0</v>
      </c>
      <c r="Q4257" s="62"/>
      <c r="R4257" s="74"/>
      <c r="S4257" s="74"/>
      <c r="T4257" s="62"/>
      <c r="U4257" s="62"/>
      <c r="V4257" s="76"/>
    </row>
    <row r="4258" customHeight="1" spans="1:22">
      <c r="A4258" s="74"/>
      <c r="B4258" s="74"/>
      <c r="C4258" s="74"/>
      <c r="D4258" s="74"/>
      <c r="E4258" s="74"/>
      <c r="G4258" s="75"/>
      <c r="H4258" s="75"/>
      <c r="I4258" s="75"/>
      <c r="L4258" s="62"/>
      <c r="M4258" s="62"/>
      <c r="N4258" s="62">
        <f t="shared" si="227"/>
        <v>0</v>
      </c>
      <c r="O4258" s="62"/>
      <c r="P4258" s="62">
        <f>STOCK[[#This Row],[Precio Final]]-STOCK[[#This Row],[Costo total]]</f>
        <v>0</v>
      </c>
      <c r="Q4258" s="62"/>
      <c r="R4258" s="74"/>
      <c r="S4258" s="74"/>
      <c r="T4258" s="62"/>
      <c r="U4258" s="62"/>
      <c r="V4258" s="76"/>
    </row>
    <row r="4259" customHeight="1" spans="1:22">
      <c r="A4259" s="74"/>
      <c r="B4259" s="74"/>
      <c r="C4259" s="74"/>
      <c r="D4259" s="74"/>
      <c r="E4259" s="74"/>
      <c r="G4259" s="75"/>
      <c r="H4259" s="75"/>
      <c r="I4259" s="75"/>
      <c r="L4259" s="62"/>
      <c r="M4259" s="62"/>
      <c r="N4259" s="62"/>
      <c r="O4259" s="62"/>
      <c r="P4259" s="62">
        <f>STOCK[[#This Row],[Precio Final]]-STOCK[[#This Row],[Costo total]]</f>
        <v>0</v>
      </c>
      <c r="Q4259" s="62"/>
      <c r="R4259" s="74"/>
      <c r="S4259" s="74"/>
      <c r="T4259" s="62"/>
      <c r="U4259" s="62"/>
      <c r="V4259" s="76"/>
    </row>
    <row r="4260" customHeight="1" spans="1:22">
      <c r="A4260" s="74"/>
      <c r="B4260" s="74"/>
      <c r="C4260" s="74"/>
      <c r="D4260" s="74"/>
      <c r="E4260" s="74"/>
      <c r="G4260" s="75"/>
      <c r="H4260" s="75"/>
      <c r="I4260" s="75"/>
      <c r="L4260" s="62"/>
      <c r="M4260" s="62"/>
      <c r="N4260" s="62"/>
      <c r="O4260" s="62"/>
      <c r="P4260" s="62">
        <f>STOCK[[#This Row],[Precio Final]]-STOCK[[#This Row],[Costo total]]</f>
        <v>0</v>
      </c>
      <c r="Q4260" s="62"/>
      <c r="R4260" s="74"/>
      <c r="S4260" s="74"/>
      <c r="T4260" s="62"/>
      <c r="U4260" s="62"/>
      <c r="V4260" s="76"/>
    </row>
    <row r="4261" customHeight="1" spans="1:22">
      <c r="A4261" s="74"/>
      <c r="B4261" s="74"/>
      <c r="C4261" s="74"/>
      <c r="D4261" s="74"/>
      <c r="E4261" s="74"/>
      <c r="G4261" s="75"/>
      <c r="H4261" s="75"/>
      <c r="I4261" s="75"/>
      <c r="L4261" s="62"/>
      <c r="M4261" s="62"/>
      <c r="N4261" s="62"/>
      <c r="O4261" s="62"/>
      <c r="P4261" s="62">
        <f>STOCK[[#This Row],[Precio Final]]-STOCK[[#This Row],[Costo total]]</f>
        <v>0</v>
      </c>
      <c r="Q4261" s="62"/>
      <c r="R4261" s="74"/>
      <c r="S4261" s="74"/>
      <c r="T4261" s="62"/>
      <c r="U4261" s="62"/>
      <c r="V4261" s="76"/>
    </row>
    <row r="4262" customHeight="1" spans="1:22">
      <c r="A4262" s="74"/>
      <c r="B4262" s="74"/>
      <c r="C4262" s="74"/>
      <c r="D4262" s="74"/>
      <c r="E4262" s="74"/>
      <c r="G4262" s="75"/>
      <c r="H4262" s="75"/>
      <c r="I4262" s="75"/>
      <c r="L4262" s="62"/>
      <c r="M4262" s="62"/>
      <c r="N4262" s="62"/>
      <c r="O4262" s="62"/>
      <c r="P4262" s="62">
        <f>STOCK[[#This Row],[Precio Final]]-STOCK[[#This Row],[Costo total]]</f>
        <v>0</v>
      </c>
      <c r="Q4262" s="62"/>
      <c r="R4262" s="74"/>
      <c r="S4262" s="74"/>
      <c r="T4262" s="62"/>
      <c r="U4262" s="62"/>
      <c r="V4262" s="76"/>
    </row>
    <row r="4263" customHeight="1" spans="1:22">
      <c r="A4263" s="74"/>
      <c r="B4263" s="74"/>
      <c r="C4263" s="74"/>
      <c r="D4263" s="74"/>
      <c r="E4263" s="74"/>
      <c r="G4263" s="75"/>
      <c r="H4263" s="75"/>
      <c r="I4263" s="75"/>
      <c r="L4263" s="62"/>
      <c r="M4263" s="62"/>
      <c r="N4263" s="62"/>
      <c r="O4263" s="62"/>
      <c r="P4263" s="62">
        <f>STOCK[[#This Row],[Precio Final]]-STOCK[[#This Row],[Costo total]]</f>
        <v>0</v>
      </c>
      <c r="Q4263" s="62"/>
      <c r="R4263" s="74"/>
      <c r="S4263" s="74"/>
      <c r="T4263" s="62"/>
      <c r="U4263" s="62"/>
      <c r="V4263" s="76"/>
    </row>
    <row r="4264" customHeight="1" spans="1:22">
      <c r="A4264" s="74"/>
      <c r="B4264" s="74"/>
      <c r="C4264" s="74"/>
      <c r="D4264" s="74"/>
      <c r="E4264" s="74"/>
      <c r="G4264" s="75"/>
      <c r="H4264" s="75"/>
      <c r="I4264" s="75"/>
      <c r="L4264" s="62"/>
      <c r="M4264" s="62"/>
      <c r="N4264" s="62"/>
      <c r="O4264" s="62"/>
      <c r="P4264" s="62">
        <f>STOCK[[#This Row],[Precio Final]]-STOCK[[#This Row],[Costo total]]</f>
        <v>0</v>
      </c>
      <c r="Q4264" s="62"/>
      <c r="R4264" s="74"/>
      <c r="S4264" s="74"/>
      <c r="T4264" s="62"/>
      <c r="U4264" s="62"/>
      <c r="V4264" s="76"/>
    </row>
    <row r="4265" customHeight="1" spans="1:22">
      <c r="A4265" s="74"/>
      <c r="B4265" s="74"/>
      <c r="C4265" s="74"/>
      <c r="D4265" s="74"/>
      <c r="E4265" s="74"/>
      <c r="G4265" s="75"/>
      <c r="H4265" s="75"/>
      <c r="I4265" s="75"/>
      <c r="L4265" s="62"/>
      <c r="M4265" s="62"/>
      <c r="N4265" s="62"/>
      <c r="O4265" s="62"/>
      <c r="P4265" s="62">
        <f>STOCK[[#This Row],[Precio Final]]-STOCK[[#This Row],[Costo total]]</f>
        <v>0</v>
      </c>
      <c r="Q4265" s="62"/>
      <c r="R4265" s="74"/>
      <c r="S4265" s="74"/>
      <c r="T4265" s="62"/>
      <c r="U4265" s="62"/>
      <c r="V4265" s="76"/>
    </row>
    <row r="4266" customHeight="1" spans="1:22">
      <c r="A4266" s="74"/>
      <c r="B4266" s="74"/>
      <c r="C4266" s="74"/>
      <c r="D4266" s="74"/>
      <c r="E4266" s="74"/>
      <c r="G4266" s="75"/>
      <c r="H4266" s="75"/>
      <c r="I4266" s="75"/>
      <c r="L4266" s="62"/>
      <c r="M4266" s="62"/>
      <c r="N4266" s="62"/>
      <c r="O4266" s="62"/>
      <c r="P4266" s="62">
        <f>STOCK[[#This Row],[Precio Final]]-STOCK[[#This Row],[Costo total]]</f>
        <v>0</v>
      </c>
      <c r="Q4266" s="62"/>
      <c r="R4266" s="74"/>
      <c r="S4266" s="74"/>
      <c r="T4266" s="62"/>
      <c r="U4266" s="62"/>
      <c r="V4266" s="76"/>
    </row>
    <row r="4267" customHeight="1" spans="1:22">
      <c r="A4267" s="74"/>
      <c r="B4267" s="74"/>
      <c r="C4267" s="74"/>
      <c r="D4267" s="74"/>
      <c r="E4267" s="74"/>
      <c r="G4267" s="75"/>
      <c r="H4267" s="75"/>
      <c r="I4267" s="75"/>
      <c r="L4267" s="62"/>
      <c r="M4267" s="62"/>
      <c r="N4267" s="62"/>
      <c r="O4267" s="62"/>
      <c r="P4267" s="62">
        <f>STOCK[[#This Row],[Precio Final]]-STOCK[[#This Row],[Costo total]]</f>
        <v>0</v>
      </c>
      <c r="Q4267" s="62"/>
      <c r="R4267" s="74"/>
      <c r="S4267" s="74"/>
      <c r="T4267" s="62"/>
      <c r="U4267" s="62"/>
      <c r="V4267" s="76"/>
    </row>
    <row r="4268" customHeight="1" spans="1:22">
      <c r="A4268" s="74"/>
      <c r="B4268" s="74"/>
      <c r="C4268" s="74"/>
      <c r="D4268" s="74"/>
      <c r="E4268" s="74"/>
      <c r="G4268" s="75"/>
      <c r="H4268" s="75"/>
      <c r="I4268" s="75"/>
      <c r="L4268" s="62"/>
      <c r="M4268" s="62"/>
      <c r="N4268" s="62"/>
      <c r="O4268" s="62"/>
      <c r="P4268" s="62">
        <f>STOCK[[#This Row],[Precio Final]]-STOCK[[#This Row],[Costo total]]</f>
        <v>0</v>
      </c>
      <c r="Q4268" s="62"/>
      <c r="R4268" s="74"/>
      <c r="S4268" s="74"/>
      <c r="T4268" s="62"/>
      <c r="U4268" s="62"/>
      <c r="V4268" s="76"/>
    </row>
    <row r="4269" customHeight="1" spans="1:22">
      <c r="A4269" s="74"/>
      <c r="B4269" s="74"/>
      <c r="C4269" s="74"/>
      <c r="D4269" s="74"/>
      <c r="E4269" s="74"/>
      <c r="G4269" s="75"/>
      <c r="H4269" s="75"/>
      <c r="I4269" s="75"/>
      <c r="L4269" s="62"/>
      <c r="M4269" s="62"/>
      <c r="N4269" s="62"/>
      <c r="O4269" s="62"/>
      <c r="P4269" s="62">
        <f>STOCK[[#This Row],[Precio Final]]-STOCK[[#This Row],[Costo total]]</f>
        <v>0</v>
      </c>
      <c r="Q4269" s="62"/>
      <c r="R4269" s="74"/>
      <c r="S4269" s="74"/>
      <c r="T4269" s="62"/>
      <c r="U4269" s="62"/>
      <c r="V4269" s="76"/>
    </row>
    <row r="4270" customHeight="1" spans="1:22">
      <c r="A4270" s="74"/>
      <c r="B4270" s="74"/>
      <c r="C4270" s="74"/>
      <c r="D4270" s="74"/>
      <c r="E4270" s="74"/>
      <c r="G4270" s="75"/>
      <c r="H4270" s="75"/>
      <c r="I4270" s="75"/>
      <c r="L4270" s="62"/>
      <c r="M4270" s="62"/>
      <c r="N4270" s="62"/>
      <c r="O4270" s="62"/>
      <c r="P4270" s="62">
        <f>STOCK[[#This Row],[Precio Final]]-STOCK[[#This Row],[Costo total]]</f>
        <v>0</v>
      </c>
      <c r="Q4270" s="62"/>
      <c r="R4270" s="74"/>
      <c r="S4270" s="74"/>
      <c r="T4270" s="62"/>
      <c r="U4270" s="62"/>
      <c r="V4270" s="76"/>
    </row>
    <row r="4271" customHeight="1" spans="1:22">
      <c r="A4271" s="74"/>
      <c r="B4271" s="74"/>
      <c r="C4271" s="74"/>
      <c r="D4271" s="74"/>
      <c r="E4271" s="74"/>
      <c r="G4271" s="75"/>
      <c r="H4271" s="75"/>
      <c r="I4271" s="75"/>
      <c r="L4271" s="62"/>
      <c r="M4271" s="62"/>
      <c r="N4271" s="62"/>
      <c r="O4271" s="62"/>
      <c r="P4271" s="62">
        <f>STOCK[[#This Row],[Precio Final]]-STOCK[[#This Row],[Costo total]]</f>
        <v>0</v>
      </c>
      <c r="Q4271" s="62"/>
      <c r="R4271" s="74"/>
      <c r="S4271" s="74"/>
      <c r="T4271" s="62"/>
      <c r="U4271" s="62"/>
      <c r="V4271" s="76"/>
    </row>
    <row r="4272" customHeight="1" spans="1:22">
      <c r="A4272" s="74"/>
      <c r="B4272" s="74"/>
      <c r="C4272" s="74"/>
      <c r="D4272" s="74"/>
      <c r="E4272" s="74"/>
      <c r="G4272" s="75"/>
      <c r="H4272" s="75"/>
      <c r="I4272" s="75"/>
      <c r="L4272" s="62"/>
      <c r="M4272" s="62"/>
      <c r="N4272" s="62"/>
      <c r="O4272" s="62"/>
      <c r="P4272" s="62">
        <f>STOCK[[#This Row],[Precio Final]]-STOCK[[#This Row],[Costo total]]</f>
        <v>0</v>
      </c>
      <c r="Q4272" s="62"/>
      <c r="R4272" s="74"/>
      <c r="S4272" s="74"/>
      <c r="T4272" s="62"/>
      <c r="U4272" s="62"/>
      <c r="V4272" s="76"/>
    </row>
    <row r="4273" customHeight="1" spans="1:22">
      <c r="A4273" s="74"/>
      <c r="B4273" s="74"/>
      <c r="C4273" s="74"/>
      <c r="D4273" s="74"/>
      <c r="E4273" s="74"/>
      <c r="G4273" s="75"/>
      <c r="H4273" s="75"/>
      <c r="I4273" s="75"/>
      <c r="L4273" s="62"/>
      <c r="M4273" s="62"/>
      <c r="N4273" s="62"/>
      <c r="O4273" s="62"/>
      <c r="P4273" s="62">
        <f>STOCK[[#This Row],[Precio Final]]-STOCK[[#This Row],[Costo total]]</f>
        <v>0</v>
      </c>
      <c r="Q4273" s="62"/>
      <c r="R4273" s="74"/>
      <c r="S4273" s="74"/>
      <c r="T4273" s="62"/>
      <c r="U4273" s="62"/>
      <c r="V4273" s="76"/>
    </row>
    <row r="4274" customHeight="1" spans="1:22">
      <c r="A4274" s="74"/>
      <c r="B4274" s="74"/>
      <c r="C4274" s="74"/>
      <c r="D4274" s="74"/>
      <c r="E4274" s="74"/>
      <c r="G4274" s="75"/>
      <c r="H4274" s="75"/>
      <c r="I4274" s="75"/>
      <c r="L4274" s="62"/>
      <c r="M4274" s="62"/>
      <c r="N4274" s="62"/>
      <c r="O4274" s="62"/>
      <c r="P4274" s="62">
        <f>STOCK[[#This Row],[Precio Final]]-STOCK[[#This Row],[Costo total]]</f>
        <v>0</v>
      </c>
      <c r="Q4274" s="62"/>
      <c r="R4274" s="74"/>
      <c r="S4274" s="74"/>
      <c r="T4274" s="62"/>
      <c r="U4274" s="62"/>
      <c r="V4274" s="76"/>
    </row>
    <row r="4275" customHeight="1" spans="1:22">
      <c r="A4275" s="74"/>
      <c r="B4275" s="74"/>
      <c r="C4275" s="74"/>
      <c r="D4275" s="74"/>
      <c r="E4275" s="74"/>
      <c r="G4275" s="75"/>
      <c r="H4275" s="75"/>
      <c r="I4275" s="75"/>
      <c r="L4275" s="62"/>
      <c r="M4275" s="62"/>
      <c r="N4275" s="62"/>
      <c r="O4275" s="62"/>
      <c r="P4275" s="62">
        <f>STOCK[[#This Row],[Precio Final]]-STOCK[[#This Row],[Costo total]]</f>
        <v>0</v>
      </c>
      <c r="Q4275" s="62"/>
      <c r="R4275" s="74"/>
      <c r="S4275" s="74"/>
      <c r="T4275" s="62"/>
      <c r="U4275" s="62"/>
      <c r="V4275" s="76"/>
    </row>
    <row r="4276" customHeight="1" spans="1:22">
      <c r="A4276" s="74"/>
      <c r="B4276" s="74"/>
      <c r="C4276" s="74"/>
      <c r="D4276" s="74"/>
      <c r="E4276" s="74"/>
      <c r="G4276" s="75"/>
      <c r="H4276" s="75"/>
      <c r="I4276" s="75"/>
      <c r="L4276" s="62"/>
      <c r="M4276" s="62"/>
      <c r="N4276" s="62"/>
      <c r="O4276" s="62"/>
      <c r="P4276" s="62">
        <f>STOCK[[#This Row],[Precio Final]]-STOCK[[#This Row],[Costo total]]</f>
        <v>0</v>
      </c>
      <c r="Q4276" s="62"/>
      <c r="R4276" s="74"/>
      <c r="S4276" s="74"/>
      <c r="T4276" s="62"/>
      <c r="U4276" s="62"/>
      <c r="V4276" s="76"/>
    </row>
    <row r="4277" customHeight="1" spans="1:22">
      <c r="A4277" s="74"/>
      <c r="B4277" s="74"/>
      <c r="C4277" s="74"/>
      <c r="D4277" s="74"/>
      <c r="E4277" s="74"/>
      <c r="G4277" s="75"/>
      <c r="H4277" s="75"/>
      <c r="I4277" s="75"/>
      <c r="L4277" s="62"/>
      <c r="M4277" s="62"/>
      <c r="N4277" s="62"/>
      <c r="O4277" s="62"/>
      <c r="P4277" s="62">
        <f>STOCK[[#This Row],[Precio Final]]-STOCK[[#This Row],[Costo total]]</f>
        <v>0</v>
      </c>
      <c r="Q4277" s="62"/>
      <c r="R4277" s="74"/>
      <c r="S4277" s="74"/>
      <c r="T4277" s="62"/>
      <c r="U4277" s="62"/>
      <c r="V4277" s="76"/>
    </row>
    <row r="4278" customHeight="1" spans="1:22">
      <c r="A4278" s="74"/>
      <c r="B4278" s="74"/>
      <c r="C4278" s="74"/>
      <c r="D4278" s="74"/>
      <c r="E4278" s="74"/>
      <c r="G4278" s="75"/>
      <c r="H4278" s="75"/>
      <c r="I4278" s="75"/>
      <c r="L4278" s="62"/>
      <c r="M4278" s="62"/>
      <c r="N4278" s="62"/>
      <c r="O4278" s="62"/>
      <c r="P4278" s="62">
        <f>STOCK[[#This Row],[Precio Final]]-STOCK[[#This Row],[Costo total]]</f>
        <v>0</v>
      </c>
      <c r="Q4278" s="62"/>
      <c r="R4278" s="74"/>
      <c r="S4278" s="74"/>
      <c r="T4278" s="62"/>
      <c r="U4278" s="62"/>
      <c r="V4278" s="76"/>
    </row>
    <row r="4279" customHeight="1" spans="1:22">
      <c r="A4279" s="74"/>
      <c r="B4279" s="74"/>
      <c r="C4279" s="74"/>
      <c r="D4279" s="74"/>
      <c r="E4279" s="74"/>
      <c r="G4279" s="75"/>
      <c r="H4279" s="75"/>
      <c r="I4279" s="75"/>
      <c r="L4279" s="62"/>
      <c r="M4279" s="62"/>
      <c r="N4279" s="62"/>
      <c r="O4279" s="62"/>
      <c r="P4279" s="62">
        <f>STOCK[[#This Row],[Precio Final]]-STOCK[[#This Row],[Costo total]]</f>
        <v>0</v>
      </c>
      <c r="Q4279" s="62"/>
      <c r="R4279" s="74"/>
      <c r="S4279" s="74"/>
      <c r="T4279" s="62"/>
      <c r="U4279" s="62"/>
      <c r="V4279" s="76"/>
    </row>
    <row r="4280" customHeight="1" spans="1:22">
      <c r="A4280" s="74"/>
      <c r="B4280" s="74"/>
      <c r="C4280" s="74"/>
      <c r="D4280" s="74"/>
      <c r="E4280" s="74"/>
      <c r="G4280" s="75"/>
      <c r="H4280" s="75"/>
      <c r="I4280" s="75"/>
      <c r="L4280" s="62"/>
      <c r="M4280" s="62"/>
      <c r="N4280" s="62"/>
      <c r="O4280" s="62"/>
      <c r="P4280" s="62">
        <f>STOCK[[#This Row],[Precio Final]]-STOCK[[#This Row],[Costo total]]</f>
        <v>0</v>
      </c>
      <c r="Q4280" s="62"/>
      <c r="R4280" s="74"/>
      <c r="S4280" s="74"/>
      <c r="T4280" s="62"/>
      <c r="U4280" s="62"/>
      <c r="V4280" s="76"/>
    </row>
    <row r="4281" customHeight="1" spans="1:22">
      <c r="A4281" s="74"/>
      <c r="B4281" s="74"/>
      <c r="C4281" s="74"/>
      <c r="D4281" s="74"/>
      <c r="E4281" s="74"/>
      <c r="G4281" s="75"/>
      <c r="H4281" s="75"/>
      <c r="I4281" s="75"/>
      <c r="L4281" s="62"/>
      <c r="M4281" s="62"/>
      <c r="N4281" s="62"/>
      <c r="O4281" s="62"/>
      <c r="P4281" s="62">
        <f>STOCK[[#This Row],[Precio Final]]-STOCK[[#This Row],[Costo total]]</f>
        <v>0</v>
      </c>
      <c r="Q4281" s="62"/>
      <c r="R4281" s="74"/>
      <c r="S4281" s="74"/>
      <c r="T4281" s="62"/>
      <c r="U4281" s="62"/>
      <c r="V4281" s="76"/>
    </row>
    <row r="4282" customHeight="1" spans="1:22">
      <c r="A4282" s="74"/>
      <c r="B4282" s="74"/>
      <c r="C4282" s="74"/>
      <c r="D4282" s="74"/>
      <c r="E4282" s="74"/>
      <c r="G4282" s="75"/>
      <c r="H4282" s="75"/>
      <c r="I4282" s="75"/>
      <c r="L4282" s="62"/>
      <c r="M4282" s="62"/>
      <c r="N4282" s="62"/>
      <c r="O4282" s="62"/>
      <c r="P4282" s="62">
        <f>STOCK[[#This Row],[Precio Final]]-STOCK[[#This Row],[Costo total]]</f>
        <v>0</v>
      </c>
      <c r="Q4282" s="62"/>
      <c r="R4282" s="74"/>
      <c r="S4282" s="74"/>
      <c r="T4282" s="62"/>
      <c r="U4282" s="62"/>
      <c r="V4282" s="76"/>
    </row>
    <row r="4283" customHeight="1" spans="1:22">
      <c r="A4283" s="74"/>
      <c r="B4283" s="74"/>
      <c r="C4283" s="74"/>
      <c r="D4283" s="74"/>
      <c r="E4283" s="74"/>
      <c r="G4283" s="75"/>
      <c r="H4283" s="75"/>
      <c r="I4283" s="75"/>
      <c r="L4283" s="62"/>
      <c r="M4283" s="62"/>
      <c r="N4283" s="62"/>
      <c r="O4283" s="62"/>
      <c r="P4283" s="62">
        <f>STOCK[[#This Row],[Precio Final]]-STOCK[[#This Row],[Costo total]]</f>
        <v>0</v>
      </c>
      <c r="Q4283" s="62"/>
      <c r="R4283" s="74"/>
      <c r="S4283" s="74"/>
      <c r="T4283" s="62"/>
      <c r="U4283" s="62"/>
      <c r="V4283" s="76"/>
    </row>
    <row r="4284" customHeight="1" spans="1:22">
      <c r="A4284" s="74"/>
      <c r="B4284" s="74"/>
      <c r="C4284" s="74"/>
      <c r="D4284" s="74"/>
      <c r="E4284" s="74"/>
      <c r="G4284" s="75"/>
      <c r="H4284" s="75"/>
      <c r="I4284" s="75"/>
      <c r="L4284" s="62"/>
      <c r="M4284" s="62"/>
      <c r="N4284" s="62"/>
      <c r="O4284" s="62"/>
      <c r="P4284" s="62">
        <f>STOCK[[#This Row],[Precio Final]]-STOCK[[#This Row],[Costo total]]</f>
        <v>0</v>
      </c>
      <c r="Q4284" s="62"/>
      <c r="R4284" s="74"/>
      <c r="S4284" s="74"/>
      <c r="T4284" s="62"/>
      <c r="U4284" s="62"/>
      <c r="V4284" s="76"/>
    </row>
    <row r="4285" customHeight="1" spans="1:22">
      <c r="A4285" s="74"/>
      <c r="B4285" s="74"/>
      <c r="C4285" s="74"/>
      <c r="D4285" s="74"/>
      <c r="E4285" s="74"/>
      <c r="G4285" s="75"/>
      <c r="H4285" s="75"/>
      <c r="I4285" s="75"/>
      <c r="L4285" s="62"/>
      <c r="M4285" s="62"/>
      <c r="N4285" s="62"/>
      <c r="O4285" s="62"/>
      <c r="P4285" s="62">
        <f>STOCK[[#This Row],[Precio Final]]-STOCK[[#This Row],[Costo total]]</f>
        <v>0</v>
      </c>
      <c r="Q4285" s="62"/>
      <c r="R4285" s="74"/>
      <c r="S4285" s="74"/>
      <c r="T4285" s="62"/>
      <c r="U4285" s="62"/>
      <c r="V4285" s="76"/>
    </row>
    <row r="4286" customHeight="1" spans="1:22">
      <c r="A4286" s="74"/>
      <c r="B4286" s="74"/>
      <c r="C4286" s="74"/>
      <c r="D4286" s="74"/>
      <c r="E4286" s="74"/>
      <c r="G4286" s="75"/>
      <c r="H4286" s="75"/>
      <c r="I4286" s="75"/>
      <c r="L4286" s="62"/>
      <c r="M4286" s="62"/>
      <c r="N4286" s="62"/>
      <c r="O4286" s="62"/>
      <c r="P4286" s="62">
        <f>STOCK[[#This Row],[Precio Final]]-STOCK[[#This Row],[Costo total]]</f>
        <v>0</v>
      </c>
      <c r="Q4286" s="62"/>
      <c r="R4286" s="74"/>
      <c r="S4286" s="74"/>
      <c r="T4286" s="62"/>
      <c r="U4286" s="62"/>
      <c r="V4286" s="76"/>
    </row>
    <row r="4287" customHeight="1" spans="1:22">
      <c r="A4287" s="74"/>
      <c r="B4287" s="74"/>
      <c r="C4287" s="74"/>
      <c r="D4287" s="74"/>
      <c r="E4287" s="74"/>
      <c r="G4287" s="75"/>
      <c r="H4287" s="75"/>
      <c r="I4287" s="75"/>
      <c r="L4287" s="62"/>
      <c r="M4287" s="62"/>
      <c r="N4287" s="62"/>
      <c r="O4287" s="62"/>
      <c r="P4287" s="62">
        <f>STOCK[[#This Row],[Precio Final]]-STOCK[[#This Row],[Costo total]]</f>
        <v>0</v>
      </c>
      <c r="Q4287" s="62"/>
      <c r="R4287" s="74"/>
      <c r="S4287" s="74"/>
      <c r="T4287" s="62"/>
      <c r="U4287" s="62"/>
      <c r="V4287" s="76"/>
    </row>
    <row r="4288" customHeight="1" spans="1:22">
      <c r="A4288" s="74"/>
      <c r="B4288" s="74"/>
      <c r="C4288" s="74"/>
      <c r="D4288" s="74"/>
      <c r="E4288" s="74"/>
      <c r="G4288" s="75"/>
      <c r="H4288" s="75"/>
      <c r="I4288" s="75"/>
      <c r="L4288" s="62"/>
      <c r="M4288" s="62"/>
      <c r="N4288" s="62"/>
      <c r="O4288" s="62"/>
      <c r="P4288" s="62">
        <f>STOCK[[#This Row],[Precio Final]]-STOCK[[#This Row],[Costo total]]</f>
        <v>0</v>
      </c>
      <c r="Q4288" s="62"/>
      <c r="R4288" s="74"/>
      <c r="S4288" s="74"/>
      <c r="T4288" s="62"/>
      <c r="U4288" s="62"/>
      <c r="V4288" s="76"/>
    </row>
    <row r="4289" customHeight="1" spans="1:22">
      <c r="A4289" s="74"/>
      <c r="B4289" s="74"/>
      <c r="C4289" s="74"/>
      <c r="D4289" s="74"/>
      <c r="E4289" s="74"/>
      <c r="G4289" s="75"/>
      <c r="H4289" s="75"/>
      <c r="I4289" s="75"/>
      <c r="L4289" s="62"/>
      <c r="M4289" s="62"/>
      <c r="N4289" s="62"/>
      <c r="O4289" s="62"/>
      <c r="P4289" s="62">
        <f>STOCK[[#This Row],[Precio Final]]-STOCK[[#This Row],[Costo total]]</f>
        <v>0</v>
      </c>
      <c r="Q4289" s="62"/>
      <c r="R4289" s="74"/>
      <c r="S4289" s="74"/>
      <c r="T4289" s="62"/>
      <c r="U4289" s="62"/>
      <c r="V4289" s="76"/>
    </row>
    <row r="4290" customHeight="1" spans="1:22">
      <c r="A4290" s="74"/>
      <c r="B4290" s="74"/>
      <c r="C4290" s="74"/>
      <c r="D4290" s="74"/>
      <c r="E4290" s="74"/>
      <c r="G4290" s="75"/>
      <c r="H4290" s="75"/>
      <c r="I4290" s="75"/>
      <c r="L4290" s="62"/>
      <c r="M4290" s="62"/>
      <c r="N4290" s="62"/>
      <c r="O4290" s="62"/>
      <c r="P4290" s="62">
        <f>STOCK[[#This Row],[Precio Final]]-STOCK[[#This Row],[Costo total]]</f>
        <v>0</v>
      </c>
      <c r="Q4290" s="62"/>
      <c r="R4290" s="74"/>
      <c r="S4290" s="74"/>
      <c r="T4290" s="62"/>
      <c r="U4290" s="62"/>
      <c r="V4290" s="76"/>
    </row>
    <row r="4291" customHeight="1" spans="1:22">
      <c r="A4291" s="74"/>
      <c r="B4291" s="74"/>
      <c r="C4291" s="74"/>
      <c r="D4291" s="74"/>
      <c r="E4291" s="74"/>
      <c r="G4291" s="75"/>
      <c r="H4291" s="75"/>
      <c r="I4291" s="75"/>
      <c r="L4291" s="62"/>
      <c r="M4291" s="62"/>
      <c r="N4291" s="62"/>
      <c r="O4291" s="62"/>
      <c r="P4291" s="62"/>
      <c r="Q4291" s="62"/>
      <c r="R4291" s="74"/>
      <c r="S4291" s="74"/>
      <c r="T4291" s="62"/>
      <c r="U4291" s="62"/>
      <c r="V4291" s="76"/>
    </row>
    <row r="4292" customHeight="1" spans="1:22">
      <c r="A4292" s="74"/>
      <c r="B4292" s="74"/>
      <c r="C4292" s="74"/>
      <c r="D4292" s="74"/>
      <c r="E4292" s="74"/>
      <c r="G4292" s="75"/>
      <c r="H4292" s="75"/>
      <c r="I4292" s="75"/>
      <c r="L4292" s="62"/>
      <c r="M4292" s="62"/>
      <c r="N4292" s="62"/>
      <c r="O4292" s="62"/>
      <c r="P4292" s="62"/>
      <c r="Q4292" s="62"/>
      <c r="R4292" s="74"/>
      <c r="S4292" s="74"/>
      <c r="T4292" s="62"/>
      <c r="U4292" s="62"/>
      <c r="V4292" s="76"/>
    </row>
    <row r="4293" customHeight="1" spans="1:22">
      <c r="A4293" s="74"/>
      <c r="B4293" s="74"/>
      <c r="C4293" s="74"/>
      <c r="D4293" s="74"/>
      <c r="E4293" s="74"/>
      <c r="G4293" s="75"/>
      <c r="H4293" s="75"/>
      <c r="I4293" s="75"/>
      <c r="L4293" s="62"/>
      <c r="M4293" s="62"/>
      <c r="N4293" s="62"/>
      <c r="O4293" s="62"/>
      <c r="P4293" s="62"/>
      <c r="Q4293" s="62"/>
      <c r="R4293" s="74"/>
      <c r="S4293" s="74"/>
      <c r="T4293" s="62"/>
      <c r="U4293" s="62"/>
      <c r="V4293" s="76"/>
    </row>
    <row r="4294" customHeight="1" spans="1:22">
      <c r="A4294" s="74"/>
      <c r="B4294" s="74"/>
      <c r="C4294" s="74"/>
      <c r="D4294" s="74"/>
      <c r="E4294" s="74"/>
      <c r="G4294" s="75"/>
      <c r="H4294" s="75"/>
      <c r="I4294" s="75"/>
      <c r="L4294" s="62"/>
      <c r="M4294" s="62"/>
      <c r="N4294" s="62"/>
      <c r="O4294" s="62"/>
      <c r="P4294" s="62"/>
      <c r="Q4294" s="62"/>
      <c r="R4294" s="74"/>
      <c r="S4294" s="74"/>
      <c r="T4294" s="62"/>
      <c r="U4294" s="62"/>
      <c r="V4294" s="76"/>
    </row>
    <row r="4295" customHeight="1" spans="1:22">
      <c r="A4295" s="74"/>
      <c r="B4295" s="74"/>
      <c r="C4295" s="74"/>
      <c r="D4295" s="74"/>
      <c r="E4295" s="74"/>
      <c r="G4295" s="75"/>
      <c r="H4295" s="75"/>
      <c r="I4295" s="75"/>
      <c r="L4295" s="62"/>
      <c r="M4295" s="62"/>
      <c r="N4295" s="62"/>
      <c r="O4295" s="62"/>
      <c r="P4295" s="62"/>
      <c r="Q4295" s="62"/>
      <c r="R4295" s="74"/>
      <c r="S4295" s="74"/>
      <c r="T4295" s="62"/>
      <c r="U4295" s="62"/>
      <c r="V4295" s="76"/>
    </row>
    <row r="4296" customHeight="1" spans="1:22">
      <c r="A4296" s="74"/>
      <c r="B4296" s="74"/>
      <c r="C4296" s="74"/>
      <c r="D4296" s="74"/>
      <c r="E4296" s="74"/>
      <c r="G4296" s="75"/>
      <c r="H4296" s="75"/>
      <c r="I4296" s="75"/>
      <c r="L4296" s="62"/>
      <c r="M4296" s="62"/>
      <c r="N4296" s="62"/>
      <c r="O4296" s="62"/>
      <c r="P4296" s="62"/>
      <c r="Q4296" s="62"/>
      <c r="R4296" s="74"/>
      <c r="S4296" s="74"/>
      <c r="T4296" s="62"/>
      <c r="U4296" s="62"/>
      <c r="V4296" s="76"/>
    </row>
    <row r="4297" customHeight="1" spans="1:22">
      <c r="A4297" s="74"/>
      <c r="B4297" s="74"/>
      <c r="C4297" s="74"/>
      <c r="D4297" s="74"/>
      <c r="E4297" s="74"/>
      <c r="G4297" s="75"/>
      <c r="H4297" s="75"/>
      <c r="I4297" s="75"/>
      <c r="L4297" s="62"/>
      <c r="M4297" s="62"/>
      <c r="N4297" s="62"/>
      <c r="O4297" s="62"/>
      <c r="P4297" s="62"/>
      <c r="Q4297" s="62"/>
      <c r="R4297" s="74"/>
      <c r="S4297" s="74"/>
      <c r="T4297" s="62"/>
      <c r="U4297" s="62"/>
      <c r="V4297" s="76"/>
    </row>
    <row r="4298" customHeight="1" spans="1:22">
      <c r="A4298" s="74"/>
      <c r="B4298" s="74"/>
      <c r="C4298" s="74"/>
      <c r="D4298" s="74"/>
      <c r="E4298" s="74"/>
      <c r="G4298" s="75"/>
      <c r="H4298" s="75"/>
      <c r="I4298" s="75"/>
      <c r="L4298" s="62"/>
      <c r="M4298" s="62"/>
      <c r="N4298" s="62"/>
      <c r="O4298" s="62"/>
      <c r="P4298" s="62"/>
      <c r="Q4298" s="62"/>
      <c r="R4298" s="74"/>
      <c r="S4298" s="74"/>
      <c r="T4298" s="62"/>
      <c r="U4298" s="62"/>
      <c r="V4298" s="76"/>
    </row>
    <row r="4299" customHeight="1" spans="1:22">
      <c r="A4299" s="74"/>
      <c r="B4299" s="74"/>
      <c r="C4299" s="74"/>
      <c r="D4299" s="74"/>
      <c r="E4299" s="74"/>
      <c r="G4299" s="75"/>
      <c r="H4299" s="75"/>
      <c r="I4299" s="75"/>
      <c r="L4299" s="62"/>
      <c r="M4299" s="62"/>
      <c r="N4299" s="62"/>
      <c r="O4299" s="62"/>
      <c r="P4299" s="62"/>
      <c r="Q4299" s="62"/>
      <c r="R4299" s="74"/>
      <c r="S4299" s="74"/>
      <c r="T4299" s="62"/>
      <c r="U4299" s="62"/>
      <c r="V4299" s="76"/>
    </row>
    <row r="4300" customHeight="1" spans="1:22">
      <c r="A4300" s="74"/>
      <c r="B4300" s="74"/>
      <c r="C4300" s="74"/>
      <c r="D4300" s="74"/>
      <c r="E4300" s="74"/>
      <c r="G4300" s="75"/>
      <c r="H4300" s="75"/>
      <c r="I4300" s="75"/>
      <c r="L4300" s="62"/>
      <c r="M4300" s="62"/>
      <c r="N4300" s="62"/>
      <c r="O4300" s="62"/>
      <c r="P4300" s="62"/>
      <c r="Q4300" s="62"/>
      <c r="R4300" s="74"/>
      <c r="S4300" s="74"/>
      <c r="T4300" s="62"/>
      <c r="U4300" s="62"/>
      <c r="V4300" s="76"/>
    </row>
    <row r="4301" customHeight="1" spans="1:22">
      <c r="A4301" s="74"/>
      <c r="B4301" s="74"/>
      <c r="C4301" s="74"/>
      <c r="D4301" s="74"/>
      <c r="E4301" s="74"/>
      <c r="G4301" s="75"/>
      <c r="H4301" s="75"/>
      <c r="I4301" s="75"/>
      <c r="L4301" s="62"/>
      <c r="M4301" s="62"/>
      <c r="N4301" s="62"/>
      <c r="O4301" s="62"/>
      <c r="P4301" s="62"/>
      <c r="Q4301" s="62"/>
      <c r="R4301" s="74"/>
      <c r="S4301" s="74"/>
      <c r="T4301" s="62"/>
      <c r="U4301" s="62"/>
      <c r="V4301" s="76"/>
    </row>
    <row r="4302" customHeight="1" spans="1:22">
      <c r="A4302" s="74"/>
      <c r="B4302" s="74"/>
      <c r="C4302" s="74"/>
      <c r="D4302" s="74"/>
      <c r="E4302" s="74"/>
      <c r="G4302" s="75"/>
      <c r="H4302" s="75"/>
      <c r="I4302" s="75"/>
      <c r="L4302" s="62"/>
      <c r="M4302" s="62"/>
      <c r="N4302" s="62"/>
      <c r="O4302" s="62"/>
      <c r="P4302" s="62"/>
      <c r="Q4302" s="62"/>
      <c r="R4302" s="74"/>
      <c r="S4302" s="74"/>
      <c r="T4302" s="62"/>
      <c r="U4302" s="62"/>
      <c r="V4302" s="76"/>
    </row>
    <row r="4303" customHeight="1" spans="1:22">
      <c r="A4303" s="74"/>
      <c r="B4303" s="74"/>
      <c r="C4303" s="74"/>
      <c r="D4303" s="74"/>
      <c r="E4303" s="74"/>
      <c r="G4303" s="75"/>
      <c r="H4303" s="75"/>
      <c r="I4303" s="75"/>
      <c r="L4303" s="62"/>
      <c r="M4303" s="62"/>
      <c r="N4303" s="62"/>
      <c r="O4303" s="62"/>
      <c r="P4303" s="62"/>
      <c r="Q4303" s="62"/>
      <c r="R4303" s="74"/>
      <c r="S4303" s="74"/>
      <c r="T4303" s="62"/>
      <c r="U4303" s="62"/>
      <c r="V4303" s="76"/>
    </row>
    <row r="4304" customHeight="1" spans="1:22">
      <c r="A4304" s="74"/>
      <c r="B4304" s="74"/>
      <c r="C4304" s="74"/>
      <c r="D4304" s="74"/>
      <c r="E4304" s="74"/>
      <c r="G4304" s="75"/>
      <c r="H4304" s="75"/>
      <c r="I4304" s="75"/>
      <c r="L4304" s="62"/>
      <c r="M4304" s="62"/>
      <c r="N4304" s="62"/>
      <c r="O4304" s="62"/>
      <c r="P4304" s="62"/>
      <c r="Q4304" s="62"/>
      <c r="R4304" s="74"/>
      <c r="S4304" s="74"/>
      <c r="T4304" s="62"/>
      <c r="U4304" s="62"/>
      <c r="V4304" s="76"/>
    </row>
    <row r="4305" customHeight="1" spans="1:22">
      <c r="A4305" s="74"/>
      <c r="B4305" s="74"/>
      <c r="C4305" s="74"/>
      <c r="D4305" s="74"/>
      <c r="E4305" s="74"/>
      <c r="G4305" s="75"/>
      <c r="H4305" s="75"/>
      <c r="I4305" s="75"/>
      <c r="L4305" s="62"/>
      <c r="M4305" s="62"/>
      <c r="N4305" s="62"/>
      <c r="O4305" s="62"/>
      <c r="P4305" s="62"/>
      <c r="Q4305" s="62"/>
      <c r="R4305" s="74"/>
      <c r="S4305" s="74"/>
      <c r="T4305" s="62"/>
      <c r="U4305" s="62"/>
      <c r="V4305" s="76"/>
    </row>
    <row r="4306" customHeight="1" spans="1:22">
      <c r="A4306" s="74"/>
      <c r="B4306" s="74"/>
      <c r="C4306" s="74"/>
      <c r="D4306" s="74"/>
      <c r="E4306" s="74"/>
      <c r="G4306" s="75"/>
      <c r="H4306" s="75"/>
      <c r="I4306" s="75"/>
      <c r="L4306" s="62"/>
      <c r="M4306" s="62"/>
      <c r="N4306" s="62"/>
      <c r="O4306" s="62"/>
      <c r="P4306" s="62"/>
      <c r="Q4306" s="62"/>
      <c r="R4306" s="74"/>
      <c r="S4306" s="74"/>
      <c r="T4306" s="62"/>
      <c r="U4306" s="62"/>
      <c r="V4306" s="76"/>
    </row>
    <row r="4307" customHeight="1" spans="1:22">
      <c r="A4307" s="74"/>
      <c r="B4307" s="74"/>
      <c r="C4307" s="74"/>
      <c r="D4307" s="74"/>
      <c r="E4307" s="74"/>
      <c r="G4307" s="75"/>
      <c r="H4307" s="75"/>
      <c r="I4307" s="75"/>
      <c r="L4307" s="62"/>
      <c r="M4307" s="62"/>
      <c r="N4307" s="62"/>
      <c r="O4307" s="62"/>
      <c r="P4307" s="62"/>
      <c r="Q4307" s="62"/>
      <c r="R4307" s="74"/>
      <c r="S4307" s="74"/>
      <c r="T4307" s="62"/>
      <c r="U4307" s="62"/>
      <c r="V4307" s="76"/>
    </row>
    <row r="4308" customHeight="1" spans="1:22">
      <c r="A4308" s="74"/>
      <c r="B4308" s="74"/>
      <c r="C4308" s="74"/>
      <c r="D4308" s="74"/>
      <c r="E4308" s="74"/>
      <c r="G4308" s="75"/>
      <c r="H4308" s="75"/>
      <c r="I4308" s="75"/>
      <c r="L4308" s="62"/>
      <c r="M4308" s="62"/>
      <c r="N4308" s="62"/>
      <c r="O4308" s="62"/>
      <c r="P4308" s="62"/>
      <c r="Q4308" s="62"/>
      <c r="R4308" s="74"/>
      <c r="S4308" s="74"/>
      <c r="T4308" s="62"/>
      <c r="U4308" s="62"/>
      <c r="V4308" s="76"/>
    </row>
    <row r="4309" customHeight="1" spans="1:22">
      <c r="A4309" s="74"/>
      <c r="B4309" s="74"/>
      <c r="C4309" s="74"/>
      <c r="D4309" s="74"/>
      <c r="E4309" s="74"/>
      <c r="G4309" s="75"/>
      <c r="H4309" s="75"/>
      <c r="I4309" s="75"/>
      <c r="L4309" s="62"/>
      <c r="M4309" s="62"/>
      <c r="N4309" s="62"/>
      <c r="O4309" s="62"/>
      <c r="P4309" s="62"/>
      <c r="Q4309" s="62"/>
      <c r="R4309" s="74"/>
      <c r="S4309" s="74"/>
      <c r="T4309" s="62"/>
      <c r="U4309" s="62"/>
      <c r="V4309" s="76"/>
    </row>
    <row r="4310" customHeight="1" spans="1:22">
      <c r="A4310" s="74"/>
      <c r="B4310" s="74"/>
      <c r="C4310" s="74"/>
      <c r="D4310" s="74"/>
      <c r="E4310" s="74"/>
      <c r="G4310" s="75"/>
      <c r="H4310" s="75"/>
      <c r="I4310" s="75"/>
      <c r="L4310" s="62"/>
      <c r="M4310" s="62"/>
      <c r="N4310" s="62"/>
      <c r="O4310" s="62"/>
      <c r="P4310" s="62"/>
      <c r="Q4310" s="62"/>
      <c r="R4310" s="74"/>
      <c r="S4310" s="74"/>
      <c r="T4310" s="62"/>
      <c r="U4310" s="62"/>
      <c r="V4310" s="76"/>
    </row>
    <row r="4311" customHeight="1" spans="1:22">
      <c r="A4311" s="74"/>
      <c r="B4311" s="74"/>
      <c r="C4311" s="74"/>
      <c r="D4311" s="74"/>
      <c r="E4311" s="74"/>
      <c r="G4311" s="75"/>
      <c r="H4311" s="75"/>
      <c r="I4311" s="75"/>
      <c r="L4311" s="62"/>
      <c r="M4311" s="62"/>
      <c r="N4311" s="62"/>
      <c r="O4311" s="62"/>
      <c r="P4311" s="62"/>
      <c r="Q4311" s="62"/>
      <c r="R4311" s="74"/>
      <c r="S4311" s="74"/>
      <c r="T4311" s="62"/>
      <c r="U4311" s="62"/>
      <c r="V4311" s="76"/>
    </row>
    <row r="4312" customHeight="1" spans="1:22">
      <c r="A4312" s="74"/>
      <c r="B4312" s="74"/>
      <c r="C4312" s="74"/>
      <c r="D4312" s="74"/>
      <c r="E4312" s="74"/>
      <c r="G4312" s="75"/>
      <c r="H4312" s="75"/>
      <c r="I4312" s="75"/>
      <c r="L4312" s="62"/>
      <c r="M4312" s="62"/>
      <c r="N4312" s="62"/>
      <c r="O4312" s="62"/>
      <c r="P4312" s="62"/>
      <c r="Q4312" s="62"/>
      <c r="R4312" s="74"/>
      <c r="S4312" s="74"/>
      <c r="T4312" s="62"/>
      <c r="U4312" s="62"/>
      <c r="V4312" s="76"/>
    </row>
    <row r="4313" customHeight="1" spans="1:22">
      <c r="A4313" s="74"/>
      <c r="B4313" s="74"/>
      <c r="C4313" s="74"/>
      <c r="D4313" s="74"/>
      <c r="E4313" s="74"/>
      <c r="G4313" s="75"/>
      <c r="H4313" s="75"/>
      <c r="I4313" s="75"/>
      <c r="L4313" s="62"/>
      <c r="M4313" s="62"/>
      <c r="N4313" s="62"/>
      <c r="O4313" s="62"/>
      <c r="P4313" s="62"/>
      <c r="Q4313" s="62"/>
      <c r="R4313" s="74"/>
      <c r="S4313" s="74"/>
      <c r="T4313" s="62"/>
      <c r="U4313" s="62"/>
      <c r="V4313" s="76"/>
    </row>
    <row r="4314" customHeight="1" spans="1:22">
      <c r="A4314" s="74"/>
      <c r="B4314" s="74"/>
      <c r="C4314" s="74"/>
      <c r="D4314" s="74"/>
      <c r="E4314" s="74"/>
      <c r="G4314" s="75"/>
      <c r="H4314" s="75"/>
      <c r="I4314" s="75"/>
      <c r="L4314" s="62"/>
      <c r="M4314" s="62"/>
      <c r="N4314" s="62"/>
      <c r="O4314" s="62"/>
      <c r="P4314" s="62"/>
      <c r="Q4314" s="62"/>
      <c r="R4314" s="74"/>
      <c r="S4314" s="74"/>
      <c r="T4314" s="62"/>
      <c r="U4314" s="62"/>
      <c r="V4314" s="76"/>
    </row>
    <row r="4315" customHeight="1" spans="1:22">
      <c r="A4315" s="74"/>
      <c r="B4315" s="74"/>
      <c r="C4315" s="74"/>
      <c r="D4315" s="74"/>
      <c r="E4315" s="74"/>
      <c r="G4315" s="75"/>
      <c r="H4315" s="75"/>
      <c r="I4315" s="75"/>
      <c r="L4315" s="62"/>
      <c r="M4315" s="62"/>
      <c r="N4315" s="62"/>
      <c r="O4315" s="62"/>
      <c r="P4315" s="62"/>
      <c r="Q4315" s="62"/>
      <c r="R4315" s="74"/>
      <c r="S4315" s="74"/>
      <c r="T4315" s="62"/>
      <c r="U4315" s="62"/>
      <c r="V4315" s="76"/>
    </row>
    <row r="4316" customHeight="1" spans="1:22">
      <c r="A4316" s="74"/>
      <c r="B4316" s="74"/>
      <c r="C4316" s="74"/>
      <c r="D4316" s="74"/>
      <c r="E4316" s="74"/>
      <c r="G4316" s="75"/>
      <c r="H4316" s="75"/>
      <c r="I4316" s="75"/>
      <c r="L4316" s="62"/>
      <c r="M4316" s="62"/>
      <c r="N4316" s="62"/>
      <c r="O4316" s="62"/>
      <c r="P4316" s="62"/>
      <c r="Q4316" s="62"/>
      <c r="R4316" s="74"/>
      <c r="S4316" s="74"/>
      <c r="T4316" s="62"/>
      <c r="U4316" s="62"/>
      <c r="V4316" s="76"/>
    </row>
    <row r="4317" customHeight="1" spans="1:22">
      <c r="A4317" s="74"/>
      <c r="B4317" s="74"/>
      <c r="C4317" s="74"/>
      <c r="D4317" s="74"/>
      <c r="E4317" s="74"/>
      <c r="G4317" s="75"/>
      <c r="H4317" s="75"/>
      <c r="I4317" s="75"/>
      <c r="L4317" s="62"/>
      <c r="M4317" s="62"/>
      <c r="N4317" s="62"/>
      <c r="O4317" s="62"/>
      <c r="P4317" s="62"/>
      <c r="Q4317" s="62"/>
      <c r="R4317" s="74"/>
      <c r="S4317" s="74"/>
      <c r="T4317" s="62"/>
      <c r="U4317" s="62"/>
      <c r="V4317" s="76"/>
    </row>
    <row r="4318" customHeight="1" spans="1:22">
      <c r="A4318" s="74"/>
      <c r="B4318" s="74"/>
      <c r="C4318" s="74"/>
      <c r="D4318" s="74"/>
      <c r="E4318" s="74"/>
      <c r="G4318" s="75"/>
      <c r="H4318" s="75"/>
      <c r="I4318" s="75"/>
      <c r="L4318" s="62"/>
      <c r="M4318" s="62"/>
      <c r="N4318" s="62"/>
      <c r="O4318" s="62"/>
      <c r="P4318" s="62"/>
      <c r="Q4318" s="62"/>
      <c r="R4318" s="74"/>
      <c r="S4318" s="74"/>
      <c r="T4318" s="62"/>
      <c r="U4318" s="62"/>
      <c r="V4318" s="76"/>
    </row>
    <row r="4319" customHeight="1" spans="1:22">
      <c r="A4319" s="74"/>
      <c r="B4319" s="74"/>
      <c r="C4319" s="74"/>
      <c r="D4319" s="74"/>
      <c r="E4319" s="74"/>
      <c r="G4319" s="75"/>
      <c r="H4319" s="75"/>
      <c r="I4319" s="75"/>
      <c r="L4319" s="62"/>
      <c r="M4319" s="62"/>
      <c r="N4319" s="62"/>
      <c r="O4319" s="62"/>
      <c r="P4319" s="62"/>
      <c r="Q4319" s="62"/>
      <c r="R4319" s="74"/>
      <c r="S4319" s="74"/>
      <c r="T4319" s="62"/>
      <c r="U4319" s="62"/>
      <c r="V4319" s="76"/>
    </row>
    <row r="4320" customHeight="1" spans="1:22">
      <c r="A4320" s="74"/>
      <c r="B4320" s="74"/>
      <c r="C4320" s="74"/>
      <c r="D4320" s="74"/>
      <c r="E4320" s="74"/>
      <c r="G4320" s="75"/>
      <c r="H4320" s="75"/>
      <c r="I4320" s="75"/>
      <c r="L4320" s="62"/>
      <c r="M4320" s="62"/>
      <c r="N4320" s="62"/>
      <c r="O4320" s="62"/>
      <c r="P4320" s="62"/>
      <c r="Q4320" s="62"/>
      <c r="R4320" s="74"/>
      <c r="S4320" s="74"/>
      <c r="T4320" s="62"/>
      <c r="U4320" s="62"/>
      <c r="V4320" s="76"/>
    </row>
    <row r="4321" customHeight="1" spans="1:22">
      <c r="A4321" s="74"/>
      <c r="B4321" s="74"/>
      <c r="C4321" s="74"/>
      <c r="D4321" s="74"/>
      <c r="E4321" s="74"/>
      <c r="G4321" s="75"/>
      <c r="H4321" s="75"/>
      <c r="I4321" s="75"/>
      <c r="L4321" s="62"/>
      <c r="M4321" s="62"/>
      <c r="N4321" s="62"/>
      <c r="O4321" s="62"/>
      <c r="P4321" s="62"/>
      <c r="Q4321" s="62"/>
      <c r="R4321" s="74"/>
      <c r="S4321" s="74"/>
      <c r="T4321" s="62"/>
      <c r="U4321" s="62"/>
      <c r="V4321" s="76"/>
    </row>
    <row r="4322" customHeight="1" spans="1:22">
      <c r="A4322" s="74"/>
      <c r="B4322" s="74"/>
      <c r="C4322" s="74"/>
      <c r="D4322" s="74"/>
      <c r="E4322" s="74"/>
      <c r="G4322" s="75"/>
      <c r="H4322" s="75"/>
      <c r="I4322" s="75"/>
      <c r="L4322" s="62"/>
      <c r="M4322" s="62"/>
      <c r="N4322" s="62"/>
      <c r="O4322" s="62"/>
      <c r="P4322" s="62"/>
      <c r="Q4322" s="62"/>
      <c r="R4322" s="74"/>
      <c r="S4322" s="74"/>
      <c r="T4322" s="62"/>
      <c r="U4322" s="62"/>
      <c r="V4322" s="76"/>
    </row>
    <row r="4323" customHeight="1" spans="1:22">
      <c r="A4323" s="74"/>
      <c r="B4323" s="74"/>
      <c r="C4323" s="74"/>
      <c r="D4323" s="74"/>
      <c r="E4323" s="74"/>
      <c r="G4323" s="75"/>
      <c r="H4323" s="75"/>
      <c r="I4323" s="75"/>
      <c r="L4323" s="62"/>
      <c r="M4323" s="62"/>
      <c r="N4323" s="62"/>
      <c r="O4323" s="62"/>
      <c r="P4323" s="62"/>
      <c r="Q4323" s="62"/>
      <c r="R4323" s="74"/>
      <c r="S4323" s="74"/>
      <c r="T4323" s="62"/>
      <c r="U4323" s="62"/>
      <c r="V4323" s="76"/>
    </row>
    <row r="4324" customHeight="1" spans="1:22">
      <c r="A4324" s="74"/>
      <c r="B4324" s="74"/>
      <c r="C4324" s="74"/>
      <c r="D4324" s="74"/>
      <c r="E4324" s="74"/>
      <c r="G4324" s="75"/>
      <c r="H4324" s="75"/>
      <c r="I4324" s="75"/>
      <c r="L4324" s="62"/>
      <c r="M4324" s="62"/>
      <c r="N4324" s="62"/>
      <c r="O4324" s="62"/>
      <c r="P4324" s="62"/>
      <c r="Q4324" s="62"/>
      <c r="R4324" s="74"/>
      <c r="S4324" s="74"/>
      <c r="T4324" s="62"/>
      <c r="U4324" s="62"/>
      <c r="V4324" s="76"/>
    </row>
    <row r="4325" customHeight="1" spans="1:22">
      <c r="A4325" s="74"/>
      <c r="B4325" s="74"/>
      <c r="C4325" s="74"/>
      <c r="D4325" s="74"/>
      <c r="E4325" s="74"/>
      <c r="G4325" s="75"/>
      <c r="H4325" s="75"/>
      <c r="I4325" s="75"/>
      <c r="L4325" s="62"/>
      <c r="M4325" s="62"/>
      <c r="N4325" s="62"/>
      <c r="O4325" s="62"/>
      <c r="P4325" s="62"/>
      <c r="Q4325" s="62"/>
      <c r="R4325" s="74"/>
      <c r="S4325" s="74"/>
      <c r="T4325" s="62"/>
      <c r="U4325" s="62"/>
      <c r="V4325" s="76"/>
    </row>
    <row r="4326" customHeight="1" spans="1:22">
      <c r="A4326" s="74"/>
      <c r="B4326" s="74"/>
      <c r="C4326" s="74"/>
      <c r="D4326" s="74"/>
      <c r="E4326" s="74"/>
      <c r="G4326" s="75"/>
      <c r="H4326" s="75"/>
      <c r="I4326" s="75"/>
      <c r="L4326" s="62"/>
      <c r="M4326" s="62"/>
      <c r="N4326" s="62"/>
      <c r="O4326" s="62"/>
      <c r="P4326" s="62"/>
      <c r="Q4326" s="62"/>
      <c r="R4326" s="74"/>
      <c r="S4326" s="74"/>
      <c r="T4326" s="62"/>
      <c r="U4326" s="62"/>
      <c r="V4326" s="76"/>
    </row>
    <row r="4327" customHeight="1" spans="1:22">
      <c r="A4327" s="74"/>
      <c r="B4327" s="74"/>
      <c r="C4327" s="74"/>
      <c r="D4327" s="74"/>
      <c r="E4327" s="74"/>
      <c r="G4327" s="75"/>
      <c r="H4327" s="75"/>
      <c r="I4327" s="75"/>
      <c r="L4327" s="62"/>
      <c r="M4327" s="62"/>
      <c r="N4327" s="62"/>
      <c r="O4327" s="62"/>
      <c r="P4327" s="62"/>
      <c r="Q4327" s="62"/>
      <c r="R4327" s="74"/>
      <c r="S4327" s="74"/>
      <c r="T4327" s="62"/>
      <c r="U4327" s="62"/>
      <c r="V4327" s="76"/>
    </row>
    <row r="4328" customHeight="1" spans="1:22">
      <c r="A4328" s="74"/>
      <c r="B4328" s="74"/>
      <c r="C4328" s="74"/>
      <c r="D4328" s="74"/>
      <c r="E4328" s="74"/>
      <c r="G4328" s="75"/>
      <c r="H4328" s="75"/>
      <c r="I4328" s="75"/>
      <c r="L4328" s="62"/>
      <c r="M4328" s="62"/>
      <c r="N4328" s="62"/>
      <c r="O4328" s="62"/>
      <c r="P4328" s="62"/>
      <c r="Q4328" s="62"/>
      <c r="R4328" s="74"/>
      <c r="S4328" s="74"/>
      <c r="T4328" s="62"/>
      <c r="U4328" s="62"/>
      <c r="V4328" s="76"/>
    </row>
    <row r="4329" customHeight="1" spans="1:22">
      <c r="A4329" s="74"/>
      <c r="B4329" s="74"/>
      <c r="C4329" s="74"/>
      <c r="D4329" s="74"/>
      <c r="E4329" s="74"/>
      <c r="G4329" s="75"/>
      <c r="H4329" s="75"/>
      <c r="I4329" s="75"/>
      <c r="L4329" s="62"/>
      <c r="M4329" s="62"/>
      <c r="N4329" s="62"/>
      <c r="O4329" s="62"/>
      <c r="P4329" s="62"/>
      <c r="Q4329" s="62"/>
      <c r="R4329" s="74"/>
      <c r="S4329" s="74"/>
      <c r="T4329" s="62"/>
      <c r="U4329" s="62"/>
      <c r="V4329" s="76"/>
    </row>
    <row r="4330" customHeight="1" spans="1:22">
      <c r="A4330" s="74"/>
      <c r="B4330" s="74"/>
      <c r="C4330" s="74"/>
      <c r="D4330" s="74"/>
      <c r="E4330" s="74"/>
      <c r="G4330" s="75"/>
      <c r="H4330" s="75"/>
      <c r="I4330" s="75"/>
      <c r="L4330" s="62"/>
      <c r="M4330" s="62"/>
      <c r="N4330" s="62"/>
      <c r="O4330" s="62"/>
      <c r="P4330" s="62"/>
      <c r="Q4330" s="62"/>
      <c r="R4330" s="74"/>
      <c r="S4330" s="74"/>
      <c r="T4330" s="62"/>
      <c r="U4330" s="62"/>
      <c r="V4330" s="76"/>
    </row>
    <row r="4331" customHeight="1" spans="1:22">
      <c r="A4331" s="74"/>
      <c r="B4331" s="74"/>
      <c r="C4331" s="74"/>
      <c r="D4331" s="74"/>
      <c r="E4331" s="74"/>
      <c r="G4331" s="75"/>
      <c r="H4331" s="75"/>
      <c r="I4331" s="75"/>
      <c r="L4331" s="62"/>
      <c r="M4331" s="62"/>
      <c r="N4331" s="62"/>
      <c r="O4331" s="62"/>
      <c r="P4331" s="62"/>
      <c r="Q4331" s="62"/>
      <c r="R4331" s="74"/>
      <c r="S4331" s="74"/>
      <c r="T4331" s="62"/>
      <c r="U4331" s="62"/>
      <c r="V4331" s="76"/>
    </row>
    <row r="4332" customHeight="1" spans="1:22">
      <c r="A4332" s="74"/>
      <c r="B4332" s="74"/>
      <c r="C4332" s="74"/>
      <c r="D4332" s="74"/>
      <c r="E4332" s="74"/>
      <c r="G4332" s="75"/>
      <c r="H4332" s="75"/>
      <c r="I4332" s="75"/>
      <c r="L4332" s="62"/>
      <c r="M4332" s="62"/>
      <c r="N4332" s="62"/>
      <c r="O4332" s="62"/>
      <c r="P4332" s="62"/>
      <c r="Q4332" s="62"/>
      <c r="R4332" s="74"/>
      <c r="S4332" s="74"/>
      <c r="T4332" s="62"/>
      <c r="U4332" s="62"/>
      <c r="V4332" s="76"/>
    </row>
    <row r="4333" customHeight="1" spans="1:22">
      <c r="A4333" s="74"/>
      <c r="B4333" s="74"/>
      <c r="C4333" s="74"/>
      <c r="D4333" s="74"/>
      <c r="E4333" s="74"/>
      <c r="G4333" s="75"/>
      <c r="H4333" s="75"/>
      <c r="I4333" s="75"/>
      <c r="L4333" s="62"/>
      <c r="M4333" s="62"/>
      <c r="N4333" s="62"/>
      <c r="O4333" s="62"/>
      <c r="P4333" s="62"/>
      <c r="Q4333" s="62"/>
      <c r="R4333" s="74"/>
      <c r="S4333" s="74"/>
      <c r="T4333" s="62"/>
      <c r="U4333" s="62"/>
      <c r="V4333" s="76"/>
    </row>
    <row r="4334" customHeight="1" spans="1:22">
      <c r="A4334" s="74"/>
      <c r="B4334" s="74"/>
      <c r="C4334" s="74"/>
      <c r="D4334" s="74"/>
      <c r="E4334" s="74"/>
      <c r="G4334" s="75"/>
      <c r="H4334" s="75"/>
      <c r="I4334" s="75"/>
      <c r="L4334" s="62"/>
      <c r="M4334" s="62"/>
      <c r="N4334" s="62"/>
      <c r="O4334" s="62"/>
      <c r="P4334" s="62"/>
      <c r="Q4334" s="62"/>
      <c r="R4334" s="74"/>
      <c r="S4334" s="74"/>
      <c r="T4334" s="62"/>
      <c r="U4334" s="62"/>
      <c r="V4334" s="76"/>
    </row>
    <row r="4335" customHeight="1" spans="1:22">
      <c r="A4335" s="74"/>
      <c r="B4335" s="74"/>
      <c r="C4335" s="74"/>
      <c r="D4335" s="74"/>
      <c r="E4335" s="74"/>
      <c r="G4335" s="75"/>
      <c r="H4335" s="75"/>
      <c r="I4335" s="75"/>
      <c r="L4335" s="62"/>
      <c r="M4335" s="62"/>
      <c r="N4335" s="62"/>
      <c r="O4335" s="62"/>
      <c r="P4335" s="62"/>
      <c r="Q4335" s="62"/>
      <c r="R4335" s="74"/>
      <c r="S4335" s="74"/>
      <c r="T4335" s="62"/>
      <c r="U4335" s="62"/>
      <c r="V4335" s="76"/>
    </row>
    <row r="4336" customHeight="1" spans="1:22">
      <c r="A4336" s="74"/>
      <c r="B4336" s="74"/>
      <c r="C4336" s="74"/>
      <c r="D4336" s="74"/>
      <c r="E4336" s="74"/>
      <c r="G4336" s="75"/>
      <c r="H4336" s="75"/>
      <c r="I4336" s="75"/>
      <c r="L4336" s="62"/>
      <c r="M4336" s="62"/>
      <c r="N4336" s="62"/>
      <c r="O4336" s="62"/>
      <c r="P4336" s="62"/>
      <c r="Q4336" s="62"/>
      <c r="R4336" s="74"/>
      <c r="S4336" s="74"/>
      <c r="T4336" s="62"/>
      <c r="U4336" s="62"/>
      <c r="V4336" s="76"/>
    </row>
    <row r="4337" customHeight="1" spans="1:22">
      <c r="A4337" s="74"/>
      <c r="B4337" s="74"/>
      <c r="C4337" s="74"/>
      <c r="D4337" s="74"/>
      <c r="E4337" s="74"/>
      <c r="G4337" s="75"/>
      <c r="H4337" s="75"/>
      <c r="I4337" s="75"/>
      <c r="L4337" s="62"/>
      <c r="M4337" s="62"/>
      <c r="N4337" s="62"/>
      <c r="O4337" s="62"/>
      <c r="P4337" s="62"/>
      <c r="Q4337" s="62"/>
      <c r="R4337" s="74"/>
      <c r="S4337" s="74"/>
      <c r="T4337" s="62"/>
      <c r="U4337" s="62"/>
      <c r="V4337" s="76"/>
    </row>
    <row r="4338" customHeight="1" spans="1:22">
      <c r="A4338" s="74"/>
      <c r="B4338" s="74"/>
      <c r="C4338" s="74"/>
      <c r="D4338" s="74"/>
      <c r="E4338" s="74"/>
      <c r="G4338" s="75"/>
      <c r="H4338" s="75"/>
      <c r="I4338" s="75"/>
      <c r="L4338" s="62"/>
      <c r="M4338" s="62"/>
      <c r="N4338" s="62"/>
      <c r="O4338" s="62"/>
      <c r="P4338" s="62"/>
      <c r="Q4338" s="62"/>
      <c r="R4338" s="74"/>
      <c r="S4338" s="74"/>
      <c r="T4338" s="62"/>
      <c r="U4338" s="62"/>
      <c r="V4338" s="76"/>
    </row>
    <row r="4339" customHeight="1" spans="1:22">
      <c r="A4339" s="74"/>
      <c r="B4339" s="74"/>
      <c r="C4339" s="74"/>
      <c r="D4339" s="74"/>
      <c r="E4339" s="74"/>
      <c r="G4339" s="75"/>
      <c r="H4339" s="75"/>
      <c r="I4339" s="75"/>
      <c r="L4339" s="62"/>
      <c r="M4339" s="62"/>
      <c r="N4339" s="62"/>
      <c r="O4339" s="62"/>
      <c r="P4339" s="62"/>
      <c r="Q4339" s="62"/>
      <c r="R4339" s="74"/>
      <c r="S4339" s="74"/>
      <c r="T4339" s="62"/>
      <c r="U4339" s="62"/>
      <c r="V4339" s="76"/>
    </row>
    <row r="4340" customHeight="1" spans="1:22">
      <c r="A4340" s="74"/>
      <c r="B4340" s="74"/>
      <c r="C4340" s="74"/>
      <c r="D4340" s="74"/>
      <c r="E4340" s="74"/>
      <c r="G4340" s="75"/>
      <c r="H4340" s="75"/>
      <c r="I4340" s="75"/>
      <c r="L4340" s="62"/>
      <c r="M4340" s="62"/>
      <c r="N4340" s="62"/>
      <c r="O4340" s="62"/>
      <c r="P4340" s="62"/>
      <c r="Q4340" s="62"/>
      <c r="R4340" s="74"/>
      <c r="S4340" s="74"/>
      <c r="T4340" s="62"/>
      <c r="U4340" s="62"/>
      <c r="V4340" s="76"/>
    </row>
    <row r="4341" customHeight="1" spans="1:22">
      <c r="A4341" s="74"/>
      <c r="B4341" s="74"/>
      <c r="C4341" s="74"/>
      <c r="D4341" s="74"/>
      <c r="E4341" s="74"/>
      <c r="G4341" s="75"/>
      <c r="H4341" s="75"/>
      <c r="I4341" s="75"/>
      <c r="L4341" s="62"/>
      <c r="M4341" s="62"/>
      <c r="N4341" s="62"/>
      <c r="O4341" s="62"/>
      <c r="P4341" s="62"/>
      <c r="Q4341" s="62"/>
      <c r="R4341" s="74"/>
      <c r="S4341" s="74"/>
      <c r="T4341" s="62"/>
      <c r="U4341" s="62"/>
      <c r="V4341" s="76"/>
    </row>
    <row r="4342" customHeight="1" spans="1:22">
      <c r="A4342" s="74"/>
      <c r="B4342" s="74"/>
      <c r="C4342" s="74"/>
      <c r="D4342" s="74"/>
      <c r="E4342" s="74"/>
      <c r="G4342" s="75"/>
      <c r="H4342" s="75"/>
      <c r="I4342" s="75"/>
      <c r="L4342" s="62"/>
      <c r="M4342" s="62"/>
      <c r="N4342" s="62"/>
      <c r="O4342" s="62"/>
      <c r="P4342" s="62"/>
      <c r="Q4342" s="62"/>
      <c r="R4342" s="74"/>
      <c r="S4342" s="74"/>
      <c r="T4342" s="62"/>
      <c r="U4342" s="62"/>
      <c r="V4342" s="76"/>
    </row>
    <row r="4343" customHeight="1" spans="1:22">
      <c r="A4343" s="74"/>
      <c r="B4343" s="74"/>
      <c r="C4343" s="74"/>
      <c r="D4343" s="74"/>
      <c r="E4343" s="74"/>
      <c r="G4343" s="75"/>
      <c r="H4343" s="75"/>
      <c r="I4343" s="75"/>
      <c r="L4343" s="62"/>
      <c r="M4343" s="62"/>
      <c r="N4343" s="62"/>
      <c r="O4343" s="62"/>
      <c r="P4343" s="62"/>
      <c r="Q4343" s="62"/>
      <c r="R4343" s="74"/>
      <c r="S4343" s="74"/>
      <c r="T4343" s="62"/>
      <c r="U4343" s="62"/>
      <c r="V4343" s="76"/>
    </row>
    <row r="4344" customHeight="1" spans="1:22">
      <c r="A4344" s="74"/>
      <c r="B4344" s="74"/>
      <c r="C4344" s="74"/>
      <c r="D4344" s="74"/>
      <c r="E4344" s="74"/>
      <c r="G4344" s="75"/>
      <c r="H4344" s="75"/>
      <c r="I4344" s="75"/>
      <c r="L4344" s="62"/>
      <c r="M4344" s="62"/>
      <c r="N4344" s="62"/>
      <c r="O4344" s="62"/>
      <c r="P4344" s="62"/>
      <c r="Q4344" s="62"/>
      <c r="R4344" s="74"/>
      <c r="S4344" s="74"/>
      <c r="T4344" s="62"/>
      <c r="U4344" s="62"/>
      <c r="V4344" s="76"/>
    </row>
    <row r="4345" customHeight="1" spans="1:22">
      <c r="A4345" s="74"/>
      <c r="B4345" s="74"/>
      <c r="C4345" s="74"/>
      <c r="D4345" s="74"/>
      <c r="E4345" s="74"/>
      <c r="G4345" s="75"/>
      <c r="H4345" s="75"/>
      <c r="I4345" s="75"/>
      <c r="L4345" s="62"/>
      <c r="M4345" s="62"/>
      <c r="N4345" s="62"/>
      <c r="O4345" s="62"/>
      <c r="P4345" s="62"/>
      <c r="Q4345" s="62"/>
      <c r="R4345" s="74"/>
      <c r="S4345" s="74"/>
      <c r="T4345" s="62"/>
      <c r="U4345" s="62"/>
      <c r="V4345" s="76"/>
    </row>
    <row r="4346" customHeight="1" spans="1:22">
      <c r="A4346" s="74"/>
      <c r="B4346" s="74"/>
      <c r="C4346" s="74"/>
      <c r="D4346" s="74"/>
      <c r="E4346" s="74"/>
      <c r="G4346" s="75"/>
      <c r="H4346" s="75"/>
      <c r="I4346" s="75"/>
      <c r="L4346" s="62"/>
      <c r="M4346" s="62"/>
      <c r="N4346" s="62"/>
      <c r="O4346" s="62"/>
      <c r="P4346" s="62"/>
      <c r="Q4346" s="62"/>
      <c r="R4346" s="74"/>
      <c r="S4346" s="74"/>
      <c r="T4346" s="62"/>
      <c r="U4346" s="62"/>
      <c r="V4346" s="76"/>
    </row>
    <row r="4347" customHeight="1" spans="1:22">
      <c r="A4347" s="74"/>
      <c r="B4347" s="74"/>
      <c r="C4347" s="74"/>
      <c r="D4347" s="74"/>
      <c r="E4347" s="74"/>
      <c r="G4347" s="75"/>
      <c r="H4347" s="75"/>
      <c r="I4347" s="75"/>
      <c r="L4347" s="62"/>
      <c r="M4347" s="62"/>
      <c r="N4347" s="62"/>
      <c r="O4347" s="62"/>
      <c r="P4347" s="62"/>
      <c r="Q4347" s="62"/>
      <c r="R4347" s="74"/>
      <c r="S4347" s="74"/>
      <c r="T4347" s="62"/>
      <c r="U4347" s="62"/>
      <c r="V4347" s="76"/>
    </row>
    <row r="4348" customHeight="1" spans="1:22">
      <c r="A4348" s="74"/>
      <c r="B4348" s="74"/>
      <c r="C4348" s="74"/>
      <c r="D4348" s="74"/>
      <c r="E4348" s="74"/>
      <c r="G4348" s="75"/>
      <c r="H4348" s="75"/>
      <c r="I4348" s="75"/>
      <c r="L4348" s="62"/>
      <c r="M4348" s="62"/>
      <c r="N4348" s="62"/>
      <c r="O4348" s="62"/>
      <c r="P4348" s="62"/>
      <c r="Q4348" s="62"/>
      <c r="R4348" s="74"/>
      <c r="S4348" s="74"/>
      <c r="T4348" s="62"/>
      <c r="U4348" s="62"/>
      <c r="V4348" s="76"/>
    </row>
    <row r="4349" customHeight="1" spans="1:22">
      <c r="A4349" s="74"/>
      <c r="B4349" s="74"/>
      <c r="C4349" s="74"/>
      <c r="D4349" s="74"/>
      <c r="E4349" s="74"/>
      <c r="G4349" s="75"/>
      <c r="H4349" s="75"/>
      <c r="I4349" s="75"/>
      <c r="L4349" s="62"/>
      <c r="M4349" s="62"/>
      <c r="N4349" s="62"/>
      <c r="O4349" s="62"/>
      <c r="P4349" s="62"/>
      <c r="Q4349" s="62"/>
      <c r="R4349" s="74"/>
      <c r="S4349" s="74"/>
      <c r="T4349" s="62"/>
      <c r="U4349" s="62"/>
      <c r="V4349" s="76"/>
    </row>
    <row r="4350" customHeight="1" spans="1:22">
      <c r="A4350" s="74"/>
      <c r="B4350" s="74"/>
      <c r="C4350" s="74"/>
      <c r="D4350" s="74"/>
      <c r="E4350" s="74"/>
      <c r="G4350" s="75"/>
      <c r="H4350" s="75"/>
      <c r="I4350" s="75"/>
      <c r="L4350" s="62"/>
      <c r="M4350" s="62"/>
      <c r="N4350" s="62"/>
      <c r="O4350" s="62"/>
      <c r="P4350" s="62"/>
      <c r="Q4350" s="62"/>
      <c r="R4350" s="74"/>
      <c r="S4350" s="74"/>
      <c r="T4350" s="62"/>
      <c r="U4350" s="62"/>
      <c r="V4350" s="76"/>
    </row>
    <row r="4351" customHeight="1" spans="1:22">
      <c r="A4351" s="74"/>
      <c r="B4351" s="74"/>
      <c r="C4351" s="74"/>
      <c r="D4351" s="74"/>
      <c r="E4351" s="74"/>
      <c r="G4351" s="75"/>
      <c r="H4351" s="75"/>
      <c r="I4351" s="75"/>
      <c r="L4351" s="62"/>
      <c r="M4351" s="62"/>
      <c r="N4351" s="62"/>
      <c r="O4351" s="62"/>
      <c r="P4351" s="62"/>
      <c r="Q4351" s="62"/>
      <c r="R4351" s="74"/>
      <c r="S4351" s="74"/>
      <c r="T4351" s="62"/>
      <c r="U4351" s="62"/>
      <c r="V4351" s="76"/>
    </row>
    <row r="4352" customHeight="1" spans="1:22">
      <c r="A4352" s="74"/>
      <c r="B4352" s="74"/>
      <c r="C4352" s="74"/>
      <c r="D4352" s="74"/>
      <c r="E4352" s="74"/>
      <c r="G4352" s="75"/>
      <c r="H4352" s="75"/>
      <c r="I4352" s="75"/>
      <c r="L4352" s="62"/>
      <c r="M4352" s="62"/>
      <c r="N4352" s="62"/>
      <c r="O4352" s="62"/>
      <c r="P4352" s="62"/>
      <c r="Q4352" s="62"/>
      <c r="R4352" s="74"/>
      <c r="S4352" s="74"/>
      <c r="T4352" s="62"/>
      <c r="U4352" s="62"/>
      <c r="V4352" s="76"/>
    </row>
    <row r="4353" customHeight="1" spans="1:22">
      <c r="A4353" s="74"/>
      <c r="B4353" s="74"/>
      <c r="C4353" s="74"/>
      <c r="D4353" s="74"/>
      <c r="E4353" s="74"/>
      <c r="G4353" s="75"/>
      <c r="H4353" s="75"/>
      <c r="I4353" s="75"/>
      <c r="L4353" s="62"/>
      <c r="M4353" s="62"/>
      <c r="N4353" s="62"/>
      <c r="O4353" s="62"/>
      <c r="P4353" s="62"/>
      <c r="Q4353" s="62"/>
      <c r="R4353" s="74"/>
      <c r="S4353" s="74"/>
      <c r="T4353" s="62"/>
      <c r="U4353" s="62"/>
      <c r="V4353" s="76"/>
    </row>
    <row r="4354" customHeight="1" spans="1:22">
      <c r="A4354" s="74"/>
      <c r="B4354" s="74"/>
      <c r="C4354" s="74"/>
      <c r="D4354" s="74"/>
      <c r="E4354" s="74"/>
      <c r="G4354" s="75"/>
      <c r="H4354" s="75"/>
      <c r="I4354" s="75"/>
      <c r="L4354" s="62"/>
      <c r="M4354" s="62"/>
      <c r="N4354" s="62"/>
      <c r="O4354" s="62"/>
      <c r="P4354" s="62"/>
      <c r="Q4354" s="62"/>
      <c r="R4354" s="74"/>
      <c r="S4354" s="74"/>
      <c r="T4354" s="62"/>
      <c r="U4354" s="62"/>
      <c r="V4354" s="76"/>
    </row>
    <row r="4355" customHeight="1" spans="1:22">
      <c r="A4355" s="74"/>
      <c r="B4355" s="74"/>
      <c r="C4355" s="74"/>
      <c r="D4355" s="74"/>
      <c r="E4355" s="74"/>
      <c r="G4355" s="75"/>
      <c r="H4355" s="75"/>
      <c r="I4355" s="75"/>
      <c r="L4355" s="62"/>
      <c r="M4355" s="62"/>
      <c r="N4355" s="62"/>
      <c r="O4355" s="62"/>
      <c r="P4355" s="62"/>
      <c r="Q4355" s="62"/>
      <c r="R4355" s="74"/>
      <c r="S4355" s="74"/>
      <c r="T4355" s="62"/>
      <c r="U4355" s="62"/>
      <c r="V4355" s="76"/>
    </row>
    <row r="4356" customHeight="1" spans="1:22">
      <c r="A4356" s="74"/>
      <c r="B4356" s="74"/>
      <c r="C4356" s="74"/>
      <c r="D4356" s="74"/>
      <c r="E4356" s="74"/>
      <c r="G4356" s="75"/>
      <c r="H4356" s="75"/>
      <c r="I4356" s="75"/>
      <c r="L4356" s="62"/>
      <c r="M4356" s="62"/>
      <c r="N4356" s="62"/>
      <c r="O4356" s="62"/>
      <c r="P4356" s="62"/>
      <c r="Q4356" s="62"/>
      <c r="R4356" s="74"/>
      <c r="S4356" s="74"/>
      <c r="T4356" s="62"/>
      <c r="U4356" s="62"/>
      <c r="V4356" s="76"/>
    </row>
    <row r="4357" customHeight="1" spans="1:22">
      <c r="A4357" s="74"/>
      <c r="B4357" s="74"/>
      <c r="C4357" s="74"/>
      <c r="D4357" s="74"/>
      <c r="E4357" s="74"/>
      <c r="G4357" s="75"/>
      <c r="H4357" s="75"/>
      <c r="I4357" s="75"/>
      <c r="L4357" s="62"/>
      <c r="M4357" s="62"/>
      <c r="N4357" s="62"/>
      <c r="O4357" s="62"/>
      <c r="P4357" s="62"/>
      <c r="Q4357" s="62"/>
      <c r="R4357" s="74"/>
      <c r="S4357" s="74"/>
      <c r="T4357" s="62"/>
      <c r="U4357" s="62"/>
      <c r="V4357" s="76"/>
    </row>
    <row r="4358" customHeight="1" spans="1:22">
      <c r="A4358" s="74"/>
      <c r="B4358" s="74"/>
      <c r="C4358" s="74"/>
      <c r="D4358" s="74"/>
      <c r="E4358" s="74"/>
      <c r="G4358" s="75"/>
      <c r="H4358" s="75"/>
      <c r="I4358" s="75"/>
      <c r="L4358" s="62"/>
      <c r="M4358" s="62"/>
      <c r="N4358" s="62"/>
      <c r="O4358" s="62"/>
      <c r="P4358" s="62"/>
      <c r="Q4358" s="62"/>
      <c r="R4358" s="74"/>
      <c r="S4358" s="74"/>
      <c r="T4358" s="62"/>
      <c r="U4358" s="62"/>
      <c r="V4358" s="76"/>
    </row>
    <row r="4359" customHeight="1" spans="1:22">
      <c r="A4359" s="74"/>
      <c r="B4359" s="74"/>
      <c r="C4359" s="74"/>
      <c r="D4359" s="74"/>
      <c r="E4359" s="74"/>
      <c r="G4359" s="75"/>
      <c r="H4359" s="75"/>
      <c r="I4359" s="75"/>
      <c r="L4359" s="62"/>
      <c r="M4359" s="62"/>
      <c r="N4359" s="62"/>
      <c r="O4359" s="62"/>
      <c r="P4359" s="62"/>
      <c r="Q4359" s="62"/>
      <c r="R4359" s="74"/>
      <c r="S4359" s="74"/>
      <c r="T4359" s="62"/>
      <c r="U4359" s="62"/>
      <c r="V4359" s="76"/>
    </row>
    <row r="4360" customHeight="1" spans="1:22">
      <c r="A4360" s="74"/>
      <c r="B4360" s="74"/>
      <c r="C4360" s="74"/>
      <c r="D4360" s="74"/>
      <c r="E4360" s="74"/>
      <c r="G4360" s="75"/>
      <c r="H4360" s="75"/>
      <c r="I4360" s="75"/>
      <c r="L4360" s="62"/>
      <c r="M4360" s="62"/>
      <c r="N4360" s="62"/>
      <c r="O4360" s="62"/>
      <c r="P4360" s="62"/>
      <c r="Q4360" s="62"/>
      <c r="R4360" s="74"/>
      <c r="S4360" s="74"/>
      <c r="T4360" s="62"/>
      <c r="U4360" s="62"/>
      <c r="V4360" s="76"/>
    </row>
    <row r="4361" customHeight="1" spans="1:22">
      <c r="A4361" s="74"/>
      <c r="B4361" s="74"/>
      <c r="C4361" s="74"/>
      <c r="D4361" s="74"/>
      <c r="E4361" s="74"/>
      <c r="G4361" s="75"/>
      <c r="H4361" s="75"/>
      <c r="I4361" s="75"/>
      <c r="L4361" s="62"/>
      <c r="M4361" s="62"/>
      <c r="N4361" s="62"/>
      <c r="O4361" s="62"/>
      <c r="P4361" s="62"/>
      <c r="Q4361" s="62"/>
      <c r="R4361" s="74"/>
      <c r="S4361" s="74"/>
      <c r="T4361" s="62"/>
      <c r="U4361" s="62"/>
      <c r="V4361" s="76"/>
    </row>
    <row r="4362" customHeight="1" spans="1:22">
      <c r="A4362" s="74"/>
      <c r="B4362" s="74"/>
      <c r="C4362" s="74"/>
      <c r="D4362" s="74"/>
      <c r="E4362" s="74"/>
      <c r="G4362" s="75"/>
      <c r="H4362" s="75"/>
      <c r="I4362" s="75"/>
      <c r="L4362" s="62"/>
      <c r="M4362" s="62"/>
      <c r="N4362" s="62"/>
      <c r="O4362" s="62"/>
      <c r="P4362" s="62"/>
      <c r="Q4362" s="62"/>
      <c r="R4362" s="74"/>
      <c r="S4362" s="74"/>
      <c r="T4362" s="62"/>
      <c r="U4362" s="62"/>
      <c r="V4362" s="76"/>
    </row>
    <row r="4363" customHeight="1" spans="1:22">
      <c r="A4363" s="74"/>
      <c r="B4363" s="74"/>
      <c r="C4363" s="74"/>
      <c r="D4363" s="74"/>
      <c r="E4363" s="74"/>
      <c r="G4363" s="75"/>
      <c r="H4363" s="75"/>
      <c r="I4363" s="75"/>
      <c r="L4363" s="62"/>
      <c r="M4363" s="62"/>
      <c r="N4363" s="62"/>
      <c r="O4363" s="62"/>
      <c r="P4363" s="62"/>
      <c r="Q4363" s="62"/>
      <c r="R4363" s="74"/>
      <c r="S4363" s="74"/>
      <c r="T4363" s="62"/>
      <c r="U4363" s="62"/>
      <c r="V4363" s="76"/>
    </row>
    <row r="4364" customHeight="1" spans="1:22">
      <c r="A4364" s="74"/>
      <c r="B4364" s="74"/>
      <c r="C4364" s="74"/>
      <c r="D4364" s="74"/>
      <c r="E4364" s="74"/>
      <c r="G4364" s="75"/>
      <c r="H4364" s="75"/>
      <c r="I4364" s="75"/>
      <c r="L4364" s="62"/>
      <c r="M4364" s="62"/>
      <c r="N4364" s="62"/>
      <c r="O4364" s="62"/>
      <c r="P4364" s="62"/>
      <c r="Q4364" s="62"/>
      <c r="R4364" s="74"/>
      <c r="S4364" s="74"/>
      <c r="T4364" s="62"/>
      <c r="U4364" s="62"/>
      <c r="V4364" s="76"/>
    </row>
    <row r="4365" customHeight="1" spans="1:22">
      <c r="A4365" s="74"/>
      <c r="B4365" s="74"/>
      <c r="C4365" s="74"/>
      <c r="D4365" s="74"/>
      <c r="E4365" s="74"/>
      <c r="G4365" s="75"/>
      <c r="H4365" s="75"/>
      <c r="I4365" s="75"/>
      <c r="L4365" s="62"/>
      <c r="M4365" s="62"/>
      <c r="N4365" s="62"/>
      <c r="O4365" s="62"/>
      <c r="P4365" s="62"/>
      <c r="Q4365" s="62"/>
      <c r="R4365" s="74"/>
      <c r="S4365" s="74"/>
      <c r="T4365" s="62"/>
      <c r="U4365" s="62"/>
      <c r="V4365" s="76"/>
    </row>
    <row r="4366" customHeight="1" spans="1:22">
      <c r="A4366" s="74"/>
      <c r="B4366" s="74"/>
      <c r="C4366" s="74"/>
      <c r="D4366" s="74"/>
      <c r="E4366" s="74"/>
      <c r="G4366" s="75"/>
      <c r="H4366" s="75"/>
      <c r="I4366" s="75"/>
      <c r="L4366" s="62"/>
      <c r="M4366" s="62"/>
      <c r="N4366" s="62"/>
      <c r="O4366" s="62"/>
      <c r="P4366" s="62"/>
      <c r="Q4366" s="62"/>
      <c r="R4366" s="74"/>
      <c r="S4366" s="74"/>
      <c r="T4366" s="62"/>
      <c r="U4366" s="62"/>
      <c r="V4366" s="76"/>
    </row>
    <row r="4367" customHeight="1" spans="1:22">
      <c r="A4367" s="74"/>
      <c r="B4367" s="74"/>
      <c r="C4367" s="74"/>
      <c r="D4367" s="74"/>
      <c r="E4367" s="74"/>
      <c r="G4367" s="75"/>
      <c r="H4367" s="75"/>
      <c r="I4367" s="75"/>
      <c r="L4367" s="62"/>
      <c r="M4367" s="62"/>
      <c r="N4367" s="62"/>
      <c r="O4367" s="62"/>
      <c r="P4367" s="62"/>
      <c r="Q4367" s="62"/>
      <c r="R4367" s="74"/>
      <c r="S4367" s="74"/>
      <c r="T4367" s="62"/>
      <c r="U4367" s="62"/>
      <c r="V4367" s="76"/>
    </row>
    <row r="4368" customHeight="1" spans="1:22">
      <c r="A4368" s="74"/>
      <c r="B4368" s="74"/>
      <c r="C4368" s="74"/>
      <c r="D4368" s="74"/>
      <c r="E4368" s="74"/>
      <c r="G4368" s="75"/>
      <c r="H4368" s="75"/>
      <c r="I4368" s="75"/>
      <c r="L4368" s="62"/>
      <c r="M4368" s="62"/>
      <c r="N4368" s="62"/>
      <c r="O4368" s="62"/>
      <c r="P4368" s="62"/>
      <c r="Q4368" s="62"/>
      <c r="R4368" s="74"/>
      <c r="S4368" s="74"/>
      <c r="T4368" s="62"/>
      <c r="U4368" s="62"/>
      <c r="V4368" s="76"/>
    </row>
    <row r="4369" customHeight="1" spans="1:22">
      <c r="A4369" s="74"/>
      <c r="B4369" s="74"/>
      <c r="C4369" s="74"/>
      <c r="D4369" s="74"/>
      <c r="E4369" s="74"/>
      <c r="G4369" s="75"/>
      <c r="H4369" s="75"/>
      <c r="I4369" s="75"/>
      <c r="L4369" s="62"/>
      <c r="M4369" s="62"/>
      <c r="N4369" s="62"/>
      <c r="O4369" s="62"/>
      <c r="P4369" s="62"/>
      <c r="Q4369" s="62"/>
      <c r="R4369" s="74"/>
      <c r="S4369" s="74"/>
      <c r="T4369" s="62"/>
      <c r="U4369" s="62"/>
      <c r="V4369" s="76"/>
    </row>
    <row r="4370" customHeight="1" spans="1:22">
      <c r="A4370" s="74"/>
      <c r="B4370" s="74"/>
      <c r="C4370" s="74"/>
      <c r="D4370" s="74"/>
      <c r="E4370" s="74"/>
      <c r="G4370" s="75"/>
      <c r="H4370" s="75"/>
      <c r="I4370" s="75"/>
      <c r="L4370" s="62"/>
      <c r="M4370" s="62"/>
      <c r="N4370" s="62"/>
      <c r="O4370" s="62"/>
      <c r="P4370" s="62"/>
      <c r="Q4370" s="62"/>
      <c r="R4370" s="74"/>
      <c r="S4370" s="74"/>
      <c r="T4370" s="62"/>
      <c r="U4370" s="62"/>
      <c r="V4370" s="76"/>
    </row>
    <row r="4371" customHeight="1" spans="1:22">
      <c r="A4371" s="74"/>
      <c r="B4371" s="74"/>
      <c r="C4371" s="74"/>
      <c r="D4371" s="74"/>
      <c r="E4371" s="74"/>
      <c r="G4371" s="75"/>
      <c r="H4371" s="75"/>
      <c r="I4371" s="75"/>
      <c r="L4371" s="62"/>
      <c r="M4371" s="62"/>
      <c r="N4371" s="62"/>
      <c r="O4371" s="62"/>
      <c r="P4371" s="62"/>
      <c r="Q4371" s="62"/>
      <c r="R4371" s="74"/>
      <c r="S4371" s="74"/>
      <c r="T4371" s="62"/>
      <c r="U4371" s="62"/>
      <c r="V4371" s="76"/>
    </row>
    <row r="4372" customHeight="1" spans="1:22">
      <c r="A4372" s="74"/>
      <c r="B4372" s="74"/>
      <c r="C4372" s="74"/>
      <c r="D4372" s="74"/>
      <c r="E4372" s="74"/>
      <c r="G4372" s="75"/>
      <c r="H4372" s="75"/>
      <c r="I4372" s="75"/>
      <c r="L4372" s="62"/>
      <c r="M4372" s="62"/>
      <c r="N4372" s="62"/>
      <c r="O4372" s="62"/>
      <c r="P4372" s="62"/>
      <c r="Q4372" s="62"/>
      <c r="R4372" s="74"/>
      <c r="S4372" s="74"/>
      <c r="T4372" s="62"/>
      <c r="U4372" s="62"/>
      <c r="V4372" s="76"/>
    </row>
    <row r="4373" customHeight="1" spans="1:22">
      <c r="A4373" s="74"/>
      <c r="B4373" s="74"/>
      <c r="C4373" s="74"/>
      <c r="D4373" s="74"/>
      <c r="E4373" s="74"/>
      <c r="G4373" s="75"/>
      <c r="H4373" s="75"/>
      <c r="I4373" s="75"/>
      <c r="L4373" s="62"/>
      <c r="M4373" s="62"/>
      <c r="N4373" s="62"/>
      <c r="O4373" s="62"/>
      <c r="P4373" s="62"/>
      <c r="Q4373" s="62"/>
      <c r="R4373" s="74"/>
      <c r="S4373" s="74"/>
      <c r="T4373" s="62"/>
      <c r="U4373" s="62"/>
      <c r="V4373" s="76"/>
    </row>
    <row r="4374" customHeight="1" spans="1:22">
      <c r="A4374" s="74"/>
      <c r="B4374" s="74"/>
      <c r="C4374" s="74"/>
      <c r="D4374" s="74"/>
      <c r="E4374" s="74"/>
      <c r="G4374" s="75"/>
      <c r="H4374" s="75"/>
      <c r="I4374" s="75"/>
      <c r="L4374" s="62"/>
      <c r="M4374" s="62"/>
      <c r="N4374" s="62"/>
      <c r="O4374" s="62"/>
      <c r="P4374" s="62"/>
      <c r="Q4374" s="62"/>
      <c r="R4374" s="74"/>
      <c r="S4374" s="74"/>
      <c r="T4374" s="62"/>
      <c r="U4374" s="62"/>
      <c r="V4374" s="76"/>
    </row>
    <row r="4375" customHeight="1" spans="1:22">
      <c r="A4375" s="74"/>
      <c r="B4375" s="74"/>
      <c r="C4375" s="74"/>
      <c r="D4375" s="74"/>
      <c r="E4375" s="74"/>
      <c r="G4375" s="75"/>
      <c r="H4375" s="75"/>
      <c r="I4375" s="75"/>
      <c r="L4375" s="62"/>
      <c r="M4375" s="62"/>
      <c r="N4375" s="62"/>
      <c r="O4375" s="62"/>
      <c r="P4375" s="62"/>
      <c r="Q4375" s="62"/>
      <c r="R4375" s="74"/>
      <c r="S4375" s="74"/>
      <c r="T4375" s="62"/>
      <c r="U4375" s="62"/>
      <c r="V4375" s="76"/>
    </row>
    <row r="4376" customHeight="1" spans="1:22">
      <c r="A4376" s="74"/>
      <c r="B4376" s="74"/>
      <c r="C4376" s="74"/>
      <c r="D4376" s="74"/>
      <c r="E4376" s="74"/>
      <c r="G4376" s="75"/>
      <c r="H4376" s="75"/>
      <c r="I4376" s="75"/>
      <c r="L4376" s="62"/>
      <c r="M4376" s="62"/>
      <c r="N4376" s="62"/>
      <c r="O4376" s="62"/>
      <c r="P4376" s="62"/>
      <c r="Q4376" s="62"/>
      <c r="R4376" s="74"/>
      <c r="S4376" s="74"/>
      <c r="T4376" s="62"/>
      <c r="U4376" s="62"/>
      <c r="V4376" s="76"/>
    </row>
    <row r="4377" customHeight="1" spans="1:22">
      <c r="A4377" s="74"/>
      <c r="B4377" s="74"/>
      <c r="C4377" s="74"/>
      <c r="D4377" s="74"/>
      <c r="E4377" s="74"/>
      <c r="G4377" s="75"/>
      <c r="H4377" s="75"/>
      <c r="I4377" s="75"/>
      <c r="L4377" s="62"/>
      <c r="M4377" s="62"/>
      <c r="N4377" s="62"/>
      <c r="O4377" s="62"/>
      <c r="P4377" s="62"/>
      <c r="Q4377" s="62"/>
      <c r="R4377" s="74"/>
      <c r="S4377" s="74"/>
      <c r="T4377" s="62"/>
      <c r="U4377" s="62"/>
      <c r="V4377" s="76"/>
    </row>
    <row r="4378" customHeight="1" spans="1:22">
      <c r="A4378" s="74"/>
      <c r="B4378" s="74"/>
      <c r="C4378" s="74"/>
      <c r="D4378" s="74"/>
      <c r="E4378" s="74"/>
      <c r="G4378" s="75"/>
      <c r="H4378" s="75"/>
      <c r="I4378" s="75"/>
      <c r="L4378" s="62"/>
      <c r="M4378" s="62"/>
      <c r="N4378" s="62"/>
      <c r="O4378" s="62"/>
      <c r="P4378" s="62"/>
      <c r="Q4378" s="62"/>
      <c r="R4378" s="74"/>
      <c r="S4378" s="74"/>
      <c r="T4378" s="62"/>
      <c r="U4378" s="62"/>
      <c r="V4378" s="76"/>
    </row>
    <row r="4379" customHeight="1" spans="1:22">
      <c r="A4379" s="74"/>
      <c r="B4379" s="74"/>
      <c r="C4379" s="74"/>
      <c r="D4379" s="74"/>
      <c r="E4379" s="74"/>
      <c r="G4379" s="75"/>
      <c r="H4379" s="75"/>
      <c r="I4379" s="75"/>
      <c r="L4379" s="62"/>
      <c r="M4379" s="62"/>
      <c r="N4379" s="62"/>
      <c r="O4379" s="62"/>
      <c r="P4379" s="62"/>
      <c r="Q4379" s="62"/>
      <c r="R4379" s="74"/>
      <c r="S4379" s="74"/>
      <c r="T4379" s="62"/>
      <c r="U4379" s="62"/>
      <c r="V4379" s="76"/>
    </row>
    <row r="4380" customHeight="1" spans="1:22">
      <c r="A4380" s="74"/>
      <c r="B4380" s="74"/>
      <c r="C4380" s="74"/>
      <c r="D4380" s="74"/>
      <c r="E4380" s="74"/>
      <c r="G4380" s="75"/>
      <c r="H4380" s="75"/>
      <c r="I4380" s="75"/>
      <c r="L4380" s="62"/>
      <c r="M4380" s="62"/>
      <c r="N4380" s="62"/>
      <c r="O4380" s="62"/>
      <c r="P4380" s="62"/>
      <c r="Q4380" s="62"/>
      <c r="R4380" s="74"/>
      <c r="S4380" s="74"/>
      <c r="T4380" s="62"/>
      <c r="U4380" s="62"/>
      <c r="V4380" s="76"/>
    </row>
    <row r="4381" customHeight="1" spans="1:22">
      <c r="A4381" s="74"/>
      <c r="B4381" s="74"/>
      <c r="C4381" s="74"/>
      <c r="D4381" s="74"/>
      <c r="E4381" s="74"/>
      <c r="G4381" s="75"/>
      <c r="H4381" s="75"/>
      <c r="I4381" s="75"/>
      <c r="L4381" s="62"/>
      <c r="M4381" s="62"/>
      <c r="N4381" s="62"/>
      <c r="O4381" s="62"/>
      <c r="P4381" s="62"/>
      <c r="Q4381" s="62"/>
      <c r="R4381" s="74"/>
      <c r="S4381" s="74"/>
      <c r="T4381" s="62"/>
      <c r="U4381" s="62"/>
      <c r="V4381" s="76"/>
    </row>
    <row r="4382" customHeight="1" spans="1:22">
      <c r="A4382" s="74"/>
      <c r="B4382" s="74"/>
      <c r="C4382" s="74"/>
      <c r="D4382" s="74"/>
      <c r="E4382" s="74"/>
      <c r="G4382" s="75"/>
      <c r="H4382" s="75"/>
      <c r="I4382" s="75"/>
      <c r="L4382" s="62"/>
      <c r="M4382" s="62"/>
      <c r="N4382" s="62"/>
      <c r="O4382" s="62"/>
      <c r="P4382" s="62"/>
      <c r="Q4382" s="62"/>
      <c r="R4382" s="74"/>
      <c r="S4382" s="74"/>
      <c r="T4382" s="62"/>
      <c r="U4382" s="62"/>
      <c r="V4382" s="76"/>
    </row>
    <row r="4383" customHeight="1" spans="1:22">
      <c r="A4383" s="74"/>
      <c r="B4383" s="74"/>
      <c r="C4383" s="74"/>
      <c r="D4383" s="74"/>
      <c r="E4383" s="74"/>
      <c r="G4383" s="75"/>
      <c r="H4383" s="75"/>
      <c r="I4383" s="75"/>
      <c r="L4383" s="62"/>
      <c r="M4383" s="62"/>
      <c r="N4383" s="62"/>
      <c r="O4383" s="62"/>
      <c r="P4383" s="62"/>
      <c r="Q4383" s="62"/>
      <c r="R4383" s="74"/>
      <c r="S4383" s="74"/>
      <c r="T4383" s="62"/>
      <c r="U4383" s="62"/>
      <c r="V4383" s="76"/>
    </row>
    <row r="4384" customHeight="1" spans="1:22">
      <c r="A4384" s="74"/>
      <c r="B4384" s="74"/>
      <c r="C4384" s="74"/>
      <c r="D4384" s="74"/>
      <c r="E4384" s="74"/>
      <c r="G4384" s="75"/>
      <c r="H4384" s="75"/>
      <c r="I4384" s="75"/>
      <c r="L4384" s="62"/>
      <c r="M4384" s="62"/>
      <c r="N4384" s="62"/>
      <c r="O4384" s="62"/>
      <c r="P4384" s="62"/>
      <c r="Q4384" s="62"/>
      <c r="R4384" s="74"/>
      <c r="S4384" s="74"/>
      <c r="T4384" s="62"/>
      <c r="U4384" s="62"/>
      <c r="V4384" s="76"/>
    </row>
    <row r="4385" customHeight="1" spans="1:22">
      <c r="A4385" s="74"/>
      <c r="B4385" s="74"/>
      <c r="C4385" s="74"/>
      <c r="D4385" s="74"/>
      <c r="E4385" s="74"/>
      <c r="G4385" s="75"/>
      <c r="H4385" s="75"/>
      <c r="I4385" s="75"/>
      <c r="L4385" s="62"/>
      <c r="M4385" s="62"/>
      <c r="N4385" s="62"/>
      <c r="O4385" s="62"/>
      <c r="P4385" s="62"/>
      <c r="Q4385" s="62"/>
      <c r="R4385" s="74"/>
      <c r="S4385" s="74"/>
      <c r="T4385" s="62"/>
      <c r="U4385" s="62"/>
      <c r="V4385" s="76"/>
    </row>
    <row r="4386" customHeight="1" spans="1:22">
      <c r="A4386" s="74"/>
      <c r="B4386" s="74"/>
      <c r="C4386" s="74"/>
      <c r="D4386" s="74"/>
      <c r="E4386" s="74"/>
      <c r="G4386" s="75"/>
      <c r="H4386" s="75"/>
      <c r="I4386" s="75"/>
      <c r="L4386" s="62"/>
      <c r="M4386" s="62"/>
      <c r="N4386" s="62"/>
      <c r="O4386" s="62"/>
      <c r="P4386" s="62"/>
      <c r="Q4386" s="62"/>
      <c r="R4386" s="74"/>
      <c r="S4386" s="74"/>
      <c r="T4386" s="62"/>
      <c r="U4386" s="62"/>
      <c r="V4386" s="76"/>
    </row>
    <row r="4387" customHeight="1" spans="1:22">
      <c r="A4387" s="74"/>
      <c r="B4387" s="74"/>
      <c r="C4387" s="74"/>
      <c r="D4387" s="74"/>
      <c r="E4387" s="74"/>
      <c r="G4387" s="75"/>
      <c r="H4387" s="75"/>
      <c r="I4387" s="75"/>
      <c r="L4387" s="62"/>
      <c r="M4387" s="62"/>
      <c r="N4387" s="62"/>
      <c r="O4387" s="62"/>
      <c r="P4387" s="62"/>
      <c r="Q4387" s="62"/>
      <c r="R4387" s="74"/>
      <c r="S4387" s="74"/>
      <c r="T4387" s="62"/>
      <c r="U4387" s="62"/>
      <c r="V4387" s="76"/>
    </row>
    <row r="4388" customHeight="1" spans="1:22">
      <c r="A4388" s="74"/>
      <c r="B4388" s="74"/>
      <c r="C4388" s="74"/>
      <c r="D4388" s="74"/>
      <c r="E4388" s="74"/>
      <c r="G4388" s="75"/>
      <c r="H4388" s="75"/>
      <c r="I4388" s="75"/>
      <c r="L4388" s="62"/>
      <c r="M4388" s="62"/>
      <c r="N4388" s="62"/>
      <c r="O4388" s="62"/>
      <c r="P4388" s="62"/>
      <c r="Q4388" s="62"/>
      <c r="R4388" s="74"/>
      <c r="S4388" s="74"/>
      <c r="T4388" s="62"/>
      <c r="U4388" s="62"/>
      <c r="V4388" s="76"/>
    </row>
    <row r="4389" customHeight="1" spans="1:22">
      <c r="A4389" s="74"/>
      <c r="B4389" s="74"/>
      <c r="C4389" s="74"/>
      <c r="D4389" s="74"/>
      <c r="E4389" s="74"/>
      <c r="G4389" s="75"/>
      <c r="H4389" s="75"/>
      <c r="I4389" s="75"/>
      <c r="L4389" s="62"/>
      <c r="M4389" s="62"/>
      <c r="N4389" s="62"/>
      <c r="O4389" s="62"/>
      <c r="P4389" s="62"/>
      <c r="Q4389" s="62"/>
      <c r="R4389" s="74"/>
      <c r="S4389" s="74"/>
      <c r="T4389" s="62"/>
      <c r="U4389" s="62"/>
      <c r="V4389" s="76"/>
    </row>
    <row r="4390" customHeight="1" spans="1:22">
      <c r="A4390" s="74"/>
      <c r="B4390" s="74"/>
      <c r="C4390" s="74"/>
      <c r="D4390" s="74"/>
      <c r="E4390" s="74"/>
      <c r="G4390" s="75"/>
      <c r="H4390" s="75"/>
      <c r="I4390" s="75"/>
      <c r="L4390" s="62"/>
      <c r="M4390" s="62"/>
      <c r="N4390" s="62"/>
      <c r="O4390" s="62"/>
      <c r="P4390" s="62"/>
      <c r="Q4390" s="62"/>
      <c r="R4390" s="74"/>
      <c r="S4390" s="74"/>
      <c r="T4390" s="62"/>
      <c r="U4390" s="62"/>
      <c r="V4390" s="76"/>
    </row>
    <row r="4391" customHeight="1" spans="1:22">
      <c r="A4391" s="74"/>
      <c r="B4391" s="74"/>
      <c r="C4391" s="74"/>
      <c r="D4391" s="74"/>
      <c r="E4391" s="74"/>
      <c r="G4391" s="75"/>
      <c r="H4391" s="75"/>
      <c r="I4391" s="75"/>
      <c r="L4391" s="62"/>
      <c r="M4391" s="62"/>
      <c r="N4391" s="62"/>
      <c r="O4391" s="62"/>
      <c r="P4391" s="62"/>
      <c r="Q4391" s="62"/>
      <c r="R4391" s="74"/>
      <c r="S4391" s="74"/>
      <c r="T4391" s="62"/>
      <c r="U4391" s="62"/>
      <c r="V4391" s="76"/>
    </row>
    <row r="4392" customHeight="1" spans="1:22">
      <c r="A4392" s="74"/>
      <c r="B4392" s="74"/>
      <c r="C4392" s="74"/>
      <c r="D4392" s="74"/>
      <c r="E4392" s="74"/>
      <c r="G4392" s="75"/>
      <c r="H4392" s="75"/>
      <c r="I4392" s="75"/>
      <c r="L4392" s="62"/>
      <c r="M4392" s="62"/>
      <c r="N4392" s="62"/>
      <c r="O4392" s="62"/>
      <c r="P4392" s="62"/>
      <c r="Q4392" s="62"/>
      <c r="R4392" s="74"/>
      <c r="S4392" s="74"/>
      <c r="T4392" s="62"/>
      <c r="U4392" s="62"/>
      <c r="V4392" s="76"/>
    </row>
    <row r="4393" customHeight="1" spans="1:22">
      <c r="A4393" s="74"/>
      <c r="B4393" s="74"/>
      <c r="C4393" s="74"/>
      <c r="D4393" s="74"/>
      <c r="E4393" s="74"/>
      <c r="G4393" s="75"/>
      <c r="H4393" s="75"/>
      <c r="I4393" s="75"/>
      <c r="L4393" s="62"/>
      <c r="M4393" s="62"/>
      <c r="N4393" s="62"/>
      <c r="O4393" s="62"/>
      <c r="P4393" s="62"/>
      <c r="Q4393" s="62"/>
      <c r="R4393" s="74"/>
      <c r="S4393" s="74"/>
      <c r="T4393" s="62"/>
      <c r="U4393" s="62"/>
      <c r="V4393" s="76"/>
    </row>
    <row r="4394" customHeight="1" spans="1:22">
      <c r="A4394" s="74"/>
      <c r="B4394" s="74"/>
      <c r="C4394" s="74"/>
      <c r="D4394" s="74"/>
      <c r="E4394" s="74"/>
      <c r="G4394" s="75"/>
      <c r="H4394" s="75"/>
      <c r="I4394" s="75"/>
      <c r="L4394" s="62"/>
      <c r="M4394" s="62"/>
      <c r="N4394" s="62"/>
      <c r="O4394" s="62"/>
      <c r="P4394" s="62"/>
      <c r="Q4394" s="62"/>
      <c r="R4394" s="74"/>
      <c r="S4394" s="74"/>
      <c r="T4394" s="62"/>
      <c r="U4394" s="62"/>
      <c r="V4394" s="76"/>
    </row>
    <row r="4395" customHeight="1" spans="1:22">
      <c r="A4395" s="74"/>
      <c r="B4395" s="74"/>
      <c r="C4395" s="74"/>
      <c r="D4395" s="74"/>
      <c r="E4395" s="74"/>
      <c r="G4395" s="75"/>
      <c r="H4395" s="75"/>
      <c r="I4395" s="75"/>
      <c r="L4395" s="62"/>
      <c r="M4395" s="62"/>
      <c r="N4395" s="62"/>
      <c r="O4395" s="62"/>
      <c r="P4395" s="62"/>
      <c r="Q4395" s="62"/>
      <c r="R4395" s="74"/>
      <c r="S4395" s="74"/>
      <c r="T4395" s="62"/>
      <c r="U4395" s="62"/>
      <c r="V4395" s="76"/>
    </row>
    <row r="4396" customHeight="1" spans="1:22">
      <c r="A4396" s="74"/>
      <c r="B4396" s="74"/>
      <c r="C4396" s="74"/>
      <c r="D4396" s="74"/>
      <c r="E4396" s="74"/>
      <c r="G4396" s="75"/>
      <c r="H4396" s="75"/>
      <c r="I4396" s="75"/>
      <c r="L4396" s="62"/>
      <c r="M4396" s="62"/>
      <c r="N4396" s="62"/>
      <c r="O4396" s="62"/>
      <c r="P4396" s="62"/>
      <c r="Q4396" s="62"/>
      <c r="R4396" s="74"/>
      <c r="S4396" s="74"/>
      <c r="T4396" s="62"/>
      <c r="U4396" s="62"/>
      <c r="V4396" s="76"/>
    </row>
    <row r="4397" customHeight="1" spans="1:22">
      <c r="A4397" s="74"/>
      <c r="B4397" s="74"/>
      <c r="C4397" s="74"/>
      <c r="D4397" s="74"/>
      <c r="E4397" s="74"/>
      <c r="G4397" s="75"/>
      <c r="H4397" s="75"/>
      <c r="I4397" s="75"/>
      <c r="L4397" s="62"/>
      <c r="M4397" s="62"/>
      <c r="N4397" s="62"/>
      <c r="O4397" s="62"/>
      <c r="P4397" s="62"/>
      <c r="Q4397" s="62"/>
      <c r="R4397" s="74"/>
      <c r="S4397" s="74"/>
      <c r="T4397" s="62"/>
      <c r="U4397" s="62"/>
      <c r="V4397" s="76"/>
    </row>
    <row r="4398" customHeight="1" spans="1:22">
      <c r="A4398" s="74"/>
      <c r="B4398" s="74"/>
      <c r="C4398" s="74"/>
      <c r="D4398" s="74"/>
      <c r="E4398" s="74"/>
      <c r="G4398" s="75"/>
      <c r="H4398" s="75"/>
      <c r="I4398" s="75"/>
      <c r="L4398" s="62"/>
      <c r="M4398" s="62"/>
      <c r="N4398" s="62"/>
      <c r="O4398" s="62"/>
      <c r="P4398" s="62"/>
      <c r="Q4398" s="62"/>
      <c r="R4398" s="74"/>
      <c r="S4398" s="74"/>
      <c r="T4398" s="62"/>
      <c r="U4398" s="62"/>
      <c r="V4398" s="76"/>
    </row>
    <row r="4399" customHeight="1" spans="1:22">
      <c r="A4399" s="74"/>
      <c r="B4399" s="74"/>
      <c r="C4399" s="74"/>
      <c r="D4399" s="74"/>
      <c r="E4399" s="74"/>
      <c r="G4399" s="75"/>
      <c r="H4399" s="75"/>
      <c r="I4399" s="75"/>
      <c r="L4399" s="62"/>
      <c r="M4399" s="62"/>
      <c r="N4399" s="62"/>
      <c r="O4399" s="62"/>
      <c r="P4399" s="62"/>
      <c r="Q4399" s="62"/>
      <c r="R4399" s="74"/>
      <c r="S4399" s="74"/>
      <c r="T4399" s="62"/>
      <c r="U4399" s="62"/>
      <c r="V4399" s="76"/>
    </row>
    <row r="4400" customHeight="1" spans="1:22">
      <c r="A4400" s="74"/>
      <c r="B4400" s="74"/>
      <c r="C4400" s="74"/>
      <c r="D4400" s="74"/>
      <c r="E4400" s="74"/>
      <c r="G4400" s="75"/>
      <c r="H4400" s="75"/>
      <c r="I4400" s="75"/>
      <c r="L4400" s="62"/>
      <c r="M4400" s="62"/>
      <c r="N4400" s="62"/>
      <c r="O4400" s="62"/>
      <c r="P4400" s="62"/>
      <c r="Q4400" s="62"/>
      <c r="R4400" s="74"/>
      <c r="S4400" s="74"/>
      <c r="T4400" s="62"/>
      <c r="U4400" s="62"/>
      <c r="V4400" s="76"/>
    </row>
    <row r="4401" customHeight="1" spans="1:22">
      <c r="A4401" s="74"/>
      <c r="B4401" s="74"/>
      <c r="C4401" s="74"/>
      <c r="D4401" s="74"/>
      <c r="E4401" s="74"/>
      <c r="G4401" s="75"/>
      <c r="H4401" s="75"/>
      <c r="I4401" s="75"/>
      <c r="L4401" s="62"/>
      <c r="M4401" s="62"/>
      <c r="N4401" s="62"/>
      <c r="O4401" s="62"/>
      <c r="P4401" s="62"/>
      <c r="Q4401" s="62"/>
      <c r="R4401" s="74"/>
      <c r="S4401" s="74"/>
      <c r="T4401" s="62"/>
      <c r="U4401" s="62"/>
      <c r="V4401" s="76"/>
    </row>
    <row r="4402" customHeight="1" spans="1:22">
      <c r="A4402" s="74"/>
      <c r="B4402" s="74"/>
      <c r="C4402" s="74"/>
      <c r="D4402" s="74"/>
      <c r="E4402" s="74"/>
      <c r="G4402" s="75"/>
      <c r="H4402" s="75"/>
      <c r="I4402" s="75"/>
      <c r="L4402" s="62"/>
      <c r="M4402" s="62"/>
      <c r="N4402" s="62"/>
      <c r="O4402" s="62"/>
      <c r="P4402" s="62"/>
      <c r="Q4402" s="62"/>
      <c r="R4402" s="74"/>
      <c r="S4402" s="74"/>
      <c r="T4402" s="62"/>
      <c r="U4402" s="62"/>
      <c r="V4402" s="76"/>
    </row>
    <row r="4403" customHeight="1" spans="1:22">
      <c r="A4403" s="74"/>
      <c r="B4403" s="74"/>
      <c r="C4403" s="74"/>
      <c r="D4403" s="74"/>
      <c r="E4403" s="74"/>
      <c r="G4403" s="75"/>
      <c r="H4403" s="75"/>
      <c r="I4403" s="75"/>
      <c r="L4403" s="62"/>
      <c r="M4403" s="62"/>
      <c r="N4403" s="62"/>
      <c r="O4403" s="62"/>
      <c r="P4403" s="62"/>
      <c r="Q4403" s="62"/>
      <c r="R4403" s="74"/>
      <c r="S4403" s="74"/>
      <c r="T4403" s="62"/>
      <c r="U4403" s="62"/>
      <c r="V4403" s="76"/>
    </row>
    <row r="4404" customHeight="1" spans="1:22">
      <c r="A4404" s="74"/>
      <c r="B4404" s="74"/>
      <c r="C4404" s="74"/>
      <c r="D4404" s="74"/>
      <c r="E4404" s="74"/>
      <c r="G4404" s="75"/>
      <c r="H4404" s="75"/>
      <c r="I4404" s="75"/>
      <c r="L4404" s="62"/>
      <c r="M4404" s="62"/>
      <c r="N4404" s="62"/>
      <c r="O4404" s="62"/>
      <c r="P4404" s="62"/>
      <c r="Q4404" s="62"/>
      <c r="R4404" s="74"/>
      <c r="S4404" s="74"/>
      <c r="T4404" s="62"/>
      <c r="U4404" s="62"/>
      <c r="V4404" s="76"/>
    </row>
    <row r="4405" customHeight="1" spans="1:22">
      <c r="A4405" s="74"/>
      <c r="B4405" s="74"/>
      <c r="C4405" s="74"/>
      <c r="D4405" s="74"/>
      <c r="E4405" s="74"/>
      <c r="G4405" s="75"/>
      <c r="H4405" s="75"/>
      <c r="I4405" s="75"/>
      <c r="L4405" s="62"/>
      <c r="M4405" s="62"/>
      <c r="N4405" s="62"/>
      <c r="O4405" s="62"/>
      <c r="P4405" s="62"/>
      <c r="Q4405" s="62"/>
      <c r="R4405" s="74"/>
      <c r="S4405" s="74"/>
      <c r="T4405" s="62"/>
      <c r="U4405" s="62"/>
      <c r="V4405" s="76"/>
    </row>
    <row r="4406" customHeight="1" spans="1:22">
      <c r="A4406" s="74"/>
      <c r="B4406" s="74"/>
      <c r="C4406" s="74"/>
      <c r="D4406" s="74"/>
      <c r="E4406" s="74"/>
      <c r="G4406" s="75"/>
      <c r="H4406" s="75"/>
      <c r="I4406" s="75"/>
      <c r="L4406" s="62"/>
      <c r="M4406" s="62"/>
      <c r="N4406" s="62"/>
      <c r="O4406" s="62"/>
      <c r="P4406" s="62"/>
      <c r="Q4406" s="62"/>
      <c r="R4406" s="74"/>
      <c r="S4406" s="74"/>
      <c r="T4406" s="62"/>
      <c r="U4406" s="62"/>
      <c r="V4406" s="76"/>
    </row>
    <row r="4407" customHeight="1" spans="1:22">
      <c r="A4407" s="74"/>
      <c r="B4407" s="74"/>
      <c r="C4407" s="74"/>
      <c r="D4407" s="74"/>
      <c r="E4407" s="74"/>
      <c r="G4407" s="75"/>
      <c r="H4407" s="75"/>
      <c r="I4407" s="75"/>
      <c r="L4407" s="62"/>
      <c r="M4407" s="62"/>
      <c r="N4407" s="62"/>
      <c r="O4407" s="62"/>
      <c r="P4407" s="62"/>
      <c r="Q4407" s="62"/>
      <c r="R4407" s="74"/>
      <c r="S4407" s="74"/>
      <c r="T4407" s="62"/>
      <c r="U4407" s="62"/>
      <c r="V4407" s="76"/>
    </row>
    <row r="4408" customHeight="1" spans="1:22">
      <c r="A4408" s="74"/>
      <c r="B4408" s="74"/>
      <c r="C4408" s="74"/>
      <c r="D4408" s="74"/>
      <c r="E4408" s="74"/>
      <c r="G4408" s="75"/>
      <c r="H4408" s="75"/>
      <c r="I4408" s="75"/>
      <c r="L4408" s="62"/>
      <c r="M4408" s="62"/>
      <c r="N4408" s="62"/>
      <c r="O4408" s="62"/>
      <c r="P4408" s="62"/>
      <c r="Q4408" s="62"/>
      <c r="R4408" s="74"/>
      <c r="S4408" s="74"/>
      <c r="T4408" s="62"/>
      <c r="U4408" s="62"/>
      <c r="V4408" s="76"/>
    </row>
    <row r="4409" customHeight="1" spans="1:22">
      <c r="A4409" s="74"/>
      <c r="B4409" s="74"/>
      <c r="C4409" s="74"/>
      <c r="D4409" s="74"/>
      <c r="E4409" s="74"/>
      <c r="G4409" s="75"/>
      <c r="H4409" s="75"/>
      <c r="I4409" s="75"/>
      <c r="L4409" s="62"/>
      <c r="M4409" s="62"/>
      <c r="N4409" s="62"/>
      <c r="O4409" s="62"/>
      <c r="P4409" s="62"/>
      <c r="Q4409" s="62"/>
      <c r="R4409" s="74"/>
      <c r="S4409" s="74"/>
      <c r="T4409" s="62"/>
      <c r="U4409" s="62"/>
      <c r="V4409" s="76"/>
    </row>
    <row r="4410" customHeight="1" spans="1:22">
      <c r="A4410" s="74"/>
      <c r="B4410" s="74"/>
      <c r="C4410" s="74"/>
      <c r="D4410" s="74"/>
      <c r="E4410" s="74"/>
      <c r="G4410" s="75"/>
      <c r="H4410" s="75"/>
      <c r="I4410" s="75"/>
      <c r="L4410" s="62"/>
      <c r="M4410" s="62"/>
      <c r="N4410" s="62"/>
      <c r="O4410" s="62"/>
      <c r="P4410" s="62"/>
      <c r="Q4410" s="62"/>
      <c r="R4410" s="74"/>
      <c r="S4410" s="74"/>
      <c r="T4410" s="62"/>
      <c r="U4410" s="62"/>
      <c r="V4410" s="76"/>
    </row>
    <row r="4411" customHeight="1" spans="1:22">
      <c r="A4411" s="74"/>
      <c r="B4411" s="74"/>
      <c r="C4411" s="74"/>
      <c r="D4411" s="74"/>
      <c r="E4411" s="74"/>
      <c r="G4411" s="75"/>
      <c r="H4411" s="75"/>
      <c r="I4411" s="75"/>
      <c r="L4411" s="62"/>
      <c r="M4411" s="62"/>
      <c r="N4411" s="62"/>
      <c r="O4411" s="62"/>
      <c r="P4411" s="62"/>
      <c r="Q4411" s="62"/>
      <c r="R4411" s="74"/>
      <c r="S4411" s="74"/>
      <c r="T4411" s="62"/>
      <c r="U4411" s="62"/>
      <c r="V4411" s="76"/>
    </row>
    <row r="4412" customHeight="1" spans="1:22">
      <c r="A4412" s="74"/>
      <c r="B4412" s="74"/>
      <c r="C4412" s="74"/>
      <c r="D4412" s="74"/>
      <c r="E4412" s="74"/>
      <c r="G4412" s="75"/>
      <c r="H4412" s="75"/>
      <c r="I4412" s="75"/>
      <c r="L4412" s="62"/>
      <c r="M4412" s="62"/>
      <c r="N4412" s="62"/>
      <c r="O4412" s="62"/>
      <c r="P4412" s="62"/>
      <c r="Q4412" s="62"/>
      <c r="R4412" s="74"/>
      <c r="S4412" s="74"/>
      <c r="T4412" s="62"/>
      <c r="U4412" s="62"/>
      <c r="V4412" s="76"/>
    </row>
    <row r="4413" customHeight="1" spans="1:22">
      <c r="A4413" s="74"/>
      <c r="B4413" s="74"/>
      <c r="C4413" s="74"/>
      <c r="D4413" s="74"/>
      <c r="E4413" s="74"/>
      <c r="G4413" s="75"/>
      <c r="H4413" s="75"/>
      <c r="I4413" s="75"/>
      <c r="L4413" s="62"/>
      <c r="M4413" s="62"/>
      <c r="N4413" s="62"/>
      <c r="O4413" s="62"/>
      <c r="P4413" s="62"/>
      <c r="Q4413" s="62"/>
      <c r="R4413" s="74"/>
      <c r="S4413" s="74"/>
      <c r="T4413" s="62"/>
      <c r="U4413" s="62"/>
      <c r="V4413" s="76"/>
    </row>
    <row r="4414" customHeight="1" spans="1:22">
      <c r="A4414" s="74"/>
      <c r="B4414" s="74"/>
      <c r="C4414" s="74"/>
      <c r="D4414" s="74"/>
      <c r="E4414" s="74"/>
      <c r="G4414" s="75"/>
      <c r="H4414" s="75"/>
      <c r="I4414" s="75"/>
      <c r="L4414" s="62"/>
      <c r="M4414" s="62"/>
      <c r="N4414" s="62"/>
      <c r="O4414" s="62"/>
      <c r="P4414" s="62"/>
      <c r="Q4414" s="62"/>
      <c r="R4414" s="74"/>
      <c r="S4414" s="74"/>
      <c r="T4414" s="62"/>
      <c r="U4414" s="62"/>
      <c r="V4414" s="76"/>
    </row>
    <row r="4415" customHeight="1" spans="1:22">
      <c r="A4415" s="74"/>
      <c r="B4415" s="74"/>
      <c r="C4415" s="74"/>
      <c r="D4415" s="74"/>
      <c r="E4415" s="74"/>
      <c r="G4415" s="75"/>
      <c r="H4415" s="75"/>
      <c r="I4415" s="75"/>
      <c r="L4415" s="62"/>
      <c r="M4415" s="62"/>
      <c r="N4415" s="62"/>
      <c r="O4415" s="62"/>
      <c r="P4415" s="62"/>
      <c r="Q4415" s="62"/>
      <c r="R4415" s="74"/>
      <c r="S4415" s="74"/>
      <c r="T4415" s="62"/>
      <c r="U4415" s="62"/>
      <c r="V4415" s="76"/>
    </row>
    <row r="4416" customHeight="1" spans="1:22">
      <c r="A4416" s="74"/>
      <c r="B4416" s="74"/>
      <c r="C4416" s="74"/>
      <c r="D4416" s="74"/>
      <c r="E4416" s="74"/>
      <c r="G4416" s="75"/>
      <c r="H4416" s="75"/>
      <c r="I4416" s="75"/>
      <c r="L4416" s="62"/>
      <c r="M4416" s="62"/>
      <c r="N4416" s="62"/>
      <c r="O4416" s="62"/>
      <c r="P4416" s="62"/>
      <c r="Q4416" s="62"/>
      <c r="R4416" s="74"/>
      <c r="S4416" s="74"/>
      <c r="T4416" s="62"/>
      <c r="U4416" s="62"/>
      <c r="V4416" s="76"/>
    </row>
    <row r="4417" customHeight="1" spans="1:22">
      <c r="A4417" s="74"/>
      <c r="B4417" s="74"/>
      <c r="C4417" s="74"/>
      <c r="D4417" s="74"/>
      <c r="E4417" s="74"/>
      <c r="G4417" s="75"/>
      <c r="H4417" s="75"/>
      <c r="I4417" s="75"/>
      <c r="L4417" s="62"/>
      <c r="M4417" s="62"/>
      <c r="N4417" s="62"/>
      <c r="O4417" s="62"/>
      <c r="P4417" s="62"/>
      <c r="Q4417" s="62"/>
      <c r="R4417" s="74"/>
      <c r="S4417" s="74"/>
      <c r="T4417" s="62"/>
      <c r="U4417" s="62"/>
      <c r="V4417" s="76"/>
    </row>
    <row r="4418" customHeight="1" spans="1:22">
      <c r="A4418" s="74"/>
      <c r="B4418" s="74"/>
      <c r="C4418" s="74"/>
      <c r="D4418" s="74"/>
      <c r="E4418" s="74"/>
      <c r="G4418" s="75"/>
      <c r="H4418" s="75"/>
      <c r="I4418" s="75"/>
      <c r="L4418" s="62"/>
      <c r="M4418" s="62"/>
      <c r="N4418" s="62"/>
      <c r="O4418" s="62"/>
      <c r="P4418" s="62"/>
      <c r="Q4418" s="62"/>
      <c r="R4418" s="74"/>
      <c r="S4418" s="74"/>
      <c r="T4418" s="62"/>
      <c r="U4418" s="62"/>
      <c r="V4418" s="76"/>
    </row>
    <row r="4419" customHeight="1" spans="1:22">
      <c r="A4419" s="74"/>
      <c r="B4419" s="74"/>
      <c r="C4419" s="74"/>
      <c r="D4419" s="74"/>
      <c r="E4419" s="74"/>
      <c r="G4419" s="75"/>
      <c r="H4419" s="75"/>
      <c r="I4419" s="75"/>
      <c r="L4419" s="62"/>
      <c r="M4419" s="62"/>
      <c r="N4419" s="62"/>
      <c r="O4419" s="62"/>
      <c r="P4419" s="62"/>
      <c r="Q4419" s="62"/>
      <c r="R4419" s="74"/>
      <c r="S4419" s="74"/>
      <c r="T4419" s="62"/>
      <c r="U4419" s="62"/>
      <c r="V4419" s="76"/>
    </row>
    <row r="4420" customHeight="1" spans="1:22">
      <c r="A4420" s="74"/>
      <c r="B4420" s="74"/>
      <c r="C4420" s="74"/>
      <c r="D4420" s="74"/>
      <c r="E4420" s="74"/>
      <c r="G4420" s="75"/>
      <c r="H4420" s="75"/>
      <c r="I4420" s="75"/>
      <c r="L4420" s="62"/>
      <c r="M4420" s="62"/>
      <c r="N4420" s="62"/>
      <c r="O4420" s="62"/>
      <c r="P4420" s="62"/>
      <c r="Q4420" s="62"/>
      <c r="R4420" s="74"/>
      <c r="S4420" s="74"/>
      <c r="T4420" s="62"/>
      <c r="U4420" s="62"/>
      <c r="V4420" s="76"/>
    </row>
    <row r="4421" customHeight="1" spans="1:22">
      <c r="A4421" s="74"/>
      <c r="B4421" s="74"/>
      <c r="C4421" s="74"/>
      <c r="D4421" s="74"/>
      <c r="E4421" s="74"/>
      <c r="G4421" s="75"/>
      <c r="H4421" s="75"/>
      <c r="I4421" s="75"/>
      <c r="L4421" s="62"/>
      <c r="M4421" s="62"/>
      <c r="N4421" s="62"/>
      <c r="O4421" s="62"/>
      <c r="P4421" s="62"/>
      <c r="Q4421" s="62"/>
      <c r="R4421" s="74"/>
      <c r="S4421" s="74"/>
      <c r="T4421" s="62"/>
      <c r="U4421" s="62"/>
      <c r="V4421" s="76"/>
    </row>
    <row r="4422" customHeight="1" spans="1:22">
      <c r="A4422" s="74"/>
      <c r="B4422" s="74"/>
      <c r="C4422" s="74"/>
      <c r="D4422" s="74"/>
      <c r="E4422" s="74"/>
      <c r="G4422" s="75"/>
      <c r="H4422" s="75"/>
      <c r="I4422" s="75"/>
      <c r="L4422" s="62"/>
      <c r="M4422" s="62"/>
      <c r="N4422" s="62"/>
      <c r="O4422" s="62"/>
      <c r="P4422" s="62"/>
      <c r="Q4422" s="62"/>
      <c r="R4422" s="74"/>
      <c r="S4422" s="74"/>
      <c r="T4422" s="62"/>
      <c r="U4422" s="62"/>
      <c r="V4422" s="76"/>
    </row>
    <row r="4423" customHeight="1" spans="1:22">
      <c r="A4423" s="74"/>
      <c r="B4423" s="74"/>
      <c r="C4423" s="74"/>
      <c r="D4423" s="74"/>
      <c r="E4423" s="74"/>
      <c r="G4423" s="75"/>
      <c r="H4423" s="75"/>
      <c r="I4423" s="75"/>
      <c r="L4423" s="62"/>
      <c r="M4423" s="62"/>
      <c r="N4423" s="62"/>
      <c r="O4423" s="62"/>
      <c r="P4423" s="62"/>
      <c r="Q4423" s="62"/>
      <c r="R4423" s="74"/>
      <c r="S4423" s="74"/>
      <c r="T4423" s="62"/>
      <c r="U4423" s="62"/>
      <c r="V4423" s="76"/>
    </row>
    <row r="4424" customHeight="1" spans="1:22">
      <c r="A4424" s="74"/>
      <c r="B4424" s="74"/>
      <c r="C4424" s="74"/>
      <c r="D4424" s="74"/>
      <c r="E4424" s="74"/>
      <c r="G4424" s="75"/>
      <c r="H4424" s="75"/>
      <c r="I4424" s="75"/>
      <c r="L4424" s="62"/>
      <c r="M4424" s="62"/>
      <c r="N4424" s="62"/>
      <c r="O4424" s="62"/>
      <c r="P4424" s="62"/>
      <c r="Q4424" s="62"/>
      <c r="R4424" s="74"/>
      <c r="S4424" s="74"/>
      <c r="T4424" s="62"/>
      <c r="U4424" s="62"/>
      <c r="V4424" s="76"/>
    </row>
    <row r="4425" customHeight="1" spans="1:22">
      <c r="A4425" s="74"/>
      <c r="B4425" s="74"/>
      <c r="C4425" s="74"/>
      <c r="D4425" s="74"/>
      <c r="E4425" s="74"/>
      <c r="G4425" s="75"/>
      <c r="H4425" s="75"/>
      <c r="I4425" s="75"/>
      <c r="L4425" s="62"/>
      <c r="M4425" s="62"/>
      <c r="N4425" s="62"/>
      <c r="O4425" s="62"/>
      <c r="P4425" s="62"/>
      <c r="Q4425" s="62"/>
      <c r="R4425" s="74"/>
      <c r="S4425" s="74"/>
      <c r="T4425" s="62"/>
      <c r="U4425" s="62"/>
      <c r="V4425" s="76"/>
    </row>
    <row r="4426" customHeight="1" spans="1:22">
      <c r="A4426" s="74"/>
      <c r="B4426" s="74"/>
      <c r="C4426" s="74"/>
      <c r="D4426" s="74"/>
      <c r="E4426" s="74"/>
      <c r="G4426" s="75"/>
      <c r="H4426" s="75"/>
      <c r="I4426" s="75"/>
      <c r="L4426" s="62"/>
      <c r="M4426" s="62"/>
      <c r="N4426" s="62"/>
      <c r="O4426" s="62"/>
      <c r="P4426" s="62"/>
      <c r="Q4426" s="62"/>
      <c r="R4426" s="74"/>
      <c r="S4426" s="74"/>
      <c r="T4426" s="62"/>
      <c r="U4426" s="62"/>
      <c r="V4426" s="76"/>
    </row>
    <row r="4427" customHeight="1" spans="1:22">
      <c r="A4427" s="74"/>
      <c r="B4427" s="74"/>
      <c r="C4427" s="74"/>
      <c r="D4427" s="74"/>
      <c r="E4427" s="74"/>
      <c r="G4427" s="75"/>
      <c r="H4427" s="75"/>
      <c r="I4427" s="75"/>
      <c r="L4427" s="62"/>
      <c r="M4427" s="62"/>
      <c r="N4427" s="62"/>
      <c r="O4427" s="62"/>
      <c r="P4427" s="62"/>
      <c r="Q4427" s="62"/>
      <c r="R4427" s="74"/>
      <c r="S4427" s="74"/>
      <c r="T4427" s="62"/>
      <c r="U4427" s="62"/>
      <c r="V4427" s="76"/>
    </row>
    <row r="4428" customHeight="1" spans="1:22">
      <c r="A4428" s="74"/>
      <c r="B4428" s="74"/>
      <c r="C4428" s="74"/>
      <c r="D4428" s="74"/>
      <c r="E4428" s="74"/>
      <c r="G4428" s="75"/>
      <c r="H4428" s="75"/>
      <c r="I4428" s="75"/>
      <c r="L4428" s="62"/>
      <c r="M4428" s="62"/>
      <c r="N4428" s="62"/>
      <c r="O4428" s="62"/>
      <c r="P4428" s="62"/>
      <c r="Q4428" s="62"/>
      <c r="R4428" s="74"/>
      <c r="S4428" s="74"/>
      <c r="T4428" s="62"/>
      <c r="U4428" s="62"/>
      <c r="V4428" s="76"/>
    </row>
    <row r="4429" customHeight="1" spans="1:22">
      <c r="A4429" s="74"/>
      <c r="B4429" s="74"/>
      <c r="C4429" s="74"/>
      <c r="D4429" s="74"/>
      <c r="E4429" s="74"/>
      <c r="G4429" s="75"/>
      <c r="H4429" s="75"/>
      <c r="I4429" s="75"/>
      <c r="L4429" s="62"/>
      <c r="M4429" s="62"/>
      <c r="N4429" s="62"/>
      <c r="O4429" s="62"/>
      <c r="P4429" s="62"/>
      <c r="Q4429" s="62"/>
      <c r="R4429" s="74"/>
      <c r="S4429" s="74"/>
      <c r="T4429" s="62"/>
      <c r="U4429" s="62"/>
      <c r="V4429" s="76"/>
    </row>
    <row r="4430" customHeight="1" spans="1:22">
      <c r="A4430" s="74"/>
      <c r="B4430" s="74"/>
      <c r="C4430" s="74"/>
      <c r="D4430" s="74"/>
      <c r="E4430" s="74"/>
      <c r="G4430" s="75"/>
      <c r="H4430" s="75"/>
      <c r="I4430" s="75"/>
      <c r="L4430" s="62"/>
      <c r="M4430" s="62"/>
      <c r="N4430" s="62"/>
      <c r="O4430" s="62"/>
      <c r="P4430" s="62"/>
      <c r="Q4430" s="62"/>
      <c r="R4430" s="74"/>
      <c r="S4430" s="74"/>
      <c r="T4430" s="62"/>
      <c r="U4430" s="62"/>
      <c r="V4430" s="76"/>
    </row>
    <row r="4431" customHeight="1" spans="1:22">
      <c r="A4431" s="74"/>
      <c r="B4431" s="74"/>
      <c r="C4431" s="74"/>
      <c r="D4431" s="74"/>
      <c r="E4431" s="74"/>
      <c r="G4431" s="75"/>
      <c r="H4431" s="75"/>
      <c r="I4431" s="75"/>
      <c r="L4431" s="62"/>
      <c r="M4431" s="62"/>
      <c r="N4431" s="62"/>
      <c r="O4431" s="62"/>
      <c r="P4431" s="62"/>
      <c r="Q4431" s="62"/>
      <c r="R4431" s="74"/>
      <c r="S4431" s="74"/>
      <c r="T4431" s="62"/>
      <c r="U4431" s="62"/>
      <c r="V4431" s="76"/>
    </row>
    <row r="4432" customHeight="1" spans="1:22">
      <c r="A4432" s="74"/>
      <c r="B4432" s="74"/>
      <c r="C4432" s="74"/>
      <c r="D4432" s="74"/>
      <c r="E4432" s="74"/>
      <c r="G4432" s="75"/>
      <c r="H4432" s="75"/>
      <c r="I4432" s="75"/>
      <c r="L4432" s="62"/>
      <c r="M4432" s="62"/>
      <c r="N4432" s="62"/>
      <c r="O4432" s="62"/>
      <c r="P4432" s="62"/>
      <c r="Q4432" s="62"/>
      <c r="R4432" s="74"/>
      <c r="S4432" s="74"/>
      <c r="T4432" s="62"/>
      <c r="U4432" s="62"/>
      <c r="V4432" s="76"/>
    </row>
    <row r="4433" customHeight="1" spans="1:22">
      <c r="A4433" s="74"/>
      <c r="B4433" s="74"/>
      <c r="C4433" s="74"/>
      <c r="D4433" s="74"/>
      <c r="E4433" s="74"/>
      <c r="G4433" s="75"/>
      <c r="H4433" s="75"/>
      <c r="I4433" s="75"/>
      <c r="L4433" s="62"/>
      <c r="M4433" s="62"/>
      <c r="N4433" s="62"/>
      <c r="O4433" s="62"/>
      <c r="P4433" s="62"/>
      <c r="Q4433" s="62"/>
      <c r="R4433" s="74"/>
      <c r="S4433" s="74"/>
      <c r="T4433" s="62"/>
      <c r="U4433" s="62"/>
      <c r="V4433" s="76"/>
    </row>
    <row r="4434" customHeight="1" spans="1:22">
      <c r="A4434" s="74"/>
      <c r="B4434" s="74"/>
      <c r="C4434" s="74"/>
      <c r="D4434" s="74"/>
      <c r="E4434" s="74"/>
      <c r="G4434" s="75"/>
      <c r="H4434" s="75"/>
      <c r="I4434" s="75"/>
      <c r="L4434" s="62"/>
      <c r="M4434" s="62"/>
      <c r="N4434" s="62"/>
      <c r="O4434" s="62"/>
      <c r="P4434" s="62"/>
      <c r="Q4434" s="62"/>
      <c r="R4434" s="74"/>
      <c r="S4434" s="74"/>
      <c r="T4434" s="62"/>
      <c r="U4434" s="62"/>
      <c r="V4434" s="76"/>
    </row>
    <row r="4435" customHeight="1" spans="1:22">
      <c r="A4435" s="74"/>
      <c r="B4435" s="74"/>
      <c r="C4435" s="74"/>
      <c r="D4435" s="74"/>
      <c r="E4435" s="74"/>
      <c r="G4435" s="75"/>
      <c r="H4435" s="75"/>
      <c r="I4435" s="75"/>
      <c r="L4435" s="62"/>
      <c r="M4435" s="62"/>
      <c r="N4435" s="62"/>
      <c r="O4435" s="62"/>
      <c r="P4435" s="62"/>
      <c r="Q4435" s="62"/>
      <c r="R4435" s="74"/>
      <c r="S4435" s="74"/>
      <c r="T4435" s="62"/>
      <c r="U4435" s="62"/>
      <c r="V4435" s="76"/>
    </row>
    <row r="4436" customHeight="1" spans="1:22">
      <c r="A4436" s="74"/>
      <c r="B4436" s="74"/>
      <c r="C4436" s="74"/>
      <c r="D4436" s="74"/>
      <c r="E4436" s="74"/>
      <c r="G4436" s="75"/>
      <c r="H4436" s="75"/>
      <c r="I4436" s="75"/>
      <c r="L4436" s="62"/>
      <c r="M4436" s="62"/>
      <c r="N4436" s="62"/>
      <c r="O4436" s="62"/>
      <c r="P4436" s="62"/>
      <c r="Q4436" s="62"/>
      <c r="R4436" s="74"/>
      <c r="S4436" s="74"/>
      <c r="T4436" s="62"/>
      <c r="U4436" s="62"/>
      <c r="V4436" s="76"/>
    </row>
    <row r="4437" customHeight="1" spans="1:22">
      <c r="A4437" s="74"/>
      <c r="B4437" s="74"/>
      <c r="C4437" s="74"/>
      <c r="D4437" s="74"/>
      <c r="E4437" s="74"/>
      <c r="G4437" s="75"/>
      <c r="H4437" s="75"/>
      <c r="I4437" s="75"/>
      <c r="L4437" s="62"/>
      <c r="M4437" s="62"/>
      <c r="N4437" s="62"/>
      <c r="O4437" s="62"/>
      <c r="P4437" s="62"/>
      <c r="Q4437" s="62"/>
      <c r="R4437" s="74"/>
      <c r="S4437" s="74"/>
      <c r="T4437" s="62"/>
      <c r="U4437" s="62"/>
      <c r="V4437" s="76"/>
    </row>
    <row r="4438" customHeight="1" spans="1:22">
      <c r="A4438" s="74"/>
      <c r="B4438" s="74"/>
      <c r="C4438" s="74"/>
      <c r="D4438" s="74"/>
      <c r="E4438" s="74"/>
      <c r="G4438" s="75"/>
      <c r="H4438" s="75"/>
      <c r="I4438" s="75"/>
      <c r="L4438" s="62"/>
      <c r="M4438" s="62"/>
      <c r="N4438" s="62"/>
      <c r="O4438" s="62"/>
      <c r="P4438" s="62"/>
      <c r="Q4438" s="62"/>
      <c r="R4438" s="74"/>
      <c r="S4438" s="74"/>
      <c r="T4438" s="62"/>
      <c r="U4438" s="62"/>
      <c r="V4438" s="76"/>
    </row>
    <row r="4439" customHeight="1" spans="1:22">
      <c r="A4439" s="74"/>
      <c r="B4439" s="74"/>
      <c r="C4439" s="74"/>
      <c r="D4439" s="74"/>
      <c r="E4439" s="74"/>
      <c r="G4439" s="75"/>
      <c r="H4439" s="75"/>
      <c r="I4439" s="75"/>
      <c r="L4439" s="62"/>
      <c r="M4439" s="62"/>
      <c r="N4439" s="62"/>
      <c r="O4439" s="62"/>
      <c r="P4439" s="62"/>
      <c r="Q4439" s="62"/>
      <c r="R4439" s="74"/>
      <c r="S4439" s="74"/>
      <c r="T4439" s="62"/>
      <c r="U4439" s="62"/>
      <c r="V4439" s="76"/>
    </row>
    <row r="4440" customHeight="1" spans="1:22">
      <c r="A4440" s="74"/>
      <c r="B4440" s="74"/>
      <c r="C4440" s="74"/>
      <c r="D4440" s="74"/>
      <c r="E4440" s="74"/>
      <c r="G4440" s="75"/>
      <c r="H4440" s="75"/>
      <c r="I4440" s="75"/>
      <c r="L4440" s="62"/>
      <c r="M4440" s="62"/>
      <c r="N4440" s="62"/>
      <c r="O4440" s="62"/>
      <c r="P4440" s="62"/>
      <c r="Q4440" s="62"/>
      <c r="R4440" s="74"/>
      <c r="S4440" s="74"/>
      <c r="T4440" s="62"/>
      <c r="U4440" s="62"/>
      <c r="V4440" s="76"/>
    </row>
    <row r="4441" customHeight="1" spans="1:22">
      <c r="A4441" s="74"/>
      <c r="B4441" s="74"/>
      <c r="C4441" s="74"/>
      <c r="D4441" s="74"/>
      <c r="E4441" s="74"/>
      <c r="G4441" s="75"/>
      <c r="H4441" s="75"/>
      <c r="I4441" s="75"/>
      <c r="L4441" s="62"/>
      <c r="M4441" s="62"/>
      <c r="N4441" s="62"/>
      <c r="O4441" s="62"/>
      <c r="P4441" s="62"/>
      <c r="Q4441" s="62"/>
      <c r="R4441" s="74"/>
      <c r="S4441" s="74"/>
      <c r="T4441" s="62"/>
      <c r="U4441" s="62"/>
      <c r="V4441" s="76"/>
    </row>
    <row r="4442" customHeight="1" spans="1:22">
      <c r="A4442" s="74"/>
      <c r="B4442" s="74"/>
      <c r="C4442" s="74"/>
      <c r="D4442" s="74"/>
      <c r="E4442" s="74"/>
      <c r="G4442" s="75"/>
      <c r="H4442" s="75"/>
      <c r="I4442" s="75"/>
      <c r="L4442" s="62"/>
      <c r="M4442" s="62"/>
      <c r="N4442" s="62"/>
      <c r="O4442" s="62"/>
      <c r="P4442" s="62"/>
      <c r="Q4442" s="62"/>
      <c r="R4442" s="74"/>
      <c r="S4442" s="74"/>
      <c r="T4442" s="62"/>
      <c r="U4442" s="62"/>
      <c r="V4442" s="76"/>
    </row>
    <row r="4443" customHeight="1" spans="1:22">
      <c r="A4443" s="74"/>
      <c r="B4443" s="74"/>
      <c r="C4443" s="74"/>
      <c r="D4443" s="74"/>
      <c r="E4443" s="74"/>
      <c r="G4443" s="75"/>
      <c r="H4443" s="75"/>
      <c r="I4443" s="75"/>
      <c r="L4443" s="62"/>
      <c r="M4443" s="62"/>
      <c r="N4443" s="62"/>
      <c r="O4443" s="62"/>
      <c r="P4443" s="62"/>
      <c r="Q4443" s="62"/>
      <c r="R4443" s="74"/>
      <c r="S4443" s="74"/>
      <c r="T4443" s="62"/>
      <c r="U4443" s="62"/>
      <c r="V4443" s="76"/>
    </row>
    <row r="4444" customHeight="1" spans="1:22">
      <c r="A4444" s="74"/>
      <c r="B4444" s="74"/>
      <c r="C4444" s="74"/>
      <c r="D4444" s="74"/>
      <c r="E4444" s="74"/>
      <c r="G4444" s="75"/>
      <c r="H4444" s="75"/>
      <c r="I4444" s="75"/>
      <c r="L4444" s="62"/>
      <c r="M4444" s="62"/>
      <c r="N4444" s="62"/>
      <c r="O4444" s="62"/>
      <c r="P4444" s="62"/>
      <c r="Q4444" s="62"/>
      <c r="R4444" s="74"/>
      <c r="S4444" s="74"/>
      <c r="T4444" s="62"/>
      <c r="U4444" s="62"/>
      <c r="V4444" s="76"/>
    </row>
    <row r="4445" customHeight="1" spans="1:22">
      <c r="A4445" s="74"/>
      <c r="B4445" s="74"/>
      <c r="C4445" s="74"/>
      <c r="D4445" s="74"/>
      <c r="E4445" s="74"/>
      <c r="G4445" s="75"/>
      <c r="H4445" s="75"/>
      <c r="I4445" s="75"/>
      <c r="L4445" s="62"/>
      <c r="M4445" s="62"/>
      <c r="N4445" s="62"/>
      <c r="O4445" s="62"/>
      <c r="P4445" s="62"/>
      <c r="Q4445" s="62"/>
      <c r="R4445" s="74"/>
      <c r="S4445" s="74"/>
      <c r="T4445" s="62"/>
      <c r="U4445" s="62"/>
      <c r="V4445" s="76"/>
    </row>
    <row r="4446" customHeight="1" spans="1:22">
      <c r="A4446" s="74"/>
      <c r="B4446" s="74"/>
      <c r="C4446" s="74"/>
      <c r="D4446" s="74"/>
      <c r="E4446" s="74"/>
      <c r="G4446" s="75"/>
      <c r="H4446" s="75"/>
      <c r="I4446" s="75"/>
      <c r="L4446" s="62"/>
      <c r="M4446" s="62"/>
      <c r="N4446" s="62"/>
      <c r="O4446" s="62"/>
      <c r="P4446" s="62"/>
      <c r="Q4446" s="62"/>
      <c r="R4446" s="74"/>
      <c r="S4446" s="74"/>
      <c r="T4446" s="62"/>
      <c r="U4446" s="62"/>
      <c r="V4446" s="76"/>
    </row>
    <row r="4447" customHeight="1" spans="1:22">
      <c r="A4447" s="74"/>
      <c r="B4447" s="74"/>
      <c r="C4447" s="74"/>
      <c r="D4447" s="74"/>
      <c r="E4447" s="74"/>
      <c r="G4447" s="75"/>
      <c r="H4447" s="75"/>
      <c r="I4447" s="75"/>
      <c r="L4447" s="62"/>
      <c r="M4447" s="62"/>
      <c r="N4447" s="62"/>
      <c r="O4447" s="62"/>
      <c r="P4447" s="62"/>
      <c r="Q4447" s="62"/>
      <c r="R4447" s="74"/>
      <c r="S4447" s="74"/>
      <c r="T4447" s="62"/>
      <c r="U4447" s="62"/>
      <c r="V4447" s="76"/>
    </row>
    <row r="4448" customHeight="1" spans="1:22">
      <c r="A4448" s="74"/>
      <c r="B4448" s="74"/>
      <c r="C4448" s="74"/>
      <c r="D4448" s="74"/>
      <c r="E4448" s="74"/>
      <c r="G4448" s="75"/>
      <c r="H4448" s="75"/>
      <c r="I4448" s="75"/>
      <c r="L4448" s="62"/>
      <c r="M4448" s="62"/>
      <c r="N4448" s="62"/>
      <c r="O4448" s="62"/>
      <c r="P4448" s="62"/>
      <c r="Q4448" s="62"/>
      <c r="R4448" s="74"/>
      <c r="S4448" s="74"/>
      <c r="T4448" s="62"/>
      <c r="U4448" s="62"/>
      <c r="V4448" s="76"/>
    </row>
    <row r="4449" customHeight="1" spans="1:22">
      <c r="A4449" s="74"/>
      <c r="B4449" s="74"/>
      <c r="C4449" s="74"/>
      <c r="D4449" s="74"/>
      <c r="E4449" s="74"/>
      <c r="G4449" s="75"/>
      <c r="H4449" s="75"/>
      <c r="I4449" s="75"/>
      <c r="L4449" s="62"/>
      <c r="M4449" s="62"/>
      <c r="N4449" s="62"/>
      <c r="O4449" s="62"/>
      <c r="P4449" s="62"/>
      <c r="Q4449" s="62"/>
      <c r="R4449" s="74"/>
      <c r="S4449" s="74"/>
      <c r="T4449" s="62"/>
      <c r="U4449" s="62"/>
      <c r="V4449" s="76"/>
    </row>
    <row r="4450" customHeight="1" spans="1:22">
      <c r="A4450" s="74"/>
      <c r="B4450" s="74"/>
      <c r="C4450" s="74"/>
      <c r="D4450" s="74"/>
      <c r="E4450" s="74"/>
      <c r="G4450" s="75"/>
      <c r="H4450" s="75"/>
      <c r="I4450" s="75"/>
      <c r="L4450" s="62"/>
      <c r="M4450" s="62"/>
      <c r="N4450" s="62"/>
      <c r="O4450" s="62"/>
      <c r="P4450" s="62"/>
      <c r="Q4450" s="62"/>
      <c r="R4450" s="74"/>
      <c r="S4450" s="74"/>
      <c r="T4450" s="62"/>
      <c r="U4450" s="62"/>
      <c r="V4450" s="76"/>
    </row>
    <row r="4451" customHeight="1" spans="1:22">
      <c r="A4451" s="74"/>
      <c r="B4451" s="74"/>
      <c r="C4451" s="74"/>
      <c r="D4451" s="74"/>
      <c r="E4451" s="74"/>
      <c r="G4451" s="75"/>
      <c r="H4451" s="75"/>
      <c r="I4451" s="75"/>
      <c r="L4451" s="62"/>
      <c r="M4451" s="62"/>
      <c r="N4451" s="62"/>
      <c r="O4451" s="62"/>
      <c r="P4451" s="62"/>
      <c r="Q4451" s="62"/>
      <c r="R4451" s="74"/>
      <c r="S4451" s="74"/>
      <c r="T4451" s="62"/>
      <c r="U4451" s="62"/>
      <c r="V4451" s="76"/>
    </row>
    <row r="4452" customHeight="1" spans="1:22">
      <c r="A4452" s="74"/>
      <c r="B4452" s="74"/>
      <c r="C4452" s="74"/>
      <c r="D4452" s="74"/>
      <c r="E4452" s="74"/>
      <c r="G4452" s="75"/>
      <c r="H4452" s="75"/>
      <c r="I4452" s="75"/>
      <c r="L4452" s="62"/>
      <c r="M4452" s="62"/>
      <c r="N4452" s="62"/>
      <c r="O4452" s="62"/>
      <c r="P4452" s="62"/>
      <c r="Q4452" s="62"/>
      <c r="R4452" s="74"/>
      <c r="S4452" s="74"/>
      <c r="T4452" s="62"/>
      <c r="U4452" s="62"/>
      <c r="V4452" s="76"/>
    </row>
    <row r="4453" customHeight="1" spans="1:22">
      <c r="A4453" s="74"/>
      <c r="B4453" s="74"/>
      <c r="C4453" s="74"/>
      <c r="D4453" s="74"/>
      <c r="E4453" s="74"/>
      <c r="G4453" s="75"/>
      <c r="H4453" s="75"/>
      <c r="I4453" s="75"/>
      <c r="L4453" s="62"/>
      <c r="M4453" s="62"/>
      <c r="N4453" s="62"/>
      <c r="O4453" s="62"/>
      <c r="P4453" s="62"/>
      <c r="Q4453" s="62"/>
      <c r="R4453" s="74"/>
      <c r="S4453" s="74"/>
      <c r="T4453" s="62"/>
      <c r="U4453" s="62"/>
      <c r="V4453" s="76"/>
    </row>
    <row r="4454" customHeight="1" spans="1:22">
      <c r="A4454" s="74"/>
      <c r="B4454" s="74"/>
      <c r="C4454" s="74"/>
      <c r="D4454" s="74"/>
      <c r="E4454" s="74"/>
      <c r="G4454" s="75"/>
      <c r="H4454" s="75"/>
      <c r="I4454" s="75"/>
      <c r="L4454" s="62"/>
      <c r="M4454" s="62"/>
      <c r="N4454" s="62"/>
      <c r="O4454" s="62"/>
      <c r="P4454" s="62"/>
      <c r="Q4454" s="62"/>
      <c r="R4454" s="74"/>
      <c r="S4454" s="74"/>
      <c r="T4454" s="62"/>
      <c r="U4454" s="62"/>
      <c r="V4454" s="76"/>
    </row>
    <row r="4455" customHeight="1" spans="1:22">
      <c r="A4455" s="74"/>
      <c r="B4455" s="74"/>
      <c r="C4455" s="74"/>
      <c r="D4455" s="74"/>
      <c r="E4455" s="74"/>
      <c r="G4455" s="75"/>
      <c r="H4455" s="75"/>
      <c r="I4455" s="75"/>
      <c r="L4455" s="62"/>
      <c r="M4455" s="62"/>
      <c r="N4455" s="62"/>
      <c r="O4455" s="62"/>
      <c r="P4455" s="62"/>
      <c r="Q4455" s="62"/>
      <c r="R4455" s="74"/>
      <c r="S4455" s="74"/>
      <c r="T4455" s="62"/>
      <c r="U4455" s="62"/>
      <c r="V4455" s="76"/>
    </row>
    <row r="4456" customHeight="1" spans="1:22">
      <c r="A4456" s="74"/>
      <c r="B4456" s="74"/>
      <c r="C4456" s="74"/>
      <c r="D4456" s="74"/>
      <c r="E4456" s="74"/>
      <c r="G4456" s="75"/>
      <c r="H4456" s="75"/>
      <c r="I4456" s="75"/>
      <c r="L4456" s="62"/>
      <c r="M4456" s="62"/>
      <c r="N4456" s="62"/>
      <c r="O4456" s="62"/>
      <c r="P4456" s="62"/>
      <c r="Q4456" s="62"/>
      <c r="R4456" s="74"/>
      <c r="S4456" s="74"/>
      <c r="T4456" s="62"/>
      <c r="U4456" s="62"/>
      <c r="V4456" s="76"/>
    </row>
    <row r="4457" customHeight="1" spans="1:22">
      <c r="A4457" s="74"/>
      <c r="B4457" s="74"/>
      <c r="C4457" s="74"/>
      <c r="D4457" s="74"/>
      <c r="E4457" s="74"/>
      <c r="G4457" s="75"/>
      <c r="H4457" s="75"/>
      <c r="I4457" s="75"/>
      <c r="L4457" s="62"/>
      <c r="M4457" s="62"/>
      <c r="N4457" s="62"/>
      <c r="O4457" s="62"/>
      <c r="P4457" s="62"/>
      <c r="Q4457" s="62"/>
      <c r="R4457" s="74"/>
      <c r="S4457" s="74"/>
      <c r="T4457" s="62"/>
      <c r="U4457" s="62"/>
      <c r="V4457" s="76"/>
    </row>
    <row r="4458" customHeight="1" spans="1:22">
      <c r="A4458" s="74"/>
      <c r="B4458" s="74"/>
      <c r="C4458" s="74"/>
      <c r="D4458" s="74"/>
      <c r="E4458" s="74"/>
      <c r="G4458" s="75"/>
      <c r="H4458" s="75"/>
      <c r="I4458" s="75"/>
      <c r="L4458" s="62"/>
      <c r="M4458" s="62"/>
      <c r="N4458" s="62"/>
      <c r="O4458" s="62"/>
      <c r="P4458" s="62"/>
      <c r="Q4458" s="62"/>
      <c r="R4458" s="74"/>
      <c r="S4458" s="74"/>
      <c r="T4458" s="62"/>
      <c r="U4458" s="62"/>
      <c r="V4458" s="76"/>
    </row>
    <row r="4459" customHeight="1" spans="1:22">
      <c r="A4459" s="74"/>
      <c r="B4459" s="74"/>
      <c r="C4459" s="74"/>
      <c r="D4459" s="74"/>
      <c r="E4459" s="74"/>
      <c r="G4459" s="75"/>
      <c r="H4459" s="75"/>
      <c r="I4459" s="75"/>
      <c r="L4459" s="62"/>
      <c r="M4459" s="62"/>
      <c r="N4459" s="62"/>
      <c r="O4459" s="62"/>
      <c r="P4459" s="62"/>
      <c r="Q4459" s="62"/>
      <c r="R4459" s="74"/>
      <c r="S4459" s="74"/>
      <c r="T4459" s="62"/>
      <c r="U4459" s="62"/>
      <c r="V4459" s="76"/>
    </row>
    <row r="4460" customHeight="1" spans="1:22">
      <c r="A4460" s="74"/>
      <c r="B4460" s="74"/>
      <c r="C4460" s="74"/>
      <c r="D4460" s="74"/>
      <c r="E4460" s="74"/>
      <c r="G4460" s="75"/>
      <c r="H4460" s="75"/>
      <c r="I4460" s="75"/>
      <c r="L4460" s="62"/>
      <c r="M4460" s="62"/>
      <c r="N4460" s="62"/>
      <c r="O4460" s="62"/>
      <c r="P4460" s="62"/>
      <c r="Q4460" s="62"/>
      <c r="R4460" s="74"/>
      <c r="S4460" s="74"/>
      <c r="T4460" s="62"/>
      <c r="U4460" s="62"/>
      <c r="V4460" s="76"/>
    </row>
    <row r="4461" customHeight="1" spans="1:22">
      <c r="A4461" s="74"/>
      <c r="B4461" s="74"/>
      <c r="C4461" s="74"/>
      <c r="D4461" s="74"/>
      <c r="E4461" s="74"/>
      <c r="G4461" s="75"/>
      <c r="H4461" s="75"/>
      <c r="I4461" s="75"/>
      <c r="L4461" s="62"/>
      <c r="M4461" s="62"/>
      <c r="N4461" s="62"/>
      <c r="O4461" s="62"/>
      <c r="P4461" s="62"/>
      <c r="Q4461" s="62"/>
      <c r="R4461" s="74"/>
      <c r="S4461" s="74"/>
      <c r="T4461" s="62"/>
      <c r="U4461" s="62"/>
      <c r="V4461" s="76"/>
    </row>
    <row r="4462" customHeight="1" spans="1:22">
      <c r="A4462" s="74"/>
      <c r="B4462" s="74"/>
      <c r="C4462" s="74"/>
      <c r="D4462" s="74"/>
      <c r="E4462" s="74"/>
      <c r="G4462" s="75"/>
      <c r="H4462" s="75"/>
      <c r="I4462" s="75"/>
      <c r="L4462" s="62"/>
      <c r="M4462" s="62"/>
      <c r="N4462" s="62"/>
      <c r="O4462" s="62"/>
      <c r="P4462" s="62"/>
      <c r="Q4462" s="62"/>
      <c r="R4462" s="74"/>
      <c r="S4462" s="74"/>
      <c r="T4462" s="62"/>
      <c r="U4462" s="62"/>
      <c r="V4462" s="76"/>
    </row>
    <row r="4463" customHeight="1" spans="1:22">
      <c r="A4463" s="74"/>
      <c r="B4463" s="74"/>
      <c r="C4463" s="74"/>
      <c r="D4463" s="74"/>
      <c r="E4463" s="74"/>
      <c r="G4463" s="75"/>
      <c r="H4463" s="75"/>
      <c r="I4463" s="75"/>
      <c r="L4463" s="62"/>
      <c r="M4463" s="62"/>
      <c r="N4463" s="62"/>
      <c r="O4463" s="62"/>
      <c r="P4463" s="62"/>
      <c r="Q4463" s="62"/>
      <c r="R4463" s="74"/>
      <c r="S4463" s="74"/>
      <c r="T4463" s="62"/>
      <c r="U4463" s="62"/>
      <c r="V4463" s="76"/>
    </row>
    <row r="4464" customHeight="1" spans="1:22">
      <c r="A4464" s="74"/>
      <c r="B4464" s="74"/>
      <c r="C4464" s="74"/>
      <c r="D4464" s="74"/>
      <c r="E4464" s="74"/>
      <c r="G4464" s="75"/>
      <c r="H4464" s="75"/>
      <c r="I4464" s="75"/>
      <c r="L4464" s="62"/>
      <c r="M4464" s="62"/>
      <c r="N4464" s="62"/>
      <c r="O4464" s="62"/>
      <c r="P4464" s="62"/>
      <c r="Q4464" s="62"/>
      <c r="R4464" s="74"/>
      <c r="S4464" s="74"/>
      <c r="T4464" s="62"/>
      <c r="U4464" s="62"/>
      <c r="V4464" s="76"/>
    </row>
    <row r="4465" customHeight="1" spans="1:22">
      <c r="A4465" s="74"/>
      <c r="B4465" s="74"/>
      <c r="C4465" s="74"/>
      <c r="D4465" s="74"/>
      <c r="E4465" s="74"/>
      <c r="G4465" s="75"/>
      <c r="H4465" s="75"/>
      <c r="I4465" s="75"/>
      <c r="L4465" s="62"/>
      <c r="M4465" s="62"/>
      <c r="N4465" s="62"/>
      <c r="O4465" s="62"/>
      <c r="P4465" s="62"/>
      <c r="Q4465" s="62"/>
      <c r="R4465" s="74"/>
      <c r="S4465" s="74"/>
      <c r="T4465" s="62"/>
      <c r="U4465" s="62"/>
      <c r="V4465" s="76"/>
    </row>
    <row r="4466" customHeight="1" spans="1:22">
      <c r="A4466" s="74"/>
      <c r="B4466" s="74"/>
      <c r="C4466" s="74"/>
      <c r="D4466" s="74"/>
      <c r="E4466" s="74"/>
      <c r="G4466" s="75"/>
      <c r="H4466" s="75"/>
      <c r="I4466" s="75"/>
      <c r="L4466" s="62"/>
      <c r="M4466" s="62"/>
      <c r="N4466" s="62"/>
      <c r="O4466" s="62"/>
      <c r="P4466" s="62"/>
      <c r="Q4466" s="62"/>
      <c r="R4466" s="74"/>
      <c r="S4466" s="74"/>
      <c r="T4466" s="62"/>
      <c r="U4466" s="62"/>
      <c r="V4466" s="76"/>
    </row>
    <row r="4467" customHeight="1" spans="1:22">
      <c r="A4467" s="74"/>
      <c r="B4467" s="74"/>
      <c r="C4467" s="74"/>
      <c r="D4467" s="74"/>
      <c r="E4467" s="74"/>
      <c r="G4467" s="75"/>
      <c r="H4467" s="75"/>
      <c r="I4467" s="75"/>
      <c r="L4467" s="62"/>
      <c r="M4467" s="62"/>
      <c r="N4467" s="62"/>
      <c r="O4467" s="62"/>
      <c r="P4467" s="62"/>
      <c r="Q4467" s="62"/>
      <c r="R4467" s="74"/>
      <c r="S4467" s="74"/>
      <c r="T4467" s="62"/>
      <c r="U4467" s="62"/>
      <c r="V4467" s="76"/>
    </row>
    <row r="4468" customHeight="1" spans="1:22">
      <c r="A4468" s="74"/>
      <c r="B4468" s="74"/>
      <c r="C4468" s="74"/>
      <c r="D4468" s="74"/>
      <c r="E4468" s="74"/>
      <c r="G4468" s="75"/>
      <c r="H4468" s="75"/>
      <c r="I4468" s="75"/>
      <c r="L4468" s="62"/>
      <c r="M4468" s="62"/>
      <c r="N4468" s="62"/>
      <c r="O4468" s="62"/>
      <c r="P4468" s="62"/>
      <c r="Q4468" s="62"/>
      <c r="R4468" s="74"/>
      <c r="S4468" s="74"/>
      <c r="T4468" s="62"/>
      <c r="U4468" s="62"/>
      <c r="V4468" s="76"/>
    </row>
    <row r="4469" customHeight="1" spans="1:22">
      <c r="A4469" s="74"/>
      <c r="B4469" s="74"/>
      <c r="C4469" s="74"/>
      <c r="D4469" s="74"/>
      <c r="E4469" s="74"/>
      <c r="G4469" s="75"/>
      <c r="H4469" s="75"/>
      <c r="I4469" s="75"/>
      <c r="L4469" s="62"/>
      <c r="M4469" s="62"/>
      <c r="N4469" s="62"/>
      <c r="O4469" s="62"/>
      <c r="P4469" s="62"/>
      <c r="Q4469" s="62"/>
      <c r="R4469" s="74"/>
      <c r="S4469" s="74"/>
      <c r="T4469" s="62"/>
      <c r="U4469" s="62"/>
      <c r="V4469" s="76"/>
    </row>
    <row r="4470" customHeight="1" spans="1:22">
      <c r="A4470" s="74"/>
      <c r="B4470" s="74"/>
      <c r="C4470" s="74"/>
      <c r="D4470" s="74"/>
      <c r="E4470" s="74"/>
      <c r="G4470" s="75"/>
      <c r="H4470" s="75"/>
      <c r="I4470" s="75"/>
      <c r="L4470" s="62"/>
      <c r="M4470" s="62"/>
      <c r="N4470" s="62"/>
      <c r="O4470" s="62"/>
      <c r="P4470" s="62"/>
      <c r="Q4470" s="62"/>
      <c r="R4470" s="74"/>
      <c r="S4470" s="74"/>
      <c r="T4470" s="62"/>
      <c r="U4470" s="62"/>
      <c r="V4470" s="76"/>
    </row>
    <row r="4471" customHeight="1" spans="1:22">
      <c r="A4471" s="74"/>
      <c r="B4471" s="74"/>
      <c r="C4471" s="74"/>
      <c r="D4471" s="74"/>
      <c r="E4471" s="74"/>
      <c r="G4471" s="75"/>
      <c r="H4471" s="75"/>
      <c r="I4471" s="75"/>
      <c r="L4471" s="62"/>
      <c r="M4471" s="62"/>
      <c r="N4471" s="62"/>
      <c r="O4471" s="62"/>
      <c r="P4471" s="62"/>
      <c r="Q4471" s="62"/>
      <c r="R4471" s="74"/>
      <c r="S4471" s="74"/>
      <c r="T4471" s="62"/>
      <c r="U4471" s="62"/>
      <c r="V4471" s="76"/>
    </row>
    <row r="4472" customHeight="1" spans="1:22">
      <c r="A4472" s="74"/>
      <c r="B4472" s="74"/>
      <c r="C4472" s="74"/>
      <c r="D4472" s="74"/>
      <c r="E4472" s="74"/>
      <c r="G4472" s="75"/>
      <c r="H4472" s="75"/>
      <c r="I4472" s="75"/>
      <c r="L4472" s="62"/>
      <c r="M4472" s="62"/>
      <c r="N4472" s="62"/>
      <c r="O4472" s="62"/>
      <c r="P4472" s="62"/>
      <c r="Q4472" s="62"/>
      <c r="R4472" s="74"/>
      <c r="S4472" s="74"/>
      <c r="T4472" s="62"/>
      <c r="U4472" s="62"/>
      <c r="V4472" s="76"/>
    </row>
    <row r="4473" customHeight="1" spans="1:22">
      <c r="A4473" s="74"/>
      <c r="B4473" s="74"/>
      <c r="C4473" s="74"/>
      <c r="D4473" s="74"/>
      <c r="E4473" s="74"/>
      <c r="G4473" s="75"/>
      <c r="H4473" s="75"/>
      <c r="I4473" s="75"/>
      <c r="L4473" s="62"/>
      <c r="M4473" s="62"/>
      <c r="N4473" s="62"/>
      <c r="O4473" s="62"/>
      <c r="P4473" s="62"/>
      <c r="Q4473" s="62"/>
      <c r="R4473" s="74"/>
      <c r="S4473" s="74"/>
      <c r="T4473" s="62"/>
      <c r="U4473" s="62"/>
      <c r="V4473" s="76"/>
    </row>
    <row r="4474" customHeight="1" spans="1:22">
      <c r="A4474" s="74"/>
      <c r="B4474" s="74"/>
      <c r="C4474" s="74"/>
      <c r="D4474" s="74"/>
      <c r="E4474" s="74"/>
      <c r="G4474" s="75"/>
      <c r="H4474" s="75"/>
      <c r="I4474" s="75"/>
      <c r="L4474" s="62"/>
      <c r="M4474" s="62"/>
      <c r="N4474" s="62"/>
      <c r="O4474" s="62"/>
      <c r="P4474" s="62"/>
      <c r="Q4474" s="62"/>
      <c r="R4474" s="74"/>
      <c r="S4474" s="74"/>
      <c r="T4474" s="62"/>
      <c r="U4474" s="62"/>
      <c r="V4474" s="76"/>
    </row>
    <row r="4475" customHeight="1" spans="1:22">
      <c r="A4475" s="74"/>
      <c r="B4475" s="74"/>
      <c r="C4475" s="74"/>
      <c r="D4475" s="74"/>
      <c r="E4475" s="74"/>
      <c r="G4475" s="75"/>
      <c r="H4475" s="75"/>
      <c r="I4475" s="75"/>
      <c r="L4475" s="62"/>
      <c r="M4475" s="62"/>
      <c r="N4475" s="62"/>
      <c r="O4475" s="62"/>
      <c r="P4475" s="62"/>
      <c r="Q4475" s="62"/>
      <c r="R4475" s="74"/>
      <c r="S4475" s="74"/>
      <c r="T4475" s="62"/>
      <c r="U4475" s="62"/>
      <c r="V4475" s="76"/>
    </row>
    <row r="4476" customHeight="1" spans="1:22">
      <c r="A4476" s="74"/>
      <c r="B4476" s="74"/>
      <c r="C4476" s="74"/>
      <c r="D4476" s="74"/>
      <c r="E4476" s="74"/>
      <c r="G4476" s="75"/>
      <c r="H4476" s="75"/>
      <c r="I4476" s="75"/>
      <c r="L4476" s="62"/>
      <c r="M4476" s="62"/>
      <c r="N4476" s="62"/>
      <c r="O4476" s="62"/>
      <c r="P4476" s="62"/>
      <c r="Q4476" s="62"/>
      <c r="R4476" s="74"/>
      <c r="S4476" s="74"/>
      <c r="T4476" s="62"/>
      <c r="U4476" s="62"/>
      <c r="V4476" s="76"/>
    </row>
    <row r="4477" customHeight="1" spans="1:22">
      <c r="A4477" s="74"/>
      <c r="B4477" s="74"/>
      <c r="C4477" s="74"/>
      <c r="D4477" s="74"/>
      <c r="E4477" s="74"/>
      <c r="G4477" s="75"/>
      <c r="H4477" s="75"/>
      <c r="I4477" s="75"/>
      <c r="L4477" s="62"/>
      <c r="M4477" s="62"/>
      <c r="N4477" s="62"/>
      <c r="O4477" s="62"/>
      <c r="P4477" s="62"/>
      <c r="Q4477" s="62"/>
      <c r="R4477" s="74"/>
      <c r="S4477" s="74"/>
      <c r="T4477" s="62"/>
      <c r="U4477" s="62"/>
      <c r="V4477" s="76"/>
    </row>
    <row r="4478" customHeight="1" spans="1:22">
      <c r="A4478" s="74"/>
      <c r="B4478" s="74"/>
      <c r="C4478" s="74"/>
      <c r="D4478" s="74"/>
      <c r="E4478" s="74"/>
      <c r="G4478" s="75"/>
      <c r="H4478" s="75"/>
      <c r="I4478" s="75"/>
      <c r="L4478" s="62"/>
      <c r="M4478" s="62"/>
      <c r="N4478" s="62"/>
      <c r="O4478" s="62"/>
      <c r="P4478" s="62"/>
      <c r="Q4478" s="62"/>
      <c r="R4478" s="74"/>
      <c r="S4478" s="74"/>
      <c r="T4478" s="62"/>
      <c r="U4478" s="62"/>
      <c r="V4478" s="76"/>
    </row>
    <row r="4479" customHeight="1" spans="1:22">
      <c r="A4479" s="74"/>
      <c r="B4479" s="74"/>
      <c r="C4479" s="74"/>
      <c r="D4479" s="74"/>
      <c r="E4479" s="74"/>
      <c r="G4479" s="75"/>
      <c r="H4479" s="75"/>
      <c r="I4479" s="75"/>
      <c r="L4479" s="62"/>
      <c r="M4479" s="62"/>
      <c r="N4479" s="62"/>
      <c r="O4479" s="62"/>
      <c r="P4479" s="62"/>
      <c r="Q4479" s="62"/>
      <c r="R4479" s="74"/>
      <c r="S4479" s="74"/>
      <c r="T4479" s="62"/>
      <c r="U4479" s="62"/>
      <c r="V4479" s="76"/>
    </row>
    <row r="4480" customHeight="1" spans="1:22">
      <c r="A4480" s="74"/>
      <c r="B4480" s="74"/>
      <c r="C4480" s="74"/>
      <c r="D4480" s="74"/>
      <c r="E4480" s="74"/>
      <c r="G4480" s="75"/>
      <c r="H4480" s="75"/>
      <c r="I4480" s="75"/>
      <c r="L4480" s="62"/>
      <c r="M4480" s="62"/>
      <c r="N4480" s="62"/>
      <c r="O4480" s="62"/>
      <c r="P4480" s="62"/>
      <c r="Q4480" s="62"/>
      <c r="R4480" s="74"/>
      <c r="S4480" s="74"/>
      <c r="T4480" s="62"/>
      <c r="U4480" s="62"/>
      <c r="V4480" s="76"/>
    </row>
    <row r="4481" customHeight="1" spans="1:22">
      <c r="A4481" s="74"/>
      <c r="B4481" s="74"/>
      <c r="C4481" s="74"/>
      <c r="D4481" s="74"/>
      <c r="E4481" s="74"/>
      <c r="G4481" s="75"/>
      <c r="H4481" s="75"/>
      <c r="I4481" s="75"/>
      <c r="L4481" s="62"/>
      <c r="M4481" s="62"/>
      <c r="N4481" s="62"/>
      <c r="O4481" s="62"/>
      <c r="P4481" s="62"/>
      <c r="Q4481" s="62"/>
      <c r="R4481" s="74"/>
      <c r="S4481" s="74"/>
      <c r="T4481" s="62"/>
      <c r="U4481" s="62"/>
      <c r="V4481" s="76"/>
    </row>
    <row r="4482" customHeight="1" spans="1:22">
      <c r="A4482" s="74"/>
      <c r="B4482" s="74"/>
      <c r="C4482" s="74"/>
      <c r="D4482" s="74"/>
      <c r="E4482" s="74"/>
      <c r="G4482" s="75"/>
      <c r="H4482" s="75"/>
      <c r="I4482" s="75"/>
      <c r="L4482" s="62"/>
      <c r="M4482" s="62"/>
      <c r="N4482" s="62"/>
      <c r="O4482" s="62"/>
      <c r="P4482" s="62"/>
      <c r="Q4482" s="62"/>
      <c r="R4482" s="74"/>
      <c r="S4482" s="74"/>
      <c r="T4482" s="62"/>
      <c r="U4482" s="62"/>
      <c r="V4482" s="76"/>
    </row>
    <row r="4483" customHeight="1" spans="1:22">
      <c r="A4483" s="74"/>
      <c r="B4483" s="74"/>
      <c r="C4483" s="74"/>
      <c r="D4483" s="74"/>
      <c r="E4483" s="74"/>
      <c r="G4483" s="75"/>
      <c r="H4483" s="75"/>
      <c r="I4483" s="75"/>
      <c r="L4483" s="62"/>
      <c r="M4483" s="62"/>
      <c r="N4483" s="62"/>
      <c r="O4483" s="62"/>
      <c r="P4483" s="62"/>
      <c r="Q4483" s="62"/>
      <c r="R4483" s="74"/>
      <c r="S4483" s="74"/>
      <c r="T4483" s="62"/>
      <c r="U4483" s="62"/>
      <c r="V4483" s="76"/>
    </row>
    <row r="4484" customHeight="1" spans="1:22">
      <c r="A4484" s="74"/>
      <c r="B4484" s="74"/>
      <c r="C4484" s="74"/>
      <c r="D4484" s="74"/>
      <c r="E4484" s="74"/>
      <c r="G4484" s="75"/>
      <c r="H4484" s="75"/>
      <c r="I4484" s="75"/>
      <c r="L4484" s="62"/>
      <c r="M4484" s="62"/>
      <c r="N4484" s="62"/>
      <c r="O4484" s="62"/>
      <c r="P4484" s="62"/>
      <c r="Q4484" s="62"/>
      <c r="R4484" s="74"/>
      <c r="S4484" s="74"/>
      <c r="T4484" s="62"/>
      <c r="U4484" s="62"/>
      <c r="V4484" s="76"/>
    </row>
    <row r="4485" customHeight="1" spans="1:22">
      <c r="A4485" s="74"/>
      <c r="B4485" s="74"/>
      <c r="C4485" s="74"/>
      <c r="D4485" s="74"/>
      <c r="E4485" s="74"/>
      <c r="G4485" s="75"/>
      <c r="H4485" s="75"/>
      <c r="I4485" s="75"/>
      <c r="L4485" s="62"/>
      <c r="M4485" s="62"/>
      <c r="N4485" s="62"/>
      <c r="O4485" s="62"/>
      <c r="P4485" s="62"/>
      <c r="Q4485" s="62"/>
      <c r="R4485" s="74"/>
      <c r="S4485" s="74"/>
      <c r="T4485" s="62"/>
      <c r="U4485" s="62"/>
      <c r="V4485" s="76"/>
    </row>
    <row r="4486" customHeight="1" spans="1:22">
      <c r="A4486" s="74"/>
      <c r="B4486" s="74"/>
      <c r="C4486" s="74"/>
      <c r="D4486" s="74"/>
      <c r="E4486" s="74"/>
      <c r="G4486" s="75"/>
      <c r="H4486" s="75"/>
      <c r="I4486" s="75"/>
      <c r="L4486" s="62"/>
      <c r="M4486" s="62"/>
      <c r="N4486" s="62"/>
      <c r="O4486" s="62"/>
      <c r="P4486" s="62"/>
      <c r="Q4486" s="62"/>
      <c r="R4486" s="74"/>
      <c r="S4486" s="74"/>
      <c r="T4486" s="62"/>
      <c r="U4486" s="62"/>
      <c r="V4486" s="76"/>
    </row>
    <row r="4487" customHeight="1" spans="1:22">
      <c r="A4487" s="74"/>
      <c r="B4487" s="74"/>
      <c r="C4487" s="74"/>
      <c r="D4487" s="74"/>
      <c r="E4487" s="74"/>
      <c r="G4487" s="75"/>
      <c r="H4487" s="75"/>
      <c r="I4487" s="75"/>
      <c r="L4487" s="62"/>
      <c r="M4487" s="62"/>
      <c r="N4487" s="62"/>
      <c r="O4487" s="62"/>
      <c r="P4487" s="62"/>
      <c r="Q4487" s="62"/>
      <c r="R4487" s="74"/>
      <c r="S4487" s="74"/>
      <c r="T4487" s="62"/>
      <c r="U4487" s="62"/>
      <c r="V4487" s="76"/>
    </row>
    <row r="4488" customHeight="1" spans="1:22">
      <c r="A4488" s="74"/>
      <c r="B4488" s="74"/>
      <c r="C4488" s="74"/>
      <c r="D4488" s="74"/>
      <c r="E4488" s="74"/>
      <c r="G4488" s="75"/>
      <c r="H4488" s="75"/>
      <c r="I4488" s="75"/>
      <c r="L4488" s="62"/>
      <c r="M4488" s="62"/>
      <c r="N4488" s="62"/>
      <c r="O4488" s="62"/>
      <c r="P4488" s="62"/>
      <c r="Q4488" s="62"/>
      <c r="R4488" s="74"/>
      <c r="S4488" s="74"/>
      <c r="T4488" s="62"/>
      <c r="U4488" s="62"/>
      <c r="V4488" s="76"/>
    </row>
    <row r="4489" customHeight="1" spans="1:22">
      <c r="A4489" s="74"/>
      <c r="B4489" s="74"/>
      <c r="C4489" s="74"/>
      <c r="D4489" s="74"/>
      <c r="E4489" s="74"/>
      <c r="G4489" s="75"/>
      <c r="H4489" s="75"/>
      <c r="I4489" s="75"/>
      <c r="L4489" s="62"/>
      <c r="M4489" s="62"/>
      <c r="N4489" s="62"/>
      <c r="O4489" s="62"/>
      <c r="P4489" s="62"/>
      <c r="Q4489" s="62"/>
      <c r="R4489" s="74"/>
      <c r="S4489" s="74"/>
      <c r="T4489" s="62"/>
      <c r="U4489" s="62"/>
      <c r="V4489" s="76"/>
    </row>
    <row r="4490" customHeight="1" spans="1:22">
      <c r="A4490" s="74"/>
      <c r="B4490" s="74"/>
      <c r="C4490" s="74"/>
      <c r="D4490" s="74"/>
      <c r="E4490" s="74"/>
      <c r="G4490" s="75"/>
      <c r="H4490" s="75"/>
      <c r="I4490" s="75"/>
      <c r="L4490" s="62"/>
      <c r="M4490" s="62"/>
      <c r="N4490" s="62"/>
      <c r="O4490" s="62"/>
      <c r="P4490" s="62"/>
      <c r="Q4490" s="62"/>
      <c r="R4490" s="74"/>
      <c r="S4490" s="74"/>
      <c r="T4490" s="62"/>
      <c r="U4490" s="62"/>
      <c r="V4490" s="76"/>
    </row>
    <row r="4491" customHeight="1" spans="1:22">
      <c r="A4491" s="74"/>
      <c r="B4491" s="74"/>
      <c r="C4491" s="74"/>
      <c r="D4491" s="74"/>
      <c r="E4491" s="74"/>
      <c r="G4491" s="75"/>
      <c r="H4491" s="75"/>
      <c r="I4491" s="75"/>
      <c r="L4491" s="62"/>
      <c r="M4491" s="62"/>
      <c r="N4491" s="62"/>
      <c r="O4491" s="62"/>
      <c r="P4491" s="62"/>
      <c r="Q4491" s="62"/>
      <c r="R4491" s="74"/>
      <c r="S4491" s="74"/>
      <c r="T4491" s="62"/>
      <c r="U4491" s="62"/>
      <c r="V4491" s="76"/>
    </row>
    <row r="4492" customHeight="1" spans="1:22">
      <c r="A4492" s="74"/>
      <c r="B4492" s="74"/>
      <c r="C4492" s="74"/>
      <c r="D4492" s="74"/>
      <c r="E4492" s="74"/>
      <c r="G4492" s="75"/>
      <c r="H4492" s="75"/>
      <c r="I4492" s="75"/>
      <c r="L4492" s="62"/>
      <c r="M4492" s="62"/>
      <c r="N4492" s="62"/>
      <c r="O4492" s="62"/>
      <c r="P4492" s="62"/>
      <c r="Q4492" s="62"/>
      <c r="R4492" s="74"/>
      <c r="S4492" s="74"/>
      <c r="T4492" s="62"/>
      <c r="U4492" s="62"/>
      <c r="V4492" s="76"/>
    </row>
    <row r="4493" customHeight="1" spans="1:22">
      <c r="A4493" s="74"/>
      <c r="B4493" s="74"/>
      <c r="C4493" s="74"/>
      <c r="D4493" s="74"/>
      <c r="E4493" s="74"/>
      <c r="G4493" s="75"/>
      <c r="H4493" s="75"/>
      <c r="I4493" s="75"/>
      <c r="L4493" s="62"/>
      <c r="M4493" s="62"/>
      <c r="N4493" s="62"/>
      <c r="O4493" s="62"/>
      <c r="P4493" s="62"/>
      <c r="Q4493" s="62"/>
      <c r="R4493" s="74"/>
      <c r="S4493" s="74"/>
      <c r="T4493" s="62"/>
      <c r="U4493" s="62"/>
      <c r="V4493" s="76"/>
    </row>
    <row r="4494" customHeight="1" spans="1:22">
      <c r="A4494" s="74"/>
      <c r="B4494" s="74"/>
      <c r="C4494" s="74"/>
      <c r="D4494" s="74"/>
      <c r="E4494" s="74"/>
      <c r="G4494" s="75"/>
      <c r="H4494" s="75"/>
      <c r="I4494" s="75"/>
      <c r="L4494" s="62"/>
      <c r="M4494" s="62"/>
      <c r="N4494" s="62"/>
      <c r="O4494" s="62"/>
      <c r="P4494" s="62"/>
      <c r="Q4494" s="62"/>
      <c r="R4494" s="74"/>
      <c r="S4494" s="74"/>
      <c r="T4494" s="62"/>
      <c r="U4494" s="62"/>
      <c r="V4494" s="76"/>
    </row>
    <row r="4495" customHeight="1" spans="1:22">
      <c r="A4495" s="74"/>
      <c r="B4495" s="74"/>
      <c r="C4495" s="74"/>
      <c r="D4495" s="74"/>
      <c r="E4495" s="74"/>
      <c r="G4495" s="75"/>
      <c r="H4495" s="75"/>
      <c r="I4495" s="75"/>
      <c r="L4495" s="62"/>
      <c r="M4495" s="62"/>
      <c r="N4495" s="62"/>
      <c r="O4495" s="62"/>
      <c r="P4495" s="62"/>
      <c r="Q4495" s="62"/>
      <c r="R4495" s="74"/>
      <c r="S4495" s="74"/>
      <c r="T4495" s="62"/>
      <c r="U4495" s="62"/>
      <c r="V4495" s="76"/>
    </row>
    <row r="4496" customHeight="1" spans="1:22">
      <c r="A4496" s="74"/>
      <c r="B4496" s="74"/>
      <c r="C4496" s="74"/>
      <c r="D4496" s="74"/>
      <c r="E4496" s="74"/>
      <c r="G4496" s="75"/>
      <c r="H4496" s="75"/>
      <c r="I4496" s="75"/>
      <c r="L4496" s="62"/>
      <c r="M4496" s="62"/>
      <c r="N4496" s="62"/>
      <c r="O4496" s="62"/>
      <c r="P4496" s="62"/>
      <c r="Q4496" s="62"/>
      <c r="R4496" s="74"/>
      <c r="S4496" s="74"/>
      <c r="T4496" s="62"/>
      <c r="U4496" s="62"/>
      <c r="V4496" s="76"/>
    </row>
    <row r="4497" customHeight="1" spans="1:22">
      <c r="A4497" s="74"/>
      <c r="B4497" s="74"/>
      <c r="C4497" s="74"/>
      <c r="D4497" s="74"/>
      <c r="E4497" s="74"/>
      <c r="G4497" s="75"/>
      <c r="H4497" s="75"/>
      <c r="I4497" s="75"/>
      <c r="L4497" s="62"/>
      <c r="M4497" s="62"/>
      <c r="N4497" s="62"/>
      <c r="O4497" s="62"/>
      <c r="P4497" s="62"/>
      <c r="Q4497" s="62"/>
      <c r="R4497" s="74"/>
      <c r="S4497" s="74"/>
      <c r="T4497" s="62"/>
      <c r="U4497" s="62"/>
      <c r="V4497" s="76"/>
    </row>
    <row r="4498" customHeight="1" spans="1:22">
      <c r="A4498" s="74"/>
      <c r="B4498" s="74"/>
      <c r="C4498" s="74"/>
      <c r="D4498" s="74"/>
      <c r="E4498" s="74"/>
      <c r="G4498" s="75"/>
      <c r="H4498" s="75"/>
      <c r="I4498" s="75"/>
      <c r="L4498" s="62"/>
      <c r="M4498" s="62"/>
      <c r="N4498" s="62"/>
      <c r="O4498" s="62"/>
      <c r="P4498" s="62"/>
      <c r="Q4498" s="62"/>
      <c r="R4498" s="74"/>
      <c r="S4498" s="74"/>
      <c r="T4498" s="62"/>
      <c r="U4498" s="62"/>
      <c r="V4498" s="76"/>
    </row>
    <row r="4499" customHeight="1" spans="1:22">
      <c r="A4499" s="74"/>
      <c r="B4499" s="74"/>
      <c r="C4499" s="74"/>
      <c r="D4499" s="74"/>
      <c r="E4499" s="74"/>
      <c r="G4499" s="75"/>
      <c r="H4499" s="75"/>
      <c r="I4499" s="75"/>
      <c r="L4499" s="62"/>
      <c r="M4499" s="62"/>
      <c r="N4499" s="62"/>
      <c r="O4499" s="62"/>
      <c r="P4499" s="62"/>
      <c r="Q4499" s="62"/>
      <c r="R4499" s="74"/>
      <c r="S4499" s="74"/>
      <c r="T4499" s="62"/>
      <c r="U4499" s="62"/>
      <c r="V4499" s="76"/>
    </row>
    <row r="4500" customHeight="1" spans="1:22">
      <c r="A4500" s="74"/>
      <c r="B4500" s="74"/>
      <c r="C4500" s="74"/>
      <c r="D4500" s="74"/>
      <c r="E4500" s="74"/>
      <c r="G4500" s="75"/>
      <c r="H4500" s="75"/>
      <c r="I4500" s="75"/>
      <c r="L4500" s="62"/>
      <c r="M4500" s="62"/>
      <c r="N4500" s="62"/>
      <c r="O4500" s="62"/>
      <c r="P4500" s="62"/>
      <c r="Q4500" s="62"/>
      <c r="R4500" s="74"/>
      <c r="S4500" s="74"/>
      <c r="T4500" s="62"/>
      <c r="U4500" s="62"/>
      <c r="V4500" s="76"/>
    </row>
    <row r="4501" customHeight="1" spans="1:22">
      <c r="A4501" s="74"/>
      <c r="B4501" s="74"/>
      <c r="C4501" s="74"/>
      <c r="D4501" s="74"/>
      <c r="E4501" s="74"/>
      <c r="G4501" s="75"/>
      <c r="H4501" s="75"/>
      <c r="I4501" s="75"/>
      <c r="L4501" s="62"/>
      <c r="M4501" s="62"/>
      <c r="N4501" s="62"/>
      <c r="O4501" s="62"/>
      <c r="P4501" s="62"/>
      <c r="Q4501" s="62"/>
      <c r="R4501" s="74"/>
      <c r="S4501" s="74"/>
      <c r="T4501" s="62"/>
      <c r="U4501" s="62"/>
      <c r="V4501" s="76"/>
    </row>
    <row r="4502" customHeight="1" spans="1:22">
      <c r="A4502" s="74"/>
      <c r="B4502" s="74"/>
      <c r="C4502" s="74"/>
      <c r="D4502" s="74"/>
      <c r="E4502" s="74"/>
      <c r="G4502" s="75"/>
      <c r="H4502" s="75"/>
      <c r="I4502" s="75"/>
      <c r="L4502" s="62"/>
      <c r="M4502" s="62"/>
      <c r="N4502" s="62"/>
      <c r="O4502" s="62"/>
      <c r="P4502" s="62"/>
      <c r="Q4502" s="62"/>
      <c r="R4502" s="74"/>
      <c r="S4502" s="74"/>
      <c r="T4502" s="62"/>
      <c r="U4502" s="62"/>
      <c r="V4502" s="76"/>
    </row>
    <row r="4503" customHeight="1" spans="1:22">
      <c r="A4503" s="74"/>
      <c r="B4503" s="74"/>
      <c r="C4503" s="74"/>
      <c r="D4503" s="74"/>
      <c r="E4503" s="74"/>
      <c r="G4503" s="75"/>
      <c r="H4503" s="75"/>
      <c r="I4503" s="75"/>
      <c r="L4503" s="62"/>
      <c r="M4503" s="62"/>
      <c r="N4503" s="62"/>
      <c r="O4503" s="62"/>
      <c r="P4503" s="62"/>
      <c r="Q4503" s="62"/>
      <c r="R4503" s="74"/>
      <c r="S4503" s="74"/>
      <c r="T4503" s="62"/>
      <c r="U4503" s="62"/>
      <c r="V4503" s="76"/>
    </row>
    <row r="4504" customHeight="1" spans="1:22">
      <c r="A4504" s="74"/>
      <c r="B4504" s="74"/>
      <c r="C4504" s="74"/>
      <c r="D4504" s="74"/>
      <c r="E4504" s="74"/>
      <c r="G4504" s="75"/>
      <c r="H4504" s="75"/>
      <c r="I4504" s="75"/>
      <c r="L4504" s="62"/>
      <c r="M4504" s="62"/>
      <c r="N4504" s="62"/>
      <c r="O4504" s="62"/>
      <c r="P4504" s="62"/>
      <c r="Q4504" s="62"/>
      <c r="R4504" s="74"/>
      <c r="S4504" s="74"/>
      <c r="T4504" s="62"/>
      <c r="U4504" s="62"/>
      <c r="V4504" s="76"/>
    </row>
    <row r="4505" customHeight="1" spans="1:22">
      <c r="A4505" s="74"/>
      <c r="B4505" s="74"/>
      <c r="C4505" s="74"/>
      <c r="D4505" s="74"/>
      <c r="E4505" s="74"/>
      <c r="G4505" s="75"/>
      <c r="H4505" s="75"/>
      <c r="I4505" s="75"/>
      <c r="L4505" s="62"/>
      <c r="M4505" s="62"/>
      <c r="N4505" s="62"/>
      <c r="O4505" s="62"/>
      <c r="P4505" s="62"/>
      <c r="Q4505" s="62"/>
      <c r="R4505" s="74"/>
      <c r="S4505" s="74"/>
      <c r="T4505" s="62"/>
      <c r="U4505" s="62"/>
      <c r="V4505" s="76"/>
    </row>
    <row r="4506" customHeight="1" spans="1:22">
      <c r="A4506" s="74"/>
      <c r="B4506" s="74"/>
      <c r="C4506" s="74"/>
      <c r="D4506" s="74"/>
      <c r="E4506" s="74"/>
      <c r="G4506" s="75"/>
      <c r="H4506" s="75"/>
      <c r="I4506" s="75"/>
      <c r="L4506" s="62"/>
      <c r="M4506" s="62"/>
      <c r="N4506" s="62"/>
      <c r="O4506" s="62"/>
      <c r="P4506" s="62"/>
      <c r="Q4506" s="62"/>
      <c r="R4506" s="74"/>
      <c r="S4506" s="74"/>
      <c r="T4506" s="62"/>
      <c r="U4506" s="62"/>
      <c r="V4506" s="76"/>
    </row>
    <row r="4507" customHeight="1" spans="1:22">
      <c r="A4507" s="74"/>
      <c r="B4507" s="74"/>
      <c r="C4507" s="74"/>
      <c r="D4507" s="74"/>
      <c r="E4507" s="74"/>
      <c r="G4507" s="75"/>
      <c r="H4507" s="75"/>
      <c r="I4507" s="75"/>
      <c r="L4507" s="62"/>
      <c r="M4507" s="62"/>
      <c r="N4507" s="62"/>
      <c r="O4507" s="62"/>
      <c r="P4507" s="62"/>
      <c r="Q4507" s="62"/>
      <c r="R4507" s="74"/>
      <c r="S4507" s="74"/>
      <c r="T4507" s="62"/>
      <c r="U4507" s="62"/>
      <c r="V4507" s="76"/>
    </row>
    <row r="4508" customHeight="1" spans="1:22">
      <c r="A4508" s="74"/>
      <c r="B4508" s="74"/>
      <c r="C4508" s="74"/>
      <c r="D4508" s="74"/>
      <c r="E4508" s="74"/>
      <c r="G4508" s="75"/>
      <c r="H4508" s="75"/>
      <c r="I4508" s="75"/>
      <c r="L4508" s="62"/>
      <c r="M4508" s="62"/>
      <c r="N4508" s="62"/>
      <c r="O4508" s="62"/>
      <c r="P4508" s="62"/>
      <c r="Q4508" s="62"/>
      <c r="R4508" s="74"/>
      <c r="S4508" s="74"/>
      <c r="T4508" s="62"/>
      <c r="U4508" s="62"/>
      <c r="V4508" s="76"/>
    </row>
    <row r="4509" customHeight="1" spans="1:22">
      <c r="A4509" s="74"/>
      <c r="B4509" s="74"/>
      <c r="C4509" s="74"/>
      <c r="D4509" s="74"/>
      <c r="E4509" s="74"/>
      <c r="G4509" s="75"/>
      <c r="H4509" s="75"/>
      <c r="I4509" s="75"/>
      <c r="L4509" s="62"/>
      <c r="M4509" s="62"/>
      <c r="N4509" s="62"/>
      <c r="O4509" s="62"/>
      <c r="P4509" s="62"/>
      <c r="Q4509" s="62"/>
      <c r="R4509" s="74"/>
      <c r="S4509" s="74"/>
      <c r="T4509" s="62"/>
      <c r="U4509" s="62"/>
      <c r="V4509" s="76"/>
    </row>
    <row r="4510" customHeight="1" spans="1:22">
      <c r="A4510" s="74"/>
      <c r="B4510" s="74"/>
      <c r="C4510" s="74"/>
      <c r="D4510" s="74"/>
      <c r="E4510" s="74"/>
      <c r="G4510" s="75"/>
      <c r="H4510" s="75"/>
      <c r="I4510" s="75"/>
      <c r="L4510" s="62"/>
      <c r="M4510" s="62"/>
      <c r="N4510" s="62"/>
      <c r="O4510" s="62"/>
      <c r="P4510" s="62"/>
      <c r="Q4510" s="62"/>
      <c r="R4510" s="74"/>
      <c r="S4510" s="74"/>
      <c r="T4510" s="62"/>
      <c r="U4510" s="62"/>
      <c r="V4510" s="76"/>
    </row>
    <row r="4511" customHeight="1" spans="1:22">
      <c r="A4511" s="74"/>
      <c r="B4511" s="74"/>
      <c r="C4511" s="74"/>
      <c r="D4511" s="74"/>
      <c r="E4511" s="74"/>
      <c r="G4511" s="75"/>
      <c r="H4511" s="75"/>
      <c r="I4511" s="75"/>
      <c r="L4511" s="62"/>
      <c r="M4511" s="62"/>
      <c r="N4511" s="62"/>
      <c r="O4511" s="62"/>
      <c r="P4511" s="62"/>
      <c r="Q4511" s="62"/>
      <c r="R4511" s="74"/>
      <c r="S4511" s="74"/>
      <c r="T4511" s="62"/>
      <c r="U4511" s="62"/>
      <c r="V4511" s="76"/>
    </row>
    <row r="4512" customHeight="1" spans="1:22">
      <c r="A4512" s="74"/>
      <c r="B4512" s="74"/>
      <c r="C4512" s="74"/>
      <c r="D4512" s="74"/>
      <c r="E4512" s="74"/>
      <c r="G4512" s="75"/>
      <c r="H4512" s="75"/>
      <c r="I4512" s="75"/>
      <c r="L4512" s="62"/>
      <c r="M4512" s="62"/>
      <c r="N4512" s="62"/>
      <c r="O4512" s="62"/>
      <c r="P4512" s="62"/>
      <c r="Q4512" s="62"/>
      <c r="R4512" s="74"/>
      <c r="S4512" s="74"/>
      <c r="T4512" s="62"/>
      <c r="U4512" s="62"/>
      <c r="V4512" s="76"/>
    </row>
    <row r="4513" customHeight="1" spans="1:22">
      <c r="A4513" s="74"/>
      <c r="B4513" s="74"/>
      <c r="C4513" s="74"/>
      <c r="D4513" s="74"/>
      <c r="E4513" s="74"/>
      <c r="G4513" s="75"/>
      <c r="H4513" s="75"/>
      <c r="I4513" s="75"/>
      <c r="L4513" s="62"/>
      <c r="M4513" s="62"/>
      <c r="N4513" s="62"/>
      <c r="O4513" s="62"/>
      <c r="P4513" s="62"/>
      <c r="Q4513" s="62"/>
      <c r="R4513" s="74"/>
      <c r="S4513" s="74"/>
      <c r="T4513" s="62"/>
      <c r="U4513" s="62"/>
      <c r="V4513" s="76"/>
    </row>
    <row r="4514" customHeight="1" spans="1:22">
      <c r="A4514" s="74"/>
      <c r="B4514" s="74"/>
      <c r="C4514" s="74"/>
      <c r="D4514" s="74"/>
      <c r="E4514" s="74"/>
      <c r="G4514" s="75"/>
      <c r="H4514" s="75"/>
      <c r="I4514" s="75"/>
      <c r="L4514" s="62"/>
      <c r="M4514" s="62"/>
      <c r="N4514" s="62"/>
      <c r="O4514" s="62"/>
      <c r="P4514" s="62"/>
      <c r="Q4514" s="62"/>
      <c r="R4514" s="74"/>
      <c r="S4514" s="74"/>
      <c r="T4514" s="62"/>
      <c r="U4514" s="62"/>
      <c r="V4514" s="76"/>
    </row>
    <row r="4515" customHeight="1" spans="1:22">
      <c r="A4515" s="74"/>
      <c r="B4515" s="74"/>
      <c r="C4515" s="74"/>
      <c r="D4515" s="74"/>
      <c r="E4515" s="74"/>
      <c r="G4515" s="75"/>
      <c r="H4515" s="75"/>
      <c r="I4515" s="75"/>
      <c r="L4515" s="62"/>
      <c r="M4515" s="62"/>
      <c r="N4515" s="62"/>
      <c r="O4515" s="62"/>
      <c r="P4515" s="62"/>
      <c r="Q4515" s="62"/>
      <c r="R4515" s="74"/>
      <c r="S4515" s="74"/>
      <c r="T4515" s="62"/>
      <c r="U4515" s="62"/>
      <c r="V4515" s="76"/>
    </row>
    <row r="4516" customHeight="1" spans="1:22">
      <c r="A4516" s="74"/>
      <c r="B4516" s="74"/>
      <c r="C4516" s="74"/>
      <c r="D4516" s="74"/>
      <c r="E4516" s="74"/>
      <c r="G4516" s="75"/>
      <c r="H4516" s="75"/>
      <c r="I4516" s="75"/>
      <c r="L4516" s="62"/>
      <c r="M4516" s="62"/>
      <c r="N4516" s="62"/>
      <c r="O4516" s="62"/>
      <c r="P4516" s="62"/>
      <c r="Q4516" s="62"/>
      <c r="R4516" s="74"/>
      <c r="S4516" s="74"/>
      <c r="T4516" s="62"/>
      <c r="U4516" s="62"/>
      <c r="V4516" s="76"/>
    </row>
    <row r="4517" customHeight="1" spans="1:22">
      <c r="A4517" s="74"/>
      <c r="B4517" s="74"/>
      <c r="C4517" s="74"/>
      <c r="D4517" s="74"/>
      <c r="E4517" s="74"/>
      <c r="G4517" s="75"/>
      <c r="H4517" s="75"/>
      <c r="I4517" s="75"/>
      <c r="L4517" s="62"/>
      <c r="M4517" s="62"/>
      <c r="N4517" s="62"/>
      <c r="O4517" s="62"/>
      <c r="P4517" s="62"/>
      <c r="Q4517" s="62"/>
      <c r="R4517" s="74"/>
      <c r="S4517" s="74"/>
      <c r="T4517" s="62"/>
      <c r="U4517" s="62"/>
      <c r="V4517" s="76"/>
    </row>
    <row r="4518" customHeight="1" spans="1:22">
      <c r="A4518" s="74"/>
      <c r="B4518" s="74"/>
      <c r="C4518" s="74"/>
      <c r="D4518" s="74"/>
      <c r="E4518" s="74"/>
      <c r="G4518" s="75"/>
      <c r="H4518" s="75"/>
      <c r="I4518" s="75"/>
      <c r="L4518" s="62"/>
      <c r="M4518" s="62"/>
      <c r="N4518" s="62"/>
      <c r="O4518" s="62"/>
      <c r="P4518" s="62"/>
      <c r="Q4518" s="62"/>
      <c r="R4518" s="74"/>
      <c r="S4518" s="74"/>
      <c r="T4518" s="62"/>
      <c r="U4518" s="62"/>
      <c r="V4518" s="76"/>
    </row>
    <row r="4519" customHeight="1" spans="1:22">
      <c r="A4519" s="74"/>
      <c r="B4519" s="74"/>
      <c r="C4519" s="74"/>
      <c r="D4519" s="74"/>
      <c r="E4519" s="74"/>
      <c r="G4519" s="75"/>
      <c r="H4519" s="75"/>
      <c r="I4519" s="75"/>
      <c r="L4519" s="62"/>
      <c r="M4519" s="62"/>
      <c r="N4519" s="62"/>
      <c r="O4519" s="62"/>
      <c r="P4519" s="62"/>
      <c r="Q4519" s="62"/>
      <c r="R4519" s="74"/>
      <c r="S4519" s="74"/>
      <c r="T4519" s="62"/>
      <c r="U4519" s="62"/>
      <c r="V4519" s="76"/>
    </row>
    <row r="4520" customHeight="1" spans="1:22">
      <c r="A4520" s="74"/>
      <c r="B4520" s="74"/>
      <c r="C4520" s="74"/>
      <c r="D4520" s="74"/>
      <c r="E4520" s="74"/>
      <c r="G4520" s="75"/>
      <c r="H4520" s="75"/>
      <c r="I4520" s="75"/>
      <c r="L4520" s="62"/>
      <c r="M4520" s="62"/>
      <c r="N4520" s="62"/>
      <c r="O4520" s="62"/>
      <c r="P4520" s="62"/>
      <c r="Q4520" s="62"/>
      <c r="R4520" s="74"/>
      <c r="S4520" s="74"/>
      <c r="T4520" s="62"/>
      <c r="U4520" s="62"/>
      <c r="V4520" s="76"/>
    </row>
    <row r="4521" customHeight="1" spans="1:22">
      <c r="A4521" s="74"/>
      <c r="B4521" s="74"/>
      <c r="C4521" s="74"/>
      <c r="D4521" s="74"/>
      <c r="E4521" s="74"/>
      <c r="G4521" s="75"/>
      <c r="H4521" s="75"/>
      <c r="I4521" s="75"/>
      <c r="L4521" s="62"/>
      <c r="M4521" s="62"/>
      <c r="N4521" s="62"/>
      <c r="O4521" s="62"/>
      <c r="P4521" s="62"/>
      <c r="Q4521" s="62"/>
      <c r="R4521" s="74"/>
      <c r="S4521" s="74"/>
      <c r="T4521" s="62"/>
      <c r="U4521" s="62"/>
      <c r="V4521" s="76"/>
    </row>
    <row r="4522" customHeight="1" spans="1:22">
      <c r="A4522" s="74"/>
      <c r="B4522" s="74"/>
      <c r="C4522" s="74"/>
      <c r="D4522" s="74"/>
      <c r="E4522" s="74"/>
      <c r="G4522" s="75"/>
      <c r="H4522" s="75"/>
      <c r="I4522" s="75"/>
      <c r="L4522" s="62"/>
      <c r="M4522" s="62"/>
      <c r="N4522" s="62"/>
      <c r="O4522" s="62"/>
      <c r="P4522" s="62"/>
      <c r="Q4522" s="62"/>
      <c r="R4522" s="74"/>
      <c r="S4522" s="74"/>
      <c r="T4522" s="62"/>
      <c r="U4522" s="62"/>
      <c r="V4522" s="76"/>
    </row>
    <row r="4523" customHeight="1" spans="1:22">
      <c r="A4523" s="74"/>
      <c r="B4523" s="74"/>
      <c r="C4523" s="74"/>
      <c r="D4523" s="74"/>
      <c r="E4523" s="74"/>
      <c r="G4523" s="75"/>
      <c r="H4523" s="75"/>
      <c r="I4523" s="75"/>
      <c r="L4523" s="62"/>
      <c r="M4523" s="62"/>
      <c r="N4523" s="62"/>
      <c r="O4523" s="62"/>
      <c r="P4523" s="62"/>
      <c r="Q4523" s="62"/>
      <c r="R4523" s="74"/>
      <c r="S4523" s="74"/>
      <c r="T4523" s="62"/>
      <c r="U4523" s="62"/>
      <c r="V4523" s="76"/>
    </row>
    <row r="4524" customHeight="1" spans="1:22">
      <c r="A4524" s="74"/>
      <c r="B4524" s="74"/>
      <c r="C4524" s="74"/>
      <c r="D4524" s="74"/>
      <c r="E4524" s="74"/>
      <c r="G4524" s="75"/>
      <c r="H4524" s="75"/>
      <c r="I4524" s="75"/>
      <c r="L4524" s="62"/>
      <c r="M4524" s="62"/>
      <c r="N4524" s="62"/>
      <c r="O4524" s="62"/>
      <c r="P4524" s="62"/>
      <c r="Q4524" s="62"/>
      <c r="R4524" s="74"/>
      <c r="S4524" s="74"/>
      <c r="T4524" s="62"/>
      <c r="U4524" s="62"/>
      <c r="V4524" s="76"/>
    </row>
    <row r="4525" customHeight="1" spans="1:22">
      <c r="A4525" s="74"/>
      <c r="B4525" s="74"/>
      <c r="C4525" s="74"/>
      <c r="D4525" s="74"/>
      <c r="E4525" s="74"/>
      <c r="G4525" s="75"/>
      <c r="H4525" s="75"/>
      <c r="I4525" s="75"/>
      <c r="L4525" s="62"/>
      <c r="M4525" s="62"/>
      <c r="N4525" s="62"/>
      <c r="O4525" s="62"/>
      <c r="P4525" s="62"/>
      <c r="Q4525" s="62"/>
      <c r="R4525" s="74"/>
      <c r="S4525" s="74"/>
      <c r="T4525" s="62"/>
      <c r="U4525" s="62"/>
      <c r="V4525" s="76"/>
    </row>
    <row r="4526" customHeight="1" spans="1:22">
      <c r="A4526" s="74"/>
      <c r="B4526" s="74"/>
      <c r="C4526" s="74"/>
      <c r="D4526" s="74"/>
      <c r="E4526" s="74"/>
      <c r="G4526" s="75"/>
      <c r="H4526" s="75"/>
      <c r="I4526" s="75"/>
      <c r="L4526" s="62"/>
      <c r="M4526" s="62"/>
      <c r="N4526" s="62"/>
      <c r="O4526" s="62"/>
      <c r="P4526" s="62"/>
      <c r="Q4526" s="62"/>
      <c r="R4526" s="74"/>
      <c r="S4526" s="74"/>
      <c r="T4526" s="62"/>
      <c r="U4526" s="62"/>
      <c r="V4526" s="76"/>
    </row>
    <row r="4527" customHeight="1" spans="1:22">
      <c r="A4527" s="74"/>
      <c r="B4527" s="74"/>
      <c r="C4527" s="74"/>
      <c r="D4527" s="74"/>
      <c r="E4527" s="74"/>
      <c r="G4527" s="75"/>
      <c r="H4527" s="75"/>
      <c r="I4527" s="75"/>
      <c r="L4527" s="62"/>
      <c r="M4527" s="62"/>
      <c r="N4527" s="62"/>
      <c r="O4527" s="62"/>
      <c r="P4527" s="62"/>
      <c r="Q4527" s="62"/>
      <c r="R4527" s="74"/>
      <c r="S4527" s="74"/>
      <c r="T4527" s="62"/>
      <c r="U4527" s="62"/>
      <c r="V4527" s="76"/>
    </row>
    <row r="4528" customHeight="1" spans="1:22">
      <c r="A4528" s="74"/>
      <c r="B4528" s="74"/>
      <c r="C4528" s="74"/>
      <c r="D4528" s="74"/>
      <c r="E4528" s="74"/>
      <c r="G4528" s="75"/>
      <c r="H4528" s="75"/>
      <c r="I4528" s="75"/>
      <c r="L4528" s="62"/>
      <c r="M4528" s="62"/>
      <c r="N4528" s="62"/>
      <c r="O4528" s="62"/>
      <c r="P4528" s="62"/>
      <c r="Q4528" s="62"/>
      <c r="R4528" s="74"/>
      <c r="S4528" s="74"/>
      <c r="T4528" s="62"/>
      <c r="U4528" s="62"/>
      <c r="V4528" s="76"/>
    </row>
    <row r="4529" customHeight="1" spans="1:22">
      <c r="A4529" s="74"/>
      <c r="B4529" s="74"/>
      <c r="C4529" s="74"/>
      <c r="D4529" s="74"/>
      <c r="E4529" s="74"/>
      <c r="G4529" s="75"/>
      <c r="H4529" s="75"/>
      <c r="I4529" s="75"/>
      <c r="L4529" s="62"/>
      <c r="M4529" s="62"/>
      <c r="N4529" s="62"/>
      <c r="O4529" s="62"/>
      <c r="P4529" s="62"/>
      <c r="Q4529" s="62"/>
      <c r="R4529" s="74"/>
      <c r="S4529" s="74"/>
      <c r="T4529" s="62"/>
      <c r="U4529" s="62"/>
      <c r="V4529" s="76"/>
    </row>
    <row r="4530" customHeight="1" spans="1:22">
      <c r="A4530" s="74"/>
      <c r="B4530" s="74"/>
      <c r="C4530" s="74"/>
      <c r="D4530" s="74"/>
      <c r="E4530" s="74"/>
      <c r="G4530" s="75"/>
      <c r="H4530" s="75"/>
      <c r="I4530" s="75"/>
      <c r="L4530" s="62"/>
      <c r="M4530" s="62"/>
      <c r="N4530" s="62"/>
      <c r="O4530" s="62"/>
      <c r="P4530" s="62"/>
      <c r="Q4530" s="62"/>
      <c r="R4530" s="74"/>
      <c r="S4530" s="74"/>
      <c r="T4530" s="62"/>
      <c r="U4530" s="62"/>
      <c r="V4530" s="76"/>
    </row>
    <row r="4531" customHeight="1" spans="1:22">
      <c r="A4531" s="74"/>
      <c r="B4531" s="74"/>
      <c r="C4531" s="74"/>
      <c r="D4531" s="74"/>
      <c r="E4531" s="74"/>
      <c r="G4531" s="75"/>
      <c r="H4531" s="75"/>
      <c r="I4531" s="75"/>
      <c r="L4531" s="62"/>
      <c r="M4531" s="62"/>
      <c r="N4531" s="62"/>
      <c r="O4531" s="62"/>
      <c r="P4531" s="62"/>
      <c r="Q4531" s="62"/>
      <c r="R4531" s="74"/>
      <c r="S4531" s="74"/>
      <c r="T4531" s="62"/>
      <c r="U4531" s="62"/>
      <c r="V4531" s="76"/>
    </row>
    <row r="4532" customHeight="1" spans="1:22">
      <c r="A4532" s="74"/>
      <c r="B4532" s="74"/>
      <c r="C4532" s="74"/>
      <c r="D4532" s="74"/>
      <c r="E4532" s="74"/>
      <c r="G4532" s="75"/>
      <c r="H4532" s="75"/>
      <c r="I4532" s="75"/>
      <c r="L4532" s="62"/>
      <c r="M4532" s="62"/>
      <c r="N4532" s="62"/>
      <c r="O4532" s="62"/>
      <c r="P4532" s="62"/>
      <c r="Q4532" s="62"/>
      <c r="R4532" s="74"/>
      <c r="S4532" s="74"/>
      <c r="T4532" s="62"/>
      <c r="U4532" s="62"/>
      <c r="V4532" s="76"/>
    </row>
    <row r="4533" customHeight="1" spans="1:22">
      <c r="A4533" s="74"/>
      <c r="B4533" s="74"/>
      <c r="C4533" s="74"/>
      <c r="D4533" s="74"/>
      <c r="E4533" s="74"/>
      <c r="G4533" s="75"/>
      <c r="H4533" s="75"/>
      <c r="I4533" s="75"/>
      <c r="L4533" s="62"/>
      <c r="M4533" s="62"/>
      <c r="N4533" s="62"/>
      <c r="O4533" s="62"/>
      <c r="P4533" s="62"/>
      <c r="Q4533" s="62"/>
      <c r="R4533" s="74"/>
      <c r="S4533" s="74"/>
      <c r="T4533" s="62"/>
      <c r="U4533" s="62"/>
      <c r="V4533" s="76"/>
    </row>
    <row r="4534" customHeight="1" spans="1:22">
      <c r="A4534" s="74"/>
      <c r="B4534" s="74"/>
      <c r="C4534" s="74"/>
      <c r="D4534" s="74"/>
      <c r="E4534" s="74"/>
      <c r="G4534" s="75"/>
      <c r="H4534" s="75"/>
      <c r="I4534" s="75"/>
      <c r="L4534" s="62"/>
      <c r="M4534" s="62"/>
      <c r="N4534" s="62"/>
      <c r="O4534" s="62"/>
      <c r="P4534" s="62"/>
      <c r="Q4534" s="62"/>
      <c r="R4534" s="74"/>
      <c r="S4534" s="74"/>
      <c r="T4534" s="62"/>
      <c r="U4534" s="62"/>
      <c r="V4534" s="76"/>
    </row>
    <row r="4535" customHeight="1" spans="1:22">
      <c r="A4535" s="74"/>
      <c r="B4535" s="74"/>
      <c r="C4535" s="74"/>
      <c r="D4535" s="74"/>
      <c r="E4535" s="74"/>
      <c r="G4535" s="75"/>
      <c r="H4535" s="75"/>
      <c r="I4535" s="75"/>
      <c r="L4535" s="62"/>
      <c r="M4535" s="62"/>
      <c r="N4535" s="62"/>
      <c r="O4535" s="62"/>
      <c r="P4535" s="62"/>
      <c r="Q4535" s="62"/>
      <c r="R4535" s="74"/>
      <c r="S4535" s="74"/>
      <c r="T4535" s="62"/>
      <c r="U4535" s="62"/>
      <c r="V4535" s="76"/>
    </row>
    <row r="4536" customHeight="1" spans="1:22">
      <c r="A4536" s="74"/>
      <c r="B4536" s="74"/>
      <c r="C4536" s="74"/>
      <c r="D4536" s="74"/>
      <c r="E4536" s="74"/>
      <c r="G4536" s="75"/>
      <c r="H4536" s="75"/>
      <c r="I4536" s="75"/>
      <c r="L4536" s="62"/>
      <c r="M4536" s="62"/>
      <c r="N4536" s="62"/>
      <c r="O4536" s="62"/>
      <c r="P4536" s="62"/>
      <c r="Q4536" s="62"/>
      <c r="R4536" s="74"/>
      <c r="S4536" s="74"/>
      <c r="T4536" s="62"/>
      <c r="U4536" s="62"/>
      <c r="V4536" s="76"/>
    </row>
    <row r="4537" customHeight="1" spans="1:22">
      <c r="A4537" s="74"/>
      <c r="B4537" s="74"/>
      <c r="C4537" s="74"/>
      <c r="D4537" s="74"/>
      <c r="E4537" s="74"/>
      <c r="G4537" s="75"/>
      <c r="H4537" s="75"/>
      <c r="I4537" s="75"/>
      <c r="L4537" s="62"/>
      <c r="M4537" s="62"/>
      <c r="N4537" s="62"/>
      <c r="O4537" s="62"/>
      <c r="P4537" s="62"/>
      <c r="Q4537" s="62"/>
      <c r="R4537" s="74"/>
      <c r="S4537" s="74"/>
      <c r="T4537" s="62"/>
      <c r="U4537" s="62"/>
      <c r="V4537" s="76"/>
    </row>
    <row r="4538" customHeight="1" spans="1:22">
      <c r="A4538" s="74"/>
      <c r="B4538" s="74"/>
      <c r="C4538" s="74"/>
      <c r="D4538" s="74"/>
      <c r="E4538" s="74"/>
      <c r="G4538" s="75"/>
      <c r="H4538" s="75"/>
      <c r="I4538" s="75"/>
      <c r="L4538" s="62"/>
      <c r="M4538" s="62"/>
      <c r="N4538" s="62"/>
      <c r="O4538" s="62"/>
      <c r="P4538" s="62"/>
      <c r="Q4538" s="62"/>
      <c r="R4538" s="74"/>
      <c r="S4538" s="74"/>
      <c r="T4538" s="62"/>
      <c r="U4538" s="62"/>
      <c r="V4538" s="76"/>
    </row>
    <row r="4539" customHeight="1" spans="1:22">
      <c r="A4539" s="74"/>
      <c r="B4539" s="74"/>
      <c r="C4539" s="74"/>
      <c r="D4539" s="74"/>
      <c r="E4539" s="74"/>
      <c r="G4539" s="75"/>
      <c r="H4539" s="75"/>
      <c r="I4539" s="75"/>
      <c r="L4539" s="62"/>
      <c r="M4539" s="62"/>
      <c r="N4539" s="62"/>
      <c r="O4539" s="62"/>
      <c r="P4539" s="62"/>
      <c r="Q4539" s="62"/>
      <c r="R4539" s="74"/>
      <c r="S4539" s="74"/>
      <c r="T4539" s="62"/>
      <c r="U4539" s="62"/>
      <c r="V4539" s="76"/>
    </row>
    <row r="4540" customHeight="1" spans="1:22">
      <c r="A4540" s="74"/>
      <c r="B4540" s="74"/>
      <c r="C4540" s="74"/>
      <c r="D4540" s="74"/>
      <c r="E4540" s="74"/>
      <c r="G4540" s="75"/>
      <c r="H4540" s="75"/>
      <c r="I4540" s="75"/>
      <c r="L4540" s="62"/>
      <c r="M4540" s="62"/>
      <c r="N4540" s="62"/>
      <c r="O4540" s="62"/>
      <c r="P4540" s="62"/>
      <c r="Q4540" s="62"/>
      <c r="R4540" s="74"/>
      <c r="S4540" s="74"/>
      <c r="T4540" s="62"/>
      <c r="U4540" s="62"/>
      <c r="V4540" s="76"/>
    </row>
    <row r="4541" customHeight="1" spans="1:22">
      <c r="A4541" s="74"/>
      <c r="B4541" s="74"/>
      <c r="C4541" s="74"/>
      <c r="D4541" s="74"/>
      <c r="E4541" s="74"/>
      <c r="G4541" s="75"/>
      <c r="H4541" s="75"/>
      <c r="I4541" s="75"/>
      <c r="L4541" s="62"/>
      <c r="M4541" s="62"/>
      <c r="N4541" s="62"/>
      <c r="O4541" s="62"/>
      <c r="P4541" s="62"/>
      <c r="Q4541" s="62"/>
      <c r="R4541" s="74"/>
      <c r="S4541" s="74"/>
      <c r="T4541" s="62"/>
      <c r="U4541" s="62"/>
      <c r="V4541" s="76"/>
    </row>
    <row r="4542" customHeight="1" spans="1:22">
      <c r="A4542" s="74"/>
      <c r="B4542" s="74"/>
      <c r="C4542" s="74"/>
      <c r="D4542" s="74"/>
      <c r="E4542" s="74"/>
      <c r="G4542" s="75"/>
      <c r="H4542" s="75"/>
      <c r="I4542" s="75"/>
      <c r="L4542" s="62"/>
      <c r="M4542" s="62"/>
      <c r="N4542" s="62"/>
      <c r="O4542" s="62"/>
      <c r="P4542" s="62"/>
      <c r="Q4542" s="62"/>
      <c r="R4542" s="74"/>
      <c r="S4542" s="74"/>
      <c r="T4542" s="62"/>
      <c r="U4542" s="62"/>
      <c r="V4542" s="76"/>
    </row>
    <row r="4543" customHeight="1" spans="1:22">
      <c r="A4543" s="74"/>
      <c r="B4543" s="74"/>
      <c r="C4543" s="74"/>
      <c r="D4543" s="74"/>
      <c r="E4543" s="74"/>
      <c r="G4543" s="75"/>
      <c r="H4543" s="75"/>
      <c r="I4543" s="75"/>
      <c r="L4543" s="62"/>
      <c r="M4543" s="62"/>
      <c r="N4543" s="62"/>
      <c r="O4543" s="62"/>
      <c r="P4543" s="62"/>
      <c r="Q4543" s="62"/>
      <c r="R4543" s="74"/>
      <c r="S4543" s="74"/>
      <c r="T4543" s="62"/>
      <c r="U4543" s="62"/>
      <c r="V4543" s="76"/>
    </row>
    <row r="4544" customHeight="1" spans="1:22">
      <c r="A4544" s="74"/>
      <c r="B4544" s="74"/>
      <c r="C4544" s="74"/>
      <c r="D4544" s="74"/>
      <c r="E4544" s="74"/>
      <c r="G4544" s="75"/>
      <c r="H4544" s="75"/>
      <c r="I4544" s="75"/>
      <c r="L4544" s="62"/>
      <c r="M4544" s="62"/>
      <c r="N4544" s="62"/>
      <c r="O4544" s="62"/>
      <c r="P4544" s="62"/>
      <c r="Q4544" s="62"/>
      <c r="R4544" s="74"/>
      <c r="S4544" s="74"/>
      <c r="T4544" s="62"/>
      <c r="U4544" s="62"/>
      <c r="V4544" s="76"/>
    </row>
    <row r="4545" customHeight="1" spans="1:22">
      <c r="A4545" s="74"/>
      <c r="B4545" s="74"/>
      <c r="C4545" s="74"/>
      <c r="D4545" s="74"/>
      <c r="E4545" s="74"/>
      <c r="G4545" s="75"/>
      <c r="H4545" s="75"/>
      <c r="I4545" s="75"/>
      <c r="L4545" s="62"/>
      <c r="M4545" s="62"/>
      <c r="N4545" s="62"/>
      <c r="O4545" s="62"/>
      <c r="P4545" s="62"/>
      <c r="Q4545" s="62"/>
      <c r="R4545" s="74"/>
      <c r="S4545" s="74"/>
      <c r="T4545" s="62"/>
      <c r="U4545" s="62"/>
      <c r="V4545" s="76"/>
    </row>
    <row r="4546" customHeight="1" spans="1:22">
      <c r="A4546" s="74"/>
      <c r="B4546" s="74"/>
      <c r="C4546" s="74"/>
      <c r="D4546" s="74"/>
      <c r="E4546" s="74"/>
      <c r="G4546" s="75"/>
      <c r="H4546" s="75"/>
      <c r="I4546" s="75"/>
      <c r="L4546" s="62"/>
      <c r="M4546" s="62"/>
      <c r="N4546" s="62"/>
      <c r="O4546" s="62"/>
      <c r="P4546" s="62"/>
      <c r="Q4546" s="62"/>
      <c r="R4546" s="74"/>
      <c r="S4546" s="74"/>
      <c r="T4546" s="62"/>
      <c r="U4546" s="62"/>
      <c r="V4546" s="76"/>
    </row>
    <row r="4547" customHeight="1" spans="1:22">
      <c r="A4547" s="74"/>
      <c r="B4547" s="74"/>
      <c r="C4547" s="74"/>
      <c r="D4547" s="74"/>
      <c r="E4547" s="74"/>
      <c r="G4547" s="75"/>
      <c r="H4547" s="75"/>
      <c r="I4547" s="75"/>
      <c r="L4547" s="62"/>
      <c r="M4547" s="62"/>
      <c r="N4547" s="62"/>
      <c r="O4547" s="62"/>
      <c r="P4547" s="62"/>
      <c r="Q4547" s="62"/>
      <c r="R4547" s="74"/>
      <c r="S4547" s="74"/>
      <c r="T4547" s="62"/>
      <c r="U4547" s="62"/>
      <c r="V4547" s="76"/>
    </row>
    <row r="4548" customHeight="1" spans="1:22">
      <c r="A4548" s="74"/>
      <c r="B4548" s="74"/>
      <c r="C4548" s="74"/>
      <c r="D4548" s="74"/>
      <c r="E4548" s="74"/>
      <c r="G4548" s="75"/>
      <c r="H4548" s="75"/>
      <c r="I4548" s="75"/>
      <c r="L4548" s="62"/>
      <c r="M4548" s="62"/>
      <c r="N4548" s="62"/>
      <c r="O4548" s="62"/>
      <c r="P4548" s="62"/>
      <c r="Q4548" s="62"/>
      <c r="R4548" s="74"/>
      <c r="S4548" s="74"/>
      <c r="T4548" s="62"/>
      <c r="U4548" s="62"/>
      <c r="V4548" s="76"/>
    </row>
    <row r="4549" customHeight="1" spans="1:22">
      <c r="A4549" s="74"/>
      <c r="B4549" s="74"/>
      <c r="C4549" s="74"/>
      <c r="D4549" s="74"/>
      <c r="E4549" s="74"/>
      <c r="G4549" s="75"/>
      <c r="H4549" s="75"/>
      <c r="I4549" s="75"/>
      <c r="L4549" s="62"/>
      <c r="M4549" s="62"/>
      <c r="N4549" s="62"/>
      <c r="O4549" s="62"/>
      <c r="P4549" s="62"/>
      <c r="Q4549" s="62"/>
      <c r="R4549" s="74"/>
      <c r="S4549" s="74"/>
      <c r="T4549" s="62"/>
      <c r="U4549" s="62"/>
      <c r="V4549" s="76"/>
    </row>
    <row r="4550" customHeight="1" spans="1:22">
      <c r="A4550" s="74"/>
      <c r="B4550" s="74"/>
      <c r="C4550" s="74"/>
      <c r="D4550" s="74"/>
      <c r="E4550" s="74"/>
      <c r="G4550" s="75"/>
      <c r="H4550" s="75"/>
      <c r="I4550" s="75"/>
      <c r="L4550" s="62"/>
      <c r="M4550" s="62"/>
      <c r="N4550" s="62"/>
      <c r="O4550" s="62"/>
      <c r="P4550" s="62"/>
      <c r="Q4550" s="62"/>
      <c r="R4550" s="74"/>
      <c r="S4550" s="74"/>
      <c r="T4550" s="62"/>
      <c r="U4550" s="62"/>
      <c r="V4550" s="76"/>
    </row>
    <row r="4551" customHeight="1" spans="1:22">
      <c r="A4551" s="74"/>
      <c r="B4551" s="74"/>
      <c r="C4551" s="74"/>
      <c r="D4551" s="74"/>
      <c r="E4551" s="74"/>
      <c r="G4551" s="75"/>
      <c r="H4551" s="75"/>
      <c r="I4551" s="75"/>
      <c r="L4551" s="62"/>
      <c r="M4551" s="62"/>
      <c r="N4551" s="62"/>
      <c r="O4551" s="62"/>
      <c r="P4551" s="62"/>
      <c r="Q4551" s="62"/>
      <c r="R4551" s="74"/>
      <c r="S4551" s="74"/>
      <c r="T4551" s="62"/>
      <c r="U4551" s="62"/>
      <c r="V4551" s="76"/>
    </row>
    <row r="4552" customHeight="1" spans="1:22">
      <c r="A4552" s="74"/>
      <c r="B4552" s="74"/>
      <c r="C4552" s="74"/>
      <c r="D4552" s="74"/>
      <c r="E4552" s="74"/>
      <c r="G4552" s="75"/>
      <c r="H4552" s="75"/>
      <c r="I4552" s="75"/>
      <c r="L4552" s="62"/>
      <c r="M4552" s="62"/>
      <c r="N4552" s="62"/>
      <c r="O4552" s="62"/>
      <c r="P4552" s="62"/>
      <c r="Q4552" s="62"/>
      <c r="R4552" s="74"/>
      <c r="S4552" s="74"/>
      <c r="T4552" s="62"/>
      <c r="U4552" s="62"/>
      <c r="V4552" s="76"/>
    </row>
    <row r="4553" customHeight="1" spans="1:22">
      <c r="A4553" s="74"/>
      <c r="B4553" s="74"/>
      <c r="C4553" s="74"/>
      <c r="D4553" s="74"/>
      <c r="E4553" s="74"/>
      <c r="G4553" s="75"/>
      <c r="H4553" s="75"/>
      <c r="I4553" s="75"/>
      <c r="L4553" s="62"/>
      <c r="M4553" s="62"/>
      <c r="N4553" s="62"/>
      <c r="O4553" s="62"/>
      <c r="P4553" s="62"/>
      <c r="Q4553" s="62"/>
      <c r="R4553" s="74"/>
      <c r="S4553" s="74"/>
      <c r="T4553" s="62"/>
      <c r="U4553" s="62"/>
      <c r="V4553" s="76"/>
    </row>
    <row r="4554" customHeight="1" spans="1:22">
      <c r="A4554" s="74"/>
      <c r="B4554" s="74"/>
      <c r="C4554" s="74"/>
      <c r="D4554" s="74"/>
      <c r="E4554" s="74"/>
      <c r="G4554" s="75"/>
      <c r="H4554" s="75"/>
      <c r="I4554" s="75"/>
      <c r="L4554" s="62"/>
      <c r="M4554" s="62"/>
      <c r="N4554" s="62"/>
      <c r="O4554" s="62"/>
      <c r="P4554" s="62"/>
      <c r="Q4554" s="62"/>
      <c r="R4554" s="74"/>
      <c r="S4554" s="74"/>
      <c r="T4554" s="62"/>
      <c r="U4554" s="62"/>
      <c r="V4554" s="76"/>
    </row>
    <row r="4555" customHeight="1" spans="1:22">
      <c r="A4555" s="74"/>
      <c r="B4555" s="74"/>
      <c r="C4555" s="74"/>
      <c r="D4555" s="74"/>
      <c r="E4555" s="74"/>
      <c r="G4555" s="75"/>
      <c r="H4555" s="75"/>
      <c r="I4555" s="75"/>
      <c r="L4555" s="62"/>
      <c r="M4555" s="62"/>
      <c r="N4555" s="62"/>
      <c r="O4555" s="62"/>
      <c r="P4555" s="62"/>
      <c r="Q4555" s="62"/>
      <c r="R4555" s="74"/>
      <c r="S4555" s="74"/>
      <c r="T4555" s="62"/>
      <c r="U4555" s="62"/>
      <c r="V4555" s="76"/>
    </row>
    <row r="4556" customHeight="1" spans="1:22">
      <c r="A4556" s="74"/>
      <c r="B4556" s="74"/>
      <c r="C4556" s="74"/>
      <c r="D4556" s="74"/>
      <c r="E4556" s="74"/>
      <c r="G4556" s="75"/>
      <c r="H4556" s="75"/>
      <c r="I4556" s="75"/>
      <c r="L4556" s="62"/>
      <c r="M4556" s="62"/>
      <c r="N4556" s="62"/>
      <c r="O4556" s="62"/>
      <c r="P4556" s="62"/>
      <c r="Q4556" s="62"/>
      <c r="R4556" s="74"/>
      <c r="S4556" s="74"/>
      <c r="T4556" s="62"/>
      <c r="U4556" s="62"/>
      <c r="V4556" s="76"/>
    </row>
    <row r="4557" customHeight="1" spans="1:22">
      <c r="A4557" s="74"/>
      <c r="B4557" s="74"/>
      <c r="C4557" s="74"/>
      <c r="D4557" s="74"/>
      <c r="E4557" s="74"/>
      <c r="G4557" s="75"/>
      <c r="H4557" s="75"/>
      <c r="I4557" s="75"/>
      <c r="L4557" s="62"/>
      <c r="M4557" s="62"/>
      <c r="N4557" s="62"/>
      <c r="O4557" s="62"/>
      <c r="P4557" s="62"/>
      <c r="Q4557" s="62"/>
      <c r="R4557" s="74"/>
      <c r="S4557" s="74"/>
      <c r="T4557" s="62"/>
      <c r="U4557" s="62"/>
      <c r="V4557" s="76"/>
    </row>
    <row r="4558" customHeight="1" spans="1:22">
      <c r="A4558" s="74"/>
      <c r="B4558" s="74"/>
      <c r="C4558" s="74"/>
      <c r="D4558" s="74"/>
      <c r="E4558" s="74"/>
      <c r="G4558" s="75"/>
      <c r="H4558" s="75"/>
      <c r="I4558" s="75"/>
      <c r="L4558" s="62"/>
      <c r="M4558" s="62"/>
      <c r="N4558" s="62"/>
      <c r="O4558" s="62"/>
      <c r="P4558" s="62"/>
      <c r="Q4558" s="62"/>
      <c r="R4558" s="74"/>
      <c r="S4558" s="74"/>
      <c r="T4558" s="62"/>
      <c r="U4558" s="62"/>
      <c r="V4558" s="76"/>
    </row>
    <row r="4559" customHeight="1" spans="1:22">
      <c r="A4559" s="74"/>
      <c r="B4559" s="74"/>
      <c r="C4559" s="74"/>
      <c r="D4559" s="74"/>
      <c r="E4559" s="74"/>
      <c r="G4559" s="75"/>
      <c r="H4559" s="75"/>
      <c r="I4559" s="75"/>
      <c r="L4559" s="62"/>
      <c r="M4559" s="62"/>
      <c r="N4559" s="62"/>
      <c r="O4559" s="62"/>
      <c r="P4559" s="62"/>
      <c r="Q4559" s="62"/>
      <c r="R4559" s="74"/>
      <c r="S4559" s="74"/>
      <c r="T4559" s="62"/>
      <c r="U4559" s="62"/>
      <c r="V4559" s="76"/>
    </row>
    <row r="4560" customHeight="1" spans="1:22">
      <c r="A4560" s="74"/>
      <c r="B4560" s="74"/>
      <c r="C4560" s="74"/>
      <c r="D4560" s="74"/>
      <c r="E4560" s="74"/>
      <c r="G4560" s="75"/>
      <c r="H4560" s="75"/>
      <c r="I4560" s="75"/>
      <c r="L4560" s="62"/>
      <c r="M4560" s="62"/>
      <c r="N4560" s="62"/>
      <c r="O4560" s="62"/>
      <c r="P4560" s="62"/>
      <c r="Q4560" s="62"/>
      <c r="R4560" s="74"/>
      <c r="S4560" s="74"/>
      <c r="T4560" s="62"/>
      <c r="U4560" s="62"/>
      <c r="V4560" s="76"/>
    </row>
    <row r="4561" customHeight="1" spans="1:22">
      <c r="A4561" s="74"/>
      <c r="B4561" s="74"/>
      <c r="C4561" s="74"/>
      <c r="D4561" s="74"/>
      <c r="E4561" s="74"/>
      <c r="G4561" s="75"/>
      <c r="H4561" s="75"/>
      <c r="I4561" s="75"/>
      <c r="L4561" s="62"/>
      <c r="M4561" s="62"/>
      <c r="N4561" s="62"/>
      <c r="O4561" s="62"/>
      <c r="P4561" s="62"/>
      <c r="Q4561" s="62"/>
      <c r="R4561" s="74"/>
      <c r="S4561" s="74"/>
      <c r="T4561" s="62"/>
      <c r="U4561" s="62"/>
      <c r="V4561" s="76"/>
    </row>
    <row r="4562" customHeight="1" spans="1:22">
      <c r="A4562" s="74"/>
      <c r="B4562" s="74"/>
      <c r="C4562" s="74"/>
      <c r="D4562" s="74"/>
      <c r="E4562" s="74"/>
      <c r="G4562" s="75"/>
      <c r="H4562" s="75"/>
      <c r="I4562" s="75"/>
      <c r="L4562" s="62"/>
      <c r="M4562" s="62"/>
      <c r="N4562" s="62"/>
      <c r="O4562" s="62"/>
      <c r="P4562" s="62"/>
      <c r="Q4562" s="62"/>
      <c r="R4562" s="74"/>
      <c r="S4562" s="74"/>
      <c r="T4562" s="62"/>
      <c r="U4562" s="62"/>
      <c r="V4562" s="76"/>
    </row>
    <row r="4563" customHeight="1" spans="1:22">
      <c r="A4563" s="74"/>
      <c r="B4563" s="74"/>
      <c r="C4563" s="74"/>
      <c r="D4563" s="74"/>
      <c r="E4563" s="74"/>
      <c r="G4563" s="75"/>
      <c r="H4563" s="75"/>
      <c r="I4563" s="75"/>
      <c r="L4563" s="62"/>
      <c r="M4563" s="62"/>
      <c r="N4563" s="62"/>
      <c r="O4563" s="62"/>
      <c r="P4563" s="62"/>
      <c r="Q4563" s="62"/>
      <c r="R4563" s="74"/>
      <c r="S4563" s="74"/>
      <c r="T4563" s="62"/>
      <c r="U4563" s="62"/>
      <c r="V4563" s="76"/>
    </row>
    <row r="4564" customHeight="1" spans="1:22">
      <c r="A4564" s="74"/>
      <c r="B4564" s="74"/>
      <c r="C4564" s="74"/>
      <c r="D4564" s="74"/>
      <c r="E4564" s="74"/>
      <c r="G4564" s="75"/>
      <c r="H4564" s="75"/>
      <c r="I4564" s="75"/>
      <c r="L4564" s="62"/>
      <c r="M4564" s="62"/>
      <c r="N4564" s="62"/>
      <c r="O4564" s="62"/>
      <c r="P4564" s="62"/>
      <c r="Q4564" s="62"/>
      <c r="R4564" s="74"/>
      <c r="S4564" s="74"/>
      <c r="T4564" s="62"/>
      <c r="U4564" s="62"/>
      <c r="V4564" s="76"/>
    </row>
    <row r="4565" customHeight="1" spans="1:22">
      <c r="A4565" s="74"/>
      <c r="B4565" s="74"/>
      <c r="C4565" s="74"/>
      <c r="D4565" s="74"/>
      <c r="E4565" s="74"/>
      <c r="G4565" s="75"/>
      <c r="H4565" s="75"/>
      <c r="I4565" s="75"/>
      <c r="L4565" s="62"/>
      <c r="M4565" s="62"/>
      <c r="N4565" s="62"/>
      <c r="O4565" s="62"/>
      <c r="P4565" s="62"/>
      <c r="Q4565" s="62"/>
      <c r="R4565" s="74"/>
      <c r="S4565" s="74"/>
      <c r="T4565" s="62"/>
      <c r="U4565" s="62"/>
      <c r="V4565" s="76"/>
    </row>
    <row r="4566" customHeight="1" spans="1:22">
      <c r="A4566" s="74"/>
      <c r="B4566" s="74"/>
      <c r="C4566" s="74"/>
      <c r="D4566" s="74"/>
      <c r="E4566" s="74"/>
      <c r="G4566" s="75"/>
      <c r="H4566" s="75"/>
      <c r="I4566" s="75"/>
      <c r="L4566" s="62"/>
      <c r="M4566" s="62"/>
      <c r="N4566" s="62"/>
      <c r="O4566" s="62"/>
      <c r="P4566" s="62"/>
      <c r="Q4566" s="62"/>
      <c r="R4566" s="74"/>
      <c r="S4566" s="74"/>
      <c r="T4566" s="62"/>
      <c r="U4566" s="62"/>
      <c r="V4566" s="76"/>
    </row>
    <row r="4567" customHeight="1" spans="1:22">
      <c r="A4567" s="74"/>
      <c r="B4567" s="74"/>
      <c r="C4567" s="74"/>
      <c r="D4567" s="74"/>
      <c r="E4567" s="74"/>
      <c r="G4567" s="75"/>
      <c r="H4567" s="75"/>
      <c r="I4567" s="75"/>
      <c r="L4567" s="62"/>
      <c r="M4567" s="62"/>
      <c r="N4567" s="62"/>
      <c r="O4567" s="62"/>
      <c r="P4567" s="62"/>
      <c r="Q4567" s="62"/>
      <c r="R4567" s="74"/>
      <c r="S4567" s="74"/>
      <c r="T4567" s="62"/>
      <c r="U4567" s="62"/>
      <c r="V4567" s="76"/>
    </row>
    <row r="4568" customHeight="1" spans="1:22">
      <c r="A4568" s="74"/>
      <c r="B4568" s="74"/>
      <c r="C4568" s="74"/>
      <c r="D4568" s="74"/>
      <c r="E4568" s="74"/>
      <c r="G4568" s="75"/>
      <c r="H4568" s="75"/>
      <c r="I4568" s="75"/>
      <c r="L4568" s="62"/>
      <c r="M4568" s="62"/>
      <c r="N4568" s="62"/>
      <c r="O4568" s="62"/>
      <c r="P4568" s="62"/>
      <c r="Q4568" s="62"/>
      <c r="R4568" s="74"/>
      <c r="S4568" s="74"/>
      <c r="T4568" s="62"/>
      <c r="U4568" s="62"/>
      <c r="V4568" s="76"/>
    </row>
    <row r="4569" customHeight="1" spans="1:22">
      <c r="A4569" s="74"/>
      <c r="B4569" s="74"/>
      <c r="C4569" s="74"/>
      <c r="D4569" s="74"/>
      <c r="E4569" s="74"/>
      <c r="G4569" s="75"/>
      <c r="H4569" s="75"/>
      <c r="I4569" s="75"/>
      <c r="L4569" s="62"/>
      <c r="M4569" s="62"/>
      <c r="N4569" s="62"/>
      <c r="O4569" s="62"/>
      <c r="P4569" s="62"/>
      <c r="Q4569" s="62"/>
      <c r="R4569" s="74"/>
      <c r="S4569" s="74"/>
      <c r="T4569" s="62"/>
      <c r="U4569" s="62"/>
      <c r="V4569" s="76"/>
    </row>
    <row r="4570" customHeight="1" spans="1:22">
      <c r="A4570" s="74"/>
      <c r="B4570" s="74"/>
      <c r="C4570" s="74"/>
      <c r="D4570" s="74"/>
      <c r="E4570" s="74"/>
      <c r="G4570" s="75"/>
      <c r="H4570" s="75"/>
      <c r="I4570" s="75"/>
      <c r="L4570" s="62"/>
      <c r="M4570" s="62"/>
      <c r="N4570" s="62"/>
      <c r="O4570" s="62"/>
      <c r="P4570" s="62"/>
      <c r="Q4570" s="62"/>
      <c r="R4570" s="74"/>
      <c r="S4570" s="74"/>
      <c r="T4570" s="62"/>
      <c r="U4570" s="62"/>
      <c r="V4570" s="76"/>
    </row>
    <row r="4571" customHeight="1" spans="1:22">
      <c r="A4571" s="74"/>
      <c r="B4571" s="74"/>
      <c r="C4571" s="74"/>
      <c r="D4571" s="74"/>
      <c r="E4571" s="74"/>
      <c r="G4571" s="75"/>
      <c r="H4571" s="75"/>
      <c r="I4571" s="75"/>
      <c r="L4571" s="62"/>
      <c r="M4571" s="62"/>
      <c r="N4571" s="62"/>
      <c r="O4571" s="62"/>
      <c r="P4571" s="62"/>
      <c r="Q4571" s="62"/>
      <c r="R4571" s="74"/>
      <c r="S4571" s="74"/>
      <c r="T4571" s="62"/>
      <c r="U4571" s="62"/>
      <c r="V4571" s="76"/>
    </row>
    <row r="4572" customHeight="1" spans="1:22">
      <c r="A4572" s="74"/>
      <c r="B4572" s="74"/>
      <c r="C4572" s="74"/>
      <c r="D4572" s="74"/>
      <c r="E4572" s="74"/>
      <c r="G4572" s="75"/>
      <c r="H4572" s="75"/>
      <c r="I4572" s="75"/>
      <c r="L4572" s="62"/>
      <c r="M4572" s="62"/>
      <c r="N4572" s="62"/>
      <c r="O4572" s="62"/>
      <c r="P4572" s="62"/>
      <c r="Q4572" s="62"/>
      <c r="R4572" s="74"/>
      <c r="S4572" s="74"/>
      <c r="T4572" s="62"/>
      <c r="U4572" s="62"/>
      <c r="V4572" s="76"/>
    </row>
    <row r="4573" customHeight="1" spans="1:22">
      <c r="A4573" s="74"/>
      <c r="B4573" s="74"/>
      <c r="C4573" s="74"/>
      <c r="D4573" s="74"/>
      <c r="E4573" s="74"/>
      <c r="G4573" s="75"/>
      <c r="H4573" s="75"/>
      <c r="I4573" s="75"/>
      <c r="L4573" s="62"/>
      <c r="M4573" s="62"/>
      <c r="N4573" s="62"/>
      <c r="O4573" s="62"/>
      <c r="P4573" s="62"/>
      <c r="Q4573" s="62"/>
      <c r="R4573" s="74"/>
      <c r="S4573" s="74"/>
      <c r="T4573" s="62"/>
      <c r="U4573" s="62"/>
      <c r="V4573" s="76"/>
    </row>
    <row r="4574" customHeight="1" spans="1:22">
      <c r="A4574" s="74"/>
      <c r="B4574" s="74"/>
      <c r="C4574" s="74"/>
      <c r="D4574" s="74"/>
      <c r="E4574" s="74"/>
      <c r="G4574" s="75"/>
      <c r="H4574" s="75"/>
      <c r="I4574" s="75"/>
      <c r="L4574" s="62"/>
      <c r="M4574" s="62"/>
      <c r="N4574" s="62"/>
      <c r="O4574" s="62"/>
      <c r="P4574" s="62"/>
      <c r="Q4574" s="62"/>
      <c r="R4574" s="74"/>
      <c r="S4574" s="74"/>
      <c r="T4574" s="62"/>
      <c r="U4574" s="62"/>
      <c r="V4574" s="76"/>
    </row>
    <row r="4575" customHeight="1" spans="1:22">
      <c r="A4575" s="74"/>
      <c r="B4575" s="74"/>
      <c r="C4575" s="74"/>
      <c r="D4575" s="74"/>
      <c r="E4575" s="74"/>
      <c r="G4575" s="75"/>
      <c r="H4575" s="75"/>
      <c r="I4575" s="75"/>
      <c r="L4575" s="62"/>
      <c r="M4575" s="62"/>
      <c r="N4575" s="62"/>
      <c r="O4575" s="62"/>
      <c r="P4575" s="62"/>
      <c r="Q4575" s="62"/>
      <c r="R4575" s="74"/>
      <c r="S4575" s="74"/>
      <c r="T4575" s="62"/>
      <c r="U4575" s="62"/>
      <c r="V4575" s="76"/>
    </row>
    <row r="4576" customHeight="1" spans="1:22">
      <c r="A4576" s="74"/>
      <c r="B4576" s="74"/>
      <c r="C4576" s="74"/>
      <c r="D4576" s="74"/>
      <c r="E4576" s="74"/>
      <c r="G4576" s="75"/>
      <c r="H4576" s="75"/>
      <c r="I4576" s="75"/>
      <c r="L4576" s="62"/>
      <c r="M4576" s="62"/>
      <c r="N4576" s="62"/>
      <c r="O4576" s="62"/>
      <c r="P4576" s="62"/>
      <c r="Q4576" s="62"/>
      <c r="R4576" s="74"/>
      <c r="S4576" s="74"/>
      <c r="T4576" s="62"/>
      <c r="U4576" s="62"/>
      <c r="V4576" s="76"/>
    </row>
    <row r="4577" customHeight="1" spans="1:22">
      <c r="A4577" s="74"/>
      <c r="B4577" s="74"/>
      <c r="C4577" s="74"/>
      <c r="D4577" s="74"/>
      <c r="E4577" s="74"/>
      <c r="G4577" s="75"/>
      <c r="H4577" s="75"/>
      <c r="I4577" s="75"/>
      <c r="L4577" s="62"/>
      <c r="M4577" s="62"/>
      <c r="N4577" s="62"/>
      <c r="O4577" s="62"/>
      <c r="P4577" s="62"/>
      <c r="Q4577" s="62"/>
      <c r="R4577" s="74"/>
      <c r="S4577" s="74"/>
      <c r="T4577" s="62"/>
      <c r="U4577" s="62"/>
      <c r="V4577" s="76"/>
    </row>
    <row r="4578" customHeight="1" spans="1:22">
      <c r="A4578" s="74"/>
      <c r="B4578" s="74"/>
      <c r="C4578" s="74"/>
      <c r="D4578" s="74"/>
      <c r="E4578" s="74"/>
      <c r="G4578" s="75"/>
      <c r="H4578" s="75"/>
      <c r="I4578" s="75"/>
      <c r="L4578" s="62"/>
      <c r="M4578" s="62"/>
      <c r="N4578" s="62"/>
      <c r="O4578" s="62"/>
      <c r="P4578" s="62"/>
      <c r="Q4578" s="62"/>
      <c r="R4578" s="74"/>
      <c r="S4578" s="74"/>
      <c r="T4578" s="62"/>
      <c r="U4578" s="62"/>
      <c r="V4578" s="76"/>
    </row>
    <row r="4579" customHeight="1" spans="1:22">
      <c r="A4579" s="74"/>
      <c r="B4579" s="74"/>
      <c r="C4579" s="74"/>
      <c r="D4579" s="74"/>
      <c r="E4579" s="74"/>
      <c r="G4579" s="75"/>
      <c r="H4579" s="75"/>
      <c r="I4579" s="75"/>
      <c r="L4579" s="62"/>
      <c r="M4579" s="62"/>
      <c r="N4579" s="62"/>
      <c r="O4579" s="62"/>
      <c r="P4579" s="62"/>
      <c r="Q4579" s="62"/>
      <c r="R4579" s="74"/>
      <c r="S4579" s="74"/>
      <c r="T4579" s="62"/>
      <c r="U4579" s="62"/>
      <c r="V4579" s="76"/>
    </row>
    <row r="4580" customHeight="1" spans="1:22">
      <c r="A4580" s="74"/>
      <c r="B4580" s="74"/>
      <c r="C4580" s="74"/>
      <c r="D4580" s="74"/>
      <c r="E4580" s="74"/>
      <c r="G4580" s="75"/>
      <c r="H4580" s="75"/>
      <c r="I4580" s="75"/>
      <c r="L4580" s="62"/>
      <c r="M4580" s="62"/>
      <c r="N4580" s="62"/>
      <c r="O4580" s="62"/>
      <c r="P4580" s="62"/>
      <c r="Q4580" s="62"/>
      <c r="R4580" s="74"/>
      <c r="S4580" s="74"/>
      <c r="T4580" s="62"/>
      <c r="U4580" s="62"/>
      <c r="V4580" s="76"/>
    </row>
    <row r="4581" customHeight="1" spans="1:22">
      <c r="A4581" s="74"/>
      <c r="B4581" s="74"/>
      <c r="C4581" s="74"/>
      <c r="D4581" s="74"/>
      <c r="E4581" s="74"/>
      <c r="G4581" s="75"/>
      <c r="H4581" s="75"/>
      <c r="I4581" s="75"/>
      <c r="L4581" s="62"/>
      <c r="M4581" s="62"/>
      <c r="N4581" s="62"/>
      <c r="O4581" s="62"/>
      <c r="P4581" s="62"/>
      <c r="Q4581" s="62"/>
      <c r="R4581" s="74"/>
      <c r="S4581" s="74"/>
      <c r="T4581" s="62"/>
      <c r="U4581" s="62"/>
      <c r="V4581" s="76"/>
    </row>
    <row r="4582" customHeight="1" spans="1:22">
      <c r="A4582" s="74"/>
      <c r="B4582" s="74"/>
      <c r="C4582" s="74"/>
      <c r="D4582" s="74"/>
      <c r="E4582" s="74"/>
      <c r="G4582" s="75"/>
      <c r="H4582" s="75"/>
      <c r="I4582" s="75"/>
      <c r="L4582" s="62"/>
      <c r="M4582" s="62"/>
      <c r="N4582" s="62"/>
      <c r="O4582" s="62"/>
      <c r="P4582" s="62"/>
      <c r="Q4582" s="62"/>
      <c r="R4582" s="74"/>
      <c r="S4582" s="74"/>
      <c r="T4582" s="62"/>
      <c r="U4582" s="62"/>
      <c r="V4582" s="76"/>
    </row>
    <row r="4583" customHeight="1" spans="1:22">
      <c r="A4583" s="74"/>
      <c r="B4583" s="74"/>
      <c r="C4583" s="74"/>
      <c r="D4583" s="74"/>
      <c r="E4583" s="74"/>
      <c r="G4583" s="75"/>
      <c r="H4583" s="75"/>
      <c r="I4583" s="75"/>
      <c r="L4583" s="62"/>
      <c r="M4583" s="62"/>
      <c r="N4583" s="62"/>
      <c r="O4583" s="62"/>
      <c r="P4583" s="62"/>
      <c r="Q4583" s="62"/>
      <c r="R4583" s="74"/>
      <c r="S4583" s="74"/>
      <c r="T4583" s="62"/>
      <c r="U4583" s="62"/>
      <c r="V4583" s="76"/>
    </row>
    <row r="4584" customHeight="1" spans="1:22">
      <c r="A4584" s="74"/>
      <c r="B4584" s="74"/>
      <c r="C4584" s="74"/>
      <c r="D4584" s="74"/>
      <c r="E4584" s="74"/>
      <c r="G4584" s="75"/>
      <c r="H4584" s="75"/>
      <c r="I4584" s="75"/>
      <c r="L4584" s="62"/>
      <c r="M4584" s="62"/>
      <c r="N4584" s="62"/>
      <c r="O4584" s="62"/>
      <c r="P4584" s="62"/>
      <c r="Q4584" s="62"/>
      <c r="R4584" s="74"/>
      <c r="S4584" s="74"/>
      <c r="T4584" s="62"/>
      <c r="U4584" s="62"/>
      <c r="V4584" s="76"/>
    </row>
    <row r="4585" customHeight="1" spans="1:22">
      <c r="A4585" s="74"/>
      <c r="B4585" s="74"/>
      <c r="C4585" s="74"/>
      <c r="D4585" s="74"/>
      <c r="E4585" s="74"/>
      <c r="G4585" s="75"/>
      <c r="H4585" s="75"/>
      <c r="I4585" s="75"/>
      <c r="L4585" s="62"/>
      <c r="M4585" s="62"/>
      <c r="N4585" s="62"/>
      <c r="O4585" s="62"/>
      <c r="P4585" s="62"/>
      <c r="Q4585" s="62"/>
      <c r="R4585" s="74"/>
      <c r="S4585" s="74"/>
      <c r="T4585" s="62"/>
      <c r="U4585" s="62"/>
      <c r="V4585" s="76"/>
    </row>
    <row r="4586" customHeight="1" spans="1:22">
      <c r="A4586" s="74"/>
      <c r="B4586" s="74"/>
      <c r="C4586" s="74"/>
      <c r="D4586" s="74"/>
      <c r="E4586" s="74"/>
      <c r="G4586" s="75"/>
      <c r="H4586" s="75"/>
      <c r="I4586" s="75"/>
      <c r="L4586" s="62"/>
      <c r="M4586" s="62"/>
      <c r="N4586" s="62"/>
      <c r="O4586" s="62"/>
      <c r="P4586" s="62"/>
      <c r="Q4586" s="62"/>
      <c r="R4586" s="74"/>
      <c r="S4586" s="74"/>
      <c r="T4586" s="62"/>
      <c r="U4586" s="62"/>
      <c r="V4586" s="76"/>
    </row>
    <row r="4587" customHeight="1" spans="1:22">
      <c r="A4587" s="74"/>
      <c r="B4587" s="74"/>
      <c r="C4587" s="74"/>
      <c r="D4587" s="74"/>
      <c r="E4587" s="74"/>
      <c r="G4587" s="75"/>
      <c r="H4587" s="75"/>
      <c r="I4587" s="75"/>
      <c r="L4587" s="62"/>
      <c r="M4587" s="62"/>
      <c r="N4587" s="62"/>
      <c r="O4587" s="62"/>
      <c r="P4587" s="62"/>
      <c r="Q4587" s="62"/>
      <c r="R4587" s="74"/>
      <c r="S4587" s="74"/>
      <c r="T4587" s="62"/>
      <c r="U4587" s="62"/>
      <c r="V4587" s="76"/>
    </row>
    <row r="4588" customHeight="1" spans="1:22">
      <c r="A4588" s="74"/>
      <c r="B4588" s="74"/>
      <c r="C4588" s="74"/>
      <c r="D4588" s="74"/>
      <c r="E4588" s="74"/>
      <c r="G4588" s="75"/>
      <c r="H4588" s="75"/>
      <c r="I4588" s="75"/>
      <c r="L4588" s="62"/>
      <c r="M4588" s="62"/>
      <c r="N4588" s="62"/>
      <c r="O4588" s="62"/>
      <c r="P4588" s="62"/>
      <c r="Q4588" s="62"/>
      <c r="R4588" s="74"/>
      <c r="S4588" s="74"/>
      <c r="T4588" s="62"/>
      <c r="U4588" s="62"/>
      <c r="V4588" s="76"/>
    </row>
    <row r="4589" customHeight="1" spans="1:22">
      <c r="A4589" s="74"/>
      <c r="B4589" s="74"/>
      <c r="C4589" s="74"/>
      <c r="D4589" s="74"/>
      <c r="E4589" s="74"/>
      <c r="G4589" s="75"/>
      <c r="H4589" s="75"/>
      <c r="I4589" s="75"/>
      <c r="L4589" s="62"/>
      <c r="M4589" s="62"/>
      <c r="N4589" s="62"/>
      <c r="O4589" s="62"/>
      <c r="P4589" s="62"/>
      <c r="Q4589" s="62"/>
      <c r="R4589" s="74"/>
      <c r="S4589" s="74"/>
      <c r="T4589" s="62"/>
      <c r="U4589" s="62"/>
      <c r="V4589" s="76"/>
    </row>
    <row r="4590" customHeight="1" spans="1:22">
      <c r="A4590" s="74"/>
      <c r="B4590" s="74"/>
      <c r="C4590" s="74"/>
      <c r="D4590" s="74"/>
      <c r="E4590" s="74"/>
      <c r="G4590" s="75"/>
      <c r="H4590" s="75"/>
      <c r="I4590" s="75"/>
      <c r="L4590" s="62"/>
      <c r="M4590" s="62"/>
      <c r="N4590" s="62"/>
      <c r="O4590" s="62"/>
      <c r="P4590" s="62"/>
      <c r="Q4590" s="62"/>
      <c r="R4590" s="74"/>
      <c r="S4590" s="74"/>
      <c r="T4590" s="62"/>
      <c r="U4590" s="62"/>
      <c r="V4590" s="76"/>
    </row>
    <row r="4591" customHeight="1" spans="1:22">
      <c r="A4591" s="74"/>
      <c r="B4591" s="74"/>
      <c r="C4591" s="74"/>
      <c r="D4591" s="74"/>
      <c r="E4591" s="74"/>
      <c r="G4591" s="75"/>
      <c r="H4591" s="75"/>
      <c r="I4591" s="75"/>
      <c r="L4591" s="62"/>
      <c r="M4591" s="62"/>
      <c r="N4591" s="62"/>
      <c r="O4591" s="62"/>
      <c r="P4591" s="62"/>
      <c r="Q4591" s="62"/>
      <c r="R4591" s="74"/>
      <c r="S4591" s="74"/>
      <c r="T4591" s="62"/>
      <c r="U4591" s="62"/>
      <c r="V4591" s="76"/>
    </row>
    <row r="4592" customHeight="1" spans="1:22">
      <c r="A4592" s="74"/>
      <c r="B4592" s="74"/>
      <c r="C4592" s="74"/>
      <c r="D4592" s="74"/>
      <c r="E4592" s="74"/>
      <c r="G4592" s="75"/>
      <c r="H4592" s="75"/>
      <c r="I4592" s="75"/>
      <c r="L4592" s="62"/>
      <c r="M4592" s="62"/>
      <c r="N4592" s="62"/>
      <c r="O4592" s="62"/>
      <c r="P4592" s="62"/>
      <c r="Q4592" s="62"/>
      <c r="R4592" s="74"/>
      <c r="S4592" s="74"/>
      <c r="T4592" s="62"/>
      <c r="U4592" s="62"/>
      <c r="V4592" s="76"/>
    </row>
    <row r="4593" customHeight="1" spans="1:22">
      <c r="A4593" s="74"/>
      <c r="B4593" s="74"/>
      <c r="C4593" s="74"/>
      <c r="D4593" s="74"/>
      <c r="E4593" s="74"/>
      <c r="G4593" s="75"/>
      <c r="H4593" s="75"/>
      <c r="I4593" s="75"/>
      <c r="L4593" s="62"/>
      <c r="M4593" s="62"/>
      <c r="N4593" s="62"/>
      <c r="O4593" s="62"/>
      <c r="P4593" s="62"/>
      <c r="Q4593" s="62"/>
      <c r="R4593" s="74"/>
      <c r="S4593" s="74"/>
      <c r="T4593" s="62"/>
      <c r="U4593" s="62"/>
      <c r="V4593" s="76"/>
    </row>
    <row r="4594" customHeight="1" spans="1:22">
      <c r="A4594" s="74"/>
      <c r="B4594" s="74"/>
      <c r="C4594" s="74"/>
      <c r="D4594" s="74"/>
      <c r="E4594" s="74"/>
      <c r="G4594" s="75"/>
      <c r="H4594" s="75"/>
      <c r="I4594" s="75"/>
      <c r="L4594" s="62"/>
      <c r="M4594" s="62"/>
      <c r="N4594" s="62"/>
      <c r="O4594" s="62"/>
      <c r="P4594" s="62"/>
      <c r="Q4594" s="62"/>
      <c r="R4594" s="74"/>
      <c r="S4594" s="74"/>
      <c r="T4594" s="62"/>
      <c r="U4594" s="62"/>
      <c r="V4594" s="76"/>
    </row>
    <row r="4595" customHeight="1" spans="1:22">
      <c r="A4595" s="74"/>
      <c r="B4595" s="74"/>
      <c r="C4595" s="74"/>
      <c r="D4595" s="74"/>
      <c r="E4595" s="74"/>
      <c r="G4595" s="75"/>
      <c r="H4595" s="75"/>
      <c r="I4595" s="75"/>
      <c r="L4595" s="62"/>
      <c r="M4595" s="62"/>
      <c r="N4595" s="62"/>
      <c r="O4595" s="62"/>
      <c r="P4595" s="62"/>
      <c r="Q4595" s="62"/>
      <c r="R4595" s="74"/>
      <c r="S4595" s="74"/>
      <c r="T4595" s="62"/>
      <c r="U4595" s="62"/>
      <c r="V4595" s="76"/>
    </row>
    <row r="4596" customHeight="1" spans="1:22">
      <c r="A4596" s="74"/>
      <c r="B4596" s="74"/>
      <c r="C4596" s="74"/>
      <c r="D4596" s="74"/>
      <c r="E4596" s="74"/>
      <c r="G4596" s="75"/>
      <c r="H4596" s="75"/>
      <c r="I4596" s="75"/>
      <c r="L4596" s="62"/>
      <c r="M4596" s="62"/>
      <c r="N4596" s="62"/>
      <c r="O4596" s="62"/>
      <c r="P4596" s="62"/>
      <c r="Q4596" s="62"/>
      <c r="R4596" s="74"/>
      <c r="S4596" s="74"/>
      <c r="T4596" s="62"/>
      <c r="U4596" s="62"/>
      <c r="V4596" s="76"/>
    </row>
    <row r="4597" customHeight="1" spans="1:22">
      <c r="A4597" s="74"/>
      <c r="B4597" s="74"/>
      <c r="C4597" s="74"/>
      <c r="D4597" s="74"/>
      <c r="E4597" s="74"/>
      <c r="G4597" s="75"/>
      <c r="H4597" s="75"/>
      <c r="I4597" s="75"/>
      <c r="L4597" s="62"/>
      <c r="M4597" s="62"/>
      <c r="N4597" s="62"/>
      <c r="O4597" s="62"/>
      <c r="P4597" s="62"/>
      <c r="Q4597" s="62"/>
      <c r="R4597" s="74"/>
      <c r="S4597" s="74"/>
      <c r="T4597" s="62"/>
      <c r="U4597" s="62"/>
      <c r="V4597" s="76"/>
    </row>
    <row r="4598" customHeight="1" spans="1:22">
      <c r="A4598" s="74"/>
      <c r="B4598" s="74"/>
      <c r="C4598" s="74"/>
      <c r="D4598" s="74"/>
      <c r="E4598" s="74"/>
      <c r="G4598" s="75"/>
      <c r="H4598" s="75"/>
      <c r="I4598" s="75"/>
      <c r="L4598" s="62"/>
      <c r="M4598" s="62"/>
      <c r="N4598" s="62"/>
      <c r="O4598" s="62"/>
      <c r="P4598" s="62"/>
      <c r="Q4598" s="62"/>
      <c r="R4598" s="74"/>
      <c r="S4598" s="74"/>
      <c r="T4598" s="62"/>
      <c r="U4598" s="62"/>
      <c r="V4598" s="76"/>
    </row>
    <row r="4599" customHeight="1" spans="1:22">
      <c r="A4599" s="74"/>
      <c r="B4599" s="74"/>
      <c r="C4599" s="74"/>
      <c r="D4599" s="74"/>
      <c r="E4599" s="74"/>
      <c r="G4599" s="75"/>
      <c r="H4599" s="75"/>
      <c r="I4599" s="75"/>
      <c r="L4599" s="62"/>
      <c r="M4599" s="62"/>
      <c r="N4599" s="62"/>
      <c r="O4599" s="62"/>
      <c r="P4599" s="62"/>
      <c r="Q4599" s="62"/>
      <c r="R4599" s="74"/>
      <c r="S4599" s="74"/>
      <c r="T4599" s="62"/>
      <c r="U4599" s="62"/>
      <c r="V4599" s="76"/>
    </row>
    <row r="4600" customHeight="1" spans="1:22">
      <c r="A4600" s="74"/>
      <c r="B4600" s="74"/>
      <c r="C4600" s="74"/>
      <c r="D4600" s="74"/>
      <c r="E4600" s="74"/>
      <c r="G4600" s="75"/>
      <c r="H4600" s="75"/>
      <c r="I4600" s="75"/>
      <c r="L4600" s="62"/>
      <c r="M4600" s="62"/>
      <c r="N4600" s="62"/>
      <c r="O4600" s="62"/>
      <c r="P4600" s="62"/>
      <c r="Q4600" s="62"/>
      <c r="R4600" s="74"/>
      <c r="S4600" s="74"/>
      <c r="T4600" s="62"/>
      <c r="U4600" s="62"/>
      <c r="V4600" s="76"/>
    </row>
    <row r="4601" customHeight="1" spans="1:22">
      <c r="A4601" s="74"/>
      <c r="B4601" s="74"/>
      <c r="C4601" s="74"/>
      <c r="D4601" s="74"/>
      <c r="E4601" s="74"/>
      <c r="G4601" s="75"/>
      <c r="H4601" s="75"/>
      <c r="I4601" s="75"/>
      <c r="L4601" s="62"/>
      <c r="M4601" s="62"/>
      <c r="N4601" s="62"/>
      <c r="O4601" s="62"/>
      <c r="P4601" s="62"/>
      <c r="Q4601" s="62"/>
      <c r="R4601" s="74"/>
      <c r="S4601" s="74"/>
      <c r="T4601" s="62"/>
      <c r="U4601" s="62"/>
      <c r="V4601" s="76"/>
    </row>
    <row r="4602" customHeight="1" spans="1:22">
      <c r="A4602" s="74"/>
      <c r="B4602" s="74"/>
      <c r="C4602" s="74"/>
      <c r="D4602" s="74"/>
      <c r="E4602" s="74"/>
      <c r="G4602" s="75"/>
      <c r="H4602" s="75"/>
      <c r="I4602" s="75"/>
      <c r="L4602" s="62"/>
      <c r="M4602" s="62"/>
      <c r="N4602" s="62"/>
      <c r="O4602" s="62"/>
      <c r="P4602" s="62"/>
      <c r="Q4602" s="62"/>
      <c r="R4602" s="74"/>
      <c r="S4602" s="74"/>
      <c r="T4602" s="62"/>
      <c r="U4602" s="62"/>
      <c r="V4602" s="76"/>
    </row>
    <row r="4603" customHeight="1" spans="1:22">
      <c r="A4603" s="74"/>
      <c r="B4603" s="74"/>
      <c r="C4603" s="74"/>
      <c r="D4603" s="74"/>
      <c r="E4603" s="74"/>
      <c r="G4603" s="75"/>
      <c r="H4603" s="75"/>
      <c r="I4603" s="75"/>
      <c r="L4603" s="62"/>
      <c r="M4603" s="62"/>
      <c r="N4603" s="62"/>
      <c r="O4603" s="62"/>
      <c r="P4603" s="62"/>
      <c r="Q4603" s="62"/>
      <c r="R4603" s="74"/>
      <c r="S4603" s="74"/>
      <c r="T4603" s="62"/>
      <c r="U4603" s="62"/>
      <c r="V4603" s="76"/>
    </row>
    <row r="4604" customHeight="1" spans="1:22">
      <c r="A4604" s="74"/>
      <c r="B4604" s="74"/>
      <c r="C4604" s="74"/>
      <c r="D4604" s="74"/>
      <c r="E4604" s="74"/>
      <c r="G4604" s="75"/>
      <c r="H4604" s="75"/>
      <c r="I4604" s="75"/>
      <c r="L4604" s="62"/>
      <c r="M4604" s="62"/>
      <c r="N4604" s="62"/>
      <c r="O4604" s="62"/>
      <c r="P4604" s="62"/>
      <c r="Q4604" s="62"/>
      <c r="R4604" s="74"/>
      <c r="S4604" s="74"/>
      <c r="T4604" s="62"/>
      <c r="U4604" s="62"/>
      <c r="V4604" s="76"/>
    </row>
    <row r="4605" customHeight="1" spans="1:22">
      <c r="A4605" s="74"/>
      <c r="B4605" s="74"/>
      <c r="C4605" s="74"/>
      <c r="D4605" s="74"/>
      <c r="E4605" s="74"/>
      <c r="G4605" s="75"/>
      <c r="H4605" s="75"/>
      <c r="I4605" s="75"/>
      <c r="L4605" s="62"/>
      <c r="M4605" s="62"/>
      <c r="N4605" s="62"/>
      <c r="O4605" s="62"/>
      <c r="P4605" s="62"/>
      <c r="Q4605" s="62"/>
      <c r="R4605" s="74"/>
      <c r="S4605" s="74"/>
      <c r="T4605" s="62"/>
      <c r="U4605" s="62"/>
      <c r="V4605" s="76"/>
    </row>
    <row r="4606" customHeight="1" spans="1:22">
      <c r="A4606" s="74"/>
      <c r="B4606" s="74"/>
      <c r="C4606" s="74"/>
      <c r="D4606" s="74"/>
      <c r="E4606" s="74"/>
      <c r="G4606" s="75"/>
      <c r="H4606" s="75"/>
      <c r="I4606" s="75"/>
      <c r="L4606" s="62"/>
      <c r="M4606" s="62"/>
      <c r="N4606" s="62"/>
      <c r="O4606" s="62"/>
      <c r="P4606" s="62"/>
      <c r="Q4606" s="62"/>
      <c r="R4606" s="74"/>
      <c r="S4606" s="74"/>
      <c r="T4606" s="62"/>
      <c r="U4606" s="62"/>
      <c r="V4606" s="76"/>
    </row>
    <row r="4607" customHeight="1" spans="1:22">
      <c r="A4607" s="74"/>
      <c r="B4607" s="74"/>
      <c r="C4607" s="74"/>
      <c r="D4607" s="74"/>
      <c r="E4607" s="74"/>
      <c r="G4607" s="75"/>
      <c r="H4607" s="75"/>
      <c r="I4607" s="75"/>
      <c r="L4607" s="62"/>
      <c r="M4607" s="62"/>
      <c r="N4607" s="62"/>
      <c r="O4607" s="62"/>
      <c r="P4607" s="62"/>
      <c r="Q4607" s="62"/>
      <c r="R4607" s="74"/>
      <c r="S4607" s="74"/>
      <c r="T4607" s="62"/>
      <c r="U4607" s="62"/>
      <c r="V4607" s="76"/>
    </row>
    <row r="4608" customHeight="1" spans="1:22">
      <c r="A4608" s="74"/>
      <c r="B4608" s="74"/>
      <c r="C4608" s="74"/>
      <c r="D4608" s="74"/>
      <c r="E4608" s="74"/>
      <c r="G4608" s="75"/>
      <c r="H4608" s="75"/>
      <c r="I4608" s="75"/>
      <c r="L4608" s="62"/>
      <c r="M4608" s="62"/>
      <c r="N4608" s="62"/>
      <c r="O4608" s="62"/>
      <c r="P4608" s="62"/>
      <c r="Q4608" s="62"/>
      <c r="R4608" s="74"/>
      <c r="S4608" s="74"/>
      <c r="T4608" s="62"/>
      <c r="U4608" s="62"/>
      <c r="V4608" s="76"/>
    </row>
    <row r="4609" customHeight="1" spans="1:22">
      <c r="A4609" s="74"/>
      <c r="B4609" s="74"/>
      <c r="C4609" s="74"/>
      <c r="D4609" s="74"/>
      <c r="E4609" s="74"/>
      <c r="G4609" s="75"/>
      <c r="H4609" s="75"/>
      <c r="I4609" s="75"/>
      <c r="L4609" s="62"/>
      <c r="M4609" s="62"/>
      <c r="N4609" s="62"/>
      <c r="O4609" s="62"/>
      <c r="P4609" s="62"/>
      <c r="Q4609" s="62"/>
      <c r="R4609" s="74"/>
      <c r="S4609" s="74"/>
      <c r="T4609" s="62"/>
      <c r="U4609" s="62"/>
      <c r="V4609" s="76"/>
    </row>
    <row r="4610" customHeight="1" spans="1:22">
      <c r="A4610" s="74"/>
      <c r="B4610" s="74"/>
      <c r="C4610" s="74"/>
      <c r="D4610" s="74"/>
      <c r="E4610" s="74"/>
      <c r="G4610" s="75"/>
      <c r="H4610" s="75"/>
      <c r="I4610" s="75"/>
      <c r="L4610" s="62"/>
      <c r="M4610" s="62"/>
      <c r="N4610" s="62"/>
      <c r="O4610" s="62"/>
      <c r="P4610" s="62"/>
      <c r="Q4610" s="62"/>
      <c r="R4610" s="74"/>
      <c r="S4610" s="74"/>
      <c r="T4610" s="62"/>
      <c r="U4610" s="62"/>
      <c r="V4610" s="76"/>
    </row>
    <row r="4611" customHeight="1" spans="1:22">
      <c r="A4611" s="74"/>
      <c r="B4611" s="74"/>
      <c r="C4611" s="74"/>
      <c r="D4611" s="74"/>
      <c r="E4611" s="74"/>
      <c r="G4611" s="75"/>
      <c r="H4611" s="75"/>
      <c r="I4611" s="75"/>
      <c r="L4611" s="62"/>
      <c r="M4611" s="62"/>
      <c r="N4611" s="62"/>
      <c r="O4611" s="62"/>
      <c r="P4611" s="62"/>
      <c r="Q4611" s="62"/>
      <c r="R4611" s="74"/>
      <c r="S4611" s="74"/>
      <c r="T4611" s="62"/>
      <c r="U4611" s="62"/>
      <c r="V4611" s="76"/>
    </row>
    <row r="4612" customHeight="1" spans="1:22">
      <c r="A4612" s="74"/>
      <c r="B4612" s="74"/>
      <c r="C4612" s="74"/>
      <c r="D4612" s="74"/>
      <c r="E4612" s="74"/>
      <c r="G4612" s="75"/>
      <c r="H4612" s="75"/>
      <c r="I4612" s="75"/>
      <c r="L4612" s="62"/>
      <c r="M4612" s="62"/>
      <c r="N4612" s="62"/>
      <c r="O4612" s="62"/>
      <c r="P4612" s="62"/>
      <c r="Q4612" s="62"/>
      <c r="R4612" s="74"/>
      <c r="S4612" s="74"/>
      <c r="T4612" s="62"/>
      <c r="U4612" s="62"/>
      <c r="V4612" s="76"/>
    </row>
    <row r="4613" customHeight="1" spans="1:22">
      <c r="A4613" s="74"/>
      <c r="B4613" s="74"/>
      <c r="C4613" s="74"/>
      <c r="D4613" s="74"/>
      <c r="E4613" s="74"/>
      <c r="G4613" s="75"/>
      <c r="H4613" s="75"/>
      <c r="I4613" s="75"/>
      <c r="L4613" s="62"/>
      <c r="M4613" s="62"/>
      <c r="N4613" s="62"/>
      <c r="O4613" s="62"/>
      <c r="P4613" s="62"/>
      <c r="Q4613" s="62"/>
      <c r="R4613" s="74"/>
      <c r="S4613" s="74"/>
      <c r="T4613" s="62"/>
      <c r="U4613" s="62"/>
      <c r="V4613" s="76"/>
    </row>
    <row r="4614" customHeight="1" spans="1:22">
      <c r="A4614" s="74"/>
      <c r="B4614" s="74"/>
      <c r="C4614" s="74"/>
      <c r="D4614" s="74"/>
      <c r="E4614" s="74"/>
      <c r="G4614" s="75"/>
      <c r="H4614" s="75"/>
      <c r="I4614" s="75"/>
      <c r="L4614" s="62"/>
      <c r="M4614" s="62"/>
      <c r="N4614" s="62"/>
      <c r="O4614" s="62"/>
      <c r="P4614" s="62"/>
      <c r="Q4614" s="62"/>
      <c r="R4614" s="74"/>
      <c r="S4614" s="74"/>
      <c r="T4614" s="62"/>
      <c r="U4614" s="62"/>
      <c r="V4614" s="76"/>
    </row>
    <row r="4615" customHeight="1" spans="1:22">
      <c r="A4615" s="74"/>
      <c r="B4615" s="74"/>
      <c r="C4615" s="74"/>
      <c r="D4615" s="74"/>
      <c r="E4615" s="74"/>
      <c r="G4615" s="75"/>
      <c r="H4615" s="75"/>
      <c r="I4615" s="75"/>
      <c r="L4615" s="62"/>
      <c r="M4615" s="62"/>
      <c r="N4615" s="62"/>
      <c r="O4615" s="62"/>
      <c r="P4615" s="62"/>
      <c r="Q4615" s="62"/>
      <c r="R4615" s="74"/>
      <c r="S4615" s="74"/>
      <c r="T4615" s="62"/>
      <c r="U4615" s="62"/>
      <c r="V4615" s="76"/>
    </row>
    <row r="4616" customHeight="1" spans="1:22">
      <c r="A4616" s="74"/>
      <c r="B4616" s="74"/>
      <c r="C4616" s="74"/>
      <c r="D4616" s="74"/>
      <c r="E4616" s="74"/>
      <c r="G4616" s="75"/>
      <c r="H4616" s="75"/>
      <c r="I4616" s="75"/>
      <c r="L4616" s="62"/>
      <c r="M4616" s="62"/>
      <c r="N4616" s="62"/>
      <c r="O4616" s="62"/>
      <c r="P4616" s="62"/>
      <c r="Q4616" s="62"/>
      <c r="R4616" s="74"/>
      <c r="S4616" s="74"/>
      <c r="T4616" s="62"/>
      <c r="U4616" s="62"/>
      <c r="V4616" s="76"/>
    </row>
    <row r="4617" customHeight="1" spans="1:22">
      <c r="A4617" s="74"/>
      <c r="B4617" s="74"/>
      <c r="C4617" s="74"/>
      <c r="D4617" s="74"/>
      <c r="E4617" s="74"/>
      <c r="G4617" s="75"/>
      <c r="H4617" s="75"/>
      <c r="I4617" s="75"/>
      <c r="L4617" s="62"/>
      <c r="M4617" s="62"/>
      <c r="N4617" s="62"/>
      <c r="O4617" s="62"/>
      <c r="P4617" s="62"/>
      <c r="Q4617" s="62"/>
      <c r="R4617" s="74"/>
      <c r="S4617" s="74"/>
      <c r="T4617" s="62"/>
      <c r="U4617" s="62"/>
      <c r="V4617" s="76"/>
    </row>
    <row r="4618" customHeight="1" spans="1:22">
      <c r="A4618" s="74"/>
      <c r="B4618" s="74"/>
      <c r="C4618" s="74"/>
      <c r="D4618" s="74"/>
      <c r="E4618" s="74"/>
      <c r="G4618" s="75"/>
      <c r="H4618" s="75"/>
      <c r="I4618" s="75"/>
      <c r="L4618" s="62"/>
      <c r="M4618" s="62"/>
      <c r="N4618" s="62"/>
      <c r="O4618" s="62"/>
      <c r="P4618" s="62"/>
      <c r="Q4618" s="62"/>
      <c r="R4618" s="74"/>
      <c r="S4618" s="74"/>
      <c r="T4618" s="62"/>
      <c r="U4618" s="62"/>
      <c r="V4618" s="76"/>
    </row>
    <row r="4619" customHeight="1" spans="1:22">
      <c r="A4619" s="74"/>
      <c r="B4619" s="74"/>
      <c r="C4619" s="74"/>
      <c r="D4619" s="74"/>
      <c r="E4619" s="74"/>
      <c r="G4619" s="75"/>
      <c r="H4619" s="75"/>
      <c r="I4619" s="75"/>
      <c r="L4619" s="62"/>
      <c r="M4619" s="62"/>
      <c r="N4619" s="62"/>
      <c r="O4619" s="62"/>
      <c r="P4619" s="62"/>
      <c r="Q4619" s="62"/>
      <c r="R4619" s="74"/>
      <c r="S4619" s="74"/>
      <c r="T4619" s="62"/>
      <c r="U4619" s="62"/>
      <c r="V4619" s="76"/>
    </row>
    <row r="4620" customHeight="1" spans="1:22">
      <c r="A4620" s="74"/>
      <c r="B4620" s="74"/>
      <c r="C4620" s="74"/>
      <c r="D4620" s="74"/>
      <c r="E4620" s="74"/>
      <c r="G4620" s="75"/>
      <c r="H4620" s="75"/>
      <c r="I4620" s="75"/>
      <c r="L4620" s="62"/>
      <c r="M4620" s="62"/>
      <c r="N4620" s="62"/>
      <c r="O4620" s="62"/>
      <c r="P4620" s="62"/>
      <c r="Q4620" s="62"/>
      <c r="R4620" s="74"/>
      <c r="S4620" s="74"/>
      <c r="T4620" s="62"/>
      <c r="U4620" s="62"/>
      <c r="V4620" s="76"/>
    </row>
    <row r="4621" customHeight="1" spans="1:22">
      <c r="A4621" s="74"/>
      <c r="B4621" s="74"/>
      <c r="C4621" s="74"/>
      <c r="D4621" s="74"/>
      <c r="E4621" s="74"/>
      <c r="G4621" s="75"/>
      <c r="H4621" s="75"/>
      <c r="I4621" s="75"/>
      <c r="L4621" s="62"/>
      <c r="M4621" s="62"/>
      <c r="N4621" s="62"/>
      <c r="O4621" s="62"/>
      <c r="P4621" s="62"/>
      <c r="Q4621" s="62"/>
      <c r="R4621" s="74"/>
      <c r="S4621" s="74"/>
      <c r="T4621" s="62"/>
      <c r="U4621" s="62"/>
      <c r="V4621" s="76"/>
    </row>
    <row r="4622" customHeight="1" spans="1:22">
      <c r="A4622" s="74"/>
      <c r="B4622" s="74"/>
      <c r="C4622" s="74"/>
      <c r="D4622" s="74"/>
      <c r="E4622" s="74"/>
      <c r="G4622" s="75"/>
      <c r="H4622" s="75"/>
      <c r="I4622" s="75"/>
      <c r="L4622" s="62"/>
      <c r="M4622" s="62"/>
      <c r="N4622" s="62"/>
      <c r="O4622" s="62"/>
      <c r="P4622" s="62"/>
      <c r="Q4622" s="62"/>
      <c r="R4622" s="74"/>
      <c r="S4622" s="74"/>
      <c r="T4622" s="62"/>
      <c r="U4622" s="62"/>
      <c r="V4622" s="76"/>
    </row>
    <row r="4623" customHeight="1" spans="1:22">
      <c r="A4623" s="74"/>
      <c r="B4623" s="74"/>
      <c r="C4623" s="74"/>
      <c r="D4623" s="74"/>
      <c r="E4623" s="74"/>
      <c r="G4623" s="75"/>
      <c r="H4623" s="75"/>
      <c r="I4623" s="75"/>
      <c r="L4623" s="62"/>
      <c r="M4623" s="62"/>
      <c r="N4623" s="62"/>
      <c r="O4623" s="62"/>
      <c r="P4623" s="62"/>
      <c r="Q4623" s="62"/>
      <c r="R4623" s="74"/>
      <c r="S4623" s="74"/>
      <c r="T4623" s="62"/>
      <c r="U4623" s="62"/>
      <c r="V4623" s="76"/>
    </row>
    <row r="4624" customHeight="1" spans="1:22">
      <c r="A4624" s="74"/>
      <c r="B4624" s="74"/>
      <c r="C4624" s="74"/>
      <c r="D4624" s="74"/>
      <c r="E4624" s="74"/>
      <c r="G4624" s="75"/>
      <c r="H4624" s="75"/>
      <c r="I4624" s="75"/>
      <c r="L4624" s="62"/>
      <c r="M4624" s="62"/>
      <c r="N4624" s="62"/>
      <c r="O4624" s="62"/>
      <c r="P4624" s="62"/>
      <c r="Q4624" s="62"/>
      <c r="R4624" s="74"/>
      <c r="S4624" s="74"/>
      <c r="T4624" s="62"/>
      <c r="U4624" s="62"/>
      <c r="V4624" s="76"/>
    </row>
    <row r="4625" customHeight="1" spans="1:22">
      <c r="A4625" s="74"/>
      <c r="B4625" s="74"/>
      <c r="C4625" s="74"/>
      <c r="D4625" s="74"/>
      <c r="E4625" s="74"/>
      <c r="G4625" s="75"/>
      <c r="H4625" s="75"/>
      <c r="I4625" s="75"/>
      <c r="L4625" s="62"/>
      <c r="M4625" s="62"/>
      <c r="N4625" s="62"/>
      <c r="O4625" s="62"/>
      <c r="P4625" s="62"/>
      <c r="Q4625" s="62"/>
      <c r="R4625" s="74"/>
      <c r="S4625" s="74"/>
      <c r="T4625" s="62"/>
      <c r="U4625" s="62"/>
      <c r="V4625" s="76"/>
    </row>
    <row r="4626" customHeight="1" spans="1:22">
      <c r="A4626" s="74"/>
      <c r="B4626" s="74"/>
      <c r="C4626" s="74"/>
      <c r="D4626" s="74"/>
      <c r="E4626" s="74"/>
      <c r="G4626" s="75"/>
      <c r="H4626" s="75"/>
      <c r="I4626" s="75"/>
      <c r="L4626" s="62"/>
      <c r="M4626" s="62"/>
      <c r="N4626" s="62"/>
      <c r="O4626" s="62"/>
      <c r="P4626" s="62"/>
      <c r="Q4626" s="62"/>
      <c r="R4626" s="74"/>
      <c r="S4626" s="74"/>
      <c r="T4626" s="62"/>
      <c r="U4626" s="62"/>
      <c r="V4626" s="76"/>
    </row>
    <row r="4627" customHeight="1" spans="1:22">
      <c r="A4627" s="74"/>
      <c r="B4627" s="74"/>
      <c r="C4627" s="74"/>
      <c r="D4627" s="74"/>
      <c r="E4627" s="74"/>
      <c r="G4627" s="75"/>
      <c r="H4627" s="75"/>
      <c r="I4627" s="75"/>
      <c r="L4627" s="62"/>
      <c r="M4627" s="62"/>
      <c r="N4627" s="62"/>
      <c r="O4627" s="62"/>
      <c r="P4627" s="62"/>
      <c r="Q4627" s="62"/>
      <c r="R4627" s="74"/>
      <c r="S4627" s="74"/>
      <c r="T4627" s="62"/>
      <c r="U4627" s="62"/>
      <c r="V4627" s="76"/>
    </row>
    <row r="4628" customHeight="1" spans="1:22">
      <c r="A4628" s="74"/>
      <c r="B4628" s="74"/>
      <c r="C4628" s="74"/>
      <c r="D4628" s="74"/>
      <c r="E4628" s="74"/>
      <c r="G4628" s="75"/>
      <c r="H4628" s="75"/>
      <c r="I4628" s="75"/>
      <c r="L4628" s="62"/>
      <c r="M4628" s="62"/>
      <c r="N4628" s="62"/>
      <c r="O4628" s="62"/>
      <c r="P4628" s="62"/>
      <c r="Q4628" s="62"/>
      <c r="R4628" s="74"/>
      <c r="S4628" s="74"/>
      <c r="T4628" s="62"/>
      <c r="U4628" s="62"/>
      <c r="V4628" s="76"/>
    </row>
    <row r="4629" customHeight="1" spans="1:22">
      <c r="A4629" s="74"/>
      <c r="B4629" s="74"/>
      <c r="C4629" s="74"/>
      <c r="D4629" s="74"/>
      <c r="E4629" s="74"/>
      <c r="G4629" s="75"/>
      <c r="H4629" s="75"/>
      <c r="I4629" s="75"/>
      <c r="L4629" s="62"/>
      <c r="M4629" s="62"/>
      <c r="N4629" s="62"/>
      <c r="O4629" s="62"/>
      <c r="P4629" s="62"/>
      <c r="Q4629" s="62"/>
      <c r="R4629" s="74"/>
      <c r="S4629" s="74"/>
      <c r="T4629" s="62"/>
      <c r="U4629" s="62"/>
      <c r="V4629" s="76"/>
    </row>
    <row r="4630" customHeight="1" spans="1:22">
      <c r="A4630" s="74"/>
      <c r="B4630" s="74"/>
      <c r="C4630" s="74"/>
      <c r="D4630" s="74"/>
      <c r="E4630" s="74"/>
      <c r="G4630" s="75"/>
      <c r="H4630" s="75"/>
      <c r="I4630" s="75"/>
      <c r="L4630" s="62"/>
      <c r="M4630" s="62"/>
      <c r="N4630" s="62"/>
      <c r="O4630" s="62"/>
      <c r="P4630" s="62"/>
      <c r="Q4630" s="62"/>
      <c r="R4630" s="74"/>
      <c r="S4630" s="74"/>
      <c r="T4630" s="62"/>
      <c r="U4630" s="62"/>
      <c r="V4630" s="76"/>
    </row>
    <row r="4631" customHeight="1" spans="1:22">
      <c r="A4631" s="74"/>
      <c r="B4631" s="74"/>
      <c r="C4631" s="74"/>
      <c r="D4631" s="74"/>
      <c r="E4631" s="74"/>
      <c r="G4631" s="75"/>
      <c r="H4631" s="75"/>
      <c r="I4631" s="75"/>
      <c r="L4631" s="62"/>
      <c r="M4631" s="62"/>
      <c r="N4631" s="62"/>
      <c r="O4631" s="62"/>
      <c r="P4631" s="62"/>
      <c r="Q4631" s="62"/>
      <c r="R4631" s="74"/>
      <c r="S4631" s="74"/>
      <c r="T4631" s="62"/>
      <c r="U4631" s="62"/>
      <c r="V4631" s="76"/>
    </row>
    <row r="4632" customHeight="1" spans="1:22">
      <c r="A4632" s="74"/>
      <c r="B4632" s="74"/>
      <c r="C4632" s="74"/>
      <c r="D4632" s="74"/>
      <c r="E4632" s="74"/>
      <c r="G4632" s="75"/>
      <c r="H4632" s="75"/>
      <c r="I4632" s="75"/>
      <c r="L4632" s="62"/>
      <c r="M4632" s="62"/>
      <c r="N4632" s="62"/>
      <c r="O4632" s="62"/>
      <c r="P4632" s="62"/>
      <c r="Q4632" s="62"/>
      <c r="R4632" s="74"/>
      <c r="S4632" s="74"/>
      <c r="T4632" s="62"/>
      <c r="U4632" s="62"/>
      <c r="V4632" s="76"/>
    </row>
    <row r="4633" customHeight="1" spans="1:22">
      <c r="A4633" s="74"/>
      <c r="B4633" s="74"/>
      <c r="C4633" s="74"/>
      <c r="D4633" s="74"/>
      <c r="E4633" s="74"/>
      <c r="G4633" s="75"/>
      <c r="H4633" s="75"/>
      <c r="I4633" s="75"/>
      <c r="L4633" s="62"/>
      <c r="M4633" s="62"/>
      <c r="N4633" s="62"/>
      <c r="O4633" s="62"/>
      <c r="P4633" s="62"/>
      <c r="Q4633" s="62"/>
      <c r="R4633" s="74"/>
      <c r="S4633" s="74"/>
      <c r="T4633" s="62"/>
      <c r="U4633" s="62"/>
      <c r="V4633" s="76"/>
    </row>
    <row r="4634" customHeight="1" spans="1:22">
      <c r="A4634" s="74"/>
      <c r="B4634" s="74"/>
      <c r="C4634" s="74"/>
      <c r="D4634" s="74"/>
      <c r="E4634" s="74"/>
      <c r="G4634" s="75"/>
      <c r="H4634" s="75"/>
      <c r="I4634" s="75"/>
      <c r="L4634" s="62"/>
      <c r="M4634" s="62"/>
      <c r="N4634" s="62"/>
      <c r="O4634" s="62"/>
      <c r="P4634" s="62"/>
      <c r="Q4634" s="62"/>
      <c r="R4634" s="74"/>
      <c r="S4634" s="74"/>
      <c r="T4634" s="62"/>
      <c r="U4634" s="62"/>
      <c r="V4634" s="76"/>
    </row>
    <row r="4635" customHeight="1" spans="1:22">
      <c r="A4635" s="74"/>
      <c r="B4635" s="74"/>
      <c r="C4635" s="74"/>
      <c r="D4635" s="74"/>
      <c r="E4635" s="74"/>
      <c r="G4635" s="75"/>
      <c r="H4635" s="75"/>
      <c r="I4635" s="75"/>
      <c r="L4635" s="62"/>
      <c r="M4635" s="62"/>
      <c r="N4635" s="62"/>
      <c r="O4635" s="62"/>
      <c r="P4635" s="62"/>
      <c r="Q4635" s="62"/>
      <c r="R4635" s="74"/>
      <c r="S4635" s="74"/>
      <c r="T4635" s="62"/>
      <c r="U4635" s="62"/>
      <c r="V4635" s="76"/>
    </row>
    <row r="4636" customHeight="1" spans="1:22">
      <c r="A4636" s="74"/>
      <c r="B4636" s="74"/>
      <c r="C4636" s="74"/>
      <c r="D4636" s="74"/>
      <c r="E4636" s="74"/>
      <c r="G4636" s="75"/>
      <c r="H4636" s="75"/>
      <c r="I4636" s="75"/>
      <c r="L4636" s="62"/>
      <c r="M4636" s="62"/>
      <c r="N4636" s="62"/>
      <c r="O4636" s="62"/>
      <c r="P4636" s="62"/>
      <c r="Q4636" s="62"/>
      <c r="R4636" s="74"/>
      <c r="S4636" s="74"/>
      <c r="T4636" s="62"/>
      <c r="U4636" s="62"/>
      <c r="V4636" s="76"/>
    </row>
    <row r="4637" customHeight="1" spans="1:22">
      <c r="A4637" s="74"/>
      <c r="B4637" s="74"/>
      <c r="C4637" s="74"/>
      <c r="D4637" s="74"/>
      <c r="E4637" s="74"/>
      <c r="G4637" s="75"/>
      <c r="H4637" s="75"/>
      <c r="I4637" s="75"/>
      <c r="L4637" s="62"/>
      <c r="M4637" s="62"/>
      <c r="N4637" s="62"/>
      <c r="O4637" s="62"/>
      <c r="P4637" s="62"/>
      <c r="Q4637" s="62"/>
      <c r="R4637" s="74"/>
      <c r="S4637" s="74"/>
      <c r="T4637" s="62"/>
      <c r="U4637" s="62"/>
      <c r="V4637" s="76"/>
    </row>
    <row r="4638" customHeight="1" spans="1:22">
      <c r="A4638" s="74"/>
      <c r="B4638" s="74"/>
      <c r="C4638" s="74"/>
      <c r="D4638" s="74"/>
      <c r="E4638" s="74"/>
      <c r="G4638" s="75"/>
      <c r="H4638" s="75"/>
      <c r="I4638" s="75"/>
      <c r="L4638" s="62"/>
      <c r="M4638" s="62"/>
      <c r="N4638" s="62"/>
      <c r="O4638" s="62"/>
      <c r="P4638" s="62"/>
      <c r="Q4638" s="62"/>
      <c r="R4638" s="74"/>
      <c r="S4638" s="74"/>
      <c r="T4638" s="62"/>
      <c r="U4638" s="62"/>
      <c r="V4638" s="76"/>
    </row>
    <row r="4639" customHeight="1" spans="1:22">
      <c r="A4639" s="74"/>
      <c r="B4639" s="74"/>
      <c r="C4639" s="74"/>
      <c r="D4639" s="74"/>
      <c r="E4639" s="74"/>
      <c r="G4639" s="75"/>
      <c r="H4639" s="75"/>
      <c r="I4639" s="75"/>
      <c r="L4639" s="62"/>
      <c r="M4639" s="62"/>
      <c r="N4639" s="62"/>
      <c r="O4639" s="62"/>
      <c r="P4639" s="62"/>
      <c r="Q4639" s="62"/>
      <c r="R4639" s="74"/>
      <c r="S4639" s="74"/>
      <c r="T4639" s="62"/>
      <c r="U4639" s="62"/>
      <c r="V4639" s="76"/>
    </row>
    <row r="4640" customHeight="1" spans="1:22">
      <c r="A4640" s="74"/>
      <c r="B4640" s="74"/>
      <c r="C4640" s="74"/>
      <c r="D4640" s="74"/>
      <c r="E4640" s="74"/>
      <c r="G4640" s="75"/>
      <c r="H4640" s="75"/>
      <c r="I4640" s="75"/>
      <c r="L4640" s="62"/>
      <c r="M4640" s="62"/>
      <c r="N4640" s="62"/>
      <c r="O4640" s="62"/>
      <c r="P4640" s="62"/>
      <c r="Q4640" s="62"/>
      <c r="R4640" s="74"/>
      <c r="S4640" s="74"/>
      <c r="T4640" s="62"/>
      <c r="U4640" s="62"/>
      <c r="V4640" s="76"/>
    </row>
    <row r="4641" customHeight="1" spans="1:22">
      <c r="A4641" s="74"/>
      <c r="B4641" s="74"/>
      <c r="C4641" s="74"/>
      <c r="D4641" s="74"/>
      <c r="E4641" s="74"/>
      <c r="G4641" s="75"/>
      <c r="H4641" s="75"/>
      <c r="I4641" s="75"/>
      <c r="L4641" s="62"/>
      <c r="M4641" s="62"/>
      <c r="N4641" s="62"/>
      <c r="O4641" s="62"/>
      <c r="P4641" s="62"/>
      <c r="Q4641" s="62"/>
      <c r="R4641" s="74"/>
      <c r="S4641" s="74"/>
      <c r="T4641" s="62"/>
      <c r="U4641" s="62"/>
      <c r="V4641" s="76"/>
    </row>
    <row r="4642" customHeight="1" spans="1:22">
      <c r="A4642" s="74"/>
      <c r="B4642" s="74"/>
      <c r="C4642" s="74"/>
      <c r="D4642" s="74"/>
      <c r="E4642" s="74"/>
      <c r="G4642" s="75"/>
      <c r="H4642" s="75"/>
      <c r="I4642" s="75"/>
      <c r="L4642" s="62"/>
      <c r="M4642" s="62"/>
      <c r="N4642" s="62"/>
      <c r="O4642" s="62"/>
      <c r="P4642" s="62"/>
      <c r="Q4642" s="62"/>
      <c r="R4642" s="74"/>
      <c r="S4642" s="74"/>
      <c r="T4642" s="62"/>
      <c r="U4642" s="62"/>
      <c r="V4642" s="76"/>
    </row>
    <row r="4643" customHeight="1" spans="1:22">
      <c r="A4643" s="74"/>
      <c r="B4643" s="74"/>
      <c r="C4643" s="74"/>
      <c r="D4643" s="74"/>
      <c r="E4643" s="74"/>
      <c r="G4643" s="75"/>
      <c r="H4643" s="75"/>
      <c r="I4643" s="75"/>
      <c r="L4643" s="62"/>
      <c r="M4643" s="62"/>
      <c r="N4643" s="62"/>
      <c r="O4643" s="62"/>
      <c r="P4643" s="62"/>
      <c r="Q4643" s="62"/>
      <c r="R4643" s="74"/>
      <c r="S4643" s="74"/>
      <c r="T4643" s="62"/>
      <c r="U4643" s="62"/>
      <c r="V4643" s="76"/>
    </row>
    <row r="4644" customHeight="1" spans="1:22">
      <c r="A4644" s="74"/>
      <c r="B4644" s="74"/>
      <c r="C4644" s="74"/>
      <c r="D4644" s="74"/>
      <c r="E4644" s="74"/>
      <c r="G4644" s="75"/>
      <c r="H4644" s="75"/>
      <c r="I4644" s="75"/>
      <c r="L4644" s="62"/>
      <c r="M4644" s="62"/>
      <c r="N4644" s="62"/>
      <c r="O4644" s="62"/>
      <c r="P4644" s="62"/>
      <c r="Q4644" s="62"/>
      <c r="R4644" s="74"/>
      <c r="S4644" s="74"/>
      <c r="T4644" s="62"/>
      <c r="U4644" s="62"/>
      <c r="V4644" s="76"/>
    </row>
    <row r="4645" customHeight="1" spans="1:22">
      <c r="A4645" s="74"/>
      <c r="B4645" s="74"/>
      <c r="C4645" s="74"/>
      <c r="D4645" s="74"/>
      <c r="E4645" s="74"/>
      <c r="G4645" s="75"/>
      <c r="H4645" s="75"/>
      <c r="I4645" s="75"/>
      <c r="L4645" s="62"/>
      <c r="M4645" s="62"/>
      <c r="N4645" s="62"/>
      <c r="O4645" s="62"/>
      <c r="P4645" s="62"/>
      <c r="Q4645" s="62"/>
      <c r="R4645" s="74"/>
      <c r="S4645" s="74"/>
      <c r="T4645" s="62"/>
      <c r="U4645" s="62"/>
      <c r="V4645" s="76"/>
    </row>
    <row r="4646" customHeight="1" spans="1:22">
      <c r="A4646" s="74"/>
      <c r="B4646" s="74"/>
      <c r="C4646" s="74"/>
      <c r="D4646" s="74"/>
      <c r="E4646" s="74"/>
      <c r="G4646" s="75"/>
      <c r="H4646" s="75"/>
      <c r="I4646" s="75"/>
      <c r="L4646" s="62"/>
      <c r="M4646" s="62"/>
      <c r="N4646" s="62"/>
      <c r="O4646" s="62"/>
      <c r="P4646" s="62"/>
      <c r="Q4646" s="62"/>
      <c r="R4646" s="74"/>
      <c r="S4646" s="74"/>
      <c r="T4646" s="62"/>
      <c r="U4646" s="62"/>
      <c r="V4646" s="76"/>
    </row>
    <row r="4647" customHeight="1" spans="1:22">
      <c r="A4647" s="74"/>
      <c r="B4647" s="74"/>
      <c r="C4647" s="74"/>
      <c r="D4647" s="74"/>
      <c r="E4647" s="74"/>
      <c r="G4647" s="75"/>
      <c r="H4647" s="75"/>
      <c r="I4647" s="75"/>
      <c r="L4647" s="62"/>
      <c r="M4647" s="62"/>
      <c r="N4647" s="62"/>
      <c r="O4647" s="62"/>
      <c r="P4647" s="62"/>
      <c r="Q4647" s="62"/>
      <c r="R4647" s="74"/>
      <c r="S4647" s="74"/>
      <c r="T4647" s="62"/>
      <c r="U4647" s="62"/>
      <c r="V4647" s="76"/>
    </row>
    <row r="4648" customHeight="1" spans="1:22">
      <c r="A4648" s="74"/>
      <c r="B4648" s="74"/>
      <c r="C4648" s="74"/>
      <c r="D4648" s="74"/>
      <c r="E4648" s="74"/>
      <c r="G4648" s="75"/>
      <c r="H4648" s="75"/>
      <c r="I4648" s="75"/>
      <c r="L4648" s="62"/>
      <c r="M4648" s="62"/>
      <c r="N4648" s="62"/>
      <c r="O4648" s="62"/>
      <c r="P4648" s="62"/>
      <c r="Q4648" s="62"/>
      <c r="R4648" s="74"/>
      <c r="S4648" s="74"/>
      <c r="T4648" s="62"/>
      <c r="U4648" s="62"/>
      <c r="V4648" s="76"/>
    </row>
    <row r="4649" customHeight="1" spans="1:22">
      <c r="A4649" s="74"/>
      <c r="B4649" s="74"/>
      <c r="C4649" s="74"/>
      <c r="D4649" s="74"/>
      <c r="E4649" s="74"/>
      <c r="G4649" s="75"/>
      <c r="H4649" s="75"/>
      <c r="I4649" s="75"/>
      <c r="L4649" s="62"/>
      <c r="M4649" s="62"/>
      <c r="N4649" s="62"/>
      <c r="O4649" s="62"/>
      <c r="P4649" s="62"/>
      <c r="Q4649" s="62"/>
      <c r="R4649" s="74"/>
      <c r="S4649" s="74"/>
      <c r="T4649" s="62"/>
      <c r="U4649" s="62"/>
      <c r="V4649" s="76"/>
    </row>
    <row r="4650" customHeight="1" spans="1:22">
      <c r="A4650" s="74"/>
      <c r="B4650" s="74"/>
      <c r="C4650" s="74"/>
      <c r="D4650" s="74"/>
      <c r="E4650" s="74"/>
      <c r="G4650" s="75"/>
      <c r="H4650" s="75"/>
      <c r="I4650" s="75"/>
      <c r="L4650" s="62"/>
      <c r="M4650" s="62"/>
      <c r="N4650" s="62"/>
      <c r="O4650" s="62"/>
      <c r="P4650" s="62"/>
      <c r="Q4650" s="62"/>
      <c r="R4650" s="74"/>
      <c r="S4650" s="74"/>
      <c r="T4650" s="62"/>
      <c r="U4650" s="62"/>
      <c r="V4650" s="76"/>
    </row>
    <row r="4651" customHeight="1" spans="1:22">
      <c r="A4651" s="74"/>
      <c r="B4651" s="74"/>
      <c r="C4651" s="74"/>
      <c r="D4651" s="74"/>
      <c r="E4651" s="74"/>
      <c r="G4651" s="75"/>
      <c r="H4651" s="75"/>
      <c r="I4651" s="75"/>
      <c r="L4651" s="62"/>
      <c r="M4651" s="62"/>
      <c r="N4651" s="62"/>
      <c r="O4651" s="62"/>
      <c r="P4651" s="62"/>
      <c r="Q4651" s="62"/>
      <c r="R4651" s="74"/>
      <c r="S4651" s="74"/>
      <c r="T4651" s="62"/>
      <c r="U4651" s="62"/>
      <c r="V4651" s="76"/>
    </row>
    <row r="4652" customHeight="1" spans="1:22">
      <c r="A4652" s="74"/>
      <c r="B4652" s="74"/>
      <c r="C4652" s="74"/>
      <c r="D4652" s="74"/>
      <c r="E4652" s="74"/>
      <c r="G4652" s="75"/>
      <c r="H4652" s="75"/>
      <c r="I4652" s="75"/>
      <c r="L4652" s="62"/>
      <c r="M4652" s="62"/>
      <c r="N4652" s="62"/>
      <c r="O4652" s="62"/>
      <c r="P4652" s="62"/>
      <c r="Q4652" s="62"/>
      <c r="R4652" s="74"/>
      <c r="S4652" s="74"/>
      <c r="T4652" s="62"/>
      <c r="U4652" s="62"/>
      <c r="V4652" s="76"/>
    </row>
    <row r="4653" customHeight="1" spans="1:22">
      <c r="A4653" s="74"/>
      <c r="B4653" s="74"/>
      <c r="C4653" s="74"/>
      <c r="D4653" s="74"/>
      <c r="E4653" s="74"/>
      <c r="G4653" s="75"/>
      <c r="H4653" s="75"/>
      <c r="I4653" s="75"/>
      <c r="L4653" s="62"/>
      <c r="M4653" s="62"/>
      <c r="N4653" s="62"/>
      <c r="O4653" s="62"/>
      <c r="P4653" s="62"/>
      <c r="Q4653" s="62"/>
      <c r="R4653" s="74"/>
      <c r="S4653" s="74"/>
      <c r="T4653" s="62"/>
      <c r="U4653" s="62"/>
      <c r="V4653" s="76"/>
    </row>
    <row r="4654" customHeight="1" spans="1:22">
      <c r="A4654" s="74"/>
      <c r="B4654" s="74"/>
      <c r="C4654" s="74"/>
      <c r="D4654" s="74"/>
      <c r="E4654" s="74"/>
      <c r="G4654" s="75"/>
      <c r="H4654" s="75"/>
      <c r="I4654" s="75"/>
      <c r="L4654" s="62"/>
      <c r="M4654" s="62"/>
      <c r="N4654" s="62"/>
      <c r="O4654" s="62"/>
      <c r="P4654" s="62"/>
      <c r="Q4654" s="62"/>
      <c r="R4654" s="74"/>
      <c r="S4654" s="74"/>
      <c r="T4654" s="62"/>
      <c r="U4654" s="62"/>
      <c r="V4654" s="76"/>
    </row>
    <row r="4655" customHeight="1" spans="1:22">
      <c r="A4655" s="74"/>
      <c r="B4655" s="74"/>
      <c r="C4655" s="74"/>
      <c r="D4655" s="74"/>
      <c r="E4655" s="74"/>
      <c r="G4655" s="75"/>
      <c r="H4655" s="75"/>
      <c r="I4655" s="75"/>
      <c r="L4655" s="62"/>
      <c r="M4655" s="62"/>
      <c r="N4655" s="62"/>
      <c r="O4655" s="62"/>
      <c r="P4655" s="62"/>
      <c r="Q4655" s="62"/>
      <c r="R4655" s="74"/>
      <c r="S4655" s="74"/>
      <c r="T4655" s="62"/>
      <c r="U4655" s="62"/>
      <c r="V4655" s="76"/>
    </row>
    <row r="4656" customHeight="1" spans="1:22">
      <c r="A4656" s="74"/>
      <c r="B4656" s="74"/>
      <c r="C4656" s="74"/>
      <c r="D4656" s="74"/>
      <c r="E4656" s="74"/>
      <c r="G4656" s="75"/>
      <c r="H4656" s="75"/>
      <c r="I4656" s="75"/>
      <c r="L4656" s="62"/>
      <c r="M4656" s="62"/>
      <c r="N4656" s="62"/>
      <c r="O4656" s="62"/>
      <c r="P4656" s="62"/>
      <c r="Q4656" s="62"/>
      <c r="R4656" s="74"/>
      <c r="S4656" s="74"/>
      <c r="T4656" s="62"/>
      <c r="U4656" s="62"/>
      <c r="V4656" s="76"/>
    </row>
    <row r="4657" customHeight="1" spans="1:22">
      <c r="A4657" s="74"/>
      <c r="B4657" s="74"/>
      <c r="C4657" s="74"/>
      <c r="D4657" s="74"/>
      <c r="E4657" s="74"/>
      <c r="G4657" s="75"/>
      <c r="H4657" s="75"/>
      <c r="I4657" s="75"/>
      <c r="L4657" s="62"/>
      <c r="M4657" s="62"/>
      <c r="N4657" s="62"/>
      <c r="O4657" s="62"/>
      <c r="P4657" s="62"/>
      <c r="Q4657" s="62"/>
      <c r="R4657" s="74"/>
      <c r="S4657" s="74"/>
      <c r="T4657" s="62"/>
      <c r="U4657" s="62"/>
      <c r="V4657" s="76"/>
    </row>
    <row r="4658" customHeight="1" spans="1:22">
      <c r="A4658" s="74"/>
      <c r="B4658" s="74"/>
      <c r="C4658" s="74"/>
      <c r="D4658" s="74"/>
      <c r="E4658" s="74"/>
      <c r="G4658" s="75"/>
      <c r="H4658" s="75"/>
      <c r="I4658" s="75"/>
      <c r="L4658" s="62"/>
      <c r="M4658" s="62"/>
      <c r="N4658" s="62"/>
      <c r="O4658" s="62"/>
      <c r="P4658" s="62"/>
      <c r="Q4658" s="62"/>
      <c r="R4658" s="74"/>
      <c r="S4658" s="74"/>
      <c r="T4658" s="62"/>
      <c r="U4658" s="62"/>
      <c r="V4658" s="76"/>
    </row>
    <row r="4659" customHeight="1" spans="1:22">
      <c r="A4659" s="74"/>
      <c r="B4659" s="74"/>
      <c r="C4659" s="74"/>
      <c r="D4659" s="74"/>
      <c r="E4659" s="74"/>
      <c r="G4659" s="75"/>
      <c r="H4659" s="75"/>
      <c r="I4659" s="75"/>
      <c r="L4659" s="62"/>
      <c r="M4659" s="62"/>
      <c r="N4659" s="62"/>
      <c r="O4659" s="62"/>
      <c r="P4659" s="62"/>
      <c r="Q4659" s="62"/>
      <c r="R4659" s="74"/>
      <c r="S4659" s="74"/>
      <c r="T4659" s="62"/>
      <c r="U4659" s="62"/>
      <c r="V4659" s="76"/>
    </row>
    <row r="4660" customHeight="1" spans="1:22">
      <c r="A4660" s="74"/>
      <c r="B4660" s="74"/>
      <c r="C4660" s="74"/>
      <c r="D4660" s="74"/>
      <c r="E4660" s="74"/>
      <c r="G4660" s="75"/>
      <c r="H4660" s="75"/>
      <c r="I4660" s="75"/>
      <c r="L4660" s="62"/>
      <c r="M4660" s="62"/>
      <c r="N4660" s="62"/>
      <c r="O4660" s="62"/>
      <c r="P4660" s="62"/>
      <c r="Q4660" s="62"/>
      <c r="R4660" s="74"/>
      <c r="S4660" s="74"/>
      <c r="T4660" s="62"/>
      <c r="U4660" s="62"/>
      <c r="V4660" s="76"/>
    </row>
    <row r="4661" customHeight="1" spans="1:22">
      <c r="A4661" s="74"/>
      <c r="B4661" s="74"/>
      <c r="C4661" s="74"/>
      <c r="D4661" s="74"/>
      <c r="E4661" s="74"/>
      <c r="G4661" s="75"/>
      <c r="H4661" s="75"/>
      <c r="I4661" s="75"/>
      <c r="L4661" s="62"/>
      <c r="M4661" s="62"/>
      <c r="N4661" s="62"/>
      <c r="O4661" s="62"/>
      <c r="P4661" s="62"/>
      <c r="Q4661" s="62"/>
      <c r="R4661" s="74"/>
      <c r="S4661" s="74"/>
      <c r="T4661" s="62"/>
      <c r="U4661" s="62"/>
      <c r="V4661" s="76"/>
    </row>
    <row r="4662" customHeight="1" spans="1:22">
      <c r="A4662" s="74"/>
      <c r="B4662" s="74"/>
      <c r="C4662" s="74"/>
      <c r="D4662" s="74"/>
      <c r="E4662" s="74"/>
      <c r="G4662" s="75"/>
      <c r="H4662" s="75"/>
      <c r="I4662" s="75"/>
      <c r="L4662" s="62"/>
      <c r="M4662" s="62"/>
      <c r="N4662" s="62"/>
      <c r="O4662" s="62"/>
      <c r="P4662" s="62"/>
      <c r="Q4662" s="62"/>
      <c r="R4662" s="74"/>
      <c r="S4662" s="74"/>
      <c r="T4662" s="62"/>
      <c r="U4662" s="62"/>
      <c r="V4662" s="76"/>
    </row>
    <row r="4663" customHeight="1" spans="1:22">
      <c r="A4663" s="74"/>
      <c r="B4663" s="74"/>
      <c r="C4663" s="74"/>
      <c r="D4663" s="74"/>
      <c r="E4663" s="74"/>
      <c r="G4663" s="75"/>
      <c r="H4663" s="75"/>
      <c r="I4663" s="75"/>
      <c r="L4663" s="62"/>
      <c r="M4663" s="62"/>
      <c r="N4663" s="62"/>
      <c r="O4663" s="62"/>
      <c r="P4663" s="62"/>
      <c r="Q4663" s="62"/>
      <c r="R4663" s="74"/>
      <c r="S4663" s="74"/>
      <c r="T4663" s="62"/>
      <c r="U4663" s="62"/>
      <c r="V4663" s="76"/>
    </row>
    <row r="4664" customHeight="1" spans="1:22">
      <c r="A4664" s="74"/>
      <c r="B4664" s="74"/>
      <c r="C4664" s="74"/>
      <c r="D4664" s="74"/>
      <c r="E4664" s="74"/>
      <c r="G4664" s="75"/>
      <c r="H4664" s="75"/>
      <c r="I4664" s="75"/>
      <c r="L4664" s="62"/>
      <c r="M4664" s="62"/>
      <c r="N4664" s="62"/>
      <c r="O4664" s="62"/>
      <c r="P4664" s="62"/>
      <c r="Q4664" s="62"/>
      <c r="R4664" s="74"/>
      <c r="S4664" s="74"/>
      <c r="T4664" s="62"/>
      <c r="U4664" s="62"/>
      <c r="V4664" s="76"/>
    </row>
    <row r="4665" customHeight="1" spans="1:22">
      <c r="A4665" s="74"/>
      <c r="B4665" s="74"/>
      <c r="C4665" s="74"/>
      <c r="D4665" s="74"/>
      <c r="E4665" s="74"/>
      <c r="G4665" s="75"/>
      <c r="H4665" s="75"/>
      <c r="I4665" s="75"/>
      <c r="L4665" s="62"/>
      <c r="M4665" s="62"/>
      <c r="N4665" s="62"/>
      <c r="O4665" s="62"/>
      <c r="P4665" s="62"/>
      <c r="Q4665" s="62"/>
      <c r="R4665" s="74"/>
      <c r="S4665" s="74"/>
      <c r="T4665" s="62"/>
      <c r="U4665" s="62"/>
      <c r="V4665" s="76"/>
    </row>
    <row r="4666" customHeight="1" spans="1:22">
      <c r="A4666" s="74"/>
      <c r="B4666" s="74"/>
      <c r="C4666" s="74"/>
      <c r="D4666" s="74"/>
      <c r="E4666" s="74"/>
      <c r="G4666" s="75"/>
      <c r="H4666" s="75"/>
      <c r="I4666" s="75"/>
      <c r="L4666" s="62"/>
      <c r="M4666" s="62"/>
      <c r="N4666" s="62"/>
      <c r="O4666" s="62"/>
      <c r="P4666" s="62"/>
      <c r="Q4666" s="62"/>
      <c r="R4666" s="74"/>
      <c r="S4666" s="74"/>
      <c r="T4666" s="62"/>
      <c r="U4666" s="62"/>
      <c r="V4666" s="76"/>
    </row>
    <row r="4667" customHeight="1" spans="1:22">
      <c r="A4667" s="74"/>
      <c r="B4667" s="74"/>
      <c r="C4667" s="74"/>
      <c r="D4667" s="74"/>
      <c r="E4667" s="74"/>
      <c r="G4667" s="75"/>
      <c r="H4667" s="75"/>
      <c r="I4667" s="75"/>
      <c r="L4667" s="62"/>
      <c r="M4667" s="62"/>
      <c r="N4667" s="62"/>
      <c r="O4667" s="62"/>
      <c r="P4667" s="62"/>
      <c r="Q4667" s="62"/>
      <c r="R4667" s="74"/>
      <c r="S4667" s="74"/>
      <c r="T4667" s="62"/>
      <c r="U4667" s="62"/>
      <c r="V4667" s="76"/>
    </row>
    <row r="4668" customHeight="1" spans="1:22">
      <c r="A4668" s="74"/>
      <c r="B4668" s="74"/>
      <c r="C4668" s="74"/>
      <c r="D4668" s="74"/>
      <c r="E4668" s="74"/>
      <c r="G4668" s="75"/>
      <c r="H4668" s="75"/>
      <c r="I4668" s="75"/>
      <c r="L4668" s="62"/>
      <c r="M4668" s="62"/>
      <c r="N4668" s="62"/>
      <c r="O4668" s="62"/>
      <c r="P4668" s="62"/>
      <c r="Q4668" s="62"/>
      <c r="R4668" s="74"/>
      <c r="S4668" s="74"/>
      <c r="T4668" s="62"/>
      <c r="U4668" s="62"/>
      <c r="V4668" s="76"/>
    </row>
    <row r="4669" customHeight="1" spans="1:22">
      <c r="A4669" s="74"/>
      <c r="B4669" s="74"/>
      <c r="C4669" s="74"/>
      <c r="D4669" s="74"/>
      <c r="E4669" s="74"/>
      <c r="G4669" s="75"/>
      <c r="H4669" s="75"/>
      <c r="I4669" s="75"/>
      <c r="L4669" s="62"/>
      <c r="M4669" s="62"/>
      <c r="N4669" s="62"/>
      <c r="O4669" s="62"/>
      <c r="P4669" s="62"/>
      <c r="Q4669" s="62"/>
      <c r="R4669" s="74"/>
      <c r="S4669" s="74"/>
      <c r="T4669" s="62"/>
      <c r="U4669" s="62"/>
      <c r="V4669" s="76"/>
    </row>
    <row r="4670" customHeight="1" spans="1:22">
      <c r="A4670" s="74"/>
      <c r="B4670" s="74"/>
      <c r="C4670" s="74"/>
      <c r="D4670" s="74"/>
      <c r="E4670" s="74"/>
      <c r="G4670" s="75"/>
      <c r="H4670" s="75"/>
      <c r="I4670" s="75"/>
      <c r="L4670" s="62"/>
      <c r="M4670" s="62"/>
      <c r="N4670" s="62"/>
      <c r="O4670" s="62"/>
      <c r="P4670" s="62"/>
      <c r="Q4670" s="62"/>
      <c r="R4670" s="74"/>
      <c r="S4670" s="74"/>
      <c r="T4670" s="62"/>
      <c r="U4670" s="62"/>
      <c r="V4670" s="76"/>
    </row>
    <row r="4671" customHeight="1" spans="1:22">
      <c r="A4671" s="74"/>
      <c r="B4671" s="74"/>
      <c r="C4671" s="74"/>
      <c r="D4671" s="74"/>
      <c r="E4671" s="74"/>
      <c r="G4671" s="75"/>
      <c r="H4671" s="75"/>
      <c r="I4671" s="75"/>
      <c r="L4671" s="62"/>
      <c r="M4671" s="62"/>
      <c r="N4671" s="62"/>
      <c r="O4671" s="62"/>
      <c r="P4671" s="62"/>
      <c r="Q4671" s="62"/>
      <c r="R4671" s="74"/>
      <c r="S4671" s="74"/>
      <c r="T4671" s="62"/>
      <c r="U4671" s="62"/>
      <c r="V4671" s="76"/>
    </row>
    <row r="4672" customHeight="1" spans="1:22">
      <c r="A4672" s="74"/>
      <c r="B4672" s="74"/>
      <c r="C4672" s="74"/>
      <c r="D4672" s="74"/>
      <c r="E4672" s="74"/>
      <c r="G4672" s="75"/>
      <c r="H4672" s="75"/>
      <c r="I4672" s="75"/>
      <c r="L4672" s="62"/>
      <c r="M4672" s="62"/>
      <c r="N4672" s="62"/>
      <c r="O4672" s="62"/>
      <c r="P4672" s="62"/>
      <c r="Q4672" s="62"/>
      <c r="R4672" s="74"/>
      <c r="S4672" s="74"/>
      <c r="T4672" s="62"/>
      <c r="U4672" s="62"/>
      <c r="V4672" s="76"/>
    </row>
    <row r="4673" customHeight="1" spans="1:22">
      <c r="A4673" s="74"/>
      <c r="B4673" s="74"/>
      <c r="C4673" s="74"/>
      <c r="D4673" s="74"/>
      <c r="E4673" s="74"/>
      <c r="G4673" s="75"/>
      <c r="H4673" s="75"/>
      <c r="I4673" s="75"/>
      <c r="L4673" s="62"/>
      <c r="M4673" s="62"/>
      <c r="N4673" s="62"/>
      <c r="O4673" s="62"/>
      <c r="P4673" s="62"/>
      <c r="Q4673" s="62"/>
      <c r="R4673" s="74"/>
      <c r="S4673" s="74"/>
      <c r="T4673" s="62"/>
      <c r="U4673" s="62"/>
      <c r="V4673" s="76"/>
    </row>
    <row r="4674" customHeight="1" spans="1:22">
      <c r="A4674" s="74"/>
      <c r="B4674" s="74"/>
      <c r="C4674" s="74"/>
      <c r="D4674" s="74"/>
      <c r="E4674" s="74"/>
      <c r="G4674" s="75"/>
      <c r="H4674" s="75"/>
      <c r="I4674" s="75"/>
      <c r="L4674" s="62"/>
      <c r="M4674" s="62"/>
      <c r="N4674" s="62"/>
      <c r="O4674" s="62"/>
      <c r="P4674" s="62"/>
      <c r="Q4674" s="62"/>
      <c r="R4674" s="74"/>
      <c r="S4674" s="74"/>
      <c r="T4674" s="62"/>
      <c r="U4674" s="62"/>
      <c r="V4674" s="76"/>
    </row>
    <row r="4675" customHeight="1" spans="1:22">
      <c r="A4675" s="74"/>
      <c r="B4675" s="74"/>
      <c r="C4675" s="74"/>
      <c r="D4675" s="74"/>
      <c r="E4675" s="74"/>
      <c r="G4675" s="75"/>
      <c r="H4675" s="75"/>
      <c r="I4675" s="75"/>
      <c r="L4675" s="62"/>
      <c r="M4675" s="62"/>
      <c r="N4675" s="62"/>
      <c r="O4675" s="62"/>
      <c r="P4675" s="62"/>
      <c r="Q4675" s="62"/>
      <c r="R4675" s="74"/>
      <c r="S4675" s="74"/>
      <c r="T4675" s="62"/>
      <c r="U4675" s="62"/>
      <c r="V4675" s="76"/>
    </row>
    <row r="4676" customHeight="1" spans="1:22">
      <c r="A4676" s="74"/>
      <c r="B4676" s="74"/>
      <c r="C4676" s="74"/>
      <c r="D4676" s="74"/>
      <c r="E4676" s="74"/>
      <c r="G4676" s="75"/>
      <c r="H4676" s="75"/>
      <c r="I4676" s="75"/>
      <c r="L4676" s="62"/>
      <c r="M4676" s="62"/>
      <c r="N4676" s="62"/>
      <c r="O4676" s="62"/>
      <c r="P4676" s="62"/>
      <c r="Q4676" s="62"/>
      <c r="R4676" s="74"/>
      <c r="S4676" s="74"/>
      <c r="T4676" s="62"/>
      <c r="U4676" s="62"/>
      <c r="V4676" s="76"/>
    </row>
    <row r="4677" customHeight="1" spans="1:22">
      <c r="A4677" s="74"/>
      <c r="B4677" s="74"/>
      <c r="C4677" s="74"/>
      <c r="D4677" s="74"/>
      <c r="E4677" s="74"/>
      <c r="G4677" s="75"/>
      <c r="H4677" s="75"/>
      <c r="I4677" s="75"/>
      <c r="L4677" s="62"/>
      <c r="M4677" s="62"/>
      <c r="N4677" s="62"/>
      <c r="O4677" s="62"/>
      <c r="P4677" s="62"/>
      <c r="Q4677" s="62"/>
      <c r="R4677" s="74"/>
      <c r="S4677" s="74"/>
      <c r="T4677" s="62"/>
      <c r="U4677" s="62"/>
      <c r="V4677" s="76"/>
    </row>
    <row r="4678" customHeight="1" spans="1:22">
      <c r="A4678" s="74"/>
      <c r="B4678" s="74"/>
      <c r="C4678" s="74"/>
      <c r="D4678" s="74"/>
      <c r="E4678" s="74"/>
      <c r="G4678" s="75"/>
      <c r="H4678" s="75"/>
      <c r="I4678" s="75"/>
      <c r="L4678" s="62"/>
      <c r="M4678" s="62"/>
      <c r="N4678" s="62"/>
      <c r="O4678" s="62"/>
      <c r="P4678" s="62"/>
      <c r="Q4678" s="62"/>
      <c r="R4678" s="74"/>
      <c r="S4678" s="74"/>
      <c r="T4678" s="62"/>
      <c r="U4678" s="62"/>
      <c r="V4678" s="76"/>
    </row>
    <row r="4679" customHeight="1" spans="1:22">
      <c r="A4679" s="74"/>
      <c r="B4679" s="74"/>
      <c r="C4679" s="74"/>
      <c r="D4679" s="74"/>
      <c r="E4679" s="74"/>
      <c r="G4679" s="75"/>
      <c r="H4679" s="75"/>
      <c r="I4679" s="75"/>
      <c r="L4679" s="62"/>
      <c r="M4679" s="62"/>
      <c r="N4679" s="62"/>
      <c r="O4679" s="62"/>
      <c r="P4679" s="62"/>
      <c r="Q4679" s="62"/>
      <c r="R4679" s="74"/>
      <c r="S4679" s="74"/>
      <c r="T4679" s="62"/>
      <c r="U4679" s="62"/>
      <c r="V4679" s="76"/>
    </row>
    <row r="4680" customHeight="1" spans="1:22">
      <c r="A4680" s="74"/>
      <c r="B4680" s="74"/>
      <c r="C4680" s="74"/>
      <c r="D4680" s="74"/>
      <c r="E4680" s="74"/>
      <c r="G4680" s="75"/>
      <c r="H4680" s="75"/>
      <c r="I4680" s="75"/>
      <c r="L4680" s="62"/>
      <c r="M4680" s="62"/>
      <c r="N4680" s="62"/>
      <c r="O4680" s="62"/>
      <c r="P4680" s="62"/>
      <c r="Q4680" s="62"/>
      <c r="R4680" s="74"/>
      <c r="S4680" s="74"/>
      <c r="T4680" s="62"/>
      <c r="U4680" s="62"/>
      <c r="V4680" s="76"/>
    </row>
    <row r="4681" customHeight="1" spans="1:22">
      <c r="A4681" s="74"/>
      <c r="B4681" s="74"/>
      <c r="C4681" s="74"/>
      <c r="D4681" s="74"/>
      <c r="E4681" s="74"/>
      <c r="G4681" s="75"/>
      <c r="H4681" s="75"/>
      <c r="I4681" s="75"/>
      <c r="L4681" s="62"/>
      <c r="M4681" s="62"/>
      <c r="N4681" s="62"/>
      <c r="O4681" s="62"/>
      <c r="P4681" s="62"/>
      <c r="Q4681" s="62"/>
      <c r="R4681" s="74"/>
      <c r="S4681" s="74"/>
      <c r="T4681" s="62"/>
      <c r="U4681" s="62"/>
      <c r="V4681" s="76"/>
    </row>
    <row r="4682" customHeight="1" spans="1:22">
      <c r="A4682" s="74"/>
      <c r="B4682" s="74"/>
      <c r="C4682" s="74"/>
      <c r="D4682" s="74"/>
      <c r="E4682" s="74"/>
      <c r="G4682" s="75"/>
      <c r="H4682" s="75"/>
      <c r="I4682" s="75"/>
      <c r="L4682" s="62"/>
      <c r="M4682" s="62"/>
      <c r="N4682" s="62"/>
      <c r="O4682" s="62"/>
      <c r="P4682" s="62"/>
      <c r="Q4682" s="62"/>
      <c r="R4682" s="74"/>
      <c r="S4682" s="74"/>
      <c r="T4682" s="62"/>
      <c r="U4682" s="62"/>
      <c r="V4682" s="76"/>
    </row>
    <row r="4683" customHeight="1" spans="1:22">
      <c r="A4683" s="74"/>
      <c r="B4683" s="74"/>
      <c r="C4683" s="74"/>
      <c r="D4683" s="74"/>
      <c r="E4683" s="74"/>
      <c r="G4683" s="75"/>
      <c r="H4683" s="75"/>
      <c r="I4683" s="75"/>
      <c r="L4683" s="62"/>
      <c r="M4683" s="62"/>
      <c r="N4683" s="62"/>
      <c r="O4683" s="62"/>
      <c r="P4683" s="62"/>
      <c r="Q4683" s="62"/>
      <c r="R4683" s="74"/>
      <c r="S4683" s="74"/>
      <c r="T4683" s="62"/>
      <c r="U4683" s="62"/>
      <c r="V4683" s="76"/>
    </row>
    <row r="4684" customHeight="1" spans="1:22">
      <c r="A4684" s="74"/>
      <c r="B4684" s="74"/>
      <c r="C4684" s="74"/>
      <c r="D4684" s="74"/>
      <c r="E4684" s="74"/>
      <c r="G4684" s="75"/>
      <c r="H4684" s="75"/>
      <c r="I4684" s="75"/>
      <c r="L4684" s="62"/>
      <c r="M4684" s="62"/>
      <c r="N4684" s="62"/>
      <c r="O4684" s="62"/>
      <c r="P4684" s="62"/>
      <c r="Q4684" s="62"/>
      <c r="R4684" s="74"/>
      <c r="S4684" s="74"/>
      <c r="T4684" s="62"/>
      <c r="U4684" s="62"/>
      <c r="V4684" s="76"/>
    </row>
    <row r="4685" customHeight="1" spans="1:22">
      <c r="A4685" s="74"/>
      <c r="B4685" s="74"/>
      <c r="C4685" s="74"/>
      <c r="D4685" s="74"/>
      <c r="E4685" s="74"/>
      <c r="G4685" s="75"/>
      <c r="H4685" s="75"/>
      <c r="I4685" s="75"/>
      <c r="L4685" s="62"/>
      <c r="M4685" s="62"/>
      <c r="N4685" s="62"/>
      <c r="O4685" s="62"/>
      <c r="P4685" s="62"/>
      <c r="Q4685" s="62"/>
      <c r="R4685" s="74"/>
      <c r="S4685" s="74"/>
      <c r="T4685" s="62"/>
      <c r="U4685" s="62"/>
      <c r="V4685" s="76"/>
    </row>
    <row r="4686" customHeight="1" spans="1:22">
      <c r="A4686" s="74"/>
      <c r="B4686" s="74"/>
      <c r="C4686" s="74"/>
      <c r="D4686" s="74"/>
      <c r="E4686" s="74"/>
      <c r="G4686" s="75"/>
      <c r="H4686" s="75"/>
      <c r="I4686" s="75"/>
      <c r="L4686" s="62"/>
      <c r="M4686" s="62"/>
      <c r="N4686" s="62"/>
      <c r="O4686" s="62"/>
      <c r="P4686" s="62"/>
      <c r="Q4686" s="62"/>
      <c r="R4686" s="74"/>
      <c r="S4686" s="74"/>
      <c r="T4686" s="62"/>
      <c r="U4686" s="62"/>
      <c r="V4686" s="76"/>
    </row>
    <row r="4687" customHeight="1" spans="1:22">
      <c r="A4687" s="74"/>
      <c r="B4687" s="74"/>
      <c r="C4687" s="74"/>
      <c r="D4687" s="74"/>
      <c r="E4687" s="74"/>
      <c r="G4687" s="75"/>
      <c r="H4687" s="75"/>
      <c r="I4687" s="75"/>
      <c r="L4687" s="62"/>
      <c r="M4687" s="62"/>
      <c r="N4687" s="62"/>
      <c r="O4687" s="62"/>
      <c r="P4687" s="62"/>
      <c r="Q4687" s="62"/>
      <c r="R4687" s="74"/>
      <c r="S4687" s="74"/>
      <c r="T4687" s="62"/>
      <c r="U4687" s="62"/>
      <c r="V4687" s="76"/>
    </row>
    <row r="4688" customHeight="1" spans="1:22">
      <c r="A4688" s="74"/>
      <c r="B4688" s="74"/>
      <c r="C4688" s="74"/>
      <c r="D4688" s="74"/>
      <c r="E4688" s="74"/>
      <c r="G4688" s="75"/>
      <c r="H4688" s="75"/>
      <c r="I4688" s="75"/>
      <c r="L4688" s="62"/>
      <c r="M4688" s="62"/>
      <c r="N4688" s="62"/>
      <c r="O4688" s="62"/>
      <c r="P4688" s="62"/>
      <c r="Q4688" s="62"/>
      <c r="R4688" s="74"/>
      <c r="S4688" s="74"/>
      <c r="T4688" s="62"/>
      <c r="U4688" s="62"/>
      <c r="V4688" s="76"/>
    </row>
    <row r="4689" customHeight="1" spans="1:22">
      <c r="A4689" s="74"/>
      <c r="B4689" s="74"/>
      <c r="C4689" s="74"/>
      <c r="D4689" s="74"/>
      <c r="E4689" s="74"/>
      <c r="G4689" s="75"/>
      <c r="H4689" s="75"/>
      <c r="I4689" s="75"/>
      <c r="L4689" s="62"/>
      <c r="M4689" s="62"/>
      <c r="N4689" s="62"/>
      <c r="O4689" s="62"/>
      <c r="P4689" s="62"/>
      <c r="Q4689" s="62"/>
      <c r="R4689" s="74"/>
      <c r="S4689" s="74"/>
      <c r="T4689" s="62"/>
      <c r="U4689" s="62"/>
      <c r="V4689" s="76"/>
    </row>
    <row r="4690" customHeight="1" spans="1:22">
      <c r="A4690" s="74"/>
      <c r="B4690" s="74"/>
      <c r="C4690" s="74"/>
      <c r="D4690" s="74"/>
      <c r="E4690" s="74"/>
      <c r="G4690" s="75"/>
      <c r="H4690" s="75"/>
      <c r="I4690" s="75"/>
      <c r="L4690" s="62"/>
      <c r="M4690" s="62"/>
      <c r="N4690" s="62"/>
      <c r="O4690" s="62"/>
      <c r="P4690" s="62"/>
      <c r="Q4690" s="62"/>
      <c r="R4690" s="74"/>
      <c r="S4690" s="74"/>
      <c r="T4690" s="62"/>
      <c r="U4690" s="62"/>
      <c r="V4690" s="76"/>
    </row>
    <row r="4691" customHeight="1" spans="1:22">
      <c r="A4691" s="74"/>
      <c r="B4691" s="74"/>
      <c r="C4691" s="74"/>
      <c r="D4691" s="74"/>
      <c r="E4691" s="74"/>
      <c r="G4691" s="75"/>
      <c r="H4691" s="75"/>
      <c r="I4691" s="75"/>
      <c r="L4691" s="62"/>
      <c r="M4691" s="62"/>
      <c r="N4691" s="62"/>
      <c r="O4691" s="62"/>
      <c r="P4691" s="62"/>
      <c r="Q4691" s="62"/>
      <c r="R4691" s="74"/>
      <c r="S4691" s="74"/>
      <c r="T4691" s="62"/>
      <c r="U4691" s="62"/>
      <c r="V4691" s="76"/>
    </row>
    <row r="4692" customHeight="1" spans="1:22">
      <c r="A4692" s="74"/>
      <c r="B4692" s="74"/>
      <c r="C4692" s="74"/>
      <c r="D4692" s="74"/>
      <c r="E4692" s="74"/>
      <c r="G4692" s="75"/>
      <c r="H4692" s="75"/>
      <c r="I4692" s="75"/>
      <c r="L4692" s="62"/>
      <c r="M4692" s="62"/>
      <c r="N4692" s="62"/>
      <c r="O4692" s="62"/>
      <c r="P4692" s="62"/>
      <c r="Q4692" s="62"/>
      <c r="R4692" s="74"/>
      <c r="S4692" s="74"/>
      <c r="T4692" s="62"/>
      <c r="U4692" s="62"/>
      <c r="V4692" s="76"/>
    </row>
    <row r="4693" customHeight="1" spans="1:22">
      <c r="A4693" s="74"/>
      <c r="B4693" s="74"/>
      <c r="C4693" s="74"/>
      <c r="D4693" s="74"/>
      <c r="E4693" s="74"/>
      <c r="G4693" s="75"/>
      <c r="H4693" s="75"/>
      <c r="I4693" s="75"/>
      <c r="L4693" s="62"/>
      <c r="M4693" s="62"/>
      <c r="N4693" s="62"/>
      <c r="O4693" s="62"/>
      <c r="P4693" s="62"/>
      <c r="Q4693" s="62"/>
      <c r="R4693" s="74"/>
      <c r="S4693" s="74"/>
      <c r="T4693" s="62"/>
      <c r="U4693" s="62"/>
      <c r="V4693" s="76"/>
    </row>
    <row r="4694" customHeight="1" spans="1:22">
      <c r="A4694" s="74"/>
      <c r="B4694" s="74"/>
      <c r="C4694" s="74"/>
      <c r="D4694" s="74"/>
      <c r="E4694" s="74"/>
      <c r="G4694" s="75"/>
      <c r="H4694" s="75"/>
      <c r="I4694" s="75"/>
      <c r="L4694" s="62"/>
      <c r="M4694" s="62"/>
      <c r="N4694" s="62"/>
      <c r="O4694" s="62"/>
      <c r="P4694" s="62"/>
      <c r="Q4694" s="62"/>
      <c r="R4694" s="74"/>
      <c r="S4694" s="74"/>
      <c r="T4694" s="62"/>
      <c r="U4694" s="62"/>
      <c r="V4694" s="76"/>
    </row>
    <row r="4695" customHeight="1" spans="1:22">
      <c r="A4695" s="74"/>
      <c r="B4695" s="74"/>
      <c r="C4695" s="74"/>
      <c r="D4695" s="74"/>
      <c r="E4695" s="74"/>
      <c r="G4695" s="75"/>
      <c r="H4695" s="75"/>
      <c r="I4695" s="75"/>
      <c r="L4695" s="62"/>
      <c r="M4695" s="62"/>
      <c r="N4695" s="62"/>
      <c r="O4695" s="62"/>
      <c r="P4695" s="62"/>
      <c r="Q4695" s="62"/>
      <c r="R4695" s="74"/>
      <c r="S4695" s="74"/>
      <c r="T4695" s="62"/>
      <c r="U4695" s="62"/>
      <c r="V4695" s="76"/>
    </row>
    <row r="4696" customHeight="1" spans="1:22">
      <c r="A4696" s="74"/>
      <c r="B4696" s="74"/>
      <c r="C4696" s="74"/>
      <c r="D4696" s="74"/>
      <c r="E4696" s="74"/>
      <c r="G4696" s="75"/>
      <c r="H4696" s="75"/>
      <c r="I4696" s="75"/>
      <c r="L4696" s="62"/>
      <c r="M4696" s="62"/>
      <c r="N4696" s="62"/>
      <c r="O4696" s="62"/>
      <c r="P4696" s="62"/>
      <c r="Q4696" s="62"/>
      <c r="R4696" s="74"/>
      <c r="S4696" s="74"/>
      <c r="T4696" s="62"/>
      <c r="U4696" s="62"/>
      <c r="V4696" s="76"/>
    </row>
    <row r="4697" customHeight="1" spans="1:22">
      <c r="A4697" s="74"/>
      <c r="B4697" s="74"/>
      <c r="C4697" s="74"/>
      <c r="D4697" s="74"/>
      <c r="E4697" s="74"/>
      <c r="G4697" s="75"/>
      <c r="H4697" s="75"/>
      <c r="I4697" s="75"/>
      <c r="L4697" s="62"/>
      <c r="M4697" s="62"/>
      <c r="N4697" s="62"/>
      <c r="O4697" s="62"/>
      <c r="P4697" s="62"/>
      <c r="Q4697" s="62"/>
      <c r="R4697" s="74"/>
      <c r="S4697" s="74"/>
      <c r="T4697" s="62"/>
      <c r="U4697" s="62"/>
      <c r="V4697" s="76"/>
    </row>
    <row r="4698" customHeight="1" spans="1:22">
      <c r="A4698" s="74"/>
      <c r="B4698" s="74"/>
      <c r="C4698" s="74"/>
      <c r="D4698" s="74"/>
      <c r="E4698" s="74"/>
      <c r="G4698" s="75"/>
      <c r="H4698" s="75"/>
      <c r="I4698" s="75"/>
      <c r="L4698" s="62"/>
      <c r="M4698" s="62"/>
      <c r="N4698" s="62"/>
      <c r="O4698" s="62"/>
      <c r="P4698" s="62"/>
      <c r="Q4698" s="62"/>
      <c r="R4698" s="74"/>
      <c r="S4698" s="74"/>
      <c r="T4698" s="62"/>
      <c r="U4698" s="62"/>
      <c r="V4698" s="76"/>
    </row>
    <row r="4699" customHeight="1" spans="1:22">
      <c r="A4699" s="74"/>
      <c r="B4699" s="74"/>
      <c r="C4699" s="74"/>
      <c r="D4699" s="74"/>
      <c r="E4699" s="74"/>
      <c r="G4699" s="75"/>
      <c r="H4699" s="75"/>
      <c r="I4699" s="75"/>
      <c r="L4699" s="62"/>
      <c r="M4699" s="62"/>
      <c r="N4699" s="62"/>
      <c r="O4699" s="62"/>
      <c r="P4699" s="62"/>
      <c r="Q4699" s="62"/>
      <c r="R4699" s="74"/>
      <c r="S4699" s="74"/>
      <c r="T4699" s="62"/>
      <c r="U4699" s="62"/>
      <c r="V4699" s="76"/>
    </row>
    <row r="4700" customHeight="1" spans="1:22">
      <c r="A4700" s="74"/>
      <c r="B4700" s="74"/>
      <c r="C4700" s="74"/>
      <c r="D4700" s="74"/>
      <c r="E4700" s="74"/>
      <c r="G4700" s="75"/>
      <c r="H4700" s="75"/>
      <c r="I4700" s="75"/>
      <c r="L4700" s="62"/>
      <c r="M4700" s="62"/>
      <c r="N4700" s="62"/>
      <c r="O4700" s="62"/>
      <c r="P4700" s="62"/>
      <c r="Q4700" s="62"/>
      <c r="R4700" s="74"/>
      <c r="S4700" s="74"/>
      <c r="T4700" s="62"/>
      <c r="U4700" s="62"/>
      <c r="V4700" s="76"/>
    </row>
    <row r="4701" customHeight="1" spans="1:22">
      <c r="A4701" s="74"/>
      <c r="B4701" s="74"/>
      <c r="C4701" s="74"/>
      <c r="D4701" s="74"/>
      <c r="E4701" s="74"/>
      <c r="G4701" s="75"/>
      <c r="H4701" s="75"/>
      <c r="I4701" s="75"/>
      <c r="L4701" s="62"/>
      <c r="M4701" s="62"/>
      <c r="N4701" s="62"/>
      <c r="O4701" s="62"/>
      <c r="P4701" s="62"/>
      <c r="Q4701" s="62"/>
      <c r="R4701" s="74"/>
      <c r="S4701" s="74"/>
      <c r="T4701" s="62"/>
      <c r="U4701" s="62"/>
      <c r="V4701" s="76"/>
    </row>
    <row r="4702" customHeight="1" spans="1:22">
      <c r="A4702" s="74"/>
      <c r="B4702" s="74"/>
      <c r="C4702" s="74"/>
      <c r="D4702" s="74"/>
      <c r="E4702" s="74"/>
      <c r="G4702" s="75"/>
      <c r="H4702" s="75"/>
      <c r="I4702" s="75"/>
      <c r="L4702" s="62"/>
      <c r="M4702" s="62"/>
      <c r="N4702" s="62"/>
      <c r="O4702" s="62"/>
      <c r="P4702" s="62"/>
      <c r="Q4702" s="62"/>
      <c r="R4702" s="74"/>
      <c r="S4702" s="74"/>
      <c r="T4702" s="62"/>
      <c r="U4702" s="62"/>
      <c r="V4702" s="76"/>
    </row>
    <row r="4703" customHeight="1" spans="1:22">
      <c r="A4703" s="74"/>
      <c r="B4703" s="74"/>
      <c r="C4703" s="74"/>
      <c r="D4703" s="74"/>
      <c r="E4703" s="74"/>
      <c r="G4703" s="75"/>
      <c r="H4703" s="75"/>
      <c r="I4703" s="75"/>
      <c r="L4703" s="62"/>
      <c r="M4703" s="62"/>
      <c r="N4703" s="62"/>
      <c r="O4703" s="62"/>
      <c r="P4703" s="62"/>
      <c r="Q4703" s="62"/>
      <c r="R4703" s="74"/>
      <c r="S4703" s="74"/>
      <c r="T4703" s="62"/>
      <c r="U4703" s="62"/>
      <c r="V4703" s="76"/>
    </row>
    <row r="4704" customHeight="1" spans="1:22">
      <c r="A4704" s="74"/>
      <c r="B4704" s="74"/>
      <c r="C4704" s="74"/>
      <c r="D4704" s="74"/>
      <c r="E4704" s="74"/>
      <c r="G4704" s="75"/>
      <c r="H4704" s="75"/>
      <c r="I4704" s="75"/>
      <c r="L4704" s="62"/>
      <c r="M4704" s="62"/>
      <c r="N4704" s="62"/>
      <c r="O4704" s="62"/>
      <c r="P4704" s="62"/>
      <c r="Q4704" s="62"/>
      <c r="R4704" s="74"/>
      <c r="S4704" s="74"/>
      <c r="T4704" s="62"/>
      <c r="U4704" s="62"/>
      <c r="V4704" s="76"/>
    </row>
    <row r="4705" customHeight="1" spans="1:22">
      <c r="A4705" s="74"/>
      <c r="B4705" s="74"/>
      <c r="C4705" s="74"/>
      <c r="D4705" s="74"/>
      <c r="E4705" s="74"/>
      <c r="G4705" s="75"/>
      <c r="H4705" s="75"/>
      <c r="I4705" s="75"/>
      <c r="L4705" s="62"/>
      <c r="M4705" s="62"/>
      <c r="N4705" s="62"/>
      <c r="O4705" s="62"/>
      <c r="P4705" s="62"/>
      <c r="Q4705" s="62"/>
      <c r="R4705" s="74"/>
      <c r="S4705" s="74"/>
      <c r="T4705" s="62"/>
      <c r="U4705" s="62"/>
      <c r="V4705" s="76"/>
    </row>
    <row r="4706" customHeight="1" spans="1:22">
      <c r="A4706" s="74"/>
      <c r="B4706" s="74"/>
      <c r="C4706" s="74"/>
      <c r="D4706" s="74"/>
      <c r="E4706" s="74"/>
      <c r="G4706" s="75"/>
      <c r="H4706" s="75"/>
      <c r="I4706" s="75"/>
      <c r="L4706" s="62"/>
      <c r="M4706" s="62"/>
      <c r="N4706" s="62"/>
      <c r="O4706" s="62"/>
      <c r="P4706" s="62"/>
      <c r="Q4706" s="62"/>
      <c r="R4706" s="74"/>
      <c r="S4706" s="74"/>
      <c r="T4706" s="62"/>
      <c r="U4706" s="62"/>
      <c r="V4706" s="76"/>
    </row>
    <row r="4707" customHeight="1" spans="1:22">
      <c r="A4707" s="74"/>
      <c r="B4707" s="74"/>
      <c r="C4707" s="74"/>
      <c r="D4707" s="74"/>
      <c r="E4707" s="74"/>
      <c r="G4707" s="75"/>
      <c r="H4707" s="75"/>
      <c r="I4707" s="75"/>
      <c r="L4707" s="62"/>
      <c r="M4707" s="62"/>
      <c r="N4707" s="62"/>
      <c r="O4707" s="62"/>
      <c r="P4707" s="62"/>
      <c r="Q4707" s="62"/>
      <c r="R4707" s="74"/>
      <c r="S4707" s="74"/>
      <c r="T4707" s="62"/>
      <c r="U4707" s="62"/>
      <c r="V4707" s="76"/>
    </row>
    <row r="4708" customHeight="1" spans="1:22">
      <c r="A4708" s="74"/>
      <c r="B4708" s="74"/>
      <c r="C4708" s="74"/>
      <c r="D4708" s="74"/>
      <c r="E4708" s="74"/>
      <c r="G4708" s="75"/>
      <c r="H4708" s="75"/>
      <c r="I4708" s="75"/>
      <c r="L4708" s="62"/>
      <c r="M4708" s="62"/>
      <c r="N4708" s="62"/>
      <c r="O4708" s="62"/>
      <c r="P4708" s="62"/>
      <c r="Q4708" s="62"/>
      <c r="R4708" s="74"/>
      <c r="S4708" s="74"/>
      <c r="T4708" s="62"/>
      <c r="U4708" s="62"/>
      <c r="V4708" s="76"/>
    </row>
    <row r="4709" customHeight="1" spans="1:22">
      <c r="A4709" s="74"/>
      <c r="B4709" s="74"/>
      <c r="C4709" s="74"/>
      <c r="D4709" s="74"/>
      <c r="E4709" s="74"/>
      <c r="G4709" s="75"/>
      <c r="H4709" s="75"/>
      <c r="I4709" s="75"/>
      <c r="L4709" s="62"/>
      <c r="M4709" s="62"/>
      <c r="N4709" s="62"/>
      <c r="O4709" s="62"/>
      <c r="P4709" s="62"/>
      <c r="Q4709" s="62"/>
      <c r="R4709" s="74"/>
      <c r="S4709" s="74"/>
      <c r="T4709" s="62"/>
      <c r="U4709" s="62"/>
      <c r="V4709" s="76"/>
    </row>
    <row r="4710" customHeight="1" spans="1:22">
      <c r="A4710" s="74"/>
      <c r="B4710" s="74"/>
      <c r="C4710" s="74"/>
      <c r="D4710" s="74"/>
      <c r="E4710" s="74"/>
      <c r="G4710" s="75"/>
      <c r="H4710" s="75"/>
      <c r="I4710" s="75"/>
      <c r="L4710" s="62"/>
      <c r="M4710" s="62"/>
      <c r="N4710" s="62"/>
      <c r="O4710" s="62"/>
      <c r="P4710" s="62"/>
      <c r="Q4710" s="62"/>
      <c r="R4710" s="74"/>
      <c r="S4710" s="74"/>
      <c r="T4710" s="62"/>
      <c r="U4710" s="62"/>
      <c r="V4710" s="76"/>
    </row>
    <row r="4711" customHeight="1" spans="1:22">
      <c r="A4711" s="74"/>
      <c r="B4711" s="74"/>
      <c r="C4711" s="74"/>
      <c r="D4711" s="74"/>
      <c r="E4711" s="74"/>
      <c r="G4711" s="75"/>
      <c r="H4711" s="75"/>
      <c r="I4711" s="75"/>
      <c r="L4711" s="62"/>
      <c r="M4711" s="62"/>
      <c r="N4711" s="62"/>
      <c r="O4711" s="62"/>
      <c r="P4711" s="62"/>
      <c r="Q4711" s="62"/>
      <c r="R4711" s="74"/>
      <c r="S4711" s="74"/>
      <c r="T4711" s="62"/>
      <c r="U4711" s="62"/>
      <c r="V4711" s="76"/>
    </row>
    <row r="4712" customHeight="1" spans="1:22">
      <c r="A4712" s="74"/>
      <c r="B4712" s="74"/>
      <c r="C4712" s="74"/>
      <c r="D4712" s="74"/>
      <c r="E4712" s="74"/>
      <c r="G4712" s="75"/>
      <c r="H4712" s="75"/>
      <c r="I4712" s="75"/>
      <c r="L4712" s="62"/>
      <c r="M4712" s="62"/>
      <c r="N4712" s="62"/>
      <c r="O4712" s="62"/>
      <c r="P4712" s="62"/>
      <c r="Q4712" s="62"/>
      <c r="R4712" s="74"/>
      <c r="S4712" s="74"/>
      <c r="T4712" s="62"/>
      <c r="U4712" s="62"/>
      <c r="V4712" s="76"/>
    </row>
    <row r="4713" customHeight="1" spans="1:22">
      <c r="A4713" s="74"/>
      <c r="B4713" s="74"/>
      <c r="C4713" s="74"/>
      <c r="D4713" s="74"/>
      <c r="E4713" s="74"/>
      <c r="G4713" s="75"/>
      <c r="H4713" s="75"/>
      <c r="I4713" s="75"/>
      <c r="L4713" s="62"/>
      <c r="M4713" s="62"/>
      <c r="N4713" s="62"/>
      <c r="O4713" s="62"/>
      <c r="P4713" s="62"/>
      <c r="Q4713" s="62"/>
      <c r="R4713" s="74"/>
      <c r="S4713" s="74"/>
      <c r="T4713" s="62"/>
      <c r="U4713" s="62"/>
      <c r="V4713" s="76"/>
    </row>
    <row r="4714" customHeight="1" spans="1:22">
      <c r="A4714" s="74"/>
      <c r="B4714" s="74"/>
      <c r="C4714" s="74"/>
      <c r="D4714" s="74"/>
      <c r="E4714" s="74"/>
      <c r="G4714" s="75"/>
      <c r="H4714" s="75"/>
      <c r="I4714" s="75"/>
      <c r="L4714" s="62"/>
      <c r="M4714" s="62"/>
      <c r="N4714" s="62"/>
      <c r="O4714" s="62"/>
      <c r="P4714" s="62"/>
      <c r="Q4714" s="62"/>
      <c r="R4714" s="74"/>
      <c r="S4714" s="74"/>
      <c r="T4714" s="62"/>
      <c r="U4714" s="62"/>
      <c r="V4714" s="76"/>
    </row>
    <row r="4715" customHeight="1" spans="1:22">
      <c r="A4715" s="74"/>
      <c r="B4715" s="74"/>
      <c r="C4715" s="74"/>
      <c r="D4715" s="74"/>
      <c r="E4715" s="74"/>
      <c r="G4715" s="75"/>
      <c r="H4715" s="75"/>
      <c r="I4715" s="75"/>
      <c r="L4715" s="62"/>
      <c r="M4715" s="62"/>
      <c r="N4715" s="62"/>
      <c r="O4715" s="62"/>
      <c r="P4715" s="62"/>
      <c r="Q4715" s="62"/>
      <c r="R4715" s="74"/>
      <c r="S4715" s="74"/>
      <c r="T4715" s="62"/>
      <c r="U4715" s="62"/>
      <c r="V4715" s="76"/>
    </row>
    <row r="4716" customHeight="1" spans="1:22">
      <c r="A4716" s="74"/>
      <c r="B4716" s="74"/>
      <c r="C4716" s="74"/>
      <c r="D4716" s="74"/>
      <c r="E4716" s="74"/>
      <c r="G4716" s="75"/>
      <c r="H4716" s="75"/>
      <c r="I4716" s="75"/>
      <c r="L4716" s="62"/>
      <c r="M4716" s="62"/>
      <c r="N4716" s="62"/>
      <c r="O4716" s="62"/>
      <c r="P4716" s="62"/>
      <c r="Q4716" s="62"/>
      <c r="R4716" s="74"/>
      <c r="S4716" s="74"/>
      <c r="T4716" s="62"/>
      <c r="U4716" s="62"/>
      <c r="V4716" s="76"/>
    </row>
    <row r="4717" customHeight="1" spans="1:22">
      <c r="A4717" s="74"/>
      <c r="B4717" s="74"/>
      <c r="C4717" s="74"/>
      <c r="D4717" s="74"/>
      <c r="E4717" s="74"/>
      <c r="G4717" s="75"/>
      <c r="H4717" s="75"/>
      <c r="I4717" s="75"/>
      <c r="L4717" s="62"/>
      <c r="M4717" s="62"/>
      <c r="N4717" s="62"/>
      <c r="O4717" s="62"/>
      <c r="P4717" s="62"/>
      <c r="Q4717" s="62"/>
      <c r="R4717" s="74"/>
      <c r="S4717" s="74"/>
      <c r="T4717" s="62"/>
      <c r="U4717" s="62"/>
      <c r="V4717" s="76"/>
    </row>
    <row r="4718" customHeight="1" spans="1:22">
      <c r="A4718" s="74"/>
      <c r="B4718" s="74"/>
      <c r="C4718" s="74"/>
      <c r="D4718" s="74"/>
      <c r="E4718" s="74"/>
      <c r="G4718" s="75"/>
      <c r="H4718" s="75"/>
      <c r="I4718" s="75"/>
      <c r="L4718" s="62"/>
      <c r="M4718" s="62"/>
      <c r="N4718" s="62"/>
      <c r="O4718" s="62"/>
      <c r="P4718" s="62"/>
      <c r="Q4718" s="62"/>
      <c r="R4718" s="74"/>
      <c r="S4718" s="74"/>
      <c r="T4718" s="62"/>
      <c r="U4718" s="62"/>
      <c r="V4718" s="76"/>
    </row>
    <row r="4719" customHeight="1" spans="1:22">
      <c r="A4719" s="74"/>
      <c r="B4719" s="74"/>
      <c r="C4719" s="74"/>
      <c r="D4719" s="74"/>
      <c r="E4719" s="74"/>
      <c r="G4719" s="75"/>
      <c r="H4719" s="75"/>
      <c r="I4719" s="75"/>
      <c r="L4719" s="62"/>
      <c r="M4719" s="62"/>
      <c r="N4719" s="62"/>
      <c r="O4719" s="62"/>
      <c r="P4719" s="62"/>
      <c r="Q4719" s="62"/>
      <c r="R4719" s="74"/>
      <c r="S4719" s="74"/>
      <c r="T4719" s="62"/>
      <c r="U4719" s="62"/>
      <c r="V4719" s="76"/>
    </row>
    <row r="4720" customHeight="1" spans="1:22">
      <c r="A4720" s="74"/>
      <c r="B4720" s="74"/>
      <c r="C4720" s="74"/>
      <c r="D4720" s="74"/>
      <c r="E4720" s="74"/>
      <c r="G4720" s="75"/>
      <c r="H4720" s="75"/>
      <c r="I4720" s="75"/>
      <c r="L4720" s="62"/>
      <c r="M4720" s="62"/>
      <c r="N4720" s="62"/>
      <c r="O4720" s="62"/>
      <c r="P4720" s="62"/>
      <c r="Q4720" s="62"/>
      <c r="R4720" s="74"/>
      <c r="S4720" s="74"/>
      <c r="T4720" s="62"/>
      <c r="U4720" s="62"/>
      <c r="V4720" s="76"/>
    </row>
    <row r="4721" customHeight="1" spans="1:22">
      <c r="A4721" s="74"/>
      <c r="B4721" s="74"/>
      <c r="C4721" s="74"/>
      <c r="D4721" s="74"/>
      <c r="E4721" s="74"/>
      <c r="G4721" s="75"/>
      <c r="H4721" s="75"/>
      <c r="I4721" s="75"/>
      <c r="L4721" s="62"/>
      <c r="M4721" s="62"/>
      <c r="N4721" s="62"/>
      <c r="O4721" s="62"/>
      <c r="P4721" s="62"/>
      <c r="Q4721" s="62"/>
      <c r="R4721" s="74"/>
      <c r="S4721" s="74"/>
      <c r="T4721" s="62"/>
      <c r="U4721" s="62"/>
      <c r="V4721" s="76"/>
    </row>
    <row r="4722" customHeight="1" spans="1:22">
      <c r="A4722" s="74"/>
      <c r="B4722" s="74"/>
      <c r="C4722" s="74"/>
      <c r="D4722" s="74"/>
      <c r="E4722" s="74"/>
      <c r="G4722" s="75"/>
      <c r="H4722" s="75"/>
      <c r="I4722" s="75"/>
      <c r="L4722" s="62"/>
      <c r="M4722" s="62"/>
      <c r="N4722" s="62"/>
      <c r="O4722" s="62"/>
      <c r="P4722" s="62"/>
      <c r="Q4722" s="62"/>
      <c r="R4722" s="74"/>
      <c r="S4722" s="74"/>
      <c r="T4722" s="62"/>
      <c r="U4722" s="62"/>
      <c r="V4722" s="76"/>
    </row>
    <row r="4723" customHeight="1" spans="1:22">
      <c r="A4723" s="74"/>
      <c r="B4723" s="74"/>
      <c r="C4723" s="74"/>
      <c r="D4723" s="74"/>
      <c r="E4723" s="74"/>
      <c r="G4723" s="75"/>
      <c r="H4723" s="75"/>
      <c r="I4723" s="75"/>
      <c r="L4723" s="62"/>
      <c r="M4723" s="62"/>
      <c r="N4723" s="62"/>
      <c r="O4723" s="62"/>
      <c r="P4723" s="62"/>
      <c r="Q4723" s="62"/>
      <c r="R4723" s="74"/>
      <c r="S4723" s="74"/>
      <c r="T4723" s="62"/>
      <c r="U4723" s="62"/>
      <c r="V4723" s="76"/>
    </row>
    <row r="4724" customHeight="1" spans="1:22">
      <c r="A4724" s="74"/>
      <c r="B4724" s="74"/>
      <c r="C4724" s="74"/>
      <c r="D4724" s="74"/>
      <c r="E4724" s="74"/>
      <c r="G4724" s="75"/>
      <c r="H4724" s="75"/>
      <c r="I4724" s="75"/>
      <c r="L4724" s="62"/>
      <c r="M4724" s="62"/>
      <c r="N4724" s="62"/>
      <c r="O4724" s="62"/>
      <c r="P4724" s="62"/>
      <c r="Q4724" s="62"/>
      <c r="R4724" s="74"/>
      <c r="S4724" s="74"/>
      <c r="T4724" s="62"/>
      <c r="U4724" s="62"/>
      <c r="V4724" s="76"/>
    </row>
    <row r="4725" customHeight="1" spans="1:22">
      <c r="A4725" s="74"/>
      <c r="B4725" s="74"/>
      <c r="C4725" s="74"/>
      <c r="D4725" s="74"/>
      <c r="E4725" s="74"/>
      <c r="G4725" s="75"/>
      <c r="H4725" s="75"/>
      <c r="I4725" s="75"/>
      <c r="L4725" s="62"/>
      <c r="M4725" s="62"/>
      <c r="N4725" s="62"/>
      <c r="O4725" s="62"/>
      <c r="P4725" s="62"/>
      <c r="Q4725" s="62"/>
      <c r="R4725" s="74"/>
      <c r="S4725" s="74"/>
      <c r="T4725" s="62"/>
      <c r="U4725" s="62"/>
      <c r="V4725" s="76"/>
    </row>
    <row r="4726" customHeight="1" spans="1:22">
      <c r="A4726" s="74"/>
      <c r="B4726" s="74"/>
      <c r="C4726" s="74"/>
      <c r="D4726" s="74"/>
      <c r="E4726" s="74"/>
      <c r="G4726" s="75"/>
      <c r="H4726" s="75"/>
      <c r="I4726" s="75"/>
      <c r="L4726" s="62"/>
      <c r="M4726" s="62"/>
      <c r="N4726" s="62"/>
      <c r="O4726" s="62"/>
      <c r="P4726" s="62"/>
      <c r="Q4726" s="62"/>
      <c r="R4726" s="74"/>
      <c r="S4726" s="74"/>
      <c r="T4726" s="62"/>
      <c r="U4726" s="62"/>
      <c r="V4726" s="76"/>
    </row>
    <row r="4727" customHeight="1" spans="1:22">
      <c r="A4727" s="74"/>
      <c r="B4727" s="74"/>
      <c r="C4727" s="74"/>
      <c r="D4727" s="74"/>
      <c r="E4727" s="74"/>
      <c r="G4727" s="75"/>
      <c r="H4727" s="75"/>
      <c r="I4727" s="75"/>
      <c r="L4727" s="62"/>
      <c r="M4727" s="62"/>
      <c r="N4727" s="62"/>
      <c r="O4727" s="62"/>
      <c r="P4727" s="62"/>
      <c r="Q4727" s="62"/>
      <c r="R4727" s="74"/>
      <c r="S4727" s="74"/>
      <c r="T4727" s="62"/>
      <c r="U4727" s="62"/>
      <c r="V4727" s="76"/>
    </row>
    <row r="4728" customHeight="1" spans="1:22">
      <c r="A4728" s="74"/>
      <c r="B4728" s="74"/>
      <c r="C4728" s="74"/>
      <c r="D4728" s="74"/>
      <c r="E4728" s="74"/>
      <c r="G4728" s="75"/>
      <c r="H4728" s="75"/>
      <c r="I4728" s="75"/>
      <c r="L4728" s="62"/>
      <c r="M4728" s="62"/>
      <c r="N4728" s="62"/>
      <c r="O4728" s="62"/>
      <c r="P4728" s="62"/>
      <c r="Q4728" s="62"/>
      <c r="R4728" s="74"/>
      <c r="S4728" s="74"/>
      <c r="T4728" s="62"/>
      <c r="U4728" s="62"/>
      <c r="V4728" s="76"/>
    </row>
    <row r="4729" customHeight="1" spans="1:22">
      <c r="A4729" s="74"/>
      <c r="B4729" s="74"/>
      <c r="C4729" s="74"/>
      <c r="D4729" s="74"/>
      <c r="E4729" s="74"/>
      <c r="G4729" s="75"/>
      <c r="H4729" s="75"/>
      <c r="I4729" s="75"/>
      <c r="L4729" s="62"/>
      <c r="M4729" s="62"/>
      <c r="N4729" s="62"/>
      <c r="O4729" s="62"/>
      <c r="P4729" s="62"/>
      <c r="Q4729" s="62"/>
      <c r="R4729" s="74"/>
      <c r="S4729" s="74"/>
      <c r="T4729" s="62"/>
      <c r="U4729" s="62"/>
      <c r="V4729" s="76"/>
    </row>
    <row r="4730" customHeight="1" spans="1:22">
      <c r="A4730" s="74"/>
      <c r="B4730" s="74"/>
      <c r="C4730" s="74"/>
      <c r="D4730" s="74"/>
      <c r="E4730" s="74"/>
      <c r="G4730" s="75"/>
      <c r="H4730" s="75"/>
      <c r="I4730" s="75"/>
      <c r="L4730" s="62"/>
      <c r="M4730" s="62"/>
      <c r="N4730" s="62"/>
      <c r="O4730" s="62"/>
      <c r="P4730" s="62"/>
      <c r="Q4730" s="62"/>
      <c r="R4730" s="74"/>
      <c r="S4730" s="74"/>
      <c r="T4730" s="62"/>
      <c r="U4730" s="62"/>
      <c r="V4730" s="76"/>
    </row>
    <row r="4731" customHeight="1" spans="1:22">
      <c r="A4731" s="74"/>
      <c r="B4731" s="74"/>
      <c r="C4731" s="74"/>
      <c r="D4731" s="74"/>
      <c r="E4731" s="74"/>
      <c r="G4731" s="75"/>
      <c r="H4731" s="75"/>
      <c r="I4731" s="75"/>
      <c r="L4731" s="62"/>
      <c r="M4731" s="62"/>
      <c r="N4731" s="62"/>
      <c r="O4731" s="62"/>
      <c r="P4731" s="62"/>
      <c r="Q4731" s="62"/>
      <c r="R4731" s="74"/>
      <c r="S4731" s="74"/>
      <c r="T4731" s="62"/>
      <c r="U4731" s="62"/>
      <c r="V4731" s="76"/>
    </row>
    <row r="4732" customHeight="1" spans="1:22">
      <c r="A4732" s="74"/>
      <c r="B4732" s="74"/>
      <c r="C4732" s="74"/>
      <c r="D4732" s="74"/>
      <c r="E4732" s="74"/>
      <c r="G4732" s="75"/>
      <c r="H4732" s="75"/>
      <c r="I4732" s="75"/>
      <c r="L4732" s="62"/>
      <c r="M4732" s="62"/>
      <c r="N4732" s="62"/>
      <c r="O4732" s="62"/>
      <c r="P4732" s="62"/>
      <c r="Q4732" s="62"/>
      <c r="R4732" s="74"/>
      <c r="S4732" s="74"/>
      <c r="T4732" s="62"/>
      <c r="U4732" s="62"/>
      <c r="V4732" s="76"/>
    </row>
    <row r="4733" customHeight="1" spans="1:22">
      <c r="A4733" s="74"/>
      <c r="B4733" s="74"/>
      <c r="C4733" s="74"/>
      <c r="D4733" s="74"/>
      <c r="E4733" s="74"/>
      <c r="G4733" s="75"/>
      <c r="H4733" s="75"/>
      <c r="I4733" s="75"/>
      <c r="L4733" s="62"/>
      <c r="M4733" s="62"/>
      <c r="N4733" s="62"/>
      <c r="O4733" s="62"/>
      <c r="P4733" s="62"/>
      <c r="Q4733" s="62"/>
      <c r="R4733" s="74"/>
      <c r="S4733" s="74"/>
      <c r="T4733" s="62"/>
      <c r="U4733" s="62"/>
      <c r="V4733" s="76"/>
    </row>
    <row r="4734" customHeight="1" spans="1:22">
      <c r="A4734" s="74"/>
      <c r="B4734" s="74"/>
      <c r="C4734" s="74"/>
      <c r="D4734" s="74"/>
      <c r="E4734" s="74"/>
      <c r="G4734" s="75"/>
      <c r="H4734" s="75"/>
      <c r="I4734" s="75"/>
      <c r="L4734" s="62"/>
      <c r="M4734" s="62"/>
      <c r="N4734" s="62"/>
      <c r="O4734" s="62"/>
      <c r="P4734" s="62"/>
      <c r="Q4734" s="62"/>
      <c r="R4734" s="74"/>
      <c r="S4734" s="74"/>
      <c r="T4734" s="62"/>
      <c r="U4734" s="62"/>
      <c r="V4734" s="76"/>
    </row>
    <row r="4735" customHeight="1" spans="1:22">
      <c r="A4735" s="74"/>
      <c r="B4735" s="74"/>
      <c r="C4735" s="74"/>
      <c r="D4735" s="74"/>
      <c r="E4735" s="74"/>
      <c r="G4735" s="75"/>
      <c r="H4735" s="75"/>
      <c r="I4735" s="75"/>
      <c r="L4735" s="62"/>
      <c r="M4735" s="62"/>
      <c r="N4735" s="62"/>
      <c r="O4735" s="62"/>
      <c r="P4735" s="62"/>
      <c r="Q4735" s="62"/>
      <c r="R4735" s="74"/>
      <c r="S4735" s="74"/>
      <c r="T4735" s="62"/>
      <c r="U4735" s="62"/>
      <c r="V4735" s="76"/>
    </row>
    <row r="4736" customHeight="1" spans="1:22">
      <c r="A4736" s="74"/>
      <c r="B4736" s="74"/>
      <c r="C4736" s="74"/>
      <c r="D4736" s="74"/>
      <c r="E4736" s="74"/>
      <c r="G4736" s="75"/>
      <c r="H4736" s="75"/>
      <c r="I4736" s="75"/>
      <c r="L4736" s="62"/>
      <c r="M4736" s="62"/>
      <c r="N4736" s="62"/>
      <c r="O4736" s="62"/>
      <c r="P4736" s="62"/>
      <c r="Q4736" s="62"/>
      <c r="R4736" s="74"/>
      <c r="S4736" s="74"/>
      <c r="T4736" s="62"/>
      <c r="U4736" s="62"/>
      <c r="V4736" s="76"/>
    </row>
    <row r="4737" customHeight="1" spans="1:22">
      <c r="A4737" s="74"/>
      <c r="B4737" s="74"/>
      <c r="C4737" s="74"/>
      <c r="D4737" s="74"/>
      <c r="E4737" s="74"/>
      <c r="G4737" s="75"/>
      <c r="H4737" s="75"/>
      <c r="I4737" s="75"/>
      <c r="L4737" s="62"/>
      <c r="M4737" s="62"/>
      <c r="N4737" s="62"/>
      <c r="O4737" s="62"/>
      <c r="P4737" s="62"/>
      <c r="Q4737" s="62"/>
      <c r="R4737" s="74"/>
      <c r="S4737" s="74"/>
      <c r="T4737" s="62"/>
      <c r="U4737" s="62"/>
      <c r="V4737" s="76"/>
    </row>
    <row r="4738" customHeight="1" spans="1:22">
      <c r="A4738" s="74"/>
      <c r="B4738" s="74"/>
      <c r="C4738" s="74"/>
      <c r="D4738" s="74"/>
      <c r="E4738" s="74"/>
      <c r="G4738" s="75"/>
      <c r="H4738" s="75"/>
      <c r="I4738" s="75"/>
      <c r="L4738" s="62"/>
      <c r="M4738" s="62"/>
      <c r="N4738" s="62"/>
      <c r="O4738" s="62"/>
      <c r="P4738" s="62"/>
      <c r="Q4738" s="62"/>
      <c r="R4738" s="74"/>
      <c r="S4738" s="74"/>
      <c r="T4738" s="62"/>
      <c r="U4738" s="62"/>
      <c r="V4738" s="76"/>
    </row>
    <row r="4739" customHeight="1" spans="1:22">
      <c r="A4739" s="74"/>
      <c r="B4739" s="74"/>
      <c r="C4739" s="74"/>
      <c r="D4739" s="74"/>
      <c r="E4739" s="74"/>
      <c r="G4739" s="75"/>
      <c r="H4739" s="75"/>
      <c r="I4739" s="75"/>
      <c r="L4739" s="62"/>
      <c r="M4739" s="62"/>
      <c r="N4739" s="62"/>
      <c r="O4739" s="62"/>
      <c r="P4739" s="62"/>
      <c r="Q4739" s="62"/>
      <c r="R4739" s="74"/>
      <c r="S4739" s="74"/>
      <c r="T4739" s="62"/>
      <c r="U4739" s="62"/>
      <c r="V4739" s="76"/>
    </row>
    <row r="4740" customHeight="1" spans="1:22">
      <c r="A4740" s="74"/>
      <c r="B4740" s="74"/>
      <c r="C4740" s="74"/>
      <c r="D4740" s="74"/>
      <c r="E4740" s="74"/>
      <c r="G4740" s="75"/>
      <c r="H4740" s="75"/>
      <c r="I4740" s="75"/>
      <c r="L4740" s="62"/>
      <c r="M4740" s="62"/>
      <c r="N4740" s="62"/>
      <c r="O4740" s="62"/>
      <c r="P4740" s="62"/>
      <c r="Q4740" s="62"/>
      <c r="R4740" s="74"/>
      <c r="S4740" s="74"/>
      <c r="T4740" s="62"/>
      <c r="U4740" s="62"/>
      <c r="V4740" s="76"/>
    </row>
    <row r="4741" customHeight="1" spans="1:22">
      <c r="A4741" s="74"/>
      <c r="B4741" s="74"/>
      <c r="C4741" s="74"/>
      <c r="D4741" s="74"/>
      <c r="E4741" s="74"/>
      <c r="G4741" s="75"/>
      <c r="H4741" s="75"/>
      <c r="I4741" s="75"/>
      <c r="L4741" s="62"/>
      <c r="M4741" s="62"/>
      <c r="N4741" s="62"/>
      <c r="O4741" s="62"/>
      <c r="P4741" s="62"/>
      <c r="Q4741" s="62"/>
      <c r="R4741" s="74"/>
      <c r="S4741" s="74"/>
      <c r="T4741" s="62"/>
      <c r="U4741" s="62"/>
      <c r="V4741" s="76"/>
    </row>
    <row r="4742" customHeight="1" spans="1:22">
      <c r="A4742" s="74"/>
      <c r="B4742" s="74"/>
      <c r="C4742" s="74"/>
      <c r="D4742" s="74"/>
      <c r="E4742" s="74"/>
      <c r="G4742" s="75"/>
      <c r="H4742" s="75"/>
      <c r="I4742" s="75"/>
      <c r="L4742" s="62"/>
      <c r="M4742" s="62"/>
      <c r="N4742" s="62"/>
      <c r="O4742" s="62"/>
      <c r="P4742" s="62"/>
      <c r="Q4742" s="62"/>
      <c r="R4742" s="74"/>
      <c r="S4742" s="74"/>
      <c r="T4742" s="62"/>
      <c r="U4742" s="62"/>
      <c r="V4742" s="76"/>
    </row>
    <row r="4743" customHeight="1" spans="1:22">
      <c r="A4743" s="74"/>
      <c r="B4743" s="74"/>
      <c r="C4743" s="74"/>
      <c r="D4743" s="74"/>
      <c r="E4743" s="74"/>
      <c r="G4743" s="75"/>
      <c r="H4743" s="75"/>
      <c r="I4743" s="75"/>
      <c r="L4743" s="62"/>
      <c r="M4743" s="62"/>
      <c r="N4743" s="62"/>
      <c r="O4743" s="62"/>
      <c r="P4743" s="62"/>
      <c r="Q4743" s="62"/>
      <c r="R4743" s="74"/>
      <c r="S4743" s="74"/>
      <c r="T4743" s="62"/>
      <c r="U4743" s="62"/>
      <c r="V4743" s="76"/>
    </row>
    <row r="4744" customHeight="1" spans="1:22">
      <c r="A4744" s="74"/>
      <c r="B4744" s="74"/>
      <c r="C4744" s="74"/>
      <c r="D4744" s="74"/>
      <c r="E4744" s="74"/>
      <c r="G4744" s="75"/>
      <c r="H4744" s="75"/>
      <c r="I4744" s="75"/>
      <c r="L4744" s="62"/>
      <c r="M4744" s="62"/>
      <c r="N4744" s="62"/>
      <c r="O4744" s="62"/>
      <c r="P4744" s="62"/>
      <c r="Q4744" s="62"/>
      <c r="R4744" s="74"/>
      <c r="S4744" s="74"/>
      <c r="T4744" s="62"/>
      <c r="U4744" s="62"/>
      <c r="V4744" s="76"/>
    </row>
    <row r="4745" customHeight="1" spans="1:22">
      <c r="A4745" s="74"/>
      <c r="B4745" s="74"/>
      <c r="C4745" s="74"/>
      <c r="D4745" s="74"/>
      <c r="E4745" s="74"/>
      <c r="G4745" s="75"/>
      <c r="H4745" s="75"/>
      <c r="I4745" s="75"/>
      <c r="L4745" s="62"/>
      <c r="M4745" s="62"/>
      <c r="N4745" s="62"/>
      <c r="O4745" s="62"/>
      <c r="P4745" s="62"/>
      <c r="Q4745" s="62"/>
      <c r="R4745" s="74"/>
      <c r="S4745" s="74"/>
      <c r="T4745" s="62"/>
      <c r="U4745" s="62"/>
      <c r="V4745" s="76"/>
    </row>
    <row r="4746" customHeight="1" spans="1:22">
      <c r="A4746" s="74"/>
      <c r="B4746" s="74"/>
      <c r="C4746" s="74"/>
      <c r="D4746" s="74"/>
      <c r="E4746" s="74"/>
      <c r="G4746" s="75"/>
      <c r="H4746" s="75"/>
      <c r="I4746" s="75"/>
      <c r="L4746" s="62"/>
      <c r="M4746" s="62"/>
      <c r="N4746" s="62"/>
      <c r="O4746" s="62"/>
      <c r="P4746" s="62"/>
      <c r="Q4746" s="62"/>
      <c r="R4746" s="74"/>
      <c r="S4746" s="74"/>
      <c r="T4746" s="62"/>
      <c r="U4746" s="62"/>
      <c r="V4746" s="76"/>
    </row>
    <row r="4747" customHeight="1" spans="1:22">
      <c r="A4747" s="74"/>
      <c r="B4747" s="74"/>
      <c r="C4747" s="74"/>
      <c r="D4747" s="74"/>
      <c r="E4747" s="74"/>
      <c r="G4747" s="75"/>
      <c r="H4747" s="75"/>
      <c r="I4747" s="75"/>
      <c r="L4747" s="62"/>
      <c r="M4747" s="62"/>
      <c r="N4747" s="62"/>
      <c r="O4747" s="62"/>
      <c r="P4747" s="62"/>
      <c r="Q4747" s="62"/>
      <c r="R4747" s="74"/>
      <c r="S4747" s="74"/>
      <c r="T4747" s="62"/>
      <c r="U4747" s="62"/>
      <c r="V4747" s="76"/>
    </row>
    <row r="4748" customHeight="1" spans="1:22">
      <c r="A4748" s="74"/>
      <c r="B4748" s="74"/>
      <c r="C4748" s="74"/>
      <c r="D4748" s="74"/>
      <c r="E4748" s="74"/>
      <c r="G4748" s="75"/>
      <c r="H4748" s="75"/>
      <c r="I4748" s="75"/>
      <c r="L4748" s="62"/>
      <c r="M4748" s="62"/>
      <c r="N4748" s="62"/>
      <c r="O4748" s="62"/>
      <c r="P4748" s="62"/>
      <c r="Q4748" s="62"/>
      <c r="R4748" s="74"/>
      <c r="S4748" s="74"/>
      <c r="T4748" s="62"/>
      <c r="U4748" s="62"/>
      <c r="V4748" s="76"/>
    </row>
    <row r="4749" customHeight="1" spans="1:22">
      <c r="A4749" s="74"/>
      <c r="B4749" s="74"/>
      <c r="C4749" s="74"/>
      <c r="D4749" s="74"/>
      <c r="E4749" s="74"/>
      <c r="G4749" s="75"/>
      <c r="H4749" s="75"/>
      <c r="I4749" s="75"/>
      <c r="L4749" s="62"/>
      <c r="M4749" s="62"/>
      <c r="N4749" s="62"/>
      <c r="O4749" s="62"/>
      <c r="P4749" s="62"/>
      <c r="Q4749" s="62"/>
      <c r="R4749" s="74"/>
      <c r="S4749" s="74"/>
      <c r="T4749" s="62"/>
      <c r="U4749" s="62"/>
      <c r="V4749" s="76"/>
    </row>
    <row r="4750" customHeight="1" spans="1:22">
      <c r="A4750" s="74"/>
      <c r="B4750" s="74"/>
      <c r="C4750" s="74"/>
      <c r="D4750" s="74"/>
      <c r="E4750" s="74"/>
      <c r="G4750" s="75"/>
      <c r="H4750" s="75"/>
      <c r="I4750" s="75"/>
      <c r="L4750" s="62"/>
      <c r="M4750" s="62"/>
      <c r="N4750" s="62"/>
      <c r="O4750" s="62"/>
      <c r="P4750" s="62"/>
      <c r="Q4750" s="62"/>
      <c r="R4750" s="74"/>
      <c r="S4750" s="74"/>
      <c r="T4750" s="62"/>
      <c r="U4750" s="62"/>
      <c r="V4750" s="76"/>
    </row>
    <row r="4751" customHeight="1" spans="1:22">
      <c r="A4751" s="74"/>
      <c r="B4751" s="74"/>
      <c r="C4751" s="74"/>
      <c r="D4751" s="74"/>
      <c r="E4751" s="74"/>
      <c r="G4751" s="75"/>
      <c r="H4751" s="75"/>
      <c r="I4751" s="75"/>
      <c r="L4751" s="62"/>
      <c r="M4751" s="62"/>
      <c r="N4751" s="62"/>
      <c r="O4751" s="62"/>
      <c r="P4751" s="62"/>
      <c r="Q4751" s="62"/>
      <c r="R4751" s="74"/>
      <c r="S4751" s="74"/>
      <c r="T4751" s="62"/>
      <c r="U4751" s="62"/>
      <c r="V4751" s="76"/>
    </row>
    <row r="4752" customHeight="1" spans="1:22">
      <c r="A4752" s="74"/>
      <c r="B4752" s="74"/>
      <c r="C4752" s="74"/>
      <c r="D4752" s="74"/>
      <c r="E4752" s="74"/>
      <c r="G4752" s="75"/>
      <c r="H4752" s="75"/>
      <c r="I4752" s="75"/>
      <c r="L4752" s="62"/>
      <c r="M4752" s="62"/>
      <c r="N4752" s="62"/>
      <c r="O4752" s="62"/>
      <c r="P4752" s="62"/>
      <c r="Q4752" s="62"/>
      <c r="R4752" s="74"/>
      <c r="S4752" s="74"/>
      <c r="T4752" s="62"/>
      <c r="U4752" s="62"/>
      <c r="V4752" s="76"/>
    </row>
    <row r="4753" customHeight="1" spans="1:22">
      <c r="A4753" s="74"/>
      <c r="B4753" s="74"/>
      <c r="C4753" s="74"/>
      <c r="D4753" s="74"/>
      <c r="E4753" s="74"/>
      <c r="G4753" s="75"/>
      <c r="H4753" s="75"/>
      <c r="I4753" s="75"/>
      <c r="L4753" s="62"/>
      <c r="M4753" s="62"/>
      <c r="N4753" s="62"/>
      <c r="O4753" s="62"/>
      <c r="P4753" s="62"/>
      <c r="Q4753" s="62"/>
      <c r="R4753" s="74"/>
      <c r="S4753" s="74"/>
      <c r="T4753" s="62"/>
      <c r="U4753" s="62"/>
      <c r="V4753" s="76"/>
    </row>
    <row r="4754" customHeight="1" spans="1:22">
      <c r="A4754" s="74"/>
      <c r="B4754" s="74"/>
      <c r="C4754" s="74"/>
      <c r="D4754" s="74"/>
      <c r="E4754" s="74"/>
      <c r="G4754" s="75"/>
      <c r="H4754" s="75"/>
      <c r="I4754" s="75"/>
      <c r="L4754" s="62"/>
      <c r="M4754" s="62"/>
      <c r="N4754" s="62"/>
      <c r="O4754" s="62"/>
      <c r="P4754" s="62"/>
      <c r="Q4754" s="62"/>
      <c r="R4754" s="74"/>
      <c r="S4754" s="74"/>
      <c r="T4754" s="62"/>
      <c r="U4754" s="62"/>
      <c r="V4754" s="76"/>
    </row>
    <row r="4755" customHeight="1" spans="1:22">
      <c r="A4755" s="74"/>
      <c r="B4755" s="74"/>
      <c r="C4755" s="74"/>
      <c r="D4755" s="74"/>
      <c r="E4755" s="74"/>
      <c r="G4755" s="75"/>
      <c r="H4755" s="75"/>
      <c r="I4755" s="75"/>
      <c r="L4755" s="62"/>
      <c r="M4755" s="62"/>
      <c r="N4755" s="62"/>
      <c r="O4755" s="62"/>
      <c r="P4755" s="62"/>
      <c r="Q4755" s="62"/>
      <c r="R4755" s="74"/>
      <c r="S4755" s="74"/>
      <c r="T4755" s="62"/>
      <c r="U4755" s="62"/>
      <c r="V4755" s="76"/>
    </row>
    <row r="4756" customHeight="1" spans="1:22">
      <c r="A4756" s="74"/>
      <c r="B4756" s="74"/>
      <c r="C4756" s="74"/>
      <c r="D4756" s="74"/>
      <c r="E4756" s="74"/>
      <c r="G4756" s="75"/>
      <c r="H4756" s="75"/>
      <c r="I4756" s="75"/>
      <c r="L4756" s="62"/>
      <c r="M4756" s="62"/>
      <c r="N4756" s="62"/>
      <c r="O4756" s="62"/>
      <c r="P4756" s="62"/>
      <c r="Q4756" s="62"/>
      <c r="R4756" s="74"/>
      <c r="S4756" s="74"/>
      <c r="T4756" s="62"/>
      <c r="U4756" s="62"/>
      <c r="V4756" s="76"/>
    </row>
    <row r="4757" customHeight="1" spans="1:22">
      <c r="A4757" s="74"/>
      <c r="B4757" s="74"/>
      <c r="C4757" s="74"/>
      <c r="D4757" s="74"/>
      <c r="E4757" s="74"/>
      <c r="G4757" s="75"/>
      <c r="H4757" s="75"/>
      <c r="I4757" s="75"/>
      <c r="L4757" s="62"/>
      <c r="M4757" s="62"/>
      <c r="N4757" s="62"/>
      <c r="O4757" s="62"/>
      <c r="P4757" s="62"/>
      <c r="Q4757" s="62"/>
      <c r="R4757" s="74"/>
      <c r="S4757" s="74"/>
      <c r="T4757" s="62"/>
      <c r="U4757" s="62"/>
      <c r="V4757" s="76"/>
    </row>
    <row r="4758" customHeight="1" spans="1:22">
      <c r="A4758" s="74"/>
      <c r="B4758" s="74"/>
      <c r="C4758" s="74"/>
      <c r="D4758" s="74"/>
      <c r="E4758" s="74"/>
      <c r="G4758" s="75"/>
      <c r="H4758" s="75"/>
      <c r="I4758" s="75"/>
      <c r="L4758" s="62"/>
      <c r="M4758" s="62"/>
      <c r="N4758" s="62"/>
      <c r="O4758" s="62"/>
      <c r="P4758" s="62"/>
      <c r="Q4758" s="62"/>
      <c r="R4758" s="74"/>
      <c r="S4758" s="74"/>
      <c r="T4758" s="62"/>
      <c r="U4758" s="62"/>
      <c r="V4758" s="76"/>
    </row>
    <row r="4759" customHeight="1" spans="1:22">
      <c r="A4759" s="74"/>
      <c r="B4759" s="74"/>
      <c r="C4759" s="74"/>
      <c r="D4759" s="74"/>
      <c r="E4759" s="74"/>
      <c r="G4759" s="75"/>
      <c r="H4759" s="75"/>
      <c r="I4759" s="75"/>
      <c r="L4759" s="62"/>
      <c r="M4759" s="62"/>
      <c r="N4759" s="62"/>
      <c r="O4759" s="62"/>
      <c r="P4759" s="62"/>
      <c r="Q4759" s="62"/>
      <c r="R4759" s="74"/>
      <c r="S4759" s="74"/>
      <c r="T4759" s="62"/>
      <c r="U4759" s="62"/>
      <c r="V4759" s="76"/>
    </row>
    <row r="4760" customHeight="1" spans="1:22">
      <c r="A4760" s="74"/>
      <c r="B4760" s="74"/>
      <c r="C4760" s="74"/>
      <c r="D4760" s="74"/>
      <c r="E4760" s="74"/>
      <c r="G4760" s="75"/>
      <c r="H4760" s="75"/>
      <c r="I4760" s="75"/>
      <c r="L4760" s="62"/>
      <c r="M4760" s="62"/>
      <c r="N4760" s="62"/>
      <c r="O4760" s="62"/>
      <c r="P4760" s="62"/>
      <c r="Q4760" s="62"/>
      <c r="R4760" s="74"/>
      <c r="S4760" s="74"/>
      <c r="T4760" s="62"/>
      <c r="U4760" s="62"/>
      <c r="V4760" s="76"/>
    </row>
    <row r="4761" customHeight="1" spans="1:22">
      <c r="A4761" s="74"/>
      <c r="B4761" s="74"/>
      <c r="C4761" s="74"/>
      <c r="D4761" s="74"/>
      <c r="E4761" s="74"/>
      <c r="G4761" s="75"/>
      <c r="H4761" s="75"/>
      <c r="I4761" s="75"/>
      <c r="L4761" s="62"/>
      <c r="M4761" s="62"/>
      <c r="N4761" s="62"/>
      <c r="O4761" s="62"/>
      <c r="P4761" s="62"/>
      <c r="Q4761" s="62"/>
      <c r="R4761" s="74"/>
      <c r="S4761" s="74"/>
      <c r="T4761" s="62"/>
      <c r="U4761" s="62"/>
      <c r="V4761" s="76"/>
    </row>
    <row r="4762" customHeight="1" spans="1:22">
      <c r="A4762" s="74"/>
      <c r="B4762" s="74"/>
      <c r="C4762" s="74"/>
      <c r="D4762" s="74"/>
      <c r="E4762" s="74"/>
      <c r="G4762" s="75"/>
      <c r="H4762" s="75"/>
      <c r="I4762" s="75"/>
      <c r="L4762" s="62"/>
      <c r="M4762" s="62"/>
      <c r="N4762" s="62"/>
      <c r="O4762" s="62"/>
      <c r="P4762" s="62"/>
      <c r="Q4762" s="62"/>
      <c r="R4762" s="74"/>
      <c r="S4762" s="74"/>
      <c r="T4762" s="62"/>
      <c r="U4762" s="62"/>
      <c r="V4762" s="76"/>
    </row>
    <row r="4763" customHeight="1" spans="1:22">
      <c r="A4763" s="74"/>
      <c r="B4763" s="74"/>
      <c r="C4763" s="74"/>
      <c r="D4763" s="74"/>
      <c r="E4763" s="74"/>
      <c r="G4763" s="75"/>
      <c r="H4763" s="75"/>
      <c r="I4763" s="75"/>
      <c r="L4763" s="62"/>
      <c r="M4763" s="62"/>
      <c r="N4763" s="62"/>
      <c r="O4763" s="62"/>
      <c r="P4763" s="62"/>
      <c r="Q4763" s="62"/>
      <c r="R4763" s="74"/>
      <c r="S4763" s="74"/>
      <c r="T4763" s="62"/>
      <c r="U4763" s="62"/>
      <c r="V4763" s="76"/>
    </row>
    <row r="4764" customHeight="1" spans="1:22">
      <c r="A4764" s="74"/>
      <c r="B4764" s="74"/>
      <c r="C4764" s="74"/>
      <c r="D4764" s="74"/>
      <c r="E4764" s="74"/>
      <c r="G4764" s="75"/>
      <c r="H4764" s="75"/>
      <c r="I4764" s="75"/>
      <c r="L4764" s="62"/>
      <c r="M4764" s="62"/>
      <c r="N4764" s="62"/>
      <c r="O4764" s="62"/>
      <c r="P4764" s="62"/>
      <c r="Q4764" s="62"/>
      <c r="R4764" s="74"/>
      <c r="S4764" s="74"/>
      <c r="T4764" s="62"/>
      <c r="U4764" s="62"/>
      <c r="V4764" s="76"/>
    </row>
    <row r="4765" customHeight="1" spans="1:22">
      <c r="A4765" s="74"/>
      <c r="B4765" s="74"/>
      <c r="C4765" s="74"/>
      <c r="D4765" s="74"/>
      <c r="E4765" s="74"/>
      <c r="G4765" s="75"/>
      <c r="H4765" s="75"/>
      <c r="I4765" s="75"/>
      <c r="L4765" s="62"/>
      <c r="M4765" s="62"/>
      <c r="N4765" s="62"/>
      <c r="O4765" s="62"/>
      <c r="P4765" s="62"/>
      <c r="Q4765" s="62"/>
      <c r="R4765" s="74"/>
      <c r="S4765" s="74"/>
      <c r="T4765" s="62"/>
      <c r="U4765" s="62"/>
      <c r="V4765" s="76"/>
    </row>
    <row r="4766" customHeight="1" spans="1:22">
      <c r="A4766" s="74"/>
      <c r="B4766" s="74"/>
      <c r="C4766" s="74"/>
      <c r="D4766" s="74"/>
      <c r="E4766" s="74"/>
      <c r="G4766" s="75"/>
      <c r="H4766" s="75"/>
      <c r="I4766" s="75"/>
      <c r="L4766" s="62"/>
      <c r="M4766" s="62"/>
      <c r="N4766" s="62"/>
      <c r="O4766" s="62"/>
      <c r="P4766" s="62"/>
      <c r="Q4766" s="62"/>
      <c r="R4766" s="74"/>
      <c r="S4766" s="74"/>
      <c r="T4766" s="62"/>
      <c r="U4766" s="62"/>
      <c r="V4766" s="76"/>
    </row>
    <row r="4767" customHeight="1" spans="1:22">
      <c r="A4767" s="74"/>
      <c r="B4767" s="74"/>
      <c r="C4767" s="74"/>
      <c r="D4767" s="74"/>
      <c r="E4767" s="74"/>
      <c r="G4767" s="75"/>
      <c r="H4767" s="75"/>
      <c r="I4767" s="75"/>
      <c r="L4767" s="62"/>
      <c r="M4767" s="62"/>
      <c r="N4767" s="62"/>
      <c r="O4767" s="62"/>
      <c r="P4767" s="62"/>
      <c r="Q4767" s="62"/>
      <c r="R4767" s="74"/>
      <c r="S4767" s="74"/>
      <c r="T4767" s="62"/>
      <c r="U4767" s="62"/>
      <c r="V4767" s="76"/>
    </row>
    <row r="4768" customHeight="1" spans="1:22">
      <c r="A4768" s="74"/>
      <c r="B4768" s="74"/>
      <c r="C4768" s="74"/>
      <c r="D4768" s="74"/>
      <c r="E4768" s="74"/>
      <c r="G4768" s="75"/>
      <c r="H4768" s="75"/>
      <c r="I4768" s="75"/>
      <c r="L4768" s="62"/>
      <c r="M4768" s="62"/>
      <c r="N4768" s="62"/>
      <c r="O4768" s="62"/>
      <c r="P4768" s="62"/>
      <c r="Q4768" s="62"/>
      <c r="R4768" s="74"/>
      <c r="S4768" s="74"/>
      <c r="T4768" s="62"/>
      <c r="U4768" s="62"/>
      <c r="V4768" s="76"/>
    </row>
    <row r="4769" customHeight="1" spans="1:22">
      <c r="A4769" s="74"/>
      <c r="B4769" s="74"/>
      <c r="C4769" s="74"/>
      <c r="D4769" s="74"/>
      <c r="E4769" s="74"/>
      <c r="G4769" s="75"/>
      <c r="H4769" s="75"/>
      <c r="I4769" s="75"/>
      <c r="L4769" s="62"/>
      <c r="M4769" s="62"/>
      <c r="N4769" s="62"/>
      <c r="O4769" s="62"/>
      <c r="P4769" s="62"/>
      <c r="Q4769" s="62"/>
      <c r="R4769" s="74"/>
      <c r="S4769" s="74"/>
      <c r="T4769" s="62"/>
      <c r="U4769" s="62"/>
      <c r="V4769" s="76"/>
    </row>
    <row r="4770" customHeight="1" spans="1:22">
      <c r="A4770" s="74"/>
      <c r="B4770" s="74"/>
      <c r="C4770" s="74"/>
      <c r="D4770" s="74"/>
      <c r="E4770" s="74"/>
      <c r="G4770" s="75"/>
      <c r="H4770" s="75"/>
      <c r="I4770" s="75"/>
      <c r="L4770" s="62"/>
      <c r="M4770" s="62"/>
      <c r="N4770" s="62"/>
      <c r="O4770" s="62"/>
      <c r="P4770" s="62"/>
      <c r="Q4770" s="62"/>
      <c r="R4770" s="74"/>
      <c r="S4770" s="74"/>
      <c r="T4770" s="62"/>
      <c r="U4770" s="62"/>
      <c r="V4770" s="76"/>
    </row>
    <row r="4771" customHeight="1" spans="1:22">
      <c r="A4771" s="74"/>
      <c r="B4771" s="74"/>
      <c r="C4771" s="74"/>
      <c r="D4771" s="74"/>
      <c r="E4771" s="74"/>
      <c r="G4771" s="75"/>
      <c r="H4771" s="75"/>
      <c r="I4771" s="75"/>
      <c r="L4771" s="62"/>
      <c r="M4771" s="62"/>
      <c r="N4771" s="62"/>
      <c r="O4771" s="62"/>
      <c r="P4771" s="62"/>
      <c r="Q4771" s="62"/>
      <c r="R4771" s="74"/>
      <c r="S4771" s="74"/>
      <c r="T4771" s="62"/>
      <c r="U4771" s="62"/>
      <c r="V4771" s="76"/>
    </row>
    <row r="4772" customHeight="1" spans="1:22">
      <c r="A4772" s="74"/>
      <c r="B4772" s="74"/>
      <c r="C4772" s="74"/>
      <c r="D4772" s="74"/>
      <c r="E4772" s="74"/>
      <c r="G4772" s="75"/>
      <c r="H4772" s="75"/>
      <c r="I4772" s="75"/>
      <c r="L4772" s="62"/>
      <c r="M4772" s="62"/>
      <c r="N4772" s="62"/>
      <c r="O4772" s="62"/>
      <c r="P4772" s="62"/>
      <c r="Q4772" s="62"/>
      <c r="R4772" s="74"/>
      <c r="S4772" s="74"/>
      <c r="T4772" s="62"/>
      <c r="U4772" s="62"/>
      <c r="V4772" s="76"/>
    </row>
    <row r="4773" customHeight="1" spans="1:22">
      <c r="A4773" s="74"/>
      <c r="B4773" s="74"/>
      <c r="C4773" s="74"/>
      <c r="D4773" s="74"/>
      <c r="E4773" s="74"/>
      <c r="G4773" s="75"/>
      <c r="H4773" s="75"/>
      <c r="I4773" s="75"/>
      <c r="L4773" s="62"/>
      <c r="M4773" s="62"/>
      <c r="N4773" s="62"/>
      <c r="O4773" s="62"/>
      <c r="P4773" s="62"/>
      <c r="Q4773" s="62"/>
      <c r="R4773" s="74"/>
      <c r="S4773" s="74"/>
      <c r="T4773" s="62"/>
      <c r="U4773" s="62"/>
      <c r="V4773" s="76"/>
    </row>
    <row r="4774" customHeight="1" spans="1:22">
      <c r="A4774" s="74"/>
      <c r="B4774" s="74"/>
      <c r="C4774" s="74"/>
      <c r="D4774" s="74"/>
      <c r="E4774" s="74"/>
      <c r="G4774" s="75"/>
      <c r="H4774" s="75"/>
      <c r="I4774" s="75"/>
      <c r="L4774" s="62"/>
      <c r="M4774" s="62"/>
      <c r="N4774" s="62"/>
      <c r="O4774" s="62"/>
      <c r="P4774" s="62"/>
      <c r="Q4774" s="62"/>
      <c r="R4774" s="74"/>
      <c r="S4774" s="74"/>
      <c r="T4774" s="62"/>
      <c r="U4774" s="62"/>
      <c r="V4774" s="76"/>
    </row>
    <row r="4775" customHeight="1" spans="1:22">
      <c r="A4775" s="74"/>
      <c r="B4775" s="74"/>
      <c r="C4775" s="74"/>
      <c r="D4775" s="74"/>
      <c r="E4775" s="74"/>
      <c r="G4775" s="75"/>
      <c r="H4775" s="75"/>
      <c r="I4775" s="75"/>
      <c r="L4775" s="62"/>
      <c r="M4775" s="62"/>
      <c r="N4775" s="62"/>
      <c r="O4775" s="62"/>
      <c r="P4775" s="62"/>
      <c r="Q4775" s="62"/>
      <c r="R4775" s="74"/>
      <c r="S4775" s="74"/>
      <c r="T4775" s="62"/>
      <c r="U4775" s="62"/>
      <c r="V4775" s="76"/>
    </row>
    <row r="4776" customHeight="1" spans="1:22">
      <c r="A4776" s="74"/>
      <c r="B4776" s="74"/>
      <c r="C4776" s="74"/>
      <c r="D4776" s="74"/>
      <c r="E4776" s="74"/>
      <c r="G4776" s="75"/>
      <c r="H4776" s="75"/>
      <c r="I4776" s="75"/>
      <c r="L4776" s="62"/>
      <c r="M4776" s="62"/>
      <c r="N4776" s="62"/>
      <c r="O4776" s="62"/>
      <c r="P4776" s="62"/>
      <c r="Q4776" s="62"/>
      <c r="R4776" s="74"/>
      <c r="S4776" s="74"/>
      <c r="T4776" s="62"/>
      <c r="U4776" s="62"/>
      <c r="V4776" s="76"/>
    </row>
    <row r="4777" customHeight="1" spans="1:22">
      <c r="A4777" s="74"/>
      <c r="B4777" s="74"/>
      <c r="C4777" s="74"/>
      <c r="D4777" s="74"/>
      <c r="E4777" s="74"/>
      <c r="G4777" s="75"/>
      <c r="H4777" s="75"/>
      <c r="I4777" s="75"/>
      <c r="L4777" s="62"/>
      <c r="M4777" s="62"/>
      <c r="N4777" s="62"/>
      <c r="O4777" s="62"/>
      <c r="P4777" s="62"/>
      <c r="Q4777" s="62"/>
      <c r="R4777" s="74"/>
      <c r="S4777" s="74"/>
      <c r="T4777" s="62"/>
      <c r="U4777" s="62"/>
      <c r="V4777" s="76"/>
    </row>
    <row r="4778" customHeight="1" spans="1:22">
      <c r="A4778" s="74"/>
      <c r="B4778" s="74"/>
      <c r="C4778" s="74"/>
      <c r="D4778" s="74"/>
      <c r="E4778" s="74"/>
      <c r="G4778" s="75"/>
      <c r="H4778" s="75"/>
      <c r="I4778" s="75"/>
      <c r="L4778" s="62"/>
      <c r="M4778" s="62"/>
      <c r="N4778" s="62"/>
      <c r="O4778" s="62"/>
      <c r="P4778" s="62"/>
      <c r="Q4778" s="62"/>
      <c r="R4778" s="74"/>
      <c r="S4778" s="74"/>
      <c r="T4778" s="62"/>
      <c r="U4778" s="62"/>
      <c r="V4778" s="76"/>
    </row>
    <row r="4779" customHeight="1" spans="1:22">
      <c r="A4779" s="74"/>
      <c r="B4779" s="74"/>
      <c r="C4779" s="74"/>
      <c r="D4779" s="74"/>
      <c r="E4779" s="74"/>
      <c r="G4779" s="75"/>
      <c r="H4779" s="75"/>
      <c r="I4779" s="75"/>
      <c r="L4779" s="62"/>
      <c r="M4779" s="62"/>
      <c r="N4779" s="62"/>
      <c r="O4779" s="62"/>
      <c r="P4779" s="62"/>
      <c r="Q4779" s="62"/>
      <c r="R4779" s="74"/>
      <c r="S4779" s="74"/>
      <c r="T4779" s="62"/>
      <c r="U4779" s="62"/>
      <c r="V4779" s="76"/>
    </row>
    <row r="4780" customHeight="1" spans="1:22">
      <c r="A4780" s="74"/>
      <c r="B4780" s="74"/>
      <c r="C4780" s="74"/>
      <c r="D4780" s="74"/>
      <c r="E4780" s="74"/>
      <c r="G4780" s="75"/>
      <c r="H4780" s="75"/>
      <c r="I4780" s="75"/>
      <c r="L4780" s="62"/>
      <c r="M4780" s="62"/>
      <c r="N4780" s="62"/>
      <c r="O4780" s="62"/>
      <c r="P4780" s="62"/>
      <c r="Q4780" s="62"/>
      <c r="R4780" s="74"/>
      <c r="S4780" s="74"/>
      <c r="T4780" s="62"/>
      <c r="U4780" s="62"/>
      <c r="V4780" s="76"/>
    </row>
    <row r="4781" customHeight="1" spans="1:22">
      <c r="A4781" s="74"/>
      <c r="B4781" s="74"/>
      <c r="C4781" s="74"/>
      <c r="D4781" s="74"/>
      <c r="E4781" s="74"/>
      <c r="G4781" s="75"/>
      <c r="H4781" s="75"/>
      <c r="I4781" s="75"/>
      <c r="L4781" s="62"/>
      <c r="M4781" s="62"/>
      <c r="N4781" s="62"/>
      <c r="O4781" s="62"/>
      <c r="P4781" s="62"/>
      <c r="Q4781" s="62"/>
      <c r="R4781" s="74"/>
      <c r="S4781" s="74"/>
      <c r="T4781" s="62"/>
      <c r="U4781" s="62"/>
      <c r="V4781" s="76"/>
    </row>
    <row r="4782" customHeight="1" spans="1:22">
      <c r="A4782" s="74"/>
      <c r="B4782" s="74"/>
      <c r="C4782" s="74"/>
      <c r="D4782" s="74"/>
      <c r="E4782" s="74"/>
      <c r="G4782" s="75"/>
      <c r="H4782" s="75"/>
      <c r="I4782" s="75"/>
      <c r="L4782" s="62"/>
      <c r="M4782" s="62"/>
      <c r="N4782" s="62"/>
      <c r="O4782" s="62"/>
      <c r="P4782" s="62"/>
      <c r="Q4782" s="62"/>
      <c r="R4782" s="74"/>
      <c r="S4782" s="74"/>
      <c r="T4782" s="62"/>
      <c r="U4782" s="62"/>
      <c r="V4782" s="76"/>
    </row>
    <row r="4783" customHeight="1" spans="1:22">
      <c r="A4783" s="74"/>
      <c r="B4783" s="74"/>
      <c r="C4783" s="74"/>
      <c r="D4783" s="74"/>
      <c r="E4783" s="74"/>
      <c r="G4783" s="75"/>
      <c r="H4783" s="75"/>
      <c r="I4783" s="75"/>
      <c r="L4783" s="62"/>
      <c r="M4783" s="62"/>
      <c r="N4783" s="62"/>
      <c r="O4783" s="62"/>
      <c r="P4783" s="62"/>
      <c r="Q4783" s="62"/>
      <c r="R4783" s="74"/>
      <c r="S4783" s="74"/>
      <c r="T4783" s="62"/>
      <c r="U4783" s="62"/>
      <c r="V4783" s="76"/>
    </row>
    <row r="4784" customHeight="1" spans="1:22">
      <c r="A4784" s="74"/>
      <c r="B4784" s="74"/>
      <c r="C4784" s="74"/>
      <c r="D4784" s="74"/>
      <c r="E4784" s="74"/>
      <c r="G4784" s="75"/>
      <c r="H4784" s="75"/>
      <c r="I4784" s="75"/>
      <c r="L4784" s="62"/>
      <c r="M4784" s="62"/>
      <c r="N4784" s="62"/>
      <c r="O4784" s="62"/>
      <c r="P4784" s="62"/>
      <c r="Q4784" s="62"/>
      <c r="R4784" s="74"/>
      <c r="S4784" s="74"/>
      <c r="T4784" s="62"/>
      <c r="U4784" s="62"/>
      <c r="V4784" s="76"/>
    </row>
    <row r="4785" customHeight="1" spans="1:22">
      <c r="A4785" s="74"/>
      <c r="B4785" s="74"/>
      <c r="C4785" s="74"/>
      <c r="D4785" s="74"/>
      <c r="E4785" s="74"/>
      <c r="G4785" s="75"/>
      <c r="H4785" s="75"/>
      <c r="I4785" s="75"/>
      <c r="L4785" s="62"/>
      <c r="M4785" s="62"/>
      <c r="N4785" s="62"/>
      <c r="O4785" s="62"/>
      <c r="P4785" s="62"/>
      <c r="Q4785" s="62"/>
      <c r="R4785" s="74"/>
      <c r="S4785" s="74"/>
      <c r="T4785" s="62"/>
      <c r="U4785" s="62"/>
      <c r="V4785" s="76"/>
    </row>
    <row r="4786" customHeight="1" spans="1:22">
      <c r="A4786" s="74"/>
      <c r="B4786" s="74"/>
      <c r="C4786" s="74"/>
      <c r="D4786" s="74"/>
      <c r="E4786" s="74"/>
      <c r="G4786" s="75"/>
      <c r="H4786" s="75"/>
      <c r="I4786" s="75"/>
      <c r="L4786" s="62"/>
      <c r="M4786" s="62"/>
      <c r="N4786" s="62"/>
      <c r="O4786" s="62"/>
      <c r="P4786" s="62"/>
      <c r="Q4786" s="62"/>
      <c r="R4786" s="74"/>
      <c r="S4786" s="74"/>
      <c r="T4786" s="62"/>
      <c r="U4786" s="62"/>
      <c r="V4786" s="76"/>
    </row>
    <row r="4787" customHeight="1" spans="1:22">
      <c r="A4787" s="74"/>
      <c r="B4787" s="74"/>
      <c r="C4787" s="74"/>
      <c r="D4787" s="74"/>
      <c r="E4787" s="74"/>
      <c r="G4787" s="75"/>
      <c r="H4787" s="75"/>
      <c r="I4787" s="75"/>
      <c r="L4787" s="62"/>
      <c r="M4787" s="62"/>
      <c r="N4787" s="62"/>
      <c r="O4787" s="62"/>
      <c r="P4787" s="62"/>
      <c r="Q4787" s="62"/>
      <c r="R4787" s="74"/>
      <c r="S4787" s="74"/>
      <c r="T4787" s="62"/>
      <c r="U4787" s="62"/>
      <c r="V4787" s="76"/>
    </row>
    <row r="4788" customHeight="1" spans="1:22">
      <c r="A4788" s="74"/>
      <c r="B4788" s="74"/>
      <c r="C4788" s="74"/>
      <c r="D4788" s="74"/>
      <c r="E4788" s="74"/>
      <c r="G4788" s="75"/>
      <c r="H4788" s="75"/>
      <c r="I4788" s="75"/>
      <c r="L4788" s="62"/>
      <c r="M4788" s="62"/>
      <c r="N4788" s="62"/>
      <c r="O4788" s="62"/>
      <c r="P4788" s="62"/>
      <c r="Q4788" s="62"/>
      <c r="R4788" s="74"/>
      <c r="S4788" s="74"/>
      <c r="T4788" s="62"/>
      <c r="U4788" s="62"/>
      <c r="V4788" s="76"/>
    </row>
    <row r="4789" customHeight="1" spans="1:22">
      <c r="A4789" s="74"/>
      <c r="B4789" s="74"/>
      <c r="C4789" s="74"/>
      <c r="D4789" s="74"/>
      <c r="E4789" s="74"/>
      <c r="G4789" s="75"/>
      <c r="H4789" s="75"/>
      <c r="I4789" s="75"/>
      <c r="L4789" s="62"/>
      <c r="M4789" s="62"/>
      <c r="N4789" s="62"/>
      <c r="O4789" s="62"/>
      <c r="P4789" s="62"/>
      <c r="Q4789" s="62"/>
      <c r="R4789" s="74"/>
      <c r="S4789" s="74"/>
      <c r="T4789" s="62"/>
      <c r="U4789" s="62"/>
      <c r="V4789" s="76"/>
    </row>
    <row r="4790" customHeight="1" spans="1:22">
      <c r="A4790" s="74"/>
      <c r="B4790" s="74"/>
      <c r="C4790" s="74"/>
      <c r="D4790" s="74"/>
      <c r="E4790" s="74"/>
      <c r="G4790" s="75"/>
      <c r="H4790" s="75"/>
      <c r="I4790" s="75"/>
      <c r="L4790" s="62"/>
      <c r="M4790" s="62"/>
      <c r="N4790" s="62"/>
      <c r="O4790" s="62"/>
      <c r="P4790" s="62"/>
      <c r="Q4790" s="62"/>
      <c r="R4790" s="74"/>
      <c r="S4790" s="74"/>
      <c r="T4790" s="62"/>
      <c r="U4790" s="62"/>
      <c r="V4790" s="76"/>
    </row>
    <row r="4791" customHeight="1" spans="1:22">
      <c r="A4791" s="74"/>
      <c r="B4791" s="74"/>
      <c r="C4791" s="74"/>
      <c r="D4791" s="74"/>
      <c r="E4791" s="74"/>
      <c r="G4791" s="75"/>
      <c r="H4791" s="75"/>
      <c r="I4791" s="75"/>
      <c r="L4791" s="62"/>
      <c r="M4791" s="62"/>
      <c r="N4791" s="62"/>
      <c r="O4791" s="62"/>
      <c r="P4791" s="62"/>
      <c r="Q4791" s="62"/>
      <c r="R4791" s="74"/>
      <c r="S4791" s="74"/>
      <c r="T4791" s="62"/>
      <c r="U4791" s="62"/>
      <c r="V4791" s="76"/>
    </row>
    <row r="4792" customHeight="1" spans="1:22">
      <c r="A4792" s="74"/>
      <c r="B4792" s="74"/>
      <c r="C4792" s="74"/>
      <c r="D4792" s="74"/>
      <c r="E4792" s="74"/>
      <c r="G4792" s="75"/>
      <c r="H4792" s="75"/>
      <c r="I4792" s="75"/>
      <c r="L4792" s="62"/>
      <c r="M4792" s="62"/>
      <c r="N4792" s="62"/>
      <c r="O4792" s="62"/>
      <c r="P4792" s="62"/>
      <c r="Q4792" s="62"/>
      <c r="R4792" s="74"/>
      <c r="S4792" s="74"/>
      <c r="T4792" s="62"/>
      <c r="U4792" s="62"/>
      <c r="V4792" s="76"/>
    </row>
    <row r="4793" customHeight="1" spans="1:22">
      <c r="A4793" s="74"/>
      <c r="B4793" s="74"/>
      <c r="C4793" s="74"/>
      <c r="D4793" s="74"/>
      <c r="E4793" s="74"/>
      <c r="G4793" s="75"/>
      <c r="H4793" s="75"/>
      <c r="I4793" s="75"/>
      <c r="L4793" s="62"/>
      <c r="M4793" s="62"/>
      <c r="N4793" s="62"/>
      <c r="O4793" s="62"/>
      <c r="P4793" s="62"/>
      <c r="Q4793" s="62"/>
      <c r="R4793" s="74"/>
      <c r="S4793" s="74"/>
      <c r="T4793" s="62"/>
      <c r="U4793" s="62"/>
      <c r="V4793" s="76"/>
    </row>
    <row r="4794" customHeight="1" spans="1:22">
      <c r="A4794" s="74"/>
      <c r="B4794" s="74"/>
      <c r="C4794" s="74"/>
      <c r="D4794" s="74"/>
      <c r="E4794" s="74"/>
      <c r="G4794" s="75"/>
      <c r="H4794" s="75"/>
      <c r="I4794" s="75"/>
      <c r="L4794" s="62"/>
      <c r="M4794" s="62"/>
      <c r="N4794" s="62"/>
      <c r="O4794" s="62"/>
      <c r="P4794" s="62"/>
      <c r="Q4794" s="62"/>
      <c r="R4794" s="74"/>
      <c r="S4794" s="74"/>
      <c r="T4794" s="62"/>
      <c r="U4794" s="62"/>
      <c r="V4794" s="76"/>
    </row>
    <row r="4795" customHeight="1" spans="1:22">
      <c r="A4795" s="74"/>
      <c r="B4795" s="74"/>
      <c r="C4795" s="74"/>
      <c r="D4795" s="74"/>
      <c r="E4795" s="74"/>
      <c r="G4795" s="75"/>
      <c r="H4795" s="75"/>
      <c r="I4795" s="75"/>
      <c r="L4795" s="62"/>
      <c r="M4795" s="62"/>
      <c r="N4795" s="62"/>
      <c r="O4795" s="62"/>
      <c r="P4795" s="62"/>
      <c r="Q4795" s="62"/>
      <c r="R4795" s="74"/>
      <c r="S4795" s="74"/>
      <c r="T4795" s="62"/>
      <c r="U4795" s="62"/>
      <c r="V4795" s="76"/>
    </row>
    <row r="4796" customHeight="1" spans="1:22">
      <c r="A4796" s="74"/>
      <c r="B4796" s="74"/>
      <c r="C4796" s="74"/>
      <c r="D4796" s="74"/>
      <c r="E4796" s="74"/>
      <c r="G4796" s="75"/>
      <c r="H4796" s="75"/>
      <c r="I4796" s="75"/>
      <c r="L4796" s="62"/>
      <c r="M4796" s="62"/>
      <c r="N4796" s="62"/>
      <c r="O4796" s="62"/>
      <c r="P4796" s="62"/>
      <c r="Q4796" s="62"/>
      <c r="R4796" s="74"/>
      <c r="S4796" s="74"/>
      <c r="T4796" s="62"/>
      <c r="U4796" s="62"/>
      <c r="V4796" s="76"/>
    </row>
    <row r="4797" customHeight="1" spans="1:22">
      <c r="A4797" s="74"/>
      <c r="B4797" s="74"/>
      <c r="C4797" s="74"/>
      <c r="D4797" s="74"/>
      <c r="E4797" s="74"/>
      <c r="G4797" s="75"/>
      <c r="H4797" s="75"/>
      <c r="I4797" s="75"/>
      <c r="L4797" s="62"/>
      <c r="M4797" s="62"/>
      <c r="N4797" s="62"/>
      <c r="O4797" s="62"/>
      <c r="P4797" s="62"/>
      <c r="Q4797" s="62"/>
      <c r="R4797" s="74"/>
      <c r="S4797" s="74"/>
      <c r="T4797" s="62"/>
      <c r="U4797" s="62"/>
      <c r="V4797" s="76"/>
    </row>
    <row r="4798" customHeight="1" spans="1:22">
      <c r="A4798" s="74"/>
      <c r="B4798" s="74"/>
      <c r="C4798" s="74"/>
      <c r="D4798" s="74"/>
      <c r="E4798" s="74"/>
      <c r="G4798" s="75"/>
      <c r="H4798" s="75"/>
      <c r="I4798" s="75"/>
      <c r="L4798" s="62"/>
      <c r="M4798" s="62"/>
      <c r="N4798" s="62"/>
      <c r="O4798" s="62"/>
      <c r="P4798" s="62"/>
      <c r="Q4798" s="62"/>
      <c r="R4798" s="74"/>
      <c r="S4798" s="74"/>
      <c r="T4798" s="62"/>
      <c r="U4798" s="62"/>
      <c r="V4798" s="76"/>
    </row>
    <row r="4799" customHeight="1" spans="1:22">
      <c r="A4799" s="74"/>
      <c r="B4799" s="74"/>
      <c r="C4799" s="74"/>
      <c r="D4799" s="74"/>
      <c r="E4799" s="74"/>
      <c r="G4799" s="75"/>
      <c r="H4799" s="75"/>
      <c r="I4799" s="75"/>
      <c r="L4799" s="62"/>
      <c r="M4799" s="62"/>
      <c r="N4799" s="62"/>
      <c r="O4799" s="62"/>
      <c r="P4799" s="62"/>
      <c r="Q4799" s="62"/>
      <c r="R4799" s="74"/>
      <c r="S4799" s="74"/>
      <c r="T4799" s="62"/>
      <c r="U4799" s="62"/>
      <c r="V4799" s="76"/>
    </row>
    <row r="4800" customHeight="1" spans="1:22">
      <c r="A4800" s="74"/>
      <c r="B4800" s="74"/>
      <c r="C4800" s="74"/>
      <c r="D4800" s="74"/>
      <c r="E4800" s="74"/>
      <c r="G4800" s="75"/>
      <c r="H4800" s="75"/>
      <c r="I4800" s="75"/>
      <c r="L4800" s="62"/>
      <c r="M4800" s="62"/>
      <c r="N4800" s="62"/>
      <c r="O4800" s="62"/>
      <c r="P4800" s="62"/>
      <c r="Q4800" s="62"/>
      <c r="R4800" s="74"/>
      <c r="S4800" s="74"/>
      <c r="T4800" s="62"/>
      <c r="U4800" s="62"/>
      <c r="V4800" s="76"/>
    </row>
    <row r="4801" customHeight="1" spans="1:22">
      <c r="A4801" s="74"/>
      <c r="B4801" s="74"/>
      <c r="C4801" s="74"/>
      <c r="D4801" s="74"/>
      <c r="E4801" s="74"/>
      <c r="G4801" s="75"/>
      <c r="H4801" s="75"/>
      <c r="I4801" s="75"/>
      <c r="L4801" s="62"/>
      <c r="M4801" s="62"/>
      <c r="N4801" s="62"/>
      <c r="O4801" s="62"/>
      <c r="P4801" s="62"/>
      <c r="Q4801" s="62"/>
      <c r="R4801" s="74"/>
      <c r="S4801" s="74"/>
      <c r="T4801" s="62"/>
      <c r="U4801" s="62"/>
      <c r="V4801" s="76"/>
    </row>
    <row r="4802" customHeight="1" spans="1:22">
      <c r="A4802" s="74"/>
      <c r="B4802" s="74"/>
      <c r="C4802" s="74"/>
      <c r="D4802" s="74"/>
      <c r="E4802" s="74"/>
      <c r="G4802" s="75"/>
      <c r="H4802" s="75"/>
      <c r="I4802" s="75"/>
      <c r="L4802" s="62"/>
      <c r="M4802" s="62"/>
      <c r="N4802" s="62"/>
      <c r="O4802" s="62"/>
      <c r="P4802" s="62"/>
      <c r="Q4802" s="62"/>
      <c r="R4802" s="74"/>
      <c r="S4802" s="74"/>
      <c r="T4802" s="62"/>
      <c r="U4802" s="62"/>
      <c r="V4802" s="76"/>
    </row>
    <row r="4803" customHeight="1" spans="1:22">
      <c r="A4803" s="74"/>
      <c r="B4803" s="74"/>
      <c r="C4803" s="74"/>
      <c r="D4803" s="74"/>
      <c r="E4803" s="74"/>
      <c r="G4803" s="75"/>
      <c r="H4803" s="75"/>
      <c r="I4803" s="75"/>
      <c r="L4803" s="62"/>
      <c r="M4803" s="62"/>
      <c r="N4803" s="62"/>
      <c r="O4803" s="62"/>
      <c r="P4803" s="62"/>
      <c r="Q4803" s="62"/>
      <c r="R4803" s="74"/>
      <c r="S4803" s="74"/>
      <c r="T4803" s="62"/>
      <c r="U4803" s="62"/>
      <c r="V4803" s="76"/>
    </row>
    <row r="4804" customHeight="1" spans="1:22">
      <c r="A4804" s="74"/>
      <c r="B4804" s="74"/>
      <c r="C4804" s="74"/>
      <c r="D4804" s="74"/>
      <c r="E4804" s="74"/>
      <c r="G4804" s="75"/>
      <c r="H4804" s="75"/>
      <c r="I4804" s="75"/>
      <c r="L4804" s="62"/>
      <c r="M4804" s="62"/>
      <c r="N4804" s="62"/>
      <c r="O4804" s="62"/>
      <c r="P4804" s="62"/>
      <c r="Q4804" s="62"/>
      <c r="R4804" s="74"/>
      <c r="S4804" s="74"/>
      <c r="T4804" s="62"/>
      <c r="U4804" s="62"/>
      <c r="V4804" s="76"/>
    </row>
    <row r="4805" customHeight="1" spans="1:22">
      <c r="A4805" s="74"/>
      <c r="B4805" s="74"/>
      <c r="C4805" s="74"/>
      <c r="D4805" s="74"/>
      <c r="E4805" s="74"/>
      <c r="G4805" s="75"/>
      <c r="H4805" s="75"/>
      <c r="I4805" s="75"/>
      <c r="L4805" s="62"/>
      <c r="M4805" s="62"/>
      <c r="N4805" s="62"/>
      <c r="O4805" s="62"/>
      <c r="P4805" s="62"/>
      <c r="Q4805" s="62"/>
      <c r="R4805" s="74"/>
      <c r="S4805" s="74"/>
      <c r="T4805" s="62"/>
      <c r="U4805" s="62"/>
      <c r="V4805" s="76"/>
    </row>
    <row r="4806" customHeight="1" spans="1:22">
      <c r="A4806" s="74"/>
      <c r="B4806" s="74"/>
      <c r="C4806" s="74"/>
      <c r="D4806" s="74"/>
      <c r="E4806" s="74"/>
      <c r="G4806" s="75"/>
      <c r="H4806" s="75"/>
      <c r="I4806" s="75"/>
      <c r="L4806" s="62"/>
      <c r="M4806" s="62"/>
      <c r="N4806" s="62"/>
      <c r="O4806" s="62"/>
      <c r="P4806" s="62"/>
      <c r="Q4806" s="62"/>
      <c r="R4806" s="74"/>
      <c r="S4806" s="74"/>
      <c r="T4806" s="62"/>
      <c r="U4806" s="62"/>
      <c r="V4806" s="76"/>
    </row>
    <row r="4807" customHeight="1" spans="1:22">
      <c r="A4807" s="74"/>
      <c r="B4807" s="74"/>
      <c r="C4807" s="74"/>
      <c r="D4807" s="74"/>
      <c r="E4807" s="74"/>
      <c r="G4807" s="75"/>
      <c r="H4807" s="75"/>
      <c r="I4807" s="75"/>
      <c r="L4807" s="62"/>
      <c r="M4807" s="62"/>
      <c r="N4807" s="62"/>
      <c r="O4807" s="62"/>
      <c r="P4807" s="62"/>
      <c r="Q4807" s="62"/>
      <c r="R4807" s="74"/>
      <c r="S4807" s="74"/>
      <c r="T4807" s="62"/>
      <c r="U4807" s="62"/>
      <c r="V4807" s="76"/>
    </row>
    <row r="4808" customHeight="1" spans="1:22">
      <c r="A4808" s="74"/>
      <c r="B4808" s="74"/>
      <c r="C4808" s="74"/>
      <c r="D4808" s="74"/>
      <c r="E4808" s="74"/>
      <c r="G4808" s="75"/>
      <c r="H4808" s="75"/>
      <c r="I4808" s="75"/>
      <c r="L4808" s="62"/>
      <c r="M4808" s="62"/>
      <c r="N4808" s="62"/>
      <c r="O4808" s="62"/>
      <c r="P4808" s="62"/>
      <c r="Q4808" s="62"/>
      <c r="R4808" s="74"/>
      <c r="S4808" s="74"/>
      <c r="T4808" s="62"/>
      <c r="U4808" s="62"/>
      <c r="V4808" s="76"/>
    </row>
    <row r="4809" customHeight="1" spans="1:22">
      <c r="A4809" s="74"/>
      <c r="B4809" s="74"/>
      <c r="C4809" s="74"/>
      <c r="D4809" s="74"/>
      <c r="E4809" s="74"/>
      <c r="G4809" s="75"/>
      <c r="H4809" s="75"/>
      <c r="I4809" s="75"/>
      <c r="L4809" s="62"/>
      <c r="M4809" s="62"/>
      <c r="N4809" s="62"/>
      <c r="O4809" s="62"/>
      <c r="P4809" s="62"/>
      <c r="Q4809" s="62"/>
      <c r="R4809" s="74"/>
      <c r="S4809" s="74"/>
      <c r="T4809" s="62"/>
      <c r="U4809" s="62"/>
      <c r="V4809" s="76"/>
    </row>
    <row r="4810" customHeight="1" spans="1:22">
      <c r="A4810" s="74"/>
      <c r="B4810" s="74"/>
      <c r="C4810" s="74"/>
      <c r="D4810" s="74"/>
      <c r="E4810" s="74"/>
      <c r="G4810" s="75"/>
      <c r="H4810" s="75"/>
      <c r="I4810" s="75"/>
      <c r="L4810" s="62"/>
      <c r="M4810" s="62"/>
      <c r="N4810" s="62"/>
      <c r="O4810" s="62"/>
      <c r="P4810" s="62"/>
      <c r="Q4810" s="62"/>
      <c r="R4810" s="74"/>
      <c r="S4810" s="74"/>
      <c r="T4810" s="62"/>
      <c r="U4810" s="62"/>
      <c r="V4810" s="76"/>
    </row>
    <row r="4811" customHeight="1" spans="1:22">
      <c r="A4811" s="74"/>
      <c r="B4811" s="74"/>
      <c r="C4811" s="74"/>
      <c r="D4811" s="74"/>
      <c r="E4811" s="74"/>
      <c r="G4811" s="75"/>
      <c r="H4811" s="75"/>
      <c r="I4811" s="75"/>
      <c r="L4811" s="62"/>
      <c r="M4811" s="62"/>
      <c r="N4811" s="62"/>
      <c r="O4811" s="62"/>
      <c r="P4811" s="62"/>
      <c r="Q4811" s="62"/>
      <c r="R4811" s="74"/>
      <c r="S4811" s="74"/>
      <c r="T4811" s="62"/>
      <c r="U4811" s="62"/>
      <c r="V4811" s="76"/>
    </row>
    <row r="4812" customHeight="1" spans="1:22">
      <c r="A4812" s="74"/>
      <c r="B4812" s="74"/>
      <c r="C4812" s="74"/>
      <c r="D4812" s="74"/>
      <c r="E4812" s="74"/>
      <c r="G4812" s="75"/>
      <c r="H4812" s="75"/>
      <c r="I4812" s="75"/>
      <c r="L4812" s="62"/>
      <c r="M4812" s="62"/>
      <c r="N4812" s="62"/>
      <c r="O4812" s="62"/>
      <c r="P4812" s="62"/>
      <c r="Q4812" s="62"/>
      <c r="R4812" s="74"/>
      <c r="S4812" s="74"/>
      <c r="T4812" s="62"/>
      <c r="U4812" s="62"/>
      <c r="V4812" s="76"/>
    </row>
    <row r="4813" customHeight="1" spans="1:22">
      <c r="A4813" s="74"/>
      <c r="B4813" s="74"/>
      <c r="C4813" s="74"/>
      <c r="D4813" s="74"/>
      <c r="E4813" s="74"/>
      <c r="G4813" s="75"/>
      <c r="H4813" s="75"/>
      <c r="I4813" s="75"/>
      <c r="L4813" s="62"/>
      <c r="M4813" s="62"/>
      <c r="N4813" s="62"/>
      <c r="O4813" s="62"/>
      <c r="P4813" s="62"/>
      <c r="Q4813" s="62"/>
      <c r="R4813" s="74"/>
      <c r="S4813" s="74"/>
      <c r="T4813" s="62"/>
      <c r="U4813" s="62"/>
      <c r="V4813" s="76"/>
    </row>
    <row r="4814" customHeight="1" spans="1:22">
      <c r="A4814" s="74"/>
      <c r="B4814" s="74"/>
      <c r="C4814" s="74"/>
      <c r="D4814" s="74"/>
      <c r="E4814" s="74"/>
      <c r="G4814" s="75"/>
      <c r="H4814" s="75"/>
      <c r="I4814" s="75"/>
      <c r="L4814" s="62"/>
      <c r="M4814" s="62"/>
      <c r="N4814" s="62"/>
      <c r="O4814" s="62"/>
      <c r="P4814" s="62"/>
      <c r="Q4814" s="62"/>
      <c r="R4814" s="74"/>
      <c r="S4814" s="74"/>
      <c r="T4814" s="62"/>
      <c r="U4814" s="62"/>
      <c r="V4814" s="76"/>
    </row>
    <row r="4815" customHeight="1" spans="1:22">
      <c r="A4815" s="74"/>
      <c r="B4815" s="74"/>
      <c r="C4815" s="74"/>
      <c r="D4815" s="74"/>
      <c r="E4815" s="74"/>
      <c r="G4815" s="75"/>
      <c r="H4815" s="75"/>
      <c r="I4815" s="75"/>
      <c r="L4815" s="62"/>
      <c r="M4815" s="62"/>
      <c r="N4815" s="62"/>
      <c r="O4815" s="62"/>
      <c r="P4815" s="62"/>
      <c r="Q4815" s="62"/>
      <c r="R4815" s="74"/>
      <c r="S4815" s="74"/>
      <c r="T4815" s="62"/>
      <c r="U4815" s="62"/>
      <c r="V4815" s="76"/>
    </row>
    <row r="4816" customHeight="1" spans="1:22">
      <c r="A4816" s="74"/>
      <c r="B4816" s="74"/>
      <c r="C4816" s="74"/>
      <c r="D4816" s="74"/>
      <c r="E4816" s="74"/>
      <c r="G4816" s="75"/>
      <c r="H4816" s="75"/>
      <c r="I4816" s="75"/>
      <c r="L4816" s="62"/>
      <c r="M4816" s="62"/>
      <c r="N4816" s="62"/>
      <c r="O4816" s="62"/>
      <c r="P4816" s="62"/>
      <c r="Q4816" s="62"/>
      <c r="R4816" s="74"/>
      <c r="S4816" s="74"/>
      <c r="T4816" s="62"/>
      <c r="U4816" s="62"/>
      <c r="V4816" s="76"/>
    </row>
    <row r="4817" customHeight="1" spans="1:22">
      <c r="A4817" s="74"/>
      <c r="B4817" s="74"/>
      <c r="C4817" s="74"/>
      <c r="D4817" s="74"/>
      <c r="E4817" s="74"/>
      <c r="G4817" s="75"/>
      <c r="H4817" s="75"/>
      <c r="I4817" s="75"/>
      <c r="L4817" s="62"/>
      <c r="M4817" s="62"/>
      <c r="N4817" s="62"/>
      <c r="O4817" s="62"/>
      <c r="P4817" s="62"/>
      <c r="Q4817" s="62"/>
      <c r="R4817" s="74"/>
      <c r="S4817" s="74"/>
      <c r="T4817" s="62"/>
      <c r="U4817" s="62"/>
      <c r="V4817" s="76"/>
    </row>
    <row r="4818" customHeight="1" spans="1:22">
      <c r="A4818" s="74"/>
      <c r="B4818" s="74"/>
      <c r="C4818" s="74"/>
      <c r="D4818" s="74"/>
      <c r="E4818" s="74"/>
      <c r="G4818" s="75"/>
      <c r="H4818" s="75"/>
      <c r="I4818" s="75"/>
      <c r="L4818" s="62"/>
      <c r="M4818" s="62"/>
      <c r="N4818" s="62"/>
      <c r="O4818" s="62"/>
      <c r="P4818" s="62"/>
      <c r="Q4818" s="62"/>
      <c r="R4818" s="74"/>
      <c r="S4818" s="74"/>
      <c r="T4818" s="62"/>
      <c r="U4818" s="62"/>
      <c r="V4818" s="76"/>
    </row>
    <row r="4819" customHeight="1" spans="1:22">
      <c r="A4819" s="74"/>
      <c r="B4819" s="74"/>
      <c r="C4819" s="74"/>
      <c r="D4819" s="74"/>
      <c r="E4819" s="74"/>
      <c r="G4819" s="75"/>
      <c r="H4819" s="75"/>
      <c r="I4819" s="75"/>
      <c r="L4819" s="62"/>
      <c r="M4819" s="62"/>
      <c r="N4819" s="62"/>
      <c r="O4819" s="62"/>
      <c r="P4819" s="62"/>
      <c r="Q4819" s="62"/>
      <c r="R4819" s="74"/>
      <c r="S4819" s="74"/>
      <c r="T4819" s="62"/>
      <c r="U4819" s="62"/>
      <c r="V4819" s="76"/>
    </row>
    <row r="4820" customHeight="1" spans="1:22">
      <c r="A4820" s="74"/>
      <c r="B4820" s="74"/>
      <c r="C4820" s="74"/>
      <c r="D4820" s="74"/>
      <c r="E4820" s="74"/>
      <c r="G4820" s="75"/>
      <c r="H4820" s="75"/>
      <c r="I4820" s="75"/>
      <c r="L4820" s="62"/>
      <c r="M4820" s="62"/>
      <c r="N4820" s="62"/>
      <c r="O4820" s="62"/>
      <c r="P4820" s="62"/>
      <c r="Q4820" s="62"/>
      <c r="R4820" s="74"/>
      <c r="S4820" s="74"/>
      <c r="T4820" s="62"/>
      <c r="U4820" s="62"/>
      <c r="V4820" s="76"/>
    </row>
    <row r="4821" customHeight="1" spans="1:22">
      <c r="A4821" s="74"/>
      <c r="B4821" s="74"/>
      <c r="C4821" s="74"/>
      <c r="D4821" s="74"/>
      <c r="E4821" s="74"/>
      <c r="G4821" s="75"/>
      <c r="H4821" s="75"/>
      <c r="I4821" s="75"/>
      <c r="L4821" s="62"/>
      <c r="M4821" s="62"/>
      <c r="N4821" s="62"/>
      <c r="O4821" s="62"/>
      <c r="P4821" s="62"/>
      <c r="Q4821" s="62"/>
      <c r="R4821" s="74"/>
      <c r="S4821" s="74"/>
      <c r="T4821" s="62"/>
      <c r="U4821" s="62"/>
      <c r="V4821" s="76"/>
    </row>
    <row r="4822" customHeight="1" spans="1:22">
      <c r="A4822" s="74"/>
      <c r="B4822" s="74"/>
      <c r="C4822" s="74"/>
      <c r="D4822" s="74"/>
      <c r="E4822" s="74"/>
      <c r="G4822" s="75"/>
      <c r="H4822" s="75"/>
      <c r="I4822" s="75"/>
      <c r="L4822" s="62"/>
      <c r="M4822" s="62"/>
      <c r="N4822" s="62"/>
      <c r="O4822" s="62"/>
      <c r="P4822" s="62"/>
      <c r="Q4822" s="62"/>
      <c r="R4822" s="74"/>
      <c r="S4822" s="74"/>
      <c r="T4822" s="62"/>
      <c r="U4822" s="62"/>
      <c r="V4822" s="76"/>
    </row>
    <row r="4823" customHeight="1" spans="1:22">
      <c r="A4823" s="74"/>
      <c r="B4823" s="74"/>
      <c r="C4823" s="74"/>
      <c r="D4823" s="74"/>
      <c r="E4823" s="74"/>
      <c r="G4823" s="75"/>
      <c r="H4823" s="75"/>
      <c r="I4823" s="75"/>
      <c r="L4823" s="62"/>
      <c r="M4823" s="62"/>
      <c r="N4823" s="62"/>
      <c r="O4823" s="62"/>
      <c r="P4823" s="62"/>
      <c r="Q4823" s="62"/>
      <c r="R4823" s="74"/>
      <c r="S4823" s="74"/>
      <c r="T4823" s="62"/>
      <c r="U4823" s="62"/>
      <c r="V4823" s="76"/>
    </row>
    <row r="4824" customHeight="1" spans="1:22">
      <c r="A4824" s="74"/>
      <c r="B4824" s="74"/>
      <c r="C4824" s="74"/>
      <c r="D4824" s="74"/>
      <c r="E4824" s="74"/>
      <c r="G4824" s="75"/>
      <c r="H4824" s="75"/>
      <c r="I4824" s="75"/>
      <c r="L4824" s="62"/>
      <c r="M4824" s="62"/>
      <c r="N4824" s="62"/>
      <c r="O4824" s="62"/>
      <c r="P4824" s="62"/>
      <c r="Q4824" s="62"/>
      <c r="R4824" s="74"/>
      <c r="S4824" s="74"/>
      <c r="T4824" s="62"/>
      <c r="U4824" s="62"/>
      <c r="V4824" s="76"/>
    </row>
    <row r="4825" customHeight="1" spans="1:22">
      <c r="A4825" s="74"/>
      <c r="B4825" s="74"/>
      <c r="C4825" s="74"/>
      <c r="D4825" s="74"/>
      <c r="E4825" s="74"/>
      <c r="G4825" s="75"/>
      <c r="H4825" s="75"/>
      <c r="I4825" s="75"/>
      <c r="L4825" s="62"/>
      <c r="M4825" s="62"/>
      <c r="N4825" s="62"/>
      <c r="O4825" s="62"/>
      <c r="P4825" s="62"/>
      <c r="Q4825" s="62"/>
      <c r="R4825" s="74"/>
      <c r="S4825" s="74"/>
      <c r="T4825" s="62"/>
      <c r="U4825" s="62"/>
      <c r="V4825" s="76"/>
    </row>
    <row r="4826" customHeight="1" spans="1:22">
      <c r="A4826" s="74"/>
      <c r="B4826" s="74"/>
      <c r="C4826" s="74"/>
      <c r="D4826" s="74"/>
      <c r="E4826" s="74"/>
      <c r="G4826" s="75"/>
      <c r="H4826" s="75"/>
      <c r="I4826" s="75"/>
      <c r="L4826" s="62"/>
      <c r="M4826" s="62"/>
      <c r="N4826" s="62"/>
      <c r="O4826" s="62"/>
      <c r="P4826" s="62"/>
      <c r="Q4826" s="62"/>
      <c r="R4826" s="74"/>
      <c r="S4826" s="74"/>
      <c r="T4826" s="62"/>
      <c r="U4826" s="62"/>
      <c r="V4826" s="76"/>
    </row>
    <row r="4827" customHeight="1" spans="1:22">
      <c r="A4827" s="74"/>
      <c r="B4827" s="74"/>
      <c r="C4827" s="74"/>
      <c r="D4827" s="74"/>
      <c r="E4827" s="74"/>
      <c r="G4827" s="75"/>
      <c r="H4827" s="75"/>
      <c r="I4827" s="75"/>
      <c r="L4827" s="62"/>
      <c r="M4827" s="62"/>
      <c r="N4827" s="62"/>
      <c r="O4827" s="62"/>
      <c r="P4827" s="62"/>
      <c r="Q4827" s="62"/>
      <c r="R4827" s="74"/>
      <c r="S4827" s="74"/>
      <c r="T4827" s="62"/>
      <c r="U4827" s="62"/>
      <c r="V4827" s="76"/>
    </row>
    <row r="4828" customHeight="1" spans="1:22">
      <c r="A4828" s="74"/>
      <c r="B4828" s="74"/>
      <c r="C4828" s="74"/>
      <c r="D4828" s="74"/>
      <c r="E4828" s="74"/>
      <c r="G4828" s="75"/>
      <c r="H4828" s="75"/>
      <c r="I4828" s="75"/>
      <c r="L4828" s="62"/>
      <c r="M4828" s="62"/>
      <c r="N4828" s="62"/>
      <c r="O4828" s="62"/>
      <c r="P4828" s="62"/>
      <c r="Q4828" s="62"/>
      <c r="R4828" s="74"/>
      <c r="S4828" s="74"/>
      <c r="T4828" s="62"/>
      <c r="U4828" s="62"/>
      <c r="V4828" s="76"/>
    </row>
    <row r="4829" customHeight="1" spans="1:22">
      <c r="A4829" s="74"/>
      <c r="B4829" s="74"/>
      <c r="C4829" s="74"/>
      <c r="D4829" s="74"/>
      <c r="E4829" s="74"/>
      <c r="G4829" s="75"/>
      <c r="H4829" s="75"/>
      <c r="I4829" s="75"/>
      <c r="L4829" s="62"/>
      <c r="M4829" s="62"/>
      <c r="N4829" s="62"/>
      <c r="O4829" s="62"/>
      <c r="P4829" s="62"/>
      <c r="Q4829" s="62"/>
      <c r="R4829" s="74"/>
      <c r="S4829" s="74"/>
      <c r="T4829" s="62"/>
      <c r="U4829" s="62"/>
      <c r="V4829" s="76"/>
    </row>
    <row r="4830" customHeight="1" spans="1:22">
      <c r="A4830" s="74"/>
      <c r="B4830" s="74"/>
      <c r="C4830" s="74"/>
      <c r="D4830" s="74"/>
      <c r="E4830" s="74"/>
      <c r="G4830" s="75"/>
      <c r="H4830" s="75"/>
      <c r="I4830" s="75"/>
      <c r="L4830" s="62"/>
      <c r="M4830" s="62"/>
      <c r="N4830" s="62"/>
      <c r="O4830" s="62"/>
      <c r="P4830" s="62"/>
      <c r="Q4830" s="62"/>
      <c r="R4830" s="74"/>
      <c r="S4830" s="74"/>
      <c r="T4830" s="62"/>
      <c r="U4830" s="62"/>
      <c r="V4830" s="76"/>
    </row>
    <row r="4831" customHeight="1" spans="1:22">
      <c r="A4831" s="74"/>
      <c r="B4831" s="74"/>
      <c r="C4831" s="74"/>
      <c r="D4831" s="74"/>
      <c r="E4831" s="74"/>
      <c r="G4831" s="75"/>
      <c r="H4831" s="75"/>
      <c r="I4831" s="75"/>
      <c r="L4831" s="62"/>
      <c r="M4831" s="62"/>
      <c r="N4831" s="62"/>
      <c r="O4831" s="62"/>
      <c r="P4831" s="62"/>
      <c r="Q4831" s="62"/>
      <c r="R4831" s="74"/>
      <c r="S4831" s="74"/>
      <c r="T4831" s="62"/>
      <c r="U4831" s="62"/>
      <c r="V4831" s="76"/>
    </row>
    <row r="4832" customHeight="1" spans="1:22">
      <c r="A4832" s="74"/>
      <c r="B4832" s="74"/>
      <c r="C4832" s="74"/>
      <c r="D4832" s="74"/>
      <c r="E4832" s="74"/>
      <c r="G4832" s="75"/>
      <c r="H4832" s="75"/>
      <c r="I4832" s="75"/>
      <c r="L4832" s="62"/>
      <c r="M4832" s="62"/>
      <c r="N4832" s="62"/>
      <c r="O4832" s="62"/>
      <c r="P4832" s="62"/>
      <c r="Q4832" s="62"/>
      <c r="R4832" s="74"/>
      <c r="S4832" s="74"/>
      <c r="T4832" s="62"/>
      <c r="U4832" s="62"/>
      <c r="V4832" s="76"/>
    </row>
    <row r="4833" customHeight="1" spans="1:22">
      <c r="A4833" s="74"/>
      <c r="B4833" s="74"/>
      <c r="C4833" s="74"/>
      <c r="D4833" s="74"/>
      <c r="E4833" s="74"/>
      <c r="G4833" s="75"/>
      <c r="H4833" s="75"/>
      <c r="I4833" s="75"/>
      <c r="L4833" s="62"/>
      <c r="M4833" s="62"/>
      <c r="N4833" s="62"/>
      <c r="O4833" s="62"/>
      <c r="P4833" s="62"/>
      <c r="Q4833" s="62"/>
      <c r="R4833" s="74"/>
      <c r="S4833" s="74"/>
      <c r="T4833" s="62"/>
      <c r="U4833" s="62"/>
      <c r="V4833" s="76"/>
    </row>
    <row r="4834" customHeight="1" spans="1:22">
      <c r="A4834" s="74"/>
      <c r="B4834" s="74"/>
      <c r="C4834" s="74"/>
      <c r="D4834" s="74"/>
      <c r="E4834" s="74"/>
      <c r="G4834" s="75"/>
      <c r="H4834" s="75"/>
      <c r="I4834" s="75"/>
      <c r="L4834" s="62"/>
      <c r="M4834" s="62"/>
      <c r="N4834" s="62"/>
      <c r="O4834" s="62"/>
      <c r="P4834" s="62"/>
      <c r="Q4834" s="62"/>
      <c r="R4834" s="74"/>
      <c r="S4834" s="74"/>
      <c r="T4834" s="62"/>
      <c r="U4834" s="62"/>
      <c r="V4834" s="76"/>
    </row>
    <row r="4835" customHeight="1" spans="1:22">
      <c r="A4835" s="74"/>
      <c r="B4835" s="74"/>
      <c r="C4835" s="74"/>
      <c r="D4835" s="74"/>
      <c r="E4835" s="74"/>
      <c r="G4835" s="75"/>
      <c r="H4835" s="75"/>
      <c r="I4835" s="75"/>
      <c r="L4835" s="62"/>
      <c r="M4835" s="62"/>
      <c r="N4835" s="62"/>
      <c r="O4835" s="62"/>
      <c r="P4835" s="62"/>
      <c r="Q4835" s="62"/>
      <c r="R4835" s="74"/>
      <c r="S4835" s="74"/>
      <c r="T4835" s="62"/>
      <c r="U4835" s="62"/>
      <c r="V4835" s="76"/>
    </row>
    <row r="4836" customHeight="1" spans="1:22">
      <c r="A4836" s="74"/>
      <c r="B4836" s="74"/>
      <c r="C4836" s="74"/>
      <c r="D4836" s="74"/>
      <c r="E4836" s="74"/>
      <c r="G4836" s="75"/>
      <c r="H4836" s="75"/>
      <c r="I4836" s="75"/>
      <c r="L4836" s="62"/>
      <c r="M4836" s="62"/>
      <c r="N4836" s="62"/>
      <c r="O4836" s="62"/>
      <c r="P4836" s="62"/>
      <c r="Q4836" s="62"/>
      <c r="R4836" s="74"/>
      <c r="S4836" s="74"/>
      <c r="T4836" s="62"/>
      <c r="U4836" s="62"/>
      <c r="V4836" s="76"/>
    </row>
    <row r="4837" customHeight="1" spans="1:22">
      <c r="A4837" s="74"/>
      <c r="B4837" s="74"/>
      <c r="C4837" s="74"/>
      <c r="D4837" s="74"/>
      <c r="E4837" s="74"/>
      <c r="G4837" s="75"/>
      <c r="H4837" s="75"/>
      <c r="I4837" s="75"/>
      <c r="L4837" s="62"/>
      <c r="M4837" s="62"/>
      <c r="N4837" s="62"/>
      <c r="O4837" s="62"/>
      <c r="P4837" s="62"/>
      <c r="Q4837" s="62"/>
      <c r="R4837" s="74"/>
      <c r="S4837" s="74"/>
      <c r="T4837" s="62"/>
      <c r="U4837" s="62"/>
      <c r="V4837" s="76"/>
    </row>
    <row r="4838" customHeight="1" spans="1:22">
      <c r="A4838" s="74"/>
      <c r="B4838" s="74"/>
      <c r="C4838" s="74"/>
      <c r="D4838" s="74"/>
      <c r="E4838" s="74"/>
      <c r="G4838" s="75"/>
      <c r="H4838" s="75"/>
      <c r="I4838" s="75"/>
      <c r="L4838" s="62"/>
      <c r="M4838" s="62"/>
      <c r="N4838" s="62"/>
      <c r="O4838" s="62"/>
      <c r="P4838" s="62"/>
      <c r="Q4838" s="62"/>
      <c r="R4838" s="74"/>
      <c r="S4838" s="74"/>
      <c r="T4838" s="62"/>
      <c r="U4838" s="62"/>
      <c r="V4838" s="76"/>
    </row>
    <row r="4839" customHeight="1" spans="1:22">
      <c r="A4839" s="74"/>
      <c r="B4839" s="74"/>
      <c r="C4839" s="74"/>
      <c r="D4839" s="74"/>
      <c r="E4839" s="74"/>
      <c r="G4839" s="75"/>
      <c r="H4839" s="75"/>
      <c r="I4839" s="75"/>
      <c r="L4839" s="62"/>
      <c r="M4839" s="62"/>
      <c r="N4839" s="62"/>
      <c r="O4839" s="62"/>
      <c r="P4839" s="62"/>
      <c r="Q4839" s="62"/>
      <c r="R4839" s="74"/>
      <c r="S4839" s="74"/>
      <c r="T4839" s="62"/>
      <c r="U4839" s="62"/>
      <c r="V4839" s="76"/>
    </row>
    <row r="4840" customHeight="1" spans="1:22">
      <c r="A4840" s="74"/>
      <c r="B4840" s="74"/>
      <c r="C4840" s="74"/>
      <c r="D4840" s="74"/>
      <c r="E4840" s="74"/>
      <c r="G4840" s="75"/>
      <c r="H4840" s="75"/>
      <c r="I4840" s="75"/>
      <c r="L4840" s="62"/>
      <c r="M4840" s="62"/>
      <c r="N4840" s="62"/>
      <c r="O4840" s="62"/>
      <c r="P4840" s="62"/>
      <c r="Q4840" s="62"/>
      <c r="R4840" s="74"/>
      <c r="S4840" s="74"/>
      <c r="T4840" s="62"/>
      <c r="U4840" s="62"/>
      <c r="V4840" s="76"/>
    </row>
    <row r="4841" customHeight="1" spans="1:22">
      <c r="A4841" s="74"/>
      <c r="B4841" s="74"/>
      <c r="C4841" s="74"/>
      <c r="D4841" s="74"/>
      <c r="E4841" s="74"/>
      <c r="G4841" s="75"/>
      <c r="H4841" s="75"/>
      <c r="I4841" s="75"/>
      <c r="L4841" s="62"/>
      <c r="M4841" s="62"/>
      <c r="N4841" s="62"/>
      <c r="O4841" s="62"/>
      <c r="P4841" s="62"/>
      <c r="Q4841" s="62"/>
      <c r="R4841" s="74"/>
      <c r="S4841" s="74"/>
      <c r="T4841" s="62"/>
      <c r="U4841" s="62"/>
      <c r="V4841" s="76"/>
    </row>
    <row r="4842" customHeight="1" spans="1:22">
      <c r="A4842" s="74"/>
      <c r="B4842" s="74"/>
      <c r="C4842" s="74"/>
      <c r="D4842" s="74"/>
      <c r="E4842" s="74"/>
      <c r="G4842" s="75"/>
      <c r="H4842" s="75"/>
      <c r="I4842" s="75"/>
      <c r="L4842" s="62"/>
      <c r="M4842" s="62"/>
      <c r="N4842" s="62"/>
      <c r="O4842" s="62"/>
      <c r="P4842" s="62"/>
      <c r="Q4842" s="62"/>
      <c r="R4842" s="74"/>
      <c r="S4842" s="74"/>
      <c r="T4842" s="62"/>
      <c r="U4842" s="62"/>
      <c r="V4842" s="76"/>
    </row>
    <row r="4843" customHeight="1" spans="1:22">
      <c r="A4843" s="74"/>
      <c r="B4843" s="74"/>
      <c r="C4843" s="74"/>
      <c r="D4843" s="74"/>
      <c r="E4843" s="74"/>
      <c r="G4843" s="75"/>
      <c r="H4843" s="75"/>
      <c r="I4843" s="75"/>
      <c r="L4843" s="62"/>
      <c r="M4843" s="62"/>
      <c r="N4843" s="62"/>
      <c r="O4843" s="62"/>
      <c r="P4843" s="62"/>
      <c r="Q4843" s="62"/>
      <c r="R4843" s="74"/>
      <c r="S4843" s="74"/>
      <c r="T4843" s="62"/>
      <c r="U4843" s="62"/>
      <c r="V4843" s="76"/>
    </row>
    <row r="4844" customHeight="1" spans="1:22">
      <c r="A4844" s="74"/>
      <c r="B4844" s="74"/>
      <c r="C4844" s="74"/>
      <c r="D4844" s="74"/>
      <c r="E4844" s="74"/>
      <c r="G4844" s="75"/>
      <c r="H4844" s="75"/>
      <c r="I4844" s="75"/>
      <c r="L4844" s="62"/>
      <c r="M4844" s="62"/>
      <c r="N4844" s="62"/>
      <c r="O4844" s="62"/>
      <c r="P4844" s="62"/>
      <c r="Q4844" s="62"/>
      <c r="R4844" s="74"/>
      <c r="S4844" s="74"/>
      <c r="T4844" s="62"/>
      <c r="U4844" s="62"/>
      <c r="V4844" s="76"/>
    </row>
    <row r="4845" customHeight="1" spans="1:22">
      <c r="A4845" s="74"/>
      <c r="B4845" s="74"/>
      <c r="C4845" s="74"/>
      <c r="D4845" s="74"/>
      <c r="E4845" s="74"/>
      <c r="G4845" s="75"/>
      <c r="H4845" s="75"/>
      <c r="I4845" s="75"/>
      <c r="L4845" s="62"/>
      <c r="M4845" s="62"/>
      <c r="N4845" s="62"/>
      <c r="O4845" s="62"/>
      <c r="P4845" s="62"/>
      <c r="Q4845" s="62"/>
      <c r="R4845" s="74"/>
      <c r="S4845" s="74"/>
      <c r="T4845" s="62"/>
      <c r="U4845" s="62"/>
      <c r="V4845" s="76"/>
    </row>
    <row r="4846" customHeight="1" spans="1:22">
      <c r="A4846" s="74"/>
      <c r="B4846" s="74"/>
      <c r="C4846" s="74"/>
      <c r="D4846" s="74"/>
      <c r="E4846" s="74"/>
      <c r="G4846" s="75"/>
      <c r="H4846" s="75"/>
      <c r="I4846" s="75"/>
      <c r="L4846" s="62"/>
      <c r="M4846" s="62"/>
      <c r="N4846" s="62"/>
      <c r="O4846" s="62"/>
      <c r="P4846" s="62"/>
      <c r="Q4846" s="62"/>
      <c r="R4846" s="74"/>
      <c r="S4846" s="74"/>
      <c r="T4846" s="62"/>
      <c r="U4846" s="62"/>
      <c r="V4846" s="76"/>
    </row>
    <row r="4847" customHeight="1" spans="1:22">
      <c r="A4847" s="74"/>
      <c r="B4847" s="74"/>
      <c r="C4847" s="74"/>
      <c r="D4847" s="74"/>
      <c r="E4847" s="74"/>
      <c r="G4847" s="75"/>
      <c r="H4847" s="75"/>
      <c r="I4847" s="75"/>
      <c r="L4847" s="62"/>
      <c r="M4847" s="62"/>
      <c r="N4847" s="62"/>
      <c r="O4847" s="62"/>
      <c r="P4847" s="62"/>
      <c r="Q4847" s="62"/>
      <c r="R4847" s="74"/>
      <c r="S4847" s="74"/>
      <c r="T4847" s="62"/>
      <c r="U4847" s="62"/>
      <c r="V4847" s="76"/>
    </row>
    <row r="4848" customHeight="1" spans="1:22">
      <c r="A4848" s="74"/>
      <c r="B4848" s="74"/>
      <c r="C4848" s="74"/>
      <c r="D4848" s="74"/>
      <c r="E4848" s="74"/>
      <c r="G4848" s="75"/>
      <c r="H4848" s="75"/>
      <c r="I4848" s="75"/>
      <c r="L4848" s="62"/>
      <c r="M4848" s="62"/>
      <c r="N4848" s="62"/>
      <c r="O4848" s="62"/>
      <c r="P4848" s="62"/>
      <c r="Q4848" s="62"/>
      <c r="R4848" s="74"/>
      <c r="S4848" s="74"/>
      <c r="T4848" s="62"/>
      <c r="U4848" s="62"/>
      <c r="V4848" s="76"/>
    </row>
    <row r="4849" customHeight="1" spans="1:22">
      <c r="A4849" s="74"/>
      <c r="B4849" s="74"/>
      <c r="C4849" s="74"/>
      <c r="D4849" s="74"/>
      <c r="E4849" s="74"/>
      <c r="G4849" s="75"/>
      <c r="H4849" s="75"/>
      <c r="I4849" s="75"/>
      <c r="L4849" s="62"/>
      <c r="M4849" s="62"/>
      <c r="N4849" s="62"/>
      <c r="O4849" s="62"/>
      <c r="P4849" s="62"/>
      <c r="Q4849" s="62"/>
      <c r="R4849" s="74"/>
      <c r="S4849" s="74"/>
      <c r="T4849" s="62"/>
      <c r="U4849" s="62"/>
      <c r="V4849" s="76"/>
    </row>
    <row r="4850" customHeight="1" spans="1:22">
      <c r="A4850" s="74"/>
      <c r="B4850" s="74"/>
      <c r="C4850" s="74"/>
      <c r="D4850" s="74"/>
      <c r="E4850" s="74"/>
      <c r="G4850" s="75"/>
      <c r="H4850" s="75"/>
      <c r="I4850" s="75"/>
      <c r="L4850" s="62"/>
      <c r="M4850" s="62"/>
      <c r="N4850" s="62"/>
      <c r="O4850" s="62"/>
      <c r="P4850" s="62"/>
      <c r="Q4850" s="62"/>
      <c r="R4850" s="74"/>
      <c r="S4850" s="74"/>
      <c r="T4850" s="62"/>
      <c r="U4850" s="62"/>
      <c r="V4850" s="76"/>
    </row>
    <row r="4851" customHeight="1" spans="1:22">
      <c r="A4851" s="74"/>
      <c r="B4851" s="74"/>
      <c r="C4851" s="74"/>
      <c r="D4851" s="74"/>
      <c r="E4851" s="74"/>
      <c r="G4851" s="75"/>
      <c r="H4851" s="75"/>
      <c r="I4851" s="75"/>
      <c r="L4851" s="62"/>
      <c r="M4851" s="62"/>
      <c r="N4851" s="62"/>
      <c r="O4851" s="62"/>
      <c r="P4851" s="62"/>
      <c r="Q4851" s="62"/>
      <c r="R4851" s="74"/>
      <c r="S4851" s="74"/>
      <c r="T4851" s="62"/>
      <c r="U4851" s="62"/>
      <c r="V4851" s="76"/>
    </row>
    <row r="4852" customHeight="1" spans="1:22">
      <c r="A4852" s="74"/>
      <c r="B4852" s="74"/>
      <c r="C4852" s="74"/>
      <c r="D4852" s="74"/>
      <c r="E4852" s="74"/>
      <c r="G4852" s="75"/>
      <c r="H4852" s="75"/>
      <c r="I4852" s="75"/>
      <c r="L4852" s="62"/>
      <c r="M4852" s="62"/>
      <c r="N4852" s="62"/>
      <c r="O4852" s="62"/>
      <c r="P4852" s="62"/>
      <c r="Q4852" s="62"/>
      <c r="R4852" s="74"/>
      <c r="S4852" s="74"/>
      <c r="T4852" s="62"/>
      <c r="U4852" s="62"/>
      <c r="V4852" s="76"/>
    </row>
    <row r="4853" customHeight="1" spans="1:22">
      <c r="A4853" s="74"/>
      <c r="B4853" s="74"/>
      <c r="C4853" s="74"/>
      <c r="D4853" s="74"/>
      <c r="E4853" s="74"/>
      <c r="G4853" s="75"/>
      <c r="H4853" s="75"/>
      <c r="I4853" s="75"/>
      <c r="L4853" s="62"/>
      <c r="M4853" s="62"/>
      <c r="N4853" s="62"/>
      <c r="O4853" s="62"/>
      <c r="P4853" s="62"/>
      <c r="Q4853" s="62"/>
      <c r="R4853" s="74"/>
      <c r="S4853" s="74"/>
      <c r="T4853" s="62"/>
      <c r="U4853" s="62"/>
      <c r="V4853" s="76"/>
    </row>
    <row r="4854" customHeight="1" spans="1:22">
      <c r="A4854" s="74"/>
      <c r="B4854" s="74"/>
      <c r="C4854" s="74"/>
      <c r="D4854" s="74"/>
      <c r="E4854" s="74"/>
      <c r="G4854" s="75"/>
      <c r="H4854" s="75"/>
      <c r="I4854" s="75"/>
      <c r="L4854" s="62"/>
      <c r="M4854" s="62"/>
      <c r="N4854" s="62"/>
      <c r="O4854" s="62"/>
      <c r="P4854" s="62"/>
      <c r="Q4854" s="62"/>
      <c r="R4854" s="74"/>
      <c r="S4854" s="74"/>
      <c r="T4854" s="62"/>
      <c r="U4854" s="62"/>
      <c r="V4854" s="76"/>
    </row>
    <row r="4855" customHeight="1" spans="1:22">
      <c r="A4855" s="74"/>
      <c r="B4855" s="74"/>
      <c r="C4855" s="74"/>
      <c r="D4855" s="74"/>
      <c r="E4855" s="74"/>
      <c r="G4855" s="75"/>
      <c r="H4855" s="75"/>
      <c r="I4855" s="75"/>
      <c r="L4855" s="62"/>
      <c r="M4855" s="62"/>
      <c r="N4855" s="62"/>
      <c r="O4855" s="62"/>
      <c r="P4855" s="62"/>
      <c r="Q4855" s="62"/>
      <c r="R4855" s="74"/>
      <c r="S4855" s="74"/>
      <c r="T4855" s="62"/>
      <c r="U4855" s="62"/>
      <c r="V4855" s="76"/>
    </row>
    <row r="4856" customHeight="1" spans="1:22">
      <c r="A4856" s="74"/>
      <c r="B4856" s="74"/>
      <c r="C4856" s="74"/>
      <c r="D4856" s="74"/>
      <c r="E4856" s="74"/>
      <c r="G4856" s="75"/>
      <c r="H4856" s="75"/>
      <c r="I4856" s="75"/>
      <c r="L4856" s="62"/>
      <c r="M4856" s="62"/>
      <c r="N4856" s="62"/>
      <c r="O4856" s="62"/>
      <c r="P4856" s="62"/>
      <c r="Q4856" s="62"/>
      <c r="R4856" s="74"/>
      <c r="S4856" s="74"/>
      <c r="T4856" s="62"/>
      <c r="U4856" s="62"/>
      <c r="V4856" s="76"/>
    </row>
    <row r="4857" customHeight="1" spans="1:22">
      <c r="A4857" s="74"/>
      <c r="B4857" s="74"/>
      <c r="C4857" s="74"/>
      <c r="D4857" s="74"/>
      <c r="E4857" s="74"/>
      <c r="G4857" s="75"/>
      <c r="H4857" s="75"/>
      <c r="I4857" s="75"/>
      <c r="L4857" s="62"/>
      <c r="M4857" s="62"/>
      <c r="N4857" s="62"/>
      <c r="O4857" s="62"/>
      <c r="P4857" s="62"/>
      <c r="Q4857" s="62"/>
      <c r="R4857" s="74"/>
      <c r="S4857" s="74"/>
      <c r="T4857" s="62"/>
      <c r="U4857" s="62"/>
      <c r="V4857" s="76"/>
    </row>
    <row r="4858" customHeight="1" spans="1:22">
      <c r="A4858" s="74"/>
      <c r="B4858" s="74"/>
      <c r="C4858" s="74"/>
      <c r="D4858" s="74"/>
      <c r="E4858" s="74"/>
      <c r="G4858" s="75"/>
      <c r="H4858" s="75"/>
      <c r="I4858" s="75"/>
      <c r="L4858" s="62"/>
      <c r="M4858" s="62"/>
      <c r="N4858" s="62"/>
      <c r="O4858" s="62"/>
      <c r="P4858" s="62"/>
      <c r="Q4858" s="62"/>
      <c r="R4858" s="74"/>
      <c r="S4858" s="74"/>
      <c r="T4858" s="62"/>
      <c r="U4858" s="62"/>
      <c r="V4858" s="76"/>
    </row>
    <row r="4859" customHeight="1" spans="1:22">
      <c r="A4859" s="74"/>
      <c r="B4859" s="74"/>
      <c r="C4859" s="74"/>
      <c r="D4859" s="74"/>
      <c r="E4859" s="74"/>
      <c r="G4859" s="75"/>
      <c r="H4859" s="75"/>
      <c r="I4859" s="75"/>
      <c r="L4859" s="62"/>
      <c r="M4859" s="62"/>
      <c r="N4859" s="62"/>
      <c r="O4859" s="62"/>
      <c r="P4859" s="62"/>
      <c r="Q4859" s="62"/>
      <c r="R4859" s="74"/>
      <c r="S4859" s="74"/>
      <c r="T4859" s="62"/>
      <c r="U4859" s="62"/>
      <c r="V4859" s="76"/>
    </row>
    <row r="4860" customHeight="1" spans="1:22">
      <c r="A4860" s="74"/>
      <c r="B4860" s="74"/>
      <c r="C4860" s="74"/>
      <c r="D4860" s="74"/>
      <c r="E4860" s="74"/>
      <c r="G4860" s="75"/>
      <c r="H4860" s="75"/>
      <c r="I4860" s="75"/>
      <c r="L4860" s="62"/>
      <c r="M4860" s="62"/>
      <c r="N4860" s="62"/>
      <c r="O4860" s="62"/>
      <c r="P4860" s="62"/>
      <c r="Q4860" s="62"/>
      <c r="R4860" s="74"/>
      <c r="S4860" s="74"/>
      <c r="T4860" s="62"/>
      <c r="U4860" s="62"/>
      <c r="V4860" s="76"/>
    </row>
    <row r="4861" customHeight="1" spans="1:22">
      <c r="A4861" s="74"/>
      <c r="B4861" s="74"/>
      <c r="C4861" s="74"/>
      <c r="D4861" s="74"/>
      <c r="E4861" s="74"/>
      <c r="G4861" s="75"/>
      <c r="H4861" s="75"/>
      <c r="I4861" s="75"/>
      <c r="L4861" s="62"/>
      <c r="M4861" s="62"/>
      <c r="N4861" s="62"/>
      <c r="O4861" s="62"/>
      <c r="P4861" s="62"/>
      <c r="Q4861" s="62"/>
      <c r="R4861" s="74"/>
      <c r="S4861" s="74"/>
      <c r="T4861" s="62"/>
      <c r="U4861" s="62"/>
      <c r="V4861" s="76"/>
    </row>
    <row r="4862" customHeight="1" spans="1:22">
      <c r="A4862" s="74"/>
      <c r="B4862" s="74"/>
      <c r="C4862" s="74"/>
      <c r="D4862" s="74"/>
      <c r="E4862" s="74"/>
      <c r="G4862" s="75"/>
      <c r="H4862" s="75"/>
      <c r="I4862" s="75"/>
      <c r="L4862" s="62"/>
      <c r="M4862" s="62"/>
      <c r="N4862" s="62"/>
      <c r="O4862" s="62"/>
      <c r="P4862" s="62"/>
      <c r="Q4862" s="62"/>
      <c r="R4862" s="74"/>
      <c r="S4862" s="74"/>
      <c r="T4862" s="62"/>
      <c r="U4862" s="62"/>
      <c r="V4862" s="76"/>
    </row>
    <row r="4863" customHeight="1" spans="1:22">
      <c r="A4863" s="74"/>
      <c r="B4863" s="74"/>
      <c r="C4863" s="74"/>
      <c r="D4863" s="74"/>
      <c r="E4863" s="74"/>
      <c r="G4863" s="75"/>
      <c r="H4863" s="75"/>
      <c r="I4863" s="75"/>
      <c r="L4863" s="62"/>
      <c r="M4863" s="62"/>
      <c r="N4863" s="62"/>
      <c r="O4863" s="62"/>
      <c r="P4863" s="62"/>
      <c r="Q4863" s="62"/>
      <c r="R4863" s="74"/>
      <c r="S4863" s="74"/>
      <c r="T4863" s="62"/>
      <c r="U4863" s="62"/>
      <c r="V4863" s="76"/>
    </row>
    <row r="4864" customHeight="1" spans="1:22">
      <c r="A4864" s="74"/>
      <c r="B4864" s="74"/>
      <c r="C4864" s="74"/>
      <c r="D4864" s="74"/>
      <c r="E4864" s="74"/>
      <c r="G4864" s="75"/>
      <c r="H4864" s="75"/>
      <c r="I4864" s="75"/>
      <c r="L4864" s="62"/>
      <c r="M4864" s="62"/>
      <c r="N4864" s="62"/>
      <c r="O4864" s="62"/>
      <c r="P4864" s="62"/>
      <c r="Q4864" s="62"/>
      <c r="R4864" s="74"/>
      <c r="S4864" s="74"/>
      <c r="T4864" s="62"/>
      <c r="U4864" s="62"/>
      <c r="V4864" s="76"/>
    </row>
    <row r="4865" customHeight="1" spans="1:22">
      <c r="A4865" s="74"/>
      <c r="B4865" s="74"/>
      <c r="C4865" s="74"/>
      <c r="D4865" s="74"/>
      <c r="E4865" s="74"/>
      <c r="G4865" s="75"/>
      <c r="H4865" s="75"/>
      <c r="I4865" s="75"/>
      <c r="L4865" s="62"/>
      <c r="M4865" s="62"/>
      <c r="N4865" s="62"/>
      <c r="O4865" s="62"/>
      <c r="P4865" s="62"/>
      <c r="Q4865" s="62"/>
      <c r="R4865" s="74"/>
      <c r="S4865" s="74"/>
      <c r="T4865" s="62"/>
      <c r="U4865" s="62"/>
      <c r="V4865" s="76"/>
    </row>
    <row r="4866" customHeight="1" spans="1:22">
      <c r="A4866" s="74"/>
      <c r="B4866" s="74"/>
      <c r="C4866" s="74"/>
      <c r="D4866" s="74"/>
      <c r="E4866" s="74"/>
      <c r="G4866" s="75"/>
      <c r="H4866" s="75"/>
      <c r="I4866" s="75"/>
      <c r="L4866" s="62"/>
      <c r="M4866" s="62"/>
      <c r="N4866" s="62"/>
      <c r="O4866" s="62"/>
      <c r="P4866" s="62"/>
      <c r="Q4866" s="62"/>
      <c r="R4866" s="74"/>
      <c r="S4866" s="74"/>
      <c r="T4866" s="62"/>
      <c r="U4866" s="62"/>
      <c r="V4866" s="76"/>
    </row>
    <row r="4867" customHeight="1" spans="1:22">
      <c r="A4867" s="74"/>
      <c r="B4867" s="74"/>
      <c r="C4867" s="74"/>
      <c r="D4867" s="74"/>
      <c r="E4867" s="74"/>
      <c r="G4867" s="75"/>
      <c r="H4867" s="75"/>
      <c r="I4867" s="75"/>
      <c r="L4867" s="62"/>
      <c r="M4867" s="62"/>
      <c r="N4867" s="62"/>
      <c r="O4867" s="62"/>
      <c r="P4867" s="62"/>
      <c r="Q4867" s="62"/>
      <c r="R4867" s="74"/>
      <c r="S4867" s="74"/>
      <c r="T4867" s="62"/>
      <c r="U4867" s="62"/>
      <c r="V4867" s="76"/>
    </row>
    <row r="4868" customHeight="1" spans="1:22">
      <c r="A4868" s="74"/>
      <c r="B4868" s="74"/>
      <c r="C4868" s="74"/>
      <c r="D4868" s="74"/>
      <c r="E4868" s="74"/>
      <c r="G4868" s="75"/>
      <c r="H4868" s="75"/>
      <c r="I4868" s="75"/>
      <c r="L4868" s="62"/>
      <c r="M4868" s="62"/>
      <c r="N4868" s="62"/>
      <c r="O4868" s="62"/>
      <c r="P4868" s="62"/>
      <c r="Q4868" s="62"/>
      <c r="R4868" s="74"/>
      <c r="S4868" s="74"/>
      <c r="T4868" s="62"/>
      <c r="U4868" s="62"/>
      <c r="V4868" s="76"/>
    </row>
    <row r="4869" customHeight="1" spans="1:22">
      <c r="A4869" s="74"/>
      <c r="B4869" s="74"/>
      <c r="C4869" s="74"/>
      <c r="D4869" s="74"/>
      <c r="E4869" s="74"/>
      <c r="G4869" s="75"/>
      <c r="H4869" s="75"/>
      <c r="I4869" s="75"/>
      <c r="L4869" s="62"/>
      <c r="M4869" s="62"/>
      <c r="N4869" s="62"/>
      <c r="O4869" s="62"/>
      <c r="P4869" s="62"/>
      <c r="Q4869" s="62"/>
      <c r="R4869" s="74"/>
      <c r="S4869" s="74"/>
      <c r="T4869" s="62"/>
      <c r="U4869" s="62"/>
      <c r="V4869" s="76"/>
    </row>
    <row r="4870" customHeight="1" spans="1:22">
      <c r="A4870" s="74"/>
      <c r="B4870" s="74"/>
      <c r="C4870" s="74"/>
      <c r="D4870" s="74"/>
      <c r="E4870" s="74"/>
      <c r="G4870" s="75"/>
      <c r="H4870" s="75"/>
      <c r="I4870" s="75"/>
      <c r="L4870" s="62"/>
      <c r="M4870" s="62"/>
      <c r="N4870" s="62"/>
      <c r="O4870" s="62"/>
      <c r="P4870" s="62"/>
      <c r="Q4870" s="62"/>
      <c r="R4870" s="74"/>
      <c r="S4870" s="74"/>
      <c r="T4870" s="62"/>
      <c r="U4870" s="62"/>
      <c r="V4870" s="76"/>
    </row>
    <row r="4871" customHeight="1" spans="1:22">
      <c r="A4871" s="74"/>
      <c r="B4871" s="74"/>
      <c r="C4871" s="74"/>
      <c r="D4871" s="74"/>
      <c r="E4871" s="74"/>
      <c r="G4871" s="75"/>
      <c r="H4871" s="75"/>
      <c r="I4871" s="75"/>
      <c r="L4871" s="62"/>
      <c r="M4871" s="62"/>
      <c r="N4871" s="62"/>
      <c r="O4871" s="62"/>
      <c r="P4871" s="62"/>
      <c r="Q4871" s="62"/>
      <c r="R4871" s="74"/>
      <c r="S4871" s="74"/>
      <c r="T4871" s="62"/>
      <c r="U4871" s="62"/>
      <c r="V4871" s="76"/>
    </row>
    <row r="4872" customHeight="1" spans="1:22">
      <c r="A4872" s="74"/>
      <c r="B4872" s="74"/>
      <c r="C4872" s="74"/>
      <c r="D4872" s="74"/>
      <c r="E4872" s="74"/>
      <c r="G4872" s="75"/>
      <c r="H4872" s="75"/>
      <c r="I4872" s="75"/>
      <c r="L4872" s="62"/>
      <c r="M4872" s="62"/>
      <c r="N4872" s="62"/>
      <c r="O4872" s="62"/>
      <c r="P4872" s="62"/>
      <c r="Q4872" s="62"/>
      <c r="R4872" s="74"/>
      <c r="S4872" s="74"/>
      <c r="T4872" s="62"/>
      <c r="U4872" s="62"/>
      <c r="V4872" s="76"/>
    </row>
    <row r="4873" customHeight="1" spans="1:22">
      <c r="A4873" s="74"/>
      <c r="B4873" s="74"/>
      <c r="C4873" s="74"/>
      <c r="D4873" s="74"/>
      <c r="E4873" s="74"/>
      <c r="G4873" s="75"/>
      <c r="H4873" s="75"/>
      <c r="I4873" s="75"/>
      <c r="L4873" s="62"/>
      <c r="M4873" s="62"/>
      <c r="N4873" s="62"/>
      <c r="O4873" s="62"/>
      <c r="P4873" s="62"/>
      <c r="Q4873" s="62"/>
      <c r="R4873" s="74"/>
      <c r="S4873" s="74"/>
      <c r="T4873" s="62"/>
      <c r="U4873" s="62"/>
      <c r="V4873" s="76"/>
    </row>
    <row r="4874" customHeight="1" spans="1:22">
      <c r="A4874" s="74"/>
      <c r="B4874" s="74"/>
      <c r="C4874" s="74"/>
      <c r="D4874" s="74"/>
      <c r="E4874" s="74"/>
      <c r="G4874" s="75"/>
      <c r="H4874" s="75"/>
      <c r="I4874" s="75"/>
      <c r="L4874" s="62"/>
      <c r="M4874" s="62"/>
      <c r="N4874" s="62"/>
      <c r="O4874" s="62"/>
      <c r="P4874" s="62"/>
      <c r="Q4874" s="62"/>
      <c r="R4874" s="74"/>
      <c r="S4874" s="74"/>
      <c r="T4874" s="62"/>
      <c r="U4874" s="62"/>
      <c r="V4874" s="76"/>
    </row>
    <row r="4875" customHeight="1" spans="1:22">
      <c r="A4875" s="74"/>
      <c r="B4875" s="74"/>
      <c r="C4875" s="74"/>
      <c r="D4875" s="74"/>
      <c r="E4875" s="74"/>
      <c r="G4875" s="75"/>
      <c r="H4875" s="75"/>
      <c r="I4875" s="75"/>
      <c r="L4875" s="62"/>
      <c r="M4875" s="62"/>
      <c r="N4875" s="62"/>
      <c r="O4875" s="62"/>
      <c r="P4875" s="62"/>
      <c r="Q4875" s="62"/>
      <c r="R4875" s="74"/>
      <c r="S4875" s="74"/>
      <c r="T4875" s="62"/>
      <c r="U4875" s="62"/>
      <c r="V4875" s="76"/>
    </row>
    <row r="4876" customHeight="1" spans="1:22">
      <c r="A4876" s="74"/>
      <c r="B4876" s="74"/>
      <c r="C4876" s="74"/>
      <c r="D4876" s="74"/>
      <c r="E4876" s="74"/>
      <c r="G4876" s="75"/>
      <c r="H4876" s="75"/>
      <c r="I4876" s="75"/>
      <c r="L4876" s="62"/>
      <c r="M4876" s="62"/>
      <c r="N4876" s="62"/>
      <c r="O4876" s="62"/>
      <c r="P4876" s="62"/>
      <c r="Q4876" s="62"/>
      <c r="R4876" s="74"/>
      <c r="S4876" s="74"/>
      <c r="T4876" s="62"/>
      <c r="U4876" s="62"/>
      <c r="V4876" s="76"/>
    </row>
    <row r="4877" customHeight="1" spans="1:22">
      <c r="A4877" s="74"/>
      <c r="B4877" s="74"/>
      <c r="C4877" s="74"/>
      <c r="D4877" s="74"/>
      <c r="E4877" s="74"/>
      <c r="G4877" s="75"/>
      <c r="H4877" s="75"/>
      <c r="I4877" s="75"/>
      <c r="L4877" s="62"/>
      <c r="M4877" s="62"/>
      <c r="N4877" s="62"/>
      <c r="O4877" s="62"/>
      <c r="P4877" s="62"/>
      <c r="Q4877" s="62"/>
      <c r="R4877" s="74"/>
      <c r="S4877" s="74"/>
      <c r="T4877" s="62"/>
      <c r="U4877" s="62"/>
      <c r="V4877" s="76"/>
    </row>
    <row r="4878" customHeight="1" spans="1:22">
      <c r="A4878" s="74"/>
      <c r="B4878" s="74"/>
      <c r="C4878" s="74"/>
      <c r="D4878" s="74"/>
      <c r="E4878" s="74"/>
      <c r="G4878" s="75"/>
      <c r="H4878" s="75"/>
      <c r="I4878" s="75"/>
      <c r="L4878" s="62"/>
      <c r="M4878" s="62"/>
      <c r="N4878" s="62"/>
      <c r="O4878" s="62"/>
      <c r="P4878" s="62"/>
      <c r="Q4878" s="62"/>
      <c r="R4878" s="74"/>
      <c r="S4878" s="74"/>
      <c r="T4878" s="62"/>
      <c r="U4878" s="62"/>
      <c r="V4878" s="76"/>
    </row>
    <row r="4879" customHeight="1" spans="1:22">
      <c r="A4879" s="74"/>
      <c r="B4879" s="74"/>
      <c r="C4879" s="74"/>
      <c r="D4879" s="74"/>
      <c r="E4879" s="74"/>
      <c r="G4879" s="75"/>
      <c r="H4879" s="75"/>
      <c r="I4879" s="75"/>
      <c r="L4879" s="62"/>
      <c r="M4879" s="62"/>
      <c r="N4879" s="62"/>
      <c r="O4879" s="62"/>
      <c r="P4879" s="62"/>
      <c r="Q4879" s="62"/>
      <c r="R4879" s="74"/>
      <c r="S4879" s="74"/>
      <c r="T4879" s="62"/>
      <c r="U4879" s="62"/>
      <c r="V4879" s="76"/>
    </row>
    <row r="4880" customHeight="1" spans="1:22">
      <c r="A4880" s="74"/>
      <c r="B4880" s="74"/>
      <c r="C4880" s="74"/>
      <c r="D4880" s="74"/>
      <c r="E4880" s="74"/>
      <c r="G4880" s="75"/>
      <c r="H4880" s="75"/>
      <c r="I4880" s="75"/>
      <c r="L4880" s="62"/>
      <c r="M4880" s="62"/>
      <c r="N4880" s="62"/>
      <c r="O4880" s="62"/>
      <c r="P4880" s="62"/>
      <c r="Q4880" s="62"/>
      <c r="R4880" s="74"/>
      <c r="S4880" s="74"/>
      <c r="T4880" s="62"/>
      <c r="U4880" s="62"/>
      <c r="V4880" s="76"/>
    </row>
    <row r="4881" customHeight="1" spans="1:22">
      <c r="A4881" s="74"/>
      <c r="B4881" s="74"/>
      <c r="C4881" s="74"/>
      <c r="D4881" s="74"/>
      <c r="E4881" s="74"/>
      <c r="G4881" s="75"/>
      <c r="H4881" s="75"/>
      <c r="I4881" s="75"/>
      <c r="L4881" s="62"/>
      <c r="M4881" s="62"/>
      <c r="N4881" s="62"/>
      <c r="O4881" s="62"/>
      <c r="P4881" s="62"/>
      <c r="Q4881" s="62"/>
      <c r="R4881" s="74"/>
      <c r="S4881" s="74"/>
      <c r="T4881" s="62"/>
      <c r="U4881" s="62"/>
      <c r="V4881" s="76"/>
    </row>
    <row r="4882" customHeight="1" spans="1:22">
      <c r="A4882" s="74"/>
      <c r="B4882" s="74"/>
      <c r="C4882" s="74"/>
      <c r="D4882" s="74"/>
      <c r="E4882" s="74"/>
      <c r="G4882" s="75"/>
      <c r="H4882" s="75"/>
      <c r="I4882" s="75"/>
      <c r="L4882" s="62"/>
      <c r="M4882" s="62"/>
      <c r="N4882" s="62"/>
      <c r="O4882" s="62"/>
      <c r="P4882" s="62"/>
      <c r="Q4882" s="62"/>
      <c r="R4882" s="74"/>
      <c r="S4882" s="74"/>
      <c r="T4882" s="62"/>
      <c r="U4882" s="62"/>
      <c r="V4882" s="76"/>
    </row>
    <row r="4883" customHeight="1" spans="1:22">
      <c r="A4883" s="74"/>
      <c r="B4883" s="74"/>
      <c r="C4883" s="74"/>
      <c r="D4883" s="74"/>
      <c r="E4883" s="74"/>
      <c r="G4883" s="75"/>
      <c r="H4883" s="75"/>
      <c r="I4883" s="75"/>
      <c r="L4883" s="62"/>
      <c r="M4883" s="62"/>
      <c r="N4883" s="62"/>
      <c r="O4883" s="62"/>
      <c r="P4883" s="62"/>
      <c r="Q4883" s="62"/>
      <c r="R4883" s="74"/>
      <c r="S4883" s="74"/>
      <c r="T4883" s="62"/>
      <c r="U4883" s="62"/>
      <c r="V4883" s="76"/>
    </row>
    <row r="4884" customHeight="1" spans="1:22">
      <c r="A4884" s="74"/>
      <c r="B4884" s="74"/>
      <c r="C4884" s="74"/>
      <c r="D4884" s="74"/>
      <c r="E4884" s="74"/>
      <c r="G4884" s="75"/>
      <c r="H4884" s="75"/>
      <c r="I4884" s="75"/>
      <c r="L4884" s="62"/>
      <c r="M4884" s="62"/>
      <c r="N4884" s="62"/>
      <c r="O4884" s="62"/>
      <c r="P4884" s="62"/>
      <c r="Q4884" s="62"/>
      <c r="R4884" s="74"/>
      <c r="S4884" s="74"/>
      <c r="T4884" s="62"/>
      <c r="U4884" s="62"/>
      <c r="V4884" s="76"/>
    </row>
    <row r="4885" customHeight="1" spans="1:22">
      <c r="A4885" s="74"/>
      <c r="B4885" s="74"/>
      <c r="C4885" s="74"/>
      <c r="D4885" s="74"/>
      <c r="E4885" s="74"/>
      <c r="G4885" s="75"/>
      <c r="H4885" s="75"/>
      <c r="I4885" s="75"/>
      <c r="L4885" s="62"/>
      <c r="M4885" s="62"/>
      <c r="N4885" s="62"/>
      <c r="O4885" s="62"/>
      <c r="P4885" s="62"/>
      <c r="Q4885" s="62"/>
      <c r="R4885" s="74"/>
      <c r="S4885" s="74"/>
      <c r="T4885" s="62"/>
      <c r="U4885" s="62"/>
      <c r="V4885" s="76"/>
    </row>
    <row r="4886" customHeight="1" spans="1:22">
      <c r="A4886" s="74"/>
      <c r="B4886" s="74"/>
      <c r="C4886" s="74"/>
      <c r="D4886" s="74"/>
      <c r="E4886" s="74"/>
      <c r="G4886" s="75"/>
      <c r="H4886" s="75"/>
      <c r="I4886" s="75"/>
      <c r="L4886" s="62"/>
      <c r="M4886" s="62"/>
      <c r="N4886" s="62"/>
      <c r="O4886" s="62"/>
      <c r="P4886" s="62"/>
      <c r="Q4886" s="62"/>
      <c r="R4886" s="74"/>
      <c r="S4886" s="74"/>
      <c r="T4886" s="62"/>
      <c r="U4886" s="62"/>
      <c r="V4886" s="76"/>
    </row>
    <row r="4887" customHeight="1" spans="1:22">
      <c r="A4887" s="74"/>
      <c r="B4887" s="74"/>
      <c r="C4887" s="74"/>
      <c r="D4887" s="74"/>
      <c r="E4887" s="74"/>
      <c r="G4887" s="75"/>
      <c r="H4887" s="75"/>
      <c r="I4887" s="75"/>
      <c r="L4887" s="62"/>
      <c r="M4887" s="62"/>
      <c r="N4887" s="62"/>
      <c r="O4887" s="62"/>
      <c r="P4887" s="62"/>
      <c r="Q4887" s="62"/>
      <c r="R4887" s="74"/>
      <c r="S4887" s="74"/>
      <c r="T4887" s="62"/>
      <c r="U4887" s="62"/>
      <c r="V4887" s="76"/>
    </row>
    <row r="4888" customHeight="1" spans="1:22">
      <c r="A4888" s="74"/>
      <c r="B4888" s="74"/>
      <c r="C4888" s="74"/>
      <c r="D4888" s="74"/>
      <c r="E4888" s="74"/>
      <c r="G4888" s="75"/>
      <c r="H4888" s="75"/>
      <c r="I4888" s="75"/>
      <c r="L4888" s="62"/>
      <c r="M4888" s="62"/>
      <c r="N4888" s="62"/>
      <c r="O4888" s="62"/>
      <c r="P4888" s="62"/>
      <c r="Q4888" s="62"/>
      <c r="R4888" s="74"/>
      <c r="S4888" s="74"/>
      <c r="T4888" s="62"/>
      <c r="U4888" s="62"/>
      <c r="V4888" s="76"/>
    </row>
    <row r="4889" customHeight="1" spans="1:22">
      <c r="A4889" s="74"/>
      <c r="B4889" s="74"/>
      <c r="C4889" s="74"/>
      <c r="D4889" s="74"/>
      <c r="E4889" s="74"/>
      <c r="G4889" s="75"/>
      <c r="H4889" s="75"/>
      <c r="I4889" s="75"/>
      <c r="L4889" s="62"/>
      <c r="M4889" s="62"/>
      <c r="N4889" s="62"/>
      <c r="O4889" s="62"/>
      <c r="P4889" s="62"/>
      <c r="Q4889" s="62"/>
      <c r="R4889" s="74"/>
      <c r="S4889" s="74"/>
      <c r="T4889" s="62"/>
      <c r="U4889" s="62"/>
      <c r="V4889" s="76"/>
    </row>
    <row r="4890" customHeight="1" spans="1:22">
      <c r="A4890" s="74"/>
      <c r="B4890" s="74"/>
      <c r="C4890" s="74"/>
      <c r="D4890" s="74"/>
      <c r="E4890" s="74"/>
      <c r="G4890" s="75"/>
      <c r="H4890" s="75"/>
      <c r="I4890" s="75"/>
      <c r="L4890" s="62"/>
      <c r="M4890" s="62"/>
      <c r="N4890" s="62"/>
      <c r="O4890" s="62"/>
      <c r="P4890" s="62"/>
      <c r="Q4890" s="62"/>
      <c r="R4890" s="74"/>
      <c r="S4890" s="74"/>
      <c r="T4890" s="62"/>
      <c r="U4890" s="62"/>
      <c r="V4890" s="76"/>
    </row>
    <row r="4891" customHeight="1" spans="1:22">
      <c r="A4891" s="74"/>
      <c r="B4891" s="74"/>
      <c r="C4891" s="74"/>
      <c r="D4891" s="74"/>
      <c r="E4891" s="74"/>
      <c r="G4891" s="75"/>
      <c r="H4891" s="75"/>
      <c r="I4891" s="75"/>
      <c r="L4891" s="62"/>
      <c r="M4891" s="62"/>
      <c r="N4891" s="62"/>
      <c r="O4891" s="62"/>
      <c r="P4891" s="62"/>
      <c r="Q4891" s="62"/>
      <c r="R4891" s="74"/>
      <c r="S4891" s="74"/>
      <c r="T4891" s="62"/>
      <c r="U4891" s="62"/>
      <c r="V4891" s="76"/>
    </row>
    <row r="4892" customHeight="1" spans="1:22">
      <c r="A4892" s="74"/>
      <c r="B4892" s="74"/>
      <c r="C4892" s="74"/>
      <c r="D4892" s="74"/>
      <c r="E4892" s="74"/>
      <c r="G4892" s="75"/>
      <c r="H4892" s="75"/>
      <c r="I4892" s="75"/>
      <c r="L4892" s="62"/>
      <c r="M4892" s="62"/>
      <c r="N4892" s="62"/>
      <c r="O4892" s="62"/>
      <c r="P4892" s="62"/>
      <c r="Q4892" s="62"/>
      <c r="R4892" s="74"/>
      <c r="S4892" s="74"/>
      <c r="T4892" s="62"/>
      <c r="U4892" s="62"/>
      <c r="V4892" s="76"/>
    </row>
    <row r="4893" customHeight="1" spans="1:22">
      <c r="A4893" s="74"/>
      <c r="B4893" s="74"/>
      <c r="C4893" s="74"/>
      <c r="D4893" s="74"/>
      <c r="E4893" s="74"/>
      <c r="G4893" s="75"/>
      <c r="H4893" s="75"/>
      <c r="I4893" s="75"/>
      <c r="L4893" s="62"/>
      <c r="M4893" s="62"/>
      <c r="N4893" s="62"/>
      <c r="O4893" s="62"/>
      <c r="P4893" s="62"/>
      <c r="Q4893" s="62"/>
      <c r="R4893" s="74"/>
      <c r="S4893" s="74"/>
      <c r="T4893" s="62"/>
      <c r="U4893" s="62"/>
      <c r="V4893" s="76"/>
    </row>
    <row r="4894" customHeight="1" spans="1:22">
      <c r="A4894" s="74"/>
      <c r="B4894" s="74"/>
      <c r="C4894" s="74"/>
      <c r="D4894" s="74"/>
      <c r="E4894" s="74"/>
      <c r="G4894" s="75"/>
      <c r="H4894" s="75"/>
      <c r="I4894" s="75"/>
      <c r="L4894" s="62"/>
      <c r="M4894" s="62"/>
      <c r="N4894" s="62"/>
      <c r="O4894" s="62"/>
      <c r="P4894" s="62"/>
      <c r="Q4894" s="62"/>
      <c r="R4894" s="74"/>
      <c r="S4894" s="74"/>
      <c r="T4894" s="62"/>
      <c r="U4894" s="62"/>
      <c r="V4894" s="76"/>
    </row>
    <row r="4895" customHeight="1" spans="1:22">
      <c r="A4895" s="74"/>
      <c r="B4895" s="74"/>
      <c r="C4895" s="74"/>
      <c r="D4895" s="74"/>
      <c r="E4895" s="74"/>
      <c r="G4895" s="75"/>
      <c r="H4895" s="75"/>
      <c r="I4895" s="75"/>
      <c r="L4895" s="62"/>
      <c r="M4895" s="62"/>
      <c r="N4895" s="62"/>
      <c r="O4895" s="62"/>
      <c r="P4895" s="62"/>
      <c r="Q4895" s="62"/>
      <c r="R4895" s="74"/>
      <c r="S4895" s="74"/>
      <c r="T4895" s="62"/>
      <c r="U4895" s="62"/>
      <c r="V4895" s="76"/>
    </row>
    <row r="4896" customHeight="1" spans="1:22">
      <c r="A4896" s="74"/>
      <c r="B4896" s="74"/>
      <c r="C4896" s="74"/>
      <c r="D4896" s="74"/>
      <c r="E4896" s="74"/>
      <c r="G4896" s="75"/>
      <c r="H4896" s="75"/>
      <c r="I4896" s="75"/>
      <c r="L4896" s="62"/>
      <c r="M4896" s="62"/>
      <c r="N4896" s="62"/>
      <c r="O4896" s="62"/>
      <c r="P4896" s="62"/>
      <c r="Q4896" s="62"/>
      <c r="R4896" s="74"/>
      <c r="S4896" s="74"/>
      <c r="T4896" s="62"/>
      <c r="U4896" s="62"/>
      <c r="V4896" s="76"/>
    </row>
    <row r="4897" customHeight="1" spans="1:22">
      <c r="A4897" s="74"/>
      <c r="B4897" s="74"/>
      <c r="C4897" s="74"/>
      <c r="D4897" s="74"/>
      <c r="E4897" s="74"/>
      <c r="G4897" s="75"/>
      <c r="H4897" s="75"/>
      <c r="I4897" s="75"/>
      <c r="L4897" s="62"/>
      <c r="M4897" s="62"/>
      <c r="N4897" s="62"/>
      <c r="O4897" s="62"/>
      <c r="P4897" s="62"/>
      <c r="Q4897" s="62"/>
      <c r="R4897" s="74"/>
      <c r="S4897" s="74"/>
      <c r="T4897" s="62"/>
      <c r="U4897" s="62"/>
      <c r="V4897" s="76"/>
    </row>
    <row r="4898" customHeight="1" spans="1:22">
      <c r="A4898" s="74"/>
      <c r="B4898" s="74"/>
      <c r="C4898" s="74"/>
      <c r="D4898" s="74"/>
      <c r="E4898" s="74"/>
      <c r="G4898" s="75"/>
      <c r="H4898" s="75"/>
      <c r="I4898" s="75"/>
      <c r="L4898" s="62"/>
      <c r="M4898" s="62"/>
      <c r="N4898" s="62"/>
      <c r="O4898" s="62"/>
      <c r="P4898" s="62"/>
      <c r="Q4898" s="62"/>
      <c r="R4898" s="74"/>
      <c r="S4898" s="74"/>
      <c r="T4898" s="62"/>
      <c r="U4898" s="62"/>
      <c r="V4898" s="76"/>
    </row>
    <row r="4899" customHeight="1" spans="1:22">
      <c r="A4899" s="74"/>
      <c r="B4899" s="74"/>
      <c r="C4899" s="74"/>
      <c r="D4899" s="74"/>
      <c r="E4899" s="74"/>
      <c r="G4899" s="75"/>
      <c r="H4899" s="75"/>
      <c r="I4899" s="75"/>
      <c r="L4899" s="62"/>
      <c r="M4899" s="62"/>
      <c r="N4899" s="62"/>
      <c r="O4899" s="62"/>
      <c r="P4899" s="62"/>
      <c r="Q4899" s="62"/>
      <c r="R4899" s="74"/>
      <c r="S4899" s="74"/>
      <c r="T4899" s="62"/>
      <c r="U4899" s="62"/>
      <c r="V4899" s="76"/>
    </row>
    <row r="4900" customHeight="1" spans="1:22">
      <c r="A4900" s="74"/>
      <c r="B4900" s="74"/>
      <c r="C4900" s="74"/>
      <c r="D4900" s="74"/>
      <c r="E4900" s="74"/>
      <c r="G4900" s="75"/>
      <c r="H4900" s="75"/>
      <c r="I4900" s="75"/>
      <c r="L4900" s="62"/>
      <c r="M4900" s="62"/>
      <c r="N4900" s="62"/>
      <c r="O4900" s="62"/>
      <c r="P4900" s="62"/>
      <c r="Q4900" s="62"/>
      <c r="R4900" s="74"/>
      <c r="S4900" s="74"/>
      <c r="T4900" s="62"/>
      <c r="U4900" s="62"/>
      <c r="V4900" s="76"/>
    </row>
    <row r="4901" customHeight="1" spans="1:22">
      <c r="A4901" s="74"/>
      <c r="B4901" s="74"/>
      <c r="C4901" s="74"/>
      <c r="D4901" s="74"/>
      <c r="E4901" s="74"/>
      <c r="G4901" s="75"/>
      <c r="H4901" s="75"/>
      <c r="I4901" s="75"/>
      <c r="L4901" s="62"/>
      <c r="M4901" s="62"/>
      <c r="N4901" s="62"/>
      <c r="O4901" s="62"/>
      <c r="P4901" s="62"/>
      <c r="Q4901" s="62"/>
      <c r="R4901" s="74"/>
      <c r="S4901" s="74"/>
      <c r="T4901" s="62"/>
      <c r="U4901" s="62"/>
      <c r="V4901" s="76"/>
    </row>
    <row r="4902" customHeight="1" spans="1:22">
      <c r="A4902" s="74"/>
      <c r="B4902" s="74"/>
      <c r="C4902" s="74"/>
      <c r="D4902" s="74"/>
      <c r="E4902" s="74"/>
      <c r="G4902" s="75"/>
      <c r="H4902" s="75"/>
      <c r="I4902" s="75"/>
      <c r="L4902" s="62"/>
      <c r="M4902" s="62"/>
      <c r="N4902" s="62"/>
      <c r="O4902" s="62"/>
      <c r="P4902" s="62"/>
      <c r="Q4902" s="62"/>
      <c r="R4902" s="74"/>
      <c r="S4902" s="74"/>
      <c r="T4902" s="62"/>
      <c r="U4902" s="62"/>
      <c r="V4902" s="76"/>
    </row>
    <row r="4903" customHeight="1" spans="1:22">
      <c r="A4903" s="74"/>
      <c r="B4903" s="74"/>
      <c r="C4903" s="74"/>
      <c r="D4903" s="74"/>
      <c r="E4903" s="74"/>
      <c r="G4903" s="75"/>
      <c r="H4903" s="75"/>
      <c r="I4903" s="75"/>
      <c r="L4903" s="62"/>
      <c r="M4903" s="62"/>
      <c r="N4903" s="62"/>
      <c r="O4903" s="62"/>
      <c r="P4903" s="62"/>
      <c r="Q4903" s="62"/>
      <c r="R4903" s="74"/>
      <c r="S4903" s="74"/>
      <c r="T4903" s="62"/>
      <c r="U4903" s="62"/>
      <c r="V4903" s="76"/>
    </row>
    <row r="4904" customHeight="1" spans="1:22">
      <c r="A4904" s="74"/>
      <c r="B4904" s="74"/>
      <c r="C4904" s="74"/>
      <c r="D4904" s="74"/>
      <c r="E4904" s="74"/>
      <c r="G4904" s="75"/>
      <c r="H4904" s="75"/>
      <c r="I4904" s="75"/>
      <c r="L4904" s="62"/>
      <c r="M4904" s="62"/>
      <c r="N4904" s="62"/>
      <c r="O4904" s="62"/>
      <c r="P4904" s="62"/>
      <c r="Q4904" s="62"/>
      <c r="R4904" s="74"/>
      <c r="S4904" s="74"/>
      <c r="T4904" s="62"/>
      <c r="U4904" s="62"/>
      <c r="V4904" s="76"/>
    </row>
    <row r="4905" customHeight="1" spans="1:22">
      <c r="A4905" s="74"/>
      <c r="B4905" s="74"/>
      <c r="C4905" s="74"/>
      <c r="D4905" s="74"/>
      <c r="E4905" s="74"/>
      <c r="G4905" s="75"/>
      <c r="H4905" s="75"/>
      <c r="I4905" s="75"/>
      <c r="L4905" s="62"/>
      <c r="M4905" s="62"/>
      <c r="N4905" s="62"/>
      <c r="O4905" s="62"/>
      <c r="P4905" s="62"/>
      <c r="Q4905" s="62"/>
      <c r="R4905" s="74"/>
      <c r="S4905" s="74"/>
      <c r="T4905" s="62"/>
      <c r="U4905" s="62"/>
      <c r="V4905" s="76"/>
    </row>
    <row r="4906" customHeight="1" spans="1:22">
      <c r="A4906" s="74"/>
      <c r="B4906" s="74"/>
      <c r="C4906" s="74"/>
      <c r="D4906" s="74"/>
      <c r="E4906" s="74"/>
      <c r="G4906" s="75"/>
      <c r="H4906" s="75"/>
      <c r="I4906" s="75"/>
      <c r="L4906" s="62"/>
      <c r="M4906" s="62"/>
      <c r="N4906" s="62"/>
      <c r="O4906" s="62"/>
      <c r="P4906" s="62"/>
      <c r="Q4906" s="62"/>
      <c r="R4906" s="74"/>
      <c r="S4906" s="74"/>
      <c r="T4906" s="62"/>
      <c r="U4906" s="62"/>
      <c r="V4906" s="76"/>
    </row>
    <row r="4907" customHeight="1" spans="1:22">
      <c r="A4907" s="74"/>
      <c r="B4907" s="74"/>
      <c r="C4907" s="74"/>
      <c r="D4907" s="74"/>
      <c r="E4907" s="74"/>
      <c r="G4907" s="75"/>
      <c r="H4907" s="75"/>
      <c r="I4907" s="75"/>
      <c r="L4907" s="62"/>
      <c r="M4907" s="62"/>
      <c r="N4907" s="62"/>
      <c r="O4907" s="62"/>
      <c r="P4907" s="62"/>
      <c r="Q4907" s="62"/>
      <c r="R4907" s="74"/>
      <c r="S4907" s="74"/>
      <c r="T4907" s="62"/>
      <c r="U4907" s="62"/>
      <c r="V4907" s="76"/>
    </row>
    <row r="4908" customHeight="1" spans="1:22">
      <c r="A4908" s="74"/>
      <c r="B4908" s="74"/>
      <c r="C4908" s="74"/>
      <c r="D4908" s="74"/>
      <c r="E4908" s="74"/>
      <c r="G4908" s="75"/>
      <c r="H4908" s="75"/>
      <c r="I4908" s="75"/>
      <c r="L4908" s="62"/>
      <c r="M4908" s="62"/>
      <c r="N4908" s="62"/>
      <c r="O4908" s="62"/>
      <c r="P4908" s="62"/>
      <c r="Q4908" s="62"/>
      <c r="R4908" s="74"/>
      <c r="S4908" s="74"/>
      <c r="T4908" s="62"/>
      <c r="U4908" s="62"/>
      <c r="V4908" s="76"/>
    </row>
    <row r="4909" customHeight="1" spans="1:22">
      <c r="A4909" s="74"/>
      <c r="B4909" s="74"/>
      <c r="C4909" s="74"/>
      <c r="D4909" s="74"/>
      <c r="E4909" s="74"/>
      <c r="G4909" s="75"/>
      <c r="H4909" s="75"/>
      <c r="I4909" s="75"/>
      <c r="L4909" s="62"/>
      <c r="M4909" s="62"/>
      <c r="N4909" s="62"/>
      <c r="O4909" s="62"/>
      <c r="P4909" s="62"/>
      <c r="Q4909" s="62"/>
      <c r="R4909" s="74"/>
      <c r="S4909" s="74"/>
      <c r="T4909" s="62"/>
      <c r="U4909" s="62"/>
      <c r="V4909" s="76"/>
    </row>
    <row r="4910" customHeight="1" spans="1:22">
      <c r="A4910" s="74"/>
      <c r="B4910" s="74"/>
      <c r="C4910" s="74"/>
      <c r="D4910" s="74"/>
      <c r="E4910" s="74"/>
      <c r="G4910" s="75"/>
      <c r="H4910" s="75"/>
      <c r="I4910" s="75"/>
      <c r="L4910" s="62"/>
      <c r="M4910" s="62"/>
      <c r="N4910" s="62"/>
      <c r="O4910" s="62"/>
      <c r="P4910" s="62"/>
      <c r="Q4910" s="62"/>
      <c r="R4910" s="74"/>
      <c r="S4910" s="74"/>
      <c r="T4910" s="62"/>
      <c r="U4910" s="62"/>
      <c r="V4910" s="76"/>
    </row>
    <row r="4911" customHeight="1" spans="1:22">
      <c r="A4911" s="74"/>
      <c r="B4911" s="74"/>
      <c r="C4911" s="74"/>
      <c r="D4911" s="74"/>
      <c r="E4911" s="74"/>
      <c r="G4911" s="75"/>
      <c r="H4911" s="75"/>
      <c r="I4911" s="75"/>
      <c r="L4911" s="62"/>
      <c r="M4911" s="62"/>
      <c r="N4911" s="62"/>
      <c r="O4911" s="62"/>
      <c r="P4911" s="62"/>
      <c r="Q4911" s="62"/>
      <c r="R4911" s="74"/>
      <c r="S4911" s="74"/>
      <c r="T4911" s="62"/>
      <c r="U4911" s="62"/>
      <c r="V4911" s="76"/>
    </row>
    <row r="4912" customHeight="1" spans="1:22">
      <c r="A4912" s="74"/>
      <c r="B4912" s="74"/>
      <c r="C4912" s="74"/>
      <c r="D4912" s="74"/>
      <c r="E4912" s="74"/>
      <c r="G4912" s="75"/>
      <c r="H4912" s="75"/>
      <c r="I4912" s="75"/>
      <c r="L4912" s="62"/>
      <c r="M4912" s="62"/>
      <c r="N4912" s="62"/>
      <c r="O4912" s="62"/>
      <c r="P4912" s="62"/>
      <c r="Q4912" s="62"/>
      <c r="R4912" s="74"/>
      <c r="S4912" s="74"/>
      <c r="T4912" s="62"/>
      <c r="U4912" s="62"/>
      <c r="V4912" s="76"/>
    </row>
    <row r="4913" customHeight="1" spans="1:22">
      <c r="A4913" s="74"/>
      <c r="B4913" s="74"/>
      <c r="C4913" s="74"/>
      <c r="D4913" s="74"/>
      <c r="E4913" s="74"/>
      <c r="G4913" s="75"/>
      <c r="H4913" s="75"/>
      <c r="I4913" s="75"/>
      <c r="L4913" s="62"/>
      <c r="M4913" s="62"/>
      <c r="N4913" s="62"/>
      <c r="O4913" s="62"/>
      <c r="P4913" s="62"/>
      <c r="Q4913" s="62"/>
      <c r="R4913" s="74"/>
      <c r="S4913" s="74"/>
      <c r="T4913" s="62"/>
      <c r="U4913" s="62"/>
      <c r="V4913" s="76"/>
    </row>
    <row r="4914" customHeight="1" spans="1:22">
      <c r="A4914" s="74"/>
      <c r="B4914" s="74"/>
      <c r="C4914" s="74"/>
      <c r="D4914" s="74"/>
      <c r="E4914" s="74"/>
      <c r="G4914" s="75"/>
      <c r="H4914" s="75"/>
      <c r="I4914" s="75"/>
      <c r="L4914" s="62"/>
      <c r="M4914" s="62"/>
      <c r="N4914" s="62"/>
      <c r="O4914" s="62"/>
      <c r="P4914" s="62"/>
      <c r="Q4914" s="62"/>
      <c r="R4914" s="74"/>
      <c r="S4914" s="74"/>
      <c r="T4914" s="62"/>
      <c r="U4914" s="62"/>
      <c r="V4914" s="76"/>
    </row>
    <row r="4915" customHeight="1" spans="1:22">
      <c r="A4915" s="74"/>
      <c r="B4915" s="74"/>
      <c r="C4915" s="74"/>
      <c r="D4915" s="74"/>
      <c r="E4915" s="74"/>
      <c r="G4915" s="75"/>
      <c r="H4915" s="75"/>
      <c r="I4915" s="75"/>
      <c r="L4915" s="62"/>
      <c r="M4915" s="62"/>
      <c r="N4915" s="62"/>
      <c r="O4915" s="62"/>
      <c r="P4915" s="62"/>
      <c r="Q4915" s="62"/>
      <c r="R4915" s="74"/>
      <c r="S4915" s="74"/>
      <c r="T4915" s="62"/>
      <c r="U4915" s="62"/>
      <c r="V4915" s="76"/>
    </row>
    <row r="4916" customHeight="1" spans="1:22">
      <c r="A4916" s="74"/>
      <c r="B4916" s="74"/>
      <c r="C4916" s="74"/>
      <c r="D4916" s="74"/>
      <c r="E4916" s="74"/>
      <c r="G4916" s="75"/>
      <c r="H4916" s="75"/>
      <c r="I4916" s="75"/>
      <c r="L4916" s="62"/>
      <c r="M4916" s="62"/>
      <c r="N4916" s="62"/>
      <c r="O4916" s="62"/>
      <c r="P4916" s="62"/>
      <c r="Q4916" s="62"/>
      <c r="R4916" s="74"/>
      <c r="S4916" s="74"/>
      <c r="T4916" s="62"/>
      <c r="U4916" s="62"/>
      <c r="V4916" s="76"/>
    </row>
    <row r="4917" customHeight="1" spans="1:22">
      <c r="A4917" s="74"/>
      <c r="B4917" s="74"/>
      <c r="C4917" s="74"/>
      <c r="D4917" s="74"/>
      <c r="E4917" s="74"/>
      <c r="G4917" s="75"/>
      <c r="H4917" s="75"/>
      <c r="I4917" s="75"/>
      <c r="L4917" s="62"/>
      <c r="M4917" s="62"/>
      <c r="N4917" s="62"/>
      <c r="O4917" s="62"/>
      <c r="P4917" s="62"/>
      <c r="Q4917" s="62"/>
      <c r="R4917" s="74"/>
      <c r="S4917" s="74"/>
      <c r="T4917" s="62"/>
      <c r="U4917" s="62"/>
      <c r="V4917" s="76"/>
    </row>
    <row r="4918" customHeight="1" spans="1:22">
      <c r="A4918" s="74"/>
      <c r="B4918" s="74"/>
      <c r="C4918" s="74"/>
      <c r="D4918" s="74"/>
      <c r="E4918" s="74"/>
      <c r="G4918" s="75"/>
      <c r="H4918" s="75"/>
      <c r="I4918" s="75"/>
      <c r="L4918" s="62"/>
      <c r="M4918" s="62"/>
      <c r="N4918" s="62"/>
      <c r="O4918" s="62"/>
      <c r="P4918" s="62"/>
      <c r="Q4918" s="62"/>
      <c r="R4918" s="74"/>
      <c r="S4918" s="74"/>
      <c r="T4918" s="62"/>
      <c r="U4918" s="62"/>
      <c r="V4918" s="76"/>
    </row>
    <row r="4919" customHeight="1" spans="1:22">
      <c r="A4919" s="74"/>
      <c r="B4919" s="74"/>
      <c r="C4919" s="74"/>
      <c r="D4919" s="74"/>
      <c r="E4919" s="74"/>
      <c r="G4919" s="75"/>
      <c r="H4919" s="75"/>
      <c r="I4919" s="75"/>
      <c r="L4919" s="62"/>
      <c r="M4919" s="62"/>
      <c r="N4919" s="62"/>
      <c r="O4919" s="62"/>
      <c r="P4919" s="62"/>
      <c r="Q4919" s="62"/>
      <c r="R4919" s="74"/>
      <c r="S4919" s="74"/>
      <c r="T4919" s="62"/>
      <c r="U4919" s="62"/>
      <c r="V4919" s="76"/>
    </row>
    <row r="4920" customHeight="1" spans="1:22">
      <c r="A4920" s="74"/>
      <c r="B4920" s="74"/>
      <c r="C4920" s="74"/>
      <c r="D4920" s="74"/>
      <c r="E4920" s="74"/>
      <c r="G4920" s="75"/>
      <c r="H4920" s="75"/>
      <c r="I4920" s="75"/>
      <c r="L4920" s="62"/>
      <c r="M4920" s="62"/>
      <c r="N4920" s="62"/>
      <c r="O4920" s="62"/>
      <c r="P4920" s="62"/>
      <c r="Q4920" s="62"/>
      <c r="R4920" s="74"/>
      <c r="S4920" s="74"/>
      <c r="T4920" s="62"/>
      <c r="U4920" s="62"/>
      <c r="V4920" s="76"/>
    </row>
    <row r="4921" customHeight="1" spans="1:22">
      <c r="A4921" s="74"/>
      <c r="B4921" s="74"/>
      <c r="C4921" s="74"/>
      <c r="D4921" s="74"/>
      <c r="E4921" s="74"/>
      <c r="G4921" s="75"/>
      <c r="H4921" s="75"/>
      <c r="I4921" s="75"/>
      <c r="L4921" s="62"/>
      <c r="M4921" s="62"/>
      <c r="N4921" s="62"/>
      <c r="O4921" s="62"/>
      <c r="P4921" s="62"/>
      <c r="Q4921" s="62"/>
      <c r="R4921" s="74"/>
      <c r="S4921" s="74"/>
      <c r="T4921" s="62"/>
      <c r="U4921" s="62"/>
      <c r="V4921" s="76"/>
    </row>
    <row r="4922" customHeight="1" spans="1:22">
      <c r="A4922" s="74"/>
      <c r="B4922" s="74"/>
      <c r="C4922" s="74"/>
      <c r="D4922" s="74"/>
      <c r="E4922" s="74"/>
      <c r="G4922" s="75"/>
      <c r="H4922" s="75"/>
      <c r="I4922" s="75"/>
      <c r="L4922" s="62"/>
      <c r="M4922" s="62"/>
      <c r="N4922" s="62"/>
      <c r="O4922" s="62"/>
      <c r="P4922" s="62"/>
      <c r="Q4922" s="62"/>
      <c r="R4922" s="74"/>
      <c r="S4922" s="74"/>
      <c r="T4922" s="62"/>
      <c r="U4922" s="62"/>
      <c r="V4922" s="76"/>
    </row>
    <row r="4923" customHeight="1" spans="1:22">
      <c r="A4923" s="74"/>
      <c r="B4923" s="74"/>
      <c r="C4923" s="74"/>
      <c r="D4923" s="74"/>
      <c r="E4923" s="74"/>
      <c r="G4923" s="75"/>
      <c r="H4923" s="75"/>
      <c r="I4923" s="75"/>
      <c r="L4923" s="62"/>
      <c r="M4923" s="62"/>
      <c r="N4923" s="62"/>
      <c r="O4923" s="62"/>
      <c r="P4923" s="62"/>
      <c r="Q4923" s="62"/>
      <c r="R4923" s="74"/>
      <c r="S4923" s="74"/>
      <c r="T4923" s="62"/>
      <c r="U4923" s="62"/>
      <c r="V4923" s="76"/>
    </row>
    <row r="4924" customHeight="1" spans="1:22">
      <c r="A4924" s="74"/>
      <c r="B4924" s="74"/>
      <c r="C4924" s="74"/>
      <c r="D4924" s="74"/>
      <c r="E4924" s="74"/>
      <c r="G4924" s="75"/>
      <c r="H4924" s="75"/>
      <c r="I4924" s="75"/>
      <c r="L4924" s="62"/>
      <c r="M4924" s="62"/>
      <c r="N4924" s="62"/>
      <c r="O4924" s="62"/>
      <c r="P4924" s="62"/>
      <c r="Q4924" s="62"/>
      <c r="R4924" s="74"/>
      <c r="S4924" s="74"/>
      <c r="T4924" s="62"/>
      <c r="U4924" s="62"/>
      <c r="V4924" s="76"/>
    </row>
    <row r="4925" customHeight="1" spans="1:22">
      <c r="A4925" s="74"/>
      <c r="B4925" s="74"/>
      <c r="C4925" s="74"/>
      <c r="D4925" s="74"/>
      <c r="E4925" s="74"/>
      <c r="G4925" s="75"/>
      <c r="H4925" s="75"/>
      <c r="I4925" s="75"/>
      <c r="L4925" s="62"/>
      <c r="M4925" s="62"/>
      <c r="N4925" s="62"/>
      <c r="O4925" s="62"/>
      <c r="P4925" s="62"/>
      <c r="Q4925" s="62"/>
      <c r="R4925" s="74"/>
      <c r="S4925" s="74"/>
      <c r="T4925" s="62"/>
      <c r="U4925" s="62"/>
      <c r="V4925" s="76"/>
    </row>
    <row r="4926" customHeight="1" spans="1:22">
      <c r="A4926" s="74"/>
      <c r="B4926" s="74"/>
      <c r="C4926" s="74"/>
      <c r="D4926" s="74"/>
      <c r="E4926" s="74"/>
      <c r="G4926" s="75"/>
      <c r="H4926" s="75"/>
      <c r="I4926" s="75"/>
      <c r="L4926" s="62"/>
      <c r="M4926" s="62"/>
      <c r="N4926" s="62"/>
      <c r="O4926" s="62"/>
      <c r="P4926" s="62"/>
      <c r="Q4926" s="62"/>
      <c r="R4926" s="74"/>
      <c r="S4926" s="74"/>
      <c r="T4926" s="62"/>
      <c r="U4926" s="62"/>
      <c r="V4926" s="76"/>
    </row>
    <row r="4927" customHeight="1" spans="1:22">
      <c r="A4927" s="74"/>
      <c r="B4927" s="74"/>
      <c r="C4927" s="74"/>
      <c r="D4927" s="74"/>
      <c r="E4927" s="74"/>
      <c r="G4927" s="75"/>
      <c r="H4927" s="75"/>
      <c r="I4927" s="75"/>
      <c r="L4927" s="62"/>
      <c r="M4927" s="62"/>
      <c r="N4927" s="62"/>
      <c r="O4927" s="62"/>
      <c r="P4927" s="62"/>
      <c r="Q4927" s="62"/>
      <c r="R4927" s="74"/>
      <c r="S4927" s="74"/>
      <c r="T4927" s="62"/>
      <c r="U4927" s="62"/>
      <c r="V4927" s="76"/>
    </row>
    <row r="4928" customHeight="1" spans="1:22">
      <c r="A4928" s="74"/>
      <c r="B4928" s="74"/>
      <c r="C4928" s="74"/>
      <c r="D4928" s="74"/>
      <c r="E4928" s="74"/>
      <c r="G4928" s="75"/>
      <c r="H4928" s="75"/>
      <c r="I4928" s="75"/>
      <c r="L4928" s="62"/>
      <c r="M4928" s="62"/>
      <c r="N4928" s="62"/>
      <c r="O4928" s="62"/>
      <c r="P4928" s="62"/>
      <c r="Q4928" s="62"/>
      <c r="R4928" s="74"/>
      <c r="S4928" s="74"/>
      <c r="T4928" s="62"/>
      <c r="U4928" s="62"/>
      <c r="V4928" s="76"/>
    </row>
    <row r="4929" customHeight="1" spans="1:22">
      <c r="A4929" s="74"/>
      <c r="B4929" s="74"/>
      <c r="C4929" s="74"/>
      <c r="D4929" s="74"/>
      <c r="E4929" s="74"/>
      <c r="G4929" s="75"/>
      <c r="H4929" s="75"/>
      <c r="I4929" s="75"/>
      <c r="L4929" s="62"/>
      <c r="M4929" s="62"/>
      <c r="N4929" s="62"/>
      <c r="O4929" s="62"/>
      <c r="P4929" s="62"/>
      <c r="Q4929" s="62"/>
      <c r="R4929" s="74"/>
      <c r="S4929" s="74"/>
      <c r="T4929" s="62"/>
      <c r="U4929" s="62"/>
      <c r="V4929" s="76"/>
    </row>
    <row r="4930" customHeight="1" spans="1:22">
      <c r="A4930" s="74"/>
      <c r="B4930" s="74"/>
      <c r="C4930" s="74"/>
      <c r="D4930" s="74"/>
      <c r="E4930" s="74"/>
      <c r="G4930" s="75"/>
      <c r="H4930" s="75"/>
      <c r="I4930" s="75"/>
      <c r="L4930" s="62"/>
      <c r="M4930" s="62"/>
      <c r="N4930" s="62"/>
      <c r="O4930" s="62"/>
      <c r="P4930" s="62"/>
      <c r="Q4930" s="62"/>
      <c r="R4930" s="74"/>
      <c r="S4930" s="74"/>
      <c r="T4930" s="62"/>
      <c r="U4930" s="62"/>
      <c r="V4930" s="76"/>
    </row>
    <row r="4931" customHeight="1" spans="1:22">
      <c r="A4931" s="74"/>
      <c r="B4931" s="74"/>
      <c r="C4931" s="74"/>
      <c r="D4931" s="74"/>
      <c r="E4931" s="74"/>
      <c r="G4931" s="75"/>
      <c r="H4931" s="75"/>
      <c r="I4931" s="75"/>
      <c r="L4931" s="62"/>
      <c r="M4931" s="62"/>
      <c r="N4931" s="62"/>
      <c r="O4931" s="62"/>
      <c r="P4931" s="62"/>
      <c r="Q4931" s="62"/>
      <c r="R4931" s="74"/>
      <c r="S4931" s="74"/>
      <c r="T4931" s="62"/>
      <c r="U4931" s="62"/>
      <c r="V4931" s="76"/>
    </row>
    <row r="4932" customHeight="1" spans="1:22">
      <c r="A4932" s="74"/>
      <c r="B4932" s="74"/>
      <c r="C4932" s="74"/>
      <c r="D4932" s="74"/>
      <c r="E4932" s="74"/>
      <c r="G4932" s="75"/>
      <c r="H4932" s="75"/>
      <c r="I4932" s="75"/>
      <c r="L4932" s="62"/>
      <c r="M4932" s="62"/>
      <c r="N4932" s="62"/>
      <c r="O4932" s="62"/>
      <c r="P4932" s="62"/>
      <c r="Q4932" s="62"/>
      <c r="R4932" s="74"/>
      <c r="S4932" s="74"/>
      <c r="T4932" s="62"/>
      <c r="U4932" s="62"/>
      <c r="V4932" s="76"/>
    </row>
    <row r="4933" customHeight="1" spans="1:22">
      <c r="A4933" s="74"/>
      <c r="B4933" s="74"/>
      <c r="C4933" s="74"/>
      <c r="D4933" s="74"/>
      <c r="E4933" s="74"/>
      <c r="G4933" s="75"/>
      <c r="H4933" s="75"/>
      <c r="I4933" s="75"/>
      <c r="L4933" s="62"/>
      <c r="M4933" s="62"/>
      <c r="N4933" s="62"/>
      <c r="O4933" s="62"/>
      <c r="P4933" s="62"/>
      <c r="Q4933" s="62"/>
      <c r="R4933" s="74"/>
      <c r="S4933" s="74"/>
      <c r="T4933" s="62"/>
      <c r="U4933" s="62"/>
      <c r="V4933" s="76"/>
    </row>
    <row r="4934" customHeight="1" spans="1:22">
      <c r="A4934" s="74"/>
      <c r="B4934" s="74"/>
      <c r="C4934" s="74"/>
      <c r="D4934" s="74"/>
      <c r="E4934" s="74"/>
      <c r="G4934" s="75"/>
      <c r="H4934" s="75"/>
      <c r="I4934" s="75"/>
      <c r="L4934" s="62"/>
      <c r="M4934" s="62"/>
      <c r="N4934" s="62"/>
      <c r="O4934" s="62"/>
      <c r="P4934" s="62"/>
      <c r="Q4934" s="62"/>
      <c r="R4934" s="74"/>
      <c r="S4934" s="74"/>
      <c r="T4934" s="62"/>
      <c r="U4934" s="62"/>
      <c r="V4934" s="76"/>
    </row>
    <row r="4935" customHeight="1" spans="1:22">
      <c r="A4935" s="74"/>
      <c r="B4935" s="74"/>
      <c r="C4935" s="74"/>
      <c r="D4935" s="74"/>
      <c r="E4935" s="74"/>
      <c r="G4935" s="75"/>
      <c r="H4935" s="75"/>
      <c r="I4935" s="75"/>
      <c r="L4935" s="62"/>
      <c r="M4935" s="62"/>
      <c r="N4935" s="62"/>
      <c r="O4935" s="62"/>
      <c r="P4935" s="62"/>
      <c r="Q4935" s="62"/>
      <c r="R4935" s="74"/>
      <c r="S4935" s="74"/>
      <c r="T4935" s="62"/>
      <c r="U4935" s="62"/>
      <c r="V4935" s="76"/>
    </row>
    <row r="4936" customHeight="1" spans="1:22">
      <c r="A4936" s="74"/>
      <c r="B4936" s="74"/>
      <c r="C4936" s="74"/>
      <c r="D4936" s="74"/>
      <c r="E4936" s="74"/>
      <c r="G4936" s="75"/>
      <c r="H4936" s="75"/>
      <c r="I4936" s="75"/>
      <c r="L4936" s="62"/>
      <c r="M4936" s="62"/>
      <c r="N4936" s="62"/>
      <c r="O4936" s="62"/>
      <c r="P4936" s="62"/>
      <c r="Q4936" s="62"/>
      <c r="R4936" s="74"/>
      <c r="S4936" s="74"/>
      <c r="T4936" s="62"/>
      <c r="U4936" s="62"/>
      <c r="V4936" s="76"/>
    </row>
    <row r="4937" customHeight="1" spans="1:22">
      <c r="A4937" s="74"/>
      <c r="B4937" s="74"/>
      <c r="C4937" s="74"/>
      <c r="D4937" s="74"/>
      <c r="E4937" s="74"/>
      <c r="G4937" s="75"/>
      <c r="H4937" s="75"/>
      <c r="I4937" s="75"/>
      <c r="L4937" s="62"/>
      <c r="M4937" s="62"/>
      <c r="N4937" s="62"/>
      <c r="O4937" s="62"/>
      <c r="P4937" s="62"/>
      <c r="Q4937" s="62"/>
      <c r="R4937" s="74"/>
      <c r="S4937" s="74"/>
      <c r="T4937" s="62"/>
      <c r="U4937" s="62"/>
      <c r="V4937" s="76"/>
    </row>
    <row r="4938" customHeight="1" spans="1:22">
      <c r="A4938" s="74"/>
      <c r="B4938" s="74"/>
      <c r="C4938" s="74"/>
      <c r="D4938" s="74"/>
      <c r="E4938" s="74"/>
      <c r="G4938" s="75"/>
      <c r="H4938" s="75"/>
      <c r="I4938" s="75"/>
      <c r="L4938" s="62"/>
      <c r="M4938" s="62"/>
      <c r="N4938" s="62"/>
      <c r="O4938" s="62"/>
      <c r="P4938" s="62"/>
      <c r="Q4938" s="62"/>
      <c r="R4938" s="74"/>
      <c r="S4938" s="74"/>
      <c r="T4938" s="62"/>
      <c r="U4938" s="62"/>
      <c r="V4938" s="76"/>
    </row>
    <row r="4939" customHeight="1" spans="1:22">
      <c r="A4939" s="74"/>
      <c r="B4939" s="74"/>
      <c r="C4939" s="74"/>
      <c r="D4939" s="74"/>
      <c r="E4939" s="74"/>
      <c r="G4939" s="75"/>
      <c r="H4939" s="75"/>
      <c r="I4939" s="75"/>
      <c r="L4939" s="62"/>
      <c r="M4939" s="62"/>
      <c r="N4939" s="62"/>
      <c r="O4939" s="62"/>
      <c r="P4939" s="62"/>
      <c r="Q4939" s="62"/>
      <c r="R4939" s="74"/>
      <c r="S4939" s="74"/>
      <c r="T4939" s="62"/>
      <c r="U4939" s="62"/>
      <c r="V4939" s="76"/>
    </row>
    <row r="4940" customHeight="1" spans="1:22">
      <c r="A4940" s="74"/>
      <c r="B4940" s="74"/>
      <c r="C4940" s="74"/>
      <c r="D4940" s="74"/>
      <c r="E4940" s="74"/>
      <c r="G4940" s="75"/>
      <c r="H4940" s="75"/>
      <c r="I4940" s="75"/>
      <c r="L4940" s="62"/>
      <c r="M4940" s="62"/>
      <c r="N4940" s="62"/>
      <c r="O4940" s="62"/>
      <c r="P4940" s="62"/>
      <c r="Q4940" s="62"/>
      <c r="R4940" s="74"/>
      <c r="S4940" s="74"/>
      <c r="T4940" s="62"/>
      <c r="U4940" s="62"/>
      <c r="V4940" s="76"/>
    </row>
    <row r="4941" customHeight="1" spans="1:22">
      <c r="A4941" s="74"/>
      <c r="B4941" s="74"/>
      <c r="C4941" s="74"/>
      <c r="D4941" s="74"/>
      <c r="E4941" s="74"/>
      <c r="G4941" s="75"/>
      <c r="H4941" s="75"/>
      <c r="I4941" s="75"/>
      <c r="L4941" s="62"/>
      <c r="M4941" s="62"/>
      <c r="N4941" s="62"/>
      <c r="O4941" s="62"/>
      <c r="P4941" s="62"/>
      <c r="Q4941" s="62"/>
      <c r="R4941" s="74"/>
      <c r="S4941" s="74"/>
      <c r="T4941" s="62"/>
      <c r="U4941" s="62"/>
      <c r="V4941" s="76"/>
    </row>
    <row r="4942" customHeight="1" spans="1:22">
      <c r="A4942" s="74"/>
      <c r="B4942" s="74"/>
      <c r="C4942" s="74"/>
      <c r="D4942" s="74"/>
      <c r="E4942" s="74"/>
      <c r="G4942" s="75"/>
      <c r="H4942" s="75"/>
      <c r="I4942" s="75"/>
      <c r="L4942" s="62"/>
      <c r="M4942" s="62"/>
      <c r="N4942" s="62"/>
      <c r="O4942" s="62"/>
      <c r="P4942" s="62"/>
      <c r="Q4942" s="62"/>
      <c r="R4942" s="74"/>
      <c r="S4942" s="74"/>
      <c r="T4942" s="62"/>
      <c r="U4942" s="62"/>
      <c r="V4942" s="76"/>
    </row>
    <row r="4943" customHeight="1" spans="1:22">
      <c r="A4943" s="74"/>
      <c r="B4943" s="74"/>
      <c r="C4943" s="74"/>
      <c r="D4943" s="74"/>
      <c r="E4943" s="74"/>
      <c r="G4943" s="75"/>
      <c r="H4943" s="75"/>
      <c r="I4943" s="75"/>
      <c r="L4943" s="62"/>
      <c r="M4943" s="62"/>
      <c r="N4943" s="62"/>
      <c r="O4943" s="62"/>
      <c r="P4943" s="62"/>
      <c r="Q4943" s="62"/>
      <c r="R4943" s="74"/>
      <c r="S4943" s="74"/>
      <c r="T4943" s="62"/>
      <c r="U4943" s="62"/>
      <c r="V4943" s="76"/>
    </row>
    <row r="4944" customHeight="1" spans="1:22">
      <c r="A4944" s="74"/>
      <c r="B4944" s="74"/>
      <c r="C4944" s="74"/>
      <c r="D4944" s="74"/>
      <c r="E4944" s="74"/>
      <c r="G4944" s="75"/>
      <c r="H4944" s="75"/>
      <c r="I4944" s="75"/>
      <c r="L4944" s="62"/>
      <c r="M4944" s="62"/>
      <c r="N4944" s="62"/>
      <c r="O4944" s="62"/>
      <c r="P4944" s="62"/>
      <c r="Q4944" s="62"/>
      <c r="R4944" s="74"/>
      <c r="S4944" s="74"/>
      <c r="T4944" s="62"/>
      <c r="U4944" s="62"/>
      <c r="V4944" s="76"/>
    </row>
    <row r="4945" customHeight="1" spans="1:22">
      <c r="A4945" s="74"/>
      <c r="B4945" s="74"/>
      <c r="C4945" s="74"/>
      <c r="D4945" s="74"/>
      <c r="E4945" s="74"/>
      <c r="G4945" s="75"/>
      <c r="H4945" s="75"/>
      <c r="I4945" s="75"/>
      <c r="L4945" s="62"/>
      <c r="M4945" s="62"/>
      <c r="N4945" s="62"/>
      <c r="O4945" s="62"/>
      <c r="P4945" s="62"/>
      <c r="Q4945" s="62"/>
      <c r="R4945" s="74"/>
      <c r="S4945" s="74"/>
      <c r="T4945" s="62"/>
      <c r="U4945" s="62"/>
      <c r="V4945" s="76"/>
    </row>
    <row r="4946" customHeight="1" spans="1:22">
      <c r="A4946" s="74"/>
      <c r="B4946" s="74"/>
      <c r="C4946" s="74"/>
      <c r="D4946" s="74"/>
      <c r="E4946" s="74"/>
      <c r="G4946" s="75"/>
      <c r="H4946" s="75"/>
      <c r="I4946" s="75"/>
      <c r="L4946" s="62"/>
      <c r="M4946" s="62"/>
      <c r="N4946" s="62"/>
      <c r="O4946" s="62"/>
      <c r="P4946" s="62"/>
      <c r="Q4946" s="62"/>
      <c r="R4946" s="74"/>
      <c r="S4946" s="74"/>
      <c r="T4946" s="62"/>
      <c r="U4946" s="62"/>
      <c r="V4946" s="76"/>
    </row>
    <row r="4947" customHeight="1" spans="1:22">
      <c r="A4947" s="74"/>
      <c r="B4947" s="74"/>
      <c r="C4947" s="74"/>
      <c r="D4947" s="74"/>
      <c r="E4947" s="74"/>
      <c r="G4947" s="75"/>
      <c r="H4947" s="75"/>
      <c r="I4947" s="75"/>
      <c r="L4947" s="62"/>
      <c r="M4947" s="62"/>
      <c r="N4947" s="62"/>
      <c r="O4947" s="62"/>
      <c r="P4947" s="62"/>
      <c r="Q4947" s="62"/>
      <c r="R4947" s="74"/>
      <c r="S4947" s="74"/>
      <c r="T4947" s="62"/>
      <c r="U4947" s="62"/>
      <c r="V4947" s="76"/>
    </row>
    <row r="4948" customHeight="1" spans="1:22">
      <c r="A4948" s="74"/>
      <c r="B4948" s="74"/>
      <c r="C4948" s="74"/>
      <c r="D4948" s="74"/>
      <c r="E4948" s="74"/>
      <c r="G4948" s="75"/>
      <c r="H4948" s="75"/>
      <c r="I4948" s="75"/>
      <c r="L4948" s="62"/>
      <c r="M4948" s="62"/>
      <c r="N4948" s="62"/>
      <c r="O4948" s="62"/>
      <c r="P4948" s="62"/>
      <c r="Q4948" s="62"/>
      <c r="R4948" s="74"/>
      <c r="S4948" s="74"/>
      <c r="T4948" s="62"/>
      <c r="U4948" s="62"/>
      <c r="V4948" s="76"/>
    </row>
    <row r="4949" customHeight="1" spans="1:22">
      <c r="A4949" s="74"/>
      <c r="B4949" s="74"/>
      <c r="C4949" s="74"/>
      <c r="D4949" s="74"/>
      <c r="E4949" s="74"/>
      <c r="G4949" s="75"/>
      <c r="H4949" s="75"/>
      <c r="I4949" s="75"/>
      <c r="L4949" s="62"/>
      <c r="M4949" s="62"/>
      <c r="N4949" s="62"/>
      <c r="O4949" s="62"/>
      <c r="P4949" s="62"/>
      <c r="Q4949" s="62"/>
      <c r="R4949" s="74"/>
      <c r="S4949" s="74"/>
      <c r="T4949" s="62"/>
      <c r="U4949" s="62"/>
      <c r="V4949" s="76"/>
    </row>
    <row r="4950" customHeight="1" spans="1:22">
      <c r="A4950" s="74"/>
      <c r="B4950" s="74"/>
      <c r="C4950" s="74"/>
      <c r="D4950" s="74"/>
      <c r="E4950" s="74"/>
      <c r="G4950" s="75"/>
      <c r="H4950" s="75"/>
      <c r="I4950" s="75"/>
      <c r="L4950" s="62"/>
      <c r="M4950" s="62"/>
      <c r="N4950" s="62"/>
      <c r="O4950" s="62"/>
      <c r="P4950" s="62"/>
      <c r="Q4950" s="62"/>
      <c r="R4950" s="74"/>
      <c r="S4950" s="74"/>
      <c r="T4950" s="62"/>
      <c r="U4950" s="62"/>
      <c r="V4950" s="76"/>
    </row>
    <row r="4951" customHeight="1" spans="1:22">
      <c r="A4951" s="74"/>
      <c r="B4951" s="74"/>
      <c r="C4951" s="74"/>
      <c r="D4951" s="74"/>
      <c r="E4951" s="74"/>
      <c r="G4951" s="75"/>
      <c r="H4951" s="75"/>
      <c r="I4951" s="75"/>
      <c r="L4951" s="62"/>
      <c r="M4951" s="62"/>
      <c r="N4951" s="62"/>
      <c r="O4951" s="62"/>
      <c r="P4951" s="62"/>
      <c r="Q4951" s="62"/>
      <c r="R4951" s="74"/>
      <c r="S4951" s="74"/>
      <c r="T4951" s="62"/>
      <c r="U4951" s="62"/>
      <c r="V4951" s="76"/>
    </row>
    <row r="4952" customHeight="1" spans="1:22">
      <c r="A4952" s="74"/>
      <c r="B4952" s="74"/>
      <c r="C4952" s="74"/>
      <c r="D4952" s="74"/>
      <c r="E4952" s="74"/>
      <c r="G4952" s="75"/>
      <c r="H4952" s="75"/>
      <c r="I4952" s="75"/>
      <c r="L4952" s="62"/>
      <c r="M4952" s="62"/>
      <c r="N4952" s="62"/>
      <c r="O4952" s="62"/>
      <c r="P4952" s="62"/>
      <c r="Q4952" s="62"/>
      <c r="R4952" s="74"/>
      <c r="S4952" s="74"/>
      <c r="T4952" s="62"/>
      <c r="U4952" s="62"/>
      <c r="V4952" s="76"/>
    </row>
    <row r="4953" customHeight="1" spans="1:22">
      <c r="A4953" s="74"/>
      <c r="B4953" s="74"/>
      <c r="C4953" s="74"/>
      <c r="D4953" s="74"/>
      <c r="E4953" s="74"/>
      <c r="G4953" s="75"/>
      <c r="H4953" s="75"/>
      <c r="I4953" s="75"/>
      <c r="L4953" s="62"/>
      <c r="M4953" s="62"/>
      <c r="N4953" s="62"/>
      <c r="O4953" s="62"/>
      <c r="P4953" s="62"/>
      <c r="Q4953" s="62"/>
      <c r="R4953" s="74"/>
      <c r="S4953" s="74"/>
      <c r="T4953" s="62"/>
      <c r="U4953" s="62"/>
      <c r="V4953" s="76"/>
    </row>
    <row r="4954" customHeight="1" spans="1:22">
      <c r="A4954" s="74"/>
      <c r="B4954" s="74"/>
      <c r="C4954" s="74"/>
      <c r="D4954" s="74"/>
      <c r="E4954" s="74"/>
      <c r="G4954" s="75"/>
      <c r="H4954" s="75"/>
      <c r="I4954" s="75"/>
      <c r="L4954" s="62"/>
      <c r="M4954" s="62"/>
      <c r="N4954" s="62"/>
      <c r="O4954" s="62"/>
      <c r="P4954" s="62"/>
      <c r="Q4954" s="62"/>
      <c r="R4954" s="74"/>
      <c r="S4954" s="74"/>
      <c r="T4954" s="62"/>
      <c r="U4954" s="62"/>
      <c r="V4954" s="76"/>
    </row>
    <row r="4955" customHeight="1" spans="1:22">
      <c r="A4955" s="74"/>
      <c r="B4955" s="74"/>
      <c r="C4955" s="74"/>
      <c r="D4955" s="74"/>
      <c r="E4955" s="74"/>
      <c r="G4955" s="75"/>
      <c r="H4955" s="75"/>
      <c r="I4955" s="75"/>
      <c r="L4955" s="62"/>
      <c r="M4955" s="62"/>
      <c r="N4955" s="62"/>
      <c r="O4955" s="62"/>
      <c r="P4955" s="62"/>
      <c r="Q4955" s="62"/>
      <c r="R4955" s="74"/>
      <c r="S4955" s="74"/>
      <c r="T4955" s="62"/>
      <c r="U4955" s="62"/>
      <c r="V4955" s="76"/>
    </row>
    <row r="4956" customHeight="1" spans="1:22">
      <c r="A4956" s="74"/>
      <c r="B4956" s="74"/>
      <c r="C4956" s="74"/>
      <c r="D4956" s="74"/>
      <c r="E4956" s="74"/>
      <c r="G4956" s="75"/>
      <c r="H4956" s="75"/>
      <c r="I4956" s="75"/>
      <c r="L4956" s="62"/>
      <c r="M4956" s="62"/>
      <c r="N4956" s="62"/>
      <c r="O4956" s="62"/>
      <c r="P4956" s="62"/>
      <c r="Q4956" s="62"/>
      <c r="R4956" s="74"/>
      <c r="S4956" s="74"/>
      <c r="T4956" s="62"/>
      <c r="U4956" s="62"/>
      <c r="V4956" s="76"/>
    </row>
    <row r="4957" customHeight="1" spans="1:22">
      <c r="A4957" s="74"/>
      <c r="B4957" s="74"/>
      <c r="C4957" s="74"/>
      <c r="D4957" s="74"/>
      <c r="E4957" s="74"/>
      <c r="G4957" s="75"/>
      <c r="H4957" s="75"/>
      <c r="I4957" s="75"/>
      <c r="L4957" s="62"/>
      <c r="M4957" s="62"/>
      <c r="N4957" s="62"/>
      <c r="O4957" s="62"/>
      <c r="P4957" s="62"/>
      <c r="Q4957" s="62"/>
      <c r="R4957" s="74"/>
      <c r="S4957" s="74"/>
      <c r="T4957" s="62"/>
      <c r="U4957" s="62"/>
      <c r="V4957" s="76"/>
    </row>
    <row r="4958" customHeight="1" spans="1:22">
      <c r="A4958" s="74"/>
      <c r="B4958" s="74"/>
      <c r="C4958" s="74"/>
      <c r="D4958" s="74"/>
      <c r="E4958" s="74"/>
      <c r="G4958" s="75"/>
      <c r="H4958" s="75"/>
      <c r="I4958" s="75"/>
      <c r="L4958" s="62"/>
      <c r="M4958" s="62"/>
      <c r="N4958" s="62"/>
      <c r="O4958" s="62"/>
      <c r="P4958" s="62"/>
      <c r="Q4958" s="62"/>
      <c r="R4958" s="74"/>
      <c r="S4958" s="74"/>
      <c r="T4958" s="62"/>
      <c r="U4958" s="62"/>
      <c r="V4958" s="76"/>
    </row>
    <row r="4959" customHeight="1" spans="1:22">
      <c r="A4959" s="74"/>
      <c r="B4959" s="74"/>
      <c r="C4959" s="74"/>
      <c r="D4959" s="74"/>
      <c r="E4959" s="74"/>
      <c r="G4959" s="75"/>
      <c r="H4959" s="75"/>
      <c r="I4959" s="75"/>
      <c r="L4959" s="62"/>
      <c r="M4959" s="62"/>
      <c r="N4959" s="62"/>
      <c r="O4959" s="62"/>
      <c r="P4959" s="62"/>
      <c r="Q4959" s="62"/>
      <c r="R4959" s="74"/>
      <c r="S4959" s="74"/>
      <c r="T4959" s="62"/>
      <c r="U4959" s="62"/>
      <c r="V4959" s="76"/>
    </row>
    <row r="4960" customHeight="1" spans="1:22">
      <c r="A4960" s="74"/>
      <c r="B4960" s="74"/>
      <c r="C4960" s="74"/>
      <c r="D4960" s="74"/>
      <c r="E4960" s="74"/>
      <c r="G4960" s="75"/>
      <c r="H4960" s="75"/>
      <c r="I4960" s="75"/>
      <c r="L4960" s="62"/>
      <c r="M4960" s="62"/>
      <c r="N4960" s="62"/>
      <c r="O4960" s="62"/>
      <c r="P4960" s="62"/>
      <c r="Q4960" s="62"/>
      <c r="R4960" s="74"/>
      <c r="S4960" s="74"/>
      <c r="T4960" s="62"/>
      <c r="U4960" s="62"/>
      <c r="V4960" s="76"/>
    </row>
    <row r="4961" customHeight="1" spans="1:22">
      <c r="A4961" s="74"/>
      <c r="B4961" s="74"/>
      <c r="C4961" s="74"/>
      <c r="D4961" s="74"/>
      <c r="E4961" s="74"/>
      <c r="G4961" s="75"/>
      <c r="H4961" s="75"/>
      <c r="I4961" s="75"/>
      <c r="L4961" s="62"/>
      <c r="M4961" s="62"/>
      <c r="N4961" s="62"/>
      <c r="O4961" s="62"/>
      <c r="P4961" s="62"/>
      <c r="Q4961" s="62"/>
      <c r="R4961" s="74"/>
      <c r="S4961" s="74"/>
      <c r="T4961" s="62"/>
      <c r="U4961" s="62"/>
      <c r="V4961" s="76"/>
    </row>
    <row r="4962" customHeight="1" spans="1:22">
      <c r="A4962" s="74"/>
      <c r="B4962" s="74"/>
      <c r="C4962" s="74"/>
      <c r="D4962" s="74"/>
      <c r="E4962" s="74"/>
      <c r="G4962" s="75"/>
      <c r="H4962" s="75"/>
      <c r="I4962" s="75"/>
      <c r="L4962" s="62"/>
      <c r="M4962" s="62"/>
      <c r="N4962" s="62"/>
      <c r="O4962" s="62"/>
      <c r="P4962" s="62"/>
      <c r="Q4962" s="62"/>
      <c r="R4962" s="74"/>
      <c r="S4962" s="74"/>
      <c r="T4962" s="62"/>
      <c r="U4962" s="62"/>
      <c r="V4962" s="76"/>
    </row>
    <row r="4963" customHeight="1" spans="1:22">
      <c r="A4963" s="74"/>
      <c r="B4963" s="74"/>
      <c r="C4963" s="74"/>
      <c r="D4963" s="74"/>
      <c r="E4963" s="74"/>
      <c r="G4963" s="75"/>
      <c r="H4963" s="75"/>
      <c r="I4963" s="75"/>
      <c r="L4963" s="62"/>
      <c r="M4963" s="62"/>
      <c r="N4963" s="62"/>
      <c r="O4963" s="62"/>
      <c r="P4963" s="62"/>
      <c r="Q4963" s="62"/>
      <c r="R4963" s="74"/>
      <c r="S4963" s="74"/>
      <c r="T4963" s="62"/>
      <c r="U4963" s="62"/>
      <c r="V4963" s="76"/>
    </row>
    <row r="4964" customHeight="1" spans="1:22">
      <c r="A4964" s="74"/>
      <c r="B4964" s="74"/>
      <c r="C4964" s="74"/>
      <c r="D4964" s="74"/>
      <c r="E4964" s="74"/>
      <c r="G4964" s="75"/>
      <c r="H4964" s="75"/>
      <c r="I4964" s="75"/>
      <c r="L4964" s="62"/>
      <c r="M4964" s="62"/>
      <c r="N4964" s="62"/>
      <c r="O4964" s="62"/>
      <c r="P4964" s="62"/>
      <c r="Q4964" s="62"/>
      <c r="R4964" s="74"/>
      <c r="S4964" s="74"/>
      <c r="T4964" s="62"/>
      <c r="U4964" s="62"/>
      <c r="V4964" s="76"/>
    </row>
    <row r="4965" customHeight="1" spans="1:22">
      <c r="A4965" s="74"/>
      <c r="B4965" s="74"/>
      <c r="C4965" s="74"/>
      <c r="D4965" s="74"/>
      <c r="E4965" s="74"/>
      <c r="G4965" s="75"/>
      <c r="H4965" s="75"/>
      <c r="I4965" s="75"/>
      <c r="L4965" s="62"/>
      <c r="M4965" s="62"/>
      <c r="N4965" s="62"/>
      <c r="O4965" s="62"/>
      <c r="P4965" s="62"/>
      <c r="Q4965" s="62"/>
      <c r="R4965" s="74"/>
      <c r="S4965" s="74"/>
      <c r="T4965" s="62"/>
      <c r="U4965" s="62"/>
      <c r="V4965" s="76"/>
    </row>
    <row r="4966" customHeight="1" spans="1:22">
      <c r="A4966" s="74"/>
      <c r="B4966" s="74"/>
      <c r="C4966" s="74"/>
      <c r="D4966" s="74"/>
      <c r="E4966" s="74"/>
      <c r="G4966" s="75"/>
      <c r="H4966" s="75"/>
      <c r="I4966" s="75"/>
      <c r="L4966" s="62"/>
      <c r="M4966" s="62"/>
      <c r="N4966" s="62"/>
      <c r="O4966" s="62"/>
      <c r="P4966" s="62"/>
      <c r="Q4966" s="62"/>
      <c r="R4966" s="74"/>
      <c r="S4966" s="74"/>
      <c r="T4966" s="62"/>
      <c r="U4966" s="62"/>
      <c r="V4966" s="76"/>
    </row>
    <row r="4967" customHeight="1" spans="1:22">
      <c r="A4967" s="74"/>
      <c r="B4967" s="74"/>
      <c r="C4967" s="74"/>
      <c r="D4967" s="74"/>
      <c r="E4967" s="74"/>
      <c r="G4967" s="75"/>
      <c r="H4967" s="75"/>
      <c r="I4967" s="75"/>
      <c r="L4967" s="62"/>
      <c r="M4967" s="62"/>
      <c r="N4967" s="62"/>
      <c r="O4967" s="62"/>
      <c r="P4967" s="62"/>
      <c r="Q4967" s="62"/>
      <c r="R4967" s="74"/>
      <c r="S4967" s="74"/>
      <c r="T4967" s="62"/>
      <c r="U4967" s="62"/>
      <c r="V4967" s="76"/>
    </row>
    <row r="4968" customHeight="1" spans="1:22">
      <c r="A4968" s="74"/>
      <c r="B4968" s="74"/>
      <c r="C4968" s="74"/>
      <c r="D4968" s="74"/>
      <c r="E4968" s="74"/>
      <c r="G4968" s="75"/>
      <c r="H4968" s="75"/>
      <c r="I4968" s="75"/>
      <c r="L4968" s="62"/>
      <c r="M4968" s="62"/>
      <c r="N4968" s="62"/>
      <c r="O4968" s="62"/>
      <c r="P4968" s="62"/>
      <c r="Q4968" s="62"/>
      <c r="R4968" s="74"/>
      <c r="S4968" s="74"/>
      <c r="T4968" s="62"/>
      <c r="U4968" s="62"/>
      <c r="V4968" s="76"/>
    </row>
    <row r="4969" customHeight="1" spans="1:22">
      <c r="A4969" s="74"/>
      <c r="B4969" s="74"/>
      <c r="C4969" s="74"/>
      <c r="D4969" s="74"/>
      <c r="E4969" s="74"/>
      <c r="G4969" s="75"/>
      <c r="H4969" s="75"/>
      <c r="I4969" s="75"/>
      <c r="L4969" s="62"/>
      <c r="M4969" s="62"/>
      <c r="N4969" s="62"/>
      <c r="O4969" s="62"/>
      <c r="P4969" s="62"/>
      <c r="Q4969" s="62"/>
      <c r="R4969" s="74"/>
      <c r="S4969" s="74"/>
      <c r="T4969" s="62"/>
      <c r="U4969" s="62"/>
      <c r="V4969" s="76"/>
    </row>
    <row r="4970" customHeight="1" spans="1:22">
      <c r="A4970" s="74"/>
      <c r="B4970" s="74"/>
      <c r="C4970" s="74"/>
      <c r="D4970" s="74"/>
      <c r="E4970" s="74"/>
      <c r="G4970" s="75"/>
      <c r="H4970" s="75"/>
      <c r="I4970" s="75"/>
      <c r="L4970" s="62"/>
      <c r="M4970" s="62"/>
      <c r="N4970" s="62"/>
      <c r="O4970" s="62"/>
      <c r="P4970" s="62"/>
      <c r="Q4970" s="62"/>
      <c r="R4970" s="74"/>
      <c r="S4970" s="74"/>
      <c r="T4970" s="62"/>
      <c r="U4970" s="62"/>
      <c r="V4970" s="76"/>
    </row>
    <row r="4971" customHeight="1" spans="1:22">
      <c r="A4971" s="74"/>
      <c r="B4971" s="74"/>
      <c r="C4971" s="74"/>
      <c r="D4971" s="74"/>
      <c r="E4971" s="74"/>
      <c r="G4971" s="75"/>
      <c r="H4971" s="75"/>
      <c r="I4971" s="75"/>
      <c r="L4971" s="62"/>
      <c r="M4971" s="62"/>
      <c r="N4971" s="62"/>
      <c r="O4971" s="62"/>
      <c r="P4971" s="62"/>
      <c r="Q4971" s="62"/>
      <c r="R4971" s="74"/>
      <c r="S4971" s="74"/>
      <c r="T4971" s="62"/>
      <c r="U4971" s="62"/>
      <c r="V4971" s="76"/>
    </row>
    <row r="4972" customHeight="1" spans="1:22">
      <c r="A4972" s="74"/>
      <c r="B4972" s="74"/>
      <c r="C4972" s="74"/>
      <c r="D4972" s="74"/>
      <c r="E4972" s="74"/>
      <c r="G4972" s="75"/>
      <c r="H4972" s="75"/>
      <c r="I4972" s="75"/>
      <c r="L4972" s="62"/>
      <c r="M4972" s="62"/>
      <c r="N4972" s="62"/>
      <c r="O4972" s="62"/>
      <c r="P4972" s="62"/>
      <c r="Q4972" s="62"/>
      <c r="R4972" s="74"/>
      <c r="S4972" s="74"/>
      <c r="T4972" s="62"/>
      <c r="U4972" s="62"/>
      <c r="V4972" s="76"/>
    </row>
    <row r="4973" customHeight="1" spans="1:22">
      <c r="A4973" s="74"/>
      <c r="B4973" s="74"/>
      <c r="C4973" s="74"/>
      <c r="D4973" s="74"/>
      <c r="E4973" s="74"/>
      <c r="G4973" s="75"/>
      <c r="H4973" s="75"/>
      <c r="I4973" s="75"/>
      <c r="L4973" s="62"/>
      <c r="M4973" s="62"/>
      <c r="N4973" s="62"/>
      <c r="O4973" s="62"/>
      <c r="P4973" s="62"/>
      <c r="Q4973" s="62"/>
      <c r="R4973" s="74"/>
      <c r="S4973" s="74"/>
      <c r="T4973" s="62"/>
      <c r="U4973" s="62"/>
      <c r="V4973" s="76"/>
    </row>
    <row r="4974" customHeight="1" spans="1:22">
      <c r="A4974" s="74"/>
      <c r="B4974" s="74"/>
      <c r="C4974" s="74"/>
      <c r="D4974" s="74"/>
      <c r="E4974" s="74"/>
      <c r="G4974" s="75"/>
      <c r="H4974" s="75"/>
      <c r="I4974" s="75"/>
      <c r="L4974" s="62"/>
      <c r="M4974" s="62"/>
      <c r="N4974" s="62"/>
      <c r="O4974" s="62"/>
      <c r="P4974" s="62"/>
      <c r="Q4974" s="62"/>
      <c r="R4974" s="74"/>
      <c r="S4974" s="74"/>
      <c r="T4974" s="62"/>
      <c r="U4974" s="62"/>
      <c r="V4974" s="76"/>
    </row>
    <row r="4975" customHeight="1" spans="1:22">
      <c r="A4975" s="74"/>
      <c r="B4975" s="74"/>
      <c r="C4975" s="74"/>
      <c r="D4975" s="74"/>
      <c r="E4975" s="74"/>
      <c r="G4975" s="75"/>
      <c r="H4975" s="75"/>
      <c r="I4975" s="75"/>
      <c r="L4975" s="62"/>
      <c r="M4975" s="62"/>
      <c r="N4975" s="62"/>
      <c r="O4975" s="62"/>
      <c r="P4975" s="62"/>
      <c r="Q4975" s="62"/>
      <c r="R4975" s="74"/>
      <c r="S4975" s="74"/>
      <c r="T4975" s="62"/>
      <c r="U4975" s="62"/>
      <c r="V4975" s="76"/>
    </row>
    <row r="4976" customHeight="1" spans="1:22">
      <c r="A4976" s="74"/>
      <c r="B4976" s="74"/>
      <c r="C4976" s="74"/>
      <c r="D4976" s="74"/>
      <c r="E4976" s="74"/>
      <c r="G4976" s="75"/>
      <c r="H4976" s="75"/>
      <c r="I4976" s="75"/>
      <c r="L4976" s="62"/>
      <c r="M4976" s="62"/>
      <c r="N4976" s="62"/>
      <c r="O4976" s="62"/>
      <c r="P4976" s="62"/>
      <c r="Q4976" s="62"/>
      <c r="R4976" s="74"/>
      <c r="S4976" s="74"/>
      <c r="T4976" s="62"/>
      <c r="U4976" s="62"/>
      <c r="V4976" s="76"/>
    </row>
    <row r="4977" customHeight="1" spans="1:22">
      <c r="A4977" s="74"/>
      <c r="B4977" s="74"/>
      <c r="C4977" s="74"/>
      <c r="D4977" s="74"/>
      <c r="E4977" s="74"/>
      <c r="G4977" s="75"/>
      <c r="H4977" s="75"/>
      <c r="I4977" s="75"/>
      <c r="L4977" s="62"/>
      <c r="M4977" s="62"/>
      <c r="N4977" s="62"/>
      <c r="O4977" s="62"/>
      <c r="P4977" s="62"/>
      <c r="Q4977" s="62"/>
      <c r="R4977" s="74"/>
      <c r="S4977" s="74"/>
      <c r="T4977" s="62"/>
      <c r="U4977" s="62"/>
      <c r="V4977" s="76"/>
    </row>
    <row r="4978" customHeight="1" spans="1:22">
      <c r="A4978" s="74"/>
      <c r="B4978" s="74"/>
      <c r="C4978" s="74"/>
      <c r="D4978" s="74"/>
      <c r="E4978" s="74"/>
      <c r="G4978" s="75"/>
      <c r="H4978" s="75"/>
      <c r="I4978" s="75"/>
      <c r="L4978" s="62"/>
      <c r="M4978" s="62"/>
      <c r="N4978" s="62"/>
      <c r="O4978" s="62"/>
      <c r="P4978" s="62"/>
      <c r="Q4978" s="62"/>
      <c r="R4978" s="74"/>
      <c r="S4978" s="74"/>
      <c r="T4978" s="62"/>
      <c r="U4978" s="62"/>
      <c r="V4978" s="76"/>
    </row>
    <row r="4979" customHeight="1" spans="1:22">
      <c r="A4979" s="74"/>
      <c r="B4979" s="74"/>
      <c r="C4979" s="74"/>
      <c r="D4979" s="74"/>
      <c r="E4979" s="74"/>
      <c r="G4979" s="75"/>
      <c r="H4979" s="75"/>
      <c r="I4979" s="75"/>
      <c r="L4979" s="62"/>
      <c r="M4979" s="62"/>
      <c r="N4979" s="62"/>
      <c r="O4979" s="62"/>
      <c r="P4979" s="62"/>
      <c r="Q4979" s="62"/>
      <c r="R4979" s="74"/>
      <c r="S4979" s="74"/>
      <c r="T4979" s="62"/>
      <c r="U4979" s="62"/>
      <c r="V4979" s="76"/>
    </row>
    <row r="4980" customHeight="1" spans="1:22">
      <c r="A4980" s="74"/>
      <c r="B4980" s="74"/>
      <c r="C4980" s="74"/>
      <c r="D4980" s="74"/>
      <c r="E4980" s="74"/>
      <c r="G4980" s="75"/>
      <c r="H4980" s="75"/>
      <c r="I4980" s="75"/>
      <c r="L4980" s="62"/>
      <c r="M4980" s="62"/>
      <c r="N4980" s="62"/>
      <c r="O4980" s="62"/>
      <c r="P4980" s="62"/>
      <c r="Q4980" s="62"/>
      <c r="R4980" s="74"/>
      <c r="S4980" s="74"/>
      <c r="T4980" s="62"/>
      <c r="U4980" s="62"/>
      <c r="V4980" s="76"/>
    </row>
    <row r="4981" customHeight="1" spans="1:22">
      <c r="A4981" s="74"/>
      <c r="B4981" s="74"/>
      <c r="C4981" s="74"/>
      <c r="D4981" s="74"/>
      <c r="E4981" s="74"/>
      <c r="G4981" s="75"/>
      <c r="H4981" s="75"/>
      <c r="I4981" s="75"/>
      <c r="L4981" s="62"/>
      <c r="M4981" s="62"/>
      <c r="N4981" s="62"/>
      <c r="O4981" s="62"/>
      <c r="P4981" s="62"/>
      <c r="Q4981" s="62"/>
      <c r="R4981" s="74"/>
      <c r="S4981" s="74"/>
      <c r="T4981" s="62"/>
      <c r="U4981" s="62"/>
      <c r="V4981" s="76"/>
    </row>
    <row r="4982" customHeight="1" spans="1:22">
      <c r="A4982" s="74"/>
      <c r="B4982" s="74"/>
      <c r="C4982" s="74"/>
      <c r="D4982" s="74"/>
      <c r="E4982" s="74"/>
      <c r="G4982" s="75"/>
      <c r="H4982" s="75"/>
      <c r="I4982" s="75"/>
      <c r="L4982" s="62"/>
      <c r="M4982" s="62"/>
      <c r="N4982" s="62"/>
      <c r="O4982" s="62"/>
      <c r="P4982" s="62"/>
      <c r="Q4982" s="62"/>
      <c r="R4982" s="74"/>
      <c r="S4982" s="74"/>
      <c r="T4982" s="62"/>
      <c r="U4982" s="62"/>
      <c r="V4982" s="76"/>
    </row>
    <row r="4983" customHeight="1" spans="1:22">
      <c r="A4983" s="74"/>
      <c r="B4983" s="74"/>
      <c r="C4983" s="74"/>
      <c r="D4983" s="74"/>
      <c r="E4983" s="74"/>
      <c r="G4983" s="75"/>
      <c r="H4983" s="75"/>
      <c r="I4983" s="75"/>
      <c r="L4983" s="62"/>
      <c r="M4983" s="62"/>
      <c r="N4983" s="62"/>
      <c r="O4983" s="62"/>
      <c r="P4983" s="62"/>
      <c r="Q4983" s="62"/>
      <c r="R4983" s="74"/>
      <c r="S4983" s="74"/>
      <c r="T4983" s="62"/>
      <c r="U4983" s="62"/>
      <c r="V4983" s="76"/>
    </row>
    <row r="4984" customHeight="1" spans="1:22">
      <c r="A4984" s="74"/>
      <c r="B4984" s="74"/>
      <c r="C4984" s="74"/>
      <c r="D4984" s="74"/>
      <c r="E4984" s="74"/>
      <c r="G4984" s="75"/>
      <c r="H4984" s="75"/>
      <c r="I4984" s="75"/>
      <c r="L4984" s="62"/>
      <c r="M4984" s="62"/>
      <c r="N4984" s="62"/>
      <c r="O4984" s="62"/>
      <c r="P4984" s="62"/>
      <c r="Q4984" s="62"/>
      <c r="R4984" s="74"/>
      <c r="S4984" s="74"/>
      <c r="T4984" s="62"/>
      <c r="U4984" s="62"/>
      <c r="V4984" s="76"/>
    </row>
    <row r="4985" customHeight="1" spans="1:22">
      <c r="A4985" s="74"/>
      <c r="B4985" s="74"/>
      <c r="C4985" s="74"/>
      <c r="D4985" s="74"/>
      <c r="E4985" s="74"/>
      <c r="G4985" s="75"/>
      <c r="H4985" s="75"/>
      <c r="I4985" s="75"/>
      <c r="L4985" s="62"/>
      <c r="M4985" s="62"/>
      <c r="N4985" s="62"/>
      <c r="O4985" s="62"/>
      <c r="P4985" s="62"/>
      <c r="Q4985" s="62"/>
      <c r="R4985" s="74"/>
      <c r="S4985" s="74"/>
      <c r="T4985" s="62"/>
      <c r="U4985" s="62"/>
      <c r="V4985" s="76"/>
    </row>
    <row r="4986" customHeight="1" spans="1:22">
      <c r="A4986" s="74"/>
      <c r="B4986" s="74"/>
      <c r="C4986" s="74"/>
      <c r="D4986" s="74"/>
      <c r="E4986" s="74"/>
      <c r="G4986" s="75"/>
      <c r="H4986" s="75"/>
      <c r="I4986" s="75"/>
      <c r="L4986" s="62"/>
      <c r="M4986" s="62"/>
      <c r="N4986" s="62"/>
      <c r="O4986" s="62"/>
      <c r="P4986" s="62"/>
      <c r="Q4986" s="62"/>
      <c r="R4986" s="74"/>
      <c r="S4986" s="74"/>
      <c r="T4986" s="62"/>
      <c r="U4986" s="62"/>
      <c r="V4986" s="76"/>
    </row>
    <row r="4987" customHeight="1" spans="1:22">
      <c r="A4987" s="74"/>
      <c r="B4987" s="74"/>
      <c r="C4987" s="74"/>
      <c r="D4987" s="74"/>
      <c r="E4987" s="74"/>
      <c r="G4987" s="75"/>
      <c r="H4987" s="75"/>
      <c r="I4987" s="75"/>
      <c r="L4987" s="62"/>
      <c r="M4987" s="62"/>
      <c r="N4987" s="62"/>
      <c r="O4987" s="62"/>
      <c r="P4987" s="62"/>
      <c r="Q4987" s="62"/>
      <c r="R4987" s="74"/>
      <c r="S4987" s="74"/>
      <c r="T4987" s="62"/>
      <c r="U4987" s="62"/>
      <c r="V4987" s="76"/>
    </row>
    <row r="4988" customHeight="1" spans="1:22">
      <c r="A4988" s="74"/>
      <c r="B4988" s="74"/>
      <c r="C4988" s="74"/>
      <c r="D4988" s="74"/>
      <c r="E4988" s="74"/>
      <c r="G4988" s="75"/>
      <c r="H4988" s="75"/>
      <c r="I4988" s="75"/>
      <c r="L4988" s="62"/>
      <c r="M4988" s="62"/>
      <c r="N4988" s="62"/>
      <c r="O4988" s="62"/>
      <c r="P4988" s="62"/>
      <c r="Q4988" s="62"/>
      <c r="R4988" s="74"/>
      <c r="S4988" s="74"/>
      <c r="T4988" s="62"/>
      <c r="U4988" s="62"/>
      <c r="V4988" s="76"/>
    </row>
    <row r="4989" customHeight="1" spans="1:22">
      <c r="A4989" s="74"/>
      <c r="B4989" s="74"/>
      <c r="C4989" s="74"/>
      <c r="D4989" s="74"/>
      <c r="E4989" s="74"/>
      <c r="G4989" s="75"/>
      <c r="H4989" s="75"/>
      <c r="I4989" s="75"/>
      <c r="L4989" s="62"/>
      <c r="M4989" s="62"/>
      <c r="N4989" s="62"/>
      <c r="O4989" s="62"/>
      <c r="P4989" s="62"/>
      <c r="Q4989" s="62"/>
      <c r="R4989" s="74"/>
      <c r="S4989" s="74"/>
      <c r="T4989" s="62"/>
      <c r="U4989" s="62"/>
      <c r="V4989" s="76"/>
    </row>
    <row r="4990" customHeight="1" spans="1:22">
      <c r="A4990" s="74"/>
      <c r="B4990" s="74"/>
      <c r="C4990" s="74"/>
      <c r="D4990" s="74"/>
      <c r="E4990" s="74"/>
      <c r="G4990" s="75"/>
      <c r="H4990" s="75"/>
      <c r="I4990" s="75"/>
      <c r="L4990" s="62"/>
      <c r="M4990" s="62"/>
      <c r="N4990" s="62"/>
      <c r="O4990" s="62"/>
      <c r="P4990" s="62"/>
      <c r="Q4990" s="62"/>
      <c r="R4990" s="74"/>
      <c r="S4990" s="74"/>
      <c r="T4990" s="62"/>
      <c r="U4990" s="62"/>
      <c r="V4990" s="76"/>
    </row>
    <row r="4991" customHeight="1" spans="1:22">
      <c r="A4991" s="74"/>
      <c r="B4991" s="74"/>
      <c r="C4991" s="74"/>
      <c r="D4991" s="74"/>
      <c r="E4991" s="74"/>
      <c r="G4991" s="75"/>
      <c r="H4991" s="75"/>
      <c r="I4991" s="75"/>
      <c r="L4991" s="62"/>
      <c r="M4991" s="62"/>
      <c r="N4991" s="62"/>
      <c r="O4991" s="62"/>
      <c r="P4991" s="62"/>
      <c r="Q4991" s="62"/>
      <c r="R4991" s="74"/>
      <c r="S4991" s="74"/>
      <c r="T4991" s="62"/>
      <c r="U4991" s="62"/>
      <c r="V4991" s="76"/>
    </row>
    <row r="4992" customHeight="1" spans="1:22">
      <c r="A4992" s="74"/>
      <c r="B4992" s="74"/>
      <c r="C4992" s="74"/>
      <c r="D4992" s="74"/>
      <c r="E4992" s="74"/>
      <c r="G4992" s="75"/>
      <c r="H4992" s="75"/>
      <c r="I4992" s="75"/>
      <c r="L4992" s="62"/>
      <c r="M4992" s="62"/>
      <c r="N4992" s="62"/>
      <c r="O4992" s="62"/>
      <c r="P4992" s="62"/>
      <c r="Q4992" s="62"/>
      <c r="R4992" s="74"/>
      <c r="S4992" s="74"/>
      <c r="T4992" s="62"/>
      <c r="U4992" s="62"/>
      <c r="V4992" s="76"/>
    </row>
    <row r="4993" customHeight="1" spans="1:22">
      <c r="A4993" s="74"/>
      <c r="B4993" s="74"/>
      <c r="C4993" s="74"/>
      <c r="D4993" s="74"/>
      <c r="E4993" s="74"/>
      <c r="G4993" s="75"/>
      <c r="H4993" s="75"/>
      <c r="I4993" s="75"/>
      <c r="L4993" s="62"/>
      <c r="M4993" s="62"/>
      <c r="N4993" s="62"/>
      <c r="O4993" s="62"/>
      <c r="P4993" s="62"/>
      <c r="Q4993" s="62"/>
      <c r="R4993" s="74"/>
      <c r="S4993" s="74"/>
      <c r="T4993" s="62"/>
      <c r="U4993" s="62"/>
      <c r="V4993" s="76"/>
    </row>
    <row r="4994" customHeight="1" spans="1:22">
      <c r="A4994" s="74"/>
      <c r="B4994" s="74"/>
      <c r="C4994" s="74"/>
      <c r="D4994" s="74"/>
      <c r="E4994" s="74"/>
      <c r="G4994" s="75"/>
      <c r="H4994" s="75"/>
      <c r="I4994" s="75"/>
      <c r="L4994" s="62"/>
      <c r="M4994" s="62"/>
      <c r="N4994" s="62"/>
      <c r="O4994" s="62"/>
      <c r="P4994" s="62"/>
      <c r="Q4994" s="62"/>
      <c r="R4994" s="74"/>
      <c r="S4994" s="74"/>
      <c r="T4994" s="62"/>
      <c r="U4994" s="62"/>
      <c r="V4994" s="76"/>
    </row>
    <row r="4995" customHeight="1" spans="1:22">
      <c r="A4995" s="74"/>
      <c r="B4995" s="74"/>
      <c r="C4995" s="74"/>
      <c r="D4995" s="74"/>
      <c r="E4995" s="74"/>
      <c r="G4995" s="75"/>
      <c r="H4995" s="75"/>
      <c r="I4995" s="75"/>
      <c r="L4995" s="62"/>
      <c r="M4995" s="62"/>
      <c r="N4995" s="62"/>
      <c r="O4995" s="62"/>
      <c r="P4995" s="62"/>
      <c r="Q4995" s="62"/>
      <c r="R4995" s="74"/>
      <c r="S4995" s="74"/>
      <c r="T4995" s="62"/>
      <c r="U4995" s="62"/>
      <c r="V4995" s="76"/>
    </row>
    <row r="4996" customHeight="1" spans="1:22">
      <c r="A4996" s="74"/>
      <c r="B4996" s="74"/>
      <c r="C4996" s="74"/>
      <c r="D4996" s="74"/>
      <c r="E4996" s="74"/>
      <c r="G4996" s="75"/>
      <c r="H4996" s="75"/>
      <c r="I4996" s="75"/>
      <c r="L4996" s="62"/>
      <c r="M4996" s="62"/>
      <c r="N4996" s="62"/>
      <c r="O4996" s="62"/>
      <c r="P4996" s="62"/>
      <c r="Q4996" s="62"/>
      <c r="R4996" s="74"/>
      <c r="S4996" s="74"/>
      <c r="T4996" s="62"/>
      <c r="U4996" s="62"/>
      <c r="V4996" s="76"/>
    </row>
    <row r="4997" customHeight="1" spans="1:22">
      <c r="A4997" s="74"/>
      <c r="B4997" s="74"/>
      <c r="C4997" s="74"/>
      <c r="D4997" s="74"/>
      <c r="E4997" s="74"/>
      <c r="G4997" s="75"/>
      <c r="H4997" s="75"/>
      <c r="I4997" s="75"/>
      <c r="L4997" s="62"/>
      <c r="M4997" s="62"/>
      <c r="N4997" s="62"/>
      <c r="O4997" s="62"/>
      <c r="P4997" s="62"/>
      <c r="Q4997" s="62"/>
      <c r="R4997" s="74"/>
      <c r="S4997" s="74"/>
      <c r="T4997" s="62"/>
      <c r="U4997" s="62"/>
      <c r="V4997" s="76"/>
    </row>
    <row r="4998" customHeight="1" spans="1:22">
      <c r="A4998" s="74"/>
      <c r="B4998" s="74"/>
      <c r="C4998" s="74"/>
      <c r="D4998" s="74"/>
      <c r="E4998" s="74"/>
      <c r="G4998" s="75"/>
      <c r="H4998" s="75"/>
      <c r="I4998" s="75"/>
      <c r="L4998" s="62"/>
      <c r="M4998" s="62"/>
      <c r="N4998" s="62"/>
      <c r="O4998" s="62"/>
      <c r="P4998" s="62"/>
      <c r="Q4998" s="62"/>
      <c r="R4998" s="74"/>
      <c r="S4998" s="74"/>
      <c r="T4998" s="62"/>
      <c r="U4998" s="62"/>
      <c r="V4998" s="76"/>
    </row>
    <row r="4999" customHeight="1" spans="1:22">
      <c r="A4999" s="74"/>
      <c r="B4999" s="74"/>
      <c r="C4999" s="74"/>
      <c r="D4999" s="74"/>
      <c r="E4999" s="74"/>
      <c r="G4999" s="75"/>
      <c r="H4999" s="75"/>
      <c r="I4999" s="75"/>
      <c r="L4999" s="62"/>
      <c r="M4999" s="62"/>
      <c r="N4999" s="62"/>
      <c r="O4999" s="62"/>
      <c r="P4999" s="62"/>
      <c r="Q4999" s="62"/>
      <c r="R4999" s="74"/>
      <c r="S4999" s="74"/>
      <c r="T4999" s="62"/>
      <c r="U4999" s="62"/>
      <c r="V4999" s="76"/>
    </row>
    <row r="5000" customHeight="1" spans="1:22">
      <c r="A5000" s="74"/>
      <c r="B5000" s="74"/>
      <c r="C5000" s="74"/>
      <c r="D5000" s="74"/>
      <c r="E5000" s="74"/>
      <c r="G5000" s="75"/>
      <c r="H5000" s="75"/>
      <c r="I5000" s="75"/>
      <c r="L5000" s="62"/>
      <c r="M5000" s="62"/>
      <c r="N5000" s="62"/>
      <c r="O5000" s="62"/>
      <c r="P5000" s="62"/>
      <c r="Q5000" s="62"/>
      <c r="R5000" s="74"/>
      <c r="S5000" s="74"/>
      <c r="T5000" s="62"/>
      <c r="U5000" s="62"/>
      <c r="V5000" s="76"/>
    </row>
    <row r="5001" customHeight="1" spans="1:22">
      <c r="A5001" s="74"/>
      <c r="B5001" s="74"/>
      <c r="C5001" s="74"/>
      <c r="D5001" s="74"/>
      <c r="E5001" s="74"/>
      <c r="G5001" s="75"/>
      <c r="H5001" s="75"/>
      <c r="I5001" s="75"/>
      <c r="L5001" s="62"/>
      <c r="M5001" s="62"/>
      <c r="N5001" s="62"/>
      <c r="O5001" s="62"/>
      <c r="P5001" s="62"/>
      <c r="Q5001" s="62"/>
      <c r="R5001" s="74"/>
      <c r="S5001" s="74"/>
      <c r="T5001" s="62"/>
      <c r="U5001" s="62"/>
      <c r="V5001" s="76"/>
    </row>
    <row r="5002" customHeight="1" spans="1:22">
      <c r="A5002" s="74"/>
      <c r="B5002" s="74"/>
      <c r="C5002" s="74"/>
      <c r="D5002" s="74"/>
      <c r="E5002" s="74"/>
      <c r="G5002" s="75"/>
      <c r="H5002" s="75"/>
      <c r="I5002" s="75"/>
      <c r="L5002" s="62"/>
      <c r="M5002" s="62"/>
      <c r="N5002" s="62"/>
      <c r="O5002" s="62"/>
      <c r="P5002" s="62"/>
      <c r="Q5002" s="62"/>
      <c r="R5002" s="74"/>
      <c r="S5002" s="74"/>
      <c r="T5002" s="62"/>
      <c r="U5002" s="62"/>
      <c r="V5002" s="76"/>
    </row>
    <row r="5003" customHeight="1" spans="1:22">
      <c r="A5003" s="74"/>
      <c r="B5003" s="74"/>
      <c r="C5003" s="74"/>
      <c r="D5003" s="74"/>
      <c r="E5003" s="74"/>
      <c r="G5003" s="75"/>
      <c r="H5003" s="75"/>
      <c r="I5003" s="75"/>
      <c r="L5003" s="62"/>
      <c r="M5003" s="62"/>
      <c r="N5003" s="62"/>
      <c r="O5003" s="62"/>
      <c r="P5003" s="62"/>
      <c r="Q5003" s="62"/>
      <c r="R5003" s="74"/>
      <c r="S5003" s="74"/>
      <c r="T5003" s="62"/>
      <c r="U5003" s="62"/>
      <c r="V5003" s="76"/>
    </row>
    <row r="5004" customHeight="1" spans="1:22">
      <c r="A5004" s="74"/>
      <c r="B5004" s="74"/>
      <c r="C5004" s="74"/>
      <c r="D5004" s="74"/>
      <c r="E5004" s="74"/>
      <c r="G5004" s="75"/>
      <c r="H5004" s="75"/>
      <c r="I5004" s="75"/>
      <c r="L5004" s="62"/>
      <c r="M5004" s="62"/>
      <c r="N5004" s="62"/>
      <c r="O5004" s="62"/>
      <c r="P5004" s="62"/>
      <c r="Q5004" s="62"/>
      <c r="R5004" s="74"/>
      <c r="S5004" s="74"/>
      <c r="T5004" s="62"/>
      <c r="U5004" s="62"/>
      <c r="V5004" s="76"/>
    </row>
    <row r="5005" customHeight="1" spans="1:22">
      <c r="A5005" s="74"/>
      <c r="B5005" s="74"/>
      <c r="C5005" s="74"/>
      <c r="D5005" s="74"/>
      <c r="E5005" s="74"/>
      <c r="G5005" s="75"/>
      <c r="H5005" s="75"/>
      <c r="I5005" s="75"/>
      <c r="L5005" s="62"/>
      <c r="M5005" s="62"/>
      <c r="N5005" s="62"/>
      <c r="O5005" s="62"/>
      <c r="P5005" s="62"/>
      <c r="Q5005" s="62"/>
      <c r="R5005" s="74"/>
      <c r="S5005" s="74"/>
      <c r="T5005" s="62"/>
      <c r="U5005" s="62"/>
      <c r="V5005" s="76"/>
    </row>
    <row r="5006" customHeight="1" spans="1:22">
      <c r="A5006" s="74"/>
      <c r="B5006" s="74"/>
      <c r="C5006" s="74"/>
      <c r="D5006" s="74"/>
      <c r="E5006" s="74"/>
      <c r="G5006" s="75"/>
      <c r="H5006" s="75"/>
      <c r="I5006" s="75"/>
      <c r="L5006" s="62"/>
      <c r="M5006" s="62"/>
      <c r="N5006" s="62"/>
      <c r="O5006" s="62"/>
      <c r="P5006" s="62"/>
      <c r="Q5006" s="62"/>
      <c r="R5006" s="74"/>
      <c r="S5006" s="74"/>
      <c r="T5006" s="62"/>
      <c r="U5006" s="62"/>
      <c r="V5006" s="76"/>
    </row>
    <row r="5007" customHeight="1" spans="1:22">
      <c r="A5007" s="74"/>
      <c r="B5007" s="74"/>
      <c r="C5007" s="74"/>
      <c r="D5007" s="74"/>
      <c r="E5007" s="74"/>
      <c r="G5007" s="75"/>
      <c r="H5007" s="75"/>
      <c r="I5007" s="75"/>
      <c r="L5007" s="62"/>
      <c r="M5007" s="62"/>
      <c r="N5007" s="62"/>
      <c r="O5007" s="62"/>
      <c r="P5007" s="62"/>
      <c r="Q5007" s="62"/>
      <c r="R5007" s="74"/>
      <c r="S5007" s="74"/>
      <c r="T5007" s="62"/>
      <c r="U5007" s="62"/>
      <c r="V5007" s="76"/>
    </row>
    <row r="5008" customHeight="1" spans="1:22">
      <c r="A5008" s="74"/>
      <c r="B5008" s="74"/>
      <c r="C5008" s="74"/>
      <c r="D5008" s="74"/>
      <c r="E5008" s="74"/>
      <c r="G5008" s="75"/>
      <c r="H5008" s="75"/>
      <c r="I5008" s="75"/>
      <c r="L5008" s="62"/>
      <c r="M5008" s="62"/>
      <c r="N5008" s="62"/>
      <c r="O5008" s="62"/>
      <c r="P5008" s="62"/>
      <c r="Q5008" s="62"/>
      <c r="R5008" s="74"/>
      <c r="S5008" s="74"/>
      <c r="T5008" s="62"/>
      <c r="U5008" s="62"/>
      <c r="V5008" s="76"/>
    </row>
    <row r="5009" customHeight="1" spans="1:22">
      <c r="A5009" s="74"/>
      <c r="B5009" s="74"/>
      <c r="C5009" s="74"/>
      <c r="D5009" s="74"/>
      <c r="E5009" s="74"/>
      <c r="G5009" s="75"/>
      <c r="H5009" s="75"/>
      <c r="I5009" s="75"/>
      <c r="L5009" s="62"/>
      <c r="M5009" s="62"/>
      <c r="N5009" s="62"/>
      <c r="O5009" s="62"/>
      <c r="P5009" s="62"/>
      <c r="Q5009" s="62"/>
      <c r="R5009" s="74"/>
      <c r="S5009" s="74"/>
      <c r="T5009" s="62"/>
      <c r="U5009" s="62"/>
      <c r="V5009" s="76"/>
    </row>
    <row r="5010" customHeight="1" spans="1:22">
      <c r="A5010" s="74"/>
      <c r="B5010" s="74"/>
      <c r="C5010" s="74"/>
      <c r="D5010" s="74"/>
      <c r="E5010" s="74"/>
      <c r="G5010" s="75"/>
      <c r="H5010" s="75"/>
      <c r="I5010" s="75"/>
      <c r="L5010" s="62"/>
      <c r="M5010" s="62"/>
      <c r="N5010" s="62"/>
      <c r="O5010" s="62"/>
      <c r="P5010" s="62"/>
      <c r="Q5010" s="62"/>
      <c r="R5010" s="74"/>
      <c r="S5010" s="74"/>
      <c r="T5010" s="62"/>
      <c r="U5010" s="62"/>
      <c r="V5010" s="76"/>
    </row>
    <row r="5011" customHeight="1" spans="1:22">
      <c r="A5011" s="74"/>
      <c r="B5011" s="74"/>
      <c r="C5011" s="74"/>
      <c r="D5011" s="74"/>
      <c r="E5011" s="74"/>
      <c r="G5011" s="75"/>
      <c r="H5011" s="75"/>
      <c r="I5011" s="75"/>
      <c r="L5011" s="62"/>
      <c r="M5011" s="62"/>
      <c r="N5011" s="62"/>
      <c r="O5011" s="62"/>
      <c r="P5011" s="62"/>
      <c r="Q5011" s="62"/>
      <c r="R5011" s="74"/>
      <c r="S5011" s="74"/>
      <c r="T5011" s="62"/>
      <c r="U5011" s="62"/>
      <c r="V5011" s="76"/>
    </row>
    <row r="5012" customHeight="1" spans="1:22">
      <c r="A5012" s="74"/>
      <c r="B5012" s="74"/>
      <c r="C5012" s="74"/>
      <c r="D5012" s="74"/>
      <c r="E5012" s="74"/>
      <c r="G5012" s="75"/>
      <c r="H5012" s="75"/>
      <c r="I5012" s="75"/>
      <c r="L5012" s="62"/>
      <c r="M5012" s="62"/>
      <c r="N5012" s="62"/>
      <c r="O5012" s="62"/>
      <c r="P5012" s="62"/>
      <c r="Q5012" s="62"/>
      <c r="R5012" s="74"/>
      <c r="S5012" s="74"/>
      <c r="T5012" s="62"/>
      <c r="U5012" s="62"/>
      <c r="V5012" s="76"/>
    </row>
    <row r="5013" customHeight="1" spans="1:22">
      <c r="A5013" s="74"/>
      <c r="B5013" s="74"/>
      <c r="C5013" s="74"/>
      <c r="D5013" s="74"/>
      <c r="E5013" s="74"/>
      <c r="G5013" s="75"/>
      <c r="H5013" s="75"/>
      <c r="I5013" s="75"/>
      <c r="L5013" s="62"/>
      <c r="M5013" s="62"/>
      <c r="N5013" s="62"/>
      <c r="O5013" s="62"/>
      <c r="P5013" s="62"/>
      <c r="Q5013" s="62"/>
      <c r="R5013" s="74"/>
      <c r="S5013" s="74"/>
      <c r="T5013" s="62"/>
      <c r="U5013" s="62"/>
      <c r="V5013" s="76"/>
    </row>
    <row r="5014" customHeight="1" spans="1:22">
      <c r="A5014" s="74"/>
      <c r="B5014" s="74"/>
      <c r="C5014" s="74"/>
      <c r="D5014" s="74"/>
      <c r="E5014" s="74"/>
      <c r="G5014" s="75"/>
      <c r="H5014" s="75"/>
      <c r="I5014" s="75"/>
      <c r="L5014" s="62"/>
      <c r="M5014" s="62"/>
      <c r="N5014" s="62"/>
      <c r="O5014" s="62"/>
      <c r="P5014" s="62"/>
      <c r="Q5014" s="62"/>
      <c r="R5014" s="74"/>
      <c r="S5014" s="74"/>
      <c r="T5014" s="62"/>
      <c r="U5014" s="62"/>
      <c r="V5014" s="76"/>
    </row>
    <row r="5015" customHeight="1" spans="1:22">
      <c r="A5015" s="74"/>
      <c r="B5015" s="74"/>
      <c r="C5015" s="74"/>
      <c r="D5015" s="74"/>
      <c r="E5015" s="74"/>
      <c r="G5015" s="75"/>
      <c r="H5015" s="75"/>
      <c r="I5015" s="75"/>
      <c r="L5015" s="62"/>
      <c r="M5015" s="62"/>
      <c r="N5015" s="62"/>
      <c r="O5015" s="62"/>
      <c r="P5015" s="62"/>
      <c r="Q5015" s="62"/>
      <c r="R5015" s="74"/>
      <c r="S5015" s="74"/>
      <c r="T5015" s="62"/>
      <c r="U5015" s="62"/>
      <c r="V5015" s="76"/>
    </row>
    <row r="5016" customHeight="1" spans="1:22">
      <c r="A5016" s="74"/>
      <c r="B5016" s="74"/>
      <c r="C5016" s="74"/>
      <c r="D5016" s="74"/>
      <c r="E5016" s="74"/>
      <c r="G5016" s="75"/>
      <c r="H5016" s="75"/>
      <c r="I5016" s="75"/>
      <c r="L5016" s="62"/>
      <c r="M5016" s="62"/>
      <c r="N5016" s="62"/>
      <c r="O5016" s="62"/>
      <c r="P5016" s="62"/>
      <c r="Q5016" s="62"/>
      <c r="R5016" s="74"/>
      <c r="S5016" s="74"/>
      <c r="T5016" s="62"/>
      <c r="U5016" s="62"/>
      <c r="V5016" s="76"/>
    </row>
    <row r="5017" customHeight="1" spans="1:22">
      <c r="A5017" s="74"/>
      <c r="B5017" s="74"/>
      <c r="C5017" s="74"/>
      <c r="D5017" s="74"/>
      <c r="E5017" s="74"/>
      <c r="G5017" s="75"/>
      <c r="H5017" s="75"/>
      <c r="I5017" s="75"/>
      <c r="L5017" s="62"/>
      <c r="M5017" s="62"/>
      <c r="N5017" s="62"/>
      <c r="O5017" s="62"/>
      <c r="P5017" s="62"/>
      <c r="Q5017" s="62"/>
      <c r="R5017" s="74"/>
      <c r="S5017" s="74"/>
      <c r="T5017" s="62"/>
      <c r="U5017" s="62"/>
      <c r="V5017" s="76"/>
    </row>
    <row r="5018" customHeight="1" spans="1:22">
      <c r="A5018" s="74"/>
      <c r="B5018" s="74"/>
      <c r="C5018" s="74"/>
      <c r="D5018" s="74"/>
      <c r="E5018" s="74"/>
      <c r="G5018" s="75"/>
      <c r="H5018" s="75"/>
      <c r="I5018" s="75"/>
      <c r="L5018" s="62"/>
      <c r="M5018" s="62"/>
      <c r="N5018" s="62"/>
      <c r="O5018" s="62"/>
      <c r="P5018" s="62"/>
      <c r="Q5018" s="62"/>
      <c r="R5018" s="74"/>
      <c r="S5018" s="74"/>
      <c r="T5018" s="62"/>
      <c r="U5018" s="62"/>
      <c r="V5018" s="76"/>
    </row>
    <row r="5019" customHeight="1" spans="1:22">
      <c r="A5019" s="74"/>
      <c r="B5019" s="74"/>
      <c r="C5019" s="74"/>
      <c r="D5019" s="74"/>
      <c r="E5019" s="74"/>
      <c r="G5019" s="75"/>
      <c r="H5019" s="75"/>
      <c r="I5019" s="75"/>
      <c r="L5019" s="62"/>
      <c r="M5019" s="62"/>
      <c r="N5019" s="62"/>
      <c r="O5019" s="62"/>
      <c r="P5019" s="62"/>
      <c r="Q5019" s="62"/>
      <c r="R5019" s="74"/>
      <c r="S5019" s="74"/>
      <c r="T5019" s="62"/>
      <c r="U5019" s="62"/>
      <c r="V5019" s="76"/>
    </row>
    <row r="5020" customHeight="1" spans="1:22">
      <c r="A5020" s="74"/>
      <c r="B5020" s="74"/>
      <c r="C5020" s="74"/>
      <c r="D5020" s="74"/>
      <c r="E5020" s="74"/>
      <c r="G5020" s="75"/>
      <c r="H5020" s="75"/>
      <c r="I5020" s="75"/>
      <c r="L5020" s="62"/>
      <c r="M5020" s="62"/>
      <c r="N5020" s="62"/>
      <c r="O5020" s="62"/>
      <c r="P5020" s="62"/>
      <c r="Q5020" s="62"/>
      <c r="R5020" s="74"/>
      <c r="S5020" s="74"/>
      <c r="T5020" s="62"/>
      <c r="U5020" s="62"/>
      <c r="V5020" s="76"/>
    </row>
    <row r="5021" customHeight="1" spans="1:22">
      <c r="A5021" s="74"/>
      <c r="B5021" s="74"/>
      <c r="C5021" s="74"/>
      <c r="D5021" s="74"/>
      <c r="E5021" s="74"/>
      <c r="G5021" s="75"/>
      <c r="H5021" s="75"/>
      <c r="I5021" s="75"/>
      <c r="L5021" s="62"/>
      <c r="M5021" s="62"/>
      <c r="N5021" s="62"/>
      <c r="O5021" s="62"/>
      <c r="P5021" s="62"/>
      <c r="Q5021" s="62"/>
      <c r="R5021" s="74"/>
      <c r="S5021" s="74"/>
      <c r="T5021" s="62"/>
      <c r="U5021" s="62"/>
      <c r="V5021" s="76"/>
    </row>
    <row r="5022" customHeight="1" spans="1:22">
      <c r="A5022" s="74"/>
      <c r="B5022" s="74"/>
      <c r="C5022" s="74"/>
      <c r="D5022" s="74"/>
      <c r="E5022" s="74"/>
      <c r="G5022" s="75"/>
      <c r="H5022" s="75"/>
      <c r="I5022" s="75"/>
      <c r="L5022" s="62"/>
      <c r="M5022" s="62"/>
      <c r="N5022" s="62"/>
      <c r="O5022" s="62"/>
      <c r="P5022" s="62"/>
      <c r="Q5022" s="62"/>
      <c r="R5022" s="74"/>
      <c r="S5022" s="74"/>
      <c r="T5022" s="62"/>
      <c r="U5022" s="62"/>
      <c r="V5022" s="76"/>
    </row>
    <row r="5023" customHeight="1" spans="1:22">
      <c r="A5023" s="74"/>
      <c r="B5023" s="74"/>
      <c r="C5023" s="74"/>
      <c r="D5023" s="74"/>
      <c r="E5023" s="74"/>
      <c r="G5023" s="75"/>
      <c r="H5023" s="75"/>
      <c r="I5023" s="75"/>
      <c r="L5023" s="62"/>
      <c r="M5023" s="62"/>
      <c r="N5023" s="62"/>
      <c r="O5023" s="62"/>
      <c r="P5023" s="62"/>
      <c r="Q5023" s="62"/>
      <c r="R5023" s="74"/>
      <c r="S5023" s="74"/>
      <c r="T5023" s="62"/>
      <c r="U5023" s="62"/>
      <c r="V5023" s="76"/>
    </row>
    <row r="5024" customHeight="1" spans="1:22">
      <c r="A5024" s="74"/>
      <c r="B5024" s="74"/>
      <c r="C5024" s="74"/>
      <c r="D5024" s="74"/>
      <c r="E5024" s="74"/>
      <c r="G5024" s="75"/>
      <c r="H5024" s="75"/>
      <c r="I5024" s="75"/>
      <c r="L5024" s="62"/>
      <c r="M5024" s="62"/>
      <c r="N5024" s="62"/>
      <c r="O5024" s="62"/>
      <c r="P5024" s="62"/>
      <c r="Q5024" s="62"/>
      <c r="R5024" s="74"/>
      <c r="S5024" s="74"/>
      <c r="T5024" s="62"/>
      <c r="U5024" s="62"/>
      <c r="V5024" s="76"/>
    </row>
    <row r="5025" customHeight="1" spans="1:22">
      <c r="A5025" s="74"/>
      <c r="B5025" s="74"/>
      <c r="C5025" s="74"/>
      <c r="D5025" s="74"/>
      <c r="E5025" s="74"/>
      <c r="G5025" s="75"/>
      <c r="H5025" s="75"/>
      <c r="I5025" s="75"/>
      <c r="L5025" s="62"/>
      <c r="M5025" s="62"/>
      <c r="N5025" s="62"/>
      <c r="O5025" s="62"/>
      <c r="P5025" s="62"/>
      <c r="Q5025" s="62"/>
      <c r="R5025" s="74"/>
      <c r="S5025" s="74"/>
      <c r="T5025" s="62"/>
      <c r="U5025" s="62"/>
      <c r="V5025" s="76"/>
    </row>
    <row r="5026" customHeight="1" spans="1:22">
      <c r="A5026" s="74"/>
      <c r="B5026" s="74"/>
      <c r="C5026" s="74"/>
      <c r="D5026" s="74"/>
      <c r="E5026" s="74"/>
      <c r="G5026" s="75"/>
      <c r="H5026" s="75"/>
      <c r="I5026" s="75"/>
      <c r="L5026" s="62"/>
      <c r="M5026" s="62"/>
      <c r="N5026" s="62"/>
      <c r="O5026" s="62"/>
      <c r="P5026" s="62"/>
      <c r="Q5026" s="62"/>
      <c r="R5026" s="74"/>
      <c r="S5026" s="74"/>
      <c r="T5026" s="62"/>
      <c r="U5026" s="62"/>
      <c r="V5026" s="76"/>
    </row>
    <row r="5027" customHeight="1" spans="1:22">
      <c r="A5027" s="74"/>
      <c r="B5027" s="74"/>
      <c r="C5027" s="74"/>
      <c r="D5027" s="74"/>
      <c r="E5027" s="74"/>
      <c r="G5027" s="75"/>
      <c r="H5027" s="75"/>
      <c r="I5027" s="75"/>
      <c r="L5027" s="62"/>
      <c r="M5027" s="62"/>
      <c r="N5027" s="62"/>
      <c r="O5027" s="62"/>
      <c r="P5027" s="62"/>
      <c r="Q5027" s="62"/>
      <c r="R5027" s="74"/>
      <c r="S5027" s="74"/>
      <c r="T5027" s="62"/>
      <c r="U5027" s="62"/>
      <c r="V5027" s="76"/>
    </row>
    <row r="5028" customHeight="1" spans="1:22">
      <c r="A5028" s="74"/>
      <c r="B5028" s="74"/>
      <c r="C5028" s="74"/>
      <c r="D5028" s="74"/>
      <c r="E5028" s="74"/>
      <c r="G5028" s="75"/>
      <c r="H5028" s="75"/>
      <c r="I5028" s="75"/>
      <c r="L5028" s="62"/>
      <c r="M5028" s="62"/>
      <c r="N5028" s="62"/>
      <c r="O5028" s="62"/>
      <c r="P5028" s="62"/>
      <c r="Q5028" s="62"/>
      <c r="R5028" s="74"/>
      <c r="S5028" s="74"/>
      <c r="T5028" s="62"/>
      <c r="U5028" s="62"/>
      <c r="V5028" s="76"/>
    </row>
    <row r="5029" customHeight="1" spans="1:22">
      <c r="A5029" s="74"/>
      <c r="B5029" s="74"/>
      <c r="C5029" s="74"/>
      <c r="D5029" s="74"/>
      <c r="E5029" s="74"/>
      <c r="G5029" s="75"/>
      <c r="H5029" s="75"/>
      <c r="I5029" s="75"/>
      <c r="L5029" s="62"/>
      <c r="M5029" s="62"/>
      <c r="N5029" s="62"/>
      <c r="O5029" s="62"/>
      <c r="P5029" s="62"/>
      <c r="Q5029" s="62"/>
      <c r="R5029" s="74"/>
      <c r="S5029" s="74"/>
      <c r="T5029" s="62"/>
      <c r="U5029" s="62"/>
      <c r="V5029" s="76"/>
    </row>
    <row r="5030" customHeight="1" spans="1:22">
      <c r="A5030" s="74"/>
      <c r="B5030" s="74"/>
      <c r="C5030" s="74"/>
      <c r="D5030" s="74"/>
      <c r="E5030" s="74"/>
      <c r="G5030" s="75"/>
      <c r="H5030" s="75"/>
      <c r="I5030" s="75"/>
      <c r="L5030" s="62"/>
      <c r="M5030" s="62"/>
      <c r="N5030" s="62"/>
      <c r="O5030" s="62"/>
      <c r="P5030" s="62"/>
      <c r="Q5030" s="62"/>
      <c r="R5030" s="74"/>
      <c r="S5030" s="74"/>
      <c r="T5030" s="62"/>
      <c r="U5030" s="62"/>
      <c r="V5030" s="76"/>
    </row>
    <row r="5031" customHeight="1" spans="1:22">
      <c r="A5031" s="74"/>
      <c r="B5031" s="74"/>
      <c r="C5031" s="74"/>
      <c r="D5031" s="74"/>
      <c r="E5031" s="74"/>
      <c r="G5031" s="75"/>
      <c r="H5031" s="75"/>
      <c r="I5031" s="75"/>
      <c r="L5031" s="62"/>
      <c r="M5031" s="62"/>
      <c r="N5031" s="62"/>
      <c r="O5031" s="62"/>
      <c r="P5031" s="62"/>
      <c r="Q5031" s="62"/>
      <c r="R5031" s="74"/>
      <c r="S5031" s="74"/>
      <c r="T5031" s="62"/>
      <c r="U5031" s="62"/>
      <c r="V5031" s="76"/>
    </row>
    <row r="5032" customHeight="1" spans="1:22">
      <c r="A5032" s="74"/>
      <c r="B5032" s="74"/>
      <c r="C5032" s="74"/>
      <c r="D5032" s="74"/>
      <c r="E5032" s="74"/>
      <c r="G5032" s="75"/>
      <c r="H5032" s="75"/>
      <c r="I5032" s="75"/>
      <c r="L5032" s="62"/>
      <c r="M5032" s="62"/>
      <c r="N5032" s="62"/>
      <c r="O5032" s="62"/>
      <c r="P5032" s="62"/>
      <c r="Q5032" s="62"/>
      <c r="R5032" s="74"/>
      <c r="S5032" s="74"/>
      <c r="T5032" s="62"/>
      <c r="U5032" s="62"/>
      <c r="V5032" s="76"/>
    </row>
    <row r="5033" customHeight="1" spans="1:22">
      <c r="A5033" s="74"/>
      <c r="B5033" s="74"/>
      <c r="C5033" s="74"/>
      <c r="D5033" s="74"/>
      <c r="E5033" s="74"/>
      <c r="G5033" s="75"/>
      <c r="H5033" s="75"/>
      <c r="I5033" s="75"/>
      <c r="L5033" s="62"/>
      <c r="M5033" s="62"/>
      <c r="N5033" s="62"/>
      <c r="O5033" s="62"/>
      <c r="P5033" s="62"/>
      <c r="Q5033" s="62"/>
      <c r="R5033" s="74"/>
      <c r="S5033" s="74"/>
      <c r="T5033" s="62"/>
      <c r="U5033" s="62"/>
      <c r="V5033" s="76"/>
    </row>
    <row r="5034" customHeight="1" spans="1:22">
      <c r="A5034" s="74"/>
      <c r="B5034" s="74"/>
      <c r="C5034" s="74"/>
      <c r="D5034" s="74"/>
      <c r="E5034" s="74"/>
      <c r="G5034" s="75"/>
      <c r="H5034" s="75"/>
      <c r="I5034" s="75"/>
      <c r="L5034" s="62"/>
      <c r="M5034" s="62"/>
      <c r="N5034" s="62"/>
      <c r="O5034" s="62"/>
      <c r="P5034" s="62"/>
      <c r="Q5034" s="62"/>
      <c r="R5034" s="74"/>
      <c r="S5034" s="74"/>
      <c r="T5034" s="62"/>
      <c r="U5034" s="62"/>
      <c r="V5034" s="76"/>
    </row>
    <row r="5035" customHeight="1" spans="1:22">
      <c r="A5035" s="74"/>
      <c r="B5035" s="74"/>
      <c r="C5035" s="74"/>
      <c r="D5035" s="74"/>
      <c r="E5035" s="74"/>
      <c r="G5035" s="75"/>
      <c r="H5035" s="75"/>
      <c r="I5035" s="75"/>
      <c r="L5035" s="62"/>
      <c r="M5035" s="62"/>
      <c r="N5035" s="62"/>
      <c r="O5035" s="62"/>
      <c r="P5035" s="62"/>
      <c r="Q5035" s="62"/>
      <c r="R5035" s="74"/>
      <c r="S5035" s="74"/>
      <c r="T5035" s="62"/>
      <c r="U5035" s="62"/>
      <c r="V5035" s="76"/>
    </row>
    <row r="5036" customHeight="1" spans="1:22">
      <c r="A5036" s="74"/>
      <c r="B5036" s="74"/>
      <c r="C5036" s="74"/>
      <c r="D5036" s="74"/>
      <c r="E5036" s="74"/>
      <c r="G5036" s="75"/>
      <c r="H5036" s="75"/>
      <c r="I5036" s="75"/>
      <c r="L5036" s="62"/>
      <c r="M5036" s="62"/>
      <c r="N5036" s="62"/>
      <c r="O5036" s="62"/>
      <c r="P5036" s="62"/>
      <c r="Q5036" s="62"/>
      <c r="R5036" s="74"/>
      <c r="S5036" s="74"/>
      <c r="T5036" s="62"/>
      <c r="U5036" s="62"/>
      <c r="V5036" s="76"/>
    </row>
    <row r="5037" customHeight="1" spans="1:22">
      <c r="A5037" s="74"/>
      <c r="B5037" s="74"/>
      <c r="C5037" s="74"/>
      <c r="D5037" s="74"/>
      <c r="E5037" s="74"/>
      <c r="G5037" s="75"/>
      <c r="H5037" s="75"/>
      <c r="I5037" s="75"/>
      <c r="L5037" s="62"/>
      <c r="M5037" s="62"/>
      <c r="N5037" s="62"/>
      <c r="O5037" s="62"/>
      <c r="P5037" s="62"/>
      <c r="Q5037" s="62"/>
      <c r="R5037" s="74"/>
      <c r="S5037" s="74"/>
      <c r="T5037" s="62"/>
      <c r="U5037" s="62"/>
      <c r="V5037" s="76"/>
    </row>
    <row r="5038" customHeight="1" spans="1:22">
      <c r="A5038" s="74"/>
      <c r="B5038" s="74"/>
      <c r="C5038" s="74"/>
      <c r="D5038" s="74"/>
      <c r="E5038" s="74"/>
      <c r="G5038" s="75"/>
      <c r="H5038" s="75"/>
      <c r="I5038" s="75"/>
      <c r="L5038" s="62"/>
      <c r="M5038" s="62"/>
      <c r="N5038" s="62"/>
      <c r="O5038" s="62"/>
      <c r="P5038" s="62"/>
      <c r="Q5038" s="62"/>
      <c r="R5038" s="74"/>
      <c r="S5038" s="74"/>
      <c r="T5038" s="62"/>
      <c r="U5038" s="62"/>
      <c r="V5038" s="76"/>
    </row>
    <row r="5039" customHeight="1" spans="1:22">
      <c r="A5039" s="74"/>
      <c r="B5039" s="74"/>
      <c r="C5039" s="74"/>
      <c r="D5039" s="74"/>
      <c r="E5039" s="74"/>
      <c r="G5039" s="75"/>
      <c r="H5039" s="75"/>
      <c r="I5039" s="75"/>
      <c r="L5039" s="62"/>
      <c r="M5039" s="62"/>
      <c r="N5039" s="62"/>
      <c r="O5039" s="62"/>
      <c r="P5039" s="62"/>
      <c r="Q5039" s="62"/>
      <c r="R5039" s="74"/>
      <c r="S5039" s="74"/>
      <c r="T5039" s="62"/>
      <c r="U5039" s="62"/>
      <c r="V5039" s="76"/>
    </row>
    <row r="5040" customHeight="1" spans="1:22">
      <c r="A5040" s="74"/>
      <c r="B5040" s="74"/>
      <c r="C5040" s="74"/>
      <c r="D5040" s="74"/>
      <c r="E5040" s="74"/>
      <c r="G5040" s="75"/>
      <c r="H5040" s="75"/>
      <c r="I5040" s="75"/>
      <c r="L5040" s="62"/>
      <c r="M5040" s="62"/>
      <c r="N5040" s="62"/>
      <c r="O5040" s="62"/>
      <c r="P5040" s="62"/>
      <c r="Q5040" s="62"/>
      <c r="R5040" s="74"/>
      <c r="S5040" s="74"/>
      <c r="T5040" s="62"/>
      <c r="U5040" s="62"/>
      <c r="V5040" s="76"/>
    </row>
    <row r="5041" customHeight="1" spans="1:22">
      <c r="A5041" s="74"/>
      <c r="B5041" s="74"/>
      <c r="C5041" s="74"/>
      <c r="D5041" s="74"/>
      <c r="E5041" s="74"/>
      <c r="G5041" s="75"/>
      <c r="H5041" s="75"/>
      <c r="I5041" s="75"/>
      <c r="L5041" s="62"/>
      <c r="M5041" s="62"/>
      <c r="N5041" s="62"/>
      <c r="O5041" s="62"/>
      <c r="P5041" s="62"/>
      <c r="Q5041" s="62"/>
      <c r="R5041" s="74"/>
      <c r="S5041" s="74"/>
      <c r="T5041" s="62"/>
      <c r="U5041" s="62"/>
      <c r="V5041" s="76"/>
    </row>
    <row r="5042" customHeight="1" spans="1:22">
      <c r="A5042" s="74"/>
      <c r="B5042" s="74"/>
      <c r="C5042" s="74"/>
      <c r="D5042" s="74"/>
      <c r="E5042" s="74"/>
      <c r="G5042" s="75"/>
      <c r="H5042" s="75"/>
      <c r="I5042" s="75"/>
      <c r="L5042" s="62"/>
      <c r="M5042" s="62"/>
      <c r="N5042" s="62"/>
      <c r="O5042" s="62"/>
      <c r="P5042" s="62"/>
      <c r="Q5042" s="62"/>
      <c r="R5042" s="74"/>
      <c r="S5042" s="74"/>
      <c r="T5042" s="62"/>
      <c r="U5042" s="62"/>
      <c r="V5042" s="76"/>
    </row>
    <row r="5043" customHeight="1" spans="1:22">
      <c r="A5043" s="74"/>
      <c r="B5043" s="74"/>
      <c r="C5043" s="74"/>
      <c r="D5043" s="74"/>
      <c r="E5043" s="74"/>
      <c r="G5043" s="75"/>
      <c r="H5043" s="75"/>
      <c r="I5043" s="75"/>
      <c r="L5043" s="62"/>
      <c r="M5043" s="62"/>
      <c r="N5043" s="62"/>
      <c r="O5043" s="62"/>
      <c r="P5043" s="62"/>
      <c r="Q5043" s="62"/>
      <c r="R5043" s="74"/>
      <c r="S5043" s="74"/>
      <c r="T5043" s="62"/>
      <c r="U5043" s="62"/>
      <c r="V5043" s="76"/>
    </row>
    <row r="5044" customHeight="1" spans="1:22">
      <c r="A5044" s="74"/>
      <c r="B5044" s="74"/>
      <c r="C5044" s="74"/>
      <c r="D5044" s="74"/>
      <c r="E5044" s="74"/>
      <c r="G5044" s="75"/>
      <c r="H5044" s="75"/>
      <c r="I5044" s="75"/>
      <c r="L5044" s="62"/>
      <c r="M5044" s="62"/>
      <c r="N5044" s="62"/>
      <c r="O5044" s="62"/>
      <c r="P5044" s="62"/>
      <c r="Q5044" s="62"/>
      <c r="R5044" s="74"/>
      <c r="S5044" s="74"/>
      <c r="T5044" s="62"/>
      <c r="U5044" s="62"/>
      <c r="V5044" s="76"/>
    </row>
    <row r="5045" customHeight="1" spans="1:22">
      <c r="A5045" s="74"/>
      <c r="B5045" s="74"/>
      <c r="C5045" s="74"/>
      <c r="D5045" s="74"/>
      <c r="E5045" s="74"/>
      <c r="G5045" s="75"/>
      <c r="H5045" s="75"/>
      <c r="I5045" s="75"/>
      <c r="L5045" s="62"/>
      <c r="M5045" s="62"/>
      <c r="N5045" s="62"/>
      <c r="O5045" s="62"/>
      <c r="P5045" s="62"/>
      <c r="Q5045" s="62"/>
      <c r="R5045" s="74"/>
      <c r="S5045" s="74"/>
      <c r="T5045" s="62"/>
      <c r="U5045" s="62"/>
      <c r="V5045" s="76"/>
    </row>
    <row r="5046" customHeight="1" spans="1:22">
      <c r="A5046" s="74"/>
      <c r="B5046" s="74"/>
      <c r="C5046" s="74"/>
      <c r="D5046" s="74"/>
      <c r="E5046" s="74"/>
      <c r="G5046" s="75"/>
      <c r="H5046" s="75"/>
      <c r="I5046" s="75"/>
      <c r="L5046" s="62"/>
      <c r="M5046" s="62"/>
      <c r="N5046" s="62"/>
      <c r="O5046" s="62"/>
      <c r="P5046" s="62"/>
      <c r="Q5046" s="62"/>
      <c r="R5046" s="74"/>
      <c r="S5046" s="74"/>
      <c r="T5046" s="62"/>
      <c r="U5046" s="62"/>
      <c r="V5046" s="76"/>
    </row>
    <row r="5047" customHeight="1" spans="1:22">
      <c r="A5047" s="74"/>
      <c r="B5047" s="74"/>
      <c r="C5047" s="74"/>
      <c r="D5047" s="74"/>
      <c r="E5047" s="74"/>
      <c r="G5047" s="75"/>
      <c r="H5047" s="75"/>
      <c r="I5047" s="75"/>
      <c r="L5047" s="62"/>
      <c r="M5047" s="62"/>
      <c r="N5047" s="62"/>
      <c r="O5047" s="62"/>
      <c r="P5047" s="62"/>
      <c r="Q5047" s="62"/>
      <c r="R5047" s="74"/>
      <c r="S5047" s="74"/>
      <c r="T5047" s="62"/>
      <c r="U5047" s="62"/>
      <c r="V5047" s="76"/>
    </row>
    <row r="5048" customHeight="1" spans="1:22">
      <c r="A5048" s="74"/>
      <c r="B5048" s="74"/>
      <c r="C5048" s="74"/>
      <c r="D5048" s="74"/>
      <c r="E5048" s="74"/>
      <c r="G5048" s="75"/>
      <c r="H5048" s="75"/>
      <c r="I5048" s="75"/>
      <c r="L5048" s="62"/>
      <c r="M5048" s="62"/>
      <c r="N5048" s="62"/>
      <c r="O5048" s="62"/>
      <c r="P5048" s="62"/>
      <c r="Q5048" s="62"/>
      <c r="R5048" s="74"/>
      <c r="S5048" s="74"/>
      <c r="T5048" s="62"/>
      <c r="U5048" s="62"/>
      <c r="V5048" s="76"/>
    </row>
    <row r="5049" customHeight="1" spans="1:22">
      <c r="A5049" s="74"/>
      <c r="B5049" s="74"/>
      <c r="C5049" s="74"/>
      <c r="D5049" s="74"/>
      <c r="E5049" s="74"/>
      <c r="G5049" s="75"/>
      <c r="H5049" s="75"/>
      <c r="I5049" s="75"/>
      <c r="L5049" s="62"/>
      <c r="M5049" s="62"/>
      <c r="N5049" s="62"/>
      <c r="O5049" s="62"/>
      <c r="P5049" s="62"/>
      <c r="Q5049" s="62"/>
      <c r="R5049" s="74"/>
      <c r="S5049" s="74"/>
      <c r="T5049" s="62"/>
      <c r="U5049" s="62"/>
      <c r="V5049" s="76"/>
    </row>
    <row r="5050" customHeight="1" spans="1:22">
      <c r="A5050" s="74"/>
      <c r="B5050" s="74"/>
      <c r="C5050" s="74"/>
      <c r="D5050" s="74"/>
      <c r="E5050" s="74"/>
      <c r="G5050" s="75"/>
      <c r="H5050" s="75"/>
      <c r="I5050" s="75"/>
      <c r="L5050" s="62"/>
      <c r="M5050" s="62"/>
      <c r="N5050" s="62"/>
      <c r="O5050" s="62"/>
      <c r="P5050" s="62"/>
      <c r="Q5050" s="62"/>
      <c r="R5050" s="74"/>
      <c r="S5050" s="74"/>
      <c r="T5050" s="62"/>
      <c r="U5050" s="62"/>
      <c r="V5050" s="76"/>
    </row>
    <row r="5051" customHeight="1" spans="1:22">
      <c r="A5051" s="74"/>
      <c r="B5051" s="74"/>
      <c r="C5051" s="74"/>
      <c r="D5051" s="74"/>
      <c r="E5051" s="74"/>
      <c r="G5051" s="75"/>
      <c r="H5051" s="75"/>
      <c r="I5051" s="75"/>
      <c r="L5051" s="62"/>
      <c r="M5051" s="62"/>
      <c r="N5051" s="62"/>
      <c r="O5051" s="62"/>
      <c r="P5051" s="62"/>
      <c r="Q5051" s="62"/>
      <c r="R5051" s="74"/>
      <c r="S5051" s="74"/>
      <c r="T5051" s="62"/>
      <c r="U5051" s="62"/>
      <c r="V5051" s="76"/>
    </row>
    <row r="5052" customHeight="1" spans="1:22">
      <c r="A5052" s="74"/>
      <c r="B5052" s="74"/>
      <c r="C5052" s="74"/>
      <c r="D5052" s="74"/>
      <c r="E5052" s="74"/>
      <c r="G5052" s="75"/>
      <c r="H5052" s="75"/>
      <c r="I5052" s="75"/>
      <c r="L5052" s="62"/>
      <c r="M5052" s="62"/>
      <c r="N5052" s="62"/>
      <c r="O5052" s="62"/>
      <c r="P5052" s="62"/>
      <c r="Q5052" s="62"/>
      <c r="R5052" s="74"/>
      <c r="S5052" s="74"/>
      <c r="T5052" s="62"/>
      <c r="U5052" s="62"/>
      <c r="V5052" s="76"/>
    </row>
    <row r="5053" customHeight="1" spans="1:22">
      <c r="A5053" s="74"/>
      <c r="B5053" s="74"/>
      <c r="C5053" s="74"/>
      <c r="D5053" s="74"/>
      <c r="E5053" s="74"/>
      <c r="G5053" s="75"/>
      <c r="H5053" s="75"/>
      <c r="I5053" s="75"/>
      <c r="L5053" s="62"/>
      <c r="M5053" s="62"/>
      <c r="N5053" s="62"/>
      <c r="O5053" s="62"/>
      <c r="P5053" s="62"/>
      <c r="Q5053" s="62"/>
      <c r="R5053" s="74"/>
      <c r="S5053" s="74"/>
      <c r="T5053" s="62"/>
      <c r="U5053" s="62"/>
      <c r="V5053" s="76"/>
    </row>
    <row r="5054" customHeight="1" spans="1:22">
      <c r="A5054" s="74"/>
      <c r="B5054" s="74"/>
      <c r="C5054" s="74"/>
      <c r="D5054" s="74"/>
      <c r="E5054" s="74"/>
      <c r="G5054" s="75"/>
      <c r="H5054" s="75"/>
      <c r="I5054" s="75"/>
      <c r="L5054" s="62"/>
      <c r="M5054" s="62"/>
      <c r="N5054" s="62"/>
      <c r="O5054" s="62"/>
      <c r="P5054" s="62"/>
      <c r="Q5054" s="62"/>
      <c r="R5054" s="74"/>
      <c r="S5054" s="74"/>
      <c r="T5054" s="62"/>
      <c r="U5054" s="62"/>
      <c r="V5054" s="76"/>
    </row>
    <row r="5055" customHeight="1" spans="1:22">
      <c r="A5055" s="74"/>
      <c r="B5055" s="74"/>
      <c r="C5055" s="74"/>
      <c r="D5055" s="74"/>
      <c r="E5055" s="74"/>
      <c r="G5055" s="75"/>
      <c r="H5055" s="75"/>
      <c r="I5055" s="75"/>
      <c r="L5055" s="62"/>
      <c r="M5055" s="62"/>
      <c r="N5055" s="62"/>
      <c r="O5055" s="62"/>
      <c r="P5055" s="62"/>
      <c r="Q5055" s="62"/>
      <c r="R5055" s="74"/>
      <c r="S5055" s="74"/>
      <c r="T5055" s="62"/>
      <c r="U5055" s="62"/>
      <c r="V5055" s="76"/>
    </row>
    <row r="5056" customHeight="1" spans="1:22">
      <c r="A5056" s="74"/>
      <c r="B5056" s="74"/>
      <c r="C5056" s="74"/>
      <c r="D5056" s="74"/>
      <c r="E5056" s="74"/>
      <c r="G5056" s="75"/>
      <c r="H5056" s="75"/>
      <c r="I5056" s="75"/>
      <c r="L5056" s="62"/>
      <c r="M5056" s="62"/>
      <c r="N5056" s="62"/>
      <c r="O5056" s="62"/>
      <c r="P5056" s="62"/>
      <c r="Q5056" s="62"/>
      <c r="R5056" s="74"/>
      <c r="S5056" s="74"/>
      <c r="T5056" s="62"/>
      <c r="U5056" s="62"/>
      <c r="V5056" s="76"/>
    </row>
    <row r="5057" customHeight="1" spans="1:22">
      <c r="A5057" s="74"/>
      <c r="B5057" s="74"/>
      <c r="C5057" s="74"/>
      <c r="D5057" s="74"/>
      <c r="E5057" s="74"/>
      <c r="G5057" s="75"/>
      <c r="H5057" s="75"/>
      <c r="I5057" s="75"/>
      <c r="L5057" s="62"/>
      <c r="M5057" s="62"/>
      <c r="N5057" s="62"/>
      <c r="O5057" s="62"/>
      <c r="P5057" s="62"/>
      <c r="Q5057" s="62"/>
      <c r="R5057" s="74"/>
      <c r="S5057" s="74"/>
      <c r="T5057" s="62"/>
      <c r="U5057" s="62"/>
      <c r="V5057" s="76"/>
    </row>
    <row r="5058" customHeight="1" spans="1:22">
      <c r="A5058" s="74"/>
      <c r="B5058" s="74"/>
      <c r="C5058" s="74"/>
      <c r="D5058" s="74"/>
      <c r="E5058" s="74"/>
      <c r="G5058" s="75"/>
      <c r="H5058" s="75"/>
      <c r="I5058" s="75"/>
      <c r="L5058" s="62"/>
      <c r="M5058" s="62"/>
      <c r="N5058" s="62"/>
      <c r="O5058" s="62"/>
      <c r="P5058" s="62"/>
      <c r="Q5058" s="62"/>
      <c r="R5058" s="74"/>
      <c r="S5058" s="74"/>
      <c r="T5058" s="62"/>
      <c r="U5058" s="62"/>
      <c r="V5058" s="76"/>
    </row>
    <row r="5059" customHeight="1" spans="1:22">
      <c r="A5059" s="74"/>
      <c r="B5059" s="74"/>
      <c r="C5059" s="74"/>
      <c r="D5059" s="74"/>
      <c r="E5059" s="74"/>
      <c r="G5059" s="75"/>
      <c r="H5059" s="75"/>
      <c r="I5059" s="75"/>
      <c r="L5059" s="62"/>
      <c r="M5059" s="62"/>
      <c r="N5059" s="62"/>
      <c r="O5059" s="62"/>
      <c r="P5059" s="62"/>
      <c r="Q5059" s="62"/>
      <c r="R5059" s="74"/>
      <c r="S5059" s="74"/>
      <c r="T5059" s="62"/>
      <c r="U5059" s="62"/>
      <c r="V5059" s="76"/>
    </row>
    <row r="5060" customHeight="1" spans="1:22">
      <c r="A5060" s="74"/>
      <c r="B5060" s="74"/>
      <c r="C5060" s="74"/>
      <c r="D5060" s="74"/>
      <c r="E5060" s="74"/>
      <c r="G5060" s="75"/>
      <c r="H5060" s="75"/>
      <c r="I5060" s="75"/>
      <c r="L5060" s="62"/>
      <c r="M5060" s="62"/>
      <c r="N5060" s="62"/>
      <c r="O5060" s="62"/>
      <c r="P5060" s="62"/>
      <c r="Q5060" s="62"/>
      <c r="R5060" s="74"/>
      <c r="S5060" s="74"/>
      <c r="T5060" s="62"/>
      <c r="U5060" s="62"/>
      <c r="V5060" s="76"/>
    </row>
    <row r="5061" customHeight="1" spans="1:22">
      <c r="A5061" s="74"/>
      <c r="B5061" s="74"/>
      <c r="C5061" s="74"/>
      <c r="D5061" s="74"/>
      <c r="E5061" s="74"/>
      <c r="G5061" s="75"/>
      <c r="H5061" s="75"/>
      <c r="I5061" s="75"/>
      <c r="L5061" s="62"/>
      <c r="M5061" s="62"/>
      <c r="N5061" s="62"/>
      <c r="O5061" s="62"/>
      <c r="P5061" s="62"/>
      <c r="Q5061" s="62"/>
      <c r="R5061" s="74"/>
      <c r="S5061" s="74"/>
      <c r="T5061" s="62"/>
      <c r="U5061" s="62"/>
      <c r="V5061" s="76"/>
    </row>
    <row r="5062" customHeight="1" spans="1:22">
      <c r="A5062" s="74"/>
      <c r="B5062" s="74"/>
      <c r="C5062" s="74"/>
      <c r="D5062" s="74"/>
      <c r="E5062" s="74"/>
      <c r="G5062" s="75"/>
      <c r="H5062" s="75"/>
      <c r="I5062" s="75"/>
      <c r="L5062" s="62"/>
      <c r="M5062" s="62"/>
      <c r="N5062" s="62"/>
      <c r="O5062" s="62"/>
      <c r="P5062" s="62"/>
      <c r="Q5062" s="62"/>
      <c r="R5062" s="74"/>
      <c r="S5062" s="74"/>
      <c r="T5062" s="62"/>
      <c r="U5062" s="62"/>
      <c r="V5062" s="76"/>
    </row>
    <row r="5063" customHeight="1" spans="1:22">
      <c r="A5063" s="74"/>
      <c r="B5063" s="74"/>
      <c r="C5063" s="74"/>
      <c r="D5063" s="74"/>
      <c r="E5063" s="74"/>
      <c r="G5063" s="75"/>
      <c r="H5063" s="75"/>
      <c r="I5063" s="75"/>
      <c r="L5063" s="62"/>
      <c r="M5063" s="62"/>
      <c r="N5063" s="62"/>
      <c r="O5063" s="62"/>
      <c r="P5063" s="62"/>
      <c r="Q5063" s="62"/>
      <c r="R5063" s="74"/>
      <c r="S5063" s="74"/>
      <c r="T5063" s="62"/>
      <c r="U5063" s="62"/>
      <c r="V5063" s="76"/>
    </row>
    <row r="5064" customHeight="1" spans="1:22">
      <c r="A5064" s="74"/>
      <c r="B5064" s="74"/>
      <c r="C5064" s="74"/>
      <c r="D5064" s="74"/>
      <c r="E5064" s="74"/>
      <c r="G5064" s="75"/>
      <c r="H5064" s="75"/>
      <c r="I5064" s="75"/>
      <c r="L5064" s="62"/>
      <c r="M5064" s="62"/>
      <c r="N5064" s="62"/>
      <c r="O5064" s="62"/>
      <c r="P5064" s="62"/>
      <c r="Q5064" s="62"/>
      <c r="R5064" s="74"/>
      <c r="S5064" s="74"/>
      <c r="T5064" s="62"/>
      <c r="U5064" s="62"/>
      <c r="V5064" s="76"/>
    </row>
    <row r="5065" customHeight="1" spans="1:22">
      <c r="A5065" s="74"/>
      <c r="B5065" s="74"/>
      <c r="C5065" s="74"/>
      <c r="D5065" s="74"/>
      <c r="E5065" s="74"/>
      <c r="G5065" s="75"/>
      <c r="H5065" s="75"/>
      <c r="I5065" s="75"/>
      <c r="L5065" s="62"/>
      <c r="M5065" s="62"/>
      <c r="N5065" s="62"/>
      <c r="O5065" s="62"/>
      <c r="P5065" s="62"/>
      <c r="Q5065" s="62"/>
      <c r="R5065" s="74"/>
      <c r="S5065" s="74"/>
      <c r="T5065" s="62"/>
      <c r="U5065" s="62"/>
      <c r="V5065" s="76"/>
    </row>
    <row r="5066" customHeight="1" spans="1:22">
      <c r="A5066" s="74"/>
      <c r="B5066" s="74"/>
      <c r="C5066" s="74"/>
      <c r="D5066" s="74"/>
      <c r="E5066" s="74"/>
      <c r="G5066" s="75"/>
      <c r="H5066" s="75"/>
      <c r="I5066" s="75"/>
      <c r="L5066" s="62"/>
      <c r="M5066" s="62"/>
      <c r="N5066" s="62"/>
      <c r="O5066" s="62"/>
      <c r="P5066" s="62"/>
      <c r="Q5066" s="62"/>
      <c r="R5066" s="74"/>
      <c r="S5066" s="74"/>
      <c r="T5066" s="62"/>
      <c r="U5066" s="62"/>
      <c r="V5066" s="76"/>
    </row>
    <row r="5067" customHeight="1" spans="1:22">
      <c r="A5067" s="74"/>
      <c r="B5067" s="74"/>
      <c r="C5067" s="74"/>
      <c r="D5067" s="74"/>
      <c r="E5067" s="74"/>
      <c r="G5067" s="75"/>
      <c r="H5067" s="75"/>
      <c r="I5067" s="75"/>
      <c r="L5067" s="62"/>
      <c r="M5067" s="62"/>
      <c r="N5067" s="62"/>
      <c r="O5067" s="62"/>
      <c r="P5067" s="62"/>
      <c r="Q5067" s="62"/>
      <c r="R5067" s="74"/>
      <c r="S5067" s="74"/>
      <c r="T5067" s="62"/>
      <c r="U5067" s="62"/>
      <c r="V5067" s="76"/>
    </row>
    <row r="5068" customHeight="1" spans="1:22">
      <c r="A5068" s="74"/>
      <c r="B5068" s="74"/>
      <c r="C5068" s="74"/>
      <c r="D5068" s="74"/>
      <c r="E5068" s="74"/>
      <c r="G5068" s="75"/>
      <c r="H5068" s="75"/>
      <c r="I5068" s="75"/>
      <c r="L5068" s="62"/>
      <c r="M5068" s="62"/>
      <c r="N5068" s="62"/>
      <c r="O5068" s="62"/>
      <c r="P5068" s="62"/>
      <c r="Q5068" s="62"/>
      <c r="R5068" s="74"/>
      <c r="S5068" s="74"/>
      <c r="T5068" s="62"/>
      <c r="U5068" s="62"/>
      <c r="V5068" s="76"/>
    </row>
    <row r="5069" customHeight="1" spans="1:22">
      <c r="A5069" s="74"/>
      <c r="B5069" s="74"/>
      <c r="C5069" s="74"/>
      <c r="D5069" s="74"/>
      <c r="E5069" s="74"/>
      <c r="G5069" s="75"/>
      <c r="H5069" s="75"/>
      <c r="I5069" s="75"/>
      <c r="L5069" s="62"/>
      <c r="M5069" s="62"/>
      <c r="N5069" s="62"/>
      <c r="O5069" s="62"/>
      <c r="P5069" s="62"/>
      <c r="Q5069" s="62"/>
      <c r="R5069" s="74"/>
      <c r="S5069" s="74"/>
      <c r="T5069" s="62"/>
      <c r="U5069" s="62"/>
      <c r="V5069" s="76"/>
    </row>
    <row r="5070" customHeight="1" spans="1:22">
      <c r="A5070" s="74"/>
      <c r="B5070" s="74"/>
      <c r="C5070" s="74"/>
      <c r="D5070" s="74"/>
      <c r="E5070" s="74"/>
      <c r="G5070" s="75"/>
      <c r="H5070" s="75"/>
      <c r="I5070" s="75"/>
      <c r="L5070" s="62"/>
      <c r="M5070" s="62"/>
      <c r="N5070" s="62"/>
      <c r="O5070" s="62"/>
      <c r="P5070" s="62"/>
      <c r="Q5070" s="62"/>
      <c r="R5070" s="74"/>
      <c r="S5070" s="74"/>
      <c r="T5070" s="62"/>
      <c r="U5070" s="62"/>
      <c r="V5070" s="76"/>
    </row>
    <row r="5071" customHeight="1" spans="1:22">
      <c r="A5071" s="74"/>
      <c r="B5071" s="74"/>
      <c r="C5071" s="74"/>
      <c r="D5071" s="74"/>
      <c r="E5071" s="74"/>
      <c r="G5071" s="75"/>
      <c r="H5071" s="75"/>
      <c r="I5071" s="75"/>
      <c r="L5071" s="62"/>
      <c r="M5071" s="62"/>
      <c r="N5071" s="62"/>
      <c r="O5071" s="62"/>
      <c r="P5071" s="62"/>
      <c r="Q5071" s="62"/>
      <c r="R5071" s="74"/>
      <c r="S5071" s="74"/>
      <c r="T5071" s="62"/>
      <c r="U5071" s="62"/>
      <c r="V5071" s="76"/>
    </row>
    <row r="5072" customHeight="1" spans="1:22">
      <c r="A5072" s="74"/>
      <c r="B5072" s="74"/>
      <c r="C5072" s="74"/>
      <c r="D5072" s="74"/>
      <c r="E5072" s="74"/>
      <c r="G5072" s="75"/>
      <c r="H5072" s="75"/>
      <c r="I5072" s="75"/>
      <c r="L5072" s="62"/>
      <c r="M5072" s="62"/>
      <c r="N5072" s="62"/>
      <c r="O5072" s="62"/>
      <c r="P5072" s="62"/>
      <c r="Q5072" s="62"/>
      <c r="R5072" s="74"/>
      <c r="S5072" s="74"/>
      <c r="T5072" s="62"/>
      <c r="U5072" s="62"/>
      <c r="V5072" s="76"/>
    </row>
    <row r="5073" customHeight="1" spans="1:22">
      <c r="A5073" s="74"/>
      <c r="B5073" s="74"/>
      <c r="C5073" s="74"/>
      <c r="D5073" s="74"/>
      <c r="E5073" s="74"/>
      <c r="G5073" s="75"/>
      <c r="H5073" s="75"/>
      <c r="I5073" s="75"/>
      <c r="L5073" s="62"/>
      <c r="M5073" s="62"/>
      <c r="N5073" s="62"/>
      <c r="O5073" s="62"/>
      <c r="P5073" s="62"/>
      <c r="Q5073" s="62"/>
      <c r="R5073" s="74"/>
      <c r="S5073" s="74"/>
      <c r="T5073" s="62"/>
      <c r="U5073" s="62"/>
      <c r="V5073" s="76"/>
    </row>
    <row r="5074" customHeight="1" spans="1:22">
      <c r="A5074" s="74"/>
      <c r="B5074" s="74"/>
      <c r="C5074" s="74"/>
      <c r="D5074" s="74"/>
      <c r="E5074" s="74"/>
      <c r="G5074" s="75"/>
      <c r="H5074" s="75"/>
      <c r="I5074" s="75"/>
      <c r="L5074" s="62"/>
      <c r="M5074" s="62"/>
      <c r="N5074" s="62"/>
      <c r="O5074" s="62"/>
      <c r="P5074" s="62"/>
      <c r="Q5074" s="62"/>
      <c r="R5074" s="74"/>
      <c r="S5074" s="74"/>
      <c r="T5074" s="62"/>
      <c r="U5074" s="62"/>
      <c r="V5074" s="76"/>
    </row>
    <row r="5075" customHeight="1" spans="1:22">
      <c r="A5075" s="74"/>
      <c r="B5075" s="74"/>
      <c r="C5075" s="74"/>
      <c r="D5075" s="74"/>
      <c r="E5075" s="74"/>
      <c r="G5075" s="75"/>
      <c r="H5075" s="75"/>
      <c r="I5075" s="75"/>
      <c r="L5075" s="62"/>
      <c r="M5075" s="62"/>
      <c r="N5075" s="62"/>
      <c r="O5075" s="62"/>
      <c r="P5075" s="62"/>
      <c r="Q5075" s="62"/>
      <c r="R5075" s="74"/>
      <c r="S5075" s="74"/>
      <c r="T5075" s="62"/>
      <c r="U5075" s="62"/>
      <c r="V5075" s="76"/>
    </row>
    <row r="5076" customHeight="1" spans="1:22">
      <c r="A5076" s="74"/>
      <c r="B5076" s="74"/>
      <c r="C5076" s="74"/>
      <c r="D5076" s="74"/>
      <c r="E5076" s="74"/>
      <c r="G5076" s="75"/>
      <c r="H5076" s="75"/>
      <c r="I5076" s="75"/>
      <c r="L5076" s="62"/>
      <c r="M5076" s="62"/>
      <c r="N5076" s="62"/>
      <c r="O5076" s="62"/>
      <c r="P5076" s="62"/>
      <c r="Q5076" s="62"/>
      <c r="R5076" s="74"/>
      <c r="S5076" s="74"/>
      <c r="T5076" s="62"/>
      <c r="U5076" s="62"/>
      <c r="V5076" s="76"/>
    </row>
    <row r="5077" customHeight="1" spans="1:22">
      <c r="A5077" s="74"/>
      <c r="B5077" s="74"/>
      <c r="C5077" s="74"/>
      <c r="D5077" s="74"/>
      <c r="E5077" s="74"/>
      <c r="G5077" s="75"/>
      <c r="H5077" s="75"/>
      <c r="I5077" s="75"/>
      <c r="L5077" s="62"/>
      <c r="M5077" s="62"/>
      <c r="N5077" s="62"/>
      <c r="O5077" s="62"/>
      <c r="P5077" s="62"/>
      <c r="Q5077" s="62"/>
      <c r="R5077" s="74"/>
      <c r="S5077" s="74"/>
      <c r="T5077" s="62"/>
      <c r="U5077" s="62"/>
      <c r="V5077" s="76"/>
    </row>
    <row r="5078" customHeight="1" spans="1:22">
      <c r="A5078" s="74"/>
      <c r="B5078" s="74"/>
      <c r="C5078" s="74"/>
      <c r="D5078" s="74"/>
      <c r="E5078" s="74"/>
      <c r="G5078" s="75"/>
      <c r="H5078" s="75"/>
      <c r="I5078" s="75"/>
      <c r="L5078" s="62"/>
      <c r="M5078" s="62"/>
      <c r="N5078" s="62"/>
      <c r="O5078" s="62"/>
      <c r="P5078" s="62"/>
      <c r="Q5078" s="62"/>
      <c r="R5078" s="74"/>
      <c r="S5078" s="74"/>
      <c r="T5078" s="62"/>
      <c r="U5078" s="62"/>
      <c r="V5078" s="76"/>
    </row>
    <row r="5079" customHeight="1" spans="1:22">
      <c r="A5079" s="74"/>
      <c r="B5079" s="74"/>
      <c r="C5079" s="74"/>
      <c r="D5079" s="74"/>
      <c r="E5079" s="74"/>
      <c r="G5079" s="75"/>
      <c r="H5079" s="75"/>
      <c r="I5079" s="75"/>
      <c r="L5079" s="62"/>
      <c r="M5079" s="62"/>
      <c r="N5079" s="62"/>
      <c r="O5079" s="62"/>
      <c r="P5079" s="62"/>
      <c r="Q5079" s="62"/>
      <c r="R5079" s="74"/>
      <c r="S5079" s="74"/>
      <c r="T5079" s="62"/>
      <c r="U5079" s="62"/>
      <c r="V5079" s="76"/>
    </row>
    <row r="5080" customHeight="1" spans="1:22">
      <c r="A5080" s="74"/>
      <c r="B5080" s="74"/>
      <c r="C5080" s="74"/>
      <c r="D5080" s="74"/>
      <c r="E5080" s="74"/>
      <c r="G5080" s="75"/>
      <c r="H5080" s="75"/>
      <c r="I5080" s="75"/>
      <c r="L5080" s="62"/>
      <c r="M5080" s="62"/>
      <c r="N5080" s="62"/>
      <c r="O5080" s="62"/>
      <c r="P5080" s="62"/>
      <c r="Q5080" s="62"/>
      <c r="R5080" s="74"/>
      <c r="S5080" s="74"/>
      <c r="T5080" s="62"/>
      <c r="U5080" s="62"/>
      <c r="V5080" s="76"/>
    </row>
    <row r="5081" customHeight="1" spans="1:22">
      <c r="A5081" s="74"/>
      <c r="B5081" s="74"/>
      <c r="C5081" s="74"/>
      <c r="D5081" s="74"/>
      <c r="E5081" s="74"/>
      <c r="G5081" s="75"/>
      <c r="H5081" s="75"/>
      <c r="I5081" s="75"/>
      <c r="L5081" s="62"/>
      <c r="M5081" s="62"/>
      <c r="N5081" s="62"/>
      <c r="O5081" s="62"/>
      <c r="P5081" s="62"/>
      <c r="Q5081" s="62"/>
      <c r="R5081" s="74"/>
      <c r="S5081" s="74"/>
      <c r="T5081" s="62"/>
      <c r="U5081" s="62"/>
      <c r="V5081" s="76"/>
    </row>
    <row r="5082" customHeight="1" spans="1:22">
      <c r="A5082" s="74"/>
      <c r="B5082" s="74"/>
      <c r="C5082" s="74"/>
      <c r="D5082" s="74"/>
      <c r="E5082" s="74"/>
      <c r="G5082" s="75"/>
      <c r="H5082" s="75"/>
      <c r="I5082" s="75"/>
      <c r="L5082" s="62"/>
      <c r="M5082" s="62"/>
      <c r="N5082" s="62"/>
      <c r="O5082" s="62"/>
      <c r="P5082" s="62"/>
      <c r="Q5082" s="62"/>
      <c r="R5082" s="74"/>
      <c r="S5082" s="74"/>
      <c r="T5082" s="62"/>
      <c r="U5082" s="62"/>
      <c r="V5082" s="76"/>
    </row>
    <row r="5083" customHeight="1" spans="1:22">
      <c r="A5083" s="74"/>
      <c r="B5083" s="74"/>
      <c r="C5083" s="74"/>
      <c r="D5083" s="74"/>
      <c r="E5083" s="74"/>
      <c r="G5083" s="75"/>
      <c r="H5083" s="75"/>
      <c r="I5083" s="75"/>
      <c r="L5083" s="62"/>
      <c r="M5083" s="62"/>
      <c r="N5083" s="62"/>
      <c r="O5083" s="62"/>
      <c r="P5083" s="62"/>
      <c r="Q5083" s="62"/>
      <c r="R5083" s="74"/>
      <c r="S5083" s="74"/>
      <c r="T5083" s="62"/>
      <c r="U5083" s="62"/>
      <c r="V5083" s="76"/>
    </row>
    <row r="5084" customHeight="1" spans="1:22">
      <c r="A5084" s="74"/>
      <c r="B5084" s="74"/>
      <c r="C5084" s="74"/>
      <c r="D5084" s="74"/>
      <c r="E5084" s="74"/>
      <c r="G5084" s="75"/>
      <c r="H5084" s="75"/>
      <c r="I5084" s="75"/>
      <c r="L5084" s="62"/>
      <c r="M5084" s="62"/>
      <c r="N5084" s="62"/>
      <c r="O5084" s="62"/>
      <c r="P5084" s="62"/>
      <c r="Q5084" s="62"/>
      <c r="R5084" s="74"/>
      <c r="S5084" s="74"/>
      <c r="T5084" s="62"/>
      <c r="U5084" s="62"/>
      <c r="V5084" s="76"/>
    </row>
    <row r="5085" customHeight="1" spans="1:22">
      <c r="A5085" s="74"/>
      <c r="B5085" s="74"/>
      <c r="C5085" s="74"/>
      <c r="D5085" s="74"/>
      <c r="E5085" s="74"/>
      <c r="G5085" s="75"/>
      <c r="H5085" s="75"/>
      <c r="I5085" s="75"/>
      <c r="L5085" s="62"/>
      <c r="M5085" s="62"/>
      <c r="N5085" s="62"/>
      <c r="O5085" s="62"/>
      <c r="P5085" s="62"/>
      <c r="Q5085" s="62"/>
      <c r="R5085" s="74"/>
      <c r="S5085" s="74"/>
      <c r="T5085" s="62"/>
      <c r="U5085" s="62"/>
      <c r="V5085" s="76"/>
    </row>
    <row r="5086" customHeight="1" spans="1:22">
      <c r="A5086" s="74"/>
      <c r="B5086" s="74"/>
      <c r="C5086" s="74"/>
      <c r="D5086" s="74"/>
      <c r="E5086" s="74"/>
      <c r="G5086" s="75"/>
      <c r="H5086" s="75"/>
      <c r="I5086" s="75"/>
      <c r="L5086" s="62"/>
      <c r="M5086" s="62"/>
      <c r="N5086" s="62"/>
      <c r="O5086" s="62"/>
      <c r="P5086" s="62"/>
      <c r="Q5086" s="62"/>
      <c r="R5086" s="74"/>
      <c r="S5086" s="74"/>
      <c r="T5086" s="62"/>
      <c r="U5086" s="62"/>
      <c r="V5086" s="76"/>
    </row>
    <row r="5087" customHeight="1" spans="1:22">
      <c r="A5087" s="74"/>
      <c r="B5087" s="74"/>
      <c r="C5087" s="74"/>
      <c r="D5087" s="74"/>
      <c r="E5087" s="74"/>
      <c r="G5087" s="75"/>
      <c r="H5087" s="75"/>
      <c r="I5087" s="75"/>
      <c r="L5087" s="62"/>
      <c r="M5087" s="62"/>
      <c r="N5087" s="62"/>
      <c r="O5087" s="62"/>
      <c r="P5087" s="62"/>
      <c r="Q5087" s="62"/>
      <c r="R5087" s="74"/>
      <c r="S5087" s="74"/>
      <c r="T5087" s="62"/>
      <c r="U5087" s="62"/>
      <c r="V5087" s="76"/>
    </row>
    <row r="5088" customHeight="1" spans="1:22">
      <c r="A5088" s="74"/>
      <c r="B5088" s="74"/>
      <c r="C5088" s="74"/>
      <c r="D5088" s="74"/>
      <c r="E5088" s="74"/>
      <c r="G5088" s="75"/>
      <c r="H5088" s="75"/>
      <c r="I5088" s="75"/>
      <c r="L5088" s="62"/>
      <c r="M5088" s="62"/>
      <c r="N5088" s="62"/>
      <c r="O5088" s="62"/>
      <c r="P5088" s="62"/>
      <c r="Q5088" s="62"/>
      <c r="R5088" s="74"/>
      <c r="S5088" s="74"/>
      <c r="T5088" s="62"/>
      <c r="U5088" s="62"/>
      <c r="V5088" s="76"/>
    </row>
    <row r="5089" customHeight="1" spans="1:22">
      <c r="A5089" s="74"/>
      <c r="B5089" s="74"/>
      <c r="C5089" s="74"/>
      <c r="D5089" s="74"/>
      <c r="E5089" s="74"/>
      <c r="G5089" s="75"/>
      <c r="H5089" s="75"/>
      <c r="I5089" s="75"/>
      <c r="L5089" s="62"/>
      <c r="M5089" s="62"/>
      <c r="N5089" s="62"/>
      <c r="O5089" s="62"/>
      <c r="P5089" s="62"/>
      <c r="Q5089" s="62"/>
      <c r="R5089" s="74"/>
      <c r="S5089" s="74"/>
      <c r="T5089" s="62"/>
      <c r="U5089" s="62"/>
      <c r="V5089" s="76"/>
    </row>
    <row r="5090" customHeight="1" spans="1:22">
      <c r="A5090" s="74"/>
      <c r="B5090" s="74"/>
      <c r="C5090" s="74"/>
      <c r="D5090" s="74"/>
      <c r="E5090" s="74"/>
      <c r="G5090" s="75"/>
      <c r="H5090" s="75"/>
      <c r="I5090" s="75"/>
      <c r="L5090" s="62"/>
      <c r="M5090" s="62"/>
      <c r="N5090" s="62"/>
      <c r="O5090" s="62"/>
      <c r="P5090" s="62"/>
      <c r="Q5090" s="62"/>
      <c r="R5090" s="74"/>
      <c r="S5090" s="74"/>
      <c r="T5090" s="62"/>
      <c r="U5090" s="62"/>
      <c r="V5090" s="76"/>
    </row>
    <row r="5091" customHeight="1" spans="1:22">
      <c r="A5091" s="74"/>
      <c r="B5091" s="74"/>
      <c r="C5091" s="74"/>
      <c r="D5091" s="74"/>
      <c r="E5091" s="74"/>
      <c r="G5091" s="75"/>
      <c r="H5091" s="75"/>
      <c r="I5091" s="75"/>
      <c r="L5091" s="62"/>
      <c r="M5091" s="62"/>
      <c r="N5091" s="62"/>
      <c r="O5091" s="62"/>
      <c r="P5091" s="62"/>
      <c r="Q5091" s="62"/>
      <c r="R5091" s="74"/>
      <c r="S5091" s="74"/>
      <c r="T5091" s="62"/>
      <c r="U5091" s="62"/>
      <c r="V5091" s="76"/>
    </row>
    <row r="5092" customHeight="1" spans="1:22">
      <c r="A5092" s="74"/>
      <c r="B5092" s="74"/>
      <c r="C5092" s="74"/>
      <c r="D5092" s="74"/>
      <c r="E5092" s="74"/>
      <c r="G5092" s="75"/>
      <c r="H5092" s="75"/>
      <c r="I5092" s="75"/>
      <c r="L5092" s="62"/>
      <c r="M5092" s="62"/>
      <c r="N5092" s="62"/>
      <c r="O5092" s="62"/>
      <c r="P5092" s="62"/>
      <c r="Q5092" s="62"/>
      <c r="R5092" s="74"/>
      <c r="S5092" s="74"/>
      <c r="T5092" s="62"/>
      <c r="U5092" s="62"/>
      <c r="V5092" s="76"/>
    </row>
    <row r="5093" customHeight="1" spans="1:22">
      <c r="A5093" s="74"/>
      <c r="B5093" s="74"/>
      <c r="C5093" s="74"/>
      <c r="D5093" s="74"/>
      <c r="E5093" s="74"/>
      <c r="G5093" s="75"/>
      <c r="H5093" s="75"/>
      <c r="I5093" s="75"/>
      <c r="L5093" s="62"/>
      <c r="M5093" s="62"/>
      <c r="N5093" s="62"/>
      <c r="O5093" s="62"/>
      <c r="P5093" s="62"/>
      <c r="Q5093" s="62"/>
      <c r="R5093" s="74"/>
      <c r="S5093" s="74"/>
      <c r="T5093" s="62"/>
      <c r="U5093" s="62"/>
      <c r="V5093" s="76"/>
    </row>
    <row r="5094" customHeight="1" spans="1:22">
      <c r="A5094" s="74"/>
      <c r="B5094" s="74"/>
      <c r="C5094" s="74"/>
      <c r="D5094" s="74"/>
      <c r="E5094" s="74"/>
      <c r="G5094" s="75"/>
      <c r="H5094" s="75"/>
      <c r="I5094" s="75"/>
      <c r="L5094" s="62"/>
      <c r="M5094" s="62"/>
      <c r="N5094" s="62"/>
      <c r="O5094" s="62"/>
      <c r="P5094" s="62"/>
      <c r="Q5094" s="62"/>
      <c r="R5094" s="74"/>
      <c r="S5094" s="74"/>
      <c r="T5094" s="62"/>
      <c r="U5094" s="62"/>
      <c r="V5094" s="76"/>
    </row>
    <row r="5095" customHeight="1" spans="1:22">
      <c r="A5095" s="74"/>
      <c r="B5095" s="74"/>
      <c r="C5095" s="74"/>
      <c r="D5095" s="74"/>
      <c r="E5095" s="74"/>
      <c r="G5095" s="75"/>
      <c r="H5095" s="75"/>
      <c r="I5095" s="75"/>
      <c r="L5095" s="62"/>
      <c r="M5095" s="62"/>
      <c r="N5095" s="62"/>
      <c r="O5095" s="62"/>
      <c r="P5095" s="62"/>
      <c r="Q5095" s="62"/>
      <c r="R5095" s="74"/>
      <c r="S5095" s="74"/>
      <c r="T5095" s="62"/>
      <c r="U5095" s="62"/>
      <c r="V5095" s="76"/>
    </row>
    <row r="5096" customHeight="1" spans="1:22">
      <c r="A5096" s="74"/>
      <c r="B5096" s="74"/>
      <c r="C5096" s="74"/>
      <c r="D5096" s="74"/>
      <c r="E5096" s="74"/>
      <c r="G5096" s="75"/>
      <c r="H5096" s="75"/>
      <c r="I5096" s="75"/>
      <c r="L5096" s="62"/>
      <c r="M5096" s="62"/>
      <c r="N5096" s="62"/>
      <c r="O5096" s="62"/>
      <c r="P5096" s="62"/>
      <c r="Q5096" s="62"/>
      <c r="R5096" s="74"/>
      <c r="S5096" s="74"/>
      <c r="T5096" s="62"/>
      <c r="U5096" s="62"/>
      <c r="V5096" s="76"/>
    </row>
    <row r="5097" customHeight="1" spans="1:22">
      <c r="A5097" s="74"/>
      <c r="B5097" s="74"/>
      <c r="C5097" s="74"/>
      <c r="D5097" s="74"/>
      <c r="E5097" s="74"/>
      <c r="G5097" s="75"/>
      <c r="H5097" s="75"/>
      <c r="I5097" s="75"/>
      <c r="L5097" s="62"/>
      <c r="M5097" s="62"/>
      <c r="N5097" s="62"/>
      <c r="O5097" s="62"/>
      <c r="P5097" s="62"/>
      <c r="Q5097" s="62"/>
      <c r="R5097" s="74"/>
      <c r="S5097" s="74"/>
      <c r="T5097" s="62"/>
      <c r="U5097" s="62"/>
      <c r="V5097" s="76"/>
    </row>
    <row r="5098" customHeight="1" spans="1:22">
      <c r="A5098" s="74"/>
      <c r="B5098" s="74"/>
      <c r="C5098" s="74"/>
      <c r="D5098" s="74"/>
      <c r="E5098" s="74"/>
      <c r="G5098" s="75"/>
      <c r="H5098" s="75"/>
      <c r="I5098" s="75"/>
      <c r="L5098" s="62"/>
      <c r="M5098" s="62"/>
      <c r="N5098" s="62"/>
      <c r="O5098" s="62"/>
      <c r="P5098" s="62"/>
      <c r="Q5098" s="62"/>
      <c r="R5098" s="74"/>
      <c r="S5098" s="74"/>
      <c r="T5098" s="62"/>
      <c r="U5098" s="62"/>
      <c r="V5098" s="76"/>
    </row>
    <row r="5099" customHeight="1" spans="1:22">
      <c r="A5099" s="74"/>
      <c r="B5099" s="74"/>
      <c r="C5099" s="74"/>
      <c r="D5099" s="74"/>
      <c r="E5099" s="74"/>
      <c r="G5099" s="75"/>
      <c r="H5099" s="75"/>
      <c r="I5099" s="75"/>
      <c r="L5099" s="62"/>
      <c r="M5099" s="62"/>
      <c r="N5099" s="62"/>
      <c r="O5099" s="62"/>
      <c r="P5099" s="62"/>
      <c r="Q5099" s="62"/>
      <c r="R5099" s="74"/>
      <c r="S5099" s="74"/>
      <c r="T5099" s="62"/>
      <c r="U5099" s="62"/>
      <c r="V5099" s="76"/>
    </row>
    <row r="5100" customHeight="1" spans="1:22">
      <c r="A5100" s="74"/>
      <c r="B5100" s="74"/>
      <c r="C5100" s="74"/>
      <c r="D5100" s="74"/>
      <c r="E5100" s="74"/>
      <c r="G5100" s="75"/>
      <c r="H5100" s="75"/>
      <c r="I5100" s="75"/>
      <c r="L5100" s="62"/>
      <c r="M5100" s="62"/>
      <c r="N5100" s="62"/>
      <c r="O5100" s="62"/>
      <c r="P5100" s="62"/>
      <c r="Q5100" s="62"/>
      <c r="R5100" s="74"/>
      <c r="S5100" s="74"/>
      <c r="T5100" s="62"/>
      <c r="U5100" s="62"/>
      <c r="V5100" s="76"/>
    </row>
    <row r="5101" customHeight="1" spans="1:22">
      <c r="A5101" s="74"/>
      <c r="B5101" s="74"/>
      <c r="C5101" s="74"/>
      <c r="D5101" s="74"/>
      <c r="E5101" s="74"/>
      <c r="G5101" s="75"/>
      <c r="H5101" s="75"/>
      <c r="I5101" s="75"/>
      <c r="L5101" s="62"/>
      <c r="M5101" s="62"/>
      <c r="N5101" s="62"/>
      <c r="O5101" s="62"/>
      <c r="P5101" s="62"/>
      <c r="Q5101" s="62"/>
      <c r="R5101" s="74"/>
      <c r="S5101" s="74"/>
      <c r="T5101" s="62"/>
      <c r="U5101" s="62"/>
      <c r="V5101" s="76"/>
    </row>
    <row r="5102" customHeight="1" spans="1:22">
      <c r="A5102" s="74"/>
      <c r="B5102" s="74"/>
      <c r="C5102" s="74"/>
      <c r="D5102" s="74"/>
      <c r="E5102" s="74"/>
      <c r="G5102" s="75"/>
      <c r="H5102" s="75"/>
      <c r="I5102" s="75"/>
      <c r="L5102" s="62"/>
      <c r="M5102" s="62"/>
      <c r="N5102" s="62"/>
      <c r="O5102" s="62"/>
      <c r="P5102" s="62"/>
      <c r="Q5102" s="62"/>
      <c r="R5102" s="74"/>
      <c r="S5102" s="74"/>
      <c r="T5102" s="62"/>
      <c r="U5102" s="62"/>
      <c r="V5102" s="76"/>
    </row>
    <row r="5103" customHeight="1" spans="1:22">
      <c r="A5103" s="74"/>
      <c r="B5103" s="74"/>
      <c r="C5103" s="74"/>
      <c r="D5103" s="74"/>
      <c r="E5103" s="74"/>
      <c r="G5103" s="75"/>
      <c r="H5103" s="75"/>
      <c r="I5103" s="75"/>
      <c r="L5103" s="62"/>
      <c r="M5103" s="62"/>
      <c r="N5103" s="62"/>
      <c r="O5103" s="62"/>
      <c r="P5103" s="62"/>
      <c r="Q5103" s="62"/>
      <c r="R5103" s="74"/>
      <c r="S5103" s="74"/>
      <c r="T5103" s="62"/>
      <c r="U5103" s="62"/>
      <c r="V5103" s="76"/>
    </row>
    <row r="5104" customHeight="1" spans="1:22">
      <c r="A5104" s="74"/>
      <c r="B5104" s="74"/>
      <c r="C5104" s="74"/>
      <c r="D5104" s="74"/>
      <c r="E5104" s="74"/>
      <c r="G5104" s="75"/>
      <c r="H5104" s="75"/>
      <c r="I5104" s="75"/>
      <c r="L5104" s="62"/>
      <c r="M5104" s="62"/>
      <c r="N5104" s="62"/>
      <c r="O5104" s="62"/>
      <c r="P5104" s="62"/>
      <c r="Q5104" s="62"/>
      <c r="R5104" s="74"/>
      <c r="S5104" s="74"/>
      <c r="T5104" s="62"/>
      <c r="U5104" s="62"/>
      <c r="V5104" s="76"/>
    </row>
    <row r="5105" customHeight="1" spans="1:22">
      <c r="A5105" s="74"/>
      <c r="B5105" s="74"/>
      <c r="C5105" s="74"/>
      <c r="D5105" s="74"/>
      <c r="E5105" s="74"/>
      <c r="G5105" s="75"/>
      <c r="H5105" s="75"/>
      <c r="I5105" s="75"/>
      <c r="L5105" s="62"/>
      <c r="M5105" s="62"/>
      <c r="N5105" s="62"/>
      <c r="O5105" s="62"/>
      <c r="P5105" s="62"/>
      <c r="Q5105" s="62"/>
      <c r="R5105" s="74"/>
      <c r="S5105" s="74"/>
      <c r="T5105" s="62"/>
      <c r="U5105" s="62"/>
      <c r="V5105" s="76"/>
    </row>
    <row r="5106" customHeight="1" spans="1:22">
      <c r="A5106" s="74"/>
      <c r="B5106" s="74"/>
      <c r="C5106" s="74"/>
      <c r="D5106" s="74"/>
      <c r="E5106" s="74"/>
      <c r="G5106" s="75"/>
      <c r="H5106" s="75"/>
      <c r="I5106" s="75"/>
      <c r="L5106" s="62"/>
      <c r="M5106" s="62"/>
      <c r="N5106" s="62"/>
      <c r="O5106" s="62"/>
      <c r="P5106" s="62"/>
      <c r="Q5106" s="62"/>
      <c r="R5106" s="74"/>
      <c r="S5106" s="74"/>
      <c r="T5106" s="62"/>
      <c r="U5106" s="62"/>
      <c r="V5106" s="76"/>
    </row>
    <row r="5107" customHeight="1" spans="1:22">
      <c r="A5107" s="74"/>
      <c r="B5107" s="74"/>
      <c r="C5107" s="74"/>
      <c r="D5107" s="74"/>
      <c r="E5107" s="74"/>
      <c r="G5107" s="75"/>
      <c r="H5107" s="75"/>
      <c r="I5107" s="75"/>
      <c r="L5107" s="62"/>
      <c r="M5107" s="62"/>
      <c r="N5107" s="62"/>
      <c r="O5107" s="62"/>
      <c r="P5107" s="62"/>
      <c r="Q5107" s="62"/>
      <c r="R5107" s="74"/>
      <c r="S5107" s="74"/>
      <c r="T5107" s="62"/>
      <c r="U5107" s="62"/>
      <c r="V5107" s="76"/>
    </row>
    <row r="5108" customHeight="1" spans="1:22">
      <c r="A5108" s="74"/>
      <c r="B5108" s="74"/>
      <c r="C5108" s="74"/>
      <c r="D5108" s="74"/>
      <c r="E5108" s="74"/>
      <c r="G5108" s="75"/>
      <c r="H5108" s="75"/>
      <c r="I5108" s="75"/>
      <c r="L5108" s="62"/>
      <c r="M5108" s="62"/>
      <c r="N5108" s="62"/>
      <c r="O5108" s="62"/>
      <c r="P5108" s="62"/>
      <c r="Q5108" s="62"/>
      <c r="R5108" s="74"/>
      <c r="S5108" s="74"/>
      <c r="T5108" s="62"/>
      <c r="U5108" s="62"/>
      <c r="V5108" s="76"/>
    </row>
    <row r="5109" customHeight="1" spans="1:22">
      <c r="A5109" s="74"/>
      <c r="B5109" s="74"/>
      <c r="C5109" s="74"/>
      <c r="D5109" s="74"/>
      <c r="E5109" s="74"/>
      <c r="G5109" s="75"/>
      <c r="H5109" s="75"/>
      <c r="I5109" s="75"/>
      <c r="L5109" s="62"/>
      <c r="M5109" s="62"/>
      <c r="N5109" s="62"/>
      <c r="O5109" s="62"/>
      <c r="P5109" s="62"/>
      <c r="Q5109" s="62"/>
      <c r="R5109" s="74"/>
      <c r="S5109" s="74"/>
      <c r="T5109" s="62"/>
      <c r="U5109" s="62"/>
      <c r="V5109" s="76"/>
    </row>
    <row r="5110" customHeight="1" spans="1:22">
      <c r="A5110" s="74"/>
      <c r="B5110" s="74"/>
      <c r="C5110" s="74"/>
      <c r="D5110" s="74"/>
      <c r="E5110" s="74"/>
      <c r="G5110" s="75"/>
      <c r="H5110" s="75"/>
      <c r="I5110" s="75"/>
      <c r="L5110" s="62"/>
      <c r="M5110" s="62"/>
      <c r="N5110" s="62"/>
      <c r="O5110" s="62"/>
      <c r="P5110" s="62"/>
      <c r="Q5110" s="62"/>
      <c r="R5110" s="74"/>
      <c r="S5110" s="74"/>
      <c r="T5110" s="62"/>
      <c r="U5110" s="62"/>
      <c r="V5110" s="76"/>
    </row>
    <row r="5111" customHeight="1" spans="1:22">
      <c r="A5111" s="74"/>
      <c r="B5111" s="74"/>
      <c r="C5111" s="74"/>
      <c r="D5111" s="74"/>
      <c r="E5111" s="74"/>
      <c r="G5111" s="75"/>
      <c r="H5111" s="75"/>
      <c r="I5111" s="75"/>
      <c r="L5111" s="62"/>
      <c r="M5111" s="62"/>
      <c r="N5111" s="62"/>
      <c r="O5111" s="62"/>
      <c r="P5111" s="62"/>
      <c r="Q5111" s="62"/>
      <c r="R5111" s="74"/>
      <c r="S5111" s="74"/>
      <c r="T5111" s="62"/>
      <c r="U5111" s="62"/>
      <c r="V5111" s="76"/>
    </row>
    <row r="5112" customHeight="1" spans="1:22">
      <c r="A5112" s="74"/>
      <c r="B5112" s="74"/>
      <c r="C5112" s="74"/>
      <c r="D5112" s="74"/>
      <c r="E5112" s="74"/>
      <c r="G5112" s="75"/>
      <c r="H5112" s="75"/>
      <c r="I5112" s="75"/>
      <c r="L5112" s="62"/>
      <c r="M5112" s="62"/>
      <c r="N5112" s="62"/>
      <c r="O5112" s="62"/>
      <c r="P5112" s="62"/>
      <c r="Q5112" s="62"/>
      <c r="R5112" s="74"/>
      <c r="S5112" s="74"/>
      <c r="T5112" s="62"/>
      <c r="U5112" s="62"/>
      <c r="V5112" s="76"/>
    </row>
    <row r="5113" customHeight="1" spans="1:22">
      <c r="A5113" s="74"/>
      <c r="B5113" s="74"/>
      <c r="C5113" s="74"/>
      <c r="D5113" s="74"/>
      <c r="E5113" s="74"/>
      <c r="G5113" s="75"/>
      <c r="H5113" s="75"/>
      <c r="I5113" s="75"/>
      <c r="L5113" s="62"/>
      <c r="M5113" s="62"/>
      <c r="N5113" s="62"/>
      <c r="O5113" s="62"/>
      <c r="P5113" s="62"/>
      <c r="Q5113" s="62"/>
      <c r="R5113" s="74"/>
      <c r="S5113" s="74"/>
      <c r="T5113" s="62"/>
      <c r="U5113" s="62"/>
      <c r="V5113" s="76"/>
    </row>
    <row r="5114" customHeight="1" spans="1:22">
      <c r="A5114" s="74"/>
      <c r="B5114" s="74"/>
      <c r="C5114" s="74"/>
      <c r="D5114" s="74"/>
      <c r="E5114" s="74"/>
      <c r="G5114" s="75"/>
      <c r="H5114" s="75"/>
      <c r="I5114" s="75"/>
      <c r="L5114" s="62"/>
      <c r="M5114" s="62"/>
      <c r="N5114" s="62"/>
      <c r="O5114" s="62"/>
      <c r="P5114" s="62"/>
      <c r="Q5114" s="62"/>
      <c r="R5114" s="74"/>
      <c r="S5114" s="74"/>
      <c r="T5114" s="62"/>
      <c r="U5114" s="62"/>
      <c r="V5114" s="76"/>
    </row>
    <row r="5115" customHeight="1" spans="1:22">
      <c r="A5115" s="74"/>
      <c r="B5115" s="74"/>
      <c r="C5115" s="74"/>
      <c r="D5115" s="74"/>
      <c r="E5115" s="74"/>
      <c r="G5115" s="75"/>
      <c r="H5115" s="75"/>
      <c r="I5115" s="75"/>
      <c r="L5115" s="62"/>
      <c r="M5115" s="62"/>
      <c r="N5115" s="62"/>
      <c r="O5115" s="62"/>
      <c r="P5115" s="62"/>
      <c r="Q5115" s="62"/>
      <c r="R5115" s="74"/>
      <c r="S5115" s="74"/>
      <c r="T5115" s="62"/>
      <c r="U5115" s="62"/>
      <c r="V5115" s="76"/>
    </row>
    <row r="5116" customHeight="1" spans="1:22">
      <c r="A5116" s="74"/>
      <c r="B5116" s="74"/>
      <c r="C5116" s="74"/>
      <c r="D5116" s="74"/>
      <c r="E5116" s="74"/>
      <c r="G5116" s="75"/>
      <c r="H5116" s="75"/>
      <c r="I5116" s="75"/>
      <c r="L5116" s="62"/>
      <c r="M5116" s="62"/>
      <c r="N5116" s="62"/>
      <c r="O5116" s="62"/>
      <c r="P5116" s="62"/>
      <c r="Q5116" s="62"/>
      <c r="R5116" s="74"/>
      <c r="S5116" s="74"/>
      <c r="T5116" s="62"/>
      <c r="U5116" s="62"/>
      <c r="V5116" s="76"/>
    </row>
    <row r="5117" customHeight="1" spans="1:22">
      <c r="A5117" s="74"/>
      <c r="B5117" s="74"/>
      <c r="C5117" s="74"/>
      <c r="D5117" s="74"/>
      <c r="E5117" s="74"/>
      <c r="G5117" s="75"/>
      <c r="H5117" s="75"/>
      <c r="I5117" s="75"/>
      <c r="L5117" s="62"/>
      <c r="M5117" s="62"/>
      <c r="N5117" s="62"/>
      <c r="O5117" s="62"/>
      <c r="P5117" s="62"/>
      <c r="Q5117" s="62"/>
      <c r="R5117" s="74"/>
      <c r="S5117" s="74"/>
      <c r="T5117" s="62"/>
      <c r="U5117" s="62"/>
      <c r="V5117" s="76"/>
    </row>
    <row r="5118" customHeight="1" spans="1:22">
      <c r="A5118" s="74"/>
      <c r="B5118" s="74"/>
      <c r="C5118" s="74"/>
      <c r="D5118" s="74"/>
      <c r="E5118" s="74"/>
      <c r="G5118" s="75"/>
      <c r="H5118" s="75"/>
      <c r="I5118" s="75"/>
      <c r="L5118" s="62"/>
      <c r="M5118" s="62"/>
      <c r="N5118" s="62"/>
      <c r="O5118" s="62"/>
      <c r="P5118" s="62"/>
      <c r="Q5118" s="62"/>
      <c r="R5118" s="74"/>
      <c r="S5118" s="74"/>
      <c r="T5118" s="62"/>
      <c r="U5118" s="62"/>
      <c r="V5118" s="76"/>
    </row>
    <row r="5119" customHeight="1" spans="1:22">
      <c r="A5119" s="74"/>
      <c r="B5119" s="74"/>
      <c r="C5119" s="74"/>
      <c r="D5119" s="74"/>
      <c r="E5119" s="74"/>
      <c r="G5119" s="75"/>
      <c r="H5119" s="75"/>
      <c r="I5119" s="75"/>
      <c r="L5119" s="62"/>
      <c r="M5119" s="62"/>
      <c r="N5119" s="62"/>
      <c r="O5119" s="62"/>
      <c r="P5119" s="62"/>
      <c r="Q5119" s="62"/>
      <c r="R5119" s="74"/>
      <c r="S5119" s="74"/>
      <c r="T5119" s="62"/>
      <c r="U5119" s="62"/>
      <c r="V5119" s="76"/>
    </row>
    <row r="5120" customHeight="1" spans="1:22">
      <c r="A5120" s="74"/>
      <c r="B5120" s="74"/>
      <c r="C5120" s="74"/>
      <c r="D5120" s="74"/>
      <c r="E5120" s="74"/>
      <c r="G5120" s="75"/>
      <c r="H5120" s="75"/>
      <c r="I5120" s="75"/>
      <c r="L5120" s="62"/>
      <c r="M5120" s="62"/>
      <c r="N5120" s="62"/>
      <c r="O5120" s="62"/>
      <c r="P5120" s="62"/>
      <c r="Q5120" s="62"/>
      <c r="R5120" s="74"/>
      <c r="S5120" s="74"/>
      <c r="T5120" s="62"/>
      <c r="U5120" s="62"/>
      <c r="V5120" s="76"/>
    </row>
    <row r="5121" customHeight="1" spans="1:22">
      <c r="A5121" s="74"/>
      <c r="B5121" s="74"/>
      <c r="C5121" s="74"/>
      <c r="D5121" s="74"/>
      <c r="E5121" s="74"/>
      <c r="G5121" s="75"/>
      <c r="H5121" s="75"/>
      <c r="I5121" s="75"/>
      <c r="L5121" s="62"/>
      <c r="M5121" s="62"/>
      <c r="N5121" s="62"/>
      <c r="O5121" s="62"/>
      <c r="P5121" s="62"/>
      <c r="Q5121" s="62"/>
      <c r="R5121" s="74"/>
      <c r="S5121" s="74"/>
      <c r="T5121" s="62"/>
      <c r="U5121" s="62"/>
      <c r="V5121" s="76"/>
    </row>
    <row r="5122" customHeight="1" spans="1:22">
      <c r="A5122" s="74"/>
      <c r="B5122" s="74"/>
      <c r="C5122" s="74"/>
      <c r="D5122" s="74"/>
      <c r="E5122" s="74"/>
      <c r="G5122" s="75"/>
      <c r="H5122" s="75"/>
      <c r="I5122" s="75"/>
      <c r="L5122" s="62"/>
      <c r="M5122" s="62"/>
      <c r="N5122" s="62"/>
      <c r="O5122" s="62"/>
      <c r="P5122" s="62"/>
      <c r="Q5122" s="62"/>
      <c r="R5122" s="74"/>
      <c r="S5122" s="74"/>
      <c r="T5122" s="62"/>
      <c r="U5122" s="62"/>
      <c r="V5122" s="76"/>
    </row>
    <row r="5123" customHeight="1" spans="1:22">
      <c r="A5123" s="74"/>
      <c r="B5123" s="74"/>
      <c r="C5123" s="74"/>
      <c r="D5123" s="74"/>
      <c r="E5123" s="74"/>
      <c r="G5123" s="75"/>
      <c r="H5123" s="75"/>
      <c r="I5123" s="75"/>
      <c r="L5123" s="62"/>
      <c r="M5123" s="62"/>
      <c r="N5123" s="62"/>
      <c r="O5123" s="62"/>
      <c r="P5123" s="62"/>
      <c r="Q5123" s="62"/>
      <c r="R5123" s="74"/>
      <c r="S5123" s="74"/>
      <c r="T5123" s="62"/>
      <c r="U5123" s="62"/>
      <c r="V5123" s="76"/>
    </row>
    <row r="5124" customHeight="1" spans="1:22">
      <c r="A5124" s="74"/>
      <c r="B5124" s="74"/>
      <c r="C5124" s="74"/>
      <c r="D5124" s="74"/>
      <c r="E5124" s="74"/>
      <c r="G5124" s="75"/>
      <c r="H5124" s="75"/>
      <c r="I5124" s="75"/>
      <c r="L5124" s="62"/>
      <c r="M5124" s="62"/>
      <c r="N5124" s="62"/>
      <c r="O5124" s="62"/>
      <c r="P5124" s="62"/>
      <c r="Q5124" s="62"/>
      <c r="R5124" s="74"/>
      <c r="S5124" s="74"/>
      <c r="T5124" s="62"/>
      <c r="U5124" s="62"/>
      <c r="V5124" s="76"/>
    </row>
    <row r="5125" customHeight="1" spans="1:22">
      <c r="A5125" s="74"/>
      <c r="B5125" s="74"/>
      <c r="C5125" s="74"/>
      <c r="D5125" s="74"/>
      <c r="E5125" s="74"/>
      <c r="G5125" s="75"/>
      <c r="H5125" s="75"/>
      <c r="I5125" s="75"/>
      <c r="L5125" s="62"/>
      <c r="M5125" s="62"/>
      <c r="N5125" s="62"/>
      <c r="O5125" s="62"/>
      <c r="P5125" s="62"/>
      <c r="Q5125" s="62"/>
      <c r="R5125" s="74"/>
      <c r="S5125" s="74"/>
      <c r="T5125" s="62"/>
      <c r="U5125" s="62"/>
      <c r="V5125" s="76"/>
    </row>
    <row r="5126" customHeight="1" spans="1:22">
      <c r="A5126" s="74"/>
      <c r="B5126" s="74"/>
      <c r="C5126" s="74"/>
      <c r="D5126" s="74"/>
      <c r="E5126" s="74"/>
      <c r="G5126" s="75"/>
      <c r="H5126" s="75"/>
      <c r="I5126" s="75"/>
      <c r="L5126" s="62"/>
      <c r="M5126" s="62"/>
      <c r="N5126" s="62"/>
      <c r="O5126" s="62"/>
      <c r="P5126" s="62"/>
      <c r="Q5126" s="62"/>
      <c r="R5126" s="74"/>
      <c r="S5126" s="74"/>
      <c r="T5126" s="62"/>
      <c r="U5126" s="62"/>
      <c r="V5126" s="76"/>
    </row>
    <row r="5127" customHeight="1" spans="1:22">
      <c r="A5127" s="74"/>
      <c r="B5127" s="74"/>
      <c r="C5127" s="74"/>
      <c r="D5127" s="74"/>
      <c r="E5127" s="74"/>
      <c r="G5127" s="75"/>
      <c r="H5127" s="75"/>
      <c r="I5127" s="75"/>
      <c r="L5127" s="62"/>
      <c r="M5127" s="62"/>
      <c r="N5127" s="62"/>
      <c r="O5127" s="62"/>
      <c r="P5127" s="62"/>
      <c r="Q5127" s="62"/>
      <c r="R5127" s="74"/>
      <c r="S5127" s="74"/>
      <c r="T5127" s="62"/>
      <c r="U5127" s="62"/>
      <c r="V5127" s="76"/>
    </row>
    <row r="5128" customHeight="1" spans="1:22">
      <c r="A5128" s="74"/>
      <c r="B5128" s="74"/>
      <c r="C5128" s="74"/>
      <c r="D5128" s="74"/>
      <c r="E5128" s="74"/>
      <c r="G5128" s="75"/>
      <c r="H5128" s="75"/>
      <c r="I5128" s="75"/>
      <c r="L5128" s="62"/>
      <c r="M5128" s="62"/>
      <c r="N5128" s="62"/>
      <c r="O5128" s="62"/>
      <c r="P5128" s="62"/>
      <c r="Q5128" s="62"/>
      <c r="R5128" s="74"/>
      <c r="S5128" s="74"/>
      <c r="T5128" s="62"/>
      <c r="U5128" s="62"/>
      <c r="V5128" s="76"/>
    </row>
    <row r="5129" customHeight="1" spans="1:22">
      <c r="A5129" s="74"/>
      <c r="B5129" s="74"/>
      <c r="C5129" s="74"/>
      <c r="D5129" s="74"/>
      <c r="E5129" s="74"/>
      <c r="G5129" s="75"/>
      <c r="H5129" s="75"/>
      <c r="I5129" s="75"/>
      <c r="L5129" s="62"/>
      <c r="M5129" s="62"/>
      <c r="N5129" s="62"/>
      <c r="O5129" s="62"/>
      <c r="P5129" s="62"/>
      <c r="Q5129" s="62"/>
      <c r="R5129" s="74"/>
      <c r="S5129" s="74"/>
      <c r="T5129" s="62"/>
      <c r="U5129" s="62"/>
      <c r="V5129" s="76"/>
    </row>
    <row r="5130" customHeight="1" spans="1:22">
      <c r="A5130" s="74"/>
      <c r="B5130" s="74"/>
      <c r="C5130" s="74"/>
      <c r="D5130" s="74"/>
      <c r="E5130" s="74"/>
      <c r="G5130" s="75"/>
      <c r="H5130" s="75"/>
      <c r="I5130" s="75"/>
      <c r="L5130" s="62"/>
      <c r="M5130" s="62"/>
      <c r="N5130" s="62"/>
      <c r="O5130" s="62"/>
      <c r="P5130" s="62"/>
      <c r="Q5130" s="62"/>
      <c r="R5130" s="74"/>
      <c r="S5130" s="74"/>
      <c r="T5130" s="62"/>
      <c r="U5130" s="62"/>
      <c r="V5130" s="76"/>
    </row>
    <row r="5131" customHeight="1" spans="1:22">
      <c r="A5131" s="74"/>
      <c r="B5131" s="74"/>
      <c r="C5131" s="74"/>
      <c r="D5131" s="74"/>
      <c r="E5131" s="74"/>
      <c r="G5131" s="75"/>
      <c r="H5131" s="75"/>
      <c r="I5131" s="75"/>
      <c r="L5131" s="62"/>
      <c r="M5131" s="62"/>
      <c r="N5131" s="62"/>
      <c r="O5131" s="62"/>
      <c r="P5131" s="62"/>
      <c r="Q5131" s="62"/>
      <c r="R5131" s="74"/>
      <c r="S5131" s="74"/>
      <c r="T5131" s="62"/>
      <c r="U5131" s="62"/>
      <c r="V5131" s="76"/>
    </row>
    <row r="5132" customHeight="1" spans="1:22">
      <c r="A5132" s="74"/>
      <c r="B5132" s="74"/>
      <c r="C5132" s="74"/>
      <c r="D5132" s="74"/>
      <c r="E5132" s="74"/>
      <c r="G5132" s="75"/>
      <c r="H5132" s="75"/>
      <c r="I5132" s="75"/>
      <c r="L5132" s="62"/>
      <c r="M5132" s="62"/>
      <c r="N5132" s="62"/>
      <c r="O5132" s="62"/>
      <c r="P5132" s="62"/>
      <c r="Q5132" s="62"/>
      <c r="R5132" s="74"/>
      <c r="S5132" s="74"/>
      <c r="T5132" s="62"/>
      <c r="U5132" s="62"/>
      <c r="V5132" s="76"/>
    </row>
    <row r="5133" customHeight="1" spans="1:22">
      <c r="A5133" s="74"/>
      <c r="B5133" s="74"/>
      <c r="C5133" s="74"/>
      <c r="D5133" s="74"/>
      <c r="E5133" s="74"/>
      <c r="G5133" s="75"/>
      <c r="H5133" s="75"/>
      <c r="I5133" s="75"/>
      <c r="L5133" s="62"/>
      <c r="M5133" s="62"/>
      <c r="N5133" s="62"/>
      <c r="O5133" s="62"/>
      <c r="P5133" s="62"/>
      <c r="Q5133" s="62"/>
      <c r="R5133" s="74"/>
      <c r="S5133" s="74"/>
      <c r="T5133" s="62"/>
      <c r="U5133" s="62"/>
      <c r="V5133" s="76"/>
    </row>
    <row r="5134" customHeight="1" spans="1:22">
      <c r="A5134" s="74"/>
      <c r="B5134" s="74"/>
      <c r="C5134" s="74"/>
      <c r="D5134" s="74"/>
      <c r="E5134" s="74"/>
      <c r="G5134" s="75"/>
      <c r="H5134" s="75"/>
      <c r="I5134" s="75"/>
      <c r="L5134" s="62"/>
      <c r="M5134" s="62"/>
      <c r="N5134" s="62"/>
      <c r="O5134" s="62"/>
      <c r="P5134" s="62"/>
      <c r="Q5134" s="62"/>
      <c r="R5134" s="74"/>
      <c r="S5134" s="74"/>
      <c r="T5134" s="62"/>
      <c r="U5134" s="62"/>
      <c r="V5134" s="76"/>
    </row>
    <row r="5135" customHeight="1" spans="1:22">
      <c r="A5135" s="74"/>
      <c r="B5135" s="74"/>
      <c r="C5135" s="74"/>
      <c r="D5135" s="74"/>
      <c r="E5135" s="74"/>
      <c r="G5135" s="75"/>
      <c r="H5135" s="75"/>
      <c r="I5135" s="75"/>
      <c r="L5135" s="62"/>
      <c r="M5135" s="62"/>
      <c r="N5135" s="62"/>
      <c r="O5135" s="62"/>
      <c r="P5135" s="62"/>
      <c r="Q5135" s="62"/>
      <c r="R5135" s="74"/>
      <c r="S5135" s="74"/>
      <c r="T5135" s="62"/>
      <c r="U5135" s="62"/>
      <c r="V5135" s="76"/>
    </row>
    <row r="5136" customHeight="1" spans="1:22">
      <c r="A5136" s="74"/>
      <c r="B5136" s="74"/>
      <c r="C5136" s="74"/>
      <c r="D5136" s="74"/>
      <c r="E5136" s="74"/>
      <c r="G5136" s="75"/>
      <c r="H5136" s="75"/>
      <c r="I5136" s="75"/>
      <c r="L5136" s="62"/>
      <c r="M5136" s="62"/>
      <c r="N5136" s="62"/>
      <c r="O5136" s="62"/>
      <c r="P5136" s="62"/>
      <c r="Q5136" s="62"/>
      <c r="R5136" s="74"/>
      <c r="S5136" s="74"/>
      <c r="T5136" s="62"/>
      <c r="U5136" s="62"/>
      <c r="V5136" s="76"/>
    </row>
    <row r="5137" customHeight="1" spans="1:22">
      <c r="A5137" s="74"/>
      <c r="B5137" s="74"/>
      <c r="C5137" s="74"/>
      <c r="D5137" s="74"/>
      <c r="E5137" s="74"/>
      <c r="G5137" s="75"/>
      <c r="H5137" s="75"/>
      <c r="I5137" s="75"/>
      <c r="L5137" s="62"/>
      <c r="M5137" s="62"/>
      <c r="N5137" s="62"/>
      <c r="O5137" s="62"/>
      <c r="P5137" s="62"/>
      <c r="Q5137" s="62"/>
      <c r="R5137" s="74"/>
      <c r="S5137" s="74"/>
      <c r="T5137" s="62"/>
      <c r="U5137" s="62"/>
      <c r="V5137" s="76"/>
    </row>
    <row r="5138" customHeight="1" spans="1:22">
      <c r="A5138" s="74"/>
      <c r="B5138" s="74"/>
      <c r="C5138" s="74"/>
      <c r="D5138" s="74"/>
      <c r="E5138" s="74"/>
      <c r="G5138" s="75"/>
      <c r="H5138" s="75"/>
      <c r="I5138" s="75"/>
      <c r="L5138" s="62"/>
      <c r="M5138" s="62"/>
      <c r="N5138" s="62"/>
      <c r="O5138" s="62"/>
      <c r="P5138" s="62"/>
      <c r="Q5138" s="62"/>
      <c r="R5138" s="74"/>
      <c r="S5138" s="74"/>
      <c r="T5138" s="62"/>
      <c r="U5138" s="62"/>
      <c r="V5138" s="76"/>
    </row>
    <row r="5139" customHeight="1" spans="1:22">
      <c r="A5139" s="74"/>
      <c r="B5139" s="74"/>
      <c r="C5139" s="74"/>
      <c r="D5139" s="74"/>
      <c r="E5139" s="74"/>
      <c r="G5139" s="75"/>
      <c r="H5139" s="75"/>
      <c r="I5139" s="75"/>
      <c r="L5139" s="62"/>
      <c r="M5139" s="62"/>
      <c r="N5139" s="62"/>
      <c r="O5139" s="62"/>
      <c r="P5139" s="62"/>
      <c r="Q5139" s="62"/>
      <c r="R5139" s="74"/>
      <c r="S5139" s="74"/>
      <c r="T5139" s="62"/>
      <c r="U5139" s="62"/>
      <c r="V5139" s="76"/>
    </row>
    <row r="5140" customHeight="1" spans="1:22">
      <c r="A5140" s="74"/>
      <c r="B5140" s="74"/>
      <c r="C5140" s="74"/>
      <c r="D5140" s="74"/>
      <c r="E5140" s="74"/>
      <c r="G5140" s="75"/>
      <c r="H5140" s="75"/>
      <c r="I5140" s="75"/>
      <c r="L5140" s="62"/>
      <c r="M5140" s="62"/>
      <c r="N5140" s="62"/>
      <c r="O5140" s="62"/>
      <c r="P5140" s="62"/>
      <c r="Q5140" s="62"/>
      <c r="R5140" s="74"/>
      <c r="S5140" s="74"/>
      <c r="T5140" s="62"/>
      <c r="U5140" s="62"/>
      <c r="V5140" s="76"/>
    </row>
    <row r="5141" customHeight="1" spans="1:22">
      <c r="A5141" s="74"/>
      <c r="B5141" s="74"/>
      <c r="C5141" s="74"/>
      <c r="D5141" s="74"/>
      <c r="E5141" s="74"/>
      <c r="G5141" s="75"/>
      <c r="H5141" s="75"/>
      <c r="I5141" s="75"/>
      <c r="L5141" s="62"/>
      <c r="M5141" s="62"/>
      <c r="N5141" s="62"/>
      <c r="O5141" s="62"/>
      <c r="P5141" s="62"/>
      <c r="Q5141" s="62"/>
      <c r="R5141" s="74"/>
      <c r="S5141" s="74"/>
      <c r="T5141" s="62"/>
      <c r="U5141" s="62"/>
      <c r="V5141" s="76"/>
    </row>
    <row r="5142" customHeight="1" spans="1:22">
      <c r="A5142" s="74"/>
      <c r="B5142" s="74"/>
      <c r="C5142" s="74"/>
      <c r="D5142" s="74"/>
      <c r="E5142" s="74"/>
      <c r="G5142" s="75"/>
      <c r="H5142" s="75"/>
      <c r="I5142" s="75"/>
      <c r="L5142" s="62"/>
      <c r="M5142" s="62"/>
      <c r="N5142" s="62"/>
      <c r="O5142" s="62"/>
      <c r="P5142" s="62"/>
      <c r="Q5142" s="62"/>
      <c r="R5142" s="74"/>
      <c r="S5142" s="74"/>
      <c r="T5142" s="62"/>
      <c r="U5142" s="62"/>
      <c r="V5142" s="76"/>
    </row>
    <row r="5143" customHeight="1" spans="1:22">
      <c r="A5143" s="74"/>
      <c r="B5143" s="74"/>
      <c r="C5143" s="74"/>
      <c r="D5143" s="74"/>
      <c r="E5143" s="74"/>
      <c r="G5143" s="75"/>
      <c r="H5143" s="75"/>
      <c r="I5143" s="75"/>
      <c r="L5143" s="62"/>
      <c r="M5143" s="62"/>
      <c r="N5143" s="62"/>
      <c r="O5143" s="62"/>
      <c r="P5143" s="62"/>
      <c r="Q5143" s="62"/>
      <c r="R5143" s="74"/>
      <c r="S5143" s="74"/>
      <c r="T5143" s="62"/>
      <c r="U5143" s="62"/>
      <c r="V5143" s="76"/>
    </row>
    <row r="5144" customHeight="1" spans="1:22">
      <c r="A5144" s="74"/>
      <c r="B5144" s="74"/>
      <c r="C5144" s="74"/>
      <c r="D5144" s="74"/>
      <c r="E5144" s="74"/>
      <c r="G5144" s="75"/>
      <c r="H5144" s="75"/>
      <c r="I5144" s="75"/>
      <c r="L5144" s="62"/>
      <c r="M5144" s="62"/>
      <c r="N5144" s="62"/>
      <c r="O5144" s="62"/>
      <c r="P5144" s="62"/>
      <c r="Q5144" s="62"/>
      <c r="R5144" s="74"/>
      <c r="S5144" s="74"/>
      <c r="T5144" s="62"/>
      <c r="U5144" s="62"/>
      <c r="V5144" s="76"/>
    </row>
    <row r="5145" customHeight="1" spans="1:22">
      <c r="A5145" s="74"/>
      <c r="B5145" s="74"/>
      <c r="C5145" s="74"/>
      <c r="D5145" s="74"/>
      <c r="E5145" s="74"/>
      <c r="G5145" s="75"/>
      <c r="H5145" s="75"/>
      <c r="I5145" s="75"/>
      <c r="L5145" s="62"/>
      <c r="M5145" s="62"/>
      <c r="N5145" s="62"/>
      <c r="O5145" s="62"/>
      <c r="P5145" s="62"/>
      <c r="Q5145" s="62"/>
      <c r="R5145" s="74"/>
      <c r="S5145" s="74"/>
      <c r="T5145" s="62"/>
      <c r="U5145" s="62"/>
      <c r="V5145" s="76"/>
    </row>
    <row r="5146" customHeight="1" spans="1:22">
      <c r="A5146" s="74"/>
      <c r="B5146" s="74"/>
      <c r="C5146" s="74"/>
      <c r="D5146" s="74"/>
      <c r="E5146" s="74"/>
      <c r="G5146" s="75"/>
      <c r="H5146" s="75"/>
      <c r="I5146" s="75"/>
      <c r="L5146" s="62"/>
      <c r="M5146" s="62"/>
      <c r="N5146" s="62"/>
      <c r="O5146" s="62"/>
      <c r="P5146" s="62"/>
      <c r="Q5146" s="62"/>
      <c r="R5146" s="74"/>
      <c r="S5146" s="74"/>
      <c r="T5146" s="62"/>
      <c r="U5146" s="62"/>
      <c r="V5146" s="76"/>
    </row>
    <row r="5147" customHeight="1" spans="1:22">
      <c r="A5147" s="74"/>
      <c r="B5147" s="74"/>
      <c r="C5147" s="74"/>
      <c r="D5147" s="74"/>
      <c r="E5147" s="74"/>
      <c r="G5147" s="75"/>
      <c r="H5147" s="75"/>
      <c r="I5147" s="75"/>
      <c r="L5147" s="62"/>
      <c r="M5147" s="62"/>
      <c r="N5147" s="62"/>
      <c r="O5147" s="62"/>
      <c r="P5147" s="62"/>
      <c r="Q5147" s="62"/>
      <c r="R5147" s="74"/>
      <c r="S5147" s="74"/>
      <c r="T5147" s="62"/>
      <c r="U5147" s="62"/>
      <c r="V5147" s="76"/>
    </row>
    <row r="5148" customHeight="1" spans="1:22">
      <c r="A5148" s="74"/>
      <c r="B5148" s="74"/>
      <c r="C5148" s="74"/>
      <c r="D5148" s="74"/>
      <c r="E5148" s="74"/>
      <c r="G5148" s="75"/>
      <c r="H5148" s="75"/>
      <c r="I5148" s="75"/>
      <c r="L5148" s="62"/>
      <c r="M5148" s="62"/>
      <c r="N5148" s="62"/>
      <c r="O5148" s="62"/>
      <c r="P5148" s="62"/>
      <c r="Q5148" s="62"/>
      <c r="R5148" s="74"/>
      <c r="S5148" s="74"/>
      <c r="T5148" s="62"/>
      <c r="U5148" s="62"/>
      <c r="V5148" s="76"/>
    </row>
    <row r="5149" customHeight="1" spans="1:22">
      <c r="A5149" s="74"/>
      <c r="B5149" s="74"/>
      <c r="C5149" s="74"/>
      <c r="D5149" s="74"/>
      <c r="E5149" s="74"/>
      <c r="G5149" s="75"/>
      <c r="H5149" s="75"/>
      <c r="I5149" s="75"/>
      <c r="L5149" s="62"/>
      <c r="M5149" s="62"/>
      <c r="N5149" s="62"/>
      <c r="O5149" s="62"/>
      <c r="P5149" s="62"/>
      <c r="Q5149" s="62"/>
      <c r="R5149" s="74"/>
      <c r="S5149" s="74"/>
      <c r="T5149" s="62"/>
      <c r="U5149" s="62"/>
      <c r="V5149" s="76"/>
    </row>
    <row r="5150" customHeight="1" spans="1:22">
      <c r="A5150" s="74"/>
      <c r="B5150" s="74"/>
      <c r="C5150" s="74"/>
      <c r="D5150" s="74"/>
      <c r="E5150" s="74"/>
      <c r="G5150" s="75"/>
      <c r="H5150" s="75"/>
      <c r="I5150" s="75"/>
      <c r="L5150" s="62"/>
      <c r="M5150" s="62"/>
      <c r="N5150" s="62"/>
      <c r="O5150" s="62"/>
      <c r="P5150" s="62"/>
      <c r="Q5150" s="62"/>
      <c r="R5150" s="74"/>
      <c r="S5150" s="74"/>
      <c r="T5150" s="62"/>
      <c r="U5150" s="62"/>
      <c r="V5150" s="76"/>
    </row>
    <row r="5151" customHeight="1" spans="1:22">
      <c r="A5151" s="74"/>
      <c r="B5151" s="74"/>
      <c r="C5151" s="74"/>
      <c r="D5151" s="74"/>
      <c r="E5151" s="74"/>
      <c r="G5151" s="75"/>
      <c r="H5151" s="75"/>
      <c r="I5151" s="75"/>
      <c r="L5151" s="62"/>
      <c r="M5151" s="62"/>
      <c r="N5151" s="62"/>
      <c r="O5151" s="62"/>
      <c r="P5151" s="62"/>
      <c r="Q5151" s="62"/>
      <c r="R5151" s="74"/>
      <c r="S5151" s="74"/>
      <c r="T5151" s="62"/>
      <c r="U5151" s="62"/>
      <c r="V5151" s="76"/>
    </row>
    <row r="5152" customHeight="1" spans="1:22">
      <c r="A5152" s="74"/>
      <c r="B5152" s="74"/>
      <c r="C5152" s="74"/>
      <c r="D5152" s="74"/>
      <c r="E5152" s="74"/>
      <c r="G5152" s="75"/>
      <c r="H5152" s="75"/>
      <c r="I5152" s="75"/>
      <c r="L5152" s="62"/>
      <c r="M5152" s="62"/>
      <c r="N5152" s="62"/>
      <c r="O5152" s="62"/>
      <c r="P5152" s="62"/>
      <c r="Q5152" s="62"/>
      <c r="R5152" s="74"/>
      <c r="S5152" s="74"/>
      <c r="T5152" s="62"/>
      <c r="U5152" s="62"/>
      <c r="V5152" s="76"/>
    </row>
    <row r="5153" customHeight="1" spans="1:22">
      <c r="A5153" s="74"/>
      <c r="B5153" s="74"/>
      <c r="C5153" s="74"/>
      <c r="D5153" s="74"/>
      <c r="E5153" s="74"/>
      <c r="G5153" s="75"/>
      <c r="H5153" s="75"/>
      <c r="I5153" s="75"/>
      <c r="L5153" s="62"/>
      <c r="M5153" s="62"/>
      <c r="N5153" s="62"/>
      <c r="O5153" s="62"/>
      <c r="P5153" s="62"/>
      <c r="Q5153" s="62"/>
      <c r="R5153" s="74"/>
      <c r="S5153" s="74"/>
      <c r="T5153" s="62"/>
      <c r="U5153" s="62"/>
      <c r="V5153" s="76"/>
    </row>
    <row r="5154" customHeight="1" spans="1:22">
      <c r="A5154" s="74"/>
      <c r="B5154" s="74"/>
      <c r="C5154" s="74"/>
      <c r="D5154" s="74"/>
      <c r="E5154" s="74"/>
      <c r="G5154" s="75"/>
      <c r="H5154" s="75"/>
      <c r="I5154" s="75"/>
      <c r="L5154" s="62"/>
      <c r="M5154" s="62"/>
      <c r="N5154" s="62"/>
      <c r="O5154" s="62"/>
      <c r="P5154" s="62"/>
      <c r="Q5154" s="62"/>
      <c r="R5154" s="74"/>
      <c r="S5154" s="74"/>
      <c r="T5154" s="62"/>
      <c r="U5154" s="62"/>
      <c r="V5154" s="76"/>
    </row>
    <row r="5155" customHeight="1" spans="1:22">
      <c r="A5155" s="74"/>
      <c r="B5155" s="74"/>
      <c r="C5155" s="74"/>
      <c r="D5155" s="74"/>
      <c r="E5155" s="74"/>
      <c r="G5155" s="75"/>
      <c r="H5155" s="75"/>
      <c r="I5155" s="75"/>
      <c r="L5155" s="62"/>
      <c r="M5155" s="62"/>
      <c r="N5155" s="62"/>
      <c r="O5155" s="62"/>
      <c r="P5155" s="62"/>
      <c r="Q5155" s="62"/>
      <c r="R5155" s="74"/>
      <c r="S5155" s="74"/>
      <c r="T5155" s="62"/>
      <c r="U5155" s="62"/>
      <c r="V5155" s="76"/>
    </row>
    <row r="5156" customHeight="1" spans="1:22">
      <c r="A5156" s="74"/>
      <c r="B5156" s="74"/>
      <c r="C5156" s="74"/>
      <c r="D5156" s="74"/>
      <c r="E5156" s="74"/>
      <c r="G5156" s="75"/>
      <c r="H5156" s="75"/>
      <c r="I5156" s="75"/>
      <c r="L5156" s="62"/>
      <c r="M5156" s="62"/>
      <c r="N5156" s="62"/>
      <c r="O5156" s="62"/>
      <c r="P5156" s="62"/>
      <c r="Q5156" s="62"/>
      <c r="R5156" s="74"/>
      <c r="S5156" s="74"/>
      <c r="T5156" s="62"/>
      <c r="U5156" s="62"/>
      <c r="V5156" s="76"/>
    </row>
    <row r="5157" customHeight="1" spans="1:22">
      <c r="A5157" s="74"/>
      <c r="B5157" s="74"/>
      <c r="C5157" s="74"/>
      <c r="D5157" s="74"/>
      <c r="E5157" s="74"/>
      <c r="G5157" s="75"/>
      <c r="H5157" s="75"/>
      <c r="I5157" s="75"/>
      <c r="L5157" s="62"/>
      <c r="M5157" s="62"/>
      <c r="N5157" s="62"/>
      <c r="O5157" s="62"/>
      <c r="P5157" s="62"/>
      <c r="Q5157" s="62"/>
      <c r="R5157" s="74"/>
      <c r="S5157" s="74"/>
      <c r="T5157" s="62"/>
      <c r="U5157" s="62"/>
      <c r="V5157" s="76"/>
    </row>
    <row r="5158" customHeight="1" spans="1:22">
      <c r="A5158" s="74"/>
      <c r="B5158" s="74"/>
      <c r="C5158" s="74"/>
      <c r="D5158" s="74"/>
      <c r="E5158" s="74"/>
      <c r="G5158" s="75"/>
      <c r="H5158" s="75"/>
      <c r="I5158" s="75"/>
      <c r="L5158" s="62"/>
      <c r="M5158" s="62"/>
      <c r="N5158" s="62"/>
      <c r="O5158" s="62"/>
      <c r="P5158" s="62"/>
      <c r="Q5158" s="62"/>
      <c r="R5158" s="74"/>
      <c r="S5158" s="74"/>
      <c r="T5158" s="62"/>
      <c r="U5158" s="62"/>
      <c r="V5158" s="76"/>
    </row>
    <row r="5159" customHeight="1" spans="1:22">
      <c r="A5159" s="74"/>
      <c r="B5159" s="74"/>
      <c r="C5159" s="74"/>
      <c r="D5159" s="74"/>
      <c r="E5159" s="74"/>
      <c r="G5159" s="75"/>
      <c r="H5159" s="75"/>
      <c r="I5159" s="75"/>
      <c r="L5159" s="62"/>
      <c r="M5159" s="62"/>
      <c r="N5159" s="62"/>
      <c r="O5159" s="62"/>
      <c r="P5159" s="62"/>
      <c r="Q5159" s="62"/>
      <c r="R5159" s="74"/>
      <c r="S5159" s="74"/>
      <c r="T5159" s="62"/>
      <c r="U5159" s="62"/>
      <c r="V5159" s="76"/>
    </row>
    <row r="5160" customHeight="1" spans="1:22">
      <c r="A5160" s="74"/>
      <c r="B5160" s="74"/>
      <c r="C5160" s="74"/>
      <c r="D5160" s="74"/>
      <c r="E5160" s="74"/>
      <c r="G5160" s="75"/>
      <c r="H5160" s="75"/>
      <c r="I5160" s="75"/>
      <c r="L5160" s="62"/>
      <c r="M5160" s="62"/>
      <c r="N5160" s="62"/>
      <c r="O5160" s="62"/>
      <c r="P5160" s="62"/>
      <c r="Q5160" s="62"/>
      <c r="R5160" s="74"/>
      <c r="S5160" s="74"/>
      <c r="T5160" s="62"/>
      <c r="U5160" s="62"/>
      <c r="V5160" s="76"/>
    </row>
    <row r="5161" customHeight="1" spans="1:22">
      <c r="A5161" s="74"/>
      <c r="B5161" s="74"/>
      <c r="C5161" s="74"/>
      <c r="D5161" s="74"/>
      <c r="E5161" s="74"/>
      <c r="G5161" s="75"/>
      <c r="H5161" s="75"/>
      <c r="I5161" s="75"/>
      <c r="L5161" s="62"/>
      <c r="M5161" s="62"/>
      <c r="N5161" s="62"/>
      <c r="O5161" s="62"/>
      <c r="P5161" s="62"/>
      <c r="Q5161" s="62"/>
      <c r="R5161" s="74"/>
      <c r="S5161" s="74"/>
      <c r="T5161" s="62"/>
      <c r="U5161" s="62"/>
      <c r="V5161" s="76"/>
    </row>
    <row r="5162" customHeight="1" spans="1:22">
      <c r="A5162" s="74"/>
      <c r="B5162" s="74"/>
      <c r="C5162" s="74"/>
      <c r="D5162" s="74"/>
      <c r="E5162" s="74"/>
      <c r="G5162" s="75"/>
      <c r="H5162" s="75"/>
      <c r="I5162" s="75"/>
      <c r="L5162" s="62"/>
      <c r="M5162" s="62"/>
      <c r="N5162" s="62"/>
      <c r="O5162" s="62"/>
      <c r="P5162" s="62"/>
      <c r="Q5162" s="62"/>
      <c r="R5162" s="74"/>
      <c r="S5162" s="74"/>
      <c r="T5162" s="62"/>
      <c r="U5162" s="62"/>
      <c r="V5162" s="76"/>
    </row>
    <row r="5163" customHeight="1" spans="1:22">
      <c r="A5163" s="74"/>
      <c r="B5163" s="74"/>
      <c r="C5163" s="74"/>
      <c r="D5163" s="74"/>
      <c r="E5163" s="74"/>
      <c r="G5163" s="75"/>
      <c r="H5163" s="75"/>
      <c r="I5163" s="75"/>
      <c r="L5163" s="62"/>
      <c r="M5163" s="62"/>
      <c r="N5163" s="62"/>
      <c r="O5163" s="62"/>
      <c r="P5163" s="62"/>
      <c r="Q5163" s="62"/>
      <c r="R5163" s="74"/>
      <c r="S5163" s="74"/>
      <c r="T5163" s="62"/>
      <c r="U5163" s="62"/>
      <c r="V5163" s="76"/>
    </row>
    <row r="5164" customHeight="1" spans="1:22">
      <c r="A5164" s="74"/>
      <c r="B5164" s="74"/>
      <c r="C5164" s="74"/>
      <c r="D5164" s="74"/>
      <c r="E5164" s="74"/>
      <c r="G5164" s="75"/>
      <c r="H5164" s="75"/>
      <c r="I5164" s="75"/>
      <c r="L5164" s="62"/>
      <c r="M5164" s="62"/>
      <c r="N5164" s="62"/>
      <c r="O5164" s="62"/>
      <c r="P5164" s="62"/>
      <c r="Q5164" s="62"/>
      <c r="R5164" s="74"/>
      <c r="S5164" s="74"/>
      <c r="T5164" s="62"/>
      <c r="U5164" s="62"/>
      <c r="V5164" s="76"/>
    </row>
    <row r="5165" customHeight="1" spans="1:22">
      <c r="A5165" s="74"/>
      <c r="B5165" s="74"/>
      <c r="C5165" s="74"/>
      <c r="D5165" s="74"/>
      <c r="E5165" s="74"/>
      <c r="G5165" s="75"/>
      <c r="H5165" s="75"/>
      <c r="I5165" s="75"/>
      <c r="L5165" s="62"/>
      <c r="M5165" s="62"/>
      <c r="N5165" s="62"/>
      <c r="O5165" s="62"/>
      <c r="P5165" s="62"/>
      <c r="Q5165" s="62"/>
      <c r="R5165" s="74"/>
      <c r="S5165" s="74"/>
      <c r="T5165" s="62"/>
      <c r="U5165" s="62"/>
      <c r="V5165" s="76"/>
    </row>
    <row r="5166" customHeight="1" spans="1:22">
      <c r="A5166" s="74"/>
      <c r="B5166" s="74"/>
      <c r="C5166" s="74"/>
      <c r="D5166" s="74"/>
      <c r="E5166" s="74"/>
      <c r="G5166" s="75"/>
      <c r="H5166" s="75"/>
      <c r="I5166" s="75"/>
      <c r="L5166" s="62"/>
      <c r="M5166" s="62"/>
      <c r="N5166" s="62"/>
      <c r="O5166" s="62"/>
      <c r="P5166" s="62"/>
      <c r="Q5166" s="62"/>
      <c r="R5166" s="74"/>
      <c r="S5166" s="74"/>
      <c r="T5166" s="62"/>
      <c r="U5166" s="62"/>
      <c r="V5166" s="76"/>
    </row>
    <row r="5167" customHeight="1" spans="1:22">
      <c r="A5167" s="74"/>
      <c r="B5167" s="74"/>
      <c r="C5167" s="74"/>
      <c r="D5167" s="74"/>
      <c r="E5167" s="74"/>
      <c r="G5167" s="75"/>
      <c r="H5167" s="75"/>
      <c r="I5167" s="75"/>
      <c r="L5167" s="62"/>
      <c r="M5167" s="62"/>
      <c r="N5167" s="62"/>
      <c r="O5167" s="62"/>
      <c r="P5167" s="62"/>
      <c r="Q5167" s="62"/>
      <c r="R5167" s="74"/>
      <c r="S5167" s="74"/>
      <c r="T5167" s="62"/>
      <c r="U5167" s="62"/>
      <c r="V5167" s="76"/>
    </row>
    <row r="5168" customHeight="1" spans="1:22">
      <c r="A5168" s="74"/>
      <c r="B5168" s="74"/>
      <c r="C5168" s="74"/>
      <c r="D5168" s="74"/>
      <c r="E5168" s="74"/>
      <c r="G5168" s="75"/>
      <c r="H5168" s="75"/>
      <c r="I5168" s="75"/>
      <c r="L5168" s="62"/>
      <c r="M5168" s="62"/>
      <c r="N5168" s="62"/>
      <c r="O5168" s="62"/>
      <c r="P5168" s="62"/>
      <c r="Q5168" s="62"/>
      <c r="R5168" s="74"/>
      <c r="S5168" s="74"/>
      <c r="T5168" s="62"/>
      <c r="U5168" s="62"/>
      <c r="V5168" s="76"/>
    </row>
    <row r="5169" customHeight="1" spans="1:22">
      <c r="A5169" s="74"/>
      <c r="B5169" s="74"/>
      <c r="C5169" s="74"/>
      <c r="D5169" s="74"/>
      <c r="E5169" s="74"/>
      <c r="G5169" s="75"/>
      <c r="H5169" s="75"/>
      <c r="I5169" s="75"/>
      <c r="L5169" s="62"/>
      <c r="M5169" s="62"/>
      <c r="N5169" s="62"/>
      <c r="O5169" s="62"/>
      <c r="P5169" s="62"/>
      <c r="Q5169" s="62"/>
      <c r="R5169" s="74"/>
      <c r="S5169" s="74"/>
      <c r="T5169" s="62"/>
      <c r="U5169" s="62"/>
      <c r="V5169" s="76"/>
    </row>
    <row r="5170" customHeight="1" spans="1:22">
      <c r="A5170" s="74"/>
      <c r="B5170" s="74"/>
      <c r="C5170" s="74"/>
      <c r="D5170" s="74"/>
      <c r="E5170" s="74"/>
      <c r="G5170" s="75"/>
      <c r="H5170" s="75"/>
      <c r="I5170" s="75"/>
      <c r="L5170" s="62"/>
      <c r="M5170" s="62"/>
      <c r="N5170" s="62"/>
      <c r="O5170" s="62"/>
      <c r="P5170" s="62"/>
      <c r="Q5170" s="62"/>
      <c r="R5170" s="74"/>
      <c r="S5170" s="74"/>
      <c r="T5170" s="62"/>
      <c r="U5170" s="62"/>
      <c r="V5170" s="76"/>
    </row>
    <row r="5171" customHeight="1" spans="1:22">
      <c r="A5171" s="74"/>
      <c r="B5171" s="74"/>
      <c r="C5171" s="74"/>
      <c r="D5171" s="74"/>
      <c r="E5171" s="74"/>
      <c r="G5171" s="75"/>
      <c r="H5171" s="75"/>
      <c r="I5171" s="75"/>
      <c r="L5171" s="62"/>
      <c r="M5171" s="62"/>
      <c r="N5171" s="62"/>
      <c r="O5171" s="62"/>
      <c r="P5171" s="62"/>
      <c r="Q5171" s="62"/>
      <c r="R5171" s="74"/>
      <c r="S5171" s="74"/>
      <c r="T5171" s="62"/>
      <c r="U5171" s="62"/>
      <c r="V5171" s="76"/>
    </row>
    <row r="5172" customHeight="1" spans="1:22">
      <c r="A5172" s="74"/>
      <c r="B5172" s="74"/>
      <c r="C5172" s="74"/>
      <c r="D5172" s="74"/>
      <c r="E5172" s="74"/>
      <c r="G5172" s="75"/>
      <c r="H5172" s="75"/>
      <c r="I5172" s="75"/>
      <c r="L5172" s="62"/>
      <c r="M5172" s="62"/>
      <c r="N5172" s="62"/>
      <c r="O5172" s="62"/>
      <c r="P5172" s="62"/>
      <c r="Q5172" s="62"/>
      <c r="R5172" s="74"/>
      <c r="S5172" s="74"/>
      <c r="T5172" s="62"/>
      <c r="U5172" s="62"/>
      <c r="V5172" s="76"/>
    </row>
    <row r="5173" customHeight="1" spans="1:22">
      <c r="A5173" s="74"/>
      <c r="B5173" s="74"/>
      <c r="C5173" s="74"/>
      <c r="D5173" s="74"/>
      <c r="E5173" s="74"/>
      <c r="G5173" s="75"/>
      <c r="H5173" s="75"/>
      <c r="I5173" s="75"/>
      <c r="L5173" s="62"/>
      <c r="M5173" s="62"/>
      <c r="N5173" s="62"/>
      <c r="O5173" s="62"/>
      <c r="P5173" s="62"/>
      <c r="Q5173" s="62"/>
      <c r="R5173" s="74"/>
      <c r="S5173" s="74"/>
      <c r="T5173" s="62"/>
      <c r="U5173" s="62"/>
      <c r="V5173" s="76"/>
    </row>
    <row r="5174" customHeight="1" spans="1:22">
      <c r="A5174" s="74"/>
      <c r="B5174" s="74"/>
      <c r="C5174" s="74"/>
      <c r="D5174" s="74"/>
      <c r="E5174" s="74"/>
      <c r="G5174" s="75"/>
      <c r="H5174" s="75"/>
      <c r="I5174" s="75"/>
      <c r="L5174" s="62"/>
      <c r="M5174" s="62"/>
      <c r="N5174" s="62"/>
      <c r="O5174" s="62"/>
      <c r="P5174" s="62"/>
      <c r="Q5174" s="62"/>
      <c r="R5174" s="74"/>
      <c r="S5174" s="74"/>
      <c r="T5174" s="62"/>
      <c r="U5174" s="62"/>
      <c r="V5174" s="76"/>
    </row>
    <row r="5175" customHeight="1" spans="1:22">
      <c r="A5175" s="74"/>
      <c r="B5175" s="74"/>
      <c r="C5175" s="74"/>
      <c r="D5175" s="74"/>
      <c r="E5175" s="74"/>
      <c r="G5175" s="75"/>
      <c r="H5175" s="75"/>
      <c r="I5175" s="75"/>
      <c r="L5175" s="62"/>
      <c r="M5175" s="62"/>
      <c r="N5175" s="62"/>
      <c r="O5175" s="62"/>
      <c r="P5175" s="62"/>
      <c r="Q5175" s="62"/>
      <c r="R5175" s="74"/>
      <c r="S5175" s="74"/>
      <c r="T5175" s="62"/>
      <c r="U5175" s="62"/>
      <c r="V5175" s="76"/>
    </row>
    <row r="5176" customHeight="1" spans="1:22">
      <c r="A5176" s="74"/>
      <c r="B5176" s="74"/>
      <c r="C5176" s="74"/>
      <c r="D5176" s="74"/>
      <c r="E5176" s="74"/>
      <c r="G5176" s="75"/>
      <c r="H5176" s="75"/>
      <c r="I5176" s="75"/>
      <c r="L5176" s="62"/>
      <c r="M5176" s="62"/>
      <c r="N5176" s="62"/>
      <c r="O5176" s="62"/>
      <c r="P5176" s="62"/>
      <c r="Q5176" s="62"/>
      <c r="R5176" s="74"/>
      <c r="S5176" s="74"/>
      <c r="T5176" s="62"/>
      <c r="U5176" s="62"/>
      <c r="V5176" s="76"/>
    </row>
    <row r="5177" customHeight="1" spans="1:22">
      <c r="A5177" s="96"/>
      <c r="B5177" s="96"/>
      <c r="C5177" s="96"/>
      <c r="D5177" s="96"/>
      <c r="E5177" s="96"/>
      <c r="F5177" s="97"/>
      <c r="G5177" s="98"/>
      <c r="H5177" s="98"/>
      <c r="I5177" s="98"/>
      <c r="J5177" s="97"/>
      <c r="K5177" s="99"/>
      <c r="L5177" s="99"/>
      <c r="M5177" s="99"/>
      <c r="N5177" s="99"/>
      <c r="O5177" s="99"/>
      <c r="P5177" s="99"/>
      <c r="Q5177" s="99"/>
      <c r="R5177" s="96"/>
      <c r="S5177" s="96"/>
      <c r="T5177" s="99"/>
      <c r="U5177" s="99"/>
      <c r="V5177" s="100"/>
    </row>
    <row r="5178" customHeight="1" spans="1:22">
      <c r="A5178" s="74"/>
      <c r="B5178" s="74"/>
      <c r="C5178" s="74"/>
      <c r="D5178" s="74"/>
      <c r="E5178" s="74"/>
      <c r="G5178" s="75"/>
      <c r="H5178" s="75"/>
      <c r="I5178" s="75"/>
      <c r="L5178" s="62"/>
      <c r="M5178" s="62"/>
      <c r="N5178" s="62"/>
      <c r="O5178" s="62"/>
      <c r="P5178" s="62"/>
      <c r="Q5178" s="62"/>
      <c r="R5178" s="74"/>
      <c r="S5178" s="74"/>
      <c r="T5178" s="62"/>
      <c r="U5178" s="62"/>
      <c r="V5178" s="76"/>
    </row>
    <row r="5179" customHeight="1" spans="1:22">
      <c r="A5179" s="74"/>
      <c r="B5179" s="74"/>
      <c r="C5179" s="74"/>
      <c r="D5179" s="74"/>
      <c r="E5179" s="74"/>
      <c r="G5179" s="75"/>
      <c r="H5179" s="75"/>
      <c r="I5179" s="75"/>
      <c r="L5179" s="62"/>
      <c r="M5179" s="62"/>
      <c r="N5179" s="62"/>
      <c r="O5179" s="62"/>
      <c r="P5179" s="62"/>
      <c r="Q5179" s="62"/>
      <c r="R5179" s="74"/>
      <c r="S5179" s="74"/>
      <c r="T5179" s="62"/>
      <c r="U5179" s="62"/>
      <c r="V5179" s="76"/>
    </row>
    <row r="5180" customHeight="1" spans="1:22">
      <c r="A5180" s="74"/>
      <c r="B5180" s="74"/>
      <c r="C5180" s="74"/>
      <c r="D5180" s="74"/>
      <c r="E5180" s="74"/>
      <c r="G5180" s="75"/>
      <c r="H5180" s="75"/>
      <c r="I5180" s="75"/>
      <c r="L5180" s="62"/>
      <c r="M5180" s="62"/>
      <c r="N5180" s="62"/>
      <c r="O5180" s="62"/>
      <c r="P5180" s="62"/>
      <c r="Q5180" s="62"/>
      <c r="R5180" s="74"/>
      <c r="S5180" s="74"/>
      <c r="T5180" s="62"/>
      <c r="U5180" s="62"/>
      <c r="V5180" s="76"/>
    </row>
    <row r="5181" customHeight="1" spans="1:22">
      <c r="A5181" s="74"/>
      <c r="B5181" s="74"/>
      <c r="C5181" s="74"/>
      <c r="D5181" s="74"/>
      <c r="E5181" s="74"/>
      <c r="G5181" s="75"/>
      <c r="H5181" s="75"/>
      <c r="I5181" s="75"/>
      <c r="L5181" s="62"/>
      <c r="M5181" s="62"/>
      <c r="N5181" s="62"/>
      <c r="O5181" s="62"/>
      <c r="P5181" s="62"/>
      <c r="Q5181" s="62"/>
      <c r="R5181" s="74"/>
      <c r="S5181" s="74"/>
      <c r="T5181" s="62"/>
      <c r="U5181" s="62"/>
      <c r="V5181" s="76"/>
    </row>
    <row r="5182" customHeight="1" spans="1:22">
      <c r="A5182" s="74"/>
      <c r="B5182" s="74"/>
      <c r="C5182" s="74"/>
      <c r="D5182" s="74"/>
      <c r="E5182" s="74"/>
      <c r="G5182" s="75"/>
      <c r="H5182" s="75"/>
      <c r="I5182" s="75"/>
      <c r="L5182" s="62"/>
      <c r="M5182" s="62"/>
      <c r="N5182" s="62"/>
      <c r="O5182" s="62"/>
      <c r="P5182" s="62"/>
      <c r="Q5182" s="62"/>
      <c r="R5182" s="74"/>
      <c r="S5182" s="74"/>
      <c r="T5182" s="62"/>
      <c r="U5182" s="62"/>
      <c r="V5182" s="76"/>
    </row>
    <row r="5183" customHeight="1" spans="1:22">
      <c r="A5183" s="74"/>
      <c r="B5183" s="74"/>
      <c r="C5183" s="74"/>
      <c r="D5183" s="74"/>
      <c r="E5183" s="74"/>
      <c r="G5183" s="75"/>
      <c r="H5183" s="75"/>
      <c r="I5183" s="75"/>
      <c r="L5183" s="62"/>
      <c r="M5183" s="62"/>
      <c r="N5183" s="62"/>
      <c r="O5183" s="62"/>
      <c r="P5183" s="62"/>
      <c r="Q5183" s="62"/>
      <c r="R5183" s="74"/>
      <c r="S5183" s="74"/>
      <c r="T5183" s="62"/>
      <c r="U5183" s="62"/>
      <c r="V5183" s="76"/>
    </row>
    <row r="5184" customHeight="1" spans="1:22">
      <c r="A5184" s="74"/>
      <c r="B5184" s="74"/>
      <c r="C5184" s="74"/>
      <c r="D5184" s="74"/>
      <c r="E5184" s="74"/>
      <c r="G5184" s="75"/>
      <c r="H5184" s="75"/>
      <c r="I5184" s="75"/>
      <c r="L5184" s="62"/>
      <c r="M5184" s="62"/>
      <c r="N5184" s="62"/>
      <c r="O5184" s="62"/>
      <c r="P5184" s="62"/>
      <c r="Q5184" s="62"/>
      <c r="R5184" s="74"/>
      <c r="S5184" s="74"/>
      <c r="T5184" s="62"/>
      <c r="U5184" s="62"/>
      <c r="V5184" s="76"/>
    </row>
    <row r="5185" customHeight="1" spans="1:22">
      <c r="A5185" s="74"/>
      <c r="B5185" s="74"/>
      <c r="C5185" s="74"/>
      <c r="D5185" s="74"/>
      <c r="E5185" s="74"/>
      <c r="G5185" s="75"/>
      <c r="H5185" s="75"/>
      <c r="I5185" s="75"/>
      <c r="L5185" s="62"/>
      <c r="M5185" s="62"/>
      <c r="N5185" s="62"/>
      <c r="O5185" s="62"/>
      <c r="P5185" s="62"/>
      <c r="Q5185" s="62"/>
      <c r="R5185" s="74"/>
      <c r="S5185" s="74"/>
      <c r="T5185" s="62"/>
      <c r="U5185" s="62"/>
      <c r="V5185" s="76"/>
    </row>
    <row r="5186" customHeight="1" spans="1:22">
      <c r="A5186" s="74"/>
      <c r="B5186" s="74"/>
      <c r="C5186" s="74"/>
      <c r="D5186" s="74"/>
      <c r="E5186" s="74"/>
      <c r="G5186" s="75"/>
      <c r="H5186" s="75"/>
      <c r="I5186" s="75"/>
      <c r="L5186" s="62"/>
      <c r="M5186" s="62"/>
      <c r="N5186" s="62"/>
      <c r="O5186" s="62"/>
      <c r="P5186" s="62"/>
      <c r="Q5186" s="62"/>
      <c r="R5186" s="74"/>
      <c r="S5186" s="74"/>
      <c r="T5186" s="62"/>
      <c r="U5186" s="62"/>
      <c r="V5186" s="76"/>
    </row>
    <row r="5187" customHeight="1" spans="1:22">
      <c r="A5187" s="74"/>
      <c r="B5187" s="74"/>
      <c r="C5187" s="74"/>
      <c r="D5187" s="74"/>
      <c r="E5187" s="74"/>
      <c r="G5187" s="75"/>
      <c r="H5187" s="75"/>
      <c r="I5187" s="75"/>
      <c r="L5187" s="62"/>
      <c r="M5187" s="62"/>
      <c r="N5187" s="62"/>
      <c r="O5187" s="62"/>
      <c r="P5187" s="62"/>
      <c r="Q5187" s="62"/>
      <c r="R5187" s="74"/>
      <c r="S5187" s="74"/>
      <c r="T5187" s="62"/>
      <c r="U5187" s="62"/>
      <c r="V5187" s="76"/>
    </row>
    <row r="5188" customHeight="1" spans="1:22">
      <c r="A5188" s="74"/>
      <c r="B5188" s="74"/>
      <c r="C5188" s="74"/>
      <c r="D5188" s="74"/>
      <c r="E5188" s="74"/>
      <c r="G5188" s="75"/>
      <c r="H5188" s="75"/>
      <c r="I5188" s="75"/>
      <c r="L5188" s="62"/>
      <c r="M5188" s="62"/>
      <c r="N5188" s="62"/>
      <c r="O5188" s="62"/>
      <c r="P5188" s="62"/>
      <c r="Q5188" s="62"/>
      <c r="R5188" s="74"/>
      <c r="S5188" s="74"/>
      <c r="T5188" s="62"/>
      <c r="U5188" s="62"/>
      <c r="V5188" s="76"/>
    </row>
    <row r="5189" customHeight="1" spans="1:22">
      <c r="A5189" s="74"/>
      <c r="B5189" s="74"/>
      <c r="C5189" s="74"/>
      <c r="D5189" s="74"/>
      <c r="E5189" s="74"/>
      <c r="G5189" s="75"/>
      <c r="H5189" s="75"/>
      <c r="I5189" s="75"/>
      <c r="L5189" s="62"/>
      <c r="M5189" s="62"/>
      <c r="N5189" s="62"/>
      <c r="O5189" s="62"/>
      <c r="P5189" s="62"/>
      <c r="Q5189" s="62"/>
      <c r="R5189" s="74"/>
      <c r="S5189" s="74"/>
      <c r="T5189" s="62"/>
      <c r="U5189" s="62"/>
      <c r="V5189" s="76"/>
    </row>
    <row r="5190" customHeight="1" spans="1:22">
      <c r="A5190" s="74"/>
      <c r="B5190" s="74"/>
      <c r="C5190" s="74"/>
      <c r="D5190" s="74"/>
      <c r="E5190" s="74"/>
      <c r="G5190" s="75"/>
      <c r="H5190" s="75"/>
      <c r="I5190" s="75"/>
      <c r="L5190" s="62"/>
      <c r="M5190" s="62"/>
      <c r="N5190" s="62"/>
      <c r="O5190" s="62"/>
      <c r="P5190" s="62"/>
      <c r="Q5190" s="62"/>
      <c r="R5190" s="74"/>
      <c r="S5190" s="74"/>
      <c r="T5190" s="62"/>
      <c r="U5190" s="62"/>
      <c r="V5190" s="76"/>
    </row>
    <row r="5191" customHeight="1" spans="1:22">
      <c r="A5191" s="74"/>
      <c r="B5191" s="74"/>
      <c r="C5191" s="74"/>
      <c r="D5191" s="74"/>
      <c r="E5191" s="74"/>
      <c r="G5191" s="75"/>
      <c r="H5191" s="75"/>
      <c r="I5191" s="75"/>
      <c r="L5191" s="62"/>
      <c r="M5191" s="62"/>
      <c r="N5191" s="62"/>
      <c r="O5191" s="62"/>
      <c r="P5191" s="62"/>
      <c r="Q5191" s="62"/>
      <c r="R5191" s="74"/>
      <c r="S5191" s="74"/>
      <c r="T5191" s="62"/>
      <c r="U5191" s="62"/>
      <c r="V5191" s="76"/>
    </row>
    <row r="5192" customHeight="1" spans="1:22">
      <c r="A5192" s="74"/>
      <c r="B5192" s="74"/>
      <c r="C5192" s="74"/>
      <c r="D5192" s="74"/>
      <c r="E5192" s="74"/>
      <c r="G5192" s="75"/>
      <c r="H5192" s="75"/>
      <c r="I5192" s="75"/>
      <c r="L5192" s="62"/>
      <c r="M5192" s="62"/>
      <c r="N5192" s="62"/>
      <c r="O5192" s="62"/>
      <c r="P5192" s="62"/>
      <c r="Q5192" s="62"/>
      <c r="R5192" s="74"/>
      <c r="S5192" s="74"/>
      <c r="T5192" s="62"/>
      <c r="U5192" s="62"/>
      <c r="V5192" s="76"/>
    </row>
    <row r="5193" customHeight="1" spans="1:22">
      <c r="A5193" s="74"/>
      <c r="B5193" s="74"/>
      <c r="C5193" s="74"/>
      <c r="D5193" s="74"/>
      <c r="E5193" s="74"/>
      <c r="G5193" s="75"/>
      <c r="H5193" s="75"/>
      <c r="I5193" s="75"/>
      <c r="L5193" s="62"/>
      <c r="M5193" s="62"/>
      <c r="N5193" s="62"/>
      <c r="O5193" s="62"/>
      <c r="P5193" s="62"/>
      <c r="Q5193" s="62"/>
      <c r="R5193" s="74"/>
      <c r="S5193" s="74"/>
      <c r="T5193" s="62"/>
      <c r="U5193" s="62"/>
      <c r="V5193" s="76"/>
    </row>
    <row r="5194" customHeight="1" spans="1:22">
      <c r="A5194" s="74"/>
      <c r="B5194" s="74"/>
      <c r="C5194" s="74"/>
      <c r="D5194" s="74"/>
      <c r="E5194" s="74"/>
      <c r="G5194" s="75"/>
      <c r="H5194" s="75"/>
      <c r="I5194" s="75"/>
      <c r="L5194" s="62"/>
      <c r="M5194" s="62"/>
      <c r="N5194" s="62"/>
      <c r="O5194" s="62"/>
      <c r="P5194" s="62"/>
      <c r="Q5194" s="62"/>
      <c r="R5194" s="74"/>
      <c r="S5194" s="74"/>
      <c r="T5194" s="62"/>
      <c r="U5194" s="62"/>
      <c r="V5194" s="76"/>
    </row>
    <row r="5195" customHeight="1" spans="1:22">
      <c r="A5195" s="74"/>
      <c r="B5195" s="74"/>
      <c r="C5195" s="74"/>
      <c r="D5195" s="74"/>
      <c r="E5195" s="74"/>
      <c r="G5195" s="75"/>
      <c r="H5195" s="75"/>
      <c r="I5195" s="75"/>
      <c r="L5195" s="62"/>
      <c r="M5195" s="62"/>
      <c r="N5195" s="62"/>
      <c r="O5195" s="62"/>
      <c r="P5195" s="62"/>
      <c r="Q5195" s="62"/>
      <c r="R5195" s="74"/>
      <c r="S5195" s="74"/>
      <c r="T5195" s="62"/>
      <c r="U5195" s="62"/>
      <c r="V5195" s="76"/>
    </row>
    <row r="5196" customHeight="1" spans="1:22">
      <c r="A5196" s="74"/>
      <c r="B5196" s="74"/>
      <c r="C5196" s="74"/>
      <c r="D5196" s="74"/>
      <c r="E5196" s="74"/>
      <c r="G5196" s="75"/>
      <c r="H5196" s="75"/>
      <c r="I5196" s="75"/>
      <c r="L5196" s="62"/>
      <c r="M5196" s="62"/>
      <c r="N5196" s="62"/>
      <c r="O5196" s="62"/>
      <c r="P5196" s="62"/>
      <c r="Q5196" s="62"/>
      <c r="R5196" s="74"/>
      <c r="S5196" s="74"/>
      <c r="T5196" s="62"/>
      <c r="U5196" s="62"/>
      <c r="V5196" s="76"/>
    </row>
    <row r="5197" customHeight="1" spans="1:22">
      <c r="A5197" s="74"/>
      <c r="B5197" s="74"/>
      <c r="C5197" s="74"/>
      <c r="D5197" s="74"/>
      <c r="E5197" s="74"/>
      <c r="G5197" s="75"/>
      <c r="H5197" s="75"/>
      <c r="I5197" s="75"/>
      <c r="L5197" s="62"/>
      <c r="M5197" s="62"/>
      <c r="N5197" s="62"/>
      <c r="O5197" s="62"/>
      <c r="P5197" s="62"/>
      <c r="Q5197" s="62"/>
      <c r="R5197" s="74"/>
      <c r="S5197" s="74"/>
      <c r="T5197" s="62"/>
      <c r="U5197" s="62"/>
      <c r="V5197" s="76"/>
    </row>
    <row r="5198" customHeight="1" spans="1:22">
      <c r="A5198" s="74"/>
      <c r="B5198" s="74"/>
      <c r="C5198" s="74"/>
      <c r="D5198" s="74"/>
      <c r="E5198" s="74"/>
      <c r="G5198" s="75"/>
      <c r="H5198" s="75"/>
      <c r="I5198" s="75"/>
      <c r="L5198" s="62"/>
      <c r="M5198" s="62"/>
      <c r="N5198" s="62"/>
      <c r="O5198" s="62"/>
      <c r="P5198" s="62"/>
      <c r="Q5198" s="62"/>
      <c r="R5198" s="74"/>
      <c r="S5198" s="74"/>
      <c r="T5198" s="62"/>
      <c r="U5198" s="62"/>
      <c r="V5198" s="76"/>
    </row>
  </sheetData>
  <conditionalFormatting sqref="W3">
    <cfRule type="duplicateValues" dxfId="28" priority="5885"/>
  </conditionalFormatting>
  <conditionalFormatting sqref="W4">
    <cfRule type="duplicateValues" dxfId="28" priority="5883"/>
  </conditionalFormatting>
  <conditionalFormatting sqref="W5">
    <cfRule type="duplicateValues" dxfId="28" priority="5881"/>
  </conditionalFormatting>
  <conditionalFormatting sqref="W6">
    <cfRule type="duplicateValues" dxfId="28" priority="5879"/>
  </conditionalFormatting>
  <conditionalFormatting sqref="W7">
    <cfRule type="duplicateValues" dxfId="28" priority="5877"/>
  </conditionalFormatting>
  <conditionalFormatting sqref="W8">
    <cfRule type="duplicateValues" dxfId="28" priority="5875"/>
  </conditionalFormatting>
  <conditionalFormatting sqref="W9">
    <cfRule type="duplicateValues" dxfId="28" priority="5873"/>
  </conditionalFormatting>
  <conditionalFormatting sqref="W10">
    <cfRule type="duplicateValues" dxfId="28" priority="5871"/>
  </conditionalFormatting>
  <conditionalFormatting sqref="W11">
    <cfRule type="duplicateValues" dxfId="28" priority="5869"/>
  </conditionalFormatting>
  <conditionalFormatting sqref="W12">
    <cfRule type="duplicateValues" dxfId="28" priority="5867"/>
  </conditionalFormatting>
  <conditionalFormatting sqref="W13">
    <cfRule type="duplicateValues" dxfId="28" priority="5865"/>
  </conditionalFormatting>
  <conditionalFormatting sqref="W14">
    <cfRule type="duplicateValues" dxfId="28" priority="5863"/>
  </conditionalFormatting>
  <conditionalFormatting sqref="W15">
    <cfRule type="duplicateValues" dxfId="28" priority="5861"/>
  </conditionalFormatting>
  <conditionalFormatting sqref="W16">
    <cfRule type="duplicateValues" dxfId="28" priority="5859"/>
  </conditionalFormatting>
  <conditionalFormatting sqref="W17">
    <cfRule type="duplicateValues" dxfId="28" priority="5857"/>
  </conditionalFormatting>
  <conditionalFormatting sqref="W18">
    <cfRule type="duplicateValues" dxfId="28" priority="5855"/>
  </conditionalFormatting>
  <conditionalFormatting sqref="W19">
    <cfRule type="duplicateValues" dxfId="28" priority="5853"/>
  </conditionalFormatting>
  <conditionalFormatting sqref="W20">
    <cfRule type="duplicateValues" dxfId="28" priority="5851"/>
  </conditionalFormatting>
  <conditionalFormatting sqref="W21">
    <cfRule type="duplicateValues" dxfId="28" priority="5849"/>
  </conditionalFormatting>
  <conditionalFormatting sqref="W22">
    <cfRule type="duplicateValues" dxfId="28" priority="5847"/>
  </conditionalFormatting>
  <conditionalFormatting sqref="W23">
    <cfRule type="duplicateValues" dxfId="28" priority="5845"/>
  </conditionalFormatting>
  <conditionalFormatting sqref="W24">
    <cfRule type="duplicateValues" dxfId="28" priority="5843"/>
  </conditionalFormatting>
  <conditionalFormatting sqref="W25">
    <cfRule type="duplicateValues" dxfId="28" priority="5841"/>
  </conditionalFormatting>
  <conditionalFormatting sqref="W26">
    <cfRule type="duplicateValues" dxfId="28" priority="5839"/>
  </conditionalFormatting>
  <conditionalFormatting sqref="W27">
    <cfRule type="duplicateValues" dxfId="28" priority="5837"/>
  </conditionalFormatting>
  <conditionalFormatting sqref="W28">
    <cfRule type="duplicateValues" dxfId="28" priority="5835"/>
  </conditionalFormatting>
  <conditionalFormatting sqref="W29">
    <cfRule type="duplicateValues" dxfId="28" priority="5833"/>
  </conditionalFormatting>
  <conditionalFormatting sqref="W30">
    <cfRule type="duplicateValues" dxfId="28" priority="5831"/>
  </conditionalFormatting>
  <conditionalFormatting sqref="W31">
    <cfRule type="duplicateValues" dxfId="28" priority="5829"/>
  </conditionalFormatting>
  <conditionalFormatting sqref="W32">
    <cfRule type="duplicateValues" dxfId="28" priority="5827"/>
  </conditionalFormatting>
  <conditionalFormatting sqref="W33">
    <cfRule type="duplicateValues" dxfId="28" priority="5825"/>
  </conditionalFormatting>
  <conditionalFormatting sqref="W34">
    <cfRule type="duplicateValues" dxfId="28" priority="5823"/>
  </conditionalFormatting>
  <conditionalFormatting sqref="W35">
    <cfRule type="duplicateValues" dxfId="28" priority="5821"/>
  </conditionalFormatting>
  <conditionalFormatting sqref="W36">
    <cfRule type="duplicateValues" dxfId="28" priority="5819"/>
  </conditionalFormatting>
  <conditionalFormatting sqref="W37">
    <cfRule type="duplicateValues" dxfId="28" priority="5817"/>
  </conditionalFormatting>
  <conditionalFormatting sqref="W38">
    <cfRule type="duplicateValues" dxfId="28" priority="5815"/>
  </conditionalFormatting>
  <conditionalFormatting sqref="W39">
    <cfRule type="duplicateValues" dxfId="28" priority="5813"/>
  </conditionalFormatting>
  <conditionalFormatting sqref="W40">
    <cfRule type="duplicateValues" dxfId="28" priority="5811"/>
  </conditionalFormatting>
  <conditionalFormatting sqref="W41">
    <cfRule type="duplicateValues" dxfId="28" priority="5809"/>
  </conditionalFormatting>
  <conditionalFormatting sqref="W42">
    <cfRule type="duplicateValues" dxfId="28" priority="5807"/>
  </conditionalFormatting>
  <conditionalFormatting sqref="W43">
    <cfRule type="duplicateValues" dxfId="28" priority="5805"/>
  </conditionalFormatting>
  <conditionalFormatting sqref="W44">
    <cfRule type="duplicateValues" dxfId="28" priority="5803"/>
  </conditionalFormatting>
  <conditionalFormatting sqref="W45">
    <cfRule type="duplicateValues" dxfId="28" priority="5801"/>
  </conditionalFormatting>
  <conditionalFormatting sqref="W46">
    <cfRule type="duplicateValues" dxfId="28" priority="5799"/>
  </conditionalFormatting>
  <conditionalFormatting sqref="W47">
    <cfRule type="duplicateValues" dxfId="28" priority="5797"/>
  </conditionalFormatting>
  <conditionalFormatting sqref="W48">
    <cfRule type="duplicateValues" dxfId="28" priority="5795"/>
  </conditionalFormatting>
  <conditionalFormatting sqref="W49">
    <cfRule type="duplicateValues" dxfId="28" priority="5793"/>
  </conditionalFormatting>
  <conditionalFormatting sqref="W50">
    <cfRule type="duplicateValues" dxfId="28" priority="5791"/>
  </conditionalFormatting>
  <conditionalFormatting sqref="W51">
    <cfRule type="duplicateValues" dxfId="28" priority="5789"/>
  </conditionalFormatting>
  <conditionalFormatting sqref="W52">
    <cfRule type="duplicateValues" dxfId="28" priority="5787"/>
  </conditionalFormatting>
  <conditionalFormatting sqref="W53">
    <cfRule type="duplicateValues" dxfId="28" priority="5785"/>
  </conditionalFormatting>
  <conditionalFormatting sqref="W54">
    <cfRule type="duplicateValues" dxfId="28" priority="5783"/>
  </conditionalFormatting>
  <conditionalFormatting sqref="W55">
    <cfRule type="duplicateValues" dxfId="28" priority="5781"/>
  </conditionalFormatting>
  <conditionalFormatting sqref="W56">
    <cfRule type="duplicateValues" dxfId="28" priority="5779"/>
  </conditionalFormatting>
  <conditionalFormatting sqref="W57">
    <cfRule type="duplicateValues" dxfId="28" priority="5777"/>
  </conditionalFormatting>
  <conditionalFormatting sqref="W58">
    <cfRule type="duplicateValues" dxfId="28" priority="5775"/>
  </conditionalFormatting>
  <conditionalFormatting sqref="W59">
    <cfRule type="duplicateValues" dxfId="28" priority="5773"/>
  </conditionalFormatting>
  <conditionalFormatting sqref="W60">
    <cfRule type="duplicateValues" dxfId="28" priority="5769"/>
  </conditionalFormatting>
  <conditionalFormatting sqref="W61">
    <cfRule type="duplicateValues" dxfId="28" priority="5767"/>
  </conditionalFormatting>
  <conditionalFormatting sqref="W62">
    <cfRule type="duplicateValues" dxfId="28" priority="5765"/>
  </conditionalFormatting>
  <conditionalFormatting sqref="W63">
    <cfRule type="duplicateValues" dxfId="28" priority="5763"/>
  </conditionalFormatting>
  <conditionalFormatting sqref="W64">
    <cfRule type="duplicateValues" dxfId="28" priority="5761"/>
  </conditionalFormatting>
  <conditionalFormatting sqref="W65">
    <cfRule type="duplicateValues" dxfId="28" priority="5759"/>
  </conditionalFormatting>
  <conditionalFormatting sqref="W66">
    <cfRule type="duplicateValues" dxfId="28" priority="5757"/>
  </conditionalFormatting>
  <conditionalFormatting sqref="W67">
    <cfRule type="duplicateValues" dxfId="28" priority="5755"/>
  </conditionalFormatting>
  <conditionalFormatting sqref="W68">
    <cfRule type="duplicateValues" dxfId="28" priority="5753"/>
  </conditionalFormatting>
  <conditionalFormatting sqref="W69">
    <cfRule type="duplicateValues" dxfId="28" priority="5751"/>
  </conditionalFormatting>
  <conditionalFormatting sqref="W70">
    <cfRule type="duplicateValues" dxfId="28" priority="5749"/>
  </conditionalFormatting>
  <conditionalFormatting sqref="W71">
    <cfRule type="duplicateValues" dxfId="28" priority="5747"/>
  </conditionalFormatting>
  <conditionalFormatting sqref="W72">
    <cfRule type="duplicateValues" dxfId="28" priority="5745"/>
  </conditionalFormatting>
  <conditionalFormatting sqref="W73">
    <cfRule type="duplicateValues" dxfId="28" priority="5743"/>
  </conditionalFormatting>
  <conditionalFormatting sqref="W74">
    <cfRule type="duplicateValues" dxfId="28" priority="5741"/>
  </conditionalFormatting>
  <conditionalFormatting sqref="W75">
    <cfRule type="duplicateValues" dxfId="28" priority="5739"/>
  </conditionalFormatting>
  <conditionalFormatting sqref="W76">
    <cfRule type="duplicateValues" dxfId="28" priority="5737"/>
  </conditionalFormatting>
  <conditionalFormatting sqref="W77">
    <cfRule type="duplicateValues" dxfId="28" priority="5735"/>
  </conditionalFormatting>
  <conditionalFormatting sqref="W78">
    <cfRule type="duplicateValues" dxfId="28" priority="5733"/>
  </conditionalFormatting>
  <conditionalFormatting sqref="W79">
    <cfRule type="duplicateValues" dxfId="28" priority="5731"/>
  </conditionalFormatting>
  <conditionalFormatting sqref="W80">
    <cfRule type="duplicateValues" dxfId="28" priority="5729"/>
  </conditionalFormatting>
  <conditionalFormatting sqref="W81">
    <cfRule type="duplicateValues" dxfId="28" priority="5727"/>
  </conditionalFormatting>
  <conditionalFormatting sqref="W82">
    <cfRule type="duplicateValues" dxfId="28" priority="5725"/>
  </conditionalFormatting>
  <conditionalFormatting sqref="W83">
    <cfRule type="duplicateValues" dxfId="28" priority="5723"/>
  </conditionalFormatting>
  <conditionalFormatting sqref="W84">
    <cfRule type="duplicateValues" dxfId="28" priority="5721"/>
  </conditionalFormatting>
  <conditionalFormatting sqref="W85">
    <cfRule type="duplicateValues" dxfId="28" priority="5719"/>
  </conditionalFormatting>
  <conditionalFormatting sqref="W86">
    <cfRule type="duplicateValues" dxfId="28" priority="5717"/>
  </conditionalFormatting>
  <conditionalFormatting sqref="W87">
    <cfRule type="duplicateValues" dxfId="28" priority="5715"/>
  </conditionalFormatting>
  <conditionalFormatting sqref="W88">
    <cfRule type="duplicateValues" dxfId="28" priority="5713"/>
  </conditionalFormatting>
  <conditionalFormatting sqref="W89">
    <cfRule type="duplicateValues" dxfId="28" priority="5711"/>
  </conditionalFormatting>
  <conditionalFormatting sqref="W90">
    <cfRule type="duplicateValues" dxfId="28" priority="5709"/>
  </conditionalFormatting>
  <conditionalFormatting sqref="W91">
    <cfRule type="duplicateValues" dxfId="28" priority="5707"/>
  </conditionalFormatting>
  <conditionalFormatting sqref="W92">
    <cfRule type="duplicateValues" dxfId="28" priority="5705"/>
  </conditionalFormatting>
  <conditionalFormatting sqref="W93">
    <cfRule type="duplicateValues" dxfId="28" priority="5703"/>
  </conditionalFormatting>
  <conditionalFormatting sqref="W94">
    <cfRule type="duplicateValues" dxfId="28" priority="5701"/>
  </conditionalFormatting>
  <conditionalFormatting sqref="W95">
    <cfRule type="duplicateValues" dxfId="28" priority="5699"/>
  </conditionalFormatting>
  <conditionalFormatting sqref="W96">
    <cfRule type="duplicateValues" dxfId="28" priority="5697"/>
  </conditionalFormatting>
  <conditionalFormatting sqref="W97">
    <cfRule type="duplicateValues" dxfId="28" priority="5695"/>
  </conditionalFormatting>
  <conditionalFormatting sqref="W98">
    <cfRule type="duplicateValues" dxfId="28" priority="5693"/>
  </conditionalFormatting>
  <conditionalFormatting sqref="W99">
    <cfRule type="duplicateValues" dxfId="28" priority="5691"/>
  </conditionalFormatting>
  <conditionalFormatting sqref="W100">
    <cfRule type="duplicateValues" dxfId="28" priority="5689"/>
  </conditionalFormatting>
  <conditionalFormatting sqref="W101">
    <cfRule type="duplicateValues" dxfId="28" priority="5687"/>
  </conditionalFormatting>
  <conditionalFormatting sqref="W102">
    <cfRule type="duplicateValues" dxfId="28" priority="5685"/>
  </conditionalFormatting>
  <conditionalFormatting sqref="W103">
    <cfRule type="duplicateValues" dxfId="28" priority="5683"/>
  </conditionalFormatting>
  <conditionalFormatting sqref="W104">
    <cfRule type="duplicateValues" dxfId="28" priority="5681"/>
  </conditionalFormatting>
  <conditionalFormatting sqref="W105">
    <cfRule type="duplicateValues" dxfId="28" priority="5679"/>
  </conditionalFormatting>
  <conditionalFormatting sqref="W106">
    <cfRule type="duplicateValues" dxfId="28" priority="5677"/>
  </conditionalFormatting>
  <conditionalFormatting sqref="W107">
    <cfRule type="duplicateValues" dxfId="28" priority="5675"/>
  </conditionalFormatting>
  <conditionalFormatting sqref="W108">
    <cfRule type="duplicateValues" dxfId="28" priority="5673"/>
  </conditionalFormatting>
  <conditionalFormatting sqref="W109">
    <cfRule type="duplicateValues" dxfId="28" priority="5671"/>
  </conditionalFormatting>
  <conditionalFormatting sqref="W110">
    <cfRule type="duplicateValues" dxfId="28" priority="5669"/>
  </conditionalFormatting>
  <conditionalFormatting sqref="W111">
    <cfRule type="duplicateValues" dxfId="28" priority="5667"/>
  </conditionalFormatting>
  <conditionalFormatting sqref="W112">
    <cfRule type="duplicateValues" dxfId="28" priority="5665"/>
  </conditionalFormatting>
  <conditionalFormatting sqref="W113">
    <cfRule type="duplicateValues" dxfId="28" priority="5663"/>
  </conditionalFormatting>
  <conditionalFormatting sqref="W114">
    <cfRule type="duplicateValues" dxfId="28" priority="5661"/>
  </conditionalFormatting>
  <conditionalFormatting sqref="W115">
    <cfRule type="duplicateValues" dxfId="28" priority="5659"/>
  </conditionalFormatting>
  <conditionalFormatting sqref="W116">
    <cfRule type="duplicateValues" dxfId="28" priority="5657"/>
  </conditionalFormatting>
  <conditionalFormatting sqref="W117">
    <cfRule type="duplicateValues" dxfId="28" priority="5655"/>
  </conditionalFormatting>
  <conditionalFormatting sqref="W118">
    <cfRule type="duplicateValues" dxfId="28" priority="5653"/>
  </conditionalFormatting>
  <conditionalFormatting sqref="W119">
    <cfRule type="duplicateValues" dxfId="28" priority="5651"/>
  </conditionalFormatting>
  <conditionalFormatting sqref="W120">
    <cfRule type="duplicateValues" dxfId="28" priority="5649"/>
  </conditionalFormatting>
  <conditionalFormatting sqref="W121">
    <cfRule type="duplicateValues" dxfId="28" priority="5647"/>
  </conditionalFormatting>
  <conditionalFormatting sqref="W122">
    <cfRule type="duplicateValues" dxfId="28" priority="5645"/>
  </conditionalFormatting>
  <conditionalFormatting sqref="W123">
    <cfRule type="duplicateValues" dxfId="28" priority="5643"/>
  </conditionalFormatting>
  <conditionalFormatting sqref="W124">
    <cfRule type="duplicateValues" dxfId="28" priority="5641"/>
  </conditionalFormatting>
  <conditionalFormatting sqref="W125">
    <cfRule type="duplicateValues" dxfId="28" priority="5639"/>
  </conditionalFormatting>
  <conditionalFormatting sqref="W126">
    <cfRule type="duplicateValues" dxfId="28" priority="5637"/>
  </conditionalFormatting>
  <conditionalFormatting sqref="W127">
    <cfRule type="duplicateValues" dxfId="28" priority="5635"/>
  </conditionalFormatting>
  <conditionalFormatting sqref="W128">
    <cfRule type="duplicateValues" dxfId="28" priority="5633"/>
  </conditionalFormatting>
  <conditionalFormatting sqref="W129">
    <cfRule type="duplicateValues" dxfId="28" priority="5631"/>
  </conditionalFormatting>
  <conditionalFormatting sqref="W130">
    <cfRule type="duplicateValues" dxfId="28" priority="5629"/>
  </conditionalFormatting>
  <conditionalFormatting sqref="W131">
    <cfRule type="duplicateValues" dxfId="28" priority="5627"/>
  </conditionalFormatting>
  <conditionalFormatting sqref="W132">
    <cfRule type="duplicateValues" dxfId="28" priority="5625"/>
  </conditionalFormatting>
  <conditionalFormatting sqref="W133">
    <cfRule type="duplicateValues" dxfId="28" priority="5623"/>
  </conditionalFormatting>
  <conditionalFormatting sqref="W134">
    <cfRule type="duplicateValues" dxfId="28" priority="5621"/>
  </conditionalFormatting>
  <conditionalFormatting sqref="W135">
    <cfRule type="duplicateValues" dxfId="28" priority="5619"/>
  </conditionalFormatting>
  <conditionalFormatting sqref="W136">
    <cfRule type="duplicateValues" dxfId="28" priority="5617"/>
  </conditionalFormatting>
  <conditionalFormatting sqref="W137">
    <cfRule type="duplicateValues" dxfId="28" priority="5615"/>
  </conditionalFormatting>
  <conditionalFormatting sqref="W138">
    <cfRule type="duplicateValues" dxfId="28" priority="5613"/>
  </conditionalFormatting>
  <conditionalFormatting sqref="W139">
    <cfRule type="duplicateValues" dxfId="28" priority="5611"/>
  </conditionalFormatting>
  <conditionalFormatting sqref="W140">
    <cfRule type="duplicateValues" dxfId="28" priority="5609"/>
  </conditionalFormatting>
  <conditionalFormatting sqref="W141">
    <cfRule type="duplicateValues" dxfId="28" priority="5607"/>
  </conditionalFormatting>
  <conditionalFormatting sqref="W142">
    <cfRule type="duplicateValues" dxfId="28" priority="5605"/>
  </conditionalFormatting>
  <conditionalFormatting sqref="W143">
    <cfRule type="duplicateValues" dxfId="28" priority="5603"/>
  </conditionalFormatting>
  <conditionalFormatting sqref="W144">
    <cfRule type="duplicateValues" dxfId="28" priority="5601"/>
  </conditionalFormatting>
  <conditionalFormatting sqref="W145">
    <cfRule type="duplicateValues" dxfId="28" priority="5599"/>
  </conditionalFormatting>
  <conditionalFormatting sqref="W146">
    <cfRule type="duplicateValues" dxfId="28" priority="5597"/>
  </conditionalFormatting>
  <conditionalFormatting sqref="W147">
    <cfRule type="duplicateValues" dxfId="28" priority="5595"/>
  </conditionalFormatting>
  <conditionalFormatting sqref="W148">
    <cfRule type="duplicateValues" dxfId="28" priority="5593"/>
  </conditionalFormatting>
  <conditionalFormatting sqref="W149">
    <cfRule type="duplicateValues" dxfId="28" priority="5591"/>
  </conditionalFormatting>
  <conditionalFormatting sqref="W150">
    <cfRule type="duplicateValues" dxfId="28" priority="5589"/>
  </conditionalFormatting>
  <conditionalFormatting sqref="W151">
    <cfRule type="duplicateValues" dxfId="28" priority="5587"/>
  </conditionalFormatting>
  <conditionalFormatting sqref="W152">
    <cfRule type="duplicateValues" dxfId="28" priority="5585"/>
  </conditionalFormatting>
  <conditionalFormatting sqref="W153">
    <cfRule type="duplicateValues" dxfId="28" priority="5583"/>
  </conditionalFormatting>
  <conditionalFormatting sqref="W154">
    <cfRule type="duplicateValues" dxfId="28" priority="5581"/>
  </conditionalFormatting>
  <conditionalFormatting sqref="W155">
    <cfRule type="duplicateValues" dxfId="28" priority="5579"/>
  </conditionalFormatting>
  <conditionalFormatting sqref="W156">
    <cfRule type="duplicateValues" dxfId="28" priority="5577"/>
  </conditionalFormatting>
  <conditionalFormatting sqref="W157">
    <cfRule type="duplicateValues" dxfId="28" priority="5575"/>
  </conditionalFormatting>
  <conditionalFormatting sqref="W158">
    <cfRule type="duplicateValues" dxfId="28" priority="5573"/>
  </conditionalFormatting>
  <conditionalFormatting sqref="W159">
    <cfRule type="duplicateValues" dxfId="28" priority="5571"/>
  </conditionalFormatting>
  <conditionalFormatting sqref="W160">
    <cfRule type="duplicateValues" dxfId="28" priority="5569"/>
  </conditionalFormatting>
  <conditionalFormatting sqref="W161">
    <cfRule type="duplicateValues" dxfId="28" priority="5567"/>
  </conditionalFormatting>
  <conditionalFormatting sqref="W162">
    <cfRule type="duplicateValues" dxfId="28" priority="5565"/>
  </conditionalFormatting>
  <conditionalFormatting sqref="W163">
    <cfRule type="duplicateValues" dxfId="28" priority="5563"/>
  </conditionalFormatting>
  <conditionalFormatting sqref="W164">
    <cfRule type="duplicateValues" dxfId="28" priority="5561"/>
  </conditionalFormatting>
  <conditionalFormatting sqref="W165">
    <cfRule type="duplicateValues" dxfId="28" priority="5559"/>
  </conditionalFormatting>
  <conditionalFormatting sqref="W166">
    <cfRule type="duplicateValues" dxfId="28" priority="5557"/>
  </conditionalFormatting>
  <conditionalFormatting sqref="W167">
    <cfRule type="duplicateValues" dxfId="28" priority="5555"/>
  </conditionalFormatting>
  <conditionalFormatting sqref="W168">
    <cfRule type="duplicateValues" dxfId="28" priority="5553"/>
  </conditionalFormatting>
  <conditionalFormatting sqref="W169">
    <cfRule type="duplicateValues" dxfId="28" priority="5551"/>
  </conditionalFormatting>
  <conditionalFormatting sqref="W170">
    <cfRule type="duplicateValues" dxfId="28" priority="5549"/>
  </conditionalFormatting>
  <conditionalFormatting sqref="W171">
    <cfRule type="duplicateValues" dxfId="28" priority="5547"/>
  </conditionalFormatting>
  <conditionalFormatting sqref="W172">
    <cfRule type="duplicateValues" dxfId="28" priority="5545"/>
  </conditionalFormatting>
  <conditionalFormatting sqref="W173">
    <cfRule type="duplicateValues" dxfId="28" priority="5543"/>
  </conditionalFormatting>
  <conditionalFormatting sqref="W174">
    <cfRule type="duplicateValues" dxfId="28" priority="5541"/>
  </conditionalFormatting>
  <conditionalFormatting sqref="W175">
    <cfRule type="duplicateValues" dxfId="28" priority="5539"/>
  </conditionalFormatting>
  <conditionalFormatting sqref="W176">
    <cfRule type="duplicateValues" dxfId="28" priority="5537"/>
  </conditionalFormatting>
  <conditionalFormatting sqref="W177">
    <cfRule type="duplicateValues" dxfId="28" priority="5535"/>
  </conditionalFormatting>
  <conditionalFormatting sqref="W178">
    <cfRule type="duplicateValues" dxfId="28" priority="5533"/>
  </conditionalFormatting>
  <conditionalFormatting sqref="W179">
    <cfRule type="duplicateValues" dxfId="28" priority="5531"/>
  </conditionalFormatting>
  <conditionalFormatting sqref="W180">
    <cfRule type="duplicateValues" dxfId="28" priority="5529"/>
  </conditionalFormatting>
  <conditionalFormatting sqref="W181">
    <cfRule type="duplicateValues" dxfId="28" priority="5527"/>
  </conditionalFormatting>
  <conditionalFormatting sqref="W182">
    <cfRule type="duplicateValues" dxfId="28" priority="5525"/>
  </conditionalFormatting>
  <conditionalFormatting sqref="W183">
    <cfRule type="duplicateValues" dxfId="28" priority="5523"/>
  </conditionalFormatting>
  <conditionalFormatting sqref="W184">
    <cfRule type="duplicateValues" dxfId="28" priority="5521"/>
  </conditionalFormatting>
  <conditionalFormatting sqref="W185">
    <cfRule type="duplicateValues" dxfId="28" priority="5519"/>
  </conditionalFormatting>
  <conditionalFormatting sqref="W186">
    <cfRule type="duplicateValues" dxfId="28" priority="5517"/>
  </conditionalFormatting>
  <conditionalFormatting sqref="W187">
    <cfRule type="duplicateValues" dxfId="28" priority="5515"/>
  </conditionalFormatting>
  <conditionalFormatting sqref="W188">
    <cfRule type="duplicateValues" dxfId="28" priority="5513"/>
  </conditionalFormatting>
  <conditionalFormatting sqref="W189">
    <cfRule type="duplicateValues" dxfId="28" priority="5511"/>
  </conditionalFormatting>
  <conditionalFormatting sqref="W190">
    <cfRule type="duplicateValues" dxfId="28" priority="5509"/>
  </conditionalFormatting>
  <conditionalFormatting sqref="W191">
    <cfRule type="duplicateValues" dxfId="28" priority="5507"/>
  </conditionalFormatting>
  <conditionalFormatting sqref="W192">
    <cfRule type="duplicateValues" dxfId="28" priority="5505"/>
  </conditionalFormatting>
  <conditionalFormatting sqref="W193">
    <cfRule type="duplicateValues" dxfId="28" priority="5501"/>
  </conditionalFormatting>
  <conditionalFormatting sqref="W194">
    <cfRule type="duplicateValues" dxfId="28" priority="5499"/>
  </conditionalFormatting>
  <conditionalFormatting sqref="W195">
    <cfRule type="duplicateValues" dxfId="28" priority="5497"/>
  </conditionalFormatting>
  <conditionalFormatting sqref="W196">
    <cfRule type="duplicateValues" dxfId="28" priority="5495"/>
  </conditionalFormatting>
  <conditionalFormatting sqref="W197">
    <cfRule type="duplicateValues" dxfId="28" priority="5493"/>
  </conditionalFormatting>
  <conditionalFormatting sqref="W198">
    <cfRule type="duplicateValues" dxfId="28" priority="5491"/>
  </conditionalFormatting>
  <conditionalFormatting sqref="W199">
    <cfRule type="duplicateValues" dxfId="28" priority="5489"/>
  </conditionalFormatting>
  <conditionalFormatting sqref="W200">
    <cfRule type="duplicateValues" dxfId="28" priority="5487"/>
  </conditionalFormatting>
  <conditionalFormatting sqref="W201">
    <cfRule type="duplicateValues" dxfId="28" priority="5485"/>
  </conditionalFormatting>
  <conditionalFormatting sqref="W202">
    <cfRule type="duplicateValues" dxfId="28" priority="5483"/>
  </conditionalFormatting>
  <conditionalFormatting sqref="W203">
    <cfRule type="duplicateValues" dxfId="28" priority="5481"/>
  </conditionalFormatting>
  <conditionalFormatting sqref="W204">
    <cfRule type="duplicateValues" dxfId="28" priority="5479"/>
  </conditionalFormatting>
  <conditionalFormatting sqref="W205">
    <cfRule type="duplicateValues" dxfId="28" priority="5477"/>
  </conditionalFormatting>
  <conditionalFormatting sqref="W206">
    <cfRule type="duplicateValues" dxfId="28" priority="5475"/>
  </conditionalFormatting>
  <conditionalFormatting sqref="W207">
    <cfRule type="duplicateValues" dxfId="28" priority="5473"/>
  </conditionalFormatting>
  <conditionalFormatting sqref="W208">
    <cfRule type="duplicateValues" dxfId="28" priority="5471"/>
  </conditionalFormatting>
  <conditionalFormatting sqref="W209">
    <cfRule type="duplicateValues" dxfId="28" priority="5469"/>
  </conditionalFormatting>
  <conditionalFormatting sqref="W210">
    <cfRule type="duplicateValues" dxfId="28" priority="5467"/>
  </conditionalFormatting>
  <conditionalFormatting sqref="W211">
    <cfRule type="duplicateValues" dxfId="28" priority="5465"/>
  </conditionalFormatting>
  <conditionalFormatting sqref="W212">
    <cfRule type="duplicateValues" dxfId="28" priority="5461"/>
  </conditionalFormatting>
  <conditionalFormatting sqref="W213">
    <cfRule type="duplicateValues" dxfId="28" priority="5459"/>
  </conditionalFormatting>
  <conditionalFormatting sqref="W214">
    <cfRule type="duplicateValues" dxfId="28" priority="5457"/>
  </conditionalFormatting>
  <conditionalFormatting sqref="W215">
    <cfRule type="duplicateValues" dxfId="28" priority="5455"/>
  </conditionalFormatting>
  <conditionalFormatting sqref="W216">
    <cfRule type="duplicateValues" dxfId="28" priority="5453"/>
  </conditionalFormatting>
  <conditionalFormatting sqref="W217">
    <cfRule type="duplicateValues" dxfId="28" priority="5451"/>
  </conditionalFormatting>
  <conditionalFormatting sqref="W218">
    <cfRule type="duplicateValues" dxfId="28" priority="5449"/>
  </conditionalFormatting>
  <conditionalFormatting sqref="W219">
    <cfRule type="duplicateValues" dxfId="28" priority="5447"/>
  </conditionalFormatting>
  <conditionalFormatting sqref="W220">
    <cfRule type="duplicateValues" dxfId="28" priority="5445"/>
  </conditionalFormatting>
  <conditionalFormatting sqref="W221">
    <cfRule type="duplicateValues" dxfId="28" priority="5443"/>
  </conditionalFormatting>
  <conditionalFormatting sqref="W222">
    <cfRule type="duplicateValues" dxfId="28" priority="5441"/>
  </conditionalFormatting>
  <conditionalFormatting sqref="W223">
    <cfRule type="duplicateValues" dxfId="28" priority="5439"/>
  </conditionalFormatting>
  <conditionalFormatting sqref="W224">
    <cfRule type="duplicateValues" dxfId="28" priority="5437"/>
  </conditionalFormatting>
  <conditionalFormatting sqref="W225">
    <cfRule type="duplicateValues" dxfId="28" priority="5435"/>
  </conditionalFormatting>
  <conditionalFormatting sqref="W226">
    <cfRule type="duplicateValues" dxfId="28" priority="5433"/>
  </conditionalFormatting>
  <conditionalFormatting sqref="W227">
    <cfRule type="duplicateValues" dxfId="28" priority="5431"/>
  </conditionalFormatting>
  <conditionalFormatting sqref="W228">
    <cfRule type="duplicateValues" dxfId="28" priority="5429"/>
  </conditionalFormatting>
  <conditionalFormatting sqref="W229">
    <cfRule type="duplicateValues" dxfId="28" priority="5425"/>
  </conditionalFormatting>
  <conditionalFormatting sqref="W230">
    <cfRule type="duplicateValues" dxfId="28" priority="5423"/>
  </conditionalFormatting>
  <conditionalFormatting sqref="W231">
    <cfRule type="duplicateValues" dxfId="28" priority="5421"/>
  </conditionalFormatting>
  <conditionalFormatting sqref="W232">
    <cfRule type="duplicateValues" dxfId="28" priority="5419"/>
  </conditionalFormatting>
  <conditionalFormatting sqref="W233">
    <cfRule type="duplicateValues" dxfId="28" priority="5417"/>
  </conditionalFormatting>
  <conditionalFormatting sqref="W234">
    <cfRule type="duplicateValues" dxfId="28" priority="5415"/>
  </conditionalFormatting>
  <conditionalFormatting sqref="W235">
    <cfRule type="duplicateValues" dxfId="28" priority="5413"/>
  </conditionalFormatting>
  <conditionalFormatting sqref="W236">
    <cfRule type="duplicateValues" dxfId="28" priority="5411"/>
  </conditionalFormatting>
  <conditionalFormatting sqref="W237">
    <cfRule type="duplicateValues" dxfId="28" priority="5409"/>
  </conditionalFormatting>
  <conditionalFormatting sqref="W238">
    <cfRule type="duplicateValues" dxfId="28" priority="5407"/>
  </conditionalFormatting>
  <conditionalFormatting sqref="W239">
    <cfRule type="duplicateValues" dxfId="28" priority="5405"/>
  </conditionalFormatting>
  <conditionalFormatting sqref="W240">
    <cfRule type="duplicateValues" dxfId="28" priority="5403"/>
  </conditionalFormatting>
  <conditionalFormatting sqref="W241">
    <cfRule type="duplicateValues" dxfId="28" priority="5401"/>
  </conditionalFormatting>
  <conditionalFormatting sqref="W242">
    <cfRule type="duplicateValues" dxfId="28" priority="5399"/>
  </conditionalFormatting>
  <conditionalFormatting sqref="W243">
    <cfRule type="duplicateValues" dxfId="28" priority="5397"/>
  </conditionalFormatting>
  <conditionalFormatting sqref="W244">
    <cfRule type="duplicateValues" dxfId="28" priority="5395"/>
  </conditionalFormatting>
  <conditionalFormatting sqref="W245">
    <cfRule type="duplicateValues" dxfId="28" priority="5393"/>
  </conditionalFormatting>
  <conditionalFormatting sqref="W246">
    <cfRule type="duplicateValues" dxfId="28" priority="5391"/>
  </conditionalFormatting>
  <conditionalFormatting sqref="W247">
    <cfRule type="duplicateValues" dxfId="28" priority="5389"/>
  </conditionalFormatting>
  <conditionalFormatting sqref="W248">
    <cfRule type="duplicateValues" dxfId="28" priority="5387"/>
  </conditionalFormatting>
  <conditionalFormatting sqref="W249">
    <cfRule type="duplicateValues" dxfId="28" priority="5385"/>
  </conditionalFormatting>
  <conditionalFormatting sqref="W250">
    <cfRule type="duplicateValues" dxfId="28" priority="5383"/>
  </conditionalFormatting>
  <conditionalFormatting sqref="W251">
    <cfRule type="duplicateValues" dxfId="28" priority="5381"/>
  </conditionalFormatting>
  <conditionalFormatting sqref="W252">
    <cfRule type="duplicateValues" dxfId="28" priority="5379"/>
  </conditionalFormatting>
  <conditionalFormatting sqref="W253">
    <cfRule type="duplicateValues" dxfId="28" priority="5377"/>
  </conditionalFormatting>
  <conditionalFormatting sqref="W254">
    <cfRule type="duplicateValues" dxfId="28" priority="5375"/>
  </conditionalFormatting>
  <conditionalFormatting sqref="W255">
    <cfRule type="duplicateValues" dxfId="28" priority="5373"/>
  </conditionalFormatting>
  <conditionalFormatting sqref="W256">
    <cfRule type="duplicateValues" dxfId="28" priority="5371"/>
  </conditionalFormatting>
  <conditionalFormatting sqref="W257">
    <cfRule type="duplicateValues" dxfId="28" priority="5369"/>
  </conditionalFormatting>
  <conditionalFormatting sqref="W258">
    <cfRule type="duplicateValues" dxfId="28" priority="5367"/>
  </conditionalFormatting>
  <conditionalFormatting sqref="W259">
    <cfRule type="duplicateValues" dxfId="28" priority="5365"/>
  </conditionalFormatting>
  <conditionalFormatting sqref="W260">
    <cfRule type="duplicateValues" dxfId="28" priority="5363"/>
  </conditionalFormatting>
  <conditionalFormatting sqref="W261">
    <cfRule type="duplicateValues" dxfId="28" priority="5361"/>
  </conditionalFormatting>
  <conditionalFormatting sqref="W262">
    <cfRule type="duplicateValues" dxfId="28" priority="5359"/>
  </conditionalFormatting>
  <conditionalFormatting sqref="W263">
    <cfRule type="duplicateValues" dxfId="28" priority="5357"/>
  </conditionalFormatting>
  <conditionalFormatting sqref="W264">
    <cfRule type="duplicateValues" dxfId="28" priority="5355"/>
  </conditionalFormatting>
  <conditionalFormatting sqref="W265">
    <cfRule type="duplicateValues" dxfId="28" priority="5353"/>
  </conditionalFormatting>
  <conditionalFormatting sqref="W266">
    <cfRule type="duplicateValues" dxfId="28" priority="5351"/>
  </conditionalFormatting>
  <conditionalFormatting sqref="W267">
    <cfRule type="duplicateValues" dxfId="28" priority="5349"/>
  </conditionalFormatting>
  <conditionalFormatting sqref="W268">
    <cfRule type="duplicateValues" dxfId="28" priority="5347"/>
  </conditionalFormatting>
  <conditionalFormatting sqref="W269">
    <cfRule type="duplicateValues" dxfId="28" priority="5345"/>
  </conditionalFormatting>
  <conditionalFormatting sqref="W270">
    <cfRule type="duplicateValues" dxfId="28" priority="5343"/>
  </conditionalFormatting>
  <conditionalFormatting sqref="W271">
    <cfRule type="duplicateValues" dxfId="28" priority="5341"/>
  </conditionalFormatting>
  <conditionalFormatting sqref="W272">
    <cfRule type="duplicateValues" dxfId="28" priority="5339"/>
  </conditionalFormatting>
  <conditionalFormatting sqref="W273">
    <cfRule type="duplicateValues" dxfId="28" priority="5337"/>
  </conditionalFormatting>
  <conditionalFormatting sqref="W274">
    <cfRule type="duplicateValues" dxfId="28" priority="5335"/>
  </conditionalFormatting>
  <conditionalFormatting sqref="W275">
    <cfRule type="duplicateValues" dxfId="28" priority="5333"/>
  </conditionalFormatting>
  <conditionalFormatting sqref="W276">
    <cfRule type="duplicateValues" dxfId="28" priority="5331"/>
  </conditionalFormatting>
  <conditionalFormatting sqref="W277">
    <cfRule type="duplicateValues" dxfId="28" priority="5329"/>
  </conditionalFormatting>
  <conditionalFormatting sqref="W278">
    <cfRule type="duplicateValues" dxfId="28" priority="5327"/>
  </conditionalFormatting>
  <conditionalFormatting sqref="W279">
    <cfRule type="duplicateValues" dxfId="28" priority="5325"/>
  </conditionalFormatting>
  <conditionalFormatting sqref="W280">
    <cfRule type="duplicateValues" dxfId="28" priority="5323"/>
  </conditionalFormatting>
  <conditionalFormatting sqref="W281">
    <cfRule type="duplicateValues" dxfId="28" priority="5321"/>
  </conditionalFormatting>
  <conditionalFormatting sqref="W282">
    <cfRule type="duplicateValues" dxfId="28" priority="5319"/>
  </conditionalFormatting>
  <conditionalFormatting sqref="W283">
    <cfRule type="duplicateValues" dxfId="28" priority="5317"/>
  </conditionalFormatting>
  <conditionalFormatting sqref="W284">
    <cfRule type="duplicateValues" dxfId="28" priority="5315"/>
  </conditionalFormatting>
  <conditionalFormatting sqref="W285">
    <cfRule type="duplicateValues" dxfId="28" priority="5313"/>
  </conditionalFormatting>
  <conditionalFormatting sqref="W286">
    <cfRule type="duplicateValues" dxfId="28" priority="5311"/>
  </conditionalFormatting>
  <conditionalFormatting sqref="W287">
    <cfRule type="duplicateValues" dxfId="28" priority="5309"/>
  </conditionalFormatting>
  <conditionalFormatting sqref="W288">
    <cfRule type="duplicateValues" dxfId="28" priority="5307"/>
  </conditionalFormatting>
  <conditionalFormatting sqref="W289">
    <cfRule type="duplicateValues" dxfId="28" priority="5305"/>
  </conditionalFormatting>
  <conditionalFormatting sqref="W290">
    <cfRule type="duplicateValues" dxfId="28" priority="5303"/>
  </conditionalFormatting>
  <conditionalFormatting sqref="W291">
    <cfRule type="duplicateValues" dxfId="28" priority="5301"/>
  </conditionalFormatting>
  <conditionalFormatting sqref="W292">
    <cfRule type="duplicateValues" dxfId="28" priority="5299"/>
  </conditionalFormatting>
  <conditionalFormatting sqref="W293">
    <cfRule type="duplicateValues" dxfId="28" priority="5297"/>
  </conditionalFormatting>
  <conditionalFormatting sqref="W294">
    <cfRule type="duplicateValues" dxfId="28" priority="5295"/>
  </conditionalFormatting>
  <conditionalFormatting sqref="W295">
    <cfRule type="duplicateValues" dxfId="28" priority="5293"/>
  </conditionalFormatting>
  <conditionalFormatting sqref="W296">
    <cfRule type="duplicateValues" dxfId="28" priority="5291"/>
  </conditionalFormatting>
  <conditionalFormatting sqref="W297">
    <cfRule type="duplicateValues" dxfId="28" priority="5287"/>
  </conditionalFormatting>
  <conditionalFormatting sqref="W298">
    <cfRule type="duplicateValues" dxfId="28" priority="5285"/>
  </conditionalFormatting>
  <conditionalFormatting sqref="W299">
    <cfRule type="duplicateValues" dxfId="28" priority="5283"/>
  </conditionalFormatting>
  <conditionalFormatting sqref="W300">
    <cfRule type="duplicateValues" dxfId="28" priority="5281"/>
  </conditionalFormatting>
  <conditionalFormatting sqref="W301">
    <cfRule type="duplicateValues" dxfId="28" priority="5279"/>
  </conditionalFormatting>
  <conditionalFormatting sqref="W302">
    <cfRule type="duplicateValues" dxfId="28" priority="5277"/>
  </conditionalFormatting>
  <conditionalFormatting sqref="W303">
    <cfRule type="duplicateValues" dxfId="28" priority="5275"/>
  </conditionalFormatting>
  <conditionalFormatting sqref="W304">
    <cfRule type="duplicateValues" dxfId="28" priority="5273"/>
  </conditionalFormatting>
  <conditionalFormatting sqref="W305">
    <cfRule type="duplicateValues" dxfId="28" priority="5271"/>
  </conditionalFormatting>
  <conditionalFormatting sqref="W306">
    <cfRule type="duplicateValues" dxfId="28" priority="5269"/>
  </conditionalFormatting>
  <conditionalFormatting sqref="W307">
    <cfRule type="duplicateValues" dxfId="28" priority="5265"/>
  </conditionalFormatting>
  <conditionalFormatting sqref="W308">
    <cfRule type="duplicateValues" dxfId="28" priority="5263"/>
  </conditionalFormatting>
  <conditionalFormatting sqref="W309">
    <cfRule type="duplicateValues" dxfId="28" priority="5261"/>
  </conditionalFormatting>
  <conditionalFormatting sqref="W310">
    <cfRule type="duplicateValues" dxfId="28" priority="5259"/>
  </conditionalFormatting>
  <conditionalFormatting sqref="W311">
    <cfRule type="duplicateValues" dxfId="28" priority="5257"/>
  </conditionalFormatting>
  <conditionalFormatting sqref="W312">
    <cfRule type="duplicateValues" dxfId="28" priority="5255"/>
  </conditionalFormatting>
  <conditionalFormatting sqref="W313">
    <cfRule type="duplicateValues" dxfId="28" priority="5253"/>
  </conditionalFormatting>
  <conditionalFormatting sqref="W314">
    <cfRule type="duplicateValues" dxfId="28" priority="5251"/>
  </conditionalFormatting>
  <conditionalFormatting sqref="W315">
    <cfRule type="duplicateValues" dxfId="28" priority="5249"/>
  </conditionalFormatting>
  <conditionalFormatting sqref="W316">
    <cfRule type="duplicateValues" dxfId="28" priority="5247"/>
  </conditionalFormatting>
  <conditionalFormatting sqref="W317">
    <cfRule type="duplicateValues" dxfId="28" priority="5245"/>
  </conditionalFormatting>
  <conditionalFormatting sqref="W318">
    <cfRule type="duplicateValues" dxfId="28" priority="5243"/>
  </conditionalFormatting>
  <conditionalFormatting sqref="W319">
    <cfRule type="duplicateValues" dxfId="28" priority="5241"/>
  </conditionalFormatting>
  <conditionalFormatting sqref="W320">
    <cfRule type="duplicateValues" dxfId="28" priority="5239"/>
  </conditionalFormatting>
  <conditionalFormatting sqref="W321">
    <cfRule type="duplicateValues" dxfId="28" priority="5237"/>
  </conditionalFormatting>
  <conditionalFormatting sqref="W322">
    <cfRule type="duplicateValues" dxfId="28" priority="5235"/>
  </conditionalFormatting>
  <conditionalFormatting sqref="W323">
    <cfRule type="duplicateValues" dxfId="28" priority="5233"/>
  </conditionalFormatting>
  <conditionalFormatting sqref="W324">
    <cfRule type="duplicateValues" dxfId="28" priority="5231"/>
  </conditionalFormatting>
  <conditionalFormatting sqref="W325">
    <cfRule type="duplicateValues" dxfId="28" priority="5229"/>
  </conditionalFormatting>
  <conditionalFormatting sqref="W326">
    <cfRule type="duplicateValues" dxfId="28" priority="5227"/>
  </conditionalFormatting>
  <conditionalFormatting sqref="W327">
    <cfRule type="duplicateValues" dxfId="28" priority="5225"/>
  </conditionalFormatting>
  <conditionalFormatting sqref="W328">
    <cfRule type="duplicateValues" dxfId="28" priority="5223"/>
  </conditionalFormatting>
  <conditionalFormatting sqref="W329">
    <cfRule type="duplicateValues" dxfId="28" priority="5221"/>
  </conditionalFormatting>
  <conditionalFormatting sqref="W330">
    <cfRule type="duplicateValues" dxfId="28" priority="5219"/>
  </conditionalFormatting>
  <conditionalFormatting sqref="W331">
    <cfRule type="duplicateValues" dxfId="28" priority="5217"/>
  </conditionalFormatting>
  <conditionalFormatting sqref="W332">
    <cfRule type="duplicateValues" dxfId="28" priority="5215"/>
  </conditionalFormatting>
  <conditionalFormatting sqref="W333">
    <cfRule type="duplicateValues" dxfId="28" priority="5213"/>
  </conditionalFormatting>
  <conditionalFormatting sqref="W334">
    <cfRule type="duplicateValues" dxfId="28" priority="5211"/>
  </conditionalFormatting>
  <conditionalFormatting sqref="W335">
    <cfRule type="duplicateValues" dxfId="28" priority="5209"/>
  </conditionalFormatting>
  <conditionalFormatting sqref="W336">
    <cfRule type="duplicateValues" dxfId="28" priority="5207"/>
  </conditionalFormatting>
  <conditionalFormatting sqref="W337">
    <cfRule type="duplicateValues" dxfId="28" priority="5205"/>
  </conditionalFormatting>
  <conditionalFormatting sqref="W338">
    <cfRule type="duplicateValues" dxfId="28" priority="5203"/>
  </conditionalFormatting>
  <conditionalFormatting sqref="W339">
    <cfRule type="duplicateValues" dxfId="28" priority="5201"/>
  </conditionalFormatting>
  <conditionalFormatting sqref="W340">
    <cfRule type="duplicateValues" dxfId="28" priority="5199"/>
  </conditionalFormatting>
  <conditionalFormatting sqref="W341">
    <cfRule type="duplicateValues" dxfId="28" priority="5197"/>
  </conditionalFormatting>
  <conditionalFormatting sqref="W342">
    <cfRule type="duplicateValues" dxfId="28" priority="5195"/>
  </conditionalFormatting>
  <conditionalFormatting sqref="W343">
    <cfRule type="duplicateValues" dxfId="28" priority="5193"/>
  </conditionalFormatting>
  <conditionalFormatting sqref="W344">
    <cfRule type="duplicateValues" dxfId="28" priority="5191"/>
  </conditionalFormatting>
  <conditionalFormatting sqref="W345">
    <cfRule type="duplicateValues" dxfId="28" priority="5189"/>
  </conditionalFormatting>
  <conditionalFormatting sqref="W346">
    <cfRule type="duplicateValues" dxfId="28" priority="5187"/>
  </conditionalFormatting>
  <conditionalFormatting sqref="W347">
    <cfRule type="duplicateValues" dxfId="28" priority="5185"/>
  </conditionalFormatting>
  <conditionalFormatting sqref="W348">
    <cfRule type="duplicateValues" dxfId="28" priority="5183"/>
  </conditionalFormatting>
  <conditionalFormatting sqref="W349">
    <cfRule type="duplicateValues" dxfId="28" priority="5181"/>
  </conditionalFormatting>
  <conditionalFormatting sqref="W350">
    <cfRule type="duplicateValues" dxfId="28" priority="5179"/>
  </conditionalFormatting>
  <conditionalFormatting sqref="W351">
    <cfRule type="duplicateValues" dxfId="28" priority="5177"/>
  </conditionalFormatting>
  <conditionalFormatting sqref="W352">
    <cfRule type="duplicateValues" dxfId="28" priority="5175"/>
  </conditionalFormatting>
  <conditionalFormatting sqref="W353">
    <cfRule type="duplicateValues" dxfId="28" priority="5173"/>
  </conditionalFormatting>
  <conditionalFormatting sqref="W354">
    <cfRule type="duplicateValues" dxfId="28" priority="5171"/>
  </conditionalFormatting>
  <conditionalFormatting sqref="W355">
    <cfRule type="duplicateValues" dxfId="28" priority="5169"/>
  </conditionalFormatting>
  <conditionalFormatting sqref="W356">
    <cfRule type="duplicateValues" dxfId="28" priority="5167"/>
  </conditionalFormatting>
  <conditionalFormatting sqref="W357">
    <cfRule type="duplicateValues" dxfId="28" priority="5165"/>
  </conditionalFormatting>
  <conditionalFormatting sqref="W358">
    <cfRule type="duplicateValues" dxfId="28" priority="5163"/>
  </conditionalFormatting>
  <conditionalFormatting sqref="W359">
    <cfRule type="duplicateValues" dxfId="28" priority="5161"/>
  </conditionalFormatting>
  <conditionalFormatting sqref="W360">
    <cfRule type="duplicateValues" dxfId="28" priority="5159"/>
  </conditionalFormatting>
  <conditionalFormatting sqref="W361">
    <cfRule type="duplicateValues" dxfId="28" priority="5157"/>
  </conditionalFormatting>
  <conditionalFormatting sqref="W362">
    <cfRule type="duplicateValues" dxfId="28" priority="5155"/>
  </conditionalFormatting>
  <conditionalFormatting sqref="W363">
    <cfRule type="duplicateValues" dxfId="28" priority="5153"/>
  </conditionalFormatting>
  <conditionalFormatting sqref="W364">
    <cfRule type="duplicateValues" dxfId="28" priority="5151"/>
  </conditionalFormatting>
  <conditionalFormatting sqref="W365">
    <cfRule type="duplicateValues" dxfId="28" priority="5149"/>
  </conditionalFormatting>
  <conditionalFormatting sqref="W366">
    <cfRule type="duplicateValues" dxfId="28" priority="5147"/>
  </conditionalFormatting>
  <conditionalFormatting sqref="W367">
    <cfRule type="duplicateValues" dxfId="28" priority="5145"/>
  </conditionalFormatting>
  <conditionalFormatting sqref="W368">
    <cfRule type="duplicateValues" dxfId="28" priority="5143"/>
  </conditionalFormatting>
  <conditionalFormatting sqref="W369">
    <cfRule type="duplicateValues" dxfId="28" priority="5141"/>
  </conditionalFormatting>
  <conditionalFormatting sqref="W370">
    <cfRule type="duplicateValues" dxfId="28" priority="5139"/>
  </conditionalFormatting>
  <conditionalFormatting sqref="W371">
    <cfRule type="duplicateValues" dxfId="28" priority="5137"/>
  </conditionalFormatting>
  <conditionalFormatting sqref="W372">
    <cfRule type="duplicateValues" dxfId="28" priority="5135"/>
  </conditionalFormatting>
  <conditionalFormatting sqref="W373">
    <cfRule type="duplicateValues" dxfId="28" priority="5133"/>
  </conditionalFormatting>
  <conditionalFormatting sqref="W374">
    <cfRule type="duplicateValues" dxfId="28" priority="5131"/>
  </conditionalFormatting>
  <conditionalFormatting sqref="W375">
    <cfRule type="duplicateValues" dxfId="28" priority="5129"/>
  </conditionalFormatting>
  <conditionalFormatting sqref="W376">
    <cfRule type="duplicateValues" dxfId="28" priority="5127"/>
  </conditionalFormatting>
  <conditionalFormatting sqref="W377">
    <cfRule type="duplicateValues" dxfId="28" priority="5125"/>
  </conditionalFormatting>
  <conditionalFormatting sqref="W378">
    <cfRule type="duplicateValues" dxfId="28" priority="5123"/>
  </conditionalFormatting>
  <conditionalFormatting sqref="W379">
    <cfRule type="duplicateValues" dxfId="28" priority="5121"/>
  </conditionalFormatting>
  <conditionalFormatting sqref="W380">
    <cfRule type="duplicateValues" dxfId="28" priority="5119"/>
  </conditionalFormatting>
  <conditionalFormatting sqref="W381">
    <cfRule type="duplicateValues" dxfId="28" priority="5117"/>
  </conditionalFormatting>
  <conditionalFormatting sqref="W382">
    <cfRule type="duplicateValues" dxfId="28" priority="5115"/>
  </conditionalFormatting>
  <conditionalFormatting sqref="W383">
    <cfRule type="duplicateValues" dxfId="28" priority="5113"/>
  </conditionalFormatting>
  <conditionalFormatting sqref="W384">
    <cfRule type="duplicateValues" dxfId="28" priority="5111"/>
  </conditionalFormatting>
  <conditionalFormatting sqref="W385">
    <cfRule type="duplicateValues" dxfId="28" priority="5109"/>
  </conditionalFormatting>
  <conditionalFormatting sqref="W386">
    <cfRule type="duplicateValues" dxfId="28" priority="5107"/>
  </conditionalFormatting>
  <conditionalFormatting sqref="W387">
    <cfRule type="duplicateValues" dxfId="28" priority="5105"/>
  </conditionalFormatting>
  <conditionalFormatting sqref="W388">
    <cfRule type="duplicateValues" dxfId="28" priority="5103"/>
  </conditionalFormatting>
  <conditionalFormatting sqref="W389">
    <cfRule type="duplicateValues" dxfId="28" priority="5101"/>
  </conditionalFormatting>
  <conditionalFormatting sqref="W390">
    <cfRule type="duplicateValues" dxfId="28" priority="5099"/>
  </conditionalFormatting>
  <conditionalFormatting sqref="W391">
    <cfRule type="duplicateValues" dxfId="28" priority="5097"/>
  </conditionalFormatting>
  <conditionalFormatting sqref="W392">
    <cfRule type="duplicateValues" dxfId="28" priority="5095"/>
  </conditionalFormatting>
  <conditionalFormatting sqref="W393">
    <cfRule type="duplicateValues" dxfId="28" priority="5093"/>
  </conditionalFormatting>
  <conditionalFormatting sqref="W394">
    <cfRule type="duplicateValues" dxfId="28" priority="5091"/>
  </conditionalFormatting>
  <conditionalFormatting sqref="W395">
    <cfRule type="duplicateValues" dxfId="28" priority="5089"/>
  </conditionalFormatting>
  <conditionalFormatting sqref="W396">
    <cfRule type="duplicateValues" dxfId="28" priority="5087"/>
  </conditionalFormatting>
  <conditionalFormatting sqref="W397">
    <cfRule type="duplicateValues" dxfId="28" priority="5085"/>
  </conditionalFormatting>
  <conditionalFormatting sqref="W398">
    <cfRule type="duplicateValues" dxfId="28" priority="5083"/>
  </conditionalFormatting>
  <conditionalFormatting sqref="W399">
    <cfRule type="duplicateValues" dxfId="28" priority="5081"/>
  </conditionalFormatting>
  <conditionalFormatting sqref="W400">
    <cfRule type="duplicateValues" dxfId="28" priority="5079"/>
  </conditionalFormatting>
  <conditionalFormatting sqref="W401">
    <cfRule type="duplicateValues" dxfId="28" priority="5077"/>
  </conditionalFormatting>
  <conditionalFormatting sqref="W402">
    <cfRule type="duplicateValues" dxfId="28" priority="5075"/>
  </conditionalFormatting>
  <conditionalFormatting sqref="W403">
    <cfRule type="duplicateValues" dxfId="28" priority="5073"/>
  </conditionalFormatting>
  <conditionalFormatting sqref="W404">
    <cfRule type="duplicateValues" dxfId="28" priority="5071"/>
  </conditionalFormatting>
  <conditionalFormatting sqref="W405">
    <cfRule type="duplicateValues" dxfId="28" priority="5069"/>
  </conditionalFormatting>
  <conditionalFormatting sqref="W406">
    <cfRule type="duplicateValues" dxfId="28" priority="5067"/>
  </conditionalFormatting>
  <conditionalFormatting sqref="W407">
    <cfRule type="duplicateValues" dxfId="28" priority="5065"/>
  </conditionalFormatting>
  <conditionalFormatting sqref="W408">
    <cfRule type="duplicateValues" dxfId="28" priority="5063"/>
  </conditionalFormatting>
  <conditionalFormatting sqref="W409">
    <cfRule type="duplicateValues" dxfId="28" priority="5061"/>
  </conditionalFormatting>
  <conditionalFormatting sqref="W410">
    <cfRule type="duplicateValues" dxfId="28" priority="5059"/>
  </conditionalFormatting>
  <conditionalFormatting sqref="W411">
    <cfRule type="duplicateValues" dxfId="28" priority="5057"/>
  </conditionalFormatting>
  <conditionalFormatting sqref="W412">
    <cfRule type="duplicateValues" dxfId="28" priority="5055"/>
  </conditionalFormatting>
  <conditionalFormatting sqref="W413">
    <cfRule type="duplicateValues" dxfId="28" priority="5053"/>
  </conditionalFormatting>
  <conditionalFormatting sqref="W414">
    <cfRule type="duplicateValues" dxfId="28" priority="5051"/>
  </conditionalFormatting>
  <conditionalFormatting sqref="W415">
    <cfRule type="duplicateValues" dxfId="28" priority="5049"/>
  </conditionalFormatting>
  <conditionalFormatting sqref="W416">
    <cfRule type="duplicateValues" dxfId="28" priority="5047"/>
  </conditionalFormatting>
  <conditionalFormatting sqref="W417">
    <cfRule type="duplicateValues" dxfId="28" priority="5045"/>
  </conditionalFormatting>
  <conditionalFormatting sqref="W418">
    <cfRule type="duplicateValues" dxfId="28" priority="5043"/>
  </conditionalFormatting>
  <conditionalFormatting sqref="W419">
    <cfRule type="duplicateValues" dxfId="28" priority="5041"/>
  </conditionalFormatting>
  <conditionalFormatting sqref="W420">
    <cfRule type="duplicateValues" dxfId="28" priority="5039"/>
  </conditionalFormatting>
  <conditionalFormatting sqref="W421">
    <cfRule type="duplicateValues" dxfId="28" priority="5037"/>
  </conditionalFormatting>
  <conditionalFormatting sqref="W422">
    <cfRule type="duplicateValues" dxfId="28" priority="5035"/>
  </conditionalFormatting>
  <conditionalFormatting sqref="W423">
    <cfRule type="duplicateValues" dxfId="28" priority="5033"/>
  </conditionalFormatting>
  <conditionalFormatting sqref="W424">
    <cfRule type="duplicateValues" dxfId="28" priority="5031"/>
  </conditionalFormatting>
  <conditionalFormatting sqref="W425">
    <cfRule type="duplicateValues" dxfId="28" priority="5029"/>
  </conditionalFormatting>
  <conditionalFormatting sqref="W426">
    <cfRule type="duplicateValues" dxfId="28" priority="5027"/>
  </conditionalFormatting>
  <conditionalFormatting sqref="W427">
    <cfRule type="duplicateValues" dxfId="28" priority="5025"/>
  </conditionalFormatting>
  <conditionalFormatting sqref="W428">
    <cfRule type="duplicateValues" dxfId="28" priority="5023"/>
  </conditionalFormatting>
  <conditionalFormatting sqref="W429">
    <cfRule type="duplicateValues" dxfId="28" priority="5021"/>
  </conditionalFormatting>
  <conditionalFormatting sqref="W430">
    <cfRule type="duplicateValues" dxfId="28" priority="5019"/>
  </conditionalFormatting>
  <conditionalFormatting sqref="W431">
    <cfRule type="duplicateValues" dxfId="28" priority="5017"/>
  </conditionalFormatting>
  <conditionalFormatting sqref="W432">
    <cfRule type="duplicateValues" dxfId="28" priority="5015"/>
  </conditionalFormatting>
  <conditionalFormatting sqref="W433">
    <cfRule type="duplicateValues" dxfId="28" priority="5013"/>
  </conditionalFormatting>
  <conditionalFormatting sqref="W434">
    <cfRule type="duplicateValues" dxfId="28" priority="5011"/>
  </conditionalFormatting>
  <conditionalFormatting sqref="W435">
    <cfRule type="duplicateValues" dxfId="28" priority="5009"/>
  </conditionalFormatting>
  <conditionalFormatting sqref="W436">
    <cfRule type="duplicateValues" dxfId="28" priority="5007"/>
  </conditionalFormatting>
  <conditionalFormatting sqref="W437">
    <cfRule type="duplicateValues" dxfId="28" priority="5005"/>
  </conditionalFormatting>
  <conditionalFormatting sqref="W438">
    <cfRule type="duplicateValues" dxfId="28" priority="5003"/>
  </conditionalFormatting>
  <conditionalFormatting sqref="W439">
    <cfRule type="duplicateValues" dxfId="28" priority="5001"/>
  </conditionalFormatting>
  <conditionalFormatting sqref="W440">
    <cfRule type="duplicateValues" dxfId="28" priority="4999"/>
  </conditionalFormatting>
  <conditionalFormatting sqref="W441">
    <cfRule type="duplicateValues" dxfId="28" priority="4997"/>
  </conditionalFormatting>
  <conditionalFormatting sqref="W442">
    <cfRule type="duplicateValues" dxfId="28" priority="4995"/>
  </conditionalFormatting>
  <conditionalFormatting sqref="W443">
    <cfRule type="duplicateValues" dxfId="28" priority="4993"/>
  </conditionalFormatting>
  <conditionalFormatting sqref="W444">
    <cfRule type="duplicateValues" dxfId="28" priority="4991"/>
  </conditionalFormatting>
  <conditionalFormatting sqref="W445">
    <cfRule type="duplicateValues" dxfId="28" priority="4989"/>
  </conditionalFormatting>
  <conditionalFormatting sqref="W446">
    <cfRule type="duplicateValues" dxfId="28" priority="4987"/>
  </conditionalFormatting>
  <conditionalFormatting sqref="W447">
    <cfRule type="duplicateValues" dxfId="28" priority="4985"/>
  </conditionalFormatting>
  <conditionalFormatting sqref="W448">
    <cfRule type="duplicateValues" dxfId="28" priority="4983"/>
  </conditionalFormatting>
  <conditionalFormatting sqref="W449">
    <cfRule type="duplicateValues" dxfId="28" priority="4981"/>
  </conditionalFormatting>
  <conditionalFormatting sqref="W450">
    <cfRule type="duplicateValues" dxfId="28" priority="4979"/>
  </conditionalFormatting>
  <conditionalFormatting sqref="W451">
    <cfRule type="duplicateValues" dxfId="28" priority="4977"/>
  </conditionalFormatting>
  <conditionalFormatting sqref="W452">
    <cfRule type="duplicateValues" dxfId="28" priority="4975"/>
  </conditionalFormatting>
  <conditionalFormatting sqref="W453">
    <cfRule type="duplicateValues" dxfId="28" priority="4973"/>
  </conditionalFormatting>
  <conditionalFormatting sqref="W454">
    <cfRule type="duplicateValues" dxfId="28" priority="4971"/>
  </conditionalFormatting>
  <conditionalFormatting sqref="W455">
    <cfRule type="duplicateValues" dxfId="28" priority="4969"/>
  </conditionalFormatting>
  <conditionalFormatting sqref="W456">
    <cfRule type="duplicateValues" dxfId="28" priority="4967"/>
  </conditionalFormatting>
  <conditionalFormatting sqref="W457">
    <cfRule type="duplicateValues" dxfId="28" priority="4965"/>
  </conditionalFormatting>
  <conditionalFormatting sqref="W458">
    <cfRule type="duplicateValues" dxfId="28" priority="4963"/>
  </conditionalFormatting>
  <conditionalFormatting sqref="W459">
    <cfRule type="duplicateValues" dxfId="28" priority="4961"/>
  </conditionalFormatting>
  <conditionalFormatting sqref="W460">
    <cfRule type="duplicateValues" dxfId="28" priority="4959"/>
  </conditionalFormatting>
  <conditionalFormatting sqref="W461">
    <cfRule type="duplicateValues" dxfId="28" priority="4957"/>
  </conditionalFormatting>
  <conditionalFormatting sqref="W462">
    <cfRule type="duplicateValues" dxfId="28" priority="4955"/>
  </conditionalFormatting>
  <conditionalFormatting sqref="W463">
    <cfRule type="duplicateValues" dxfId="28" priority="4953"/>
  </conditionalFormatting>
  <conditionalFormatting sqref="W464">
    <cfRule type="duplicateValues" dxfId="28" priority="4951"/>
  </conditionalFormatting>
  <conditionalFormatting sqref="W465">
    <cfRule type="duplicateValues" dxfId="28" priority="4949"/>
  </conditionalFormatting>
  <conditionalFormatting sqref="W466">
    <cfRule type="duplicateValues" dxfId="28" priority="4947"/>
  </conditionalFormatting>
  <conditionalFormatting sqref="W467">
    <cfRule type="duplicateValues" dxfId="28" priority="4945"/>
  </conditionalFormatting>
  <conditionalFormatting sqref="W468">
    <cfRule type="duplicateValues" dxfId="28" priority="4943"/>
  </conditionalFormatting>
  <conditionalFormatting sqref="W469">
    <cfRule type="duplicateValues" dxfId="28" priority="4941"/>
  </conditionalFormatting>
  <conditionalFormatting sqref="W470">
    <cfRule type="duplicateValues" dxfId="28" priority="4939"/>
  </conditionalFormatting>
  <conditionalFormatting sqref="W471">
    <cfRule type="duplicateValues" dxfId="28" priority="4937"/>
  </conditionalFormatting>
  <conditionalFormatting sqref="W472">
    <cfRule type="duplicateValues" dxfId="28" priority="4935"/>
  </conditionalFormatting>
  <conditionalFormatting sqref="W473">
    <cfRule type="duplicateValues" dxfId="28" priority="4933"/>
  </conditionalFormatting>
  <conditionalFormatting sqref="W474">
    <cfRule type="duplicateValues" dxfId="28" priority="4931"/>
  </conditionalFormatting>
  <conditionalFormatting sqref="W475">
    <cfRule type="duplicateValues" dxfId="28" priority="4929"/>
  </conditionalFormatting>
  <conditionalFormatting sqref="W476">
    <cfRule type="duplicateValues" dxfId="28" priority="4927"/>
  </conditionalFormatting>
  <conditionalFormatting sqref="W477">
    <cfRule type="duplicateValues" dxfId="28" priority="4925"/>
  </conditionalFormatting>
  <conditionalFormatting sqref="W478">
    <cfRule type="duplicateValues" dxfId="28" priority="4923"/>
  </conditionalFormatting>
  <conditionalFormatting sqref="W479">
    <cfRule type="duplicateValues" dxfId="28" priority="4921"/>
  </conditionalFormatting>
  <conditionalFormatting sqref="W480">
    <cfRule type="duplicateValues" dxfId="28" priority="4919"/>
  </conditionalFormatting>
  <conditionalFormatting sqref="W481">
    <cfRule type="duplicateValues" dxfId="28" priority="4917"/>
  </conditionalFormatting>
  <conditionalFormatting sqref="W482">
    <cfRule type="duplicateValues" dxfId="28" priority="4915"/>
  </conditionalFormatting>
  <conditionalFormatting sqref="W483">
    <cfRule type="duplicateValues" dxfId="28" priority="4913"/>
  </conditionalFormatting>
  <conditionalFormatting sqref="W484">
    <cfRule type="duplicateValues" dxfId="28" priority="4909"/>
  </conditionalFormatting>
  <conditionalFormatting sqref="W485">
    <cfRule type="duplicateValues" dxfId="28" priority="4907"/>
  </conditionalFormatting>
  <conditionalFormatting sqref="W486">
    <cfRule type="duplicateValues" dxfId="28" priority="4905"/>
  </conditionalFormatting>
  <conditionalFormatting sqref="W487">
    <cfRule type="duplicateValues" dxfId="28" priority="4901"/>
  </conditionalFormatting>
  <conditionalFormatting sqref="W488">
    <cfRule type="duplicateValues" dxfId="28" priority="4897"/>
  </conditionalFormatting>
  <conditionalFormatting sqref="W489">
    <cfRule type="duplicateValues" dxfId="28" priority="4895"/>
  </conditionalFormatting>
  <conditionalFormatting sqref="W490">
    <cfRule type="duplicateValues" dxfId="28" priority="4893"/>
  </conditionalFormatting>
  <conditionalFormatting sqref="W491">
    <cfRule type="duplicateValues" dxfId="28" priority="4891"/>
  </conditionalFormatting>
  <conditionalFormatting sqref="W492">
    <cfRule type="duplicateValues" dxfId="28" priority="4889"/>
  </conditionalFormatting>
  <conditionalFormatting sqref="W493">
    <cfRule type="duplicateValues" dxfId="28" priority="4887"/>
  </conditionalFormatting>
  <conditionalFormatting sqref="W494">
    <cfRule type="duplicateValues" dxfId="28" priority="4881"/>
  </conditionalFormatting>
  <conditionalFormatting sqref="W495">
    <cfRule type="duplicateValues" dxfId="28" priority="4877"/>
  </conditionalFormatting>
  <conditionalFormatting sqref="W496">
    <cfRule type="duplicateValues" dxfId="28" priority="4875"/>
  </conditionalFormatting>
  <conditionalFormatting sqref="W497">
    <cfRule type="duplicateValues" dxfId="28" priority="4873"/>
  </conditionalFormatting>
  <conditionalFormatting sqref="W498">
    <cfRule type="duplicateValues" dxfId="28" priority="4869"/>
  </conditionalFormatting>
  <conditionalFormatting sqref="W499">
    <cfRule type="duplicateValues" dxfId="28" priority="4867"/>
  </conditionalFormatting>
  <conditionalFormatting sqref="W500">
    <cfRule type="duplicateValues" dxfId="28" priority="4863"/>
  </conditionalFormatting>
  <conditionalFormatting sqref="W501">
    <cfRule type="duplicateValues" dxfId="28" priority="4861"/>
  </conditionalFormatting>
  <conditionalFormatting sqref="W502">
    <cfRule type="duplicateValues" dxfId="28" priority="4859"/>
  </conditionalFormatting>
  <conditionalFormatting sqref="W503">
    <cfRule type="duplicateValues" dxfId="28" priority="4857"/>
  </conditionalFormatting>
  <conditionalFormatting sqref="W504">
    <cfRule type="duplicateValues" dxfId="28" priority="4855"/>
  </conditionalFormatting>
  <conditionalFormatting sqref="W505">
    <cfRule type="duplicateValues" dxfId="28" priority="4853"/>
  </conditionalFormatting>
  <conditionalFormatting sqref="W506">
    <cfRule type="duplicateValues" dxfId="28" priority="4851"/>
  </conditionalFormatting>
  <conditionalFormatting sqref="W507">
    <cfRule type="duplicateValues" dxfId="28" priority="4849"/>
  </conditionalFormatting>
  <conditionalFormatting sqref="W508">
    <cfRule type="duplicateValues" dxfId="28" priority="4847"/>
  </conditionalFormatting>
  <conditionalFormatting sqref="W509">
    <cfRule type="duplicateValues" dxfId="28" priority="4845"/>
  </conditionalFormatting>
  <conditionalFormatting sqref="W510">
    <cfRule type="duplicateValues" dxfId="28" priority="4843"/>
  </conditionalFormatting>
  <conditionalFormatting sqref="W511">
    <cfRule type="duplicateValues" dxfId="28" priority="4841"/>
  </conditionalFormatting>
  <conditionalFormatting sqref="W512">
    <cfRule type="duplicateValues" dxfId="28" priority="4839"/>
  </conditionalFormatting>
  <conditionalFormatting sqref="W513">
    <cfRule type="duplicateValues" dxfId="28" priority="4837"/>
  </conditionalFormatting>
  <conditionalFormatting sqref="W514">
    <cfRule type="duplicateValues" dxfId="28" priority="4835"/>
  </conditionalFormatting>
  <conditionalFormatting sqref="W515">
    <cfRule type="duplicateValues" dxfId="28" priority="4833"/>
  </conditionalFormatting>
  <conditionalFormatting sqref="W516">
    <cfRule type="duplicateValues" dxfId="28" priority="4831"/>
  </conditionalFormatting>
  <conditionalFormatting sqref="W517">
    <cfRule type="duplicateValues" dxfId="28" priority="4829"/>
  </conditionalFormatting>
  <conditionalFormatting sqref="W518">
    <cfRule type="duplicateValues" dxfId="28" priority="4827"/>
  </conditionalFormatting>
  <conditionalFormatting sqref="W519">
    <cfRule type="duplicateValues" dxfId="28" priority="4825"/>
  </conditionalFormatting>
  <conditionalFormatting sqref="W520">
    <cfRule type="duplicateValues" dxfId="28" priority="4823"/>
  </conditionalFormatting>
  <conditionalFormatting sqref="W521">
    <cfRule type="duplicateValues" dxfId="28" priority="4821"/>
  </conditionalFormatting>
  <conditionalFormatting sqref="W522">
    <cfRule type="duplicateValues" dxfId="28" priority="4819"/>
  </conditionalFormatting>
  <conditionalFormatting sqref="W523">
    <cfRule type="duplicateValues" dxfId="28" priority="4817"/>
  </conditionalFormatting>
  <conditionalFormatting sqref="W524">
    <cfRule type="duplicateValues" dxfId="28" priority="4815"/>
  </conditionalFormatting>
  <conditionalFormatting sqref="W525">
    <cfRule type="duplicateValues" dxfId="28" priority="4813"/>
  </conditionalFormatting>
  <conditionalFormatting sqref="W526">
    <cfRule type="duplicateValues" dxfId="28" priority="4811"/>
  </conditionalFormatting>
  <conditionalFormatting sqref="W527">
    <cfRule type="duplicateValues" dxfId="28" priority="4809"/>
  </conditionalFormatting>
  <conditionalFormatting sqref="W528">
    <cfRule type="duplicateValues" dxfId="28" priority="4807"/>
  </conditionalFormatting>
  <conditionalFormatting sqref="W529">
    <cfRule type="duplicateValues" dxfId="28" priority="4805"/>
  </conditionalFormatting>
  <conditionalFormatting sqref="W530">
    <cfRule type="duplicateValues" dxfId="28" priority="4803"/>
  </conditionalFormatting>
  <conditionalFormatting sqref="W531">
    <cfRule type="duplicateValues" dxfId="28" priority="4801"/>
  </conditionalFormatting>
  <conditionalFormatting sqref="W532">
    <cfRule type="duplicateValues" dxfId="28" priority="4799"/>
  </conditionalFormatting>
  <conditionalFormatting sqref="W533">
    <cfRule type="duplicateValues" dxfId="28" priority="4797"/>
  </conditionalFormatting>
  <conditionalFormatting sqref="W534">
    <cfRule type="duplicateValues" dxfId="28" priority="4795"/>
  </conditionalFormatting>
  <conditionalFormatting sqref="W535">
    <cfRule type="duplicateValues" dxfId="28" priority="4793"/>
  </conditionalFormatting>
  <conditionalFormatting sqref="W536">
    <cfRule type="duplicateValues" dxfId="28" priority="4791"/>
  </conditionalFormatting>
  <conditionalFormatting sqref="W537">
    <cfRule type="duplicateValues" dxfId="28" priority="4789"/>
  </conditionalFormatting>
  <conditionalFormatting sqref="W538">
    <cfRule type="duplicateValues" dxfId="28" priority="4787"/>
  </conditionalFormatting>
  <conditionalFormatting sqref="W539">
    <cfRule type="duplicateValues" dxfId="28" priority="4785"/>
  </conditionalFormatting>
  <conditionalFormatting sqref="W540">
    <cfRule type="duplicateValues" dxfId="28" priority="4783"/>
  </conditionalFormatting>
  <conditionalFormatting sqref="W541">
    <cfRule type="duplicateValues" dxfId="28" priority="4781"/>
  </conditionalFormatting>
  <conditionalFormatting sqref="W542">
    <cfRule type="duplicateValues" dxfId="28" priority="4779"/>
  </conditionalFormatting>
  <conditionalFormatting sqref="W543">
    <cfRule type="duplicateValues" dxfId="28" priority="4777"/>
  </conditionalFormatting>
  <conditionalFormatting sqref="W544">
    <cfRule type="duplicateValues" dxfId="28" priority="4775"/>
  </conditionalFormatting>
  <conditionalFormatting sqref="W545">
    <cfRule type="duplicateValues" dxfId="28" priority="4773"/>
  </conditionalFormatting>
  <conditionalFormatting sqref="W546">
    <cfRule type="duplicateValues" dxfId="28" priority="4771"/>
  </conditionalFormatting>
  <conditionalFormatting sqref="W547">
    <cfRule type="duplicateValues" dxfId="28" priority="4769"/>
  </conditionalFormatting>
  <conditionalFormatting sqref="W548">
    <cfRule type="duplicateValues" dxfId="28" priority="4767"/>
  </conditionalFormatting>
  <conditionalFormatting sqref="W549">
    <cfRule type="duplicateValues" dxfId="28" priority="4765"/>
  </conditionalFormatting>
  <conditionalFormatting sqref="W550">
    <cfRule type="duplicateValues" dxfId="28" priority="4763"/>
  </conditionalFormatting>
  <conditionalFormatting sqref="W551">
    <cfRule type="duplicateValues" dxfId="28" priority="4761"/>
  </conditionalFormatting>
  <conditionalFormatting sqref="W552">
    <cfRule type="duplicateValues" dxfId="28" priority="4759"/>
  </conditionalFormatting>
  <conditionalFormatting sqref="W553">
    <cfRule type="duplicateValues" dxfId="28" priority="4757"/>
  </conditionalFormatting>
  <conditionalFormatting sqref="W554">
    <cfRule type="duplicateValues" dxfId="28" priority="4755"/>
  </conditionalFormatting>
  <conditionalFormatting sqref="W555">
    <cfRule type="duplicateValues" dxfId="28" priority="4753"/>
  </conditionalFormatting>
  <conditionalFormatting sqref="W556">
    <cfRule type="duplicateValues" dxfId="28" priority="4751"/>
  </conditionalFormatting>
  <conditionalFormatting sqref="W557">
    <cfRule type="duplicateValues" dxfId="28" priority="4749"/>
  </conditionalFormatting>
  <conditionalFormatting sqref="W558">
    <cfRule type="duplicateValues" dxfId="28" priority="4747"/>
  </conditionalFormatting>
  <conditionalFormatting sqref="W559">
    <cfRule type="duplicateValues" dxfId="28" priority="4745"/>
  </conditionalFormatting>
  <conditionalFormatting sqref="W560">
    <cfRule type="duplicateValues" dxfId="28" priority="4743"/>
  </conditionalFormatting>
  <conditionalFormatting sqref="W561">
    <cfRule type="duplicateValues" dxfId="28" priority="4741"/>
  </conditionalFormatting>
  <conditionalFormatting sqref="W562">
    <cfRule type="duplicateValues" dxfId="28" priority="4739"/>
  </conditionalFormatting>
  <conditionalFormatting sqref="W563">
    <cfRule type="duplicateValues" dxfId="28" priority="4737"/>
  </conditionalFormatting>
  <conditionalFormatting sqref="W564">
    <cfRule type="duplicateValues" dxfId="28" priority="4735"/>
  </conditionalFormatting>
  <conditionalFormatting sqref="W565">
    <cfRule type="duplicateValues" dxfId="28" priority="4733"/>
  </conditionalFormatting>
  <conditionalFormatting sqref="W566">
    <cfRule type="duplicateValues" dxfId="28" priority="4731"/>
  </conditionalFormatting>
  <conditionalFormatting sqref="W567">
    <cfRule type="duplicateValues" dxfId="28" priority="4729"/>
  </conditionalFormatting>
  <conditionalFormatting sqref="W568">
    <cfRule type="duplicateValues" dxfId="28" priority="4727"/>
  </conditionalFormatting>
  <conditionalFormatting sqref="W569">
    <cfRule type="duplicateValues" dxfId="28" priority="4725"/>
  </conditionalFormatting>
  <conditionalFormatting sqref="W570">
    <cfRule type="duplicateValues" dxfId="28" priority="4723"/>
  </conditionalFormatting>
  <conditionalFormatting sqref="W571">
    <cfRule type="duplicateValues" dxfId="28" priority="4721"/>
  </conditionalFormatting>
  <conditionalFormatting sqref="W572">
    <cfRule type="duplicateValues" dxfId="28" priority="4719"/>
  </conditionalFormatting>
  <conditionalFormatting sqref="W573">
    <cfRule type="duplicateValues" dxfId="28" priority="4717"/>
  </conditionalFormatting>
  <conditionalFormatting sqref="W574">
    <cfRule type="duplicateValues" dxfId="28" priority="4715"/>
  </conditionalFormatting>
  <conditionalFormatting sqref="A$1:A$1048576">
    <cfRule type="duplicateValues" dxfId="29" priority="1"/>
    <cfRule type="cellIs" dxfId="29" priority="2" operator="equal">
      <formula>11277</formula>
    </cfRule>
    <cfRule type="duplicateValues" dxfId="30" priority="3" stopIfTrue="1"/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15"/>
  <sheetViews>
    <sheetView tabSelected="1" zoomScale="74" zoomScaleNormal="74" topLeftCell="A3804" workbookViewId="0">
      <selection activeCell="B3826" sqref="B3826"/>
    </sheetView>
  </sheetViews>
  <sheetFormatPr defaultColWidth="11" defaultRowHeight="14.8"/>
  <cols>
    <col min="1" max="1" width="15.3308823529412" customWidth="1"/>
    <col min="2" max="2" width="7" customWidth="1"/>
    <col min="3" max="3" width="54" customWidth="1"/>
    <col min="4" max="4" width="52.1617647058824" customWidth="1"/>
    <col min="5" max="5" width="15.6617647058824" customWidth="1"/>
    <col min="6" max="6" width="48.3308823529412" style="34" customWidth="1"/>
    <col min="7" max="7" width="12" customWidth="1"/>
    <col min="8" max="8" width="15.6617647058824" customWidth="1"/>
    <col min="9" max="9" width="10.8308823529412" style="35" customWidth="1"/>
    <col min="10" max="10" width="17.1617647058824" customWidth="1"/>
    <col min="11" max="11" width="22.3308823529412" customWidth="1"/>
    <col min="12" max="12" width="12.5" customWidth="1"/>
    <col min="13" max="13" width="17.5" customWidth="1"/>
    <col min="14" max="14" width="22" customWidth="1"/>
  </cols>
  <sheetData>
    <row r="1" ht="34" customHeight="1" spans="1:14">
      <c r="A1" s="36" t="s">
        <v>23160</v>
      </c>
      <c r="B1" s="37" t="s">
        <v>23161</v>
      </c>
      <c r="C1" s="37" t="s">
        <v>23162</v>
      </c>
      <c r="D1" s="37" t="s">
        <v>23163</v>
      </c>
      <c r="E1" s="37" t="s">
        <v>23164</v>
      </c>
      <c r="F1" s="37" t="s">
        <v>23165</v>
      </c>
      <c r="G1" s="37" t="s">
        <v>23166</v>
      </c>
      <c r="H1" s="40" t="s">
        <v>23167</v>
      </c>
      <c r="I1" s="43" t="s">
        <v>23168</v>
      </c>
      <c r="J1" s="40" t="s">
        <v>23169</v>
      </c>
      <c r="K1" s="40" t="s">
        <v>23170</v>
      </c>
      <c r="L1" s="40" t="s">
        <v>23171</v>
      </c>
      <c r="M1" s="45" t="s">
        <v>23172</v>
      </c>
      <c r="N1" s="40" t="s">
        <v>23173</v>
      </c>
    </row>
    <row r="2" ht="17" customHeight="1" spans="1:14">
      <c r="A2" s="38">
        <v>45486.834212963</v>
      </c>
      <c r="B2" s="39"/>
      <c r="C2" s="39"/>
      <c r="D2" s="39" t="s">
        <v>23174</v>
      </c>
      <c r="E2" s="39" t="s">
        <v>23175</v>
      </c>
      <c r="F2" s="41" t="s">
        <v>23176</v>
      </c>
      <c r="G2" s="39">
        <v>1</v>
      </c>
      <c r="H2" s="42">
        <v>20</v>
      </c>
      <c r="I2" s="44">
        <f>VENTAS[[#This Row],[Cantidad]]*VENTAS[[#This Row],[Precio Venta]]</f>
        <v>20</v>
      </c>
      <c r="J2" s="42">
        <f>IF(VENTAS[[#This Row],[Nombre del Gestor]]&gt;1,VENTAS[[#This Row],[Precio Venta]]*10%,0)</f>
        <v>2</v>
      </c>
      <c r="K2" s="42">
        <f>IFERROR(VLOOKUP(VENTAS[[#This Row],[Código del producto Vendido]],STOCK[],13,FALSE),VENTAS[[#This Row],[Precio Venta]]*0.6)-VENTAS[[#This Row],[Comisión Unitaria 10%]]</f>
        <v>10</v>
      </c>
      <c r="L2" s="42">
        <f>VENTAS[[#This Row],[Cantidad]]*(VENTAS[[#This Row],[Precio Venta]]-VENTAS[[#This Row],[Costo Unitario SIN Comision]]-VENTAS[[#This Row],[Comisión Unitaria 10%]]-0.01*VENTAS[[#This Row],[Precio Venta]])</f>
        <v>7.8</v>
      </c>
      <c r="M2" s="46"/>
      <c r="N2" s="47" t="s">
        <v>23177</v>
      </c>
    </row>
    <row r="3" ht="34" customHeight="1" spans="1:14">
      <c r="A3" s="38">
        <v>45486.834212963</v>
      </c>
      <c r="B3" s="39"/>
      <c r="C3" s="39"/>
      <c r="D3" s="39" t="s">
        <v>23174</v>
      </c>
      <c r="E3" s="39" t="s">
        <v>23178</v>
      </c>
      <c r="F3" s="41" t="s">
        <v>23179</v>
      </c>
      <c r="G3" s="39">
        <v>1</v>
      </c>
      <c r="H3" s="42">
        <v>20</v>
      </c>
      <c r="I3" s="44">
        <f>VENTAS[[#This Row],[Cantidad]]*VENTAS[[#This Row],[Precio Venta]]</f>
        <v>20</v>
      </c>
      <c r="J3" s="42">
        <f>IF(VENTAS[[#This Row],[Nombre del Gestor]]&gt;1,VENTAS[[#This Row],[Precio Venta]]*10%,0)</f>
        <v>2</v>
      </c>
      <c r="K3" s="42">
        <f>IFERROR(VLOOKUP(VENTAS[[#This Row],[Código del producto Vendido]],STOCK[],13,FALSE),VENTAS[[#This Row],[Precio Venta]]*0.6)-VENTAS[[#This Row],[Comisión Unitaria 10%]]</f>
        <v>10</v>
      </c>
      <c r="L3" s="42">
        <f>VENTAS[[#This Row],[Cantidad]]*(VENTAS[[#This Row],[Precio Venta]]-VENTAS[[#This Row],[Costo Unitario SIN Comision]]-VENTAS[[#This Row],[Comisión Unitaria 10%]]-0.01*VENTAS[[#This Row],[Precio Venta]])</f>
        <v>7.8</v>
      </c>
      <c r="M3" s="46"/>
      <c r="N3" s="47" t="s">
        <v>23180</v>
      </c>
    </row>
    <row r="4" ht="17" customHeight="1" spans="1:14">
      <c r="A4" s="38">
        <v>45506.7853009259</v>
      </c>
      <c r="B4" s="39"/>
      <c r="C4" s="39"/>
      <c r="D4" s="39" t="s">
        <v>23181</v>
      </c>
      <c r="E4" s="39" t="s">
        <v>23182</v>
      </c>
      <c r="F4" s="41" t="s">
        <v>23183</v>
      </c>
      <c r="G4" s="39">
        <v>1</v>
      </c>
      <c r="H4" s="42">
        <v>30</v>
      </c>
      <c r="I4" s="44">
        <f>VENTAS[[#This Row],[Cantidad]]*VENTAS[[#This Row],[Precio Venta]]</f>
        <v>30</v>
      </c>
      <c r="J4" s="42">
        <f>IF(VENTAS[[#This Row],[Nombre del Gestor]]&gt;1,VENTAS[[#This Row],[Precio Venta]]*10%,0)</f>
        <v>3</v>
      </c>
      <c r="K4" s="42">
        <f>IFERROR(VLOOKUP(VENTAS[[#This Row],[Código del producto Vendido]],STOCK[],13,FALSE),VENTAS[[#This Row],[Precio Venta]]*0.6)-VENTAS[[#This Row],[Comisión Unitaria 10%]]</f>
        <v>15</v>
      </c>
      <c r="L4" s="42">
        <f>VENTAS[[#This Row],[Cantidad]]*(VENTAS[[#This Row],[Precio Venta]]-VENTAS[[#This Row],[Costo Unitario SIN Comision]]-VENTAS[[#This Row],[Comisión Unitaria 10%]]-0.01*VENTAS[[#This Row],[Precio Venta]])</f>
        <v>11.7</v>
      </c>
      <c r="M4" s="46"/>
      <c r="N4" s="47" t="s">
        <v>23184</v>
      </c>
    </row>
    <row r="5" ht="17" customHeight="1" spans="1:14">
      <c r="A5" s="38">
        <v>45507.3521990741</v>
      </c>
      <c r="B5" s="39"/>
      <c r="C5" s="39"/>
      <c r="D5" s="39" t="s">
        <v>23185</v>
      </c>
      <c r="E5" s="39" t="s">
        <v>23186</v>
      </c>
      <c r="F5" s="41" t="s">
        <v>23187</v>
      </c>
      <c r="G5" s="39">
        <v>1</v>
      </c>
      <c r="H5" s="42">
        <v>5</v>
      </c>
      <c r="I5" s="44">
        <f>VENTAS[[#This Row],[Cantidad]]*VENTAS[[#This Row],[Precio Venta]]</f>
        <v>5</v>
      </c>
      <c r="J5" s="42">
        <f>IF(VENTAS[[#This Row],[Nombre del Gestor]]&gt;1,VENTAS[[#This Row],[Precio Venta]]*10%,0)</f>
        <v>0.5</v>
      </c>
      <c r="K5" s="42">
        <f>IFERROR(VLOOKUP(VENTAS[[#This Row],[Código del producto Vendido]],STOCK[],13,FALSE),VENTAS[[#This Row],[Precio Venta]]*0.6)-VENTAS[[#This Row],[Comisión Unitaria 10%]]</f>
        <v>2.5</v>
      </c>
      <c r="L5" s="42">
        <f>VENTAS[[#This Row],[Cantidad]]*(VENTAS[[#This Row],[Precio Venta]]-VENTAS[[#This Row],[Costo Unitario SIN Comision]]-VENTAS[[#This Row],[Comisión Unitaria 10%]]-0.01*VENTAS[[#This Row],[Precio Venta]])</f>
        <v>1.95</v>
      </c>
      <c r="M5" s="46"/>
      <c r="N5" s="47" t="s">
        <v>23188</v>
      </c>
    </row>
    <row r="6" ht="17" customHeight="1" spans="1:14">
      <c r="A6" s="38">
        <v>45507.3759490741</v>
      </c>
      <c r="B6" s="39"/>
      <c r="C6" s="39"/>
      <c r="D6" s="39" t="s">
        <v>23189</v>
      </c>
      <c r="E6" s="39" t="s">
        <v>23190</v>
      </c>
      <c r="F6" s="41" t="s">
        <v>23191</v>
      </c>
      <c r="G6" s="39">
        <v>1</v>
      </c>
      <c r="H6" s="42">
        <v>10</v>
      </c>
      <c r="I6" s="44">
        <f>VENTAS[[#This Row],[Cantidad]]*VENTAS[[#This Row],[Precio Venta]]</f>
        <v>10</v>
      </c>
      <c r="J6" s="42">
        <f>IF(VENTAS[[#This Row],[Nombre del Gestor]]&gt;1,VENTAS[[#This Row],[Precio Venta]]*10%,0)</f>
        <v>1</v>
      </c>
      <c r="K6" s="42">
        <f>IFERROR(VLOOKUP(VENTAS[[#This Row],[Código del producto Vendido]],STOCK[],13,FALSE),VENTAS[[#This Row],[Precio Venta]]*0.6)-VENTAS[[#This Row],[Comisión Unitaria 10%]]</f>
        <v>5</v>
      </c>
      <c r="L6" s="42">
        <f>VENTAS[[#This Row],[Cantidad]]*(VENTAS[[#This Row],[Precio Venta]]-VENTAS[[#This Row],[Costo Unitario SIN Comision]]-VENTAS[[#This Row],[Comisión Unitaria 10%]]-0.01*VENTAS[[#This Row],[Precio Venta]])</f>
        <v>3.9</v>
      </c>
      <c r="M6" s="46"/>
      <c r="N6" s="47" t="s">
        <v>23192</v>
      </c>
    </row>
    <row r="7" ht="17" customHeight="1" spans="1:14">
      <c r="A7" s="38">
        <v>45509.5143865741</v>
      </c>
      <c r="B7" s="39"/>
      <c r="C7" s="39"/>
      <c r="D7" s="39" t="s">
        <v>23174</v>
      </c>
      <c r="E7" s="39" t="s">
        <v>23193</v>
      </c>
      <c r="F7" s="41" t="s">
        <v>23194</v>
      </c>
      <c r="G7" s="39">
        <v>1</v>
      </c>
      <c r="H7" s="42">
        <v>20</v>
      </c>
      <c r="I7" s="44">
        <f>VENTAS[[#This Row],[Cantidad]]*VENTAS[[#This Row],[Precio Venta]]</f>
        <v>20</v>
      </c>
      <c r="J7" s="42">
        <f>IF(VENTAS[[#This Row],[Nombre del Gestor]]&gt;1,VENTAS[[#This Row],[Precio Venta]]*10%,0)</f>
        <v>2</v>
      </c>
      <c r="K7" s="42">
        <f>IFERROR(VLOOKUP(VENTAS[[#This Row],[Código del producto Vendido]],STOCK[],13,FALSE),VENTAS[[#This Row],[Precio Venta]]*0.6)-VENTAS[[#This Row],[Comisión Unitaria 10%]]</f>
        <v>10</v>
      </c>
      <c r="L7" s="42">
        <f>VENTAS[[#This Row],[Cantidad]]*(VENTAS[[#This Row],[Precio Venta]]-VENTAS[[#This Row],[Costo Unitario SIN Comision]]-VENTAS[[#This Row],[Comisión Unitaria 10%]]-0.01*VENTAS[[#This Row],[Precio Venta]])</f>
        <v>7.8</v>
      </c>
      <c r="M7" s="46"/>
      <c r="N7" s="47" t="s">
        <v>23195</v>
      </c>
    </row>
    <row r="8" ht="17" customHeight="1" spans="1:14">
      <c r="A8" s="38">
        <v>45509.5146990741</v>
      </c>
      <c r="B8" s="39"/>
      <c r="C8" s="39"/>
      <c r="D8" s="39" t="s">
        <v>23196</v>
      </c>
      <c r="E8" s="39" t="s">
        <v>19352</v>
      </c>
      <c r="F8" s="41" t="s">
        <v>23197</v>
      </c>
      <c r="G8" s="39">
        <v>1</v>
      </c>
      <c r="H8" s="42">
        <v>12</v>
      </c>
      <c r="I8" s="44">
        <f>VENTAS[[#This Row],[Cantidad]]*VENTAS[[#This Row],[Precio Venta]]</f>
        <v>12</v>
      </c>
      <c r="J8" s="42">
        <f>IF(VENTAS[[#This Row],[Nombre del Gestor]]&gt;1,VENTAS[[#This Row],[Precio Venta]]*10%,0)</f>
        <v>1.2</v>
      </c>
      <c r="K8" s="42">
        <f>IFERROR(VLOOKUP(VENTAS[[#This Row],[Código del producto Vendido]],STOCK[],13,FALSE),VENTAS[[#This Row],[Precio Venta]]*0.6)-VENTAS[[#This Row],[Comisión Unitaria 10%]]</f>
        <v>12.3</v>
      </c>
      <c r="L8" s="42">
        <f>VENTAS[[#This Row],[Cantidad]]*(VENTAS[[#This Row],[Precio Venta]]-VENTAS[[#This Row],[Costo Unitario SIN Comision]]-VENTAS[[#This Row],[Comisión Unitaria 10%]]-0.01*VENTAS[[#This Row],[Precio Venta]])</f>
        <v>-1.62</v>
      </c>
      <c r="M8" s="46"/>
      <c r="N8" s="47" t="s">
        <v>23198</v>
      </c>
    </row>
    <row r="9" ht="17" customHeight="1" spans="1:14">
      <c r="A9" s="38">
        <v>45509.7207523148</v>
      </c>
      <c r="B9" s="39"/>
      <c r="C9" s="39"/>
      <c r="D9" s="39"/>
      <c r="E9" s="39" t="s">
        <v>23199</v>
      </c>
      <c r="F9" s="41" t="s">
        <v>23194</v>
      </c>
      <c r="G9" s="39">
        <v>1</v>
      </c>
      <c r="H9" s="42">
        <v>20</v>
      </c>
      <c r="I9" s="44">
        <f>VENTAS[[#This Row],[Cantidad]]*VENTAS[[#This Row],[Precio Venta]]</f>
        <v>20</v>
      </c>
      <c r="J9" s="42">
        <f>IF(VENTAS[[#This Row],[Nombre del Gestor]]&gt;1,VENTAS[[#This Row],[Precio Venta]]*10%,0)</f>
        <v>0</v>
      </c>
      <c r="K9" s="42">
        <f>IFERROR(VLOOKUP(VENTAS[[#This Row],[Código del producto Vendido]],STOCK[],13,FALSE),VENTAS[[#This Row],[Precio Venta]]*0.6)-VENTAS[[#This Row],[Comisión Unitaria 10%]]</f>
        <v>12</v>
      </c>
      <c r="L9" s="42">
        <f>VENTAS[[#This Row],[Cantidad]]*(VENTAS[[#This Row],[Precio Venta]]-VENTAS[[#This Row],[Costo Unitario SIN Comision]]-VENTAS[[#This Row],[Comisión Unitaria 10%]]-0.01*VENTAS[[#This Row],[Precio Venta]])</f>
        <v>7.8</v>
      </c>
      <c r="M9" s="46"/>
      <c r="N9" s="47" t="s">
        <v>23200</v>
      </c>
    </row>
    <row r="10" ht="17" customHeight="1" spans="1:14">
      <c r="A10" s="38">
        <v>45509.7214467593</v>
      </c>
      <c r="B10" s="39"/>
      <c r="C10" s="39"/>
      <c r="D10" s="39"/>
      <c r="E10" s="39" t="s">
        <v>23201</v>
      </c>
      <c r="F10" s="41" t="s">
        <v>23202</v>
      </c>
      <c r="G10" s="39">
        <v>1</v>
      </c>
      <c r="H10" s="42">
        <v>25</v>
      </c>
      <c r="I10" s="44">
        <f>VENTAS[[#This Row],[Cantidad]]*VENTAS[[#This Row],[Precio Venta]]</f>
        <v>25</v>
      </c>
      <c r="J10" s="42">
        <f>IF(VENTAS[[#This Row],[Nombre del Gestor]]&gt;1,VENTAS[[#This Row],[Precio Venta]]*10%,0)</f>
        <v>0</v>
      </c>
      <c r="K10" s="42">
        <f>IFERROR(VLOOKUP(VENTAS[[#This Row],[Código del producto Vendido]],STOCK[],13,FALSE),VENTAS[[#This Row],[Precio Venta]]*0.6)-VENTAS[[#This Row],[Comisión Unitaria 10%]]</f>
        <v>15</v>
      </c>
      <c r="L10" s="42">
        <f>VENTAS[[#This Row],[Cantidad]]*(VENTAS[[#This Row],[Precio Venta]]-VENTAS[[#This Row],[Costo Unitario SIN Comision]]-VENTAS[[#This Row],[Comisión Unitaria 10%]]-0.01*VENTAS[[#This Row],[Precio Venta]])</f>
        <v>9.75</v>
      </c>
      <c r="M10" s="46"/>
      <c r="N10" s="47" t="s">
        <v>23203</v>
      </c>
    </row>
    <row r="11" ht="17" customHeight="1" spans="1:14">
      <c r="A11" s="38">
        <v>45509.7221064815</v>
      </c>
      <c r="B11" s="39"/>
      <c r="C11" s="39"/>
      <c r="D11" s="39"/>
      <c r="E11" s="39" t="s">
        <v>23204</v>
      </c>
      <c r="F11" s="41" t="s">
        <v>23202</v>
      </c>
      <c r="G11" s="39">
        <v>1</v>
      </c>
      <c r="H11" s="42">
        <v>25</v>
      </c>
      <c r="I11" s="44">
        <f>VENTAS[[#This Row],[Cantidad]]*VENTAS[[#This Row],[Precio Venta]]</f>
        <v>25</v>
      </c>
      <c r="J11" s="42">
        <f>IF(VENTAS[[#This Row],[Nombre del Gestor]]&gt;1,VENTAS[[#This Row],[Precio Venta]]*10%,0)</f>
        <v>0</v>
      </c>
      <c r="K11" s="42">
        <f>IFERROR(VLOOKUP(VENTAS[[#This Row],[Código del producto Vendido]],STOCK[],13,FALSE),VENTAS[[#This Row],[Precio Venta]]*0.6)-VENTAS[[#This Row],[Comisión Unitaria 10%]]</f>
        <v>15</v>
      </c>
      <c r="L11" s="42">
        <f>VENTAS[[#This Row],[Cantidad]]*(VENTAS[[#This Row],[Precio Venta]]-VENTAS[[#This Row],[Costo Unitario SIN Comision]]-VENTAS[[#This Row],[Comisión Unitaria 10%]]-0.01*VENTAS[[#This Row],[Precio Venta]])</f>
        <v>9.75</v>
      </c>
      <c r="M11" s="46"/>
      <c r="N11" s="47" t="s">
        <v>23205</v>
      </c>
    </row>
    <row r="12" ht="17" customHeight="1" spans="1:14">
      <c r="A12" s="38">
        <v>45511.4902314815</v>
      </c>
      <c r="B12" s="39"/>
      <c r="C12" s="39"/>
      <c r="D12" s="39"/>
      <c r="E12" s="39" t="s">
        <v>16463</v>
      </c>
      <c r="F12" s="41" t="s">
        <v>16465</v>
      </c>
      <c r="G12" s="39">
        <v>1</v>
      </c>
      <c r="H12" s="42">
        <v>15</v>
      </c>
      <c r="I12" s="44">
        <f>VENTAS[[#This Row],[Cantidad]]*VENTAS[[#This Row],[Precio Venta]]</f>
        <v>15</v>
      </c>
      <c r="J12" s="42">
        <f>IF(VENTAS[[#This Row],[Nombre del Gestor]]&gt;1,VENTAS[[#This Row],[Precio Venta]]*10%,0)</f>
        <v>0</v>
      </c>
      <c r="K12" s="42">
        <f>IFERROR(VLOOKUP(VENTAS[[#This Row],[Código del producto Vendido]],STOCK[],13,FALSE),VENTAS[[#This Row],[Precio Venta]]*0.6)-VENTAS[[#This Row],[Comisión Unitaria 10%]]</f>
        <v>7.07777777777778</v>
      </c>
      <c r="L12" s="42">
        <f>VENTAS[[#This Row],[Cantidad]]*(VENTAS[[#This Row],[Precio Venta]]-VENTAS[[#This Row],[Costo Unitario SIN Comision]]-VENTAS[[#This Row],[Comisión Unitaria 10%]]-0.01*VENTAS[[#This Row],[Precio Venta]])</f>
        <v>7.77222222222222</v>
      </c>
      <c r="M12" s="46"/>
      <c r="N12" s="47" t="s">
        <v>23206</v>
      </c>
    </row>
    <row r="13" ht="17" customHeight="1" spans="1:14">
      <c r="A13" s="38">
        <v>45531.7125347222</v>
      </c>
      <c r="B13" s="39"/>
      <c r="C13" s="39"/>
      <c r="D13" s="39" t="s">
        <v>23174</v>
      </c>
      <c r="E13" s="39" t="s">
        <v>23207</v>
      </c>
      <c r="F13" s="41" t="s">
        <v>23208</v>
      </c>
      <c r="G13" s="39">
        <v>1</v>
      </c>
      <c r="H13" s="42">
        <v>35</v>
      </c>
      <c r="I13" s="44">
        <f>VENTAS[[#This Row],[Cantidad]]*VENTAS[[#This Row],[Precio Venta]]</f>
        <v>35</v>
      </c>
      <c r="J13" s="42">
        <f>IF(VENTAS[[#This Row],[Nombre del Gestor]]&gt;1,VENTAS[[#This Row],[Precio Venta]]*10%,0)</f>
        <v>3.5</v>
      </c>
      <c r="K13" s="42">
        <f>IFERROR(VLOOKUP(VENTAS[[#This Row],[Código del producto Vendido]],STOCK[],13,FALSE),VENTAS[[#This Row],[Precio Venta]]*0.6)-VENTAS[[#This Row],[Comisión Unitaria 10%]]</f>
        <v>17.5</v>
      </c>
      <c r="L13" s="42">
        <f>VENTAS[[#This Row],[Cantidad]]*(VENTAS[[#This Row],[Precio Venta]]-VENTAS[[#This Row],[Costo Unitario SIN Comision]]-VENTAS[[#This Row],[Comisión Unitaria 10%]]-0.01*VENTAS[[#This Row],[Precio Venta]])</f>
        <v>13.65</v>
      </c>
      <c r="M13" s="46"/>
      <c r="N13" s="47" t="s">
        <v>23209</v>
      </c>
    </row>
    <row r="14" ht="17" customHeight="1" spans="1:14">
      <c r="A14" s="38">
        <v>45534.5220023148</v>
      </c>
      <c r="B14" s="39"/>
      <c r="C14" s="39"/>
      <c r="D14" s="39" t="s">
        <v>23210</v>
      </c>
      <c r="E14" s="39" t="s">
        <v>23211</v>
      </c>
      <c r="F14" s="41" t="s">
        <v>23212</v>
      </c>
      <c r="G14" s="39">
        <v>1</v>
      </c>
      <c r="H14" s="42">
        <v>25</v>
      </c>
      <c r="I14" s="44">
        <f>VENTAS[[#This Row],[Cantidad]]*VENTAS[[#This Row],[Precio Venta]]</f>
        <v>25</v>
      </c>
      <c r="J14" s="42">
        <f>IF(VENTAS[[#This Row],[Nombre del Gestor]]&gt;1,VENTAS[[#This Row],[Precio Venta]]*10%,0)</f>
        <v>2.5</v>
      </c>
      <c r="K14" s="42">
        <f>IFERROR(VLOOKUP(VENTAS[[#This Row],[Código del producto Vendido]],STOCK[],13,FALSE),VENTAS[[#This Row],[Precio Venta]]*0.6)-VENTAS[[#This Row],[Comisión Unitaria 10%]]</f>
        <v>12.5</v>
      </c>
      <c r="L14" s="42">
        <f>VENTAS[[#This Row],[Cantidad]]*(VENTAS[[#This Row],[Precio Venta]]-VENTAS[[#This Row],[Costo Unitario SIN Comision]]-VENTAS[[#This Row],[Comisión Unitaria 10%]]-0.01*VENTAS[[#This Row],[Precio Venta]])</f>
        <v>9.75</v>
      </c>
      <c r="M14" s="46"/>
      <c r="N14" s="47" t="s">
        <v>23213</v>
      </c>
    </row>
    <row r="15" ht="17" customHeight="1" spans="1:14">
      <c r="A15" s="38">
        <v>45534.5279976852</v>
      </c>
      <c r="B15" s="39"/>
      <c r="C15" s="39"/>
      <c r="D15" s="39"/>
      <c r="E15" s="39" t="s">
        <v>23214</v>
      </c>
      <c r="F15" s="41" t="s">
        <v>23212</v>
      </c>
      <c r="G15" s="39">
        <v>1</v>
      </c>
      <c r="H15" s="42">
        <v>25</v>
      </c>
      <c r="I15" s="44">
        <f>VENTAS[[#This Row],[Cantidad]]*VENTAS[[#This Row],[Precio Venta]]</f>
        <v>25</v>
      </c>
      <c r="J15" s="42">
        <f>IF(VENTAS[[#This Row],[Nombre del Gestor]]&gt;1,VENTAS[[#This Row],[Precio Venta]]*10%,0)</f>
        <v>0</v>
      </c>
      <c r="K15" s="42">
        <f>IFERROR(VLOOKUP(VENTAS[[#This Row],[Código del producto Vendido]],STOCK[],13,FALSE),VENTAS[[#This Row],[Precio Venta]]*0.6)-VENTAS[[#This Row],[Comisión Unitaria 10%]]</f>
        <v>15</v>
      </c>
      <c r="L15" s="42">
        <f>VENTAS[[#This Row],[Cantidad]]*(VENTAS[[#This Row],[Precio Venta]]-VENTAS[[#This Row],[Costo Unitario SIN Comision]]-VENTAS[[#This Row],[Comisión Unitaria 10%]]-0.01*VENTAS[[#This Row],[Precio Venta]])</f>
        <v>9.75</v>
      </c>
      <c r="M15" s="46"/>
      <c r="N15" s="47" t="s">
        <v>23215</v>
      </c>
    </row>
    <row r="16" ht="17" customHeight="1" spans="1:14">
      <c r="A16" s="38">
        <v>45534.8637847222</v>
      </c>
      <c r="B16" s="39"/>
      <c r="C16" s="39"/>
      <c r="D16" s="39"/>
      <c r="E16" s="39" t="s">
        <v>23214</v>
      </c>
      <c r="F16" s="41" t="s">
        <v>23212</v>
      </c>
      <c r="G16" s="39">
        <v>1</v>
      </c>
      <c r="H16" s="42">
        <v>25</v>
      </c>
      <c r="I16" s="44">
        <f>VENTAS[[#This Row],[Cantidad]]*VENTAS[[#This Row],[Precio Venta]]</f>
        <v>25</v>
      </c>
      <c r="J16" s="42">
        <f>IF(VENTAS[[#This Row],[Nombre del Gestor]]&gt;1,VENTAS[[#This Row],[Precio Venta]]*10%,0)</f>
        <v>0</v>
      </c>
      <c r="K16" s="42">
        <f>IFERROR(VLOOKUP(VENTAS[[#This Row],[Código del producto Vendido]],STOCK[],13,FALSE),VENTAS[[#This Row],[Precio Venta]]*0.6)-VENTAS[[#This Row],[Comisión Unitaria 10%]]</f>
        <v>15</v>
      </c>
      <c r="L16" s="42">
        <f>VENTAS[[#This Row],[Cantidad]]*(VENTAS[[#This Row],[Precio Venta]]-VENTAS[[#This Row],[Costo Unitario SIN Comision]]-VENTAS[[#This Row],[Comisión Unitaria 10%]]-0.01*VENTAS[[#This Row],[Precio Venta]])</f>
        <v>9.75</v>
      </c>
      <c r="M16" s="46"/>
      <c r="N16" s="47" t="s">
        <v>23216</v>
      </c>
    </row>
    <row r="17" ht="17" customHeight="1" spans="1:14">
      <c r="A17" s="38">
        <v>45534.8637847222</v>
      </c>
      <c r="B17" s="39"/>
      <c r="C17" s="39"/>
      <c r="D17" s="39"/>
      <c r="E17" s="39" t="s">
        <v>23211</v>
      </c>
      <c r="F17" s="41" t="s">
        <v>23212</v>
      </c>
      <c r="G17" s="39">
        <v>1</v>
      </c>
      <c r="H17" s="42">
        <v>25</v>
      </c>
      <c r="I17" s="44">
        <f>VENTAS[[#This Row],[Cantidad]]*VENTAS[[#This Row],[Precio Venta]]</f>
        <v>25</v>
      </c>
      <c r="J17" s="42">
        <f>IF(VENTAS[[#This Row],[Nombre del Gestor]]&gt;1,VENTAS[[#This Row],[Precio Venta]]*10%,0)</f>
        <v>0</v>
      </c>
      <c r="K17" s="42">
        <f>IFERROR(VLOOKUP(VENTAS[[#This Row],[Código del producto Vendido]],STOCK[],13,FALSE),VENTAS[[#This Row],[Precio Venta]]*0.6)-VENTAS[[#This Row],[Comisión Unitaria 10%]]</f>
        <v>15</v>
      </c>
      <c r="L17" s="42">
        <f>VENTAS[[#This Row],[Cantidad]]*(VENTAS[[#This Row],[Precio Venta]]-VENTAS[[#This Row],[Costo Unitario SIN Comision]]-VENTAS[[#This Row],[Comisión Unitaria 10%]]-0.01*VENTAS[[#This Row],[Precio Venta]])</f>
        <v>9.75</v>
      </c>
      <c r="M17" s="46"/>
      <c r="N17" s="47" t="s">
        <v>23217</v>
      </c>
    </row>
    <row r="18" ht="17" customHeight="1" spans="1:14">
      <c r="A18" s="38">
        <v>45535.4915856482</v>
      </c>
      <c r="B18" s="39"/>
      <c r="C18" s="39"/>
      <c r="D18" s="39" t="s">
        <v>23218</v>
      </c>
      <c r="E18" s="39" t="s">
        <v>23219</v>
      </c>
      <c r="F18" s="41" t="s">
        <v>23220</v>
      </c>
      <c r="G18" s="39">
        <v>1</v>
      </c>
      <c r="H18" s="42">
        <v>25</v>
      </c>
      <c r="I18" s="44">
        <f>VENTAS[[#This Row],[Cantidad]]*VENTAS[[#This Row],[Precio Venta]]</f>
        <v>25</v>
      </c>
      <c r="J18" s="42">
        <f>IF(VENTAS[[#This Row],[Nombre del Gestor]]&gt;1,VENTAS[[#This Row],[Precio Venta]]*10%,0)</f>
        <v>2.5</v>
      </c>
      <c r="K18" s="42">
        <f>IFERROR(VLOOKUP(VENTAS[[#This Row],[Código del producto Vendido]],STOCK[],13,FALSE),VENTAS[[#This Row],[Precio Venta]]*0.6)-VENTAS[[#This Row],[Comisión Unitaria 10%]]</f>
        <v>12.5</v>
      </c>
      <c r="L18" s="42">
        <f>VENTAS[[#This Row],[Cantidad]]*(VENTAS[[#This Row],[Precio Venta]]-VENTAS[[#This Row],[Costo Unitario SIN Comision]]-VENTAS[[#This Row],[Comisión Unitaria 10%]]-0.01*VENTAS[[#This Row],[Precio Venta]])</f>
        <v>9.75</v>
      </c>
      <c r="M18" s="46"/>
      <c r="N18" s="47" t="s">
        <v>23221</v>
      </c>
    </row>
    <row r="19" ht="17" customHeight="1" spans="1:14">
      <c r="A19" s="38">
        <v>45535.4915856482</v>
      </c>
      <c r="B19" s="39"/>
      <c r="C19" s="39"/>
      <c r="D19" s="39" t="s">
        <v>23218</v>
      </c>
      <c r="E19" s="39" t="s">
        <v>23222</v>
      </c>
      <c r="F19" s="41" t="s">
        <v>23220</v>
      </c>
      <c r="G19" s="39">
        <v>1</v>
      </c>
      <c r="H19" s="42">
        <v>25</v>
      </c>
      <c r="I19" s="44">
        <f>VENTAS[[#This Row],[Cantidad]]*VENTAS[[#This Row],[Precio Venta]]</f>
        <v>25</v>
      </c>
      <c r="J19" s="42">
        <f>IF(VENTAS[[#This Row],[Nombre del Gestor]]&gt;1,VENTAS[[#This Row],[Precio Venta]]*10%,0)</f>
        <v>2.5</v>
      </c>
      <c r="K19" s="42">
        <f>IFERROR(VLOOKUP(VENTAS[[#This Row],[Código del producto Vendido]],STOCK[],13,FALSE),VENTAS[[#This Row],[Precio Venta]]*0.6)-VENTAS[[#This Row],[Comisión Unitaria 10%]]</f>
        <v>12.5</v>
      </c>
      <c r="L19" s="42">
        <f>VENTAS[[#This Row],[Cantidad]]*(VENTAS[[#This Row],[Precio Venta]]-VENTAS[[#This Row],[Costo Unitario SIN Comision]]-VENTAS[[#This Row],[Comisión Unitaria 10%]]-0.01*VENTAS[[#This Row],[Precio Venta]])</f>
        <v>9.75</v>
      </c>
      <c r="M19" s="46"/>
      <c r="N19" s="47" t="s">
        <v>23223</v>
      </c>
    </row>
    <row r="20" ht="17" customHeight="1" spans="1:14">
      <c r="A20" s="38">
        <v>45535.4915856482</v>
      </c>
      <c r="B20" s="39"/>
      <c r="C20" s="39"/>
      <c r="D20" s="39" t="s">
        <v>23218</v>
      </c>
      <c r="E20" s="39" t="s">
        <v>23224</v>
      </c>
      <c r="F20" s="41" t="s">
        <v>23225</v>
      </c>
      <c r="G20" s="39">
        <v>1</v>
      </c>
      <c r="H20" s="42">
        <v>22</v>
      </c>
      <c r="I20" s="44">
        <f>VENTAS[[#This Row],[Cantidad]]*VENTAS[[#This Row],[Precio Venta]]</f>
        <v>22</v>
      </c>
      <c r="J20" s="42">
        <f>IF(VENTAS[[#This Row],[Nombre del Gestor]]&gt;1,VENTAS[[#This Row],[Precio Venta]]*10%,0)</f>
        <v>2.2</v>
      </c>
      <c r="K20" s="42">
        <f>IFERROR(VLOOKUP(VENTAS[[#This Row],[Código del producto Vendido]],STOCK[],13,FALSE),VENTAS[[#This Row],[Precio Venta]]*0.6)-VENTAS[[#This Row],[Comisión Unitaria 10%]]</f>
        <v>11</v>
      </c>
      <c r="L20" s="42">
        <f>VENTAS[[#This Row],[Cantidad]]*(VENTAS[[#This Row],[Precio Venta]]-VENTAS[[#This Row],[Costo Unitario SIN Comision]]-VENTAS[[#This Row],[Comisión Unitaria 10%]]-0.01*VENTAS[[#This Row],[Precio Venta]])</f>
        <v>8.58</v>
      </c>
      <c r="M20" s="46"/>
      <c r="N20" s="47" t="s">
        <v>23226</v>
      </c>
    </row>
    <row r="21" ht="17" customHeight="1" spans="1:14">
      <c r="A21" s="38">
        <v>45535.4915856482</v>
      </c>
      <c r="B21" s="39"/>
      <c r="C21" s="39"/>
      <c r="D21" s="39" t="s">
        <v>23218</v>
      </c>
      <c r="E21" s="39" t="s">
        <v>23227</v>
      </c>
      <c r="F21" s="41" t="s">
        <v>23225</v>
      </c>
      <c r="G21" s="39">
        <v>1</v>
      </c>
      <c r="H21" s="42">
        <v>22</v>
      </c>
      <c r="I21" s="44">
        <f>VENTAS[[#This Row],[Cantidad]]*VENTAS[[#This Row],[Precio Venta]]</f>
        <v>22</v>
      </c>
      <c r="J21" s="42">
        <f>IF(VENTAS[[#This Row],[Nombre del Gestor]]&gt;1,VENTAS[[#This Row],[Precio Venta]]*10%,0)</f>
        <v>2.2</v>
      </c>
      <c r="K21" s="42">
        <f>IFERROR(VLOOKUP(VENTAS[[#This Row],[Código del producto Vendido]],STOCK[],13,FALSE),VENTAS[[#This Row],[Precio Venta]]*0.6)-VENTAS[[#This Row],[Comisión Unitaria 10%]]</f>
        <v>11</v>
      </c>
      <c r="L21" s="42">
        <f>VENTAS[[#This Row],[Cantidad]]*(VENTAS[[#This Row],[Precio Venta]]-VENTAS[[#This Row],[Costo Unitario SIN Comision]]-VENTAS[[#This Row],[Comisión Unitaria 10%]]-0.01*VENTAS[[#This Row],[Precio Venta]])</f>
        <v>8.58</v>
      </c>
      <c r="M21" s="46"/>
      <c r="N21" s="47" t="s">
        <v>23228</v>
      </c>
    </row>
    <row r="22" ht="17" customHeight="1" spans="1:14">
      <c r="A22" s="38">
        <v>45536.3889583333</v>
      </c>
      <c r="B22" s="39"/>
      <c r="C22" s="39"/>
      <c r="D22" s="39" t="s">
        <v>23189</v>
      </c>
      <c r="E22" s="39" t="s">
        <v>23229</v>
      </c>
      <c r="F22" s="41" t="s">
        <v>23230</v>
      </c>
      <c r="G22" s="39">
        <v>1</v>
      </c>
      <c r="H22" s="42">
        <v>27</v>
      </c>
      <c r="I22" s="44">
        <f>VENTAS[[#This Row],[Cantidad]]*VENTAS[[#This Row],[Precio Venta]]</f>
        <v>27</v>
      </c>
      <c r="J22" s="42">
        <f>IF(VENTAS[[#This Row],[Nombre del Gestor]]&gt;1,VENTAS[[#This Row],[Precio Venta]]*10%,0)</f>
        <v>2.7</v>
      </c>
      <c r="K22" s="42">
        <f>IFERROR(VLOOKUP(VENTAS[[#This Row],[Código del producto Vendido]],STOCK[],13,FALSE),VENTAS[[#This Row],[Precio Venta]]*0.6)-VENTAS[[#This Row],[Comisión Unitaria 10%]]</f>
        <v>13.5</v>
      </c>
      <c r="L22" s="42">
        <f>VENTAS[[#This Row],[Cantidad]]*(VENTAS[[#This Row],[Precio Venta]]-VENTAS[[#This Row],[Costo Unitario SIN Comision]]-VENTAS[[#This Row],[Comisión Unitaria 10%]]-0.01*VENTAS[[#This Row],[Precio Venta]])</f>
        <v>10.53</v>
      </c>
      <c r="M22" s="46"/>
      <c r="N22" s="47" t="s">
        <v>23231</v>
      </c>
    </row>
    <row r="23" ht="17" customHeight="1" spans="1:14">
      <c r="A23" s="38">
        <v>45536.3889583333</v>
      </c>
      <c r="B23" s="39"/>
      <c r="C23" s="39"/>
      <c r="D23" s="39" t="s">
        <v>23189</v>
      </c>
      <c r="E23" s="39" t="s">
        <v>23232</v>
      </c>
      <c r="F23" s="41" t="s">
        <v>23230</v>
      </c>
      <c r="G23" s="39">
        <v>1</v>
      </c>
      <c r="H23" s="42">
        <v>27</v>
      </c>
      <c r="I23" s="44">
        <f>VENTAS[[#This Row],[Cantidad]]*VENTAS[[#This Row],[Precio Venta]]</f>
        <v>27</v>
      </c>
      <c r="J23" s="42">
        <f>IF(VENTAS[[#This Row],[Nombre del Gestor]]&gt;1,VENTAS[[#This Row],[Precio Venta]]*10%,0)</f>
        <v>2.7</v>
      </c>
      <c r="K23" s="42">
        <f>IFERROR(VLOOKUP(VENTAS[[#This Row],[Código del producto Vendido]],STOCK[],13,FALSE),VENTAS[[#This Row],[Precio Venta]]*0.6)-VENTAS[[#This Row],[Comisión Unitaria 10%]]</f>
        <v>13.5</v>
      </c>
      <c r="L23" s="42">
        <f>VENTAS[[#This Row],[Cantidad]]*(VENTAS[[#This Row],[Precio Venta]]-VENTAS[[#This Row],[Costo Unitario SIN Comision]]-VENTAS[[#This Row],[Comisión Unitaria 10%]]-0.01*VENTAS[[#This Row],[Precio Venta]])</f>
        <v>10.53</v>
      </c>
      <c r="M23" s="46"/>
      <c r="N23" s="47" t="s">
        <v>23233</v>
      </c>
    </row>
    <row r="24" ht="17" customHeight="1" spans="1:14">
      <c r="A24" s="38">
        <v>45536.4421643519</v>
      </c>
      <c r="B24" s="39"/>
      <c r="C24" s="39"/>
      <c r="D24" s="39" t="s">
        <v>23174</v>
      </c>
      <c r="E24" s="39" t="s">
        <v>23234</v>
      </c>
      <c r="F24" s="41" t="s">
        <v>23235</v>
      </c>
      <c r="G24" s="39">
        <v>1</v>
      </c>
      <c r="H24" s="42">
        <v>35</v>
      </c>
      <c r="I24" s="44">
        <f>VENTAS[[#This Row],[Cantidad]]*VENTAS[[#This Row],[Precio Venta]]</f>
        <v>35</v>
      </c>
      <c r="J24" s="42">
        <f>IF(VENTAS[[#This Row],[Nombre del Gestor]]&gt;1,VENTAS[[#This Row],[Precio Venta]]*10%,0)</f>
        <v>3.5</v>
      </c>
      <c r="K24" s="42">
        <f>IFERROR(VLOOKUP(VENTAS[[#This Row],[Código del producto Vendido]],STOCK[],13,FALSE),VENTAS[[#This Row],[Precio Venta]]*0.6)-VENTAS[[#This Row],[Comisión Unitaria 10%]]</f>
        <v>17.5</v>
      </c>
      <c r="L24" s="42">
        <f>VENTAS[[#This Row],[Cantidad]]*(VENTAS[[#This Row],[Precio Venta]]-VENTAS[[#This Row],[Costo Unitario SIN Comision]]-VENTAS[[#This Row],[Comisión Unitaria 10%]]-0.01*VENTAS[[#This Row],[Precio Venta]])</f>
        <v>13.65</v>
      </c>
      <c r="M24" s="46"/>
      <c r="N24" s="47" t="s">
        <v>23236</v>
      </c>
    </row>
    <row r="25" ht="17" customHeight="1" spans="1:14">
      <c r="A25" s="38">
        <v>45536.6739467593</v>
      </c>
      <c r="B25" s="39"/>
      <c r="C25" s="39"/>
      <c r="D25" s="39" t="s">
        <v>23237</v>
      </c>
      <c r="E25" s="39" t="s">
        <v>23238</v>
      </c>
      <c r="F25" s="41" t="s">
        <v>23239</v>
      </c>
      <c r="G25" s="39">
        <v>1</v>
      </c>
      <c r="H25" s="42">
        <v>40</v>
      </c>
      <c r="I25" s="44">
        <f>VENTAS[[#This Row],[Cantidad]]*VENTAS[[#This Row],[Precio Venta]]</f>
        <v>40</v>
      </c>
      <c r="J25" s="42">
        <f>IF(VENTAS[[#This Row],[Nombre del Gestor]]&gt;1,VENTAS[[#This Row],[Precio Venta]]*10%,0)</f>
        <v>4</v>
      </c>
      <c r="K25" s="42">
        <f>IFERROR(VLOOKUP(VENTAS[[#This Row],[Código del producto Vendido]],STOCK[],13,FALSE),VENTAS[[#This Row],[Precio Venta]]*0.6)-VENTAS[[#This Row],[Comisión Unitaria 10%]]</f>
        <v>20</v>
      </c>
      <c r="L25" s="42">
        <f>VENTAS[[#This Row],[Cantidad]]*(VENTAS[[#This Row],[Precio Venta]]-VENTAS[[#This Row],[Costo Unitario SIN Comision]]-VENTAS[[#This Row],[Comisión Unitaria 10%]]-0.01*VENTAS[[#This Row],[Precio Venta]])</f>
        <v>15.6</v>
      </c>
      <c r="M25" s="46"/>
      <c r="N25" s="47" t="s">
        <v>23240</v>
      </c>
    </row>
    <row r="26" ht="17" customHeight="1" spans="1:14">
      <c r="A26" s="38">
        <v>45536.6739467593</v>
      </c>
      <c r="B26" s="39"/>
      <c r="C26" s="39"/>
      <c r="D26" s="39" t="s">
        <v>23237</v>
      </c>
      <c r="E26" s="39" t="s">
        <v>23241</v>
      </c>
      <c r="F26" s="41" t="s">
        <v>23239</v>
      </c>
      <c r="G26" s="39">
        <v>1</v>
      </c>
      <c r="H26" s="42">
        <v>40</v>
      </c>
      <c r="I26" s="44">
        <f>VENTAS[[#This Row],[Cantidad]]*VENTAS[[#This Row],[Precio Venta]]</f>
        <v>40</v>
      </c>
      <c r="J26" s="42">
        <f>IF(VENTAS[[#This Row],[Nombre del Gestor]]&gt;1,VENTAS[[#This Row],[Precio Venta]]*10%,0)</f>
        <v>4</v>
      </c>
      <c r="K26" s="42">
        <f>IFERROR(VLOOKUP(VENTAS[[#This Row],[Código del producto Vendido]],STOCK[],13,FALSE),VENTAS[[#This Row],[Precio Venta]]*0.6)-VENTAS[[#This Row],[Comisión Unitaria 10%]]</f>
        <v>20</v>
      </c>
      <c r="L26" s="42">
        <f>VENTAS[[#This Row],[Cantidad]]*(VENTAS[[#This Row],[Precio Venta]]-VENTAS[[#This Row],[Costo Unitario SIN Comision]]-VENTAS[[#This Row],[Comisión Unitaria 10%]]-0.01*VENTAS[[#This Row],[Precio Venta]])</f>
        <v>15.6</v>
      </c>
      <c r="M26" s="46"/>
      <c r="N26" s="47" t="s">
        <v>23242</v>
      </c>
    </row>
    <row r="27" ht="17" customHeight="1" spans="1:14">
      <c r="A27" s="38">
        <v>45536.8309953704</v>
      </c>
      <c r="B27" s="39"/>
      <c r="C27" s="39"/>
      <c r="D27" s="39" t="s">
        <v>23210</v>
      </c>
      <c r="E27" s="39" t="s">
        <v>23243</v>
      </c>
      <c r="F27" s="41" t="s">
        <v>23244</v>
      </c>
      <c r="G27" s="39">
        <v>1</v>
      </c>
      <c r="H27" s="42">
        <v>12</v>
      </c>
      <c r="I27" s="44">
        <f>VENTAS[[#This Row],[Cantidad]]*VENTAS[[#This Row],[Precio Venta]]</f>
        <v>12</v>
      </c>
      <c r="J27" s="42">
        <f>IF(VENTAS[[#This Row],[Nombre del Gestor]]&gt;1,VENTAS[[#This Row],[Precio Venta]]*10%,0)</f>
        <v>1.2</v>
      </c>
      <c r="K27" s="42">
        <f>IFERROR(VLOOKUP(VENTAS[[#This Row],[Código del producto Vendido]],STOCK[],13,FALSE),VENTAS[[#This Row],[Precio Venta]]*0.6)-VENTAS[[#This Row],[Comisión Unitaria 10%]]</f>
        <v>6</v>
      </c>
      <c r="L27" s="42">
        <f>VENTAS[[#This Row],[Cantidad]]*(VENTAS[[#This Row],[Precio Venta]]-VENTAS[[#This Row],[Costo Unitario SIN Comision]]-VENTAS[[#This Row],[Comisión Unitaria 10%]]-0.01*VENTAS[[#This Row],[Precio Venta]])</f>
        <v>4.68</v>
      </c>
      <c r="M27" s="46"/>
      <c r="N27" s="47" t="s">
        <v>23245</v>
      </c>
    </row>
    <row r="28" ht="17" customHeight="1" spans="1:14">
      <c r="A28" s="38">
        <v>45536.8309953704</v>
      </c>
      <c r="B28" s="39"/>
      <c r="C28" s="39"/>
      <c r="D28" s="39" t="s">
        <v>23210</v>
      </c>
      <c r="E28" s="39" t="s">
        <v>23246</v>
      </c>
      <c r="F28" s="41" t="s">
        <v>23244</v>
      </c>
      <c r="G28" s="39">
        <v>1</v>
      </c>
      <c r="H28" s="42">
        <v>12</v>
      </c>
      <c r="I28" s="44">
        <f>VENTAS[[#This Row],[Cantidad]]*VENTAS[[#This Row],[Precio Venta]]</f>
        <v>12</v>
      </c>
      <c r="J28" s="42">
        <f>IF(VENTAS[[#This Row],[Nombre del Gestor]]&gt;1,VENTAS[[#This Row],[Precio Venta]]*10%,0)</f>
        <v>1.2</v>
      </c>
      <c r="K28" s="42">
        <f>IFERROR(VLOOKUP(VENTAS[[#This Row],[Código del producto Vendido]],STOCK[],13,FALSE),VENTAS[[#This Row],[Precio Venta]]*0.6)-VENTAS[[#This Row],[Comisión Unitaria 10%]]</f>
        <v>6</v>
      </c>
      <c r="L28" s="42">
        <f>VENTAS[[#This Row],[Cantidad]]*(VENTAS[[#This Row],[Precio Venta]]-VENTAS[[#This Row],[Costo Unitario SIN Comision]]-VENTAS[[#This Row],[Comisión Unitaria 10%]]-0.01*VENTAS[[#This Row],[Precio Venta]])</f>
        <v>4.68</v>
      </c>
      <c r="M28" s="46"/>
      <c r="N28" s="47" t="s">
        <v>23247</v>
      </c>
    </row>
    <row r="29" ht="17" customHeight="1" spans="1:14">
      <c r="A29" s="38">
        <v>45537.4206828704</v>
      </c>
      <c r="B29" s="39"/>
      <c r="C29" s="39"/>
      <c r="D29" s="39" t="s">
        <v>23237</v>
      </c>
      <c r="E29" s="39" t="s">
        <v>23248</v>
      </c>
      <c r="F29" s="41" t="s">
        <v>23249</v>
      </c>
      <c r="G29" s="39">
        <v>1</v>
      </c>
      <c r="H29" s="42">
        <v>35</v>
      </c>
      <c r="I29" s="44">
        <f>VENTAS[[#This Row],[Cantidad]]*VENTAS[[#This Row],[Precio Venta]]</f>
        <v>35</v>
      </c>
      <c r="J29" s="42">
        <f>IF(VENTAS[[#This Row],[Nombre del Gestor]]&gt;1,VENTAS[[#This Row],[Precio Venta]]*10%,0)</f>
        <v>3.5</v>
      </c>
      <c r="K29" s="42">
        <f>IFERROR(VLOOKUP(VENTAS[[#This Row],[Código del producto Vendido]],STOCK[],13,FALSE),VENTAS[[#This Row],[Precio Venta]]*0.6)-VENTAS[[#This Row],[Comisión Unitaria 10%]]</f>
        <v>17.5</v>
      </c>
      <c r="L29" s="42">
        <f>VENTAS[[#This Row],[Cantidad]]*(VENTAS[[#This Row],[Precio Venta]]-VENTAS[[#This Row],[Costo Unitario SIN Comision]]-VENTAS[[#This Row],[Comisión Unitaria 10%]]-0.01*VENTAS[[#This Row],[Precio Venta]])</f>
        <v>13.65</v>
      </c>
      <c r="M29" s="46"/>
      <c r="N29" s="47" t="s">
        <v>23250</v>
      </c>
    </row>
    <row r="30" ht="17" customHeight="1" spans="1:14">
      <c r="A30" s="38">
        <v>45538.8389930556</v>
      </c>
      <c r="B30" s="39"/>
      <c r="C30" s="39"/>
      <c r="D30" s="39" t="s">
        <v>23237</v>
      </c>
      <c r="E30" s="39" t="s">
        <v>23251</v>
      </c>
      <c r="F30" s="41" t="s">
        <v>16572</v>
      </c>
      <c r="G30" s="39">
        <v>1</v>
      </c>
      <c r="H30" s="42">
        <v>30</v>
      </c>
      <c r="I30" s="44">
        <f>VENTAS[[#This Row],[Cantidad]]*VENTAS[[#This Row],[Precio Venta]]</f>
        <v>30</v>
      </c>
      <c r="J30" s="42">
        <f>IF(VENTAS[[#This Row],[Nombre del Gestor]]&gt;1,VENTAS[[#This Row],[Precio Venta]]*10%,0)</f>
        <v>3</v>
      </c>
      <c r="K30" s="42">
        <f>IFERROR(VLOOKUP(VENTAS[[#This Row],[Código del producto Vendido]],STOCK[],13,FALSE),VENTAS[[#This Row],[Precio Venta]]*0.6)-VENTAS[[#This Row],[Comisión Unitaria 10%]]</f>
        <v>15</v>
      </c>
      <c r="L30" s="42">
        <f>VENTAS[[#This Row],[Cantidad]]*(VENTAS[[#This Row],[Precio Venta]]-VENTAS[[#This Row],[Costo Unitario SIN Comision]]-VENTAS[[#This Row],[Comisión Unitaria 10%]]-0.01*VENTAS[[#This Row],[Precio Venta]])</f>
        <v>11.7</v>
      </c>
      <c r="M30" s="46"/>
      <c r="N30" s="47" t="s">
        <v>23252</v>
      </c>
    </row>
    <row r="31" ht="17" customHeight="1" spans="1:14">
      <c r="A31" s="38">
        <v>45539.5509375</v>
      </c>
      <c r="B31" s="39"/>
      <c r="C31" s="39"/>
      <c r="D31" s="39" t="s">
        <v>23174</v>
      </c>
      <c r="E31" s="39" t="s">
        <v>23253</v>
      </c>
      <c r="F31" s="41" t="s">
        <v>23249</v>
      </c>
      <c r="G31" s="39">
        <v>1</v>
      </c>
      <c r="H31" s="42">
        <v>35</v>
      </c>
      <c r="I31" s="44">
        <f>VENTAS[[#This Row],[Cantidad]]*VENTAS[[#This Row],[Precio Venta]]</f>
        <v>35</v>
      </c>
      <c r="J31" s="42">
        <f>IF(VENTAS[[#This Row],[Nombre del Gestor]]&gt;1,VENTAS[[#This Row],[Precio Venta]]*10%,0)</f>
        <v>3.5</v>
      </c>
      <c r="K31" s="42">
        <f>IFERROR(VLOOKUP(VENTAS[[#This Row],[Código del producto Vendido]],STOCK[],13,FALSE),VENTAS[[#This Row],[Precio Venta]]*0.6)-VENTAS[[#This Row],[Comisión Unitaria 10%]]</f>
        <v>17.5</v>
      </c>
      <c r="L31" s="42">
        <f>VENTAS[[#This Row],[Cantidad]]*(VENTAS[[#This Row],[Precio Venta]]-VENTAS[[#This Row],[Costo Unitario SIN Comision]]-VENTAS[[#This Row],[Comisión Unitaria 10%]]-0.01*VENTAS[[#This Row],[Precio Venta]])</f>
        <v>13.65</v>
      </c>
      <c r="M31" s="46"/>
      <c r="N31" s="47" t="s">
        <v>23254</v>
      </c>
    </row>
    <row r="32" ht="17" customHeight="1" spans="1:14">
      <c r="A32" s="38">
        <v>45539.7444444444</v>
      </c>
      <c r="B32" s="39"/>
      <c r="C32" s="39"/>
      <c r="D32" s="39" t="s">
        <v>23255</v>
      </c>
      <c r="E32" s="39" t="s">
        <v>23256</v>
      </c>
      <c r="F32" s="41" t="s">
        <v>23257</v>
      </c>
      <c r="G32" s="39">
        <v>1</v>
      </c>
      <c r="H32" s="42">
        <v>25</v>
      </c>
      <c r="I32" s="44">
        <f>VENTAS[[#This Row],[Cantidad]]*VENTAS[[#This Row],[Precio Venta]]</f>
        <v>25</v>
      </c>
      <c r="J32" s="42">
        <f>IF(VENTAS[[#This Row],[Nombre del Gestor]]&gt;1,VENTAS[[#This Row],[Precio Venta]]*10%,0)</f>
        <v>2.5</v>
      </c>
      <c r="K32" s="42">
        <f>IFERROR(VLOOKUP(VENTAS[[#This Row],[Código del producto Vendido]],STOCK[],13,FALSE),VENTAS[[#This Row],[Precio Venta]]*0.6)-VENTAS[[#This Row],[Comisión Unitaria 10%]]</f>
        <v>12.5</v>
      </c>
      <c r="L32" s="42">
        <f>VENTAS[[#This Row],[Cantidad]]*(VENTAS[[#This Row],[Precio Venta]]-VENTAS[[#This Row],[Costo Unitario SIN Comision]]-VENTAS[[#This Row],[Comisión Unitaria 10%]]-0.01*VENTAS[[#This Row],[Precio Venta]])</f>
        <v>9.75</v>
      </c>
      <c r="M32" s="46"/>
      <c r="N32" s="47" t="s">
        <v>23258</v>
      </c>
    </row>
    <row r="33" ht="17" customHeight="1" spans="1:14">
      <c r="A33" s="38">
        <v>45540.36125</v>
      </c>
      <c r="B33" s="39"/>
      <c r="C33" s="39"/>
      <c r="D33" s="39" t="s">
        <v>23259</v>
      </c>
      <c r="E33" s="39" t="s">
        <v>23260</v>
      </c>
      <c r="F33" s="41" t="s">
        <v>23261</v>
      </c>
      <c r="G33" s="39">
        <v>1</v>
      </c>
      <c r="H33" s="42">
        <v>10</v>
      </c>
      <c r="I33" s="44">
        <f>VENTAS[[#This Row],[Cantidad]]*VENTAS[[#This Row],[Precio Venta]]</f>
        <v>10</v>
      </c>
      <c r="J33" s="42">
        <f>IF(VENTAS[[#This Row],[Nombre del Gestor]]&gt;1,VENTAS[[#This Row],[Precio Venta]]*10%,0)</f>
        <v>1</v>
      </c>
      <c r="K33" s="42">
        <f>IFERROR(VLOOKUP(VENTAS[[#This Row],[Código del producto Vendido]],STOCK[],13,FALSE),VENTAS[[#This Row],[Precio Venta]]*0.6)-VENTAS[[#This Row],[Comisión Unitaria 10%]]</f>
        <v>5</v>
      </c>
      <c r="L33" s="42">
        <f>VENTAS[[#This Row],[Cantidad]]*(VENTAS[[#This Row],[Precio Venta]]-VENTAS[[#This Row],[Costo Unitario SIN Comision]]-VENTAS[[#This Row],[Comisión Unitaria 10%]]-0.01*VENTAS[[#This Row],[Precio Venta]])</f>
        <v>3.9</v>
      </c>
      <c r="M33" s="46"/>
      <c r="N33" s="47" t="s">
        <v>23262</v>
      </c>
    </row>
    <row r="34" ht="17" customHeight="1" spans="1:14">
      <c r="A34" s="38">
        <v>45540.4585069444</v>
      </c>
      <c r="B34" s="39"/>
      <c r="C34" s="39"/>
      <c r="D34" s="39" t="s">
        <v>23255</v>
      </c>
      <c r="E34" s="39" t="s">
        <v>23260</v>
      </c>
      <c r="F34" s="41" t="s">
        <v>23261</v>
      </c>
      <c r="G34" s="39">
        <v>1</v>
      </c>
      <c r="H34" s="42">
        <v>10</v>
      </c>
      <c r="I34" s="44">
        <f>VENTAS[[#This Row],[Cantidad]]*VENTAS[[#This Row],[Precio Venta]]</f>
        <v>10</v>
      </c>
      <c r="J34" s="42">
        <f>IF(VENTAS[[#This Row],[Nombre del Gestor]]&gt;1,VENTAS[[#This Row],[Precio Venta]]*10%,0)</f>
        <v>1</v>
      </c>
      <c r="K34" s="42">
        <f>IFERROR(VLOOKUP(VENTAS[[#This Row],[Código del producto Vendido]],STOCK[],13,FALSE),VENTAS[[#This Row],[Precio Venta]]*0.6)-VENTAS[[#This Row],[Comisión Unitaria 10%]]</f>
        <v>5</v>
      </c>
      <c r="L34" s="42">
        <f>VENTAS[[#This Row],[Cantidad]]*(VENTAS[[#This Row],[Precio Venta]]-VENTAS[[#This Row],[Costo Unitario SIN Comision]]-VENTAS[[#This Row],[Comisión Unitaria 10%]]-0.01*VENTAS[[#This Row],[Precio Venta]])</f>
        <v>3.9</v>
      </c>
      <c r="M34" s="46"/>
      <c r="N34" s="47" t="s">
        <v>23263</v>
      </c>
    </row>
    <row r="35" ht="17" customHeight="1" spans="1:14">
      <c r="A35" s="38">
        <v>45541.6630902778</v>
      </c>
      <c r="B35" s="39"/>
      <c r="C35" s="39"/>
      <c r="D35" s="39" t="s">
        <v>23210</v>
      </c>
      <c r="E35" s="39" t="s">
        <v>23264</v>
      </c>
      <c r="F35" s="41" t="s">
        <v>23265</v>
      </c>
      <c r="G35" s="39">
        <v>1</v>
      </c>
      <c r="H35" s="42">
        <v>25</v>
      </c>
      <c r="I35" s="44">
        <f>VENTAS[[#This Row],[Cantidad]]*VENTAS[[#This Row],[Precio Venta]]</f>
        <v>25</v>
      </c>
      <c r="J35" s="42">
        <f>IF(VENTAS[[#This Row],[Nombre del Gestor]]&gt;1,VENTAS[[#This Row],[Precio Venta]]*10%,0)</f>
        <v>2.5</v>
      </c>
      <c r="K35" s="42">
        <f>IFERROR(VLOOKUP(VENTAS[[#This Row],[Código del producto Vendido]],STOCK[],13,FALSE),VENTAS[[#This Row],[Precio Venta]]*0.6)-VENTAS[[#This Row],[Comisión Unitaria 10%]]</f>
        <v>12.5</v>
      </c>
      <c r="L35" s="42">
        <f>VENTAS[[#This Row],[Cantidad]]*(VENTAS[[#This Row],[Precio Venta]]-VENTAS[[#This Row],[Costo Unitario SIN Comision]]-VENTAS[[#This Row],[Comisión Unitaria 10%]]-0.01*VENTAS[[#This Row],[Precio Venta]])</f>
        <v>9.75</v>
      </c>
      <c r="M35" s="46"/>
      <c r="N35" s="47" t="s">
        <v>23266</v>
      </c>
    </row>
    <row r="36" ht="17" customHeight="1" spans="1:14">
      <c r="A36" s="38">
        <v>45541.6659490741</v>
      </c>
      <c r="B36" s="39"/>
      <c r="C36" s="39"/>
      <c r="D36" s="39" t="s">
        <v>23189</v>
      </c>
      <c r="E36" s="39" t="s">
        <v>23267</v>
      </c>
      <c r="F36" s="41" t="s">
        <v>16714</v>
      </c>
      <c r="G36" s="39">
        <v>1</v>
      </c>
      <c r="H36" s="42">
        <v>10</v>
      </c>
      <c r="I36" s="44">
        <f>VENTAS[[#This Row],[Cantidad]]*VENTAS[[#This Row],[Precio Venta]]</f>
        <v>10</v>
      </c>
      <c r="J36" s="42">
        <f>IF(VENTAS[[#This Row],[Nombre del Gestor]]&gt;1,VENTAS[[#This Row],[Precio Venta]]*10%,0)</f>
        <v>1</v>
      </c>
      <c r="K36" s="42">
        <f>IFERROR(VLOOKUP(VENTAS[[#This Row],[Código del producto Vendido]],STOCK[],13,FALSE),VENTAS[[#This Row],[Precio Venta]]*0.6)-VENTAS[[#This Row],[Comisión Unitaria 10%]]</f>
        <v>5</v>
      </c>
      <c r="L36" s="42">
        <f>VENTAS[[#This Row],[Cantidad]]*(VENTAS[[#This Row],[Precio Venta]]-VENTAS[[#This Row],[Costo Unitario SIN Comision]]-VENTAS[[#This Row],[Comisión Unitaria 10%]]-0.01*VENTAS[[#This Row],[Precio Venta]])</f>
        <v>3.9</v>
      </c>
      <c r="M36" s="46"/>
      <c r="N36" s="47" t="s">
        <v>23268</v>
      </c>
    </row>
    <row r="37" ht="17" customHeight="1" spans="1:14">
      <c r="A37" s="38">
        <v>45541.6659490741</v>
      </c>
      <c r="B37" s="39"/>
      <c r="C37" s="39"/>
      <c r="D37" s="39" t="s">
        <v>23189</v>
      </c>
      <c r="E37" s="39" t="s">
        <v>23269</v>
      </c>
      <c r="F37" s="41" t="s">
        <v>16718</v>
      </c>
      <c r="G37" s="39">
        <v>1</v>
      </c>
      <c r="H37" s="42">
        <v>10</v>
      </c>
      <c r="I37" s="44">
        <f>VENTAS[[#This Row],[Cantidad]]*VENTAS[[#This Row],[Precio Venta]]</f>
        <v>10</v>
      </c>
      <c r="J37" s="42">
        <f>IF(VENTAS[[#This Row],[Nombre del Gestor]]&gt;1,VENTAS[[#This Row],[Precio Venta]]*10%,0)</f>
        <v>1</v>
      </c>
      <c r="K37" s="42">
        <f>IFERROR(VLOOKUP(VENTAS[[#This Row],[Código del producto Vendido]],STOCK[],13,FALSE),VENTAS[[#This Row],[Precio Venta]]*0.6)-VENTAS[[#This Row],[Comisión Unitaria 10%]]</f>
        <v>5</v>
      </c>
      <c r="L37" s="42">
        <f>VENTAS[[#This Row],[Cantidad]]*(VENTAS[[#This Row],[Precio Venta]]-VENTAS[[#This Row],[Costo Unitario SIN Comision]]-VENTAS[[#This Row],[Comisión Unitaria 10%]]-0.01*VENTAS[[#This Row],[Precio Venta]])</f>
        <v>3.9</v>
      </c>
      <c r="M37" s="46"/>
      <c r="N37" s="47" t="s">
        <v>23270</v>
      </c>
    </row>
    <row r="38" ht="17" customHeight="1" spans="1:14">
      <c r="A38" s="38">
        <v>45541.6659490741</v>
      </c>
      <c r="B38" s="39"/>
      <c r="C38" s="39"/>
      <c r="D38" s="39" t="s">
        <v>23189</v>
      </c>
      <c r="E38" s="39" t="s">
        <v>23271</v>
      </c>
      <c r="F38" s="41" t="s">
        <v>23272</v>
      </c>
      <c r="G38" s="39">
        <v>1</v>
      </c>
      <c r="H38" s="42">
        <v>12</v>
      </c>
      <c r="I38" s="44">
        <f>VENTAS[[#This Row],[Cantidad]]*VENTAS[[#This Row],[Precio Venta]]</f>
        <v>12</v>
      </c>
      <c r="J38" s="42">
        <f>IF(VENTAS[[#This Row],[Nombre del Gestor]]&gt;1,VENTAS[[#This Row],[Precio Venta]]*10%,0)</f>
        <v>1.2</v>
      </c>
      <c r="K38" s="42">
        <f>IFERROR(VLOOKUP(VENTAS[[#This Row],[Código del producto Vendido]],STOCK[],13,FALSE),VENTAS[[#This Row],[Precio Venta]]*0.6)-VENTAS[[#This Row],[Comisión Unitaria 10%]]</f>
        <v>6</v>
      </c>
      <c r="L38" s="42">
        <f>VENTAS[[#This Row],[Cantidad]]*(VENTAS[[#This Row],[Precio Venta]]-VENTAS[[#This Row],[Costo Unitario SIN Comision]]-VENTAS[[#This Row],[Comisión Unitaria 10%]]-0.01*VENTAS[[#This Row],[Precio Venta]])</f>
        <v>4.68</v>
      </c>
      <c r="M38" s="46"/>
      <c r="N38" s="47" t="s">
        <v>23273</v>
      </c>
    </row>
    <row r="39" ht="17" customHeight="1" spans="1:14">
      <c r="A39" s="38">
        <v>45541.6659490741</v>
      </c>
      <c r="B39" s="39"/>
      <c r="C39" s="39"/>
      <c r="D39" s="39" t="s">
        <v>23189</v>
      </c>
      <c r="E39" s="39" t="s">
        <v>16607</v>
      </c>
      <c r="F39" s="41" t="s">
        <v>16609</v>
      </c>
      <c r="G39" s="39">
        <v>2</v>
      </c>
      <c r="H39" s="42">
        <v>30</v>
      </c>
      <c r="I39" s="44">
        <f>VENTAS[[#This Row],[Cantidad]]*VENTAS[[#This Row],[Precio Venta]]</f>
        <v>60</v>
      </c>
      <c r="J39" s="42">
        <f>IF(VENTAS[[#This Row],[Nombre del Gestor]]&gt;1,VENTAS[[#This Row],[Precio Venta]]*10%,0)</f>
        <v>3</v>
      </c>
      <c r="K39" s="42">
        <f>IFERROR(VLOOKUP(VENTAS[[#This Row],[Código del producto Vendido]],STOCK[],13,FALSE),VENTAS[[#This Row],[Precio Venta]]*0.6)-VENTAS[[#This Row],[Comisión Unitaria 10%]]</f>
        <v>1.8</v>
      </c>
      <c r="L39" s="42">
        <f>VENTAS[[#This Row],[Cantidad]]*(VENTAS[[#This Row],[Precio Venta]]-VENTAS[[#This Row],[Costo Unitario SIN Comision]]-VENTAS[[#This Row],[Comisión Unitaria 10%]]-0.01*VENTAS[[#This Row],[Precio Venta]])</f>
        <v>49.8</v>
      </c>
      <c r="M39" s="46"/>
      <c r="N39" s="47" t="s">
        <v>23274</v>
      </c>
    </row>
    <row r="40" ht="17" customHeight="1" spans="1:14">
      <c r="A40" s="38">
        <v>45541.7070949074</v>
      </c>
      <c r="B40" s="39"/>
      <c r="C40" s="39"/>
      <c r="D40" s="39" t="s">
        <v>23196</v>
      </c>
      <c r="E40" s="39" t="s">
        <v>23275</v>
      </c>
      <c r="F40" s="41" t="s">
        <v>23276</v>
      </c>
      <c r="G40" s="39">
        <v>1</v>
      </c>
      <c r="H40" s="42">
        <v>25</v>
      </c>
      <c r="I40" s="44">
        <f>VENTAS[[#This Row],[Cantidad]]*VENTAS[[#This Row],[Precio Venta]]</f>
        <v>25</v>
      </c>
      <c r="J40" s="42">
        <f>IF(VENTAS[[#This Row],[Nombre del Gestor]]&gt;1,VENTAS[[#This Row],[Precio Venta]]*10%,0)</f>
        <v>2.5</v>
      </c>
      <c r="K40" s="42">
        <f>IFERROR(VLOOKUP(VENTAS[[#This Row],[Código del producto Vendido]],STOCK[],13,FALSE),VENTAS[[#This Row],[Precio Venta]]*0.6)-VENTAS[[#This Row],[Comisión Unitaria 10%]]</f>
        <v>12.5</v>
      </c>
      <c r="L40" s="42">
        <f>VENTAS[[#This Row],[Cantidad]]*(VENTAS[[#This Row],[Precio Venta]]-VENTAS[[#This Row],[Costo Unitario SIN Comision]]-VENTAS[[#This Row],[Comisión Unitaria 10%]]-0.01*VENTAS[[#This Row],[Precio Venta]])</f>
        <v>9.75</v>
      </c>
      <c r="M40" s="46"/>
      <c r="N40" s="47" t="s">
        <v>23277</v>
      </c>
    </row>
    <row r="41" ht="17" customHeight="1" spans="1:14">
      <c r="A41" s="38">
        <v>45541.7070949074</v>
      </c>
      <c r="B41" s="39"/>
      <c r="C41" s="39"/>
      <c r="D41" s="39" t="s">
        <v>23196</v>
      </c>
      <c r="E41" s="39" t="s">
        <v>23278</v>
      </c>
      <c r="F41" s="41" t="s">
        <v>23279</v>
      </c>
      <c r="G41" s="39">
        <v>1</v>
      </c>
      <c r="H41" s="42">
        <v>25</v>
      </c>
      <c r="I41" s="44">
        <f>VENTAS[[#This Row],[Cantidad]]*VENTAS[[#This Row],[Precio Venta]]</f>
        <v>25</v>
      </c>
      <c r="J41" s="42">
        <f>IF(VENTAS[[#This Row],[Nombre del Gestor]]&gt;1,VENTAS[[#This Row],[Precio Venta]]*10%,0)</f>
        <v>2.5</v>
      </c>
      <c r="K41" s="42">
        <f>IFERROR(VLOOKUP(VENTAS[[#This Row],[Código del producto Vendido]],STOCK[],13,FALSE),VENTAS[[#This Row],[Precio Venta]]*0.6)-VENTAS[[#This Row],[Comisión Unitaria 10%]]</f>
        <v>12.5</v>
      </c>
      <c r="L41" s="42">
        <f>VENTAS[[#This Row],[Cantidad]]*(VENTAS[[#This Row],[Precio Venta]]-VENTAS[[#This Row],[Costo Unitario SIN Comision]]-VENTAS[[#This Row],[Comisión Unitaria 10%]]-0.01*VENTAS[[#This Row],[Precio Venta]])</f>
        <v>9.75</v>
      </c>
      <c r="M41" s="46"/>
      <c r="N41" s="47" t="s">
        <v>23280</v>
      </c>
    </row>
    <row r="42" ht="17" customHeight="1" spans="1:14">
      <c r="A42" s="38">
        <v>45542.3694675926</v>
      </c>
      <c r="B42" s="39"/>
      <c r="C42" s="39"/>
      <c r="D42" s="39" t="s">
        <v>23281</v>
      </c>
      <c r="E42" s="39" t="s">
        <v>23282</v>
      </c>
      <c r="F42" s="41" t="s">
        <v>23283</v>
      </c>
      <c r="G42" s="39">
        <v>1</v>
      </c>
      <c r="H42" s="42">
        <v>10</v>
      </c>
      <c r="I42" s="44">
        <f>VENTAS[[#This Row],[Cantidad]]*VENTAS[[#This Row],[Precio Venta]]</f>
        <v>10</v>
      </c>
      <c r="J42" s="42">
        <f>IF(VENTAS[[#This Row],[Nombre del Gestor]]&gt;1,VENTAS[[#This Row],[Precio Venta]]*10%,0)</f>
        <v>1</v>
      </c>
      <c r="K42" s="42">
        <f>IFERROR(VLOOKUP(VENTAS[[#This Row],[Código del producto Vendido]],STOCK[],13,FALSE),VENTAS[[#This Row],[Precio Venta]]*0.6)-VENTAS[[#This Row],[Comisión Unitaria 10%]]</f>
        <v>5</v>
      </c>
      <c r="L42" s="42">
        <f>VENTAS[[#This Row],[Cantidad]]*(VENTAS[[#This Row],[Precio Venta]]-VENTAS[[#This Row],[Costo Unitario SIN Comision]]-VENTAS[[#This Row],[Comisión Unitaria 10%]]-0.01*VENTAS[[#This Row],[Precio Venta]])</f>
        <v>3.9</v>
      </c>
      <c r="M42" s="46"/>
      <c r="N42" s="47" t="s">
        <v>23284</v>
      </c>
    </row>
    <row r="43" ht="17" customHeight="1" spans="1:14">
      <c r="A43" s="38">
        <v>45542.3712037037</v>
      </c>
      <c r="B43" s="39"/>
      <c r="C43" s="39"/>
      <c r="D43" s="39" t="s">
        <v>23174</v>
      </c>
      <c r="E43" s="39" t="s">
        <v>23285</v>
      </c>
      <c r="F43" s="41" t="s">
        <v>23286</v>
      </c>
      <c r="G43" s="39">
        <v>1</v>
      </c>
      <c r="H43" s="42">
        <v>13</v>
      </c>
      <c r="I43" s="44">
        <f>VENTAS[[#This Row],[Cantidad]]*VENTAS[[#This Row],[Precio Venta]]</f>
        <v>13</v>
      </c>
      <c r="J43" s="42">
        <f>IF(VENTAS[[#This Row],[Nombre del Gestor]]&gt;1,VENTAS[[#This Row],[Precio Venta]]*10%,0)</f>
        <v>1.3</v>
      </c>
      <c r="K43" s="42">
        <f>IFERROR(VLOOKUP(VENTAS[[#This Row],[Código del producto Vendido]],STOCK[],13,FALSE),VENTAS[[#This Row],[Precio Venta]]*0.6)-VENTAS[[#This Row],[Comisión Unitaria 10%]]</f>
        <v>6.5</v>
      </c>
      <c r="L43" s="42">
        <f>VENTAS[[#This Row],[Cantidad]]*(VENTAS[[#This Row],[Precio Venta]]-VENTAS[[#This Row],[Costo Unitario SIN Comision]]-VENTAS[[#This Row],[Comisión Unitaria 10%]]-0.01*VENTAS[[#This Row],[Precio Venta]])</f>
        <v>5.07</v>
      </c>
      <c r="M43" s="46"/>
      <c r="N43" s="47" t="s">
        <v>23287</v>
      </c>
    </row>
    <row r="44" ht="17" customHeight="1" spans="1:14">
      <c r="A44" s="38">
        <v>45542.3712037037</v>
      </c>
      <c r="B44" s="39"/>
      <c r="C44" s="39"/>
      <c r="D44" s="39" t="s">
        <v>23174</v>
      </c>
      <c r="E44" s="39" t="s">
        <v>23288</v>
      </c>
      <c r="F44" s="41" t="s">
        <v>16720</v>
      </c>
      <c r="G44" s="39">
        <v>1</v>
      </c>
      <c r="H44" s="42">
        <v>10</v>
      </c>
      <c r="I44" s="44">
        <f>VENTAS[[#This Row],[Cantidad]]*VENTAS[[#This Row],[Precio Venta]]</f>
        <v>10</v>
      </c>
      <c r="J44" s="42">
        <f>IF(VENTAS[[#This Row],[Nombre del Gestor]]&gt;1,VENTAS[[#This Row],[Precio Venta]]*10%,0)</f>
        <v>1</v>
      </c>
      <c r="K44" s="42">
        <f>IFERROR(VLOOKUP(VENTAS[[#This Row],[Código del producto Vendido]],STOCK[],13,FALSE),VENTAS[[#This Row],[Precio Venta]]*0.6)-VENTAS[[#This Row],[Comisión Unitaria 10%]]</f>
        <v>5</v>
      </c>
      <c r="L44" s="42">
        <f>VENTAS[[#This Row],[Cantidad]]*(VENTAS[[#This Row],[Precio Venta]]-VENTAS[[#This Row],[Costo Unitario SIN Comision]]-VENTAS[[#This Row],[Comisión Unitaria 10%]]-0.01*VENTAS[[#This Row],[Precio Venta]])</f>
        <v>3.9</v>
      </c>
      <c r="M44" s="46"/>
      <c r="N44" s="47" t="s">
        <v>23289</v>
      </c>
    </row>
    <row r="45" ht="17" customHeight="1" spans="1:14">
      <c r="A45" s="38">
        <v>45542.5563888889</v>
      </c>
      <c r="B45" s="39"/>
      <c r="C45" s="39"/>
      <c r="D45" s="39" t="s">
        <v>23210</v>
      </c>
      <c r="E45" s="39" t="s">
        <v>23290</v>
      </c>
      <c r="F45" s="41" t="s">
        <v>23291</v>
      </c>
      <c r="G45" s="39">
        <v>1</v>
      </c>
      <c r="H45" s="42">
        <v>22</v>
      </c>
      <c r="I45" s="44">
        <f>VENTAS[[#This Row],[Cantidad]]*VENTAS[[#This Row],[Precio Venta]]</f>
        <v>22</v>
      </c>
      <c r="J45" s="42">
        <f>IF(VENTAS[[#This Row],[Nombre del Gestor]]&gt;1,VENTAS[[#This Row],[Precio Venta]]*10%,0)</f>
        <v>2.2</v>
      </c>
      <c r="K45" s="42">
        <f>IFERROR(VLOOKUP(VENTAS[[#This Row],[Código del producto Vendido]],STOCK[],13,FALSE),VENTAS[[#This Row],[Precio Venta]]*0.6)-VENTAS[[#This Row],[Comisión Unitaria 10%]]</f>
        <v>11</v>
      </c>
      <c r="L45" s="42">
        <f>VENTAS[[#This Row],[Cantidad]]*(VENTAS[[#This Row],[Precio Venta]]-VENTAS[[#This Row],[Costo Unitario SIN Comision]]-VENTAS[[#This Row],[Comisión Unitaria 10%]]-0.01*VENTAS[[#This Row],[Precio Venta]])</f>
        <v>8.58</v>
      </c>
      <c r="M45" s="46"/>
      <c r="N45" s="47" t="s">
        <v>23292</v>
      </c>
    </row>
    <row r="46" ht="34" customHeight="1" spans="1:14">
      <c r="A46" s="38">
        <v>45542.5569097222</v>
      </c>
      <c r="B46" s="39"/>
      <c r="C46" s="39"/>
      <c r="D46" s="39" t="s">
        <v>23210</v>
      </c>
      <c r="E46" s="39" t="s">
        <v>23293</v>
      </c>
      <c r="F46" s="41" t="s">
        <v>23294</v>
      </c>
      <c r="G46" s="39">
        <v>1</v>
      </c>
      <c r="H46" s="42">
        <v>35</v>
      </c>
      <c r="I46" s="44">
        <f>VENTAS[[#This Row],[Cantidad]]*VENTAS[[#This Row],[Precio Venta]]</f>
        <v>35</v>
      </c>
      <c r="J46" s="42">
        <f>IF(VENTAS[[#This Row],[Nombre del Gestor]]&gt;1,VENTAS[[#This Row],[Precio Venta]]*10%,0)</f>
        <v>3.5</v>
      </c>
      <c r="K46" s="42">
        <f>IFERROR(VLOOKUP(VENTAS[[#This Row],[Código del producto Vendido]],STOCK[],13,FALSE),VENTAS[[#This Row],[Precio Venta]]*0.6)-VENTAS[[#This Row],[Comisión Unitaria 10%]]</f>
        <v>17.5</v>
      </c>
      <c r="L46" s="42">
        <f>VENTAS[[#This Row],[Cantidad]]*(VENTAS[[#This Row],[Precio Venta]]-VENTAS[[#This Row],[Costo Unitario SIN Comision]]-VENTAS[[#This Row],[Comisión Unitaria 10%]]-0.01*VENTAS[[#This Row],[Precio Venta]])</f>
        <v>13.65</v>
      </c>
      <c r="M46" s="46"/>
      <c r="N46" s="47" t="s">
        <v>23295</v>
      </c>
    </row>
    <row r="47" ht="17" customHeight="1" spans="1:14">
      <c r="A47" s="38">
        <v>45542.6784375</v>
      </c>
      <c r="B47" s="39"/>
      <c r="C47" s="39"/>
      <c r="D47" s="39" t="s">
        <v>23259</v>
      </c>
      <c r="E47" s="39" t="s">
        <v>23296</v>
      </c>
      <c r="F47" s="41" t="s">
        <v>16677</v>
      </c>
      <c r="G47" s="39">
        <v>1</v>
      </c>
      <c r="H47" s="42">
        <v>25</v>
      </c>
      <c r="I47" s="44">
        <f>VENTAS[[#This Row],[Cantidad]]*VENTAS[[#This Row],[Precio Venta]]</f>
        <v>25</v>
      </c>
      <c r="J47" s="42">
        <f>IF(VENTAS[[#This Row],[Nombre del Gestor]]&gt;1,VENTAS[[#This Row],[Precio Venta]]*10%,0)</f>
        <v>2.5</v>
      </c>
      <c r="K47" s="42">
        <f>IFERROR(VLOOKUP(VENTAS[[#This Row],[Código del producto Vendido]],STOCK[],13,FALSE),VENTAS[[#This Row],[Precio Venta]]*0.6)-VENTAS[[#This Row],[Comisión Unitaria 10%]]</f>
        <v>12.5</v>
      </c>
      <c r="L47" s="42">
        <f>VENTAS[[#This Row],[Cantidad]]*(VENTAS[[#This Row],[Precio Venta]]-VENTAS[[#This Row],[Costo Unitario SIN Comision]]-VENTAS[[#This Row],[Comisión Unitaria 10%]]-0.01*VENTAS[[#This Row],[Precio Venta]])</f>
        <v>9.75</v>
      </c>
      <c r="M47" s="46"/>
      <c r="N47" s="47" t="s">
        <v>23297</v>
      </c>
    </row>
    <row r="48" ht="17" customHeight="1" spans="1:14">
      <c r="A48" s="38">
        <v>45543.857974537</v>
      </c>
      <c r="B48" s="39"/>
      <c r="C48" s="39"/>
      <c r="D48" s="39"/>
      <c r="E48" s="39" t="s">
        <v>23298</v>
      </c>
      <c r="F48" s="41" t="s">
        <v>23299</v>
      </c>
      <c r="G48" s="39">
        <v>1</v>
      </c>
      <c r="H48" s="42">
        <v>23</v>
      </c>
      <c r="I48" s="44">
        <f>VENTAS[[#This Row],[Cantidad]]*VENTAS[[#This Row],[Precio Venta]]</f>
        <v>23</v>
      </c>
      <c r="J48" s="42">
        <f>IF(VENTAS[[#This Row],[Nombre del Gestor]]&gt;1,VENTAS[[#This Row],[Precio Venta]]*10%,0)</f>
        <v>0</v>
      </c>
      <c r="K48" s="42">
        <f>IFERROR(VLOOKUP(VENTAS[[#This Row],[Código del producto Vendido]],STOCK[],13,FALSE),VENTAS[[#This Row],[Precio Venta]]*0.6)-VENTAS[[#This Row],[Comisión Unitaria 10%]]</f>
        <v>13.8</v>
      </c>
      <c r="L48" s="42">
        <f>VENTAS[[#This Row],[Cantidad]]*(VENTAS[[#This Row],[Precio Venta]]-VENTAS[[#This Row],[Costo Unitario SIN Comision]]-VENTAS[[#This Row],[Comisión Unitaria 10%]]-0.01*VENTAS[[#This Row],[Precio Venta]])</f>
        <v>8.97</v>
      </c>
      <c r="M48" s="46"/>
      <c r="N48" s="47" t="s">
        <v>23300</v>
      </c>
    </row>
    <row r="49" ht="17" customHeight="1" spans="1:14">
      <c r="A49" s="38">
        <v>45543.8589930556</v>
      </c>
      <c r="B49" s="39"/>
      <c r="C49" s="39"/>
      <c r="D49" s="39" t="s">
        <v>23218</v>
      </c>
      <c r="E49" s="39" t="s">
        <v>23301</v>
      </c>
      <c r="F49" s="41" t="s">
        <v>23302</v>
      </c>
      <c r="G49" s="39">
        <v>1</v>
      </c>
      <c r="H49" s="42">
        <v>35</v>
      </c>
      <c r="I49" s="44">
        <f>VENTAS[[#This Row],[Cantidad]]*VENTAS[[#This Row],[Precio Venta]]</f>
        <v>35</v>
      </c>
      <c r="J49" s="42">
        <f>IF(VENTAS[[#This Row],[Nombre del Gestor]]&gt;1,VENTAS[[#This Row],[Precio Venta]]*10%,0)</f>
        <v>3.5</v>
      </c>
      <c r="K49" s="42">
        <f>IFERROR(VLOOKUP(VENTAS[[#This Row],[Código del producto Vendido]],STOCK[],13,FALSE),VENTAS[[#This Row],[Precio Venta]]*0.6)-VENTAS[[#This Row],[Comisión Unitaria 10%]]</f>
        <v>17.5</v>
      </c>
      <c r="L49" s="42">
        <f>VENTAS[[#This Row],[Cantidad]]*(VENTAS[[#This Row],[Precio Venta]]-VENTAS[[#This Row],[Costo Unitario SIN Comision]]-VENTAS[[#This Row],[Comisión Unitaria 10%]]-0.01*VENTAS[[#This Row],[Precio Venta]])</f>
        <v>13.65</v>
      </c>
      <c r="M49" s="46"/>
      <c r="N49" s="47" t="s">
        <v>23303</v>
      </c>
    </row>
    <row r="50" ht="17" customHeight="1" spans="1:14">
      <c r="A50" s="38">
        <v>45543.8589930556</v>
      </c>
      <c r="B50" s="39"/>
      <c r="C50" s="39"/>
      <c r="D50" s="39" t="s">
        <v>23218</v>
      </c>
      <c r="E50" s="39" t="s">
        <v>23304</v>
      </c>
      <c r="F50" s="41" t="s">
        <v>23299</v>
      </c>
      <c r="G50" s="39">
        <v>1</v>
      </c>
      <c r="H50" s="42">
        <v>23</v>
      </c>
      <c r="I50" s="44">
        <f>VENTAS[[#This Row],[Cantidad]]*VENTAS[[#This Row],[Precio Venta]]</f>
        <v>23</v>
      </c>
      <c r="J50" s="42">
        <f>IF(VENTAS[[#This Row],[Nombre del Gestor]]&gt;1,VENTAS[[#This Row],[Precio Venta]]*10%,0)</f>
        <v>2.3</v>
      </c>
      <c r="K50" s="42">
        <f>IFERROR(VLOOKUP(VENTAS[[#This Row],[Código del producto Vendido]],STOCK[],13,FALSE),VENTAS[[#This Row],[Precio Venta]]*0.6)-VENTAS[[#This Row],[Comisión Unitaria 10%]]</f>
        <v>11.5</v>
      </c>
      <c r="L50" s="42">
        <f>VENTAS[[#This Row],[Cantidad]]*(VENTAS[[#This Row],[Precio Venta]]-VENTAS[[#This Row],[Costo Unitario SIN Comision]]-VENTAS[[#This Row],[Comisión Unitaria 10%]]-0.01*VENTAS[[#This Row],[Precio Venta]])</f>
        <v>8.97</v>
      </c>
      <c r="M50" s="46"/>
      <c r="N50" s="47" t="s">
        <v>23305</v>
      </c>
    </row>
    <row r="51" ht="17" customHeight="1" spans="1:14">
      <c r="A51" s="38">
        <v>45544.7284606481</v>
      </c>
      <c r="B51" s="39"/>
      <c r="C51" s="39"/>
      <c r="D51" s="39" t="s">
        <v>23210</v>
      </c>
      <c r="E51" s="39" t="s">
        <v>23306</v>
      </c>
      <c r="F51" s="41" t="s">
        <v>23307</v>
      </c>
      <c r="G51" s="39">
        <v>1</v>
      </c>
      <c r="H51" s="42">
        <v>30</v>
      </c>
      <c r="I51" s="44">
        <f>VENTAS[[#This Row],[Cantidad]]*VENTAS[[#This Row],[Precio Venta]]</f>
        <v>30</v>
      </c>
      <c r="J51" s="42">
        <f>IF(VENTAS[[#This Row],[Nombre del Gestor]]&gt;1,VENTAS[[#This Row],[Precio Venta]]*10%,0)</f>
        <v>3</v>
      </c>
      <c r="K51" s="42">
        <f>IFERROR(VLOOKUP(VENTAS[[#This Row],[Código del producto Vendido]],STOCK[],13,FALSE),VENTAS[[#This Row],[Precio Venta]]*0.6)-VENTAS[[#This Row],[Comisión Unitaria 10%]]</f>
        <v>15</v>
      </c>
      <c r="L51" s="42">
        <f>VENTAS[[#This Row],[Cantidad]]*(VENTAS[[#This Row],[Precio Venta]]-VENTAS[[#This Row],[Costo Unitario SIN Comision]]-VENTAS[[#This Row],[Comisión Unitaria 10%]]-0.01*VENTAS[[#This Row],[Precio Venta]])</f>
        <v>11.7</v>
      </c>
      <c r="M51" s="46"/>
      <c r="N51" s="47" t="s">
        <v>23308</v>
      </c>
    </row>
    <row r="52" ht="17" customHeight="1" spans="1:14">
      <c r="A52" s="38">
        <v>45545.3881481482</v>
      </c>
      <c r="B52" s="39"/>
      <c r="C52" s="39"/>
      <c r="D52" s="39" t="s">
        <v>23210</v>
      </c>
      <c r="E52" s="39" t="s">
        <v>23309</v>
      </c>
      <c r="F52" s="41" t="s">
        <v>23310</v>
      </c>
      <c r="G52" s="39">
        <v>1</v>
      </c>
      <c r="H52" s="42">
        <v>10</v>
      </c>
      <c r="I52" s="44">
        <f>VENTAS[[#This Row],[Cantidad]]*VENTAS[[#This Row],[Precio Venta]]</f>
        <v>10</v>
      </c>
      <c r="J52" s="42">
        <f>IF(VENTAS[[#This Row],[Nombre del Gestor]]&gt;1,VENTAS[[#This Row],[Precio Venta]]*10%,0)</f>
        <v>1</v>
      </c>
      <c r="K52" s="42">
        <f>IFERROR(VLOOKUP(VENTAS[[#This Row],[Código del producto Vendido]],STOCK[],13,FALSE),VENTAS[[#This Row],[Precio Venta]]*0.6)-VENTAS[[#This Row],[Comisión Unitaria 10%]]</f>
        <v>5</v>
      </c>
      <c r="L52" s="42">
        <f>VENTAS[[#This Row],[Cantidad]]*(VENTAS[[#This Row],[Precio Venta]]-VENTAS[[#This Row],[Costo Unitario SIN Comision]]-VENTAS[[#This Row],[Comisión Unitaria 10%]]-0.01*VENTAS[[#This Row],[Precio Venta]])</f>
        <v>3.9</v>
      </c>
      <c r="M52" s="46"/>
      <c r="N52" s="47" t="s">
        <v>23311</v>
      </c>
    </row>
    <row r="53" ht="17" customHeight="1" spans="1:14">
      <c r="A53" s="38">
        <v>45545.392337963</v>
      </c>
      <c r="B53" s="39"/>
      <c r="C53" s="39"/>
      <c r="D53" s="39" t="s">
        <v>23196</v>
      </c>
      <c r="E53" s="39" t="s">
        <v>23296</v>
      </c>
      <c r="F53" s="41" t="s">
        <v>16677</v>
      </c>
      <c r="G53" s="39">
        <v>1</v>
      </c>
      <c r="H53" s="42">
        <v>25</v>
      </c>
      <c r="I53" s="44">
        <f>VENTAS[[#This Row],[Cantidad]]*VENTAS[[#This Row],[Precio Venta]]</f>
        <v>25</v>
      </c>
      <c r="J53" s="42">
        <f>IF(VENTAS[[#This Row],[Nombre del Gestor]]&gt;1,VENTAS[[#This Row],[Precio Venta]]*10%,0)</f>
        <v>2.5</v>
      </c>
      <c r="K53" s="42">
        <f>IFERROR(VLOOKUP(VENTAS[[#This Row],[Código del producto Vendido]],STOCK[],13,FALSE),VENTAS[[#This Row],[Precio Venta]]*0.6)-VENTAS[[#This Row],[Comisión Unitaria 10%]]</f>
        <v>12.5</v>
      </c>
      <c r="L53" s="42">
        <f>VENTAS[[#This Row],[Cantidad]]*(VENTAS[[#This Row],[Precio Venta]]-VENTAS[[#This Row],[Costo Unitario SIN Comision]]-VENTAS[[#This Row],[Comisión Unitaria 10%]]-0.01*VENTAS[[#This Row],[Precio Venta]])</f>
        <v>9.75</v>
      </c>
      <c r="M53" s="46"/>
      <c r="N53" s="47" t="s">
        <v>23312</v>
      </c>
    </row>
    <row r="54" ht="17" customHeight="1" spans="1:14">
      <c r="A54" s="38">
        <v>45545.3928356481</v>
      </c>
      <c r="B54" s="39"/>
      <c r="C54" s="39"/>
      <c r="D54" s="39" t="s">
        <v>23174</v>
      </c>
      <c r="E54" s="39" t="s">
        <v>23313</v>
      </c>
      <c r="F54" s="41" t="s">
        <v>23314</v>
      </c>
      <c r="G54" s="39">
        <v>1</v>
      </c>
      <c r="H54" s="42">
        <v>25</v>
      </c>
      <c r="I54" s="44">
        <f>VENTAS[[#This Row],[Cantidad]]*VENTAS[[#This Row],[Precio Venta]]</f>
        <v>25</v>
      </c>
      <c r="J54" s="42">
        <f>IF(VENTAS[[#This Row],[Nombre del Gestor]]&gt;1,VENTAS[[#This Row],[Precio Venta]]*10%,0)</f>
        <v>2.5</v>
      </c>
      <c r="K54" s="42">
        <f>IFERROR(VLOOKUP(VENTAS[[#This Row],[Código del producto Vendido]],STOCK[],13,FALSE),VENTAS[[#This Row],[Precio Venta]]*0.6)-VENTAS[[#This Row],[Comisión Unitaria 10%]]</f>
        <v>12.5</v>
      </c>
      <c r="L54" s="42">
        <f>VENTAS[[#This Row],[Cantidad]]*(VENTAS[[#This Row],[Precio Venta]]-VENTAS[[#This Row],[Costo Unitario SIN Comision]]-VENTAS[[#This Row],[Comisión Unitaria 10%]]-0.01*VENTAS[[#This Row],[Precio Venta]])</f>
        <v>9.75</v>
      </c>
      <c r="M54" s="46"/>
      <c r="N54" s="47" t="s">
        <v>23315</v>
      </c>
    </row>
    <row r="55" ht="17" customHeight="1" spans="1:14">
      <c r="A55" s="38">
        <v>45545.5028472222</v>
      </c>
      <c r="B55" s="39"/>
      <c r="C55" s="39"/>
      <c r="D55" s="39" t="s">
        <v>23316</v>
      </c>
      <c r="E55" s="39" t="s">
        <v>23317</v>
      </c>
      <c r="F55" s="41" t="s">
        <v>23318</v>
      </c>
      <c r="G55" s="39">
        <v>1</v>
      </c>
      <c r="H55" s="42">
        <v>12</v>
      </c>
      <c r="I55" s="44">
        <f>VENTAS[[#This Row],[Cantidad]]*VENTAS[[#This Row],[Precio Venta]]</f>
        <v>12</v>
      </c>
      <c r="J55" s="42">
        <f>IF(VENTAS[[#This Row],[Nombre del Gestor]]&gt;1,VENTAS[[#This Row],[Precio Venta]]*10%,0)</f>
        <v>1.2</v>
      </c>
      <c r="K55" s="42">
        <f>IFERROR(VLOOKUP(VENTAS[[#This Row],[Código del producto Vendido]],STOCK[],13,FALSE),VENTAS[[#This Row],[Precio Venta]]*0.6)-VENTAS[[#This Row],[Comisión Unitaria 10%]]</f>
        <v>6</v>
      </c>
      <c r="L55" s="42">
        <f>VENTAS[[#This Row],[Cantidad]]*(VENTAS[[#This Row],[Precio Venta]]-VENTAS[[#This Row],[Costo Unitario SIN Comision]]-VENTAS[[#This Row],[Comisión Unitaria 10%]]-0.01*VENTAS[[#This Row],[Precio Venta]])</f>
        <v>4.68</v>
      </c>
      <c r="M55" s="46"/>
      <c r="N55" s="47" t="s">
        <v>23319</v>
      </c>
    </row>
    <row r="56" ht="17" customHeight="1" spans="1:14">
      <c r="A56" s="38">
        <v>45546.4038541667</v>
      </c>
      <c r="B56" s="39"/>
      <c r="C56" s="39"/>
      <c r="D56" s="39" t="s">
        <v>23174</v>
      </c>
      <c r="E56" s="39" t="s">
        <v>23320</v>
      </c>
      <c r="F56" s="41" t="s">
        <v>18792</v>
      </c>
      <c r="G56" s="39">
        <v>1</v>
      </c>
      <c r="H56" s="42">
        <v>22</v>
      </c>
      <c r="I56" s="44">
        <f>VENTAS[[#This Row],[Cantidad]]*VENTAS[[#This Row],[Precio Venta]]</f>
        <v>22</v>
      </c>
      <c r="J56" s="42">
        <f>IF(VENTAS[[#This Row],[Nombre del Gestor]]&gt;1,VENTAS[[#This Row],[Precio Venta]]*10%,0)</f>
        <v>2.2</v>
      </c>
      <c r="K56" s="42">
        <f>IFERROR(VLOOKUP(VENTAS[[#This Row],[Código del producto Vendido]],STOCK[],13,FALSE),VENTAS[[#This Row],[Precio Venta]]*0.6)-VENTAS[[#This Row],[Comisión Unitaria 10%]]</f>
        <v>11</v>
      </c>
      <c r="L56" s="42">
        <f>VENTAS[[#This Row],[Cantidad]]*(VENTAS[[#This Row],[Precio Venta]]-VENTAS[[#This Row],[Costo Unitario SIN Comision]]-VENTAS[[#This Row],[Comisión Unitaria 10%]]-0.01*VENTAS[[#This Row],[Precio Venta]])</f>
        <v>8.58</v>
      </c>
      <c r="M56" s="46"/>
      <c r="N56" s="47" t="s">
        <v>23321</v>
      </c>
    </row>
    <row r="57" ht="17" customHeight="1" spans="1:14">
      <c r="A57" s="38">
        <v>45546.4056365741</v>
      </c>
      <c r="B57" s="39"/>
      <c r="C57" s="39"/>
      <c r="D57" s="39" t="s">
        <v>23281</v>
      </c>
      <c r="E57" s="39" t="s">
        <v>23322</v>
      </c>
      <c r="F57" s="41" t="s">
        <v>16720</v>
      </c>
      <c r="G57" s="39">
        <v>1</v>
      </c>
      <c r="H57" s="42">
        <v>10</v>
      </c>
      <c r="I57" s="44">
        <f>VENTAS[[#This Row],[Cantidad]]*VENTAS[[#This Row],[Precio Venta]]</f>
        <v>10</v>
      </c>
      <c r="J57" s="42">
        <f>IF(VENTAS[[#This Row],[Nombre del Gestor]]&gt;1,VENTAS[[#This Row],[Precio Venta]]*10%,0)</f>
        <v>1</v>
      </c>
      <c r="K57" s="42">
        <f>IFERROR(VLOOKUP(VENTAS[[#This Row],[Código del producto Vendido]],STOCK[],13,FALSE),VENTAS[[#This Row],[Precio Venta]]*0.6)-VENTAS[[#This Row],[Comisión Unitaria 10%]]</f>
        <v>5</v>
      </c>
      <c r="L57" s="42">
        <f>VENTAS[[#This Row],[Cantidad]]*(VENTAS[[#This Row],[Precio Venta]]-VENTAS[[#This Row],[Costo Unitario SIN Comision]]-VENTAS[[#This Row],[Comisión Unitaria 10%]]-0.01*VENTAS[[#This Row],[Precio Venta]])</f>
        <v>3.9</v>
      </c>
      <c r="M57" s="46"/>
      <c r="N57" s="47" t="s">
        <v>23323</v>
      </c>
    </row>
    <row r="58" ht="17" customHeight="1" spans="1:14">
      <c r="A58" s="38">
        <v>45546.4056365741</v>
      </c>
      <c r="B58" s="39"/>
      <c r="C58" s="39"/>
      <c r="D58" s="39" t="s">
        <v>23281</v>
      </c>
      <c r="E58" s="39" t="s">
        <v>23324</v>
      </c>
      <c r="F58" s="41" t="s">
        <v>16722</v>
      </c>
      <c r="G58" s="39">
        <v>1</v>
      </c>
      <c r="H58" s="42">
        <v>10</v>
      </c>
      <c r="I58" s="44">
        <f>VENTAS[[#This Row],[Cantidad]]*VENTAS[[#This Row],[Precio Venta]]</f>
        <v>10</v>
      </c>
      <c r="J58" s="42">
        <f>IF(VENTAS[[#This Row],[Nombre del Gestor]]&gt;1,VENTAS[[#This Row],[Precio Venta]]*10%,0)</f>
        <v>1</v>
      </c>
      <c r="K58" s="42">
        <f>IFERROR(VLOOKUP(VENTAS[[#This Row],[Código del producto Vendido]],STOCK[],13,FALSE),VENTAS[[#This Row],[Precio Venta]]*0.6)-VENTAS[[#This Row],[Comisión Unitaria 10%]]</f>
        <v>5</v>
      </c>
      <c r="L58" s="42">
        <f>VENTAS[[#This Row],[Cantidad]]*(VENTAS[[#This Row],[Precio Venta]]-VENTAS[[#This Row],[Costo Unitario SIN Comision]]-VENTAS[[#This Row],[Comisión Unitaria 10%]]-0.01*VENTAS[[#This Row],[Precio Venta]])</f>
        <v>3.9</v>
      </c>
      <c r="M58" s="46"/>
      <c r="N58" s="47" t="s">
        <v>23325</v>
      </c>
    </row>
    <row r="59" ht="17" customHeight="1" spans="1:14">
      <c r="A59" s="38">
        <v>45546.4056365741</v>
      </c>
      <c r="B59" s="39"/>
      <c r="C59" s="39"/>
      <c r="D59" s="39" t="s">
        <v>23281</v>
      </c>
      <c r="E59" s="39" t="s">
        <v>23326</v>
      </c>
      <c r="F59" s="41" t="s">
        <v>16725</v>
      </c>
      <c r="G59" s="39">
        <v>1</v>
      </c>
      <c r="H59" s="42">
        <v>10</v>
      </c>
      <c r="I59" s="44">
        <f>VENTAS[[#This Row],[Cantidad]]*VENTAS[[#This Row],[Precio Venta]]</f>
        <v>10</v>
      </c>
      <c r="J59" s="42">
        <f>IF(VENTAS[[#This Row],[Nombre del Gestor]]&gt;1,VENTAS[[#This Row],[Precio Venta]]*10%,0)</f>
        <v>1</v>
      </c>
      <c r="K59" s="42">
        <f>IFERROR(VLOOKUP(VENTAS[[#This Row],[Código del producto Vendido]],STOCK[],13,FALSE),VENTAS[[#This Row],[Precio Venta]]*0.6)-VENTAS[[#This Row],[Comisión Unitaria 10%]]</f>
        <v>5</v>
      </c>
      <c r="L59" s="42">
        <f>VENTAS[[#This Row],[Cantidad]]*(VENTAS[[#This Row],[Precio Venta]]-VENTAS[[#This Row],[Costo Unitario SIN Comision]]-VENTAS[[#This Row],[Comisión Unitaria 10%]]-0.01*VENTAS[[#This Row],[Precio Venta]])</f>
        <v>3.9</v>
      </c>
      <c r="M59" s="46"/>
      <c r="N59" s="47" t="s">
        <v>23327</v>
      </c>
    </row>
    <row r="60" ht="17" customHeight="1" spans="1:14">
      <c r="A60" s="38">
        <v>45546.6240740741</v>
      </c>
      <c r="B60" s="39"/>
      <c r="C60" s="39"/>
      <c r="D60" s="39" t="s">
        <v>23189</v>
      </c>
      <c r="E60" s="39" t="s">
        <v>23328</v>
      </c>
      <c r="F60" s="41" t="s">
        <v>23329</v>
      </c>
      <c r="G60" s="39">
        <v>1</v>
      </c>
      <c r="H60" s="42">
        <v>23</v>
      </c>
      <c r="I60" s="44">
        <f>VENTAS[[#This Row],[Cantidad]]*VENTAS[[#This Row],[Precio Venta]]</f>
        <v>23</v>
      </c>
      <c r="J60" s="42">
        <f>IF(VENTAS[[#This Row],[Nombre del Gestor]]&gt;1,VENTAS[[#This Row],[Precio Venta]]*10%,0)</f>
        <v>2.3</v>
      </c>
      <c r="K60" s="42">
        <f>IFERROR(VLOOKUP(VENTAS[[#This Row],[Código del producto Vendido]],STOCK[],13,FALSE),VENTAS[[#This Row],[Precio Venta]]*0.6)-VENTAS[[#This Row],[Comisión Unitaria 10%]]</f>
        <v>11.5</v>
      </c>
      <c r="L60" s="42">
        <f>VENTAS[[#This Row],[Cantidad]]*(VENTAS[[#This Row],[Precio Venta]]-VENTAS[[#This Row],[Costo Unitario SIN Comision]]-VENTAS[[#This Row],[Comisión Unitaria 10%]]-0.01*VENTAS[[#This Row],[Precio Venta]])</f>
        <v>8.97</v>
      </c>
      <c r="M60" s="46"/>
      <c r="N60" s="47" t="s">
        <v>23330</v>
      </c>
    </row>
    <row r="61" ht="17" customHeight="1" spans="1:14">
      <c r="A61" s="38">
        <v>45547.8319097222</v>
      </c>
      <c r="B61" s="39"/>
      <c r="C61" s="39"/>
      <c r="D61" s="39" t="s">
        <v>23218</v>
      </c>
      <c r="E61" s="39" t="s">
        <v>23331</v>
      </c>
      <c r="F61" s="41" t="s">
        <v>23332</v>
      </c>
      <c r="G61" s="39">
        <v>1</v>
      </c>
      <c r="H61" s="42">
        <v>12</v>
      </c>
      <c r="I61" s="44">
        <f>VENTAS[[#This Row],[Cantidad]]*VENTAS[[#This Row],[Precio Venta]]</f>
        <v>12</v>
      </c>
      <c r="J61" s="42">
        <f>IF(VENTAS[[#This Row],[Nombre del Gestor]]&gt;1,VENTAS[[#This Row],[Precio Venta]]*10%,0)</f>
        <v>1.2</v>
      </c>
      <c r="K61" s="42">
        <f>IFERROR(VLOOKUP(VENTAS[[#This Row],[Código del producto Vendido]],STOCK[],13,FALSE),VENTAS[[#This Row],[Precio Venta]]*0.6)-VENTAS[[#This Row],[Comisión Unitaria 10%]]</f>
        <v>6</v>
      </c>
      <c r="L61" s="42">
        <f>VENTAS[[#This Row],[Cantidad]]*(VENTAS[[#This Row],[Precio Venta]]-VENTAS[[#This Row],[Costo Unitario SIN Comision]]-VENTAS[[#This Row],[Comisión Unitaria 10%]]-0.01*VENTAS[[#This Row],[Precio Venta]])</f>
        <v>4.68</v>
      </c>
      <c r="M61" s="46"/>
      <c r="N61" s="47" t="s">
        <v>23333</v>
      </c>
    </row>
    <row r="62" ht="17" customHeight="1" spans="1:14">
      <c r="A62" s="38">
        <v>45547.8325810185</v>
      </c>
      <c r="B62" s="39"/>
      <c r="C62" s="39"/>
      <c r="D62" s="39" t="s">
        <v>23174</v>
      </c>
      <c r="E62" s="39" t="s">
        <v>23334</v>
      </c>
      <c r="F62" s="41" t="s">
        <v>23335</v>
      </c>
      <c r="G62" s="39">
        <v>1</v>
      </c>
      <c r="H62" s="42">
        <v>22</v>
      </c>
      <c r="I62" s="44">
        <f>VENTAS[[#This Row],[Cantidad]]*VENTAS[[#This Row],[Precio Venta]]</f>
        <v>22</v>
      </c>
      <c r="J62" s="42">
        <f>IF(VENTAS[[#This Row],[Nombre del Gestor]]&gt;1,VENTAS[[#This Row],[Precio Venta]]*10%,0)</f>
        <v>2.2</v>
      </c>
      <c r="K62" s="42">
        <f>IFERROR(VLOOKUP(VENTAS[[#This Row],[Código del producto Vendido]],STOCK[],13,FALSE),VENTAS[[#This Row],[Precio Venta]]*0.6)-VENTAS[[#This Row],[Comisión Unitaria 10%]]</f>
        <v>11</v>
      </c>
      <c r="L62" s="42">
        <f>VENTAS[[#This Row],[Cantidad]]*(VENTAS[[#This Row],[Precio Venta]]-VENTAS[[#This Row],[Costo Unitario SIN Comision]]-VENTAS[[#This Row],[Comisión Unitaria 10%]]-0.01*VENTAS[[#This Row],[Precio Venta]])</f>
        <v>8.58</v>
      </c>
      <c r="M62" s="46"/>
      <c r="N62" s="47" t="s">
        <v>23336</v>
      </c>
    </row>
    <row r="63" ht="17" customHeight="1" spans="1:14">
      <c r="A63" s="38">
        <v>45547.8472222222</v>
      </c>
      <c r="B63" s="39"/>
      <c r="C63" s="39"/>
      <c r="D63" s="39" t="s">
        <v>23337</v>
      </c>
      <c r="E63" s="39" t="s">
        <v>16728</v>
      </c>
      <c r="F63" s="41" t="s">
        <v>16727</v>
      </c>
      <c r="G63" s="39">
        <v>1</v>
      </c>
      <c r="H63" s="42">
        <v>10</v>
      </c>
      <c r="I63" s="44">
        <f>VENTAS[[#This Row],[Cantidad]]*VENTAS[[#This Row],[Precio Venta]]</f>
        <v>10</v>
      </c>
      <c r="J63" s="42">
        <f>IF(VENTAS[[#This Row],[Nombre del Gestor]]&gt;1,VENTAS[[#This Row],[Precio Venta]]*10%,0)</f>
        <v>1</v>
      </c>
      <c r="K63" s="42">
        <f>IFERROR(VLOOKUP(VENTAS[[#This Row],[Código del producto Vendido]],STOCK[],13,FALSE),VENTAS[[#This Row],[Precio Venta]]*0.6)-VENTAS[[#This Row],[Comisión Unitaria 10%]]</f>
        <v>4.32</v>
      </c>
      <c r="L63" s="42">
        <f>VENTAS[[#This Row],[Cantidad]]*(VENTAS[[#This Row],[Precio Venta]]-VENTAS[[#This Row],[Costo Unitario SIN Comision]]-VENTAS[[#This Row],[Comisión Unitaria 10%]]-0.01*VENTAS[[#This Row],[Precio Venta]])</f>
        <v>4.58</v>
      </c>
      <c r="M63" s="46"/>
      <c r="N63" s="47" t="s">
        <v>23338</v>
      </c>
    </row>
    <row r="64" ht="34" customHeight="1" spans="1:14">
      <c r="A64" s="38">
        <v>45548.4468981481</v>
      </c>
      <c r="B64" s="39"/>
      <c r="C64" s="39"/>
      <c r="D64" s="39" t="s">
        <v>23174</v>
      </c>
      <c r="E64" s="39" t="s">
        <v>23339</v>
      </c>
      <c r="F64" s="41" t="s">
        <v>23340</v>
      </c>
      <c r="G64" s="39">
        <v>1</v>
      </c>
      <c r="H64" s="42">
        <v>25</v>
      </c>
      <c r="I64" s="44">
        <f>VENTAS[[#This Row],[Cantidad]]*VENTAS[[#This Row],[Precio Venta]]</f>
        <v>25</v>
      </c>
      <c r="J64" s="42">
        <f>IF(VENTAS[[#This Row],[Nombre del Gestor]]&gt;1,VENTAS[[#This Row],[Precio Venta]]*10%,0)</f>
        <v>2.5</v>
      </c>
      <c r="K64" s="42">
        <f>IFERROR(VLOOKUP(VENTAS[[#This Row],[Código del producto Vendido]],STOCK[],13,FALSE),VENTAS[[#This Row],[Precio Venta]]*0.6)-VENTAS[[#This Row],[Comisión Unitaria 10%]]</f>
        <v>12.5</v>
      </c>
      <c r="L64" s="42">
        <f>VENTAS[[#This Row],[Cantidad]]*(VENTAS[[#This Row],[Precio Venta]]-VENTAS[[#This Row],[Costo Unitario SIN Comision]]-VENTAS[[#This Row],[Comisión Unitaria 10%]]-0.01*VENTAS[[#This Row],[Precio Venta]])</f>
        <v>9.75</v>
      </c>
      <c r="M64" s="46"/>
      <c r="N64" s="47" t="s">
        <v>23341</v>
      </c>
    </row>
    <row r="65" ht="17" customHeight="1" spans="1:14">
      <c r="A65" s="38">
        <v>45548.4468981481</v>
      </c>
      <c r="B65" s="39"/>
      <c r="C65" s="39"/>
      <c r="D65" s="39" t="s">
        <v>23174</v>
      </c>
      <c r="E65" s="39" t="s">
        <v>23342</v>
      </c>
      <c r="F65" s="41" t="s">
        <v>23343</v>
      </c>
      <c r="G65" s="39">
        <v>1</v>
      </c>
      <c r="H65" s="42">
        <v>30</v>
      </c>
      <c r="I65" s="44">
        <f>VENTAS[[#This Row],[Cantidad]]*VENTAS[[#This Row],[Precio Venta]]</f>
        <v>30</v>
      </c>
      <c r="J65" s="42">
        <f>IF(VENTAS[[#This Row],[Nombre del Gestor]]&gt;1,VENTAS[[#This Row],[Precio Venta]]*10%,0)</f>
        <v>3</v>
      </c>
      <c r="K65" s="42">
        <f>IFERROR(VLOOKUP(VENTAS[[#This Row],[Código del producto Vendido]],STOCK[],13,FALSE),VENTAS[[#This Row],[Precio Venta]]*0.6)-VENTAS[[#This Row],[Comisión Unitaria 10%]]</f>
        <v>15</v>
      </c>
      <c r="L65" s="42">
        <f>VENTAS[[#This Row],[Cantidad]]*(VENTAS[[#This Row],[Precio Venta]]-VENTAS[[#This Row],[Costo Unitario SIN Comision]]-VENTAS[[#This Row],[Comisión Unitaria 10%]]-0.01*VENTAS[[#This Row],[Precio Venta]])</f>
        <v>11.7</v>
      </c>
      <c r="M65" s="46"/>
      <c r="N65" s="47" t="s">
        <v>23344</v>
      </c>
    </row>
    <row r="66" ht="17" customHeight="1" spans="1:14">
      <c r="A66" s="38">
        <v>45552.5244791667</v>
      </c>
      <c r="B66" s="39"/>
      <c r="C66" s="39"/>
      <c r="D66" s="39" t="s">
        <v>23345</v>
      </c>
      <c r="E66" s="39" t="s">
        <v>16587</v>
      </c>
      <c r="F66" s="41" t="s">
        <v>16589</v>
      </c>
      <c r="G66" s="39">
        <v>5</v>
      </c>
      <c r="H66" s="42">
        <v>1</v>
      </c>
      <c r="I66" s="44">
        <f>VENTAS[[#This Row],[Cantidad]]*VENTAS[[#This Row],[Precio Venta]]</f>
        <v>5</v>
      </c>
      <c r="J66" s="42">
        <f>IF(VENTAS[[#This Row],[Nombre del Gestor]]&gt;1,VENTAS[[#This Row],[Precio Venta]]*10%,0)</f>
        <v>0.1</v>
      </c>
      <c r="K66" s="42">
        <f>IFERROR(VLOOKUP(VENTAS[[#This Row],[Código del producto Vendido]],STOCK[],13,FALSE),VENTAS[[#This Row],[Precio Venta]]*0.6)-VENTAS[[#This Row],[Comisión Unitaria 10%]]</f>
        <v>0.429411764705882</v>
      </c>
      <c r="L66" s="42">
        <f>VENTAS[[#This Row],[Cantidad]]*(VENTAS[[#This Row],[Precio Venta]]-VENTAS[[#This Row],[Costo Unitario SIN Comision]]-VENTAS[[#This Row],[Comisión Unitaria 10%]]-0.01*VENTAS[[#This Row],[Precio Venta]])</f>
        <v>2.30294117647059</v>
      </c>
      <c r="M66" s="46"/>
      <c r="N66" s="47" t="s">
        <v>23346</v>
      </c>
    </row>
    <row r="67" ht="17" customHeight="1" spans="1:14">
      <c r="A67" s="38">
        <v>45552.5253125</v>
      </c>
      <c r="B67" s="39"/>
      <c r="C67" s="39"/>
      <c r="D67" s="39" t="s">
        <v>23196</v>
      </c>
      <c r="E67" s="39" t="s">
        <v>23347</v>
      </c>
      <c r="F67" s="41" t="s">
        <v>23348</v>
      </c>
      <c r="G67" s="39">
        <v>1</v>
      </c>
      <c r="H67" s="42">
        <v>14</v>
      </c>
      <c r="I67" s="44">
        <f>VENTAS[[#This Row],[Cantidad]]*VENTAS[[#This Row],[Precio Venta]]</f>
        <v>14</v>
      </c>
      <c r="J67" s="42">
        <f>IF(VENTAS[[#This Row],[Nombre del Gestor]]&gt;1,VENTAS[[#This Row],[Precio Venta]]*10%,0)</f>
        <v>1.4</v>
      </c>
      <c r="K67" s="42">
        <f>IFERROR(VLOOKUP(VENTAS[[#This Row],[Código del producto Vendido]],STOCK[],13,FALSE),VENTAS[[#This Row],[Precio Venta]]*0.6)-VENTAS[[#This Row],[Comisión Unitaria 10%]]</f>
        <v>7</v>
      </c>
      <c r="L67" s="42">
        <f>VENTAS[[#This Row],[Cantidad]]*(VENTAS[[#This Row],[Precio Venta]]-VENTAS[[#This Row],[Costo Unitario SIN Comision]]-VENTAS[[#This Row],[Comisión Unitaria 10%]]-0.01*VENTAS[[#This Row],[Precio Venta]])</f>
        <v>5.46</v>
      </c>
      <c r="M67" s="46"/>
      <c r="N67" s="47" t="s">
        <v>23349</v>
      </c>
    </row>
    <row r="68" ht="34" customHeight="1" spans="1:14">
      <c r="A68" s="38">
        <v>45552.5271643518</v>
      </c>
      <c r="B68" s="39"/>
      <c r="C68" s="39"/>
      <c r="D68" s="39" t="s">
        <v>23350</v>
      </c>
      <c r="E68" s="39" t="s">
        <v>23351</v>
      </c>
      <c r="F68" s="41" t="s">
        <v>23352</v>
      </c>
      <c r="G68" s="39">
        <v>1</v>
      </c>
      <c r="H68" s="42">
        <v>28</v>
      </c>
      <c r="I68" s="44">
        <f>VENTAS[[#This Row],[Cantidad]]*VENTAS[[#This Row],[Precio Venta]]</f>
        <v>28</v>
      </c>
      <c r="J68" s="42">
        <f>IF(VENTAS[[#This Row],[Nombre del Gestor]]&gt;1,VENTAS[[#This Row],[Precio Venta]]*10%,0)</f>
        <v>2.8</v>
      </c>
      <c r="K68" s="42">
        <f>IFERROR(VLOOKUP(VENTAS[[#This Row],[Código del producto Vendido]],STOCK[],13,FALSE),VENTAS[[#This Row],[Precio Venta]]*0.6)-VENTAS[[#This Row],[Comisión Unitaria 10%]]</f>
        <v>14</v>
      </c>
      <c r="L68" s="42">
        <f>VENTAS[[#This Row],[Cantidad]]*(VENTAS[[#This Row],[Precio Venta]]-VENTAS[[#This Row],[Costo Unitario SIN Comision]]-VENTAS[[#This Row],[Comisión Unitaria 10%]]-0.01*VENTAS[[#This Row],[Precio Venta]])</f>
        <v>10.92</v>
      </c>
      <c r="M68" s="46"/>
      <c r="N68" s="47" t="s">
        <v>23353</v>
      </c>
    </row>
    <row r="69" ht="17" customHeight="1" spans="1:14">
      <c r="A69" s="38">
        <v>45552.7144097222</v>
      </c>
      <c r="B69" s="39"/>
      <c r="C69" s="39"/>
      <c r="D69" s="39" t="s">
        <v>23345</v>
      </c>
      <c r="E69" s="39" t="s">
        <v>23278</v>
      </c>
      <c r="F69" s="41" t="s">
        <v>23279</v>
      </c>
      <c r="G69" s="39">
        <v>1</v>
      </c>
      <c r="H69" s="42">
        <v>25</v>
      </c>
      <c r="I69" s="44">
        <f>VENTAS[[#This Row],[Cantidad]]*VENTAS[[#This Row],[Precio Venta]]</f>
        <v>25</v>
      </c>
      <c r="J69" s="42">
        <f>IF(VENTAS[[#This Row],[Nombre del Gestor]]&gt;1,VENTAS[[#This Row],[Precio Venta]]*10%,0)</f>
        <v>2.5</v>
      </c>
      <c r="K69" s="42">
        <f>IFERROR(VLOOKUP(VENTAS[[#This Row],[Código del producto Vendido]],STOCK[],13,FALSE),VENTAS[[#This Row],[Precio Venta]]*0.6)-VENTAS[[#This Row],[Comisión Unitaria 10%]]</f>
        <v>12.5</v>
      </c>
      <c r="L69" s="42">
        <f>VENTAS[[#This Row],[Cantidad]]*(VENTAS[[#This Row],[Precio Venta]]-VENTAS[[#This Row],[Costo Unitario SIN Comision]]-VENTAS[[#This Row],[Comisión Unitaria 10%]]-0.01*VENTAS[[#This Row],[Precio Venta]])</f>
        <v>9.75</v>
      </c>
      <c r="M69" s="46"/>
      <c r="N69" s="47" t="s">
        <v>23354</v>
      </c>
    </row>
    <row r="70" ht="17" customHeight="1" spans="1:14">
      <c r="A70" s="38">
        <v>45553.6159143519</v>
      </c>
      <c r="B70" s="39"/>
      <c r="C70" s="39"/>
      <c r="D70" s="39" t="s">
        <v>23281</v>
      </c>
      <c r="E70" s="39" t="s">
        <v>16712</v>
      </c>
      <c r="F70" s="41" t="s">
        <v>16711</v>
      </c>
      <c r="G70" s="39">
        <v>1</v>
      </c>
      <c r="H70" s="42">
        <v>25</v>
      </c>
      <c r="I70" s="44">
        <f>VENTAS[[#This Row],[Cantidad]]*VENTAS[[#This Row],[Precio Venta]]</f>
        <v>25</v>
      </c>
      <c r="J70" s="42">
        <f>IF(VENTAS[[#This Row],[Nombre del Gestor]]&gt;1,VENTAS[[#This Row],[Precio Venta]]*10%,0)</f>
        <v>2.5</v>
      </c>
      <c r="K70" s="42">
        <f>IFERROR(VLOOKUP(VENTAS[[#This Row],[Código del producto Vendido]],STOCK[],13,FALSE),VENTAS[[#This Row],[Precio Venta]]*0.6)-VENTAS[[#This Row],[Comisión Unitaria 10%]]</f>
        <v>20.28</v>
      </c>
      <c r="L70" s="42">
        <f>VENTAS[[#This Row],[Cantidad]]*(VENTAS[[#This Row],[Precio Venta]]-VENTAS[[#This Row],[Costo Unitario SIN Comision]]-VENTAS[[#This Row],[Comisión Unitaria 10%]]-0.01*VENTAS[[#This Row],[Precio Venta]])</f>
        <v>1.97</v>
      </c>
      <c r="M70" s="46"/>
      <c r="N70" s="47" t="s">
        <v>23355</v>
      </c>
    </row>
    <row r="71" ht="17" customHeight="1" spans="1:14">
      <c r="A71" s="38">
        <v>45553.6395486111</v>
      </c>
      <c r="B71" s="39"/>
      <c r="C71" s="39"/>
      <c r="D71" s="39" t="s">
        <v>23281</v>
      </c>
      <c r="E71" s="39" t="s">
        <v>23356</v>
      </c>
      <c r="F71" s="41" t="s">
        <v>23357</v>
      </c>
      <c r="G71" s="39">
        <v>1</v>
      </c>
      <c r="H71" s="42">
        <v>22</v>
      </c>
      <c r="I71" s="44">
        <f>VENTAS[[#This Row],[Cantidad]]*VENTAS[[#This Row],[Precio Venta]]</f>
        <v>22</v>
      </c>
      <c r="J71" s="42">
        <f>IF(VENTAS[[#This Row],[Nombre del Gestor]]&gt;1,VENTAS[[#This Row],[Precio Venta]]*10%,0)</f>
        <v>2.2</v>
      </c>
      <c r="K71" s="42">
        <f>IFERROR(VLOOKUP(VENTAS[[#This Row],[Código del producto Vendido]],STOCK[],13,FALSE),VENTAS[[#This Row],[Precio Venta]]*0.6)-VENTAS[[#This Row],[Comisión Unitaria 10%]]</f>
        <v>11</v>
      </c>
      <c r="L71" s="42">
        <f>VENTAS[[#This Row],[Cantidad]]*(VENTAS[[#This Row],[Precio Venta]]-VENTAS[[#This Row],[Costo Unitario SIN Comision]]-VENTAS[[#This Row],[Comisión Unitaria 10%]]-0.01*VENTAS[[#This Row],[Precio Venta]])</f>
        <v>8.58</v>
      </c>
      <c r="M71" s="46"/>
      <c r="N71" s="47" t="s">
        <v>23358</v>
      </c>
    </row>
    <row r="72" ht="17" customHeight="1" spans="1:14">
      <c r="A72" s="38">
        <v>45553.7928935185</v>
      </c>
      <c r="B72" s="39"/>
      <c r="C72" s="39"/>
      <c r="D72" s="39" t="s">
        <v>23174</v>
      </c>
      <c r="E72" s="39" t="s">
        <v>23359</v>
      </c>
      <c r="F72" s="41" t="s">
        <v>23360</v>
      </c>
      <c r="G72" s="39">
        <v>1</v>
      </c>
      <c r="H72" s="42">
        <v>40</v>
      </c>
      <c r="I72" s="44">
        <f>VENTAS[[#This Row],[Cantidad]]*VENTAS[[#This Row],[Precio Venta]]</f>
        <v>40</v>
      </c>
      <c r="J72" s="42">
        <f>IF(VENTAS[[#This Row],[Nombre del Gestor]]&gt;1,VENTAS[[#This Row],[Precio Venta]]*10%,0)</f>
        <v>4</v>
      </c>
      <c r="K72" s="42">
        <f>IFERROR(VLOOKUP(VENTAS[[#This Row],[Código del producto Vendido]],STOCK[],13,FALSE),VENTAS[[#This Row],[Precio Venta]]*0.6)-VENTAS[[#This Row],[Comisión Unitaria 10%]]</f>
        <v>20</v>
      </c>
      <c r="L72" s="42">
        <f>VENTAS[[#This Row],[Cantidad]]*(VENTAS[[#This Row],[Precio Venta]]-VENTAS[[#This Row],[Costo Unitario SIN Comision]]-VENTAS[[#This Row],[Comisión Unitaria 10%]]-0.01*VENTAS[[#This Row],[Precio Venta]])</f>
        <v>15.6</v>
      </c>
      <c r="M72" s="46"/>
      <c r="N72" s="47" t="s">
        <v>23361</v>
      </c>
    </row>
    <row r="73" ht="17" customHeight="1" spans="1:14">
      <c r="A73" s="38">
        <v>45553.7954282407</v>
      </c>
      <c r="B73" s="39"/>
      <c r="C73" s="39"/>
      <c r="D73" s="39" t="s">
        <v>23174</v>
      </c>
      <c r="E73" s="39" t="s">
        <v>23362</v>
      </c>
      <c r="F73" s="41" t="s">
        <v>16677</v>
      </c>
      <c r="G73" s="39">
        <v>1</v>
      </c>
      <c r="H73" s="42">
        <v>25</v>
      </c>
      <c r="I73" s="44">
        <f>VENTAS[[#This Row],[Cantidad]]*VENTAS[[#This Row],[Precio Venta]]</f>
        <v>25</v>
      </c>
      <c r="J73" s="42">
        <f>IF(VENTAS[[#This Row],[Nombre del Gestor]]&gt;1,VENTAS[[#This Row],[Precio Venta]]*10%,0)</f>
        <v>2.5</v>
      </c>
      <c r="K73" s="42">
        <f>IFERROR(VLOOKUP(VENTAS[[#This Row],[Código del producto Vendido]],STOCK[],13,FALSE),VENTAS[[#This Row],[Precio Venta]]*0.6)-VENTAS[[#This Row],[Comisión Unitaria 10%]]</f>
        <v>12.5</v>
      </c>
      <c r="L73" s="42">
        <f>VENTAS[[#This Row],[Cantidad]]*(VENTAS[[#This Row],[Precio Venta]]-VENTAS[[#This Row],[Costo Unitario SIN Comision]]-VENTAS[[#This Row],[Comisión Unitaria 10%]]-0.01*VENTAS[[#This Row],[Precio Venta]])</f>
        <v>9.75</v>
      </c>
      <c r="M73" s="46"/>
      <c r="N73" s="47" t="s">
        <v>23363</v>
      </c>
    </row>
    <row r="74" ht="17" customHeight="1" spans="1:14">
      <c r="A74" s="38">
        <v>45553.7966087963</v>
      </c>
      <c r="B74" s="39"/>
      <c r="C74" s="39"/>
      <c r="D74" s="39" t="s">
        <v>23237</v>
      </c>
      <c r="E74" s="39" t="s">
        <v>23320</v>
      </c>
      <c r="F74" s="41" t="s">
        <v>18792</v>
      </c>
      <c r="G74" s="39">
        <v>1</v>
      </c>
      <c r="H74" s="42">
        <v>22</v>
      </c>
      <c r="I74" s="44">
        <f>VENTAS[[#This Row],[Cantidad]]*VENTAS[[#This Row],[Precio Venta]]</f>
        <v>22</v>
      </c>
      <c r="J74" s="42">
        <f>IF(VENTAS[[#This Row],[Nombre del Gestor]]&gt;1,VENTAS[[#This Row],[Precio Venta]]*10%,0)</f>
        <v>2.2</v>
      </c>
      <c r="K74" s="42">
        <f>IFERROR(VLOOKUP(VENTAS[[#This Row],[Código del producto Vendido]],STOCK[],13,FALSE),VENTAS[[#This Row],[Precio Venta]]*0.6)-VENTAS[[#This Row],[Comisión Unitaria 10%]]</f>
        <v>11</v>
      </c>
      <c r="L74" s="42">
        <f>VENTAS[[#This Row],[Cantidad]]*(VENTAS[[#This Row],[Precio Venta]]-VENTAS[[#This Row],[Costo Unitario SIN Comision]]-VENTAS[[#This Row],[Comisión Unitaria 10%]]-0.01*VENTAS[[#This Row],[Precio Venta]])</f>
        <v>8.58</v>
      </c>
      <c r="M74" s="46"/>
      <c r="N74" s="47" t="s">
        <v>23364</v>
      </c>
    </row>
    <row r="75" ht="17" customHeight="1" spans="1:14">
      <c r="A75" s="38">
        <v>45554.3581481482</v>
      </c>
      <c r="B75" s="39"/>
      <c r="C75" s="39"/>
      <c r="D75" s="39" t="s">
        <v>23365</v>
      </c>
      <c r="E75" s="39" t="s">
        <v>23243</v>
      </c>
      <c r="F75" s="41" t="s">
        <v>23244</v>
      </c>
      <c r="G75" s="39">
        <v>1</v>
      </c>
      <c r="H75" s="42">
        <v>12</v>
      </c>
      <c r="I75" s="44">
        <f>VENTAS[[#This Row],[Cantidad]]*VENTAS[[#This Row],[Precio Venta]]</f>
        <v>12</v>
      </c>
      <c r="J75" s="42">
        <f>IF(VENTAS[[#This Row],[Nombre del Gestor]]&gt;1,VENTAS[[#This Row],[Precio Venta]]*10%,0)</f>
        <v>1.2</v>
      </c>
      <c r="K75" s="42">
        <f>IFERROR(VLOOKUP(VENTAS[[#This Row],[Código del producto Vendido]],STOCK[],13,FALSE),VENTAS[[#This Row],[Precio Venta]]*0.6)-VENTAS[[#This Row],[Comisión Unitaria 10%]]</f>
        <v>6</v>
      </c>
      <c r="L75" s="42">
        <f>VENTAS[[#This Row],[Cantidad]]*(VENTAS[[#This Row],[Precio Venta]]-VENTAS[[#This Row],[Costo Unitario SIN Comision]]-VENTAS[[#This Row],[Comisión Unitaria 10%]]-0.01*VENTAS[[#This Row],[Precio Venta]])</f>
        <v>4.68</v>
      </c>
      <c r="M75" s="46"/>
      <c r="N75" s="47" t="s">
        <v>23366</v>
      </c>
    </row>
    <row r="76" ht="17" customHeight="1" spans="1:14">
      <c r="A76" s="38">
        <v>45554.4746990741</v>
      </c>
      <c r="B76" s="39"/>
      <c r="C76" s="39"/>
      <c r="D76" s="39" t="s">
        <v>23196</v>
      </c>
      <c r="E76" s="39" t="s">
        <v>23367</v>
      </c>
      <c r="F76" s="41" t="s">
        <v>23368</v>
      </c>
      <c r="G76" s="39">
        <v>1</v>
      </c>
      <c r="H76" s="42">
        <v>25</v>
      </c>
      <c r="I76" s="44">
        <f>VENTAS[[#This Row],[Cantidad]]*VENTAS[[#This Row],[Precio Venta]]</f>
        <v>25</v>
      </c>
      <c r="J76" s="42">
        <f>IF(VENTAS[[#This Row],[Nombre del Gestor]]&gt;1,VENTAS[[#This Row],[Precio Venta]]*10%,0)</f>
        <v>2.5</v>
      </c>
      <c r="K76" s="42">
        <f>IFERROR(VLOOKUP(VENTAS[[#This Row],[Código del producto Vendido]],STOCK[],13,FALSE),VENTAS[[#This Row],[Precio Venta]]*0.6)-VENTAS[[#This Row],[Comisión Unitaria 10%]]</f>
        <v>12.5</v>
      </c>
      <c r="L76" s="42">
        <f>VENTAS[[#This Row],[Cantidad]]*(VENTAS[[#This Row],[Precio Venta]]-VENTAS[[#This Row],[Costo Unitario SIN Comision]]-VENTAS[[#This Row],[Comisión Unitaria 10%]]-0.01*VENTAS[[#This Row],[Precio Venta]])</f>
        <v>9.75</v>
      </c>
      <c r="M76" s="46"/>
      <c r="N76" s="47" t="s">
        <v>23369</v>
      </c>
    </row>
    <row r="77" ht="17" customHeight="1" spans="1:14">
      <c r="A77" s="38">
        <v>45554.4746990741</v>
      </c>
      <c r="B77" s="39"/>
      <c r="C77" s="39"/>
      <c r="D77" s="39" t="s">
        <v>23196</v>
      </c>
      <c r="E77" s="39" t="s">
        <v>23370</v>
      </c>
      <c r="F77" s="41" t="s">
        <v>23371</v>
      </c>
      <c r="G77" s="39">
        <v>1</v>
      </c>
      <c r="H77" s="42">
        <v>9</v>
      </c>
      <c r="I77" s="44">
        <f>VENTAS[[#This Row],[Cantidad]]*VENTAS[[#This Row],[Precio Venta]]</f>
        <v>9</v>
      </c>
      <c r="J77" s="42">
        <f>IF(VENTAS[[#This Row],[Nombre del Gestor]]&gt;1,VENTAS[[#This Row],[Precio Venta]]*10%,0)</f>
        <v>0.9</v>
      </c>
      <c r="K77" s="42">
        <f>IFERROR(VLOOKUP(VENTAS[[#This Row],[Código del producto Vendido]],STOCK[],13,FALSE),VENTAS[[#This Row],[Precio Venta]]*0.6)-VENTAS[[#This Row],[Comisión Unitaria 10%]]</f>
        <v>4.5</v>
      </c>
      <c r="L77" s="42">
        <f>VENTAS[[#This Row],[Cantidad]]*(VENTAS[[#This Row],[Precio Venta]]-VENTAS[[#This Row],[Costo Unitario SIN Comision]]-VENTAS[[#This Row],[Comisión Unitaria 10%]]-0.01*VENTAS[[#This Row],[Precio Venta]])</f>
        <v>3.51</v>
      </c>
      <c r="M77" s="46"/>
      <c r="N77" s="47" t="s">
        <v>23372</v>
      </c>
    </row>
    <row r="78" ht="17" customHeight="1" spans="1:14">
      <c r="A78" s="38">
        <v>45554.5938773148</v>
      </c>
      <c r="B78" s="39"/>
      <c r="C78" s="39"/>
      <c r="D78" s="39" t="s">
        <v>23196</v>
      </c>
      <c r="E78" s="39" t="s">
        <v>23373</v>
      </c>
      <c r="F78" s="41" t="s">
        <v>23374</v>
      </c>
      <c r="G78" s="39">
        <v>1</v>
      </c>
      <c r="H78" s="42">
        <v>8</v>
      </c>
      <c r="I78" s="44">
        <f>VENTAS[[#This Row],[Cantidad]]*VENTAS[[#This Row],[Precio Venta]]</f>
        <v>8</v>
      </c>
      <c r="J78" s="42">
        <f>IF(VENTAS[[#This Row],[Nombre del Gestor]]&gt;1,VENTAS[[#This Row],[Precio Venta]]*10%,0)</f>
        <v>0.8</v>
      </c>
      <c r="K78" s="42">
        <f>IFERROR(VLOOKUP(VENTAS[[#This Row],[Código del producto Vendido]],STOCK[],13,FALSE),VENTAS[[#This Row],[Precio Venta]]*0.6)-VENTAS[[#This Row],[Comisión Unitaria 10%]]</f>
        <v>4</v>
      </c>
      <c r="L78" s="42">
        <f>VENTAS[[#This Row],[Cantidad]]*(VENTAS[[#This Row],[Precio Venta]]-VENTAS[[#This Row],[Costo Unitario SIN Comision]]-VENTAS[[#This Row],[Comisión Unitaria 10%]]-0.01*VENTAS[[#This Row],[Precio Venta]])</f>
        <v>3.12</v>
      </c>
      <c r="M78" s="46"/>
      <c r="N78" s="47" t="s">
        <v>23375</v>
      </c>
    </row>
    <row r="79" ht="17" customHeight="1" spans="1:14">
      <c r="A79" s="38">
        <v>45559.4364236111</v>
      </c>
      <c r="B79" s="39"/>
      <c r="C79" s="39"/>
      <c r="D79" s="39" t="s">
        <v>23281</v>
      </c>
      <c r="E79" s="39" t="s">
        <v>16590</v>
      </c>
      <c r="F79" s="41" t="s">
        <v>16578</v>
      </c>
      <c r="G79" s="39">
        <v>1</v>
      </c>
      <c r="H79" s="42">
        <v>22</v>
      </c>
      <c r="I79" s="44">
        <f>VENTAS[[#This Row],[Cantidad]]*VENTAS[[#This Row],[Precio Venta]]</f>
        <v>22</v>
      </c>
      <c r="J79" s="42">
        <f>IF(VENTAS[[#This Row],[Nombre del Gestor]]&gt;1,VENTAS[[#This Row],[Precio Venta]]*10%,0)</f>
        <v>2.2</v>
      </c>
      <c r="K79" s="42">
        <f>IFERROR(VLOOKUP(VENTAS[[#This Row],[Código del producto Vendido]],STOCK[],13,FALSE),VENTAS[[#This Row],[Precio Venta]]*0.6)-VENTAS[[#This Row],[Comisión Unitaria 10%]]</f>
        <v>13.3529411764706</v>
      </c>
      <c r="L79" s="42">
        <f>VENTAS[[#This Row],[Cantidad]]*(VENTAS[[#This Row],[Precio Venta]]-VENTAS[[#This Row],[Costo Unitario SIN Comision]]-VENTAS[[#This Row],[Comisión Unitaria 10%]]-0.01*VENTAS[[#This Row],[Precio Venta]])</f>
        <v>6.22705882352941</v>
      </c>
      <c r="M79" s="46"/>
      <c r="N79" s="47" t="s">
        <v>23376</v>
      </c>
    </row>
    <row r="80" ht="34" customHeight="1" spans="1:14">
      <c r="A80" s="38">
        <v>45560.5374421296</v>
      </c>
      <c r="B80" s="39"/>
      <c r="C80" s="39"/>
      <c r="D80" s="39" t="s">
        <v>23281</v>
      </c>
      <c r="E80" s="39" t="s">
        <v>23377</v>
      </c>
      <c r="F80" s="41" t="s">
        <v>23378</v>
      </c>
      <c r="G80" s="39">
        <v>1</v>
      </c>
      <c r="H80" s="42">
        <v>25</v>
      </c>
      <c r="I80" s="44">
        <f>VENTAS[[#This Row],[Cantidad]]*VENTAS[[#This Row],[Precio Venta]]</f>
        <v>25</v>
      </c>
      <c r="J80" s="42">
        <f>IF(VENTAS[[#This Row],[Nombre del Gestor]]&gt;1,VENTAS[[#This Row],[Precio Venta]]*10%,0)</f>
        <v>2.5</v>
      </c>
      <c r="K80" s="42">
        <f>IFERROR(VLOOKUP(VENTAS[[#This Row],[Código del producto Vendido]],STOCK[],13,FALSE),VENTAS[[#This Row],[Precio Venta]]*0.6)-VENTAS[[#This Row],[Comisión Unitaria 10%]]</f>
        <v>12.5</v>
      </c>
      <c r="L80" s="42">
        <f>VENTAS[[#This Row],[Cantidad]]*(VENTAS[[#This Row],[Precio Venta]]-VENTAS[[#This Row],[Costo Unitario SIN Comision]]-VENTAS[[#This Row],[Comisión Unitaria 10%]]-0.01*VENTAS[[#This Row],[Precio Venta]])</f>
        <v>9.75</v>
      </c>
      <c r="M80" s="46"/>
      <c r="N80" s="47" t="s">
        <v>23379</v>
      </c>
    </row>
    <row r="81" ht="34" customHeight="1" spans="1:14">
      <c r="A81" s="38">
        <v>45560.5381597222</v>
      </c>
      <c r="B81" s="39"/>
      <c r="C81" s="39"/>
      <c r="D81" s="39" t="s">
        <v>23174</v>
      </c>
      <c r="E81" s="39" t="s">
        <v>23380</v>
      </c>
      <c r="F81" s="41" t="s">
        <v>23381</v>
      </c>
      <c r="G81" s="39">
        <v>1</v>
      </c>
      <c r="H81" s="42">
        <v>25</v>
      </c>
      <c r="I81" s="44">
        <f>VENTAS[[#This Row],[Cantidad]]*VENTAS[[#This Row],[Precio Venta]]</f>
        <v>25</v>
      </c>
      <c r="J81" s="42">
        <f>IF(VENTAS[[#This Row],[Nombre del Gestor]]&gt;1,VENTAS[[#This Row],[Precio Venta]]*10%,0)</f>
        <v>2.5</v>
      </c>
      <c r="K81" s="42">
        <f>IFERROR(VLOOKUP(VENTAS[[#This Row],[Código del producto Vendido]],STOCK[],13,FALSE),VENTAS[[#This Row],[Precio Venta]]*0.6)-VENTAS[[#This Row],[Comisión Unitaria 10%]]</f>
        <v>12.5</v>
      </c>
      <c r="L81" s="42">
        <f>VENTAS[[#This Row],[Cantidad]]*(VENTAS[[#This Row],[Precio Venta]]-VENTAS[[#This Row],[Costo Unitario SIN Comision]]-VENTAS[[#This Row],[Comisión Unitaria 10%]]-0.01*VENTAS[[#This Row],[Precio Venta]])</f>
        <v>9.75</v>
      </c>
      <c r="M81" s="46"/>
      <c r="N81" s="47" t="s">
        <v>23382</v>
      </c>
    </row>
    <row r="82" ht="34" customHeight="1" spans="1:14">
      <c r="A82" s="38">
        <v>45560.5391203704</v>
      </c>
      <c r="B82" s="39"/>
      <c r="C82" s="39"/>
      <c r="D82" s="39" t="s">
        <v>23383</v>
      </c>
      <c r="E82" s="39" t="s">
        <v>23384</v>
      </c>
      <c r="F82" s="41" t="s">
        <v>23385</v>
      </c>
      <c r="G82" s="39">
        <v>1</v>
      </c>
      <c r="H82" s="42">
        <v>25</v>
      </c>
      <c r="I82" s="44">
        <f>VENTAS[[#This Row],[Cantidad]]*VENTAS[[#This Row],[Precio Venta]]</f>
        <v>25</v>
      </c>
      <c r="J82" s="42">
        <f>IF(VENTAS[[#This Row],[Nombre del Gestor]]&gt;1,VENTAS[[#This Row],[Precio Venta]]*10%,0)</f>
        <v>2.5</v>
      </c>
      <c r="K82" s="42">
        <f>IFERROR(VLOOKUP(VENTAS[[#This Row],[Código del producto Vendido]],STOCK[],13,FALSE),VENTAS[[#This Row],[Precio Venta]]*0.6)-VENTAS[[#This Row],[Comisión Unitaria 10%]]</f>
        <v>12.5</v>
      </c>
      <c r="L82" s="42">
        <f>VENTAS[[#This Row],[Cantidad]]*(VENTAS[[#This Row],[Precio Venta]]-VENTAS[[#This Row],[Costo Unitario SIN Comision]]-VENTAS[[#This Row],[Comisión Unitaria 10%]]-0.01*VENTAS[[#This Row],[Precio Venta]])</f>
        <v>9.75</v>
      </c>
      <c r="M82" s="46"/>
      <c r="N82" s="47" t="s">
        <v>23386</v>
      </c>
    </row>
    <row r="83" ht="34" customHeight="1" spans="1:14">
      <c r="A83" s="38">
        <v>45560.5419444444</v>
      </c>
      <c r="B83" s="39"/>
      <c r="C83" s="39"/>
      <c r="D83" s="39" t="s">
        <v>23174</v>
      </c>
      <c r="E83" s="39" t="s">
        <v>23387</v>
      </c>
      <c r="F83" s="41" t="s">
        <v>23388</v>
      </c>
      <c r="G83" s="39">
        <v>1</v>
      </c>
      <c r="H83" s="42">
        <v>22</v>
      </c>
      <c r="I83" s="44">
        <f>VENTAS[[#This Row],[Cantidad]]*VENTAS[[#This Row],[Precio Venta]]</f>
        <v>22</v>
      </c>
      <c r="J83" s="42">
        <f>IF(VENTAS[[#This Row],[Nombre del Gestor]]&gt;1,VENTAS[[#This Row],[Precio Venta]]*10%,0)</f>
        <v>2.2</v>
      </c>
      <c r="K83" s="42">
        <f>IFERROR(VLOOKUP(VENTAS[[#This Row],[Código del producto Vendido]],STOCK[],13,FALSE),VENTAS[[#This Row],[Precio Venta]]*0.6)-VENTAS[[#This Row],[Comisión Unitaria 10%]]</f>
        <v>11</v>
      </c>
      <c r="L83" s="42">
        <f>VENTAS[[#This Row],[Cantidad]]*(VENTAS[[#This Row],[Precio Venta]]-VENTAS[[#This Row],[Costo Unitario SIN Comision]]-VENTAS[[#This Row],[Comisión Unitaria 10%]]-0.01*VENTAS[[#This Row],[Precio Venta]])</f>
        <v>8.58</v>
      </c>
      <c r="M83" s="46"/>
      <c r="N83" s="47" t="s">
        <v>23389</v>
      </c>
    </row>
    <row r="84" ht="17" customHeight="1" spans="1:14">
      <c r="A84" s="38">
        <v>45560.5468171296</v>
      </c>
      <c r="B84" s="39"/>
      <c r="C84" s="39"/>
      <c r="D84" s="39" t="s">
        <v>23390</v>
      </c>
      <c r="E84" s="39" t="s">
        <v>23391</v>
      </c>
      <c r="F84" s="41" t="s">
        <v>23392</v>
      </c>
      <c r="G84" s="39">
        <v>1</v>
      </c>
      <c r="H84" s="42">
        <v>20</v>
      </c>
      <c r="I84" s="44">
        <f>VENTAS[[#This Row],[Cantidad]]*VENTAS[[#This Row],[Precio Venta]]</f>
        <v>20</v>
      </c>
      <c r="J84" s="42">
        <f>IF(VENTAS[[#This Row],[Nombre del Gestor]]&gt;1,VENTAS[[#This Row],[Precio Venta]]*10%,0)</f>
        <v>2</v>
      </c>
      <c r="K84" s="42">
        <f>IFERROR(VLOOKUP(VENTAS[[#This Row],[Código del producto Vendido]],STOCK[],13,FALSE),VENTAS[[#This Row],[Precio Venta]]*0.6)-VENTAS[[#This Row],[Comisión Unitaria 10%]]</f>
        <v>10</v>
      </c>
      <c r="L84" s="42">
        <f>VENTAS[[#This Row],[Cantidad]]*(VENTAS[[#This Row],[Precio Venta]]-VENTAS[[#This Row],[Costo Unitario SIN Comision]]-VENTAS[[#This Row],[Comisión Unitaria 10%]]-0.01*VENTAS[[#This Row],[Precio Venta]])</f>
        <v>7.8</v>
      </c>
      <c r="M84" s="46"/>
      <c r="N84" s="47" t="s">
        <v>23393</v>
      </c>
    </row>
    <row r="85" ht="34" customHeight="1" spans="1:14">
      <c r="A85" s="38">
        <v>45560.5501388889</v>
      </c>
      <c r="B85" s="39"/>
      <c r="C85" s="39"/>
      <c r="D85" s="39" t="s">
        <v>23237</v>
      </c>
      <c r="E85" s="39" t="s">
        <v>23387</v>
      </c>
      <c r="F85" s="41" t="s">
        <v>23388</v>
      </c>
      <c r="G85" s="39">
        <v>2</v>
      </c>
      <c r="H85" s="42">
        <v>22</v>
      </c>
      <c r="I85" s="44">
        <f>VENTAS[[#This Row],[Cantidad]]*VENTAS[[#This Row],[Precio Venta]]</f>
        <v>44</v>
      </c>
      <c r="J85" s="42">
        <f>IF(VENTAS[[#This Row],[Nombre del Gestor]]&gt;1,VENTAS[[#This Row],[Precio Venta]]*10%,0)</f>
        <v>2.2</v>
      </c>
      <c r="K85" s="42">
        <f>IFERROR(VLOOKUP(VENTAS[[#This Row],[Código del producto Vendido]],STOCK[],13,FALSE),VENTAS[[#This Row],[Precio Venta]]*0.6)-VENTAS[[#This Row],[Comisión Unitaria 10%]]</f>
        <v>11</v>
      </c>
      <c r="L85" s="42">
        <f>VENTAS[[#This Row],[Cantidad]]*(VENTAS[[#This Row],[Precio Venta]]-VENTAS[[#This Row],[Costo Unitario SIN Comision]]-VENTAS[[#This Row],[Comisión Unitaria 10%]]-0.01*VENTAS[[#This Row],[Precio Venta]])</f>
        <v>17.16</v>
      </c>
      <c r="M85" s="46"/>
      <c r="N85" s="47" t="s">
        <v>23394</v>
      </c>
    </row>
    <row r="86" ht="17" customHeight="1" spans="1:14">
      <c r="A86" s="38">
        <v>45561.2375347222</v>
      </c>
      <c r="B86" s="39"/>
      <c r="C86" s="39"/>
      <c r="D86" s="39" t="s">
        <v>23196</v>
      </c>
      <c r="E86" s="39" t="s">
        <v>23395</v>
      </c>
      <c r="F86" s="41" t="s">
        <v>23396</v>
      </c>
      <c r="G86" s="39">
        <v>1</v>
      </c>
      <c r="H86" s="42">
        <v>30</v>
      </c>
      <c r="I86" s="44">
        <f>VENTAS[[#This Row],[Cantidad]]*VENTAS[[#This Row],[Precio Venta]]</f>
        <v>30</v>
      </c>
      <c r="J86" s="42">
        <f>IF(VENTAS[[#This Row],[Nombre del Gestor]]&gt;1,VENTAS[[#This Row],[Precio Venta]]*10%,0)</f>
        <v>3</v>
      </c>
      <c r="K86" s="42">
        <f>IFERROR(VLOOKUP(VENTAS[[#This Row],[Código del producto Vendido]],STOCK[],13,FALSE),VENTAS[[#This Row],[Precio Venta]]*0.6)-VENTAS[[#This Row],[Comisión Unitaria 10%]]</f>
        <v>15</v>
      </c>
      <c r="L86" s="42">
        <f>VENTAS[[#This Row],[Cantidad]]*(VENTAS[[#This Row],[Precio Venta]]-VENTAS[[#This Row],[Costo Unitario SIN Comision]]-VENTAS[[#This Row],[Comisión Unitaria 10%]]-0.01*VENTAS[[#This Row],[Precio Venta]])</f>
        <v>11.7</v>
      </c>
      <c r="M86" s="46"/>
      <c r="N86" s="47" t="s">
        <v>23397</v>
      </c>
    </row>
    <row r="87" ht="17" customHeight="1" spans="1:14">
      <c r="A87" s="38">
        <v>45561.2375347222</v>
      </c>
      <c r="B87" s="39"/>
      <c r="C87" s="39"/>
      <c r="D87" s="39" t="s">
        <v>23196</v>
      </c>
      <c r="E87" s="39" t="s">
        <v>16679</v>
      </c>
      <c r="F87" s="41" t="s">
        <v>16684</v>
      </c>
      <c r="G87" s="39">
        <v>1</v>
      </c>
      <c r="H87" s="42">
        <v>35</v>
      </c>
      <c r="I87" s="44">
        <f>VENTAS[[#This Row],[Cantidad]]*VENTAS[[#This Row],[Precio Venta]]</f>
        <v>35</v>
      </c>
      <c r="J87" s="42">
        <f>IF(VENTAS[[#This Row],[Nombre del Gestor]]&gt;1,VENTAS[[#This Row],[Precio Venta]]*10%,0)</f>
        <v>3.5</v>
      </c>
      <c r="K87" s="42">
        <f>IFERROR(VLOOKUP(VENTAS[[#This Row],[Código del producto Vendido]],STOCK[],13,FALSE),VENTAS[[#This Row],[Precio Venta]]*0.6)-VENTAS[[#This Row],[Comisión Unitaria 10%]]</f>
        <v>16.1944418331375</v>
      </c>
      <c r="L87" s="42">
        <f>VENTAS[[#This Row],[Cantidad]]*(VENTAS[[#This Row],[Precio Venta]]-VENTAS[[#This Row],[Costo Unitario SIN Comision]]-VENTAS[[#This Row],[Comisión Unitaria 10%]]-0.01*VENTAS[[#This Row],[Precio Venta]])</f>
        <v>14.9555581668625</v>
      </c>
      <c r="M87" s="46"/>
      <c r="N87" s="47" t="s">
        <v>23398</v>
      </c>
    </row>
    <row r="88" ht="17" customHeight="1" spans="1:14">
      <c r="A88" s="38">
        <v>45561.2384490741</v>
      </c>
      <c r="B88" s="39"/>
      <c r="C88" s="39"/>
      <c r="D88" s="39" t="s">
        <v>23399</v>
      </c>
      <c r="E88" s="39" t="s">
        <v>23207</v>
      </c>
      <c r="F88" s="41" t="s">
        <v>23208</v>
      </c>
      <c r="G88" s="39">
        <v>1</v>
      </c>
      <c r="H88" s="42">
        <v>35</v>
      </c>
      <c r="I88" s="44">
        <f>VENTAS[[#This Row],[Cantidad]]*VENTAS[[#This Row],[Precio Venta]]</f>
        <v>35</v>
      </c>
      <c r="J88" s="42">
        <f>IF(VENTAS[[#This Row],[Nombre del Gestor]]&gt;1,VENTAS[[#This Row],[Precio Venta]]*10%,0)</f>
        <v>3.5</v>
      </c>
      <c r="K88" s="42">
        <f>IFERROR(VLOOKUP(VENTAS[[#This Row],[Código del producto Vendido]],STOCK[],13,FALSE),VENTAS[[#This Row],[Precio Venta]]*0.6)-VENTAS[[#This Row],[Comisión Unitaria 10%]]</f>
        <v>17.5</v>
      </c>
      <c r="L88" s="42">
        <f>VENTAS[[#This Row],[Cantidad]]*(VENTAS[[#This Row],[Precio Venta]]-VENTAS[[#This Row],[Costo Unitario SIN Comision]]-VENTAS[[#This Row],[Comisión Unitaria 10%]]-0.01*VENTAS[[#This Row],[Precio Venta]])</f>
        <v>13.65</v>
      </c>
      <c r="M88" s="46"/>
      <c r="N88" s="47" t="s">
        <v>23400</v>
      </c>
    </row>
    <row r="89" ht="17" customHeight="1" spans="1:14">
      <c r="A89" s="38">
        <v>45561.2393865741</v>
      </c>
      <c r="B89" s="39"/>
      <c r="C89" s="39"/>
      <c r="D89" s="39" t="s">
        <v>23237</v>
      </c>
      <c r="E89" s="39" t="s">
        <v>23401</v>
      </c>
      <c r="F89" s="41" t="s">
        <v>16768</v>
      </c>
      <c r="G89" s="39">
        <v>1</v>
      </c>
      <c r="H89" s="42">
        <v>45</v>
      </c>
      <c r="I89" s="44">
        <f>VENTAS[[#This Row],[Cantidad]]*VENTAS[[#This Row],[Precio Venta]]</f>
        <v>45</v>
      </c>
      <c r="J89" s="42">
        <f>IF(VENTAS[[#This Row],[Nombre del Gestor]]&gt;1,VENTAS[[#This Row],[Precio Venta]]*10%,0)</f>
        <v>4.5</v>
      </c>
      <c r="K89" s="42">
        <f>IFERROR(VLOOKUP(VENTAS[[#This Row],[Código del producto Vendido]],STOCK[],13,FALSE),VENTAS[[#This Row],[Precio Venta]]*0.6)-VENTAS[[#This Row],[Comisión Unitaria 10%]]</f>
        <v>22.5</v>
      </c>
      <c r="L89" s="42">
        <f>VENTAS[[#This Row],[Cantidad]]*(VENTAS[[#This Row],[Precio Venta]]-VENTAS[[#This Row],[Costo Unitario SIN Comision]]-VENTAS[[#This Row],[Comisión Unitaria 10%]]-0.01*VENTAS[[#This Row],[Precio Venta]])</f>
        <v>17.55</v>
      </c>
      <c r="M89" s="46"/>
      <c r="N89" s="47" t="s">
        <v>23402</v>
      </c>
    </row>
    <row r="90" ht="34" customHeight="1" spans="1:14">
      <c r="A90" s="38">
        <v>45561.2400115741</v>
      </c>
      <c r="B90" s="39"/>
      <c r="C90" s="39"/>
      <c r="D90" s="39" t="s">
        <v>23383</v>
      </c>
      <c r="E90" s="39" t="s">
        <v>23384</v>
      </c>
      <c r="F90" s="41" t="s">
        <v>23385</v>
      </c>
      <c r="G90" s="39">
        <v>1</v>
      </c>
      <c r="H90" s="42">
        <v>25</v>
      </c>
      <c r="I90" s="44">
        <f>VENTAS[[#This Row],[Cantidad]]*VENTAS[[#This Row],[Precio Venta]]</f>
        <v>25</v>
      </c>
      <c r="J90" s="42">
        <f>IF(VENTAS[[#This Row],[Nombre del Gestor]]&gt;1,VENTAS[[#This Row],[Precio Venta]]*10%,0)</f>
        <v>2.5</v>
      </c>
      <c r="K90" s="42">
        <f>IFERROR(VLOOKUP(VENTAS[[#This Row],[Código del producto Vendido]],STOCK[],13,FALSE),VENTAS[[#This Row],[Precio Venta]]*0.6)-VENTAS[[#This Row],[Comisión Unitaria 10%]]</f>
        <v>12.5</v>
      </c>
      <c r="L90" s="42">
        <f>VENTAS[[#This Row],[Cantidad]]*(VENTAS[[#This Row],[Precio Venta]]-VENTAS[[#This Row],[Costo Unitario SIN Comision]]-VENTAS[[#This Row],[Comisión Unitaria 10%]]-0.01*VENTAS[[#This Row],[Precio Venta]])</f>
        <v>9.75</v>
      </c>
      <c r="M90" s="46"/>
      <c r="N90" s="47" t="s">
        <v>23403</v>
      </c>
    </row>
    <row r="91" ht="34" customHeight="1" spans="1:14">
      <c r="A91" s="38">
        <v>45562.5609259259</v>
      </c>
      <c r="B91" s="39"/>
      <c r="C91" s="39"/>
      <c r="D91" s="39" t="s">
        <v>23196</v>
      </c>
      <c r="E91" s="39" t="s">
        <v>23380</v>
      </c>
      <c r="F91" s="41" t="s">
        <v>23381</v>
      </c>
      <c r="G91" s="39">
        <v>1</v>
      </c>
      <c r="H91" s="42">
        <v>25</v>
      </c>
      <c r="I91" s="44">
        <f>VENTAS[[#This Row],[Cantidad]]*VENTAS[[#This Row],[Precio Venta]]</f>
        <v>25</v>
      </c>
      <c r="J91" s="42">
        <f>IF(VENTAS[[#This Row],[Nombre del Gestor]]&gt;1,VENTAS[[#This Row],[Precio Venta]]*10%,0)</f>
        <v>2.5</v>
      </c>
      <c r="K91" s="42">
        <f>IFERROR(VLOOKUP(VENTAS[[#This Row],[Código del producto Vendido]],STOCK[],13,FALSE),VENTAS[[#This Row],[Precio Venta]]*0.6)-VENTAS[[#This Row],[Comisión Unitaria 10%]]</f>
        <v>12.5</v>
      </c>
      <c r="L91" s="42">
        <f>VENTAS[[#This Row],[Cantidad]]*(VENTAS[[#This Row],[Precio Venta]]-VENTAS[[#This Row],[Costo Unitario SIN Comision]]-VENTAS[[#This Row],[Comisión Unitaria 10%]]-0.01*VENTAS[[#This Row],[Precio Venta]])</f>
        <v>9.75</v>
      </c>
      <c r="M91" s="46"/>
      <c r="N91" s="47" t="s">
        <v>23404</v>
      </c>
    </row>
    <row r="92" ht="34" customHeight="1" spans="1:14">
      <c r="A92" s="38">
        <v>45562.5625462963</v>
      </c>
      <c r="B92" s="39"/>
      <c r="C92" s="39"/>
      <c r="D92" s="39" t="s">
        <v>23350</v>
      </c>
      <c r="E92" s="39" t="s">
        <v>16795</v>
      </c>
      <c r="F92" s="41" t="s">
        <v>16796</v>
      </c>
      <c r="G92" s="39">
        <v>1</v>
      </c>
      <c r="H92" s="42">
        <v>18</v>
      </c>
      <c r="I92" s="44">
        <f>VENTAS[[#This Row],[Cantidad]]*VENTAS[[#This Row],[Precio Venta]]</f>
        <v>18</v>
      </c>
      <c r="J92" s="42">
        <f>IF(VENTAS[[#This Row],[Nombre del Gestor]]&gt;1,VENTAS[[#This Row],[Precio Venta]]*10%,0)</f>
        <v>1.8</v>
      </c>
      <c r="K92" s="42">
        <f>IFERROR(VLOOKUP(VENTAS[[#This Row],[Código del producto Vendido]],STOCK[],13,FALSE),VENTAS[[#This Row],[Precio Venta]]*0.6)-VENTAS[[#This Row],[Comisión Unitaria 10%]]</f>
        <v>10.18</v>
      </c>
      <c r="L92" s="42">
        <f>VENTAS[[#This Row],[Cantidad]]*(VENTAS[[#This Row],[Precio Venta]]-VENTAS[[#This Row],[Costo Unitario SIN Comision]]-VENTAS[[#This Row],[Comisión Unitaria 10%]]-0.01*VENTAS[[#This Row],[Precio Venta]])</f>
        <v>5.84</v>
      </c>
      <c r="M92" s="46"/>
      <c r="N92" s="47" t="s">
        <v>23405</v>
      </c>
    </row>
    <row r="93" ht="34" customHeight="1" spans="1:14">
      <c r="A93" s="38">
        <v>45562.6984953704</v>
      </c>
      <c r="B93" s="39"/>
      <c r="C93" s="39"/>
      <c r="D93" s="39" t="s">
        <v>23399</v>
      </c>
      <c r="E93" s="39" t="s">
        <v>23406</v>
      </c>
      <c r="F93" s="41" t="s">
        <v>23407</v>
      </c>
      <c r="G93" s="39">
        <v>1</v>
      </c>
      <c r="H93" s="42">
        <v>20</v>
      </c>
      <c r="I93" s="44">
        <f>VENTAS[[#This Row],[Cantidad]]*VENTAS[[#This Row],[Precio Venta]]</f>
        <v>20</v>
      </c>
      <c r="J93" s="42">
        <f>IF(VENTAS[[#This Row],[Nombre del Gestor]]&gt;1,VENTAS[[#This Row],[Precio Venta]]*10%,0)</f>
        <v>2</v>
      </c>
      <c r="K93" s="42">
        <f>IFERROR(VLOOKUP(VENTAS[[#This Row],[Código del producto Vendido]],STOCK[],13,FALSE),VENTAS[[#This Row],[Precio Venta]]*0.6)-VENTAS[[#This Row],[Comisión Unitaria 10%]]</f>
        <v>10</v>
      </c>
      <c r="L93" s="42">
        <f>VENTAS[[#This Row],[Cantidad]]*(VENTAS[[#This Row],[Precio Venta]]-VENTAS[[#This Row],[Costo Unitario SIN Comision]]-VENTAS[[#This Row],[Comisión Unitaria 10%]]-0.01*VENTAS[[#This Row],[Precio Venta]])</f>
        <v>7.8</v>
      </c>
      <c r="M93" s="46"/>
      <c r="N93" s="47" t="s">
        <v>23408</v>
      </c>
    </row>
    <row r="94" ht="17" customHeight="1" spans="1:14">
      <c r="A94" s="38">
        <v>45562.7300925926</v>
      </c>
      <c r="B94" s="39"/>
      <c r="C94" s="39"/>
      <c r="D94" s="39" t="s">
        <v>23174</v>
      </c>
      <c r="E94" s="39" t="s">
        <v>23409</v>
      </c>
      <c r="F94" s="41" t="s">
        <v>23410</v>
      </c>
      <c r="G94" s="39">
        <v>1</v>
      </c>
      <c r="H94" s="42">
        <v>25</v>
      </c>
      <c r="I94" s="44">
        <f>VENTAS[[#This Row],[Cantidad]]*VENTAS[[#This Row],[Precio Venta]]</f>
        <v>25</v>
      </c>
      <c r="J94" s="42">
        <f>IF(VENTAS[[#This Row],[Nombre del Gestor]]&gt;1,VENTAS[[#This Row],[Precio Venta]]*10%,0)</f>
        <v>2.5</v>
      </c>
      <c r="K94" s="42">
        <f>IFERROR(VLOOKUP(VENTAS[[#This Row],[Código del producto Vendido]],STOCK[],13,FALSE),VENTAS[[#This Row],[Precio Venta]]*0.6)-VENTAS[[#This Row],[Comisión Unitaria 10%]]</f>
        <v>12.5</v>
      </c>
      <c r="L94" s="42">
        <f>VENTAS[[#This Row],[Cantidad]]*(VENTAS[[#This Row],[Precio Venta]]-VENTAS[[#This Row],[Costo Unitario SIN Comision]]-VENTAS[[#This Row],[Comisión Unitaria 10%]]-0.01*VENTAS[[#This Row],[Precio Venta]])</f>
        <v>9.75</v>
      </c>
      <c r="M94" s="46"/>
      <c r="N94" s="47" t="s">
        <v>23411</v>
      </c>
    </row>
    <row r="95" ht="34" customHeight="1" spans="1:14">
      <c r="A95" s="38">
        <v>45563.3903472222</v>
      </c>
      <c r="B95" s="39"/>
      <c r="C95" s="39"/>
      <c r="D95" s="39" t="s">
        <v>23218</v>
      </c>
      <c r="E95" s="39" t="s">
        <v>23412</v>
      </c>
      <c r="F95" s="41" t="s">
        <v>23413</v>
      </c>
      <c r="G95" s="39">
        <v>1</v>
      </c>
      <c r="H95" s="42">
        <v>35</v>
      </c>
      <c r="I95" s="44">
        <f>VENTAS[[#This Row],[Cantidad]]*VENTAS[[#This Row],[Precio Venta]]</f>
        <v>35</v>
      </c>
      <c r="J95" s="42">
        <f>IF(VENTAS[[#This Row],[Nombre del Gestor]]&gt;1,VENTAS[[#This Row],[Precio Venta]]*10%,0)</f>
        <v>3.5</v>
      </c>
      <c r="K95" s="42">
        <f>IFERROR(VLOOKUP(VENTAS[[#This Row],[Código del producto Vendido]],STOCK[],13,FALSE),VENTAS[[#This Row],[Precio Venta]]*0.6)-VENTAS[[#This Row],[Comisión Unitaria 10%]]</f>
        <v>17.5</v>
      </c>
      <c r="L95" s="42">
        <f>VENTAS[[#This Row],[Cantidad]]*(VENTAS[[#This Row],[Precio Venta]]-VENTAS[[#This Row],[Costo Unitario SIN Comision]]-VENTAS[[#This Row],[Comisión Unitaria 10%]]-0.01*VENTAS[[#This Row],[Precio Venta]])</f>
        <v>13.65</v>
      </c>
      <c r="M95" s="46"/>
      <c r="N95" s="47" t="s">
        <v>23414</v>
      </c>
    </row>
    <row r="96" ht="34" customHeight="1" spans="1:14">
      <c r="A96" s="38">
        <v>45563.3911111111</v>
      </c>
      <c r="B96" s="39"/>
      <c r="C96" s="39"/>
      <c r="D96" s="39" t="s">
        <v>23189</v>
      </c>
      <c r="E96" s="39" t="s">
        <v>23415</v>
      </c>
      <c r="F96" s="41" t="s">
        <v>23413</v>
      </c>
      <c r="G96" s="39">
        <v>1</v>
      </c>
      <c r="H96" s="42">
        <v>35</v>
      </c>
      <c r="I96" s="44">
        <f>VENTAS[[#This Row],[Cantidad]]*VENTAS[[#This Row],[Precio Venta]]</f>
        <v>35</v>
      </c>
      <c r="J96" s="42">
        <f>IF(VENTAS[[#This Row],[Nombre del Gestor]]&gt;1,VENTAS[[#This Row],[Precio Venta]]*10%,0)</f>
        <v>3.5</v>
      </c>
      <c r="K96" s="42">
        <f>IFERROR(VLOOKUP(VENTAS[[#This Row],[Código del producto Vendido]],STOCK[],13,FALSE),VENTAS[[#This Row],[Precio Venta]]*0.6)-VENTAS[[#This Row],[Comisión Unitaria 10%]]</f>
        <v>17.5</v>
      </c>
      <c r="L96" s="42">
        <f>VENTAS[[#This Row],[Cantidad]]*(VENTAS[[#This Row],[Precio Venta]]-VENTAS[[#This Row],[Costo Unitario SIN Comision]]-VENTAS[[#This Row],[Comisión Unitaria 10%]]-0.01*VENTAS[[#This Row],[Precio Venta]])</f>
        <v>13.65</v>
      </c>
      <c r="M96" s="46"/>
      <c r="N96" s="47" t="s">
        <v>23416</v>
      </c>
    </row>
    <row r="97" ht="34" customHeight="1" spans="1:14">
      <c r="A97" s="38">
        <v>45563.3911111111</v>
      </c>
      <c r="B97" s="39"/>
      <c r="C97" s="39"/>
      <c r="D97" s="39" t="s">
        <v>23189</v>
      </c>
      <c r="E97" s="39" t="s">
        <v>23417</v>
      </c>
      <c r="F97" s="41" t="s">
        <v>23413</v>
      </c>
      <c r="G97" s="39">
        <v>1</v>
      </c>
      <c r="H97" s="42">
        <v>35</v>
      </c>
      <c r="I97" s="44">
        <f>VENTAS[[#This Row],[Cantidad]]*VENTAS[[#This Row],[Precio Venta]]</f>
        <v>35</v>
      </c>
      <c r="J97" s="42">
        <f>IF(VENTAS[[#This Row],[Nombre del Gestor]]&gt;1,VENTAS[[#This Row],[Precio Venta]]*10%,0)</f>
        <v>3.5</v>
      </c>
      <c r="K97" s="42">
        <f>IFERROR(VLOOKUP(VENTAS[[#This Row],[Código del producto Vendido]],STOCK[],13,FALSE),VENTAS[[#This Row],[Precio Venta]]*0.6)-VENTAS[[#This Row],[Comisión Unitaria 10%]]</f>
        <v>17.5</v>
      </c>
      <c r="L97" s="42">
        <f>VENTAS[[#This Row],[Cantidad]]*(VENTAS[[#This Row],[Precio Venta]]-VENTAS[[#This Row],[Costo Unitario SIN Comision]]-VENTAS[[#This Row],[Comisión Unitaria 10%]]-0.01*VENTAS[[#This Row],[Precio Venta]])</f>
        <v>13.65</v>
      </c>
      <c r="M97" s="46"/>
      <c r="N97" s="47" t="s">
        <v>23418</v>
      </c>
    </row>
    <row r="98" ht="34" customHeight="1" spans="1:14">
      <c r="A98" s="38">
        <v>45563.3935300926</v>
      </c>
      <c r="B98" s="39"/>
      <c r="C98" s="39"/>
      <c r="D98" s="39" t="s">
        <v>23399</v>
      </c>
      <c r="E98" s="39" t="s">
        <v>16831</v>
      </c>
      <c r="F98" s="41" t="s">
        <v>16832</v>
      </c>
      <c r="G98" s="39">
        <v>1</v>
      </c>
      <c r="H98" s="42">
        <v>35</v>
      </c>
      <c r="I98" s="44">
        <f>VENTAS[[#This Row],[Cantidad]]*VENTAS[[#This Row],[Precio Venta]]</f>
        <v>35</v>
      </c>
      <c r="J98" s="42">
        <f>IF(VENTAS[[#This Row],[Nombre del Gestor]]&gt;1,VENTAS[[#This Row],[Precio Venta]]*10%,0)</f>
        <v>3.5</v>
      </c>
      <c r="K98" s="42">
        <f>IFERROR(VLOOKUP(VENTAS[[#This Row],[Código del producto Vendido]],STOCK[],13,FALSE),VENTAS[[#This Row],[Precio Venta]]*0.6)-VENTAS[[#This Row],[Comisión Unitaria 10%]]</f>
        <v>12.35</v>
      </c>
      <c r="L98" s="42">
        <f>VENTAS[[#This Row],[Cantidad]]*(VENTAS[[#This Row],[Precio Venta]]-VENTAS[[#This Row],[Costo Unitario SIN Comision]]-VENTAS[[#This Row],[Comisión Unitaria 10%]]-0.01*VENTAS[[#This Row],[Precio Venta]])</f>
        <v>18.8</v>
      </c>
      <c r="M98" s="46"/>
      <c r="N98" s="47" t="s">
        <v>23419</v>
      </c>
    </row>
    <row r="99" ht="17" customHeight="1" spans="1:14">
      <c r="A99" s="38">
        <v>45563.3948842593</v>
      </c>
      <c r="B99" s="39"/>
      <c r="C99" s="39"/>
      <c r="D99" s="39" t="s">
        <v>23399</v>
      </c>
      <c r="E99" s="39" t="s">
        <v>23420</v>
      </c>
      <c r="F99" s="41" t="s">
        <v>16688</v>
      </c>
      <c r="G99" s="39">
        <v>1</v>
      </c>
      <c r="H99" s="42">
        <v>35</v>
      </c>
      <c r="I99" s="44">
        <f>VENTAS[[#This Row],[Cantidad]]*VENTAS[[#This Row],[Precio Venta]]</f>
        <v>35</v>
      </c>
      <c r="J99" s="42">
        <f>IF(VENTAS[[#This Row],[Nombre del Gestor]]&gt;1,VENTAS[[#This Row],[Precio Venta]]*10%,0)</f>
        <v>3.5</v>
      </c>
      <c r="K99" s="42">
        <f>IFERROR(VLOOKUP(VENTAS[[#This Row],[Código del producto Vendido]],STOCK[],13,FALSE),VENTAS[[#This Row],[Precio Venta]]*0.6)-VENTAS[[#This Row],[Comisión Unitaria 10%]]</f>
        <v>17.5</v>
      </c>
      <c r="L99" s="42">
        <f>VENTAS[[#This Row],[Cantidad]]*(VENTAS[[#This Row],[Precio Venta]]-VENTAS[[#This Row],[Costo Unitario SIN Comision]]-VENTAS[[#This Row],[Comisión Unitaria 10%]]-0.01*VENTAS[[#This Row],[Precio Venta]])</f>
        <v>13.65</v>
      </c>
      <c r="M99" s="46"/>
      <c r="N99" s="47" t="s">
        <v>23421</v>
      </c>
    </row>
    <row r="100" ht="17" customHeight="1" spans="1:14">
      <c r="A100" s="38">
        <v>45563.3954976852</v>
      </c>
      <c r="B100" s="39"/>
      <c r="C100" s="39"/>
      <c r="D100" s="39" t="s">
        <v>23399</v>
      </c>
      <c r="E100" s="39" t="s">
        <v>23422</v>
      </c>
      <c r="F100" s="41" t="s">
        <v>23423</v>
      </c>
      <c r="G100" s="39">
        <v>1</v>
      </c>
      <c r="H100" s="42">
        <v>25</v>
      </c>
      <c r="I100" s="44">
        <f>VENTAS[[#This Row],[Cantidad]]*VENTAS[[#This Row],[Precio Venta]]</f>
        <v>25</v>
      </c>
      <c r="J100" s="42">
        <f>IF(VENTAS[[#This Row],[Nombre del Gestor]]&gt;1,VENTAS[[#This Row],[Precio Venta]]*10%,0)</f>
        <v>2.5</v>
      </c>
      <c r="K100" s="42">
        <f>IFERROR(VLOOKUP(VENTAS[[#This Row],[Código del producto Vendido]],STOCK[],13,FALSE),VENTAS[[#This Row],[Precio Venta]]*0.6)-VENTAS[[#This Row],[Comisión Unitaria 10%]]</f>
        <v>12.5</v>
      </c>
      <c r="L100" s="42">
        <f>VENTAS[[#This Row],[Cantidad]]*(VENTAS[[#This Row],[Precio Venta]]-VENTAS[[#This Row],[Costo Unitario SIN Comision]]-VENTAS[[#This Row],[Comisión Unitaria 10%]]-0.01*VENTAS[[#This Row],[Precio Venta]])</f>
        <v>9.75</v>
      </c>
      <c r="M100" s="46"/>
      <c r="N100" s="47" t="s">
        <v>23424</v>
      </c>
    </row>
    <row r="101" ht="17" customHeight="1" spans="1:14">
      <c r="A101" s="38">
        <v>45563.3972222222</v>
      </c>
      <c r="B101" s="39"/>
      <c r="C101" s="39"/>
      <c r="D101" s="39" t="s">
        <v>23425</v>
      </c>
      <c r="E101" s="39" t="s">
        <v>23426</v>
      </c>
      <c r="F101" s="41" t="s">
        <v>17357</v>
      </c>
      <c r="G101" s="39">
        <v>1</v>
      </c>
      <c r="H101" s="42">
        <v>30</v>
      </c>
      <c r="I101" s="44">
        <f>VENTAS[[#This Row],[Cantidad]]*VENTAS[[#This Row],[Precio Venta]]</f>
        <v>30</v>
      </c>
      <c r="J101" s="42">
        <f>IF(VENTAS[[#This Row],[Nombre del Gestor]]&gt;1,VENTAS[[#This Row],[Precio Venta]]*10%,0)</f>
        <v>3</v>
      </c>
      <c r="K101" s="42">
        <f>IFERROR(VLOOKUP(VENTAS[[#This Row],[Código del producto Vendido]],STOCK[],13,FALSE),VENTAS[[#This Row],[Precio Venta]]*0.6)-VENTAS[[#This Row],[Comisión Unitaria 10%]]</f>
        <v>15</v>
      </c>
      <c r="L101" s="42">
        <f>VENTAS[[#This Row],[Cantidad]]*(VENTAS[[#This Row],[Precio Venta]]-VENTAS[[#This Row],[Costo Unitario SIN Comision]]-VENTAS[[#This Row],[Comisión Unitaria 10%]]-0.01*VENTAS[[#This Row],[Precio Venta]])</f>
        <v>11.7</v>
      </c>
      <c r="M101" s="46"/>
      <c r="N101" s="47" t="s">
        <v>23427</v>
      </c>
    </row>
    <row r="102" ht="17" customHeight="1" spans="1:14">
      <c r="A102" s="38">
        <v>45563.3972222222</v>
      </c>
      <c r="B102" s="39"/>
      <c r="C102" s="39"/>
      <c r="D102" s="39" t="s">
        <v>23425</v>
      </c>
      <c r="E102" s="39" t="s">
        <v>23428</v>
      </c>
      <c r="F102" s="41" t="s">
        <v>17357</v>
      </c>
      <c r="G102" s="39">
        <v>1</v>
      </c>
      <c r="H102" s="42">
        <v>30</v>
      </c>
      <c r="I102" s="44">
        <f>VENTAS[[#This Row],[Cantidad]]*VENTAS[[#This Row],[Precio Venta]]</f>
        <v>30</v>
      </c>
      <c r="J102" s="42">
        <f>IF(VENTAS[[#This Row],[Nombre del Gestor]]&gt;1,VENTAS[[#This Row],[Precio Venta]]*10%,0)</f>
        <v>3</v>
      </c>
      <c r="K102" s="42">
        <f>IFERROR(VLOOKUP(VENTAS[[#This Row],[Código del producto Vendido]],STOCK[],13,FALSE),VENTAS[[#This Row],[Precio Venta]]*0.6)-VENTAS[[#This Row],[Comisión Unitaria 10%]]</f>
        <v>15</v>
      </c>
      <c r="L102" s="42">
        <f>VENTAS[[#This Row],[Cantidad]]*(VENTAS[[#This Row],[Precio Venta]]-VENTAS[[#This Row],[Costo Unitario SIN Comision]]-VENTAS[[#This Row],[Comisión Unitaria 10%]]-0.01*VENTAS[[#This Row],[Precio Venta]])</f>
        <v>11.7</v>
      </c>
      <c r="M102" s="46"/>
      <c r="N102" s="47" t="s">
        <v>23429</v>
      </c>
    </row>
    <row r="103" ht="17" customHeight="1" spans="1:14">
      <c r="A103" s="38">
        <v>45563.3985300926</v>
      </c>
      <c r="B103" s="39"/>
      <c r="C103" s="39"/>
      <c r="D103" s="39" t="s">
        <v>23316</v>
      </c>
      <c r="E103" s="39" t="s">
        <v>23430</v>
      </c>
      <c r="F103" s="41" t="s">
        <v>23431</v>
      </c>
      <c r="G103" s="39">
        <v>1</v>
      </c>
      <c r="H103" s="42">
        <v>12</v>
      </c>
      <c r="I103" s="44">
        <f>VENTAS[[#This Row],[Cantidad]]*VENTAS[[#This Row],[Precio Venta]]</f>
        <v>12</v>
      </c>
      <c r="J103" s="42">
        <f>IF(VENTAS[[#This Row],[Nombre del Gestor]]&gt;1,VENTAS[[#This Row],[Precio Venta]]*10%,0)</f>
        <v>1.2</v>
      </c>
      <c r="K103" s="42">
        <f>IFERROR(VLOOKUP(VENTAS[[#This Row],[Código del producto Vendido]],STOCK[],13,FALSE),VENTAS[[#This Row],[Precio Venta]]*0.6)-VENTAS[[#This Row],[Comisión Unitaria 10%]]</f>
        <v>6</v>
      </c>
      <c r="L103" s="42">
        <f>VENTAS[[#This Row],[Cantidad]]*(VENTAS[[#This Row],[Precio Venta]]-VENTAS[[#This Row],[Costo Unitario SIN Comision]]-VENTAS[[#This Row],[Comisión Unitaria 10%]]-0.01*VENTAS[[#This Row],[Precio Venta]])</f>
        <v>4.68</v>
      </c>
      <c r="M103" s="46"/>
      <c r="N103" s="47" t="s">
        <v>23432</v>
      </c>
    </row>
    <row r="104" ht="34" customHeight="1" spans="1:14">
      <c r="A104" s="38">
        <v>45563.4004050926</v>
      </c>
      <c r="B104" s="39"/>
      <c r="C104" s="39"/>
      <c r="D104" s="39" t="s">
        <v>23281</v>
      </c>
      <c r="E104" s="39" t="s">
        <v>23433</v>
      </c>
      <c r="F104" s="41" t="s">
        <v>23413</v>
      </c>
      <c r="G104" s="39">
        <v>1</v>
      </c>
      <c r="H104" s="42">
        <v>35</v>
      </c>
      <c r="I104" s="44">
        <f>VENTAS[[#This Row],[Cantidad]]*VENTAS[[#This Row],[Precio Venta]]</f>
        <v>35</v>
      </c>
      <c r="J104" s="42">
        <f>IF(VENTAS[[#This Row],[Nombre del Gestor]]&gt;1,VENTAS[[#This Row],[Precio Venta]]*10%,0)</f>
        <v>3.5</v>
      </c>
      <c r="K104" s="42">
        <f>IFERROR(VLOOKUP(VENTAS[[#This Row],[Código del producto Vendido]],STOCK[],13,FALSE),VENTAS[[#This Row],[Precio Venta]]*0.6)-VENTAS[[#This Row],[Comisión Unitaria 10%]]</f>
        <v>17.5</v>
      </c>
      <c r="L104" s="42">
        <f>VENTAS[[#This Row],[Cantidad]]*(VENTAS[[#This Row],[Precio Venta]]-VENTAS[[#This Row],[Costo Unitario SIN Comision]]-VENTAS[[#This Row],[Comisión Unitaria 10%]]-0.01*VENTAS[[#This Row],[Precio Venta]])</f>
        <v>13.65</v>
      </c>
      <c r="M104" s="46"/>
      <c r="N104" s="47" t="s">
        <v>23434</v>
      </c>
    </row>
    <row r="105" ht="34" customHeight="1" spans="1:14">
      <c r="A105" s="38">
        <v>45563.4029976852</v>
      </c>
      <c r="B105" s="39"/>
      <c r="C105" s="39"/>
      <c r="D105" s="39" t="s">
        <v>23316</v>
      </c>
      <c r="E105" s="39" t="s">
        <v>23435</v>
      </c>
      <c r="F105" s="41" t="s">
        <v>23385</v>
      </c>
      <c r="G105" s="39">
        <v>1</v>
      </c>
      <c r="H105" s="42">
        <v>25</v>
      </c>
      <c r="I105" s="44">
        <f>VENTAS[[#This Row],[Cantidad]]*VENTAS[[#This Row],[Precio Venta]]</f>
        <v>25</v>
      </c>
      <c r="J105" s="42">
        <f>IF(VENTAS[[#This Row],[Nombre del Gestor]]&gt;1,VENTAS[[#This Row],[Precio Venta]]*10%,0)</f>
        <v>2.5</v>
      </c>
      <c r="K105" s="42">
        <f>IFERROR(VLOOKUP(VENTAS[[#This Row],[Código del producto Vendido]],STOCK[],13,FALSE),VENTAS[[#This Row],[Precio Venta]]*0.6)-VENTAS[[#This Row],[Comisión Unitaria 10%]]</f>
        <v>12.5</v>
      </c>
      <c r="L105" s="42">
        <f>VENTAS[[#This Row],[Cantidad]]*(VENTAS[[#This Row],[Precio Venta]]-VENTAS[[#This Row],[Costo Unitario SIN Comision]]-VENTAS[[#This Row],[Comisión Unitaria 10%]]-0.01*VENTAS[[#This Row],[Precio Venta]])</f>
        <v>9.75</v>
      </c>
      <c r="M105" s="46"/>
      <c r="N105" s="47" t="s">
        <v>23436</v>
      </c>
    </row>
    <row r="106" ht="17" customHeight="1" spans="1:14">
      <c r="A106" s="38">
        <v>45563.4048611111</v>
      </c>
      <c r="B106" s="39"/>
      <c r="C106" s="39"/>
      <c r="D106" s="39" t="s">
        <v>23425</v>
      </c>
      <c r="E106" s="39" t="s">
        <v>23437</v>
      </c>
      <c r="F106" s="41" t="s">
        <v>23438</v>
      </c>
      <c r="G106" s="39">
        <v>1</v>
      </c>
      <c r="H106" s="42">
        <v>30</v>
      </c>
      <c r="I106" s="44">
        <f>VENTAS[[#This Row],[Cantidad]]*VENTAS[[#This Row],[Precio Venta]]</f>
        <v>30</v>
      </c>
      <c r="J106" s="42">
        <f>IF(VENTAS[[#This Row],[Nombre del Gestor]]&gt;1,VENTAS[[#This Row],[Precio Venta]]*10%,0)</f>
        <v>3</v>
      </c>
      <c r="K106" s="42">
        <f>IFERROR(VLOOKUP(VENTAS[[#This Row],[Código del producto Vendido]],STOCK[],13,FALSE),VENTAS[[#This Row],[Precio Venta]]*0.6)-VENTAS[[#This Row],[Comisión Unitaria 10%]]</f>
        <v>15</v>
      </c>
      <c r="L106" s="42">
        <f>VENTAS[[#This Row],[Cantidad]]*(VENTAS[[#This Row],[Precio Venta]]-VENTAS[[#This Row],[Costo Unitario SIN Comision]]-VENTAS[[#This Row],[Comisión Unitaria 10%]]-0.01*VENTAS[[#This Row],[Precio Venta]])</f>
        <v>11.7</v>
      </c>
      <c r="M106" s="46"/>
      <c r="N106" s="47" t="s">
        <v>23439</v>
      </c>
    </row>
    <row r="107" ht="34" customHeight="1" spans="1:14">
      <c r="A107" s="38">
        <v>45563.459525463</v>
      </c>
      <c r="B107" s="39"/>
      <c r="C107" s="39"/>
      <c r="D107" s="39" t="s">
        <v>23174</v>
      </c>
      <c r="E107" s="39" t="s">
        <v>23440</v>
      </c>
      <c r="F107" s="41" t="s">
        <v>23441</v>
      </c>
      <c r="G107" s="39">
        <v>1</v>
      </c>
      <c r="H107" s="42">
        <v>40</v>
      </c>
      <c r="I107" s="44">
        <f>VENTAS[[#This Row],[Cantidad]]*VENTAS[[#This Row],[Precio Venta]]</f>
        <v>40</v>
      </c>
      <c r="J107" s="42">
        <f>IF(VENTAS[[#This Row],[Nombre del Gestor]]&gt;1,VENTAS[[#This Row],[Precio Venta]]*10%,0)</f>
        <v>4</v>
      </c>
      <c r="K107" s="42">
        <f>IFERROR(VLOOKUP(VENTAS[[#This Row],[Código del producto Vendido]],STOCK[],13,FALSE),VENTAS[[#This Row],[Precio Venta]]*0.6)-VENTAS[[#This Row],[Comisión Unitaria 10%]]</f>
        <v>20</v>
      </c>
      <c r="L107" s="42">
        <f>VENTAS[[#This Row],[Cantidad]]*(VENTAS[[#This Row],[Precio Venta]]-VENTAS[[#This Row],[Costo Unitario SIN Comision]]-VENTAS[[#This Row],[Comisión Unitaria 10%]]-0.01*VENTAS[[#This Row],[Precio Venta]])</f>
        <v>15.6</v>
      </c>
      <c r="M107" s="46"/>
      <c r="N107" s="47" t="s">
        <v>23442</v>
      </c>
    </row>
    <row r="108" ht="34" customHeight="1" spans="1:14">
      <c r="A108" s="38">
        <v>45563.5347337963</v>
      </c>
      <c r="B108" s="39"/>
      <c r="C108" s="39"/>
      <c r="D108" s="39" t="s">
        <v>23196</v>
      </c>
      <c r="E108" s="39" t="s">
        <v>23435</v>
      </c>
      <c r="F108" s="41" t="s">
        <v>23385</v>
      </c>
      <c r="G108" s="39">
        <v>1</v>
      </c>
      <c r="H108" s="42">
        <v>25</v>
      </c>
      <c r="I108" s="44">
        <f>VENTAS[[#This Row],[Cantidad]]*VENTAS[[#This Row],[Precio Venta]]</f>
        <v>25</v>
      </c>
      <c r="J108" s="42">
        <f>IF(VENTAS[[#This Row],[Nombre del Gestor]]&gt;1,VENTAS[[#This Row],[Precio Venta]]*10%,0)</f>
        <v>2.5</v>
      </c>
      <c r="K108" s="42">
        <f>IFERROR(VLOOKUP(VENTAS[[#This Row],[Código del producto Vendido]],STOCK[],13,FALSE),VENTAS[[#This Row],[Precio Venta]]*0.6)-VENTAS[[#This Row],[Comisión Unitaria 10%]]</f>
        <v>12.5</v>
      </c>
      <c r="L108" s="42">
        <f>VENTAS[[#This Row],[Cantidad]]*(VENTAS[[#This Row],[Precio Venta]]-VENTAS[[#This Row],[Costo Unitario SIN Comision]]-VENTAS[[#This Row],[Comisión Unitaria 10%]]-0.01*VENTAS[[#This Row],[Precio Venta]])</f>
        <v>9.75</v>
      </c>
      <c r="M108" s="46"/>
      <c r="N108" s="47" t="s">
        <v>23443</v>
      </c>
    </row>
    <row r="109" ht="34" customHeight="1" spans="1:14">
      <c r="A109" s="38">
        <v>45563.9475115741</v>
      </c>
      <c r="B109" s="39"/>
      <c r="C109" s="39"/>
      <c r="D109" s="39" t="s">
        <v>23218</v>
      </c>
      <c r="E109" s="39" t="s">
        <v>23433</v>
      </c>
      <c r="F109" s="41" t="s">
        <v>23413</v>
      </c>
      <c r="G109" s="39">
        <v>1</v>
      </c>
      <c r="H109" s="42">
        <v>35</v>
      </c>
      <c r="I109" s="44">
        <f>VENTAS[[#This Row],[Cantidad]]*VENTAS[[#This Row],[Precio Venta]]</f>
        <v>35</v>
      </c>
      <c r="J109" s="42">
        <f>IF(VENTAS[[#This Row],[Nombre del Gestor]]&gt;1,VENTAS[[#This Row],[Precio Venta]]*10%,0)</f>
        <v>3.5</v>
      </c>
      <c r="K109" s="42">
        <f>IFERROR(VLOOKUP(VENTAS[[#This Row],[Código del producto Vendido]],STOCK[],13,FALSE),VENTAS[[#This Row],[Precio Venta]]*0.6)-VENTAS[[#This Row],[Comisión Unitaria 10%]]</f>
        <v>17.5</v>
      </c>
      <c r="L109" s="42">
        <f>VENTAS[[#This Row],[Cantidad]]*(VENTAS[[#This Row],[Precio Venta]]-VENTAS[[#This Row],[Costo Unitario SIN Comision]]-VENTAS[[#This Row],[Comisión Unitaria 10%]]-0.01*VENTAS[[#This Row],[Precio Venta]])</f>
        <v>13.65</v>
      </c>
      <c r="M109" s="46"/>
      <c r="N109" s="47" t="s">
        <v>23444</v>
      </c>
    </row>
    <row r="110" ht="34" customHeight="1" spans="1:14">
      <c r="A110" s="38">
        <v>45563.9492013889</v>
      </c>
      <c r="B110" s="39"/>
      <c r="C110" s="39"/>
      <c r="D110" s="39" t="s">
        <v>23237</v>
      </c>
      <c r="E110" s="39" t="s">
        <v>23445</v>
      </c>
      <c r="F110" s="41" t="s">
        <v>23446</v>
      </c>
      <c r="G110" s="39">
        <v>1</v>
      </c>
      <c r="H110" s="42">
        <v>40</v>
      </c>
      <c r="I110" s="44">
        <f>VENTAS[[#This Row],[Cantidad]]*VENTAS[[#This Row],[Precio Venta]]</f>
        <v>40</v>
      </c>
      <c r="J110" s="42">
        <f>IF(VENTAS[[#This Row],[Nombre del Gestor]]&gt;1,VENTAS[[#This Row],[Precio Venta]]*10%,0)</f>
        <v>4</v>
      </c>
      <c r="K110" s="42">
        <f>IFERROR(VLOOKUP(VENTAS[[#This Row],[Código del producto Vendido]],STOCK[],13,FALSE),VENTAS[[#This Row],[Precio Venta]]*0.6)-VENTAS[[#This Row],[Comisión Unitaria 10%]]</f>
        <v>20</v>
      </c>
      <c r="L110" s="42">
        <f>VENTAS[[#This Row],[Cantidad]]*(VENTAS[[#This Row],[Precio Venta]]-VENTAS[[#This Row],[Costo Unitario SIN Comision]]-VENTAS[[#This Row],[Comisión Unitaria 10%]]-0.01*VENTAS[[#This Row],[Precio Venta]])</f>
        <v>15.6</v>
      </c>
      <c r="M110" s="46"/>
      <c r="N110" s="47" t="s">
        <v>23447</v>
      </c>
    </row>
    <row r="111" ht="17" customHeight="1" spans="1:14">
      <c r="A111" s="38">
        <v>45563.9509259259</v>
      </c>
      <c r="B111" s="39"/>
      <c r="C111" s="39"/>
      <c r="D111" s="39" t="s">
        <v>23210</v>
      </c>
      <c r="E111" s="39" t="s">
        <v>23448</v>
      </c>
      <c r="F111" s="41" t="s">
        <v>23449</v>
      </c>
      <c r="G111" s="39">
        <v>1</v>
      </c>
      <c r="H111" s="42">
        <v>30</v>
      </c>
      <c r="I111" s="44">
        <f>VENTAS[[#This Row],[Cantidad]]*VENTAS[[#This Row],[Precio Venta]]</f>
        <v>30</v>
      </c>
      <c r="J111" s="42">
        <f>IF(VENTAS[[#This Row],[Nombre del Gestor]]&gt;1,VENTAS[[#This Row],[Precio Venta]]*10%,0)</f>
        <v>3</v>
      </c>
      <c r="K111" s="42">
        <f>IFERROR(VLOOKUP(VENTAS[[#This Row],[Código del producto Vendido]],STOCK[],13,FALSE),VENTAS[[#This Row],[Precio Venta]]*0.6)-VENTAS[[#This Row],[Comisión Unitaria 10%]]</f>
        <v>15</v>
      </c>
      <c r="L111" s="42">
        <f>VENTAS[[#This Row],[Cantidad]]*(VENTAS[[#This Row],[Precio Venta]]-VENTAS[[#This Row],[Costo Unitario SIN Comision]]-VENTAS[[#This Row],[Comisión Unitaria 10%]]-0.01*VENTAS[[#This Row],[Precio Venta]])</f>
        <v>11.7</v>
      </c>
      <c r="M111" s="46"/>
      <c r="N111" s="47" t="s">
        <v>23450</v>
      </c>
    </row>
    <row r="112" ht="17" customHeight="1" spans="1:14">
      <c r="A112" s="38">
        <v>45563.9524768519</v>
      </c>
      <c r="B112" s="39"/>
      <c r="C112" s="39"/>
      <c r="D112" s="39" t="s">
        <v>23425</v>
      </c>
      <c r="E112" s="39" t="s">
        <v>23451</v>
      </c>
      <c r="F112" s="41" t="s">
        <v>23452</v>
      </c>
      <c r="G112" s="39">
        <v>1</v>
      </c>
      <c r="H112" s="42">
        <v>18</v>
      </c>
      <c r="I112" s="44">
        <f>VENTAS[[#This Row],[Cantidad]]*VENTAS[[#This Row],[Precio Venta]]</f>
        <v>18</v>
      </c>
      <c r="J112" s="42">
        <f>IF(VENTAS[[#This Row],[Nombre del Gestor]]&gt;1,VENTAS[[#This Row],[Precio Venta]]*10%,0)</f>
        <v>1.8</v>
      </c>
      <c r="K112" s="42">
        <f>IFERROR(VLOOKUP(VENTAS[[#This Row],[Código del producto Vendido]],STOCK[],13,FALSE),VENTAS[[#This Row],[Precio Venta]]*0.6)-VENTAS[[#This Row],[Comisión Unitaria 10%]]</f>
        <v>9</v>
      </c>
      <c r="L112" s="42">
        <f>VENTAS[[#This Row],[Cantidad]]*(VENTAS[[#This Row],[Precio Venta]]-VENTAS[[#This Row],[Costo Unitario SIN Comision]]-VENTAS[[#This Row],[Comisión Unitaria 10%]]-0.01*VENTAS[[#This Row],[Precio Venta]])</f>
        <v>7.02</v>
      </c>
      <c r="M112" s="46"/>
      <c r="N112" s="47" t="s">
        <v>23453</v>
      </c>
    </row>
    <row r="113" ht="17" customHeight="1" spans="1:14">
      <c r="A113" s="38">
        <v>45563.9553703704</v>
      </c>
      <c r="B113" s="39"/>
      <c r="C113" s="39"/>
      <c r="D113" s="39" t="s">
        <v>23218</v>
      </c>
      <c r="E113" s="39" t="s">
        <v>23331</v>
      </c>
      <c r="F113" s="41" t="s">
        <v>23332</v>
      </c>
      <c r="G113" s="39">
        <v>1</v>
      </c>
      <c r="H113" s="42">
        <v>12</v>
      </c>
      <c r="I113" s="44">
        <f>VENTAS[[#This Row],[Cantidad]]*VENTAS[[#This Row],[Precio Venta]]</f>
        <v>12</v>
      </c>
      <c r="J113" s="42">
        <f>IF(VENTAS[[#This Row],[Nombre del Gestor]]&gt;1,VENTAS[[#This Row],[Precio Venta]]*10%,0)</f>
        <v>1.2</v>
      </c>
      <c r="K113" s="42">
        <f>IFERROR(VLOOKUP(VENTAS[[#This Row],[Código del producto Vendido]],STOCK[],13,FALSE),VENTAS[[#This Row],[Precio Venta]]*0.6)-VENTAS[[#This Row],[Comisión Unitaria 10%]]</f>
        <v>6</v>
      </c>
      <c r="L113" s="42">
        <f>VENTAS[[#This Row],[Cantidad]]*(VENTAS[[#This Row],[Precio Venta]]-VENTAS[[#This Row],[Costo Unitario SIN Comision]]-VENTAS[[#This Row],[Comisión Unitaria 10%]]-0.01*VENTAS[[#This Row],[Precio Venta]])</f>
        <v>4.68</v>
      </c>
      <c r="M113" s="46"/>
      <c r="N113" s="47" t="s">
        <v>23454</v>
      </c>
    </row>
    <row r="114" ht="17" customHeight="1" spans="1:14">
      <c r="A114" s="38">
        <v>45563.9570717593</v>
      </c>
      <c r="B114" s="39"/>
      <c r="C114" s="39"/>
      <c r="D114" s="39" t="s">
        <v>23237</v>
      </c>
      <c r="E114" s="39" t="s">
        <v>23455</v>
      </c>
      <c r="F114" s="41" t="s">
        <v>23456</v>
      </c>
      <c r="G114" s="39">
        <v>1</v>
      </c>
      <c r="H114" s="42">
        <v>22</v>
      </c>
      <c r="I114" s="44">
        <f>VENTAS[[#This Row],[Cantidad]]*VENTAS[[#This Row],[Precio Venta]]</f>
        <v>22</v>
      </c>
      <c r="J114" s="42">
        <f>IF(VENTAS[[#This Row],[Nombre del Gestor]]&gt;1,VENTAS[[#This Row],[Precio Venta]]*10%,0)</f>
        <v>2.2</v>
      </c>
      <c r="K114" s="42">
        <f>IFERROR(VLOOKUP(VENTAS[[#This Row],[Código del producto Vendido]],STOCK[],13,FALSE),VENTAS[[#This Row],[Precio Venta]]*0.6)-VENTAS[[#This Row],[Comisión Unitaria 10%]]</f>
        <v>11</v>
      </c>
      <c r="L114" s="42">
        <f>VENTAS[[#This Row],[Cantidad]]*(VENTAS[[#This Row],[Precio Venta]]-VENTAS[[#This Row],[Costo Unitario SIN Comision]]-VENTAS[[#This Row],[Comisión Unitaria 10%]]-0.01*VENTAS[[#This Row],[Precio Venta]])</f>
        <v>8.58</v>
      </c>
      <c r="M114" s="46"/>
      <c r="N114" s="47" t="s">
        <v>23457</v>
      </c>
    </row>
    <row r="115" ht="17" customHeight="1" spans="1:14">
      <c r="A115" s="38">
        <v>45563.9590972222</v>
      </c>
      <c r="B115" s="39"/>
      <c r="C115" s="39"/>
      <c r="D115" s="39" t="s">
        <v>23425</v>
      </c>
      <c r="E115" s="39" t="s">
        <v>23458</v>
      </c>
      <c r="F115" s="41" t="s">
        <v>23459</v>
      </c>
      <c r="G115" s="39">
        <v>1</v>
      </c>
      <c r="H115" s="42">
        <v>12</v>
      </c>
      <c r="I115" s="44">
        <f>VENTAS[[#This Row],[Cantidad]]*VENTAS[[#This Row],[Precio Venta]]</f>
        <v>12</v>
      </c>
      <c r="J115" s="42">
        <f>IF(VENTAS[[#This Row],[Nombre del Gestor]]&gt;1,VENTAS[[#This Row],[Precio Venta]]*10%,0)</f>
        <v>1.2</v>
      </c>
      <c r="K115" s="42">
        <f>IFERROR(VLOOKUP(VENTAS[[#This Row],[Código del producto Vendido]],STOCK[],13,FALSE),VENTAS[[#This Row],[Precio Venta]]*0.6)-VENTAS[[#This Row],[Comisión Unitaria 10%]]</f>
        <v>6</v>
      </c>
      <c r="L115" s="42">
        <f>VENTAS[[#This Row],[Cantidad]]*(VENTAS[[#This Row],[Precio Venta]]-VENTAS[[#This Row],[Costo Unitario SIN Comision]]-VENTAS[[#This Row],[Comisión Unitaria 10%]]-0.01*VENTAS[[#This Row],[Precio Venta]])</f>
        <v>4.68</v>
      </c>
      <c r="M115" s="46"/>
      <c r="N115" s="47" t="s">
        <v>23460</v>
      </c>
    </row>
    <row r="116" ht="34" customHeight="1" spans="1:14">
      <c r="A116" s="38">
        <v>45564.6986689815</v>
      </c>
      <c r="B116" s="39"/>
      <c r="C116" s="39"/>
      <c r="D116" s="39" t="s">
        <v>23337</v>
      </c>
      <c r="E116" s="39" t="s">
        <v>23417</v>
      </c>
      <c r="F116" s="41" t="s">
        <v>23413</v>
      </c>
      <c r="G116" s="39">
        <v>1</v>
      </c>
      <c r="H116" s="42">
        <v>35</v>
      </c>
      <c r="I116" s="44">
        <f>VENTAS[[#This Row],[Cantidad]]*VENTAS[[#This Row],[Precio Venta]]</f>
        <v>35</v>
      </c>
      <c r="J116" s="42">
        <f>IF(VENTAS[[#This Row],[Nombre del Gestor]]&gt;1,VENTAS[[#This Row],[Precio Venta]]*10%,0)</f>
        <v>3.5</v>
      </c>
      <c r="K116" s="42">
        <f>IFERROR(VLOOKUP(VENTAS[[#This Row],[Código del producto Vendido]],STOCK[],13,FALSE),VENTAS[[#This Row],[Precio Venta]]*0.6)-VENTAS[[#This Row],[Comisión Unitaria 10%]]</f>
        <v>17.5</v>
      </c>
      <c r="L116" s="42">
        <f>VENTAS[[#This Row],[Cantidad]]*(VENTAS[[#This Row],[Precio Venta]]-VENTAS[[#This Row],[Costo Unitario SIN Comision]]-VENTAS[[#This Row],[Comisión Unitaria 10%]]-0.01*VENTAS[[#This Row],[Precio Venta]])</f>
        <v>13.65</v>
      </c>
      <c r="M116" s="46"/>
      <c r="N116" s="47" t="s">
        <v>23461</v>
      </c>
    </row>
    <row r="117" ht="34" customHeight="1" spans="1:14">
      <c r="A117" s="38">
        <v>45564.7004513889</v>
      </c>
      <c r="B117" s="39"/>
      <c r="C117" s="39"/>
      <c r="D117" s="39" t="s">
        <v>23174</v>
      </c>
      <c r="E117" s="39" t="s">
        <v>23377</v>
      </c>
      <c r="F117" s="41" t="s">
        <v>23378</v>
      </c>
      <c r="G117" s="39">
        <v>1</v>
      </c>
      <c r="H117" s="42">
        <v>25</v>
      </c>
      <c r="I117" s="44">
        <f>VENTAS[[#This Row],[Cantidad]]*VENTAS[[#This Row],[Precio Venta]]</f>
        <v>25</v>
      </c>
      <c r="J117" s="42">
        <f>IF(VENTAS[[#This Row],[Nombre del Gestor]]&gt;1,VENTAS[[#This Row],[Precio Venta]]*10%,0)</f>
        <v>2.5</v>
      </c>
      <c r="K117" s="42">
        <f>IFERROR(VLOOKUP(VENTAS[[#This Row],[Código del producto Vendido]],STOCK[],13,FALSE),VENTAS[[#This Row],[Precio Venta]]*0.6)-VENTAS[[#This Row],[Comisión Unitaria 10%]]</f>
        <v>12.5</v>
      </c>
      <c r="L117" s="42">
        <f>VENTAS[[#This Row],[Cantidad]]*(VENTAS[[#This Row],[Precio Venta]]-VENTAS[[#This Row],[Costo Unitario SIN Comision]]-VENTAS[[#This Row],[Comisión Unitaria 10%]]-0.01*VENTAS[[#This Row],[Precio Venta]])</f>
        <v>9.75</v>
      </c>
      <c r="M117" s="46"/>
      <c r="N117" s="47" t="s">
        <v>23462</v>
      </c>
    </row>
    <row r="118" ht="34" customHeight="1" spans="1:14">
      <c r="A118" s="38">
        <v>45564.7015740741</v>
      </c>
      <c r="B118" s="39"/>
      <c r="C118" s="39"/>
      <c r="D118" s="39" t="s">
        <v>23196</v>
      </c>
      <c r="E118" s="39" t="s">
        <v>23463</v>
      </c>
      <c r="F118" s="41" t="s">
        <v>23464</v>
      </c>
      <c r="G118" s="39">
        <v>1</v>
      </c>
      <c r="H118" s="42">
        <v>30</v>
      </c>
      <c r="I118" s="44">
        <f>VENTAS[[#This Row],[Cantidad]]*VENTAS[[#This Row],[Precio Venta]]</f>
        <v>30</v>
      </c>
      <c r="J118" s="42">
        <f>IF(VENTAS[[#This Row],[Nombre del Gestor]]&gt;1,VENTAS[[#This Row],[Precio Venta]]*10%,0)</f>
        <v>3</v>
      </c>
      <c r="K118" s="42">
        <f>IFERROR(VLOOKUP(VENTAS[[#This Row],[Código del producto Vendido]],STOCK[],13,FALSE),VENTAS[[#This Row],[Precio Venta]]*0.6)-VENTAS[[#This Row],[Comisión Unitaria 10%]]</f>
        <v>15</v>
      </c>
      <c r="L118" s="42">
        <f>VENTAS[[#This Row],[Cantidad]]*(VENTAS[[#This Row],[Precio Venta]]-VENTAS[[#This Row],[Costo Unitario SIN Comision]]-VENTAS[[#This Row],[Comisión Unitaria 10%]]-0.01*VENTAS[[#This Row],[Precio Venta]])</f>
        <v>11.7</v>
      </c>
      <c r="M118" s="46"/>
      <c r="N118" s="47" t="s">
        <v>23465</v>
      </c>
    </row>
    <row r="119" ht="34" customHeight="1" spans="1:14">
      <c r="A119" s="38">
        <v>45564.7041435185</v>
      </c>
      <c r="B119" s="39"/>
      <c r="C119" s="39"/>
      <c r="D119" s="39" t="s">
        <v>23196</v>
      </c>
      <c r="E119" s="39" t="s">
        <v>23466</v>
      </c>
      <c r="F119" s="41" t="s">
        <v>23464</v>
      </c>
      <c r="G119" s="39">
        <v>1</v>
      </c>
      <c r="H119" s="42">
        <v>30</v>
      </c>
      <c r="I119" s="44">
        <f>VENTAS[[#This Row],[Cantidad]]*VENTAS[[#This Row],[Precio Venta]]</f>
        <v>30</v>
      </c>
      <c r="J119" s="42">
        <f>IF(VENTAS[[#This Row],[Nombre del Gestor]]&gt;1,VENTAS[[#This Row],[Precio Venta]]*10%,0)</f>
        <v>3</v>
      </c>
      <c r="K119" s="42">
        <f>IFERROR(VLOOKUP(VENTAS[[#This Row],[Código del producto Vendido]],STOCK[],13,FALSE),VENTAS[[#This Row],[Precio Venta]]*0.6)-VENTAS[[#This Row],[Comisión Unitaria 10%]]</f>
        <v>15</v>
      </c>
      <c r="L119" s="42">
        <f>VENTAS[[#This Row],[Cantidad]]*(VENTAS[[#This Row],[Precio Venta]]-VENTAS[[#This Row],[Costo Unitario SIN Comision]]-VENTAS[[#This Row],[Comisión Unitaria 10%]]-0.01*VENTAS[[#This Row],[Precio Venta]])</f>
        <v>11.7</v>
      </c>
      <c r="M119" s="46"/>
      <c r="N119" s="47" t="s">
        <v>23467</v>
      </c>
    </row>
    <row r="120" ht="34" customHeight="1" spans="1:14">
      <c r="A120" s="38">
        <v>45564.7127662037</v>
      </c>
      <c r="B120" s="39"/>
      <c r="C120" s="39"/>
      <c r="D120" s="39" t="s">
        <v>23210</v>
      </c>
      <c r="E120" s="39" t="s">
        <v>16773</v>
      </c>
      <c r="F120" s="41" t="s">
        <v>16774</v>
      </c>
      <c r="G120" s="39">
        <v>1</v>
      </c>
      <c r="H120" s="42">
        <v>20</v>
      </c>
      <c r="I120" s="44">
        <f>VENTAS[[#This Row],[Cantidad]]*VENTAS[[#This Row],[Precio Venta]]</f>
        <v>20</v>
      </c>
      <c r="J120" s="42">
        <f>IF(VENTAS[[#This Row],[Nombre del Gestor]]&gt;1,VENTAS[[#This Row],[Precio Venta]]*10%,0)</f>
        <v>2</v>
      </c>
      <c r="K120" s="42">
        <f>IFERROR(VLOOKUP(VENTAS[[#This Row],[Código del producto Vendido]],STOCK[],13,FALSE),VENTAS[[#This Row],[Precio Venta]]*0.6)-VENTAS[[#This Row],[Comisión Unitaria 10%]]</f>
        <v>6.65</v>
      </c>
      <c r="L120" s="42">
        <f>VENTAS[[#This Row],[Cantidad]]*(VENTAS[[#This Row],[Precio Venta]]-VENTAS[[#This Row],[Costo Unitario SIN Comision]]-VENTAS[[#This Row],[Comisión Unitaria 10%]]-0.01*VENTAS[[#This Row],[Precio Venta]])</f>
        <v>11.15</v>
      </c>
      <c r="M120" s="46"/>
      <c r="N120" s="47" t="s">
        <v>23468</v>
      </c>
    </row>
    <row r="121" ht="34" customHeight="1" spans="1:14">
      <c r="A121" s="38">
        <v>45565.3342824074</v>
      </c>
      <c r="B121" s="39"/>
      <c r="C121" s="39"/>
      <c r="D121" s="39" t="s">
        <v>23469</v>
      </c>
      <c r="E121" s="39" t="s">
        <v>23387</v>
      </c>
      <c r="F121" s="41" t="s">
        <v>23388</v>
      </c>
      <c r="G121" s="39">
        <v>1</v>
      </c>
      <c r="H121" s="42">
        <v>22</v>
      </c>
      <c r="I121" s="44">
        <f>VENTAS[[#This Row],[Cantidad]]*VENTAS[[#This Row],[Precio Venta]]</f>
        <v>22</v>
      </c>
      <c r="J121" s="42">
        <f>IF(VENTAS[[#This Row],[Nombre del Gestor]]&gt;1,VENTAS[[#This Row],[Precio Venta]]*10%,0)</f>
        <v>2.2</v>
      </c>
      <c r="K121" s="42">
        <f>IFERROR(VLOOKUP(VENTAS[[#This Row],[Código del producto Vendido]],STOCK[],13,FALSE),VENTAS[[#This Row],[Precio Venta]]*0.6)-VENTAS[[#This Row],[Comisión Unitaria 10%]]</f>
        <v>11</v>
      </c>
      <c r="L121" s="42">
        <f>VENTAS[[#This Row],[Cantidad]]*(VENTAS[[#This Row],[Precio Venta]]-VENTAS[[#This Row],[Costo Unitario SIN Comision]]-VENTAS[[#This Row],[Comisión Unitaria 10%]]-0.01*VENTAS[[#This Row],[Precio Venta]])</f>
        <v>8.58</v>
      </c>
      <c r="M121" s="46"/>
      <c r="N121" s="47" t="s">
        <v>23470</v>
      </c>
    </row>
    <row r="122" ht="34" customHeight="1" spans="1:14">
      <c r="A122" s="38">
        <v>45567.3617824074</v>
      </c>
      <c r="B122" s="39"/>
      <c r="C122" s="39"/>
      <c r="D122" s="39" t="s">
        <v>23281</v>
      </c>
      <c r="E122" s="39" t="s">
        <v>23471</v>
      </c>
      <c r="F122" s="41" t="s">
        <v>23472</v>
      </c>
      <c r="G122" s="39">
        <v>1</v>
      </c>
      <c r="H122" s="42">
        <v>25</v>
      </c>
      <c r="I122" s="44">
        <f>VENTAS[[#This Row],[Cantidad]]*VENTAS[[#This Row],[Precio Venta]]</f>
        <v>25</v>
      </c>
      <c r="J122" s="42">
        <f>IF(VENTAS[[#This Row],[Nombre del Gestor]]&gt;1,VENTAS[[#This Row],[Precio Venta]]*10%,0)</f>
        <v>2.5</v>
      </c>
      <c r="K122" s="42">
        <f>IFERROR(VLOOKUP(VENTAS[[#This Row],[Código del producto Vendido]],STOCK[],13,FALSE),VENTAS[[#This Row],[Precio Venta]]*0.6)-VENTAS[[#This Row],[Comisión Unitaria 10%]]</f>
        <v>12.5</v>
      </c>
      <c r="L122" s="42">
        <f>VENTAS[[#This Row],[Cantidad]]*(VENTAS[[#This Row],[Precio Venta]]-VENTAS[[#This Row],[Costo Unitario SIN Comision]]-VENTAS[[#This Row],[Comisión Unitaria 10%]]-0.01*VENTAS[[#This Row],[Precio Venta]])</f>
        <v>9.75</v>
      </c>
      <c r="M122" s="46"/>
      <c r="N122" s="47" t="s">
        <v>23473</v>
      </c>
    </row>
    <row r="123" ht="17" customHeight="1" spans="1:14">
      <c r="A123" s="38">
        <v>45567.6064699074</v>
      </c>
      <c r="B123" s="39"/>
      <c r="C123" s="39"/>
      <c r="D123" s="39" t="s">
        <v>23196</v>
      </c>
      <c r="E123" s="39" t="s">
        <v>23474</v>
      </c>
      <c r="F123" s="41" t="s">
        <v>23475</v>
      </c>
      <c r="G123" s="39">
        <v>1</v>
      </c>
      <c r="H123" s="42">
        <v>25</v>
      </c>
      <c r="I123" s="44">
        <f>VENTAS[[#This Row],[Cantidad]]*VENTAS[[#This Row],[Precio Venta]]</f>
        <v>25</v>
      </c>
      <c r="J123" s="42">
        <f>IF(VENTAS[[#This Row],[Nombre del Gestor]]&gt;1,VENTAS[[#This Row],[Precio Venta]]*10%,0)</f>
        <v>2.5</v>
      </c>
      <c r="K123" s="42">
        <f>IFERROR(VLOOKUP(VENTAS[[#This Row],[Código del producto Vendido]],STOCK[],13,FALSE),VENTAS[[#This Row],[Precio Venta]]*0.6)-VENTAS[[#This Row],[Comisión Unitaria 10%]]</f>
        <v>12.5</v>
      </c>
      <c r="L123" s="42">
        <f>VENTAS[[#This Row],[Cantidad]]*(VENTAS[[#This Row],[Precio Venta]]-VENTAS[[#This Row],[Costo Unitario SIN Comision]]-VENTAS[[#This Row],[Comisión Unitaria 10%]]-0.01*VENTAS[[#This Row],[Precio Venta]])</f>
        <v>9.75</v>
      </c>
      <c r="M123" s="46"/>
      <c r="N123" s="47" t="s">
        <v>23476</v>
      </c>
    </row>
    <row r="124" ht="17" customHeight="1" spans="1:14">
      <c r="A124" s="38">
        <v>45567.6859143519</v>
      </c>
      <c r="B124" s="39"/>
      <c r="C124" s="39"/>
      <c r="D124" s="39" t="s">
        <v>23281</v>
      </c>
      <c r="E124" s="39" t="s">
        <v>23477</v>
      </c>
      <c r="F124" s="41" t="s">
        <v>16836</v>
      </c>
      <c r="G124" s="39">
        <v>1</v>
      </c>
      <c r="H124" s="42">
        <v>20</v>
      </c>
      <c r="I124" s="44">
        <f>VENTAS[[#This Row],[Cantidad]]*VENTAS[[#This Row],[Precio Venta]]</f>
        <v>20</v>
      </c>
      <c r="J124" s="42">
        <f>IF(VENTAS[[#This Row],[Nombre del Gestor]]&gt;1,VENTAS[[#This Row],[Precio Venta]]*10%,0)</f>
        <v>2</v>
      </c>
      <c r="K124" s="42">
        <f>IFERROR(VLOOKUP(VENTAS[[#This Row],[Código del producto Vendido]],STOCK[],13,FALSE),VENTAS[[#This Row],[Precio Venta]]*0.6)-VENTAS[[#This Row],[Comisión Unitaria 10%]]</f>
        <v>10</v>
      </c>
      <c r="L124" s="42">
        <f>VENTAS[[#This Row],[Cantidad]]*(VENTAS[[#This Row],[Precio Venta]]-VENTAS[[#This Row],[Costo Unitario SIN Comision]]-VENTAS[[#This Row],[Comisión Unitaria 10%]]-0.01*VENTAS[[#This Row],[Precio Venta]])</f>
        <v>7.8</v>
      </c>
      <c r="M124" s="46"/>
      <c r="N124" s="47" t="s">
        <v>23478</v>
      </c>
    </row>
    <row r="125" ht="34" customHeight="1" spans="1:14">
      <c r="A125" s="38">
        <v>45567.7039236111</v>
      </c>
      <c r="B125" s="39"/>
      <c r="C125" s="39"/>
      <c r="D125" s="39" t="s">
        <v>23174</v>
      </c>
      <c r="E125" s="39" t="s">
        <v>23479</v>
      </c>
      <c r="F125" s="41" t="s">
        <v>23480</v>
      </c>
      <c r="G125" s="39">
        <v>1</v>
      </c>
      <c r="H125" s="42">
        <v>35</v>
      </c>
      <c r="I125" s="44">
        <f>VENTAS[[#This Row],[Cantidad]]*VENTAS[[#This Row],[Precio Venta]]</f>
        <v>35</v>
      </c>
      <c r="J125" s="42">
        <f>IF(VENTAS[[#This Row],[Nombre del Gestor]]&gt;1,VENTAS[[#This Row],[Precio Venta]]*10%,0)</f>
        <v>3.5</v>
      </c>
      <c r="K125" s="42">
        <f>IFERROR(VLOOKUP(VENTAS[[#This Row],[Código del producto Vendido]],STOCK[],13,FALSE),VENTAS[[#This Row],[Precio Venta]]*0.6)-VENTAS[[#This Row],[Comisión Unitaria 10%]]</f>
        <v>17.5</v>
      </c>
      <c r="L125" s="42">
        <f>VENTAS[[#This Row],[Cantidad]]*(VENTAS[[#This Row],[Precio Venta]]-VENTAS[[#This Row],[Costo Unitario SIN Comision]]-VENTAS[[#This Row],[Comisión Unitaria 10%]]-0.01*VENTAS[[#This Row],[Precio Venta]])</f>
        <v>13.65</v>
      </c>
      <c r="M125" s="46"/>
      <c r="N125" s="47" t="s">
        <v>23481</v>
      </c>
    </row>
    <row r="126" ht="34" customHeight="1" spans="1:14">
      <c r="A126" s="38">
        <v>45567.7234837963</v>
      </c>
      <c r="B126" s="39"/>
      <c r="C126" s="39"/>
      <c r="D126" s="39" t="s">
        <v>23174</v>
      </c>
      <c r="E126" s="39" t="s">
        <v>16800</v>
      </c>
      <c r="F126" s="41" t="s">
        <v>23482</v>
      </c>
      <c r="G126" s="39">
        <v>1</v>
      </c>
      <c r="H126" s="42">
        <v>35</v>
      </c>
      <c r="I126" s="44">
        <f>VENTAS[[#This Row],[Cantidad]]*VENTAS[[#This Row],[Precio Venta]]</f>
        <v>35</v>
      </c>
      <c r="J126" s="42">
        <f>IF(VENTAS[[#This Row],[Nombre del Gestor]]&gt;1,VENTAS[[#This Row],[Precio Venta]]*10%,0)</f>
        <v>3.5</v>
      </c>
      <c r="K126" s="42">
        <f>IFERROR(VLOOKUP(VENTAS[[#This Row],[Código del producto Vendido]],STOCK[],13,FALSE),VENTAS[[#This Row],[Precio Venta]]*0.6)-VENTAS[[#This Row],[Comisión Unitaria 10%]]</f>
        <v>11.57</v>
      </c>
      <c r="L126" s="42">
        <f>VENTAS[[#This Row],[Cantidad]]*(VENTAS[[#This Row],[Precio Venta]]-VENTAS[[#This Row],[Costo Unitario SIN Comision]]-VENTAS[[#This Row],[Comisión Unitaria 10%]]-0.01*VENTAS[[#This Row],[Precio Venta]])</f>
        <v>19.58</v>
      </c>
      <c r="M126" s="46"/>
      <c r="N126" s="47" t="s">
        <v>23483</v>
      </c>
    </row>
    <row r="127" ht="17" customHeight="1" spans="1:14">
      <c r="A127" s="38">
        <v>45567.7417939815</v>
      </c>
      <c r="B127" s="39"/>
      <c r="C127" s="39"/>
      <c r="D127" s="39" t="s">
        <v>23484</v>
      </c>
      <c r="E127" s="39" t="s">
        <v>23474</v>
      </c>
      <c r="F127" s="41" t="s">
        <v>23475</v>
      </c>
      <c r="G127" s="39">
        <v>1</v>
      </c>
      <c r="H127" s="42">
        <v>25</v>
      </c>
      <c r="I127" s="44">
        <f>VENTAS[[#This Row],[Cantidad]]*VENTAS[[#This Row],[Precio Venta]]</f>
        <v>25</v>
      </c>
      <c r="J127" s="42">
        <f>IF(VENTAS[[#This Row],[Nombre del Gestor]]&gt;1,VENTAS[[#This Row],[Precio Venta]]*10%,0)</f>
        <v>2.5</v>
      </c>
      <c r="K127" s="42">
        <f>IFERROR(VLOOKUP(VENTAS[[#This Row],[Código del producto Vendido]],STOCK[],13,FALSE),VENTAS[[#This Row],[Precio Venta]]*0.6)-VENTAS[[#This Row],[Comisión Unitaria 10%]]</f>
        <v>12.5</v>
      </c>
      <c r="L127" s="42">
        <f>VENTAS[[#This Row],[Cantidad]]*(VENTAS[[#This Row],[Precio Venta]]-VENTAS[[#This Row],[Costo Unitario SIN Comision]]-VENTAS[[#This Row],[Comisión Unitaria 10%]]-0.01*VENTAS[[#This Row],[Precio Venta]])</f>
        <v>9.75</v>
      </c>
      <c r="M127" s="46"/>
      <c r="N127" s="47" t="s">
        <v>23485</v>
      </c>
    </row>
    <row r="128" ht="17" customHeight="1" spans="1:14">
      <c r="A128" s="38">
        <v>45567.7432175926</v>
      </c>
      <c r="B128" s="39"/>
      <c r="C128" s="39"/>
      <c r="D128" s="39" t="s">
        <v>23196</v>
      </c>
      <c r="E128" s="39" t="s">
        <v>23474</v>
      </c>
      <c r="F128" s="41" t="s">
        <v>23475</v>
      </c>
      <c r="G128" s="39">
        <v>1</v>
      </c>
      <c r="H128" s="42">
        <v>25</v>
      </c>
      <c r="I128" s="44">
        <f>VENTAS[[#This Row],[Cantidad]]*VENTAS[[#This Row],[Precio Venta]]</f>
        <v>25</v>
      </c>
      <c r="J128" s="42">
        <f>IF(VENTAS[[#This Row],[Nombre del Gestor]]&gt;1,VENTAS[[#This Row],[Precio Venta]]*10%,0)</f>
        <v>2.5</v>
      </c>
      <c r="K128" s="42">
        <f>IFERROR(VLOOKUP(VENTAS[[#This Row],[Código del producto Vendido]],STOCK[],13,FALSE),VENTAS[[#This Row],[Precio Venta]]*0.6)-VENTAS[[#This Row],[Comisión Unitaria 10%]]</f>
        <v>12.5</v>
      </c>
      <c r="L128" s="42">
        <f>VENTAS[[#This Row],[Cantidad]]*(VENTAS[[#This Row],[Precio Venta]]-VENTAS[[#This Row],[Costo Unitario SIN Comision]]-VENTAS[[#This Row],[Comisión Unitaria 10%]]-0.01*VENTAS[[#This Row],[Precio Venta]])</f>
        <v>9.75</v>
      </c>
      <c r="M128" s="46"/>
      <c r="N128" s="47" t="s">
        <v>23486</v>
      </c>
    </row>
    <row r="129" ht="34" customHeight="1" spans="1:14">
      <c r="A129" s="38">
        <v>45567.744525463</v>
      </c>
      <c r="B129" s="39"/>
      <c r="C129" s="39"/>
      <c r="D129" s="39" t="s">
        <v>23281</v>
      </c>
      <c r="E129" s="39" t="s">
        <v>23487</v>
      </c>
      <c r="F129" s="41" t="s">
        <v>23488</v>
      </c>
      <c r="G129" s="39">
        <v>1</v>
      </c>
      <c r="H129" s="42">
        <v>22</v>
      </c>
      <c r="I129" s="44">
        <f>VENTAS[[#This Row],[Cantidad]]*VENTAS[[#This Row],[Precio Venta]]</f>
        <v>22</v>
      </c>
      <c r="J129" s="42">
        <f>IF(VENTAS[[#This Row],[Nombre del Gestor]]&gt;1,VENTAS[[#This Row],[Precio Venta]]*10%,0)</f>
        <v>2.2</v>
      </c>
      <c r="K129" s="42">
        <f>IFERROR(VLOOKUP(VENTAS[[#This Row],[Código del producto Vendido]],STOCK[],13,FALSE),VENTAS[[#This Row],[Precio Venta]]*0.6)-VENTAS[[#This Row],[Comisión Unitaria 10%]]</f>
        <v>11</v>
      </c>
      <c r="L129" s="42">
        <f>VENTAS[[#This Row],[Cantidad]]*(VENTAS[[#This Row],[Precio Venta]]-VENTAS[[#This Row],[Costo Unitario SIN Comision]]-VENTAS[[#This Row],[Comisión Unitaria 10%]]-0.01*VENTAS[[#This Row],[Precio Venta]])</f>
        <v>8.58</v>
      </c>
      <c r="M129" s="46"/>
      <c r="N129" s="47" t="s">
        <v>23489</v>
      </c>
    </row>
    <row r="130" ht="34" customHeight="1" spans="1:14">
      <c r="A130" s="38">
        <v>45568.4739351852</v>
      </c>
      <c r="B130" s="39"/>
      <c r="C130" s="39"/>
      <c r="D130" s="39" t="s">
        <v>23469</v>
      </c>
      <c r="E130" s="39" t="s">
        <v>23490</v>
      </c>
      <c r="F130" s="41" t="s">
        <v>23491</v>
      </c>
      <c r="G130" s="39">
        <v>1</v>
      </c>
      <c r="H130" s="42">
        <v>40</v>
      </c>
      <c r="I130" s="44">
        <f>VENTAS[[#This Row],[Cantidad]]*VENTAS[[#This Row],[Precio Venta]]</f>
        <v>40</v>
      </c>
      <c r="J130" s="42">
        <f>IF(VENTAS[[#This Row],[Nombre del Gestor]]&gt;1,VENTAS[[#This Row],[Precio Venta]]*10%,0)</f>
        <v>4</v>
      </c>
      <c r="K130" s="42">
        <f>IFERROR(VLOOKUP(VENTAS[[#This Row],[Código del producto Vendido]],STOCK[],13,FALSE),VENTAS[[#This Row],[Precio Venta]]*0.6)-VENTAS[[#This Row],[Comisión Unitaria 10%]]</f>
        <v>20</v>
      </c>
      <c r="L130" s="42">
        <f>VENTAS[[#This Row],[Cantidad]]*(VENTAS[[#This Row],[Precio Venta]]-VENTAS[[#This Row],[Costo Unitario SIN Comision]]-VENTAS[[#This Row],[Comisión Unitaria 10%]]-0.01*VENTAS[[#This Row],[Precio Venta]])</f>
        <v>15.6</v>
      </c>
      <c r="M130" s="46"/>
      <c r="N130" s="47" t="s">
        <v>23492</v>
      </c>
    </row>
    <row r="131" ht="17" customHeight="1" spans="1:14">
      <c r="A131" s="38">
        <v>45569.4022916667</v>
      </c>
      <c r="B131" s="39"/>
      <c r="C131" s="39"/>
      <c r="D131" s="39"/>
      <c r="E131" s="39" t="s">
        <v>23493</v>
      </c>
      <c r="F131" s="41" t="s">
        <v>23494</v>
      </c>
      <c r="G131" s="39">
        <v>1</v>
      </c>
      <c r="H131" s="42">
        <v>7</v>
      </c>
      <c r="I131" s="44">
        <f>VENTAS[[#This Row],[Cantidad]]*VENTAS[[#This Row],[Precio Venta]]</f>
        <v>7</v>
      </c>
      <c r="J131" s="42">
        <f>IF(VENTAS[[#This Row],[Nombre del Gestor]]&gt;1,VENTAS[[#This Row],[Precio Venta]]*10%,0)</f>
        <v>0</v>
      </c>
      <c r="K131" s="42">
        <f>IFERROR(VLOOKUP(VENTAS[[#This Row],[Código del producto Vendido]],STOCK[],13,FALSE),VENTAS[[#This Row],[Precio Venta]]*0.6)-VENTAS[[#This Row],[Comisión Unitaria 10%]]</f>
        <v>4.2</v>
      </c>
      <c r="L131" s="42">
        <f>VENTAS[[#This Row],[Cantidad]]*(VENTAS[[#This Row],[Precio Venta]]-VENTAS[[#This Row],[Costo Unitario SIN Comision]]-VENTAS[[#This Row],[Comisión Unitaria 10%]]-0.01*VENTAS[[#This Row],[Precio Venta]])</f>
        <v>2.73</v>
      </c>
      <c r="M131" s="46"/>
      <c r="N131" s="47" t="s">
        <v>23495</v>
      </c>
    </row>
    <row r="132" ht="17" customHeight="1" spans="1:14">
      <c r="A132" s="38">
        <v>45569.6026967593</v>
      </c>
      <c r="B132" s="39"/>
      <c r="C132" s="39"/>
      <c r="D132" s="39"/>
      <c r="E132" s="39" t="s">
        <v>23493</v>
      </c>
      <c r="F132" s="41" t="s">
        <v>23494</v>
      </c>
      <c r="G132" s="39">
        <v>1</v>
      </c>
      <c r="H132" s="42">
        <v>7</v>
      </c>
      <c r="I132" s="44">
        <f>VENTAS[[#This Row],[Cantidad]]*VENTAS[[#This Row],[Precio Venta]]</f>
        <v>7</v>
      </c>
      <c r="J132" s="42">
        <f>IF(VENTAS[[#This Row],[Nombre del Gestor]]&gt;1,VENTAS[[#This Row],[Precio Venta]]*10%,0)</f>
        <v>0</v>
      </c>
      <c r="K132" s="42">
        <f>IFERROR(VLOOKUP(VENTAS[[#This Row],[Código del producto Vendido]],STOCK[],13,FALSE),VENTAS[[#This Row],[Precio Venta]]*0.6)-VENTAS[[#This Row],[Comisión Unitaria 10%]]</f>
        <v>4.2</v>
      </c>
      <c r="L132" s="42">
        <f>VENTAS[[#This Row],[Cantidad]]*(VENTAS[[#This Row],[Precio Venta]]-VENTAS[[#This Row],[Costo Unitario SIN Comision]]-VENTAS[[#This Row],[Comisión Unitaria 10%]]-0.01*VENTAS[[#This Row],[Precio Venta]])</f>
        <v>2.73</v>
      </c>
      <c r="M132" s="46"/>
      <c r="N132" s="47" t="s">
        <v>23496</v>
      </c>
    </row>
    <row r="133" ht="17" customHeight="1" spans="1:14">
      <c r="A133" s="38">
        <v>45569.6037962963</v>
      </c>
      <c r="B133" s="39"/>
      <c r="C133" s="39"/>
      <c r="D133" s="39" t="s">
        <v>23497</v>
      </c>
      <c r="E133" s="39" t="s">
        <v>23493</v>
      </c>
      <c r="F133" s="41" t="s">
        <v>23494</v>
      </c>
      <c r="G133" s="39">
        <v>1</v>
      </c>
      <c r="H133" s="42">
        <v>7</v>
      </c>
      <c r="I133" s="44">
        <f>VENTAS[[#This Row],[Cantidad]]*VENTAS[[#This Row],[Precio Venta]]</f>
        <v>7</v>
      </c>
      <c r="J133" s="42">
        <f>IF(VENTAS[[#This Row],[Nombre del Gestor]]&gt;1,VENTAS[[#This Row],[Precio Venta]]*10%,0)</f>
        <v>0.7</v>
      </c>
      <c r="K133" s="42">
        <f>IFERROR(VLOOKUP(VENTAS[[#This Row],[Código del producto Vendido]],STOCK[],13,FALSE),VENTAS[[#This Row],[Precio Venta]]*0.6)-VENTAS[[#This Row],[Comisión Unitaria 10%]]</f>
        <v>3.5</v>
      </c>
      <c r="L133" s="42">
        <f>VENTAS[[#This Row],[Cantidad]]*(VENTAS[[#This Row],[Precio Venta]]-VENTAS[[#This Row],[Costo Unitario SIN Comision]]-VENTAS[[#This Row],[Comisión Unitaria 10%]]-0.01*VENTAS[[#This Row],[Precio Venta]])</f>
        <v>2.73</v>
      </c>
      <c r="M133" s="46"/>
      <c r="N133" s="47" t="s">
        <v>23498</v>
      </c>
    </row>
    <row r="134" ht="17" customHeight="1" spans="1:14">
      <c r="A134" s="38">
        <v>45570.4880902778</v>
      </c>
      <c r="B134" s="39"/>
      <c r="C134" s="39"/>
      <c r="D134" s="39" t="s">
        <v>23497</v>
      </c>
      <c r="E134" s="39" t="s">
        <v>23499</v>
      </c>
      <c r="F134" s="41" t="s">
        <v>23500</v>
      </c>
      <c r="G134" s="39">
        <v>1</v>
      </c>
      <c r="H134" s="42">
        <v>5</v>
      </c>
      <c r="I134" s="44">
        <f>VENTAS[[#This Row],[Cantidad]]*VENTAS[[#This Row],[Precio Venta]]</f>
        <v>5</v>
      </c>
      <c r="J134" s="42">
        <f>IF(VENTAS[[#This Row],[Nombre del Gestor]]&gt;1,VENTAS[[#This Row],[Precio Venta]]*10%,0)</f>
        <v>0.5</v>
      </c>
      <c r="K134" s="42">
        <f>IFERROR(VLOOKUP(VENTAS[[#This Row],[Código del producto Vendido]],STOCK[],13,FALSE),VENTAS[[#This Row],[Precio Venta]]*0.6)-VENTAS[[#This Row],[Comisión Unitaria 10%]]</f>
        <v>2.5</v>
      </c>
      <c r="L134" s="42">
        <f>VENTAS[[#This Row],[Cantidad]]*(VENTAS[[#This Row],[Precio Venta]]-VENTAS[[#This Row],[Costo Unitario SIN Comision]]-VENTAS[[#This Row],[Comisión Unitaria 10%]]-0.01*VENTAS[[#This Row],[Precio Venta]])</f>
        <v>1.95</v>
      </c>
      <c r="M134" s="46"/>
      <c r="N134" s="47" t="s">
        <v>23501</v>
      </c>
    </row>
    <row r="135" ht="17" customHeight="1" spans="1:14">
      <c r="A135" s="38">
        <v>45570.5503356481</v>
      </c>
      <c r="B135" s="39"/>
      <c r="C135" s="39"/>
      <c r="D135" s="39" t="s">
        <v>23497</v>
      </c>
      <c r="E135" s="39" t="s">
        <v>23502</v>
      </c>
      <c r="F135" s="41" t="s">
        <v>23503</v>
      </c>
      <c r="G135" s="39">
        <v>1</v>
      </c>
      <c r="H135" s="42">
        <v>22</v>
      </c>
      <c r="I135" s="44">
        <f>VENTAS[[#This Row],[Cantidad]]*VENTAS[[#This Row],[Precio Venta]]</f>
        <v>22</v>
      </c>
      <c r="J135" s="42">
        <f>IF(VENTAS[[#This Row],[Nombre del Gestor]]&gt;1,VENTAS[[#This Row],[Precio Venta]]*10%,0)</f>
        <v>2.2</v>
      </c>
      <c r="K135" s="42">
        <f>IFERROR(VLOOKUP(VENTAS[[#This Row],[Código del producto Vendido]],STOCK[],13,FALSE),VENTAS[[#This Row],[Precio Venta]]*0.6)-VENTAS[[#This Row],[Comisión Unitaria 10%]]</f>
        <v>11</v>
      </c>
      <c r="L135" s="42">
        <f>VENTAS[[#This Row],[Cantidad]]*(VENTAS[[#This Row],[Precio Venta]]-VENTAS[[#This Row],[Costo Unitario SIN Comision]]-VENTAS[[#This Row],[Comisión Unitaria 10%]]-0.01*VENTAS[[#This Row],[Precio Venta]])</f>
        <v>8.58</v>
      </c>
      <c r="M135" s="46"/>
      <c r="N135" s="47" t="s">
        <v>23504</v>
      </c>
    </row>
    <row r="136" ht="17" customHeight="1" spans="1:14">
      <c r="A136" s="38">
        <v>45570.7410069444</v>
      </c>
      <c r="B136" s="39"/>
      <c r="C136" s="39"/>
      <c r="D136" s="39"/>
      <c r="E136" s="39" t="s">
        <v>23505</v>
      </c>
      <c r="F136" s="41" t="s">
        <v>23506</v>
      </c>
      <c r="G136" s="39">
        <v>1</v>
      </c>
      <c r="H136" s="42">
        <v>15</v>
      </c>
      <c r="I136" s="44">
        <f>VENTAS[[#This Row],[Cantidad]]*VENTAS[[#This Row],[Precio Venta]]</f>
        <v>15</v>
      </c>
      <c r="J136" s="42">
        <f>IF(VENTAS[[#This Row],[Nombre del Gestor]]&gt;1,VENTAS[[#This Row],[Precio Venta]]*10%,0)</f>
        <v>0</v>
      </c>
      <c r="K136" s="42">
        <f>IFERROR(VLOOKUP(VENTAS[[#This Row],[Código del producto Vendido]],STOCK[],13,FALSE),VENTAS[[#This Row],[Precio Venta]]*0.6)-VENTAS[[#This Row],[Comisión Unitaria 10%]]</f>
        <v>9</v>
      </c>
      <c r="L136" s="42">
        <f>VENTAS[[#This Row],[Cantidad]]*(VENTAS[[#This Row],[Precio Venta]]-VENTAS[[#This Row],[Costo Unitario SIN Comision]]-VENTAS[[#This Row],[Comisión Unitaria 10%]]-0.01*VENTAS[[#This Row],[Precio Venta]])</f>
        <v>5.85</v>
      </c>
      <c r="M136" s="46"/>
      <c r="N136" s="47" t="s">
        <v>23507</v>
      </c>
    </row>
    <row r="137" ht="17" customHeight="1" spans="1:14">
      <c r="A137" s="38">
        <v>45570.7410069444</v>
      </c>
      <c r="B137" s="39"/>
      <c r="C137" s="39"/>
      <c r="D137" s="39"/>
      <c r="E137" s="39" t="s">
        <v>23508</v>
      </c>
      <c r="F137" s="41" t="s">
        <v>23509</v>
      </c>
      <c r="G137" s="39">
        <v>1</v>
      </c>
      <c r="H137" s="42">
        <v>4</v>
      </c>
      <c r="I137" s="44">
        <f>VENTAS[[#This Row],[Cantidad]]*VENTAS[[#This Row],[Precio Venta]]</f>
        <v>4</v>
      </c>
      <c r="J137" s="42">
        <f>IF(VENTAS[[#This Row],[Nombre del Gestor]]&gt;1,VENTAS[[#This Row],[Precio Venta]]*10%,0)</f>
        <v>0</v>
      </c>
      <c r="K137" s="42">
        <f>IFERROR(VLOOKUP(VENTAS[[#This Row],[Código del producto Vendido]],STOCK[],13,FALSE),VENTAS[[#This Row],[Precio Venta]]*0.6)-VENTAS[[#This Row],[Comisión Unitaria 10%]]</f>
        <v>2.4</v>
      </c>
      <c r="L137" s="42">
        <f>VENTAS[[#This Row],[Cantidad]]*(VENTAS[[#This Row],[Precio Venta]]-VENTAS[[#This Row],[Costo Unitario SIN Comision]]-VENTAS[[#This Row],[Comisión Unitaria 10%]]-0.01*VENTAS[[#This Row],[Precio Venta]])</f>
        <v>1.56</v>
      </c>
      <c r="M137" s="46"/>
      <c r="N137" s="47" t="s">
        <v>23510</v>
      </c>
    </row>
    <row r="138" ht="17" customHeight="1" spans="1:14">
      <c r="A138" s="38">
        <v>45570.7410069444</v>
      </c>
      <c r="B138" s="39"/>
      <c r="C138" s="39"/>
      <c r="D138" s="39"/>
      <c r="E138" s="39" t="s">
        <v>23511</v>
      </c>
      <c r="F138" s="41" t="s">
        <v>23512</v>
      </c>
      <c r="G138" s="39">
        <v>3</v>
      </c>
      <c r="H138" s="42">
        <v>15</v>
      </c>
      <c r="I138" s="44">
        <f>VENTAS[[#This Row],[Cantidad]]*VENTAS[[#This Row],[Precio Venta]]</f>
        <v>45</v>
      </c>
      <c r="J138" s="42">
        <f>IF(VENTAS[[#This Row],[Nombre del Gestor]]&gt;1,VENTAS[[#This Row],[Precio Venta]]*10%,0)</f>
        <v>0</v>
      </c>
      <c r="K138" s="42">
        <f>IFERROR(VLOOKUP(VENTAS[[#This Row],[Código del producto Vendido]],STOCK[],13,FALSE),VENTAS[[#This Row],[Precio Venta]]*0.6)-VENTAS[[#This Row],[Comisión Unitaria 10%]]</f>
        <v>9</v>
      </c>
      <c r="L138" s="42">
        <f>VENTAS[[#This Row],[Cantidad]]*(VENTAS[[#This Row],[Precio Venta]]-VENTAS[[#This Row],[Costo Unitario SIN Comision]]-VENTAS[[#This Row],[Comisión Unitaria 10%]]-0.01*VENTAS[[#This Row],[Precio Venta]])</f>
        <v>17.55</v>
      </c>
      <c r="M138" s="46"/>
      <c r="N138" s="47" t="s">
        <v>23513</v>
      </c>
    </row>
    <row r="139" ht="17" customHeight="1" spans="1:14">
      <c r="A139" s="38">
        <v>45570.7410069444</v>
      </c>
      <c r="B139" s="39"/>
      <c r="C139" s="39"/>
      <c r="D139" s="39"/>
      <c r="E139" s="39" t="s">
        <v>23514</v>
      </c>
      <c r="F139" s="41" t="s">
        <v>23515</v>
      </c>
      <c r="G139" s="39">
        <v>3</v>
      </c>
      <c r="H139" s="42">
        <v>1.5</v>
      </c>
      <c r="I139" s="44">
        <f>VENTAS[[#This Row],[Cantidad]]*VENTAS[[#This Row],[Precio Venta]]</f>
        <v>4.5</v>
      </c>
      <c r="J139" s="42">
        <f>IF(VENTAS[[#This Row],[Nombre del Gestor]]&gt;1,VENTAS[[#This Row],[Precio Venta]]*10%,0)</f>
        <v>0</v>
      </c>
      <c r="K139" s="42">
        <f>IFERROR(VLOOKUP(VENTAS[[#This Row],[Código del producto Vendido]],STOCK[],13,FALSE),VENTAS[[#This Row],[Precio Venta]]*0.6)-VENTAS[[#This Row],[Comisión Unitaria 10%]]</f>
        <v>0.9</v>
      </c>
      <c r="L139" s="42">
        <f>VENTAS[[#This Row],[Cantidad]]*(VENTAS[[#This Row],[Precio Venta]]-VENTAS[[#This Row],[Costo Unitario SIN Comision]]-VENTAS[[#This Row],[Comisión Unitaria 10%]]-0.01*VENTAS[[#This Row],[Precio Venta]])</f>
        <v>1.755</v>
      </c>
      <c r="M139" s="46"/>
      <c r="N139" s="47" t="s">
        <v>23516</v>
      </c>
    </row>
    <row r="140" ht="17" customHeight="1" spans="1:14">
      <c r="A140" s="38">
        <v>45570.7410069444</v>
      </c>
      <c r="B140" s="39"/>
      <c r="C140" s="39"/>
      <c r="D140" s="39"/>
      <c r="E140" s="39" t="s">
        <v>23517</v>
      </c>
      <c r="F140" s="41" t="s">
        <v>23518</v>
      </c>
      <c r="G140" s="39">
        <v>1</v>
      </c>
      <c r="H140" s="42">
        <v>25</v>
      </c>
      <c r="I140" s="44">
        <f>VENTAS[[#This Row],[Cantidad]]*VENTAS[[#This Row],[Precio Venta]]</f>
        <v>25</v>
      </c>
      <c r="J140" s="42">
        <f>IF(VENTAS[[#This Row],[Nombre del Gestor]]&gt;1,VENTAS[[#This Row],[Precio Venta]]*10%,0)</f>
        <v>0</v>
      </c>
      <c r="K140" s="42">
        <f>IFERROR(VLOOKUP(VENTAS[[#This Row],[Código del producto Vendido]],STOCK[],13,FALSE),VENTAS[[#This Row],[Precio Venta]]*0.6)-VENTAS[[#This Row],[Comisión Unitaria 10%]]</f>
        <v>15</v>
      </c>
      <c r="L140" s="42">
        <f>VENTAS[[#This Row],[Cantidad]]*(VENTAS[[#This Row],[Precio Venta]]-VENTAS[[#This Row],[Costo Unitario SIN Comision]]-VENTAS[[#This Row],[Comisión Unitaria 10%]]-0.01*VENTAS[[#This Row],[Precio Venta]])</f>
        <v>9.75</v>
      </c>
      <c r="M140" s="46"/>
      <c r="N140" s="47" t="s">
        <v>23519</v>
      </c>
    </row>
    <row r="141" ht="17" customHeight="1" spans="1:14">
      <c r="A141" s="38">
        <v>45570.7410069444</v>
      </c>
      <c r="B141" s="39"/>
      <c r="C141" s="39"/>
      <c r="D141" s="39"/>
      <c r="E141" s="39" t="s">
        <v>23520</v>
      </c>
      <c r="F141" s="41" t="s">
        <v>23521</v>
      </c>
      <c r="G141" s="39">
        <v>1</v>
      </c>
      <c r="H141" s="42">
        <v>4</v>
      </c>
      <c r="I141" s="44">
        <f>VENTAS[[#This Row],[Cantidad]]*VENTAS[[#This Row],[Precio Venta]]</f>
        <v>4</v>
      </c>
      <c r="J141" s="42">
        <f>IF(VENTAS[[#This Row],[Nombre del Gestor]]&gt;1,VENTAS[[#This Row],[Precio Venta]]*10%,0)</f>
        <v>0</v>
      </c>
      <c r="K141" s="42">
        <f>IFERROR(VLOOKUP(VENTAS[[#This Row],[Código del producto Vendido]],STOCK[],13,FALSE),VENTAS[[#This Row],[Precio Venta]]*0.6)-VENTAS[[#This Row],[Comisión Unitaria 10%]]</f>
        <v>2.4</v>
      </c>
      <c r="L141" s="42">
        <f>VENTAS[[#This Row],[Cantidad]]*(VENTAS[[#This Row],[Precio Venta]]-VENTAS[[#This Row],[Costo Unitario SIN Comision]]-VENTAS[[#This Row],[Comisión Unitaria 10%]]-0.01*VENTAS[[#This Row],[Precio Venta]])</f>
        <v>1.56</v>
      </c>
      <c r="M141" s="46"/>
      <c r="N141" s="47" t="s">
        <v>23522</v>
      </c>
    </row>
    <row r="142" ht="17" customHeight="1" spans="1:14">
      <c r="A142" s="38">
        <v>45570.7410069444</v>
      </c>
      <c r="B142" s="39"/>
      <c r="C142" s="39"/>
      <c r="D142" s="39"/>
      <c r="E142" s="39" t="s">
        <v>23502</v>
      </c>
      <c r="F142" s="41" t="s">
        <v>23503</v>
      </c>
      <c r="G142" s="39">
        <v>1</v>
      </c>
      <c r="H142" s="42">
        <v>22</v>
      </c>
      <c r="I142" s="44">
        <f>VENTAS[[#This Row],[Cantidad]]*VENTAS[[#This Row],[Precio Venta]]</f>
        <v>22</v>
      </c>
      <c r="J142" s="42">
        <f>IF(VENTAS[[#This Row],[Nombre del Gestor]]&gt;1,VENTAS[[#This Row],[Precio Venta]]*10%,0)</f>
        <v>0</v>
      </c>
      <c r="K142" s="42">
        <f>IFERROR(VLOOKUP(VENTAS[[#This Row],[Código del producto Vendido]],STOCK[],13,FALSE),VENTAS[[#This Row],[Precio Venta]]*0.6)-VENTAS[[#This Row],[Comisión Unitaria 10%]]</f>
        <v>13.2</v>
      </c>
      <c r="L142" s="42">
        <f>VENTAS[[#This Row],[Cantidad]]*(VENTAS[[#This Row],[Precio Venta]]-VENTAS[[#This Row],[Costo Unitario SIN Comision]]-VENTAS[[#This Row],[Comisión Unitaria 10%]]-0.01*VENTAS[[#This Row],[Precio Venta]])</f>
        <v>8.58</v>
      </c>
      <c r="M142" s="46"/>
      <c r="N142" s="47" t="s">
        <v>23523</v>
      </c>
    </row>
    <row r="143" ht="17" customHeight="1" spans="1:14">
      <c r="A143" s="38">
        <v>45570.7410069444</v>
      </c>
      <c r="B143" s="39"/>
      <c r="C143" s="39"/>
      <c r="D143" s="39"/>
      <c r="E143" s="39" t="s">
        <v>23524</v>
      </c>
      <c r="F143" s="41" t="s">
        <v>23525</v>
      </c>
      <c r="G143" s="39">
        <v>1</v>
      </c>
      <c r="H143" s="42">
        <v>20</v>
      </c>
      <c r="I143" s="44">
        <f>VENTAS[[#This Row],[Cantidad]]*VENTAS[[#This Row],[Precio Venta]]</f>
        <v>20</v>
      </c>
      <c r="J143" s="42">
        <f>IF(VENTAS[[#This Row],[Nombre del Gestor]]&gt;1,VENTAS[[#This Row],[Precio Venta]]*10%,0)</f>
        <v>0</v>
      </c>
      <c r="K143" s="42">
        <f>IFERROR(VLOOKUP(VENTAS[[#This Row],[Código del producto Vendido]],STOCK[],13,FALSE),VENTAS[[#This Row],[Precio Venta]]*0.6)-VENTAS[[#This Row],[Comisión Unitaria 10%]]</f>
        <v>12</v>
      </c>
      <c r="L143" s="42">
        <f>VENTAS[[#This Row],[Cantidad]]*(VENTAS[[#This Row],[Precio Venta]]-VENTAS[[#This Row],[Costo Unitario SIN Comision]]-VENTAS[[#This Row],[Comisión Unitaria 10%]]-0.01*VENTAS[[#This Row],[Precio Venta]])</f>
        <v>7.8</v>
      </c>
      <c r="M143" s="46"/>
      <c r="N143" s="47" t="s">
        <v>23526</v>
      </c>
    </row>
    <row r="144" ht="17" customHeight="1" spans="1:14">
      <c r="A144" s="38">
        <v>45570.7410069444</v>
      </c>
      <c r="B144" s="39"/>
      <c r="C144" s="39"/>
      <c r="D144" s="39"/>
      <c r="E144" s="39" t="s">
        <v>23527</v>
      </c>
      <c r="F144" s="41" t="s">
        <v>23528</v>
      </c>
      <c r="G144" s="39">
        <v>2</v>
      </c>
      <c r="H144" s="42">
        <v>5</v>
      </c>
      <c r="I144" s="44">
        <f>VENTAS[[#This Row],[Cantidad]]*VENTAS[[#This Row],[Precio Venta]]</f>
        <v>10</v>
      </c>
      <c r="J144" s="42">
        <f>IF(VENTAS[[#This Row],[Nombre del Gestor]]&gt;1,VENTAS[[#This Row],[Precio Venta]]*10%,0)</f>
        <v>0</v>
      </c>
      <c r="K144" s="42">
        <f>IFERROR(VLOOKUP(VENTAS[[#This Row],[Código del producto Vendido]],STOCK[],13,FALSE),VENTAS[[#This Row],[Precio Venta]]*0.6)-VENTAS[[#This Row],[Comisión Unitaria 10%]]</f>
        <v>3</v>
      </c>
      <c r="L144" s="42">
        <f>VENTAS[[#This Row],[Cantidad]]*(VENTAS[[#This Row],[Precio Venta]]-VENTAS[[#This Row],[Costo Unitario SIN Comision]]-VENTAS[[#This Row],[Comisión Unitaria 10%]]-0.01*VENTAS[[#This Row],[Precio Venta]])</f>
        <v>3.9</v>
      </c>
      <c r="M144" s="46"/>
      <c r="N144" s="47" t="s">
        <v>23529</v>
      </c>
    </row>
    <row r="145" ht="17" customHeight="1" spans="1:14">
      <c r="A145" s="38">
        <v>45570.7410069444</v>
      </c>
      <c r="B145" s="39"/>
      <c r="C145" s="39"/>
      <c r="D145" s="39"/>
      <c r="E145" s="39" t="s">
        <v>23530</v>
      </c>
      <c r="F145" s="41" t="s">
        <v>23531</v>
      </c>
      <c r="G145" s="39">
        <v>1</v>
      </c>
      <c r="H145" s="42">
        <v>5</v>
      </c>
      <c r="I145" s="44">
        <f>VENTAS[[#This Row],[Cantidad]]*VENTAS[[#This Row],[Precio Venta]]</f>
        <v>5</v>
      </c>
      <c r="J145" s="42">
        <f>IF(VENTAS[[#This Row],[Nombre del Gestor]]&gt;1,VENTAS[[#This Row],[Precio Venta]]*10%,0)</f>
        <v>0</v>
      </c>
      <c r="K145" s="42">
        <f>IFERROR(VLOOKUP(VENTAS[[#This Row],[Código del producto Vendido]],STOCK[],13,FALSE),VENTAS[[#This Row],[Precio Venta]]*0.6)-VENTAS[[#This Row],[Comisión Unitaria 10%]]</f>
        <v>3</v>
      </c>
      <c r="L145" s="42">
        <f>VENTAS[[#This Row],[Cantidad]]*(VENTAS[[#This Row],[Precio Venta]]-VENTAS[[#This Row],[Costo Unitario SIN Comision]]-VENTAS[[#This Row],[Comisión Unitaria 10%]]-0.01*VENTAS[[#This Row],[Precio Venta]])</f>
        <v>1.95</v>
      </c>
      <c r="M145" s="46"/>
      <c r="N145" s="47" t="s">
        <v>23532</v>
      </c>
    </row>
    <row r="146" ht="17" customHeight="1" spans="1:14">
      <c r="A146" s="38">
        <v>45570.7410069444</v>
      </c>
      <c r="B146" s="39"/>
      <c r="C146" s="39"/>
      <c r="D146" s="39"/>
      <c r="E146" s="39" t="s">
        <v>23499</v>
      </c>
      <c r="F146" s="41" t="s">
        <v>23500</v>
      </c>
      <c r="G146" s="39">
        <v>1</v>
      </c>
      <c r="H146" s="42">
        <v>5</v>
      </c>
      <c r="I146" s="44">
        <f>VENTAS[[#This Row],[Cantidad]]*VENTAS[[#This Row],[Precio Venta]]</f>
        <v>5</v>
      </c>
      <c r="J146" s="42">
        <f>IF(VENTAS[[#This Row],[Nombre del Gestor]]&gt;1,VENTAS[[#This Row],[Precio Venta]]*10%,0)</f>
        <v>0</v>
      </c>
      <c r="K146" s="42">
        <f>IFERROR(VLOOKUP(VENTAS[[#This Row],[Código del producto Vendido]],STOCK[],13,FALSE),VENTAS[[#This Row],[Precio Venta]]*0.6)-VENTAS[[#This Row],[Comisión Unitaria 10%]]</f>
        <v>3</v>
      </c>
      <c r="L146" s="42">
        <f>VENTAS[[#This Row],[Cantidad]]*(VENTAS[[#This Row],[Precio Venta]]-VENTAS[[#This Row],[Costo Unitario SIN Comision]]-VENTAS[[#This Row],[Comisión Unitaria 10%]]-0.01*VENTAS[[#This Row],[Precio Venta]])</f>
        <v>1.95</v>
      </c>
      <c r="M146" s="46"/>
      <c r="N146" s="47" t="s">
        <v>23533</v>
      </c>
    </row>
    <row r="147" ht="17" customHeight="1" spans="1:14">
      <c r="A147" s="38">
        <v>45570.7531944444</v>
      </c>
      <c r="B147" s="39"/>
      <c r="C147" s="39"/>
      <c r="D147" s="39"/>
      <c r="E147" s="39" t="s">
        <v>23499</v>
      </c>
      <c r="F147" s="41" t="s">
        <v>23500</v>
      </c>
      <c r="G147" s="39">
        <v>1</v>
      </c>
      <c r="H147" s="42">
        <v>5</v>
      </c>
      <c r="I147" s="44">
        <f>VENTAS[[#This Row],[Cantidad]]*VENTAS[[#This Row],[Precio Venta]]</f>
        <v>5</v>
      </c>
      <c r="J147" s="42">
        <f>IF(VENTAS[[#This Row],[Nombre del Gestor]]&gt;1,VENTAS[[#This Row],[Precio Venta]]*10%,0)</f>
        <v>0</v>
      </c>
      <c r="K147" s="42">
        <f>IFERROR(VLOOKUP(VENTAS[[#This Row],[Código del producto Vendido]],STOCK[],13,FALSE),VENTAS[[#This Row],[Precio Venta]]*0.6)-VENTAS[[#This Row],[Comisión Unitaria 10%]]</f>
        <v>3</v>
      </c>
      <c r="L147" s="42">
        <f>VENTAS[[#This Row],[Cantidad]]*(VENTAS[[#This Row],[Precio Venta]]-VENTAS[[#This Row],[Costo Unitario SIN Comision]]-VENTAS[[#This Row],[Comisión Unitaria 10%]]-0.01*VENTAS[[#This Row],[Precio Venta]])</f>
        <v>1.95</v>
      </c>
      <c r="M147" s="46"/>
      <c r="N147" s="47" t="s">
        <v>23534</v>
      </c>
    </row>
    <row r="148" ht="17" customHeight="1" spans="1:14">
      <c r="A148" s="38">
        <v>45571.339849537</v>
      </c>
      <c r="B148" s="39"/>
      <c r="C148" s="39"/>
      <c r="D148" s="39"/>
      <c r="E148" s="39" t="s">
        <v>23535</v>
      </c>
      <c r="F148" s="41" t="s">
        <v>23536</v>
      </c>
      <c r="G148" s="39">
        <v>6</v>
      </c>
      <c r="H148" s="42">
        <v>2</v>
      </c>
      <c r="I148" s="44">
        <f>VENTAS[[#This Row],[Cantidad]]*VENTAS[[#This Row],[Precio Venta]]</f>
        <v>12</v>
      </c>
      <c r="J148" s="42">
        <f>IF(VENTAS[[#This Row],[Nombre del Gestor]]&gt;1,VENTAS[[#This Row],[Precio Venta]]*10%,0)</f>
        <v>0</v>
      </c>
      <c r="K148" s="42">
        <f>IFERROR(VLOOKUP(VENTAS[[#This Row],[Código del producto Vendido]],STOCK[],13,FALSE),VENTAS[[#This Row],[Precio Venta]]*0.6)-VENTAS[[#This Row],[Comisión Unitaria 10%]]</f>
        <v>1.2</v>
      </c>
      <c r="L148" s="42">
        <f>VENTAS[[#This Row],[Cantidad]]*(VENTAS[[#This Row],[Precio Venta]]-VENTAS[[#This Row],[Costo Unitario SIN Comision]]-VENTAS[[#This Row],[Comisión Unitaria 10%]]-0.01*VENTAS[[#This Row],[Precio Venta]])</f>
        <v>4.68</v>
      </c>
      <c r="M148" s="46"/>
      <c r="N148" s="47" t="s">
        <v>23537</v>
      </c>
    </row>
    <row r="149" ht="17" customHeight="1" spans="1:14">
      <c r="A149" s="38">
        <v>45571.7871875</v>
      </c>
      <c r="B149" s="39"/>
      <c r="C149" s="39"/>
      <c r="D149" s="39" t="s">
        <v>23237</v>
      </c>
      <c r="E149" s="39" t="s">
        <v>23538</v>
      </c>
      <c r="F149" s="41" t="s">
        <v>23539</v>
      </c>
      <c r="G149" s="39">
        <v>1</v>
      </c>
      <c r="H149" s="42">
        <v>15</v>
      </c>
      <c r="I149" s="44">
        <f>VENTAS[[#This Row],[Cantidad]]*VENTAS[[#This Row],[Precio Venta]]</f>
        <v>15</v>
      </c>
      <c r="J149" s="42">
        <f>IF(VENTAS[[#This Row],[Nombre del Gestor]]&gt;1,VENTAS[[#This Row],[Precio Venta]]*10%,0)</f>
        <v>1.5</v>
      </c>
      <c r="K149" s="42">
        <f>IFERROR(VLOOKUP(VENTAS[[#This Row],[Código del producto Vendido]],STOCK[],13,FALSE),VENTAS[[#This Row],[Precio Venta]]*0.6)-VENTAS[[#This Row],[Comisión Unitaria 10%]]</f>
        <v>7.5</v>
      </c>
      <c r="L149" s="42">
        <f>VENTAS[[#This Row],[Cantidad]]*(VENTAS[[#This Row],[Precio Venta]]-VENTAS[[#This Row],[Costo Unitario SIN Comision]]-VENTAS[[#This Row],[Comisión Unitaria 10%]]-0.01*VENTAS[[#This Row],[Precio Venta]])</f>
        <v>5.85</v>
      </c>
      <c r="M149" s="46"/>
      <c r="N149" s="47" t="s">
        <v>23540</v>
      </c>
    </row>
    <row r="150" ht="17" customHeight="1" spans="1:14">
      <c r="A150" s="38">
        <v>45572.2174189815</v>
      </c>
      <c r="B150" s="39"/>
      <c r="C150" s="39"/>
      <c r="D150" s="39" t="s">
        <v>23237</v>
      </c>
      <c r="E150" s="39" t="s">
        <v>23541</v>
      </c>
      <c r="F150" s="41" t="s">
        <v>23542</v>
      </c>
      <c r="G150" s="39">
        <v>1</v>
      </c>
      <c r="H150" s="42">
        <v>25</v>
      </c>
      <c r="I150" s="44">
        <f>VENTAS[[#This Row],[Cantidad]]*VENTAS[[#This Row],[Precio Venta]]</f>
        <v>25</v>
      </c>
      <c r="J150" s="42">
        <f>IF(VENTAS[[#This Row],[Nombre del Gestor]]&gt;1,VENTAS[[#This Row],[Precio Venta]]*10%,0)</f>
        <v>2.5</v>
      </c>
      <c r="K150" s="42">
        <f>IFERROR(VLOOKUP(VENTAS[[#This Row],[Código del producto Vendido]],STOCK[],13,FALSE),VENTAS[[#This Row],[Precio Venta]]*0.6)-VENTAS[[#This Row],[Comisión Unitaria 10%]]</f>
        <v>12.5</v>
      </c>
      <c r="L150" s="42">
        <f>VENTAS[[#This Row],[Cantidad]]*(VENTAS[[#This Row],[Precio Venta]]-VENTAS[[#This Row],[Costo Unitario SIN Comision]]-VENTAS[[#This Row],[Comisión Unitaria 10%]]-0.01*VENTAS[[#This Row],[Precio Venta]])</f>
        <v>9.75</v>
      </c>
      <c r="M150" s="46"/>
      <c r="N150" s="47" t="s">
        <v>23543</v>
      </c>
    </row>
    <row r="151" ht="34" customHeight="1" spans="1:14">
      <c r="A151" s="38">
        <v>45572.2191666667</v>
      </c>
      <c r="B151" s="39"/>
      <c r="C151" s="39"/>
      <c r="D151" s="39" t="s">
        <v>23237</v>
      </c>
      <c r="E151" s="39" t="s">
        <v>23544</v>
      </c>
      <c r="F151" s="41" t="s">
        <v>23441</v>
      </c>
      <c r="G151" s="39">
        <v>1</v>
      </c>
      <c r="H151" s="42">
        <v>40</v>
      </c>
      <c r="I151" s="44">
        <f>VENTAS[[#This Row],[Cantidad]]*VENTAS[[#This Row],[Precio Venta]]</f>
        <v>40</v>
      </c>
      <c r="J151" s="42">
        <f>IF(VENTAS[[#This Row],[Nombre del Gestor]]&gt;1,VENTAS[[#This Row],[Precio Venta]]*10%,0)</f>
        <v>4</v>
      </c>
      <c r="K151" s="42">
        <f>IFERROR(VLOOKUP(VENTAS[[#This Row],[Código del producto Vendido]],STOCK[],13,FALSE),VENTAS[[#This Row],[Precio Venta]]*0.6)-VENTAS[[#This Row],[Comisión Unitaria 10%]]</f>
        <v>20</v>
      </c>
      <c r="L151" s="42">
        <f>VENTAS[[#This Row],[Cantidad]]*(VENTAS[[#This Row],[Precio Venta]]-VENTAS[[#This Row],[Costo Unitario SIN Comision]]-VENTAS[[#This Row],[Comisión Unitaria 10%]]-0.01*VENTAS[[#This Row],[Precio Venta]])</f>
        <v>15.6</v>
      </c>
      <c r="M151" s="46"/>
      <c r="N151" s="47" t="s">
        <v>23545</v>
      </c>
    </row>
    <row r="152" ht="34" customHeight="1" spans="1:14">
      <c r="A152" s="38">
        <v>45572.2206944444</v>
      </c>
      <c r="B152" s="39"/>
      <c r="C152" s="39"/>
      <c r="D152" s="39" t="s">
        <v>23174</v>
      </c>
      <c r="E152" s="39" t="s">
        <v>23546</v>
      </c>
      <c r="F152" s="41" t="s">
        <v>23464</v>
      </c>
      <c r="G152" s="39">
        <v>1</v>
      </c>
      <c r="H152" s="42">
        <v>30</v>
      </c>
      <c r="I152" s="44">
        <f>VENTAS[[#This Row],[Cantidad]]*VENTAS[[#This Row],[Precio Venta]]</f>
        <v>30</v>
      </c>
      <c r="J152" s="42">
        <f>IF(VENTAS[[#This Row],[Nombre del Gestor]]&gt;1,VENTAS[[#This Row],[Precio Venta]]*10%,0)</f>
        <v>3</v>
      </c>
      <c r="K152" s="42">
        <f>IFERROR(VLOOKUP(VENTAS[[#This Row],[Código del producto Vendido]],STOCK[],13,FALSE),VENTAS[[#This Row],[Precio Venta]]*0.6)-VENTAS[[#This Row],[Comisión Unitaria 10%]]</f>
        <v>15</v>
      </c>
      <c r="L152" s="42">
        <f>VENTAS[[#This Row],[Cantidad]]*(VENTAS[[#This Row],[Precio Venta]]-VENTAS[[#This Row],[Costo Unitario SIN Comision]]-VENTAS[[#This Row],[Comisión Unitaria 10%]]-0.01*VENTAS[[#This Row],[Precio Venta]])</f>
        <v>11.7</v>
      </c>
      <c r="M152" s="46"/>
      <c r="N152" s="47" t="s">
        <v>23547</v>
      </c>
    </row>
    <row r="153" ht="34" customHeight="1" spans="1:14">
      <c r="A153" s="38">
        <v>45572.2225578704</v>
      </c>
      <c r="B153" s="39"/>
      <c r="C153" s="39"/>
      <c r="D153" s="39" t="s">
        <v>23548</v>
      </c>
      <c r="E153" s="39" t="s">
        <v>16800</v>
      </c>
      <c r="F153" s="41" t="s">
        <v>23482</v>
      </c>
      <c r="G153" s="39">
        <v>1</v>
      </c>
      <c r="H153" s="42">
        <v>35</v>
      </c>
      <c r="I153" s="44">
        <f>VENTAS[[#This Row],[Cantidad]]*VENTAS[[#This Row],[Precio Venta]]</f>
        <v>35</v>
      </c>
      <c r="J153" s="42">
        <f>IF(VENTAS[[#This Row],[Nombre del Gestor]]&gt;1,VENTAS[[#This Row],[Precio Venta]]*10%,0)</f>
        <v>3.5</v>
      </c>
      <c r="K153" s="42">
        <f>IFERROR(VLOOKUP(VENTAS[[#This Row],[Código del producto Vendido]],STOCK[],13,FALSE),VENTAS[[#This Row],[Precio Venta]]*0.6)-VENTAS[[#This Row],[Comisión Unitaria 10%]]</f>
        <v>11.57</v>
      </c>
      <c r="L153" s="42">
        <f>VENTAS[[#This Row],[Cantidad]]*(VENTAS[[#This Row],[Precio Venta]]-VENTAS[[#This Row],[Costo Unitario SIN Comision]]-VENTAS[[#This Row],[Comisión Unitaria 10%]]-0.01*VENTAS[[#This Row],[Precio Venta]])</f>
        <v>19.58</v>
      </c>
      <c r="M153" s="46"/>
      <c r="N153" s="47" t="s">
        <v>23549</v>
      </c>
    </row>
    <row r="154" ht="17" customHeight="1" spans="1:14">
      <c r="A154" s="38">
        <v>45572.2248958333</v>
      </c>
      <c r="B154" s="39"/>
      <c r="C154" s="39"/>
      <c r="D154" s="39" t="s">
        <v>23218</v>
      </c>
      <c r="E154" s="39" t="s">
        <v>23550</v>
      </c>
      <c r="F154" s="41" t="s">
        <v>23551</v>
      </c>
      <c r="G154" s="39">
        <v>1</v>
      </c>
      <c r="H154" s="42">
        <v>25</v>
      </c>
      <c r="I154" s="44">
        <f>VENTAS[[#This Row],[Cantidad]]*VENTAS[[#This Row],[Precio Venta]]</f>
        <v>25</v>
      </c>
      <c r="J154" s="42">
        <f>IF(VENTAS[[#This Row],[Nombre del Gestor]]&gt;1,VENTAS[[#This Row],[Precio Venta]]*10%,0)</f>
        <v>2.5</v>
      </c>
      <c r="K154" s="42">
        <f>IFERROR(VLOOKUP(VENTAS[[#This Row],[Código del producto Vendido]],STOCK[],13,FALSE),VENTAS[[#This Row],[Precio Venta]]*0.6)-VENTAS[[#This Row],[Comisión Unitaria 10%]]</f>
        <v>12.5</v>
      </c>
      <c r="L154" s="42">
        <f>VENTAS[[#This Row],[Cantidad]]*(VENTAS[[#This Row],[Precio Venta]]-VENTAS[[#This Row],[Costo Unitario SIN Comision]]-VENTAS[[#This Row],[Comisión Unitaria 10%]]-0.01*VENTAS[[#This Row],[Precio Venta]])</f>
        <v>9.75</v>
      </c>
      <c r="M154" s="46"/>
      <c r="N154" s="47" t="s">
        <v>23552</v>
      </c>
    </row>
    <row r="155" ht="17" customHeight="1" spans="1:14">
      <c r="A155" s="38">
        <v>45572.2286226852</v>
      </c>
      <c r="B155" s="39"/>
      <c r="C155" s="39"/>
      <c r="D155" s="39" t="s">
        <v>23189</v>
      </c>
      <c r="E155" s="39" t="s">
        <v>23553</v>
      </c>
      <c r="F155" s="41" t="s">
        <v>23554</v>
      </c>
      <c r="G155" s="39">
        <v>1</v>
      </c>
      <c r="H155" s="42">
        <v>5</v>
      </c>
      <c r="I155" s="44">
        <f>VENTAS[[#This Row],[Cantidad]]*VENTAS[[#This Row],[Precio Venta]]</f>
        <v>5</v>
      </c>
      <c r="J155" s="42">
        <f>IF(VENTAS[[#This Row],[Nombre del Gestor]]&gt;1,VENTAS[[#This Row],[Precio Venta]]*10%,0)</f>
        <v>0.5</v>
      </c>
      <c r="K155" s="42">
        <f>IFERROR(VLOOKUP(VENTAS[[#This Row],[Código del producto Vendido]],STOCK[],13,FALSE),VENTAS[[#This Row],[Precio Venta]]*0.6)-VENTAS[[#This Row],[Comisión Unitaria 10%]]</f>
        <v>2.5</v>
      </c>
      <c r="L155" s="42">
        <f>VENTAS[[#This Row],[Cantidad]]*(VENTAS[[#This Row],[Precio Venta]]-VENTAS[[#This Row],[Costo Unitario SIN Comision]]-VENTAS[[#This Row],[Comisión Unitaria 10%]]-0.01*VENTAS[[#This Row],[Precio Venta]])</f>
        <v>1.95</v>
      </c>
      <c r="M155" s="46"/>
      <c r="N155" s="47" t="s">
        <v>23555</v>
      </c>
    </row>
    <row r="156" ht="34" customHeight="1" spans="1:14">
      <c r="A156" s="38">
        <v>45572.2286226852</v>
      </c>
      <c r="B156" s="39"/>
      <c r="C156" s="39"/>
      <c r="D156" s="39" t="s">
        <v>23189</v>
      </c>
      <c r="E156" s="39" t="s">
        <v>23556</v>
      </c>
      <c r="F156" s="41" t="s">
        <v>23488</v>
      </c>
      <c r="G156" s="39">
        <v>1</v>
      </c>
      <c r="H156" s="42">
        <v>22</v>
      </c>
      <c r="I156" s="44">
        <f>VENTAS[[#This Row],[Cantidad]]*VENTAS[[#This Row],[Precio Venta]]</f>
        <v>22</v>
      </c>
      <c r="J156" s="42">
        <f>IF(VENTAS[[#This Row],[Nombre del Gestor]]&gt;1,VENTAS[[#This Row],[Precio Venta]]*10%,0)</f>
        <v>2.2</v>
      </c>
      <c r="K156" s="42">
        <f>IFERROR(VLOOKUP(VENTAS[[#This Row],[Código del producto Vendido]],STOCK[],13,FALSE),VENTAS[[#This Row],[Precio Venta]]*0.6)-VENTAS[[#This Row],[Comisión Unitaria 10%]]</f>
        <v>11</v>
      </c>
      <c r="L156" s="42">
        <f>VENTAS[[#This Row],[Cantidad]]*(VENTAS[[#This Row],[Precio Venta]]-VENTAS[[#This Row],[Costo Unitario SIN Comision]]-VENTAS[[#This Row],[Comisión Unitaria 10%]]-0.01*VENTAS[[#This Row],[Precio Venta]])</f>
        <v>8.58</v>
      </c>
      <c r="M156" s="46"/>
      <c r="N156" s="47" t="s">
        <v>23557</v>
      </c>
    </row>
    <row r="157" ht="17" customHeight="1" spans="1:14">
      <c r="A157" s="38">
        <v>45572.2286226852</v>
      </c>
      <c r="B157" s="39"/>
      <c r="C157" s="39"/>
      <c r="D157" s="39" t="s">
        <v>23189</v>
      </c>
      <c r="E157" s="39" t="s">
        <v>23558</v>
      </c>
      <c r="F157" s="41" t="s">
        <v>23559</v>
      </c>
      <c r="G157" s="39">
        <v>1</v>
      </c>
      <c r="H157" s="42">
        <v>35</v>
      </c>
      <c r="I157" s="44">
        <f>VENTAS[[#This Row],[Cantidad]]*VENTAS[[#This Row],[Precio Venta]]</f>
        <v>35</v>
      </c>
      <c r="J157" s="42">
        <f>IF(VENTAS[[#This Row],[Nombre del Gestor]]&gt;1,VENTAS[[#This Row],[Precio Venta]]*10%,0)</f>
        <v>3.5</v>
      </c>
      <c r="K157" s="42">
        <f>IFERROR(VLOOKUP(VENTAS[[#This Row],[Código del producto Vendido]],STOCK[],13,FALSE),VENTAS[[#This Row],[Precio Venta]]*0.6)-VENTAS[[#This Row],[Comisión Unitaria 10%]]</f>
        <v>17.5</v>
      </c>
      <c r="L157" s="42">
        <f>VENTAS[[#This Row],[Cantidad]]*(VENTAS[[#This Row],[Precio Venta]]-VENTAS[[#This Row],[Costo Unitario SIN Comision]]-VENTAS[[#This Row],[Comisión Unitaria 10%]]-0.01*VENTAS[[#This Row],[Precio Venta]])</f>
        <v>13.65</v>
      </c>
      <c r="M157" s="46"/>
      <c r="N157" s="47" t="s">
        <v>23560</v>
      </c>
    </row>
    <row r="158" ht="17" customHeight="1" spans="1:14">
      <c r="A158" s="38">
        <v>45572.2295486111</v>
      </c>
      <c r="B158" s="39"/>
      <c r="C158" s="39"/>
      <c r="D158" s="39" t="s">
        <v>23189</v>
      </c>
      <c r="E158" s="39" t="s">
        <v>23561</v>
      </c>
      <c r="F158" s="41" t="s">
        <v>23562</v>
      </c>
      <c r="G158" s="39">
        <v>1</v>
      </c>
      <c r="H158" s="42">
        <v>20</v>
      </c>
      <c r="I158" s="44">
        <f>VENTAS[[#This Row],[Cantidad]]*VENTAS[[#This Row],[Precio Venta]]</f>
        <v>20</v>
      </c>
      <c r="J158" s="42">
        <f>IF(VENTAS[[#This Row],[Nombre del Gestor]]&gt;1,VENTAS[[#This Row],[Precio Venta]]*10%,0)</f>
        <v>2</v>
      </c>
      <c r="K158" s="42">
        <f>IFERROR(VLOOKUP(VENTAS[[#This Row],[Código del producto Vendido]],STOCK[],13,FALSE),VENTAS[[#This Row],[Precio Venta]]*0.6)-VENTAS[[#This Row],[Comisión Unitaria 10%]]</f>
        <v>10</v>
      </c>
      <c r="L158" s="42">
        <f>VENTAS[[#This Row],[Cantidad]]*(VENTAS[[#This Row],[Precio Venta]]-VENTAS[[#This Row],[Costo Unitario SIN Comision]]-VENTAS[[#This Row],[Comisión Unitaria 10%]]-0.01*VENTAS[[#This Row],[Precio Venta]])</f>
        <v>7.8</v>
      </c>
      <c r="M158" s="46"/>
      <c r="N158" s="47" t="s">
        <v>23563</v>
      </c>
    </row>
    <row r="159" ht="34" customHeight="1" spans="1:14">
      <c r="A159" s="38">
        <v>45572.2336921296</v>
      </c>
      <c r="B159" s="39"/>
      <c r="C159" s="39"/>
      <c r="D159" s="39" t="s">
        <v>23196</v>
      </c>
      <c r="E159" s="39" t="s">
        <v>23564</v>
      </c>
      <c r="F159" s="41" t="s">
        <v>23464</v>
      </c>
      <c r="G159" s="39">
        <v>1</v>
      </c>
      <c r="H159" s="42">
        <v>30</v>
      </c>
      <c r="I159" s="44">
        <f>VENTAS[[#This Row],[Cantidad]]*VENTAS[[#This Row],[Precio Venta]]</f>
        <v>30</v>
      </c>
      <c r="J159" s="42">
        <f>IF(VENTAS[[#This Row],[Nombre del Gestor]]&gt;1,VENTAS[[#This Row],[Precio Venta]]*10%,0)</f>
        <v>3</v>
      </c>
      <c r="K159" s="42">
        <f>IFERROR(VLOOKUP(VENTAS[[#This Row],[Código del producto Vendido]],STOCK[],13,FALSE),VENTAS[[#This Row],[Precio Venta]]*0.6)-VENTAS[[#This Row],[Comisión Unitaria 10%]]</f>
        <v>15</v>
      </c>
      <c r="L159" s="42">
        <f>VENTAS[[#This Row],[Cantidad]]*(VENTAS[[#This Row],[Precio Venta]]-VENTAS[[#This Row],[Costo Unitario SIN Comision]]-VENTAS[[#This Row],[Comisión Unitaria 10%]]-0.01*VENTAS[[#This Row],[Precio Venta]])</f>
        <v>11.7</v>
      </c>
      <c r="M159" s="46"/>
      <c r="N159" s="47" t="s">
        <v>23565</v>
      </c>
    </row>
    <row r="160" ht="17" customHeight="1" spans="1:14">
      <c r="A160" s="38">
        <v>45572.2336921296</v>
      </c>
      <c r="B160" s="39"/>
      <c r="C160" s="39"/>
      <c r="D160" s="39" t="s">
        <v>23196</v>
      </c>
      <c r="E160" s="39" t="s">
        <v>23566</v>
      </c>
      <c r="F160" s="41" t="s">
        <v>23567</v>
      </c>
      <c r="G160" s="39">
        <v>1</v>
      </c>
      <c r="H160" s="42">
        <v>20</v>
      </c>
      <c r="I160" s="44">
        <f>VENTAS[[#This Row],[Cantidad]]*VENTAS[[#This Row],[Precio Venta]]</f>
        <v>20</v>
      </c>
      <c r="J160" s="42">
        <f>IF(VENTAS[[#This Row],[Nombre del Gestor]]&gt;1,VENTAS[[#This Row],[Precio Venta]]*10%,0)</f>
        <v>2</v>
      </c>
      <c r="K160" s="42">
        <f>IFERROR(VLOOKUP(VENTAS[[#This Row],[Código del producto Vendido]],STOCK[],13,FALSE),VENTAS[[#This Row],[Precio Venta]]*0.6)-VENTAS[[#This Row],[Comisión Unitaria 10%]]</f>
        <v>10</v>
      </c>
      <c r="L160" s="42">
        <f>VENTAS[[#This Row],[Cantidad]]*(VENTAS[[#This Row],[Precio Venta]]-VENTAS[[#This Row],[Costo Unitario SIN Comision]]-VENTAS[[#This Row],[Comisión Unitaria 10%]]-0.01*VENTAS[[#This Row],[Precio Venta]])</f>
        <v>7.8</v>
      </c>
      <c r="M160" s="46"/>
      <c r="N160" s="47" t="s">
        <v>23568</v>
      </c>
    </row>
    <row r="161" ht="17" customHeight="1" spans="1:14">
      <c r="A161" s="38">
        <v>45572.2336921296</v>
      </c>
      <c r="B161" s="39"/>
      <c r="C161" s="39"/>
      <c r="D161" s="39" t="s">
        <v>23196</v>
      </c>
      <c r="E161" s="39" t="s">
        <v>23569</v>
      </c>
      <c r="F161" s="41" t="s">
        <v>23570</v>
      </c>
      <c r="G161" s="39">
        <v>1</v>
      </c>
      <c r="H161" s="42">
        <v>30</v>
      </c>
      <c r="I161" s="44">
        <f>VENTAS[[#This Row],[Cantidad]]*VENTAS[[#This Row],[Precio Venta]]</f>
        <v>30</v>
      </c>
      <c r="J161" s="42">
        <f>IF(VENTAS[[#This Row],[Nombre del Gestor]]&gt;1,VENTAS[[#This Row],[Precio Venta]]*10%,0)</f>
        <v>3</v>
      </c>
      <c r="K161" s="42">
        <f>IFERROR(VLOOKUP(VENTAS[[#This Row],[Código del producto Vendido]],STOCK[],13,FALSE),VENTAS[[#This Row],[Precio Venta]]*0.6)-VENTAS[[#This Row],[Comisión Unitaria 10%]]</f>
        <v>15</v>
      </c>
      <c r="L161" s="42">
        <f>VENTAS[[#This Row],[Cantidad]]*(VENTAS[[#This Row],[Precio Venta]]-VENTAS[[#This Row],[Costo Unitario SIN Comision]]-VENTAS[[#This Row],[Comisión Unitaria 10%]]-0.01*VENTAS[[#This Row],[Precio Venta]])</f>
        <v>11.7</v>
      </c>
      <c r="M161" s="46"/>
      <c r="N161" s="47" t="s">
        <v>23571</v>
      </c>
    </row>
    <row r="162" ht="34" customHeight="1" spans="1:14">
      <c r="A162" s="38">
        <v>45572.2336921296</v>
      </c>
      <c r="B162" s="39"/>
      <c r="C162" s="39"/>
      <c r="D162" s="39" t="s">
        <v>23196</v>
      </c>
      <c r="E162" s="39" t="s">
        <v>23572</v>
      </c>
      <c r="F162" s="41" t="s">
        <v>23573</v>
      </c>
      <c r="G162" s="39">
        <v>1</v>
      </c>
      <c r="H162" s="42">
        <v>20</v>
      </c>
      <c r="I162" s="44">
        <f>VENTAS[[#This Row],[Cantidad]]*VENTAS[[#This Row],[Precio Venta]]</f>
        <v>20</v>
      </c>
      <c r="J162" s="42">
        <f>IF(VENTAS[[#This Row],[Nombre del Gestor]]&gt;1,VENTAS[[#This Row],[Precio Venta]]*10%,0)</f>
        <v>2</v>
      </c>
      <c r="K162" s="42">
        <f>IFERROR(VLOOKUP(VENTAS[[#This Row],[Código del producto Vendido]],STOCK[],13,FALSE),VENTAS[[#This Row],[Precio Venta]]*0.6)-VENTAS[[#This Row],[Comisión Unitaria 10%]]</f>
        <v>10</v>
      </c>
      <c r="L162" s="42">
        <f>VENTAS[[#This Row],[Cantidad]]*(VENTAS[[#This Row],[Precio Venta]]-VENTAS[[#This Row],[Costo Unitario SIN Comision]]-VENTAS[[#This Row],[Comisión Unitaria 10%]]-0.01*VENTAS[[#This Row],[Precio Venta]])</f>
        <v>7.8</v>
      </c>
      <c r="M162" s="46"/>
      <c r="N162" s="47" t="s">
        <v>23574</v>
      </c>
    </row>
    <row r="163" ht="34" customHeight="1" spans="1:14">
      <c r="A163" s="38">
        <v>45572.2336921296</v>
      </c>
      <c r="B163" s="39"/>
      <c r="C163" s="39"/>
      <c r="D163" s="39" t="s">
        <v>23196</v>
      </c>
      <c r="E163" s="39" t="s">
        <v>23440</v>
      </c>
      <c r="F163" s="41" t="s">
        <v>23441</v>
      </c>
      <c r="G163" s="39">
        <v>1</v>
      </c>
      <c r="H163" s="42">
        <v>40</v>
      </c>
      <c r="I163" s="44">
        <f>VENTAS[[#This Row],[Cantidad]]*VENTAS[[#This Row],[Precio Venta]]</f>
        <v>40</v>
      </c>
      <c r="J163" s="42">
        <f>IF(VENTAS[[#This Row],[Nombre del Gestor]]&gt;1,VENTAS[[#This Row],[Precio Venta]]*10%,0)</f>
        <v>4</v>
      </c>
      <c r="K163" s="42">
        <f>IFERROR(VLOOKUP(VENTAS[[#This Row],[Código del producto Vendido]],STOCK[],13,FALSE),VENTAS[[#This Row],[Precio Venta]]*0.6)-VENTAS[[#This Row],[Comisión Unitaria 10%]]</f>
        <v>20</v>
      </c>
      <c r="L163" s="42">
        <f>VENTAS[[#This Row],[Cantidad]]*(VENTAS[[#This Row],[Precio Venta]]-VENTAS[[#This Row],[Costo Unitario SIN Comision]]-VENTAS[[#This Row],[Comisión Unitaria 10%]]-0.01*VENTAS[[#This Row],[Precio Venta]])</f>
        <v>15.6</v>
      </c>
      <c r="M163" s="46"/>
      <c r="N163" s="47" t="s">
        <v>23575</v>
      </c>
    </row>
    <row r="164" ht="17" customHeight="1" spans="1:14">
      <c r="A164" s="38">
        <v>45572.2347453704</v>
      </c>
      <c r="B164" s="39"/>
      <c r="C164" s="39"/>
      <c r="D164" s="39" t="s">
        <v>23196</v>
      </c>
      <c r="E164" s="39" t="s">
        <v>23576</v>
      </c>
      <c r="F164" s="41" t="s">
        <v>23570</v>
      </c>
      <c r="G164" s="39">
        <v>1</v>
      </c>
      <c r="H164" s="42">
        <v>30</v>
      </c>
      <c r="I164" s="44">
        <f>VENTAS[[#This Row],[Cantidad]]*VENTAS[[#This Row],[Precio Venta]]</f>
        <v>30</v>
      </c>
      <c r="J164" s="42">
        <f>IF(VENTAS[[#This Row],[Nombre del Gestor]]&gt;1,VENTAS[[#This Row],[Precio Venta]]*10%,0)</f>
        <v>3</v>
      </c>
      <c r="K164" s="42">
        <f>IFERROR(VLOOKUP(VENTAS[[#This Row],[Código del producto Vendido]],STOCK[],13,FALSE),VENTAS[[#This Row],[Precio Venta]]*0.6)-VENTAS[[#This Row],[Comisión Unitaria 10%]]</f>
        <v>15</v>
      </c>
      <c r="L164" s="42">
        <f>VENTAS[[#This Row],[Cantidad]]*(VENTAS[[#This Row],[Precio Venta]]-VENTAS[[#This Row],[Costo Unitario SIN Comision]]-VENTAS[[#This Row],[Comisión Unitaria 10%]]-0.01*VENTAS[[#This Row],[Precio Venta]])</f>
        <v>11.7</v>
      </c>
      <c r="M164" s="46"/>
      <c r="N164" s="47" t="s">
        <v>23577</v>
      </c>
    </row>
    <row r="165" ht="17" customHeight="1" spans="1:14">
      <c r="A165" s="38">
        <v>45572.2354861111</v>
      </c>
      <c r="B165" s="39"/>
      <c r="C165" s="39"/>
      <c r="D165" s="39" t="s">
        <v>23196</v>
      </c>
      <c r="E165" s="39" t="s">
        <v>23474</v>
      </c>
      <c r="F165" s="41" t="s">
        <v>23475</v>
      </c>
      <c r="G165" s="39">
        <v>1</v>
      </c>
      <c r="H165" s="42">
        <v>25</v>
      </c>
      <c r="I165" s="44">
        <f>VENTAS[[#This Row],[Cantidad]]*VENTAS[[#This Row],[Precio Venta]]</f>
        <v>25</v>
      </c>
      <c r="J165" s="42">
        <f>IF(VENTAS[[#This Row],[Nombre del Gestor]]&gt;1,VENTAS[[#This Row],[Precio Venta]]*10%,0)</f>
        <v>2.5</v>
      </c>
      <c r="K165" s="42">
        <f>IFERROR(VLOOKUP(VENTAS[[#This Row],[Código del producto Vendido]],STOCK[],13,FALSE),VENTAS[[#This Row],[Precio Venta]]*0.6)-VENTAS[[#This Row],[Comisión Unitaria 10%]]</f>
        <v>12.5</v>
      </c>
      <c r="L165" s="42">
        <f>VENTAS[[#This Row],[Cantidad]]*(VENTAS[[#This Row],[Precio Venta]]-VENTAS[[#This Row],[Costo Unitario SIN Comision]]-VENTAS[[#This Row],[Comisión Unitaria 10%]]-0.01*VENTAS[[#This Row],[Precio Venta]])</f>
        <v>9.75</v>
      </c>
      <c r="M165" s="46"/>
      <c r="N165" s="47" t="s">
        <v>23578</v>
      </c>
    </row>
    <row r="166" ht="34" customHeight="1" spans="1:14">
      <c r="A166" s="38">
        <v>45572.2374652778</v>
      </c>
      <c r="B166" s="39"/>
      <c r="C166" s="39"/>
      <c r="D166" s="39" t="s">
        <v>23425</v>
      </c>
      <c r="E166" s="39" t="s">
        <v>23466</v>
      </c>
      <c r="F166" s="41" t="s">
        <v>23464</v>
      </c>
      <c r="G166" s="39">
        <v>1</v>
      </c>
      <c r="H166" s="42">
        <v>30</v>
      </c>
      <c r="I166" s="44">
        <f>VENTAS[[#This Row],[Cantidad]]*VENTAS[[#This Row],[Precio Venta]]</f>
        <v>30</v>
      </c>
      <c r="J166" s="42">
        <f>IF(VENTAS[[#This Row],[Nombre del Gestor]]&gt;1,VENTAS[[#This Row],[Precio Venta]]*10%,0)</f>
        <v>3</v>
      </c>
      <c r="K166" s="42">
        <f>IFERROR(VLOOKUP(VENTAS[[#This Row],[Código del producto Vendido]],STOCK[],13,FALSE),VENTAS[[#This Row],[Precio Venta]]*0.6)-VENTAS[[#This Row],[Comisión Unitaria 10%]]</f>
        <v>15</v>
      </c>
      <c r="L166" s="42">
        <f>VENTAS[[#This Row],[Cantidad]]*(VENTAS[[#This Row],[Precio Venta]]-VENTAS[[#This Row],[Costo Unitario SIN Comision]]-VENTAS[[#This Row],[Comisión Unitaria 10%]]-0.01*VENTAS[[#This Row],[Precio Venta]])</f>
        <v>11.7</v>
      </c>
      <c r="M166" s="46"/>
      <c r="N166" s="47" t="s">
        <v>23579</v>
      </c>
    </row>
    <row r="167" ht="17" customHeight="1" spans="1:14">
      <c r="A167" s="38">
        <v>45572.2403009259</v>
      </c>
      <c r="B167" s="39"/>
      <c r="C167" s="39"/>
      <c r="D167" s="39" t="s">
        <v>23259</v>
      </c>
      <c r="E167" s="39" t="s">
        <v>23580</v>
      </c>
      <c r="F167" s="41" t="s">
        <v>23581</v>
      </c>
      <c r="G167" s="39">
        <v>1</v>
      </c>
      <c r="H167" s="42">
        <v>25</v>
      </c>
      <c r="I167" s="44">
        <f>VENTAS[[#This Row],[Cantidad]]*VENTAS[[#This Row],[Precio Venta]]</f>
        <v>25</v>
      </c>
      <c r="J167" s="42">
        <f>IF(VENTAS[[#This Row],[Nombre del Gestor]]&gt;1,VENTAS[[#This Row],[Precio Venta]]*10%,0)</f>
        <v>2.5</v>
      </c>
      <c r="K167" s="42">
        <f>IFERROR(VLOOKUP(VENTAS[[#This Row],[Código del producto Vendido]],STOCK[],13,FALSE),VENTAS[[#This Row],[Precio Venta]]*0.6)-VENTAS[[#This Row],[Comisión Unitaria 10%]]</f>
        <v>12.5</v>
      </c>
      <c r="L167" s="42">
        <f>VENTAS[[#This Row],[Cantidad]]*(VENTAS[[#This Row],[Precio Venta]]-VENTAS[[#This Row],[Costo Unitario SIN Comision]]-VENTAS[[#This Row],[Comisión Unitaria 10%]]-0.01*VENTAS[[#This Row],[Precio Venta]])</f>
        <v>9.75</v>
      </c>
      <c r="M167" s="46"/>
      <c r="N167" s="47" t="s">
        <v>23582</v>
      </c>
    </row>
    <row r="168" ht="17" customHeight="1" spans="1:14">
      <c r="A168" s="38">
        <v>45572.2421990741</v>
      </c>
      <c r="B168" s="39"/>
      <c r="C168" s="39"/>
      <c r="D168" s="39" t="s">
        <v>23345</v>
      </c>
      <c r="E168" s="39" t="s">
        <v>23583</v>
      </c>
      <c r="F168" s="41" t="s">
        <v>23567</v>
      </c>
      <c r="G168" s="39">
        <v>1</v>
      </c>
      <c r="H168" s="42">
        <v>20</v>
      </c>
      <c r="I168" s="44">
        <f>VENTAS[[#This Row],[Cantidad]]*VENTAS[[#This Row],[Precio Venta]]</f>
        <v>20</v>
      </c>
      <c r="J168" s="42">
        <f>IF(VENTAS[[#This Row],[Nombre del Gestor]]&gt;1,VENTAS[[#This Row],[Precio Venta]]*10%,0)</f>
        <v>2</v>
      </c>
      <c r="K168" s="42">
        <f>IFERROR(VLOOKUP(VENTAS[[#This Row],[Código del producto Vendido]],STOCK[],13,FALSE),VENTAS[[#This Row],[Precio Venta]]*0.6)-VENTAS[[#This Row],[Comisión Unitaria 10%]]</f>
        <v>10</v>
      </c>
      <c r="L168" s="42">
        <f>VENTAS[[#This Row],[Cantidad]]*(VENTAS[[#This Row],[Precio Venta]]-VENTAS[[#This Row],[Costo Unitario SIN Comision]]-VENTAS[[#This Row],[Comisión Unitaria 10%]]-0.01*VENTAS[[#This Row],[Precio Venta]])</f>
        <v>7.8</v>
      </c>
      <c r="M168" s="46"/>
      <c r="N168" s="47" t="s">
        <v>23584</v>
      </c>
    </row>
    <row r="169" ht="34" customHeight="1" spans="1:14">
      <c r="A169" s="38">
        <v>45572.2435185185</v>
      </c>
      <c r="B169" s="39"/>
      <c r="C169" s="39"/>
      <c r="D169" s="39" t="s">
        <v>23383</v>
      </c>
      <c r="E169" s="39" t="s">
        <v>23585</v>
      </c>
      <c r="F169" s="41" t="s">
        <v>23586</v>
      </c>
      <c r="G169" s="39">
        <v>1</v>
      </c>
      <c r="H169" s="42">
        <v>28</v>
      </c>
      <c r="I169" s="44">
        <f>VENTAS[[#This Row],[Cantidad]]*VENTAS[[#This Row],[Precio Venta]]</f>
        <v>28</v>
      </c>
      <c r="J169" s="42">
        <f>IF(VENTAS[[#This Row],[Nombre del Gestor]]&gt;1,VENTAS[[#This Row],[Precio Venta]]*10%,0)</f>
        <v>2.8</v>
      </c>
      <c r="K169" s="42">
        <f>IFERROR(VLOOKUP(VENTAS[[#This Row],[Código del producto Vendido]],STOCK[],13,FALSE),VENTAS[[#This Row],[Precio Venta]]*0.6)-VENTAS[[#This Row],[Comisión Unitaria 10%]]</f>
        <v>14</v>
      </c>
      <c r="L169" s="42">
        <f>VENTAS[[#This Row],[Cantidad]]*(VENTAS[[#This Row],[Precio Venta]]-VENTAS[[#This Row],[Costo Unitario SIN Comision]]-VENTAS[[#This Row],[Comisión Unitaria 10%]]-0.01*VENTAS[[#This Row],[Precio Venta]])</f>
        <v>10.92</v>
      </c>
      <c r="M169" s="46"/>
      <c r="N169" s="47" t="s">
        <v>23587</v>
      </c>
    </row>
    <row r="170" ht="34" customHeight="1" spans="1:14">
      <c r="A170" s="38">
        <v>45572.2493171296</v>
      </c>
      <c r="B170" s="39"/>
      <c r="C170" s="39"/>
      <c r="D170" s="39" t="s">
        <v>23399</v>
      </c>
      <c r="E170" s="39" t="s">
        <v>23588</v>
      </c>
      <c r="F170" s="41" t="s">
        <v>23589</v>
      </c>
      <c r="G170" s="39">
        <v>1</v>
      </c>
      <c r="H170" s="42">
        <v>18</v>
      </c>
      <c r="I170" s="44">
        <f>VENTAS[[#This Row],[Cantidad]]*VENTAS[[#This Row],[Precio Venta]]</f>
        <v>18</v>
      </c>
      <c r="J170" s="42">
        <f>IF(VENTAS[[#This Row],[Nombre del Gestor]]&gt;1,VENTAS[[#This Row],[Precio Venta]]*10%,0)</f>
        <v>1.8</v>
      </c>
      <c r="K170" s="42">
        <f>IFERROR(VLOOKUP(VENTAS[[#This Row],[Código del producto Vendido]],STOCK[],13,FALSE),VENTAS[[#This Row],[Precio Venta]]*0.6)-VENTAS[[#This Row],[Comisión Unitaria 10%]]</f>
        <v>9</v>
      </c>
      <c r="L170" s="42">
        <f>VENTAS[[#This Row],[Cantidad]]*(VENTAS[[#This Row],[Precio Venta]]-VENTAS[[#This Row],[Costo Unitario SIN Comision]]-VENTAS[[#This Row],[Comisión Unitaria 10%]]-0.01*VENTAS[[#This Row],[Precio Venta]])</f>
        <v>7.02</v>
      </c>
      <c r="M170" s="46"/>
      <c r="N170" s="47" t="s">
        <v>23590</v>
      </c>
    </row>
    <row r="171" ht="17" customHeight="1" spans="1:14">
      <c r="A171" s="38">
        <v>45572.6781944444</v>
      </c>
      <c r="B171" s="39"/>
      <c r="C171" s="39"/>
      <c r="D171" s="39"/>
      <c r="E171" s="39" t="s">
        <v>23527</v>
      </c>
      <c r="F171" s="41" t="s">
        <v>23528</v>
      </c>
      <c r="G171" s="39">
        <v>1</v>
      </c>
      <c r="H171" s="42">
        <v>5</v>
      </c>
      <c r="I171" s="44">
        <f>VENTAS[[#This Row],[Cantidad]]*VENTAS[[#This Row],[Precio Venta]]</f>
        <v>5</v>
      </c>
      <c r="J171" s="42">
        <f>IF(VENTAS[[#This Row],[Nombre del Gestor]]&gt;1,VENTAS[[#This Row],[Precio Venta]]*10%,0)</f>
        <v>0</v>
      </c>
      <c r="K171" s="42">
        <f>IFERROR(VLOOKUP(VENTAS[[#This Row],[Código del producto Vendido]],STOCK[],13,FALSE),VENTAS[[#This Row],[Precio Venta]]*0.6)-VENTAS[[#This Row],[Comisión Unitaria 10%]]</f>
        <v>3</v>
      </c>
      <c r="L171" s="42">
        <f>VENTAS[[#This Row],[Cantidad]]*(VENTAS[[#This Row],[Precio Venta]]-VENTAS[[#This Row],[Costo Unitario SIN Comision]]-VENTAS[[#This Row],[Comisión Unitaria 10%]]-0.01*VENTAS[[#This Row],[Precio Venta]])</f>
        <v>1.95</v>
      </c>
      <c r="M171" s="46"/>
      <c r="N171" s="47" t="s">
        <v>23591</v>
      </c>
    </row>
    <row r="172" ht="17" customHeight="1" spans="1:14">
      <c r="A172" s="38">
        <v>45572.906099537</v>
      </c>
      <c r="B172" s="39"/>
      <c r="C172" s="39"/>
      <c r="D172" s="39" t="s">
        <v>23592</v>
      </c>
      <c r="E172" s="39" t="s">
        <v>23593</v>
      </c>
      <c r="F172" s="41" t="s">
        <v>23594</v>
      </c>
      <c r="G172" s="39">
        <v>1</v>
      </c>
      <c r="H172" s="42">
        <v>10</v>
      </c>
      <c r="I172" s="44">
        <f>VENTAS[[#This Row],[Cantidad]]*VENTAS[[#This Row],[Precio Venta]]</f>
        <v>10</v>
      </c>
      <c r="J172" s="42">
        <f>IF(VENTAS[[#This Row],[Nombre del Gestor]]&gt;1,VENTAS[[#This Row],[Precio Venta]]*10%,0)</f>
        <v>1</v>
      </c>
      <c r="K172" s="42">
        <f>IFERROR(VLOOKUP(VENTAS[[#This Row],[Código del producto Vendido]],STOCK[],13,FALSE),VENTAS[[#This Row],[Precio Venta]]*0.6)-VENTAS[[#This Row],[Comisión Unitaria 10%]]</f>
        <v>5</v>
      </c>
      <c r="L172" s="42">
        <f>VENTAS[[#This Row],[Cantidad]]*(VENTAS[[#This Row],[Precio Venta]]-VENTAS[[#This Row],[Costo Unitario SIN Comision]]-VENTAS[[#This Row],[Comisión Unitaria 10%]]-0.01*VENTAS[[#This Row],[Precio Venta]])</f>
        <v>3.9</v>
      </c>
      <c r="M172" s="46"/>
      <c r="N172" s="47" t="s">
        <v>23595</v>
      </c>
    </row>
    <row r="173" ht="34" customHeight="1" spans="1:14">
      <c r="A173" s="38">
        <v>45572.906099537</v>
      </c>
      <c r="B173" s="39"/>
      <c r="C173" s="39"/>
      <c r="D173" s="39" t="s">
        <v>23592</v>
      </c>
      <c r="E173" s="39" t="s">
        <v>23596</v>
      </c>
      <c r="F173" s="41" t="s">
        <v>23589</v>
      </c>
      <c r="G173" s="39">
        <v>1</v>
      </c>
      <c r="H173" s="42">
        <v>18</v>
      </c>
      <c r="I173" s="44">
        <f>VENTAS[[#This Row],[Cantidad]]*VENTAS[[#This Row],[Precio Venta]]</f>
        <v>18</v>
      </c>
      <c r="J173" s="42">
        <f>IF(VENTAS[[#This Row],[Nombre del Gestor]]&gt;1,VENTAS[[#This Row],[Precio Venta]]*10%,0)</f>
        <v>1.8</v>
      </c>
      <c r="K173" s="42">
        <f>IFERROR(VLOOKUP(VENTAS[[#This Row],[Código del producto Vendido]],STOCK[],13,FALSE),VENTAS[[#This Row],[Precio Venta]]*0.6)-VENTAS[[#This Row],[Comisión Unitaria 10%]]</f>
        <v>9</v>
      </c>
      <c r="L173" s="42">
        <f>VENTAS[[#This Row],[Cantidad]]*(VENTAS[[#This Row],[Precio Venta]]-VENTAS[[#This Row],[Costo Unitario SIN Comision]]-VENTAS[[#This Row],[Comisión Unitaria 10%]]-0.01*VENTAS[[#This Row],[Precio Venta]])</f>
        <v>7.02</v>
      </c>
      <c r="M173" s="46"/>
      <c r="N173" s="47" t="s">
        <v>23597</v>
      </c>
    </row>
    <row r="174" ht="17" customHeight="1" spans="1:14">
      <c r="A174" s="38">
        <v>45573.5154513889</v>
      </c>
      <c r="B174" s="39"/>
      <c r="C174" s="39"/>
      <c r="D174" s="39" t="s">
        <v>23365</v>
      </c>
      <c r="E174" s="39" t="s">
        <v>23598</v>
      </c>
      <c r="F174" s="41" t="s">
        <v>23599</v>
      </c>
      <c r="G174" s="39">
        <v>1</v>
      </c>
      <c r="H174" s="42">
        <v>8</v>
      </c>
      <c r="I174" s="44">
        <f>VENTAS[[#This Row],[Cantidad]]*VENTAS[[#This Row],[Precio Venta]]</f>
        <v>8</v>
      </c>
      <c r="J174" s="42">
        <f>IF(VENTAS[[#This Row],[Nombre del Gestor]]&gt;1,VENTAS[[#This Row],[Precio Venta]]*10%,0)</f>
        <v>0.8</v>
      </c>
      <c r="K174" s="42">
        <f>IFERROR(VLOOKUP(VENTAS[[#This Row],[Código del producto Vendido]],STOCK[],13,FALSE),VENTAS[[#This Row],[Precio Venta]]*0.6)-VENTAS[[#This Row],[Comisión Unitaria 10%]]</f>
        <v>4</v>
      </c>
      <c r="L174" s="42">
        <f>VENTAS[[#This Row],[Cantidad]]*(VENTAS[[#This Row],[Precio Venta]]-VENTAS[[#This Row],[Costo Unitario SIN Comision]]-VENTAS[[#This Row],[Comisión Unitaria 10%]]-0.01*VENTAS[[#This Row],[Precio Venta]])</f>
        <v>3.12</v>
      </c>
      <c r="M174" s="46"/>
      <c r="N174" s="47" t="s">
        <v>23600</v>
      </c>
    </row>
    <row r="175" ht="17" customHeight="1" spans="1:14">
      <c r="A175" s="38">
        <v>45573.5154513889</v>
      </c>
      <c r="B175" s="39"/>
      <c r="C175" s="39"/>
      <c r="D175" s="39" t="s">
        <v>23365</v>
      </c>
      <c r="E175" s="39" t="s">
        <v>23601</v>
      </c>
      <c r="F175" s="41" t="s">
        <v>23602</v>
      </c>
      <c r="G175" s="39">
        <v>1</v>
      </c>
      <c r="H175" s="42">
        <v>12</v>
      </c>
      <c r="I175" s="44">
        <f>VENTAS[[#This Row],[Cantidad]]*VENTAS[[#This Row],[Precio Venta]]</f>
        <v>12</v>
      </c>
      <c r="J175" s="42">
        <f>IF(VENTAS[[#This Row],[Nombre del Gestor]]&gt;1,VENTAS[[#This Row],[Precio Venta]]*10%,0)</f>
        <v>1.2</v>
      </c>
      <c r="K175" s="42">
        <f>IFERROR(VLOOKUP(VENTAS[[#This Row],[Código del producto Vendido]],STOCK[],13,FALSE),VENTAS[[#This Row],[Precio Venta]]*0.6)-VENTAS[[#This Row],[Comisión Unitaria 10%]]</f>
        <v>6</v>
      </c>
      <c r="L175" s="42">
        <f>VENTAS[[#This Row],[Cantidad]]*(VENTAS[[#This Row],[Precio Venta]]-VENTAS[[#This Row],[Costo Unitario SIN Comision]]-VENTAS[[#This Row],[Comisión Unitaria 10%]]-0.01*VENTAS[[#This Row],[Precio Venta]])</f>
        <v>4.68</v>
      </c>
      <c r="M175" s="46"/>
      <c r="N175" s="47" t="s">
        <v>23603</v>
      </c>
    </row>
    <row r="176" ht="17" customHeight="1" spans="1:14">
      <c r="A176" s="38">
        <v>45573.890625</v>
      </c>
      <c r="B176" s="39"/>
      <c r="C176" s="39"/>
      <c r="D176" s="39"/>
      <c r="E176" s="39" t="s">
        <v>16599</v>
      </c>
      <c r="F176" s="41" t="s">
        <v>16601</v>
      </c>
      <c r="G176" s="39">
        <v>1</v>
      </c>
      <c r="H176" s="42">
        <v>30</v>
      </c>
      <c r="I176" s="44">
        <f>VENTAS[[#This Row],[Cantidad]]*VENTAS[[#This Row],[Precio Venta]]</f>
        <v>30</v>
      </c>
      <c r="J176" s="42">
        <f>IF(VENTAS[[#This Row],[Nombre del Gestor]]&gt;1,VENTAS[[#This Row],[Precio Venta]]*10%,0)</f>
        <v>0</v>
      </c>
      <c r="K176" s="42">
        <f>IFERROR(VLOOKUP(VENTAS[[#This Row],[Código del producto Vendido]],STOCK[],13,FALSE),VENTAS[[#This Row],[Precio Venta]]*0.6)-VENTAS[[#This Row],[Comisión Unitaria 10%]]</f>
        <v>14.79</v>
      </c>
      <c r="L176" s="42">
        <f>VENTAS[[#This Row],[Cantidad]]*(VENTAS[[#This Row],[Precio Venta]]-VENTAS[[#This Row],[Costo Unitario SIN Comision]]-VENTAS[[#This Row],[Comisión Unitaria 10%]]-0.01*VENTAS[[#This Row],[Precio Venta]])</f>
        <v>14.91</v>
      </c>
      <c r="M176" s="46"/>
      <c r="N176" s="47" t="s">
        <v>23604</v>
      </c>
    </row>
    <row r="177" ht="17" customHeight="1" spans="1:14">
      <c r="A177" s="38">
        <v>45573.8942592593</v>
      </c>
      <c r="B177" s="39"/>
      <c r="C177" s="39"/>
      <c r="D177" s="39" t="s">
        <v>23399</v>
      </c>
      <c r="E177" s="39" t="s">
        <v>23605</v>
      </c>
      <c r="F177" s="41" t="s">
        <v>23539</v>
      </c>
      <c r="G177" s="39">
        <v>1</v>
      </c>
      <c r="H177" s="42">
        <v>15</v>
      </c>
      <c r="I177" s="44">
        <f>VENTAS[[#This Row],[Cantidad]]*VENTAS[[#This Row],[Precio Venta]]</f>
        <v>15</v>
      </c>
      <c r="J177" s="42">
        <f>IF(VENTAS[[#This Row],[Nombre del Gestor]]&gt;1,VENTAS[[#This Row],[Precio Venta]]*10%,0)</f>
        <v>1.5</v>
      </c>
      <c r="K177" s="42">
        <f>IFERROR(VLOOKUP(VENTAS[[#This Row],[Código del producto Vendido]],STOCK[],13,FALSE),VENTAS[[#This Row],[Precio Venta]]*0.6)-VENTAS[[#This Row],[Comisión Unitaria 10%]]</f>
        <v>7.5</v>
      </c>
      <c r="L177" s="42">
        <f>VENTAS[[#This Row],[Cantidad]]*(VENTAS[[#This Row],[Precio Venta]]-VENTAS[[#This Row],[Costo Unitario SIN Comision]]-VENTAS[[#This Row],[Comisión Unitaria 10%]]-0.01*VENTAS[[#This Row],[Precio Venta]])</f>
        <v>5.85</v>
      </c>
      <c r="M177" s="46"/>
      <c r="N177" s="47" t="s">
        <v>23606</v>
      </c>
    </row>
    <row r="178" ht="17" customHeight="1" spans="1:14">
      <c r="A178" s="38">
        <v>45574.4227893518</v>
      </c>
      <c r="B178" s="39"/>
      <c r="C178" s="39"/>
      <c r="D178" s="39" t="s">
        <v>23345</v>
      </c>
      <c r="E178" s="39" t="s">
        <v>23607</v>
      </c>
      <c r="F178" s="41" t="s">
        <v>23608</v>
      </c>
      <c r="G178" s="39">
        <v>1</v>
      </c>
      <c r="H178" s="42">
        <v>25</v>
      </c>
      <c r="I178" s="44">
        <f>VENTAS[[#This Row],[Cantidad]]*VENTAS[[#This Row],[Precio Venta]]</f>
        <v>25</v>
      </c>
      <c r="J178" s="42">
        <f>IF(VENTAS[[#This Row],[Nombre del Gestor]]&gt;1,VENTAS[[#This Row],[Precio Venta]]*10%,0)</f>
        <v>2.5</v>
      </c>
      <c r="K178" s="42">
        <f>IFERROR(VLOOKUP(VENTAS[[#This Row],[Código del producto Vendido]],STOCK[],13,FALSE),VENTAS[[#This Row],[Precio Venta]]*0.6)-VENTAS[[#This Row],[Comisión Unitaria 10%]]</f>
        <v>12.5</v>
      </c>
      <c r="L178" s="42">
        <f>VENTAS[[#This Row],[Cantidad]]*(VENTAS[[#This Row],[Precio Venta]]-VENTAS[[#This Row],[Costo Unitario SIN Comision]]-VENTAS[[#This Row],[Comisión Unitaria 10%]]-0.01*VENTAS[[#This Row],[Precio Venta]])</f>
        <v>9.75</v>
      </c>
      <c r="M178" s="46"/>
      <c r="N178" s="47" t="s">
        <v>23609</v>
      </c>
    </row>
    <row r="179" ht="34" customHeight="1" spans="1:14">
      <c r="A179" s="38">
        <v>45574.4239236111</v>
      </c>
      <c r="B179" s="39"/>
      <c r="C179" s="39"/>
      <c r="D179" s="39" t="s">
        <v>23337</v>
      </c>
      <c r="E179" s="39" t="s">
        <v>23387</v>
      </c>
      <c r="F179" s="41" t="s">
        <v>23388</v>
      </c>
      <c r="G179" s="39">
        <v>2</v>
      </c>
      <c r="H179" s="42">
        <v>22</v>
      </c>
      <c r="I179" s="44">
        <f>VENTAS[[#This Row],[Cantidad]]*VENTAS[[#This Row],[Precio Venta]]</f>
        <v>44</v>
      </c>
      <c r="J179" s="42">
        <f>IF(VENTAS[[#This Row],[Nombre del Gestor]]&gt;1,VENTAS[[#This Row],[Precio Venta]]*10%,0)</f>
        <v>2.2</v>
      </c>
      <c r="K179" s="42">
        <f>IFERROR(VLOOKUP(VENTAS[[#This Row],[Código del producto Vendido]],STOCK[],13,FALSE),VENTAS[[#This Row],[Precio Venta]]*0.6)-VENTAS[[#This Row],[Comisión Unitaria 10%]]</f>
        <v>11</v>
      </c>
      <c r="L179" s="42">
        <f>VENTAS[[#This Row],[Cantidad]]*(VENTAS[[#This Row],[Precio Venta]]-VENTAS[[#This Row],[Costo Unitario SIN Comision]]-VENTAS[[#This Row],[Comisión Unitaria 10%]]-0.01*VENTAS[[#This Row],[Precio Venta]])</f>
        <v>17.16</v>
      </c>
      <c r="M179" s="46"/>
      <c r="N179" s="47" t="s">
        <v>23610</v>
      </c>
    </row>
    <row r="180" ht="17" customHeight="1" spans="1:14">
      <c r="A180" s="38">
        <v>45574.4249768518</v>
      </c>
      <c r="B180" s="39"/>
      <c r="C180" s="39"/>
      <c r="D180" s="39" t="s">
        <v>23281</v>
      </c>
      <c r="E180" s="39" t="s">
        <v>23611</v>
      </c>
      <c r="F180" s="41" t="s">
        <v>23612</v>
      </c>
      <c r="G180" s="39">
        <v>1</v>
      </c>
      <c r="H180" s="42">
        <v>25</v>
      </c>
      <c r="I180" s="44">
        <f>VENTAS[[#This Row],[Cantidad]]*VENTAS[[#This Row],[Precio Venta]]</f>
        <v>25</v>
      </c>
      <c r="J180" s="42">
        <f>IF(VENTAS[[#This Row],[Nombre del Gestor]]&gt;1,VENTAS[[#This Row],[Precio Venta]]*10%,0)</f>
        <v>2.5</v>
      </c>
      <c r="K180" s="42">
        <f>IFERROR(VLOOKUP(VENTAS[[#This Row],[Código del producto Vendido]],STOCK[],13,FALSE),VENTAS[[#This Row],[Precio Venta]]*0.6)-VENTAS[[#This Row],[Comisión Unitaria 10%]]</f>
        <v>12.5</v>
      </c>
      <c r="L180" s="42">
        <f>VENTAS[[#This Row],[Cantidad]]*(VENTAS[[#This Row],[Precio Venta]]-VENTAS[[#This Row],[Costo Unitario SIN Comision]]-VENTAS[[#This Row],[Comisión Unitaria 10%]]-0.01*VENTAS[[#This Row],[Precio Venta]])</f>
        <v>9.75</v>
      </c>
      <c r="M180" s="46"/>
      <c r="N180" s="47" t="s">
        <v>23613</v>
      </c>
    </row>
    <row r="181" ht="17" customHeight="1" spans="1:14">
      <c r="A181" s="38">
        <v>45574.4377662037</v>
      </c>
      <c r="B181" s="39"/>
      <c r="C181" s="39"/>
      <c r="D181" s="39" t="s">
        <v>23237</v>
      </c>
      <c r="E181" s="39" t="s">
        <v>23614</v>
      </c>
      <c r="F181" s="41" t="s">
        <v>23581</v>
      </c>
      <c r="G181" s="39">
        <v>1</v>
      </c>
      <c r="H181" s="42">
        <v>25</v>
      </c>
      <c r="I181" s="44">
        <f>VENTAS[[#This Row],[Cantidad]]*VENTAS[[#This Row],[Precio Venta]]</f>
        <v>25</v>
      </c>
      <c r="J181" s="42">
        <f>IF(VENTAS[[#This Row],[Nombre del Gestor]]&gt;1,VENTAS[[#This Row],[Precio Venta]]*10%,0)</f>
        <v>2.5</v>
      </c>
      <c r="K181" s="42">
        <f>IFERROR(VLOOKUP(VENTAS[[#This Row],[Código del producto Vendido]],STOCK[],13,FALSE),VENTAS[[#This Row],[Precio Venta]]*0.6)-VENTAS[[#This Row],[Comisión Unitaria 10%]]</f>
        <v>12.5</v>
      </c>
      <c r="L181" s="42">
        <f>VENTAS[[#This Row],[Cantidad]]*(VENTAS[[#This Row],[Precio Venta]]-VENTAS[[#This Row],[Costo Unitario SIN Comision]]-VENTAS[[#This Row],[Comisión Unitaria 10%]]-0.01*VENTAS[[#This Row],[Precio Venta]])</f>
        <v>9.75</v>
      </c>
      <c r="M181" s="46"/>
      <c r="N181" s="47" t="s">
        <v>23615</v>
      </c>
    </row>
    <row r="182" ht="17" customHeight="1" spans="1:14">
      <c r="A182" s="38">
        <v>45574.4384490741</v>
      </c>
      <c r="B182" s="39"/>
      <c r="C182" s="39"/>
      <c r="D182" s="39" t="s">
        <v>23425</v>
      </c>
      <c r="E182" s="39" t="s">
        <v>23409</v>
      </c>
      <c r="F182" s="41" t="s">
        <v>23410</v>
      </c>
      <c r="G182" s="39">
        <v>1</v>
      </c>
      <c r="H182" s="42">
        <v>25</v>
      </c>
      <c r="I182" s="44">
        <f>VENTAS[[#This Row],[Cantidad]]*VENTAS[[#This Row],[Precio Venta]]</f>
        <v>25</v>
      </c>
      <c r="J182" s="42">
        <f>IF(VENTAS[[#This Row],[Nombre del Gestor]]&gt;1,VENTAS[[#This Row],[Precio Venta]]*10%,0)</f>
        <v>2.5</v>
      </c>
      <c r="K182" s="42">
        <f>IFERROR(VLOOKUP(VENTAS[[#This Row],[Código del producto Vendido]],STOCK[],13,FALSE),VENTAS[[#This Row],[Precio Venta]]*0.6)-VENTAS[[#This Row],[Comisión Unitaria 10%]]</f>
        <v>12.5</v>
      </c>
      <c r="L182" s="42">
        <f>VENTAS[[#This Row],[Cantidad]]*(VENTAS[[#This Row],[Precio Venta]]-VENTAS[[#This Row],[Costo Unitario SIN Comision]]-VENTAS[[#This Row],[Comisión Unitaria 10%]]-0.01*VENTAS[[#This Row],[Precio Venta]])</f>
        <v>9.75</v>
      </c>
      <c r="M182" s="46"/>
      <c r="N182" s="47" t="s">
        <v>23616</v>
      </c>
    </row>
    <row r="183" ht="17" customHeight="1" spans="1:14">
      <c r="A183" s="38">
        <v>45574.4634953704</v>
      </c>
      <c r="B183" s="39"/>
      <c r="C183" s="39"/>
      <c r="D183" s="39" t="s">
        <v>23259</v>
      </c>
      <c r="E183" s="39" t="s">
        <v>23409</v>
      </c>
      <c r="F183" s="41" t="s">
        <v>23410</v>
      </c>
      <c r="G183" s="39">
        <v>1</v>
      </c>
      <c r="H183" s="42">
        <v>25</v>
      </c>
      <c r="I183" s="44">
        <f>VENTAS[[#This Row],[Cantidad]]*VENTAS[[#This Row],[Precio Venta]]</f>
        <v>25</v>
      </c>
      <c r="J183" s="42">
        <f>IF(VENTAS[[#This Row],[Nombre del Gestor]]&gt;1,VENTAS[[#This Row],[Precio Venta]]*10%,0)</f>
        <v>2.5</v>
      </c>
      <c r="K183" s="42">
        <f>IFERROR(VLOOKUP(VENTAS[[#This Row],[Código del producto Vendido]],STOCK[],13,FALSE),VENTAS[[#This Row],[Precio Venta]]*0.6)-VENTAS[[#This Row],[Comisión Unitaria 10%]]</f>
        <v>12.5</v>
      </c>
      <c r="L183" s="42">
        <f>VENTAS[[#This Row],[Cantidad]]*(VENTAS[[#This Row],[Precio Venta]]-VENTAS[[#This Row],[Costo Unitario SIN Comision]]-VENTAS[[#This Row],[Comisión Unitaria 10%]]-0.01*VENTAS[[#This Row],[Precio Venta]])</f>
        <v>9.75</v>
      </c>
      <c r="M183" s="46"/>
      <c r="N183" s="47" t="s">
        <v>23617</v>
      </c>
    </row>
    <row r="184" ht="17" customHeight="1" spans="1:14">
      <c r="A184" s="38">
        <v>45574.4981365741</v>
      </c>
      <c r="B184" s="39"/>
      <c r="C184" s="39"/>
      <c r="D184" s="39" t="s">
        <v>23383</v>
      </c>
      <c r="E184" s="39" t="s">
        <v>23611</v>
      </c>
      <c r="F184" s="41" t="s">
        <v>23612</v>
      </c>
      <c r="G184" s="39">
        <v>1</v>
      </c>
      <c r="H184" s="42">
        <v>25</v>
      </c>
      <c r="I184" s="44">
        <f>VENTAS[[#This Row],[Cantidad]]*VENTAS[[#This Row],[Precio Venta]]</f>
        <v>25</v>
      </c>
      <c r="J184" s="42">
        <f>IF(VENTAS[[#This Row],[Nombre del Gestor]]&gt;1,VENTAS[[#This Row],[Precio Venta]]*10%,0)</f>
        <v>2.5</v>
      </c>
      <c r="K184" s="42">
        <f>IFERROR(VLOOKUP(VENTAS[[#This Row],[Código del producto Vendido]],STOCK[],13,FALSE),VENTAS[[#This Row],[Precio Venta]]*0.6)-VENTAS[[#This Row],[Comisión Unitaria 10%]]</f>
        <v>12.5</v>
      </c>
      <c r="L184" s="42">
        <f>VENTAS[[#This Row],[Cantidad]]*(VENTAS[[#This Row],[Precio Venta]]-VENTAS[[#This Row],[Costo Unitario SIN Comision]]-VENTAS[[#This Row],[Comisión Unitaria 10%]]-0.01*VENTAS[[#This Row],[Precio Venta]])</f>
        <v>9.75</v>
      </c>
      <c r="M184" s="46"/>
      <c r="N184" s="47" t="s">
        <v>23618</v>
      </c>
    </row>
    <row r="185" ht="34" customHeight="1" spans="1:14">
      <c r="A185" s="38">
        <v>45574.6160185185</v>
      </c>
      <c r="B185" s="39"/>
      <c r="C185" s="39"/>
      <c r="D185" s="39" t="s">
        <v>23619</v>
      </c>
      <c r="E185" s="39" t="s">
        <v>23620</v>
      </c>
      <c r="F185" s="41" t="s">
        <v>23441</v>
      </c>
      <c r="G185" s="39">
        <v>1</v>
      </c>
      <c r="H185" s="42">
        <v>40</v>
      </c>
      <c r="I185" s="44">
        <f>VENTAS[[#This Row],[Cantidad]]*VENTAS[[#This Row],[Precio Venta]]</f>
        <v>40</v>
      </c>
      <c r="J185" s="42">
        <f>IF(VENTAS[[#This Row],[Nombre del Gestor]]&gt;1,VENTAS[[#This Row],[Precio Venta]]*10%,0)</f>
        <v>4</v>
      </c>
      <c r="K185" s="42">
        <f>IFERROR(VLOOKUP(VENTAS[[#This Row],[Código del producto Vendido]],STOCK[],13,FALSE),VENTAS[[#This Row],[Precio Venta]]*0.6)-VENTAS[[#This Row],[Comisión Unitaria 10%]]</f>
        <v>20</v>
      </c>
      <c r="L185" s="42">
        <f>VENTAS[[#This Row],[Cantidad]]*(VENTAS[[#This Row],[Precio Venta]]-VENTAS[[#This Row],[Costo Unitario SIN Comision]]-VENTAS[[#This Row],[Comisión Unitaria 10%]]-0.01*VENTAS[[#This Row],[Precio Venta]])</f>
        <v>15.6</v>
      </c>
      <c r="M185" s="46"/>
      <c r="N185" s="47" t="s">
        <v>23621</v>
      </c>
    </row>
    <row r="186" ht="17" customHeight="1" spans="1:14">
      <c r="A186" s="38">
        <v>45575.3905787037</v>
      </c>
      <c r="B186" s="39"/>
      <c r="C186" s="39"/>
      <c r="D186" s="39" t="s">
        <v>23281</v>
      </c>
      <c r="E186" s="39" t="s">
        <v>16615</v>
      </c>
      <c r="F186" s="41" t="s">
        <v>23622</v>
      </c>
      <c r="G186" s="39">
        <v>1</v>
      </c>
      <c r="H186" s="42">
        <v>30</v>
      </c>
      <c r="I186" s="44">
        <f>VENTAS[[#This Row],[Cantidad]]*VENTAS[[#This Row],[Precio Venta]]</f>
        <v>30</v>
      </c>
      <c r="J186" s="42">
        <f>IF(VENTAS[[#This Row],[Nombre del Gestor]]&gt;1,VENTAS[[#This Row],[Precio Venta]]*10%,0)</f>
        <v>3</v>
      </c>
      <c r="K186" s="42">
        <f>IFERROR(VLOOKUP(VENTAS[[#This Row],[Código del producto Vendido]],STOCK[],13,FALSE),VENTAS[[#This Row],[Precio Venta]]*0.6)-VENTAS[[#This Row],[Comisión Unitaria 10%]]</f>
        <v>17.3</v>
      </c>
      <c r="L186" s="42">
        <f>VENTAS[[#This Row],[Cantidad]]*(VENTAS[[#This Row],[Precio Venta]]-VENTAS[[#This Row],[Costo Unitario SIN Comision]]-VENTAS[[#This Row],[Comisión Unitaria 10%]]-0.01*VENTAS[[#This Row],[Precio Venta]])</f>
        <v>9.4</v>
      </c>
      <c r="M186" s="46"/>
      <c r="N186" s="47" t="s">
        <v>23623</v>
      </c>
    </row>
    <row r="187" ht="17" customHeight="1" spans="1:14">
      <c r="A187" s="38">
        <v>45575.3970023148</v>
      </c>
      <c r="B187" s="39"/>
      <c r="C187" s="39"/>
      <c r="D187" s="39" t="s">
        <v>23237</v>
      </c>
      <c r="E187" s="39" t="s">
        <v>23605</v>
      </c>
      <c r="F187" s="41" t="s">
        <v>23539</v>
      </c>
      <c r="G187" s="39">
        <v>1</v>
      </c>
      <c r="H187" s="42">
        <v>15</v>
      </c>
      <c r="I187" s="44">
        <f>VENTAS[[#This Row],[Cantidad]]*VENTAS[[#This Row],[Precio Venta]]</f>
        <v>15</v>
      </c>
      <c r="J187" s="42">
        <f>IF(VENTAS[[#This Row],[Nombre del Gestor]]&gt;1,VENTAS[[#This Row],[Precio Venta]]*10%,0)</f>
        <v>1.5</v>
      </c>
      <c r="K187" s="42">
        <f>IFERROR(VLOOKUP(VENTAS[[#This Row],[Código del producto Vendido]],STOCK[],13,FALSE),VENTAS[[#This Row],[Precio Venta]]*0.6)-VENTAS[[#This Row],[Comisión Unitaria 10%]]</f>
        <v>7.5</v>
      </c>
      <c r="L187" s="42">
        <f>VENTAS[[#This Row],[Cantidad]]*(VENTAS[[#This Row],[Precio Venta]]-VENTAS[[#This Row],[Costo Unitario SIN Comision]]-VENTAS[[#This Row],[Comisión Unitaria 10%]]-0.01*VENTAS[[#This Row],[Precio Venta]])</f>
        <v>5.85</v>
      </c>
      <c r="M187" s="46"/>
      <c r="N187" s="47" t="s">
        <v>23624</v>
      </c>
    </row>
    <row r="188" ht="17" customHeight="1" spans="1:14">
      <c r="A188" s="38">
        <v>45575.3998842593</v>
      </c>
      <c r="B188" s="39"/>
      <c r="C188" s="39"/>
      <c r="D188" s="39" t="s">
        <v>23316</v>
      </c>
      <c r="E188" s="39" t="s">
        <v>23625</v>
      </c>
      <c r="F188" s="41" t="s">
        <v>23626</v>
      </c>
      <c r="G188" s="39">
        <v>1</v>
      </c>
      <c r="H188" s="42">
        <v>25</v>
      </c>
      <c r="I188" s="44">
        <f>VENTAS[[#This Row],[Cantidad]]*VENTAS[[#This Row],[Precio Venta]]</f>
        <v>25</v>
      </c>
      <c r="J188" s="42">
        <f>IF(VENTAS[[#This Row],[Nombre del Gestor]]&gt;1,VENTAS[[#This Row],[Precio Venta]]*10%,0)</f>
        <v>2.5</v>
      </c>
      <c r="K188" s="42">
        <f>IFERROR(VLOOKUP(VENTAS[[#This Row],[Código del producto Vendido]],STOCK[],13,FALSE),VENTAS[[#This Row],[Precio Venta]]*0.6)-VENTAS[[#This Row],[Comisión Unitaria 10%]]</f>
        <v>12.5</v>
      </c>
      <c r="L188" s="42">
        <f>VENTAS[[#This Row],[Cantidad]]*(VENTAS[[#This Row],[Precio Venta]]-VENTAS[[#This Row],[Costo Unitario SIN Comision]]-VENTAS[[#This Row],[Comisión Unitaria 10%]]-0.01*VENTAS[[#This Row],[Precio Venta]])</f>
        <v>9.75</v>
      </c>
      <c r="M188" s="46"/>
      <c r="N188" s="47" t="s">
        <v>23627</v>
      </c>
    </row>
    <row r="189" ht="17" customHeight="1" spans="1:14">
      <c r="A189" s="38">
        <v>45575.4809259259</v>
      </c>
      <c r="B189" s="39"/>
      <c r="C189" s="39"/>
      <c r="D189" s="39" t="s">
        <v>23316</v>
      </c>
      <c r="E189" s="39" t="s">
        <v>23628</v>
      </c>
      <c r="F189" s="41" t="s">
        <v>23629</v>
      </c>
      <c r="G189" s="39">
        <v>1</v>
      </c>
      <c r="H189" s="42">
        <v>20</v>
      </c>
      <c r="I189" s="44">
        <f>VENTAS[[#This Row],[Cantidad]]*VENTAS[[#This Row],[Precio Venta]]</f>
        <v>20</v>
      </c>
      <c r="J189" s="42">
        <f>IF(VENTAS[[#This Row],[Nombre del Gestor]]&gt;1,VENTAS[[#This Row],[Precio Venta]]*10%,0)</f>
        <v>2</v>
      </c>
      <c r="K189" s="42">
        <f>IFERROR(VLOOKUP(VENTAS[[#This Row],[Código del producto Vendido]],STOCK[],13,FALSE),VENTAS[[#This Row],[Precio Venta]]*0.6)-VENTAS[[#This Row],[Comisión Unitaria 10%]]</f>
        <v>10</v>
      </c>
      <c r="L189" s="42">
        <f>VENTAS[[#This Row],[Cantidad]]*(VENTAS[[#This Row],[Precio Venta]]-VENTAS[[#This Row],[Costo Unitario SIN Comision]]-VENTAS[[#This Row],[Comisión Unitaria 10%]]-0.01*VENTAS[[#This Row],[Precio Venta]])</f>
        <v>7.8</v>
      </c>
      <c r="M189" s="46"/>
      <c r="N189" s="47" t="s">
        <v>23630</v>
      </c>
    </row>
    <row r="190" ht="17" customHeight="1" spans="1:14">
      <c r="A190" s="38">
        <v>45576.3876041667</v>
      </c>
      <c r="B190" s="39"/>
      <c r="C190" s="39"/>
      <c r="D190" s="39" t="s">
        <v>23631</v>
      </c>
      <c r="E190" s="39" t="s">
        <v>23632</v>
      </c>
      <c r="F190" s="41" t="s">
        <v>23633</v>
      </c>
      <c r="G190" s="39">
        <v>1</v>
      </c>
      <c r="H190" s="42">
        <v>15</v>
      </c>
      <c r="I190" s="44">
        <f>VENTAS[[#This Row],[Cantidad]]*VENTAS[[#This Row],[Precio Venta]]</f>
        <v>15</v>
      </c>
      <c r="J190" s="42">
        <f>IF(VENTAS[[#This Row],[Nombre del Gestor]]&gt;1,VENTAS[[#This Row],[Precio Venta]]*10%,0)</f>
        <v>1.5</v>
      </c>
      <c r="K190" s="42">
        <f>IFERROR(VLOOKUP(VENTAS[[#This Row],[Código del producto Vendido]],STOCK[],13,FALSE),VENTAS[[#This Row],[Precio Venta]]*0.6)-VENTAS[[#This Row],[Comisión Unitaria 10%]]</f>
        <v>7.5</v>
      </c>
      <c r="L190" s="42">
        <f>VENTAS[[#This Row],[Cantidad]]*(VENTAS[[#This Row],[Precio Venta]]-VENTAS[[#This Row],[Costo Unitario SIN Comision]]-VENTAS[[#This Row],[Comisión Unitaria 10%]]-0.01*VENTAS[[#This Row],[Precio Venta]])</f>
        <v>5.85</v>
      </c>
      <c r="M190" s="46"/>
      <c r="N190" s="47" t="s">
        <v>23634</v>
      </c>
    </row>
    <row r="191" ht="17" customHeight="1" spans="1:14">
      <c r="A191" s="38">
        <v>45576.388275463</v>
      </c>
      <c r="B191" s="39"/>
      <c r="C191" s="39"/>
      <c r="D191" s="39" t="s">
        <v>23635</v>
      </c>
      <c r="E191" s="39" t="s">
        <v>23636</v>
      </c>
      <c r="F191" s="41" t="s">
        <v>23633</v>
      </c>
      <c r="G191" s="39">
        <v>2</v>
      </c>
      <c r="H191" s="42">
        <v>15</v>
      </c>
      <c r="I191" s="44">
        <f>VENTAS[[#This Row],[Cantidad]]*VENTAS[[#This Row],[Precio Venta]]</f>
        <v>30</v>
      </c>
      <c r="J191" s="42">
        <f>IF(VENTAS[[#This Row],[Nombre del Gestor]]&gt;1,VENTAS[[#This Row],[Precio Venta]]*10%,0)</f>
        <v>1.5</v>
      </c>
      <c r="K191" s="42">
        <f>IFERROR(VLOOKUP(VENTAS[[#This Row],[Código del producto Vendido]],STOCK[],13,FALSE),VENTAS[[#This Row],[Precio Venta]]*0.6)-VENTAS[[#This Row],[Comisión Unitaria 10%]]</f>
        <v>7.5</v>
      </c>
      <c r="L191" s="42">
        <f>VENTAS[[#This Row],[Cantidad]]*(VENTAS[[#This Row],[Precio Venta]]-VENTAS[[#This Row],[Costo Unitario SIN Comision]]-VENTAS[[#This Row],[Comisión Unitaria 10%]]-0.01*VENTAS[[#This Row],[Precio Venta]])</f>
        <v>11.7</v>
      </c>
      <c r="M191" s="46"/>
      <c r="N191" s="47" t="s">
        <v>23637</v>
      </c>
    </row>
    <row r="192" ht="34" customHeight="1" spans="1:14">
      <c r="A192" s="38">
        <v>45576.4072337963</v>
      </c>
      <c r="B192" s="39"/>
      <c r="C192" s="39"/>
      <c r="D192" s="39" t="s">
        <v>23281</v>
      </c>
      <c r="E192" s="39" t="s">
        <v>23638</v>
      </c>
      <c r="F192" s="41" t="s">
        <v>23488</v>
      </c>
      <c r="G192" s="39">
        <v>1</v>
      </c>
      <c r="H192" s="42">
        <v>22</v>
      </c>
      <c r="I192" s="44">
        <f>VENTAS[[#This Row],[Cantidad]]*VENTAS[[#This Row],[Precio Venta]]</f>
        <v>22</v>
      </c>
      <c r="J192" s="42">
        <f>IF(VENTAS[[#This Row],[Nombre del Gestor]]&gt;1,VENTAS[[#This Row],[Precio Venta]]*10%,0)</f>
        <v>2.2</v>
      </c>
      <c r="K192" s="42">
        <f>IFERROR(VLOOKUP(VENTAS[[#This Row],[Código del producto Vendido]],STOCK[],13,FALSE),VENTAS[[#This Row],[Precio Venta]]*0.6)-VENTAS[[#This Row],[Comisión Unitaria 10%]]</f>
        <v>11</v>
      </c>
      <c r="L192" s="42">
        <f>VENTAS[[#This Row],[Cantidad]]*(VENTAS[[#This Row],[Precio Venta]]-VENTAS[[#This Row],[Costo Unitario SIN Comision]]-VENTAS[[#This Row],[Comisión Unitaria 10%]]-0.01*VENTAS[[#This Row],[Precio Venta]])</f>
        <v>8.58</v>
      </c>
      <c r="M192" s="46"/>
      <c r="N192" s="47" t="s">
        <v>23639</v>
      </c>
    </row>
    <row r="193" ht="17" customHeight="1" spans="1:14">
      <c r="A193" s="38">
        <v>45576.4072337963</v>
      </c>
      <c r="B193" s="39"/>
      <c r="C193" s="39"/>
      <c r="D193" s="39" t="s">
        <v>23281</v>
      </c>
      <c r="E193" s="39" t="s">
        <v>23356</v>
      </c>
      <c r="F193" s="41" t="s">
        <v>23357</v>
      </c>
      <c r="G193" s="39">
        <v>1</v>
      </c>
      <c r="H193" s="42">
        <v>22</v>
      </c>
      <c r="I193" s="44">
        <f>VENTAS[[#This Row],[Cantidad]]*VENTAS[[#This Row],[Precio Venta]]</f>
        <v>22</v>
      </c>
      <c r="J193" s="42">
        <f>IF(VENTAS[[#This Row],[Nombre del Gestor]]&gt;1,VENTAS[[#This Row],[Precio Venta]]*10%,0)</f>
        <v>2.2</v>
      </c>
      <c r="K193" s="42">
        <f>IFERROR(VLOOKUP(VENTAS[[#This Row],[Código del producto Vendido]],STOCK[],13,FALSE),VENTAS[[#This Row],[Precio Venta]]*0.6)-VENTAS[[#This Row],[Comisión Unitaria 10%]]</f>
        <v>11</v>
      </c>
      <c r="L193" s="42">
        <f>VENTAS[[#This Row],[Cantidad]]*(VENTAS[[#This Row],[Precio Venta]]-VENTAS[[#This Row],[Costo Unitario SIN Comision]]-VENTAS[[#This Row],[Comisión Unitaria 10%]]-0.01*VENTAS[[#This Row],[Precio Venta]])</f>
        <v>8.58</v>
      </c>
      <c r="M193" s="46"/>
      <c r="N193" s="47" t="s">
        <v>23640</v>
      </c>
    </row>
    <row r="194" ht="17" customHeight="1" spans="1:14">
      <c r="A194" s="38">
        <v>45576.4072337963</v>
      </c>
      <c r="B194" s="39"/>
      <c r="C194" s="39"/>
      <c r="D194" s="39" t="s">
        <v>23281</v>
      </c>
      <c r="E194" s="39" t="s">
        <v>23641</v>
      </c>
      <c r="F194" s="41" t="s">
        <v>23642</v>
      </c>
      <c r="G194" s="39">
        <v>1</v>
      </c>
      <c r="H194" s="42">
        <v>22</v>
      </c>
      <c r="I194" s="44">
        <f>VENTAS[[#This Row],[Cantidad]]*VENTAS[[#This Row],[Precio Venta]]</f>
        <v>22</v>
      </c>
      <c r="J194" s="42">
        <f>IF(VENTAS[[#This Row],[Nombre del Gestor]]&gt;1,VENTAS[[#This Row],[Precio Venta]]*10%,0)</f>
        <v>2.2</v>
      </c>
      <c r="K194" s="42">
        <f>IFERROR(VLOOKUP(VENTAS[[#This Row],[Código del producto Vendido]],STOCK[],13,FALSE),VENTAS[[#This Row],[Precio Venta]]*0.6)-VENTAS[[#This Row],[Comisión Unitaria 10%]]</f>
        <v>11</v>
      </c>
      <c r="L194" s="42">
        <f>VENTAS[[#This Row],[Cantidad]]*(VENTAS[[#This Row],[Precio Venta]]-VENTAS[[#This Row],[Costo Unitario SIN Comision]]-VENTAS[[#This Row],[Comisión Unitaria 10%]]-0.01*VENTAS[[#This Row],[Precio Venta]])</f>
        <v>8.58</v>
      </c>
      <c r="M194" s="46"/>
      <c r="N194" s="47" t="s">
        <v>23643</v>
      </c>
    </row>
    <row r="195" ht="17" customHeight="1" spans="1:14">
      <c r="A195" s="38">
        <v>45576.4751157407</v>
      </c>
      <c r="B195" s="39"/>
      <c r="C195" s="39"/>
      <c r="D195" s="39" t="s">
        <v>23644</v>
      </c>
      <c r="E195" s="39" t="s">
        <v>23530</v>
      </c>
      <c r="F195" s="41" t="s">
        <v>23531</v>
      </c>
      <c r="G195" s="39">
        <v>1</v>
      </c>
      <c r="H195" s="42">
        <v>5</v>
      </c>
      <c r="I195" s="44">
        <f>VENTAS[[#This Row],[Cantidad]]*VENTAS[[#This Row],[Precio Venta]]</f>
        <v>5</v>
      </c>
      <c r="J195" s="42">
        <f>IF(VENTAS[[#This Row],[Nombre del Gestor]]&gt;1,VENTAS[[#This Row],[Precio Venta]]*10%,0)</f>
        <v>0.5</v>
      </c>
      <c r="K195" s="42">
        <f>IFERROR(VLOOKUP(VENTAS[[#This Row],[Código del producto Vendido]],STOCK[],13,FALSE),VENTAS[[#This Row],[Precio Venta]]*0.6)-VENTAS[[#This Row],[Comisión Unitaria 10%]]</f>
        <v>2.5</v>
      </c>
      <c r="L195" s="42">
        <f>VENTAS[[#This Row],[Cantidad]]*(VENTAS[[#This Row],[Precio Venta]]-VENTAS[[#This Row],[Costo Unitario SIN Comision]]-VENTAS[[#This Row],[Comisión Unitaria 10%]]-0.01*VENTAS[[#This Row],[Precio Venta]])</f>
        <v>1.95</v>
      </c>
      <c r="M195" s="46"/>
      <c r="N195" s="47" t="s">
        <v>23645</v>
      </c>
    </row>
    <row r="196" ht="17" customHeight="1" spans="1:14">
      <c r="A196" s="38">
        <v>45576.4751157407</v>
      </c>
      <c r="B196" s="39"/>
      <c r="C196" s="39"/>
      <c r="D196" s="39" t="s">
        <v>23644</v>
      </c>
      <c r="E196" s="39" t="s">
        <v>23535</v>
      </c>
      <c r="F196" s="41" t="s">
        <v>23536</v>
      </c>
      <c r="G196" s="39">
        <v>4</v>
      </c>
      <c r="H196" s="42">
        <v>2</v>
      </c>
      <c r="I196" s="44">
        <f>VENTAS[[#This Row],[Cantidad]]*VENTAS[[#This Row],[Precio Venta]]</f>
        <v>8</v>
      </c>
      <c r="J196" s="42">
        <f>IF(VENTAS[[#This Row],[Nombre del Gestor]]&gt;1,VENTAS[[#This Row],[Precio Venta]]*10%,0)</f>
        <v>0.2</v>
      </c>
      <c r="K196" s="42">
        <f>IFERROR(VLOOKUP(VENTAS[[#This Row],[Código del producto Vendido]],STOCK[],13,FALSE),VENTAS[[#This Row],[Precio Venta]]*0.6)-VENTAS[[#This Row],[Comisión Unitaria 10%]]</f>
        <v>1</v>
      </c>
      <c r="L196" s="42">
        <f>VENTAS[[#This Row],[Cantidad]]*(VENTAS[[#This Row],[Precio Venta]]-VENTAS[[#This Row],[Costo Unitario SIN Comision]]-VENTAS[[#This Row],[Comisión Unitaria 10%]]-0.01*VENTAS[[#This Row],[Precio Venta]])</f>
        <v>3.12</v>
      </c>
      <c r="M196" s="46"/>
      <c r="N196" s="47" t="s">
        <v>23646</v>
      </c>
    </row>
    <row r="197" ht="17" customHeight="1" spans="1:14">
      <c r="A197" s="38">
        <v>45576.4759375</v>
      </c>
      <c r="B197" s="39"/>
      <c r="C197" s="39"/>
      <c r="D197" s="39" t="s">
        <v>23644</v>
      </c>
      <c r="E197" s="39" t="s">
        <v>23647</v>
      </c>
      <c r="F197" s="41" t="s">
        <v>23648</v>
      </c>
      <c r="G197" s="39">
        <v>2</v>
      </c>
      <c r="H197" s="42">
        <v>3</v>
      </c>
      <c r="I197" s="44">
        <f>VENTAS[[#This Row],[Cantidad]]*VENTAS[[#This Row],[Precio Venta]]</f>
        <v>6</v>
      </c>
      <c r="J197" s="42">
        <f>IF(VENTAS[[#This Row],[Nombre del Gestor]]&gt;1,VENTAS[[#This Row],[Precio Venta]]*10%,0)</f>
        <v>0.3</v>
      </c>
      <c r="K197" s="42">
        <f>IFERROR(VLOOKUP(VENTAS[[#This Row],[Código del producto Vendido]],STOCK[],13,FALSE),VENTAS[[#This Row],[Precio Venta]]*0.6)-VENTAS[[#This Row],[Comisión Unitaria 10%]]</f>
        <v>1.5</v>
      </c>
      <c r="L197" s="42">
        <f>VENTAS[[#This Row],[Cantidad]]*(VENTAS[[#This Row],[Precio Venta]]-VENTAS[[#This Row],[Costo Unitario SIN Comision]]-VENTAS[[#This Row],[Comisión Unitaria 10%]]-0.01*VENTAS[[#This Row],[Precio Venta]])</f>
        <v>2.34</v>
      </c>
      <c r="M197" s="46"/>
      <c r="N197" s="47" t="s">
        <v>23649</v>
      </c>
    </row>
    <row r="198" ht="17" customHeight="1" spans="1:14">
      <c r="A198" s="38">
        <v>45576.4779282407</v>
      </c>
      <c r="B198" s="39"/>
      <c r="C198" s="39"/>
      <c r="D198" s="39" t="s">
        <v>23644</v>
      </c>
      <c r="E198" s="39" t="s">
        <v>23535</v>
      </c>
      <c r="F198" s="41" t="s">
        <v>23536</v>
      </c>
      <c r="G198" s="39">
        <v>1</v>
      </c>
      <c r="H198" s="42">
        <v>2</v>
      </c>
      <c r="I198" s="44">
        <f>VENTAS[[#This Row],[Cantidad]]*VENTAS[[#This Row],[Precio Venta]]</f>
        <v>2</v>
      </c>
      <c r="J198" s="42">
        <f>IF(VENTAS[[#This Row],[Nombre del Gestor]]&gt;1,VENTAS[[#This Row],[Precio Venta]]*10%,0)</f>
        <v>0.2</v>
      </c>
      <c r="K198" s="42">
        <f>IFERROR(VLOOKUP(VENTAS[[#This Row],[Código del producto Vendido]],STOCK[],13,FALSE),VENTAS[[#This Row],[Precio Venta]]*0.6)-VENTAS[[#This Row],[Comisión Unitaria 10%]]</f>
        <v>1</v>
      </c>
      <c r="L198" s="42">
        <f>VENTAS[[#This Row],[Cantidad]]*(VENTAS[[#This Row],[Precio Venta]]-VENTAS[[#This Row],[Costo Unitario SIN Comision]]-VENTAS[[#This Row],[Comisión Unitaria 10%]]-0.01*VENTAS[[#This Row],[Precio Venta]])</f>
        <v>0.78</v>
      </c>
      <c r="M198" s="46"/>
      <c r="N198" s="47" t="s">
        <v>23650</v>
      </c>
    </row>
    <row r="199" ht="34" customHeight="1" spans="1:14">
      <c r="A199" s="38">
        <v>45576.483125</v>
      </c>
      <c r="B199" s="39"/>
      <c r="C199" s="39"/>
      <c r="D199" s="39" t="s">
        <v>23425</v>
      </c>
      <c r="E199" s="39" t="s">
        <v>23651</v>
      </c>
      <c r="F199" s="41" t="s">
        <v>23652</v>
      </c>
      <c r="G199" s="39">
        <v>1</v>
      </c>
      <c r="H199" s="42">
        <v>20</v>
      </c>
      <c r="I199" s="44">
        <f>VENTAS[[#This Row],[Cantidad]]*VENTAS[[#This Row],[Precio Venta]]</f>
        <v>20</v>
      </c>
      <c r="J199" s="42">
        <f>IF(VENTAS[[#This Row],[Nombre del Gestor]]&gt;1,VENTAS[[#This Row],[Precio Venta]]*10%,0)</f>
        <v>2</v>
      </c>
      <c r="K199" s="42">
        <f>IFERROR(VLOOKUP(VENTAS[[#This Row],[Código del producto Vendido]],STOCK[],13,FALSE),VENTAS[[#This Row],[Precio Venta]]*0.6)-VENTAS[[#This Row],[Comisión Unitaria 10%]]</f>
        <v>10</v>
      </c>
      <c r="L199" s="42">
        <f>VENTAS[[#This Row],[Cantidad]]*(VENTAS[[#This Row],[Precio Venta]]-VENTAS[[#This Row],[Costo Unitario SIN Comision]]-VENTAS[[#This Row],[Comisión Unitaria 10%]]-0.01*VENTAS[[#This Row],[Precio Venta]])</f>
        <v>7.8</v>
      </c>
      <c r="M199" s="46"/>
      <c r="N199" s="47" t="s">
        <v>23653</v>
      </c>
    </row>
    <row r="200" ht="34" customHeight="1" spans="1:14">
      <c r="A200" s="38">
        <v>45576.6366898148</v>
      </c>
      <c r="B200" s="39"/>
      <c r="C200" s="39"/>
      <c r="D200" s="39" t="s">
        <v>23425</v>
      </c>
      <c r="E200" s="39" t="s">
        <v>23546</v>
      </c>
      <c r="F200" s="41" t="s">
        <v>23654</v>
      </c>
      <c r="G200" s="39">
        <v>1</v>
      </c>
      <c r="H200" s="42">
        <v>30</v>
      </c>
      <c r="I200" s="44">
        <f>VENTAS[[#This Row],[Cantidad]]*VENTAS[[#This Row],[Precio Venta]]</f>
        <v>30</v>
      </c>
      <c r="J200" s="42">
        <f>IF(VENTAS[[#This Row],[Nombre del Gestor]]&gt;1,VENTAS[[#This Row],[Precio Venta]]*10%,0)</f>
        <v>3</v>
      </c>
      <c r="K200" s="42">
        <f>IFERROR(VLOOKUP(VENTAS[[#This Row],[Código del producto Vendido]],STOCK[],13,FALSE),VENTAS[[#This Row],[Precio Venta]]*0.6)-VENTAS[[#This Row],[Comisión Unitaria 10%]]</f>
        <v>15</v>
      </c>
      <c r="L200" s="42">
        <f>VENTAS[[#This Row],[Cantidad]]*(VENTAS[[#This Row],[Precio Venta]]-VENTAS[[#This Row],[Costo Unitario SIN Comision]]-VENTAS[[#This Row],[Comisión Unitaria 10%]]-0.01*VENTAS[[#This Row],[Precio Venta]])</f>
        <v>11.7</v>
      </c>
      <c r="M200" s="46"/>
      <c r="N200" s="47" t="s">
        <v>23655</v>
      </c>
    </row>
    <row r="201" ht="34" customHeight="1" spans="1:14">
      <c r="A201" s="38">
        <v>45576.6521527778</v>
      </c>
      <c r="B201" s="39"/>
      <c r="C201" s="39"/>
      <c r="D201" s="39" t="s">
        <v>23383</v>
      </c>
      <c r="E201" s="39" t="s">
        <v>23656</v>
      </c>
      <c r="F201" s="41" t="s">
        <v>23657</v>
      </c>
      <c r="G201" s="39">
        <v>1</v>
      </c>
      <c r="H201" s="42">
        <v>25</v>
      </c>
      <c r="I201" s="44">
        <f>VENTAS[[#This Row],[Cantidad]]*VENTAS[[#This Row],[Precio Venta]]</f>
        <v>25</v>
      </c>
      <c r="J201" s="42">
        <f>IF(VENTAS[[#This Row],[Nombre del Gestor]]&gt;1,VENTAS[[#This Row],[Precio Venta]]*10%,0)</f>
        <v>2.5</v>
      </c>
      <c r="K201" s="42">
        <f>IFERROR(VLOOKUP(VENTAS[[#This Row],[Código del producto Vendido]],STOCK[],13,FALSE),VENTAS[[#This Row],[Precio Venta]]*0.6)-VENTAS[[#This Row],[Comisión Unitaria 10%]]</f>
        <v>12.5</v>
      </c>
      <c r="L201" s="42">
        <f>VENTAS[[#This Row],[Cantidad]]*(VENTAS[[#This Row],[Precio Venta]]-VENTAS[[#This Row],[Costo Unitario SIN Comision]]-VENTAS[[#This Row],[Comisión Unitaria 10%]]-0.01*VENTAS[[#This Row],[Precio Venta]])</f>
        <v>9.75</v>
      </c>
      <c r="M201" s="46"/>
      <c r="N201" s="47" t="s">
        <v>23658</v>
      </c>
    </row>
    <row r="202" ht="34" customHeight="1" spans="1:14">
      <c r="A202" s="38">
        <v>45576.6987384259</v>
      </c>
      <c r="B202" s="39"/>
      <c r="C202" s="39"/>
      <c r="D202" s="39" t="s">
        <v>23383</v>
      </c>
      <c r="E202" s="39" t="s">
        <v>23659</v>
      </c>
      <c r="F202" s="41" t="s">
        <v>16792</v>
      </c>
      <c r="G202" s="39">
        <v>1</v>
      </c>
      <c r="H202" s="42">
        <v>18</v>
      </c>
      <c r="I202" s="44">
        <f>VENTAS[[#This Row],[Cantidad]]*VENTAS[[#This Row],[Precio Venta]]</f>
        <v>18</v>
      </c>
      <c r="J202" s="42">
        <f>IF(VENTAS[[#This Row],[Nombre del Gestor]]&gt;1,VENTAS[[#This Row],[Precio Venta]]*10%,0)</f>
        <v>1.8</v>
      </c>
      <c r="K202" s="42">
        <f>IFERROR(VLOOKUP(VENTAS[[#This Row],[Código del producto Vendido]],STOCK[],13,FALSE),VENTAS[[#This Row],[Precio Venta]]*0.6)-VENTAS[[#This Row],[Comisión Unitaria 10%]]</f>
        <v>9</v>
      </c>
      <c r="L202" s="42">
        <f>VENTAS[[#This Row],[Cantidad]]*(VENTAS[[#This Row],[Precio Venta]]-VENTAS[[#This Row],[Costo Unitario SIN Comision]]-VENTAS[[#This Row],[Comisión Unitaria 10%]]-0.01*VENTAS[[#This Row],[Precio Venta]])</f>
        <v>7.02</v>
      </c>
      <c r="M202" s="46"/>
      <c r="N202" s="47" t="s">
        <v>23660</v>
      </c>
    </row>
    <row r="203" ht="17" customHeight="1" spans="1:14">
      <c r="A203" s="38">
        <v>45576.7564583333</v>
      </c>
      <c r="B203" s="39"/>
      <c r="C203" s="39"/>
      <c r="D203" s="39" t="s">
        <v>23196</v>
      </c>
      <c r="E203" s="39" t="s">
        <v>23661</v>
      </c>
      <c r="F203" s="41" t="s">
        <v>23662</v>
      </c>
      <c r="G203" s="39">
        <v>1</v>
      </c>
      <c r="H203" s="42">
        <v>10</v>
      </c>
      <c r="I203" s="44">
        <f>VENTAS[[#This Row],[Cantidad]]*VENTAS[[#This Row],[Precio Venta]]</f>
        <v>10</v>
      </c>
      <c r="J203" s="42">
        <f>IF(VENTAS[[#This Row],[Nombre del Gestor]]&gt;1,VENTAS[[#This Row],[Precio Venta]]*10%,0)</f>
        <v>1</v>
      </c>
      <c r="K203" s="42">
        <f>IFERROR(VLOOKUP(VENTAS[[#This Row],[Código del producto Vendido]],STOCK[],13,FALSE),VENTAS[[#This Row],[Precio Venta]]*0.6)-VENTAS[[#This Row],[Comisión Unitaria 10%]]</f>
        <v>5</v>
      </c>
      <c r="L203" s="42">
        <f>VENTAS[[#This Row],[Cantidad]]*(VENTAS[[#This Row],[Precio Venta]]-VENTAS[[#This Row],[Costo Unitario SIN Comision]]-VENTAS[[#This Row],[Comisión Unitaria 10%]]-0.01*VENTAS[[#This Row],[Precio Venta]])</f>
        <v>3.9</v>
      </c>
      <c r="M203" s="46"/>
      <c r="N203" s="47" t="s">
        <v>23663</v>
      </c>
    </row>
    <row r="204" ht="17" customHeight="1" spans="1:14">
      <c r="A204" s="38">
        <v>45576.7633101852</v>
      </c>
      <c r="B204" s="39"/>
      <c r="C204" s="39"/>
      <c r="D204" s="39"/>
      <c r="E204" s="39" t="s">
        <v>23664</v>
      </c>
      <c r="F204" s="41" t="s">
        <v>23665</v>
      </c>
      <c r="G204" s="39">
        <v>1</v>
      </c>
      <c r="H204" s="42">
        <v>10</v>
      </c>
      <c r="I204" s="44">
        <f>VENTAS[[#This Row],[Cantidad]]*VENTAS[[#This Row],[Precio Venta]]</f>
        <v>10</v>
      </c>
      <c r="J204" s="42">
        <f>IF(VENTAS[[#This Row],[Nombre del Gestor]]&gt;1,VENTAS[[#This Row],[Precio Venta]]*10%,0)</f>
        <v>0</v>
      </c>
      <c r="K204" s="42">
        <f>IFERROR(VLOOKUP(VENTAS[[#This Row],[Código del producto Vendido]],STOCK[],13,FALSE),VENTAS[[#This Row],[Precio Venta]]*0.6)-VENTAS[[#This Row],[Comisión Unitaria 10%]]</f>
        <v>6</v>
      </c>
      <c r="L204" s="42">
        <f>VENTAS[[#This Row],[Cantidad]]*(VENTAS[[#This Row],[Precio Venta]]-VENTAS[[#This Row],[Costo Unitario SIN Comision]]-VENTAS[[#This Row],[Comisión Unitaria 10%]]-0.01*VENTAS[[#This Row],[Precio Venta]])</f>
        <v>3.9</v>
      </c>
      <c r="M204" s="46"/>
      <c r="N204" s="47" t="s">
        <v>23666</v>
      </c>
    </row>
    <row r="205" ht="17" customHeight="1" spans="1:14">
      <c r="A205" s="38">
        <v>45577.2378472222</v>
      </c>
      <c r="B205" s="39"/>
      <c r="C205" s="39"/>
      <c r="D205" s="39" t="s">
        <v>23237</v>
      </c>
      <c r="E205" s="39" t="s">
        <v>23667</v>
      </c>
      <c r="F205" s="41" t="s">
        <v>16818</v>
      </c>
      <c r="G205" s="39">
        <v>1</v>
      </c>
      <c r="H205" s="42">
        <v>30</v>
      </c>
      <c r="I205" s="44">
        <f>VENTAS[[#This Row],[Cantidad]]*VENTAS[[#This Row],[Precio Venta]]</f>
        <v>30</v>
      </c>
      <c r="J205" s="42">
        <f>IF(VENTAS[[#This Row],[Nombre del Gestor]]&gt;1,VENTAS[[#This Row],[Precio Venta]]*10%,0)</f>
        <v>3</v>
      </c>
      <c r="K205" s="42">
        <f>IFERROR(VLOOKUP(VENTAS[[#This Row],[Código del producto Vendido]],STOCK[],13,FALSE),VENTAS[[#This Row],[Precio Venta]]*0.6)-VENTAS[[#This Row],[Comisión Unitaria 10%]]</f>
        <v>15</v>
      </c>
      <c r="L205" s="42">
        <f>VENTAS[[#This Row],[Cantidad]]*(VENTAS[[#This Row],[Precio Venta]]-VENTAS[[#This Row],[Costo Unitario SIN Comision]]-VENTAS[[#This Row],[Comisión Unitaria 10%]]-0.01*VENTAS[[#This Row],[Precio Venta]])</f>
        <v>11.7</v>
      </c>
      <c r="M205" s="46"/>
      <c r="N205" s="47" t="s">
        <v>23668</v>
      </c>
    </row>
    <row r="206" ht="17" customHeight="1" spans="1:14">
      <c r="A206" s="38">
        <v>45577.5451388889</v>
      </c>
      <c r="B206" s="39"/>
      <c r="C206" s="39"/>
      <c r="D206" s="39" t="s">
        <v>23174</v>
      </c>
      <c r="E206" s="39" t="s">
        <v>23669</v>
      </c>
      <c r="F206" s="41" t="s">
        <v>16771</v>
      </c>
      <c r="G206" s="39">
        <v>1</v>
      </c>
      <c r="H206" s="42">
        <v>35</v>
      </c>
      <c r="I206" s="44">
        <f>VENTAS[[#This Row],[Cantidad]]*VENTAS[[#This Row],[Precio Venta]]</f>
        <v>35</v>
      </c>
      <c r="J206" s="42">
        <f>IF(VENTAS[[#This Row],[Nombre del Gestor]]&gt;1,VENTAS[[#This Row],[Precio Venta]]*10%,0)</f>
        <v>3.5</v>
      </c>
      <c r="K206" s="42">
        <f>IFERROR(VLOOKUP(VENTAS[[#This Row],[Código del producto Vendido]],STOCK[],13,FALSE),VENTAS[[#This Row],[Precio Venta]]*0.6)-VENTAS[[#This Row],[Comisión Unitaria 10%]]</f>
        <v>17.5</v>
      </c>
      <c r="L206" s="42">
        <f>VENTAS[[#This Row],[Cantidad]]*(VENTAS[[#This Row],[Precio Venta]]-VENTAS[[#This Row],[Costo Unitario SIN Comision]]-VENTAS[[#This Row],[Comisión Unitaria 10%]]-0.01*VENTAS[[#This Row],[Precio Venta]])</f>
        <v>13.65</v>
      </c>
      <c r="M206" s="46"/>
      <c r="N206" s="47" t="s">
        <v>23670</v>
      </c>
    </row>
    <row r="207" ht="17" customHeight="1" spans="1:14">
      <c r="A207" s="38">
        <v>45577.5946064815</v>
      </c>
      <c r="B207" s="39"/>
      <c r="C207" s="39"/>
      <c r="D207" s="39" t="s">
        <v>23671</v>
      </c>
      <c r="E207" s="39" t="s">
        <v>23541</v>
      </c>
      <c r="F207" s="41" t="s">
        <v>23542</v>
      </c>
      <c r="G207" s="39">
        <v>1</v>
      </c>
      <c r="H207" s="42">
        <v>25</v>
      </c>
      <c r="I207" s="44">
        <f>VENTAS[[#This Row],[Cantidad]]*VENTAS[[#This Row],[Precio Venta]]</f>
        <v>25</v>
      </c>
      <c r="J207" s="42">
        <f>IF(VENTAS[[#This Row],[Nombre del Gestor]]&gt;1,VENTAS[[#This Row],[Precio Venta]]*10%,0)</f>
        <v>2.5</v>
      </c>
      <c r="K207" s="42">
        <f>IFERROR(VLOOKUP(VENTAS[[#This Row],[Código del producto Vendido]],STOCK[],13,FALSE),VENTAS[[#This Row],[Precio Venta]]*0.6)-VENTAS[[#This Row],[Comisión Unitaria 10%]]</f>
        <v>12.5</v>
      </c>
      <c r="L207" s="42">
        <f>VENTAS[[#This Row],[Cantidad]]*(VENTAS[[#This Row],[Precio Venta]]-VENTAS[[#This Row],[Costo Unitario SIN Comision]]-VENTAS[[#This Row],[Comisión Unitaria 10%]]-0.01*VENTAS[[#This Row],[Precio Venta]])</f>
        <v>9.75</v>
      </c>
      <c r="M207" s="46"/>
      <c r="N207" s="47" t="s">
        <v>23672</v>
      </c>
    </row>
    <row r="208" ht="17" customHeight="1" spans="1:14">
      <c r="A208" s="38">
        <v>45577.6426967593</v>
      </c>
      <c r="B208" s="39"/>
      <c r="C208" s="39"/>
      <c r="D208" s="39" t="s">
        <v>23337</v>
      </c>
      <c r="E208" s="39" t="s">
        <v>23541</v>
      </c>
      <c r="F208" s="41" t="s">
        <v>23542</v>
      </c>
      <c r="G208" s="39">
        <v>1</v>
      </c>
      <c r="H208" s="42">
        <v>25</v>
      </c>
      <c r="I208" s="44">
        <f>VENTAS[[#This Row],[Cantidad]]*VENTAS[[#This Row],[Precio Venta]]</f>
        <v>25</v>
      </c>
      <c r="J208" s="42">
        <f>IF(VENTAS[[#This Row],[Nombre del Gestor]]&gt;1,VENTAS[[#This Row],[Precio Venta]]*10%,0)</f>
        <v>2.5</v>
      </c>
      <c r="K208" s="42">
        <f>IFERROR(VLOOKUP(VENTAS[[#This Row],[Código del producto Vendido]],STOCK[],13,FALSE),VENTAS[[#This Row],[Precio Venta]]*0.6)-VENTAS[[#This Row],[Comisión Unitaria 10%]]</f>
        <v>12.5</v>
      </c>
      <c r="L208" s="42">
        <f>VENTAS[[#This Row],[Cantidad]]*(VENTAS[[#This Row],[Precio Venta]]-VENTAS[[#This Row],[Costo Unitario SIN Comision]]-VENTAS[[#This Row],[Comisión Unitaria 10%]]-0.01*VENTAS[[#This Row],[Precio Venta]])</f>
        <v>9.75</v>
      </c>
      <c r="M208" s="46"/>
      <c r="N208" s="47" t="s">
        <v>23673</v>
      </c>
    </row>
    <row r="209" ht="17" customHeight="1" spans="1:14">
      <c r="A209" s="38">
        <v>45577.6474074074</v>
      </c>
      <c r="B209" s="39"/>
      <c r="C209" s="39"/>
      <c r="D209" s="39" t="s">
        <v>23671</v>
      </c>
      <c r="E209" s="39" t="s">
        <v>23502</v>
      </c>
      <c r="F209" s="41" t="s">
        <v>23503</v>
      </c>
      <c r="G209" s="39">
        <v>1</v>
      </c>
      <c r="H209" s="42">
        <v>22</v>
      </c>
      <c r="I209" s="44">
        <f>VENTAS[[#This Row],[Cantidad]]*VENTAS[[#This Row],[Precio Venta]]</f>
        <v>22</v>
      </c>
      <c r="J209" s="42">
        <f>IF(VENTAS[[#This Row],[Nombre del Gestor]]&gt;1,VENTAS[[#This Row],[Precio Venta]]*10%,0)</f>
        <v>2.2</v>
      </c>
      <c r="K209" s="42">
        <f>IFERROR(VLOOKUP(VENTAS[[#This Row],[Código del producto Vendido]],STOCK[],13,FALSE),VENTAS[[#This Row],[Precio Venta]]*0.6)-VENTAS[[#This Row],[Comisión Unitaria 10%]]</f>
        <v>11</v>
      </c>
      <c r="L209" s="42">
        <f>VENTAS[[#This Row],[Cantidad]]*(VENTAS[[#This Row],[Precio Venta]]-VENTAS[[#This Row],[Costo Unitario SIN Comision]]-VENTAS[[#This Row],[Comisión Unitaria 10%]]-0.01*VENTAS[[#This Row],[Precio Venta]])</f>
        <v>8.58</v>
      </c>
      <c r="M209" s="46"/>
      <c r="N209" s="47" t="s">
        <v>23674</v>
      </c>
    </row>
    <row r="210" ht="34" customHeight="1" spans="1:14">
      <c r="A210" s="38">
        <v>45577.7188425926</v>
      </c>
      <c r="B210" s="39"/>
      <c r="C210" s="39"/>
      <c r="D210" s="39" t="s">
        <v>23259</v>
      </c>
      <c r="E210" s="39" t="s">
        <v>23675</v>
      </c>
      <c r="F210" s="41" t="s">
        <v>23441</v>
      </c>
      <c r="G210" s="39">
        <v>1</v>
      </c>
      <c r="H210" s="42">
        <v>40</v>
      </c>
      <c r="I210" s="44">
        <f>VENTAS[[#This Row],[Cantidad]]*VENTAS[[#This Row],[Precio Venta]]</f>
        <v>40</v>
      </c>
      <c r="J210" s="42">
        <f>IF(VENTAS[[#This Row],[Nombre del Gestor]]&gt;1,VENTAS[[#This Row],[Precio Venta]]*10%,0)</f>
        <v>4</v>
      </c>
      <c r="K210" s="42">
        <f>IFERROR(VLOOKUP(VENTAS[[#This Row],[Código del producto Vendido]],STOCK[],13,FALSE),VENTAS[[#This Row],[Precio Venta]]*0.6)-VENTAS[[#This Row],[Comisión Unitaria 10%]]</f>
        <v>20</v>
      </c>
      <c r="L210" s="42">
        <f>VENTAS[[#This Row],[Cantidad]]*(VENTAS[[#This Row],[Precio Venta]]-VENTAS[[#This Row],[Costo Unitario SIN Comision]]-VENTAS[[#This Row],[Comisión Unitaria 10%]]-0.01*VENTAS[[#This Row],[Precio Venta]])</f>
        <v>15.6</v>
      </c>
      <c r="M210" s="46"/>
      <c r="N210" s="47" t="s">
        <v>23676</v>
      </c>
    </row>
    <row r="211" ht="34" customHeight="1" spans="1:14">
      <c r="A211" s="38">
        <v>45577.8329976852</v>
      </c>
      <c r="B211" s="39"/>
      <c r="C211" s="39"/>
      <c r="D211" s="39" t="s">
        <v>23383</v>
      </c>
      <c r="E211" s="39" t="s">
        <v>23638</v>
      </c>
      <c r="F211" s="41" t="s">
        <v>23488</v>
      </c>
      <c r="G211" s="39">
        <v>1</v>
      </c>
      <c r="H211" s="42">
        <v>22</v>
      </c>
      <c r="I211" s="44">
        <f>VENTAS[[#This Row],[Cantidad]]*VENTAS[[#This Row],[Precio Venta]]</f>
        <v>22</v>
      </c>
      <c r="J211" s="42">
        <f>IF(VENTAS[[#This Row],[Nombre del Gestor]]&gt;1,VENTAS[[#This Row],[Precio Venta]]*10%,0)</f>
        <v>2.2</v>
      </c>
      <c r="K211" s="42">
        <f>IFERROR(VLOOKUP(VENTAS[[#This Row],[Código del producto Vendido]],STOCK[],13,FALSE),VENTAS[[#This Row],[Precio Venta]]*0.6)-VENTAS[[#This Row],[Comisión Unitaria 10%]]</f>
        <v>11</v>
      </c>
      <c r="L211" s="42">
        <f>VENTAS[[#This Row],[Cantidad]]*(VENTAS[[#This Row],[Precio Venta]]-VENTAS[[#This Row],[Costo Unitario SIN Comision]]-VENTAS[[#This Row],[Comisión Unitaria 10%]]-0.01*VENTAS[[#This Row],[Precio Venta]])</f>
        <v>8.58</v>
      </c>
      <c r="M211" s="46"/>
      <c r="N211" s="47" t="s">
        <v>23677</v>
      </c>
    </row>
    <row r="212" ht="17" customHeight="1" spans="1:14">
      <c r="A212" s="38">
        <v>45578.4503009259</v>
      </c>
      <c r="B212" s="39"/>
      <c r="C212" s="39"/>
      <c r="D212" s="39"/>
      <c r="E212" s="39" t="s">
        <v>23520</v>
      </c>
      <c r="F212" s="41" t="s">
        <v>23521</v>
      </c>
      <c r="G212" s="39">
        <v>1</v>
      </c>
      <c r="H212" s="42">
        <v>4</v>
      </c>
      <c r="I212" s="44">
        <f>VENTAS[[#This Row],[Cantidad]]*VENTAS[[#This Row],[Precio Venta]]</f>
        <v>4</v>
      </c>
      <c r="J212" s="42">
        <f>IF(VENTAS[[#This Row],[Nombre del Gestor]]&gt;1,VENTAS[[#This Row],[Precio Venta]]*10%,0)</f>
        <v>0</v>
      </c>
      <c r="K212" s="42">
        <f>IFERROR(VLOOKUP(VENTAS[[#This Row],[Código del producto Vendido]],STOCK[],13,FALSE),VENTAS[[#This Row],[Precio Venta]]*0.6)-VENTAS[[#This Row],[Comisión Unitaria 10%]]</f>
        <v>2.4</v>
      </c>
      <c r="L212" s="42">
        <f>VENTAS[[#This Row],[Cantidad]]*(VENTAS[[#This Row],[Precio Venta]]-VENTAS[[#This Row],[Costo Unitario SIN Comision]]-VENTAS[[#This Row],[Comisión Unitaria 10%]]-0.01*VENTAS[[#This Row],[Precio Venta]])</f>
        <v>1.56</v>
      </c>
      <c r="M212" s="46"/>
      <c r="N212" s="47" t="s">
        <v>23678</v>
      </c>
    </row>
    <row r="213" ht="17" customHeight="1" spans="1:14">
      <c r="A213" s="38">
        <v>45578.4568634259</v>
      </c>
      <c r="B213" s="39"/>
      <c r="C213" s="39"/>
      <c r="D213" s="39" t="s">
        <v>23189</v>
      </c>
      <c r="E213" s="39" t="s">
        <v>16823</v>
      </c>
      <c r="F213" s="41" t="s">
        <v>16822</v>
      </c>
      <c r="G213" s="39">
        <v>1</v>
      </c>
      <c r="H213" s="42">
        <v>30</v>
      </c>
      <c r="I213" s="44">
        <f>VENTAS[[#This Row],[Cantidad]]*VENTAS[[#This Row],[Precio Venta]]</f>
        <v>30</v>
      </c>
      <c r="J213" s="42">
        <f>IF(VENTAS[[#This Row],[Nombre del Gestor]]&gt;1,VENTAS[[#This Row],[Precio Venta]]*10%,0)</f>
        <v>3</v>
      </c>
      <c r="K213" s="42">
        <f>IFERROR(VLOOKUP(VENTAS[[#This Row],[Código del producto Vendido]],STOCK[],13,FALSE),VENTAS[[#This Row],[Precio Venta]]*0.6)-VENTAS[[#This Row],[Comisión Unitaria 10%]]</f>
        <v>8.6</v>
      </c>
      <c r="L213" s="42">
        <f>VENTAS[[#This Row],[Cantidad]]*(VENTAS[[#This Row],[Precio Venta]]-VENTAS[[#This Row],[Costo Unitario SIN Comision]]-VENTAS[[#This Row],[Comisión Unitaria 10%]]-0.01*VENTAS[[#This Row],[Precio Venta]])</f>
        <v>18.1</v>
      </c>
      <c r="M213" s="46"/>
      <c r="N213" s="47" t="s">
        <v>23679</v>
      </c>
    </row>
    <row r="214" ht="34" customHeight="1" spans="1:14">
      <c r="A214" s="38">
        <v>45578.5498958333</v>
      </c>
      <c r="B214" s="39"/>
      <c r="C214" s="39"/>
      <c r="D214" s="39" t="s">
        <v>23196</v>
      </c>
      <c r="E214" s="39" t="s">
        <v>23680</v>
      </c>
      <c r="F214" s="41" t="s">
        <v>23681</v>
      </c>
      <c r="G214" s="39">
        <v>1</v>
      </c>
      <c r="H214" s="42">
        <v>25</v>
      </c>
      <c r="I214" s="44">
        <f>VENTAS[[#This Row],[Cantidad]]*VENTAS[[#This Row],[Precio Venta]]</f>
        <v>25</v>
      </c>
      <c r="J214" s="42">
        <f>IF(VENTAS[[#This Row],[Nombre del Gestor]]&gt;1,VENTAS[[#This Row],[Precio Venta]]*10%,0)</f>
        <v>2.5</v>
      </c>
      <c r="K214" s="42">
        <f>IFERROR(VLOOKUP(VENTAS[[#This Row],[Código del producto Vendido]],STOCK[],13,FALSE),VENTAS[[#This Row],[Precio Venta]]*0.6)-VENTAS[[#This Row],[Comisión Unitaria 10%]]</f>
        <v>12.5</v>
      </c>
      <c r="L214" s="42">
        <f>VENTAS[[#This Row],[Cantidad]]*(VENTAS[[#This Row],[Precio Venta]]-VENTAS[[#This Row],[Costo Unitario SIN Comision]]-VENTAS[[#This Row],[Comisión Unitaria 10%]]-0.01*VENTAS[[#This Row],[Precio Venta]])</f>
        <v>9.75</v>
      </c>
      <c r="M214" s="46"/>
      <c r="N214" s="47" t="s">
        <v>23682</v>
      </c>
    </row>
    <row r="215" ht="17" customHeight="1" spans="1:14">
      <c r="A215" s="38">
        <v>45578.6112152778</v>
      </c>
      <c r="B215" s="39"/>
      <c r="C215" s="39"/>
      <c r="D215" s="39"/>
      <c r="E215" s="39" t="s">
        <v>23514</v>
      </c>
      <c r="F215" s="41" t="s">
        <v>23515</v>
      </c>
      <c r="G215" s="39">
        <v>1</v>
      </c>
      <c r="H215" s="42">
        <v>1.5</v>
      </c>
      <c r="I215" s="44">
        <f>VENTAS[[#This Row],[Cantidad]]*VENTAS[[#This Row],[Precio Venta]]</f>
        <v>1.5</v>
      </c>
      <c r="J215" s="42">
        <f>IF(VENTAS[[#This Row],[Nombre del Gestor]]&gt;1,VENTAS[[#This Row],[Precio Venta]]*10%,0)</f>
        <v>0</v>
      </c>
      <c r="K215" s="42">
        <f>IFERROR(VLOOKUP(VENTAS[[#This Row],[Código del producto Vendido]],STOCK[],13,FALSE),VENTAS[[#This Row],[Precio Venta]]*0.6)-VENTAS[[#This Row],[Comisión Unitaria 10%]]</f>
        <v>0.9</v>
      </c>
      <c r="L215" s="42">
        <f>VENTAS[[#This Row],[Cantidad]]*(VENTAS[[#This Row],[Precio Venta]]-VENTAS[[#This Row],[Costo Unitario SIN Comision]]-VENTAS[[#This Row],[Comisión Unitaria 10%]]-0.01*VENTAS[[#This Row],[Precio Venta]])</f>
        <v>0.585</v>
      </c>
      <c r="M215" s="46"/>
      <c r="N215" s="47" t="s">
        <v>23683</v>
      </c>
    </row>
    <row r="216" ht="17" customHeight="1" spans="1:14">
      <c r="A216" s="38">
        <v>45578.7191319444</v>
      </c>
      <c r="B216" s="39"/>
      <c r="C216" s="39"/>
      <c r="D216" s="39" t="s">
        <v>23644</v>
      </c>
      <c r="E216" s="39" t="s">
        <v>23684</v>
      </c>
      <c r="F216" s="41" t="s">
        <v>23685</v>
      </c>
      <c r="G216" s="39">
        <v>1</v>
      </c>
      <c r="H216" s="42">
        <v>15</v>
      </c>
      <c r="I216" s="44">
        <f>VENTAS[[#This Row],[Cantidad]]*VENTAS[[#This Row],[Precio Venta]]</f>
        <v>15</v>
      </c>
      <c r="J216" s="42">
        <f>IF(VENTAS[[#This Row],[Nombre del Gestor]]&gt;1,VENTAS[[#This Row],[Precio Venta]]*10%,0)</f>
        <v>1.5</v>
      </c>
      <c r="K216" s="42">
        <f>IFERROR(VLOOKUP(VENTAS[[#This Row],[Código del producto Vendido]],STOCK[],13,FALSE),VENTAS[[#This Row],[Precio Venta]]*0.6)-VENTAS[[#This Row],[Comisión Unitaria 10%]]</f>
        <v>7.5</v>
      </c>
      <c r="L216" s="42">
        <f>VENTAS[[#This Row],[Cantidad]]*(VENTAS[[#This Row],[Precio Venta]]-VENTAS[[#This Row],[Costo Unitario SIN Comision]]-VENTAS[[#This Row],[Comisión Unitaria 10%]]-0.01*VENTAS[[#This Row],[Precio Venta]])</f>
        <v>5.85</v>
      </c>
      <c r="M216" s="46"/>
      <c r="N216" s="47" t="s">
        <v>23686</v>
      </c>
    </row>
    <row r="217" ht="17" customHeight="1" spans="1:14">
      <c r="A217" s="38">
        <v>45578.7191319444</v>
      </c>
      <c r="B217" s="39"/>
      <c r="C217" s="39"/>
      <c r="D217" s="39" t="s">
        <v>23644</v>
      </c>
      <c r="E217" s="39" t="s">
        <v>23687</v>
      </c>
      <c r="F217" s="41" t="s">
        <v>23688</v>
      </c>
      <c r="G217" s="39">
        <v>1</v>
      </c>
      <c r="H217" s="42">
        <v>20</v>
      </c>
      <c r="I217" s="44">
        <f>VENTAS[[#This Row],[Cantidad]]*VENTAS[[#This Row],[Precio Venta]]</f>
        <v>20</v>
      </c>
      <c r="J217" s="42">
        <f>IF(VENTAS[[#This Row],[Nombre del Gestor]]&gt;1,VENTAS[[#This Row],[Precio Venta]]*10%,0)</f>
        <v>2</v>
      </c>
      <c r="K217" s="42">
        <f>IFERROR(VLOOKUP(VENTAS[[#This Row],[Código del producto Vendido]],STOCK[],13,FALSE),VENTAS[[#This Row],[Precio Venta]]*0.6)-VENTAS[[#This Row],[Comisión Unitaria 10%]]</f>
        <v>10</v>
      </c>
      <c r="L217" s="42">
        <f>VENTAS[[#This Row],[Cantidad]]*(VENTAS[[#This Row],[Precio Venta]]-VENTAS[[#This Row],[Costo Unitario SIN Comision]]-VENTAS[[#This Row],[Comisión Unitaria 10%]]-0.01*VENTAS[[#This Row],[Precio Venta]])</f>
        <v>7.8</v>
      </c>
      <c r="M217" s="46"/>
      <c r="N217" s="47" t="s">
        <v>23689</v>
      </c>
    </row>
    <row r="218" ht="17" customHeight="1" spans="1:14">
      <c r="A218" s="38">
        <v>45578.7191319444</v>
      </c>
      <c r="B218" s="39"/>
      <c r="C218" s="39"/>
      <c r="D218" s="39" t="s">
        <v>23644</v>
      </c>
      <c r="E218" s="39" t="s">
        <v>23690</v>
      </c>
      <c r="F218" s="41" t="s">
        <v>23691</v>
      </c>
      <c r="G218" s="39">
        <v>1</v>
      </c>
      <c r="H218" s="42">
        <v>16</v>
      </c>
      <c r="I218" s="44">
        <f>VENTAS[[#This Row],[Cantidad]]*VENTAS[[#This Row],[Precio Venta]]</f>
        <v>16</v>
      </c>
      <c r="J218" s="42">
        <f>IF(VENTAS[[#This Row],[Nombre del Gestor]]&gt;1,VENTAS[[#This Row],[Precio Venta]]*10%,0)</f>
        <v>1.6</v>
      </c>
      <c r="K218" s="42">
        <f>IFERROR(VLOOKUP(VENTAS[[#This Row],[Código del producto Vendido]],STOCK[],13,FALSE),VENTAS[[#This Row],[Precio Venta]]*0.6)-VENTAS[[#This Row],[Comisión Unitaria 10%]]</f>
        <v>8</v>
      </c>
      <c r="L218" s="42">
        <f>VENTAS[[#This Row],[Cantidad]]*(VENTAS[[#This Row],[Precio Venta]]-VENTAS[[#This Row],[Costo Unitario SIN Comision]]-VENTAS[[#This Row],[Comisión Unitaria 10%]]-0.01*VENTAS[[#This Row],[Precio Venta]])</f>
        <v>6.24</v>
      </c>
      <c r="M218" s="46"/>
      <c r="N218" s="47" t="s">
        <v>23692</v>
      </c>
    </row>
    <row r="219" ht="17" customHeight="1" spans="1:14">
      <c r="A219" s="38">
        <v>45578.7191319444</v>
      </c>
      <c r="B219" s="39"/>
      <c r="C219" s="39"/>
      <c r="D219" s="39" t="s">
        <v>23644</v>
      </c>
      <c r="E219" s="39" t="s">
        <v>23530</v>
      </c>
      <c r="F219" s="41" t="s">
        <v>23531</v>
      </c>
      <c r="G219" s="39">
        <v>1</v>
      </c>
      <c r="H219" s="42">
        <v>5</v>
      </c>
      <c r="I219" s="44">
        <f>VENTAS[[#This Row],[Cantidad]]*VENTAS[[#This Row],[Precio Venta]]</f>
        <v>5</v>
      </c>
      <c r="J219" s="42">
        <f>IF(VENTAS[[#This Row],[Nombre del Gestor]]&gt;1,VENTAS[[#This Row],[Precio Venta]]*10%,0)</f>
        <v>0.5</v>
      </c>
      <c r="K219" s="42">
        <f>IFERROR(VLOOKUP(VENTAS[[#This Row],[Código del producto Vendido]],STOCK[],13,FALSE),VENTAS[[#This Row],[Precio Venta]]*0.6)-VENTAS[[#This Row],[Comisión Unitaria 10%]]</f>
        <v>2.5</v>
      </c>
      <c r="L219" s="42">
        <f>VENTAS[[#This Row],[Cantidad]]*(VENTAS[[#This Row],[Precio Venta]]-VENTAS[[#This Row],[Costo Unitario SIN Comision]]-VENTAS[[#This Row],[Comisión Unitaria 10%]]-0.01*VENTAS[[#This Row],[Precio Venta]])</f>
        <v>1.95</v>
      </c>
      <c r="M219" s="46"/>
      <c r="N219" s="47" t="s">
        <v>23693</v>
      </c>
    </row>
    <row r="220" ht="17" customHeight="1" spans="1:14">
      <c r="A220" s="38">
        <v>45578.7191319444</v>
      </c>
      <c r="B220" s="39"/>
      <c r="C220" s="39"/>
      <c r="D220" s="39" t="s">
        <v>23644</v>
      </c>
      <c r="E220" s="39" t="s">
        <v>23694</v>
      </c>
      <c r="F220" s="41" t="s">
        <v>23695</v>
      </c>
      <c r="G220" s="39">
        <v>1</v>
      </c>
      <c r="H220" s="42">
        <v>8</v>
      </c>
      <c r="I220" s="44">
        <f>VENTAS[[#This Row],[Cantidad]]*VENTAS[[#This Row],[Precio Venta]]</f>
        <v>8</v>
      </c>
      <c r="J220" s="42">
        <f>IF(VENTAS[[#This Row],[Nombre del Gestor]]&gt;1,VENTAS[[#This Row],[Precio Venta]]*10%,0)</f>
        <v>0.8</v>
      </c>
      <c r="K220" s="42">
        <f>IFERROR(VLOOKUP(VENTAS[[#This Row],[Código del producto Vendido]],STOCK[],13,FALSE),VENTAS[[#This Row],[Precio Venta]]*0.6)-VENTAS[[#This Row],[Comisión Unitaria 10%]]</f>
        <v>4</v>
      </c>
      <c r="L220" s="42">
        <f>VENTAS[[#This Row],[Cantidad]]*(VENTAS[[#This Row],[Precio Venta]]-VENTAS[[#This Row],[Costo Unitario SIN Comision]]-VENTAS[[#This Row],[Comisión Unitaria 10%]]-0.01*VENTAS[[#This Row],[Precio Venta]])</f>
        <v>3.12</v>
      </c>
      <c r="M220" s="46"/>
      <c r="N220" s="47" t="s">
        <v>23696</v>
      </c>
    </row>
    <row r="221" ht="17" customHeight="1" spans="1:14">
      <c r="A221" s="38">
        <v>45578.7191319444</v>
      </c>
      <c r="B221" s="39"/>
      <c r="C221" s="39"/>
      <c r="D221" s="39" t="s">
        <v>23644</v>
      </c>
      <c r="E221" s="39" t="s">
        <v>23697</v>
      </c>
      <c r="F221" s="41" t="s">
        <v>23698</v>
      </c>
      <c r="G221" s="39">
        <v>1</v>
      </c>
      <c r="H221" s="42">
        <v>5</v>
      </c>
      <c r="I221" s="44">
        <f>VENTAS[[#This Row],[Cantidad]]*VENTAS[[#This Row],[Precio Venta]]</f>
        <v>5</v>
      </c>
      <c r="J221" s="42">
        <f>IF(VENTAS[[#This Row],[Nombre del Gestor]]&gt;1,VENTAS[[#This Row],[Precio Venta]]*10%,0)</f>
        <v>0.5</v>
      </c>
      <c r="K221" s="42">
        <f>IFERROR(VLOOKUP(VENTAS[[#This Row],[Código del producto Vendido]],STOCK[],13,FALSE),VENTAS[[#This Row],[Precio Venta]]*0.6)-VENTAS[[#This Row],[Comisión Unitaria 10%]]</f>
        <v>2.5</v>
      </c>
      <c r="L221" s="42">
        <f>VENTAS[[#This Row],[Cantidad]]*(VENTAS[[#This Row],[Precio Venta]]-VENTAS[[#This Row],[Costo Unitario SIN Comision]]-VENTAS[[#This Row],[Comisión Unitaria 10%]]-0.01*VENTAS[[#This Row],[Precio Venta]])</f>
        <v>1.95</v>
      </c>
      <c r="M221" s="46"/>
      <c r="N221" s="47" t="s">
        <v>23699</v>
      </c>
    </row>
    <row r="222" ht="17" customHeight="1" spans="1:14">
      <c r="A222" s="38">
        <v>45579.3150231481</v>
      </c>
      <c r="B222" s="39"/>
      <c r="C222" s="39"/>
      <c r="D222" s="39" t="s">
        <v>23196</v>
      </c>
      <c r="E222" s="39" t="s">
        <v>23700</v>
      </c>
      <c r="F222" s="41" t="s">
        <v>16478</v>
      </c>
      <c r="G222" s="39">
        <v>1</v>
      </c>
      <c r="H222" s="42">
        <v>15</v>
      </c>
      <c r="I222" s="44">
        <f>VENTAS[[#This Row],[Cantidad]]*VENTAS[[#This Row],[Precio Venta]]</f>
        <v>15</v>
      </c>
      <c r="J222" s="42">
        <f>IF(VENTAS[[#This Row],[Nombre del Gestor]]&gt;1,VENTAS[[#This Row],[Precio Venta]]*10%,0)</f>
        <v>1.5</v>
      </c>
      <c r="K222" s="42">
        <f>IFERROR(VLOOKUP(VENTAS[[#This Row],[Código del producto Vendido]],STOCK[],13,FALSE),VENTAS[[#This Row],[Precio Venta]]*0.6)-VENTAS[[#This Row],[Comisión Unitaria 10%]]</f>
        <v>7.5</v>
      </c>
      <c r="L222" s="42">
        <f>VENTAS[[#This Row],[Cantidad]]*(VENTAS[[#This Row],[Precio Venta]]-VENTAS[[#This Row],[Costo Unitario SIN Comision]]-VENTAS[[#This Row],[Comisión Unitaria 10%]]-0.01*VENTAS[[#This Row],[Precio Venta]])</f>
        <v>5.85</v>
      </c>
      <c r="M222" s="46"/>
      <c r="N222" s="47" t="s">
        <v>23701</v>
      </c>
    </row>
    <row r="223" ht="34" customHeight="1" spans="1:14">
      <c r="A223" s="38">
        <v>45579.4323263889</v>
      </c>
      <c r="B223" s="39"/>
      <c r="C223" s="39"/>
      <c r="D223" s="39" t="s">
        <v>23383</v>
      </c>
      <c r="E223" s="39" t="s">
        <v>23675</v>
      </c>
      <c r="F223" s="41" t="s">
        <v>23441</v>
      </c>
      <c r="G223" s="39">
        <v>1</v>
      </c>
      <c r="H223" s="42">
        <v>40</v>
      </c>
      <c r="I223" s="44">
        <f>VENTAS[[#This Row],[Cantidad]]*VENTAS[[#This Row],[Precio Venta]]</f>
        <v>40</v>
      </c>
      <c r="J223" s="42">
        <f>IF(VENTAS[[#This Row],[Nombre del Gestor]]&gt;1,VENTAS[[#This Row],[Precio Venta]]*10%,0)</f>
        <v>4</v>
      </c>
      <c r="K223" s="42">
        <f>IFERROR(VLOOKUP(VENTAS[[#This Row],[Código del producto Vendido]],STOCK[],13,FALSE),VENTAS[[#This Row],[Precio Venta]]*0.6)-VENTAS[[#This Row],[Comisión Unitaria 10%]]</f>
        <v>20</v>
      </c>
      <c r="L223" s="42">
        <f>VENTAS[[#This Row],[Cantidad]]*(VENTAS[[#This Row],[Precio Venta]]-VENTAS[[#This Row],[Costo Unitario SIN Comision]]-VENTAS[[#This Row],[Comisión Unitaria 10%]]-0.01*VENTAS[[#This Row],[Precio Venta]])</f>
        <v>15.6</v>
      </c>
      <c r="M223" s="46"/>
      <c r="N223" s="47" t="s">
        <v>23702</v>
      </c>
    </row>
    <row r="224" ht="17" customHeight="1" spans="1:14">
      <c r="A224" s="38">
        <v>45579.434224537</v>
      </c>
      <c r="B224" s="39"/>
      <c r="C224" s="39"/>
      <c r="D224" s="39" t="s">
        <v>23383</v>
      </c>
      <c r="E224" s="39" t="s">
        <v>23703</v>
      </c>
      <c r="F224" s="41" t="s">
        <v>16818</v>
      </c>
      <c r="G224" s="39">
        <v>1</v>
      </c>
      <c r="H224" s="42">
        <v>30</v>
      </c>
      <c r="I224" s="44">
        <f>VENTAS[[#This Row],[Cantidad]]*VENTAS[[#This Row],[Precio Venta]]</f>
        <v>30</v>
      </c>
      <c r="J224" s="42">
        <f>IF(VENTAS[[#This Row],[Nombre del Gestor]]&gt;1,VENTAS[[#This Row],[Precio Venta]]*10%,0)</f>
        <v>3</v>
      </c>
      <c r="K224" s="42">
        <f>IFERROR(VLOOKUP(VENTAS[[#This Row],[Código del producto Vendido]],STOCK[],13,FALSE),VENTAS[[#This Row],[Precio Venta]]*0.6)-VENTAS[[#This Row],[Comisión Unitaria 10%]]</f>
        <v>15</v>
      </c>
      <c r="L224" s="42">
        <f>VENTAS[[#This Row],[Cantidad]]*(VENTAS[[#This Row],[Precio Venta]]-VENTAS[[#This Row],[Costo Unitario SIN Comision]]-VENTAS[[#This Row],[Comisión Unitaria 10%]]-0.01*VENTAS[[#This Row],[Precio Venta]])</f>
        <v>11.7</v>
      </c>
      <c r="M224" s="46"/>
      <c r="N224" s="47" t="s">
        <v>23704</v>
      </c>
    </row>
    <row r="225" ht="34" customHeight="1" spans="1:14">
      <c r="A225" s="38">
        <v>45579.4594675926</v>
      </c>
      <c r="B225" s="39"/>
      <c r="C225" s="39"/>
      <c r="D225" s="39" t="s">
        <v>23425</v>
      </c>
      <c r="E225" s="39" t="s">
        <v>23651</v>
      </c>
      <c r="F225" s="41" t="s">
        <v>23652</v>
      </c>
      <c r="G225" s="39">
        <v>1</v>
      </c>
      <c r="H225" s="42">
        <v>20</v>
      </c>
      <c r="I225" s="44">
        <f>VENTAS[[#This Row],[Cantidad]]*VENTAS[[#This Row],[Precio Venta]]</f>
        <v>20</v>
      </c>
      <c r="J225" s="42">
        <f>IF(VENTAS[[#This Row],[Nombre del Gestor]]&gt;1,VENTAS[[#This Row],[Precio Venta]]*10%,0)</f>
        <v>2</v>
      </c>
      <c r="K225" s="42">
        <f>IFERROR(VLOOKUP(VENTAS[[#This Row],[Código del producto Vendido]],STOCK[],13,FALSE),VENTAS[[#This Row],[Precio Venta]]*0.6)-VENTAS[[#This Row],[Comisión Unitaria 10%]]</f>
        <v>10</v>
      </c>
      <c r="L225" s="42">
        <f>VENTAS[[#This Row],[Cantidad]]*(VENTAS[[#This Row],[Precio Venta]]-VENTAS[[#This Row],[Costo Unitario SIN Comision]]-VENTAS[[#This Row],[Comisión Unitaria 10%]]-0.01*VENTAS[[#This Row],[Precio Venta]])</f>
        <v>7.8</v>
      </c>
      <c r="M225" s="46"/>
      <c r="N225" s="47" t="s">
        <v>23705</v>
      </c>
    </row>
    <row r="226" ht="34" customHeight="1" spans="1:14">
      <c r="A226" s="38">
        <v>45579.7299884259</v>
      </c>
      <c r="B226" s="39"/>
      <c r="C226" s="39"/>
      <c r="D226" s="39" t="s">
        <v>23237</v>
      </c>
      <c r="E226" s="39" t="s">
        <v>23651</v>
      </c>
      <c r="F226" s="41" t="s">
        <v>23652</v>
      </c>
      <c r="G226" s="39">
        <v>1</v>
      </c>
      <c r="H226" s="42">
        <v>20</v>
      </c>
      <c r="I226" s="44">
        <f>VENTAS[[#This Row],[Cantidad]]*VENTAS[[#This Row],[Precio Venta]]</f>
        <v>20</v>
      </c>
      <c r="J226" s="42">
        <f>IF(VENTAS[[#This Row],[Nombre del Gestor]]&gt;1,VENTAS[[#This Row],[Precio Venta]]*10%,0)</f>
        <v>2</v>
      </c>
      <c r="K226" s="42">
        <f>IFERROR(VLOOKUP(VENTAS[[#This Row],[Código del producto Vendido]],STOCK[],13,FALSE),VENTAS[[#This Row],[Precio Venta]]*0.6)-VENTAS[[#This Row],[Comisión Unitaria 10%]]</f>
        <v>10</v>
      </c>
      <c r="L226" s="42">
        <f>VENTAS[[#This Row],[Cantidad]]*(VENTAS[[#This Row],[Precio Venta]]-VENTAS[[#This Row],[Costo Unitario SIN Comision]]-VENTAS[[#This Row],[Comisión Unitaria 10%]]-0.01*VENTAS[[#This Row],[Precio Venta]])</f>
        <v>7.8</v>
      </c>
      <c r="M226" s="46"/>
      <c r="N226" s="47" t="s">
        <v>23706</v>
      </c>
    </row>
    <row r="227" ht="34" customHeight="1" spans="1:14">
      <c r="A227" s="38">
        <v>45579.7326851852</v>
      </c>
      <c r="B227" s="39"/>
      <c r="C227" s="39"/>
      <c r="D227" s="39" t="s">
        <v>23196</v>
      </c>
      <c r="E227" s="39" t="s">
        <v>23620</v>
      </c>
      <c r="F227" s="41" t="s">
        <v>23441</v>
      </c>
      <c r="G227" s="39">
        <v>1</v>
      </c>
      <c r="H227" s="42">
        <v>40</v>
      </c>
      <c r="I227" s="44">
        <f>VENTAS[[#This Row],[Cantidad]]*VENTAS[[#This Row],[Precio Venta]]</f>
        <v>40</v>
      </c>
      <c r="J227" s="42">
        <f>IF(VENTAS[[#This Row],[Nombre del Gestor]]&gt;1,VENTAS[[#This Row],[Precio Venta]]*10%,0)</f>
        <v>4</v>
      </c>
      <c r="K227" s="42">
        <f>IFERROR(VLOOKUP(VENTAS[[#This Row],[Código del producto Vendido]],STOCK[],13,FALSE),VENTAS[[#This Row],[Precio Venta]]*0.6)-VENTAS[[#This Row],[Comisión Unitaria 10%]]</f>
        <v>20</v>
      </c>
      <c r="L227" s="42">
        <f>VENTAS[[#This Row],[Cantidad]]*(VENTAS[[#This Row],[Precio Venta]]-VENTAS[[#This Row],[Costo Unitario SIN Comision]]-VENTAS[[#This Row],[Comisión Unitaria 10%]]-0.01*VENTAS[[#This Row],[Precio Venta]])</f>
        <v>15.6</v>
      </c>
      <c r="M227" s="46"/>
      <c r="N227" s="47" t="s">
        <v>23707</v>
      </c>
    </row>
    <row r="228" ht="34" customHeight="1" spans="1:14">
      <c r="A228" s="38">
        <v>45580.3396875</v>
      </c>
      <c r="B228" s="39"/>
      <c r="C228" s="39"/>
      <c r="D228" s="39" t="s">
        <v>23196</v>
      </c>
      <c r="E228" s="39" t="s">
        <v>16849</v>
      </c>
      <c r="F228" s="41" t="s">
        <v>16847</v>
      </c>
      <c r="G228" s="39">
        <v>1</v>
      </c>
      <c r="H228" s="42">
        <v>18</v>
      </c>
      <c r="I228" s="44">
        <f>VENTAS[[#This Row],[Cantidad]]*VENTAS[[#This Row],[Precio Venta]]</f>
        <v>18</v>
      </c>
      <c r="J228" s="42">
        <f>IF(VENTAS[[#This Row],[Nombre del Gestor]]&gt;1,VENTAS[[#This Row],[Precio Venta]]*10%,0)</f>
        <v>1.8</v>
      </c>
      <c r="K228" s="42">
        <f>IFERROR(VLOOKUP(VENTAS[[#This Row],[Código del producto Vendido]],STOCK[],13,FALSE),VENTAS[[#This Row],[Precio Venta]]*0.6)-VENTAS[[#This Row],[Comisión Unitaria 10%]]</f>
        <v>9.68</v>
      </c>
      <c r="L228" s="42">
        <f>VENTAS[[#This Row],[Cantidad]]*(VENTAS[[#This Row],[Precio Venta]]-VENTAS[[#This Row],[Costo Unitario SIN Comision]]-VENTAS[[#This Row],[Comisión Unitaria 10%]]-0.01*VENTAS[[#This Row],[Precio Venta]])</f>
        <v>6.34</v>
      </c>
      <c r="M228" s="46"/>
      <c r="N228" s="47" t="s">
        <v>23708</v>
      </c>
    </row>
    <row r="229" ht="17" customHeight="1" spans="1:14">
      <c r="A229" s="38">
        <v>45580.3396875</v>
      </c>
      <c r="B229" s="39"/>
      <c r="C229" s="39"/>
      <c r="D229" s="39" t="s">
        <v>23196</v>
      </c>
      <c r="E229" s="39" t="s">
        <v>23709</v>
      </c>
      <c r="F229" s="41" t="s">
        <v>23539</v>
      </c>
      <c r="G229" s="39">
        <v>1</v>
      </c>
      <c r="H229" s="42">
        <v>15</v>
      </c>
      <c r="I229" s="44">
        <f>VENTAS[[#This Row],[Cantidad]]*VENTAS[[#This Row],[Precio Venta]]</f>
        <v>15</v>
      </c>
      <c r="J229" s="42">
        <f>IF(VENTAS[[#This Row],[Nombre del Gestor]]&gt;1,VENTAS[[#This Row],[Precio Venta]]*10%,0)</f>
        <v>1.5</v>
      </c>
      <c r="K229" s="42">
        <f>IFERROR(VLOOKUP(VENTAS[[#This Row],[Código del producto Vendido]],STOCK[],13,FALSE),VENTAS[[#This Row],[Precio Venta]]*0.6)-VENTAS[[#This Row],[Comisión Unitaria 10%]]</f>
        <v>7.5</v>
      </c>
      <c r="L229" s="42">
        <f>VENTAS[[#This Row],[Cantidad]]*(VENTAS[[#This Row],[Precio Venta]]-VENTAS[[#This Row],[Costo Unitario SIN Comision]]-VENTAS[[#This Row],[Comisión Unitaria 10%]]-0.01*VENTAS[[#This Row],[Precio Venta]])</f>
        <v>5.85</v>
      </c>
      <c r="M229" s="46"/>
      <c r="N229" s="47" t="s">
        <v>23710</v>
      </c>
    </row>
    <row r="230" ht="34" customHeight="1" spans="1:14">
      <c r="A230" s="38">
        <v>45580.3968865741</v>
      </c>
      <c r="B230" s="39"/>
      <c r="C230" s="39"/>
      <c r="D230" s="39" t="s">
        <v>23425</v>
      </c>
      <c r="E230" s="39" t="s">
        <v>23711</v>
      </c>
      <c r="F230" s="41" t="s">
        <v>23472</v>
      </c>
      <c r="G230" s="39">
        <v>1</v>
      </c>
      <c r="H230" s="42">
        <v>25</v>
      </c>
      <c r="I230" s="44">
        <f>VENTAS[[#This Row],[Cantidad]]*VENTAS[[#This Row],[Precio Venta]]</f>
        <v>25</v>
      </c>
      <c r="J230" s="42">
        <f>IF(VENTAS[[#This Row],[Nombre del Gestor]]&gt;1,VENTAS[[#This Row],[Precio Venta]]*10%,0)</f>
        <v>2.5</v>
      </c>
      <c r="K230" s="42">
        <f>IFERROR(VLOOKUP(VENTAS[[#This Row],[Código del producto Vendido]],STOCK[],13,FALSE),VENTAS[[#This Row],[Precio Venta]]*0.6)-VENTAS[[#This Row],[Comisión Unitaria 10%]]</f>
        <v>12.5</v>
      </c>
      <c r="L230" s="42">
        <f>VENTAS[[#This Row],[Cantidad]]*(VENTAS[[#This Row],[Precio Venta]]-VENTAS[[#This Row],[Costo Unitario SIN Comision]]-VENTAS[[#This Row],[Comisión Unitaria 10%]]-0.01*VENTAS[[#This Row],[Precio Venta]])</f>
        <v>9.75</v>
      </c>
      <c r="M230" s="46"/>
      <c r="N230" s="47" t="s">
        <v>23712</v>
      </c>
    </row>
    <row r="231" ht="34" customHeight="1" spans="1:14">
      <c r="A231" s="38">
        <v>45580.3968865741</v>
      </c>
      <c r="B231" s="39"/>
      <c r="C231" s="39"/>
      <c r="D231" s="39" t="s">
        <v>23425</v>
      </c>
      <c r="E231" s="39" t="s">
        <v>23713</v>
      </c>
      <c r="F231" s="41" t="s">
        <v>23714</v>
      </c>
      <c r="G231" s="39">
        <v>1</v>
      </c>
      <c r="H231" s="42">
        <v>25</v>
      </c>
      <c r="I231" s="44">
        <f>VENTAS[[#This Row],[Cantidad]]*VENTAS[[#This Row],[Precio Venta]]</f>
        <v>25</v>
      </c>
      <c r="J231" s="42">
        <f>IF(VENTAS[[#This Row],[Nombre del Gestor]]&gt;1,VENTAS[[#This Row],[Precio Venta]]*10%,0)</f>
        <v>2.5</v>
      </c>
      <c r="K231" s="42">
        <f>IFERROR(VLOOKUP(VENTAS[[#This Row],[Código del producto Vendido]],STOCK[],13,FALSE),VENTAS[[#This Row],[Precio Venta]]*0.6)-VENTAS[[#This Row],[Comisión Unitaria 10%]]</f>
        <v>12.5</v>
      </c>
      <c r="L231" s="42">
        <f>VENTAS[[#This Row],[Cantidad]]*(VENTAS[[#This Row],[Precio Venta]]-VENTAS[[#This Row],[Costo Unitario SIN Comision]]-VENTAS[[#This Row],[Comisión Unitaria 10%]]-0.01*VENTAS[[#This Row],[Precio Venta]])</f>
        <v>9.75</v>
      </c>
      <c r="M231" s="46"/>
      <c r="N231" s="47" t="s">
        <v>23715</v>
      </c>
    </row>
    <row r="232" ht="17" customHeight="1" spans="1:14">
      <c r="A232" s="38">
        <v>45580.3984490741</v>
      </c>
      <c r="B232" s="39"/>
      <c r="C232" s="39"/>
      <c r="D232" s="39" t="s">
        <v>23196</v>
      </c>
      <c r="E232" s="39" t="s">
        <v>23716</v>
      </c>
      <c r="F232" s="41" t="s">
        <v>23562</v>
      </c>
      <c r="G232" s="39">
        <v>1</v>
      </c>
      <c r="H232" s="42">
        <v>20</v>
      </c>
      <c r="I232" s="44">
        <f>VENTAS[[#This Row],[Cantidad]]*VENTAS[[#This Row],[Precio Venta]]</f>
        <v>20</v>
      </c>
      <c r="J232" s="42">
        <f>IF(VENTAS[[#This Row],[Nombre del Gestor]]&gt;1,VENTAS[[#This Row],[Precio Venta]]*10%,0)</f>
        <v>2</v>
      </c>
      <c r="K232" s="42">
        <f>IFERROR(VLOOKUP(VENTAS[[#This Row],[Código del producto Vendido]],STOCK[],13,FALSE),VENTAS[[#This Row],[Precio Venta]]*0.6)-VENTAS[[#This Row],[Comisión Unitaria 10%]]</f>
        <v>10</v>
      </c>
      <c r="L232" s="42">
        <f>VENTAS[[#This Row],[Cantidad]]*(VENTAS[[#This Row],[Precio Venta]]-VENTAS[[#This Row],[Costo Unitario SIN Comision]]-VENTAS[[#This Row],[Comisión Unitaria 10%]]-0.01*VENTAS[[#This Row],[Precio Venta]])</f>
        <v>7.8</v>
      </c>
      <c r="M232" s="46"/>
      <c r="N232" s="47" t="s">
        <v>23717</v>
      </c>
    </row>
    <row r="233" ht="17" customHeight="1" spans="1:14">
      <c r="A233" s="38">
        <v>45580.4608101852</v>
      </c>
      <c r="B233" s="39"/>
      <c r="C233" s="39"/>
      <c r="D233" s="39" t="s">
        <v>23718</v>
      </c>
      <c r="E233" s="39" t="s">
        <v>23719</v>
      </c>
      <c r="F233" s="41" t="s">
        <v>16818</v>
      </c>
      <c r="G233" s="39">
        <v>1</v>
      </c>
      <c r="H233" s="42">
        <v>30</v>
      </c>
      <c r="I233" s="44">
        <f>VENTAS[[#This Row],[Cantidad]]*VENTAS[[#This Row],[Precio Venta]]</f>
        <v>30</v>
      </c>
      <c r="J233" s="42">
        <f>IF(VENTAS[[#This Row],[Nombre del Gestor]]&gt;1,VENTAS[[#This Row],[Precio Venta]]*10%,0)</f>
        <v>3</v>
      </c>
      <c r="K233" s="42">
        <f>IFERROR(VLOOKUP(VENTAS[[#This Row],[Código del producto Vendido]],STOCK[],13,FALSE),VENTAS[[#This Row],[Precio Venta]]*0.6)-VENTAS[[#This Row],[Comisión Unitaria 10%]]</f>
        <v>15</v>
      </c>
      <c r="L233" s="42">
        <f>VENTAS[[#This Row],[Cantidad]]*(VENTAS[[#This Row],[Precio Venta]]-VENTAS[[#This Row],[Costo Unitario SIN Comision]]-VENTAS[[#This Row],[Comisión Unitaria 10%]]-0.01*VENTAS[[#This Row],[Precio Venta]])</f>
        <v>11.7</v>
      </c>
      <c r="M233" s="46"/>
      <c r="N233" s="47" t="s">
        <v>23720</v>
      </c>
    </row>
    <row r="234" ht="17" customHeight="1" spans="1:14">
      <c r="A234" s="38">
        <v>45580.5594675926</v>
      </c>
      <c r="B234" s="39"/>
      <c r="C234" s="39"/>
      <c r="D234" s="39" t="s">
        <v>23337</v>
      </c>
      <c r="E234" s="39" t="s">
        <v>23667</v>
      </c>
      <c r="F234" s="41" t="s">
        <v>16818</v>
      </c>
      <c r="G234" s="39">
        <v>1</v>
      </c>
      <c r="H234" s="42">
        <v>30</v>
      </c>
      <c r="I234" s="44">
        <f>VENTAS[[#This Row],[Cantidad]]*VENTAS[[#This Row],[Precio Venta]]</f>
        <v>30</v>
      </c>
      <c r="J234" s="42">
        <f>IF(VENTAS[[#This Row],[Nombre del Gestor]]&gt;1,VENTAS[[#This Row],[Precio Venta]]*10%,0)</f>
        <v>3</v>
      </c>
      <c r="K234" s="42">
        <f>IFERROR(VLOOKUP(VENTAS[[#This Row],[Código del producto Vendido]],STOCK[],13,FALSE),VENTAS[[#This Row],[Precio Venta]]*0.6)-VENTAS[[#This Row],[Comisión Unitaria 10%]]</f>
        <v>15</v>
      </c>
      <c r="L234" s="42">
        <f>VENTAS[[#This Row],[Cantidad]]*(VENTAS[[#This Row],[Precio Venta]]-VENTAS[[#This Row],[Costo Unitario SIN Comision]]-VENTAS[[#This Row],[Comisión Unitaria 10%]]-0.01*VENTAS[[#This Row],[Precio Venta]])</f>
        <v>11.7</v>
      </c>
      <c r="M234" s="46"/>
      <c r="N234" s="47" t="s">
        <v>23721</v>
      </c>
    </row>
    <row r="235" ht="17" customHeight="1" spans="1:14">
      <c r="A235" s="38">
        <v>45580.6895717593</v>
      </c>
      <c r="B235" s="39"/>
      <c r="C235" s="39"/>
      <c r="D235" s="39" t="s">
        <v>23425</v>
      </c>
      <c r="E235" s="39" t="s">
        <v>23664</v>
      </c>
      <c r="F235" s="41" t="s">
        <v>23665</v>
      </c>
      <c r="G235" s="39">
        <v>1</v>
      </c>
      <c r="H235" s="42">
        <v>10</v>
      </c>
      <c r="I235" s="44">
        <f>VENTAS[[#This Row],[Cantidad]]*VENTAS[[#This Row],[Precio Venta]]</f>
        <v>10</v>
      </c>
      <c r="J235" s="42">
        <f>IF(VENTAS[[#This Row],[Nombre del Gestor]]&gt;1,VENTAS[[#This Row],[Precio Venta]]*10%,0)</f>
        <v>1</v>
      </c>
      <c r="K235" s="42">
        <f>IFERROR(VLOOKUP(VENTAS[[#This Row],[Código del producto Vendido]],STOCK[],13,FALSE),VENTAS[[#This Row],[Precio Venta]]*0.6)-VENTAS[[#This Row],[Comisión Unitaria 10%]]</f>
        <v>5</v>
      </c>
      <c r="L235" s="42">
        <f>VENTAS[[#This Row],[Cantidad]]*(VENTAS[[#This Row],[Precio Venta]]-VENTAS[[#This Row],[Costo Unitario SIN Comision]]-VENTAS[[#This Row],[Comisión Unitaria 10%]]-0.01*VENTAS[[#This Row],[Precio Venta]])</f>
        <v>3.9</v>
      </c>
      <c r="M235" s="46"/>
      <c r="N235" s="47" t="s">
        <v>23722</v>
      </c>
    </row>
    <row r="236" ht="17" customHeight="1" spans="1:14">
      <c r="A236" s="38">
        <v>45580.7073032407</v>
      </c>
      <c r="B236" s="39"/>
      <c r="C236" s="39"/>
      <c r="D236" s="39" t="s">
        <v>23383</v>
      </c>
      <c r="E236" s="39" t="s">
        <v>23723</v>
      </c>
      <c r="F236" s="41" t="s">
        <v>23724</v>
      </c>
      <c r="G236" s="39">
        <v>1</v>
      </c>
      <c r="H236" s="42">
        <v>28</v>
      </c>
      <c r="I236" s="44">
        <f>VENTAS[[#This Row],[Cantidad]]*VENTAS[[#This Row],[Precio Venta]]</f>
        <v>28</v>
      </c>
      <c r="J236" s="42">
        <f>IF(VENTAS[[#This Row],[Nombre del Gestor]]&gt;1,VENTAS[[#This Row],[Precio Venta]]*10%,0)</f>
        <v>2.8</v>
      </c>
      <c r="K236" s="42">
        <f>IFERROR(VLOOKUP(VENTAS[[#This Row],[Código del producto Vendido]],STOCK[],13,FALSE),VENTAS[[#This Row],[Precio Venta]]*0.6)-VENTAS[[#This Row],[Comisión Unitaria 10%]]</f>
        <v>14</v>
      </c>
      <c r="L236" s="42">
        <f>VENTAS[[#This Row],[Cantidad]]*(VENTAS[[#This Row],[Precio Venta]]-VENTAS[[#This Row],[Costo Unitario SIN Comision]]-VENTAS[[#This Row],[Comisión Unitaria 10%]]-0.01*VENTAS[[#This Row],[Precio Venta]])</f>
        <v>10.92</v>
      </c>
      <c r="M236" s="46"/>
      <c r="N236" s="47" t="s">
        <v>23725</v>
      </c>
    </row>
    <row r="237" ht="17" customHeight="1" spans="1:14">
      <c r="A237" s="38">
        <v>45580.7082291667</v>
      </c>
      <c r="B237" s="39"/>
      <c r="C237" s="39"/>
      <c r="D237" s="39" t="s">
        <v>23425</v>
      </c>
      <c r="E237" s="39" t="s">
        <v>23697</v>
      </c>
      <c r="F237" s="41" t="s">
        <v>23698</v>
      </c>
      <c r="G237" s="39">
        <v>1</v>
      </c>
      <c r="H237" s="42">
        <v>5</v>
      </c>
      <c r="I237" s="44">
        <f>VENTAS[[#This Row],[Cantidad]]*VENTAS[[#This Row],[Precio Venta]]</f>
        <v>5</v>
      </c>
      <c r="J237" s="42">
        <f>IF(VENTAS[[#This Row],[Nombre del Gestor]]&gt;1,VENTAS[[#This Row],[Precio Venta]]*10%,0)</f>
        <v>0.5</v>
      </c>
      <c r="K237" s="42">
        <f>IFERROR(VLOOKUP(VENTAS[[#This Row],[Código del producto Vendido]],STOCK[],13,FALSE),VENTAS[[#This Row],[Precio Venta]]*0.6)-VENTAS[[#This Row],[Comisión Unitaria 10%]]</f>
        <v>2.5</v>
      </c>
      <c r="L237" s="42">
        <f>VENTAS[[#This Row],[Cantidad]]*(VENTAS[[#This Row],[Precio Venta]]-VENTAS[[#This Row],[Costo Unitario SIN Comision]]-VENTAS[[#This Row],[Comisión Unitaria 10%]]-0.01*VENTAS[[#This Row],[Precio Venta]])</f>
        <v>1.95</v>
      </c>
      <c r="M237" s="46"/>
      <c r="N237" s="47" t="s">
        <v>23726</v>
      </c>
    </row>
    <row r="238" ht="17" customHeight="1" spans="1:14">
      <c r="A238" s="38">
        <v>45580.7449421296</v>
      </c>
      <c r="B238" s="39"/>
      <c r="C238" s="39"/>
      <c r="D238" s="39" t="s">
        <v>23727</v>
      </c>
      <c r="E238" s="39" t="s">
        <v>23728</v>
      </c>
      <c r="F238" s="41" t="s">
        <v>23729</v>
      </c>
      <c r="G238" s="39">
        <v>1</v>
      </c>
      <c r="H238" s="42">
        <v>25</v>
      </c>
      <c r="I238" s="44">
        <f>VENTAS[[#This Row],[Cantidad]]*VENTAS[[#This Row],[Precio Venta]]</f>
        <v>25</v>
      </c>
      <c r="J238" s="42">
        <f>IF(VENTAS[[#This Row],[Nombre del Gestor]]&gt;1,VENTAS[[#This Row],[Precio Venta]]*10%,0)</f>
        <v>2.5</v>
      </c>
      <c r="K238" s="42">
        <f>IFERROR(VLOOKUP(VENTAS[[#This Row],[Código del producto Vendido]],STOCK[],13,FALSE),VENTAS[[#This Row],[Precio Venta]]*0.6)-VENTAS[[#This Row],[Comisión Unitaria 10%]]</f>
        <v>12.5</v>
      </c>
      <c r="L238" s="42">
        <f>VENTAS[[#This Row],[Cantidad]]*(VENTAS[[#This Row],[Precio Venta]]-VENTAS[[#This Row],[Costo Unitario SIN Comision]]-VENTAS[[#This Row],[Comisión Unitaria 10%]]-0.01*VENTAS[[#This Row],[Precio Venta]])</f>
        <v>9.75</v>
      </c>
      <c r="M238" s="46"/>
      <c r="N238" s="47" t="s">
        <v>23730</v>
      </c>
    </row>
    <row r="239" ht="17" customHeight="1" spans="1:14">
      <c r="A239" s="38">
        <v>45580.8548032407</v>
      </c>
      <c r="B239" s="39"/>
      <c r="C239" s="39"/>
      <c r="D239" s="39" t="s">
        <v>23731</v>
      </c>
      <c r="E239" s="39" t="s">
        <v>23527</v>
      </c>
      <c r="F239" s="41" t="s">
        <v>23528</v>
      </c>
      <c r="G239" s="39">
        <v>1</v>
      </c>
      <c r="H239" s="42">
        <v>5</v>
      </c>
      <c r="I239" s="44">
        <f>VENTAS[[#This Row],[Cantidad]]*VENTAS[[#This Row],[Precio Venta]]</f>
        <v>5</v>
      </c>
      <c r="J239" s="42">
        <f>IF(VENTAS[[#This Row],[Nombre del Gestor]]&gt;1,VENTAS[[#This Row],[Precio Venta]]*10%,0)</f>
        <v>0.5</v>
      </c>
      <c r="K239" s="42">
        <f>IFERROR(VLOOKUP(VENTAS[[#This Row],[Código del producto Vendido]],STOCK[],13,FALSE),VENTAS[[#This Row],[Precio Venta]]*0.6)-VENTAS[[#This Row],[Comisión Unitaria 10%]]</f>
        <v>2.5</v>
      </c>
      <c r="L239" s="42">
        <f>VENTAS[[#This Row],[Cantidad]]*(VENTAS[[#This Row],[Precio Venta]]-VENTAS[[#This Row],[Costo Unitario SIN Comision]]-VENTAS[[#This Row],[Comisión Unitaria 10%]]-0.01*VENTAS[[#This Row],[Precio Venta]])</f>
        <v>1.95</v>
      </c>
      <c r="M239" s="46"/>
      <c r="N239" s="47" t="s">
        <v>23732</v>
      </c>
    </row>
    <row r="240" ht="17" customHeight="1" spans="1:14">
      <c r="A240" s="38">
        <v>45580.8548032407</v>
      </c>
      <c r="B240" s="39"/>
      <c r="C240" s="39"/>
      <c r="D240" s="39" t="s">
        <v>23731</v>
      </c>
      <c r="E240" s="39" t="s">
        <v>23733</v>
      </c>
      <c r="F240" s="41" t="s">
        <v>23734</v>
      </c>
      <c r="G240" s="39">
        <v>1</v>
      </c>
      <c r="H240" s="42">
        <v>7</v>
      </c>
      <c r="I240" s="44">
        <f>VENTAS[[#This Row],[Cantidad]]*VENTAS[[#This Row],[Precio Venta]]</f>
        <v>7</v>
      </c>
      <c r="J240" s="42">
        <f>IF(VENTAS[[#This Row],[Nombre del Gestor]]&gt;1,VENTAS[[#This Row],[Precio Venta]]*10%,0)</f>
        <v>0.7</v>
      </c>
      <c r="K240" s="42">
        <f>IFERROR(VLOOKUP(VENTAS[[#This Row],[Código del producto Vendido]],STOCK[],13,FALSE),VENTAS[[#This Row],[Precio Venta]]*0.6)-VENTAS[[#This Row],[Comisión Unitaria 10%]]</f>
        <v>3.5</v>
      </c>
      <c r="L240" s="42">
        <f>VENTAS[[#This Row],[Cantidad]]*(VENTAS[[#This Row],[Precio Venta]]-VENTAS[[#This Row],[Costo Unitario SIN Comision]]-VENTAS[[#This Row],[Comisión Unitaria 10%]]-0.01*VENTAS[[#This Row],[Precio Venta]])</f>
        <v>2.73</v>
      </c>
      <c r="M240" s="46"/>
      <c r="N240" s="47" t="s">
        <v>23735</v>
      </c>
    </row>
    <row r="241" ht="17" customHeight="1" spans="1:14">
      <c r="A241" s="38">
        <v>45580.8548032407</v>
      </c>
      <c r="B241" s="39"/>
      <c r="C241" s="39"/>
      <c r="D241" s="39" t="s">
        <v>23731</v>
      </c>
      <c r="E241" s="39" t="s">
        <v>23647</v>
      </c>
      <c r="F241" s="41" t="s">
        <v>23648</v>
      </c>
      <c r="G241" s="39">
        <v>2</v>
      </c>
      <c r="H241" s="42">
        <v>3</v>
      </c>
      <c r="I241" s="44">
        <f>VENTAS[[#This Row],[Cantidad]]*VENTAS[[#This Row],[Precio Venta]]</f>
        <v>6</v>
      </c>
      <c r="J241" s="42">
        <f>IF(VENTAS[[#This Row],[Nombre del Gestor]]&gt;1,VENTAS[[#This Row],[Precio Venta]]*10%,0)</f>
        <v>0.3</v>
      </c>
      <c r="K241" s="42">
        <f>IFERROR(VLOOKUP(VENTAS[[#This Row],[Código del producto Vendido]],STOCK[],13,FALSE),VENTAS[[#This Row],[Precio Venta]]*0.6)-VENTAS[[#This Row],[Comisión Unitaria 10%]]</f>
        <v>1.5</v>
      </c>
      <c r="L241" s="42">
        <f>VENTAS[[#This Row],[Cantidad]]*(VENTAS[[#This Row],[Precio Venta]]-VENTAS[[#This Row],[Costo Unitario SIN Comision]]-VENTAS[[#This Row],[Comisión Unitaria 10%]]-0.01*VENTAS[[#This Row],[Precio Venta]])</f>
        <v>2.34</v>
      </c>
      <c r="M241" s="46"/>
      <c r="N241" s="47" t="s">
        <v>23736</v>
      </c>
    </row>
    <row r="242" ht="17" customHeight="1" spans="1:14">
      <c r="A242" s="38">
        <v>45580.8765277778</v>
      </c>
      <c r="B242" s="39"/>
      <c r="C242" s="39"/>
      <c r="D242" s="39" t="s">
        <v>23737</v>
      </c>
      <c r="E242" s="39" t="s">
        <v>23527</v>
      </c>
      <c r="F242" s="41" t="s">
        <v>23528</v>
      </c>
      <c r="G242" s="39">
        <v>1</v>
      </c>
      <c r="H242" s="42">
        <v>5</v>
      </c>
      <c r="I242" s="44">
        <f>VENTAS[[#This Row],[Cantidad]]*VENTAS[[#This Row],[Precio Venta]]</f>
        <v>5</v>
      </c>
      <c r="J242" s="42">
        <f>IF(VENTAS[[#This Row],[Nombre del Gestor]]&gt;1,VENTAS[[#This Row],[Precio Venta]]*10%,0)</f>
        <v>0.5</v>
      </c>
      <c r="K242" s="42">
        <f>IFERROR(VLOOKUP(VENTAS[[#This Row],[Código del producto Vendido]],STOCK[],13,FALSE),VENTAS[[#This Row],[Precio Venta]]*0.6)-VENTAS[[#This Row],[Comisión Unitaria 10%]]</f>
        <v>2.5</v>
      </c>
      <c r="L242" s="42">
        <f>VENTAS[[#This Row],[Cantidad]]*(VENTAS[[#This Row],[Precio Venta]]-VENTAS[[#This Row],[Costo Unitario SIN Comision]]-VENTAS[[#This Row],[Comisión Unitaria 10%]]-0.01*VENTAS[[#This Row],[Precio Venta]])</f>
        <v>1.95</v>
      </c>
      <c r="M242" s="46"/>
      <c r="N242" s="47" t="s">
        <v>23738</v>
      </c>
    </row>
    <row r="243" ht="17" customHeight="1" spans="1:14">
      <c r="A243" s="38">
        <v>45580.8817939815</v>
      </c>
      <c r="B243" s="39"/>
      <c r="C243" s="39"/>
      <c r="D243" s="39" t="s">
        <v>23644</v>
      </c>
      <c r="E243" s="39" t="s">
        <v>23530</v>
      </c>
      <c r="F243" s="41" t="s">
        <v>23531</v>
      </c>
      <c r="G243" s="39">
        <v>1</v>
      </c>
      <c r="H243" s="42">
        <v>5</v>
      </c>
      <c r="I243" s="44">
        <f>VENTAS[[#This Row],[Cantidad]]*VENTAS[[#This Row],[Precio Venta]]</f>
        <v>5</v>
      </c>
      <c r="J243" s="42">
        <f>IF(VENTAS[[#This Row],[Nombre del Gestor]]&gt;1,VENTAS[[#This Row],[Precio Venta]]*10%,0)</f>
        <v>0.5</v>
      </c>
      <c r="K243" s="42">
        <f>IFERROR(VLOOKUP(VENTAS[[#This Row],[Código del producto Vendido]],STOCK[],13,FALSE),VENTAS[[#This Row],[Precio Venta]]*0.6)-VENTAS[[#This Row],[Comisión Unitaria 10%]]</f>
        <v>2.5</v>
      </c>
      <c r="L243" s="42">
        <f>VENTAS[[#This Row],[Cantidad]]*(VENTAS[[#This Row],[Precio Venta]]-VENTAS[[#This Row],[Costo Unitario SIN Comision]]-VENTAS[[#This Row],[Comisión Unitaria 10%]]-0.01*VENTAS[[#This Row],[Precio Venta]])</f>
        <v>1.95</v>
      </c>
      <c r="M243" s="46"/>
      <c r="N243" s="47" t="s">
        <v>23739</v>
      </c>
    </row>
    <row r="244" ht="17" customHeight="1" spans="1:14">
      <c r="A244" s="38">
        <v>45581.3323263889</v>
      </c>
      <c r="B244" s="39"/>
      <c r="C244" s="39"/>
      <c r="D244" s="39" t="s">
        <v>23740</v>
      </c>
      <c r="E244" s="39" t="s">
        <v>23511</v>
      </c>
      <c r="F244" s="41" t="s">
        <v>23512</v>
      </c>
      <c r="G244" s="39">
        <v>3</v>
      </c>
      <c r="H244" s="42">
        <v>15</v>
      </c>
      <c r="I244" s="44">
        <f>VENTAS[[#This Row],[Cantidad]]*VENTAS[[#This Row],[Precio Venta]]</f>
        <v>45</v>
      </c>
      <c r="J244" s="42">
        <f>IF(VENTAS[[#This Row],[Nombre del Gestor]]&gt;1,VENTAS[[#This Row],[Precio Venta]]*10%,0)</f>
        <v>1.5</v>
      </c>
      <c r="K244" s="42">
        <f>IFERROR(VLOOKUP(VENTAS[[#This Row],[Código del producto Vendido]],STOCK[],13,FALSE),VENTAS[[#This Row],[Precio Venta]]*0.6)-VENTAS[[#This Row],[Comisión Unitaria 10%]]</f>
        <v>7.5</v>
      </c>
      <c r="L244" s="42">
        <f>VENTAS[[#This Row],[Cantidad]]*(VENTAS[[#This Row],[Precio Venta]]-VENTAS[[#This Row],[Costo Unitario SIN Comision]]-VENTAS[[#This Row],[Comisión Unitaria 10%]]-0.01*VENTAS[[#This Row],[Precio Venta]])</f>
        <v>17.55</v>
      </c>
      <c r="M244" s="46"/>
      <c r="N244" s="47" t="s">
        <v>23741</v>
      </c>
    </row>
    <row r="245" ht="17" customHeight="1" spans="1:14">
      <c r="A245" s="38">
        <v>45581.3378472222</v>
      </c>
      <c r="B245" s="39"/>
      <c r="C245" s="39"/>
      <c r="D245" s="39" t="s">
        <v>23740</v>
      </c>
      <c r="E245" s="39" t="s">
        <v>23742</v>
      </c>
      <c r="F245" s="41" t="s">
        <v>23743</v>
      </c>
      <c r="G245" s="39">
        <v>1</v>
      </c>
      <c r="H245" s="42">
        <v>1.5</v>
      </c>
      <c r="I245" s="44">
        <f>VENTAS[[#This Row],[Cantidad]]*VENTAS[[#This Row],[Precio Venta]]</f>
        <v>1.5</v>
      </c>
      <c r="J245" s="42">
        <f>IF(VENTAS[[#This Row],[Nombre del Gestor]]&gt;1,VENTAS[[#This Row],[Precio Venta]]*10%,0)</f>
        <v>0.15</v>
      </c>
      <c r="K245" s="42">
        <f>IFERROR(VLOOKUP(VENTAS[[#This Row],[Código del producto Vendido]],STOCK[],13,FALSE),VENTAS[[#This Row],[Precio Venta]]*0.6)-VENTAS[[#This Row],[Comisión Unitaria 10%]]</f>
        <v>0.75</v>
      </c>
      <c r="L245" s="42">
        <f>VENTAS[[#This Row],[Cantidad]]*(VENTAS[[#This Row],[Precio Venta]]-VENTAS[[#This Row],[Costo Unitario SIN Comision]]-VENTAS[[#This Row],[Comisión Unitaria 10%]]-0.01*VENTAS[[#This Row],[Precio Venta]])</f>
        <v>0.585</v>
      </c>
      <c r="M245" s="46"/>
      <c r="N245" s="47" t="s">
        <v>23744</v>
      </c>
    </row>
    <row r="246" ht="17" customHeight="1" spans="1:14">
      <c r="A246" s="38">
        <v>45581.3387152778</v>
      </c>
      <c r="B246" s="39"/>
      <c r="C246" s="39"/>
      <c r="D246" s="39" t="s">
        <v>23740</v>
      </c>
      <c r="E246" s="39" t="s">
        <v>23517</v>
      </c>
      <c r="F246" s="41" t="s">
        <v>23518</v>
      </c>
      <c r="G246" s="39">
        <v>1</v>
      </c>
      <c r="H246" s="42">
        <v>25</v>
      </c>
      <c r="I246" s="44">
        <f>VENTAS[[#This Row],[Cantidad]]*VENTAS[[#This Row],[Precio Venta]]</f>
        <v>25</v>
      </c>
      <c r="J246" s="42">
        <f>IF(VENTAS[[#This Row],[Nombre del Gestor]]&gt;1,VENTAS[[#This Row],[Precio Venta]]*10%,0)</f>
        <v>2.5</v>
      </c>
      <c r="K246" s="42">
        <f>IFERROR(VLOOKUP(VENTAS[[#This Row],[Código del producto Vendido]],STOCK[],13,FALSE),VENTAS[[#This Row],[Precio Venta]]*0.6)-VENTAS[[#This Row],[Comisión Unitaria 10%]]</f>
        <v>12.5</v>
      </c>
      <c r="L246" s="42">
        <f>VENTAS[[#This Row],[Cantidad]]*(VENTAS[[#This Row],[Precio Venta]]-VENTAS[[#This Row],[Costo Unitario SIN Comision]]-VENTAS[[#This Row],[Comisión Unitaria 10%]]-0.01*VENTAS[[#This Row],[Precio Venta]])</f>
        <v>9.75</v>
      </c>
      <c r="M246" s="46"/>
      <c r="N246" s="47" t="s">
        <v>23745</v>
      </c>
    </row>
    <row r="247" ht="17" customHeight="1" spans="1:14">
      <c r="A247" s="38">
        <v>45581.3400810185</v>
      </c>
      <c r="B247" s="39"/>
      <c r="C247" s="39"/>
      <c r="D247" s="39" t="s">
        <v>23740</v>
      </c>
      <c r="E247" s="39" t="s">
        <v>23524</v>
      </c>
      <c r="F247" s="41" t="s">
        <v>23525</v>
      </c>
      <c r="G247" s="39">
        <v>1</v>
      </c>
      <c r="H247" s="42">
        <v>20</v>
      </c>
      <c r="I247" s="44">
        <f>VENTAS[[#This Row],[Cantidad]]*VENTAS[[#This Row],[Precio Venta]]</f>
        <v>20</v>
      </c>
      <c r="J247" s="42">
        <f>IF(VENTAS[[#This Row],[Nombre del Gestor]]&gt;1,VENTAS[[#This Row],[Precio Venta]]*10%,0)</f>
        <v>2</v>
      </c>
      <c r="K247" s="42">
        <f>IFERROR(VLOOKUP(VENTAS[[#This Row],[Código del producto Vendido]],STOCK[],13,FALSE),VENTAS[[#This Row],[Precio Venta]]*0.6)-VENTAS[[#This Row],[Comisión Unitaria 10%]]</f>
        <v>10</v>
      </c>
      <c r="L247" s="42">
        <f>VENTAS[[#This Row],[Cantidad]]*(VENTAS[[#This Row],[Precio Venta]]-VENTAS[[#This Row],[Costo Unitario SIN Comision]]-VENTAS[[#This Row],[Comisión Unitaria 10%]]-0.01*VENTAS[[#This Row],[Precio Venta]])</f>
        <v>7.8</v>
      </c>
      <c r="M247" s="46"/>
      <c r="N247" s="47" t="s">
        <v>23746</v>
      </c>
    </row>
    <row r="248" ht="17" customHeight="1" spans="1:14">
      <c r="A248" s="38">
        <v>45581.3410532407</v>
      </c>
      <c r="B248" s="39"/>
      <c r="C248" s="39"/>
      <c r="D248" s="39" t="s">
        <v>23740</v>
      </c>
      <c r="E248" s="39" t="s">
        <v>23502</v>
      </c>
      <c r="F248" s="41" t="s">
        <v>23503</v>
      </c>
      <c r="G248" s="39">
        <v>1</v>
      </c>
      <c r="H248" s="42">
        <v>22</v>
      </c>
      <c r="I248" s="44">
        <f>VENTAS[[#This Row],[Cantidad]]*VENTAS[[#This Row],[Precio Venta]]</f>
        <v>22</v>
      </c>
      <c r="J248" s="42">
        <f>IF(VENTAS[[#This Row],[Nombre del Gestor]]&gt;1,VENTAS[[#This Row],[Precio Venta]]*10%,0)</f>
        <v>2.2</v>
      </c>
      <c r="K248" s="42">
        <f>IFERROR(VLOOKUP(VENTAS[[#This Row],[Código del producto Vendido]],STOCK[],13,FALSE),VENTAS[[#This Row],[Precio Venta]]*0.6)-VENTAS[[#This Row],[Comisión Unitaria 10%]]</f>
        <v>11</v>
      </c>
      <c r="L248" s="42">
        <f>VENTAS[[#This Row],[Cantidad]]*(VENTAS[[#This Row],[Precio Venta]]-VENTAS[[#This Row],[Costo Unitario SIN Comision]]-VENTAS[[#This Row],[Comisión Unitaria 10%]]-0.01*VENTAS[[#This Row],[Precio Venta]])</f>
        <v>8.58</v>
      </c>
      <c r="M248" s="46"/>
      <c r="N248" s="47" t="s">
        <v>23747</v>
      </c>
    </row>
    <row r="249" ht="17" customHeight="1" spans="1:14">
      <c r="A249" s="38">
        <v>45581.3420601852</v>
      </c>
      <c r="B249" s="39"/>
      <c r="C249" s="39"/>
      <c r="D249" s="39" t="s">
        <v>23740</v>
      </c>
      <c r="E249" s="39" t="s">
        <v>23502</v>
      </c>
      <c r="F249" s="41" t="s">
        <v>23503</v>
      </c>
      <c r="G249" s="39">
        <v>1</v>
      </c>
      <c r="H249" s="42">
        <v>22</v>
      </c>
      <c r="I249" s="44">
        <f>VENTAS[[#This Row],[Cantidad]]*VENTAS[[#This Row],[Precio Venta]]</f>
        <v>22</v>
      </c>
      <c r="J249" s="42">
        <f>IF(VENTAS[[#This Row],[Nombre del Gestor]]&gt;1,VENTAS[[#This Row],[Precio Venta]]*10%,0)</f>
        <v>2.2</v>
      </c>
      <c r="K249" s="42">
        <f>IFERROR(VLOOKUP(VENTAS[[#This Row],[Código del producto Vendido]],STOCK[],13,FALSE),VENTAS[[#This Row],[Precio Venta]]*0.6)-VENTAS[[#This Row],[Comisión Unitaria 10%]]</f>
        <v>11</v>
      </c>
      <c r="L249" s="42">
        <f>VENTAS[[#This Row],[Cantidad]]*(VENTAS[[#This Row],[Precio Venta]]-VENTAS[[#This Row],[Costo Unitario SIN Comision]]-VENTAS[[#This Row],[Comisión Unitaria 10%]]-0.01*VENTAS[[#This Row],[Precio Venta]])</f>
        <v>8.58</v>
      </c>
      <c r="M249" s="46"/>
      <c r="N249" s="47" t="s">
        <v>23748</v>
      </c>
    </row>
    <row r="250" ht="17" customHeight="1" spans="1:14">
      <c r="A250" s="38">
        <v>45581.3427893519</v>
      </c>
      <c r="B250" s="39"/>
      <c r="C250" s="39"/>
      <c r="D250" s="39" t="s">
        <v>23749</v>
      </c>
      <c r="E250" s="39" t="s">
        <v>23493</v>
      </c>
      <c r="F250" s="41" t="s">
        <v>23494</v>
      </c>
      <c r="G250" s="39">
        <v>8</v>
      </c>
      <c r="H250" s="42">
        <v>0</v>
      </c>
      <c r="I250" s="44">
        <f>VENTAS[[#This Row],[Cantidad]]*VENTAS[[#This Row],[Precio Venta]]</f>
        <v>0</v>
      </c>
      <c r="J250" s="42">
        <f>IF(VENTAS[[#This Row],[Nombre del Gestor]]&gt;1,VENTAS[[#This Row],[Precio Venta]]*10%,0)</f>
        <v>0</v>
      </c>
      <c r="K250" s="42">
        <f>IFERROR(VLOOKUP(VENTAS[[#This Row],[Código del producto Vendido]],STOCK[],13,FALSE),VENTAS[[#This Row],[Precio Venta]]*0.6)-VENTAS[[#This Row],[Comisión Unitaria 10%]]</f>
        <v>0</v>
      </c>
      <c r="L250" s="42">
        <f>VENTAS[[#This Row],[Cantidad]]*(VENTAS[[#This Row],[Precio Venta]]-VENTAS[[#This Row],[Costo Unitario SIN Comision]]-VENTAS[[#This Row],[Comisión Unitaria 10%]]-0.01*VENTAS[[#This Row],[Precio Venta]])</f>
        <v>0</v>
      </c>
      <c r="M250" s="46"/>
      <c r="N250" s="47" t="s">
        <v>23750</v>
      </c>
    </row>
    <row r="251" ht="17" customHeight="1" spans="1:14">
      <c r="A251" s="38">
        <v>45581.6527314815</v>
      </c>
      <c r="B251" s="39"/>
      <c r="C251" s="39"/>
      <c r="D251" s="39" t="s">
        <v>23237</v>
      </c>
      <c r="E251" s="39" t="s">
        <v>23628</v>
      </c>
      <c r="F251" s="41" t="s">
        <v>23629</v>
      </c>
      <c r="G251" s="39">
        <v>1</v>
      </c>
      <c r="H251" s="42">
        <v>20</v>
      </c>
      <c r="I251" s="44">
        <f>VENTAS[[#This Row],[Cantidad]]*VENTAS[[#This Row],[Precio Venta]]</f>
        <v>20</v>
      </c>
      <c r="J251" s="42">
        <f>IF(VENTAS[[#This Row],[Nombre del Gestor]]&gt;1,VENTAS[[#This Row],[Precio Venta]]*10%,0)</f>
        <v>2</v>
      </c>
      <c r="K251" s="42">
        <f>IFERROR(VLOOKUP(VENTAS[[#This Row],[Código del producto Vendido]],STOCK[],13,FALSE),VENTAS[[#This Row],[Precio Venta]]*0.6)-VENTAS[[#This Row],[Comisión Unitaria 10%]]</f>
        <v>10</v>
      </c>
      <c r="L251" s="42">
        <f>VENTAS[[#This Row],[Cantidad]]*(VENTAS[[#This Row],[Precio Venta]]-VENTAS[[#This Row],[Costo Unitario SIN Comision]]-VENTAS[[#This Row],[Comisión Unitaria 10%]]-0.01*VENTAS[[#This Row],[Precio Venta]])</f>
        <v>7.8</v>
      </c>
      <c r="M251" s="46"/>
      <c r="N251" s="47" t="s">
        <v>23751</v>
      </c>
    </row>
    <row r="252" ht="17" customHeight="1" spans="1:14">
      <c r="A252" s="38">
        <v>45581.6672222222</v>
      </c>
      <c r="B252" s="39"/>
      <c r="C252" s="39"/>
      <c r="D252" s="39" t="s">
        <v>23365</v>
      </c>
      <c r="E252" s="39" t="s">
        <v>21806</v>
      </c>
      <c r="F252" s="41" t="s">
        <v>23752</v>
      </c>
      <c r="G252" s="39">
        <v>1</v>
      </c>
      <c r="H252" s="42">
        <v>12</v>
      </c>
      <c r="I252" s="44">
        <f>VENTAS[[#This Row],[Cantidad]]*VENTAS[[#This Row],[Precio Venta]]</f>
        <v>12</v>
      </c>
      <c r="J252" s="42">
        <f>IF(VENTAS[[#This Row],[Nombre del Gestor]]&gt;1,VENTAS[[#This Row],[Precio Venta]]*10%,0)</f>
        <v>1.2</v>
      </c>
      <c r="K252" s="42">
        <f>IFERROR(VLOOKUP(VENTAS[[#This Row],[Código del producto Vendido]],STOCK[],13,FALSE),VENTAS[[#This Row],[Precio Venta]]*0.6)-VENTAS[[#This Row],[Comisión Unitaria 10%]]</f>
        <v>6.8</v>
      </c>
      <c r="L252" s="42">
        <f>VENTAS[[#This Row],[Cantidad]]*(VENTAS[[#This Row],[Precio Venta]]-VENTAS[[#This Row],[Costo Unitario SIN Comision]]-VENTAS[[#This Row],[Comisión Unitaria 10%]]-0.01*VENTAS[[#This Row],[Precio Venta]])</f>
        <v>3.88</v>
      </c>
      <c r="M252" s="46"/>
      <c r="N252" s="47" t="s">
        <v>23753</v>
      </c>
    </row>
    <row r="253" ht="17" customHeight="1" spans="1:14">
      <c r="A253" s="38">
        <v>45581.6683333333</v>
      </c>
      <c r="B253" s="39"/>
      <c r="C253" s="39"/>
      <c r="D253" s="39" t="s">
        <v>23196</v>
      </c>
      <c r="E253" s="39" t="s">
        <v>23754</v>
      </c>
      <c r="F253" s="41" t="s">
        <v>23755</v>
      </c>
      <c r="G253" s="39">
        <v>1</v>
      </c>
      <c r="H253" s="42">
        <v>10</v>
      </c>
      <c r="I253" s="44">
        <f>VENTAS[[#This Row],[Cantidad]]*VENTAS[[#This Row],[Precio Venta]]</f>
        <v>10</v>
      </c>
      <c r="J253" s="42">
        <f>IF(VENTAS[[#This Row],[Nombre del Gestor]]&gt;1,VENTAS[[#This Row],[Precio Venta]]*10%,0)</f>
        <v>1</v>
      </c>
      <c r="K253" s="42">
        <f>IFERROR(VLOOKUP(VENTAS[[#This Row],[Código del producto Vendido]],STOCK[],13,FALSE),VENTAS[[#This Row],[Precio Venta]]*0.6)-VENTAS[[#This Row],[Comisión Unitaria 10%]]</f>
        <v>5</v>
      </c>
      <c r="L253" s="42">
        <f>VENTAS[[#This Row],[Cantidad]]*(VENTAS[[#This Row],[Precio Venta]]-VENTAS[[#This Row],[Costo Unitario SIN Comision]]-VENTAS[[#This Row],[Comisión Unitaria 10%]]-0.01*VENTAS[[#This Row],[Precio Venta]])</f>
        <v>3.9</v>
      </c>
      <c r="M253" s="46"/>
      <c r="N253" s="47" t="s">
        <v>23756</v>
      </c>
    </row>
    <row r="254" ht="17" customHeight="1" spans="1:14">
      <c r="A254" s="38">
        <v>45581.6683333333</v>
      </c>
      <c r="B254" s="39"/>
      <c r="C254" s="39"/>
      <c r="D254" s="39" t="s">
        <v>23196</v>
      </c>
      <c r="E254" s="39" t="s">
        <v>16642</v>
      </c>
      <c r="F254" s="41" t="s">
        <v>16643</v>
      </c>
      <c r="G254" s="39">
        <v>1</v>
      </c>
      <c r="H254" s="42">
        <v>15</v>
      </c>
      <c r="I254" s="44">
        <f>VENTAS[[#This Row],[Cantidad]]*VENTAS[[#This Row],[Precio Venta]]</f>
        <v>15</v>
      </c>
      <c r="J254" s="42">
        <f>IF(VENTAS[[#This Row],[Nombre del Gestor]]&gt;1,VENTAS[[#This Row],[Precio Venta]]*10%,0)</f>
        <v>1.5</v>
      </c>
      <c r="K254" s="42">
        <f>IFERROR(VLOOKUP(VENTAS[[#This Row],[Código del producto Vendido]],STOCK[],13,FALSE),VENTAS[[#This Row],[Precio Venta]]*0.6)-VENTAS[[#This Row],[Comisión Unitaria 10%]]</f>
        <v>6.89</v>
      </c>
      <c r="L254" s="42">
        <f>VENTAS[[#This Row],[Cantidad]]*(VENTAS[[#This Row],[Precio Venta]]-VENTAS[[#This Row],[Costo Unitario SIN Comision]]-VENTAS[[#This Row],[Comisión Unitaria 10%]]-0.01*VENTAS[[#This Row],[Precio Venta]])</f>
        <v>6.46</v>
      </c>
      <c r="M254" s="46"/>
      <c r="N254" s="47" t="s">
        <v>23757</v>
      </c>
    </row>
    <row r="255" ht="34" customHeight="1" spans="1:14">
      <c r="A255" s="38">
        <v>45581.6854398148</v>
      </c>
      <c r="B255" s="39"/>
      <c r="C255" s="39"/>
      <c r="D255" s="39" t="s">
        <v>23189</v>
      </c>
      <c r="E255" s="39" t="s">
        <v>23544</v>
      </c>
      <c r="F255" s="41" t="s">
        <v>23441</v>
      </c>
      <c r="G255" s="39">
        <v>1</v>
      </c>
      <c r="H255" s="42">
        <v>40</v>
      </c>
      <c r="I255" s="44">
        <f>VENTAS[[#This Row],[Cantidad]]*VENTAS[[#This Row],[Precio Venta]]</f>
        <v>40</v>
      </c>
      <c r="J255" s="42">
        <f>IF(VENTAS[[#This Row],[Nombre del Gestor]]&gt;1,VENTAS[[#This Row],[Precio Venta]]*10%,0)</f>
        <v>4</v>
      </c>
      <c r="K255" s="42">
        <f>IFERROR(VLOOKUP(VENTAS[[#This Row],[Código del producto Vendido]],STOCK[],13,FALSE),VENTAS[[#This Row],[Precio Venta]]*0.6)-VENTAS[[#This Row],[Comisión Unitaria 10%]]</f>
        <v>20</v>
      </c>
      <c r="L255" s="42">
        <f>VENTAS[[#This Row],[Cantidad]]*(VENTAS[[#This Row],[Precio Venta]]-VENTAS[[#This Row],[Costo Unitario SIN Comision]]-VENTAS[[#This Row],[Comisión Unitaria 10%]]-0.01*VENTAS[[#This Row],[Precio Venta]])</f>
        <v>15.6</v>
      </c>
      <c r="M255" s="46"/>
      <c r="N255" s="47" t="s">
        <v>23758</v>
      </c>
    </row>
    <row r="256" ht="17" customHeight="1" spans="1:14">
      <c r="A256" s="38">
        <v>45581.7631944444</v>
      </c>
      <c r="B256" s="39"/>
      <c r="C256" s="39"/>
      <c r="D256" s="39" t="s">
        <v>23383</v>
      </c>
      <c r="E256" s="39" t="s">
        <v>23703</v>
      </c>
      <c r="F256" s="41" t="s">
        <v>16818</v>
      </c>
      <c r="G256" s="39">
        <v>1</v>
      </c>
      <c r="H256" s="42">
        <v>30</v>
      </c>
      <c r="I256" s="44">
        <f>VENTAS[[#This Row],[Cantidad]]*VENTAS[[#This Row],[Precio Venta]]</f>
        <v>30</v>
      </c>
      <c r="J256" s="42">
        <f>IF(VENTAS[[#This Row],[Nombre del Gestor]]&gt;1,VENTAS[[#This Row],[Precio Venta]]*10%,0)</f>
        <v>3</v>
      </c>
      <c r="K256" s="42">
        <f>IFERROR(VLOOKUP(VENTAS[[#This Row],[Código del producto Vendido]],STOCK[],13,FALSE),VENTAS[[#This Row],[Precio Venta]]*0.6)-VENTAS[[#This Row],[Comisión Unitaria 10%]]</f>
        <v>15</v>
      </c>
      <c r="L256" s="42">
        <f>VENTAS[[#This Row],[Cantidad]]*(VENTAS[[#This Row],[Precio Venta]]-VENTAS[[#This Row],[Costo Unitario SIN Comision]]-VENTAS[[#This Row],[Comisión Unitaria 10%]]-0.01*VENTAS[[#This Row],[Precio Venta]])</f>
        <v>11.7</v>
      </c>
      <c r="M256" s="46"/>
      <c r="N256" s="47" t="s">
        <v>23759</v>
      </c>
    </row>
    <row r="257" ht="17" customHeight="1" spans="1:14">
      <c r="A257" s="38">
        <v>45581.8315277778</v>
      </c>
      <c r="B257" s="39"/>
      <c r="C257" s="39"/>
      <c r="D257" s="39" t="s">
        <v>23196</v>
      </c>
      <c r="E257" s="39" t="s">
        <v>23728</v>
      </c>
      <c r="F257" s="41" t="s">
        <v>23729</v>
      </c>
      <c r="G257" s="39">
        <v>1</v>
      </c>
      <c r="H257" s="42">
        <v>25</v>
      </c>
      <c r="I257" s="44">
        <f>VENTAS[[#This Row],[Cantidad]]*VENTAS[[#This Row],[Precio Venta]]</f>
        <v>25</v>
      </c>
      <c r="J257" s="42">
        <f>IF(VENTAS[[#This Row],[Nombre del Gestor]]&gt;1,VENTAS[[#This Row],[Precio Venta]]*10%,0)</f>
        <v>2.5</v>
      </c>
      <c r="K257" s="42">
        <f>IFERROR(VLOOKUP(VENTAS[[#This Row],[Código del producto Vendido]],STOCK[],13,FALSE),VENTAS[[#This Row],[Precio Venta]]*0.6)-VENTAS[[#This Row],[Comisión Unitaria 10%]]</f>
        <v>12.5</v>
      </c>
      <c r="L257" s="42">
        <f>VENTAS[[#This Row],[Cantidad]]*(VENTAS[[#This Row],[Precio Venta]]-VENTAS[[#This Row],[Costo Unitario SIN Comision]]-VENTAS[[#This Row],[Comisión Unitaria 10%]]-0.01*VENTAS[[#This Row],[Precio Venta]])</f>
        <v>9.75</v>
      </c>
      <c r="M257" s="46"/>
      <c r="N257" s="47" t="s">
        <v>23760</v>
      </c>
    </row>
    <row r="258" ht="17" customHeight="1" spans="1:14">
      <c r="A258" s="38">
        <v>45581.8315277778</v>
      </c>
      <c r="B258" s="39"/>
      <c r="C258" s="39"/>
      <c r="D258" s="39" t="s">
        <v>23196</v>
      </c>
      <c r="E258" s="39" t="s">
        <v>23761</v>
      </c>
      <c r="F258" s="41" t="s">
        <v>23762</v>
      </c>
      <c r="G258" s="39">
        <v>1</v>
      </c>
      <c r="H258" s="42">
        <v>12</v>
      </c>
      <c r="I258" s="44">
        <f>VENTAS[[#This Row],[Cantidad]]*VENTAS[[#This Row],[Precio Venta]]</f>
        <v>12</v>
      </c>
      <c r="J258" s="42">
        <f>IF(VENTAS[[#This Row],[Nombre del Gestor]]&gt;1,VENTAS[[#This Row],[Precio Venta]]*10%,0)</f>
        <v>1.2</v>
      </c>
      <c r="K258" s="42">
        <f>IFERROR(VLOOKUP(VENTAS[[#This Row],[Código del producto Vendido]],STOCK[],13,FALSE),VENTAS[[#This Row],[Precio Venta]]*0.6)-VENTAS[[#This Row],[Comisión Unitaria 10%]]</f>
        <v>6</v>
      </c>
      <c r="L258" s="42">
        <f>VENTAS[[#This Row],[Cantidad]]*(VENTAS[[#This Row],[Precio Venta]]-VENTAS[[#This Row],[Costo Unitario SIN Comision]]-VENTAS[[#This Row],[Comisión Unitaria 10%]]-0.01*VENTAS[[#This Row],[Precio Venta]])</f>
        <v>4.68</v>
      </c>
      <c r="M258" s="46"/>
      <c r="N258" s="47" t="s">
        <v>23763</v>
      </c>
    </row>
    <row r="259" ht="17" customHeight="1" spans="1:14">
      <c r="A259" s="38">
        <v>45581.8315277778</v>
      </c>
      <c r="B259" s="39"/>
      <c r="C259" s="39"/>
      <c r="D259" s="39" t="s">
        <v>23196</v>
      </c>
      <c r="E259" s="39" t="s">
        <v>23764</v>
      </c>
      <c r="F259" s="41" t="s">
        <v>23765</v>
      </c>
      <c r="G259" s="39">
        <v>1</v>
      </c>
      <c r="H259" s="42">
        <v>10</v>
      </c>
      <c r="I259" s="44">
        <f>VENTAS[[#This Row],[Cantidad]]*VENTAS[[#This Row],[Precio Venta]]</f>
        <v>10</v>
      </c>
      <c r="J259" s="42">
        <f>IF(VENTAS[[#This Row],[Nombre del Gestor]]&gt;1,VENTAS[[#This Row],[Precio Venta]]*10%,0)</f>
        <v>1</v>
      </c>
      <c r="K259" s="42">
        <f>IFERROR(VLOOKUP(VENTAS[[#This Row],[Código del producto Vendido]],STOCK[],13,FALSE),VENTAS[[#This Row],[Precio Venta]]*0.6)-VENTAS[[#This Row],[Comisión Unitaria 10%]]</f>
        <v>5</v>
      </c>
      <c r="L259" s="42">
        <f>VENTAS[[#This Row],[Cantidad]]*(VENTAS[[#This Row],[Precio Venta]]-VENTAS[[#This Row],[Costo Unitario SIN Comision]]-VENTAS[[#This Row],[Comisión Unitaria 10%]]-0.01*VENTAS[[#This Row],[Precio Venta]])</f>
        <v>3.9</v>
      </c>
      <c r="M259" s="46"/>
      <c r="N259" s="47" t="s">
        <v>23766</v>
      </c>
    </row>
    <row r="260" ht="34" customHeight="1" spans="1:14">
      <c r="A260" s="38">
        <v>45581.8315277778</v>
      </c>
      <c r="B260" s="39"/>
      <c r="C260" s="39"/>
      <c r="D260" s="39" t="s">
        <v>23196</v>
      </c>
      <c r="E260" s="39" t="s">
        <v>23651</v>
      </c>
      <c r="F260" s="41" t="s">
        <v>23652</v>
      </c>
      <c r="G260" s="39">
        <v>1</v>
      </c>
      <c r="H260" s="42">
        <v>20</v>
      </c>
      <c r="I260" s="44">
        <f>VENTAS[[#This Row],[Cantidad]]*VENTAS[[#This Row],[Precio Venta]]</f>
        <v>20</v>
      </c>
      <c r="J260" s="42">
        <f>IF(VENTAS[[#This Row],[Nombre del Gestor]]&gt;1,VENTAS[[#This Row],[Precio Venta]]*10%,0)</f>
        <v>2</v>
      </c>
      <c r="K260" s="42">
        <f>IFERROR(VLOOKUP(VENTAS[[#This Row],[Código del producto Vendido]],STOCK[],13,FALSE),VENTAS[[#This Row],[Precio Venta]]*0.6)-VENTAS[[#This Row],[Comisión Unitaria 10%]]</f>
        <v>10</v>
      </c>
      <c r="L260" s="42">
        <f>VENTAS[[#This Row],[Cantidad]]*(VENTAS[[#This Row],[Precio Venta]]-VENTAS[[#This Row],[Costo Unitario SIN Comision]]-VENTAS[[#This Row],[Comisión Unitaria 10%]]-0.01*VENTAS[[#This Row],[Precio Venta]])</f>
        <v>7.8</v>
      </c>
      <c r="M260" s="46"/>
      <c r="N260" s="47" t="s">
        <v>23767</v>
      </c>
    </row>
    <row r="261" ht="17" customHeight="1" spans="1:14">
      <c r="A261" s="38">
        <v>45581.8713888889</v>
      </c>
      <c r="B261" s="39"/>
      <c r="C261" s="39"/>
      <c r="D261" s="39" t="s">
        <v>23425</v>
      </c>
      <c r="E261" s="39" t="s">
        <v>23768</v>
      </c>
      <c r="F261" s="41" t="s">
        <v>23769</v>
      </c>
      <c r="G261" s="39">
        <v>1</v>
      </c>
      <c r="H261" s="42">
        <v>6</v>
      </c>
      <c r="I261" s="44">
        <f>VENTAS[[#This Row],[Cantidad]]*VENTAS[[#This Row],[Precio Venta]]</f>
        <v>6</v>
      </c>
      <c r="J261" s="42">
        <f>IF(VENTAS[[#This Row],[Nombre del Gestor]]&gt;1,VENTAS[[#This Row],[Precio Venta]]*10%,0)</f>
        <v>0.6</v>
      </c>
      <c r="K261" s="42">
        <f>IFERROR(VLOOKUP(VENTAS[[#This Row],[Código del producto Vendido]],STOCK[],13,FALSE),VENTAS[[#This Row],[Precio Venta]]*0.6)-VENTAS[[#This Row],[Comisión Unitaria 10%]]</f>
        <v>3</v>
      </c>
      <c r="L261" s="42">
        <f>VENTAS[[#This Row],[Cantidad]]*(VENTAS[[#This Row],[Precio Venta]]-VENTAS[[#This Row],[Costo Unitario SIN Comision]]-VENTAS[[#This Row],[Comisión Unitaria 10%]]-0.01*VENTAS[[#This Row],[Precio Venta]])</f>
        <v>2.34</v>
      </c>
      <c r="M261" s="46"/>
      <c r="N261" s="47" t="s">
        <v>23770</v>
      </c>
    </row>
    <row r="262" ht="17" customHeight="1" spans="1:14">
      <c r="A262" s="38">
        <v>45581.8713888889</v>
      </c>
      <c r="B262" s="39"/>
      <c r="C262" s="39"/>
      <c r="D262" s="39" t="s">
        <v>23425</v>
      </c>
      <c r="E262" s="39" t="s">
        <v>23771</v>
      </c>
      <c r="F262" s="41" t="s">
        <v>23772</v>
      </c>
      <c r="G262" s="39">
        <v>1</v>
      </c>
      <c r="H262" s="42">
        <v>25</v>
      </c>
      <c r="I262" s="44">
        <f>VENTAS[[#This Row],[Cantidad]]*VENTAS[[#This Row],[Precio Venta]]</f>
        <v>25</v>
      </c>
      <c r="J262" s="42">
        <f>IF(VENTAS[[#This Row],[Nombre del Gestor]]&gt;1,VENTAS[[#This Row],[Precio Venta]]*10%,0)</f>
        <v>2.5</v>
      </c>
      <c r="K262" s="42">
        <f>IFERROR(VLOOKUP(VENTAS[[#This Row],[Código del producto Vendido]],STOCK[],13,FALSE),VENTAS[[#This Row],[Precio Venta]]*0.6)-VENTAS[[#This Row],[Comisión Unitaria 10%]]</f>
        <v>12.5</v>
      </c>
      <c r="L262" s="42">
        <f>VENTAS[[#This Row],[Cantidad]]*(VENTAS[[#This Row],[Precio Venta]]-VENTAS[[#This Row],[Costo Unitario SIN Comision]]-VENTAS[[#This Row],[Comisión Unitaria 10%]]-0.01*VENTAS[[#This Row],[Precio Venta]])</f>
        <v>9.75</v>
      </c>
      <c r="M262" s="46"/>
      <c r="N262" s="47" t="s">
        <v>23773</v>
      </c>
    </row>
    <row r="263" ht="34" customHeight="1" spans="1:14">
      <c r="A263" s="38">
        <v>45581.8713888889</v>
      </c>
      <c r="B263" s="39"/>
      <c r="C263" s="39"/>
      <c r="D263" s="39" t="s">
        <v>23425</v>
      </c>
      <c r="E263" s="39" t="s">
        <v>23774</v>
      </c>
      <c r="F263" s="41" t="s">
        <v>23681</v>
      </c>
      <c r="G263" s="39">
        <v>1</v>
      </c>
      <c r="H263" s="42">
        <v>25</v>
      </c>
      <c r="I263" s="44">
        <f>VENTAS[[#This Row],[Cantidad]]*VENTAS[[#This Row],[Precio Venta]]</f>
        <v>25</v>
      </c>
      <c r="J263" s="42">
        <f>IF(VENTAS[[#This Row],[Nombre del Gestor]]&gt;1,VENTAS[[#This Row],[Precio Venta]]*10%,0)</f>
        <v>2.5</v>
      </c>
      <c r="K263" s="42">
        <f>IFERROR(VLOOKUP(VENTAS[[#This Row],[Código del producto Vendido]],STOCK[],13,FALSE),VENTAS[[#This Row],[Precio Venta]]*0.6)-VENTAS[[#This Row],[Comisión Unitaria 10%]]</f>
        <v>12.5</v>
      </c>
      <c r="L263" s="42">
        <f>VENTAS[[#This Row],[Cantidad]]*(VENTAS[[#This Row],[Precio Venta]]-VENTAS[[#This Row],[Costo Unitario SIN Comision]]-VENTAS[[#This Row],[Comisión Unitaria 10%]]-0.01*VENTAS[[#This Row],[Precio Venta]])</f>
        <v>9.75</v>
      </c>
      <c r="M263" s="46"/>
      <c r="N263" s="47" t="s">
        <v>23775</v>
      </c>
    </row>
    <row r="264" ht="17" customHeight="1" spans="1:14">
      <c r="A264" s="38">
        <v>45581.8713888889</v>
      </c>
      <c r="B264" s="39"/>
      <c r="C264" s="39"/>
      <c r="D264" s="39" t="s">
        <v>23425</v>
      </c>
      <c r="E264" s="39" t="s">
        <v>23520</v>
      </c>
      <c r="F264" s="41" t="s">
        <v>23521</v>
      </c>
      <c r="G264" s="39">
        <v>1</v>
      </c>
      <c r="H264" s="42">
        <v>4</v>
      </c>
      <c r="I264" s="44">
        <f>VENTAS[[#This Row],[Cantidad]]*VENTAS[[#This Row],[Precio Venta]]</f>
        <v>4</v>
      </c>
      <c r="J264" s="42">
        <f>IF(VENTAS[[#This Row],[Nombre del Gestor]]&gt;1,VENTAS[[#This Row],[Precio Venta]]*10%,0)</f>
        <v>0.4</v>
      </c>
      <c r="K264" s="42">
        <f>IFERROR(VLOOKUP(VENTAS[[#This Row],[Código del producto Vendido]],STOCK[],13,FALSE),VENTAS[[#This Row],[Precio Venta]]*0.6)-VENTAS[[#This Row],[Comisión Unitaria 10%]]</f>
        <v>2</v>
      </c>
      <c r="L264" s="42">
        <f>VENTAS[[#This Row],[Cantidad]]*(VENTAS[[#This Row],[Precio Venta]]-VENTAS[[#This Row],[Costo Unitario SIN Comision]]-VENTAS[[#This Row],[Comisión Unitaria 10%]]-0.01*VENTAS[[#This Row],[Precio Venta]])</f>
        <v>1.56</v>
      </c>
      <c r="M264" s="46"/>
      <c r="N264" s="47" t="s">
        <v>23776</v>
      </c>
    </row>
    <row r="265" ht="17" customHeight="1" spans="1:14">
      <c r="A265" s="38">
        <v>45581.8734375</v>
      </c>
      <c r="B265" s="39"/>
      <c r="C265" s="39"/>
      <c r="D265" s="39" t="s">
        <v>23425</v>
      </c>
      <c r="E265" s="39" t="s">
        <v>23664</v>
      </c>
      <c r="F265" s="41" t="s">
        <v>23665</v>
      </c>
      <c r="G265" s="39">
        <v>1</v>
      </c>
      <c r="H265" s="42">
        <v>10</v>
      </c>
      <c r="I265" s="44">
        <f>VENTAS[[#This Row],[Cantidad]]*VENTAS[[#This Row],[Precio Venta]]</f>
        <v>10</v>
      </c>
      <c r="J265" s="42">
        <f>IF(VENTAS[[#This Row],[Nombre del Gestor]]&gt;1,VENTAS[[#This Row],[Precio Venta]]*10%,0)</f>
        <v>1</v>
      </c>
      <c r="K265" s="42">
        <f>IFERROR(VLOOKUP(VENTAS[[#This Row],[Código del producto Vendido]],STOCK[],13,FALSE),VENTAS[[#This Row],[Precio Venta]]*0.6)-VENTAS[[#This Row],[Comisión Unitaria 10%]]</f>
        <v>5</v>
      </c>
      <c r="L265" s="42">
        <f>VENTAS[[#This Row],[Cantidad]]*(VENTAS[[#This Row],[Precio Venta]]-VENTAS[[#This Row],[Costo Unitario SIN Comision]]-VENTAS[[#This Row],[Comisión Unitaria 10%]]-0.01*VENTAS[[#This Row],[Precio Venta]])</f>
        <v>3.9</v>
      </c>
      <c r="M265" s="46"/>
      <c r="N265" s="47" t="s">
        <v>23777</v>
      </c>
    </row>
    <row r="266" ht="34" customHeight="1" spans="1:14">
      <c r="A266" s="38">
        <v>45581.8786921296</v>
      </c>
      <c r="B266" s="39"/>
      <c r="C266" s="39"/>
      <c r="D266" s="39" t="s">
        <v>23210</v>
      </c>
      <c r="E266" s="39" t="s">
        <v>23778</v>
      </c>
      <c r="F266" s="41" t="s">
        <v>23779</v>
      </c>
      <c r="G266" s="39">
        <v>1</v>
      </c>
      <c r="H266" s="42">
        <v>25</v>
      </c>
      <c r="I266" s="44">
        <f>VENTAS[[#This Row],[Cantidad]]*VENTAS[[#This Row],[Precio Venta]]</f>
        <v>25</v>
      </c>
      <c r="J266" s="42">
        <f>IF(VENTAS[[#This Row],[Nombre del Gestor]]&gt;1,VENTAS[[#This Row],[Precio Venta]]*10%,0)</f>
        <v>2.5</v>
      </c>
      <c r="K266" s="42">
        <f>IFERROR(VLOOKUP(VENTAS[[#This Row],[Código del producto Vendido]],STOCK[],13,FALSE),VENTAS[[#This Row],[Precio Venta]]*0.6)-VENTAS[[#This Row],[Comisión Unitaria 10%]]</f>
        <v>12.5</v>
      </c>
      <c r="L266" s="42">
        <f>VENTAS[[#This Row],[Cantidad]]*(VENTAS[[#This Row],[Precio Venta]]-VENTAS[[#This Row],[Costo Unitario SIN Comision]]-VENTAS[[#This Row],[Comisión Unitaria 10%]]-0.01*VENTAS[[#This Row],[Precio Venta]])</f>
        <v>9.75</v>
      </c>
      <c r="M266" s="46"/>
      <c r="N266" s="47" t="s">
        <v>23780</v>
      </c>
    </row>
    <row r="267" ht="17" customHeight="1" spans="1:14">
      <c r="A267" s="38">
        <v>45581.8802546296</v>
      </c>
      <c r="B267" s="39"/>
      <c r="C267" s="39"/>
      <c r="D267" s="39" t="s">
        <v>23237</v>
      </c>
      <c r="E267" s="39" t="s">
        <v>23455</v>
      </c>
      <c r="F267" s="41" t="s">
        <v>23456</v>
      </c>
      <c r="G267" s="39">
        <v>1</v>
      </c>
      <c r="H267" s="42">
        <v>22</v>
      </c>
      <c r="I267" s="44">
        <f>VENTAS[[#This Row],[Cantidad]]*VENTAS[[#This Row],[Precio Venta]]</f>
        <v>22</v>
      </c>
      <c r="J267" s="42">
        <f>IF(VENTAS[[#This Row],[Nombre del Gestor]]&gt;1,VENTAS[[#This Row],[Precio Venta]]*10%,0)</f>
        <v>2.2</v>
      </c>
      <c r="K267" s="42">
        <f>IFERROR(VLOOKUP(VENTAS[[#This Row],[Código del producto Vendido]],STOCK[],13,FALSE),VENTAS[[#This Row],[Precio Venta]]*0.6)-VENTAS[[#This Row],[Comisión Unitaria 10%]]</f>
        <v>11</v>
      </c>
      <c r="L267" s="42">
        <f>VENTAS[[#This Row],[Cantidad]]*(VENTAS[[#This Row],[Precio Venta]]-VENTAS[[#This Row],[Costo Unitario SIN Comision]]-VENTAS[[#This Row],[Comisión Unitaria 10%]]-0.01*VENTAS[[#This Row],[Precio Venta]])</f>
        <v>8.58</v>
      </c>
      <c r="M267" s="46"/>
      <c r="N267" s="47" t="s">
        <v>23781</v>
      </c>
    </row>
    <row r="268" ht="34" customHeight="1" spans="1:14">
      <c r="A268" s="38">
        <v>45582.7995717593</v>
      </c>
      <c r="B268" s="39"/>
      <c r="C268" s="39"/>
      <c r="D268" s="39" t="s">
        <v>23425</v>
      </c>
      <c r="E268" s="39" t="s">
        <v>23782</v>
      </c>
      <c r="F268" s="41" t="s">
        <v>23681</v>
      </c>
      <c r="G268" s="39">
        <v>1</v>
      </c>
      <c r="H268" s="42">
        <v>25</v>
      </c>
      <c r="I268" s="44">
        <f>VENTAS[[#This Row],[Cantidad]]*VENTAS[[#This Row],[Precio Venta]]</f>
        <v>25</v>
      </c>
      <c r="J268" s="42">
        <f>IF(VENTAS[[#This Row],[Nombre del Gestor]]&gt;1,VENTAS[[#This Row],[Precio Venta]]*10%,0)</f>
        <v>2.5</v>
      </c>
      <c r="K268" s="42">
        <f>IFERROR(VLOOKUP(VENTAS[[#This Row],[Código del producto Vendido]],STOCK[],13,FALSE),VENTAS[[#This Row],[Precio Venta]]*0.6)-VENTAS[[#This Row],[Comisión Unitaria 10%]]</f>
        <v>12.5</v>
      </c>
      <c r="L268" s="42">
        <f>VENTAS[[#This Row],[Cantidad]]*(VENTAS[[#This Row],[Precio Venta]]-VENTAS[[#This Row],[Costo Unitario SIN Comision]]-VENTAS[[#This Row],[Comisión Unitaria 10%]]-0.01*VENTAS[[#This Row],[Precio Venta]])</f>
        <v>9.75</v>
      </c>
      <c r="M268" s="46"/>
      <c r="N268" s="47" t="s">
        <v>23783</v>
      </c>
    </row>
    <row r="269" ht="17" customHeight="1" spans="1:14">
      <c r="A269" s="38">
        <v>45583.4238194444</v>
      </c>
      <c r="B269" s="39"/>
      <c r="C269" s="39"/>
      <c r="D269" s="39" t="s">
        <v>23196</v>
      </c>
      <c r="E269" s="39" t="s">
        <v>21799</v>
      </c>
      <c r="F269" s="41" t="s">
        <v>23784</v>
      </c>
      <c r="G269" s="39">
        <v>1</v>
      </c>
      <c r="H269" s="42">
        <v>20</v>
      </c>
      <c r="I269" s="44">
        <f>VENTAS[[#This Row],[Cantidad]]*VENTAS[[#This Row],[Precio Venta]]</f>
        <v>20</v>
      </c>
      <c r="J269" s="42">
        <f>IF(VENTAS[[#This Row],[Nombre del Gestor]]&gt;1,VENTAS[[#This Row],[Precio Venta]]*10%,0)</f>
        <v>2</v>
      </c>
      <c r="K269" s="42">
        <f>IFERROR(VLOOKUP(VENTAS[[#This Row],[Código del producto Vendido]],STOCK[],13,FALSE),VENTAS[[#This Row],[Precio Venta]]*0.6)-VENTAS[[#This Row],[Comisión Unitaria 10%]]</f>
        <v>7</v>
      </c>
      <c r="L269" s="42">
        <f>VENTAS[[#This Row],[Cantidad]]*(VENTAS[[#This Row],[Precio Venta]]-VENTAS[[#This Row],[Costo Unitario SIN Comision]]-VENTAS[[#This Row],[Comisión Unitaria 10%]]-0.01*VENTAS[[#This Row],[Precio Venta]])</f>
        <v>10.8</v>
      </c>
      <c r="M269" s="46"/>
      <c r="N269" s="47" t="s">
        <v>23785</v>
      </c>
    </row>
    <row r="270" ht="17" customHeight="1" spans="1:14">
      <c r="A270" s="38">
        <v>45583.465</v>
      </c>
      <c r="B270" s="39"/>
      <c r="C270" s="39"/>
      <c r="D270" s="39" t="s">
        <v>23350</v>
      </c>
      <c r="E270" s="39" t="s">
        <v>23598</v>
      </c>
      <c r="F270" s="41" t="s">
        <v>23599</v>
      </c>
      <c r="G270" s="39">
        <v>1</v>
      </c>
      <c r="H270" s="42">
        <v>8</v>
      </c>
      <c r="I270" s="44">
        <f>VENTAS[[#This Row],[Cantidad]]*VENTAS[[#This Row],[Precio Venta]]</f>
        <v>8</v>
      </c>
      <c r="J270" s="42">
        <f>IF(VENTAS[[#This Row],[Nombre del Gestor]]&gt;1,VENTAS[[#This Row],[Precio Venta]]*10%,0)</f>
        <v>0.8</v>
      </c>
      <c r="K270" s="42">
        <f>IFERROR(VLOOKUP(VENTAS[[#This Row],[Código del producto Vendido]],STOCK[],13,FALSE),VENTAS[[#This Row],[Precio Venta]]*0.6)-VENTAS[[#This Row],[Comisión Unitaria 10%]]</f>
        <v>4</v>
      </c>
      <c r="L270" s="42">
        <f>VENTAS[[#This Row],[Cantidad]]*(VENTAS[[#This Row],[Precio Venta]]-VENTAS[[#This Row],[Costo Unitario SIN Comision]]-VENTAS[[#This Row],[Comisión Unitaria 10%]]-0.01*VENTAS[[#This Row],[Precio Venta]])</f>
        <v>3.12</v>
      </c>
      <c r="M270" s="46"/>
      <c r="N270" s="47" t="s">
        <v>23786</v>
      </c>
    </row>
    <row r="271" ht="17" customHeight="1" spans="1:14">
      <c r="A271" s="38">
        <v>45583.5026273148</v>
      </c>
      <c r="B271" s="39"/>
      <c r="C271" s="39"/>
      <c r="D271" s="39" t="s">
        <v>23237</v>
      </c>
      <c r="E271" s="39" t="s">
        <v>23787</v>
      </c>
      <c r="F271" s="41" t="s">
        <v>16771</v>
      </c>
      <c r="G271" s="39">
        <v>1</v>
      </c>
      <c r="H271" s="42">
        <v>35</v>
      </c>
      <c r="I271" s="44">
        <f>VENTAS[[#This Row],[Cantidad]]*VENTAS[[#This Row],[Precio Venta]]</f>
        <v>35</v>
      </c>
      <c r="J271" s="42">
        <f>IF(VENTAS[[#This Row],[Nombre del Gestor]]&gt;1,VENTAS[[#This Row],[Precio Venta]]*10%,0)</f>
        <v>3.5</v>
      </c>
      <c r="K271" s="42">
        <f>IFERROR(VLOOKUP(VENTAS[[#This Row],[Código del producto Vendido]],STOCK[],13,FALSE),VENTAS[[#This Row],[Precio Venta]]*0.6)-VENTAS[[#This Row],[Comisión Unitaria 10%]]</f>
        <v>17.5</v>
      </c>
      <c r="L271" s="42">
        <f>VENTAS[[#This Row],[Cantidad]]*(VENTAS[[#This Row],[Precio Venta]]-VENTAS[[#This Row],[Costo Unitario SIN Comision]]-VENTAS[[#This Row],[Comisión Unitaria 10%]]-0.01*VENTAS[[#This Row],[Precio Venta]])</f>
        <v>13.65</v>
      </c>
      <c r="M271" s="46"/>
      <c r="N271" s="47" t="s">
        <v>23788</v>
      </c>
    </row>
    <row r="272" ht="17" customHeight="1" spans="1:14">
      <c r="A272" s="38">
        <v>45586.6097569444</v>
      </c>
      <c r="B272" s="39"/>
      <c r="C272" s="39"/>
      <c r="D272" s="39" t="s">
        <v>23210</v>
      </c>
      <c r="E272" s="39" t="s">
        <v>23253</v>
      </c>
      <c r="F272" s="41" t="s">
        <v>23249</v>
      </c>
      <c r="G272" s="39">
        <v>1</v>
      </c>
      <c r="H272" s="42">
        <v>35</v>
      </c>
      <c r="I272" s="44">
        <f>VENTAS[[#This Row],[Cantidad]]*VENTAS[[#This Row],[Precio Venta]]</f>
        <v>35</v>
      </c>
      <c r="J272" s="42">
        <f>IF(VENTAS[[#This Row],[Nombre del Gestor]]&gt;1,VENTAS[[#This Row],[Precio Venta]]*10%,0)</f>
        <v>3.5</v>
      </c>
      <c r="K272" s="42">
        <f>IFERROR(VLOOKUP(VENTAS[[#This Row],[Código del producto Vendido]],STOCK[],13,FALSE),VENTAS[[#This Row],[Precio Venta]]*0.6)-VENTAS[[#This Row],[Comisión Unitaria 10%]]</f>
        <v>17.5</v>
      </c>
      <c r="L272" s="42">
        <f>VENTAS[[#This Row],[Cantidad]]*(VENTAS[[#This Row],[Precio Venta]]-VENTAS[[#This Row],[Costo Unitario SIN Comision]]-VENTAS[[#This Row],[Comisión Unitaria 10%]]-0.01*VENTAS[[#This Row],[Precio Venta]])</f>
        <v>13.65</v>
      </c>
      <c r="M272" s="46"/>
      <c r="N272" s="47" t="s">
        <v>23789</v>
      </c>
    </row>
    <row r="273" ht="17" customHeight="1" spans="1:14">
      <c r="A273" s="38">
        <v>45586.6097569444</v>
      </c>
      <c r="B273" s="39"/>
      <c r="C273" s="39"/>
      <c r="D273" s="39" t="s">
        <v>23210</v>
      </c>
      <c r="E273" s="39" t="s">
        <v>23790</v>
      </c>
      <c r="F273" s="41" t="s">
        <v>23791</v>
      </c>
      <c r="G273" s="39">
        <v>1</v>
      </c>
      <c r="H273" s="42">
        <v>7</v>
      </c>
      <c r="I273" s="44">
        <f>VENTAS[[#This Row],[Cantidad]]*VENTAS[[#This Row],[Precio Venta]]</f>
        <v>7</v>
      </c>
      <c r="J273" s="42">
        <f>IF(VENTAS[[#This Row],[Nombre del Gestor]]&gt;1,VENTAS[[#This Row],[Precio Venta]]*10%,0)</f>
        <v>0.7</v>
      </c>
      <c r="K273" s="42">
        <f>IFERROR(VLOOKUP(VENTAS[[#This Row],[Código del producto Vendido]],STOCK[],13,FALSE),VENTAS[[#This Row],[Precio Venta]]*0.6)-VENTAS[[#This Row],[Comisión Unitaria 10%]]</f>
        <v>3.5</v>
      </c>
      <c r="L273" s="42">
        <f>VENTAS[[#This Row],[Cantidad]]*(VENTAS[[#This Row],[Precio Venta]]-VENTAS[[#This Row],[Costo Unitario SIN Comision]]-VENTAS[[#This Row],[Comisión Unitaria 10%]]-0.01*VENTAS[[#This Row],[Precio Venta]])</f>
        <v>2.73</v>
      </c>
      <c r="M273" s="46"/>
      <c r="N273" s="47" t="s">
        <v>23792</v>
      </c>
    </row>
    <row r="274" ht="34" customHeight="1" spans="1:14">
      <c r="A274" s="38">
        <v>45586.6097569444</v>
      </c>
      <c r="B274" s="39"/>
      <c r="C274" s="39"/>
      <c r="D274" s="39" t="s">
        <v>23210</v>
      </c>
      <c r="E274" s="39" t="s">
        <v>23556</v>
      </c>
      <c r="F274" s="41" t="s">
        <v>23488</v>
      </c>
      <c r="G274" s="39">
        <v>1</v>
      </c>
      <c r="H274" s="42">
        <v>22</v>
      </c>
      <c r="I274" s="44">
        <f>VENTAS[[#This Row],[Cantidad]]*VENTAS[[#This Row],[Precio Venta]]</f>
        <v>22</v>
      </c>
      <c r="J274" s="42">
        <f>IF(VENTAS[[#This Row],[Nombre del Gestor]]&gt;1,VENTAS[[#This Row],[Precio Venta]]*10%,0)</f>
        <v>2.2</v>
      </c>
      <c r="K274" s="42">
        <f>IFERROR(VLOOKUP(VENTAS[[#This Row],[Código del producto Vendido]],STOCK[],13,FALSE),VENTAS[[#This Row],[Precio Venta]]*0.6)-VENTAS[[#This Row],[Comisión Unitaria 10%]]</f>
        <v>11</v>
      </c>
      <c r="L274" s="42">
        <f>VENTAS[[#This Row],[Cantidad]]*(VENTAS[[#This Row],[Precio Venta]]-VENTAS[[#This Row],[Costo Unitario SIN Comision]]-VENTAS[[#This Row],[Comisión Unitaria 10%]]-0.01*VENTAS[[#This Row],[Precio Venta]])</f>
        <v>8.58</v>
      </c>
      <c r="M274" s="46"/>
      <c r="N274" s="47" t="s">
        <v>23793</v>
      </c>
    </row>
    <row r="275" ht="34" customHeight="1" spans="1:14">
      <c r="A275" s="38">
        <v>45586.637662037</v>
      </c>
      <c r="B275" s="39"/>
      <c r="C275" s="39"/>
      <c r="D275" s="39" t="s">
        <v>23237</v>
      </c>
      <c r="E275" s="39" t="s">
        <v>23794</v>
      </c>
      <c r="F275" s="41" t="s">
        <v>23795</v>
      </c>
      <c r="G275" s="39">
        <v>1</v>
      </c>
      <c r="H275" s="42">
        <v>40</v>
      </c>
      <c r="I275" s="44">
        <f>VENTAS[[#This Row],[Cantidad]]*VENTAS[[#This Row],[Precio Venta]]</f>
        <v>40</v>
      </c>
      <c r="J275" s="42">
        <f>IF(VENTAS[[#This Row],[Nombre del Gestor]]&gt;1,VENTAS[[#This Row],[Precio Venta]]*10%,0)</f>
        <v>4</v>
      </c>
      <c r="K275" s="42">
        <f>IFERROR(VLOOKUP(VENTAS[[#This Row],[Código del producto Vendido]],STOCK[],13,FALSE),VENTAS[[#This Row],[Precio Venta]]*0.6)-VENTAS[[#This Row],[Comisión Unitaria 10%]]</f>
        <v>20</v>
      </c>
      <c r="L275" s="42">
        <f>VENTAS[[#This Row],[Cantidad]]*(VENTAS[[#This Row],[Precio Venta]]-VENTAS[[#This Row],[Costo Unitario SIN Comision]]-VENTAS[[#This Row],[Comisión Unitaria 10%]]-0.01*VENTAS[[#This Row],[Precio Venta]])</f>
        <v>15.6</v>
      </c>
      <c r="M275" s="46"/>
      <c r="N275" s="47" t="s">
        <v>23796</v>
      </c>
    </row>
    <row r="276" ht="34" customHeight="1" spans="1:14">
      <c r="A276" s="38">
        <v>45587.3747685185</v>
      </c>
      <c r="B276" s="39"/>
      <c r="C276" s="39"/>
      <c r="D276" s="39" t="s">
        <v>23281</v>
      </c>
      <c r="E276" s="39" t="s">
        <v>23782</v>
      </c>
      <c r="F276" s="41" t="s">
        <v>23681</v>
      </c>
      <c r="G276" s="39">
        <v>1</v>
      </c>
      <c r="H276" s="42">
        <v>25</v>
      </c>
      <c r="I276" s="44">
        <f>VENTAS[[#This Row],[Cantidad]]*VENTAS[[#This Row],[Precio Venta]]</f>
        <v>25</v>
      </c>
      <c r="J276" s="42">
        <f>IF(VENTAS[[#This Row],[Nombre del Gestor]]&gt;1,VENTAS[[#This Row],[Precio Venta]]*10%,0)</f>
        <v>2.5</v>
      </c>
      <c r="K276" s="42">
        <f>IFERROR(VLOOKUP(VENTAS[[#This Row],[Código del producto Vendido]],STOCK[],13,FALSE),VENTAS[[#This Row],[Precio Venta]]*0.6)-VENTAS[[#This Row],[Comisión Unitaria 10%]]</f>
        <v>12.5</v>
      </c>
      <c r="L276" s="42">
        <f>VENTAS[[#This Row],[Cantidad]]*(VENTAS[[#This Row],[Precio Venta]]-VENTAS[[#This Row],[Costo Unitario SIN Comision]]-VENTAS[[#This Row],[Comisión Unitaria 10%]]-0.01*VENTAS[[#This Row],[Precio Venta]])</f>
        <v>9.75</v>
      </c>
      <c r="M276" s="46"/>
      <c r="N276" s="47" t="s">
        <v>23797</v>
      </c>
    </row>
    <row r="277" ht="17" customHeight="1" spans="1:14">
      <c r="A277" s="38">
        <v>45587.4218055555</v>
      </c>
      <c r="B277" s="39"/>
      <c r="C277" s="39"/>
      <c r="D277" s="39" t="s">
        <v>23218</v>
      </c>
      <c r="E277" s="39" t="s">
        <v>23798</v>
      </c>
      <c r="F277" s="41" t="s">
        <v>23633</v>
      </c>
      <c r="G277" s="39">
        <v>1</v>
      </c>
      <c r="H277" s="42">
        <v>15</v>
      </c>
      <c r="I277" s="44">
        <f>VENTAS[[#This Row],[Cantidad]]*VENTAS[[#This Row],[Precio Venta]]</f>
        <v>15</v>
      </c>
      <c r="J277" s="42">
        <f>IF(VENTAS[[#This Row],[Nombre del Gestor]]&gt;1,VENTAS[[#This Row],[Precio Venta]]*10%,0)</f>
        <v>1.5</v>
      </c>
      <c r="K277" s="42">
        <f>IFERROR(VLOOKUP(VENTAS[[#This Row],[Código del producto Vendido]],STOCK[],13,FALSE),VENTAS[[#This Row],[Precio Venta]]*0.6)-VENTAS[[#This Row],[Comisión Unitaria 10%]]</f>
        <v>7.5</v>
      </c>
      <c r="L277" s="42">
        <f>VENTAS[[#This Row],[Cantidad]]*(VENTAS[[#This Row],[Precio Venta]]-VENTAS[[#This Row],[Costo Unitario SIN Comision]]-VENTAS[[#This Row],[Comisión Unitaria 10%]]-0.01*VENTAS[[#This Row],[Precio Venta]])</f>
        <v>5.85</v>
      </c>
      <c r="M277" s="46"/>
      <c r="N277" s="47" t="s">
        <v>23799</v>
      </c>
    </row>
    <row r="278" ht="17" customHeight="1" spans="1:14">
      <c r="A278" s="38">
        <v>45587.422337963</v>
      </c>
      <c r="B278" s="39"/>
      <c r="C278" s="39"/>
      <c r="D278" s="39" t="s">
        <v>23218</v>
      </c>
      <c r="E278" s="39" t="s">
        <v>23800</v>
      </c>
      <c r="F278" s="41" t="s">
        <v>23801</v>
      </c>
      <c r="G278" s="39">
        <v>1</v>
      </c>
      <c r="H278" s="42">
        <v>10</v>
      </c>
      <c r="I278" s="44">
        <f>VENTAS[[#This Row],[Cantidad]]*VENTAS[[#This Row],[Precio Venta]]</f>
        <v>10</v>
      </c>
      <c r="J278" s="42">
        <f>IF(VENTAS[[#This Row],[Nombre del Gestor]]&gt;1,VENTAS[[#This Row],[Precio Venta]]*10%,0)</f>
        <v>1</v>
      </c>
      <c r="K278" s="42">
        <f>IFERROR(VLOOKUP(VENTAS[[#This Row],[Código del producto Vendido]],STOCK[],13,FALSE),VENTAS[[#This Row],[Precio Venta]]*0.6)-VENTAS[[#This Row],[Comisión Unitaria 10%]]</f>
        <v>5</v>
      </c>
      <c r="L278" s="42">
        <f>VENTAS[[#This Row],[Cantidad]]*(VENTAS[[#This Row],[Precio Venta]]-VENTAS[[#This Row],[Costo Unitario SIN Comision]]-VENTAS[[#This Row],[Comisión Unitaria 10%]]-0.01*VENTAS[[#This Row],[Precio Venta]])</f>
        <v>3.9</v>
      </c>
      <c r="M278" s="46"/>
      <c r="N278" s="47" t="s">
        <v>23802</v>
      </c>
    </row>
    <row r="279" ht="17" customHeight="1" spans="1:14">
      <c r="A279" s="38">
        <v>45587.4675347222</v>
      </c>
      <c r="B279" s="39"/>
      <c r="C279" s="39"/>
      <c r="D279" s="39" t="s">
        <v>23803</v>
      </c>
      <c r="E279" s="39" t="s">
        <v>23664</v>
      </c>
      <c r="F279" s="41" t="s">
        <v>23665</v>
      </c>
      <c r="G279" s="39">
        <v>1</v>
      </c>
      <c r="H279" s="42">
        <v>10</v>
      </c>
      <c r="I279" s="44">
        <f>VENTAS[[#This Row],[Cantidad]]*VENTAS[[#This Row],[Precio Venta]]</f>
        <v>10</v>
      </c>
      <c r="J279" s="42">
        <f>IF(VENTAS[[#This Row],[Nombre del Gestor]]&gt;1,VENTAS[[#This Row],[Precio Venta]]*10%,0)</f>
        <v>1</v>
      </c>
      <c r="K279" s="42">
        <f>IFERROR(VLOOKUP(VENTAS[[#This Row],[Código del producto Vendido]],STOCK[],13,FALSE),VENTAS[[#This Row],[Precio Venta]]*0.6)-VENTAS[[#This Row],[Comisión Unitaria 10%]]</f>
        <v>5</v>
      </c>
      <c r="L279" s="42">
        <f>VENTAS[[#This Row],[Cantidad]]*(VENTAS[[#This Row],[Precio Venta]]-VENTAS[[#This Row],[Costo Unitario SIN Comision]]-VENTAS[[#This Row],[Comisión Unitaria 10%]]-0.01*VENTAS[[#This Row],[Precio Venta]])</f>
        <v>3.9</v>
      </c>
      <c r="M279" s="46"/>
      <c r="N279" s="47" t="s">
        <v>23804</v>
      </c>
    </row>
    <row r="280" ht="17" customHeight="1" spans="1:14">
      <c r="A280" s="38">
        <v>45587.4680092593</v>
      </c>
      <c r="B280" s="39"/>
      <c r="C280" s="39"/>
      <c r="D280" s="39" t="s">
        <v>23237</v>
      </c>
      <c r="E280" s="39" t="s">
        <v>23805</v>
      </c>
      <c r="F280" s="41" t="s">
        <v>23806</v>
      </c>
      <c r="G280" s="39">
        <v>1</v>
      </c>
      <c r="H280" s="42">
        <v>8</v>
      </c>
      <c r="I280" s="44">
        <f>VENTAS[[#This Row],[Cantidad]]*VENTAS[[#This Row],[Precio Venta]]</f>
        <v>8</v>
      </c>
      <c r="J280" s="42">
        <f>IF(VENTAS[[#This Row],[Nombre del Gestor]]&gt;1,VENTAS[[#This Row],[Precio Venta]]*10%,0)</f>
        <v>0.8</v>
      </c>
      <c r="K280" s="42">
        <f>IFERROR(VLOOKUP(VENTAS[[#This Row],[Código del producto Vendido]],STOCK[],13,FALSE),VENTAS[[#This Row],[Precio Venta]]*0.6)-VENTAS[[#This Row],[Comisión Unitaria 10%]]</f>
        <v>4</v>
      </c>
      <c r="L280" s="42">
        <f>VENTAS[[#This Row],[Cantidad]]*(VENTAS[[#This Row],[Precio Venta]]-VENTAS[[#This Row],[Costo Unitario SIN Comision]]-VENTAS[[#This Row],[Comisión Unitaria 10%]]-0.01*VENTAS[[#This Row],[Precio Venta]])</f>
        <v>3.12</v>
      </c>
      <c r="M280" s="46"/>
      <c r="N280" s="47" t="s">
        <v>23807</v>
      </c>
    </row>
    <row r="281" ht="17" customHeight="1" spans="1:14">
      <c r="A281" s="38">
        <v>45587.7068171296</v>
      </c>
      <c r="B281" s="39"/>
      <c r="C281" s="39"/>
      <c r="D281" s="39" t="s">
        <v>23399</v>
      </c>
      <c r="E281" s="39" t="s">
        <v>23664</v>
      </c>
      <c r="F281" s="41" t="s">
        <v>23665</v>
      </c>
      <c r="G281" s="39">
        <v>1</v>
      </c>
      <c r="H281" s="42">
        <v>10</v>
      </c>
      <c r="I281" s="44">
        <f>VENTAS[[#This Row],[Cantidad]]*VENTAS[[#This Row],[Precio Venta]]</f>
        <v>10</v>
      </c>
      <c r="J281" s="42">
        <f>IF(VENTAS[[#This Row],[Nombre del Gestor]]&gt;1,VENTAS[[#This Row],[Precio Venta]]*10%,0)</f>
        <v>1</v>
      </c>
      <c r="K281" s="42">
        <f>IFERROR(VLOOKUP(VENTAS[[#This Row],[Código del producto Vendido]],STOCK[],13,FALSE),VENTAS[[#This Row],[Precio Venta]]*0.6)-VENTAS[[#This Row],[Comisión Unitaria 10%]]</f>
        <v>5</v>
      </c>
      <c r="L281" s="42">
        <f>VENTAS[[#This Row],[Cantidad]]*(VENTAS[[#This Row],[Precio Venta]]-VENTAS[[#This Row],[Costo Unitario SIN Comision]]-VENTAS[[#This Row],[Comisión Unitaria 10%]]-0.01*VENTAS[[#This Row],[Precio Venta]])</f>
        <v>3.9</v>
      </c>
      <c r="M281" s="46"/>
      <c r="N281" s="47" t="s">
        <v>23808</v>
      </c>
    </row>
    <row r="282" ht="17" customHeight="1" spans="1:14">
      <c r="A282" s="38">
        <v>45587.7079976852</v>
      </c>
      <c r="B282" s="39"/>
      <c r="C282" s="39"/>
      <c r="D282" s="39" t="s">
        <v>23809</v>
      </c>
      <c r="E282" s="39" t="s">
        <v>23664</v>
      </c>
      <c r="F282" s="41" t="s">
        <v>23665</v>
      </c>
      <c r="G282" s="39">
        <v>1</v>
      </c>
      <c r="H282" s="42">
        <v>10</v>
      </c>
      <c r="I282" s="44">
        <f>VENTAS[[#This Row],[Cantidad]]*VENTAS[[#This Row],[Precio Venta]]</f>
        <v>10</v>
      </c>
      <c r="J282" s="42">
        <f>IF(VENTAS[[#This Row],[Nombre del Gestor]]&gt;1,VENTAS[[#This Row],[Precio Venta]]*10%,0)</f>
        <v>1</v>
      </c>
      <c r="K282" s="42">
        <f>IFERROR(VLOOKUP(VENTAS[[#This Row],[Código del producto Vendido]],STOCK[],13,FALSE),VENTAS[[#This Row],[Precio Venta]]*0.6)-VENTAS[[#This Row],[Comisión Unitaria 10%]]</f>
        <v>5</v>
      </c>
      <c r="L282" s="42">
        <f>VENTAS[[#This Row],[Cantidad]]*(VENTAS[[#This Row],[Precio Venta]]-VENTAS[[#This Row],[Costo Unitario SIN Comision]]-VENTAS[[#This Row],[Comisión Unitaria 10%]]-0.01*VENTAS[[#This Row],[Precio Venta]])</f>
        <v>3.9</v>
      </c>
      <c r="M282" s="46"/>
      <c r="N282" s="47" t="s">
        <v>23810</v>
      </c>
    </row>
    <row r="283" ht="34" customHeight="1" spans="1:14">
      <c r="A283" s="38">
        <v>45588.3681597222</v>
      </c>
      <c r="B283" s="39"/>
      <c r="C283" s="39"/>
      <c r="D283" s="39" t="s">
        <v>23259</v>
      </c>
      <c r="E283" s="39" t="s">
        <v>23811</v>
      </c>
      <c r="F283" s="41" t="s">
        <v>23812</v>
      </c>
      <c r="G283" s="39">
        <v>1</v>
      </c>
      <c r="H283" s="42">
        <v>20</v>
      </c>
      <c r="I283" s="44">
        <f>VENTAS[[#This Row],[Cantidad]]*VENTAS[[#This Row],[Precio Venta]]</f>
        <v>20</v>
      </c>
      <c r="J283" s="42">
        <f>IF(VENTAS[[#This Row],[Nombre del Gestor]]&gt;1,VENTAS[[#This Row],[Precio Venta]]*10%,0)</f>
        <v>2</v>
      </c>
      <c r="K283" s="42">
        <f>IFERROR(VLOOKUP(VENTAS[[#This Row],[Código del producto Vendido]],STOCK[],13,FALSE),VENTAS[[#This Row],[Precio Venta]]*0.6)-VENTAS[[#This Row],[Comisión Unitaria 10%]]</f>
        <v>10</v>
      </c>
      <c r="L283" s="42">
        <f>VENTAS[[#This Row],[Cantidad]]*(VENTAS[[#This Row],[Precio Venta]]-VENTAS[[#This Row],[Costo Unitario SIN Comision]]-VENTAS[[#This Row],[Comisión Unitaria 10%]]-0.01*VENTAS[[#This Row],[Precio Venta]])</f>
        <v>7.8</v>
      </c>
      <c r="M283" s="46"/>
      <c r="N283" s="47" t="s">
        <v>23813</v>
      </c>
    </row>
    <row r="284" ht="17" customHeight="1" spans="1:14">
      <c r="A284" s="38">
        <v>45588.3780902778</v>
      </c>
      <c r="B284" s="39"/>
      <c r="C284" s="39"/>
      <c r="D284" s="39" t="s">
        <v>23425</v>
      </c>
      <c r="E284" s="39" t="s">
        <v>23814</v>
      </c>
      <c r="F284" s="41" t="s">
        <v>23815</v>
      </c>
      <c r="G284" s="39">
        <v>1</v>
      </c>
      <c r="H284" s="42">
        <v>25</v>
      </c>
      <c r="I284" s="44">
        <f>VENTAS[[#This Row],[Cantidad]]*VENTAS[[#This Row],[Precio Venta]]</f>
        <v>25</v>
      </c>
      <c r="J284" s="42">
        <f>IF(VENTAS[[#This Row],[Nombre del Gestor]]&gt;1,VENTAS[[#This Row],[Precio Venta]]*10%,0)</f>
        <v>2.5</v>
      </c>
      <c r="K284" s="42">
        <f>IFERROR(VLOOKUP(VENTAS[[#This Row],[Código del producto Vendido]],STOCK[],13,FALSE),VENTAS[[#This Row],[Precio Venta]]*0.6)-VENTAS[[#This Row],[Comisión Unitaria 10%]]</f>
        <v>12.5</v>
      </c>
      <c r="L284" s="42">
        <f>VENTAS[[#This Row],[Cantidad]]*(VENTAS[[#This Row],[Precio Venta]]-VENTAS[[#This Row],[Costo Unitario SIN Comision]]-VENTAS[[#This Row],[Comisión Unitaria 10%]]-0.01*VENTAS[[#This Row],[Precio Venta]])</f>
        <v>9.75</v>
      </c>
      <c r="M284" s="46"/>
      <c r="N284" s="47" t="s">
        <v>23816</v>
      </c>
    </row>
    <row r="285" ht="34" customHeight="1" spans="1:14">
      <c r="A285" s="38">
        <v>45588.4416666667</v>
      </c>
      <c r="B285" s="39"/>
      <c r="C285" s="39"/>
      <c r="D285" s="39" t="s">
        <v>23383</v>
      </c>
      <c r="E285" s="39" t="s">
        <v>23817</v>
      </c>
      <c r="F285" s="41" t="s">
        <v>23818</v>
      </c>
      <c r="G285" s="39">
        <v>1</v>
      </c>
      <c r="H285" s="42">
        <v>15</v>
      </c>
      <c r="I285" s="44">
        <f>VENTAS[[#This Row],[Cantidad]]*VENTAS[[#This Row],[Precio Venta]]</f>
        <v>15</v>
      </c>
      <c r="J285" s="42">
        <f>IF(VENTAS[[#This Row],[Nombre del Gestor]]&gt;1,VENTAS[[#This Row],[Precio Venta]]*10%,0)</f>
        <v>1.5</v>
      </c>
      <c r="K285" s="42">
        <f>IFERROR(VLOOKUP(VENTAS[[#This Row],[Código del producto Vendido]],STOCK[],13,FALSE),VENTAS[[#This Row],[Precio Venta]]*0.6)-VENTAS[[#This Row],[Comisión Unitaria 10%]]</f>
        <v>7.5</v>
      </c>
      <c r="L285" s="42">
        <f>VENTAS[[#This Row],[Cantidad]]*(VENTAS[[#This Row],[Precio Venta]]-VENTAS[[#This Row],[Costo Unitario SIN Comision]]-VENTAS[[#This Row],[Comisión Unitaria 10%]]-0.01*VENTAS[[#This Row],[Precio Venta]])</f>
        <v>5.85</v>
      </c>
      <c r="M285" s="46"/>
      <c r="N285" s="47" t="s">
        <v>23819</v>
      </c>
    </row>
    <row r="286" ht="17" customHeight="1" spans="1:14">
      <c r="A286" s="38">
        <v>45588.4554282407</v>
      </c>
      <c r="B286" s="39"/>
      <c r="C286" s="39"/>
      <c r="D286" s="39" t="s">
        <v>23425</v>
      </c>
      <c r="E286" s="39" t="s">
        <v>23428</v>
      </c>
      <c r="F286" s="41" t="s">
        <v>17357</v>
      </c>
      <c r="G286" s="39">
        <v>1</v>
      </c>
      <c r="H286" s="42">
        <v>30</v>
      </c>
      <c r="I286" s="44">
        <f>VENTAS[[#This Row],[Cantidad]]*VENTAS[[#This Row],[Precio Venta]]</f>
        <v>30</v>
      </c>
      <c r="J286" s="42">
        <f>IF(VENTAS[[#This Row],[Nombre del Gestor]]&gt;1,VENTAS[[#This Row],[Precio Venta]]*10%,0)</f>
        <v>3</v>
      </c>
      <c r="K286" s="42">
        <f>IFERROR(VLOOKUP(VENTAS[[#This Row],[Código del producto Vendido]],STOCK[],13,FALSE),VENTAS[[#This Row],[Precio Venta]]*0.6)-VENTAS[[#This Row],[Comisión Unitaria 10%]]</f>
        <v>15</v>
      </c>
      <c r="L286" s="42">
        <f>VENTAS[[#This Row],[Cantidad]]*(VENTAS[[#This Row],[Precio Venta]]-VENTAS[[#This Row],[Costo Unitario SIN Comision]]-VENTAS[[#This Row],[Comisión Unitaria 10%]]-0.01*VENTAS[[#This Row],[Precio Venta]])</f>
        <v>11.7</v>
      </c>
      <c r="M286" s="46"/>
      <c r="N286" s="47" t="s">
        <v>23820</v>
      </c>
    </row>
    <row r="287" ht="17" customHeight="1" spans="1:14">
      <c r="A287" s="38">
        <v>45588.4592708333</v>
      </c>
      <c r="B287" s="39"/>
      <c r="C287" s="39"/>
      <c r="D287" s="39" t="s">
        <v>23350</v>
      </c>
      <c r="E287" s="39" t="s">
        <v>23821</v>
      </c>
      <c r="F287" s="41" t="s">
        <v>23662</v>
      </c>
      <c r="G287" s="39">
        <v>1</v>
      </c>
      <c r="H287" s="42">
        <v>10</v>
      </c>
      <c r="I287" s="44">
        <f>VENTAS[[#This Row],[Cantidad]]*VENTAS[[#This Row],[Precio Venta]]</f>
        <v>10</v>
      </c>
      <c r="J287" s="42">
        <f>IF(VENTAS[[#This Row],[Nombre del Gestor]]&gt;1,VENTAS[[#This Row],[Precio Venta]]*10%,0)</f>
        <v>1</v>
      </c>
      <c r="K287" s="42">
        <f>IFERROR(VLOOKUP(VENTAS[[#This Row],[Código del producto Vendido]],STOCK[],13,FALSE),VENTAS[[#This Row],[Precio Venta]]*0.6)-VENTAS[[#This Row],[Comisión Unitaria 10%]]</f>
        <v>5</v>
      </c>
      <c r="L287" s="42">
        <f>VENTAS[[#This Row],[Cantidad]]*(VENTAS[[#This Row],[Precio Venta]]-VENTAS[[#This Row],[Costo Unitario SIN Comision]]-VENTAS[[#This Row],[Comisión Unitaria 10%]]-0.01*VENTAS[[#This Row],[Precio Venta]])</f>
        <v>3.9</v>
      </c>
      <c r="M287" s="46"/>
      <c r="N287" s="47" t="s">
        <v>23822</v>
      </c>
    </row>
    <row r="288" ht="34" customHeight="1" spans="1:14">
      <c r="A288" s="38">
        <v>45588.4599074074</v>
      </c>
      <c r="B288" s="39"/>
      <c r="C288" s="39"/>
      <c r="D288" s="39" t="s">
        <v>23350</v>
      </c>
      <c r="E288" s="39" t="s">
        <v>23817</v>
      </c>
      <c r="F288" s="41" t="s">
        <v>23818</v>
      </c>
      <c r="G288" s="39">
        <v>1</v>
      </c>
      <c r="H288" s="42">
        <v>15</v>
      </c>
      <c r="I288" s="44">
        <f>VENTAS[[#This Row],[Cantidad]]*VENTAS[[#This Row],[Precio Venta]]</f>
        <v>15</v>
      </c>
      <c r="J288" s="42">
        <f>IF(VENTAS[[#This Row],[Nombre del Gestor]]&gt;1,VENTAS[[#This Row],[Precio Venta]]*10%,0)</f>
        <v>1.5</v>
      </c>
      <c r="K288" s="42">
        <f>IFERROR(VLOOKUP(VENTAS[[#This Row],[Código del producto Vendido]],STOCK[],13,FALSE),VENTAS[[#This Row],[Precio Venta]]*0.6)-VENTAS[[#This Row],[Comisión Unitaria 10%]]</f>
        <v>7.5</v>
      </c>
      <c r="L288" s="42">
        <f>VENTAS[[#This Row],[Cantidad]]*(VENTAS[[#This Row],[Precio Venta]]-VENTAS[[#This Row],[Costo Unitario SIN Comision]]-VENTAS[[#This Row],[Comisión Unitaria 10%]]-0.01*VENTAS[[#This Row],[Precio Venta]])</f>
        <v>5.85</v>
      </c>
      <c r="M288" s="46"/>
      <c r="N288" s="47" t="s">
        <v>23823</v>
      </c>
    </row>
    <row r="289" ht="17" customHeight="1" spans="1:14">
      <c r="A289" s="38">
        <v>45588.519224537</v>
      </c>
      <c r="B289" s="39"/>
      <c r="C289" s="39"/>
      <c r="D289" s="39" t="s">
        <v>23174</v>
      </c>
      <c r="E289" s="39" t="s">
        <v>23824</v>
      </c>
      <c r="F289" s="41" t="s">
        <v>23825</v>
      </c>
      <c r="G289" s="39">
        <v>1</v>
      </c>
      <c r="H289" s="42">
        <v>30</v>
      </c>
      <c r="I289" s="44">
        <f>VENTAS[[#This Row],[Cantidad]]*VENTAS[[#This Row],[Precio Venta]]</f>
        <v>30</v>
      </c>
      <c r="J289" s="42">
        <f>IF(VENTAS[[#This Row],[Nombre del Gestor]]&gt;1,VENTAS[[#This Row],[Precio Venta]]*10%,0)</f>
        <v>3</v>
      </c>
      <c r="K289" s="42">
        <f>IFERROR(VLOOKUP(VENTAS[[#This Row],[Código del producto Vendido]],STOCK[],13,FALSE),VENTAS[[#This Row],[Precio Venta]]*0.6)-VENTAS[[#This Row],[Comisión Unitaria 10%]]</f>
        <v>15</v>
      </c>
      <c r="L289" s="42">
        <f>VENTAS[[#This Row],[Cantidad]]*(VENTAS[[#This Row],[Precio Venta]]-VENTAS[[#This Row],[Costo Unitario SIN Comision]]-VENTAS[[#This Row],[Comisión Unitaria 10%]]-0.01*VENTAS[[#This Row],[Precio Venta]])</f>
        <v>11.7</v>
      </c>
      <c r="M289" s="46"/>
      <c r="N289" s="47" t="s">
        <v>23826</v>
      </c>
    </row>
    <row r="290" ht="17" customHeight="1" spans="1:14">
      <c r="A290" s="38">
        <v>45588.6237615741</v>
      </c>
      <c r="B290" s="39"/>
      <c r="C290" s="39"/>
      <c r="D290" s="39" t="s">
        <v>23196</v>
      </c>
      <c r="E290" s="39" t="s">
        <v>23458</v>
      </c>
      <c r="F290" s="41" t="s">
        <v>23459</v>
      </c>
      <c r="G290" s="39">
        <v>1</v>
      </c>
      <c r="H290" s="42">
        <v>12</v>
      </c>
      <c r="I290" s="44">
        <f>VENTAS[[#This Row],[Cantidad]]*VENTAS[[#This Row],[Precio Venta]]</f>
        <v>12</v>
      </c>
      <c r="J290" s="42">
        <f>IF(VENTAS[[#This Row],[Nombre del Gestor]]&gt;1,VENTAS[[#This Row],[Precio Venta]]*10%,0)</f>
        <v>1.2</v>
      </c>
      <c r="K290" s="42">
        <f>IFERROR(VLOOKUP(VENTAS[[#This Row],[Código del producto Vendido]],STOCK[],13,FALSE),VENTAS[[#This Row],[Precio Venta]]*0.6)-VENTAS[[#This Row],[Comisión Unitaria 10%]]</f>
        <v>6</v>
      </c>
      <c r="L290" s="42">
        <f>VENTAS[[#This Row],[Cantidad]]*(VENTAS[[#This Row],[Precio Venta]]-VENTAS[[#This Row],[Costo Unitario SIN Comision]]-VENTAS[[#This Row],[Comisión Unitaria 10%]]-0.01*VENTAS[[#This Row],[Precio Venta]])</f>
        <v>4.68</v>
      </c>
      <c r="M290" s="46"/>
      <c r="N290" s="47" t="s">
        <v>23827</v>
      </c>
    </row>
    <row r="291" ht="17" customHeight="1" spans="1:14">
      <c r="A291" s="38">
        <v>45588.6319097222</v>
      </c>
      <c r="B291" s="39"/>
      <c r="C291" s="39"/>
      <c r="D291" s="39" t="s">
        <v>23218</v>
      </c>
      <c r="E291" s="39" t="s">
        <v>23520</v>
      </c>
      <c r="F291" s="41" t="s">
        <v>23521</v>
      </c>
      <c r="G291" s="39">
        <v>1</v>
      </c>
      <c r="H291" s="42">
        <v>4</v>
      </c>
      <c r="I291" s="44">
        <f>VENTAS[[#This Row],[Cantidad]]*VENTAS[[#This Row],[Precio Venta]]</f>
        <v>4</v>
      </c>
      <c r="J291" s="42">
        <f>IF(VENTAS[[#This Row],[Nombre del Gestor]]&gt;1,VENTAS[[#This Row],[Precio Venta]]*10%,0)</f>
        <v>0.4</v>
      </c>
      <c r="K291" s="42">
        <f>IFERROR(VLOOKUP(VENTAS[[#This Row],[Código del producto Vendido]],STOCK[],13,FALSE),VENTAS[[#This Row],[Precio Venta]]*0.6)-VENTAS[[#This Row],[Comisión Unitaria 10%]]</f>
        <v>2</v>
      </c>
      <c r="L291" s="42">
        <f>VENTAS[[#This Row],[Cantidad]]*(VENTAS[[#This Row],[Precio Venta]]-VENTAS[[#This Row],[Costo Unitario SIN Comision]]-VENTAS[[#This Row],[Comisión Unitaria 10%]]-0.01*VENTAS[[#This Row],[Precio Venta]])</f>
        <v>1.56</v>
      </c>
      <c r="M291" s="46"/>
      <c r="N291" s="47" t="s">
        <v>23828</v>
      </c>
    </row>
    <row r="292" ht="17" customHeight="1" spans="1:14">
      <c r="A292" s="38">
        <v>45588.6319097222</v>
      </c>
      <c r="B292" s="39"/>
      <c r="C292" s="39"/>
      <c r="D292" s="39" t="s">
        <v>23218</v>
      </c>
      <c r="E292" s="39" t="s">
        <v>23527</v>
      </c>
      <c r="F292" s="41" t="s">
        <v>23528</v>
      </c>
      <c r="G292" s="39">
        <v>1</v>
      </c>
      <c r="H292" s="42">
        <v>5</v>
      </c>
      <c r="I292" s="44">
        <f>VENTAS[[#This Row],[Cantidad]]*VENTAS[[#This Row],[Precio Venta]]</f>
        <v>5</v>
      </c>
      <c r="J292" s="42">
        <f>IF(VENTAS[[#This Row],[Nombre del Gestor]]&gt;1,VENTAS[[#This Row],[Precio Venta]]*10%,0)</f>
        <v>0.5</v>
      </c>
      <c r="K292" s="42">
        <f>IFERROR(VLOOKUP(VENTAS[[#This Row],[Código del producto Vendido]],STOCK[],13,FALSE),VENTAS[[#This Row],[Precio Venta]]*0.6)-VENTAS[[#This Row],[Comisión Unitaria 10%]]</f>
        <v>2.5</v>
      </c>
      <c r="L292" s="42">
        <f>VENTAS[[#This Row],[Cantidad]]*(VENTAS[[#This Row],[Precio Venta]]-VENTAS[[#This Row],[Costo Unitario SIN Comision]]-VENTAS[[#This Row],[Comisión Unitaria 10%]]-0.01*VENTAS[[#This Row],[Precio Venta]])</f>
        <v>1.95</v>
      </c>
      <c r="M292" s="46"/>
      <c r="N292" s="47" t="s">
        <v>23829</v>
      </c>
    </row>
    <row r="293" ht="34" customHeight="1" spans="1:14">
      <c r="A293" s="38">
        <v>45589.3859490741</v>
      </c>
      <c r="B293" s="39"/>
      <c r="C293" s="39"/>
      <c r="D293" s="39" t="s">
        <v>23196</v>
      </c>
      <c r="E293" s="39" t="s">
        <v>23830</v>
      </c>
      <c r="F293" s="41" t="s">
        <v>23831</v>
      </c>
      <c r="G293" s="39">
        <v>1</v>
      </c>
      <c r="H293" s="42">
        <v>25</v>
      </c>
      <c r="I293" s="44">
        <f>VENTAS[[#This Row],[Cantidad]]*VENTAS[[#This Row],[Precio Venta]]</f>
        <v>25</v>
      </c>
      <c r="J293" s="42">
        <f>IF(VENTAS[[#This Row],[Nombre del Gestor]]&gt;1,VENTAS[[#This Row],[Precio Venta]]*10%,0)</f>
        <v>2.5</v>
      </c>
      <c r="K293" s="42">
        <f>IFERROR(VLOOKUP(VENTAS[[#This Row],[Código del producto Vendido]],STOCK[],13,FALSE),VENTAS[[#This Row],[Precio Venta]]*0.6)-VENTAS[[#This Row],[Comisión Unitaria 10%]]</f>
        <v>12.5</v>
      </c>
      <c r="L293" s="42">
        <f>VENTAS[[#This Row],[Cantidad]]*(VENTAS[[#This Row],[Precio Venta]]-VENTAS[[#This Row],[Costo Unitario SIN Comision]]-VENTAS[[#This Row],[Comisión Unitaria 10%]]-0.01*VENTAS[[#This Row],[Precio Venta]])</f>
        <v>9.75</v>
      </c>
      <c r="M293" s="46"/>
      <c r="N293" s="47" t="s">
        <v>23832</v>
      </c>
    </row>
    <row r="294" ht="17" customHeight="1" spans="1:14">
      <c r="A294" s="38">
        <v>45589.4299537037</v>
      </c>
      <c r="B294" s="39"/>
      <c r="C294" s="39"/>
      <c r="D294" s="39" t="s">
        <v>23469</v>
      </c>
      <c r="E294" s="39" t="s">
        <v>23833</v>
      </c>
      <c r="F294" s="41" t="s">
        <v>23834</v>
      </c>
      <c r="G294" s="39">
        <v>1</v>
      </c>
      <c r="H294" s="42">
        <v>20</v>
      </c>
      <c r="I294" s="44">
        <f>VENTAS[[#This Row],[Cantidad]]*VENTAS[[#This Row],[Precio Venta]]</f>
        <v>20</v>
      </c>
      <c r="J294" s="42">
        <f>IF(VENTAS[[#This Row],[Nombre del Gestor]]&gt;1,VENTAS[[#This Row],[Precio Venta]]*10%,0)</f>
        <v>2</v>
      </c>
      <c r="K294" s="42">
        <f>IFERROR(VLOOKUP(VENTAS[[#This Row],[Código del producto Vendido]],STOCK[],13,FALSE),VENTAS[[#This Row],[Precio Venta]]*0.6)-VENTAS[[#This Row],[Comisión Unitaria 10%]]</f>
        <v>10</v>
      </c>
      <c r="L294" s="42">
        <f>VENTAS[[#This Row],[Cantidad]]*(VENTAS[[#This Row],[Precio Venta]]-VENTAS[[#This Row],[Costo Unitario SIN Comision]]-VENTAS[[#This Row],[Comisión Unitaria 10%]]-0.01*VENTAS[[#This Row],[Precio Venta]])</f>
        <v>7.8</v>
      </c>
      <c r="M294" s="46"/>
      <c r="N294" s="47" t="s">
        <v>23835</v>
      </c>
    </row>
    <row r="295" ht="34" customHeight="1" spans="1:14">
      <c r="A295" s="38">
        <v>45589.5008796296</v>
      </c>
      <c r="B295" s="39"/>
      <c r="C295" s="39"/>
      <c r="D295" s="39" t="s">
        <v>23237</v>
      </c>
      <c r="E295" s="39" t="s">
        <v>23384</v>
      </c>
      <c r="F295" s="41" t="s">
        <v>23385</v>
      </c>
      <c r="G295" s="39">
        <v>1</v>
      </c>
      <c r="H295" s="42">
        <v>25</v>
      </c>
      <c r="I295" s="44">
        <f>VENTAS[[#This Row],[Cantidad]]*VENTAS[[#This Row],[Precio Venta]]</f>
        <v>25</v>
      </c>
      <c r="J295" s="42">
        <f>IF(VENTAS[[#This Row],[Nombre del Gestor]]&gt;1,VENTAS[[#This Row],[Precio Venta]]*10%,0)</f>
        <v>2.5</v>
      </c>
      <c r="K295" s="42">
        <f>IFERROR(VLOOKUP(VENTAS[[#This Row],[Código del producto Vendido]],STOCK[],13,FALSE),VENTAS[[#This Row],[Precio Venta]]*0.6)-VENTAS[[#This Row],[Comisión Unitaria 10%]]</f>
        <v>12.5</v>
      </c>
      <c r="L295" s="42">
        <f>VENTAS[[#This Row],[Cantidad]]*(VENTAS[[#This Row],[Precio Venta]]-VENTAS[[#This Row],[Costo Unitario SIN Comision]]-VENTAS[[#This Row],[Comisión Unitaria 10%]]-0.01*VENTAS[[#This Row],[Precio Venta]])</f>
        <v>9.75</v>
      </c>
      <c r="M295" s="46"/>
      <c r="N295" s="47" t="s">
        <v>23836</v>
      </c>
    </row>
    <row r="296" ht="17" customHeight="1" spans="1:14">
      <c r="A296" s="38">
        <v>45589.548912037</v>
      </c>
      <c r="B296" s="39"/>
      <c r="C296" s="39"/>
      <c r="D296" s="39" t="s">
        <v>23196</v>
      </c>
      <c r="E296" s="39" t="s">
        <v>23837</v>
      </c>
      <c r="F296" s="41" t="s">
        <v>23838</v>
      </c>
      <c r="G296" s="39">
        <v>1</v>
      </c>
      <c r="H296" s="42">
        <v>4</v>
      </c>
      <c r="I296" s="44">
        <f>VENTAS[[#This Row],[Cantidad]]*VENTAS[[#This Row],[Precio Venta]]</f>
        <v>4</v>
      </c>
      <c r="J296" s="42">
        <f>IF(VENTAS[[#This Row],[Nombre del Gestor]]&gt;1,VENTAS[[#This Row],[Precio Venta]]*10%,0)</f>
        <v>0.4</v>
      </c>
      <c r="K296" s="42">
        <f>IFERROR(VLOOKUP(VENTAS[[#This Row],[Código del producto Vendido]],STOCK[],13,FALSE),VENTAS[[#This Row],[Precio Venta]]*0.6)-VENTAS[[#This Row],[Comisión Unitaria 10%]]</f>
        <v>2</v>
      </c>
      <c r="L296" s="42">
        <f>VENTAS[[#This Row],[Cantidad]]*(VENTAS[[#This Row],[Precio Venta]]-VENTAS[[#This Row],[Costo Unitario SIN Comision]]-VENTAS[[#This Row],[Comisión Unitaria 10%]]-0.01*VENTAS[[#This Row],[Precio Venta]])</f>
        <v>1.56</v>
      </c>
      <c r="M296" s="46"/>
      <c r="N296" s="47" t="s">
        <v>23839</v>
      </c>
    </row>
    <row r="297" ht="17" customHeight="1" spans="1:14">
      <c r="A297" s="38">
        <v>45589.548912037</v>
      </c>
      <c r="B297" s="39"/>
      <c r="C297" s="39"/>
      <c r="D297" s="39" t="s">
        <v>23196</v>
      </c>
      <c r="E297" s="39" t="s">
        <v>23840</v>
      </c>
      <c r="F297" s="41" t="s">
        <v>23841</v>
      </c>
      <c r="G297" s="39">
        <v>1</v>
      </c>
      <c r="H297" s="42">
        <v>18</v>
      </c>
      <c r="I297" s="44">
        <f>VENTAS[[#This Row],[Cantidad]]*VENTAS[[#This Row],[Precio Venta]]</f>
        <v>18</v>
      </c>
      <c r="J297" s="42">
        <f>IF(VENTAS[[#This Row],[Nombre del Gestor]]&gt;1,VENTAS[[#This Row],[Precio Venta]]*10%,0)</f>
        <v>1.8</v>
      </c>
      <c r="K297" s="42">
        <f>IFERROR(VLOOKUP(VENTAS[[#This Row],[Código del producto Vendido]],STOCK[],13,FALSE),VENTAS[[#This Row],[Precio Venta]]*0.6)-VENTAS[[#This Row],[Comisión Unitaria 10%]]</f>
        <v>9</v>
      </c>
      <c r="L297" s="42">
        <f>VENTAS[[#This Row],[Cantidad]]*(VENTAS[[#This Row],[Precio Venta]]-VENTAS[[#This Row],[Costo Unitario SIN Comision]]-VENTAS[[#This Row],[Comisión Unitaria 10%]]-0.01*VENTAS[[#This Row],[Precio Venta]])</f>
        <v>7.02</v>
      </c>
      <c r="M297" s="46"/>
      <c r="N297" s="47" t="s">
        <v>23842</v>
      </c>
    </row>
    <row r="298" ht="34" customHeight="1" spans="1:14">
      <c r="A298" s="38">
        <v>45589.7134837963</v>
      </c>
      <c r="B298" s="39"/>
      <c r="C298" s="39"/>
      <c r="D298" s="39" t="s">
        <v>23619</v>
      </c>
      <c r="E298" s="39" t="s">
        <v>23843</v>
      </c>
      <c r="F298" s="41" t="s">
        <v>23657</v>
      </c>
      <c r="G298" s="39">
        <v>1</v>
      </c>
      <c r="H298" s="42">
        <v>25</v>
      </c>
      <c r="I298" s="44">
        <f>VENTAS[[#This Row],[Cantidad]]*VENTAS[[#This Row],[Precio Venta]]</f>
        <v>25</v>
      </c>
      <c r="J298" s="42">
        <f>IF(VENTAS[[#This Row],[Nombre del Gestor]]&gt;1,VENTAS[[#This Row],[Precio Venta]]*10%,0)</f>
        <v>2.5</v>
      </c>
      <c r="K298" s="42">
        <f>IFERROR(VLOOKUP(VENTAS[[#This Row],[Código del producto Vendido]],STOCK[],13,FALSE),VENTAS[[#This Row],[Precio Venta]]*0.6)-VENTAS[[#This Row],[Comisión Unitaria 10%]]</f>
        <v>12.5</v>
      </c>
      <c r="L298" s="42">
        <f>VENTAS[[#This Row],[Cantidad]]*(VENTAS[[#This Row],[Precio Venta]]-VENTAS[[#This Row],[Costo Unitario SIN Comision]]-VENTAS[[#This Row],[Comisión Unitaria 10%]]-0.01*VENTAS[[#This Row],[Precio Venta]])</f>
        <v>9.75</v>
      </c>
      <c r="M298" s="46"/>
      <c r="N298" s="47" t="s">
        <v>23844</v>
      </c>
    </row>
    <row r="299" ht="17" customHeight="1" spans="1:14">
      <c r="A299" s="38">
        <v>45589.8493171296</v>
      </c>
      <c r="B299" s="39"/>
      <c r="C299" s="39"/>
      <c r="D299" s="39" t="s">
        <v>23845</v>
      </c>
      <c r="E299" s="39" t="s">
        <v>23846</v>
      </c>
      <c r="F299" s="41" t="s">
        <v>23847</v>
      </c>
      <c r="G299" s="39">
        <v>1</v>
      </c>
      <c r="H299" s="42">
        <v>50</v>
      </c>
      <c r="I299" s="44">
        <f>VENTAS[[#This Row],[Cantidad]]*VENTAS[[#This Row],[Precio Venta]]</f>
        <v>50</v>
      </c>
      <c r="J299" s="42">
        <f>IF(VENTAS[[#This Row],[Nombre del Gestor]]&gt;1,VENTAS[[#This Row],[Precio Venta]]*10%,0)</f>
        <v>5</v>
      </c>
      <c r="K299" s="42">
        <f>IFERROR(VLOOKUP(VENTAS[[#This Row],[Código del producto Vendido]],STOCK[],13,FALSE),VENTAS[[#This Row],[Precio Venta]]*0.6)-VENTAS[[#This Row],[Comisión Unitaria 10%]]</f>
        <v>25</v>
      </c>
      <c r="L299" s="42">
        <f>VENTAS[[#This Row],[Cantidad]]*(VENTAS[[#This Row],[Precio Venta]]-VENTAS[[#This Row],[Costo Unitario SIN Comision]]-VENTAS[[#This Row],[Comisión Unitaria 10%]]-0.01*VENTAS[[#This Row],[Precio Venta]])</f>
        <v>19.5</v>
      </c>
      <c r="M299" s="46"/>
      <c r="N299" s="47" t="s">
        <v>23848</v>
      </c>
    </row>
    <row r="300" ht="17" customHeight="1" spans="1:14">
      <c r="A300" s="38">
        <v>45590.3770717593</v>
      </c>
      <c r="B300" s="39"/>
      <c r="C300" s="39"/>
      <c r="D300" s="39" t="s">
        <v>23237</v>
      </c>
      <c r="E300" s="39" t="s">
        <v>23849</v>
      </c>
      <c r="F300" s="41" t="s">
        <v>23850</v>
      </c>
      <c r="G300" s="39">
        <v>1</v>
      </c>
      <c r="H300" s="42">
        <v>10</v>
      </c>
      <c r="I300" s="44">
        <f>VENTAS[[#This Row],[Cantidad]]*VENTAS[[#This Row],[Precio Venta]]</f>
        <v>10</v>
      </c>
      <c r="J300" s="42">
        <f>IF(VENTAS[[#This Row],[Nombre del Gestor]]&gt;1,VENTAS[[#This Row],[Precio Venta]]*10%,0)</f>
        <v>1</v>
      </c>
      <c r="K300" s="42">
        <f>IFERROR(VLOOKUP(VENTAS[[#This Row],[Código del producto Vendido]],STOCK[],13,FALSE),VENTAS[[#This Row],[Precio Venta]]*0.6)-VENTAS[[#This Row],[Comisión Unitaria 10%]]</f>
        <v>5</v>
      </c>
      <c r="L300" s="42">
        <f>VENTAS[[#This Row],[Cantidad]]*(VENTAS[[#This Row],[Precio Venta]]-VENTAS[[#This Row],[Costo Unitario SIN Comision]]-VENTAS[[#This Row],[Comisión Unitaria 10%]]-0.01*VENTAS[[#This Row],[Precio Venta]])</f>
        <v>3.9</v>
      </c>
      <c r="M300" s="46"/>
      <c r="N300" s="47" t="s">
        <v>23851</v>
      </c>
    </row>
    <row r="301" ht="34" customHeight="1" spans="1:14">
      <c r="A301" s="38">
        <v>45590.4170138889</v>
      </c>
      <c r="B301" s="39"/>
      <c r="C301" s="39"/>
      <c r="D301" s="39"/>
      <c r="E301" s="39" t="s">
        <v>23440</v>
      </c>
      <c r="F301" s="41" t="s">
        <v>23441</v>
      </c>
      <c r="G301" s="39">
        <v>1</v>
      </c>
      <c r="H301" s="42">
        <v>40</v>
      </c>
      <c r="I301" s="44">
        <f>VENTAS[[#This Row],[Cantidad]]*VENTAS[[#This Row],[Precio Venta]]</f>
        <v>40</v>
      </c>
      <c r="J301" s="42">
        <f>IF(VENTAS[[#This Row],[Nombre del Gestor]]&gt;1,VENTAS[[#This Row],[Precio Venta]]*10%,0)</f>
        <v>0</v>
      </c>
      <c r="K301" s="42">
        <f>IFERROR(VLOOKUP(VENTAS[[#This Row],[Código del producto Vendido]],STOCK[],13,FALSE),VENTAS[[#This Row],[Precio Venta]]*0.6)-VENTAS[[#This Row],[Comisión Unitaria 10%]]</f>
        <v>24</v>
      </c>
      <c r="L301" s="42">
        <f>VENTAS[[#This Row],[Cantidad]]*(VENTAS[[#This Row],[Precio Venta]]-VENTAS[[#This Row],[Costo Unitario SIN Comision]]-VENTAS[[#This Row],[Comisión Unitaria 10%]]-0.01*VENTAS[[#This Row],[Precio Venta]])</f>
        <v>15.6</v>
      </c>
      <c r="M301" s="46"/>
      <c r="N301" s="47" t="s">
        <v>23852</v>
      </c>
    </row>
    <row r="302" ht="17" customHeight="1" spans="1:14">
      <c r="A302" s="38">
        <v>45590.4352546296</v>
      </c>
      <c r="B302" s="39"/>
      <c r="C302" s="39"/>
      <c r="D302" s="39" t="s">
        <v>23853</v>
      </c>
      <c r="E302" s="39" t="s">
        <v>23854</v>
      </c>
      <c r="F302" s="41" t="s">
        <v>23855</v>
      </c>
      <c r="G302" s="39">
        <v>1</v>
      </c>
      <c r="H302" s="42">
        <v>20</v>
      </c>
      <c r="I302" s="44">
        <f>VENTAS[[#This Row],[Cantidad]]*VENTAS[[#This Row],[Precio Venta]]</f>
        <v>20</v>
      </c>
      <c r="J302" s="42">
        <f>IF(VENTAS[[#This Row],[Nombre del Gestor]]&gt;1,VENTAS[[#This Row],[Precio Venta]]*10%,0)</f>
        <v>2</v>
      </c>
      <c r="K302" s="42">
        <f>IFERROR(VLOOKUP(VENTAS[[#This Row],[Código del producto Vendido]],STOCK[],13,FALSE),VENTAS[[#This Row],[Precio Venta]]*0.6)-VENTAS[[#This Row],[Comisión Unitaria 10%]]</f>
        <v>10</v>
      </c>
      <c r="L302" s="42">
        <f>VENTAS[[#This Row],[Cantidad]]*(VENTAS[[#This Row],[Precio Venta]]-VENTAS[[#This Row],[Costo Unitario SIN Comision]]-VENTAS[[#This Row],[Comisión Unitaria 10%]]-0.01*VENTAS[[#This Row],[Precio Venta]])</f>
        <v>7.8</v>
      </c>
      <c r="M302" s="46"/>
      <c r="N302" s="47" t="s">
        <v>23856</v>
      </c>
    </row>
    <row r="303" ht="17" customHeight="1" spans="1:14">
      <c r="A303" s="38">
        <v>45590.4368865741</v>
      </c>
      <c r="B303" s="39"/>
      <c r="C303" s="39"/>
      <c r="D303" s="39" t="s">
        <v>23425</v>
      </c>
      <c r="E303" s="39" t="s">
        <v>23684</v>
      </c>
      <c r="F303" s="41" t="s">
        <v>23685</v>
      </c>
      <c r="G303" s="39">
        <v>1</v>
      </c>
      <c r="H303" s="42">
        <v>15</v>
      </c>
      <c r="I303" s="44">
        <f>VENTAS[[#This Row],[Cantidad]]*VENTAS[[#This Row],[Precio Venta]]</f>
        <v>15</v>
      </c>
      <c r="J303" s="42">
        <f>IF(VENTAS[[#This Row],[Nombre del Gestor]]&gt;1,VENTAS[[#This Row],[Precio Venta]]*10%,0)</f>
        <v>1.5</v>
      </c>
      <c r="K303" s="42">
        <f>IFERROR(VLOOKUP(VENTAS[[#This Row],[Código del producto Vendido]],STOCK[],13,FALSE),VENTAS[[#This Row],[Precio Venta]]*0.6)-VENTAS[[#This Row],[Comisión Unitaria 10%]]</f>
        <v>7.5</v>
      </c>
      <c r="L303" s="42">
        <f>VENTAS[[#This Row],[Cantidad]]*(VENTAS[[#This Row],[Precio Venta]]-VENTAS[[#This Row],[Costo Unitario SIN Comision]]-VENTAS[[#This Row],[Comisión Unitaria 10%]]-0.01*VENTAS[[#This Row],[Precio Venta]])</f>
        <v>5.85</v>
      </c>
      <c r="M303" s="46"/>
      <c r="N303" s="47" t="s">
        <v>23857</v>
      </c>
    </row>
    <row r="304" ht="17" customHeight="1" spans="1:14">
      <c r="A304" s="38">
        <v>45590.4368865741</v>
      </c>
      <c r="B304" s="39"/>
      <c r="C304" s="39"/>
      <c r="D304" s="39" t="s">
        <v>23425</v>
      </c>
      <c r="E304" s="39" t="s">
        <v>23858</v>
      </c>
      <c r="F304" s="41" t="s">
        <v>23772</v>
      </c>
      <c r="G304" s="39">
        <v>1</v>
      </c>
      <c r="H304" s="42">
        <v>25</v>
      </c>
      <c r="I304" s="44">
        <f>VENTAS[[#This Row],[Cantidad]]*VENTAS[[#This Row],[Precio Venta]]</f>
        <v>25</v>
      </c>
      <c r="J304" s="42">
        <f>IF(VENTAS[[#This Row],[Nombre del Gestor]]&gt;1,VENTAS[[#This Row],[Precio Venta]]*10%,0)</f>
        <v>2.5</v>
      </c>
      <c r="K304" s="42">
        <f>IFERROR(VLOOKUP(VENTAS[[#This Row],[Código del producto Vendido]],STOCK[],13,FALSE),VENTAS[[#This Row],[Precio Venta]]*0.6)-VENTAS[[#This Row],[Comisión Unitaria 10%]]</f>
        <v>12.5</v>
      </c>
      <c r="L304" s="42">
        <f>VENTAS[[#This Row],[Cantidad]]*(VENTAS[[#This Row],[Precio Venta]]-VENTAS[[#This Row],[Costo Unitario SIN Comision]]-VENTAS[[#This Row],[Comisión Unitaria 10%]]-0.01*VENTAS[[#This Row],[Precio Venta]])</f>
        <v>9.75</v>
      </c>
      <c r="M304" s="46"/>
      <c r="N304" s="47" t="s">
        <v>23859</v>
      </c>
    </row>
    <row r="305" ht="17" customHeight="1" spans="1:14">
      <c r="A305" s="38">
        <v>45590.4368865741</v>
      </c>
      <c r="B305" s="39"/>
      <c r="C305" s="39"/>
      <c r="D305" s="39" t="s">
        <v>23425</v>
      </c>
      <c r="E305" s="39" t="s">
        <v>23805</v>
      </c>
      <c r="F305" s="41" t="s">
        <v>23806</v>
      </c>
      <c r="G305" s="39">
        <v>1</v>
      </c>
      <c r="H305" s="42">
        <v>8</v>
      </c>
      <c r="I305" s="44">
        <f>VENTAS[[#This Row],[Cantidad]]*VENTAS[[#This Row],[Precio Venta]]</f>
        <v>8</v>
      </c>
      <c r="J305" s="42">
        <f>IF(VENTAS[[#This Row],[Nombre del Gestor]]&gt;1,VENTAS[[#This Row],[Precio Venta]]*10%,0)</f>
        <v>0.8</v>
      </c>
      <c r="K305" s="42">
        <f>IFERROR(VLOOKUP(VENTAS[[#This Row],[Código del producto Vendido]],STOCK[],13,FALSE),VENTAS[[#This Row],[Precio Venta]]*0.6)-VENTAS[[#This Row],[Comisión Unitaria 10%]]</f>
        <v>4</v>
      </c>
      <c r="L305" s="42">
        <f>VENTAS[[#This Row],[Cantidad]]*(VENTAS[[#This Row],[Precio Venta]]-VENTAS[[#This Row],[Costo Unitario SIN Comision]]-VENTAS[[#This Row],[Comisión Unitaria 10%]]-0.01*VENTAS[[#This Row],[Precio Venta]])</f>
        <v>3.12</v>
      </c>
      <c r="M305" s="46"/>
      <c r="N305" s="47" t="s">
        <v>23860</v>
      </c>
    </row>
    <row r="306" ht="34" customHeight="1" spans="1:14">
      <c r="A306" s="38">
        <v>45590.4940740741</v>
      </c>
      <c r="B306" s="39"/>
      <c r="C306" s="39"/>
      <c r="D306" s="39" t="s">
        <v>23345</v>
      </c>
      <c r="E306" s="39" t="s">
        <v>23811</v>
      </c>
      <c r="F306" s="41" t="s">
        <v>23812</v>
      </c>
      <c r="G306" s="39">
        <v>1</v>
      </c>
      <c r="H306" s="42">
        <v>20</v>
      </c>
      <c r="I306" s="44">
        <f>VENTAS[[#This Row],[Cantidad]]*VENTAS[[#This Row],[Precio Venta]]</f>
        <v>20</v>
      </c>
      <c r="J306" s="42">
        <f>IF(VENTAS[[#This Row],[Nombre del Gestor]]&gt;1,VENTAS[[#This Row],[Precio Venta]]*10%,0)</f>
        <v>2</v>
      </c>
      <c r="K306" s="42">
        <f>IFERROR(VLOOKUP(VENTAS[[#This Row],[Código del producto Vendido]],STOCK[],13,FALSE),VENTAS[[#This Row],[Precio Venta]]*0.6)-VENTAS[[#This Row],[Comisión Unitaria 10%]]</f>
        <v>10</v>
      </c>
      <c r="L306" s="42">
        <f>VENTAS[[#This Row],[Cantidad]]*(VENTAS[[#This Row],[Precio Venta]]-VENTAS[[#This Row],[Costo Unitario SIN Comision]]-VENTAS[[#This Row],[Comisión Unitaria 10%]]-0.01*VENTAS[[#This Row],[Precio Venta]])</f>
        <v>7.8</v>
      </c>
      <c r="M306" s="46"/>
      <c r="N306" s="47" t="s">
        <v>23861</v>
      </c>
    </row>
    <row r="307" ht="17" customHeight="1" spans="1:14">
      <c r="A307" s="38">
        <v>45590.4940740741</v>
      </c>
      <c r="B307" s="39"/>
      <c r="C307" s="39"/>
      <c r="D307" s="39" t="s">
        <v>23345</v>
      </c>
      <c r="E307" s="39" t="s">
        <v>23862</v>
      </c>
      <c r="F307" s="41" t="s">
        <v>23841</v>
      </c>
      <c r="G307" s="39">
        <v>1</v>
      </c>
      <c r="H307" s="42">
        <v>18</v>
      </c>
      <c r="I307" s="44">
        <f>VENTAS[[#This Row],[Cantidad]]*VENTAS[[#This Row],[Precio Venta]]</f>
        <v>18</v>
      </c>
      <c r="J307" s="42">
        <f>IF(VENTAS[[#This Row],[Nombre del Gestor]]&gt;1,VENTAS[[#This Row],[Precio Venta]]*10%,0)</f>
        <v>1.8</v>
      </c>
      <c r="K307" s="42">
        <f>IFERROR(VLOOKUP(VENTAS[[#This Row],[Código del producto Vendido]],STOCK[],13,FALSE),VENTAS[[#This Row],[Precio Venta]]*0.6)-VENTAS[[#This Row],[Comisión Unitaria 10%]]</f>
        <v>9</v>
      </c>
      <c r="L307" s="42">
        <f>VENTAS[[#This Row],[Cantidad]]*(VENTAS[[#This Row],[Precio Venta]]-VENTAS[[#This Row],[Costo Unitario SIN Comision]]-VENTAS[[#This Row],[Comisión Unitaria 10%]]-0.01*VENTAS[[#This Row],[Precio Venta]])</f>
        <v>7.02</v>
      </c>
      <c r="M307" s="46"/>
      <c r="N307" s="47" t="s">
        <v>23863</v>
      </c>
    </row>
    <row r="308" ht="34" customHeight="1" spans="1:14">
      <c r="A308" s="38">
        <v>45590.4940740741</v>
      </c>
      <c r="B308" s="39"/>
      <c r="C308" s="39"/>
      <c r="D308" s="39" t="s">
        <v>23345</v>
      </c>
      <c r="E308" s="39" t="s">
        <v>23778</v>
      </c>
      <c r="F308" s="41" t="s">
        <v>23779</v>
      </c>
      <c r="G308" s="39">
        <v>1</v>
      </c>
      <c r="H308" s="42">
        <v>25</v>
      </c>
      <c r="I308" s="44">
        <f>VENTAS[[#This Row],[Cantidad]]*VENTAS[[#This Row],[Precio Venta]]</f>
        <v>25</v>
      </c>
      <c r="J308" s="42">
        <f>IF(VENTAS[[#This Row],[Nombre del Gestor]]&gt;1,VENTAS[[#This Row],[Precio Venta]]*10%,0)</f>
        <v>2.5</v>
      </c>
      <c r="K308" s="42">
        <f>IFERROR(VLOOKUP(VENTAS[[#This Row],[Código del producto Vendido]],STOCK[],13,FALSE),VENTAS[[#This Row],[Precio Venta]]*0.6)-VENTAS[[#This Row],[Comisión Unitaria 10%]]</f>
        <v>12.5</v>
      </c>
      <c r="L308" s="42">
        <f>VENTAS[[#This Row],[Cantidad]]*(VENTAS[[#This Row],[Precio Venta]]-VENTAS[[#This Row],[Costo Unitario SIN Comision]]-VENTAS[[#This Row],[Comisión Unitaria 10%]]-0.01*VENTAS[[#This Row],[Precio Venta]])</f>
        <v>9.75</v>
      </c>
      <c r="M308" s="46"/>
      <c r="N308" s="47" t="s">
        <v>23864</v>
      </c>
    </row>
    <row r="309" ht="17" customHeight="1" spans="1:14">
      <c r="A309" s="38">
        <v>45590.4940740741</v>
      </c>
      <c r="B309" s="39"/>
      <c r="C309" s="39"/>
      <c r="D309" s="39" t="s">
        <v>23345</v>
      </c>
      <c r="E309" s="39" t="s">
        <v>23865</v>
      </c>
      <c r="F309" s="41" t="s">
        <v>23602</v>
      </c>
      <c r="G309" s="39">
        <v>1</v>
      </c>
      <c r="H309" s="42">
        <v>12</v>
      </c>
      <c r="I309" s="44">
        <f>VENTAS[[#This Row],[Cantidad]]*VENTAS[[#This Row],[Precio Venta]]</f>
        <v>12</v>
      </c>
      <c r="J309" s="42">
        <f>IF(VENTAS[[#This Row],[Nombre del Gestor]]&gt;1,VENTAS[[#This Row],[Precio Venta]]*10%,0)</f>
        <v>1.2</v>
      </c>
      <c r="K309" s="42">
        <f>IFERROR(VLOOKUP(VENTAS[[#This Row],[Código del producto Vendido]],STOCK[],13,FALSE),VENTAS[[#This Row],[Precio Venta]]*0.6)-VENTAS[[#This Row],[Comisión Unitaria 10%]]</f>
        <v>6</v>
      </c>
      <c r="L309" s="42">
        <f>VENTAS[[#This Row],[Cantidad]]*(VENTAS[[#This Row],[Precio Venta]]-VENTAS[[#This Row],[Costo Unitario SIN Comision]]-VENTAS[[#This Row],[Comisión Unitaria 10%]]-0.01*VENTAS[[#This Row],[Precio Venta]])</f>
        <v>4.68</v>
      </c>
      <c r="M309" s="46"/>
      <c r="N309" s="47" t="s">
        <v>23866</v>
      </c>
    </row>
    <row r="310" ht="17" customHeight="1" spans="1:14">
      <c r="A310" s="38">
        <v>45590.4940740741</v>
      </c>
      <c r="B310" s="39"/>
      <c r="C310" s="39"/>
      <c r="D310" s="39" t="s">
        <v>23345</v>
      </c>
      <c r="E310" s="39" t="s">
        <v>23867</v>
      </c>
      <c r="F310" s="41" t="s">
        <v>23868</v>
      </c>
      <c r="G310" s="39">
        <v>1</v>
      </c>
      <c r="H310" s="42">
        <v>4</v>
      </c>
      <c r="I310" s="44">
        <f>VENTAS[[#This Row],[Cantidad]]*VENTAS[[#This Row],[Precio Venta]]</f>
        <v>4</v>
      </c>
      <c r="J310" s="42">
        <f>IF(VENTAS[[#This Row],[Nombre del Gestor]]&gt;1,VENTAS[[#This Row],[Precio Venta]]*10%,0)</f>
        <v>0.4</v>
      </c>
      <c r="K310" s="42">
        <f>IFERROR(VLOOKUP(VENTAS[[#This Row],[Código del producto Vendido]],STOCK[],13,FALSE),VENTAS[[#This Row],[Precio Venta]]*0.6)-VENTAS[[#This Row],[Comisión Unitaria 10%]]</f>
        <v>2</v>
      </c>
      <c r="L310" s="42">
        <f>VENTAS[[#This Row],[Cantidad]]*(VENTAS[[#This Row],[Precio Venta]]-VENTAS[[#This Row],[Costo Unitario SIN Comision]]-VENTAS[[#This Row],[Comisión Unitaria 10%]]-0.01*VENTAS[[#This Row],[Precio Venta]])</f>
        <v>1.56</v>
      </c>
      <c r="M310" s="46"/>
      <c r="N310" s="47" t="s">
        <v>23869</v>
      </c>
    </row>
    <row r="311" ht="34" customHeight="1" spans="1:14">
      <c r="A311" s="38">
        <v>45590.5067013889</v>
      </c>
      <c r="B311" s="39"/>
      <c r="C311" s="39"/>
      <c r="D311" s="39" t="s">
        <v>23425</v>
      </c>
      <c r="E311" s="39" t="s">
        <v>23870</v>
      </c>
      <c r="F311" s="41" t="s">
        <v>16774</v>
      </c>
      <c r="G311" s="39">
        <v>1</v>
      </c>
      <c r="H311" s="42">
        <v>20</v>
      </c>
      <c r="I311" s="44">
        <f>VENTAS[[#This Row],[Cantidad]]*VENTAS[[#This Row],[Precio Venta]]</f>
        <v>20</v>
      </c>
      <c r="J311" s="42">
        <f>IF(VENTAS[[#This Row],[Nombre del Gestor]]&gt;1,VENTAS[[#This Row],[Precio Venta]]*10%,0)</f>
        <v>2</v>
      </c>
      <c r="K311" s="42">
        <f>IFERROR(VLOOKUP(VENTAS[[#This Row],[Código del producto Vendido]],STOCK[],13,FALSE),VENTAS[[#This Row],[Precio Venta]]*0.6)-VENTAS[[#This Row],[Comisión Unitaria 10%]]</f>
        <v>10</v>
      </c>
      <c r="L311" s="42">
        <f>VENTAS[[#This Row],[Cantidad]]*(VENTAS[[#This Row],[Precio Venta]]-VENTAS[[#This Row],[Costo Unitario SIN Comision]]-VENTAS[[#This Row],[Comisión Unitaria 10%]]-0.01*VENTAS[[#This Row],[Precio Venta]])</f>
        <v>7.8</v>
      </c>
      <c r="M311" s="46"/>
      <c r="N311" s="47" t="s">
        <v>23871</v>
      </c>
    </row>
    <row r="312" ht="17" customHeight="1" spans="1:14">
      <c r="A312" s="38">
        <v>45590.5153472222</v>
      </c>
      <c r="B312" s="39"/>
      <c r="C312" s="39"/>
      <c r="D312" s="39" t="s">
        <v>23383</v>
      </c>
      <c r="E312" s="39" t="s">
        <v>23872</v>
      </c>
      <c r="F312" s="41" t="s">
        <v>16711</v>
      </c>
      <c r="G312" s="39">
        <v>1</v>
      </c>
      <c r="H312" s="42">
        <v>25</v>
      </c>
      <c r="I312" s="44">
        <f>VENTAS[[#This Row],[Cantidad]]*VENTAS[[#This Row],[Precio Venta]]</f>
        <v>25</v>
      </c>
      <c r="J312" s="42">
        <f>IF(VENTAS[[#This Row],[Nombre del Gestor]]&gt;1,VENTAS[[#This Row],[Precio Venta]]*10%,0)</f>
        <v>2.5</v>
      </c>
      <c r="K312" s="42">
        <f>IFERROR(VLOOKUP(VENTAS[[#This Row],[Código del producto Vendido]],STOCK[],13,FALSE),VENTAS[[#This Row],[Precio Venta]]*0.6)-VENTAS[[#This Row],[Comisión Unitaria 10%]]</f>
        <v>12.5</v>
      </c>
      <c r="L312" s="42">
        <f>VENTAS[[#This Row],[Cantidad]]*(VENTAS[[#This Row],[Precio Venta]]-VENTAS[[#This Row],[Costo Unitario SIN Comision]]-VENTAS[[#This Row],[Comisión Unitaria 10%]]-0.01*VENTAS[[#This Row],[Precio Venta]])</f>
        <v>9.75</v>
      </c>
      <c r="M312" s="46"/>
      <c r="N312" s="47" t="s">
        <v>23873</v>
      </c>
    </row>
    <row r="313" ht="17" customHeight="1" spans="1:14">
      <c r="A313" s="38">
        <v>45590.6155555556</v>
      </c>
      <c r="B313" s="39"/>
      <c r="C313" s="39"/>
      <c r="D313" s="39" t="s">
        <v>23196</v>
      </c>
      <c r="E313" s="39" t="s">
        <v>23768</v>
      </c>
      <c r="F313" s="41" t="s">
        <v>23769</v>
      </c>
      <c r="G313" s="39">
        <v>1</v>
      </c>
      <c r="H313" s="42">
        <v>6</v>
      </c>
      <c r="I313" s="44">
        <f>VENTAS[[#This Row],[Cantidad]]*VENTAS[[#This Row],[Precio Venta]]</f>
        <v>6</v>
      </c>
      <c r="J313" s="42">
        <f>IF(VENTAS[[#This Row],[Nombre del Gestor]]&gt;1,VENTAS[[#This Row],[Precio Venta]]*10%,0)</f>
        <v>0.6</v>
      </c>
      <c r="K313" s="42">
        <f>IFERROR(VLOOKUP(VENTAS[[#This Row],[Código del producto Vendido]],STOCK[],13,FALSE),VENTAS[[#This Row],[Precio Venta]]*0.6)-VENTAS[[#This Row],[Comisión Unitaria 10%]]</f>
        <v>3</v>
      </c>
      <c r="L313" s="42">
        <f>VENTAS[[#This Row],[Cantidad]]*(VENTAS[[#This Row],[Precio Venta]]-VENTAS[[#This Row],[Costo Unitario SIN Comision]]-VENTAS[[#This Row],[Comisión Unitaria 10%]]-0.01*VENTAS[[#This Row],[Precio Venta]])</f>
        <v>2.34</v>
      </c>
      <c r="M313" s="46"/>
      <c r="N313" s="47" t="s">
        <v>23874</v>
      </c>
    </row>
    <row r="314" ht="17" customHeight="1" spans="1:14">
      <c r="A314" s="38">
        <v>45590.6155555556</v>
      </c>
      <c r="B314" s="39"/>
      <c r="C314" s="39"/>
      <c r="D314" s="39" t="s">
        <v>23196</v>
      </c>
      <c r="E314" s="39" t="s">
        <v>23598</v>
      </c>
      <c r="F314" s="41" t="s">
        <v>23599</v>
      </c>
      <c r="G314" s="39">
        <v>1</v>
      </c>
      <c r="H314" s="42">
        <v>8</v>
      </c>
      <c r="I314" s="44">
        <f>VENTAS[[#This Row],[Cantidad]]*VENTAS[[#This Row],[Precio Venta]]</f>
        <v>8</v>
      </c>
      <c r="J314" s="42">
        <f>IF(VENTAS[[#This Row],[Nombre del Gestor]]&gt;1,VENTAS[[#This Row],[Precio Venta]]*10%,0)</f>
        <v>0.8</v>
      </c>
      <c r="K314" s="42">
        <f>IFERROR(VLOOKUP(VENTAS[[#This Row],[Código del producto Vendido]],STOCK[],13,FALSE),VENTAS[[#This Row],[Precio Venta]]*0.6)-VENTAS[[#This Row],[Comisión Unitaria 10%]]</f>
        <v>4</v>
      </c>
      <c r="L314" s="42">
        <f>VENTAS[[#This Row],[Cantidad]]*(VENTAS[[#This Row],[Precio Venta]]-VENTAS[[#This Row],[Costo Unitario SIN Comision]]-VENTAS[[#This Row],[Comisión Unitaria 10%]]-0.01*VENTAS[[#This Row],[Precio Venta]])</f>
        <v>3.12</v>
      </c>
      <c r="M314" s="46"/>
      <c r="N314" s="47" t="s">
        <v>23875</v>
      </c>
    </row>
    <row r="315" ht="17" customHeight="1" spans="1:14">
      <c r="A315" s="38">
        <v>45590.6206712963</v>
      </c>
      <c r="B315" s="39"/>
      <c r="C315" s="39"/>
      <c r="D315" s="39" t="s">
        <v>23425</v>
      </c>
      <c r="E315" s="39" t="s">
        <v>23527</v>
      </c>
      <c r="F315" s="41" t="s">
        <v>23528</v>
      </c>
      <c r="G315" s="39">
        <v>1</v>
      </c>
      <c r="H315" s="42">
        <v>5</v>
      </c>
      <c r="I315" s="44">
        <f>VENTAS[[#This Row],[Cantidad]]*VENTAS[[#This Row],[Precio Venta]]</f>
        <v>5</v>
      </c>
      <c r="J315" s="42">
        <f>IF(VENTAS[[#This Row],[Nombre del Gestor]]&gt;1,VENTAS[[#This Row],[Precio Venta]]*10%,0)</f>
        <v>0.5</v>
      </c>
      <c r="K315" s="42">
        <f>IFERROR(VLOOKUP(VENTAS[[#This Row],[Código del producto Vendido]],STOCK[],13,FALSE),VENTAS[[#This Row],[Precio Venta]]*0.6)-VENTAS[[#This Row],[Comisión Unitaria 10%]]</f>
        <v>2.5</v>
      </c>
      <c r="L315" s="42">
        <f>VENTAS[[#This Row],[Cantidad]]*(VENTAS[[#This Row],[Precio Venta]]-VENTAS[[#This Row],[Costo Unitario SIN Comision]]-VENTAS[[#This Row],[Comisión Unitaria 10%]]-0.01*VENTAS[[#This Row],[Precio Venta]])</f>
        <v>1.95</v>
      </c>
      <c r="M315" s="46"/>
      <c r="N315" s="47" t="s">
        <v>23876</v>
      </c>
    </row>
    <row r="316" ht="17" customHeight="1" spans="1:14">
      <c r="A316" s="38">
        <v>45590.6215856482</v>
      </c>
      <c r="B316" s="39"/>
      <c r="C316" s="39"/>
      <c r="D316" s="39"/>
      <c r="E316" s="39" t="s">
        <v>23527</v>
      </c>
      <c r="F316" s="41" t="s">
        <v>23528</v>
      </c>
      <c r="G316" s="39">
        <v>1</v>
      </c>
      <c r="H316" s="42">
        <v>5</v>
      </c>
      <c r="I316" s="44">
        <f>VENTAS[[#This Row],[Cantidad]]*VENTAS[[#This Row],[Precio Venta]]</f>
        <v>5</v>
      </c>
      <c r="J316" s="42">
        <f>IF(VENTAS[[#This Row],[Nombre del Gestor]]&gt;1,VENTAS[[#This Row],[Precio Venta]]*10%,0)</f>
        <v>0</v>
      </c>
      <c r="K316" s="42">
        <f>IFERROR(VLOOKUP(VENTAS[[#This Row],[Código del producto Vendido]],STOCK[],13,FALSE),VENTAS[[#This Row],[Precio Venta]]*0.6)-VENTAS[[#This Row],[Comisión Unitaria 10%]]</f>
        <v>3</v>
      </c>
      <c r="L316" s="42">
        <f>VENTAS[[#This Row],[Cantidad]]*(VENTAS[[#This Row],[Precio Venta]]-VENTAS[[#This Row],[Costo Unitario SIN Comision]]-VENTAS[[#This Row],[Comisión Unitaria 10%]]-0.01*VENTAS[[#This Row],[Precio Venta]])</f>
        <v>1.95</v>
      </c>
      <c r="M316" s="46"/>
      <c r="N316" s="47" t="s">
        <v>23877</v>
      </c>
    </row>
    <row r="317" ht="17" customHeight="1" spans="1:14">
      <c r="A317" s="38">
        <v>45590.6222337963</v>
      </c>
      <c r="B317" s="39"/>
      <c r="C317" s="39"/>
      <c r="D317" s="39" t="s">
        <v>23337</v>
      </c>
      <c r="E317" s="39" t="s">
        <v>23878</v>
      </c>
      <c r="F317" s="41" t="s">
        <v>23772</v>
      </c>
      <c r="G317" s="39">
        <v>1</v>
      </c>
      <c r="H317" s="42">
        <v>25</v>
      </c>
      <c r="I317" s="44">
        <f>VENTAS[[#This Row],[Cantidad]]*VENTAS[[#This Row],[Precio Venta]]</f>
        <v>25</v>
      </c>
      <c r="J317" s="42">
        <f>IF(VENTAS[[#This Row],[Nombre del Gestor]]&gt;1,VENTAS[[#This Row],[Precio Venta]]*10%,0)</f>
        <v>2.5</v>
      </c>
      <c r="K317" s="42">
        <f>IFERROR(VLOOKUP(VENTAS[[#This Row],[Código del producto Vendido]],STOCK[],13,FALSE),VENTAS[[#This Row],[Precio Venta]]*0.6)-VENTAS[[#This Row],[Comisión Unitaria 10%]]</f>
        <v>12.5</v>
      </c>
      <c r="L317" s="42">
        <f>VENTAS[[#This Row],[Cantidad]]*(VENTAS[[#This Row],[Precio Venta]]-VENTAS[[#This Row],[Costo Unitario SIN Comision]]-VENTAS[[#This Row],[Comisión Unitaria 10%]]-0.01*VENTAS[[#This Row],[Precio Venta]])</f>
        <v>9.75</v>
      </c>
      <c r="M317" s="46"/>
      <c r="N317" s="47" t="s">
        <v>23879</v>
      </c>
    </row>
    <row r="318" ht="17" customHeight="1" spans="1:14">
      <c r="A318" s="38">
        <v>45590.6880208333</v>
      </c>
      <c r="B318" s="39"/>
      <c r="C318" s="39"/>
      <c r="D318" s="39" t="s">
        <v>23880</v>
      </c>
      <c r="E318" s="39" t="s">
        <v>23426</v>
      </c>
      <c r="F318" s="41" t="s">
        <v>17357</v>
      </c>
      <c r="G318" s="39">
        <v>1</v>
      </c>
      <c r="H318" s="42">
        <v>30</v>
      </c>
      <c r="I318" s="44">
        <f>VENTAS[[#This Row],[Cantidad]]*VENTAS[[#This Row],[Precio Venta]]</f>
        <v>30</v>
      </c>
      <c r="J318" s="42">
        <f>IF(VENTAS[[#This Row],[Nombre del Gestor]]&gt;1,VENTAS[[#This Row],[Precio Venta]]*10%,0)</f>
        <v>3</v>
      </c>
      <c r="K318" s="42">
        <f>IFERROR(VLOOKUP(VENTAS[[#This Row],[Código del producto Vendido]],STOCK[],13,FALSE),VENTAS[[#This Row],[Precio Venta]]*0.6)-VENTAS[[#This Row],[Comisión Unitaria 10%]]</f>
        <v>15</v>
      </c>
      <c r="L318" s="42">
        <f>VENTAS[[#This Row],[Cantidad]]*(VENTAS[[#This Row],[Precio Venta]]-VENTAS[[#This Row],[Costo Unitario SIN Comision]]-VENTAS[[#This Row],[Comisión Unitaria 10%]]-0.01*VENTAS[[#This Row],[Precio Venta]])</f>
        <v>11.7</v>
      </c>
      <c r="M318" s="46"/>
      <c r="N318" s="47" t="s">
        <v>23881</v>
      </c>
    </row>
    <row r="319" ht="17" customHeight="1" spans="1:14">
      <c r="A319" s="38">
        <v>45590.6880208333</v>
      </c>
      <c r="B319" s="39"/>
      <c r="C319" s="39"/>
      <c r="D319" s="39" t="s">
        <v>23880</v>
      </c>
      <c r="E319" s="39" t="s">
        <v>17355</v>
      </c>
      <c r="F319" s="41" t="s">
        <v>17357</v>
      </c>
      <c r="G319" s="39">
        <v>1</v>
      </c>
      <c r="H319" s="42">
        <v>30</v>
      </c>
      <c r="I319" s="44">
        <f>VENTAS[[#This Row],[Cantidad]]*VENTAS[[#This Row],[Precio Venta]]</f>
        <v>30</v>
      </c>
      <c r="J319" s="42">
        <f>IF(VENTAS[[#This Row],[Nombre del Gestor]]&gt;1,VENTAS[[#This Row],[Precio Venta]]*10%,0)</f>
        <v>3</v>
      </c>
      <c r="K319" s="42">
        <f>IFERROR(VLOOKUP(VENTAS[[#This Row],[Código del producto Vendido]],STOCK[],13,FALSE),VENTAS[[#This Row],[Precio Venta]]*0.6)-VENTAS[[#This Row],[Comisión Unitaria 10%]]</f>
        <v>12.63</v>
      </c>
      <c r="L319" s="42">
        <f>VENTAS[[#This Row],[Cantidad]]*(VENTAS[[#This Row],[Precio Venta]]-VENTAS[[#This Row],[Costo Unitario SIN Comision]]-VENTAS[[#This Row],[Comisión Unitaria 10%]]-0.01*VENTAS[[#This Row],[Precio Venta]])</f>
        <v>14.07</v>
      </c>
      <c r="M319" s="46"/>
      <c r="N319" s="47" t="s">
        <v>23882</v>
      </c>
    </row>
    <row r="320" ht="17" customHeight="1" spans="1:14">
      <c r="A320" s="38">
        <v>45590.6880208333</v>
      </c>
      <c r="B320" s="39"/>
      <c r="C320" s="39"/>
      <c r="D320" s="39" t="s">
        <v>23880</v>
      </c>
      <c r="E320" s="39" t="s">
        <v>23428</v>
      </c>
      <c r="F320" s="41" t="s">
        <v>17357</v>
      </c>
      <c r="G320" s="39">
        <v>1</v>
      </c>
      <c r="H320" s="42">
        <v>30</v>
      </c>
      <c r="I320" s="44">
        <f>VENTAS[[#This Row],[Cantidad]]*VENTAS[[#This Row],[Precio Venta]]</f>
        <v>30</v>
      </c>
      <c r="J320" s="42">
        <f>IF(VENTAS[[#This Row],[Nombre del Gestor]]&gt;1,VENTAS[[#This Row],[Precio Venta]]*10%,0)</f>
        <v>3</v>
      </c>
      <c r="K320" s="42">
        <f>IFERROR(VLOOKUP(VENTAS[[#This Row],[Código del producto Vendido]],STOCK[],13,FALSE),VENTAS[[#This Row],[Precio Venta]]*0.6)-VENTAS[[#This Row],[Comisión Unitaria 10%]]</f>
        <v>15</v>
      </c>
      <c r="L320" s="42">
        <f>VENTAS[[#This Row],[Cantidad]]*(VENTAS[[#This Row],[Precio Venta]]-VENTAS[[#This Row],[Costo Unitario SIN Comision]]-VENTAS[[#This Row],[Comisión Unitaria 10%]]-0.01*VENTAS[[#This Row],[Precio Venta]])</f>
        <v>11.7</v>
      </c>
      <c r="M320" s="46"/>
      <c r="N320" s="47" t="s">
        <v>23883</v>
      </c>
    </row>
    <row r="321" ht="34" customHeight="1" spans="1:14">
      <c r="A321" s="38">
        <v>45590.8229398148</v>
      </c>
      <c r="B321" s="39"/>
      <c r="C321" s="39"/>
      <c r="D321" s="39" t="s">
        <v>23425</v>
      </c>
      <c r="E321" s="39" t="s">
        <v>23680</v>
      </c>
      <c r="F321" s="41" t="s">
        <v>23681</v>
      </c>
      <c r="G321" s="39">
        <v>1</v>
      </c>
      <c r="H321" s="42">
        <v>25</v>
      </c>
      <c r="I321" s="44">
        <f>VENTAS[[#This Row],[Cantidad]]*VENTAS[[#This Row],[Precio Venta]]</f>
        <v>25</v>
      </c>
      <c r="J321" s="42">
        <f>IF(VENTAS[[#This Row],[Nombre del Gestor]]&gt;1,VENTAS[[#This Row],[Precio Venta]]*10%,0)</f>
        <v>2.5</v>
      </c>
      <c r="K321" s="42">
        <f>IFERROR(VLOOKUP(VENTAS[[#This Row],[Código del producto Vendido]],STOCK[],13,FALSE),VENTAS[[#This Row],[Precio Venta]]*0.6)-VENTAS[[#This Row],[Comisión Unitaria 10%]]</f>
        <v>12.5</v>
      </c>
      <c r="L321" s="42">
        <f>VENTAS[[#This Row],[Cantidad]]*(VENTAS[[#This Row],[Precio Venta]]-VENTAS[[#This Row],[Costo Unitario SIN Comision]]-VENTAS[[#This Row],[Comisión Unitaria 10%]]-0.01*VENTAS[[#This Row],[Precio Venta]])</f>
        <v>9.75</v>
      </c>
      <c r="M321" s="46"/>
      <c r="N321" s="47" t="s">
        <v>23884</v>
      </c>
    </row>
    <row r="322" ht="17" customHeight="1" spans="1:14">
      <c r="A322" s="38">
        <v>45590.8596180555</v>
      </c>
      <c r="B322" s="39"/>
      <c r="C322" s="39"/>
      <c r="D322" s="39" t="s">
        <v>23316</v>
      </c>
      <c r="E322" s="39" t="s">
        <v>23798</v>
      </c>
      <c r="F322" s="41" t="s">
        <v>23633</v>
      </c>
      <c r="G322" s="39">
        <v>1</v>
      </c>
      <c r="H322" s="42">
        <v>15</v>
      </c>
      <c r="I322" s="44">
        <f>VENTAS[[#This Row],[Cantidad]]*VENTAS[[#This Row],[Precio Venta]]</f>
        <v>15</v>
      </c>
      <c r="J322" s="42">
        <f>IF(VENTAS[[#This Row],[Nombre del Gestor]]&gt;1,VENTAS[[#This Row],[Precio Venta]]*10%,0)</f>
        <v>1.5</v>
      </c>
      <c r="K322" s="42">
        <f>IFERROR(VLOOKUP(VENTAS[[#This Row],[Código del producto Vendido]],STOCK[],13,FALSE),VENTAS[[#This Row],[Precio Venta]]*0.6)-VENTAS[[#This Row],[Comisión Unitaria 10%]]</f>
        <v>7.5</v>
      </c>
      <c r="L322" s="42">
        <f>VENTAS[[#This Row],[Cantidad]]*(VENTAS[[#This Row],[Precio Venta]]-VENTAS[[#This Row],[Costo Unitario SIN Comision]]-VENTAS[[#This Row],[Comisión Unitaria 10%]]-0.01*VENTAS[[#This Row],[Precio Venta]])</f>
        <v>5.85</v>
      </c>
      <c r="M322" s="46"/>
      <c r="N322" s="47" t="s">
        <v>23885</v>
      </c>
    </row>
    <row r="323" ht="34" customHeight="1" spans="1:14">
      <c r="A323" s="38">
        <v>45590.9247685185</v>
      </c>
      <c r="B323" s="39"/>
      <c r="C323" s="39"/>
      <c r="D323" s="39" t="s">
        <v>23196</v>
      </c>
      <c r="E323" s="39" t="s">
        <v>23585</v>
      </c>
      <c r="F323" s="41" t="s">
        <v>23586</v>
      </c>
      <c r="G323" s="39">
        <v>1</v>
      </c>
      <c r="H323" s="42">
        <v>28</v>
      </c>
      <c r="I323" s="44">
        <f>VENTAS[[#This Row],[Cantidad]]*VENTAS[[#This Row],[Precio Venta]]</f>
        <v>28</v>
      </c>
      <c r="J323" s="42">
        <f>IF(VENTAS[[#This Row],[Nombre del Gestor]]&gt;1,VENTAS[[#This Row],[Precio Venta]]*10%,0)</f>
        <v>2.8</v>
      </c>
      <c r="K323" s="42">
        <f>IFERROR(VLOOKUP(VENTAS[[#This Row],[Código del producto Vendido]],STOCK[],13,FALSE),VENTAS[[#This Row],[Precio Venta]]*0.6)-VENTAS[[#This Row],[Comisión Unitaria 10%]]</f>
        <v>14</v>
      </c>
      <c r="L323" s="42">
        <f>VENTAS[[#This Row],[Cantidad]]*(VENTAS[[#This Row],[Precio Venta]]-VENTAS[[#This Row],[Costo Unitario SIN Comision]]-VENTAS[[#This Row],[Comisión Unitaria 10%]]-0.01*VENTAS[[#This Row],[Precio Venta]])</f>
        <v>10.92</v>
      </c>
      <c r="M323" s="46"/>
      <c r="N323" s="47" t="s">
        <v>23886</v>
      </c>
    </row>
    <row r="324" ht="17" customHeight="1" spans="1:14">
      <c r="A324" s="38">
        <v>45591.8715972222</v>
      </c>
      <c r="B324" s="39"/>
      <c r="C324" s="39"/>
      <c r="D324" s="39" t="s">
        <v>23259</v>
      </c>
      <c r="E324" s="39" t="s">
        <v>23719</v>
      </c>
      <c r="F324" s="41" t="s">
        <v>16818</v>
      </c>
      <c r="G324" s="39">
        <v>1</v>
      </c>
      <c r="H324" s="42">
        <v>30</v>
      </c>
      <c r="I324" s="44">
        <f>VENTAS[[#This Row],[Cantidad]]*VENTAS[[#This Row],[Precio Venta]]</f>
        <v>30</v>
      </c>
      <c r="J324" s="42">
        <f>IF(VENTAS[[#This Row],[Nombre del Gestor]]&gt;1,VENTAS[[#This Row],[Precio Venta]]*10%,0)</f>
        <v>3</v>
      </c>
      <c r="K324" s="42">
        <f>IFERROR(VLOOKUP(VENTAS[[#This Row],[Código del producto Vendido]],STOCK[],13,FALSE),VENTAS[[#This Row],[Precio Venta]]*0.6)-VENTAS[[#This Row],[Comisión Unitaria 10%]]</f>
        <v>15</v>
      </c>
      <c r="L324" s="42">
        <f>VENTAS[[#This Row],[Cantidad]]*(VENTAS[[#This Row],[Precio Venta]]-VENTAS[[#This Row],[Costo Unitario SIN Comision]]-VENTAS[[#This Row],[Comisión Unitaria 10%]]-0.01*VENTAS[[#This Row],[Precio Venta]])</f>
        <v>11.7</v>
      </c>
      <c r="M324" s="46"/>
      <c r="N324" s="47" t="s">
        <v>23887</v>
      </c>
    </row>
    <row r="325" ht="17" customHeight="1" spans="1:14">
      <c r="A325" s="38">
        <v>45592.3880787037</v>
      </c>
      <c r="B325" s="39"/>
      <c r="C325" s="39"/>
      <c r="D325" s="39" t="s">
        <v>23281</v>
      </c>
      <c r="E325" s="39" t="s">
        <v>23632</v>
      </c>
      <c r="F325" s="41" t="s">
        <v>23633</v>
      </c>
      <c r="G325" s="39">
        <v>1</v>
      </c>
      <c r="H325" s="42">
        <v>15</v>
      </c>
      <c r="I325" s="44">
        <f>VENTAS[[#This Row],[Cantidad]]*VENTAS[[#This Row],[Precio Venta]]</f>
        <v>15</v>
      </c>
      <c r="J325" s="42">
        <f>IF(VENTAS[[#This Row],[Nombre del Gestor]]&gt;1,VENTAS[[#This Row],[Precio Venta]]*10%,0)</f>
        <v>1.5</v>
      </c>
      <c r="K325" s="42">
        <f>IFERROR(VLOOKUP(VENTAS[[#This Row],[Código del producto Vendido]],STOCK[],13,FALSE),VENTAS[[#This Row],[Precio Venta]]*0.6)-VENTAS[[#This Row],[Comisión Unitaria 10%]]</f>
        <v>7.5</v>
      </c>
      <c r="L325" s="42">
        <f>VENTAS[[#This Row],[Cantidad]]*(VENTAS[[#This Row],[Precio Venta]]-VENTAS[[#This Row],[Costo Unitario SIN Comision]]-VENTAS[[#This Row],[Comisión Unitaria 10%]]-0.01*VENTAS[[#This Row],[Precio Venta]])</f>
        <v>5.85</v>
      </c>
      <c r="M325" s="46"/>
      <c r="N325" s="47" t="s">
        <v>23888</v>
      </c>
    </row>
    <row r="326" ht="17" customHeight="1" spans="1:14">
      <c r="A326" s="38">
        <v>45592.3880787037</v>
      </c>
      <c r="B326" s="39"/>
      <c r="C326" s="39"/>
      <c r="D326" s="39" t="s">
        <v>23281</v>
      </c>
      <c r="E326" s="39" t="s">
        <v>23800</v>
      </c>
      <c r="F326" s="41" t="s">
        <v>23801</v>
      </c>
      <c r="G326" s="39">
        <v>1</v>
      </c>
      <c r="H326" s="42">
        <v>10</v>
      </c>
      <c r="I326" s="44">
        <f>VENTAS[[#This Row],[Cantidad]]*VENTAS[[#This Row],[Precio Venta]]</f>
        <v>10</v>
      </c>
      <c r="J326" s="42">
        <f>IF(VENTAS[[#This Row],[Nombre del Gestor]]&gt;1,VENTAS[[#This Row],[Precio Venta]]*10%,0)</f>
        <v>1</v>
      </c>
      <c r="K326" s="42">
        <f>IFERROR(VLOOKUP(VENTAS[[#This Row],[Código del producto Vendido]],STOCK[],13,FALSE),VENTAS[[#This Row],[Precio Venta]]*0.6)-VENTAS[[#This Row],[Comisión Unitaria 10%]]</f>
        <v>5</v>
      </c>
      <c r="L326" s="42">
        <f>VENTAS[[#This Row],[Cantidad]]*(VENTAS[[#This Row],[Precio Venta]]-VENTAS[[#This Row],[Costo Unitario SIN Comision]]-VENTAS[[#This Row],[Comisión Unitaria 10%]]-0.01*VENTAS[[#This Row],[Precio Venta]])</f>
        <v>3.9</v>
      </c>
      <c r="M326" s="46"/>
      <c r="N326" s="47" t="s">
        <v>23889</v>
      </c>
    </row>
    <row r="327" ht="17" customHeight="1" spans="1:14">
      <c r="A327" s="38">
        <v>45592.3880787037</v>
      </c>
      <c r="B327" s="39"/>
      <c r="C327" s="39"/>
      <c r="D327" s="39" t="s">
        <v>23281</v>
      </c>
      <c r="E327" s="39" t="s">
        <v>23890</v>
      </c>
      <c r="F327" s="41" t="s">
        <v>23891</v>
      </c>
      <c r="G327" s="39">
        <v>1</v>
      </c>
      <c r="H327" s="42">
        <v>8</v>
      </c>
      <c r="I327" s="44">
        <f>VENTAS[[#This Row],[Cantidad]]*VENTAS[[#This Row],[Precio Venta]]</f>
        <v>8</v>
      </c>
      <c r="J327" s="42">
        <f>IF(VENTAS[[#This Row],[Nombre del Gestor]]&gt;1,VENTAS[[#This Row],[Precio Venta]]*10%,0)</f>
        <v>0.8</v>
      </c>
      <c r="K327" s="42">
        <f>IFERROR(VLOOKUP(VENTAS[[#This Row],[Código del producto Vendido]],STOCK[],13,FALSE),VENTAS[[#This Row],[Precio Venta]]*0.6)-VENTAS[[#This Row],[Comisión Unitaria 10%]]</f>
        <v>4</v>
      </c>
      <c r="L327" s="42">
        <f>VENTAS[[#This Row],[Cantidad]]*(VENTAS[[#This Row],[Precio Venta]]-VENTAS[[#This Row],[Costo Unitario SIN Comision]]-VENTAS[[#This Row],[Comisión Unitaria 10%]]-0.01*VENTAS[[#This Row],[Precio Venta]])</f>
        <v>3.12</v>
      </c>
      <c r="M327" s="46"/>
      <c r="N327" s="47" t="s">
        <v>23892</v>
      </c>
    </row>
    <row r="328" ht="17" customHeight="1" spans="1:14">
      <c r="A328" s="38">
        <v>45592.464525463</v>
      </c>
      <c r="B328" s="39"/>
      <c r="C328" s="39"/>
      <c r="D328" s="39" t="s">
        <v>23893</v>
      </c>
      <c r="E328" s="39" t="s">
        <v>23684</v>
      </c>
      <c r="F328" s="41" t="s">
        <v>23685</v>
      </c>
      <c r="G328" s="39">
        <v>1</v>
      </c>
      <c r="H328" s="42">
        <v>15</v>
      </c>
      <c r="I328" s="44">
        <f>VENTAS[[#This Row],[Cantidad]]*VENTAS[[#This Row],[Precio Venta]]</f>
        <v>15</v>
      </c>
      <c r="J328" s="42">
        <f>IF(VENTAS[[#This Row],[Nombre del Gestor]]&gt;1,VENTAS[[#This Row],[Precio Venta]]*10%,0)</f>
        <v>1.5</v>
      </c>
      <c r="K328" s="42">
        <f>IFERROR(VLOOKUP(VENTAS[[#This Row],[Código del producto Vendido]],STOCK[],13,FALSE),VENTAS[[#This Row],[Precio Venta]]*0.6)-VENTAS[[#This Row],[Comisión Unitaria 10%]]</f>
        <v>7.5</v>
      </c>
      <c r="L328" s="42">
        <f>VENTAS[[#This Row],[Cantidad]]*(VENTAS[[#This Row],[Precio Venta]]-VENTAS[[#This Row],[Costo Unitario SIN Comision]]-VENTAS[[#This Row],[Comisión Unitaria 10%]]-0.01*VENTAS[[#This Row],[Precio Venta]])</f>
        <v>5.85</v>
      </c>
      <c r="M328" s="46"/>
      <c r="N328" s="47" t="s">
        <v>23894</v>
      </c>
    </row>
    <row r="329" ht="17" customHeight="1" spans="1:14">
      <c r="A329" s="38">
        <v>45592.5315162037</v>
      </c>
      <c r="B329" s="39"/>
      <c r="C329" s="39"/>
      <c r="D329" s="39" t="s">
        <v>23218</v>
      </c>
      <c r="E329" s="39" t="s">
        <v>23895</v>
      </c>
      <c r="F329" s="41" t="s">
        <v>23896</v>
      </c>
      <c r="G329" s="39">
        <v>1</v>
      </c>
      <c r="H329" s="42">
        <v>10</v>
      </c>
      <c r="I329" s="44">
        <f>VENTAS[[#This Row],[Cantidad]]*VENTAS[[#This Row],[Precio Venta]]</f>
        <v>10</v>
      </c>
      <c r="J329" s="42">
        <f>IF(VENTAS[[#This Row],[Nombre del Gestor]]&gt;1,VENTAS[[#This Row],[Precio Venta]]*10%,0)</f>
        <v>1</v>
      </c>
      <c r="K329" s="42">
        <f>IFERROR(VLOOKUP(VENTAS[[#This Row],[Código del producto Vendido]],STOCK[],13,FALSE),VENTAS[[#This Row],[Precio Venta]]*0.6)-VENTAS[[#This Row],[Comisión Unitaria 10%]]</f>
        <v>5</v>
      </c>
      <c r="L329" s="42">
        <f>VENTAS[[#This Row],[Cantidad]]*(VENTAS[[#This Row],[Precio Venta]]-VENTAS[[#This Row],[Costo Unitario SIN Comision]]-VENTAS[[#This Row],[Comisión Unitaria 10%]]-0.01*VENTAS[[#This Row],[Precio Venta]])</f>
        <v>3.9</v>
      </c>
      <c r="M329" s="46"/>
      <c r="N329" s="47" t="s">
        <v>23897</v>
      </c>
    </row>
    <row r="330" ht="17" customHeight="1" spans="1:14">
      <c r="A330" s="38">
        <v>45592.5622106482</v>
      </c>
      <c r="B330" s="39"/>
      <c r="C330" s="39"/>
      <c r="D330" s="39" t="s">
        <v>23189</v>
      </c>
      <c r="E330" s="39" t="s">
        <v>23898</v>
      </c>
      <c r="F330" s="41" t="s">
        <v>23899</v>
      </c>
      <c r="G330" s="39">
        <v>1</v>
      </c>
      <c r="H330" s="42">
        <v>3</v>
      </c>
      <c r="I330" s="44">
        <f>VENTAS[[#This Row],[Cantidad]]*VENTAS[[#This Row],[Precio Venta]]</f>
        <v>3</v>
      </c>
      <c r="J330" s="42">
        <f>IF(VENTAS[[#This Row],[Nombre del Gestor]]&gt;1,VENTAS[[#This Row],[Precio Venta]]*10%,0)</f>
        <v>0.3</v>
      </c>
      <c r="K330" s="42">
        <f>IFERROR(VLOOKUP(VENTAS[[#This Row],[Código del producto Vendido]],STOCK[],13,FALSE),VENTAS[[#This Row],[Precio Venta]]*0.6)-VENTAS[[#This Row],[Comisión Unitaria 10%]]</f>
        <v>1.5</v>
      </c>
      <c r="L330" s="42">
        <f>VENTAS[[#This Row],[Cantidad]]*(VENTAS[[#This Row],[Precio Venta]]-VENTAS[[#This Row],[Costo Unitario SIN Comision]]-VENTAS[[#This Row],[Comisión Unitaria 10%]]-0.01*VENTAS[[#This Row],[Precio Venta]])</f>
        <v>1.17</v>
      </c>
      <c r="M330" s="46"/>
      <c r="N330" s="47" t="s">
        <v>23900</v>
      </c>
    </row>
    <row r="331" ht="17" customHeight="1" spans="1:14">
      <c r="A331" s="38">
        <v>45592.5622106482</v>
      </c>
      <c r="B331" s="39"/>
      <c r="C331" s="39"/>
      <c r="D331" s="39" t="s">
        <v>23189</v>
      </c>
      <c r="E331" s="39" t="s">
        <v>23697</v>
      </c>
      <c r="F331" s="41" t="s">
        <v>23698</v>
      </c>
      <c r="G331" s="39">
        <v>2</v>
      </c>
      <c r="H331" s="42">
        <v>5</v>
      </c>
      <c r="I331" s="44">
        <f>VENTAS[[#This Row],[Cantidad]]*VENTAS[[#This Row],[Precio Venta]]</f>
        <v>10</v>
      </c>
      <c r="J331" s="42">
        <f>IF(VENTAS[[#This Row],[Nombre del Gestor]]&gt;1,VENTAS[[#This Row],[Precio Venta]]*10%,0)</f>
        <v>0.5</v>
      </c>
      <c r="K331" s="42">
        <f>IFERROR(VLOOKUP(VENTAS[[#This Row],[Código del producto Vendido]],STOCK[],13,FALSE),VENTAS[[#This Row],[Precio Venta]]*0.6)-VENTAS[[#This Row],[Comisión Unitaria 10%]]</f>
        <v>2.5</v>
      </c>
      <c r="L331" s="42">
        <f>VENTAS[[#This Row],[Cantidad]]*(VENTAS[[#This Row],[Precio Venta]]-VENTAS[[#This Row],[Costo Unitario SIN Comision]]-VENTAS[[#This Row],[Comisión Unitaria 10%]]-0.01*VENTAS[[#This Row],[Precio Venta]])</f>
        <v>3.9</v>
      </c>
      <c r="M331" s="46"/>
      <c r="N331" s="47" t="s">
        <v>23901</v>
      </c>
    </row>
    <row r="332" ht="17" customHeight="1" spans="1:14">
      <c r="A332" s="38">
        <v>45593.3622800926</v>
      </c>
      <c r="B332" s="39"/>
      <c r="C332" s="39"/>
      <c r="D332" s="39" t="s">
        <v>23281</v>
      </c>
      <c r="E332" s="39" t="s">
        <v>23728</v>
      </c>
      <c r="F332" s="41" t="s">
        <v>23729</v>
      </c>
      <c r="G332" s="39">
        <v>1</v>
      </c>
      <c r="H332" s="42">
        <v>25</v>
      </c>
      <c r="I332" s="44">
        <f>VENTAS[[#This Row],[Cantidad]]*VENTAS[[#This Row],[Precio Venta]]</f>
        <v>25</v>
      </c>
      <c r="J332" s="42">
        <f>IF(VENTAS[[#This Row],[Nombre del Gestor]]&gt;1,VENTAS[[#This Row],[Precio Venta]]*10%,0)</f>
        <v>2.5</v>
      </c>
      <c r="K332" s="42">
        <f>IFERROR(VLOOKUP(VENTAS[[#This Row],[Código del producto Vendido]],STOCK[],13,FALSE),VENTAS[[#This Row],[Precio Venta]]*0.6)-VENTAS[[#This Row],[Comisión Unitaria 10%]]</f>
        <v>12.5</v>
      </c>
      <c r="L332" s="42">
        <f>VENTAS[[#This Row],[Cantidad]]*(VENTAS[[#This Row],[Precio Venta]]-VENTAS[[#This Row],[Costo Unitario SIN Comision]]-VENTAS[[#This Row],[Comisión Unitaria 10%]]-0.01*VENTAS[[#This Row],[Precio Venta]])</f>
        <v>9.75</v>
      </c>
      <c r="M332" s="46"/>
      <c r="N332" s="47" t="s">
        <v>23902</v>
      </c>
    </row>
    <row r="333" ht="17" customHeight="1" spans="1:14">
      <c r="A333" s="38">
        <v>45593.3622800926</v>
      </c>
      <c r="B333" s="39"/>
      <c r="C333" s="39"/>
      <c r="D333" s="39" t="s">
        <v>23281</v>
      </c>
      <c r="E333" s="39" t="s">
        <v>23903</v>
      </c>
      <c r="F333" s="41" t="s">
        <v>23904</v>
      </c>
      <c r="G333" s="39">
        <v>1</v>
      </c>
      <c r="H333" s="42">
        <v>22</v>
      </c>
      <c r="I333" s="44">
        <f>VENTAS[[#This Row],[Cantidad]]*VENTAS[[#This Row],[Precio Venta]]</f>
        <v>22</v>
      </c>
      <c r="J333" s="42">
        <f>IF(VENTAS[[#This Row],[Nombre del Gestor]]&gt;1,VENTAS[[#This Row],[Precio Venta]]*10%,0)</f>
        <v>2.2</v>
      </c>
      <c r="K333" s="42">
        <f>IFERROR(VLOOKUP(VENTAS[[#This Row],[Código del producto Vendido]],STOCK[],13,FALSE),VENTAS[[#This Row],[Precio Venta]]*0.6)-VENTAS[[#This Row],[Comisión Unitaria 10%]]</f>
        <v>11</v>
      </c>
      <c r="L333" s="42">
        <f>VENTAS[[#This Row],[Cantidad]]*(VENTAS[[#This Row],[Precio Venta]]-VENTAS[[#This Row],[Costo Unitario SIN Comision]]-VENTAS[[#This Row],[Comisión Unitaria 10%]]-0.01*VENTAS[[#This Row],[Precio Venta]])</f>
        <v>8.58</v>
      </c>
      <c r="M333" s="46"/>
      <c r="N333" s="47" t="s">
        <v>23905</v>
      </c>
    </row>
    <row r="334" ht="17" customHeight="1" spans="1:14">
      <c r="A334" s="38">
        <v>45593.3640393519</v>
      </c>
      <c r="B334" s="39"/>
      <c r="C334" s="39"/>
      <c r="D334" s="39" t="s">
        <v>23196</v>
      </c>
      <c r="E334" s="39" t="s">
        <v>23605</v>
      </c>
      <c r="F334" s="41" t="s">
        <v>23539</v>
      </c>
      <c r="G334" s="39">
        <v>1</v>
      </c>
      <c r="H334" s="42">
        <v>15</v>
      </c>
      <c r="I334" s="44">
        <f>VENTAS[[#This Row],[Cantidad]]*VENTAS[[#This Row],[Precio Venta]]</f>
        <v>15</v>
      </c>
      <c r="J334" s="42">
        <f>IF(VENTAS[[#This Row],[Nombre del Gestor]]&gt;1,VENTAS[[#This Row],[Precio Venta]]*10%,0)</f>
        <v>1.5</v>
      </c>
      <c r="K334" s="42">
        <f>IFERROR(VLOOKUP(VENTAS[[#This Row],[Código del producto Vendido]],STOCK[],13,FALSE),VENTAS[[#This Row],[Precio Venta]]*0.6)-VENTAS[[#This Row],[Comisión Unitaria 10%]]</f>
        <v>7.5</v>
      </c>
      <c r="L334" s="42">
        <f>VENTAS[[#This Row],[Cantidad]]*(VENTAS[[#This Row],[Precio Venta]]-VENTAS[[#This Row],[Costo Unitario SIN Comision]]-VENTAS[[#This Row],[Comisión Unitaria 10%]]-0.01*VENTAS[[#This Row],[Precio Venta]])</f>
        <v>5.85</v>
      </c>
      <c r="M334" s="46"/>
      <c r="N334" s="47" t="s">
        <v>23906</v>
      </c>
    </row>
    <row r="335" ht="34" customHeight="1" spans="1:14">
      <c r="A335" s="38">
        <v>45593.3670717593</v>
      </c>
      <c r="B335" s="39"/>
      <c r="C335" s="39"/>
      <c r="D335" s="39" t="s">
        <v>23425</v>
      </c>
      <c r="E335" s="39" t="s">
        <v>23907</v>
      </c>
      <c r="F335" s="41" t="s">
        <v>23908</v>
      </c>
      <c r="G335" s="39">
        <v>1</v>
      </c>
      <c r="H335" s="42">
        <v>25</v>
      </c>
      <c r="I335" s="44">
        <f>VENTAS[[#This Row],[Cantidad]]*VENTAS[[#This Row],[Precio Venta]]</f>
        <v>25</v>
      </c>
      <c r="J335" s="42">
        <f>IF(VENTAS[[#This Row],[Nombre del Gestor]]&gt;1,VENTAS[[#This Row],[Precio Venta]]*10%,0)</f>
        <v>2.5</v>
      </c>
      <c r="K335" s="42">
        <f>IFERROR(VLOOKUP(VENTAS[[#This Row],[Código del producto Vendido]],STOCK[],13,FALSE),VENTAS[[#This Row],[Precio Venta]]*0.6)-VENTAS[[#This Row],[Comisión Unitaria 10%]]</f>
        <v>12.5</v>
      </c>
      <c r="L335" s="42">
        <f>VENTAS[[#This Row],[Cantidad]]*(VENTAS[[#This Row],[Precio Venta]]-VENTAS[[#This Row],[Costo Unitario SIN Comision]]-VENTAS[[#This Row],[Comisión Unitaria 10%]]-0.01*VENTAS[[#This Row],[Precio Venta]])</f>
        <v>9.75</v>
      </c>
      <c r="M335" s="46"/>
      <c r="N335" s="47" t="s">
        <v>23909</v>
      </c>
    </row>
    <row r="336" ht="17" customHeight="1" spans="1:14">
      <c r="A336" s="38">
        <v>45593.3670717593</v>
      </c>
      <c r="B336" s="39"/>
      <c r="C336" s="39"/>
      <c r="D336" s="39" t="s">
        <v>23425</v>
      </c>
      <c r="E336" s="39" t="s">
        <v>23505</v>
      </c>
      <c r="F336" s="41" t="s">
        <v>23506</v>
      </c>
      <c r="G336" s="39">
        <v>1</v>
      </c>
      <c r="H336" s="42">
        <v>15</v>
      </c>
      <c r="I336" s="44">
        <f>VENTAS[[#This Row],[Cantidad]]*VENTAS[[#This Row],[Precio Venta]]</f>
        <v>15</v>
      </c>
      <c r="J336" s="42">
        <f>IF(VENTAS[[#This Row],[Nombre del Gestor]]&gt;1,VENTAS[[#This Row],[Precio Venta]]*10%,0)</f>
        <v>1.5</v>
      </c>
      <c r="K336" s="42">
        <f>IFERROR(VLOOKUP(VENTAS[[#This Row],[Código del producto Vendido]],STOCK[],13,FALSE),VENTAS[[#This Row],[Precio Venta]]*0.6)-VENTAS[[#This Row],[Comisión Unitaria 10%]]</f>
        <v>7.5</v>
      </c>
      <c r="L336" s="42">
        <f>VENTAS[[#This Row],[Cantidad]]*(VENTAS[[#This Row],[Precio Venta]]-VENTAS[[#This Row],[Costo Unitario SIN Comision]]-VENTAS[[#This Row],[Comisión Unitaria 10%]]-0.01*VENTAS[[#This Row],[Precio Venta]])</f>
        <v>5.85</v>
      </c>
      <c r="M336" s="46"/>
      <c r="N336" s="47" t="s">
        <v>23910</v>
      </c>
    </row>
    <row r="337" ht="17" customHeight="1" spans="1:14">
      <c r="A337" s="38">
        <v>45593.3795023148</v>
      </c>
      <c r="B337" s="39"/>
      <c r="C337" s="39"/>
      <c r="D337" s="39" t="s">
        <v>23425</v>
      </c>
      <c r="E337" s="39" t="s">
        <v>23911</v>
      </c>
      <c r="F337" s="41" t="s">
        <v>23912</v>
      </c>
      <c r="G337" s="39">
        <v>1</v>
      </c>
      <c r="H337" s="42">
        <v>20</v>
      </c>
      <c r="I337" s="44">
        <f>VENTAS[[#This Row],[Cantidad]]*VENTAS[[#This Row],[Precio Venta]]</f>
        <v>20</v>
      </c>
      <c r="J337" s="42">
        <f>IF(VENTAS[[#This Row],[Nombre del Gestor]]&gt;1,VENTAS[[#This Row],[Precio Venta]]*10%,0)</f>
        <v>2</v>
      </c>
      <c r="K337" s="42">
        <f>IFERROR(VLOOKUP(VENTAS[[#This Row],[Código del producto Vendido]],STOCK[],13,FALSE),VENTAS[[#This Row],[Precio Venta]]*0.6)-VENTAS[[#This Row],[Comisión Unitaria 10%]]</f>
        <v>10</v>
      </c>
      <c r="L337" s="42">
        <f>VENTAS[[#This Row],[Cantidad]]*(VENTAS[[#This Row],[Precio Venta]]-VENTAS[[#This Row],[Costo Unitario SIN Comision]]-VENTAS[[#This Row],[Comisión Unitaria 10%]]-0.01*VENTAS[[#This Row],[Precio Venta]])</f>
        <v>7.8</v>
      </c>
      <c r="M337" s="46"/>
      <c r="N337" s="47" t="s">
        <v>23913</v>
      </c>
    </row>
    <row r="338" ht="34" customHeight="1" spans="1:14">
      <c r="A338" s="38">
        <v>45593.3795023148</v>
      </c>
      <c r="B338" s="39"/>
      <c r="C338" s="39"/>
      <c r="D338" s="39" t="s">
        <v>23425</v>
      </c>
      <c r="E338" s="39" t="s">
        <v>23830</v>
      </c>
      <c r="F338" s="41" t="s">
        <v>23831</v>
      </c>
      <c r="G338" s="39">
        <v>1</v>
      </c>
      <c r="H338" s="42">
        <v>25</v>
      </c>
      <c r="I338" s="44">
        <f>VENTAS[[#This Row],[Cantidad]]*VENTAS[[#This Row],[Precio Venta]]</f>
        <v>25</v>
      </c>
      <c r="J338" s="42">
        <f>IF(VENTAS[[#This Row],[Nombre del Gestor]]&gt;1,VENTAS[[#This Row],[Precio Venta]]*10%,0)</f>
        <v>2.5</v>
      </c>
      <c r="K338" s="42">
        <f>IFERROR(VLOOKUP(VENTAS[[#This Row],[Código del producto Vendido]],STOCK[],13,FALSE),VENTAS[[#This Row],[Precio Venta]]*0.6)-VENTAS[[#This Row],[Comisión Unitaria 10%]]</f>
        <v>12.5</v>
      </c>
      <c r="L338" s="42">
        <f>VENTAS[[#This Row],[Cantidad]]*(VENTAS[[#This Row],[Precio Venta]]-VENTAS[[#This Row],[Costo Unitario SIN Comision]]-VENTAS[[#This Row],[Comisión Unitaria 10%]]-0.01*VENTAS[[#This Row],[Precio Venta]])</f>
        <v>9.75</v>
      </c>
      <c r="M338" s="46"/>
      <c r="N338" s="47" t="s">
        <v>23914</v>
      </c>
    </row>
    <row r="339" ht="34" customHeight="1" spans="1:14">
      <c r="A339" s="38">
        <v>45593.3795023148</v>
      </c>
      <c r="B339" s="39"/>
      <c r="C339" s="39"/>
      <c r="D339" s="39" t="s">
        <v>23425</v>
      </c>
      <c r="E339" s="39" t="s">
        <v>23907</v>
      </c>
      <c r="F339" s="41" t="s">
        <v>23908</v>
      </c>
      <c r="G339" s="39">
        <v>1</v>
      </c>
      <c r="H339" s="42">
        <v>25</v>
      </c>
      <c r="I339" s="44">
        <f>VENTAS[[#This Row],[Cantidad]]*VENTAS[[#This Row],[Precio Venta]]</f>
        <v>25</v>
      </c>
      <c r="J339" s="42">
        <f>IF(VENTAS[[#This Row],[Nombre del Gestor]]&gt;1,VENTAS[[#This Row],[Precio Venta]]*10%,0)</f>
        <v>2.5</v>
      </c>
      <c r="K339" s="42">
        <f>IFERROR(VLOOKUP(VENTAS[[#This Row],[Código del producto Vendido]],STOCK[],13,FALSE),VENTAS[[#This Row],[Precio Venta]]*0.6)-VENTAS[[#This Row],[Comisión Unitaria 10%]]</f>
        <v>12.5</v>
      </c>
      <c r="L339" s="42">
        <f>VENTAS[[#This Row],[Cantidad]]*(VENTAS[[#This Row],[Precio Venta]]-VENTAS[[#This Row],[Costo Unitario SIN Comision]]-VENTAS[[#This Row],[Comisión Unitaria 10%]]-0.01*VENTAS[[#This Row],[Precio Venta]])</f>
        <v>9.75</v>
      </c>
      <c r="M339" s="46"/>
      <c r="N339" s="47" t="s">
        <v>23915</v>
      </c>
    </row>
    <row r="340" ht="17" customHeight="1" spans="1:14">
      <c r="A340" s="38">
        <v>45593.5716319444</v>
      </c>
      <c r="B340" s="39"/>
      <c r="C340" s="39"/>
      <c r="D340" s="39" t="s">
        <v>23425</v>
      </c>
      <c r="E340" s="39" t="s">
        <v>23916</v>
      </c>
      <c r="F340" s="41" t="s">
        <v>17357</v>
      </c>
      <c r="G340" s="39">
        <v>1</v>
      </c>
      <c r="H340" s="42">
        <v>30</v>
      </c>
      <c r="I340" s="44">
        <f>VENTAS[[#This Row],[Cantidad]]*VENTAS[[#This Row],[Precio Venta]]</f>
        <v>30</v>
      </c>
      <c r="J340" s="42">
        <f>IF(VENTAS[[#This Row],[Nombre del Gestor]]&gt;1,VENTAS[[#This Row],[Precio Venta]]*10%,0)</f>
        <v>3</v>
      </c>
      <c r="K340" s="42">
        <f>IFERROR(VLOOKUP(VENTAS[[#This Row],[Código del producto Vendido]],STOCK[],13,FALSE),VENTAS[[#This Row],[Precio Venta]]*0.6)-VENTAS[[#This Row],[Comisión Unitaria 10%]]</f>
        <v>15</v>
      </c>
      <c r="L340" s="42">
        <f>VENTAS[[#This Row],[Cantidad]]*(VENTAS[[#This Row],[Precio Venta]]-VENTAS[[#This Row],[Costo Unitario SIN Comision]]-VENTAS[[#This Row],[Comisión Unitaria 10%]]-0.01*VENTAS[[#This Row],[Precio Venta]])</f>
        <v>11.7</v>
      </c>
      <c r="M340" s="46"/>
      <c r="N340" s="47" t="s">
        <v>23917</v>
      </c>
    </row>
    <row r="341" ht="17" customHeight="1" spans="1:14">
      <c r="A341" s="38">
        <v>45593.5716319444</v>
      </c>
      <c r="B341" s="39"/>
      <c r="C341" s="39"/>
      <c r="D341" s="39" t="s">
        <v>23425</v>
      </c>
      <c r="E341" s="39" t="s">
        <v>23918</v>
      </c>
      <c r="F341" s="41" t="s">
        <v>23299</v>
      </c>
      <c r="G341" s="39">
        <v>1</v>
      </c>
      <c r="H341" s="42">
        <v>23</v>
      </c>
      <c r="I341" s="44">
        <f>VENTAS[[#This Row],[Cantidad]]*VENTAS[[#This Row],[Precio Venta]]</f>
        <v>23</v>
      </c>
      <c r="J341" s="42">
        <f>IF(VENTAS[[#This Row],[Nombre del Gestor]]&gt;1,VENTAS[[#This Row],[Precio Venta]]*10%,0)</f>
        <v>2.3</v>
      </c>
      <c r="K341" s="42">
        <f>IFERROR(VLOOKUP(VENTAS[[#This Row],[Código del producto Vendido]],STOCK[],13,FALSE),VENTAS[[#This Row],[Precio Venta]]*0.6)-VENTAS[[#This Row],[Comisión Unitaria 10%]]</f>
        <v>11.5</v>
      </c>
      <c r="L341" s="42">
        <f>VENTAS[[#This Row],[Cantidad]]*(VENTAS[[#This Row],[Precio Venta]]-VENTAS[[#This Row],[Costo Unitario SIN Comision]]-VENTAS[[#This Row],[Comisión Unitaria 10%]]-0.01*VENTAS[[#This Row],[Precio Venta]])</f>
        <v>8.97</v>
      </c>
      <c r="M341" s="46"/>
      <c r="N341" s="47" t="s">
        <v>23919</v>
      </c>
    </row>
    <row r="342" ht="17" customHeight="1" spans="1:14">
      <c r="A342" s="38">
        <v>45593.5716319444</v>
      </c>
      <c r="B342" s="39"/>
      <c r="C342" s="39"/>
      <c r="D342" s="39" t="s">
        <v>23425</v>
      </c>
      <c r="E342" s="39" t="s">
        <v>23920</v>
      </c>
      <c r="F342" s="41" t="s">
        <v>23921</v>
      </c>
      <c r="G342" s="39">
        <v>1</v>
      </c>
      <c r="H342" s="42">
        <v>7</v>
      </c>
      <c r="I342" s="44">
        <f>VENTAS[[#This Row],[Cantidad]]*VENTAS[[#This Row],[Precio Venta]]</f>
        <v>7</v>
      </c>
      <c r="J342" s="42">
        <f>IF(VENTAS[[#This Row],[Nombre del Gestor]]&gt;1,VENTAS[[#This Row],[Precio Venta]]*10%,0)</f>
        <v>0.7</v>
      </c>
      <c r="K342" s="42">
        <f>IFERROR(VLOOKUP(VENTAS[[#This Row],[Código del producto Vendido]],STOCK[],13,FALSE),VENTAS[[#This Row],[Precio Venta]]*0.6)-VENTAS[[#This Row],[Comisión Unitaria 10%]]</f>
        <v>3.5</v>
      </c>
      <c r="L342" s="42">
        <f>VENTAS[[#This Row],[Cantidad]]*(VENTAS[[#This Row],[Precio Venta]]-VENTAS[[#This Row],[Costo Unitario SIN Comision]]-VENTAS[[#This Row],[Comisión Unitaria 10%]]-0.01*VENTAS[[#This Row],[Precio Venta]])</f>
        <v>2.73</v>
      </c>
      <c r="M342" s="46"/>
      <c r="N342" s="47" t="s">
        <v>23922</v>
      </c>
    </row>
    <row r="343" ht="17" customHeight="1" spans="1:14">
      <c r="A343" s="38">
        <v>45593.5716319444</v>
      </c>
      <c r="B343" s="39"/>
      <c r="C343" s="39"/>
      <c r="D343" s="39" t="s">
        <v>23425</v>
      </c>
      <c r="E343" s="39" t="s">
        <v>23923</v>
      </c>
      <c r="F343" s="41" t="s">
        <v>16814</v>
      </c>
      <c r="G343" s="39">
        <v>1</v>
      </c>
      <c r="H343" s="42">
        <v>25</v>
      </c>
      <c r="I343" s="44">
        <f>VENTAS[[#This Row],[Cantidad]]*VENTAS[[#This Row],[Precio Venta]]</f>
        <v>25</v>
      </c>
      <c r="J343" s="42">
        <f>IF(VENTAS[[#This Row],[Nombre del Gestor]]&gt;1,VENTAS[[#This Row],[Precio Venta]]*10%,0)</f>
        <v>2.5</v>
      </c>
      <c r="K343" s="42">
        <f>IFERROR(VLOOKUP(VENTAS[[#This Row],[Código del producto Vendido]],STOCK[],13,FALSE),VENTAS[[#This Row],[Precio Venta]]*0.6)-VENTAS[[#This Row],[Comisión Unitaria 10%]]</f>
        <v>12.5</v>
      </c>
      <c r="L343" s="42">
        <f>VENTAS[[#This Row],[Cantidad]]*(VENTAS[[#This Row],[Precio Venta]]-VENTAS[[#This Row],[Costo Unitario SIN Comision]]-VENTAS[[#This Row],[Comisión Unitaria 10%]]-0.01*VENTAS[[#This Row],[Precio Venta]])</f>
        <v>9.75</v>
      </c>
      <c r="M343" s="46"/>
      <c r="N343" s="47" t="s">
        <v>23924</v>
      </c>
    </row>
    <row r="344" ht="17" customHeight="1" spans="1:14">
      <c r="A344" s="38">
        <v>45593.5746296296</v>
      </c>
      <c r="B344" s="39"/>
      <c r="C344" s="39"/>
      <c r="D344" s="39" t="s">
        <v>23196</v>
      </c>
      <c r="E344" s="39" t="s">
        <v>23520</v>
      </c>
      <c r="F344" s="41" t="s">
        <v>23521</v>
      </c>
      <c r="G344" s="39">
        <v>1</v>
      </c>
      <c r="H344" s="42">
        <v>4</v>
      </c>
      <c r="I344" s="44">
        <f>VENTAS[[#This Row],[Cantidad]]*VENTAS[[#This Row],[Precio Venta]]</f>
        <v>4</v>
      </c>
      <c r="J344" s="42">
        <f>IF(VENTAS[[#This Row],[Nombre del Gestor]]&gt;1,VENTAS[[#This Row],[Precio Venta]]*10%,0)</f>
        <v>0.4</v>
      </c>
      <c r="K344" s="42">
        <f>IFERROR(VLOOKUP(VENTAS[[#This Row],[Código del producto Vendido]],STOCK[],13,FALSE),VENTAS[[#This Row],[Precio Venta]]*0.6)-VENTAS[[#This Row],[Comisión Unitaria 10%]]</f>
        <v>2</v>
      </c>
      <c r="L344" s="42">
        <f>VENTAS[[#This Row],[Cantidad]]*(VENTAS[[#This Row],[Precio Venta]]-VENTAS[[#This Row],[Costo Unitario SIN Comision]]-VENTAS[[#This Row],[Comisión Unitaria 10%]]-0.01*VENTAS[[#This Row],[Precio Venta]])</f>
        <v>1.56</v>
      </c>
      <c r="M344" s="46"/>
      <c r="N344" s="47" t="s">
        <v>23925</v>
      </c>
    </row>
    <row r="345" ht="17" customHeight="1" spans="1:14">
      <c r="A345" s="38">
        <v>45593.5746296296</v>
      </c>
      <c r="B345" s="39"/>
      <c r="C345" s="39"/>
      <c r="D345" s="39" t="s">
        <v>23196</v>
      </c>
      <c r="E345" s="39" t="s">
        <v>23598</v>
      </c>
      <c r="F345" s="41" t="s">
        <v>23599</v>
      </c>
      <c r="G345" s="39">
        <v>1</v>
      </c>
      <c r="H345" s="42">
        <v>8</v>
      </c>
      <c r="I345" s="44">
        <f>VENTAS[[#This Row],[Cantidad]]*VENTAS[[#This Row],[Precio Venta]]</f>
        <v>8</v>
      </c>
      <c r="J345" s="42">
        <f>IF(VENTAS[[#This Row],[Nombre del Gestor]]&gt;1,VENTAS[[#This Row],[Precio Venta]]*10%,0)</f>
        <v>0.8</v>
      </c>
      <c r="K345" s="42">
        <f>IFERROR(VLOOKUP(VENTAS[[#This Row],[Código del producto Vendido]],STOCK[],13,FALSE),VENTAS[[#This Row],[Precio Venta]]*0.6)-VENTAS[[#This Row],[Comisión Unitaria 10%]]</f>
        <v>4</v>
      </c>
      <c r="L345" s="42">
        <f>VENTAS[[#This Row],[Cantidad]]*(VENTAS[[#This Row],[Precio Venta]]-VENTAS[[#This Row],[Costo Unitario SIN Comision]]-VENTAS[[#This Row],[Comisión Unitaria 10%]]-0.01*VENTAS[[#This Row],[Precio Venta]])</f>
        <v>3.12</v>
      </c>
      <c r="M345" s="46"/>
      <c r="N345" s="47" t="s">
        <v>23926</v>
      </c>
    </row>
    <row r="346" ht="17" customHeight="1" spans="1:14">
      <c r="A346" s="38">
        <v>45593.5746296296</v>
      </c>
      <c r="B346" s="39"/>
      <c r="C346" s="39"/>
      <c r="D346" s="39" t="s">
        <v>23196</v>
      </c>
      <c r="E346" s="39" t="s">
        <v>23927</v>
      </c>
      <c r="F346" s="41" t="s">
        <v>23500</v>
      </c>
      <c r="G346" s="39">
        <v>1</v>
      </c>
      <c r="H346" s="42">
        <v>5</v>
      </c>
      <c r="I346" s="44">
        <f>VENTAS[[#This Row],[Cantidad]]*VENTAS[[#This Row],[Precio Venta]]</f>
        <v>5</v>
      </c>
      <c r="J346" s="42">
        <f>IF(VENTAS[[#This Row],[Nombre del Gestor]]&gt;1,VENTAS[[#This Row],[Precio Venta]]*10%,0)</f>
        <v>0.5</v>
      </c>
      <c r="K346" s="42">
        <f>IFERROR(VLOOKUP(VENTAS[[#This Row],[Código del producto Vendido]],STOCK[],13,FALSE),VENTAS[[#This Row],[Precio Venta]]*0.6)-VENTAS[[#This Row],[Comisión Unitaria 10%]]</f>
        <v>2.5</v>
      </c>
      <c r="L346" s="42">
        <f>VENTAS[[#This Row],[Cantidad]]*(VENTAS[[#This Row],[Precio Venta]]-VENTAS[[#This Row],[Costo Unitario SIN Comision]]-VENTAS[[#This Row],[Comisión Unitaria 10%]]-0.01*VENTAS[[#This Row],[Precio Venta]])</f>
        <v>1.95</v>
      </c>
      <c r="M346" s="46"/>
      <c r="N346" s="47" t="s">
        <v>23928</v>
      </c>
    </row>
    <row r="347" ht="17" customHeight="1" spans="1:14">
      <c r="A347" s="38">
        <v>45593.6953009259</v>
      </c>
      <c r="B347" s="39"/>
      <c r="C347" s="39"/>
      <c r="D347" s="39" t="s">
        <v>23345</v>
      </c>
      <c r="E347" s="39" t="s">
        <v>23800</v>
      </c>
      <c r="F347" s="41" t="s">
        <v>23801</v>
      </c>
      <c r="G347" s="39">
        <v>1</v>
      </c>
      <c r="H347" s="42">
        <v>10</v>
      </c>
      <c r="I347" s="44">
        <f>VENTAS[[#This Row],[Cantidad]]*VENTAS[[#This Row],[Precio Venta]]</f>
        <v>10</v>
      </c>
      <c r="J347" s="42">
        <f>IF(VENTAS[[#This Row],[Nombre del Gestor]]&gt;1,VENTAS[[#This Row],[Precio Venta]]*10%,0)</f>
        <v>1</v>
      </c>
      <c r="K347" s="42">
        <f>IFERROR(VLOOKUP(VENTAS[[#This Row],[Código del producto Vendido]],STOCK[],13,FALSE),VENTAS[[#This Row],[Precio Venta]]*0.6)-VENTAS[[#This Row],[Comisión Unitaria 10%]]</f>
        <v>5</v>
      </c>
      <c r="L347" s="42">
        <f>VENTAS[[#This Row],[Cantidad]]*(VENTAS[[#This Row],[Precio Venta]]-VENTAS[[#This Row],[Costo Unitario SIN Comision]]-VENTAS[[#This Row],[Comisión Unitaria 10%]]-0.01*VENTAS[[#This Row],[Precio Venta]])</f>
        <v>3.9</v>
      </c>
      <c r="M347" s="46"/>
      <c r="N347" s="47" t="s">
        <v>23929</v>
      </c>
    </row>
    <row r="348" ht="17" customHeight="1" spans="1:14">
      <c r="A348" s="38">
        <v>45593.6976736111</v>
      </c>
      <c r="B348" s="39"/>
      <c r="C348" s="39"/>
      <c r="D348" s="39" t="s">
        <v>23425</v>
      </c>
      <c r="E348" s="39" t="s">
        <v>23499</v>
      </c>
      <c r="F348" s="41" t="s">
        <v>23500</v>
      </c>
      <c r="G348" s="39">
        <v>1</v>
      </c>
      <c r="H348" s="42">
        <v>5</v>
      </c>
      <c r="I348" s="44">
        <f>VENTAS[[#This Row],[Cantidad]]*VENTAS[[#This Row],[Precio Venta]]</f>
        <v>5</v>
      </c>
      <c r="J348" s="42">
        <f>IF(VENTAS[[#This Row],[Nombre del Gestor]]&gt;1,VENTAS[[#This Row],[Precio Venta]]*10%,0)</f>
        <v>0.5</v>
      </c>
      <c r="K348" s="42">
        <f>IFERROR(VLOOKUP(VENTAS[[#This Row],[Código del producto Vendido]],STOCK[],13,FALSE),VENTAS[[#This Row],[Precio Venta]]*0.6)-VENTAS[[#This Row],[Comisión Unitaria 10%]]</f>
        <v>2.5</v>
      </c>
      <c r="L348" s="42">
        <f>VENTAS[[#This Row],[Cantidad]]*(VENTAS[[#This Row],[Precio Venta]]-VENTAS[[#This Row],[Costo Unitario SIN Comision]]-VENTAS[[#This Row],[Comisión Unitaria 10%]]-0.01*VENTAS[[#This Row],[Precio Venta]])</f>
        <v>1.95</v>
      </c>
      <c r="M348" s="46"/>
      <c r="N348" s="47" t="s">
        <v>23930</v>
      </c>
    </row>
    <row r="349" ht="17" customHeight="1" spans="1:14">
      <c r="A349" s="38">
        <v>45594.3552083333</v>
      </c>
      <c r="B349" s="39"/>
      <c r="C349" s="39"/>
      <c r="D349" s="39" t="s">
        <v>23237</v>
      </c>
      <c r="E349" s="39" t="s">
        <v>23927</v>
      </c>
      <c r="F349" s="41" t="s">
        <v>23500</v>
      </c>
      <c r="G349" s="39">
        <v>1</v>
      </c>
      <c r="H349" s="42">
        <v>5</v>
      </c>
      <c r="I349" s="44">
        <f>VENTAS[[#This Row],[Cantidad]]*VENTAS[[#This Row],[Precio Venta]]</f>
        <v>5</v>
      </c>
      <c r="J349" s="42">
        <f>IF(VENTAS[[#This Row],[Nombre del Gestor]]&gt;1,VENTAS[[#This Row],[Precio Venta]]*10%,0)</f>
        <v>0.5</v>
      </c>
      <c r="K349" s="42">
        <f>IFERROR(VLOOKUP(VENTAS[[#This Row],[Código del producto Vendido]],STOCK[],13,FALSE),VENTAS[[#This Row],[Precio Venta]]*0.6)-VENTAS[[#This Row],[Comisión Unitaria 10%]]</f>
        <v>2.5</v>
      </c>
      <c r="L349" s="42">
        <f>VENTAS[[#This Row],[Cantidad]]*(VENTAS[[#This Row],[Precio Venta]]-VENTAS[[#This Row],[Costo Unitario SIN Comision]]-VENTAS[[#This Row],[Comisión Unitaria 10%]]-0.01*VENTAS[[#This Row],[Precio Venta]])</f>
        <v>1.95</v>
      </c>
      <c r="M349" s="46"/>
      <c r="N349" s="47" t="s">
        <v>23931</v>
      </c>
    </row>
    <row r="350" ht="17" customHeight="1" spans="1:14">
      <c r="A350" s="38">
        <v>45594.3552083333</v>
      </c>
      <c r="B350" s="39"/>
      <c r="C350" s="39"/>
      <c r="D350" s="39" t="s">
        <v>23237</v>
      </c>
      <c r="E350" s="39" t="s">
        <v>23520</v>
      </c>
      <c r="F350" s="41" t="s">
        <v>23521</v>
      </c>
      <c r="G350" s="39">
        <v>1</v>
      </c>
      <c r="H350" s="42">
        <v>4</v>
      </c>
      <c r="I350" s="44">
        <f>VENTAS[[#This Row],[Cantidad]]*VENTAS[[#This Row],[Precio Venta]]</f>
        <v>4</v>
      </c>
      <c r="J350" s="42">
        <f>IF(VENTAS[[#This Row],[Nombre del Gestor]]&gt;1,VENTAS[[#This Row],[Precio Venta]]*10%,0)</f>
        <v>0.4</v>
      </c>
      <c r="K350" s="42">
        <f>IFERROR(VLOOKUP(VENTAS[[#This Row],[Código del producto Vendido]],STOCK[],13,FALSE),VENTAS[[#This Row],[Precio Venta]]*0.6)-VENTAS[[#This Row],[Comisión Unitaria 10%]]</f>
        <v>2</v>
      </c>
      <c r="L350" s="42">
        <f>VENTAS[[#This Row],[Cantidad]]*(VENTAS[[#This Row],[Precio Venta]]-VENTAS[[#This Row],[Costo Unitario SIN Comision]]-VENTAS[[#This Row],[Comisión Unitaria 10%]]-0.01*VENTAS[[#This Row],[Precio Venta]])</f>
        <v>1.56</v>
      </c>
      <c r="M350" s="46"/>
      <c r="N350" s="47" t="s">
        <v>23932</v>
      </c>
    </row>
    <row r="351" ht="17" customHeight="1" spans="1:14">
      <c r="A351" s="38">
        <v>45594.3559490741</v>
      </c>
      <c r="B351" s="39"/>
      <c r="C351" s="39"/>
      <c r="D351" s="39" t="s">
        <v>23383</v>
      </c>
      <c r="E351" s="39" t="s">
        <v>23703</v>
      </c>
      <c r="F351" s="41" t="s">
        <v>16818</v>
      </c>
      <c r="G351" s="39">
        <v>1</v>
      </c>
      <c r="H351" s="42">
        <v>30</v>
      </c>
      <c r="I351" s="44">
        <f>VENTAS[[#This Row],[Cantidad]]*VENTAS[[#This Row],[Precio Venta]]</f>
        <v>30</v>
      </c>
      <c r="J351" s="42">
        <f>IF(VENTAS[[#This Row],[Nombre del Gestor]]&gt;1,VENTAS[[#This Row],[Precio Venta]]*10%,0)</f>
        <v>3</v>
      </c>
      <c r="K351" s="42">
        <f>IFERROR(VLOOKUP(VENTAS[[#This Row],[Código del producto Vendido]],STOCK[],13,FALSE),VENTAS[[#This Row],[Precio Venta]]*0.6)-VENTAS[[#This Row],[Comisión Unitaria 10%]]</f>
        <v>15</v>
      </c>
      <c r="L351" s="42">
        <f>VENTAS[[#This Row],[Cantidad]]*(VENTAS[[#This Row],[Precio Venta]]-VENTAS[[#This Row],[Costo Unitario SIN Comision]]-VENTAS[[#This Row],[Comisión Unitaria 10%]]-0.01*VENTAS[[#This Row],[Precio Venta]])</f>
        <v>11.7</v>
      </c>
      <c r="M351" s="46"/>
      <c r="N351" s="47" t="s">
        <v>23933</v>
      </c>
    </row>
    <row r="352" ht="34" customHeight="1" spans="1:14">
      <c r="A352" s="38">
        <v>45594.3566319444</v>
      </c>
      <c r="B352" s="39"/>
      <c r="C352" s="39"/>
      <c r="D352" s="39" t="s">
        <v>23189</v>
      </c>
      <c r="E352" s="39" t="s">
        <v>23811</v>
      </c>
      <c r="F352" s="41" t="s">
        <v>23812</v>
      </c>
      <c r="G352" s="39">
        <v>1</v>
      </c>
      <c r="H352" s="42">
        <v>20</v>
      </c>
      <c r="I352" s="44">
        <f>VENTAS[[#This Row],[Cantidad]]*VENTAS[[#This Row],[Precio Venta]]</f>
        <v>20</v>
      </c>
      <c r="J352" s="42">
        <f>IF(VENTAS[[#This Row],[Nombre del Gestor]]&gt;1,VENTAS[[#This Row],[Precio Venta]]*10%,0)</f>
        <v>2</v>
      </c>
      <c r="K352" s="42">
        <f>IFERROR(VLOOKUP(VENTAS[[#This Row],[Código del producto Vendido]],STOCK[],13,FALSE),VENTAS[[#This Row],[Precio Venta]]*0.6)-VENTAS[[#This Row],[Comisión Unitaria 10%]]</f>
        <v>10</v>
      </c>
      <c r="L352" s="42">
        <f>VENTAS[[#This Row],[Cantidad]]*(VENTAS[[#This Row],[Precio Venta]]-VENTAS[[#This Row],[Costo Unitario SIN Comision]]-VENTAS[[#This Row],[Comisión Unitaria 10%]]-0.01*VENTAS[[#This Row],[Precio Venta]])</f>
        <v>7.8</v>
      </c>
      <c r="M352" s="46"/>
      <c r="N352" s="47" t="s">
        <v>23934</v>
      </c>
    </row>
    <row r="353" ht="17" customHeight="1" spans="1:14">
      <c r="A353" s="38">
        <v>45594.3583796296</v>
      </c>
      <c r="B353" s="39"/>
      <c r="C353" s="39"/>
      <c r="D353" s="39" t="s">
        <v>23350</v>
      </c>
      <c r="E353" s="39" t="s">
        <v>23535</v>
      </c>
      <c r="F353" s="41" t="s">
        <v>23536</v>
      </c>
      <c r="G353" s="39">
        <v>1</v>
      </c>
      <c r="H353" s="42">
        <v>2</v>
      </c>
      <c r="I353" s="44">
        <f>VENTAS[[#This Row],[Cantidad]]*VENTAS[[#This Row],[Precio Venta]]</f>
        <v>2</v>
      </c>
      <c r="J353" s="42">
        <f>IF(VENTAS[[#This Row],[Nombre del Gestor]]&gt;1,VENTAS[[#This Row],[Precio Venta]]*10%,0)</f>
        <v>0.2</v>
      </c>
      <c r="K353" s="42">
        <f>IFERROR(VLOOKUP(VENTAS[[#This Row],[Código del producto Vendido]],STOCK[],13,FALSE),VENTAS[[#This Row],[Precio Venta]]*0.6)-VENTAS[[#This Row],[Comisión Unitaria 10%]]</f>
        <v>1</v>
      </c>
      <c r="L353" s="42">
        <f>VENTAS[[#This Row],[Cantidad]]*(VENTAS[[#This Row],[Precio Venta]]-VENTAS[[#This Row],[Costo Unitario SIN Comision]]-VENTAS[[#This Row],[Comisión Unitaria 10%]]-0.01*VENTAS[[#This Row],[Precio Venta]])</f>
        <v>0.78</v>
      </c>
      <c r="M353" s="46"/>
      <c r="N353" s="47" t="s">
        <v>23935</v>
      </c>
    </row>
    <row r="354" ht="17" customHeight="1" spans="1:14">
      <c r="A354" s="38">
        <v>45594.3583796296</v>
      </c>
      <c r="B354" s="39"/>
      <c r="C354" s="39"/>
      <c r="D354" s="39" t="s">
        <v>23350</v>
      </c>
      <c r="E354" s="39" t="s">
        <v>23936</v>
      </c>
      <c r="F354" s="41" t="s">
        <v>16768</v>
      </c>
      <c r="G354" s="39">
        <v>1</v>
      </c>
      <c r="H354" s="42">
        <v>45</v>
      </c>
      <c r="I354" s="44">
        <f>VENTAS[[#This Row],[Cantidad]]*VENTAS[[#This Row],[Precio Venta]]</f>
        <v>45</v>
      </c>
      <c r="J354" s="42">
        <f>IF(VENTAS[[#This Row],[Nombre del Gestor]]&gt;1,VENTAS[[#This Row],[Precio Venta]]*10%,0)</f>
        <v>4.5</v>
      </c>
      <c r="K354" s="42">
        <f>IFERROR(VLOOKUP(VENTAS[[#This Row],[Código del producto Vendido]],STOCK[],13,FALSE),VENTAS[[#This Row],[Precio Venta]]*0.6)-VENTAS[[#This Row],[Comisión Unitaria 10%]]</f>
        <v>22.5</v>
      </c>
      <c r="L354" s="42">
        <f>VENTAS[[#This Row],[Cantidad]]*(VENTAS[[#This Row],[Precio Venta]]-VENTAS[[#This Row],[Costo Unitario SIN Comision]]-VENTAS[[#This Row],[Comisión Unitaria 10%]]-0.01*VENTAS[[#This Row],[Precio Venta]])</f>
        <v>17.55</v>
      </c>
      <c r="M354" s="46"/>
      <c r="N354" s="47" t="s">
        <v>23937</v>
      </c>
    </row>
    <row r="355" ht="17" customHeight="1" spans="1:14">
      <c r="A355" s="38">
        <v>45594.3583796296</v>
      </c>
      <c r="B355" s="39"/>
      <c r="C355" s="39"/>
      <c r="D355" s="39" t="s">
        <v>23350</v>
      </c>
      <c r="E355" s="39" t="s">
        <v>23520</v>
      </c>
      <c r="F355" s="41" t="s">
        <v>23521</v>
      </c>
      <c r="G355" s="39">
        <v>1</v>
      </c>
      <c r="H355" s="42">
        <v>4</v>
      </c>
      <c r="I355" s="44">
        <f>VENTAS[[#This Row],[Cantidad]]*VENTAS[[#This Row],[Precio Venta]]</f>
        <v>4</v>
      </c>
      <c r="J355" s="42">
        <f>IF(VENTAS[[#This Row],[Nombre del Gestor]]&gt;1,VENTAS[[#This Row],[Precio Venta]]*10%,0)</f>
        <v>0.4</v>
      </c>
      <c r="K355" s="42">
        <f>IFERROR(VLOOKUP(VENTAS[[#This Row],[Código del producto Vendido]],STOCK[],13,FALSE),VENTAS[[#This Row],[Precio Venta]]*0.6)-VENTAS[[#This Row],[Comisión Unitaria 10%]]</f>
        <v>2</v>
      </c>
      <c r="L355" s="42">
        <f>VENTAS[[#This Row],[Cantidad]]*(VENTAS[[#This Row],[Precio Venta]]-VENTAS[[#This Row],[Costo Unitario SIN Comision]]-VENTAS[[#This Row],[Comisión Unitaria 10%]]-0.01*VENTAS[[#This Row],[Precio Venta]])</f>
        <v>1.56</v>
      </c>
      <c r="M355" s="46"/>
      <c r="N355" s="47" t="s">
        <v>23938</v>
      </c>
    </row>
    <row r="356" ht="17" customHeight="1" spans="1:14">
      <c r="A356" s="38">
        <v>45594.3934722222</v>
      </c>
      <c r="B356" s="39"/>
      <c r="C356" s="39"/>
      <c r="D356" s="39" t="s">
        <v>23281</v>
      </c>
      <c r="E356" s="39" t="s">
        <v>23598</v>
      </c>
      <c r="F356" s="41" t="s">
        <v>23599</v>
      </c>
      <c r="G356" s="39">
        <v>1</v>
      </c>
      <c r="H356" s="42">
        <v>8</v>
      </c>
      <c r="I356" s="44">
        <f>VENTAS[[#This Row],[Cantidad]]*VENTAS[[#This Row],[Precio Venta]]</f>
        <v>8</v>
      </c>
      <c r="J356" s="42">
        <f>IF(VENTAS[[#This Row],[Nombre del Gestor]]&gt;1,VENTAS[[#This Row],[Precio Venta]]*10%,0)</f>
        <v>0.8</v>
      </c>
      <c r="K356" s="42">
        <f>IFERROR(VLOOKUP(VENTAS[[#This Row],[Código del producto Vendido]],STOCK[],13,FALSE),VENTAS[[#This Row],[Precio Venta]]*0.6)-VENTAS[[#This Row],[Comisión Unitaria 10%]]</f>
        <v>4</v>
      </c>
      <c r="L356" s="42">
        <f>VENTAS[[#This Row],[Cantidad]]*(VENTAS[[#This Row],[Precio Venta]]-VENTAS[[#This Row],[Costo Unitario SIN Comision]]-VENTAS[[#This Row],[Comisión Unitaria 10%]]-0.01*VENTAS[[#This Row],[Precio Venta]])</f>
        <v>3.12</v>
      </c>
      <c r="M356" s="46"/>
      <c r="N356" s="47" t="s">
        <v>23939</v>
      </c>
    </row>
    <row r="357" ht="17" customHeight="1" spans="1:14">
      <c r="A357" s="38">
        <v>45594.4905902778</v>
      </c>
      <c r="B357" s="39"/>
      <c r="C357" s="39"/>
      <c r="D357" s="39"/>
      <c r="E357" s="39" t="s">
        <v>16778</v>
      </c>
      <c r="F357" s="41" t="s">
        <v>16779</v>
      </c>
      <c r="G357" s="39">
        <v>1</v>
      </c>
      <c r="H357" s="42">
        <v>20</v>
      </c>
      <c r="I357" s="44">
        <f>VENTAS[[#This Row],[Cantidad]]*VENTAS[[#This Row],[Precio Venta]]</f>
        <v>20</v>
      </c>
      <c r="J357" s="42">
        <f>IF(VENTAS[[#This Row],[Nombre del Gestor]]&gt;1,VENTAS[[#This Row],[Precio Venta]]*10%,0)</f>
        <v>0</v>
      </c>
      <c r="K357" s="42">
        <f>IFERROR(VLOOKUP(VENTAS[[#This Row],[Código del producto Vendido]],STOCK[],13,FALSE),VENTAS[[#This Row],[Precio Venta]]*0.6)-VENTAS[[#This Row],[Comisión Unitaria 10%]]</f>
        <v>9.43</v>
      </c>
      <c r="L357" s="42">
        <f>VENTAS[[#This Row],[Cantidad]]*(VENTAS[[#This Row],[Precio Venta]]-VENTAS[[#This Row],[Costo Unitario SIN Comision]]-VENTAS[[#This Row],[Comisión Unitaria 10%]]-0.01*VENTAS[[#This Row],[Precio Venta]])</f>
        <v>10.37</v>
      </c>
      <c r="M357" s="46"/>
      <c r="N357" s="47" t="s">
        <v>23940</v>
      </c>
    </row>
    <row r="358" ht="17" customHeight="1" spans="1:14">
      <c r="A358" s="38">
        <v>45594.4952430556</v>
      </c>
      <c r="B358" s="39"/>
      <c r="C358" s="39"/>
      <c r="D358" s="39" t="s">
        <v>23425</v>
      </c>
      <c r="E358" s="39" t="s">
        <v>23895</v>
      </c>
      <c r="F358" s="41" t="s">
        <v>23896</v>
      </c>
      <c r="G358" s="39">
        <v>1</v>
      </c>
      <c r="H358" s="42">
        <v>10</v>
      </c>
      <c r="I358" s="44">
        <f>VENTAS[[#This Row],[Cantidad]]*VENTAS[[#This Row],[Precio Venta]]</f>
        <v>10</v>
      </c>
      <c r="J358" s="42">
        <f>IF(VENTAS[[#This Row],[Nombre del Gestor]]&gt;1,VENTAS[[#This Row],[Precio Venta]]*10%,0)</f>
        <v>1</v>
      </c>
      <c r="K358" s="42">
        <f>IFERROR(VLOOKUP(VENTAS[[#This Row],[Código del producto Vendido]],STOCK[],13,FALSE),VENTAS[[#This Row],[Precio Venta]]*0.6)-VENTAS[[#This Row],[Comisión Unitaria 10%]]</f>
        <v>5</v>
      </c>
      <c r="L358" s="42">
        <f>VENTAS[[#This Row],[Cantidad]]*(VENTAS[[#This Row],[Precio Venta]]-VENTAS[[#This Row],[Costo Unitario SIN Comision]]-VENTAS[[#This Row],[Comisión Unitaria 10%]]-0.01*VENTAS[[#This Row],[Precio Venta]])</f>
        <v>3.9</v>
      </c>
      <c r="M358" s="46"/>
      <c r="N358" s="47" t="s">
        <v>23941</v>
      </c>
    </row>
    <row r="359" ht="17" customHeight="1" spans="1:14">
      <c r="A359" s="38">
        <v>45594.496087963</v>
      </c>
      <c r="B359" s="39"/>
      <c r="C359" s="39"/>
      <c r="D359" s="39" t="s">
        <v>23196</v>
      </c>
      <c r="E359" s="39" t="s">
        <v>23505</v>
      </c>
      <c r="F359" s="41" t="s">
        <v>23506</v>
      </c>
      <c r="G359" s="39">
        <v>1</v>
      </c>
      <c r="H359" s="42">
        <v>15</v>
      </c>
      <c r="I359" s="44">
        <f>VENTAS[[#This Row],[Cantidad]]*VENTAS[[#This Row],[Precio Venta]]</f>
        <v>15</v>
      </c>
      <c r="J359" s="42">
        <f>IF(VENTAS[[#This Row],[Nombre del Gestor]]&gt;1,VENTAS[[#This Row],[Precio Venta]]*10%,0)</f>
        <v>1.5</v>
      </c>
      <c r="K359" s="42">
        <f>IFERROR(VLOOKUP(VENTAS[[#This Row],[Código del producto Vendido]],STOCK[],13,FALSE),VENTAS[[#This Row],[Precio Venta]]*0.6)-VENTAS[[#This Row],[Comisión Unitaria 10%]]</f>
        <v>7.5</v>
      </c>
      <c r="L359" s="42">
        <f>VENTAS[[#This Row],[Cantidad]]*(VENTAS[[#This Row],[Precio Venta]]-VENTAS[[#This Row],[Costo Unitario SIN Comision]]-VENTAS[[#This Row],[Comisión Unitaria 10%]]-0.01*VENTAS[[#This Row],[Precio Venta]])</f>
        <v>5.85</v>
      </c>
      <c r="M359" s="46"/>
      <c r="N359" s="47" t="s">
        <v>23942</v>
      </c>
    </row>
    <row r="360" ht="17" customHeight="1" spans="1:14">
      <c r="A360" s="38">
        <v>45594.5041203704</v>
      </c>
      <c r="B360" s="39"/>
      <c r="C360" s="39"/>
      <c r="D360" s="39" t="s">
        <v>23189</v>
      </c>
      <c r="E360" s="39" t="s">
        <v>23520</v>
      </c>
      <c r="F360" s="41" t="s">
        <v>23521</v>
      </c>
      <c r="G360" s="39">
        <v>1</v>
      </c>
      <c r="H360" s="42">
        <v>4</v>
      </c>
      <c r="I360" s="44">
        <f>VENTAS[[#This Row],[Cantidad]]*VENTAS[[#This Row],[Precio Venta]]</f>
        <v>4</v>
      </c>
      <c r="J360" s="42">
        <f>IF(VENTAS[[#This Row],[Nombre del Gestor]]&gt;1,VENTAS[[#This Row],[Precio Venta]]*10%,0)</f>
        <v>0.4</v>
      </c>
      <c r="K360" s="42">
        <f>IFERROR(VLOOKUP(VENTAS[[#This Row],[Código del producto Vendido]],STOCK[],13,FALSE),VENTAS[[#This Row],[Precio Venta]]*0.6)-VENTAS[[#This Row],[Comisión Unitaria 10%]]</f>
        <v>2</v>
      </c>
      <c r="L360" s="42">
        <f>VENTAS[[#This Row],[Cantidad]]*(VENTAS[[#This Row],[Precio Venta]]-VENTAS[[#This Row],[Costo Unitario SIN Comision]]-VENTAS[[#This Row],[Comisión Unitaria 10%]]-0.01*VENTAS[[#This Row],[Precio Venta]])</f>
        <v>1.56</v>
      </c>
      <c r="M360" s="46"/>
      <c r="N360" s="47" t="s">
        <v>23943</v>
      </c>
    </row>
    <row r="361" ht="17" customHeight="1" spans="1:14">
      <c r="A361" s="38">
        <v>45594.572337963</v>
      </c>
      <c r="B361" s="39"/>
      <c r="C361" s="39"/>
      <c r="D361" s="39" t="s">
        <v>23345</v>
      </c>
      <c r="E361" s="39" t="s">
        <v>23761</v>
      </c>
      <c r="F361" s="41" t="s">
        <v>23762</v>
      </c>
      <c r="G361" s="39">
        <v>1</v>
      </c>
      <c r="H361" s="42">
        <v>12</v>
      </c>
      <c r="I361" s="44">
        <f>VENTAS[[#This Row],[Cantidad]]*VENTAS[[#This Row],[Precio Venta]]</f>
        <v>12</v>
      </c>
      <c r="J361" s="42">
        <f>IF(VENTAS[[#This Row],[Nombre del Gestor]]&gt;1,VENTAS[[#This Row],[Precio Venta]]*10%,0)</f>
        <v>1.2</v>
      </c>
      <c r="K361" s="42">
        <f>IFERROR(VLOOKUP(VENTAS[[#This Row],[Código del producto Vendido]],STOCK[],13,FALSE),VENTAS[[#This Row],[Precio Venta]]*0.6)-VENTAS[[#This Row],[Comisión Unitaria 10%]]</f>
        <v>6</v>
      </c>
      <c r="L361" s="42">
        <f>VENTAS[[#This Row],[Cantidad]]*(VENTAS[[#This Row],[Precio Venta]]-VENTAS[[#This Row],[Costo Unitario SIN Comision]]-VENTAS[[#This Row],[Comisión Unitaria 10%]]-0.01*VENTAS[[#This Row],[Precio Venta]])</f>
        <v>4.68</v>
      </c>
      <c r="M361" s="46"/>
      <c r="N361" s="47" t="s">
        <v>23944</v>
      </c>
    </row>
    <row r="362" ht="17" customHeight="1" spans="1:14">
      <c r="A362" s="38">
        <v>45594.6111805556</v>
      </c>
      <c r="B362" s="39"/>
      <c r="C362" s="39"/>
      <c r="D362" s="39" t="s">
        <v>23237</v>
      </c>
      <c r="E362" s="39" t="s">
        <v>16769</v>
      </c>
      <c r="F362" s="41" t="s">
        <v>16771</v>
      </c>
      <c r="G362" s="39">
        <v>1</v>
      </c>
      <c r="H362" s="42">
        <v>35</v>
      </c>
      <c r="I362" s="44">
        <f>VENTAS[[#This Row],[Cantidad]]*VENTAS[[#This Row],[Precio Venta]]</f>
        <v>35</v>
      </c>
      <c r="J362" s="42">
        <f>IF(VENTAS[[#This Row],[Nombre del Gestor]]&gt;1,VENTAS[[#This Row],[Precio Venta]]*10%,0)</f>
        <v>3.5</v>
      </c>
      <c r="K362" s="42">
        <f>IFERROR(VLOOKUP(VENTAS[[#This Row],[Código del producto Vendido]],STOCK[],13,FALSE),VENTAS[[#This Row],[Precio Venta]]*0.6)-VENTAS[[#This Row],[Comisión Unitaria 10%]]</f>
        <v>12.15</v>
      </c>
      <c r="L362" s="42">
        <f>VENTAS[[#This Row],[Cantidad]]*(VENTAS[[#This Row],[Precio Venta]]-VENTAS[[#This Row],[Costo Unitario SIN Comision]]-VENTAS[[#This Row],[Comisión Unitaria 10%]]-0.01*VENTAS[[#This Row],[Precio Venta]])</f>
        <v>19</v>
      </c>
      <c r="M362" s="46"/>
      <c r="N362" s="47" t="s">
        <v>23945</v>
      </c>
    </row>
    <row r="363" ht="17" customHeight="1" spans="1:14">
      <c r="A363" s="38">
        <v>45594.6750810185</v>
      </c>
      <c r="B363" s="39"/>
      <c r="C363" s="39"/>
      <c r="D363" s="39" t="s">
        <v>23196</v>
      </c>
      <c r="E363" s="39" t="s">
        <v>23946</v>
      </c>
      <c r="F363" s="41" t="s">
        <v>23904</v>
      </c>
      <c r="G363" s="39">
        <v>1</v>
      </c>
      <c r="H363" s="42">
        <v>22</v>
      </c>
      <c r="I363" s="44">
        <f>VENTAS[[#This Row],[Cantidad]]*VENTAS[[#This Row],[Precio Venta]]</f>
        <v>22</v>
      </c>
      <c r="J363" s="42">
        <f>IF(VENTAS[[#This Row],[Nombre del Gestor]]&gt;1,VENTAS[[#This Row],[Precio Venta]]*10%,0)</f>
        <v>2.2</v>
      </c>
      <c r="K363" s="42">
        <f>IFERROR(VLOOKUP(VENTAS[[#This Row],[Código del producto Vendido]],STOCK[],13,FALSE),VENTAS[[#This Row],[Precio Venta]]*0.6)-VENTAS[[#This Row],[Comisión Unitaria 10%]]</f>
        <v>11</v>
      </c>
      <c r="L363" s="42">
        <f>VENTAS[[#This Row],[Cantidad]]*(VENTAS[[#This Row],[Precio Venta]]-VENTAS[[#This Row],[Costo Unitario SIN Comision]]-VENTAS[[#This Row],[Comisión Unitaria 10%]]-0.01*VENTAS[[#This Row],[Precio Venta]])</f>
        <v>8.58</v>
      </c>
      <c r="M363" s="46"/>
      <c r="N363" s="47" t="s">
        <v>23947</v>
      </c>
    </row>
    <row r="364" ht="17" customHeight="1" spans="1:14">
      <c r="A364" s="38">
        <v>45594.6771527778</v>
      </c>
      <c r="B364" s="39"/>
      <c r="C364" s="39"/>
      <c r="D364" s="39" t="s">
        <v>23425</v>
      </c>
      <c r="E364" s="39" t="s">
        <v>23761</v>
      </c>
      <c r="F364" s="41" t="s">
        <v>23762</v>
      </c>
      <c r="G364" s="39">
        <v>1</v>
      </c>
      <c r="H364" s="42">
        <v>12</v>
      </c>
      <c r="I364" s="44">
        <f>VENTAS[[#This Row],[Cantidad]]*VENTAS[[#This Row],[Precio Venta]]</f>
        <v>12</v>
      </c>
      <c r="J364" s="42">
        <f>IF(VENTAS[[#This Row],[Nombre del Gestor]]&gt;1,VENTAS[[#This Row],[Precio Venta]]*10%,0)</f>
        <v>1.2</v>
      </c>
      <c r="K364" s="42">
        <f>IFERROR(VLOOKUP(VENTAS[[#This Row],[Código del producto Vendido]],STOCK[],13,FALSE),VENTAS[[#This Row],[Precio Venta]]*0.6)-VENTAS[[#This Row],[Comisión Unitaria 10%]]</f>
        <v>6</v>
      </c>
      <c r="L364" s="42">
        <f>VENTAS[[#This Row],[Cantidad]]*(VENTAS[[#This Row],[Precio Venta]]-VENTAS[[#This Row],[Costo Unitario SIN Comision]]-VENTAS[[#This Row],[Comisión Unitaria 10%]]-0.01*VENTAS[[#This Row],[Precio Venta]])</f>
        <v>4.68</v>
      </c>
      <c r="M364" s="46"/>
      <c r="N364" s="47" t="s">
        <v>23948</v>
      </c>
    </row>
    <row r="365" ht="17" customHeight="1" spans="1:14">
      <c r="A365" s="38">
        <v>45594.6771527778</v>
      </c>
      <c r="B365" s="39"/>
      <c r="C365" s="39"/>
      <c r="D365" s="39" t="s">
        <v>23425</v>
      </c>
      <c r="E365" s="39" t="s">
        <v>23949</v>
      </c>
      <c r="F365" s="41" t="s">
        <v>23950</v>
      </c>
      <c r="G365" s="39">
        <v>1</v>
      </c>
      <c r="H365" s="42">
        <v>5</v>
      </c>
      <c r="I365" s="44">
        <f>VENTAS[[#This Row],[Cantidad]]*VENTAS[[#This Row],[Precio Venta]]</f>
        <v>5</v>
      </c>
      <c r="J365" s="42">
        <f>IF(VENTAS[[#This Row],[Nombre del Gestor]]&gt;1,VENTAS[[#This Row],[Precio Venta]]*10%,0)</f>
        <v>0.5</v>
      </c>
      <c r="K365" s="42">
        <f>IFERROR(VLOOKUP(VENTAS[[#This Row],[Código del producto Vendido]],STOCK[],13,FALSE),VENTAS[[#This Row],[Precio Venta]]*0.6)-VENTAS[[#This Row],[Comisión Unitaria 10%]]</f>
        <v>2.5</v>
      </c>
      <c r="L365" s="42">
        <f>VENTAS[[#This Row],[Cantidad]]*(VENTAS[[#This Row],[Precio Venta]]-VENTAS[[#This Row],[Costo Unitario SIN Comision]]-VENTAS[[#This Row],[Comisión Unitaria 10%]]-0.01*VENTAS[[#This Row],[Precio Venta]])</f>
        <v>1.95</v>
      </c>
      <c r="M365" s="46"/>
      <c r="N365" s="47" t="s">
        <v>23951</v>
      </c>
    </row>
    <row r="366" ht="17" customHeight="1" spans="1:14">
      <c r="A366" s="38">
        <v>45594.6771527778</v>
      </c>
      <c r="B366" s="39"/>
      <c r="C366" s="39"/>
      <c r="D366" s="39" t="s">
        <v>23425</v>
      </c>
      <c r="E366" s="39" t="s">
        <v>21789</v>
      </c>
      <c r="F366" s="41" t="s">
        <v>23952</v>
      </c>
      <c r="G366" s="39">
        <v>1</v>
      </c>
      <c r="H366" s="42">
        <v>13</v>
      </c>
      <c r="I366" s="44">
        <f>VENTAS[[#This Row],[Cantidad]]*VENTAS[[#This Row],[Precio Venta]]</f>
        <v>13</v>
      </c>
      <c r="J366" s="42">
        <f>IF(VENTAS[[#This Row],[Nombre del Gestor]]&gt;1,VENTAS[[#This Row],[Precio Venta]]*10%,0)</f>
        <v>1.3</v>
      </c>
      <c r="K366" s="42">
        <f>IFERROR(VLOOKUP(VENTAS[[#This Row],[Código del producto Vendido]],STOCK[],13,FALSE),VENTAS[[#This Row],[Precio Venta]]*0.6)-VENTAS[[#This Row],[Comisión Unitaria 10%]]</f>
        <v>7.2</v>
      </c>
      <c r="L366" s="42">
        <f>VENTAS[[#This Row],[Cantidad]]*(VENTAS[[#This Row],[Precio Venta]]-VENTAS[[#This Row],[Costo Unitario SIN Comision]]-VENTAS[[#This Row],[Comisión Unitaria 10%]]-0.01*VENTAS[[#This Row],[Precio Venta]])</f>
        <v>4.37</v>
      </c>
      <c r="M366" s="46"/>
      <c r="N366" s="47" t="s">
        <v>23953</v>
      </c>
    </row>
    <row r="367" ht="17" customHeight="1" spans="1:14">
      <c r="A367" s="38">
        <v>45594.7118287037</v>
      </c>
      <c r="B367" s="39"/>
      <c r="C367" s="39"/>
      <c r="D367" s="39" t="s">
        <v>23345</v>
      </c>
      <c r="E367" s="39" t="s">
        <v>23949</v>
      </c>
      <c r="F367" s="41" t="s">
        <v>23950</v>
      </c>
      <c r="G367" s="39">
        <v>1</v>
      </c>
      <c r="H367" s="42">
        <v>5</v>
      </c>
      <c r="I367" s="44">
        <f>VENTAS[[#This Row],[Cantidad]]*VENTAS[[#This Row],[Precio Venta]]</f>
        <v>5</v>
      </c>
      <c r="J367" s="42">
        <f>IF(VENTAS[[#This Row],[Nombre del Gestor]]&gt;1,VENTAS[[#This Row],[Precio Venta]]*10%,0)</f>
        <v>0.5</v>
      </c>
      <c r="K367" s="42">
        <f>IFERROR(VLOOKUP(VENTAS[[#This Row],[Código del producto Vendido]],STOCK[],13,FALSE),VENTAS[[#This Row],[Precio Venta]]*0.6)-VENTAS[[#This Row],[Comisión Unitaria 10%]]</f>
        <v>2.5</v>
      </c>
      <c r="L367" s="42">
        <f>VENTAS[[#This Row],[Cantidad]]*(VENTAS[[#This Row],[Precio Venta]]-VENTAS[[#This Row],[Costo Unitario SIN Comision]]-VENTAS[[#This Row],[Comisión Unitaria 10%]]-0.01*VENTAS[[#This Row],[Precio Venta]])</f>
        <v>1.95</v>
      </c>
      <c r="M367" s="46"/>
      <c r="N367" s="47" t="s">
        <v>23954</v>
      </c>
    </row>
    <row r="368" ht="17" customHeight="1" spans="1:14">
      <c r="A368" s="38">
        <v>45594.7332060185</v>
      </c>
      <c r="B368" s="39"/>
      <c r="C368" s="39"/>
      <c r="D368" s="39" t="s">
        <v>23425</v>
      </c>
      <c r="E368" s="39" t="s">
        <v>23854</v>
      </c>
      <c r="F368" s="41" t="s">
        <v>23855</v>
      </c>
      <c r="G368" s="39">
        <v>1</v>
      </c>
      <c r="H368" s="42">
        <v>20</v>
      </c>
      <c r="I368" s="44">
        <f>VENTAS[[#This Row],[Cantidad]]*VENTAS[[#This Row],[Precio Venta]]</f>
        <v>20</v>
      </c>
      <c r="J368" s="42">
        <f>IF(VENTAS[[#This Row],[Nombre del Gestor]]&gt;1,VENTAS[[#This Row],[Precio Venta]]*10%,0)</f>
        <v>2</v>
      </c>
      <c r="K368" s="42">
        <f>IFERROR(VLOOKUP(VENTAS[[#This Row],[Código del producto Vendido]],STOCK[],13,FALSE),VENTAS[[#This Row],[Precio Venta]]*0.6)-VENTAS[[#This Row],[Comisión Unitaria 10%]]</f>
        <v>10</v>
      </c>
      <c r="L368" s="42">
        <f>VENTAS[[#This Row],[Cantidad]]*(VENTAS[[#This Row],[Precio Venta]]-VENTAS[[#This Row],[Costo Unitario SIN Comision]]-VENTAS[[#This Row],[Comisión Unitaria 10%]]-0.01*VENTAS[[#This Row],[Precio Venta]])</f>
        <v>7.8</v>
      </c>
      <c r="M368" s="46"/>
      <c r="N368" s="47" t="s">
        <v>23955</v>
      </c>
    </row>
    <row r="369" ht="17" customHeight="1" spans="1:14">
      <c r="A369" s="38">
        <v>45595.3043055556</v>
      </c>
      <c r="B369" s="39"/>
      <c r="C369" s="39"/>
      <c r="D369" s="39" t="s">
        <v>23196</v>
      </c>
      <c r="E369" s="39" t="s">
        <v>21789</v>
      </c>
      <c r="F369" s="41" t="s">
        <v>23952</v>
      </c>
      <c r="G369" s="39">
        <v>1</v>
      </c>
      <c r="H369" s="42">
        <v>13</v>
      </c>
      <c r="I369" s="44">
        <f>VENTAS[[#This Row],[Cantidad]]*VENTAS[[#This Row],[Precio Venta]]</f>
        <v>13</v>
      </c>
      <c r="J369" s="42">
        <f>IF(VENTAS[[#This Row],[Nombre del Gestor]]&gt;1,VENTAS[[#This Row],[Precio Venta]]*10%,0)</f>
        <v>1.3</v>
      </c>
      <c r="K369" s="42">
        <f>IFERROR(VLOOKUP(VENTAS[[#This Row],[Código del producto Vendido]],STOCK[],13,FALSE),VENTAS[[#This Row],[Precio Venta]]*0.6)-VENTAS[[#This Row],[Comisión Unitaria 10%]]</f>
        <v>7.2</v>
      </c>
      <c r="L369" s="42">
        <f>VENTAS[[#This Row],[Cantidad]]*(VENTAS[[#This Row],[Precio Venta]]-VENTAS[[#This Row],[Costo Unitario SIN Comision]]-VENTAS[[#This Row],[Comisión Unitaria 10%]]-0.01*VENTAS[[#This Row],[Precio Venta]])</f>
        <v>4.37</v>
      </c>
      <c r="M369" s="46"/>
      <c r="N369" s="47" t="s">
        <v>23956</v>
      </c>
    </row>
    <row r="370" ht="17" customHeight="1" spans="1:14">
      <c r="A370" s="38">
        <v>45595.3043055556</v>
      </c>
      <c r="B370" s="39"/>
      <c r="C370" s="39"/>
      <c r="D370" s="39" t="s">
        <v>23196</v>
      </c>
      <c r="E370" s="39" t="s">
        <v>23949</v>
      </c>
      <c r="F370" s="41" t="s">
        <v>23950</v>
      </c>
      <c r="G370" s="39">
        <v>1</v>
      </c>
      <c r="H370" s="42">
        <v>5</v>
      </c>
      <c r="I370" s="44">
        <f>VENTAS[[#This Row],[Cantidad]]*VENTAS[[#This Row],[Precio Venta]]</f>
        <v>5</v>
      </c>
      <c r="J370" s="42">
        <f>IF(VENTAS[[#This Row],[Nombre del Gestor]]&gt;1,VENTAS[[#This Row],[Precio Venta]]*10%,0)</f>
        <v>0.5</v>
      </c>
      <c r="K370" s="42">
        <f>IFERROR(VLOOKUP(VENTAS[[#This Row],[Código del producto Vendido]],STOCK[],13,FALSE),VENTAS[[#This Row],[Precio Venta]]*0.6)-VENTAS[[#This Row],[Comisión Unitaria 10%]]</f>
        <v>2.5</v>
      </c>
      <c r="L370" s="42">
        <f>VENTAS[[#This Row],[Cantidad]]*(VENTAS[[#This Row],[Precio Venta]]-VENTAS[[#This Row],[Costo Unitario SIN Comision]]-VENTAS[[#This Row],[Comisión Unitaria 10%]]-0.01*VENTAS[[#This Row],[Precio Venta]])</f>
        <v>1.95</v>
      </c>
      <c r="M370" s="46"/>
      <c r="N370" s="47" t="s">
        <v>23957</v>
      </c>
    </row>
    <row r="371" ht="17" customHeight="1" spans="1:14">
      <c r="A371" s="38">
        <v>45595.3397800926</v>
      </c>
      <c r="B371" s="39"/>
      <c r="C371" s="39"/>
      <c r="D371" s="39" t="s">
        <v>23196</v>
      </c>
      <c r="E371" s="39" t="s">
        <v>23958</v>
      </c>
      <c r="F371" s="41" t="s">
        <v>23959</v>
      </c>
      <c r="G371" s="39">
        <v>1</v>
      </c>
      <c r="H371" s="42">
        <v>8</v>
      </c>
      <c r="I371" s="44">
        <f>VENTAS[[#This Row],[Cantidad]]*VENTAS[[#This Row],[Precio Venta]]</f>
        <v>8</v>
      </c>
      <c r="J371" s="42">
        <f>IF(VENTAS[[#This Row],[Nombre del Gestor]]&gt;1,VENTAS[[#This Row],[Precio Venta]]*10%,0)</f>
        <v>0.8</v>
      </c>
      <c r="K371" s="42">
        <f>IFERROR(VLOOKUP(VENTAS[[#This Row],[Código del producto Vendido]],STOCK[],13,FALSE),VENTAS[[#This Row],[Precio Venta]]*0.6)-VENTAS[[#This Row],[Comisión Unitaria 10%]]</f>
        <v>4</v>
      </c>
      <c r="L371" s="42">
        <f>VENTAS[[#This Row],[Cantidad]]*(VENTAS[[#This Row],[Precio Venta]]-VENTAS[[#This Row],[Costo Unitario SIN Comision]]-VENTAS[[#This Row],[Comisión Unitaria 10%]]-0.01*VENTAS[[#This Row],[Precio Venta]])</f>
        <v>3.12</v>
      </c>
      <c r="M371" s="46"/>
      <c r="N371" s="47" t="s">
        <v>23960</v>
      </c>
    </row>
    <row r="372" ht="34" customHeight="1" spans="1:14">
      <c r="A372" s="38">
        <v>45595.3397800926</v>
      </c>
      <c r="B372" s="39"/>
      <c r="C372" s="39"/>
      <c r="D372" s="39" t="s">
        <v>23196</v>
      </c>
      <c r="E372" s="39" t="s">
        <v>23961</v>
      </c>
      <c r="F372" s="41" t="s">
        <v>23818</v>
      </c>
      <c r="G372" s="39">
        <v>1</v>
      </c>
      <c r="H372" s="42">
        <v>15</v>
      </c>
      <c r="I372" s="44">
        <f>VENTAS[[#This Row],[Cantidad]]*VENTAS[[#This Row],[Precio Venta]]</f>
        <v>15</v>
      </c>
      <c r="J372" s="42">
        <f>IF(VENTAS[[#This Row],[Nombre del Gestor]]&gt;1,VENTAS[[#This Row],[Precio Venta]]*10%,0)</f>
        <v>1.5</v>
      </c>
      <c r="K372" s="42">
        <f>IFERROR(VLOOKUP(VENTAS[[#This Row],[Código del producto Vendido]],STOCK[],13,FALSE),VENTAS[[#This Row],[Precio Venta]]*0.6)-VENTAS[[#This Row],[Comisión Unitaria 10%]]</f>
        <v>7.5</v>
      </c>
      <c r="L372" s="42">
        <f>VENTAS[[#This Row],[Cantidad]]*(VENTAS[[#This Row],[Precio Venta]]-VENTAS[[#This Row],[Costo Unitario SIN Comision]]-VENTAS[[#This Row],[Comisión Unitaria 10%]]-0.01*VENTAS[[#This Row],[Precio Venta]])</f>
        <v>5.85</v>
      </c>
      <c r="M372" s="46"/>
      <c r="N372" s="47" t="s">
        <v>23962</v>
      </c>
    </row>
    <row r="373" ht="34" customHeight="1" spans="1:14">
      <c r="A373" s="38">
        <v>45595.4062847222</v>
      </c>
      <c r="B373" s="39"/>
      <c r="C373" s="39"/>
      <c r="D373" s="39" t="s">
        <v>23237</v>
      </c>
      <c r="E373" s="39" t="s">
        <v>23963</v>
      </c>
      <c r="F373" s="41" t="s">
        <v>23964</v>
      </c>
      <c r="G373" s="39">
        <v>1</v>
      </c>
      <c r="H373" s="42">
        <v>28</v>
      </c>
      <c r="I373" s="44">
        <f>VENTAS[[#This Row],[Cantidad]]*VENTAS[[#This Row],[Precio Venta]]</f>
        <v>28</v>
      </c>
      <c r="J373" s="42">
        <f>IF(VENTAS[[#This Row],[Nombre del Gestor]]&gt;1,VENTAS[[#This Row],[Precio Venta]]*10%,0)</f>
        <v>2.8</v>
      </c>
      <c r="K373" s="42">
        <f>IFERROR(VLOOKUP(VENTAS[[#This Row],[Código del producto Vendido]],STOCK[],13,FALSE),VENTAS[[#This Row],[Precio Venta]]*0.6)-VENTAS[[#This Row],[Comisión Unitaria 10%]]</f>
        <v>14</v>
      </c>
      <c r="L373" s="42">
        <f>VENTAS[[#This Row],[Cantidad]]*(VENTAS[[#This Row],[Precio Venta]]-VENTAS[[#This Row],[Costo Unitario SIN Comision]]-VENTAS[[#This Row],[Comisión Unitaria 10%]]-0.01*VENTAS[[#This Row],[Precio Venta]])</f>
        <v>10.92</v>
      </c>
      <c r="M373" s="46"/>
      <c r="N373" s="47" t="s">
        <v>23965</v>
      </c>
    </row>
    <row r="374" ht="34" customHeight="1" spans="1:14">
      <c r="A374" s="38">
        <v>45595.4062847222</v>
      </c>
      <c r="B374" s="39"/>
      <c r="C374" s="39"/>
      <c r="D374" s="39" t="s">
        <v>23237</v>
      </c>
      <c r="E374" s="39" t="s">
        <v>23966</v>
      </c>
      <c r="F374" s="41" t="s">
        <v>23967</v>
      </c>
      <c r="G374" s="39">
        <v>1</v>
      </c>
      <c r="H374" s="42">
        <v>28</v>
      </c>
      <c r="I374" s="44">
        <f>VENTAS[[#This Row],[Cantidad]]*VENTAS[[#This Row],[Precio Venta]]</f>
        <v>28</v>
      </c>
      <c r="J374" s="42">
        <f>IF(VENTAS[[#This Row],[Nombre del Gestor]]&gt;1,VENTAS[[#This Row],[Precio Venta]]*10%,0)</f>
        <v>2.8</v>
      </c>
      <c r="K374" s="42">
        <f>IFERROR(VLOOKUP(VENTAS[[#This Row],[Código del producto Vendido]],STOCK[],13,FALSE),VENTAS[[#This Row],[Precio Venta]]*0.6)-VENTAS[[#This Row],[Comisión Unitaria 10%]]</f>
        <v>14</v>
      </c>
      <c r="L374" s="42">
        <f>VENTAS[[#This Row],[Cantidad]]*(VENTAS[[#This Row],[Precio Venta]]-VENTAS[[#This Row],[Costo Unitario SIN Comision]]-VENTAS[[#This Row],[Comisión Unitaria 10%]]-0.01*VENTAS[[#This Row],[Precio Venta]])</f>
        <v>10.92</v>
      </c>
      <c r="M374" s="46"/>
      <c r="N374" s="47" t="s">
        <v>23968</v>
      </c>
    </row>
    <row r="375" ht="17" customHeight="1" spans="1:14">
      <c r="A375" s="38">
        <v>45595.4078935185</v>
      </c>
      <c r="B375" s="39"/>
      <c r="C375" s="39"/>
      <c r="D375" s="39" t="s">
        <v>23196</v>
      </c>
      <c r="E375" s="39" t="s">
        <v>23969</v>
      </c>
      <c r="F375" s="41" t="s">
        <v>23970</v>
      </c>
      <c r="G375" s="39">
        <v>1</v>
      </c>
      <c r="H375" s="42">
        <v>25</v>
      </c>
      <c r="I375" s="44">
        <f>VENTAS[[#This Row],[Cantidad]]*VENTAS[[#This Row],[Precio Venta]]</f>
        <v>25</v>
      </c>
      <c r="J375" s="42">
        <f>IF(VENTAS[[#This Row],[Nombre del Gestor]]&gt;1,VENTAS[[#This Row],[Precio Venta]]*10%,0)</f>
        <v>2.5</v>
      </c>
      <c r="K375" s="42">
        <f>IFERROR(VLOOKUP(VENTAS[[#This Row],[Código del producto Vendido]],STOCK[],13,FALSE),VENTAS[[#This Row],[Precio Venta]]*0.6)-VENTAS[[#This Row],[Comisión Unitaria 10%]]</f>
        <v>12.5</v>
      </c>
      <c r="L375" s="42">
        <f>VENTAS[[#This Row],[Cantidad]]*(VENTAS[[#This Row],[Precio Venta]]-VENTAS[[#This Row],[Costo Unitario SIN Comision]]-VENTAS[[#This Row],[Comisión Unitaria 10%]]-0.01*VENTAS[[#This Row],[Precio Venta]])</f>
        <v>9.75</v>
      </c>
      <c r="M375" s="46"/>
      <c r="N375" s="47" t="s">
        <v>23971</v>
      </c>
    </row>
    <row r="376" ht="34" customHeight="1" spans="1:14">
      <c r="A376" s="38">
        <v>45595.4078935185</v>
      </c>
      <c r="B376" s="39"/>
      <c r="C376" s="39"/>
      <c r="D376" s="39" t="s">
        <v>23196</v>
      </c>
      <c r="E376" s="39" t="s">
        <v>23972</v>
      </c>
      <c r="F376" s="41" t="s">
        <v>23973</v>
      </c>
      <c r="G376" s="39">
        <v>1</v>
      </c>
      <c r="H376" s="42">
        <v>25</v>
      </c>
      <c r="I376" s="44">
        <f>VENTAS[[#This Row],[Cantidad]]*VENTAS[[#This Row],[Precio Venta]]</f>
        <v>25</v>
      </c>
      <c r="J376" s="42">
        <f>IF(VENTAS[[#This Row],[Nombre del Gestor]]&gt;1,VENTAS[[#This Row],[Precio Venta]]*10%,0)</f>
        <v>2.5</v>
      </c>
      <c r="K376" s="42">
        <f>IFERROR(VLOOKUP(VENTAS[[#This Row],[Código del producto Vendido]],STOCK[],13,FALSE),VENTAS[[#This Row],[Precio Venta]]*0.6)-VENTAS[[#This Row],[Comisión Unitaria 10%]]</f>
        <v>12.5</v>
      </c>
      <c r="L376" s="42">
        <f>VENTAS[[#This Row],[Cantidad]]*(VENTAS[[#This Row],[Precio Venta]]-VENTAS[[#This Row],[Costo Unitario SIN Comision]]-VENTAS[[#This Row],[Comisión Unitaria 10%]]-0.01*VENTAS[[#This Row],[Precio Venta]])</f>
        <v>9.75</v>
      </c>
      <c r="M376" s="46"/>
      <c r="N376" s="47" t="s">
        <v>23974</v>
      </c>
    </row>
    <row r="377" ht="17" customHeight="1" spans="1:14">
      <c r="A377" s="38">
        <v>45595.4526041667</v>
      </c>
      <c r="B377" s="39"/>
      <c r="C377" s="39"/>
      <c r="D377" s="39" t="s">
        <v>23281</v>
      </c>
      <c r="E377" s="39" t="s">
        <v>23898</v>
      </c>
      <c r="F377" s="41" t="s">
        <v>23899</v>
      </c>
      <c r="G377" s="39">
        <v>1</v>
      </c>
      <c r="H377" s="42">
        <v>3</v>
      </c>
      <c r="I377" s="44">
        <f>VENTAS[[#This Row],[Cantidad]]*VENTAS[[#This Row],[Precio Venta]]</f>
        <v>3</v>
      </c>
      <c r="J377" s="42">
        <f>IF(VENTAS[[#This Row],[Nombre del Gestor]]&gt;1,VENTAS[[#This Row],[Precio Venta]]*10%,0)</f>
        <v>0.3</v>
      </c>
      <c r="K377" s="42">
        <f>IFERROR(VLOOKUP(VENTAS[[#This Row],[Código del producto Vendido]],STOCK[],13,FALSE),VENTAS[[#This Row],[Precio Venta]]*0.6)-VENTAS[[#This Row],[Comisión Unitaria 10%]]</f>
        <v>1.5</v>
      </c>
      <c r="L377" s="42">
        <f>VENTAS[[#This Row],[Cantidad]]*(VENTAS[[#This Row],[Precio Venta]]-VENTAS[[#This Row],[Costo Unitario SIN Comision]]-VENTAS[[#This Row],[Comisión Unitaria 10%]]-0.01*VENTAS[[#This Row],[Precio Venta]])</f>
        <v>1.17</v>
      </c>
      <c r="M377" s="46"/>
      <c r="N377" s="47" t="s">
        <v>23975</v>
      </c>
    </row>
    <row r="378" ht="17" customHeight="1" spans="1:14">
      <c r="A378" s="38">
        <v>45595.4526041667</v>
      </c>
      <c r="B378" s="39"/>
      <c r="C378" s="39"/>
      <c r="D378" s="39" t="s">
        <v>23281</v>
      </c>
      <c r="E378" s="39" t="s">
        <v>21799</v>
      </c>
      <c r="F378" s="41" t="s">
        <v>23784</v>
      </c>
      <c r="G378" s="39">
        <v>1</v>
      </c>
      <c r="H378" s="42">
        <v>20</v>
      </c>
      <c r="I378" s="44">
        <f>VENTAS[[#This Row],[Cantidad]]*VENTAS[[#This Row],[Precio Venta]]</f>
        <v>20</v>
      </c>
      <c r="J378" s="42">
        <f>IF(VENTAS[[#This Row],[Nombre del Gestor]]&gt;1,VENTAS[[#This Row],[Precio Venta]]*10%,0)</f>
        <v>2</v>
      </c>
      <c r="K378" s="42">
        <f>IFERROR(VLOOKUP(VENTAS[[#This Row],[Código del producto Vendido]],STOCK[],13,FALSE),VENTAS[[#This Row],[Precio Venta]]*0.6)-VENTAS[[#This Row],[Comisión Unitaria 10%]]</f>
        <v>7</v>
      </c>
      <c r="L378" s="42">
        <f>VENTAS[[#This Row],[Cantidad]]*(VENTAS[[#This Row],[Precio Venta]]-VENTAS[[#This Row],[Costo Unitario SIN Comision]]-VENTAS[[#This Row],[Comisión Unitaria 10%]]-0.01*VENTAS[[#This Row],[Precio Venta]])</f>
        <v>10.8</v>
      </c>
      <c r="M378" s="46"/>
      <c r="N378" s="47" t="s">
        <v>23976</v>
      </c>
    </row>
    <row r="379" ht="17" customHeight="1" spans="1:14">
      <c r="A379" s="38">
        <v>45595.4526041667</v>
      </c>
      <c r="B379" s="39"/>
      <c r="C379" s="39"/>
      <c r="D379" s="39" t="s">
        <v>23281</v>
      </c>
      <c r="E379" s="39" t="s">
        <v>23647</v>
      </c>
      <c r="F379" s="41" t="s">
        <v>23648</v>
      </c>
      <c r="G379" s="39">
        <v>1</v>
      </c>
      <c r="H379" s="42">
        <v>3</v>
      </c>
      <c r="I379" s="44">
        <f>VENTAS[[#This Row],[Cantidad]]*VENTAS[[#This Row],[Precio Venta]]</f>
        <v>3</v>
      </c>
      <c r="J379" s="42">
        <f>IF(VENTAS[[#This Row],[Nombre del Gestor]]&gt;1,VENTAS[[#This Row],[Precio Venta]]*10%,0)</f>
        <v>0.3</v>
      </c>
      <c r="K379" s="42">
        <f>IFERROR(VLOOKUP(VENTAS[[#This Row],[Código del producto Vendido]],STOCK[],13,FALSE),VENTAS[[#This Row],[Precio Venta]]*0.6)-VENTAS[[#This Row],[Comisión Unitaria 10%]]</f>
        <v>1.5</v>
      </c>
      <c r="L379" s="42">
        <f>VENTAS[[#This Row],[Cantidad]]*(VENTAS[[#This Row],[Precio Venta]]-VENTAS[[#This Row],[Costo Unitario SIN Comision]]-VENTAS[[#This Row],[Comisión Unitaria 10%]]-0.01*VENTAS[[#This Row],[Precio Venta]])</f>
        <v>1.17</v>
      </c>
      <c r="M379" s="46"/>
      <c r="N379" s="47" t="s">
        <v>23977</v>
      </c>
    </row>
    <row r="380" ht="17" customHeight="1" spans="1:14">
      <c r="A380" s="38">
        <v>45595.4569560185</v>
      </c>
      <c r="B380" s="39"/>
      <c r="C380" s="39"/>
      <c r="D380" s="39" t="s">
        <v>23196</v>
      </c>
      <c r="E380" s="39" t="s">
        <v>23800</v>
      </c>
      <c r="F380" s="41" t="s">
        <v>23801</v>
      </c>
      <c r="G380" s="39">
        <v>1</v>
      </c>
      <c r="H380" s="42">
        <v>10</v>
      </c>
      <c r="I380" s="44">
        <f>VENTAS[[#This Row],[Cantidad]]*VENTAS[[#This Row],[Precio Venta]]</f>
        <v>10</v>
      </c>
      <c r="J380" s="42">
        <f>IF(VENTAS[[#This Row],[Nombre del Gestor]]&gt;1,VENTAS[[#This Row],[Precio Venta]]*10%,0)</f>
        <v>1</v>
      </c>
      <c r="K380" s="42">
        <f>IFERROR(VLOOKUP(VENTAS[[#This Row],[Código del producto Vendido]],STOCK[],13,FALSE),VENTAS[[#This Row],[Precio Venta]]*0.6)-VENTAS[[#This Row],[Comisión Unitaria 10%]]</f>
        <v>5</v>
      </c>
      <c r="L380" s="42">
        <f>VENTAS[[#This Row],[Cantidad]]*(VENTAS[[#This Row],[Precio Venta]]-VENTAS[[#This Row],[Costo Unitario SIN Comision]]-VENTAS[[#This Row],[Comisión Unitaria 10%]]-0.01*VENTAS[[#This Row],[Precio Venta]])</f>
        <v>3.9</v>
      </c>
      <c r="M380" s="46"/>
      <c r="N380" s="47" t="s">
        <v>23978</v>
      </c>
    </row>
    <row r="381" ht="17" customHeight="1" spans="1:14">
      <c r="A381" s="38">
        <v>45595.4584953704</v>
      </c>
      <c r="B381" s="39"/>
      <c r="C381" s="39"/>
      <c r="D381" s="39" t="s">
        <v>23979</v>
      </c>
      <c r="E381" s="39" t="s">
        <v>23980</v>
      </c>
      <c r="F381" s="41" t="s">
        <v>23981</v>
      </c>
      <c r="G381" s="39">
        <v>1</v>
      </c>
      <c r="H381" s="42">
        <v>15</v>
      </c>
      <c r="I381" s="44">
        <f>VENTAS[[#This Row],[Cantidad]]*VENTAS[[#This Row],[Precio Venta]]</f>
        <v>15</v>
      </c>
      <c r="J381" s="42">
        <f>IF(VENTAS[[#This Row],[Nombre del Gestor]]&gt;1,VENTAS[[#This Row],[Precio Venta]]*10%,0)</f>
        <v>1.5</v>
      </c>
      <c r="K381" s="42">
        <f>IFERROR(VLOOKUP(VENTAS[[#This Row],[Código del producto Vendido]],STOCK[],13,FALSE),VENTAS[[#This Row],[Precio Venta]]*0.6)-VENTAS[[#This Row],[Comisión Unitaria 10%]]</f>
        <v>7.5</v>
      </c>
      <c r="L381" s="42">
        <f>VENTAS[[#This Row],[Cantidad]]*(VENTAS[[#This Row],[Precio Venta]]-VENTAS[[#This Row],[Costo Unitario SIN Comision]]-VENTAS[[#This Row],[Comisión Unitaria 10%]]-0.01*VENTAS[[#This Row],[Precio Venta]])</f>
        <v>5.85</v>
      </c>
      <c r="M381" s="46"/>
      <c r="N381" s="47" t="s">
        <v>23982</v>
      </c>
    </row>
    <row r="382" ht="34" customHeight="1" spans="1:14">
      <c r="A382" s="38">
        <v>45595.4584953704</v>
      </c>
      <c r="B382" s="39"/>
      <c r="C382" s="39"/>
      <c r="D382" s="39" t="s">
        <v>23979</v>
      </c>
      <c r="E382" s="39" t="s">
        <v>17310</v>
      </c>
      <c r="F382" s="41" t="s">
        <v>16794</v>
      </c>
      <c r="G382" s="39">
        <v>1</v>
      </c>
      <c r="H382" s="42">
        <v>30</v>
      </c>
      <c r="I382" s="44">
        <f>VENTAS[[#This Row],[Cantidad]]*VENTAS[[#This Row],[Precio Venta]]</f>
        <v>30</v>
      </c>
      <c r="J382" s="42">
        <f>IF(VENTAS[[#This Row],[Nombre del Gestor]]&gt;1,VENTAS[[#This Row],[Precio Venta]]*10%,0)</f>
        <v>3</v>
      </c>
      <c r="K382" s="42">
        <f>IFERROR(VLOOKUP(VENTAS[[#This Row],[Código del producto Vendido]],STOCK[],13,FALSE),VENTAS[[#This Row],[Precio Venta]]*0.6)-VENTAS[[#This Row],[Comisión Unitaria 10%]]</f>
        <v>14</v>
      </c>
      <c r="L382" s="42">
        <f>VENTAS[[#This Row],[Cantidad]]*(VENTAS[[#This Row],[Precio Venta]]-VENTAS[[#This Row],[Costo Unitario SIN Comision]]-VENTAS[[#This Row],[Comisión Unitaria 10%]]-0.01*VENTAS[[#This Row],[Precio Venta]])</f>
        <v>12.7</v>
      </c>
      <c r="M382" s="46"/>
      <c r="N382" s="47" t="s">
        <v>23983</v>
      </c>
    </row>
    <row r="383" ht="17" customHeight="1" spans="1:14">
      <c r="A383" s="38">
        <v>45595.4584953704</v>
      </c>
      <c r="B383" s="39"/>
      <c r="C383" s="39"/>
      <c r="D383" s="39" t="s">
        <v>23979</v>
      </c>
      <c r="E383" s="39" t="s">
        <v>23984</v>
      </c>
      <c r="F383" s="41" t="s">
        <v>23985</v>
      </c>
      <c r="G383" s="39">
        <v>1</v>
      </c>
      <c r="H383" s="42">
        <v>15</v>
      </c>
      <c r="I383" s="44">
        <f>VENTAS[[#This Row],[Cantidad]]*VENTAS[[#This Row],[Precio Venta]]</f>
        <v>15</v>
      </c>
      <c r="J383" s="42">
        <f>IF(VENTAS[[#This Row],[Nombre del Gestor]]&gt;1,VENTAS[[#This Row],[Precio Venta]]*10%,0)</f>
        <v>1.5</v>
      </c>
      <c r="K383" s="42">
        <f>IFERROR(VLOOKUP(VENTAS[[#This Row],[Código del producto Vendido]],STOCK[],13,FALSE),VENTAS[[#This Row],[Precio Venta]]*0.6)-VENTAS[[#This Row],[Comisión Unitaria 10%]]</f>
        <v>7.5</v>
      </c>
      <c r="L383" s="42">
        <f>VENTAS[[#This Row],[Cantidad]]*(VENTAS[[#This Row],[Precio Venta]]-VENTAS[[#This Row],[Costo Unitario SIN Comision]]-VENTAS[[#This Row],[Comisión Unitaria 10%]]-0.01*VENTAS[[#This Row],[Precio Venta]])</f>
        <v>5.85</v>
      </c>
      <c r="M383" s="46"/>
      <c r="N383" s="47" t="s">
        <v>23986</v>
      </c>
    </row>
    <row r="384" ht="34" customHeight="1" spans="1:14">
      <c r="A384" s="38">
        <v>45595.4752662037</v>
      </c>
      <c r="B384" s="39"/>
      <c r="C384" s="39"/>
      <c r="D384" s="39" t="s">
        <v>23337</v>
      </c>
      <c r="E384" s="39" t="s">
        <v>23656</v>
      </c>
      <c r="F384" s="41" t="s">
        <v>23657</v>
      </c>
      <c r="G384" s="39">
        <v>1</v>
      </c>
      <c r="H384" s="42">
        <v>25</v>
      </c>
      <c r="I384" s="44">
        <f>VENTAS[[#This Row],[Cantidad]]*VENTAS[[#This Row],[Precio Venta]]</f>
        <v>25</v>
      </c>
      <c r="J384" s="42">
        <f>IF(VENTAS[[#This Row],[Nombre del Gestor]]&gt;1,VENTAS[[#This Row],[Precio Venta]]*10%,0)</f>
        <v>2.5</v>
      </c>
      <c r="K384" s="42">
        <f>IFERROR(VLOOKUP(VENTAS[[#This Row],[Código del producto Vendido]],STOCK[],13,FALSE),VENTAS[[#This Row],[Precio Venta]]*0.6)-VENTAS[[#This Row],[Comisión Unitaria 10%]]</f>
        <v>12.5</v>
      </c>
      <c r="L384" s="42">
        <f>VENTAS[[#This Row],[Cantidad]]*(VENTAS[[#This Row],[Precio Venta]]-VENTAS[[#This Row],[Costo Unitario SIN Comision]]-VENTAS[[#This Row],[Comisión Unitaria 10%]]-0.01*VENTAS[[#This Row],[Precio Venta]])</f>
        <v>9.75</v>
      </c>
      <c r="M384" s="46"/>
      <c r="N384" s="47" t="s">
        <v>23987</v>
      </c>
    </row>
    <row r="385" ht="34" customHeight="1" spans="1:14">
      <c r="A385" s="38">
        <v>45595.5100462963</v>
      </c>
      <c r="B385" s="39"/>
      <c r="C385" s="39"/>
      <c r="D385" s="39" t="s">
        <v>23988</v>
      </c>
      <c r="E385" s="39" t="s">
        <v>23989</v>
      </c>
      <c r="F385" s="41" t="s">
        <v>23779</v>
      </c>
      <c r="G385" s="39">
        <v>1</v>
      </c>
      <c r="H385" s="42">
        <v>25</v>
      </c>
      <c r="I385" s="44">
        <f>VENTAS[[#This Row],[Cantidad]]*VENTAS[[#This Row],[Precio Venta]]</f>
        <v>25</v>
      </c>
      <c r="J385" s="42">
        <f>IF(VENTAS[[#This Row],[Nombre del Gestor]]&gt;1,VENTAS[[#This Row],[Precio Venta]]*10%,0)</f>
        <v>2.5</v>
      </c>
      <c r="K385" s="42">
        <f>IFERROR(VLOOKUP(VENTAS[[#This Row],[Código del producto Vendido]],STOCK[],13,FALSE),VENTAS[[#This Row],[Precio Venta]]*0.6)-VENTAS[[#This Row],[Comisión Unitaria 10%]]</f>
        <v>12.5</v>
      </c>
      <c r="L385" s="42">
        <f>VENTAS[[#This Row],[Cantidad]]*(VENTAS[[#This Row],[Precio Venta]]-VENTAS[[#This Row],[Costo Unitario SIN Comision]]-VENTAS[[#This Row],[Comisión Unitaria 10%]]-0.01*VENTAS[[#This Row],[Precio Venta]])</f>
        <v>9.75</v>
      </c>
      <c r="M385" s="46"/>
      <c r="N385" s="47" t="s">
        <v>23990</v>
      </c>
    </row>
    <row r="386" ht="34" customHeight="1" spans="1:14">
      <c r="A386" s="38">
        <v>45595.5100462963</v>
      </c>
      <c r="B386" s="39"/>
      <c r="C386" s="39"/>
      <c r="D386" s="39" t="s">
        <v>23988</v>
      </c>
      <c r="E386" s="39" t="s">
        <v>23991</v>
      </c>
      <c r="F386" s="41" t="s">
        <v>23908</v>
      </c>
      <c r="G386" s="39">
        <v>1</v>
      </c>
      <c r="H386" s="42">
        <v>25</v>
      </c>
      <c r="I386" s="44">
        <f>VENTAS[[#This Row],[Cantidad]]*VENTAS[[#This Row],[Precio Venta]]</f>
        <v>25</v>
      </c>
      <c r="J386" s="42">
        <f>IF(VENTAS[[#This Row],[Nombre del Gestor]]&gt;1,VENTAS[[#This Row],[Precio Venta]]*10%,0)</f>
        <v>2.5</v>
      </c>
      <c r="K386" s="42">
        <f>IFERROR(VLOOKUP(VENTAS[[#This Row],[Código del producto Vendido]],STOCK[],13,FALSE),VENTAS[[#This Row],[Precio Venta]]*0.6)-VENTAS[[#This Row],[Comisión Unitaria 10%]]</f>
        <v>12.5</v>
      </c>
      <c r="L386" s="42">
        <f>VENTAS[[#This Row],[Cantidad]]*(VENTAS[[#This Row],[Precio Venta]]-VENTAS[[#This Row],[Costo Unitario SIN Comision]]-VENTAS[[#This Row],[Comisión Unitaria 10%]]-0.01*VENTAS[[#This Row],[Precio Venta]])</f>
        <v>9.75</v>
      </c>
      <c r="M386" s="46"/>
      <c r="N386" s="47" t="s">
        <v>23992</v>
      </c>
    </row>
    <row r="387" ht="17" customHeight="1" spans="1:14">
      <c r="A387" s="38">
        <v>45595.5116898148</v>
      </c>
      <c r="B387" s="39"/>
      <c r="C387" s="39"/>
      <c r="D387" s="39" t="s">
        <v>23237</v>
      </c>
      <c r="E387" s="39" t="s">
        <v>23993</v>
      </c>
      <c r="F387" s="41" t="s">
        <v>23994</v>
      </c>
      <c r="G387" s="39">
        <v>1</v>
      </c>
      <c r="H387" s="42">
        <v>20</v>
      </c>
      <c r="I387" s="44">
        <f>VENTAS[[#This Row],[Cantidad]]*VENTAS[[#This Row],[Precio Venta]]</f>
        <v>20</v>
      </c>
      <c r="J387" s="42">
        <f>IF(VENTAS[[#This Row],[Nombre del Gestor]]&gt;1,VENTAS[[#This Row],[Precio Venta]]*10%,0)</f>
        <v>2</v>
      </c>
      <c r="K387" s="42">
        <f>IFERROR(VLOOKUP(VENTAS[[#This Row],[Código del producto Vendido]],STOCK[],13,FALSE),VENTAS[[#This Row],[Precio Venta]]*0.6)-VENTAS[[#This Row],[Comisión Unitaria 10%]]</f>
        <v>10</v>
      </c>
      <c r="L387" s="42">
        <f>VENTAS[[#This Row],[Cantidad]]*(VENTAS[[#This Row],[Precio Venta]]-VENTAS[[#This Row],[Costo Unitario SIN Comision]]-VENTAS[[#This Row],[Comisión Unitaria 10%]]-0.01*VENTAS[[#This Row],[Precio Venta]])</f>
        <v>7.8</v>
      </c>
      <c r="M387" s="46"/>
      <c r="N387" s="47" t="s">
        <v>23995</v>
      </c>
    </row>
    <row r="388" ht="34" customHeight="1" spans="1:14">
      <c r="A388" s="38">
        <v>45595.5673032407</v>
      </c>
      <c r="B388" s="39"/>
      <c r="C388" s="39"/>
      <c r="D388" s="39" t="s">
        <v>23337</v>
      </c>
      <c r="E388" s="39" t="s">
        <v>23991</v>
      </c>
      <c r="F388" s="41" t="s">
        <v>23908</v>
      </c>
      <c r="G388" s="39">
        <v>1</v>
      </c>
      <c r="H388" s="42">
        <v>25</v>
      </c>
      <c r="I388" s="44">
        <f>VENTAS[[#This Row],[Cantidad]]*VENTAS[[#This Row],[Precio Venta]]</f>
        <v>25</v>
      </c>
      <c r="J388" s="42">
        <f>IF(VENTAS[[#This Row],[Nombre del Gestor]]&gt;1,VENTAS[[#This Row],[Precio Venta]]*10%,0)</f>
        <v>2.5</v>
      </c>
      <c r="K388" s="42">
        <f>IFERROR(VLOOKUP(VENTAS[[#This Row],[Código del producto Vendido]],STOCK[],13,FALSE),VENTAS[[#This Row],[Precio Venta]]*0.6)-VENTAS[[#This Row],[Comisión Unitaria 10%]]</f>
        <v>12.5</v>
      </c>
      <c r="L388" s="42">
        <f>VENTAS[[#This Row],[Cantidad]]*(VENTAS[[#This Row],[Precio Venta]]-VENTAS[[#This Row],[Costo Unitario SIN Comision]]-VENTAS[[#This Row],[Comisión Unitaria 10%]]-0.01*VENTAS[[#This Row],[Precio Venta]])</f>
        <v>9.75</v>
      </c>
      <c r="M388" s="46"/>
      <c r="N388" s="47" t="s">
        <v>23996</v>
      </c>
    </row>
    <row r="389" ht="34" customHeight="1" spans="1:14">
      <c r="A389" s="38">
        <v>45595.5680092593</v>
      </c>
      <c r="B389" s="39"/>
      <c r="C389" s="39"/>
      <c r="D389" s="39" t="s">
        <v>23337</v>
      </c>
      <c r="E389" s="39" t="s">
        <v>23989</v>
      </c>
      <c r="F389" s="41" t="s">
        <v>23779</v>
      </c>
      <c r="G389" s="39">
        <v>1</v>
      </c>
      <c r="H389" s="42">
        <v>25</v>
      </c>
      <c r="I389" s="44">
        <f>VENTAS[[#This Row],[Cantidad]]*VENTAS[[#This Row],[Precio Venta]]</f>
        <v>25</v>
      </c>
      <c r="J389" s="42">
        <f>IF(VENTAS[[#This Row],[Nombre del Gestor]]&gt;1,VENTAS[[#This Row],[Precio Venta]]*10%,0)</f>
        <v>2.5</v>
      </c>
      <c r="K389" s="42">
        <f>IFERROR(VLOOKUP(VENTAS[[#This Row],[Código del producto Vendido]],STOCK[],13,FALSE),VENTAS[[#This Row],[Precio Venta]]*0.6)-VENTAS[[#This Row],[Comisión Unitaria 10%]]</f>
        <v>12.5</v>
      </c>
      <c r="L389" s="42">
        <f>VENTAS[[#This Row],[Cantidad]]*(VENTAS[[#This Row],[Precio Venta]]-VENTAS[[#This Row],[Costo Unitario SIN Comision]]-VENTAS[[#This Row],[Comisión Unitaria 10%]]-0.01*VENTAS[[#This Row],[Precio Venta]])</f>
        <v>9.75</v>
      </c>
      <c r="M389" s="46"/>
      <c r="N389" s="47" t="s">
        <v>23997</v>
      </c>
    </row>
    <row r="390" ht="17" customHeight="1" spans="1:14">
      <c r="A390" s="38">
        <v>45595.5702777778</v>
      </c>
      <c r="B390" s="39"/>
      <c r="C390" s="39"/>
      <c r="D390" s="39" t="s">
        <v>23998</v>
      </c>
      <c r="E390" s="39" t="s">
        <v>23854</v>
      </c>
      <c r="F390" s="41" t="s">
        <v>23855</v>
      </c>
      <c r="G390" s="39">
        <v>1</v>
      </c>
      <c r="H390" s="42">
        <v>20</v>
      </c>
      <c r="I390" s="44">
        <f>VENTAS[[#This Row],[Cantidad]]*VENTAS[[#This Row],[Precio Venta]]</f>
        <v>20</v>
      </c>
      <c r="J390" s="42">
        <f>IF(VENTAS[[#This Row],[Nombre del Gestor]]&gt;1,VENTAS[[#This Row],[Precio Venta]]*10%,0)</f>
        <v>2</v>
      </c>
      <c r="K390" s="42">
        <f>IFERROR(VLOOKUP(VENTAS[[#This Row],[Código del producto Vendido]],STOCK[],13,FALSE),VENTAS[[#This Row],[Precio Venta]]*0.6)-VENTAS[[#This Row],[Comisión Unitaria 10%]]</f>
        <v>10</v>
      </c>
      <c r="L390" s="42">
        <f>VENTAS[[#This Row],[Cantidad]]*(VENTAS[[#This Row],[Precio Venta]]-VENTAS[[#This Row],[Costo Unitario SIN Comision]]-VENTAS[[#This Row],[Comisión Unitaria 10%]]-0.01*VENTAS[[#This Row],[Precio Venta]])</f>
        <v>7.8</v>
      </c>
      <c r="M390" s="46"/>
      <c r="N390" s="47" t="s">
        <v>23999</v>
      </c>
    </row>
    <row r="391" ht="34" customHeight="1" spans="1:14">
      <c r="A391" s="38">
        <v>45595.5721643519</v>
      </c>
      <c r="B391" s="39"/>
      <c r="C391" s="39"/>
      <c r="D391" s="39" t="s">
        <v>23383</v>
      </c>
      <c r="E391" s="39" t="s">
        <v>16797</v>
      </c>
      <c r="F391" s="41" t="s">
        <v>16796</v>
      </c>
      <c r="G391" s="39">
        <v>1</v>
      </c>
      <c r="H391" s="42">
        <v>18</v>
      </c>
      <c r="I391" s="44">
        <f>VENTAS[[#This Row],[Cantidad]]*VENTAS[[#This Row],[Precio Venta]]</f>
        <v>18</v>
      </c>
      <c r="J391" s="42">
        <f>IF(VENTAS[[#This Row],[Nombre del Gestor]]&gt;1,VENTAS[[#This Row],[Precio Venta]]*10%,0)</f>
        <v>1.8</v>
      </c>
      <c r="K391" s="42">
        <f>IFERROR(VLOOKUP(VENTAS[[#This Row],[Código del producto Vendido]],STOCK[],13,FALSE),VENTAS[[#This Row],[Precio Venta]]*0.6)-VENTAS[[#This Row],[Comisión Unitaria 10%]]</f>
        <v>10.17</v>
      </c>
      <c r="L391" s="42">
        <f>VENTAS[[#This Row],[Cantidad]]*(VENTAS[[#This Row],[Precio Venta]]-VENTAS[[#This Row],[Costo Unitario SIN Comision]]-VENTAS[[#This Row],[Comisión Unitaria 10%]]-0.01*VENTAS[[#This Row],[Precio Venta]])</f>
        <v>5.85</v>
      </c>
      <c r="M391" s="46"/>
      <c r="N391" s="47" t="s">
        <v>24000</v>
      </c>
    </row>
    <row r="392" ht="17" customHeight="1" spans="1:14">
      <c r="A392" s="38">
        <v>45595.5913888889</v>
      </c>
      <c r="B392" s="39"/>
      <c r="C392" s="39"/>
      <c r="D392" s="39" t="s">
        <v>24001</v>
      </c>
      <c r="E392" s="39" t="s">
        <v>23949</v>
      </c>
      <c r="F392" s="41" t="s">
        <v>23950</v>
      </c>
      <c r="G392" s="39">
        <v>2</v>
      </c>
      <c r="H392" s="42">
        <v>5</v>
      </c>
      <c r="I392" s="44">
        <f>VENTAS[[#This Row],[Cantidad]]*VENTAS[[#This Row],[Precio Venta]]</f>
        <v>10</v>
      </c>
      <c r="J392" s="42">
        <f>IF(VENTAS[[#This Row],[Nombre del Gestor]]&gt;1,VENTAS[[#This Row],[Precio Venta]]*10%,0)</f>
        <v>0.5</v>
      </c>
      <c r="K392" s="42">
        <f>IFERROR(VLOOKUP(VENTAS[[#This Row],[Código del producto Vendido]],STOCK[],13,FALSE),VENTAS[[#This Row],[Precio Venta]]*0.6)-VENTAS[[#This Row],[Comisión Unitaria 10%]]</f>
        <v>2.5</v>
      </c>
      <c r="L392" s="42">
        <f>VENTAS[[#This Row],[Cantidad]]*(VENTAS[[#This Row],[Precio Venta]]-VENTAS[[#This Row],[Costo Unitario SIN Comision]]-VENTAS[[#This Row],[Comisión Unitaria 10%]]-0.01*VENTAS[[#This Row],[Precio Venta]])</f>
        <v>3.9</v>
      </c>
      <c r="M392" s="46"/>
      <c r="N392" s="47" t="s">
        <v>24002</v>
      </c>
    </row>
    <row r="393" ht="17" customHeight="1" spans="1:14">
      <c r="A393" s="38">
        <v>45595.6122685185</v>
      </c>
      <c r="B393" s="39"/>
      <c r="C393" s="39"/>
      <c r="D393" s="39" t="s">
        <v>23484</v>
      </c>
      <c r="E393" s="39" t="s">
        <v>23499</v>
      </c>
      <c r="F393" s="41" t="s">
        <v>23500</v>
      </c>
      <c r="G393" s="39">
        <v>1</v>
      </c>
      <c r="H393" s="42">
        <v>5</v>
      </c>
      <c r="I393" s="44">
        <f>VENTAS[[#This Row],[Cantidad]]*VENTAS[[#This Row],[Precio Venta]]</f>
        <v>5</v>
      </c>
      <c r="J393" s="42">
        <f>IF(VENTAS[[#This Row],[Nombre del Gestor]]&gt;1,VENTAS[[#This Row],[Precio Venta]]*10%,0)</f>
        <v>0.5</v>
      </c>
      <c r="K393" s="42">
        <f>IFERROR(VLOOKUP(VENTAS[[#This Row],[Código del producto Vendido]],STOCK[],13,FALSE),VENTAS[[#This Row],[Precio Venta]]*0.6)-VENTAS[[#This Row],[Comisión Unitaria 10%]]</f>
        <v>2.5</v>
      </c>
      <c r="L393" s="42">
        <f>VENTAS[[#This Row],[Cantidad]]*(VENTAS[[#This Row],[Precio Venta]]-VENTAS[[#This Row],[Costo Unitario SIN Comision]]-VENTAS[[#This Row],[Comisión Unitaria 10%]]-0.01*VENTAS[[#This Row],[Precio Venta]])</f>
        <v>1.95</v>
      </c>
      <c r="M393" s="46"/>
      <c r="N393" s="47" t="s">
        <v>24003</v>
      </c>
    </row>
    <row r="394" ht="17" customHeight="1" spans="1:14">
      <c r="A394" s="38">
        <v>45596.2938657407</v>
      </c>
      <c r="B394" s="39"/>
      <c r="C394" s="39"/>
      <c r="D394" s="39" t="s">
        <v>23259</v>
      </c>
      <c r="E394" s="39" t="s">
        <v>21799</v>
      </c>
      <c r="F394" s="41" t="s">
        <v>23784</v>
      </c>
      <c r="G394" s="39">
        <v>1</v>
      </c>
      <c r="H394" s="42">
        <v>20</v>
      </c>
      <c r="I394" s="44">
        <f>VENTAS[[#This Row],[Cantidad]]*VENTAS[[#This Row],[Precio Venta]]</f>
        <v>20</v>
      </c>
      <c r="J394" s="42">
        <f>IF(VENTAS[[#This Row],[Nombre del Gestor]]&gt;1,VENTAS[[#This Row],[Precio Venta]]*10%,0)</f>
        <v>2</v>
      </c>
      <c r="K394" s="42">
        <f>IFERROR(VLOOKUP(VENTAS[[#This Row],[Código del producto Vendido]],STOCK[],13,FALSE),VENTAS[[#This Row],[Precio Venta]]*0.6)-VENTAS[[#This Row],[Comisión Unitaria 10%]]</f>
        <v>7</v>
      </c>
      <c r="L394" s="42">
        <f>VENTAS[[#This Row],[Cantidad]]*(VENTAS[[#This Row],[Precio Venta]]-VENTAS[[#This Row],[Costo Unitario SIN Comision]]-VENTAS[[#This Row],[Comisión Unitaria 10%]]-0.01*VENTAS[[#This Row],[Precio Venta]])</f>
        <v>10.8</v>
      </c>
      <c r="M394" s="46"/>
      <c r="N394" s="47" t="s">
        <v>24004</v>
      </c>
    </row>
    <row r="395" ht="34" customHeight="1" spans="1:14">
      <c r="A395" s="38">
        <v>45596.4124884259</v>
      </c>
      <c r="B395" s="39"/>
      <c r="C395" s="39"/>
      <c r="D395" s="39" t="s">
        <v>23196</v>
      </c>
      <c r="E395" s="39" t="s">
        <v>24005</v>
      </c>
      <c r="F395" s="41" t="s">
        <v>23818</v>
      </c>
      <c r="G395" s="39">
        <v>1</v>
      </c>
      <c r="H395" s="42">
        <v>15</v>
      </c>
      <c r="I395" s="44">
        <f>VENTAS[[#This Row],[Cantidad]]*VENTAS[[#This Row],[Precio Venta]]</f>
        <v>15</v>
      </c>
      <c r="J395" s="42">
        <f>IF(VENTAS[[#This Row],[Nombre del Gestor]]&gt;1,VENTAS[[#This Row],[Precio Venta]]*10%,0)</f>
        <v>1.5</v>
      </c>
      <c r="K395" s="42">
        <f>IFERROR(VLOOKUP(VENTAS[[#This Row],[Código del producto Vendido]],STOCK[],13,FALSE),VENTAS[[#This Row],[Precio Venta]]*0.6)-VENTAS[[#This Row],[Comisión Unitaria 10%]]</f>
        <v>7.5</v>
      </c>
      <c r="L395" s="42">
        <f>VENTAS[[#This Row],[Cantidad]]*(VENTAS[[#This Row],[Precio Venta]]-VENTAS[[#This Row],[Costo Unitario SIN Comision]]-VENTAS[[#This Row],[Comisión Unitaria 10%]]-0.01*VENTAS[[#This Row],[Precio Venta]])</f>
        <v>5.85</v>
      </c>
      <c r="M395" s="46"/>
      <c r="N395" s="47" t="s">
        <v>24006</v>
      </c>
    </row>
    <row r="396" ht="17" customHeight="1" spans="1:14">
      <c r="A396" s="38">
        <v>45596.4167013889</v>
      </c>
      <c r="B396" s="39"/>
      <c r="C396" s="39"/>
      <c r="D396" s="39" t="s">
        <v>23365</v>
      </c>
      <c r="E396" s="39" t="s">
        <v>23849</v>
      </c>
      <c r="F396" s="41" t="s">
        <v>23850</v>
      </c>
      <c r="G396" s="39">
        <v>1</v>
      </c>
      <c r="H396" s="42">
        <v>10</v>
      </c>
      <c r="I396" s="44">
        <f>VENTAS[[#This Row],[Cantidad]]*VENTAS[[#This Row],[Precio Venta]]</f>
        <v>10</v>
      </c>
      <c r="J396" s="42">
        <f>IF(VENTAS[[#This Row],[Nombre del Gestor]]&gt;1,VENTAS[[#This Row],[Precio Venta]]*10%,0)</f>
        <v>1</v>
      </c>
      <c r="K396" s="42">
        <f>IFERROR(VLOOKUP(VENTAS[[#This Row],[Código del producto Vendido]],STOCK[],13,FALSE),VENTAS[[#This Row],[Precio Venta]]*0.6)-VENTAS[[#This Row],[Comisión Unitaria 10%]]</f>
        <v>5</v>
      </c>
      <c r="L396" s="42">
        <f>VENTAS[[#This Row],[Cantidad]]*(VENTAS[[#This Row],[Precio Venta]]-VENTAS[[#This Row],[Costo Unitario SIN Comision]]-VENTAS[[#This Row],[Comisión Unitaria 10%]]-0.01*VENTAS[[#This Row],[Precio Venta]])</f>
        <v>3.9</v>
      </c>
      <c r="M396" s="46"/>
      <c r="N396" s="47" t="s">
        <v>24007</v>
      </c>
    </row>
    <row r="397" ht="34" customHeight="1" spans="1:14">
      <c r="A397" s="38">
        <v>45596.4193171296</v>
      </c>
      <c r="B397" s="39"/>
      <c r="C397" s="39"/>
      <c r="D397" s="39" t="s">
        <v>23237</v>
      </c>
      <c r="E397" s="39" t="s">
        <v>24008</v>
      </c>
      <c r="F397" s="41" t="s">
        <v>24009</v>
      </c>
      <c r="G397" s="39">
        <v>1</v>
      </c>
      <c r="H397" s="42">
        <v>25</v>
      </c>
      <c r="I397" s="44">
        <f>VENTAS[[#This Row],[Cantidad]]*VENTAS[[#This Row],[Precio Venta]]</f>
        <v>25</v>
      </c>
      <c r="J397" s="42">
        <f>IF(VENTAS[[#This Row],[Nombre del Gestor]]&gt;1,VENTAS[[#This Row],[Precio Venta]]*10%,0)</f>
        <v>2.5</v>
      </c>
      <c r="K397" s="42">
        <f>IFERROR(VLOOKUP(VENTAS[[#This Row],[Código del producto Vendido]],STOCK[],13,FALSE),VENTAS[[#This Row],[Precio Venta]]*0.6)-VENTAS[[#This Row],[Comisión Unitaria 10%]]</f>
        <v>12.5</v>
      </c>
      <c r="L397" s="42">
        <f>VENTAS[[#This Row],[Cantidad]]*(VENTAS[[#This Row],[Precio Venta]]-VENTAS[[#This Row],[Costo Unitario SIN Comision]]-VENTAS[[#This Row],[Comisión Unitaria 10%]]-0.01*VENTAS[[#This Row],[Precio Venta]])</f>
        <v>9.75</v>
      </c>
      <c r="M397" s="46"/>
      <c r="N397" s="47" t="s">
        <v>24010</v>
      </c>
    </row>
    <row r="398" ht="17" customHeight="1" spans="1:14">
      <c r="A398" s="38">
        <v>45596.4243634259</v>
      </c>
      <c r="B398" s="39"/>
      <c r="C398" s="39"/>
      <c r="D398" s="39" t="s">
        <v>23337</v>
      </c>
      <c r="E398" s="39" t="s">
        <v>23697</v>
      </c>
      <c r="F398" s="41" t="s">
        <v>23698</v>
      </c>
      <c r="G398" s="39">
        <v>1</v>
      </c>
      <c r="H398" s="42">
        <v>5</v>
      </c>
      <c r="I398" s="44">
        <f>VENTAS[[#This Row],[Cantidad]]*VENTAS[[#This Row],[Precio Venta]]</f>
        <v>5</v>
      </c>
      <c r="J398" s="42">
        <f>IF(VENTAS[[#This Row],[Nombre del Gestor]]&gt;1,VENTAS[[#This Row],[Precio Venta]]*10%,0)</f>
        <v>0.5</v>
      </c>
      <c r="K398" s="42">
        <f>IFERROR(VLOOKUP(VENTAS[[#This Row],[Código del producto Vendido]],STOCK[],13,FALSE),VENTAS[[#This Row],[Precio Venta]]*0.6)-VENTAS[[#This Row],[Comisión Unitaria 10%]]</f>
        <v>2.5</v>
      </c>
      <c r="L398" s="42">
        <f>VENTAS[[#This Row],[Cantidad]]*(VENTAS[[#This Row],[Precio Venta]]-VENTAS[[#This Row],[Costo Unitario SIN Comision]]-VENTAS[[#This Row],[Comisión Unitaria 10%]]-0.01*VENTAS[[#This Row],[Precio Venta]])</f>
        <v>1.95</v>
      </c>
      <c r="M398" s="46"/>
      <c r="N398" s="47" t="s">
        <v>24011</v>
      </c>
    </row>
    <row r="399" ht="17" customHeight="1" spans="1:14">
      <c r="A399" s="38">
        <v>45596.4256018518</v>
      </c>
      <c r="B399" s="39"/>
      <c r="C399" s="39"/>
      <c r="D399" s="39" t="s">
        <v>23365</v>
      </c>
      <c r="E399" s="39" t="s">
        <v>23768</v>
      </c>
      <c r="F399" s="41" t="s">
        <v>23769</v>
      </c>
      <c r="G399" s="39">
        <v>1</v>
      </c>
      <c r="H399" s="42">
        <v>6</v>
      </c>
      <c r="I399" s="44">
        <f>VENTAS[[#This Row],[Cantidad]]*VENTAS[[#This Row],[Precio Venta]]</f>
        <v>6</v>
      </c>
      <c r="J399" s="42">
        <f>IF(VENTAS[[#This Row],[Nombre del Gestor]]&gt;1,VENTAS[[#This Row],[Precio Venta]]*10%,0)</f>
        <v>0.6</v>
      </c>
      <c r="K399" s="42">
        <f>IFERROR(VLOOKUP(VENTAS[[#This Row],[Código del producto Vendido]],STOCK[],13,FALSE),VENTAS[[#This Row],[Precio Venta]]*0.6)-VENTAS[[#This Row],[Comisión Unitaria 10%]]</f>
        <v>3</v>
      </c>
      <c r="L399" s="42">
        <f>VENTAS[[#This Row],[Cantidad]]*(VENTAS[[#This Row],[Precio Venta]]-VENTAS[[#This Row],[Costo Unitario SIN Comision]]-VENTAS[[#This Row],[Comisión Unitaria 10%]]-0.01*VENTAS[[#This Row],[Precio Venta]])</f>
        <v>2.34</v>
      </c>
      <c r="M399" s="46"/>
      <c r="N399" s="47" t="s">
        <v>24012</v>
      </c>
    </row>
    <row r="400" ht="17" customHeight="1" spans="1:14">
      <c r="A400" s="38">
        <v>45596.4264467593</v>
      </c>
      <c r="B400" s="39"/>
      <c r="C400" s="39"/>
      <c r="D400" s="39"/>
      <c r="E400" s="39" t="s">
        <v>23694</v>
      </c>
      <c r="F400" s="41" t="s">
        <v>23695</v>
      </c>
      <c r="G400" s="39">
        <v>1</v>
      </c>
      <c r="H400" s="42">
        <v>8</v>
      </c>
      <c r="I400" s="44">
        <f>VENTAS[[#This Row],[Cantidad]]*VENTAS[[#This Row],[Precio Venta]]</f>
        <v>8</v>
      </c>
      <c r="J400" s="42">
        <f>IF(VENTAS[[#This Row],[Nombre del Gestor]]&gt;1,VENTAS[[#This Row],[Precio Venta]]*10%,0)</f>
        <v>0</v>
      </c>
      <c r="K400" s="42">
        <f>IFERROR(VLOOKUP(VENTAS[[#This Row],[Código del producto Vendido]],STOCK[],13,FALSE),VENTAS[[#This Row],[Precio Venta]]*0.6)-VENTAS[[#This Row],[Comisión Unitaria 10%]]</f>
        <v>4.8</v>
      </c>
      <c r="L400" s="42">
        <f>VENTAS[[#This Row],[Cantidad]]*(VENTAS[[#This Row],[Precio Venta]]-VENTAS[[#This Row],[Costo Unitario SIN Comision]]-VENTAS[[#This Row],[Comisión Unitaria 10%]]-0.01*VENTAS[[#This Row],[Precio Venta]])</f>
        <v>3.12</v>
      </c>
      <c r="M400" s="46"/>
      <c r="N400" s="47" t="s">
        <v>24013</v>
      </c>
    </row>
    <row r="401" ht="17" customHeight="1" spans="1:14">
      <c r="A401" s="38">
        <v>45596.4283217593</v>
      </c>
      <c r="B401" s="39"/>
      <c r="C401" s="39"/>
      <c r="D401" s="39" t="s">
        <v>23189</v>
      </c>
      <c r="E401" s="39" t="s">
        <v>23520</v>
      </c>
      <c r="F401" s="41" t="s">
        <v>23521</v>
      </c>
      <c r="G401" s="39">
        <v>1</v>
      </c>
      <c r="H401" s="42">
        <v>4</v>
      </c>
      <c r="I401" s="44">
        <f>VENTAS[[#This Row],[Cantidad]]*VENTAS[[#This Row],[Precio Venta]]</f>
        <v>4</v>
      </c>
      <c r="J401" s="42">
        <f>IF(VENTAS[[#This Row],[Nombre del Gestor]]&gt;1,VENTAS[[#This Row],[Precio Venta]]*10%,0)</f>
        <v>0.4</v>
      </c>
      <c r="K401" s="42">
        <f>IFERROR(VLOOKUP(VENTAS[[#This Row],[Código del producto Vendido]],STOCK[],13,FALSE),VENTAS[[#This Row],[Precio Venta]]*0.6)-VENTAS[[#This Row],[Comisión Unitaria 10%]]</f>
        <v>2</v>
      </c>
      <c r="L401" s="42">
        <f>VENTAS[[#This Row],[Cantidad]]*(VENTAS[[#This Row],[Precio Venta]]-VENTAS[[#This Row],[Costo Unitario SIN Comision]]-VENTAS[[#This Row],[Comisión Unitaria 10%]]-0.01*VENTAS[[#This Row],[Precio Venta]])</f>
        <v>1.56</v>
      </c>
      <c r="M401" s="46"/>
      <c r="N401" s="47" t="s">
        <v>24014</v>
      </c>
    </row>
    <row r="402" ht="17" customHeight="1" spans="1:14">
      <c r="A402" s="38">
        <v>45596.43</v>
      </c>
      <c r="B402" s="39"/>
      <c r="C402" s="39"/>
      <c r="D402" s="39" t="s">
        <v>23337</v>
      </c>
      <c r="E402" s="39" t="s">
        <v>23520</v>
      </c>
      <c r="F402" s="41" t="s">
        <v>23521</v>
      </c>
      <c r="G402" s="39">
        <v>1</v>
      </c>
      <c r="H402" s="42">
        <v>4</v>
      </c>
      <c r="I402" s="44">
        <f>VENTAS[[#This Row],[Cantidad]]*VENTAS[[#This Row],[Precio Venta]]</f>
        <v>4</v>
      </c>
      <c r="J402" s="42">
        <f>IF(VENTAS[[#This Row],[Nombre del Gestor]]&gt;1,VENTAS[[#This Row],[Precio Venta]]*10%,0)</f>
        <v>0.4</v>
      </c>
      <c r="K402" s="42">
        <f>IFERROR(VLOOKUP(VENTAS[[#This Row],[Código del producto Vendido]],STOCK[],13,FALSE),VENTAS[[#This Row],[Precio Venta]]*0.6)-VENTAS[[#This Row],[Comisión Unitaria 10%]]</f>
        <v>2</v>
      </c>
      <c r="L402" s="42">
        <f>VENTAS[[#This Row],[Cantidad]]*(VENTAS[[#This Row],[Precio Venta]]-VENTAS[[#This Row],[Costo Unitario SIN Comision]]-VENTAS[[#This Row],[Comisión Unitaria 10%]]-0.01*VENTAS[[#This Row],[Precio Venta]])</f>
        <v>1.56</v>
      </c>
      <c r="M402" s="46"/>
      <c r="N402" s="47" t="s">
        <v>24015</v>
      </c>
    </row>
    <row r="403" ht="17" customHeight="1" spans="1:14">
      <c r="A403" s="38">
        <v>45596.4330092593</v>
      </c>
      <c r="B403" s="39"/>
      <c r="C403" s="39"/>
      <c r="D403" s="39"/>
      <c r="E403" s="39" t="s">
        <v>23520</v>
      </c>
      <c r="F403" s="41" t="s">
        <v>23521</v>
      </c>
      <c r="G403" s="39">
        <v>1</v>
      </c>
      <c r="H403" s="42">
        <v>4</v>
      </c>
      <c r="I403" s="44">
        <f>VENTAS[[#This Row],[Cantidad]]*VENTAS[[#This Row],[Precio Venta]]</f>
        <v>4</v>
      </c>
      <c r="J403" s="42">
        <f>IF(VENTAS[[#This Row],[Nombre del Gestor]]&gt;1,VENTAS[[#This Row],[Precio Venta]]*10%,0)</f>
        <v>0</v>
      </c>
      <c r="K403" s="42">
        <f>IFERROR(VLOOKUP(VENTAS[[#This Row],[Código del producto Vendido]],STOCK[],13,FALSE),VENTAS[[#This Row],[Precio Venta]]*0.6)-VENTAS[[#This Row],[Comisión Unitaria 10%]]</f>
        <v>2.4</v>
      </c>
      <c r="L403" s="42">
        <f>VENTAS[[#This Row],[Cantidad]]*(VENTAS[[#This Row],[Precio Venta]]-VENTAS[[#This Row],[Costo Unitario SIN Comision]]-VENTAS[[#This Row],[Comisión Unitaria 10%]]-0.01*VENTAS[[#This Row],[Precio Venta]])</f>
        <v>1.56</v>
      </c>
      <c r="M403" s="46"/>
      <c r="N403" s="47" t="s">
        <v>24016</v>
      </c>
    </row>
    <row r="404" ht="17" customHeight="1" spans="1:14">
      <c r="A404" s="38">
        <v>45596.433275463</v>
      </c>
      <c r="B404" s="39"/>
      <c r="C404" s="39"/>
      <c r="D404" s="39"/>
      <c r="E404" s="39" t="s">
        <v>23598</v>
      </c>
      <c r="F404" s="41" t="s">
        <v>23599</v>
      </c>
      <c r="G404" s="39">
        <v>1</v>
      </c>
      <c r="H404" s="42">
        <v>8</v>
      </c>
      <c r="I404" s="44">
        <f>VENTAS[[#This Row],[Cantidad]]*VENTAS[[#This Row],[Precio Venta]]</f>
        <v>8</v>
      </c>
      <c r="J404" s="42">
        <f>IF(VENTAS[[#This Row],[Nombre del Gestor]]&gt;1,VENTAS[[#This Row],[Precio Venta]]*10%,0)</f>
        <v>0</v>
      </c>
      <c r="K404" s="42">
        <f>IFERROR(VLOOKUP(VENTAS[[#This Row],[Código del producto Vendido]],STOCK[],13,FALSE),VENTAS[[#This Row],[Precio Venta]]*0.6)-VENTAS[[#This Row],[Comisión Unitaria 10%]]</f>
        <v>4.8</v>
      </c>
      <c r="L404" s="42">
        <f>VENTAS[[#This Row],[Cantidad]]*(VENTAS[[#This Row],[Precio Venta]]-VENTAS[[#This Row],[Costo Unitario SIN Comision]]-VENTAS[[#This Row],[Comisión Unitaria 10%]]-0.01*VENTAS[[#This Row],[Precio Venta]])</f>
        <v>3.12</v>
      </c>
      <c r="M404" s="46"/>
      <c r="N404" s="47" t="s">
        <v>24017</v>
      </c>
    </row>
    <row r="405" ht="17" customHeight="1" spans="1:14">
      <c r="A405" s="38">
        <v>45596.7682986111</v>
      </c>
      <c r="B405" s="39"/>
      <c r="C405" s="39"/>
      <c r="D405" s="39"/>
      <c r="E405" s="39" t="s">
        <v>21789</v>
      </c>
      <c r="F405" s="41" t="s">
        <v>23952</v>
      </c>
      <c r="G405" s="39">
        <v>1</v>
      </c>
      <c r="H405" s="42">
        <v>13</v>
      </c>
      <c r="I405" s="44">
        <f>VENTAS[[#This Row],[Cantidad]]*VENTAS[[#This Row],[Precio Venta]]</f>
        <v>13</v>
      </c>
      <c r="J405" s="42">
        <f>IF(VENTAS[[#This Row],[Nombre del Gestor]]&gt;1,VENTAS[[#This Row],[Precio Venta]]*10%,0)</f>
        <v>0</v>
      </c>
      <c r="K405" s="42">
        <f>IFERROR(VLOOKUP(VENTAS[[#This Row],[Código del producto Vendido]],STOCK[],13,FALSE),VENTAS[[#This Row],[Precio Venta]]*0.6)-VENTAS[[#This Row],[Comisión Unitaria 10%]]</f>
        <v>8.5</v>
      </c>
      <c r="L405" s="42">
        <f>VENTAS[[#This Row],[Cantidad]]*(VENTAS[[#This Row],[Precio Venta]]-VENTAS[[#This Row],[Costo Unitario SIN Comision]]-VENTAS[[#This Row],[Comisión Unitaria 10%]]-0.01*VENTAS[[#This Row],[Precio Venta]])</f>
        <v>4.37</v>
      </c>
      <c r="M405" s="46"/>
      <c r="N405" s="47" t="s">
        <v>24018</v>
      </c>
    </row>
    <row r="406" ht="17" customHeight="1" spans="1:14">
      <c r="A406" s="38">
        <v>45596.7682986111</v>
      </c>
      <c r="B406" s="39"/>
      <c r="C406" s="39"/>
      <c r="D406" s="39"/>
      <c r="E406" s="39" t="s">
        <v>24019</v>
      </c>
      <c r="F406" s="41" t="s">
        <v>24020</v>
      </c>
      <c r="G406" s="39">
        <v>1</v>
      </c>
      <c r="H406" s="42">
        <v>20</v>
      </c>
      <c r="I406" s="44">
        <f>VENTAS[[#This Row],[Cantidad]]*VENTAS[[#This Row],[Precio Venta]]</f>
        <v>20</v>
      </c>
      <c r="J406" s="42">
        <f>IF(VENTAS[[#This Row],[Nombre del Gestor]]&gt;1,VENTAS[[#This Row],[Precio Venta]]*10%,0)</f>
        <v>0</v>
      </c>
      <c r="K406" s="42">
        <f>IFERROR(VLOOKUP(VENTAS[[#This Row],[Código del producto Vendido]],STOCK[],13,FALSE),VENTAS[[#This Row],[Precio Venta]]*0.6)-VENTAS[[#This Row],[Comisión Unitaria 10%]]</f>
        <v>12</v>
      </c>
      <c r="L406" s="42">
        <f>VENTAS[[#This Row],[Cantidad]]*(VENTAS[[#This Row],[Precio Venta]]-VENTAS[[#This Row],[Costo Unitario SIN Comision]]-VENTAS[[#This Row],[Comisión Unitaria 10%]]-0.01*VENTAS[[#This Row],[Precio Venta]])</f>
        <v>7.8</v>
      </c>
      <c r="M406" s="46"/>
      <c r="N406" s="47" t="s">
        <v>24021</v>
      </c>
    </row>
    <row r="407" ht="34" customHeight="1" spans="1:14">
      <c r="A407" s="38">
        <v>45596.7693634259</v>
      </c>
      <c r="B407" s="39"/>
      <c r="C407" s="39"/>
      <c r="D407" s="39"/>
      <c r="E407" s="39" t="s">
        <v>23811</v>
      </c>
      <c r="F407" s="41" t="s">
        <v>23812</v>
      </c>
      <c r="G407" s="39">
        <v>1</v>
      </c>
      <c r="H407" s="42">
        <v>20</v>
      </c>
      <c r="I407" s="44">
        <f>VENTAS[[#This Row],[Cantidad]]*VENTAS[[#This Row],[Precio Venta]]</f>
        <v>20</v>
      </c>
      <c r="J407" s="42">
        <f>IF(VENTAS[[#This Row],[Nombre del Gestor]]&gt;1,VENTAS[[#This Row],[Precio Venta]]*10%,0)</f>
        <v>0</v>
      </c>
      <c r="K407" s="42">
        <f>IFERROR(VLOOKUP(VENTAS[[#This Row],[Código del producto Vendido]],STOCK[],13,FALSE),VENTAS[[#This Row],[Precio Venta]]*0.6)-VENTAS[[#This Row],[Comisión Unitaria 10%]]</f>
        <v>12</v>
      </c>
      <c r="L407" s="42">
        <f>VENTAS[[#This Row],[Cantidad]]*(VENTAS[[#This Row],[Precio Venta]]-VENTAS[[#This Row],[Costo Unitario SIN Comision]]-VENTAS[[#This Row],[Comisión Unitaria 10%]]-0.01*VENTAS[[#This Row],[Precio Venta]])</f>
        <v>7.8</v>
      </c>
      <c r="M407" s="46"/>
      <c r="N407" s="47" t="s">
        <v>24022</v>
      </c>
    </row>
    <row r="408" ht="17" customHeight="1" spans="1:14">
      <c r="A408" s="38">
        <v>45596.7704282407</v>
      </c>
      <c r="B408" s="39"/>
      <c r="C408" s="39"/>
      <c r="D408" s="39" t="s">
        <v>23259</v>
      </c>
      <c r="E408" s="39" t="s">
        <v>23911</v>
      </c>
      <c r="F408" s="41" t="s">
        <v>23912</v>
      </c>
      <c r="G408" s="39">
        <v>1</v>
      </c>
      <c r="H408" s="42">
        <v>20</v>
      </c>
      <c r="I408" s="44">
        <f>VENTAS[[#This Row],[Cantidad]]*VENTAS[[#This Row],[Precio Venta]]</f>
        <v>20</v>
      </c>
      <c r="J408" s="42">
        <f>IF(VENTAS[[#This Row],[Nombre del Gestor]]&gt;1,VENTAS[[#This Row],[Precio Venta]]*10%,0)</f>
        <v>2</v>
      </c>
      <c r="K408" s="42">
        <f>IFERROR(VLOOKUP(VENTAS[[#This Row],[Código del producto Vendido]],STOCK[],13,FALSE),VENTAS[[#This Row],[Precio Venta]]*0.6)-VENTAS[[#This Row],[Comisión Unitaria 10%]]</f>
        <v>10</v>
      </c>
      <c r="L408" s="42">
        <f>VENTAS[[#This Row],[Cantidad]]*(VENTAS[[#This Row],[Precio Venta]]-VENTAS[[#This Row],[Costo Unitario SIN Comision]]-VENTAS[[#This Row],[Comisión Unitaria 10%]]-0.01*VENTAS[[#This Row],[Precio Venta]])</f>
        <v>7.8</v>
      </c>
      <c r="M408" s="46"/>
      <c r="N408" s="47" t="s">
        <v>24023</v>
      </c>
    </row>
    <row r="409" ht="34" customHeight="1" spans="1:14">
      <c r="A409" s="38">
        <v>45596.7704282407</v>
      </c>
      <c r="B409" s="39"/>
      <c r="C409" s="39"/>
      <c r="D409" s="39" t="s">
        <v>23259</v>
      </c>
      <c r="E409" s="39" t="s">
        <v>23811</v>
      </c>
      <c r="F409" s="41" t="s">
        <v>23812</v>
      </c>
      <c r="G409" s="39">
        <v>1</v>
      </c>
      <c r="H409" s="42">
        <v>20</v>
      </c>
      <c r="I409" s="44">
        <f>VENTAS[[#This Row],[Cantidad]]*VENTAS[[#This Row],[Precio Venta]]</f>
        <v>20</v>
      </c>
      <c r="J409" s="42">
        <f>IF(VENTAS[[#This Row],[Nombre del Gestor]]&gt;1,VENTAS[[#This Row],[Precio Venta]]*10%,0)</f>
        <v>2</v>
      </c>
      <c r="K409" s="42">
        <f>IFERROR(VLOOKUP(VENTAS[[#This Row],[Código del producto Vendido]],STOCK[],13,FALSE),VENTAS[[#This Row],[Precio Venta]]*0.6)-VENTAS[[#This Row],[Comisión Unitaria 10%]]</f>
        <v>10</v>
      </c>
      <c r="L409" s="42">
        <f>VENTAS[[#This Row],[Cantidad]]*(VENTAS[[#This Row],[Precio Venta]]-VENTAS[[#This Row],[Costo Unitario SIN Comision]]-VENTAS[[#This Row],[Comisión Unitaria 10%]]-0.01*VENTAS[[#This Row],[Precio Venta]])</f>
        <v>7.8</v>
      </c>
      <c r="M409" s="46"/>
      <c r="N409" s="47" t="s">
        <v>24024</v>
      </c>
    </row>
    <row r="410" ht="34" customHeight="1" spans="1:14">
      <c r="A410" s="38">
        <v>45596.7723148148</v>
      </c>
      <c r="B410" s="39"/>
      <c r="C410" s="39"/>
      <c r="D410" s="39" t="s">
        <v>23189</v>
      </c>
      <c r="E410" s="39" t="s">
        <v>24025</v>
      </c>
      <c r="F410" s="41" t="s">
        <v>23779</v>
      </c>
      <c r="G410" s="39">
        <v>1</v>
      </c>
      <c r="H410" s="42">
        <v>25</v>
      </c>
      <c r="I410" s="44">
        <f>VENTAS[[#This Row],[Cantidad]]*VENTAS[[#This Row],[Precio Venta]]</f>
        <v>25</v>
      </c>
      <c r="J410" s="42">
        <f>IF(VENTAS[[#This Row],[Nombre del Gestor]]&gt;1,VENTAS[[#This Row],[Precio Venta]]*10%,0)</f>
        <v>2.5</v>
      </c>
      <c r="K410" s="42">
        <f>IFERROR(VLOOKUP(VENTAS[[#This Row],[Código del producto Vendido]],STOCK[],13,FALSE),VENTAS[[#This Row],[Precio Venta]]*0.6)-VENTAS[[#This Row],[Comisión Unitaria 10%]]</f>
        <v>12.5</v>
      </c>
      <c r="L410" s="42">
        <f>VENTAS[[#This Row],[Cantidad]]*(VENTAS[[#This Row],[Precio Venta]]-VENTAS[[#This Row],[Costo Unitario SIN Comision]]-VENTAS[[#This Row],[Comisión Unitaria 10%]]-0.01*VENTAS[[#This Row],[Precio Venta]])</f>
        <v>9.75</v>
      </c>
      <c r="M410" s="46"/>
      <c r="N410" s="47" t="s">
        <v>24026</v>
      </c>
    </row>
    <row r="411" ht="34" customHeight="1" spans="1:14">
      <c r="A411" s="38">
        <v>45596.7723148148</v>
      </c>
      <c r="B411" s="39"/>
      <c r="C411" s="39"/>
      <c r="D411" s="39" t="s">
        <v>23189</v>
      </c>
      <c r="E411" s="39" t="s">
        <v>24027</v>
      </c>
      <c r="F411" s="41" t="s">
        <v>23908</v>
      </c>
      <c r="G411" s="39">
        <v>1</v>
      </c>
      <c r="H411" s="42">
        <v>25</v>
      </c>
      <c r="I411" s="44">
        <f>VENTAS[[#This Row],[Cantidad]]*VENTAS[[#This Row],[Precio Venta]]</f>
        <v>25</v>
      </c>
      <c r="J411" s="42">
        <f>IF(VENTAS[[#This Row],[Nombre del Gestor]]&gt;1,VENTAS[[#This Row],[Precio Venta]]*10%,0)</f>
        <v>2.5</v>
      </c>
      <c r="K411" s="42">
        <f>IFERROR(VLOOKUP(VENTAS[[#This Row],[Código del producto Vendido]],STOCK[],13,FALSE),VENTAS[[#This Row],[Precio Venta]]*0.6)-VENTAS[[#This Row],[Comisión Unitaria 10%]]</f>
        <v>12.5</v>
      </c>
      <c r="L411" s="42">
        <f>VENTAS[[#This Row],[Cantidad]]*(VENTAS[[#This Row],[Precio Venta]]-VENTAS[[#This Row],[Costo Unitario SIN Comision]]-VENTAS[[#This Row],[Comisión Unitaria 10%]]-0.01*VENTAS[[#This Row],[Precio Venta]])</f>
        <v>9.75</v>
      </c>
      <c r="M411" s="46"/>
      <c r="N411" s="47" t="s">
        <v>24028</v>
      </c>
    </row>
    <row r="412" ht="17" customHeight="1" spans="1:14">
      <c r="A412" s="38">
        <v>45596.7749652778</v>
      </c>
      <c r="B412" s="39"/>
      <c r="C412" s="39"/>
      <c r="D412" s="39" t="s">
        <v>24029</v>
      </c>
      <c r="E412" s="39" t="s">
        <v>23849</v>
      </c>
      <c r="F412" s="41" t="s">
        <v>23850</v>
      </c>
      <c r="G412" s="39">
        <v>1</v>
      </c>
      <c r="H412" s="42">
        <v>10</v>
      </c>
      <c r="I412" s="44">
        <f>VENTAS[[#This Row],[Cantidad]]*VENTAS[[#This Row],[Precio Venta]]</f>
        <v>10</v>
      </c>
      <c r="J412" s="42">
        <f>IF(VENTAS[[#This Row],[Nombre del Gestor]]&gt;1,VENTAS[[#This Row],[Precio Venta]]*10%,0)</f>
        <v>1</v>
      </c>
      <c r="K412" s="42">
        <f>IFERROR(VLOOKUP(VENTAS[[#This Row],[Código del producto Vendido]],STOCK[],13,FALSE),VENTAS[[#This Row],[Precio Venta]]*0.6)-VENTAS[[#This Row],[Comisión Unitaria 10%]]</f>
        <v>5</v>
      </c>
      <c r="L412" s="42">
        <f>VENTAS[[#This Row],[Cantidad]]*(VENTAS[[#This Row],[Precio Venta]]-VENTAS[[#This Row],[Costo Unitario SIN Comision]]-VENTAS[[#This Row],[Comisión Unitaria 10%]]-0.01*VENTAS[[#This Row],[Precio Venta]])</f>
        <v>3.9</v>
      </c>
      <c r="M412" s="46"/>
      <c r="N412" s="47" t="s">
        <v>24030</v>
      </c>
    </row>
    <row r="413" ht="17" customHeight="1" spans="1:14">
      <c r="A413" s="38">
        <v>45596.7767476852</v>
      </c>
      <c r="B413" s="39"/>
      <c r="C413" s="39"/>
      <c r="D413" s="39" t="s">
        <v>23337</v>
      </c>
      <c r="E413" s="39" t="s">
        <v>23849</v>
      </c>
      <c r="F413" s="41" t="s">
        <v>23850</v>
      </c>
      <c r="G413" s="39">
        <v>1</v>
      </c>
      <c r="H413" s="42">
        <v>10</v>
      </c>
      <c r="I413" s="44">
        <f>VENTAS[[#This Row],[Cantidad]]*VENTAS[[#This Row],[Precio Venta]]</f>
        <v>10</v>
      </c>
      <c r="J413" s="42">
        <f>IF(VENTAS[[#This Row],[Nombre del Gestor]]&gt;1,VENTAS[[#This Row],[Precio Venta]]*10%,0)</f>
        <v>1</v>
      </c>
      <c r="K413" s="42">
        <f>IFERROR(VLOOKUP(VENTAS[[#This Row],[Código del producto Vendido]],STOCK[],13,FALSE),VENTAS[[#This Row],[Precio Venta]]*0.6)-VENTAS[[#This Row],[Comisión Unitaria 10%]]</f>
        <v>5</v>
      </c>
      <c r="L413" s="42">
        <f>VENTAS[[#This Row],[Cantidad]]*(VENTAS[[#This Row],[Precio Venta]]-VENTAS[[#This Row],[Costo Unitario SIN Comision]]-VENTAS[[#This Row],[Comisión Unitaria 10%]]-0.01*VENTAS[[#This Row],[Precio Venta]])</f>
        <v>3.9</v>
      </c>
      <c r="M413" s="46"/>
      <c r="N413" s="47" t="s">
        <v>24031</v>
      </c>
    </row>
    <row r="414" ht="34" customHeight="1" spans="1:14">
      <c r="A414" s="38">
        <v>45596.7812268518</v>
      </c>
      <c r="B414" s="39"/>
      <c r="C414" s="39"/>
      <c r="D414" s="39" t="s">
        <v>23237</v>
      </c>
      <c r="E414" s="39" t="s">
        <v>24032</v>
      </c>
      <c r="F414" s="41" t="s">
        <v>23967</v>
      </c>
      <c r="G414" s="39">
        <v>1</v>
      </c>
      <c r="H414" s="42">
        <v>28</v>
      </c>
      <c r="I414" s="44">
        <f>VENTAS[[#This Row],[Cantidad]]*VENTAS[[#This Row],[Precio Venta]]</f>
        <v>28</v>
      </c>
      <c r="J414" s="42">
        <f>IF(VENTAS[[#This Row],[Nombre del Gestor]]&gt;1,VENTAS[[#This Row],[Precio Venta]]*10%,0)</f>
        <v>2.8</v>
      </c>
      <c r="K414" s="42">
        <f>IFERROR(VLOOKUP(VENTAS[[#This Row],[Código del producto Vendido]],STOCK[],13,FALSE),VENTAS[[#This Row],[Precio Venta]]*0.6)-VENTAS[[#This Row],[Comisión Unitaria 10%]]</f>
        <v>14</v>
      </c>
      <c r="L414" s="42">
        <f>VENTAS[[#This Row],[Cantidad]]*(VENTAS[[#This Row],[Precio Venta]]-VENTAS[[#This Row],[Costo Unitario SIN Comision]]-VENTAS[[#This Row],[Comisión Unitaria 10%]]-0.01*VENTAS[[#This Row],[Precio Venta]])</f>
        <v>10.92</v>
      </c>
      <c r="M414" s="46"/>
      <c r="N414" s="47" t="s">
        <v>24033</v>
      </c>
    </row>
    <row r="415" ht="34" customHeight="1" spans="1:14">
      <c r="A415" s="38">
        <v>45596.7867592593</v>
      </c>
      <c r="B415" s="39"/>
      <c r="C415" s="39"/>
      <c r="D415" s="39" t="s">
        <v>23196</v>
      </c>
      <c r="E415" s="39" t="s">
        <v>24034</v>
      </c>
      <c r="F415" s="41" t="s">
        <v>23831</v>
      </c>
      <c r="G415" s="39">
        <v>1</v>
      </c>
      <c r="H415" s="42">
        <v>25</v>
      </c>
      <c r="I415" s="44">
        <f>VENTAS[[#This Row],[Cantidad]]*VENTAS[[#This Row],[Precio Venta]]</f>
        <v>25</v>
      </c>
      <c r="J415" s="42">
        <f>IF(VENTAS[[#This Row],[Nombre del Gestor]]&gt;1,VENTAS[[#This Row],[Precio Venta]]*10%,0)</f>
        <v>2.5</v>
      </c>
      <c r="K415" s="42">
        <f>IFERROR(VLOOKUP(VENTAS[[#This Row],[Código del producto Vendido]],STOCK[],13,FALSE),VENTAS[[#This Row],[Precio Venta]]*0.6)-VENTAS[[#This Row],[Comisión Unitaria 10%]]</f>
        <v>12.5</v>
      </c>
      <c r="L415" s="42">
        <f>VENTAS[[#This Row],[Cantidad]]*(VENTAS[[#This Row],[Precio Venta]]-VENTAS[[#This Row],[Costo Unitario SIN Comision]]-VENTAS[[#This Row],[Comisión Unitaria 10%]]-0.01*VENTAS[[#This Row],[Precio Venta]])</f>
        <v>9.75</v>
      </c>
      <c r="M415" s="46"/>
      <c r="N415" s="47" t="s">
        <v>24035</v>
      </c>
    </row>
    <row r="416" ht="17" customHeight="1" spans="1:14">
      <c r="A416" s="38">
        <v>45596.7886342593</v>
      </c>
      <c r="B416" s="39"/>
      <c r="C416" s="39"/>
      <c r="D416" s="39" t="s">
        <v>24036</v>
      </c>
      <c r="E416" s="39" t="s">
        <v>24037</v>
      </c>
      <c r="F416" s="41" t="s">
        <v>24038</v>
      </c>
      <c r="G416" s="39">
        <v>1</v>
      </c>
      <c r="H416" s="42">
        <v>25</v>
      </c>
      <c r="I416" s="44">
        <f>VENTAS[[#This Row],[Cantidad]]*VENTAS[[#This Row],[Precio Venta]]</f>
        <v>25</v>
      </c>
      <c r="J416" s="42">
        <f>IF(VENTAS[[#This Row],[Nombre del Gestor]]&gt;1,VENTAS[[#This Row],[Precio Venta]]*10%,0)</f>
        <v>2.5</v>
      </c>
      <c r="K416" s="42">
        <f>IFERROR(VLOOKUP(VENTAS[[#This Row],[Código del producto Vendido]],STOCK[],13,FALSE),VENTAS[[#This Row],[Precio Venta]]*0.6)-VENTAS[[#This Row],[Comisión Unitaria 10%]]</f>
        <v>12.5</v>
      </c>
      <c r="L416" s="42">
        <f>VENTAS[[#This Row],[Cantidad]]*(VENTAS[[#This Row],[Precio Venta]]-VENTAS[[#This Row],[Costo Unitario SIN Comision]]-VENTAS[[#This Row],[Comisión Unitaria 10%]]-0.01*VENTAS[[#This Row],[Precio Venta]])</f>
        <v>9.75</v>
      </c>
      <c r="M416" s="46"/>
      <c r="N416" s="47" t="s">
        <v>24039</v>
      </c>
    </row>
    <row r="417" ht="17" customHeight="1" spans="1:14">
      <c r="A417" s="38">
        <v>45596.7914814815</v>
      </c>
      <c r="B417" s="39"/>
      <c r="C417" s="39"/>
      <c r="D417" s="39" t="s">
        <v>23237</v>
      </c>
      <c r="E417" s="39" t="s">
        <v>24040</v>
      </c>
      <c r="F417" s="41" t="s">
        <v>24041</v>
      </c>
      <c r="G417" s="39">
        <v>1</v>
      </c>
      <c r="H417" s="42">
        <v>20</v>
      </c>
      <c r="I417" s="44">
        <f>VENTAS[[#This Row],[Cantidad]]*VENTAS[[#This Row],[Precio Venta]]</f>
        <v>20</v>
      </c>
      <c r="J417" s="42">
        <f>IF(VENTAS[[#This Row],[Nombre del Gestor]]&gt;1,VENTAS[[#This Row],[Precio Venta]]*10%,0)</f>
        <v>2</v>
      </c>
      <c r="K417" s="42">
        <f>IFERROR(VLOOKUP(VENTAS[[#This Row],[Código del producto Vendido]],STOCK[],13,FALSE),VENTAS[[#This Row],[Precio Venta]]*0.6)-VENTAS[[#This Row],[Comisión Unitaria 10%]]</f>
        <v>10</v>
      </c>
      <c r="L417" s="42">
        <f>VENTAS[[#This Row],[Cantidad]]*(VENTAS[[#This Row],[Precio Venta]]-VENTAS[[#This Row],[Costo Unitario SIN Comision]]-VENTAS[[#This Row],[Comisión Unitaria 10%]]-0.01*VENTAS[[#This Row],[Precio Venta]])</f>
        <v>7.8</v>
      </c>
      <c r="M417" s="46"/>
      <c r="N417" s="47" t="s">
        <v>24042</v>
      </c>
    </row>
    <row r="418" ht="17" customHeight="1" spans="1:14">
      <c r="A418" s="38">
        <v>45597.2853125</v>
      </c>
      <c r="B418" s="39"/>
      <c r="C418" s="39"/>
      <c r="D418" s="39" t="s">
        <v>23174</v>
      </c>
      <c r="E418" s="39" t="s">
        <v>24043</v>
      </c>
      <c r="F418" s="41" t="s">
        <v>24044</v>
      </c>
      <c r="G418" s="39">
        <v>1</v>
      </c>
      <c r="H418" s="42">
        <v>15</v>
      </c>
      <c r="I418" s="44">
        <f>VENTAS[[#This Row],[Cantidad]]*VENTAS[[#This Row],[Precio Venta]]</f>
        <v>15</v>
      </c>
      <c r="J418" s="42">
        <f>IF(VENTAS[[#This Row],[Nombre del Gestor]]&gt;1,VENTAS[[#This Row],[Precio Venta]]*10%,0)</f>
        <v>1.5</v>
      </c>
      <c r="K418" s="42">
        <f>IFERROR(VLOOKUP(VENTAS[[#This Row],[Código del producto Vendido]],STOCK[],13,FALSE),VENTAS[[#This Row],[Precio Venta]]*0.6)-VENTAS[[#This Row],[Comisión Unitaria 10%]]</f>
        <v>7.5</v>
      </c>
      <c r="L418" s="42">
        <f>VENTAS[[#This Row],[Cantidad]]*(VENTAS[[#This Row],[Precio Venta]]-VENTAS[[#This Row],[Costo Unitario SIN Comision]]-VENTAS[[#This Row],[Comisión Unitaria 10%]]-0.01*VENTAS[[#This Row],[Precio Venta]])</f>
        <v>5.85</v>
      </c>
      <c r="M418" s="46"/>
      <c r="N418" s="47" t="s">
        <v>24045</v>
      </c>
    </row>
    <row r="419" ht="17" customHeight="1" spans="1:14">
      <c r="A419" s="38">
        <v>45597.2853125</v>
      </c>
      <c r="B419" s="39"/>
      <c r="C419" s="39"/>
      <c r="D419" s="39" t="s">
        <v>23174</v>
      </c>
      <c r="E419" s="39" t="s">
        <v>24046</v>
      </c>
      <c r="F419" s="41" t="s">
        <v>24047</v>
      </c>
      <c r="G419" s="39">
        <v>1</v>
      </c>
      <c r="H419" s="42">
        <v>17</v>
      </c>
      <c r="I419" s="44">
        <f>VENTAS[[#This Row],[Cantidad]]*VENTAS[[#This Row],[Precio Venta]]</f>
        <v>17</v>
      </c>
      <c r="J419" s="42">
        <f>IF(VENTAS[[#This Row],[Nombre del Gestor]]&gt;1,VENTAS[[#This Row],[Precio Venta]]*10%,0)</f>
        <v>1.7</v>
      </c>
      <c r="K419" s="42">
        <f>IFERROR(VLOOKUP(VENTAS[[#This Row],[Código del producto Vendido]],STOCK[],13,FALSE),VENTAS[[#This Row],[Precio Venta]]*0.6)-VENTAS[[#This Row],[Comisión Unitaria 10%]]</f>
        <v>8.5</v>
      </c>
      <c r="L419" s="42">
        <f>VENTAS[[#This Row],[Cantidad]]*(VENTAS[[#This Row],[Precio Venta]]-VENTAS[[#This Row],[Costo Unitario SIN Comision]]-VENTAS[[#This Row],[Comisión Unitaria 10%]]-0.01*VENTAS[[#This Row],[Precio Venta]])</f>
        <v>6.63</v>
      </c>
      <c r="M419" s="46"/>
      <c r="N419" s="47" t="s">
        <v>24048</v>
      </c>
    </row>
    <row r="420" ht="17" customHeight="1" spans="1:14">
      <c r="A420" s="38">
        <v>45597.4455902778</v>
      </c>
      <c r="B420" s="39"/>
      <c r="C420" s="39"/>
      <c r="D420" s="39" t="s">
        <v>23196</v>
      </c>
      <c r="E420" s="39" t="s">
        <v>20973</v>
      </c>
      <c r="F420" s="41" t="s">
        <v>18792</v>
      </c>
      <c r="G420" s="39">
        <v>1</v>
      </c>
      <c r="H420" s="42">
        <v>22</v>
      </c>
      <c r="I420" s="44">
        <f>VENTAS[[#This Row],[Cantidad]]*VENTAS[[#This Row],[Precio Venta]]</f>
        <v>22</v>
      </c>
      <c r="J420" s="42">
        <f>IF(VENTAS[[#This Row],[Nombre del Gestor]]&gt;1,VENTAS[[#This Row],[Precio Venta]]*10%,0)</f>
        <v>2.2</v>
      </c>
      <c r="K420" s="42">
        <f>IFERROR(VLOOKUP(VENTAS[[#This Row],[Código del producto Vendido]],STOCK[],13,FALSE),VENTAS[[#This Row],[Precio Venta]]*0.6)-VENTAS[[#This Row],[Comisión Unitaria 10%]]</f>
        <v>14</v>
      </c>
      <c r="L420" s="42">
        <f>VENTAS[[#This Row],[Cantidad]]*(VENTAS[[#This Row],[Precio Venta]]-VENTAS[[#This Row],[Costo Unitario SIN Comision]]-VENTAS[[#This Row],[Comisión Unitaria 10%]]-0.01*VENTAS[[#This Row],[Precio Venta]])</f>
        <v>5.58</v>
      </c>
      <c r="M420" s="46"/>
      <c r="N420" s="47" t="s">
        <v>24049</v>
      </c>
    </row>
    <row r="421" ht="17" customHeight="1" spans="1:14">
      <c r="A421" s="38">
        <v>45597.7530902778</v>
      </c>
      <c r="B421" s="39"/>
      <c r="C421" s="39"/>
      <c r="D421" s="39"/>
      <c r="E421" s="39" t="s">
        <v>24050</v>
      </c>
      <c r="F421" s="41" t="s">
        <v>23357</v>
      </c>
      <c r="G421" s="39">
        <v>1</v>
      </c>
      <c r="H421" s="42">
        <v>22</v>
      </c>
      <c r="I421" s="44">
        <f>VENTAS[[#This Row],[Cantidad]]*VENTAS[[#This Row],[Precio Venta]]</f>
        <v>22</v>
      </c>
      <c r="J421" s="42">
        <f>IF(VENTAS[[#This Row],[Nombre del Gestor]]&gt;1,VENTAS[[#This Row],[Precio Venta]]*10%,0)</f>
        <v>0</v>
      </c>
      <c r="K421" s="42">
        <f>IFERROR(VLOOKUP(VENTAS[[#This Row],[Código del producto Vendido]],STOCK[],13,FALSE),VENTAS[[#This Row],[Precio Venta]]*0.6)-VENTAS[[#This Row],[Comisión Unitaria 10%]]</f>
        <v>13.2</v>
      </c>
      <c r="L421" s="42">
        <f>VENTAS[[#This Row],[Cantidad]]*(VENTAS[[#This Row],[Precio Venta]]-VENTAS[[#This Row],[Costo Unitario SIN Comision]]-VENTAS[[#This Row],[Comisión Unitaria 10%]]-0.01*VENTAS[[#This Row],[Precio Venta]])</f>
        <v>8.58</v>
      </c>
      <c r="M421" s="46"/>
      <c r="N421" s="47" t="s">
        <v>24051</v>
      </c>
    </row>
    <row r="422" ht="17" customHeight="1" spans="1:14">
      <c r="A422" s="38">
        <v>45598.6563541667</v>
      </c>
      <c r="B422" s="39"/>
      <c r="C422" s="39"/>
      <c r="D422" s="39" t="s">
        <v>23196</v>
      </c>
      <c r="E422" s="39" t="s">
        <v>17320</v>
      </c>
      <c r="F422" s="41" t="s">
        <v>17321</v>
      </c>
      <c r="G422" s="39">
        <v>1</v>
      </c>
      <c r="H422" s="42">
        <v>18</v>
      </c>
      <c r="I422" s="44">
        <f>VENTAS[[#This Row],[Cantidad]]*VENTAS[[#This Row],[Precio Venta]]</f>
        <v>18</v>
      </c>
      <c r="J422" s="42">
        <f>IF(VENTAS[[#This Row],[Nombre del Gestor]]&gt;1,VENTAS[[#This Row],[Precio Venta]]*10%,0)</f>
        <v>1.8</v>
      </c>
      <c r="K422" s="42">
        <f>IFERROR(VLOOKUP(VENTAS[[#This Row],[Código del producto Vendido]],STOCK[],13,FALSE),VENTAS[[#This Row],[Precio Venta]]*0.6)-VENTAS[[#This Row],[Comisión Unitaria 10%]]</f>
        <v>13.7</v>
      </c>
      <c r="L422" s="42">
        <f>VENTAS[[#This Row],[Cantidad]]*(VENTAS[[#This Row],[Precio Venta]]-VENTAS[[#This Row],[Costo Unitario SIN Comision]]-VENTAS[[#This Row],[Comisión Unitaria 10%]]-0.01*VENTAS[[#This Row],[Precio Venta]])</f>
        <v>2.32</v>
      </c>
      <c r="M422" s="46"/>
      <c r="N422" s="47" t="s">
        <v>24052</v>
      </c>
    </row>
    <row r="423" ht="17" customHeight="1" spans="1:14">
      <c r="A423" s="38">
        <v>45598.6614467593</v>
      </c>
      <c r="B423" s="39"/>
      <c r="C423" s="39"/>
      <c r="D423" s="39" t="s">
        <v>23383</v>
      </c>
      <c r="E423" s="39" t="s">
        <v>24053</v>
      </c>
      <c r="F423" s="41" t="s">
        <v>23825</v>
      </c>
      <c r="G423" s="39">
        <v>1</v>
      </c>
      <c r="H423" s="42">
        <v>30</v>
      </c>
      <c r="I423" s="44">
        <f>VENTAS[[#This Row],[Cantidad]]*VENTAS[[#This Row],[Precio Venta]]</f>
        <v>30</v>
      </c>
      <c r="J423" s="42">
        <f>IF(VENTAS[[#This Row],[Nombre del Gestor]]&gt;1,VENTAS[[#This Row],[Precio Venta]]*10%,0)</f>
        <v>3</v>
      </c>
      <c r="K423" s="42">
        <f>IFERROR(VLOOKUP(VENTAS[[#This Row],[Código del producto Vendido]],STOCK[],13,FALSE),VENTAS[[#This Row],[Precio Venta]]*0.6)-VENTAS[[#This Row],[Comisión Unitaria 10%]]</f>
        <v>15</v>
      </c>
      <c r="L423" s="42">
        <f>VENTAS[[#This Row],[Cantidad]]*(VENTAS[[#This Row],[Precio Venta]]-VENTAS[[#This Row],[Costo Unitario SIN Comision]]-VENTAS[[#This Row],[Comisión Unitaria 10%]]-0.01*VENTAS[[#This Row],[Precio Venta]])</f>
        <v>11.7</v>
      </c>
      <c r="M423" s="46"/>
      <c r="N423" s="47" t="s">
        <v>24054</v>
      </c>
    </row>
    <row r="424" ht="17" customHeight="1" spans="1:14">
      <c r="A424" s="38">
        <v>45598.6623263889</v>
      </c>
      <c r="B424" s="39"/>
      <c r="C424" s="39"/>
      <c r="D424" s="39" t="s">
        <v>23383</v>
      </c>
      <c r="E424" s="39" t="s">
        <v>24046</v>
      </c>
      <c r="F424" s="41" t="s">
        <v>24047</v>
      </c>
      <c r="G424" s="39">
        <v>1</v>
      </c>
      <c r="H424" s="42">
        <v>17</v>
      </c>
      <c r="I424" s="44">
        <f>VENTAS[[#This Row],[Cantidad]]*VENTAS[[#This Row],[Precio Venta]]</f>
        <v>17</v>
      </c>
      <c r="J424" s="42">
        <f>IF(VENTAS[[#This Row],[Nombre del Gestor]]&gt;1,VENTAS[[#This Row],[Precio Venta]]*10%,0)</f>
        <v>1.7</v>
      </c>
      <c r="K424" s="42">
        <f>IFERROR(VLOOKUP(VENTAS[[#This Row],[Código del producto Vendido]],STOCK[],13,FALSE),VENTAS[[#This Row],[Precio Venta]]*0.6)-VENTAS[[#This Row],[Comisión Unitaria 10%]]</f>
        <v>8.5</v>
      </c>
      <c r="L424" s="42">
        <f>VENTAS[[#This Row],[Cantidad]]*(VENTAS[[#This Row],[Precio Venta]]-VENTAS[[#This Row],[Costo Unitario SIN Comision]]-VENTAS[[#This Row],[Comisión Unitaria 10%]]-0.01*VENTAS[[#This Row],[Precio Venta]])</f>
        <v>6.63</v>
      </c>
      <c r="M424" s="46"/>
      <c r="N424" s="47" t="s">
        <v>24055</v>
      </c>
    </row>
    <row r="425" ht="34" customHeight="1" spans="1:14">
      <c r="A425" s="38">
        <v>45598.6866319445</v>
      </c>
      <c r="B425" s="39"/>
      <c r="C425" s="39"/>
      <c r="D425" s="39" t="s">
        <v>23425</v>
      </c>
      <c r="E425" s="39" t="s">
        <v>23572</v>
      </c>
      <c r="F425" s="41" t="s">
        <v>23573</v>
      </c>
      <c r="G425" s="39">
        <v>1</v>
      </c>
      <c r="H425" s="42">
        <v>20</v>
      </c>
      <c r="I425" s="44">
        <f>VENTAS[[#This Row],[Cantidad]]*VENTAS[[#This Row],[Precio Venta]]</f>
        <v>20</v>
      </c>
      <c r="J425" s="42">
        <f>IF(VENTAS[[#This Row],[Nombre del Gestor]]&gt;1,VENTAS[[#This Row],[Precio Venta]]*10%,0)</f>
        <v>2</v>
      </c>
      <c r="K425" s="42">
        <f>IFERROR(VLOOKUP(VENTAS[[#This Row],[Código del producto Vendido]],STOCK[],13,FALSE),VENTAS[[#This Row],[Precio Venta]]*0.6)-VENTAS[[#This Row],[Comisión Unitaria 10%]]</f>
        <v>10</v>
      </c>
      <c r="L425" s="42">
        <f>VENTAS[[#This Row],[Cantidad]]*(VENTAS[[#This Row],[Precio Venta]]-VENTAS[[#This Row],[Costo Unitario SIN Comision]]-VENTAS[[#This Row],[Comisión Unitaria 10%]]-0.01*VENTAS[[#This Row],[Precio Venta]])</f>
        <v>7.8</v>
      </c>
      <c r="M425" s="46"/>
      <c r="N425" s="47" t="s">
        <v>24056</v>
      </c>
    </row>
    <row r="426" ht="17" customHeight="1" spans="1:14">
      <c r="A426" s="38">
        <v>45599.3865046296</v>
      </c>
      <c r="B426" s="39"/>
      <c r="C426" s="39"/>
      <c r="D426" s="39" t="s">
        <v>23484</v>
      </c>
      <c r="E426" s="39" t="s">
        <v>24057</v>
      </c>
      <c r="F426" s="41" t="s">
        <v>24058</v>
      </c>
      <c r="G426" s="39">
        <v>1</v>
      </c>
      <c r="H426" s="42">
        <v>15</v>
      </c>
      <c r="I426" s="44">
        <f>VENTAS[[#This Row],[Cantidad]]*VENTAS[[#This Row],[Precio Venta]]</f>
        <v>15</v>
      </c>
      <c r="J426" s="42">
        <f>IF(VENTAS[[#This Row],[Nombre del Gestor]]&gt;1,VENTAS[[#This Row],[Precio Venta]]*10%,0)</f>
        <v>1.5</v>
      </c>
      <c r="K426" s="42">
        <f>IFERROR(VLOOKUP(VENTAS[[#This Row],[Código del producto Vendido]],STOCK[],13,FALSE),VENTAS[[#This Row],[Precio Venta]]*0.6)-VENTAS[[#This Row],[Comisión Unitaria 10%]]</f>
        <v>7.5</v>
      </c>
      <c r="L426" s="42">
        <f>VENTAS[[#This Row],[Cantidad]]*(VENTAS[[#This Row],[Precio Venta]]-VENTAS[[#This Row],[Costo Unitario SIN Comision]]-VENTAS[[#This Row],[Comisión Unitaria 10%]]-0.01*VENTAS[[#This Row],[Precio Venta]])</f>
        <v>5.85</v>
      </c>
      <c r="M426" s="46"/>
      <c r="N426" s="47" t="s">
        <v>24059</v>
      </c>
    </row>
    <row r="427" ht="34" customHeight="1" spans="1:14">
      <c r="A427" s="38">
        <v>45599.5239583333</v>
      </c>
      <c r="B427" s="39"/>
      <c r="C427" s="39"/>
      <c r="D427" s="39" t="s">
        <v>24060</v>
      </c>
      <c r="E427" s="39" t="s">
        <v>24061</v>
      </c>
      <c r="F427" s="41" t="s">
        <v>23657</v>
      </c>
      <c r="G427" s="39">
        <v>1</v>
      </c>
      <c r="H427" s="42">
        <v>25</v>
      </c>
      <c r="I427" s="44">
        <f>VENTAS[[#This Row],[Cantidad]]*VENTAS[[#This Row],[Precio Venta]]</f>
        <v>25</v>
      </c>
      <c r="J427" s="42">
        <f>IF(VENTAS[[#This Row],[Nombre del Gestor]]&gt;1,VENTAS[[#This Row],[Precio Venta]]*10%,0)</f>
        <v>2.5</v>
      </c>
      <c r="K427" s="42">
        <f>IFERROR(VLOOKUP(VENTAS[[#This Row],[Código del producto Vendido]],STOCK[],13,FALSE),VENTAS[[#This Row],[Precio Venta]]*0.6)-VENTAS[[#This Row],[Comisión Unitaria 10%]]</f>
        <v>12.5</v>
      </c>
      <c r="L427" s="42">
        <f>VENTAS[[#This Row],[Cantidad]]*(VENTAS[[#This Row],[Precio Venta]]-VENTAS[[#This Row],[Costo Unitario SIN Comision]]-VENTAS[[#This Row],[Comisión Unitaria 10%]]-0.01*VENTAS[[#This Row],[Precio Venta]])</f>
        <v>9.75</v>
      </c>
      <c r="M427" s="46"/>
      <c r="N427" s="47" t="s">
        <v>24062</v>
      </c>
    </row>
    <row r="428" ht="34" customHeight="1" spans="1:14">
      <c r="A428" s="38">
        <v>45599.6007291667</v>
      </c>
      <c r="B428" s="39"/>
      <c r="C428" s="39"/>
      <c r="D428" s="39" t="s">
        <v>23189</v>
      </c>
      <c r="E428" s="39" t="s">
        <v>24063</v>
      </c>
      <c r="F428" s="41" t="s">
        <v>23818</v>
      </c>
      <c r="G428" s="39">
        <v>1</v>
      </c>
      <c r="H428" s="42">
        <v>15</v>
      </c>
      <c r="I428" s="44">
        <f>VENTAS[[#This Row],[Cantidad]]*VENTAS[[#This Row],[Precio Venta]]</f>
        <v>15</v>
      </c>
      <c r="J428" s="42">
        <f>IF(VENTAS[[#This Row],[Nombre del Gestor]]&gt;1,VENTAS[[#This Row],[Precio Venta]]*10%,0)</f>
        <v>1.5</v>
      </c>
      <c r="K428" s="42">
        <f>IFERROR(VLOOKUP(VENTAS[[#This Row],[Código del producto Vendido]],STOCK[],13,FALSE),VENTAS[[#This Row],[Precio Venta]]*0.6)-VENTAS[[#This Row],[Comisión Unitaria 10%]]</f>
        <v>7.5</v>
      </c>
      <c r="L428" s="42">
        <f>VENTAS[[#This Row],[Cantidad]]*(VENTAS[[#This Row],[Precio Venta]]-VENTAS[[#This Row],[Costo Unitario SIN Comision]]-VENTAS[[#This Row],[Comisión Unitaria 10%]]-0.01*VENTAS[[#This Row],[Precio Venta]])</f>
        <v>5.85</v>
      </c>
      <c r="M428" s="46"/>
      <c r="N428" s="47" t="s">
        <v>24064</v>
      </c>
    </row>
    <row r="429" ht="34" customHeight="1" spans="1:14">
      <c r="A429" s="38">
        <v>45599.6007291667</v>
      </c>
      <c r="B429" s="39"/>
      <c r="C429" s="39"/>
      <c r="D429" s="39" t="s">
        <v>23189</v>
      </c>
      <c r="E429" s="39" t="s">
        <v>24065</v>
      </c>
      <c r="F429" s="41" t="s">
        <v>24066</v>
      </c>
      <c r="G429" s="39">
        <v>1</v>
      </c>
      <c r="H429" s="42">
        <v>15</v>
      </c>
      <c r="I429" s="44">
        <f>VENTAS[[#This Row],[Cantidad]]*VENTAS[[#This Row],[Precio Venta]]</f>
        <v>15</v>
      </c>
      <c r="J429" s="42">
        <f>IF(VENTAS[[#This Row],[Nombre del Gestor]]&gt;1,VENTAS[[#This Row],[Precio Venta]]*10%,0)</f>
        <v>1.5</v>
      </c>
      <c r="K429" s="42">
        <f>IFERROR(VLOOKUP(VENTAS[[#This Row],[Código del producto Vendido]],STOCK[],13,FALSE),VENTAS[[#This Row],[Precio Venta]]*0.6)-VENTAS[[#This Row],[Comisión Unitaria 10%]]</f>
        <v>7.5</v>
      </c>
      <c r="L429" s="42">
        <f>VENTAS[[#This Row],[Cantidad]]*(VENTAS[[#This Row],[Precio Venta]]-VENTAS[[#This Row],[Costo Unitario SIN Comision]]-VENTAS[[#This Row],[Comisión Unitaria 10%]]-0.01*VENTAS[[#This Row],[Precio Venta]])</f>
        <v>5.85</v>
      </c>
      <c r="M429" s="46"/>
      <c r="N429" s="47" t="s">
        <v>24067</v>
      </c>
    </row>
    <row r="430" ht="17" customHeight="1" spans="1:14">
      <c r="A430" s="38">
        <v>45599.6471990741</v>
      </c>
      <c r="B430" s="39"/>
      <c r="C430" s="39"/>
      <c r="D430" s="39" t="s">
        <v>23619</v>
      </c>
      <c r="E430" s="39" t="s">
        <v>24068</v>
      </c>
      <c r="F430" s="41" t="s">
        <v>24069</v>
      </c>
      <c r="G430" s="39">
        <v>1</v>
      </c>
      <c r="H430" s="42">
        <v>25</v>
      </c>
      <c r="I430" s="44">
        <f>VENTAS[[#This Row],[Cantidad]]*VENTAS[[#This Row],[Precio Venta]]</f>
        <v>25</v>
      </c>
      <c r="J430" s="42">
        <f>IF(VENTAS[[#This Row],[Nombre del Gestor]]&gt;1,VENTAS[[#This Row],[Precio Venta]]*10%,0)</f>
        <v>2.5</v>
      </c>
      <c r="K430" s="42">
        <f>IFERROR(VLOOKUP(VENTAS[[#This Row],[Código del producto Vendido]],STOCK[],13,FALSE),VENTAS[[#This Row],[Precio Venta]]*0.6)-VENTAS[[#This Row],[Comisión Unitaria 10%]]</f>
        <v>12.5</v>
      </c>
      <c r="L430" s="42">
        <f>VENTAS[[#This Row],[Cantidad]]*(VENTAS[[#This Row],[Precio Venta]]-VENTAS[[#This Row],[Costo Unitario SIN Comision]]-VENTAS[[#This Row],[Comisión Unitaria 10%]]-0.01*VENTAS[[#This Row],[Precio Venta]])</f>
        <v>9.75</v>
      </c>
      <c r="M430" s="46"/>
      <c r="N430" s="47" t="s">
        <v>24070</v>
      </c>
    </row>
    <row r="431" ht="17" customHeight="1" spans="1:14">
      <c r="A431" s="38">
        <v>45599.8346296296</v>
      </c>
      <c r="B431" s="39"/>
      <c r="C431" s="39"/>
      <c r="D431" s="39" t="s">
        <v>23425</v>
      </c>
      <c r="E431" s="39" t="s">
        <v>24071</v>
      </c>
      <c r="F431" s="41" t="s">
        <v>24072</v>
      </c>
      <c r="G431" s="39">
        <v>1</v>
      </c>
      <c r="H431" s="42">
        <v>35</v>
      </c>
      <c r="I431" s="44">
        <f>VENTAS[[#This Row],[Cantidad]]*VENTAS[[#This Row],[Precio Venta]]</f>
        <v>35</v>
      </c>
      <c r="J431" s="42">
        <f>IF(VENTAS[[#This Row],[Nombre del Gestor]]&gt;1,VENTAS[[#This Row],[Precio Venta]]*10%,0)</f>
        <v>3.5</v>
      </c>
      <c r="K431" s="42">
        <f>IFERROR(VLOOKUP(VENTAS[[#This Row],[Código del producto Vendido]],STOCK[],13,FALSE),VENTAS[[#This Row],[Precio Venta]]*0.6)-VENTAS[[#This Row],[Comisión Unitaria 10%]]</f>
        <v>17.5</v>
      </c>
      <c r="L431" s="42">
        <f>VENTAS[[#This Row],[Cantidad]]*(VENTAS[[#This Row],[Precio Venta]]-VENTAS[[#This Row],[Costo Unitario SIN Comision]]-VENTAS[[#This Row],[Comisión Unitaria 10%]]-0.01*VENTAS[[#This Row],[Precio Venta]])</f>
        <v>13.65</v>
      </c>
      <c r="M431" s="46"/>
      <c r="N431" s="47" t="s">
        <v>24073</v>
      </c>
    </row>
    <row r="432" ht="17" customHeight="1" spans="1:14">
      <c r="A432" s="38">
        <v>45599.837025463</v>
      </c>
      <c r="B432" s="39"/>
      <c r="C432" s="39"/>
      <c r="D432" s="39" t="s">
        <v>23484</v>
      </c>
      <c r="E432" s="39" t="s">
        <v>23322</v>
      </c>
      <c r="F432" s="41" t="s">
        <v>16720</v>
      </c>
      <c r="G432" s="39">
        <v>1</v>
      </c>
      <c r="H432" s="42">
        <v>10</v>
      </c>
      <c r="I432" s="44">
        <f>VENTAS[[#This Row],[Cantidad]]*VENTAS[[#This Row],[Precio Venta]]</f>
        <v>10</v>
      </c>
      <c r="J432" s="42">
        <f>IF(VENTAS[[#This Row],[Nombre del Gestor]]&gt;1,VENTAS[[#This Row],[Precio Venta]]*10%,0)</f>
        <v>1</v>
      </c>
      <c r="K432" s="42">
        <f>IFERROR(VLOOKUP(VENTAS[[#This Row],[Código del producto Vendido]],STOCK[],13,FALSE),VENTAS[[#This Row],[Precio Venta]]*0.6)-VENTAS[[#This Row],[Comisión Unitaria 10%]]</f>
        <v>5</v>
      </c>
      <c r="L432" s="42">
        <f>VENTAS[[#This Row],[Cantidad]]*(VENTAS[[#This Row],[Precio Venta]]-VENTAS[[#This Row],[Costo Unitario SIN Comision]]-VENTAS[[#This Row],[Comisión Unitaria 10%]]-0.01*VENTAS[[#This Row],[Precio Venta]])</f>
        <v>3.9</v>
      </c>
      <c r="M432" s="46"/>
      <c r="N432" s="47" t="s">
        <v>24074</v>
      </c>
    </row>
    <row r="433" ht="17" customHeight="1" spans="1:14">
      <c r="A433" s="38">
        <v>45599.837025463</v>
      </c>
      <c r="B433" s="39"/>
      <c r="C433" s="39"/>
      <c r="D433" s="39" t="s">
        <v>23484</v>
      </c>
      <c r="E433" s="39" t="s">
        <v>21801</v>
      </c>
      <c r="F433" s="41" t="s">
        <v>24075</v>
      </c>
      <c r="G433" s="39">
        <v>1</v>
      </c>
      <c r="H433" s="42">
        <v>12</v>
      </c>
      <c r="I433" s="44">
        <f>VENTAS[[#This Row],[Cantidad]]*VENTAS[[#This Row],[Precio Venta]]</f>
        <v>12</v>
      </c>
      <c r="J433" s="42">
        <f>IF(VENTAS[[#This Row],[Nombre del Gestor]]&gt;1,VENTAS[[#This Row],[Precio Venta]]*10%,0)</f>
        <v>1.2</v>
      </c>
      <c r="K433" s="42">
        <f>IFERROR(VLOOKUP(VENTAS[[#This Row],[Código del producto Vendido]],STOCK[],13,FALSE),VENTAS[[#This Row],[Precio Venta]]*0.6)-VENTAS[[#This Row],[Comisión Unitaria 10%]]</f>
        <v>6.8</v>
      </c>
      <c r="L433" s="42">
        <f>VENTAS[[#This Row],[Cantidad]]*(VENTAS[[#This Row],[Precio Venta]]-VENTAS[[#This Row],[Costo Unitario SIN Comision]]-VENTAS[[#This Row],[Comisión Unitaria 10%]]-0.01*VENTAS[[#This Row],[Precio Venta]])</f>
        <v>3.88</v>
      </c>
      <c r="M433" s="46"/>
      <c r="N433" s="47" t="s">
        <v>24076</v>
      </c>
    </row>
    <row r="434" ht="17" customHeight="1" spans="1:14">
      <c r="A434" s="38">
        <v>45599.837025463</v>
      </c>
      <c r="B434" s="39"/>
      <c r="C434" s="39"/>
      <c r="D434" s="39" t="s">
        <v>23484</v>
      </c>
      <c r="E434" s="39" t="s">
        <v>23865</v>
      </c>
      <c r="F434" s="41" t="s">
        <v>23602</v>
      </c>
      <c r="G434" s="39">
        <v>1</v>
      </c>
      <c r="H434" s="42">
        <v>12</v>
      </c>
      <c r="I434" s="44">
        <f>VENTAS[[#This Row],[Cantidad]]*VENTAS[[#This Row],[Precio Venta]]</f>
        <v>12</v>
      </c>
      <c r="J434" s="42">
        <f>IF(VENTAS[[#This Row],[Nombre del Gestor]]&gt;1,VENTAS[[#This Row],[Precio Venta]]*10%,0)</f>
        <v>1.2</v>
      </c>
      <c r="K434" s="42">
        <f>IFERROR(VLOOKUP(VENTAS[[#This Row],[Código del producto Vendido]],STOCK[],13,FALSE),VENTAS[[#This Row],[Precio Venta]]*0.6)-VENTAS[[#This Row],[Comisión Unitaria 10%]]</f>
        <v>6</v>
      </c>
      <c r="L434" s="42">
        <f>VENTAS[[#This Row],[Cantidad]]*(VENTAS[[#This Row],[Precio Venta]]-VENTAS[[#This Row],[Costo Unitario SIN Comision]]-VENTAS[[#This Row],[Comisión Unitaria 10%]]-0.01*VENTAS[[#This Row],[Precio Venta]])</f>
        <v>4.68</v>
      </c>
      <c r="M434" s="46"/>
      <c r="N434" s="47" t="s">
        <v>24077</v>
      </c>
    </row>
    <row r="435" ht="17" customHeight="1" spans="1:14">
      <c r="A435" s="38">
        <v>45599.837025463</v>
      </c>
      <c r="B435" s="39"/>
      <c r="C435" s="39"/>
      <c r="D435" s="39" t="s">
        <v>23484</v>
      </c>
      <c r="E435" s="39" t="s">
        <v>24078</v>
      </c>
      <c r="F435" s="41" t="s">
        <v>24079</v>
      </c>
      <c r="G435" s="39">
        <v>1</v>
      </c>
      <c r="H435" s="42">
        <v>15</v>
      </c>
      <c r="I435" s="44">
        <f>VENTAS[[#This Row],[Cantidad]]*VENTAS[[#This Row],[Precio Venta]]</f>
        <v>15</v>
      </c>
      <c r="J435" s="42">
        <f>IF(VENTAS[[#This Row],[Nombre del Gestor]]&gt;1,VENTAS[[#This Row],[Precio Venta]]*10%,0)</f>
        <v>1.5</v>
      </c>
      <c r="K435" s="42">
        <f>IFERROR(VLOOKUP(VENTAS[[#This Row],[Código del producto Vendido]],STOCK[],13,FALSE),VENTAS[[#This Row],[Precio Venta]]*0.6)-VENTAS[[#This Row],[Comisión Unitaria 10%]]</f>
        <v>7.5</v>
      </c>
      <c r="L435" s="42">
        <f>VENTAS[[#This Row],[Cantidad]]*(VENTAS[[#This Row],[Precio Venta]]-VENTAS[[#This Row],[Costo Unitario SIN Comision]]-VENTAS[[#This Row],[Comisión Unitaria 10%]]-0.01*VENTAS[[#This Row],[Precio Venta]])</f>
        <v>5.85</v>
      </c>
      <c r="M435" s="46"/>
      <c r="N435" s="47" t="s">
        <v>24080</v>
      </c>
    </row>
    <row r="436" ht="17" customHeight="1" spans="1:14">
      <c r="A436" s="38">
        <v>45599.8379050926</v>
      </c>
      <c r="B436" s="39"/>
      <c r="C436" s="39"/>
      <c r="D436" s="39" t="s">
        <v>23174</v>
      </c>
      <c r="E436" s="39" t="s">
        <v>23448</v>
      </c>
      <c r="F436" s="41" t="s">
        <v>23449</v>
      </c>
      <c r="G436" s="39">
        <v>1</v>
      </c>
      <c r="H436" s="42">
        <v>30</v>
      </c>
      <c r="I436" s="44">
        <f>VENTAS[[#This Row],[Cantidad]]*VENTAS[[#This Row],[Precio Venta]]</f>
        <v>30</v>
      </c>
      <c r="J436" s="42">
        <f>IF(VENTAS[[#This Row],[Nombre del Gestor]]&gt;1,VENTAS[[#This Row],[Precio Venta]]*10%,0)</f>
        <v>3</v>
      </c>
      <c r="K436" s="42">
        <f>IFERROR(VLOOKUP(VENTAS[[#This Row],[Código del producto Vendido]],STOCK[],13,FALSE),VENTAS[[#This Row],[Precio Venta]]*0.6)-VENTAS[[#This Row],[Comisión Unitaria 10%]]</f>
        <v>15</v>
      </c>
      <c r="L436" s="42">
        <f>VENTAS[[#This Row],[Cantidad]]*(VENTAS[[#This Row],[Precio Venta]]-VENTAS[[#This Row],[Costo Unitario SIN Comision]]-VENTAS[[#This Row],[Comisión Unitaria 10%]]-0.01*VENTAS[[#This Row],[Precio Venta]])</f>
        <v>11.7</v>
      </c>
      <c r="M436" s="46"/>
      <c r="N436" s="47" t="s">
        <v>24081</v>
      </c>
    </row>
    <row r="437" ht="34" customHeight="1" spans="1:14">
      <c r="A437" s="38">
        <v>45600.2552777778</v>
      </c>
      <c r="B437" s="39"/>
      <c r="C437" s="39"/>
      <c r="D437" s="39" t="s">
        <v>24082</v>
      </c>
      <c r="E437" s="39" t="s">
        <v>24083</v>
      </c>
      <c r="F437" s="41" t="s">
        <v>24084</v>
      </c>
      <c r="G437" s="39">
        <v>1</v>
      </c>
      <c r="H437" s="42">
        <v>35</v>
      </c>
      <c r="I437" s="44">
        <f>VENTAS[[#This Row],[Cantidad]]*VENTAS[[#This Row],[Precio Venta]]</f>
        <v>35</v>
      </c>
      <c r="J437" s="42">
        <f>IF(VENTAS[[#This Row],[Nombre del Gestor]]&gt;1,VENTAS[[#This Row],[Precio Venta]]*10%,0)</f>
        <v>3.5</v>
      </c>
      <c r="K437" s="42">
        <f>IFERROR(VLOOKUP(VENTAS[[#This Row],[Código del producto Vendido]],STOCK[],13,FALSE),VENTAS[[#This Row],[Precio Venta]]*0.6)-VENTAS[[#This Row],[Comisión Unitaria 10%]]</f>
        <v>17.5</v>
      </c>
      <c r="L437" s="42">
        <f>VENTAS[[#This Row],[Cantidad]]*(VENTAS[[#This Row],[Precio Venta]]-VENTAS[[#This Row],[Costo Unitario SIN Comision]]-VENTAS[[#This Row],[Comisión Unitaria 10%]]-0.01*VENTAS[[#This Row],[Precio Venta]])</f>
        <v>13.65</v>
      </c>
      <c r="M437" s="46"/>
      <c r="N437" s="47" t="s">
        <v>24085</v>
      </c>
    </row>
    <row r="438" ht="34" customHeight="1" spans="1:14">
      <c r="A438" s="38">
        <v>45600.739525463</v>
      </c>
      <c r="B438" s="39"/>
      <c r="C438" s="39"/>
      <c r="D438" s="39" t="s">
        <v>23189</v>
      </c>
      <c r="E438" s="39" t="s">
        <v>24086</v>
      </c>
      <c r="F438" s="41" t="s">
        <v>24087</v>
      </c>
      <c r="G438" s="39">
        <v>1</v>
      </c>
      <c r="H438" s="42">
        <v>30</v>
      </c>
      <c r="I438" s="44">
        <f>VENTAS[[#This Row],[Cantidad]]*VENTAS[[#This Row],[Precio Venta]]</f>
        <v>30</v>
      </c>
      <c r="J438" s="42">
        <f>IF(VENTAS[[#This Row],[Nombre del Gestor]]&gt;1,VENTAS[[#This Row],[Precio Venta]]*10%,0)</f>
        <v>3</v>
      </c>
      <c r="K438" s="42">
        <f>IFERROR(VLOOKUP(VENTAS[[#This Row],[Código del producto Vendido]],STOCK[],13,FALSE),VENTAS[[#This Row],[Precio Venta]]*0.6)-VENTAS[[#This Row],[Comisión Unitaria 10%]]</f>
        <v>15</v>
      </c>
      <c r="L438" s="42">
        <f>VENTAS[[#This Row],[Cantidad]]*(VENTAS[[#This Row],[Precio Venta]]-VENTAS[[#This Row],[Costo Unitario SIN Comision]]-VENTAS[[#This Row],[Comisión Unitaria 10%]]-0.01*VENTAS[[#This Row],[Precio Venta]])</f>
        <v>11.7</v>
      </c>
      <c r="M438" s="46"/>
      <c r="N438" s="47" t="s">
        <v>24088</v>
      </c>
    </row>
    <row r="439" ht="34" customHeight="1" spans="1:14">
      <c r="A439" s="38">
        <v>45600.739525463</v>
      </c>
      <c r="B439" s="39"/>
      <c r="C439" s="39"/>
      <c r="D439" s="39" t="s">
        <v>23189</v>
      </c>
      <c r="E439" s="39" t="s">
        <v>24089</v>
      </c>
      <c r="F439" s="41" t="s">
        <v>24090</v>
      </c>
      <c r="G439" s="39">
        <v>1</v>
      </c>
      <c r="H439" s="42">
        <v>18</v>
      </c>
      <c r="I439" s="44">
        <f>VENTAS[[#This Row],[Cantidad]]*VENTAS[[#This Row],[Precio Venta]]</f>
        <v>18</v>
      </c>
      <c r="J439" s="42">
        <f>IF(VENTAS[[#This Row],[Nombre del Gestor]]&gt;1,VENTAS[[#This Row],[Precio Venta]]*10%,0)</f>
        <v>1.8</v>
      </c>
      <c r="K439" s="42">
        <f>IFERROR(VLOOKUP(VENTAS[[#This Row],[Código del producto Vendido]],STOCK[],13,FALSE),VENTAS[[#This Row],[Precio Venta]]*0.6)-VENTAS[[#This Row],[Comisión Unitaria 10%]]</f>
        <v>9</v>
      </c>
      <c r="L439" s="42">
        <f>VENTAS[[#This Row],[Cantidad]]*(VENTAS[[#This Row],[Precio Venta]]-VENTAS[[#This Row],[Costo Unitario SIN Comision]]-VENTAS[[#This Row],[Comisión Unitaria 10%]]-0.01*VENTAS[[#This Row],[Precio Venta]])</f>
        <v>7.02</v>
      </c>
      <c r="M439" s="46"/>
      <c r="N439" s="47" t="s">
        <v>24091</v>
      </c>
    </row>
    <row r="440" ht="34" customHeight="1" spans="1:14">
      <c r="A440" s="38">
        <v>45600.739525463</v>
      </c>
      <c r="B440" s="39"/>
      <c r="C440" s="39"/>
      <c r="D440" s="39" t="s">
        <v>23189</v>
      </c>
      <c r="E440" s="39" t="s">
        <v>24092</v>
      </c>
      <c r="F440" s="41" t="s">
        <v>24090</v>
      </c>
      <c r="G440" s="39">
        <v>1</v>
      </c>
      <c r="H440" s="42">
        <v>18</v>
      </c>
      <c r="I440" s="44">
        <f>VENTAS[[#This Row],[Cantidad]]*VENTAS[[#This Row],[Precio Venta]]</f>
        <v>18</v>
      </c>
      <c r="J440" s="42">
        <f>IF(VENTAS[[#This Row],[Nombre del Gestor]]&gt;1,VENTAS[[#This Row],[Precio Venta]]*10%,0)</f>
        <v>1.8</v>
      </c>
      <c r="K440" s="42">
        <f>IFERROR(VLOOKUP(VENTAS[[#This Row],[Código del producto Vendido]],STOCK[],13,FALSE),VENTAS[[#This Row],[Precio Venta]]*0.6)-VENTAS[[#This Row],[Comisión Unitaria 10%]]</f>
        <v>9</v>
      </c>
      <c r="L440" s="42">
        <f>VENTAS[[#This Row],[Cantidad]]*(VENTAS[[#This Row],[Precio Venta]]-VENTAS[[#This Row],[Costo Unitario SIN Comision]]-VENTAS[[#This Row],[Comisión Unitaria 10%]]-0.01*VENTAS[[#This Row],[Precio Venta]])</f>
        <v>7.02</v>
      </c>
      <c r="M440" s="46"/>
      <c r="N440" s="47" t="s">
        <v>24093</v>
      </c>
    </row>
    <row r="441" ht="17" customHeight="1" spans="1:14">
      <c r="A441" s="38">
        <v>45600.8367013889</v>
      </c>
      <c r="B441" s="39"/>
      <c r="C441" s="39"/>
      <c r="D441" s="39" t="s">
        <v>23484</v>
      </c>
      <c r="E441" s="39" t="s">
        <v>24078</v>
      </c>
      <c r="F441" s="41" t="s">
        <v>24079</v>
      </c>
      <c r="G441" s="39">
        <v>1</v>
      </c>
      <c r="H441" s="42">
        <v>15</v>
      </c>
      <c r="I441" s="44">
        <f>VENTAS[[#This Row],[Cantidad]]*VENTAS[[#This Row],[Precio Venta]]</f>
        <v>15</v>
      </c>
      <c r="J441" s="42">
        <f>IF(VENTAS[[#This Row],[Nombre del Gestor]]&gt;1,VENTAS[[#This Row],[Precio Venta]]*10%,0)</f>
        <v>1.5</v>
      </c>
      <c r="K441" s="42">
        <f>IFERROR(VLOOKUP(VENTAS[[#This Row],[Código del producto Vendido]],STOCK[],13,FALSE),VENTAS[[#This Row],[Precio Venta]]*0.6)-VENTAS[[#This Row],[Comisión Unitaria 10%]]</f>
        <v>7.5</v>
      </c>
      <c r="L441" s="42">
        <f>VENTAS[[#This Row],[Cantidad]]*(VENTAS[[#This Row],[Precio Venta]]-VENTAS[[#This Row],[Costo Unitario SIN Comision]]-VENTAS[[#This Row],[Comisión Unitaria 10%]]-0.01*VENTAS[[#This Row],[Precio Venta]])</f>
        <v>5.85</v>
      </c>
      <c r="M441" s="46"/>
      <c r="N441" s="47" t="s">
        <v>24094</v>
      </c>
    </row>
    <row r="442" ht="17" customHeight="1" spans="1:14">
      <c r="A442" s="38">
        <v>45600.8413773148</v>
      </c>
      <c r="B442" s="39"/>
      <c r="C442" s="39"/>
      <c r="D442" s="39" t="s">
        <v>23196</v>
      </c>
      <c r="E442" s="39" t="s">
        <v>24095</v>
      </c>
      <c r="F442" s="41" t="s">
        <v>23348</v>
      </c>
      <c r="G442" s="39">
        <v>1</v>
      </c>
      <c r="H442" s="42">
        <v>14</v>
      </c>
      <c r="I442" s="44">
        <f>VENTAS[[#This Row],[Cantidad]]*VENTAS[[#This Row],[Precio Venta]]</f>
        <v>14</v>
      </c>
      <c r="J442" s="42">
        <f>IF(VENTAS[[#This Row],[Nombre del Gestor]]&gt;1,VENTAS[[#This Row],[Precio Venta]]*10%,0)</f>
        <v>1.4</v>
      </c>
      <c r="K442" s="42">
        <f>IFERROR(VLOOKUP(VENTAS[[#This Row],[Código del producto Vendido]],STOCK[],13,FALSE),VENTAS[[#This Row],[Precio Venta]]*0.6)-VENTAS[[#This Row],[Comisión Unitaria 10%]]</f>
        <v>7</v>
      </c>
      <c r="L442" s="42">
        <f>VENTAS[[#This Row],[Cantidad]]*(VENTAS[[#This Row],[Precio Venta]]-VENTAS[[#This Row],[Costo Unitario SIN Comision]]-VENTAS[[#This Row],[Comisión Unitaria 10%]]-0.01*VENTAS[[#This Row],[Precio Venta]])</f>
        <v>5.46</v>
      </c>
      <c r="M442" s="46"/>
      <c r="N442" s="47" t="s">
        <v>24096</v>
      </c>
    </row>
    <row r="443" ht="17" customHeight="1" spans="1:14">
      <c r="A443" s="38">
        <v>45600.8686921296</v>
      </c>
      <c r="B443" s="39"/>
      <c r="C443" s="39"/>
      <c r="D443" s="39" t="s">
        <v>23196</v>
      </c>
      <c r="E443" s="39" t="s">
        <v>24097</v>
      </c>
      <c r="F443" s="41" t="s">
        <v>24047</v>
      </c>
      <c r="G443" s="39">
        <v>1</v>
      </c>
      <c r="H443" s="42">
        <v>17</v>
      </c>
      <c r="I443" s="44">
        <f>VENTAS[[#This Row],[Cantidad]]*VENTAS[[#This Row],[Precio Venta]]</f>
        <v>17</v>
      </c>
      <c r="J443" s="42">
        <f>IF(VENTAS[[#This Row],[Nombre del Gestor]]&gt;1,VENTAS[[#This Row],[Precio Venta]]*10%,0)</f>
        <v>1.7</v>
      </c>
      <c r="K443" s="42">
        <f>IFERROR(VLOOKUP(VENTAS[[#This Row],[Código del producto Vendido]],STOCK[],13,FALSE),VENTAS[[#This Row],[Precio Venta]]*0.6)-VENTAS[[#This Row],[Comisión Unitaria 10%]]</f>
        <v>8.5</v>
      </c>
      <c r="L443" s="42">
        <f>VENTAS[[#This Row],[Cantidad]]*(VENTAS[[#This Row],[Precio Venta]]-VENTAS[[#This Row],[Costo Unitario SIN Comision]]-VENTAS[[#This Row],[Comisión Unitaria 10%]]-0.01*VENTAS[[#This Row],[Precio Venta]])</f>
        <v>6.63</v>
      </c>
      <c r="M443" s="46"/>
      <c r="N443" s="47" t="s">
        <v>24098</v>
      </c>
    </row>
    <row r="444" ht="34" customHeight="1" spans="1:14">
      <c r="A444" s="38">
        <v>45601.5523148148</v>
      </c>
      <c r="B444" s="39"/>
      <c r="C444" s="39"/>
      <c r="D444" s="39" t="s">
        <v>24099</v>
      </c>
      <c r="E444" s="39" t="s">
        <v>16890</v>
      </c>
      <c r="F444" s="41" t="s">
        <v>16891</v>
      </c>
      <c r="G444" s="39">
        <v>1</v>
      </c>
      <c r="H444" s="42">
        <v>30</v>
      </c>
      <c r="I444" s="44">
        <f>VENTAS[[#This Row],[Cantidad]]*VENTAS[[#This Row],[Precio Venta]]</f>
        <v>30</v>
      </c>
      <c r="J444" s="42">
        <f>IF(VENTAS[[#This Row],[Nombre del Gestor]]&gt;1,VENTAS[[#This Row],[Precio Venta]]*10%,0)</f>
        <v>3</v>
      </c>
      <c r="K444" s="42">
        <f>IFERROR(VLOOKUP(VENTAS[[#This Row],[Código del producto Vendido]],STOCK[],13,FALSE),VENTAS[[#This Row],[Precio Venta]]*0.6)-VENTAS[[#This Row],[Comisión Unitaria 10%]]</f>
        <v>12</v>
      </c>
      <c r="L444" s="42">
        <f>VENTAS[[#This Row],[Cantidad]]*(VENTAS[[#This Row],[Precio Venta]]-VENTAS[[#This Row],[Costo Unitario SIN Comision]]-VENTAS[[#This Row],[Comisión Unitaria 10%]]-0.01*VENTAS[[#This Row],[Precio Venta]])</f>
        <v>14.7</v>
      </c>
      <c r="M444" s="46"/>
      <c r="N444" s="47" t="s">
        <v>24100</v>
      </c>
    </row>
    <row r="445" ht="34" customHeight="1" spans="1:14">
      <c r="A445" s="38">
        <v>45601.5523148148</v>
      </c>
      <c r="B445" s="39"/>
      <c r="C445" s="39"/>
      <c r="D445" s="39" t="s">
        <v>24099</v>
      </c>
      <c r="E445" s="39" t="s">
        <v>24101</v>
      </c>
      <c r="F445" s="41" t="s">
        <v>24102</v>
      </c>
      <c r="G445" s="39">
        <v>1</v>
      </c>
      <c r="H445" s="42">
        <v>25</v>
      </c>
      <c r="I445" s="44">
        <f>VENTAS[[#This Row],[Cantidad]]*VENTAS[[#This Row],[Precio Venta]]</f>
        <v>25</v>
      </c>
      <c r="J445" s="42">
        <f>IF(VENTAS[[#This Row],[Nombre del Gestor]]&gt;1,VENTAS[[#This Row],[Precio Venta]]*10%,0)</f>
        <v>2.5</v>
      </c>
      <c r="K445" s="42">
        <f>IFERROR(VLOOKUP(VENTAS[[#This Row],[Código del producto Vendido]],STOCK[],13,FALSE),VENTAS[[#This Row],[Precio Venta]]*0.6)-VENTAS[[#This Row],[Comisión Unitaria 10%]]</f>
        <v>12.5</v>
      </c>
      <c r="L445" s="42">
        <f>VENTAS[[#This Row],[Cantidad]]*(VENTAS[[#This Row],[Precio Venta]]-VENTAS[[#This Row],[Costo Unitario SIN Comision]]-VENTAS[[#This Row],[Comisión Unitaria 10%]]-0.01*VENTAS[[#This Row],[Precio Venta]])</f>
        <v>9.75</v>
      </c>
      <c r="M445" s="46"/>
      <c r="N445" s="47" t="s">
        <v>24103</v>
      </c>
    </row>
    <row r="446" ht="34" customHeight="1" spans="1:14">
      <c r="A446" s="38">
        <v>45601.5523148148</v>
      </c>
      <c r="B446" s="39"/>
      <c r="C446" s="39"/>
      <c r="D446" s="39" t="s">
        <v>24099</v>
      </c>
      <c r="E446" s="39" t="s">
        <v>24104</v>
      </c>
      <c r="F446" s="41" t="s">
        <v>24105</v>
      </c>
      <c r="G446" s="39">
        <v>1</v>
      </c>
      <c r="H446" s="42">
        <v>0</v>
      </c>
      <c r="I446" s="44">
        <f>VENTAS[[#This Row],[Cantidad]]*VENTAS[[#This Row],[Precio Venta]]</f>
        <v>0</v>
      </c>
      <c r="J446" s="42">
        <f>IF(VENTAS[[#This Row],[Nombre del Gestor]]&gt;1,VENTAS[[#This Row],[Precio Venta]]*10%,0)</f>
        <v>0</v>
      </c>
      <c r="K446" s="42">
        <f>IFERROR(VLOOKUP(VENTAS[[#This Row],[Código del producto Vendido]],STOCK[],13,FALSE),VENTAS[[#This Row],[Precio Venta]]*0.6)-VENTAS[[#This Row],[Comisión Unitaria 10%]]</f>
        <v>0</v>
      </c>
      <c r="L446" s="42">
        <f>VENTAS[[#This Row],[Cantidad]]*(VENTAS[[#This Row],[Precio Venta]]-VENTAS[[#This Row],[Costo Unitario SIN Comision]]-VENTAS[[#This Row],[Comisión Unitaria 10%]]-0.01*VENTAS[[#This Row],[Precio Venta]])</f>
        <v>0</v>
      </c>
      <c r="M446" s="46"/>
      <c r="N446" s="47" t="s">
        <v>24106</v>
      </c>
    </row>
    <row r="447" ht="34" customHeight="1" spans="1:14">
      <c r="A447" s="38">
        <v>45601.5523148148</v>
      </c>
      <c r="B447" s="39"/>
      <c r="C447" s="39"/>
      <c r="D447" s="39" t="s">
        <v>24099</v>
      </c>
      <c r="E447" s="39" t="s">
        <v>24107</v>
      </c>
      <c r="F447" s="41" t="s">
        <v>24108</v>
      </c>
      <c r="G447" s="39">
        <v>1</v>
      </c>
      <c r="H447" s="42">
        <v>25</v>
      </c>
      <c r="I447" s="44">
        <f>VENTAS[[#This Row],[Cantidad]]*VENTAS[[#This Row],[Precio Venta]]</f>
        <v>25</v>
      </c>
      <c r="J447" s="42">
        <f>IF(VENTAS[[#This Row],[Nombre del Gestor]]&gt;1,VENTAS[[#This Row],[Precio Venta]]*10%,0)</f>
        <v>2.5</v>
      </c>
      <c r="K447" s="42">
        <f>IFERROR(VLOOKUP(VENTAS[[#This Row],[Código del producto Vendido]],STOCK[],13,FALSE),VENTAS[[#This Row],[Precio Venta]]*0.6)-VENTAS[[#This Row],[Comisión Unitaria 10%]]</f>
        <v>12.5</v>
      </c>
      <c r="L447" s="42">
        <f>VENTAS[[#This Row],[Cantidad]]*(VENTAS[[#This Row],[Precio Venta]]-VENTAS[[#This Row],[Costo Unitario SIN Comision]]-VENTAS[[#This Row],[Comisión Unitaria 10%]]-0.01*VENTAS[[#This Row],[Precio Venta]])</f>
        <v>9.75</v>
      </c>
      <c r="M447" s="46"/>
      <c r="N447" s="47" t="s">
        <v>24109</v>
      </c>
    </row>
    <row r="448" ht="34" customHeight="1" spans="1:14">
      <c r="A448" s="38">
        <v>45601.5523148148</v>
      </c>
      <c r="B448" s="39"/>
      <c r="C448" s="39"/>
      <c r="D448" s="39" t="s">
        <v>24099</v>
      </c>
      <c r="E448" s="39" t="s">
        <v>24110</v>
      </c>
      <c r="F448" s="41" t="s">
        <v>24111</v>
      </c>
      <c r="G448" s="39">
        <v>1</v>
      </c>
      <c r="H448" s="42">
        <v>25</v>
      </c>
      <c r="I448" s="44">
        <f>VENTAS[[#This Row],[Cantidad]]*VENTAS[[#This Row],[Precio Venta]]</f>
        <v>25</v>
      </c>
      <c r="J448" s="42">
        <f>IF(VENTAS[[#This Row],[Nombre del Gestor]]&gt;1,VENTAS[[#This Row],[Precio Venta]]*10%,0)</f>
        <v>2.5</v>
      </c>
      <c r="K448" s="42">
        <f>IFERROR(VLOOKUP(VENTAS[[#This Row],[Código del producto Vendido]],STOCK[],13,FALSE),VENTAS[[#This Row],[Precio Venta]]*0.6)-VENTAS[[#This Row],[Comisión Unitaria 10%]]</f>
        <v>12.5</v>
      </c>
      <c r="L448" s="42">
        <f>VENTAS[[#This Row],[Cantidad]]*(VENTAS[[#This Row],[Precio Venta]]-VENTAS[[#This Row],[Costo Unitario SIN Comision]]-VENTAS[[#This Row],[Comisión Unitaria 10%]]-0.01*VENTAS[[#This Row],[Precio Venta]])</f>
        <v>9.75</v>
      </c>
      <c r="M448" s="46"/>
      <c r="N448" s="47" t="s">
        <v>24112</v>
      </c>
    </row>
    <row r="449" ht="17" customHeight="1" spans="1:14">
      <c r="A449" s="38">
        <v>45601.7819560185</v>
      </c>
      <c r="B449" s="39"/>
      <c r="C449" s="39"/>
      <c r="D449" s="39" t="s">
        <v>23425</v>
      </c>
      <c r="E449" s="39" t="s">
        <v>24113</v>
      </c>
      <c r="F449" s="41" t="s">
        <v>23581</v>
      </c>
      <c r="G449" s="39">
        <v>1</v>
      </c>
      <c r="H449" s="42">
        <v>25</v>
      </c>
      <c r="I449" s="44">
        <f>VENTAS[[#This Row],[Cantidad]]*VENTAS[[#This Row],[Precio Venta]]</f>
        <v>25</v>
      </c>
      <c r="J449" s="42">
        <f>IF(VENTAS[[#This Row],[Nombre del Gestor]]&gt;1,VENTAS[[#This Row],[Precio Venta]]*10%,0)</f>
        <v>2.5</v>
      </c>
      <c r="K449" s="42">
        <f>IFERROR(VLOOKUP(VENTAS[[#This Row],[Código del producto Vendido]],STOCK[],13,FALSE),VENTAS[[#This Row],[Precio Venta]]*0.6)-VENTAS[[#This Row],[Comisión Unitaria 10%]]</f>
        <v>12.5</v>
      </c>
      <c r="L449" s="42">
        <f>VENTAS[[#This Row],[Cantidad]]*(VENTAS[[#This Row],[Precio Venta]]-VENTAS[[#This Row],[Costo Unitario SIN Comision]]-VENTAS[[#This Row],[Comisión Unitaria 10%]]-0.01*VENTAS[[#This Row],[Precio Venta]])</f>
        <v>9.75</v>
      </c>
      <c r="M449" s="46"/>
      <c r="N449" s="47" t="s">
        <v>24114</v>
      </c>
    </row>
    <row r="450" ht="17" customHeight="1" spans="1:14">
      <c r="A450" s="38">
        <v>45601.7829050926</v>
      </c>
      <c r="B450" s="39"/>
      <c r="C450" s="39"/>
      <c r="D450" s="39" t="s">
        <v>23196</v>
      </c>
      <c r="E450" s="39" t="s">
        <v>16816</v>
      </c>
      <c r="F450" s="41" t="s">
        <v>16818</v>
      </c>
      <c r="G450" s="39">
        <v>1</v>
      </c>
      <c r="H450" s="42">
        <v>30</v>
      </c>
      <c r="I450" s="44">
        <f>VENTAS[[#This Row],[Cantidad]]*VENTAS[[#This Row],[Precio Venta]]</f>
        <v>30</v>
      </c>
      <c r="J450" s="42">
        <f>IF(VENTAS[[#This Row],[Nombre del Gestor]]&gt;1,VENTAS[[#This Row],[Precio Venta]]*10%,0)</f>
        <v>3</v>
      </c>
      <c r="K450" s="42">
        <f>IFERROR(VLOOKUP(VENTAS[[#This Row],[Código del producto Vendido]],STOCK[],13,FALSE),VENTAS[[#This Row],[Precio Venta]]*0.6)-VENTAS[[#This Row],[Comisión Unitaria 10%]]</f>
        <v>12.46</v>
      </c>
      <c r="L450" s="42">
        <f>VENTAS[[#This Row],[Cantidad]]*(VENTAS[[#This Row],[Precio Venta]]-VENTAS[[#This Row],[Costo Unitario SIN Comision]]-VENTAS[[#This Row],[Comisión Unitaria 10%]]-0.01*VENTAS[[#This Row],[Precio Venta]])</f>
        <v>14.24</v>
      </c>
      <c r="M450" s="46"/>
      <c r="N450" s="47" t="s">
        <v>24115</v>
      </c>
    </row>
    <row r="451" ht="17" customHeight="1" spans="1:14">
      <c r="A451" s="38">
        <v>45601.858900463</v>
      </c>
      <c r="B451" s="39"/>
      <c r="C451" s="39"/>
      <c r="D451" s="39" t="s">
        <v>24116</v>
      </c>
      <c r="E451" s="39" t="s">
        <v>23576</v>
      </c>
      <c r="F451" s="41" t="s">
        <v>23570</v>
      </c>
      <c r="G451" s="39">
        <v>1</v>
      </c>
      <c r="H451" s="42">
        <v>30</v>
      </c>
      <c r="I451" s="44">
        <f>VENTAS[[#This Row],[Cantidad]]*VENTAS[[#This Row],[Precio Venta]]</f>
        <v>30</v>
      </c>
      <c r="J451" s="42">
        <f>IF(VENTAS[[#This Row],[Nombre del Gestor]]&gt;1,VENTAS[[#This Row],[Precio Venta]]*10%,0)</f>
        <v>3</v>
      </c>
      <c r="K451" s="42">
        <f>IFERROR(VLOOKUP(VENTAS[[#This Row],[Código del producto Vendido]],STOCK[],13,FALSE),VENTAS[[#This Row],[Precio Venta]]*0.6)-VENTAS[[#This Row],[Comisión Unitaria 10%]]</f>
        <v>15</v>
      </c>
      <c r="L451" s="42">
        <f>VENTAS[[#This Row],[Cantidad]]*(VENTAS[[#This Row],[Precio Venta]]-VENTAS[[#This Row],[Costo Unitario SIN Comision]]-VENTAS[[#This Row],[Comisión Unitaria 10%]]-0.01*VENTAS[[#This Row],[Precio Venta]])</f>
        <v>11.7</v>
      </c>
      <c r="M451" s="46"/>
      <c r="N451" s="47" t="s">
        <v>24117</v>
      </c>
    </row>
    <row r="452" ht="17" customHeight="1" spans="1:14">
      <c r="A452" s="38">
        <v>45601.8665740741</v>
      </c>
      <c r="B452" s="39"/>
      <c r="C452" s="39"/>
      <c r="D452" s="39" t="s">
        <v>24118</v>
      </c>
      <c r="E452" s="39" t="s">
        <v>23304</v>
      </c>
      <c r="F452" s="41" t="s">
        <v>23299</v>
      </c>
      <c r="G452" s="39">
        <v>1</v>
      </c>
      <c r="H452" s="42">
        <v>23</v>
      </c>
      <c r="I452" s="44">
        <f>VENTAS[[#This Row],[Cantidad]]*VENTAS[[#This Row],[Precio Venta]]</f>
        <v>23</v>
      </c>
      <c r="J452" s="42">
        <f>IF(VENTAS[[#This Row],[Nombre del Gestor]]&gt;1,VENTAS[[#This Row],[Precio Venta]]*10%,0)</f>
        <v>2.3</v>
      </c>
      <c r="K452" s="42">
        <f>IFERROR(VLOOKUP(VENTAS[[#This Row],[Código del producto Vendido]],STOCK[],13,FALSE),VENTAS[[#This Row],[Precio Venta]]*0.6)-VENTAS[[#This Row],[Comisión Unitaria 10%]]</f>
        <v>11.5</v>
      </c>
      <c r="L452" s="42">
        <f>VENTAS[[#This Row],[Cantidad]]*(VENTAS[[#This Row],[Precio Venta]]-VENTAS[[#This Row],[Costo Unitario SIN Comision]]-VENTAS[[#This Row],[Comisión Unitaria 10%]]-0.01*VENTAS[[#This Row],[Precio Venta]])</f>
        <v>8.97</v>
      </c>
      <c r="M452" s="46"/>
      <c r="N452" s="47" t="s">
        <v>24119</v>
      </c>
    </row>
    <row r="453" ht="34" customHeight="1" spans="1:14">
      <c r="A453" s="38">
        <v>45601.8773148148</v>
      </c>
      <c r="B453" s="39"/>
      <c r="C453" s="39"/>
      <c r="D453" s="39" t="s">
        <v>23979</v>
      </c>
      <c r="E453" s="39" t="s">
        <v>24034</v>
      </c>
      <c r="F453" s="41" t="s">
        <v>23831</v>
      </c>
      <c r="G453" s="39">
        <v>1</v>
      </c>
      <c r="H453" s="42">
        <v>25</v>
      </c>
      <c r="I453" s="44">
        <f>VENTAS[[#This Row],[Cantidad]]*VENTAS[[#This Row],[Precio Venta]]</f>
        <v>25</v>
      </c>
      <c r="J453" s="42">
        <f>IF(VENTAS[[#This Row],[Nombre del Gestor]]&gt;1,VENTAS[[#This Row],[Precio Venta]]*10%,0)</f>
        <v>2.5</v>
      </c>
      <c r="K453" s="42">
        <f>IFERROR(VLOOKUP(VENTAS[[#This Row],[Código del producto Vendido]],STOCK[],13,FALSE),VENTAS[[#This Row],[Precio Venta]]*0.6)-VENTAS[[#This Row],[Comisión Unitaria 10%]]</f>
        <v>12.5</v>
      </c>
      <c r="L453" s="42">
        <f>VENTAS[[#This Row],[Cantidad]]*(VENTAS[[#This Row],[Precio Venta]]-VENTAS[[#This Row],[Costo Unitario SIN Comision]]-VENTAS[[#This Row],[Comisión Unitaria 10%]]-0.01*VENTAS[[#This Row],[Precio Venta]])</f>
        <v>9.75</v>
      </c>
      <c r="M453" s="46"/>
      <c r="N453" s="47" t="s">
        <v>24120</v>
      </c>
    </row>
    <row r="454" ht="17" customHeight="1" spans="1:14">
      <c r="A454" s="38">
        <v>45601.9396990741</v>
      </c>
      <c r="B454" s="39"/>
      <c r="C454" s="39"/>
      <c r="D454" s="39" t="s">
        <v>24121</v>
      </c>
      <c r="E454" s="39" t="s">
        <v>23669</v>
      </c>
      <c r="F454" s="41" t="s">
        <v>16771</v>
      </c>
      <c r="G454" s="39">
        <v>1</v>
      </c>
      <c r="H454" s="42">
        <v>35</v>
      </c>
      <c r="I454" s="44">
        <f>VENTAS[[#This Row],[Cantidad]]*VENTAS[[#This Row],[Precio Venta]]</f>
        <v>35</v>
      </c>
      <c r="J454" s="42">
        <f>IF(VENTAS[[#This Row],[Nombre del Gestor]]&gt;1,VENTAS[[#This Row],[Precio Venta]]*10%,0)</f>
        <v>3.5</v>
      </c>
      <c r="K454" s="42">
        <f>IFERROR(VLOOKUP(VENTAS[[#This Row],[Código del producto Vendido]],STOCK[],13,FALSE),VENTAS[[#This Row],[Precio Venta]]*0.6)-VENTAS[[#This Row],[Comisión Unitaria 10%]]</f>
        <v>17.5</v>
      </c>
      <c r="L454" s="42">
        <f>VENTAS[[#This Row],[Cantidad]]*(VENTAS[[#This Row],[Precio Venta]]-VENTAS[[#This Row],[Costo Unitario SIN Comision]]-VENTAS[[#This Row],[Comisión Unitaria 10%]]-0.01*VENTAS[[#This Row],[Precio Venta]])</f>
        <v>13.65</v>
      </c>
      <c r="M454" s="46"/>
      <c r="N454" s="47" t="s">
        <v>24122</v>
      </c>
    </row>
    <row r="455" ht="17" customHeight="1" spans="1:14">
      <c r="A455" s="38">
        <v>45601.9486921296</v>
      </c>
      <c r="B455" s="39"/>
      <c r="C455" s="39"/>
      <c r="D455" s="39" t="s">
        <v>24123</v>
      </c>
      <c r="E455" s="39" t="s">
        <v>23927</v>
      </c>
      <c r="F455" s="41" t="s">
        <v>23500</v>
      </c>
      <c r="G455" s="39">
        <v>1</v>
      </c>
      <c r="H455" s="42">
        <v>5</v>
      </c>
      <c r="I455" s="44">
        <f>VENTAS[[#This Row],[Cantidad]]*VENTAS[[#This Row],[Precio Venta]]</f>
        <v>5</v>
      </c>
      <c r="J455" s="42">
        <f>IF(VENTAS[[#This Row],[Nombre del Gestor]]&gt;1,VENTAS[[#This Row],[Precio Venta]]*10%,0)</f>
        <v>0.5</v>
      </c>
      <c r="K455" s="42">
        <f>IFERROR(VLOOKUP(VENTAS[[#This Row],[Código del producto Vendido]],STOCK[],13,FALSE),VENTAS[[#This Row],[Precio Venta]]*0.6)-VENTAS[[#This Row],[Comisión Unitaria 10%]]</f>
        <v>2.5</v>
      </c>
      <c r="L455" s="42">
        <f>VENTAS[[#This Row],[Cantidad]]*(VENTAS[[#This Row],[Precio Venta]]-VENTAS[[#This Row],[Costo Unitario SIN Comision]]-VENTAS[[#This Row],[Comisión Unitaria 10%]]-0.01*VENTAS[[#This Row],[Precio Venta]])</f>
        <v>1.95</v>
      </c>
      <c r="M455" s="46"/>
      <c r="N455" s="47" t="s">
        <v>24124</v>
      </c>
    </row>
    <row r="456" ht="34" customHeight="1" spans="1:14">
      <c r="A456" s="38">
        <v>45602.415162037</v>
      </c>
      <c r="B456" s="39"/>
      <c r="C456" s="39"/>
      <c r="D456" s="39" t="s">
        <v>23196</v>
      </c>
      <c r="E456" s="39" t="s">
        <v>24125</v>
      </c>
      <c r="F456" s="41" t="s">
        <v>24126</v>
      </c>
      <c r="G456" s="39">
        <v>1</v>
      </c>
      <c r="H456" s="42">
        <v>22</v>
      </c>
      <c r="I456" s="44">
        <f>VENTAS[[#This Row],[Cantidad]]*VENTAS[[#This Row],[Precio Venta]]</f>
        <v>22</v>
      </c>
      <c r="J456" s="42">
        <f>IF(VENTAS[[#This Row],[Nombre del Gestor]]&gt;1,VENTAS[[#This Row],[Precio Venta]]*10%,0)</f>
        <v>2.2</v>
      </c>
      <c r="K456" s="42">
        <f>IFERROR(VLOOKUP(VENTAS[[#This Row],[Código del producto Vendido]],STOCK[],13,FALSE),VENTAS[[#This Row],[Precio Venta]]*0.6)-VENTAS[[#This Row],[Comisión Unitaria 10%]]</f>
        <v>11</v>
      </c>
      <c r="L456" s="42">
        <f>VENTAS[[#This Row],[Cantidad]]*(VENTAS[[#This Row],[Precio Venta]]-VENTAS[[#This Row],[Costo Unitario SIN Comision]]-VENTAS[[#This Row],[Comisión Unitaria 10%]]-0.01*VENTAS[[#This Row],[Precio Venta]])</f>
        <v>8.58</v>
      </c>
      <c r="M456" s="46"/>
      <c r="N456" s="47" t="s">
        <v>24127</v>
      </c>
    </row>
    <row r="457" ht="34" customHeight="1" spans="1:14">
      <c r="A457" s="38">
        <v>45607.5371759259</v>
      </c>
      <c r="B457" s="39"/>
      <c r="C457" s="39"/>
      <c r="D457" s="39" t="s">
        <v>24128</v>
      </c>
      <c r="E457" s="39" t="s">
        <v>24129</v>
      </c>
      <c r="F457" s="41" t="s">
        <v>24130</v>
      </c>
      <c r="G457" s="39">
        <v>1</v>
      </c>
      <c r="H457" s="42">
        <v>25</v>
      </c>
      <c r="I457" s="44">
        <f>VENTAS[[#This Row],[Cantidad]]*VENTAS[[#This Row],[Precio Venta]]</f>
        <v>25</v>
      </c>
      <c r="J457" s="42">
        <f>IF(VENTAS[[#This Row],[Nombre del Gestor]]&gt;1,VENTAS[[#This Row],[Precio Venta]]*10%,0)</f>
        <v>2.5</v>
      </c>
      <c r="K457" s="42">
        <f>IFERROR(VLOOKUP(VENTAS[[#This Row],[Código del producto Vendido]],STOCK[],13,FALSE),VENTAS[[#This Row],[Precio Venta]]*0.6)-VENTAS[[#This Row],[Comisión Unitaria 10%]]</f>
        <v>12.5</v>
      </c>
      <c r="L457" s="42">
        <f>VENTAS[[#This Row],[Cantidad]]*(VENTAS[[#This Row],[Precio Venta]]-VENTAS[[#This Row],[Costo Unitario SIN Comision]]-VENTAS[[#This Row],[Comisión Unitaria 10%]]-0.01*VENTAS[[#This Row],[Precio Venta]])</f>
        <v>9.75</v>
      </c>
      <c r="M457" s="46"/>
      <c r="N457" s="47" t="s">
        <v>24131</v>
      </c>
    </row>
    <row r="458" ht="17" customHeight="1" spans="1:14">
      <c r="A458" s="38">
        <v>45607.7805671296</v>
      </c>
      <c r="B458" s="39"/>
      <c r="C458" s="39"/>
      <c r="D458" s="39" t="s">
        <v>23425</v>
      </c>
      <c r="E458" s="39" t="s">
        <v>24132</v>
      </c>
      <c r="F458" s="41" t="s">
        <v>24133</v>
      </c>
      <c r="G458" s="39">
        <v>1</v>
      </c>
      <c r="H458" s="42">
        <v>20</v>
      </c>
      <c r="I458" s="44">
        <f>VENTAS[[#This Row],[Cantidad]]*VENTAS[[#This Row],[Precio Venta]]</f>
        <v>20</v>
      </c>
      <c r="J458" s="42">
        <f>IF(VENTAS[[#This Row],[Nombre del Gestor]]&gt;1,VENTAS[[#This Row],[Precio Venta]]*10%,0)</f>
        <v>2</v>
      </c>
      <c r="K458" s="42">
        <f>IFERROR(VLOOKUP(VENTAS[[#This Row],[Código del producto Vendido]],STOCK[],13,FALSE),VENTAS[[#This Row],[Precio Venta]]*0.6)-VENTAS[[#This Row],[Comisión Unitaria 10%]]</f>
        <v>10</v>
      </c>
      <c r="L458" s="42">
        <f>VENTAS[[#This Row],[Cantidad]]*(VENTAS[[#This Row],[Precio Venta]]-VENTAS[[#This Row],[Costo Unitario SIN Comision]]-VENTAS[[#This Row],[Comisión Unitaria 10%]]-0.01*VENTAS[[#This Row],[Precio Venta]])</f>
        <v>7.8</v>
      </c>
      <c r="M458" s="46"/>
      <c r="N458" s="47" t="s">
        <v>24134</v>
      </c>
    </row>
    <row r="459" ht="17" customHeight="1" spans="1:14">
      <c r="A459" s="38">
        <v>45607.7812962963</v>
      </c>
      <c r="B459" s="39"/>
      <c r="C459" s="39"/>
      <c r="D459" s="39" t="s">
        <v>23425</v>
      </c>
      <c r="E459" s="39" t="s">
        <v>16816</v>
      </c>
      <c r="F459" s="41" t="s">
        <v>16818</v>
      </c>
      <c r="G459" s="39">
        <v>1</v>
      </c>
      <c r="H459" s="42">
        <v>30</v>
      </c>
      <c r="I459" s="44">
        <f>VENTAS[[#This Row],[Cantidad]]*VENTAS[[#This Row],[Precio Venta]]</f>
        <v>30</v>
      </c>
      <c r="J459" s="42">
        <f>IF(VENTAS[[#This Row],[Nombre del Gestor]]&gt;1,VENTAS[[#This Row],[Precio Venta]]*10%,0)</f>
        <v>3</v>
      </c>
      <c r="K459" s="42">
        <f>IFERROR(VLOOKUP(VENTAS[[#This Row],[Código del producto Vendido]],STOCK[],13,FALSE),VENTAS[[#This Row],[Precio Venta]]*0.6)-VENTAS[[#This Row],[Comisión Unitaria 10%]]</f>
        <v>12.46</v>
      </c>
      <c r="L459" s="42">
        <f>VENTAS[[#This Row],[Cantidad]]*(VENTAS[[#This Row],[Precio Venta]]-VENTAS[[#This Row],[Costo Unitario SIN Comision]]-VENTAS[[#This Row],[Comisión Unitaria 10%]]-0.01*VENTAS[[#This Row],[Precio Venta]])</f>
        <v>14.24</v>
      </c>
      <c r="M459" s="46"/>
      <c r="N459" s="47" t="s">
        <v>24135</v>
      </c>
    </row>
    <row r="460" ht="17" customHeight="1" spans="1:14">
      <c r="A460" s="38">
        <v>45608.6348148148</v>
      </c>
      <c r="B460" s="39"/>
      <c r="C460" s="39"/>
      <c r="D460" s="39" t="s">
        <v>23237</v>
      </c>
      <c r="E460" s="39" t="s">
        <v>16819</v>
      </c>
      <c r="F460" s="41" t="s">
        <v>16818</v>
      </c>
      <c r="G460" s="39">
        <v>1</v>
      </c>
      <c r="H460" s="42">
        <v>30</v>
      </c>
      <c r="I460" s="44">
        <f>VENTAS[[#This Row],[Cantidad]]*VENTAS[[#This Row],[Precio Venta]]</f>
        <v>30</v>
      </c>
      <c r="J460" s="42">
        <f>IF(VENTAS[[#This Row],[Nombre del Gestor]]&gt;1,VENTAS[[#This Row],[Precio Venta]]*10%,0)</f>
        <v>3</v>
      </c>
      <c r="K460" s="42">
        <f>IFERROR(VLOOKUP(VENTAS[[#This Row],[Código del producto Vendido]],STOCK[],13,FALSE),VENTAS[[#This Row],[Precio Venta]]*0.6)-VENTAS[[#This Row],[Comisión Unitaria 10%]]</f>
        <v>12.46</v>
      </c>
      <c r="L460" s="42">
        <f>VENTAS[[#This Row],[Cantidad]]*(VENTAS[[#This Row],[Precio Venta]]-VENTAS[[#This Row],[Costo Unitario SIN Comision]]-VENTAS[[#This Row],[Comisión Unitaria 10%]]-0.01*VENTAS[[#This Row],[Precio Venta]])</f>
        <v>14.24</v>
      </c>
      <c r="M460" s="46"/>
      <c r="N460" s="47" t="s">
        <v>24136</v>
      </c>
    </row>
    <row r="461" ht="17" customHeight="1" spans="1:14">
      <c r="A461" s="38">
        <v>45609.5099074074</v>
      </c>
      <c r="B461" s="39"/>
      <c r="C461" s="39"/>
      <c r="D461" s="39" t="s">
        <v>23196</v>
      </c>
      <c r="E461" s="39" t="s">
        <v>23391</v>
      </c>
      <c r="F461" s="41" t="s">
        <v>23392</v>
      </c>
      <c r="G461" s="39">
        <v>1</v>
      </c>
      <c r="H461" s="42">
        <v>20</v>
      </c>
      <c r="I461" s="44">
        <f>VENTAS[[#This Row],[Cantidad]]*VENTAS[[#This Row],[Precio Venta]]</f>
        <v>20</v>
      </c>
      <c r="J461" s="42">
        <f>IF(VENTAS[[#This Row],[Nombre del Gestor]]&gt;1,VENTAS[[#This Row],[Precio Venta]]*10%,0)</f>
        <v>2</v>
      </c>
      <c r="K461" s="42">
        <f>IFERROR(VLOOKUP(VENTAS[[#This Row],[Código del producto Vendido]],STOCK[],13,FALSE),VENTAS[[#This Row],[Precio Venta]]*0.6)-VENTAS[[#This Row],[Comisión Unitaria 10%]]</f>
        <v>10</v>
      </c>
      <c r="L461" s="42">
        <f>VENTAS[[#This Row],[Cantidad]]*(VENTAS[[#This Row],[Precio Venta]]-VENTAS[[#This Row],[Costo Unitario SIN Comision]]-VENTAS[[#This Row],[Comisión Unitaria 10%]]-0.01*VENTAS[[#This Row],[Precio Venta]])</f>
        <v>7.8</v>
      </c>
      <c r="M461" s="46"/>
      <c r="N461" s="47" t="s">
        <v>24137</v>
      </c>
    </row>
    <row r="462" ht="34" customHeight="1" spans="1:14">
      <c r="A462" s="38">
        <v>45609.5108912037</v>
      </c>
      <c r="B462" s="39"/>
      <c r="C462" s="39"/>
      <c r="D462" s="39" t="s">
        <v>23174</v>
      </c>
      <c r="E462" s="39" t="s">
        <v>23490</v>
      </c>
      <c r="F462" s="41" t="s">
        <v>23491</v>
      </c>
      <c r="G462" s="39">
        <v>1</v>
      </c>
      <c r="H462" s="42">
        <v>40</v>
      </c>
      <c r="I462" s="44">
        <f>VENTAS[[#This Row],[Cantidad]]*VENTAS[[#This Row],[Precio Venta]]</f>
        <v>40</v>
      </c>
      <c r="J462" s="42">
        <f>IF(VENTAS[[#This Row],[Nombre del Gestor]]&gt;1,VENTAS[[#This Row],[Precio Venta]]*10%,0)</f>
        <v>4</v>
      </c>
      <c r="K462" s="42">
        <f>IFERROR(VLOOKUP(VENTAS[[#This Row],[Código del producto Vendido]],STOCK[],13,FALSE),VENTAS[[#This Row],[Precio Venta]]*0.6)-VENTAS[[#This Row],[Comisión Unitaria 10%]]</f>
        <v>20</v>
      </c>
      <c r="L462" s="42">
        <f>VENTAS[[#This Row],[Cantidad]]*(VENTAS[[#This Row],[Precio Venta]]-VENTAS[[#This Row],[Costo Unitario SIN Comision]]-VENTAS[[#This Row],[Comisión Unitaria 10%]]-0.01*VENTAS[[#This Row],[Precio Venta]])</f>
        <v>15.6</v>
      </c>
      <c r="M462" s="46"/>
      <c r="N462" s="47" t="s">
        <v>24138</v>
      </c>
    </row>
    <row r="463" ht="17" customHeight="1" spans="1:14">
      <c r="A463" s="38">
        <v>45609.5435763889</v>
      </c>
      <c r="B463" s="39"/>
      <c r="C463" s="39"/>
      <c r="D463" s="39" t="s">
        <v>23425</v>
      </c>
      <c r="E463" s="39" t="s">
        <v>24139</v>
      </c>
      <c r="F463" s="41" t="s">
        <v>24140</v>
      </c>
      <c r="G463" s="39">
        <v>1</v>
      </c>
      <c r="H463" s="42">
        <v>30</v>
      </c>
      <c r="I463" s="44">
        <f>VENTAS[[#This Row],[Cantidad]]*VENTAS[[#This Row],[Precio Venta]]</f>
        <v>30</v>
      </c>
      <c r="J463" s="42">
        <f>IF(VENTAS[[#This Row],[Nombre del Gestor]]&gt;1,VENTAS[[#This Row],[Precio Venta]]*10%,0)</f>
        <v>3</v>
      </c>
      <c r="K463" s="42">
        <f>IFERROR(VLOOKUP(VENTAS[[#This Row],[Código del producto Vendido]],STOCK[],13,FALSE),VENTAS[[#This Row],[Precio Venta]]*0.6)-VENTAS[[#This Row],[Comisión Unitaria 10%]]</f>
        <v>15</v>
      </c>
      <c r="L463" s="42">
        <f>VENTAS[[#This Row],[Cantidad]]*(VENTAS[[#This Row],[Precio Venta]]-VENTAS[[#This Row],[Costo Unitario SIN Comision]]-VENTAS[[#This Row],[Comisión Unitaria 10%]]-0.01*VENTAS[[#This Row],[Precio Venta]])</f>
        <v>11.7</v>
      </c>
      <c r="M463" s="46"/>
      <c r="N463" s="47" t="s">
        <v>24141</v>
      </c>
    </row>
    <row r="464" ht="34" customHeight="1" spans="1:14">
      <c r="A464" s="38">
        <v>45609.5456712963</v>
      </c>
      <c r="B464" s="39"/>
      <c r="C464" s="39"/>
      <c r="D464" s="39" t="s">
        <v>24142</v>
      </c>
      <c r="E464" s="39" t="s">
        <v>24143</v>
      </c>
      <c r="F464" s="41" t="s">
        <v>24144</v>
      </c>
      <c r="G464" s="39">
        <v>1</v>
      </c>
      <c r="H464" s="42">
        <v>22</v>
      </c>
      <c r="I464" s="44">
        <f>VENTAS[[#This Row],[Cantidad]]*VENTAS[[#This Row],[Precio Venta]]</f>
        <v>22</v>
      </c>
      <c r="J464" s="42">
        <f>IF(VENTAS[[#This Row],[Nombre del Gestor]]&gt;1,VENTAS[[#This Row],[Precio Venta]]*10%,0)</f>
        <v>2.2</v>
      </c>
      <c r="K464" s="42">
        <f>IFERROR(VLOOKUP(VENTAS[[#This Row],[Código del producto Vendido]],STOCK[],13,FALSE),VENTAS[[#This Row],[Precio Venta]]*0.6)-VENTAS[[#This Row],[Comisión Unitaria 10%]]</f>
        <v>11</v>
      </c>
      <c r="L464" s="42">
        <f>VENTAS[[#This Row],[Cantidad]]*(VENTAS[[#This Row],[Precio Venta]]-VENTAS[[#This Row],[Costo Unitario SIN Comision]]-VENTAS[[#This Row],[Comisión Unitaria 10%]]-0.01*VENTAS[[#This Row],[Precio Venta]])</f>
        <v>8.58</v>
      </c>
      <c r="M464" s="46"/>
      <c r="N464" s="47" t="s">
        <v>24145</v>
      </c>
    </row>
    <row r="465" ht="17" customHeight="1" spans="1:14">
      <c r="A465" s="38">
        <v>45609.5464699074</v>
      </c>
      <c r="B465" s="39"/>
      <c r="C465" s="39"/>
      <c r="D465" s="39" t="s">
        <v>24142</v>
      </c>
      <c r="E465" s="39" t="s">
        <v>16538</v>
      </c>
      <c r="F465" s="41" t="s">
        <v>16539</v>
      </c>
      <c r="G465" s="39">
        <v>1</v>
      </c>
      <c r="H465" s="42">
        <v>32</v>
      </c>
      <c r="I465" s="44">
        <f>VENTAS[[#This Row],[Cantidad]]*VENTAS[[#This Row],[Precio Venta]]</f>
        <v>32</v>
      </c>
      <c r="J465" s="42">
        <f>IF(VENTAS[[#This Row],[Nombre del Gestor]]&gt;1,VENTAS[[#This Row],[Precio Venta]]*10%,0)</f>
        <v>3.2</v>
      </c>
      <c r="K465" s="42">
        <f>IFERROR(VLOOKUP(VENTAS[[#This Row],[Código del producto Vendido]],STOCK[],13,FALSE),VENTAS[[#This Row],[Precio Venta]]*0.6)-VENTAS[[#This Row],[Comisión Unitaria 10%]]</f>
        <v>16.19</v>
      </c>
      <c r="L465" s="42">
        <f>VENTAS[[#This Row],[Cantidad]]*(VENTAS[[#This Row],[Precio Venta]]-VENTAS[[#This Row],[Costo Unitario SIN Comision]]-VENTAS[[#This Row],[Comisión Unitaria 10%]]-0.01*VENTAS[[#This Row],[Precio Venta]])</f>
        <v>12.29</v>
      </c>
      <c r="M465" s="46"/>
      <c r="N465" s="47" t="s">
        <v>24146</v>
      </c>
    </row>
    <row r="466" ht="17" customHeight="1" spans="1:14">
      <c r="A466" s="38">
        <v>45610.5981944444</v>
      </c>
      <c r="B466" s="39"/>
      <c r="C466" s="39"/>
      <c r="D466" s="39" t="s">
        <v>23425</v>
      </c>
      <c r="E466" s="39" t="s">
        <v>24147</v>
      </c>
      <c r="F466" s="41" t="s">
        <v>24148</v>
      </c>
      <c r="G466" s="39">
        <v>1</v>
      </c>
      <c r="H466" s="42">
        <v>20</v>
      </c>
      <c r="I466" s="44">
        <f>VENTAS[[#This Row],[Cantidad]]*VENTAS[[#This Row],[Precio Venta]]</f>
        <v>20</v>
      </c>
      <c r="J466" s="42">
        <f>IF(VENTAS[[#This Row],[Nombre del Gestor]]&gt;1,VENTAS[[#This Row],[Precio Venta]]*10%,0)</f>
        <v>2</v>
      </c>
      <c r="K466" s="42">
        <f>IFERROR(VLOOKUP(VENTAS[[#This Row],[Código del producto Vendido]],STOCK[],13,FALSE),VENTAS[[#This Row],[Precio Venta]]*0.6)-VENTAS[[#This Row],[Comisión Unitaria 10%]]</f>
        <v>10</v>
      </c>
      <c r="L466" s="42">
        <f>VENTAS[[#This Row],[Cantidad]]*(VENTAS[[#This Row],[Precio Venta]]-VENTAS[[#This Row],[Costo Unitario SIN Comision]]-VENTAS[[#This Row],[Comisión Unitaria 10%]]-0.01*VENTAS[[#This Row],[Precio Venta]])</f>
        <v>7.8</v>
      </c>
      <c r="M466" s="46"/>
      <c r="N466" s="47" t="s">
        <v>24149</v>
      </c>
    </row>
    <row r="467" ht="17" customHeight="1" spans="1:14">
      <c r="A467" s="38">
        <v>45610.6019097222</v>
      </c>
      <c r="B467" s="39"/>
      <c r="C467" s="39"/>
      <c r="D467" s="39" t="s">
        <v>23425</v>
      </c>
      <c r="E467" s="39" t="s">
        <v>24150</v>
      </c>
      <c r="F467" s="41" t="s">
        <v>24151</v>
      </c>
      <c r="G467" s="39">
        <v>1</v>
      </c>
      <c r="H467" s="42">
        <v>35</v>
      </c>
      <c r="I467" s="44">
        <f>VENTAS[[#This Row],[Cantidad]]*VENTAS[[#This Row],[Precio Venta]]</f>
        <v>35</v>
      </c>
      <c r="J467" s="42">
        <f>IF(VENTAS[[#This Row],[Nombre del Gestor]]&gt;1,VENTAS[[#This Row],[Precio Venta]]*10%,0)</f>
        <v>3.5</v>
      </c>
      <c r="K467" s="42">
        <f>IFERROR(VLOOKUP(VENTAS[[#This Row],[Código del producto Vendido]],STOCK[],13,FALSE),VENTAS[[#This Row],[Precio Venta]]*0.6)-VENTAS[[#This Row],[Comisión Unitaria 10%]]</f>
        <v>17.5</v>
      </c>
      <c r="L467" s="42">
        <f>VENTAS[[#This Row],[Cantidad]]*(VENTAS[[#This Row],[Precio Venta]]-VENTAS[[#This Row],[Costo Unitario SIN Comision]]-VENTAS[[#This Row],[Comisión Unitaria 10%]]-0.01*VENTAS[[#This Row],[Precio Venta]])</f>
        <v>13.65</v>
      </c>
      <c r="M467" s="46"/>
      <c r="N467" s="47" t="s">
        <v>24152</v>
      </c>
    </row>
    <row r="468" ht="17" customHeight="1" spans="1:14">
      <c r="A468" s="38">
        <v>45611.5986342593</v>
      </c>
      <c r="B468" s="39"/>
      <c r="C468" s="39"/>
      <c r="D468" s="39" t="s">
        <v>24153</v>
      </c>
      <c r="E468" s="39" t="s">
        <v>23576</v>
      </c>
      <c r="F468" s="41" t="s">
        <v>23570</v>
      </c>
      <c r="G468" s="39">
        <v>1</v>
      </c>
      <c r="H468" s="42">
        <v>30</v>
      </c>
      <c r="I468" s="44">
        <f>VENTAS[[#This Row],[Cantidad]]*VENTAS[[#This Row],[Precio Venta]]</f>
        <v>30</v>
      </c>
      <c r="J468" s="42">
        <f>IF(VENTAS[[#This Row],[Nombre del Gestor]]&gt;1,VENTAS[[#This Row],[Precio Venta]]*10%,0)</f>
        <v>3</v>
      </c>
      <c r="K468" s="42">
        <f>IFERROR(VLOOKUP(VENTAS[[#This Row],[Código del producto Vendido]],STOCK[],13,FALSE),VENTAS[[#This Row],[Precio Venta]]*0.6)-VENTAS[[#This Row],[Comisión Unitaria 10%]]</f>
        <v>15</v>
      </c>
      <c r="L468" s="42">
        <f>VENTAS[[#This Row],[Cantidad]]*(VENTAS[[#This Row],[Precio Venta]]-VENTAS[[#This Row],[Costo Unitario SIN Comision]]-VENTAS[[#This Row],[Comisión Unitaria 10%]]-0.01*VENTAS[[#This Row],[Precio Venta]])</f>
        <v>11.7</v>
      </c>
      <c r="M468" s="46"/>
      <c r="N468" s="47" t="s">
        <v>24154</v>
      </c>
    </row>
    <row r="469" ht="17" customHeight="1" spans="1:14">
      <c r="A469" s="38">
        <v>45611.5986342593</v>
      </c>
      <c r="B469" s="39"/>
      <c r="C469" s="39"/>
      <c r="D469" s="39" t="s">
        <v>24153</v>
      </c>
      <c r="E469" s="39" t="s">
        <v>23569</v>
      </c>
      <c r="F469" s="41" t="s">
        <v>23570</v>
      </c>
      <c r="G469" s="39">
        <v>1</v>
      </c>
      <c r="H469" s="42">
        <v>30</v>
      </c>
      <c r="I469" s="44">
        <f>VENTAS[[#This Row],[Cantidad]]*VENTAS[[#This Row],[Precio Venta]]</f>
        <v>30</v>
      </c>
      <c r="J469" s="42">
        <f>IF(VENTAS[[#This Row],[Nombre del Gestor]]&gt;1,VENTAS[[#This Row],[Precio Venta]]*10%,0)</f>
        <v>3</v>
      </c>
      <c r="K469" s="42">
        <f>IFERROR(VLOOKUP(VENTAS[[#This Row],[Código del producto Vendido]],STOCK[],13,FALSE),VENTAS[[#This Row],[Precio Venta]]*0.6)-VENTAS[[#This Row],[Comisión Unitaria 10%]]</f>
        <v>15</v>
      </c>
      <c r="L469" s="42">
        <f>VENTAS[[#This Row],[Cantidad]]*(VENTAS[[#This Row],[Precio Venta]]-VENTAS[[#This Row],[Costo Unitario SIN Comision]]-VENTAS[[#This Row],[Comisión Unitaria 10%]]-0.01*VENTAS[[#This Row],[Precio Venta]])</f>
        <v>11.7</v>
      </c>
      <c r="M469" s="46"/>
      <c r="N469" s="47" t="s">
        <v>24155</v>
      </c>
    </row>
    <row r="470" ht="17" customHeight="1" spans="1:14">
      <c r="A470" s="38">
        <v>45611.599537037</v>
      </c>
      <c r="B470" s="39"/>
      <c r="C470" s="39"/>
      <c r="D470" s="39" t="s">
        <v>24153</v>
      </c>
      <c r="E470" s="39" t="s">
        <v>23569</v>
      </c>
      <c r="F470" s="41" t="s">
        <v>23570</v>
      </c>
      <c r="G470" s="39">
        <v>1</v>
      </c>
      <c r="H470" s="42">
        <v>30</v>
      </c>
      <c r="I470" s="44">
        <f>VENTAS[[#This Row],[Cantidad]]*VENTAS[[#This Row],[Precio Venta]]</f>
        <v>30</v>
      </c>
      <c r="J470" s="42">
        <f>IF(VENTAS[[#This Row],[Nombre del Gestor]]&gt;1,VENTAS[[#This Row],[Precio Venta]]*10%,0)</f>
        <v>3</v>
      </c>
      <c r="K470" s="42">
        <f>IFERROR(VLOOKUP(VENTAS[[#This Row],[Código del producto Vendido]],STOCK[],13,FALSE),VENTAS[[#This Row],[Precio Venta]]*0.6)-VENTAS[[#This Row],[Comisión Unitaria 10%]]</f>
        <v>15</v>
      </c>
      <c r="L470" s="42">
        <f>VENTAS[[#This Row],[Cantidad]]*(VENTAS[[#This Row],[Precio Venta]]-VENTAS[[#This Row],[Costo Unitario SIN Comision]]-VENTAS[[#This Row],[Comisión Unitaria 10%]]-0.01*VENTAS[[#This Row],[Precio Venta]])</f>
        <v>11.7</v>
      </c>
      <c r="M470" s="46"/>
      <c r="N470" s="47" t="s">
        <v>24156</v>
      </c>
    </row>
    <row r="471" ht="34" customHeight="1" spans="1:14">
      <c r="A471" s="38">
        <v>45612.3863657407</v>
      </c>
      <c r="B471" s="39"/>
      <c r="C471" s="39"/>
      <c r="D471" s="39" t="s">
        <v>23218</v>
      </c>
      <c r="E471" s="39" t="s">
        <v>24157</v>
      </c>
      <c r="F471" s="41" t="s">
        <v>24158</v>
      </c>
      <c r="G471" s="39">
        <v>1</v>
      </c>
      <c r="H471" s="42">
        <v>18</v>
      </c>
      <c r="I471" s="44">
        <f>VENTAS[[#This Row],[Cantidad]]*VENTAS[[#This Row],[Precio Venta]]</f>
        <v>18</v>
      </c>
      <c r="J471" s="42">
        <f>IF(VENTAS[[#This Row],[Nombre del Gestor]]&gt;1,VENTAS[[#This Row],[Precio Venta]]*10%,0)</f>
        <v>1.8</v>
      </c>
      <c r="K471" s="42">
        <f>IFERROR(VLOOKUP(VENTAS[[#This Row],[Código del producto Vendido]],STOCK[],13,FALSE),VENTAS[[#This Row],[Precio Venta]]*0.6)-VENTAS[[#This Row],[Comisión Unitaria 10%]]</f>
        <v>9</v>
      </c>
      <c r="L471" s="42">
        <f>VENTAS[[#This Row],[Cantidad]]*(VENTAS[[#This Row],[Precio Venta]]-VENTAS[[#This Row],[Costo Unitario SIN Comision]]-VENTAS[[#This Row],[Comisión Unitaria 10%]]-0.01*VENTAS[[#This Row],[Precio Venta]])</f>
        <v>7.02</v>
      </c>
      <c r="M471" s="46"/>
      <c r="N471" s="47" t="s">
        <v>24159</v>
      </c>
    </row>
    <row r="472" ht="17" customHeight="1" spans="1:14">
      <c r="A472" s="38">
        <v>45612.6311921296</v>
      </c>
      <c r="B472" s="39"/>
      <c r="C472" s="39"/>
      <c r="D472" s="39" t="s">
        <v>23174</v>
      </c>
      <c r="E472" s="39" t="s">
        <v>24160</v>
      </c>
      <c r="F472" s="41" t="s">
        <v>24161</v>
      </c>
      <c r="G472" s="39">
        <v>1</v>
      </c>
      <c r="H472" s="42">
        <v>12</v>
      </c>
      <c r="I472" s="44">
        <f>VENTAS[[#This Row],[Cantidad]]*VENTAS[[#This Row],[Precio Venta]]</f>
        <v>12</v>
      </c>
      <c r="J472" s="42">
        <f>IF(VENTAS[[#This Row],[Nombre del Gestor]]&gt;1,VENTAS[[#This Row],[Precio Venta]]*10%,0)</f>
        <v>1.2</v>
      </c>
      <c r="K472" s="42">
        <f>IFERROR(VLOOKUP(VENTAS[[#This Row],[Código del producto Vendido]],STOCK[],13,FALSE),VENTAS[[#This Row],[Precio Venta]]*0.6)-VENTAS[[#This Row],[Comisión Unitaria 10%]]</f>
        <v>6</v>
      </c>
      <c r="L472" s="42">
        <f>VENTAS[[#This Row],[Cantidad]]*(VENTAS[[#This Row],[Precio Venta]]-VENTAS[[#This Row],[Costo Unitario SIN Comision]]-VENTAS[[#This Row],[Comisión Unitaria 10%]]-0.01*VENTAS[[#This Row],[Precio Venta]])</f>
        <v>4.68</v>
      </c>
      <c r="M472" s="46"/>
      <c r="N472" s="47" t="s">
        <v>24162</v>
      </c>
    </row>
    <row r="473" ht="34" customHeight="1" spans="1:14">
      <c r="A473" s="38">
        <v>45612.6311921296</v>
      </c>
      <c r="B473" s="39"/>
      <c r="C473" s="39"/>
      <c r="D473" s="39" t="s">
        <v>23174</v>
      </c>
      <c r="E473" s="39" t="s">
        <v>23843</v>
      </c>
      <c r="F473" s="41" t="s">
        <v>23657</v>
      </c>
      <c r="G473" s="39">
        <v>1</v>
      </c>
      <c r="H473" s="42">
        <v>25</v>
      </c>
      <c r="I473" s="44">
        <f>VENTAS[[#This Row],[Cantidad]]*VENTAS[[#This Row],[Precio Venta]]</f>
        <v>25</v>
      </c>
      <c r="J473" s="42">
        <f>IF(VENTAS[[#This Row],[Nombre del Gestor]]&gt;1,VENTAS[[#This Row],[Precio Venta]]*10%,0)</f>
        <v>2.5</v>
      </c>
      <c r="K473" s="42">
        <f>IFERROR(VLOOKUP(VENTAS[[#This Row],[Código del producto Vendido]],STOCK[],13,FALSE),VENTAS[[#This Row],[Precio Venta]]*0.6)-VENTAS[[#This Row],[Comisión Unitaria 10%]]</f>
        <v>12.5</v>
      </c>
      <c r="L473" s="42">
        <f>VENTAS[[#This Row],[Cantidad]]*(VENTAS[[#This Row],[Precio Venta]]-VENTAS[[#This Row],[Costo Unitario SIN Comision]]-VENTAS[[#This Row],[Comisión Unitaria 10%]]-0.01*VENTAS[[#This Row],[Precio Venta]])</f>
        <v>9.75</v>
      </c>
      <c r="M473" s="46"/>
      <c r="N473" s="47" t="s">
        <v>24163</v>
      </c>
    </row>
    <row r="474" ht="34" customHeight="1" spans="1:14">
      <c r="A474" s="38">
        <v>45612.6340856481</v>
      </c>
      <c r="B474" s="39"/>
      <c r="C474" s="39"/>
      <c r="D474" s="39" t="s">
        <v>23237</v>
      </c>
      <c r="E474" s="39" t="s">
        <v>24164</v>
      </c>
      <c r="F474" s="41" t="s">
        <v>23441</v>
      </c>
      <c r="G474" s="39">
        <v>1</v>
      </c>
      <c r="H474" s="42">
        <v>40</v>
      </c>
      <c r="I474" s="44">
        <f>VENTAS[[#This Row],[Cantidad]]*VENTAS[[#This Row],[Precio Venta]]</f>
        <v>40</v>
      </c>
      <c r="J474" s="42">
        <f>IF(VENTAS[[#This Row],[Nombre del Gestor]]&gt;1,VENTAS[[#This Row],[Precio Venta]]*10%,0)</f>
        <v>4</v>
      </c>
      <c r="K474" s="42">
        <f>IFERROR(VLOOKUP(VENTAS[[#This Row],[Código del producto Vendido]],STOCK[],13,FALSE),VENTAS[[#This Row],[Precio Venta]]*0.6)-VENTAS[[#This Row],[Comisión Unitaria 10%]]</f>
        <v>20</v>
      </c>
      <c r="L474" s="42">
        <f>VENTAS[[#This Row],[Cantidad]]*(VENTAS[[#This Row],[Precio Venta]]-VENTAS[[#This Row],[Costo Unitario SIN Comision]]-VENTAS[[#This Row],[Comisión Unitaria 10%]]-0.01*VENTAS[[#This Row],[Precio Venta]])</f>
        <v>15.6</v>
      </c>
      <c r="M474" s="46"/>
      <c r="N474" s="47" t="s">
        <v>24165</v>
      </c>
    </row>
    <row r="475" ht="34" customHeight="1" spans="1:14">
      <c r="A475" s="38">
        <v>45614.3821527778</v>
      </c>
      <c r="B475" s="39"/>
      <c r="C475" s="39"/>
      <c r="D475" s="39" t="s">
        <v>23365</v>
      </c>
      <c r="E475" s="39" t="s">
        <v>24166</v>
      </c>
      <c r="F475" s="41" t="s">
        <v>16794</v>
      </c>
      <c r="G475" s="39">
        <v>1</v>
      </c>
      <c r="H475" s="42">
        <v>30</v>
      </c>
      <c r="I475" s="44">
        <f>VENTAS[[#This Row],[Cantidad]]*VENTAS[[#This Row],[Precio Venta]]</f>
        <v>30</v>
      </c>
      <c r="J475" s="42">
        <f>IF(VENTAS[[#This Row],[Nombre del Gestor]]&gt;1,VENTAS[[#This Row],[Precio Venta]]*10%,0)</f>
        <v>3</v>
      </c>
      <c r="K475" s="42">
        <f>IFERROR(VLOOKUP(VENTAS[[#This Row],[Código del producto Vendido]],STOCK[],13,FALSE),VENTAS[[#This Row],[Precio Venta]]*0.6)-VENTAS[[#This Row],[Comisión Unitaria 10%]]</f>
        <v>15</v>
      </c>
      <c r="L475" s="42">
        <f>VENTAS[[#This Row],[Cantidad]]*(VENTAS[[#This Row],[Precio Venta]]-VENTAS[[#This Row],[Costo Unitario SIN Comision]]-VENTAS[[#This Row],[Comisión Unitaria 10%]]-0.01*VENTAS[[#This Row],[Precio Venta]])</f>
        <v>11.7</v>
      </c>
      <c r="M475" s="46"/>
      <c r="N475" s="47" t="s">
        <v>24167</v>
      </c>
    </row>
    <row r="476" ht="17" customHeight="1" spans="1:14">
      <c r="A476" s="38">
        <v>45614.4012731481</v>
      </c>
      <c r="B476" s="39"/>
      <c r="C476" s="39"/>
      <c r="D476" s="39" t="s">
        <v>23174</v>
      </c>
      <c r="E476" s="39" t="s">
        <v>24168</v>
      </c>
      <c r="F476" s="41" t="s">
        <v>23348</v>
      </c>
      <c r="G476" s="39">
        <v>1</v>
      </c>
      <c r="H476" s="42">
        <v>14</v>
      </c>
      <c r="I476" s="44">
        <f>VENTAS[[#This Row],[Cantidad]]*VENTAS[[#This Row],[Precio Venta]]</f>
        <v>14</v>
      </c>
      <c r="J476" s="42">
        <f>IF(VENTAS[[#This Row],[Nombre del Gestor]]&gt;1,VENTAS[[#This Row],[Precio Venta]]*10%,0)</f>
        <v>1.4</v>
      </c>
      <c r="K476" s="42">
        <f>IFERROR(VLOOKUP(VENTAS[[#This Row],[Código del producto Vendido]],STOCK[],13,FALSE),VENTAS[[#This Row],[Precio Venta]]*0.6)-VENTAS[[#This Row],[Comisión Unitaria 10%]]</f>
        <v>7</v>
      </c>
      <c r="L476" s="42">
        <f>VENTAS[[#This Row],[Cantidad]]*(VENTAS[[#This Row],[Precio Venta]]-VENTAS[[#This Row],[Costo Unitario SIN Comision]]-VENTAS[[#This Row],[Comisión Unitaria 10%]]-0.01*VENTAS[[#This Row],[Precio Venta]])</f>
        <v>5.46</v>
      </c>
      <c r="M476" s="46"/>
      <c r="N476" s="47" t="s">
        <v>24169</v>
      </c>
    </row>
    <row r="477" ht="17" customHeight="1" spans="1:14">
      <c r="A477" s="38">
        <v>45614.4012731481</v>
      </c>
      <c r="B477" s="39"/>
      <c r="C477" s="39"/>
      <c r="D477" s="39" t="s">
        <v>23174</v>
      </c>
      <c r="E477" s="39" t="s">
        <v>16823</v>
      </c>
      <c r="F477" s="41" t="s">
        <v>16822</v>
      </c>
      <c r="G477" s="39">
        <v>1</v>
      </c>
      <c r="H477" s="42">
        <v>30</v>
      </c>
      <c r="I477" s="44">
        <f>VENTAS[[#This Row],[Cantidad]]*VENTAS[[#This Row],[Precio Venta]]</f>
        <v>30</v>
      </c>
      <c r="J477" s="42">
        <f>IF(VENTAS[[#This Row],[Nombre del Gestor]]&gt;1,VENTAS[[#This Row],[Precio Venta]]*10%,0)</f>
        <v>3</v>
      </c>
      <c r="K477" s="42">
        <f>IFERROR(VLOOKUP(VENTAS[[#This Row],[Código del producto Vendido]],STOCK[],13,FALSE),VENTAS[[#This Row],[Precio Venta]]*0.6)-VENTAS[[#This Row],[Comisión Unitaria 10%]]</f>
        <v>8.6</v>
      </c>
      <c r="L477" s="42">
        <f>VENTAS[[#This Row],[Cantidad]]*(VENTAS[[#This Row],[Precio Venta]]-VENTAS[[#This Row],[Costo Unitario SIN Comision]]-VENTAS[[#This Row],[Comisión Unitaria 10%]]-0.01*VENTAS[[#This Row],[Precio Venta]])</f>
        <v>18.1</v>
      </c>
      <c r="M477" s="46"/>
      <c r="N477" s="47" t="s">
        <v>24170</v>
      </c>
    </row>
    <row r="478" ht="17" customHeight="1" spans="1:14">
      <c r="A478" s="38">
        <v>45614.4028472222</v>
      </c>
      <c r="B478" s="39"/>
      <c r="C478" s="39"/>
      <c r="D478" s="39" t="s">
        <v>23281</v>
      </c>
      <c r="E478" s="39" t="s">
        <v>24171</v>
      </c>
      <c r="F478" s="41" t="s">
        <v>24172</v>
      </c>
      <c r="G478" s="39">
        <v>1</v>
      </c>
      <c r="H478" s="42">
        <v>15</v>
      </c>
      <c r="I478" s="44">
        <f>VENTAS[[#This Row],[Cantidad]]*VENTAS[[#This Row],[Precio Venta]]</f>
        <v>15</v>
      </c>
      <c r="J478" s="42">
        <f>IF(VENTAS[[#This Row],[Nombre del Gestor]]&gt;1,VENTAS[[#This Row],[Precio Venta]]*10%,0)</f>
        <v>1.5</v>
      </c>
      <c r="K478" s="42">
        <f>IFERROR(VLOOKUP(VENTAS[[#This Row],[Código del producto Vendido]],STOCK[],13,FALSE),VENTAS[[#This Row],[Precio Venta]]*0.6)-VENTAS[[#This Row],[Comisión Unitaria 10%]]</f>
        <v>7.5</v>
      </c>
      <c r="L478" s="42">
        <f>VENTAS[[#This Row],[Cantidad]]*(VENTAS[[#This Row],[Precio Venta]]-VENTAS[[#This Row],[Costo Unitario SIN Comision]]-VENTAS[[#This Row],[Comisión Unitaria 10%]]-0.01*VENTAS[[#This Row],[Precio Venta]])</f>
        <v>5.85</v>
      </c>
      <c r="M478" s="46"/>
      <c r="N478" s="47" t="s">
        <v>24173</v>
      </c>
    </row>
    <row r="479" ht="17" customHeight="1" spans="1:14">
      <c r="A479" s="38">
        <v>45614.4096412037</v>
      </c>
      <c r="B479" s="39"/>
      <c r="C479" s="39"/>
      <c r="D479" s="39" t="s">
        <v>23425</v>
      </c>
      <c r="E479" s="39" t="s">
        <v>24168</v>
      </c>
      <c r="F479" s="41" t="s">
        <v>23348</v>
      </c>
      <c r="G479" s="39">
        <v>1</v>
      </c>
      <c r="H479" s="42">
        <v>14</v>
      </c>
      <c r="I479" s="44">
        <f>VENTAS[[#This Row],[Cantidad]]*VENTAS[[#This Row],[Precio Venta]]</f>
        <v>14</v>
      </c>
      <c r="J479" s="42">
        <f>IF(VENTAS[[#This Row],[Nombre del Gestor]]&gt;1,VENTAS[[#This Row],[Precio Venta]]*10%,0)</f>
        <v>1.4</v>
      </c>
      <c r="K479" s="42">
        <f>IFERROR(VLOOKUP(VENTAS[[#This Row],[Código del producto Vendido]],STOCK[],13,FALSE),VENTAS[[#This Row],[Precio Venta]]*0.6)-VENTAS[[#This Row],[Comisión Unitaria 10%]]</f>
        <v>7</v>
      </c>
      <c r="L479" s="42">
        <f>VENTAS[[#This Row],[Cantidad]]*(VENTAS[[#This Row],[Precio Venta]]-VENTAS[[#This Row],[Costo Unitario SIN Comision]]-VENTAS[[#This Row],[Comisión Unitaria 10%]]-0.01*VENTAS[[#This Row],[Precio Venta]])</f>
        <v>5.46</v>
      </c>
      <c r="M479" s="46"/>
      <c r="N479" s="47" t="s">
        <v>24174</v>
      </c>
    </row>
    <row r="480" ht="17" customHeight="1" spans="1:14">
      <c r="A480" s="38">
        <v>45614.4107986111</v>
      </c>
      <c r="B480" s="39"/>
      <c r="C480" s="39"/>
      <c r="D480" s="39" t="s">
        <v>23218</v>
      </c>
      <c r="E480" s="39" t="s">
        <v>24175</v>
      </c>
      <c r="F480" s="41" t="s">
        <v>24176</v>
      </c>
      <c r="G480" s="39">
        <v>1</v>
      </c>
      <c r="H480" s="42">
        <v>25</v>
      </c>
      <c r="I480" s="44">
        <f>VENTAS[[#This Row],[Cantidad]]*VENTAS[[#This Row],[Precio Venta]]</f>
        <v>25</v>
      </c>
      <c r="J480" s="42">
        <f>IF(VENTAS[[#This Row],[Nombre del Gestor]]&gt;1,VENTAS[[#This Row],[Precio Venta]]*10%,0)</f>
        <v>2.5</v>
      </c>
      <c r="K480" s="42">
        <f>IFERROR(VLOOKUP(VENTAS[[#This Row],[Código del producto Vendido]],STOCK[],13,FALSE),VENTAS[[#This Row],[Precio Venta]]*0.6)-VENTAS[[#This Row],[Comisión Unitaria 10%]]</f>
        <v>12.5</v>
      </c>
      <c r="L480" s="42">
        <f>VENTAS[[#This Row],[Cantidad]]*(VENTAS[[#This Row],[Precio Venta]]-VENTAS[[#This Row],[Costo Unitario SIN Comision]]-VENTAS[[#This Row],[Comisión Unitaria 10%]]-0.01*VENTAS[[#This Row],[Precio Venta]])</f>
        <v>9.75</v>
      </c>
      <c r="M480" s="46"/>
      <c r="N480" s="47" t="s">
        <v>24177</v>
      </c>
    </row>
    <row r="481" ht="17" customHeight="1" spans="1:14">
      <c r="A481" s="38">
        <v>45614.4406597222</v>
      </c>
      <c r="B481" s="39"/>
      <c r="C481" s="39"/>
      <c r="D481" s="39" t="s">
        <v>24178</v>
      </c>
      <c r="E481" s="39" t="s">
        <v>24179</v>
      </c>
      <c r="F481" s="41" t="s">
        <v>16692</v>
      </c>
      <c r="G481" s="39">
        <v>1</v>
      </c>
      <c r="H481" s="42">
        <v>47</v>
      </c>
      <c r="I481" s="44">
        <f>VENTAS[[#This Row],[Cantidad]]*VENTAS[[#This Row],[Precio Venta]]</f>
        <v>47</v>
      </c>
      <c r="J481" s="42">
        <f>IF(VENTAS[[#This Row],[Nombre del Gestor]]&gt;1,VENTAS[[#This Row],[Precio Venta]]*10%,0)</f>
        <v>4.7</v>
      </c>
      <c r="K481" s="42">
        <f>IFERROR(VLOOKUP(VENTAS[[#This Row],[Código del producto Vendido]],STOCK[],13,FALSE),VENTAS[[#This Row],[Precio Venta]]*0.6)-VENTAS[[#This Row],[Comisión Unitaria 10%]]</f>
        <v>23.5</v>
      </c>
      <c r="L481" s="42">
        <f>VENTAS[[#This Row],[Cantidad]]*(VENTAS[[#This Row],[Precio Venta]]-VENTAS[[#This Row],[Costo Unitario SIN Comision]]-VENTAS[[#This Row],[Comisión Unitaria 10%]]-0.01*VENTAS[[#This Row],[Precio Venta]])</f>
        <v>18.33</v>
      </c>
      <c r="M481" s="46"/>
      <c r="N481" s="47" t="s">
        <v>24180</v>
      </c>
    </row>
    <row r="482" ht="17" customHeight="1" spans="1:14">
      <c r="A482" s="38">
        <v>45614.5447569444</v>
      </c>
      <c r="B482" s="39"/>
      <c r="C482" s="39"/>
      <c r="D482" s="39" t="s">
        <v>24181</v>
      </c>
      <c r="E482" s="39" t="s">
        <v>24179</v>
      </c>
      <c r="F482" s="41" t="s">
        <v>16692</v>
      </c>
      <c r="G482" s="39">
        <v>1</v>
      </c>
      <c r="H482" s="42">
        <v>47</v>
      </c>
      <c r="I482" s="44">
        <f>VENTAS[[#This Row],[Cantidad]]*VENTAS[[#This Row],[Precio Venta]]</f>
        <v>47</v>
      </c>
      <c r="J482" s="42">
        <f>IF(VENTAS[[#This Row],[Nombre del Gestor]]&gt;1,VENTAS[[#This Row],[Precio Venta]]*10%,0)</f>
        <v>4.7</v>
      </c>
      <c r="K482" s="42">
        <f>IFERROR(VLOOKUP(VENTAS[[#This Row],[Código del producto Vendido]],STOCK[],13,FALSE),VENTAS[[#This Row],[Precio Venta]]*0.6)-VENTAS[[#This Row],[Comisión Unitaria 10%]]</f>
        <v>23.5</v>
      </c>
      <c r="L482" s="42">
        <f>VENTAS[[#This Row],[Cantidad]]*(VENTAS[[#This Row],[Precio Venta]]-VENTAS[[#This Row],[Costo Unitario SIN Comision]]-VENTAS[[#This Row],[Comisión Unitaria 10%]]-0.01*VENTAS[[#This Row],[Precio Venta]])</f>
        <v>18.33</v>
      </c>
      <c r="M482" s="46"/>
      <c r="N482" s="47" t="s">
        <v>24182</v>
      </c>
    </row>
    <row r="483" ht="17" customHeight="1" spans="1:14">
      <c r="A483" s="38">
        <v>45616.6268518519</v>
      </c>
      <c r="B483" s="39"/>
      <c r="C483" s="39"/>
      <c r="D483" s="39" t="s">
        <v>23189</v>
      </c>
      <c r="E483" s="39" t="s">
        <v>24183</v>
      </c>
      <c r="F483" s="41" t="s">
        <v>24184</v>
      </c>
      <c r="G483" s="39">
        <v>1</v>
      </c>
      <c r="H483" s="42">
        <v>30</v>
      </c>
      <c r="I483" s="44">
        <f>VENTAS[[#This Row],[Cantidad]]*VENTAS[[#This Row],[Precio Venta]]</f>
        <v>30</v>
      </c>
      <c r="J483" s="42">
        <f>IF(VENTAS[[#This Row],[Nombre del Gestor]]&gt;1,VENTAS[[#This Row],[Precio Venta]]*10%,0)</f>
        <v>3</v>
      </c>
      <c r="K483" s="42">
        <f>IFERROR(VLOOKUP(VENTAS[[#This Row],[Código del producto Vendido]],STOCK[],13,FALSE),VENTAS[[#This Row],[Precio Venta]]*0.6)-VENTAS[[#This Row],[Comisión Unitaria 10%]]</f>
        <v>15</v>
      </c>
      <c r="L483" s="42">
        <f>VENTAS[[#This Row],[Cantidad]]*(VENTAS[[#This Row],[Precio Venta]]-VENTAS[[#This Row],[Costo Unitario SIN Comision]]-VENTAS[[#This Row],[Comisión Unitaria 10%]]-0.01*VENTAS[[#This Row],[Precio Venta]])</f>
        <v>11.7</v>
      </c>
      <c r="M483" s="46"/>
      <c r="N483" s="47" t="s">
        <v>24185</v>
      </c>
    </row>
    <row r="484" ht="17" customHeight="1" spans="1:14">
      <c r="A484" s="38">
        <v>45617.0544444445</v>
      </c>
      <c r="B484" s="39"/>
      <c r="C484" s="39"/>
      <c r="D484" s="39" t="s">
        <v>23210</v>
      </c>
      <c r="E484" s="39" t="s">
        <v>24186</v>
      </c>
      <c r="F484" s="41" t="s">
        <v>24187</v>
      </c>
      <c r="G484" s="39">
        <v>1</v>
      </c>
      <c r="H484" s="42">
        <v>25</v>
      </c>
      <c r="I484" s="44">
        <f>VENTAS[[#This Row],[Cantidad]]*VENTAS[[#This Row],[Precio Venta]]</f>
        <v>25</v>
      </c>
      <c r="J484" s="42">
        <f>IF(VENTAS[[#This Row],[Nombre del Gestor]]&gt;1,VENTAS[[#This Row],[Precio Venta]]*10%,0)</f>
        <v>2.5</v>
      </c>
      <c r="K484" s="42">
        <f>IFERROR(VLOOKUP(VENTAS[[#This Row],[Código del producto Vendido]],STOCK[],13,FALSE),VENTAS[[#This Row],[Precio Venta]]*0.6)-VENTAS[[#This Row],[Comisión Unitaria 10%]]</f>
        <v>12.5</v>
      </c>
      <c r="L484" s="42">
        <f>VENTAS[[#This Row],[Cantidad]]*(VENTAS[[#This Row],[Precio Venta]]-VENTAS[[#This Row],[Costo Unitario SIN Comision]]-VENTAS[[#This Row],[Comisión Unitaria 10%]]-0.01*VENTAS[[#This Row],[Precio Venta]])</f>
        <v>9.75</v>
      </c>
      <c r="M484" s="46"/>
      <c r="N484" s="47" t="s">
        <v>24188</v>
      </c>
    </row>
    <row r="485" ht="17" customHeight="1" spans="1:14">
      <c r="A485" s="38">
        <v>45617.5509722222</v>
      </c>
      <c r="B485" s="39"/>
      <c r="C485" s="39"/>
      <c r="D485" s="39" t="s">
        <v>23196</v>
      </c>
      <c r="E485" s="39" t="s">
        <v>24189</v>
      </c>
      <c r="F485" s="41" t="s">
        <v>24190</v>
      </c>
      <c r="G485" s="39">
        <v>1</v>
      </c>
      <c r="H485" s="42">
        <v>18</v>
      </c>
      <c r="I485" s="44">
        <f>VENTAS[[#This Row],[Cantidad]]*VENTAS[[#This Row],[Precio Venta]]</f>
        <v>18</v>
      </c>
      <c r="J485" s="42">
        <f>IF(VENTAS[[#This Row],[Nombre del Gestor]]&gt;1,VENTAS[[#This Row],[Precio Venta]]*10%,0)</f>
        <v>1.8</v>
      </c>
      <c r="K485" s="42">
        <f>IFERROR(VLOOKUP(VENTAS[[#This Row],[Código del producto Vendido]],STOCK[],13,FALSE),VENTAS[[#This Row],[Precio Venta]]*0.6)-VENTAS[[#This Row],[Comisión Unitaria 10%]]</f>
        <v>9</v>
      </c>
      <c r="L485" s="42">
        <f>VENTAS[[#This Row],[Cantidad]]*(VENTAS[[#This Row],[Precio Venta]]-VENTAS[[#This Row],[Costo Unitario SIN Comision]]-VENTAS[[#This Row],[Comisión Unitaria 10%]]-0.01*VENTAS[[#This Row],[Precio Venta]])</f>
        <v>7.02</v>
      </c>
      <c r="M485" s="46"/>
      <c r="N485" s="47" t="s">
        <v>24191</v>
      </c>
    </row>
    <row r="486" ht="17" customHeight="1" spans="1:14">
      <c r="A486" s="38">
        <v>45617.5518865741</v>
      </c>
      <c r="B486" s="39"/>
      <c r="C486" s="39"/>
      <c r="D486" s="39" t="s">
        <v>23237</v>
      </c>
      <c r="E486" s="39" t="s">
        <v>24192</v>
      </c>
      <c r="F486" s="41" t="s">
        <v>24193</v>
      </c>
      <c r="G486" s="39">
        <v>1</v>
      </c>
      <c r="H486" s="42">
        <v>32</v>
      </c>
      <c r="I486" s="44">
        <f>VENTAS[[#This Row],[Cantidad]]*VENTAS[[#This Row],[Precio Venta]]</f>
        <v>32</v>
      </c>
      <c r="J486" s="42">
        <f>IF(VENTAS[[#This Row],[Nombre del Gestor]]&gt;1,VENTAS[[#This Row],[Precio Venta]]*10%,0)</f>
        <v>3.2</v>
      </c>
      <c r="K486" s="42">
        <f>IFERROR(VLOOKUP(VENTAS[[#This Row],[Código del producto Vendido]],STOCK[],13,FALSE),VENTAS[[#This Row],[Precio Venta]]*0.6)-VENTAS[[#This Row],[Comisión Unitaria 10%]]</f>
        <v>16</v>
      </c>
      <c r="L486" s="42">
        <f>VENTAS[[#This Row],[Cantidad]]*(VENTAS[[#This Row],[Precio Venta]]-VENTAS[[#This Row],[Costo Unitario SIN Comision]]-VENTAS[[#This Row],[Comisión Unitaria 10%]]-0.01*VENTAS[[#This Row],[Precio Venta]])</f>
        <v>12.48</v>
      </c>
      <c r="M486" s="46"/>
      <c r="N486" s="47" t="s">
        <v>24194</v>
      </c>
    </row>
    <row r="487" ht="17" customHeight="1" spans="1:14">
      <c r="A487" s="38">
        <v>45617.5537615741</v>
      </c>
      <c r="B487" s="39"/>
      <c r="C487" s="39"/>
      <c r="D487" s="39" t="s">
        <v>23316</v>
      </c>
      <c r="E487" s="39" t="s">
        <v>24195</v>
      </c>
      <c r="F487" s="41" t="s">
        <v>24196</v>
      </c>
      <c r="G487" s="39">
        <v>3</v>
      </c>
      <c r="H487" s="42">
        <v>4</v>
      </c>
      <c r="I487" s="44">
        <f>VENTAS[[#This Row],[Cantidad]]*VENTAS[[#This Row],[Precio Venta]]</f>
        <v>12</v>
      </c>
      <c r="J487" s="42">
        <f>IF(VENTAS[[#This Row],[Nombre del Gestor]]&gt;1,VENTAS[[#This Row],[Precio Venta]]*10%,0)</f>
        <v>0.4</v>
      </c>
      <c r="K487" s="42">
        <f>IFERROR(VLOOKUP(VENTAS[[#This Row],[Código del producto Vendido]],STOCK[],13,FALSE),VENTAS[[#This Row],[Precio Venta]]*0.6)-VENTAS[[#This Row],[Comisión Unitaria 10%]]</f>
        <v>2</v>
      </c>
      <c r="L487" s="42">
        <f>VENTAS[[#This Row],[Cantidad]]*(VENTAS[[#This Row],[Precio Venta]]-VENTAS[[#This Row],[Costo Unitario SIN Comision]]-VENTAS[[#This Row],[Comisión Unitaria 10%]]-0.01*VENTAS[[#This Row],[Precio Venta]])</f>
        <v>4.68</v>
      </c>
      <c r="M487" s="46"/>
      <c r="N487" s="47" t="s">
        <v>24197</v>
      </c>
    </row>
    <row r="488" ht="34" customHeight="1" spans="1:14">
      <c r="A488" s="38">
        <v>45617.6871527778</v>
      </c>
      <c r="B488" s="39"/>
      <c r="C488" s="39"/>
      <c r="D488" s="39" t="s">
        <v>23484</v>
      </c>
      <c r="E488" s="39" t="s">
        <v>24198</v>
      </c>
      <c r="F488" s="41" t="s">
        <v>24199</v>
      </c>
      <c r="G488" s="39">
        <v>1</v>
      </c>
      <c r="H488" s="42">
        <v>18</v>
      </c>
      <c r="I488" s="44">
        <f>VENTAS[[#This Row],[Cantidad]]*VENTAS[[#This Row],[Precio Venta]]</f>
        <v>18</v>
      </c>
      <c r="J488" s="42">
        <f>IF(VENTAS[[#This Row],[Nombre del Gestor]]&gt;1,VENTAS[[#This Row],[Precio Venta]]*10%,0)</f>
        <v>1.8</v>
      </c>
      <c r="K488" s="42">
        <f>IFERROR(VLOOKUP(VENTAS[[#This Row],[Código del producto Vendido]],STOCK[],13,FALSE),VENTAS[[#This Row],[Precio Venta]]*0.6)-VENTAS[[#This Row],[Comisión Unitaria 10%]]</f>
        <v>9</v>
      </c>
      <c r="L488" s="42">
        <f>VENTAS[[#This Row],[Cantidad]]*(VENTAS[[#This Row],[Precio Venta]]-VENTAS[[#This Row],[Costo Unitario SIN Comision]]-VENTAS[[#This Row],[Comisión Unitaria 10%]]-0.01*VENTAS[[#This Row],[Precio Venta]])</f>
        <v>7.02</v>
      </c>
      <c r="M488" s="46"/>
      <c r="N488" s="47" t="s">
        <v>24200</v>
      </c>
    </row>
    <row r="489" ht="34" customHeight="1" spans="1:14">
      <c r="A489" s="38">
        <v>45617.6871527778</v>
      </c>
      <c r="B489" s="39"/>
      <c r="C489" s="39"/>
      <c r="D489" s="39" t="s">
        <v>23484</v>
      </c>
      <c r="E489" s="39" t="s">
        <v>24201</v>
      </c>
      <c r="F489" s="41" t="s">
        <v>24202</v>
      </c>
      <c r="G489" s="39">
        <v>1</v>
      </c>
      <c r="H489" s="42">
        <v>18</v>
      </c>
      <c r="I489" s="44">
        <f>VENTAS[[#This Row],[Cantidad]]*VENTAS[[#This Row],[Precio Venta]]</f>
        <v>18</v>
      </c>
      <c r="J489" s="42">
        <f>IF(VENTAS[[#This Row],[Nombre del Gestor]]&gt;1,VENTAS[[#This Row],[Precio Venta]]*10%,0)</f>
        <v>1.8</v>
      </c>
      <c r="K489" s="42">
        <f>IFERROR(VLOOKUP(VENTAS[[#This Row],[Código del producto Vendido]],STOCK[],13,FALSE),VENTAS[[#This Row],[Precio Venta]]*0.6)-VENTAS[[#This Row],[Comisión Unitaria 10%]]</f>
        <v>9</v>
      </c>
      <c r="L489" s="42">
        <f>VENTAS[[#This Row],[Cantidad]]*(VENTAS[[#This Row],[Precio Venta]]-VENTAS[[#This Row],[Costo Unitario SIN Comision]]-VENTAS[[#This Row],[Comisión Unitaria 10%]]-0.01*VENTAS[[#This Row],[Precio Venta]])</f>
        <v>7.02</v>
      </c>
      <c r="M489" s="46"/>
      <c r="N489" s="47" t="s">
        <v>24203</v>
      </c>
    </row>
    <row r="490" ht="34" customHeight="1" spans="1:14">
      <c r="A490" s="38">
        <v>45617.6871527778</v>
      </c>
      <c r="B490" s="39"/>
      <c r="C490" s="39"/>
      <c r="D490" s="39" t="s">
        <v>23484</v>
      </c>
      <c r="E490" s="39" t="s">
        <v>24204</v>
      </c>
      <c r="F490" s="41" t="s">
        <v>24205</v>
      </c>
      <c r="G490" s="39">
        <v>1</v>
      </c>
      <c r="H490" s="42">
        <v>25</v>
      </c>
      <c r="I490" s="44">
        <f>VENTAS[[#This Row],[Cantidad]]*VENTAS[[#This Row],[Precio Venta]]</f>
        <v>25</v>
      </c>
      <c r="J490" s="42">
        <f>IF(VENTAS[[#This Row],[Nombre del Gestor]]&gt;1,VENTAS[[#This Row],[Precio Venta]]*10%,0)</f>
        <v>2.5</v>
      </c>
      <c r="K490" s="42">
        <f>IFERROR(VLOOKUP(VENTAS[[#This Row],[Código del producto Vendido]],STOCK[],13,FALSE),VENTAS[[#This Row],[Precio Venta]]*0.6)-VENTAS[[#This Row],[Comisión Unitaria 10%]]</f>
        <v>12.5</v>
      </c>
      <c r="L490" s="42">
        <f>VENTAS[[#This Row],[Cantidad]]*(VENTAS[[#This Row],[Precio Venta]]-VENTAS[[#This Row],[Costo Unitario SIN Comision]]-VENTAS[[#This Row],[Comisión Unitaria 10%]]-0.01*VENTAS[[#This Row],[Precio Venta]])</f>
        <v>9.75</v>
      </c>
      <c r="M490" s="46"/>
      <c r="N490" s="47" t="s">
        <v>24206</v>
      </c>
    </row>
    <row r="491" ht="34" customHeight="1" spans="1:14">
      <c r="A491" s="38">
        <v>45617.7425925926</v>
      </c>
      <c r="B491" s="39"/>
      <c r="C491" s="39"/>
      <c r="D491" s="39" t="s">
        <v>24207</v>
      </c>
      <c r="E491" s="39" t="s">
        <v>24208</v>
      </c>
      <c r="F491" s="41" t="s">
        <v>24209</v>
      </c>
      <c r="G491" s="39">
        <v>1</v>
      </c>
      <c r="H491" s="42">
        <v>35</v>
      </c>
      <c r="I491" s="44">
        <f>VENTAS[[#This Row],[Cantidad]]*VENTAS[[#This Row],[Precio Venta]]</f>
        <v>35</v>
      </c>
      <c r="J491" s="42">
        <f>IF(VENTAS[[#This Row],[Nombre del Gestor]]&gt;1,VENTAS[[#This Row],[Precio Venta]]*10%,0)</f>
        <v>3.5</v>
      </c>
      <c r="K491" s="42">
        <f>IFERROR(VLOOKUP(VENTAS[[#This Row],[Código del producto Vendido]],STOCK[],13,FALSE),VENTAS[[#This Row],[Precio Venta]]*0.6)-VENTAS[[#This Row],[Comisión Unitaria 10%]]</f>
        <v>17.5</v>
      </c>
      <c r="L491" s="42">
        <f>VENTAS[[#This Row],[Cantidad]]*(VENTAS[[#This Row],[Precio Venta]]-VENTAS[[#This Row],[Costo Unitario SIN Comision]]-VENTAS[[#This Row],[Comisión Unitaria 10%]]-0.01*VENTAS[[#This Row],[Precio Venta]])</f>
        <v>13.65</v>
      </c>
      <c r="M491" s="46"/>
      <c r="N491" s="47" t="s">
        <v>24210</v>
      </c>
    </row>
    <row r="492" ht="17" customHeight="1" spans="1:14">
      <c r="A492" s="38">
        <v>45617.7425925926</v>
      </c>
      <c r="B492" s="39"/>
      <c r="C492" s="39"/>
      <c r="D492" s="39" t="s">
        <v>24207</v>
      </c>
      <c r="E492" s="39" t="s">
        <v>23918</v>
      </c>
      <c r="F492" s="41" t="s">
        <v>23299</v>
      </c>
      <c r="G492" s="39">
        <v>1</v>
      </c>
      <c r="H492" s="42">
        <v>23</v>
      </c>
      <c r="I492" s="44">
        <f>VENTAS[[#This Row],[Cantidad]]*VENTAS[[#This Row],[Precio Venta]]</f>
        <v>23</v>
      </c>
      <c r="J492" s="42">
        <f>IF(VENTAS[[#This Row],[Nombre del Gestor]]&gt;1,VENTAS[[#This Row],[Precio Venta]]*10%,0)</f>
        <v>2.3</v>
      </c>
      <c r="K492" s="42">
        <f>IFERROR(VLOOKUP(VENTAS[[#This Row],[Código del producto Vendido]],STOCK[],13,FALSE),VENTAS[[#This Row],[Precio Venta]]*0.6)-VENTAS[[#This Row],[Comisión Unitaria 10%]]</f>
        <v>11.5</v>
      </c>
      <c r="L492" s="42">
        <f>VENTAS[[#This Row],[Cantidad]]*(VENTAS[[#This Row],[Precio Venta]]-VENTAS[[#This Row],[Costo Unitario SIN Comision]]-VENTAS[[#This Row],[Comisión Unitaria 10%]]-0.01*VENTAS[[#This Row],[Precio Venta]])</f>
        <v>8.97</v>
      </c>
      <c r="M492" s="46"/>
      <c r="N492" s="47" t="s">
        <v>24211</v>
      </c>
    </row>
    <row r="493" ht="17" customHeight="1" spans="1:14">
      <c r="A493" s="38">
        <v>45617.7425925926</v>
      </c>
      <c r="B493" s="39"/>
      <c r="C493" s="39"/>
      <c r="D493" s="39" t="s">
        <v>24207</v>
      </c>
      <c r="E493" s="39" t="s">
        <v>24212</v>
      </c>
      <c r="F493" s="41" t="s">
        <v>24213</v>
      </c>
      <c r="G493" s="39">
        <v>1</v>
      </c>
      <c r="H493" s="42">
        <v>15</v>
      </c>
      <c r="I493" s="44">
        <f>VENTAS[[#This Row],[Cantidad]]*VENTAS[[#This Row],[Precio Venta]]</f>
        <v>15</v>
      </c>
      <c r="J493" s="42">
        <f>IF(VENTAS[[#This Row],[Nombre del Gestor]]&gt;1,VENTAS[[#This Row],[Precio Venta]]*10%,0)</f>
        <v>1.5</v>
      </c>
      <c r="K493" s="42">
        <f>IFERROR(VLOOKUP(VENTAS[[#This Row],[Código del producto Vendido]],STOCK[],13,FALSE),VENTAS[[#This Row],[Precio Venta]]*0.6)-VENTAS[[#This Row],[Comisión Unitaria 10%]]</f>
        <v>7.5</v>
      </c>
      <c r="L493" s="42">
        <f>VENTAS[[#This Row],[Cantidad]]*(VENTAS[[#This Row],[Precio Venta]]-VENTAS[[#This Row],[Costo Unitario SIN Comision]]-VENTAS[[#This Row],[Comisión Unitaria 10%]]-0.01*VENTAS[[#This Row],[Precio Venta]])</f>
        <v>5.85</v>
      </c>
      <c r="M493" s="46"/>
      <c r="N493" s="47" t="s">
        <v>24214</v>
      </c>
    </row>
    <row r="494" ht="17" customHeight="1" spans="1:14">
      <c r="A494" s="38">
        <v>45617.7425925926</v>
      </c>
      <c r="B494" s="39"/>
      <c r="C494" s="39"/>
      <c r="D494" s="39" t="s">
        <v>24207</v>
      </c>
      <c r="E494" s="39" t="s">
        <v>16872</v>
      </c>
      <c r="F494" s="41" t="s">
        <v>16873</v>
      </c>
      <c r="G494" s="39">
        <v>1</v>
      </c>
      <c r="H494" s="42">
        <v>15</v>
      </c>
      <c r="I494" s="44">
        <f>VENTAS[[#This Row],[Cantidad]]*VENTAS[[#This Row],[Precio Venta]]</f>
        <v>15</v>
      </c>
      <c r="J494" s="42">
        <f>IF(VENTAS[[#This Row],[Nombre del Gestor]]&gt;1,VENTAS[[#This Row],[Precio Venta]]*10%,0)</f>
        <v>1.5</v>
      </c>
      <c r="K494" s="42">
        <f>IFERROR(VLOOKUP(VENTAS[[#This Row],[Código del producto Vendido]],STOCK[],13,FALSE),VENTAS[[#This Row],[Precio Venta]]*0.6)-VENTAS[[#This Row],[Comisión Unitaria 10%]]</f>
        <v>8</v>
      </c>
      <c r="L494" s="42">
        <f>VENTAS[[#This Row],[Cantidad]]*(VENTAS[[#This Row],[Precio Venta]]-VENTAS[[#This Row],[Costo Unitario SIN Comision]]-VENTAS[[#This Row],[Comisión Unitaria 10%]]-0.01*VENTAS[[#This Row],[Precio Venta]])</f>
        <v>5.35</v>
      </c>
      <c r="M494" s="46"/>
      <c r="N494" s="47" t="s">
        <v>24215</v>
      </c>
    </row>
    <row r="495" ht="17" customHeight="1" spans="1:14">
      <c r="A495" s="38">
        <v>45618.5454976852</v>
      </c>
      <c r="B495" s="39"/>
      <c r="C495" s="39"/>
      <c r="D495" s="39" t="s">
        <v>23218</v>
      </c>
      <c r="E495" s="39" t="s">
        <v>24216</v>
      </c>
      <c r="F495" s="41" t="s">
        <v>24217</v>
      </c>
      <c r="G495" s="39">
        <v>1</v>
      </c>
      <c r="H495" s="42">
        <v>14</v>
      </c>
      <c r="I495" s="44">
        <f>VENTAS[[#This Row],[Cantidad]]*VENTAS[[#This Row],[Precio Venta]]</f>
        <v>14</v>
      </c>
      <c r="J495" s="42">
        <f>IF(VENTAS[[#This Row],[Nombre del Gestor]]&gt;1,VENTAS[[#This Row],[Precio Venta]]*10%,0)</f>
        <v>1.4</v>
      </c>
      <c r="K495" s="42">
        <f>IFERROR(VLOOKUP(VENTAS[[#This Row],[Código del producto Vendido]],STOCK[],13,FALSE),VENTAS[[#This Row],[Precio Venta]]*0.6)-VENTAS[[#This Row],[Comisión Unitaria 10%]]</f>
        <v>7</v>
      </c>
      <c r="L495" s="42">
        <f>VENTAS[[#This Row],[Cantidad]]*(VENTAS[[#This Row],[Precio Venta]]-VENTAS[[#This Row],[Costo Unitario SIN Comision]]-VENTAS[[#This Row],[Comisión Unitaria 10%]]-0.01*VENTAS[[#This Row],[Precio Venta]])</f>
        <v>5.46</v>
      </c>
      <c r="M495" s="46"/>
      <c r="N495" s="47" t="s">
        <v>24218</v>
      </c>
    </row>
    <row r="496" ht="17" customHeight="1" spans="1:14">
      <c r="A496" s="38">
        <v>45618.6976851852</v>
      </c>
      <c r="B496" s="39"/>
      <c r="C496" s="39"/>
      <c r="D496" s="39" t="s">
        <v>24219</v>
      </c>
      <c r="E496" s="39" t="s">
        <v>16819</v>
      </c>
      <c r="F496" s="41" t="s">
        <v>16818</v>
      </c>
      <c r="G496" s="39">
        <v>1</v>
      </c>
      <c r="H496" s="42">
        <v>30</v>
      </c>
      <c r="I496" s="44">
        <f>VENTAS[[#This Row],[Cantidad]]*VENTAS[[#This Row],[Precio Venta]]</f>
        <v>30</v>
      </c>
      <c r="J496" s="42">
        <f>IF(VENTAS[[#This Row],[Nombre del Gestor]]&gt;1,VENTAS[[#This Row],[Precio Venta]]*10%,0)</f>
        <v>3</v>
      </c>
      <c r="K496" s="42">
        <f>IFERROR(VLOOKUP(VENTAS[[#This Row],[Código del producto Vendido]],STOCK[],13,FALSE),VENTAS[[#This Row],[Precio Venta]]*0.6)-VENTAS[[#This Row],[Comisión Unitaria 10%]]</f>
        <v>12.46</v>
      </c>
      <c r="L496" s="42">
        <f>VENTAS[[#This Row],[Cantidad]]*(VENTAS[[#This Row],[Precio Venta]]-VENTAS[[#This Row],[Costo Unitario SIN Comision]]-VENTAS[[#This Row],[Comisión Unitaria 10%]]-0.01*VENTAS[[#This Row],[Precio Venta]])</f>
        <v>14.24</v>
      </c>
      <c r="M496" s="46"/>
      <c r="N496" s="47" t="s">
        <v>24220</v>
      </c>
    </row>
    <row r="497" ht="17" customHeight="1" spans="1:14">
      <c r="A497" s="38">
        <v>45618.7006134259</v>
      </c>
      <c r="B497" s="39"/>
      <c r="C497" s="39"/>
      <c r="D497" s="39" t="s">
        <v>23425</v>
      </c>
      <c r="E497" s="39" t="s">
        <v>24221</v>
      </c>
      <c r="F497" s="41" t="s">
        <v>23834</v>
      </c>
      <c r="G497" s="39">
        <v>1</v>
      </c>
      <c r="H497" s="42">
        <v>20</v>
      </c>
      <c r="I497" s="44">
        <f>VENTAS[[#This Row],[Cantidad]]*VENTAS[[#This Row],[Precio Venta]]</f>
        <v>20</v>
      </c>
      <c r="J497" s="42">
        <f>IF(VENTAS[[#This Row],[Nombre del Gestor]]&gt;1,VENTAS[[#This Row],[Precio Venta]]*10%,0)</f>
        <v>2</v>
      </c>
      <c r="K497" s="42">
        <f>IFERROR(VLOOKUP(VENTAS[[#This Row],[Código del producto Vendido]],STOCK[],13,FALSE),VENTAS[[#This Row],[Precio Venta]]*0.6)-VENTAS[[#This Row],[Comisión Unitaria 10%]]</f>
        <v>10</v>
      </c>
      <c r="L497" s="42">
        <f>VENTAS[[#This Row],[Cantidad]]*(VENTAS[[#This Row],[Precio Venta]]-VENTAS[[#This Row],[Costo Unitario SIN Comision]]-VENTAS[[#This Row],[Comisión Unitaria 10%]]-0.01*VENTAS[[#This Row],[Precio Venta]])</f>
        <v>7.8</v>
      </c>
      <c r="M497" s="46"/>
      <c r="N497" s="47" t="s">
        <v>24222</v>
      </c>
    </row>
    <row r="498" ht="17" customHeight="1" spans="1:14">
      <c r="A498" s="38">
        <v>45619.3962384259</v>
      </c>
      <c r="B498" s="39"/>
      <c r="C498" s="39"/>
      <c r="D498" s="39" t="s">
        <v>23425</v>
      </c>
      <c r="E498" s="39" t="s">
        <v>24223</v>
      </c>
      <c r="F498" s="41" t="s">
        <v>24224</v>
      </c>
      <c r="G498" s="39">
        <v>1</v>
      </c>
      <c r="H498" s="42">
        <v>20</v>
      </c>
      <c r="I498" s="44">
        <f>VENTAS[[#This Row],[Cantidad]]*VENTAS[[#This Row],[Precio Venta]]</f>
        <v>20</v>
      </c>
      <c r="J498" s="42">
        <f>IF(VENTAS[[#This Row],[Nombre del Gestor]]&gt;1,VENTAS[[#This Row],[Precio Venta]]*10%,0)</f>
        <v>2</v>
      </c>
      <c r="K498" s="42">
        <f>IFERROR(VLOOKUP(VENTAS[[#This Row],[Código del producto Vendido]],STOCK[],13,FALSE),VENTAS[[#This Row],[Precio Venta]]*0.6)-VENTAS[[#This Row],[Comisión Unitaria 10%]]</f>
        <v>10</v>
      </c>
      <c r="L498" s="42">
        <f>VENTAS[[#This Row],[Cantidad]]*(VENTAS[[#This Row],[Precio Venta]]-VENTAS[[#This Row],[Costo Unitario SIN Comision]]-VENTAS[[#This Row],[Comisión Unitaria 10%]]-0.01*VENTAS[[#This Row],[Precio Venta]])</f>
        <v>7.8</v>
      </c>
      <c r="M498" s="46"/>
      <c r="N498" s="47" t="s">
        <v>24225</v>
      </c>
    </row>
    <row r="499" ht="17" customHeight="1" spans="1:14">
      <c r="A499" s="38">
        <v>45621.7387268519</v>
      </c>
      <c r="B499" s="39"/>
      <c r="C499" s="39"/>
      <c r="D499" s="39" t="s">
        <v>23425</v>
      </c>
      <c r="E499" s="39" t="s">
        <v>23833</v>
      </c>
      <c r="F499" s="41" t="s">
        <v>23834</v>
      </c>
      <c r="G499" s="39">
        <v>1</v>
      </c>
      <c r="H499" s="42">
        <v>20</v>
      </c>
      <c r="I499" s="44">
        <f>VENTAS[[#This Row],[Cantidad]]*VENTAS[[#This Row],[Precio Venta]]</f>
        <v>20</v>
      </c>
      <c r="J499" s="42">
        <f>IF(VENTAS[[#This Row],[Nombre del Gestor]]&gt;1,VENTAS[[#This Row],[Precio Venta]]*10%,0)</f>
        <v>2</v>
      </c>
      <c r="K499" s="42">
        <f>IFERROR(VLOOKUP(VENTAS[[#This Row],[Código del producto Vendido]],STOCK[],13,FALSE),VENTAS[[#This Row],[Precio Venta]]*0.6)-VENTAS[[#This Row],[Comisión Unitaria 10%]]</f>
        <v>10</v>
      </c>
      <c r="L499" s="42">
        <f>VENTAS[[#This Row],[Cantidad]]*(VENTAS[[#This Row],[Precio Venta]]-VENTAS[[#This Row],[Costo Unitario SIN Comision]]-VENTAS[[#This Row],[Comisión Unitaria 10%]]-0.01*VENTAS[[#This Row],[Precio Venta]])</f>
        <v>7.8</v>
      </c>
      <c r="M499" s="46"/>
      <c r="N499" s="47" t="s">
        <v>24226</v>
      </c>
    </row>
    <row r="500" ht="17" customHeight="1" spans="1:14">
      <c r="A500" s="38">
        <v>45621.7500925926</v>
      </c>
      <c r="B500" s="39"/>
      <c r="C500" s="39"/>
      <c r="D500" s="39" t="s">
        <v>23196</v>
      </c>
      <c r="E500" s="39" t="s">
        <v>24227</v>
      </c>
      <c r="F500" s="41" t="s">
        <v>16699</v>
      </c>
      <c r="G500" s="39">
        <v>1</v>
      </c>
      <c r="H500" s="42">
        <v>35</v>
      </c>
      <c r="I500" s="44">
        <f>VENTAS[[#This Row],[Cantidad]]*VENTAS[[#This Row],[Precio Venta]]</f>
        <v>35</v>
      </c>
      <c r="J500" s="42">
        <f>IF(VENTAS[[#This Row],[Nombre del Gestor]]&gt;1,VENTAS[[#This Row],[Precio Venta]]*10%,0)</f>
        <v>3.5</v>
      </c>
      <c r="K500" s="42">
        <f>IFERROR(VLOOKUP(VENTAS[[#This Row],[Código del producto Vendido]],STOCK[],13,FALSE),VENTAS[[#This Row],[Precio Venta]]*0.6)-VENTAS[[#This Row],[Comisión Unitaria 10%]]</f>
        <v>17.5</v>
      </c>
      <c r="L500" s="42">
        <f>VENTAS[[#This Row],[Cantidad]]*(VENTAS[[#This Row],[Precio Venta]]-VENTAS[[#This Row],[Costo Unitario SIN Comision]]-VENTAS[[#This Row],[Comisión Unitaria 10%]]-0.01*VENTAS[[#This Row],[Precio Venta]])</f>
        <v>13.65</v>
      </c>
      <c r="M500" s="46"/>
      <c r="N500" s="47" t="s">
        <v>24228</v>
      </c>
    </row>
    <row r="501" ht="17" customHeight="1" spans="1:14">
      <c r="A501" s="38">
        <v>45621.7516782407</v>
      </c>
      <c r="B501" s="39"/>
      <c r="C501" s="39"/>
      <c r="D501" s="39" t="s">
        <v>23189</v>
      </c>
      <c r="E501" s="39" t="s">
        <v>24229</v>
      </c>
      <c r="F501" s="41" t="s">
        <v>24230</v>
      </c>
      <c r="G501" s="39">
        <v>1</v>
      </c>
      <c r="H501" s="42">
        <v>9</v>
      </c>
      <c r="I501" s="44">
        <f>VENTAS[[#This Row],[Cantidad]]*VENTAS[[#This Row],[Precio Venta]]</f>
        <v>9</v>
      </c>
      <c r="J501" s="42">
        <f>IF(VENTAS[[#This Row],[Nombre del Gestor]]&gt;1,VENTAS[[#This Row],[Precio Venta]]*10%,0)</f>
        <v>0.9</v>
      </c>
      <c r="K501" s="42">
        <f>IFERROR(VLOOKUP(VENTAS[[#This Row],[Código del producto Vendido]],STOCK[],13,FALSE),VENTAS[[#This Row],[Precio Venta]]*0.6)-VENTAS[[#This Row],[Comisión Unitaria 10%]]</f>
        <v>4.5</v>
      </c>
      <c r="L501" s="42">
        <f>VENTAS[[#This Row],[Cantidad]]*(VENTAS[[#This Row],[Precio Venta]]-VENTAS[[#This Row],[Costo Unitario SIN Comision]]-VENTAS[[#This Row],[Comisión Unitaria 10%]]-0.01*VENTAS[[#This Row],[Precio Venta]])</f>
        <v>3.51</v>
      </c>
      <c r="M501" s="46"/>
      <c r="N501" s="47" t="s">
        <v>24231</v>
      </c>
    </row>
    <row r="502" ht="17" customHeight="1" spans="1:14">
      <c r="A502" s="38">
        <v>45621.7516782407</v>
      </c>
      <c r="B502" s="39"/>
      <c r="C502" s="39"/>
      <c r="D502" s="39" t="s">
        <v>23189</v>
      </c>
      <c r="E502" s="39" t="s">
        <v>24232</v>
      </c>
      <c r="F502" s="41" t="s">
        <v>24217</v>
      </c>
      <c r="G502" s="39">
        <v>1</v>
      </c>
      <c r="H502" s="42">
        <v>14</v>
      </c>
      <c r="I502" s="44">
        <f>VENTAS[[#This Row],[Cantidad]]*VENTAS[[#This Row],[Precio Venta]]</f>
        <v>14</v>
      </c>
      <c r="J502" s="42">
        <f>IF(VENTAS[[#This Row],[Nombre del Gestor]]&gt;1,VENTAS[[#This Row],[Precio Venta]]*10%,0)</f>
        <v>1.4</v>
      </c>
      <c r="K502" s="42">
        <f>IFERROR(VLOOKUP(VENTAS[[#This Row],[Código del producto Vendido]],STOCK[],13,FALSE),VENTAS[[#This Row],[Precio Venta]]*0.6)-VENTAS[[#This Row],[Comisión Unitaria 10%]]</f>
        <v>7</v>
      </c>
      <c r="L502" s="42">
        <f>VENTAS[[#This Row],[Cantidad]]*(VENTAS[[#This Row],[Precio Venta]]-VENTAS[[#This Row],[Costo Unitario SIN Comision]]-VENTAS[[#This Row],[Comisión Unitaria 10%]]-0.01*VENTAS[[#This Row],[Precio Venta]])</f>
        <v>5.46</v>
      </c>
      <c r="M502" s="46"/>
      <c r="N502" s="47" t="s">
        <v>24233</v>
      </c>
    </row>
    <row r="503" ht="17" customHeight="1" spans="1:14">
      <c r="A503" s="38">
        <v>45621.7516782407</v>
      </c>
      <c r="B503" s="39"/>
      <c r="C503" s="39"/>
      <c r="D503" s="39" t="s">
        <v>23189</v>
      </c>
      <c r="E503" s="39" t="s">
        <v>24234</v>
      </c>
      <c r="F503" s="41" t="s">
        <v>24235</v>
      </c>
      <c r="G503" s="39">
        <v>1</v>
      </c>
      <c r="H503" s="42">
        <v>35</v>
      </c>
      <c r="I503" s="44">
        <f>VENTAS[[#This Row],[Cantidad]]*VENTAS[[#This Row],[Precio Venta]]</f>
        <v>35</v>
      </c>
      <c r="J503" s="42">
        <f>IF(VENTAS[[#This Row],[Nombre del Gestor]]&gt;1,VENTAS[[#This Row],[Precio Venta]]*10%,0)</f>
        <v>3.5</v>
      </c>
      <c r="K503" s="42">
        <f>IFERROR(VLOOKUP(VENTAS[[#This Row],[Código del producto Vendido]],STOCK[],13,FALSE),VENTAS[[#This Row],[Precio Venta]]*0.6)-VENTAS[[#This Row],[Comisión Unitaria 10%]]</f>
        <v>17.5</v>
      </c>
      <c r="L503" s="42">
        <f>VENTAS[[#This Row],[Cantidad]]*(VENTAS[[#This Row],[Precio Venta]]-VENTAS[[#This Row],[Costo Unitario SIN Comision]]-VENTAS[[#This Row],[Comisión Unitaria 10%]]-0.01*VENTAS[[#This Row],[Precio Venta]])</f>
        <v>13.65</v>
      </c>
      <c r="M503" s="46"/>
      <c r="N503" s="47" t="s">
        <v>24236</v>
      </c>
    </row>
    <row r="504" ht="34" customHeight="1" spans="1:14">
      <c r="A504" s="38">
        <v>45622.9342939815</v>
      </c>
      <c r="B504" s="39"/>
      <c r="C504" s="39"/>
      <c r="D504" s="39" t="s">
        <v>23425</v>
      </c>
      <c r="E504" s="39" t="s">
        <v>24237</v>
      </c>
      <c r="F504" s="41" t="s">
        <v>23573</v>
      </c>
      <c r="G504" s="39">
        <v>1</v>
      </c>
      <c r="H504" s="42">
        <v>20</v>
      </c>
      <c r="I504" s="44">
        <f>VENTAS[[#This Row],[Cantidad]]*VENTAS[[#This Row],[Precio Venta]]</f>
        <v>20</v>
      </c>
      <c r="J504" s="42">
        <f>IF(VENTAS[[#This Row],[Nombre del Gestor]]&gt;1,VENTAS[[#This Row],[Precio Venta]]*10%,0)</f>
        <v>2</v>
      </c>
      <c r="K504" s="42">
        <f>IFERROR(VLOOKUP(VENTAS[[#This Row],[Código del producto Vendido]],STOCK[],13,FALSE),VENTAS[[#This Row],[Precio Venta]]*0.6)-VENTAS[[#This Row],[Comisión Unitaria 10%]]</f>
        <v>10</v>
      </c>
      <c r="L504" s="42">
        <f>VENTAS[[#This Row],[Cantidad]]*(VENTAS[[#This Row],[Precio Venta]]-VENTAS[[#This Row],[Costo Unitario SIN Comision]]-VENTAS[[#This Row],[Comisión Unitaria 10%]]-0.01*VENTAS[[#This Row],[Precio Venta]])</f>
        <v>7.8</v>
      </c>
      <c r="M504" s="46"/>
      <c r="N504" s="47" t="s">
        <v>24238</v>
      </c>
    </row>
    <row r="505" ht="17" customHeight="1" spans="1:14">
      <c r="A505" s="38">
        <v>45622.9753587963</v>
      </c>
      <c r="B505" s="39"/>
      <c r="C505" s="39"/>
      <c r="D505" s="39" t="s">
        <v>23174</v>
      </c>
      <c r="E505" s="39" t="s">
        <v>24239</v>
      </c>
      <c r="F505" s="41" t="s">
        <v>24240</v>
      </c>
      <c r="G505" s="39">
        <v>1</v>
      </c>
      <c r="H505" s="42">
        <v>22</v>
      </c>
      <c r="I505" s="44">
        <f>VENTAS[[#This Row],[Cantidad]]*VENTAS[[#This Row],[Precio Venta]]</f>
        <v>22</v>
      </c>
      <c r="J505" s="42">
        <f>IF(VENTAS[[#This Row],[Nombre del Gestor]]&gt;1,VENTAS[[#This Row],[Precio Venta]]*10%,0)</f>
        <v>2.2</v>
      </c>
      <c r="K505" s="42">
        <f>IFERROR(VLOOKUP(VENTAS[[#This Row],[Código del producto Vendido]],STOCK[],13,FALSE),VENTAS[[#This Row],[Precio Venta]]*0.6)-VENTAS[[#This Row],[Comisión Unitaria 10%]]</f>
        <v>11</v>
      </c>
      <c r="L505" s="42">
        <f>VENTAS[[#This Row],[Cantidad]]*(VENTAS[[#This Row],[Precio Venta]]-VENTAS[[#This Row],[Costo Unitario SIN Comision]]-VENTAS[[#This Row],[Comisión Unitaria 10%]]-0.01*VENTAS[[#This Row],[Precio Venta]])</f>
        <v>8.58</v>
      </c>
      <c r="M505" s="46"/>
      <c r="N505" s="47" t="s">
        <v>24241</v>
      </c>
    </row>
    <row r="506" ht="17" customHeight="1" spans="1:14">
      <c r="A506" s="38">
        <v>45622.9753587963</v>
      </c>
      <c r="B506" s="39"/>
      <c r="C506" s="39"/>
      <c r="D506" s="39" t="s">
        <v>23174</v>
      </c>
      <c r="E506" s="39" t="s">
        <v>24242</v>
      </c>
      <c r="F506" s="41" t="s">
        <v>16414</v>
      </c>
      <c r="G506" s="39">
        <v>1</v>
      </c>
      <c r="H506" s="42">
        <v>18</v>
      </c>
      <c r="I506" s="44">
        <f>VENTAS[[#This Row],[Cantidad]]*VENTAS[[#This Row],[Precio Venta]]</f>
        <v>18</v>
      </c>
      <c r="J506" s="42">
        <f>IF(VENTAS[[#This Row],[Nombre del Gestor]]&gt;1,VENTAS[[#This Row],[Precio Venta]]*10%,0)</f>
        <v>1.8</v>
      </c>
      <c r="K506" s="42">
        <f>IFERROR(VLOOKUP(VENTAS[[#This Row],[Código del producto Vendido]],STOCK[],13,FALSE),VENTAS[[#This Row],[Precio Venta]]*0.6)-VENTAS[[#This Row],[Comisión Unitaria 10%]]</f>
        <v>9</v>
      </c>
      <c r="L506" s="42">
        <f>VENTAS[[#This Row],[Cantidad]]*(VENTAS[[#This Row],[Precio Venta]]-VENTAS[[#This Row],[Costo Unitario SIN Comision]]-VENTAS[[#This Row],[Comisión Unitaria 10%]]-0.01*VENTAS[[#This Row],[Precio Venta]])</f>
        <v>7.02</v>
      </c>
      <c r="M506" s="46"/>
      <c r="N506" s="47" t="s">
        <v>24243</v>
      </c>
    </row>
    <row r="507" ht="17" customHeight="1" spans="1:14">
      <c r="A507" s="38">
        <v>45622.9753587963</v>
      </c>
      <c r="B507" s="39"/>
      <c r="C507" s="39"/>
      <c r="D507" s="39" t="s">
        <v>23174</v>
      </c>
      <c r="E507" s="39" t="s">
        <v>16587</v>
      </c>
      <c r="F507" s="41" t="s">
        <v>16589</v>
      </c>
      <c r="G507" s="39">
        <v>4</v>
      </c>
      <c r="H507" s="42">
        <v>1</v>
      </c>
      <c r="I507" s="44">
        <f>VENTAS[[#This Row],[Cantidad]]*VENTAS[[#This Row],[Precio Venta]]</f>
        <v>4</v>
      </c>
      <c r="J507" s="42">
        <f>IF(VENTAS[[#This Row],[Nombre del Gestor]]&gt;1,VENTAS[[#This Row],[Precio Venta]]*10%,0)</f>
        <v>0.1</v>
      </c>
      <c r="K507" s="42">
        <f>IFERROR(VLOOKUP(VENTAS[[#This Row],[Código del producto Vendido]],STOCK[],13,FALSE),VENTAS[[#This Row],[Precio Venta]]*0.6)-VENTAS[[#This Row],[Comisión Unitaria 10%]]</f>
        <v>0.429411764705882</v>
      </c>
      <c r="L507" s="42">
        <f>VENTAS[[#This Row],[Cantidad]]*(VENTAS[[#This Row],[Precio Venta]]-VENTAS[[#This Row],[Costo Unitario SIN Comision]]-VENTAS[[#This Row],[Comisión Unitaria 10%]]-0.01*VENTAS[[#This Row],[Precio Venta]])</f>
        <v>1.84235294117647</v>
      </c>
      <c r="M507" s="46"/>
      <c r="N507" s="47" t="s">
        <v>24244</v>
      </c>
    </row>
    <row r="508" ht="17" customHeight="1" spans="1:14">
      <c r="A508" s="38">
        <v>45622.9763425926</v>
      </c>
      <c r="B508" s="39"/>
      <c r="C508" s="39"/>
      <c r="D508" s="39" t="s">
        <v>23399</v>
      </c>
      <c r="E508" s="39" t="s">
        <v>24245</v>
      </c>
      <c r="F508" s="41" t="s">
        <v>24246</v>
      </c>
      <c r="G508" s="39">
        <v>1</v>
      </c>
      <c r="H508" s="42">
        <v>55</v>
      </c>
      <c r="I508" s="44">
        <f>VENTAS[[#This Row],[Cantidad]]*VENTAS[[#This Row],[Precio Venta]]</f>
        <v>55</v>
      </c>
      <c r="J508" s="42">
        <f>IF(VENTAS[[#This Row],[Nombre del Gestor]]&gt;1,VENTAS[[#This Row],[Precio Venta]]*10%,0)</f>
        <v>5.5</v>
      </c>
      <c r="K508" s="42">
        <f>IFERROR(VLOOKUP(VENTAS[[#This Row],[Código del producto Vendido]],STOCK[],13,FALSE),VENTAS[[#This Row],[Precio Venta]]*0.6)-VENTAS[[#This Row],[Comisión Unitaria 10%]]</f>
        <v>27.5</v>
      </c>
      <c r="L508" s="42">
        <f>VENTAS[[#This Row],[Cantidad]]*(VENTAS[[#This Row],[Precio Venta]]-VENTAS[[#This Row],[Costo Unitario SIN Comision]]-VENTAS[[#This Row],[Comisión Unitaria 10%]]-0.01*VENTAS[[#This Row],[Precio Venta]])</f>
        <v>21.45</v>
      </c>
      <c r="M508" s="46"/>
      <c r="N508" s="47" t="s">
        <v>24247</v>
      </c>
    </row>
    <row r="509" ht="17" customHeight="1" spans="1:14">
      <c r="A509" s="38">
        <v>45623.6475</v>
      </c>
      <c r="B509" s="39"/>
      <c r="C509" s="39"/>
      <c r="D509" s="39" t="s">
        <v>23174</v>
      </c>
      <c r="E509" s="39" t="s">
        <v>24248</v>
      </c>
      <c r="F509" s="41" t="s">
        <v>24249</v>
      </c>
      <c r="G509" s="39">
        <v>1</v>
      </c>
      <c r="H509" s="42">
        <v>40</v>
      </c>
      <c r="I509" s="44">
        <f>VENTAS[[#This Row],[Cantidad]]*VENTAS[[#This Row],[Precio Venta]]</f>
        <v>40</v>
      </c>
      <c r="J509" s="42">
        <f>IF(VENTAS[[#This Row],[Nombre del Gestor]]&gt;1,VENTAS[[#This Row],[Precio Venta]]*10%,0)</f>
        <v>4</v>
      </c>
      <c r="K509" s="42">
        <f>IFERROR(VLOOKUP(VENTAS[[#This Row],[Código del producto Vendido]],STOCK[],13,FALSE),VENTAS[[#This Row],[Precio Venta]]*0.6)-VENTAS[[#This Row],[Comisión Unitaria 10%]]</f>
        <v>20</v>
      </c>
      <c r="L509" s="42">
        <f>VENTAS[[#This Row],[Cantidad]]*(VENTAS[[#This Row],[Precio Venta]]-VENTAS[[#This Row],[Costo Unitario SIN Comision]]-VENTAS[[#This Row],[Comisión Unitaria 10%]]-0.01*VENTAS[[#This Row],[Precio Venta]])</f>
        <v>15.6</v>
      </c>
      <c r="M509" s="46"/>
      <c r="N509" s="47" t="s">
        <v>24250</v>
      </c>
    </row>
    <row r="510" ht="17" customHeight="1" spans="1:14">
      <c r="A510" s="38">
        <v>45623.6502199074</v>
      </c>
      <c r="B510" s="39"/>
      <c r="C510" s="39"/>
      <c r="D510" s="39" t="s">
        <v>23383</v>
      </c>
      <c r="E510" s="39" t="s">
        <v>16422</v>
      </c>
      <c r="F510" s="41" t="s">
        <v>16421</v>
      </c>
      <c r="G510" s="39">
        <v>1</v>
      </c>
      <c r="H510" s="42">
        <v>12</v>
      </c>
      <c r="I510" s="44">
        <f>VENTAS[[#This Row],[Cantidad]]*VENTAS[[#This Row],[Precio Venta]]</f>
        <v>12</v>
      </c>
      <c r="J510" s="42">
        <f>IF(VENTAS[[#This Row],[Nombre del Gestor]]&gt;1,VENTAS[[#This Row],[Precio Venta]]*10%,0)</f>
        <v>1.2</v>
      </c>
      <c r="K510" s="42">
        <f>IFERROR(VLOOKUP(VENTAS[[#This Row],[Código del producto Vendido]],STOCK[],13,FALSE),VENTAS[[#This Row],[Precio Venta]]*0.6)-VENTAS[[#This Row],[Comisión Unitaria 10%]]</f>
        <v>4.8</v>
      </c>
      <c r="L510" s="42">
        <f>VENTAS[[#This Row],[Cantidad]]*(VENTAS[[#This Row],[Precio Venta]]-VENTAS[[#This Row],[Costo Unitario SIN Comision]]-VENTAS[[#This Row],[Comisión Unitaria 10%]]-0.01*VENTAS[[#This Row],[Precio Venta]])</f>
        <v>5.88</v>
      </c>
      <c r="M510" s="46"/>
      <c r="N510" s="47" t="s">
        <v>24251</v>
      </c>
    </row>
    <row r="511" ht="17" customHeight="1" spans="1:14">
      <c r="A511" s="38">
        <v>45623.6512037037</v>
      </c>
      <c r="B511" s="39"/>
      <c r="C511" s="39"/>
      <c r="D511" s="39" t="s">
        <v>24252</v>
      </c>
      <c r="E511" s="39" t="s">
        <v>16422</v>
      </c>
      <c r="F511" s="41" t="s">
        <v>16421</v>
      </c>
      <c r="G511" s="39">
        <v>1</v>
      </c>
      <c r="H511" s="42">
        <v>12</v>
      </c>
      <c r="I511" s="44">
        <f>VENTAS[[#This Row],[Cantidad]]*VENTAS[[#This Row],[Precio Venta]]</f>
        <v>12</v>
      </c>
      <c r="J511" s="42">
        <f>IF(VENTAS[[#This Row],[Nombre del Gestor]]&gt;1,VENTAS[[#This Row],[Precio Venta]]*10%,0)</f>
        <v>1.2</v>
      </c>
      <c r="K511" s="42">
        <f>IFERROR(VLOOKUP(VENTAS[[#This Row],[Código del producto Vendido]],STOCK[],13,FALSE),VENTAS[[#This Row],[Precio Venta]]*0.6)-VENTAS[[#This Row],[Comisión Unitaria 10%]]</f>
        <v>4.8</v>
      </c>
      <c r="L511" s="42">
        <f>VENTAS[[#This Row],[Cantidad]]*(VENTAS[[#This Row],[Precio Venta]]-VENTAS[[#This Row],[Costo Unitario SIN Comision]]-VENTAS[[#This Row],[Comisión Unitaria 10%]]-0.01*VENTAS[[#This Row],[Precio Venta]])</f>
        <v>5.88</v>
      </c>
      <c r="M511" s="46"/>
      <c r="N511" s="47" t="s">
        <v>24253</v>
      </c>
    </row>
    <row r="512" ht="34" customHeight="1" spans="1:14">
      <c r="A512" s="38">
        <v>45623.6551388889</v>
      </c>
      <c r="B512" s="39"/>
      <c r="C512" s="39"/>
      <c r="D512" s="39" t="s">
        <v>23218</v>
      </c>
      <c r="E512" s="39" t="s">
        <v>24254</v>
      </c>
      <c r="F512" s="41" t="s">
        <v>24255</v>
      </c>
      <c r="G512" s="39">
        <v>1</v>
      </c>
      <c r="H512" s="42">
        <v>30</v>
      </c>
      <c r="I512" s="44">
        <f>VENTAS[[#This Row],[Cantidad]]*VENTAS[[#This Row],[Precio Venta]]</f>
        <v>30</v>
      </c>
      <c r="J512" s="42">
        <f>IF(VENTAS[[#This Row],[Nombre del Gestor]]&gt;1,VENTAS[[#This Row],[Precio Venta]]*10%,0)</f>
        <v>3</v>
      </c>
      <c r="K512" s="42">
        <f>IFERROR(VLOOKUP(VENTAS[[#This Row],[Código del producto Vendido]],STOCK[],13,FALSE),VENTAS[[#This Row],[Precio Venta]]*0.6)-VENTAS[[#This Row],[Comisión Unitaria 10%]]</f>
        <v>15</v>
      </c>
      <c r="L512" s="42">
        <f>VENTAS[[#This Row],[Cantidad]]*(VENTAS[[#This Row],[Precio Venta]]-VENTAS[[#This Row],[Costo Unitario SIN Comision]]-VENTAS[[#This Row],[Comisión Unitaria 10%]]-0.01*VENTAS[[#This Row],[Precio Venta]])</f>
        <v>11.7</v>
      </c>
      <c r="M512" s="46"/>
      <c r="N512" s="47" t="s">
        <v>24256</v>
      </c>
    </row>
    <row r="513" ht="34" customHeight="1" spans="1:14">
      <c r="A513" s="38">
        <v>45624.8521180555</v>
      </c>
      <c r="B513" s="39"/>
      <c r="C513" s="39"/>
      <c r="D513" s="39" t="s">
        <v>23425</v>
      </c>
      <c r="E513" s="39" t="s">
        <v>24257</v>
      </c>
      <c r="F513" s="41" t="s">
        <v>24258</v>
      </c>
      <c r="G513" s="39">
        <v>1</v>
      </c>
      <c r="H513" s="42">
        <v>30</v>
      </c>
      <c r="I513" s="44">
        <f>VENTAS[[#This Row],[Cantidad]]*VENTAS[[#This Row],[Precio Venta]]</f>
        <v>30</v>
      </c>
      <c r="J513" s="42">
        <f>IF(VENTAS[[#This Row],[Nombre del Gestor]]&gt;1,VENTAS[[#This Row],[Precio Venta]]*10%,0)</f>
        <v>3</v>
      </c>
      <c r="K513" s="42">
        <f>IFERROR(VLOOKUP(VENTAS[[#This Row],[Código del producto Vendido]],STOCK[],13,FALSE),VENTAS[[#This Row],[Precio Venta]]*0.6)-VENTAS[[#This Row],[Comisión Unitaria 10%]]</f>
        <v>15</v>
      </c>
      <c r="L513" s="42">
        <f>VENTAS[[#This Row],[Cantidad]]*(VENTAS[[#This Row],[Precio Venta]]-VENTAS[[#This Row],[Costo Unitario SIN Comision]]-VENTAS[[#This Row],[Comisión Unitaria 10%]]-0.01*VENTAS[[#This Row],[Precio Venta]])</f>
        <v>11.7</v>
      </c>
      <c r="M513" s="46"/>
      <c r="N513" s="47" t="s">
        <v>24259</v>
      </c>
    </row>
    <row r="514" ht="34" customHeight="1" spans="1:14">
      <c r="A514" s="38">
        <v>45624.8531597222</v>
      </c>
      <c r="B514" s="39"/>
      <c r="C514" s="39"/>
      <c r="D514" s="39" t="s">
        <v>23425</v>
      </c>
      <c r="E514" s="39" t="s">
        <v>24260</v>
      </c>
      <c r="F514" s="41" t="s">
        <v>24261</v>
      </c>
      <c r="G514" s="39">
        <v>1</v>
      </c>
      <c r="H514" s="42">
        <v>22</v>
      </c>
      <c r="I514" s="44">
        <f>VENTAS[[#This Row],[Cantidad]]*VENTAS[[#This Row],[Precio Venta]]</f>
        <v>22</v>
      </c>
      <c r="J514" s="42">
        <f>IF(VENTAS[[#This Row],[Nombre del Gestor]]&gt;1,VENTAS[[#This Row],[Precio Venta]]*10%,0)</f>
        <v>2.2</v>
      </c>
      <c r="K514" s="42">
        <f>IFERROR(VLOOKUP(VENTAS[[#This Row],[Código del producto Vendido]],STOCK[],13,FALSE),VENTAS[[#This Row],[Precio Venta]]*0.6)-VENTAS[[#This Row],[Comisión Unitaria 10%]]</f>
        <v>11</v>
      </c>
      <c r="L514" s="42">
        <f>VENTAS[[#This Row],[Cantidad]]*(VENTAS[[#This Row],[Precio Venta]]-VENTAS[[#This Row],[Costo Unitario SIN Comision]]-VENTAS[[#This Row],[Comisión Unitaria 10%]]-0.01*VENTAS[[#This Row],[Precio Venta]])</f>
        <v>8.58</v>
      </c>
      <c r="M514" s="46"/>
      <c r="N514" s="47" t="s">
        <v>24262</v>
      </c>
    </row>
    <row r="515" ht="17" customHeight="1" spans="1:14">
      <c r="A515" s="38">
        <v>45624.8724537037</v>
      </c>
      <c r="B515" s="39"/>
      <c r="C515" s="39"/>
      <c r="D515" s="39" t="s">
        <v>23196</v>
      </c>
      <c r="E515" s="39" t="s">
        <v>24263</v>
      </c>
      <c r="F515" s="41" t="s">
        <v>24264</v>
      </c>
      <c r="G515" s="39">
        <v>1</v>
      </c>
      <c r="H515" s="42">
        <v>30</v>
      </c>
      <c r="I515" s="44">
        <f>VENTAS[[#This Row],[Cantidad]]*VENTAS[[#This Row],[Precio Venta]]</f>
        <v>30</v>
      </c>
      <c r="J515" s="42">
        <f>IF(VENTAS[[#This Row],[Nombre del Gestor]]&gt;1,VENTAS[[#This Row],[Precio Venta]]*10%,0)</f>
        <v>3</v>
      </c>
      <c r="K515" s="42">
        <f>IFERROR(VLOOKUP(VENTAS[[#This Row],[Código del producto Vendido]],STOCK[],13,FALSE),VENTAS[[#This Row],[Precio Venta]]*0.6)-VENTAS[[#This Row],[Comisión Unitaria 10%]]</f>
        <v>15</v>
      </c>
      <c r="L515" s="42">
        <f>VENTAS[[#This Row],[Cantidad]]*(VENTAS[[#This Row],[Precio Venta]]-VENTAS[[#This Row],[Costo Unitario SIN Comision]]-VENTAS[[#This Row],[Comisión Unitaria 10%]]-0.01*VENTAS[[#This Row],[Precio Venta]])</f>
        <v>11.7</v>
      </c>
      <c r="M515" s="46"/>
      <c r="N515" s="47" t="s">
        <v>24265</v>
      </c>
    </row>
    <row r="516" ht="34" customHeight="1" spans="1:14">
      <c r="A516" s="38">
        <v>45624.8724537037</v>
      </c>
      <c r="B516" s="39"/>
      <c r="C516" s="39"/>
      <c r="D516" s="39" t="s">
        <v>23196</v>
      </c>
      <c r="E516" s="39" t="s">
        <v>24266</v>
      </c>
      <c r="F516" s="41" t="s">
        <v>24267</v>
      </c>
      <c r="G516" s="39">
        <v>1</v>
      </c>
      <c r="H516" s="42">
        <v>30</v>
      </c>
      <c r="I516" s="44">
        <f>VENTAS[[#This Row],[Cantidad]]*VENTAS[[#This Row],[Precio Venta]]</f>
        <v>30</v>
      </c>
      <c r="J516" s="42">
        <f>IF(VENTAS[[#This Row],[Nombre del Gestor]]&gt;1,VENTAS[[#This Row],[Precio Venta]]*10%,0)</f>
        <v>3</v>
      </c>
      <c r="K516" s="42">
        <f>IFERROR(VLOOKUP(VENTAS[[#This Row],[Código del producto Vendido]],STOCK[],13,FALSE),VENTAS[[#This Row],[Precio Venta]]*0.6)-VENTAS[[#This Row],[Comisión Unitaria 10%]]</f>
        <v>15</v>
      </c>
      <c r="L516" s="42">
        <f>VENTAS[[#This Row],[Cantidad]]*(VENTAS[[#This Row],[Precio Venta]]-VENTAS[[#This Row],[Costo Unitario SIN Comision]]-VENTAS[[#This Row],[Comisión Unitaria 10%]]-0.01*VENTAS[[#This Row],[Precio Venta]])</f>
        <v>11.7</v>
      </c>
      <c r="M516" s="46"/>
      <c r="N516" s="47" t="s">
        <v>24268</v>
      </c>
    </row>
    <row r="517" ht="34" customHeight="1" spans="1:14">
      <c r="A517" s="38">
        <v>45624.8734837963</v>
      </c>
      <c r="B517" s="39"/>
      <c r="C517" s="39"/>
      <c r="D517" s="39" t="s">
        <v>23237</v>
      </c>
      <c r="E517" s="39" t="s">
        <v>24269</v>
      </c>
      <c r="F517" s="41" t="s">
        <v>24270</v>
      </c>
      <c r="G517" s="39">
        <v>1</v>
      </c>
      <c r="H517" s="42">
        <v>35</v>
      </c>
      <c r="I517" s="44">
        <f>VENTAS[[#This Row],[Cantidad]]*VENTAS[[#This Row],[Precio Venta]]</f>
        <v>35</v>
      </c>
      <c r="J517" s="42">
        <f>IF(VENTAS[[#This Row],[Nombre del Gestor]]&gt;1,VENTAS[[#This Row],[Precio Venta]]*10%,0)</f>
        <v>3.5</v>
      </c>
      <c r="K517" s="42">
        <f>IFERROR(VLOOKUP(VENTAS[[#This Row],[Código del producto Vendido]],STOCK[],13,FALSE),VENTAS[[#This Row],[Precio Venta]]*0.6)-VENTAS[[#This Row],[Comisión Unitaria 10%]]</f>
        <v>17.5</v>
      </c>
      <c r="L517" s="42">
        <f>VENTAS[[#This Row],[Cantidad]]*(VENTAS[[#This Row],[Precio Venta]]-VENTAS[[#This Row],[Costo Unitario SIN Comision]]-VENTAS[[#This Row],[Comisión Unitaria 10%]]-0.01*VENTAS[[#This Row],[Precio Venta]])</f>
        <v>13.65</v>
      </c>
      <c r="M517" s="46"/>
      <c r="N517" s="47" t="s">
        <v>24271</v>
      </c>
    </row>
    <row r="518" ht="34" customHeight="1" spans="1:14">
      <c r="A518" s="38">
        <v>45625.4431712963</v>
      </c>
      <c r="B518" s="39"/>
      <c r="C518" s="39"/>
      <c r="D518" s="39" t="s">
        <v>23259</v>
      </c>
      <c r="E518" s="39" t="s">
        <v>24272</v>
      </c>
      <c r="F518" s="41" t="s">
        <v>24066</v>
      </c>
      <c r="G518" s="39">
        <v>1</v>
      </c>
      <c r="H518" s="42">
        <v>15</v>
      </c>
      <c r="I518" s="44">
        <f>VENTAS[[#This Row],[Cantidad]]*VENTAS[[#This Row],[Precio Venta]]</f>
        <v>15</v>
      </c>
      <c r="J518" s="42">
        <f>IF(VENTAS[[#This Row],[Nombre del Gestor]]&gt;1,VENTAS[[#This Row],[Precio Venta]]*10%,0)</f>
        <v>1.5</v>
      </c>
      <c r="K518" s="42">
        <f>IFERROR(VLOOKUP(VENTAS[[#This Row],[Código del producto Vendido]],STOCK[],13,FALSE),VENTAS[[#This Row],[Precio Venta]]*0.6)-VENTAS[[#This Row],[Comisión Unitaria 10%]]</f>
        <v>7.5</v>
      </c>
      <c r="L518" s="42">
        <f>VENTAS[[#This Row],[Cantidad]]*(VENTAS[[#This Row],[Precio Venta]]-VENTAS[[#This Row],[Costo Unitario SIN Comision]]-VENTAS[[#This Row],[Comisión Unitaria 10%]]-0.01*VENTAS[[#This Row],[Precio Venta]])</f>
        <v>5.85</v>
      </c>
      <c r="M518" s="46"/>
      <c r="N518" s="47" t="s">
        <v>24273</v>
      </c>
    </row>
    <row r="519" ht="17" customHeight="1" spans="1:14">
      <c r="A519" s="38">
        <v>45625.4906712963</v>
      </c>
      <c r="B519" s="39"/>
      <c r="C519" s="39"/>
      <c r="D519" s="39"/>
      <c r="E519" s="39" t="s">
        <v>23422</v>
      </c>
      <c r="F519" s="41" t="s">
        <v>23423</v>
      </c>
      <c r="G519" s="39">
        <v>1</v>
      </c>
      <c r="H519" s="42">
        <v>25</v>
      </c>
      <c r="I519" s="44">
        <f>VENTAS[[#This Row],[Cantidad]]*VENTAS[[#This Row],[Precio Venta]]</f>
        <v>25</v>
      </c>
      <c r="J519" s="42">
        <f>IF(VENTAS[[#This Row],[Nombre del Gestor]]&gt;1,VENTAS[[#This Row],[Precio Venta]]*10%,0)</f>
        <v>0</v>
      </c>
      <c r="K519" s="42">
        <f>IFERROR(VLOOKUP(VENTAS[[#This Row],[Código del producto Vendido]],STOCK[],13,FALSE),VENTAS[[#This Row],[Precio Venta]]*0.6)-VENTAS[[#This Row],[Comisión Unitaria 10%]]</f>
        <v>15</v>
      </c>
      <c r="L519" s="42">
        <f>VENTAS[[#This Row],[Cantidad]]*(VENTAS[[#This Row],[Precio Venta]]-VENTAS[[#This Row],[Costo Unitario SIN Comision]]-VENTAS[[#This Row],[Comisión Unitaria 10%]]-0.01*VENTAS[[#This Row],[Precio Venta]])</f>
        <v>9.75</v>
      </c>
      <c r="M519" s="46"/>
      <c r="N519" s="47" t="s">
        <v>24274</v>
      </c>
    </row>
    <row r="520" ht="17" customHeight="1" spans="1:14">
      <c r="A520" s="38">
        <v>45625.6457523148</v>
      </c>
      <c r="B520" s="39"/>
      <c r="C520" s="39"/>
      <c r="D520" s="39" t="s">
        <v>23196</v>
      </c>
      <c r="E520" s="39" t="s">
        <v>24275</v>
      </c>
      <c r="F520" s="41" t="s">
        <v>24276</v>
      </c>
      <c r="G520" s="39">
        <v>1</v>
      </c>
      <c r="H520" s="42">
        <v>25</v>
      </c>
      <c r="I520" s="44">
        <f>VENTAS[[#This Row],[Cantidad]]*VENTAS[[#This Row],[Precio Venta]]</f>
        <v>25</v>
      </c>
      <c r="J520" s="42">
        <f>IF(VENTAS[[#This Row],[Nombre del Gestor]]&gt;1,VENTAS[[#This Row],[Precio Venta]]*10%,0)</f>
        <v>2.5</v>
      </c>
      <c r="K520" s="42">
        <f>IFERROR(VLOOKUP(VENTAS[[#This Row],[Código del producto Vendido]],STOCK[],13,FALSE),VENTAS[[#This Row],[Precio Venta]]*0.6)-VENTAS[[#This Row],[Comisión Unitaria 10%]]</f>
        <v>12.5</v>
      </c>
      <c r="L520" s="42">
        <f>VENTAS[[#This Row],[Cantidad]]*(VENTAS[[#This Row],[Precio Venta]]-VENTAS[[#This Row],[Costo Unitario SIN Comision]]-VENTAS[[#This Row],[Comisión Unitaria 10%]]-0.01*VENTAS[[#This Row],[Precio Venta]])</f>
        <v>9.75</v>
      </c>
      <c r="M520" s="46"/>
      <c r="N520" s="47" t="s">
        <v>24277</v>
      </c>
    </row>
    <row r="521" ht="34" customHeight="1" spans="1:14">
      <c r="A521" s="38">
        <v>45625.6718634259</v>
      </c>
      <c r="B521" s="39"/>
      <c r="C521" s="39"/>
      <c r="D521" s="39" t="s">
        <v>23425</v>
      </c>
      <c r="E521" s="39" t="s">
        <v>24278</v>
      </c>
      <c r="F521" s="41" t="s">
        <v>24066</v>
      </c>
      <c r="G521" s="39">
        <v>1</v>
      </c>
      <c r="H521" s="42">
        <v>15</v>
      </c>
      <c r="I521" s="44">
        <f>VENTAS[[#This Row],[Cantidad]]*VENTAS[[#This Row],[Precio Venta]]</f>
        <v>15</v>
      </c>
      <c r="J521" s="42">
        <f>IF(VENTAS[[#This Row],[Nombre del Gestor]]&gt;1,VENTAS[[#This Row],[Precio Venta]]*10%,0)</f>
        <v>1.5</v>
      </c>
      <c r="K521" s="42">
        <f>IFERROR(VLOOKUP(VENTAS[[#This Row],[Código del producto Vendido]],STOCK[],13,FALSE),VENTAS[[#This Row],[Precio Venta]]*0.6)-VENTAS[[#This Row],[Comisión Unitaria 10%]]</f>
        <v>7.5</v>
      </c>
      <c r="L521" s="42">
        <f>VENTAS[[#This Row],[Cantidad]]*(VENTAS[[#This Row],[Precio Venta]]-VENTAS[[#This Row],[Costo Unitario SIN Comision]]-VENTAS[[#This Row],[Comisión Unitaria 10%]]-0.01*VENTAS[[#This Row],[Precio Venta]])</f>
        <v>5.85</v>
      </c>
      <c r="M521" s="46"/>
      <c r="N521" s="47" t="s">
        <v>24279</v>
      </c>
    </row>
    <row r="522" ht="34" customHeight="1" spans="1:14">
      <c r="A522" s="38">
        <v>45627.3767824074</v>
      </c>
      <c r="B522" s="39"/>
      <c r="C522" s="39"/>
      <c r="D522" s="39" t="s">
        <v>24280</v>
      </c>
      <c r="E522" s="39" t="s">
        <v>24281</v>
      </c>
      <c r="F522" s="41" t="s">
        <v>24282</v>
      </c>
      <c r="G522" s="39">
        <v>1</v>
      </c>
      <c r="H522" s="42">
        <v>15</v>
      </c>
      <c r="I522" s="44">
        <f>VENTAS[[#This Row],[Cantidad]]*VENTAS[[#This Row],[Precio Venta]]</f>
        <v>15</v>
      </c>
      <c r="J522" s="42">
        <f>IF(VENTAS[[#This Row],[Nombre del Gestor]]&gt;1,VENTAS[[#This Row],[Precio Venta]]*10%,0)</f>
        <v>1.5</v>
      </c>
      <c r="K522" s="42">
        <f>IFERROR(VLOOKUP(VENTAS[[#This Row],[Código del producto Vendido]],STOCK[],13,FALSE),VENTAS[[#This Row],[Precio Venta]]*0.6)-VENTAS[[#This Row],[Comisión Unitaria 10%]]</f>
        <v>7.5</v>
      </c>
      <c r="L522" s="42">
        <f>VENTAS[[#This Row],[Cantidad]]*(VENTAS[[#This Row],[Precio Venta]]-VENTAS[[#This Row],[Costo Unitario SIN Comision]]-VENTAS[[#This Row],[Comisión Unitaria 10%]]-0.01*VENTAS[[#This Row],[Precio Venta]])</f>
        <v>5.85</v>
      </c>
      <c r="M522" s="46"/>
      <c r="N522" s="47" t="s">
        <v>24283</v>
      </c>
    </row>
    <row r="523" ht="17" customHeight="1" spans="1:14">
      <c r="A523" s="38">
        <v>45627.7076967593</v>
      </c>
      <c r="B523" s="39"/>
      <c r="C523" s="39"/>
      <c r="D523" s="39" t="s">
        <v>23259</v>
      </c>
      <c r="E523" s="39" t="s">
        <v>24284</v>
      </c>
      <c r="F523" s="41" t="s">
        <v>24285</v>
      </c>
      <c r="G523" s="39">
        <v>1</v>
      </c>
      <c r="H523" s="42">
        <v>25</v>
      </c>
      <c r="I523" s="44">
        <f>VENTAS[[#This Row],[Cantidad]]*VENTAS[[#This Row],[Precio Venta]]</f>
        <v>25</v>
      </c>
      <c r="J523" s="42">
        <f>IF(VENTAS[[#This Row],[Nombre del Gestor]]&gt;1,VENTAS[[#This Row],[Precio Venta]]*10%,0)</f>
        <v>2.5</v>
      </c>
      <c r="K523" s="42">
        <f>IFERROR(VLOOKUP(VENTAS[[#This Row],[Código del producto Vendido]],STOCK[],13,FALSE),VENTAS[[#This Row],[Precio Venta]]*0.6)-VENTAS[[#This Row],[Comisión Unitaria 10%]]</f>
        <v>12.5</v>
      </c>
      <c r="L523" s="42">
        <f>VENTAS[[#This Row],[Cantidad]]*(VENTAS[[#This Row],[Precio Venta]]-VENTAS[[#This Row],[Costo Unitario SIN Comision]]-VENTAS[[#This Row],[Comisión Unitaria 10%]]-0.01*VENTAS[[#This Row],[Precio Venta]])</f>
        <v>9.75</v>
      </c>
      <c r="M523" s="46"/>
      <c r="N523" s="47" t="s">
        <v>24286</v>
      </c>
    </row>
    <row r="524" ht="34" customHeight="1" spans="1:14">
      <c r="A524" s="38">
        <v>45627.7076967593</v>
      </c>
      <c r="B524" s="39"/>
      <c r="C524" s="39"/>
      <c r="D524" s="39" t="s">
        <v>23259</v>
      </c>
      <c r="E524" s="39" t="s">
        <v>24287</v>
      </c>
      <c r="F524" s="41" t="s">
        <v>24288</v>
      </c>
      <c r="G524" s="39">
        <v>1</v>
      </c>
      <c r="H524" s="42">
        <v>25</v>
      </c>
      <c r="I524" s="44">
        <f>VENTAS[[#This Row],[Cantidad]]*VENTAS[[#This Row],[Precio Venta]]</f>
        <v>25</v>
      </c>
      <c r="J524" s="42">
        <f>IF(VENTAS[[#This Row],[Nombre del Gestor]]&gt;1,VENTAS[[#This Row],[Precio Venta]]*10%,0)</f>
        <v>2.5</v>
      </c>
      <c r="K524" s="42">
        <f>IFERROR(VLOOKUP(VENTAS[[#This Row],[Código del producto Vendido]],STOCK[],13,FALSE),VENTAS[[#This Row],[Precio Venta]]*0.6)-VENTAS[[#This Row],[Comisión Unitaria 10%]]</f>
        <v>12.5</v>
      </c>
      <c r="L524" s="42">
        <f>VENTAS[[#This Row],[Cantidad]]*(VENTAS[[#This Row],[Precio Venta]]-VENTAS[[#This Row],[Costo Unitario SIN Comision]]-VENTAS[[#This Row],[Comisión Unitaria 10%]]-0.01*VENTAS[[#This Row],[Precio Venta]])</f>
        <v>9.75</v>
      </c>
      <c r="M524" s="46"/>
      <c r="N524" s="47" t="s">
        <v>24289</v>
      </c>
    </row>
    <row r="525" ht="17" customHeight="1" spans="1:14">
      <c r="A525" s="38">
        <v>45628.8058333333</v>
      </c>
      <c r="B525" s="39"/>
      <c r="C525" s="39"/>
      <c r="D525" s="39" t="s">
        <v>24290</v>
      </c>
      <c r="E525" s="39" t="s">
        <v>24291</v>
      </c>
      <c r="F525" s="41" t="s">
        <v>24292</v>
      </c>
      <c r="G525" s="39">
        <v>1</v>
      </c>
      <c r="H525" s="42">
        <v>25</v>
      </c>
      <c r="I525" s="44">
        <f>VENTAS[[#This Row],[Cantidad]]*VENTAS[[#This Row],[Precio Venta]]</f>
        <v>25</v>
      </c>
      <c r="J525" s="42">
        <f>IF(VENTAS[[#This Row],[Nombre del Gestor]]&gt;1,VENTAS[[#This Row],[Precio Venta]]*10%,0)</f>
        <v>2.5</v>
      </c>
      <c r="K525" s="42">
        <f>IFERROR(VLOOKUP(VENTAS[[#This Row],[Código del producto Vendido]],STOCK[],13,FALSE),VENTAS[[#This Row],[Precio Venta]]*0.6)-VENTAS[[#This Row],[Comisión Unitaria 10%]]</f>
        <v>12.5</v>
      </c>
      <c r="L525" s="42">
        <f>VENTAS[[#This Row],[Cantidad]]*(VENTAS[[#This Row],[Precio Venta]]-VENTAS[[#This Row],[Costo Unitario SIN Comision]]-VENTAS[[#This Row],[Comisión Unitaria 10%]]-0.01*VENTAS[[#This Row],[Precio Venta]])</f>
        <v>9.75</v>
      </c>
      <c r="M525" s="46"/>
      <c r="N525" s="47" t="s">
        <v>24293</v>
      </c>
    </row>
    <row r="526" ht="17" customHeight="1" spans="1:14">
      <c r="A526" s="38">
        <v>45629.3786226852</v>
      </c>
      <c r="B526" s="39"/>
      <c r="C526" s="39"/>
      <c r="D526" s="39" t="s">
        <v>23425</v>
      </c>
      <c r="E526" s="39" t="s">
        <v>24294</v>
      </c>
      <c r="F526" s="41" t="s">
        <v>24276</v>
      </c>
      <c r="G526" s="39">
        <v>1</v>
      </c>
      <c r="H526" s="42">
        <v>25</v>
      </c>
      <c r="I526" s="44">
        <f>VENTAS[[#This Row],[Cantidad]]*VENTAS[[#This Row],[Precio Venta]]</f>
        <v>25</v>
      </c>
      <c r="J526" s="42">
        <f>IF(VENTAS[[#This Row],[Nombre del Gestor]]&gt;1,VENTAS[[#This Row],[Precio Venta]]*10%,0)</f>
        <v>2.5</v>
      </c>
      <c r="K526" s="42">
        <f>IFERROR(VLOOKUP(VENTAS[[#This Row],[Código del producto Vendido]],STOCK[],13,FALSE),VENTAS[[#This Row],[Precio Venta]]*0.6)-VENTAS[[#This Row],[Comisión Unitaria 10%]]</f>
        <v>12.5</v>
      </c>
      <c r="L526" s="42">
        <f>VENTAS[[#This Row],[Cantidad]]*(VENTAS[[#This Row],[Precio Venta]]-VENTAS[[#This Row],[Costo Unitario SIN Comision]]-VENTAS[[#This Row],[Comisión Unitaria 10%]]-0.01*VENTAS[[#This Row],[Precio Venta]])</f>
        <v>9.75</v>
      </c>
      <c r="M526" s="46"/>
      <c r="N526" s="47" t="s">
        <v>24295</v>
      </c>
    </row>
    <row r="527" ht="34" customHeight="1" spans="1:14">
      <c r="A527" s="38">
        <v>45629.3871180556</v>
      </c>
      <c r="B527" s="39"/>
      <c r="C527" s="39"/>
      <c r="D527" s="39" t="s">
        <v>23196</v>
      </c>
      <c r="E527" s="39" t="s">
        <v>24257</v>
      </c>
      <c r="F527" s="41" t="s">
        <v>24258</v>
      </c>
      <c r="G527" s="39">
        <v>1</v>
      </c>
      <c r="H527" s="42">
        <v>30</v>
      </c>
      <c r="I527" s="44">
        <f>VENTAS[[#This Row],[Cantidad]]*VENTAS[[#This Row],[Precio Venta]]</f>
        <v>30</v>
      </c>
      <c r="J527" s="42">
        <f>IF(VENTAS[[#This Row],[Nombre del Gestor]]&gt;1,VENTAS[[#This Row],[Precio Venta]]*10%,0)</f>
        <v>3</v>
      </c>
      <c r="K527" s="42">
        <f>IFERROR(VLOOKUP(VENTAS[[#This Row],[Código del producto Vendido]],STOCK[],13,FALSE),VENTAS[[#This Row],[Precio Venta]]*0.6)-VENTAS[[#This Row],[Comisión Unitaria 10%]]</f>
        <v>15</v>
      </c>
      <c r="L527" s="42">
        <f>VENTAS[[#This Row],[Cantidad]]*(VENTAS[[#This Row],[Precio Venta]]-VENTAS[[#This Row],[Costo Unitario SIN Comision]]-VENTAS[[#This Row],[Comisión Unitaria 10%]]-0.01*VENTAS[[#This Row],[Precio Venta]])</f>
        <v>11.7</v>
      </c>
      <c r="M527" s="46"/>
      <c r="N527" s="47" t="s">
        <v>24296</v>
      </c>
    </row>
    <row r="528" ht="17" customHeight="1" spans="1:14">
      <c r="A528" s="38">
        <v>45629.4389930556</v>
      </c>
      <c r="B528" s="39"/>
      <c r="C528" s="39"/>
      <c r="D528" s="39" t="s">
        <v>23259</v>
      </c>
      <c r="E528" s="39" t="s">
        <v>24297</v>
      </c>
      <c r="F528" s="41" t="s">
        <v>24298</v>
      </c>
      <c r="G528" s="39">
        <v>1</v>
      </c>
      <c r="H528" s="42">
        <v>55</v>
      </c>
      <c r="I528" s="44">
        <f>VENTAS[[#This Row],[Cantidad]]*VENTAS[[#This Row],[Precio Venta]]</f>
        <v>55</v>
      </c>
      <c r="J528" s="42">
        <f>IF(VENTAS[[#This Row],[Nombre del Gestor]]&gt;1,VENTAS[[#This Row],[Precio Venta]]*10%,0)</f>
        <v>5.5</v>
      </c>
      <c r="K528" s="42">
        <f>IFERROR(VLOOKUP(VENTAS[[#This Row],[Código del producto Vendido]],STOCK[],13,FALSE),VENTAS[[#This Row],[Precio Venta]]*0.6)-VENTAS[[#This Row],[Comisión Unitaria 10%]]</f>
        <v>27.5</v>
      </c>
      <c r="L528" s="42">
        <f>VENTAS[[#This Row],[Cantidad]]*(VENTAS[[#This Row],[Precio Venta]]-VENTAS[[#This Row],[Costo Unitario SIN Comision]]-VENTAS[[#This Row],[Comisión Unitaria 10%]]-0.01*VENTAS[[#This Row],[Precio Venta]])</f>
        <v>21.45</v>
      </c>
      <c r="M528" s="46"/>
      <c r="N528" s="47" t="s">
        <v>24299</v>
      </c>
    </row>
    <row r="529" ht="34" customHeight="1" spans="1:14">
      <c r="A529" s="38">
        <v>45629.5311574074</v>
      </c>
      <c r="B529" s="39"/>
      <c r="C529" s="39"/>
      <c r="D529" s="39" t="s">
        <v>23469</v>
      </c>
      <c r="E529" s="39" t="s">
        <v>24300</v>
      </c>
      <c r="F529" s="41" t="s">
        <v>16840</v>
      </c>
      <c r="G529" s="39">
        <v>1</v>
      </c>
      <c r="H529" s="42">
        <v>18</v>
      </c>
      <c r="I529" s="44">
        <f>VENTAS[[#This Row],[Cantidad]]*VENTAS[[#This Row],[Precio Venta]]</f>
        <v>18</v>
      </c>
      <c r="J529" s="42">
        <f>IF(VENTAS[[#This Row],[Nombre del Gestor]]&gt;1,VENTAS[[#This Row],[Precio Venta]]*10%,0)</f>
        <v>1.8</v>
      </c>
      <c r="K529" s="42">
        <f>IFERROR(VLOOKUP(VENTAS[[#This Row],[Código del producto Vendido]],STOCK[],13,FALSE),VENTAS[[#This Row],[Precio Venta]]*0.6)-VENTAS[[#This Row],[Comisión Unitaria 10%]]</f>
        <v>9</v>
      </c>
      <c r="L529" s="42">
        <f>VENTAS[[#This Row],[Cantidad]]*(VENTAS[[#This Row],[Precio Venta]]-VENTAS[[#This Row],[Costo Unitario SIN Comision]]-VENTAS[[#This Row],[Comisión Unitaria 10%]]-0.01*VENTAS[[#This Row],[Precio Venta]])</f>
        <v>7.02</v>
      </c>
      <c r="M529" s="46"/>
      <c r="N529" s="47" t="s">
        <v>24301</v>
      </c>
    </row>
    <row r="530" ht="17" customHeight="1" spans="1:14">
      <c r="A530" s="38">
        <v>45629.5311574074</v>
      </c>
      <c r="B530" s="39"/>
      <c r="C530" s="39"/>
      <c r="D530" s="39" t="s">
        <v>23469</v>
      </c>
      <c r="E530" s="39" t="s">
        <v>23916</v>
      </c>
      <c r="F530" s="41" t="s">
        <v>17357</v>
      </c>
      <c r="G530" s="39">
        <v>1</v>
      </c>
      <c r="H530" s="42">
        <v>30</v>
      </c>
      <c r="I530" s="44">
        <f>VENTAS[[#This Row],[Cantidad]]*VENTAS[[#This Row],[Precio Venta]]</f>
        <v>30</v>
      </c>
      <c r="J530" s="42">
        <f>IF(VENTAS[[#This Row],[Nombre del Gestor]]&gt;1,VENTAS[[#This Row],[Precio Venta]]*10%,0)</f>
        <v>3</v>
      </c>
      <c r="K530" s="42">
        <f>IFERROR(VLOOKUP(VENTAS[[#This Row],[Código del producto Vendido]],STOCK[],13,FALSE),VENTAS[[#This Row],[Precio Venta]]*0.6)-VENTAS[[#This Row],[Comisión Unitaria 10%]]</f>
        <v>15</v>
      </c>
      <c r="L530" s="42">
        <f>VENTAS[[#This Row],[Cantidad]]*(VENTAS[[#This Row],[Precio Venta]]-VENTAS[[#This Row],[Costo Unitario SIN Comision]]-VENTAS[[#This Row],[Comisión Unitaria 10%]]-0.01*VENTAS[[#This Row],[Precio Venta]])</f>
        <v>11.7</v>
      </c>
      <c r="M530" s="46"/>
      <c r="N530" s="47" t="s">
        <v>24302</v>
      </c>
    </row>
    <row r="531" ht="17" customHeight="1" spans="1:14">
      <c r="A531" s="38">
        <v>45629.5311574074</v>
      </c>
      <c r="B531" s="39"/>
      <c r="C531" s="39"/>
      <c r="D531" s="39" t="s">
        <v>23469</v>
      </c>
      <c r="E531" s="39" t="s">
        <v>24303</v>
      </c>
      <c r="F531" s="41" t="s">
        <v>24304</v>
      </c>
      <c r="G531" s="39">
        <v>1</v>
      </c>
      <c r="H531" s="42">
        <v>30</v>
      </c>
      <c r="I531" s="44">
        <f>VENTAS[[#This Row],[Cantidad]]*VENTAS[[#This Row],[Precio Venta]]</f>
        <v>30</v>
      </c>
      <c r="J531" s="42">
        <f>IF(VENTAS[[#This Row],[Nombre del Gestor]]&gt;1,VENTAS[[#This Row],[Precio Venta]]*10%,0)</f>
        <v>3</v>
      </c>
      <c r="K531" s="42">
        <f>IFERROR(VLOOKUP(VENTAS[[#This Row],[Código del producto Vendido]],STOCK[],13,FALSE),VENTAS[[#This Row],[Precio Venta]]*0.6)-VENTAS[[#This Row],[Comisión Unitaria 10%]]</f>
        <v>15</v>
      </c>
      <c r="L531" s="42">
        <f>VENTAS[[#This Row],[Cantidad]]*(VENTAS[[#This Row],[Precio Venta]]-VENTAS[[#This Row],[Costo Unitario SIN Comision]]-VENTAS[[#This Row],[Comisión Unitaria 10%]]-0.01*VENTAS[[#This Row],[Precio Venta]])</f>
        <v>11.7</v>
      </c>
      <c r="M531" s="46"/>
      <c r="N531" s="47" t="s">
        <v>24305</v>
      </c>
    </row>
    <row r="532" ht="17" customHeight="1" spans="1:14">
      <c r="A532" s="38">
        <v>45629.5311574074</v>
      </c>
      <c r="B532" s="39"/>
      <c r="C532" s="39"/>
      <c r="D532" s="39" t="s">
        <v>23469</v>
      </c>
      <c r="E532" s="39" t="s">
        <v>24306</v>
      </c>
      <c r="F532" s="41" t="s">
        <v>16822</v>
      </c>
      <c r="G532" s="39">
        <v>1</v>
      </c>
      <c r="H532" s="42">
        <v>30</v>
      </c>
      <c r="I532" s="44">
        <f>VENTAS[[#This Row],[Cantidad]]*VENTAS[[#This Row],[Precio Venta]]</f>
        <v>30</v>
      </c>
      <c r="J532" s="42">
        <f>IF(VENTAS[[#This Row],[Nombre del Gestor]]&gt;1,VENTAS[[#This Row],[Precio Venta]]*10%,0)</f>
        <v>3</v>
      </c>
      <c r="K532" s="42">
        <f>IFERROR(VLOOKUP(VENTAS[[#This Row],[Código del producto Vendido]],STOCK[],13,FALSE),VENTAS[[#This Row],[Precio Venta]]*0.6)-VENTAS[[#This Row],[Comisión Unitaria 10%]]</f>
        <v>15</v>
      </c>
      <c r="L532" s="42">
        <f>VENTAS[[#This Row],[Cantidad]]*(VENTAS[[#This Row],[Precio Venta]]-VENTAS[[#This Row],[Costo Unitario SIN Comision]]-VENTAS[[#This Row],[Comisión Unitaria 10%]]-0.01*VENTAS[[#This Row],[Precio Venta]])</f>
        <v>11.7</v>
      </c>
      <c r="M532" s="46"/>
      <c r="N532" s="47" t="s">
        <v>24307</v>
      </c>
    </row>
    <row r="533" ht="34" customHeight="1" spans="1:14">
      <c r="A533" s="38">
        <v>45629.6652199074</v>
      </c>
      <c r="B533" s="39"/>
      <c r="C533" s="39"/>
      <c r="D533" s="39" t="s">
        <v>24308</v>
      </c>
      <c r="E533" s="39" t="s">
        <v>23794</v>
      </c>
      <c r="F533" s="41" t="s">
        <v>23795</v>
      </c>
      <c r="G533" s="39">
        <v>1</v>
      </c>
      <c r="H533" s="42">
        <v>40</v>
      </c>
      <c r="I533" s="44">
        <f>VENTAS[[#This Row],[Cantidad]]*VENTAS[[#This Row],[Precio Venta]]</f>
        <v>40</v>
      </c>
      <c r="J533" s="42">
        <f>IF(VENTAS[[#This Row],[Nombre del Gestor]]&gt;1,VENTAS[[#This Row],[Precio Venta]]*10%,0)</f>
        <v>4</v>
      </c>
      <c r="K533" s="42">
        <f>IFERROR(VLOOKUP(VENTAS[[#This Row],[Código del producto Vendido]],STOCK[],13,FALSE),VENTAS[[#This Row],[Precio Venta]]*0.6)-VENTAS[[#This Row],[Comisión Unitaria 10%]]</f>
        <v>20</v>
      </c>
      <c r="L533" s="42">
        <f>VENTAS[[#This Row],[Cantidad]]*(VENTAS[[#This Row],[Precio Venta]]-VENTAS[[#This Row],[Costo Unitario SIN Comision]]-VENTAS[[#This Row],[Comisión Unitaria 10%]]-0.01*VENTAS[[#This Row],[Precio Venta]])</f>
        <v>15.6</v>
      </c>
      <c r="M533" s="46"/>
      <c r="N533" s="47" t="s">
        <v>24309</v>
      </c>
    </row>
    <row r="534" ht="34" customHeight="1" spans="1:14">
      <c r="A534" s="38">
        <v>45629.7420023148</v>
      </c>
      <c r="B534" s="39"/>
      <c r="C534" s="39"/>
      <c r="D534" s="39" t="s">
        <v>24310</v>
      </c>
      <c r="E534" s="39" t="s">
        <v>24311</v>
      </c>
      <c r="F534" s="41" t="s">
        <v>24312</v>
      </c>
      <c r="G534" s="39">
        <v>1</v>
      </c>
      <c r="H534" s="42">
        <v>25</v>
      </c>
      <c r="I534" s="44">
        <f>VENTAS[[#This Row],[Cantidad]]*VENTAS[[#This Row],[Precio Venta]]</f>
        <v>25</v>
      </c>
      <c r="J534" s="42">
        <f>IF(VENTAS[[#This Row],[Nombre del Gestor]]&gt;1,VENTAS[[#This Row],[Precio Venta]]*10%,0)</f>
        <v>2.5</v>
      </c>
      <c r="K534" s="42">
        <f>IFERROR(VLOOKUP(VENTAS[[#This Row],[Código del producto Vendido]],STOCK[],13,FALSE),VENTAS[[#This Row],[Precio Venta]]*0.6)-VENTAS[[#This Row],[Comisión Unitaria 10%]]</f>
        <v>12.5</v>
      </c>
      <c r="L534" s="42">
        <f>VENTAS[[#This Row],[Cantidad]]*(VENTAS[[#This Row],[Precio Venta]]-VENTAS[[#This Row],[Costo Unitario SIN Comision]]-VENTAS[[#This Row],[Comisión Unitaria 10%]]-0.01*VENTAS[[#This Row],[Precio Venta]])</f>
        <v>9.75</v>
      </c>
      <c r="M534" s="46"/>
      <c r="N534" s="47" t="s">
        <v>24313</v>
      </c>
    </row>
    <row r="535" ht="17" customHeight="1" spans="1:14">
      <c r="A535" s="38">
        <v>45629.7434143518</v>
      </c>
      <c r="B535" s="39"/>
      <c r="C535" s="39"/>
      <c r="D535" s="39" t="s">
        <v>24029</v>
      </c>
      <c r="E535" s="39" t="s">
        <v>24314</v>
      </c>
      <c r="F535" s="41" t="s">
        <v>16768</v>
      </c>
      <c r="G535" s="39">
        <v>1</v>
      </c>
      <c r="H535" s="42">
        <v>45</v>
      </c>
      <c r="I535" s="44">
        <f>VENTAS[[#This Row],[Cantidad]]*VENTAS[[#This Row],[Precio Venta]]</f>
        <v>45</v>
      </c>
      <c r="J535" s="42">
        <f>IF(VENTAS[[#This Row],[Nombre del Gestor]]&gt;1,VENTAS[[#This Row],[Precio Venta]]*10%,0)</f>
        <v>4.5</v>
      </c>
      <c r="K535" s="42">
        <f>IFERROR(VLOOKUP(VENTAS[[#This Row],[Código del producto Vendido]],STOCK[],13,FALSE),VENTAS[[#This Row],[Precio Venta]]*0.6)-VENTAS[[#This Row],[Comisión Unitaria 10%]]</f>
        <v>22.5</v>
      </c>
      <c r="L535" s="42">
        <f>VENTAS[[#This Row],[Cantidad]]*(VENTAS[[#This Row],[Precio Venta]]-VENTAS[[#This Row],[Costo Unitario SIN Comision]]-VENTAS[[#This Row],[Comisión Unitaria 10%]]-0.01*VENTAS[[#This Row],[Precio Venta]])</f>
        <v>17.55</v>
      </c>
      <c r="M535" s="46"/>
      <c r="N535" s="47" t="s">
        <v>24315</v>
      </c>
    </row>
    <row r="536" ht="17" customHeight="1" spans="1:14">
      <c r="A536" s="38">
        <v>45629.9347337963</v>
      </c>
      <c r="B536" s="39"/>
      <c r="C536" s="39"/>
      <c r="D536" s="39" t="s">
        <v>23174</v>
      </c>
      <c r="E536" s="39" t="s">
        <v>24316</v>
      </c>
      <c r="F536" s="41" t="s">
        <v>24317</v>
      </c>
      <c r="G536" s="39">
        <v>1</v>
      </c>
      <c r="H536" s="42">
        <v>12</v>
      </c>
      <c r="I536" s="44">
        <f>VENTAS[[#This Row],[Cantidad]]*VENTAS[[#This Row],[Precio Venta]]</f>
        <v>12</v>
      </c>
      <c r="J536" s="42">
        <f>IF(VENTAS[[#This Row],[Nombre del Gestor]]&gt;1,VENTAS[[#This Row],[Precio Venta]]*10%,0)</f>
        <v>1.2</v>
      </c>
      <c r="K536" s="42">
        <f>IFERROR(VLOOKUP(VENTAS[[#This Row],[Código del producto Vendido]],STOCK[],13,FALSE),VENTAS[[#This Row],[Precio Venta]]*0.6)-VENTAS[[#This Row],[Comisión Unitaria 10%]]</f>
        <v>6</v>
      </c>
      <c r="L536" s="42">
        <f>VENTAS[[#This Row],[Cantidad]]*(VENTAS[[#This Row],[Precio Venta]]-VENTAS[[#This Row],[Costo Unitario SIN Comision]]-VENTAS[[#This Row],[Comisión Unitaria 10%]]-0.01*VENTAS[[#This Row],[Precio Venta]])</f>
        <v>4.68</v>
      </c>
      <c r="M536" s="46"/>
      <c r="N536" s="47" t="s">
        <v>24318</v>
      </c>
    </row>
    <row r="537" ht="17" customHeight="1" spans="1:14">
      <c r="A537" s="38">
        <v>45629.9347337963</v>
      </c>
      <c r="B537" s="39"/>
      <c r="C537" s="39"/>
      <c r="D537" s="39" t="s">
        <v>23174</v>
      </c>
      <c r="E537" s="39" t="s">
        <v>16587</v>
      </c>
      <c r="F537" s="41" t="s">
        <v>16589</v>
      </c>
      <c r="G537" s="39">
        <v>4</v>
      </c>
      <c r="H537" s="42">
        <v>1</v>
      </c>
      <c r="I537" s="44">
        <f>VENTAS[[#This Row],[Cantidad]]*VENTAS[[#This Row],[Precio Venta]]</f>
        <v>4</v>
      </c>
      <c r="J537" s="42">
        <f>IF(VENTAS[[#This Row],[Nombre del Gestor]]&gt;1,VENTAS[[#This Row],[Precio Venta]]*10%,0)</f>
        <v>0.1</v>
      </c>
      <c r="K537" s="42">
        <f>IFERROR(VLOOKUP(VENTAS[[#This Row],[Código del producto Vendido]],STOCK[],13,FALSE),VENTAS[[#This Row],[Precio Venta]]*0.6)-VENTAS[[#This Row],[Comisión Unitaria 10%]]</f>
        <v>0.429411764705882</v>
      </c>
      <c r="L537" s="42">
        <f>VENTAS[[#This Row],[Cantidad]]*(VENTAS[[#This Row],[Precio Venta]]-VENTAS[[#This Row],[Costo Unitario SIN Comision]]-VENTAS[[#This Row],[Comisión Unitaria 10%]]-0.01*VENTAS[[#This Row],[Precio Venta]])</f>
        <v>1.84235294117647</v>
      </c>
      <c r="M537" s="46"/>
      <c r="N537" s="47" t="s">
        <v>24319</v>
      </c>
    </row>
    <row r="538" ht="34" customHeight="1" spans="1:14">
      <c r="A538" s="38">
        <v>45630.8445717593</v>
      </c>
      <c r="B538" s="39"/>
      <c r="C538" s="39"/>
      <c r="D538" s="39" t="s">
        <v>24320</v>
      </c>
      <c r="E538" s="39" t="s">
        <v>24321</v>
      </c>
      <c r="F538" s="41" t="s">
        <v>24322</v>
      </c>
      <c r="G538" s="39">
        <v>1</v>
      </c>
      <c r="H538" s="42">
        <v>18</v>
      </c>
      <c r="I538" s="44">
        <f>VENTAS[[#This Row],[Cantidad]]*VENTAS[[#This Row],[Precio Venta]]</f>
        <v>18</v>
      </c>
      <c r="J538" s="42">
        <f>IF(VENTAS[[#This Row],[Nombre del Gestor]]&gt;1,VENTAS[[#This Row],[Precio Venta]]*10%,0)</f>
        <v>1.8</v>
      </c>
      <c r="K538" s="42">
        <f>IFERROR(VLOOKUP(VENTAS[[#This Row],[Código del producto Vendido]],STOCK[],13,FALSE),VENTAS[[#This Row],[Precio Venta]]*0.6)-VENTAS[[#This Row],[Comisión Unitaria 10%]]</f>
        <v>9</v>
      </c>
      <c r="L538" s="42">
        <f>VENTAS[[#This Row],[Cantidad]]*(VENTAS[[#This Row],[Precio Venta]]-VENTAS[[#This Row],[Costo Unitario SIN Comision]]-VENTAS[[#This Row],[Comisión Unitaria 10%]]-0.01*VENTAS[[#This Row],[Precio Venta]])</f>
        <v>7.02</v>
      </c>
      <c r="M538" s="46"/>
      <c r="N538" s="47" t="s">
        <v>24323</v>
      </c>
    </row>
    <row r="539" ht="17" customHeight="1" spans="1:14">
      <c r="A539" s="38">
        <v>45631.447349537</v>
      </c>
      <c r="B539" s="39"/>
      <c r="C539" s="39"/>
      <c r="D539" s="39" t="s">
        <v>24324</v>
      </c>
      <c r="E539" s="39" t="s">
        <v>22457</v>
      </c>
      <c r="F539" s="41" t="s">
        <v>24325</v>
      </c>
      <c r="G539" s="39">
        <v>1</v>
      </c>
      <c r="H539" s="42">
        <v>15</v>
      </c>
      <c r="I539" s="44">
        <f>VENTAS[[#This Row],[Cantidad]]*VENTAS[[#This Row],[Precio Venta]]</f>
        <v>15</v>
      </c>
      <c r="J539" s="42">
        <f>IF(VENTAS[[#This Row],[Nombre del Gestor]]&gt;1,VENTAS[[#This Row],[Precio Venta]]*10%,0)</f>
        <v>1.5</v>
      </c>
      <c r="K539" s="42">
        <f>IFERROR(VLOOKUP(VENTAS[[#This Row],[Código del producto Vendido]],STOCK[],13,FALSE),VENTAS[[#This Row],[Precio Venta]]*0.6)-VENTAS[[#This Row],[Comisión Unitaria 10%]]</f>
        <v>8.3</v>
      </c>
      <c r="L539" s="42">
        <f>VENTAS[[#This Row],[Cantidad]]*(VENTAS[[#This Row],[Precio Venta]]-VENTAS[[#This Row],[Costo Unitario SIN Comision]]-VENTAS[[#This Row],[Comisión Unitaria 10%]]-0.01*VENTAS[[#This Row],[Precio Venta]])</f>
        <v>5.05</v>
      </c>
      <c r="M539" s="46"/>
      <c r="N539" s="47" t="s">
        <v>24326</v>
      </c>
    </row>
    <row r="540" ht="17" customHeight="1" spans="1:14">
      <c r="A540" s="38">
        <v>45631.447349537</v>
      </c>
      <c r="B540" s="39"/>
      <c r="C540" s="39"/>
      <c r="D540" s="39" t="s">
        <v>24324</v>
      </c>
      <c r="E540" s="39" t="s">
        <v>24327</v>
      </c>
      <c r="F540" s="41" t="s">
        <v>24328</v>
      </c>
      <c r="G540" s="39">
        <v>1</v>
      </c>
      <c r="H540" s="42">
        <v>40</v>
      </c>
      <c r="I540" s="44">
        <f>VENTAS[[#This Row],[Cantidad]]*VENTAS[[#This Row],[Precio Venta]]</f>
        <v>40</v>
      </c>
      <c r="J540" s="42">
        <f>IF(VENTAS[[#This Row],[Nombre del Gestor]]&gt;1,VENTAS[[#This Row],[Precio Venta]]*10%,0)</f>
        <v>4</v>
      </c>
      <c r="K540" s="42">
        <f>IFERROR(VLOOKUP(VENTAS[[#This Row],[Código del producto Vendido]],STOCK[],13,FALSE),VENTAS[[#This Row],[Precio Venta]]*0.6)-VENTAS[[#This Row],[Comisión Unitaria 10%]]</f>
        <v>20</v>
      </c>
      <c r="L540" s="42">
        <f>VENTAS[[#This Row],[Cantidad]]*(VENTAS[[#This Row],[Precio Venta]]-VENTAS[[#This Row],[Costo Unitario SIN Comision]]-VENTAS[[#This Row],[Comisión Unitaria 10%]]-0.01*VENTAS[[#This Row],[Precio Venta]])</f>
        <v>15.6</v>
      </c>
      <c r="M540" s="46"/>
      <c r="N540" s="47" t="s">
        <v>24329</v>
      </c>
    </row>
    <row r="541" ht="17" customHeight="1" spans="1:14">
      <c r="A541" s="38">
        <v>45631.447349537</v>
      </c>
      <c r="B541" s="39"/>
      <c r="C541" s="39"/>
      <c r="D541" s="39" t="s">
        <v>24324</v>
      </c>
      <c r="E541" s="39" t="s">
        <v>24330</v>
      </c>
      <c r="F541" s="41" t="s">
        <v>24331</v>
      </c>
      <c r="G541" s="39">
        <v>1</v>
      </c>
      <c r="H541" s="42">
        <v>38</v>
      </c>
      <c r="I541" s="44">
        <f>VENTAS[[#This Row],[Cantidad]]*VENTAS[[#This Row],[Precio Venta]]</f>
        <v>38</v>
      </c>
      <c r="J541" s="42">
        <f>IF(VENTAS[[#This Row],[Nombre del Gestor]]&gt;1,VENTAS[[#This Row],[Precio Venta]]*10%,0)</f>
        <v>3.8</v>
      </c>
      <c r="K541" s="42">
        <f>IFERROR(VLOOKUP(VENTAS[[#This Row],[Código del producto Vendido]],STOCK[],13,FALSE),VENTAS[[#This Row],[Precio Venta]]*0.6)-VENTAS[[#This Row],[Comisión Unitaria 10%]]</f>
        <v>19</v>
      </c>
      <c r="L541" s="42">
        <f>VENTAS[[#This Row],[Cantidad]]*(VENTAS[[#This Row],[Precio Venta]]-VENTAS[[#This Row],[Costo Unitario SIN Comision]]-VENTAS[[#This Row],[Comisión Unitaria 10%]]-0.01*VENTAS[[#This Row],[Precio Venta]])</f>
        <v>14.82</v>
      </c>
      <c r="M541" s="46"/>
      <c r="N541" s="47" t="s">
        <v>24332</v>
      </c>
    </row>
    <row r="542" ht="17" customHeight="1" spans="1:14">
      <c r="A542" s="38">
        <v>45631.4504398148</v>
      </c>
      <c r="B542" s="39"/>
      <c r="C542" s="39"/>
      <c r="D542" s="39" t="s">
        <v>23174</v>
      </c>
      <c r="E542" s="39" t="s">
        <v>24333</v>
      </c>
      <c r="F542" s="41" t="s">
        <v>24334</v>
      </c>
      <c r="G542" s="39">
        <v>1</v>
      </c>
      <c r="H542" s="42">
        <v>16</v>
      </c>
      <c r="I542" s="44">
        <f>VENTAS[[#This Row],[Cantidad]]*VENTAS[[#This Row],[Precio Venta]]</f>
        <v>16</v>
      </c>
      <c r="J542" s="42">
        <f>IF(VENTAS[[#This Row],[Nombre del Gestor]]&gt;1,VENTAS[[#This Row],[Precio Venta]]*10%,0)</f>
        <v>1.6</v>
      </c>
      <c r="K542" s="42">
        <f>IFERROR(VLOOKUP(VENTAS[[#This Row],[Código del producto Vendido]],STOCK[],13,FALSE),VENTAS[[#This Row],[Precio Venta]]*0.6)-VENTAS[[#This Row],[Comisión Unitaria 10%]]</f>
        <v>8</v>
      </c>
      <c r="L542" s="42">
        <f>VENTAS[[#This Row],[Cantidad]]*(VENTAS[[#This Row],[Precio Venta]]-VENTAS[[#This Row],[Costo Unitario SIN Comision]]-VENTAS[[#This Row],[Comisión Unitaria 10%]]-0.01*VENTAS[[#This Row],[Precio Venta]])</f>
        <v>6.24</v>
      </c>
      <c r="M542" s="46"/>
      <c r="N542" s="47" t="s">
        <v>24335</v>
      </c>
    </row>
    <row r="543" ht="17" customHeight="1" spans="1:14">
      <c r="A543" s="38">
        <v>45631.4504398148</v>
      </c>
      <c r="B543" s="39"/>
      <c r="C543" s="39"/>
      <c r="D543" s="39" t="s">
        <v>23174</v>
      </c>
      <c r="E543" s="39" t="s">
        <v>24336</v>
      </c>
      <c r="F543" s="41" t="s">
        <v>24337</v>
      </c>
      <c r="G543" s="39">
        <v>1</v>
      </c>
      <c r="H543" s="42">
        <v>18</v>
      </c>
      <c r="I543" s="44">
        <f>VENTAS[[#This Row],[Cantidad]]*VENTAS[[#This Row],[Precio Venta]]</f>
        <v>18</v>
      </c>
      <c r="J543" s="42">
        <f>IF(VENTAS[[#This Row],[Nombre del Gestor]]&gt;1,VENTAS[[#This Row],[Precio Venta]]*10%,0)</f>
        <v>1.8</v>
      </c>
      <c r="K543" s="42">
        <f>IFERROR(VLOOKUP(VENTAS[[#This Row],[Código del producto Vendido]],STOCK[],13,FALSE),VENTAS[[#This Row],[Precio Venta]]*0.6)-VENTAS[[#This Row],[Comisión Unitaria 10%]]</f>
        <v>9</v>
      </c>
      <c r="L543" s="42">
        <f>VENTAS[[#This Row],[Cantidad]]*(VENTAS[[#This Row],[Precio Venta]]-VENTAS[[#This Row],[Costo Unitario SIN Comision]]-VENTAS[[#This Row],[Comisión Unitaria 10%]]-0.01*VENTAS[[#This Row],[Precio Venta]])</f>
        <v>7.02</v>
      </c>
      <c r="M543" s="46"/>
      <c r="N543" s="47" t="s">
        <v>24338</v>
      </c>
    </row>
    <row r="544" ht="34" customHeight="1" spans="1:14">
      <c r="A544" s="38">
        <v>45631.4527546296</v>
      </c>
      <c r="B544" s="39"/>
      <c r="C544" s="39"/>
      <c r="D544" s="39" t="s">
        <v>23196</v>
      </c>
      <c r="E544" s="39" t="s">
        <v>24339</v>
      </c>
      <c r="F544" s="41" t="s">
        <v>23573</v>
      </c>
      <c r="G544" s="39">
        <v>1</v>
      </c>
      <c r="H544" s="42">
        <v>20</v>
      </c>
      <c r="I544" s="44">
        <f>VENTAS[[#This Row],[Cantidad]]*VENTAS[[#This Row],[Precio Venta]]</f>
        <v>20</v>
      </c>
      <c r="J544" s="42">
        <f>IF(VENTAS[[#This Row],[Nombre del Gestor]]&gt;1,VENTAS[[#This Row],[Precio Venta]]*10%,0)</f>
        <v>2</v>
      </c>
      <c r="K544" s="42">
        <f>IFERROR(VLOOKUP(VENTAS[[#This Row],[Código del producto Vendido]],STOCK[],13,FALSE),VENTAS[[#This Row],[Precio Venta]]*0.6)-VENTAS[[#This Row],[Comisión Unitaria 10%]]</f>
        <v>10</v>
      </c>
      <c r="L544" s="42">
        <f>VENTAS[[#This Row],[Cantidad]]*(VENTAS[[#This Row],[Precio Venta]]-VENTAS[[#This Row],[Costo Unitario SIN Comision]]-VENTAS[[#This Row],[Comisión Unitaria 10%]]-0.01*VENTAS[[#This Row],[Precio Venta]])</f>
        <v>7.8</v>
      </c>
      <c r="M544" s="46"/>
      <c r="N544" s="47" t="s">
        <v>24340</v>
      </c>
    </row>
    <row r="545" ht="17" customHeight="1" spans="1:14">
      <c r="A545" s="38">
        <v>45631.456875</v>
      </c>
      <c r="B545" s="39"/>
      <c r="C545" s="39"/>
      <c r="D545" s="39" t="s">
        <v>24341</v>
      </c>
      <c r="E545" s="39" t="s">
        <v>24342</v>
      </c>
      <c r="F545" s="41" t="s">
        <v>24343</v>
      </c>
      <c r="G545" s="39">
        <v>1</v>
      </c>
      <c r="H545" s="42">
        <v>35</v>
      </c>
      <c r="I545" s="44">
        <f>VENTAS[[#This Row],[Cantidad]]*VENTAS[[#This Row],[Precio Venta]]</f>
        <v>35</v>
      </c>
      <c r="J545" s="42">
        <f>IF(VENTAS[[#This Row],[Nombre del Gestor]]&gt;1,VENTAS[[#This Row],[Precio Venta]]*10%,0)</f>
        <v>3.5</v>
      </c>
      <c r="K545" s="42">
        <f>IFERROR(VLOOKUP(VENTAS[[#This Row],[Código del producto Vendido]],STOCK[],13,FALSE),VENTAS[[#This Row],[Precio Venta]]*0.6)-VENTAS[[#This Row],[Comisión Unitaria 10%]]</f>
        <v>17.5</v>
      </c>
      <c r="L545" s="42">
        <f>VENTAS[[#This Row],[Cantidad]]*(VENTAS[[#This Row],[Precio Venta]]-VENTAS[[#This Row],[Costo Unitario SIN Comision]]-VENTAS[[#This Row],[Comisión Unitaria 10%]]-0.01*VENTAS[[#This Row],[Precio Venta]])</f>
        <v>13.65</v>
      </c>
      <c r="M545" s="46"/>
      <c r="N545" s="47" t="s">
        <v>24344</v>
      </c>
    </row>
    <row r="546" ht="17" customHeight="1" spans="1:14">
      <c r="A546" s="38">
        <v>45631.456875</v>
      </c>
      <c r="B546" s="39"/>
      <c r="C546" s="39"/>
      <c r="D546" s="39" t="s">
        <v>24341</v>
      </c>
      <c r="E546" s="39" t="s">
        <v>24345</v>
      </c>
      <c r="F546" s="41" t="s">
        <v>24346</v>
      </c>
      <c r="G546" s="39">
        <v>1</v>
      </c>
      <c r="H546" s="42">
        <v>35</v>
      </c>
      <c r="I546" s="44">
        <f>VENTAS[[#This Row],[Cantidad]]*VENTAS[[#This Row],[Precio Venta]]</f>
        <v>35</v>
      </c>
      <c r="J546" s="42">
        <f>IF(VENTAS[[#This Row],[Nombre del Gestor]]&gt;1,VENTAS[[#This Row],[Precio Venta]]*10%,0)</f>
        <v>3.5</v>
      </c>
      <c r="K546" s="42">
        <f>IFERROR(VLOOKUP(VENTAS[[#This Row],[Código del producto Vendido]],STOCK[],13,FALSE),VENTAS[[#This Row],[Precio Venta]]*0.6)-VENTAS[[#This Row],[Comisión Unitaria 10%]]</f>
        <v>17.5</v>
      </c>
      <c r="L546" s="42">
        <f>VENTAS[[#This Row],[Cantidad]]*(VENTAS[[#This Row],[Precio Venta]]-VENTAS[[#This Row],[Costo Unitario SIN Comision]]-VENTAS[[#This Row],[Comisión Unitaria 10%]]-0.01*VENTAS[[#This Row],[Precio Venta]])</f>
        <v>13.65</v>
      </c>
      <c r="M546" s="46"/>
      <c r="N546" s="47" t="s">
        <v>24347</v>
      </c>
    </row>
    <row r="547" ht="17" customHeight="1" spans="1:14">
      <c r="A547" s="38">
        <v>45631.456875</v>
      </c>
      <c r="B547" s="39"/>
      <c r="C547" s="39"/>
      <c r="D547" s="39" t="s">
        <v>24341</v>
      </c>
      <c r="E547" s="39" t="s">
        <v>24348</v>
      </c>
      <c r="F547" s="41" t="s">
        <v>24349</v>
      </c>
      <c r="G547" s="39">
        <v>1</v>
      </c>
      <c r="H547" s="42">
        <v>35</v>
      </c>
      <c r="I547" s="44">
        <f>VENTAS[[#This Row],[Cantidad]]*VENTAS[[#This Row],[Precio Venta]]</f>
        <v>35</v>
      </c>
      <c r="J547" s="42">
        <f>IF(VENTAS[[#This Row],[Nombre del Gestor]]&gt;1,VENTAS[[#This Row],[Precio Venta]]*10%,0)</f>
        <v>3.5</v>
      </c>
      <c r="K547" s="42">
        <f>IFERROR(VLOOKUP(VENTAS[[#This Row],[Código del producto Vendido]],STOCK[],13,FALSE),VENTAS[[#This Row],[Precio Venta]]*0.6)-VENTAS[[#This Row],[Comisión Unitaria 10%]]</f>
        <v>17.5</v>
      </c>
      <c r="L547" s="42">
        <f>VENTAS[[#This Row],[Cantidad]]*(VENTAS[[#This Row],[Precio Venta]]-VENTAS[[#This Row],[Costo Unitario SIN Comision]]-VENTAS[[#This Row],[Comisión Unitaria 10%]]-0.01*VENTAS[[#This Row],[Precio Venta]])</f>
        <v>13.65</v>
      </c>
      <c r="M547" s="46"/>
      <c r="N547" s="47" t="s">
        <v>24350</v>
      </c>
    </row>
    <row r="548" ht="17" customHeight="1" spans="1:14">
      <c r="A548" s="38">
        <v>45631.456875</v>
      </c>
      <c r="B548" s="39"/>
      <c r="C548" s="39"/>
      <c r="D548" s="39" t="s">
        <v>24341</v>
      </c>
      <c r="E548" s="39" t="s">
        <v>24351</v>
      </c>
      <c r="F548" s="41" t="s">
        <v>24352</v>
      </c>
      <c r="G548" s="39">
        <v>1</v>
      </c>
      <c r="H548" s="42">
        <v>35</v>
      </c>
      <c r="I548" s="44">
        <f>VENTAS[[#This Row],[Cantidad]]*VENTAS[[#This Row],[Precio Venta]]</f>
        <v>35</v>
      </c>
      <c r="J548" s="42">
        <f>IF(VENTAS[[#This Row],[Nombre del Gestor]]&gt;1,VENTAS[[#This Row],[Precio Venta]]*10%,0)</f>
        <v>3.5</v>
      </c>
      <c r="K548" s="42">
        <f>IFERROR(VLOOKUP(VENTAS[[#This Row],[Código del producto Vendido]],STOCK[],13,FALSE),VENTAS[[#This Row],[Precio Venta]]*0.6)-VENTAS[[#This Row],[Comisión Unitaria 10%]]</f>
        <v>17.5</v>
      </c>
      <c r="L548" s="42">
        <f>VENTAS[[#This Row],[Cantidad]]*(VENTAS[[#This Row],[Precio Venta]]-VENTAS[[#This Row],[Costo Unitario SIN Comision]]-VENTAS[[#This Row],[Comisión Unitaria 10%]]-0.01*VENTAS[[#This Row],[Precio Venta]])</f>
        <v>13.65</v>
      </c>
      <c r="M548" s="46"/>
      <c r="N548" s="47" t="s">
        <v>24353</v>
      </c>
    </row>
    <row r="549" ht="34" customHeight="1" spans="1:14">
      <c r="A549" s="38">
        <v>45631.456875</v>
      </c>
      <c r="B549" s="39"/>
      <c r="C549" s="39"/>
      <c r="D549" s="39" t="s">
        <v>24341</v>
      </c>
      <c r="E549" s="39" t="s">
        <v>24354</v>
      </c>
      <c r="F549" s="41" t="s">
        <v>24090</v>
      </c>
      <c r="G549" s="39">
        <v>1</v>
      </c>
      <c r="H549" s="42">
        <v>18</v>
      </c>
      <c r="I549" s="44">
        <f>VENTAS[[#This Row],[Cantidad]]*VENTAS[[#This Row],[Precio Venta]]</f>
        <v>18</v>
      </c>
      <c r="J549" s="42">
        <f>IF(VENTAS[[#This Row],[Nombre del Gestor]]&gt;1,VENTAS[[#This Row],[Precio Venta]]*10%,0)</f>
        <v>1.8</v>
      </c>
      <c r="K549" s="42">
        <f>IFERROR(VLOOKUP(VENTAS[[#This Row],[Código del producto Vendido]],STOCK[],13,FALSE),VENTAS[[#This Row],[Precio Venta]]*0.6)-VENTAS[[#This Row],[Comisión Unitaria 10%]]</f>
        <v>9</v>
      </c>
      <c r="L549" s="42">
        <f>VENTAS[[#This Row],[Cantidad]]*(VENTAS[[#This Row],[Precio Venta]]-VENTAS[[#This Row],[Costo Unitario SIN Comision]]-VENTAS[[#This Row],[Comisión Unitaria 10%]]-0.01*VENTAS[[#This Row],[Precio Venta]])</f>
        <v>7.02</v>
      </c>
      <c r="M549" s="46"/>
      <c r="N549" s="47" t="s">
        <v>24355</v>
      </c>
    </row>
    <row r="550" ht="17" customHeight="1" spans="1:14">
      <c r="A550" s="38">
        <v>45631.4698611111</v>
      </c>
      <c r="B550" s="39"/>
      <c r="C550" s="39"/>
      <c r="D550" s="39" t="s">
        <v>24356</v>
      </c>
      <c r="E550" s="39" t="s">
        <v>24357</v>
      </c>
      <c r="F550" s="41" t="s">
        <v>24358</v>
      </c>
      <c r="G550" s="39">
        <v>1</v>
      </c>
      <c r="H550" s="42">
        <v>30</v>
      </c>
      <c r="I550" s="44">
        <f>VENTAS[[#This Row],[Cantidad]]*VENTAS[[#This Row],[Precio Venta]]</f>
        <v>30</v>
      </c>
      <c r="J550" s="42">
        <f>IF(VENTAS[[#This Row],[Nombre del Gestor]]&gt;1,VENTAS[[#This Row],[Precio Venta]]*10%,0)</f>
        <v>3</v>
      </c>
      <c r="K550" s="42">
        <f>IFERROR(VLOOKUP(VENTAS[[#This Row],[Código del producto Vendido]],STOCK[],13,FALSE),VENTAS[[#This Row],[Precio Venta]]*0.6)-VENTAS[[#This Row],[Comisión Unitaria 10%]]</f>
        <v>15</v>
      </c>
      <c r="L550" s="42">
        <f>VENTAS[[#This Row],[Cantidad]]*(VENTAS[[#This Row],[Precio Venta]]-VENTAS[[#This Row],[Costo Unitario SIN Comision]]-VENTAS[[#This Row],[Comisión Unitaria 10%]]-0.01*VENTAS[[#This Row],[Precio Venta]])</f>
        <v>11.7</v>
      </c>
      <c r="M550" s="46"/>
      <c r="N550" s="47" t="s">
        <v>24359</v>
      </c>
    </row>
    <row r="551" ht="34" customHeight="1" spans="1:14">
      <c r="A551" s="38">
        <v>45631.5640393519</v>
      </c>
      <c r="B551" s="39"/>
      <c r="C551" s="39"/>
      <c r="D551" s="39" t="s">
        <v>24360</v>
      </c>
      <c r="E551" s="39" t="s">
        <v>24361</v>
      </c>
      <c r="F551" s="41" t="s">
        <v>24199</v>
      </c>
      <c r="G551" s="39">
        <v>1</v>
      </c>
      <c r="H551" s="42">
        <v>18</v>
      </c>
      <c r="I551" s="44">
        <f>VENTAS[[#This Row],[Cantidad]]*VENTAS[[#This Row],[Precio Venta]]</f>
        <v>18</v>
      </c>
      <c r="J551" s="42">
        <f>IF(VENTAS[[#This Row],[Nombre del Gestor]]&gt;1,VENTAS[[#This Row],[Precio Venta]]*10%,0)</f>
        <v>1.8</v>
      </c>
      <c r="K551" s="42">
        <f>IFERROR(VLOOKUP(VENTAS[[#This Row],[Código del producto Vendido]],STOCK[],13,FALSE),VENTAS[[#This Row],[Precio Venta]]*0.6)-VENTAS[[#This Row],[Comisión Unitaria 10%]]</f>
        <v>9</v>
      </c>
      <c r="L551" s="42">
        <f>VENTAS[[#This Row],[Cantidad]]*(VENTAS[[#This Row],[Precio Venta]]-VENTAS[[#This Row],[Costo Unitario SIN Comision]]-VENTAS[[#This Row],[Comisión Unitaria 10%]]-0.01*VENTAS[[#This Row],[Precio Venta]])</f>
        <v>7.02</v>
      </c>
      <c r="M551" s="46"/>
      <c r="N551" s="47" t="s">
        <v>24362</v>
      </c>
    </row>
    <row r="552" ht="17" customHeight="1" spans="1:14">
      <c r="A552" s="38">
        <v>45631.5640393519</v>
      </c>
      <c r="B552" s="39"/>
      <c r="C552" s="39"/>
      <c r="D552" s="39" t="s">
        <v>24360</v>
      </c>
      <c r="E552" s="39" t="s">
        <v>24363</v>
      </c>
      <c r="F552" s="41" t="s">
        <v>24364</v>
      </c>
      <c r="G552" s="39">
        <v>1</v>
      </c>
      <c r="H552" s="42">
        <v>35</v>
      </c>
      <c r="I552" s="44">
        <f>VENTAS[[#This Row],[Cantidad]]*VENTAS[[#This Row],[Precio Venta]]</f>
        <v>35</v>
      </c>
      <c r="J552" s="42">
        <f>IF(VENTAS[[#This Row],[Nombre del Gestor]]&gt;1,VENTAS[[#This Row],[Precio Venta]]*10%,0)</f>
        <v>3.5</v>
      </c>
      <c r="K552" s="42">
        <f>IFERROR(VLOOKUP(VENTAS[[#This Row],[Código del producto Vendido]],STOCK[],13,FALSE),VENTAS[[#This Row],[Precio Venta]]*0.6)-VENTAS[[#This Row],[Comisión Unitaria 10%]]</f>
        <v>17.5</v>
      </c>
      <c r="L552" s="42">
        <f>VENTAS[[#This Row],[Cantidad]]*(VENTAS[[#This Row],[Precio Venta]]-VENTAS[[#This Row],[Costo Unitario SIN Comision]]-VENTAS[[#This Row],[Comisión Unitaria 10%]]-0.01*VENTAS[[#This Row],[Precio Venta]])</f>
        <v>13.65</v>
      </c>
      <c r="M552" s="46"/>
      <c r="N552" s="47" t="s">
        <v>24365</v>
      </c>
    </row>
    <row r="553" ht="34" customHeight="1" spans="1:14">
      <c r="A553" s="38">
        <v>45631.5640393519</v>
      </c>
      <c r="B553" s="39"/>
      <c r="C553" s="39"/>
      <c r="D553" s="39" t="s">
        <v>24360</v>
      </c>
      <c r="E553" s="39" t="s">
        <v>24366</v>
      </c>
      <c r="F553" s="41" t="s">
        <v>24367</v>
      </c>
      <c r="G553" s="39">
        <v>1</v>
      </c>
      <c r="H553" s="42">
        <v>22</v>
      </c>
      <c r="I553" s="44">
        <f>VENTAS[[#This Row],[Cantidad]]*VENTAS[[#This Row],[Precio Venta]]</f>
        <v>22</v>
      </c>
      <c r="J553" s="42">
        <f>IF(VENTAS[[#This Row],[Nombre del Gestor]]&gt;1,VENTAS[[#This Row],[Precio Venta]]*10%,0)</f>
        <v>2.2</v>
      </c>
      <c r="K553" s="42">
        <f>IFERROR(VLOOKUP(VENTAS[[#This Row],[Código del producto Vendido]],STOCK[],13,FALSE),VENTAS[[#This Row],[Precio Venta]]*0.6)-VENTAS[[#This Row],[Comisión Unitaria 10%]]</f>
        <v>11</v>
      </c>
      <c r="L553" s="42">
        <f>VENTAS[[#This Row],[Cantidad]]*(VENTAS[[#This Row],[Precio Venta]]-VENTAS[[#This Row],[Costo Unitario SIN Comision]]-VENTAS[[#This Row],[Comisión Unitaria 10%]]-0.01*VENTAS[[#This Row],[Precio Venta]])</f>
        <v>8.58</v>
      </c>
      <c r="M553" s="46"/>
      <c r="N553" s="47" t="s">
        <v>24368</v>
      </c>
    </row>
    <row r="554" ht="17" customHeight="1" spans="1:14">
      <c r="A554" s="38">
        <v>45631.5640393519</v>
      </c>
      <c r="B554" s="39"/>
      <c r="C554" s="39"/>
      <c r="D554" s="39" t="s">
        <v>24360</v>
      </c>
      <c r="E554" s="39" t="s">
        <v>24369</v>
      </c>
      <c r="F554" s="41" t="s">
        <v>24370</v>
      </c>
      <c r="G554" s="39">
        <v>1</v>
      </c>
      <c r="H554" s="42">
        <v>30</v>
      </c>
      <c r="I554" s="44">
        <f>VENTAS[[#This Row],[Cantidad]]*VENTAS[[#This Row],[Precio Venta]]</f>
        <v>30</v>
      </c>
      <c r="J554" s="42">
        <f>IF(VENTAS[[#This Row],[Nombre del Gestor]]&gt;1,VENTAS[[#This Row],[Precio Venta]]*10%,0)</f>
        <v>3</v>
      </c>
      <c r="K554" s="42">
        <f>IFERROR(VLOOKUP(VENTAS[[#This Row],[Código del producto Vendido]],STOCK[],13,FALSE),VENTAS[[#This Row],[Precio Venta]]*0.6)-VENTAS[[#This Row],[Comisión Unitaria 10%]]</f>
        <v>15</v>
      </c>
      <c r="L554" s="42">
        <f>VENTAS[[#This Row],[Cantidad]]*(VENTAS[[#This Row],[Precio Venta]]-VENTAS[[#This Row],[Costo Unitario SIN Comision]]-VENTAS[[#This Row],[Comisión Unitaria 10%]]-0.01*VENTAS[[#This Row],[Precio Venta]])</f>
        <v>11.7</v>
      </c>
      <c r="M554" s="46"/>
      <c r="N554" s="47" t="s">
        <v>24371</v>
      </c>
    </row>
    <row r="555" ht="17" customHeight="1" spans="1:14">
      <c r="A555" s="38">
        <v>45631.5640393519</v>
      </c>
      <c r="B555" s="39"/>
      <c r="C555" s="39"/>
      <c r="D555" s="39" t="s">
        <v>24360</v>
      </c>
      <c r="E555" s="39" t="s">
        <v>16672</v>
      </c>
      <c r="F555" s="41" t="s">
        <v>23302</v>
      </c>
      <c r="G555" s="39">
        <v>1</v>
      </c>
      <c r="H555" s="42">
        <v>35</v>
      </c>
      <c r="I555" s="44">
        <f>VENTAS[[#This Row],[Cantidad]]*VENTAS[[#This Row],[Precio Venta]]</f>
        <v>35</v>
      </c>
      <c r="J555" s="42">
        <f>IF(VENTAS[[#This Row],[Nombre del Gestor]]&gt;1,VENTAS[[#This Row],[Precio Venta]]*10%,0)</f>
        <v>3.5</v>
      </c>
      <c r="K555" s="42">
        <f>IFERROR(VLOOKUP(VENTAS[[#This Row],[Código del producto Vendido]],STOCK[],13,FALSE),VENTAS[[#This Row],[Precio Venta]]*0.6)-VENTAS[[#This Row],[Comisión Unitaria 10%]]</f>
        <v>17.2520211515864</v>
      </c>
      <c r="L555" s="42">
        <f>VENTAS[[#This Row],[Cantidad]]*(VENTAS[[#This Row],[Precio Venta]]-VENTAS[[#This Row],[Costo Unitario SIN Comision]]-VENTAS[[#This Row],[Comisión Unitaria 10%]]-0.01*VENTAS[[#This Row],[Precio Venta]])</f>
        <v>13.8979788484136</v>
      </c>
      <c r="M555" s="46"/>
      <c r="N555" s="47" t="s">
        <v>24372</v>
      </c>
    </row>
    <row r="556" ht="34" customHeight="1" spans="1:14">
      <c r="A556" s="38">
        <v>45631.5640393519</v>
      </c>
      <c r="B556" s="39"/>
      <c r="C556" s="39"/>
      <c r="D556" s="39" t="s">
        <v>24360</v>
      </c>
      <c r="E556" s="39" t="s">
        <v>24373</v>
      </c>
      <c r="F556" s="41" t="s">
        <v>24374</v>
      </c>
      <c r="G556" s="39">
        <v>1</v>
      </c>
      <c r="H556" s="42">
        <v>18</v>
      </c>
      <c r="I556" s="44">
        <f>VENTAS[[#This Row],[Cantidad]]*VENTAS[[#This Row],[Precio Venta]]</f>
        <v>18</v>
      </c>
      <c r="J556" s="42">
        <f>IF(VENTAS[[#This Row],[Nombre del Gestor]]&gt;1,VENTAS[[#This Row],[Precio Venta]]*10%,0)</f>
        <v>1.8</v>
      </c>
      <c r="K556" s="42">
        <f>IFERROR(VLOOKUP(VENTAS[[#This Row],[Código del producto Vendido]],STOCK[],13,FALSE),VENTAS[[#This Row],[Precio Venta]]*0.6)-VENTAS[[#This Row],[Comisión Unitaria 10%]]</f>
        <v>9</v>
      </c>
      <c r="L556" s="42">
        <f>VENTAS[[#This Row],[Cantidad]]*(VENTAS[[#This Row],[Precio Venta]]-VENTAS[[#This Row],[Costo Unitario SIN Comision]]-VENTAS[[#This Row],[Comisión Unitaria 10%]]-0.01*VENTAS[[#This Row],[Precio Venta]])</f>
        <v>7.02</v>
      </c>
      <c r="M556" s="46"/>
      <c r="N556" s="47" t="s">
        <v>24375</v>
      </c>
    </row>
    <row r="557" ht="17" customHeight="1" spans="1:14">
      <c r="A557" s="38">
        <v>45631.5640393519</v>
      </c>
      <c r="B557" s="39"/>
      <c r="C557" s="39"/>
      <c r="D557" s="39" t="s">
        <v>24360</v>
      </c>
      <c r="E557" s="39" t="s">
        <v>24376</v>
      </c>
      <c r="F557" s="41" t="s">
        <v>24377</v>
      </c>
      <c r="G557" s="39">
        <v>1</v>
      </c>
      <c r="H557" s="42">
        <v>30</v>
      </c>
      <c r="I557" s="44">
        <f>VENTAS[[#This Row],[Cantidad]]*VENTAS[[#This Row],[Precio Venta]]</f>
        <v>30</v>
      </c>
      <c r="J557" s="42">
        <f>IF(VENTAS[[#This Row],[Nombre del Gestor]]&gt;1,VENTAS[[#This Row],[Precio Venta]]*10%,0)</f>
        <v>3</v>
      </c>
      <c r="K557" s="42">
        <f>IFERROR(VLOOKUP(VENTAS[[#This Row],[Código del producto Vendido]],STOCK[],13,FALSE),VENTAS[[#This Row],[Precio Venta]]*0.6)-VENTAS[[#This Row],[Comisión Unitaria 10%]]</f>
        <v>15</v>
      </c>
      <c r="L557" s="42">
        <f>VENTAS[[#This Row],[Cantidad]]*(VENTAS[[#This Row],[Precio Venta]]-VENTAS[[#This Row],[Costo Unitario SIN Comision]]-VENTAS[[#This Row],[Comisión Unitaria 10%]]-0.01*VENTAS[[#This Row],[Precio Venta]])</f>
        <v>11.7</v>
      </c>
      <c r="M557" s="46"/>
      <c r="N557" s="47" t="s">
        <v>24378</v>
      </c>
    </row>
    <row r="558" ht="17" customHeight="1" spans="1:14">
      <c r="A558" s="38">
        <v>45631.7192708333</v>
      </c>
      <c r="B558" s="39"/>
      <c r="C558" s="39"/>
      <c r="D558" s="39" t="s">
        <v>23281</v>
      </c>
      <c r="E558" s="39" t="s">
        <v>24379</v>
      </c>
      <c r="F558" s="41" t="s">
        <v>24380</v>
      </c>
      <c r="G558" s="39">
        <v>1</v>
      </c>
      <c r="H558" s="42">
        <v>15</v>
      </c>
      <c r="I558" s="44">
        <f>VENTAS[[#This Row],[Cantidad]]*VENTAS[[#This Row],[Precio Venta]]</f>
        <v>15</v>
      </c>
      <c r="J558" s="42">
        <f>IF(VENTAS[[#This Row],[Nombre del Gestor]]&gt;1,VENTAS[[#This Row],[Precio Venta]]*10%,0)</f>
        <v>1.5</v>
      </c>
      <c r="K558" s="42">
        <f>IFERROR(VLOOKUP(VENTAS[[#This Row],[Código del producto Vendido]],STOCK[],13,FALSE),VENTAS[[#This Row],[Precio Venta]]*0.6)-VENTAS[[#This Row],[Comisión Unitaria 10%]]</f>
        <v>7.5</v>
      </c>
      <c r="L558" s="42">
        <f>VENTAS[[#This Row],[Cantidad]]*(VENTAS[[#This Row],[Precio Venta]]-VENTAS[[#This Row],[Costo Unitario SIN Comision]]-VENTAS[[#This Row],[Comisión Unitaria 10%]]-0.01*VENTAS[[#This Row],[Precio Venta]])</f>
        <v>5.85</v>
      </c>
      <c r="M558" s="46"/>
      <c r="N558" s="47" t="s">
        <v>24381</v>
      </c>
    </row>
    <row r="559" ht="17" customHeight="1" spans="1:14">
      <c r="A559" s="38">
        <v>45631.9121643519</v>
      </c>
      <c r="B559" s="39"/>
      <c r="C559" s="39"/>
      <c r="D559" s="39" t="s">
        <v>23196</v>
      </c>
      <c r="E559" s="39" t="s">
        <v>24382</v>
      </c>
      <c r="F559" s="41" t="s">
        <v>16539</v>
      </c>
      <c r="G559" s="39">
        <v>1</v>
      </c>
      <c r="H559" s="42">
        <v>32</v>
      </c>
      <c r="I559" s="44">
        <f>VENTAS[[#This Row],[Cantidad]]*VENTAS[[#This Row],[Precio Venta]]</f>
        <v>32</v>
      </c>
      <c r="J559" s="42">
        <f>IF(VENTAS[[#This Row],[Nombre del Gestor]]&gt;1,VENTAS[[#This Row],[Precio Venta]]*10%,0)</f>
        <v>3.2</v>
      </c>
      <c r="K559" s="42">
        <f>IFERROR(VLOOKUP(VENTAS[[#This Row],[Código del producto Vendido]],STOCK[],13,FALSE),VENTAS[[#This Row],[Precio Venta]]*0.6)-VENTAS[[#This Row],[Comisión Unitaria 10%]]</f>
        <v>16</v>
      </c>
      <c r="L559" s="42">
        <f>VENTAS[[#This Row],[Cantidad]]*(VENTAS[[#This Row],[Precio Venta]]-VENTAS[[#This Row],[Costo Unitario SIN Comision]]-VENTAS[[#This Row],[Comisión Unitaria 10%]]-0.01*VENTAS[[#This Row],[Precio Venta]])</f>
        <v>12.48</v>
      </c>
      <c r="M559" s="46"/>
      <c r="N559" s="47" t="s">
        <v>24383</v>
      </c>
    </row>
    <row r="560" ht="17" customHeight="1" spans="1:14">
      <c r="A560" s="38">
        <v>45631.9121643519</v>
      </c>
      <c r="B560" s="39"/>
      <c r="C560" s="39"/>
      <c r="D560" s="39" t="s">
        <v>23196</v>
      </c>
      <c r="E560" s="39" t="s">
        <v>24384</v>
      </c>
      <c r="F560" s="41" t="s">
        <v>24385</v>
      </c>
      <c r="G560" s="39">
        <v>1</v>
      </c>
      <c r="H560" s="42">
        <v>20</v>
      </c>
      <c r="I560" s="44">
        <f>VENTAS[[#This Row],[Cantidad]]*VENTAS[[#This Row],[Precio Venta]]</f>
        <v>20</v>
      </c>
      <c r="J560" s="42">
        <f>IF(VENTAS[[#This Row],[Nombre del Gestor]]&gt;1,VENTAS[[#This Row],[Precio Venta]]*10%,0)</f>
        <v>2</v>
      </c>
      <c r="K560" s="42">
        <f>IFERROR(VLOOKUP(VENTAS[[#This Row],[Código del producto Vendido]],STOCK[],13,FALSE),VENTAS[[#This Row],[Precio Venta]]*0.6)-VENTAS[[#This Row],[Comisión Unitaria 10%]]</f>
        <v>10</v>
      </c>
      <c r="L560" s="42">
        <f>VENTAS[[#This Row],[Cantidad]]*(VENTAS[[#This Row],[Precio Venta]]-VENTAS[[#This Row],[Costo Unitario SIN Comision]]-VENTAS[[#This Row],[Comisión Unitaria 10%]]-0.01*VENTAS[[#This Row],[Precio Venta]])</f>
        <v>7.8</v>
      </c>
      <c r="M560" s="46"/>
      <c r="N560" s="47" t="s">
        <v>24386</v>
      </c>
    </row>
    <row r="561" ht="34" customHeight="1" spans="1:14">
      <c r="A561" s="38">
        <v>45631.9253935185</v>
      </c>
      <c r="B561" s="39"/>
      <c r="C561" s="39"/>
      <c r="D561" s="39" t="s">
        <v>23740</v>
      </c>
      <c r="E561" s="39" t="s">
        <v>23490</v>
      </c>
      <c r="F561" s="41" t="s">
        <v>23491</v>
      </c>
      <c r="G561" s="39">
        <v>1</v>
      </c>
      <c r="H561" s="42">
        <v>40</v>
      </c>
      <c r="I561" s="44">
        <f>VENTAS[[#This Row],[Cantidad]]*VENTAS[[#This Row],[Precio Venta]]</f>
        <v>40</v>
      </c>
      <c r="J561" s="42">
        <f>IF(VENTAS[[#This Row],[Nombre del Gestor]]&gt;1,VENTAS[[#This Row],[Precio Venta]]*10%,0)</f>
        <v>4</v>
      </c>
      <c r="K561" s="42">
        <f>IFERROR(VLOOKUP(VENTAS[[#This Row],[Código del producto Vendido]],STOCK[],13,FALSE),VENTAS[[#This Row],[Precio Venta]]*0.6)-VENTAS[[#This Row],[Comisión Unitaria 10%]]</f>
        <v>20</v>
      </c>
      <c r="L561" s="42">
        <f>VENTAS[[#This Row],[Cantidad]]*(VENTAS[[#This Row],[Precio Venta]]-VENTAS[[#This Row],[Costo Unitario SIN Comision]]-VENTAS[[#This Row],[Comisión Unitaria 10%]]-0.01*VENTAS[[#This Row],[Precio Venta]])</f>
        <v>15.6</v>
      </c>
      <c r="M561" s="46"/>
      <c r="N561" s="47" t="s">
        <v>24387</v>
      </c>
    </row>
    <row r="562" ht="34" customHeight="1" spans="1:14">
      <c r="A562" s="38">
        <v>45632.3320833333</v>
      </c>
      <c r="B562" s="39"/>
      <c r="C562" s="39"/>
      <c r="D562" s="39" t="s">
        <v>24388</v>
      </c>
      <c r="E562" s="39" t="s">
        <v>24389</v>
      </c>
      <c r="F562" s="41" t="s">
        <v>23795</v>
      </c>
      <c r="G562" s="39">
        <v>1</v>
      </c>
      <c r="H562" s="42">
        <v>40</v>
      </c>
      <c r="I562" s="44">
        <f>VENTAS[[#This Row],[Cantidad]]*VENTAS[[#This Row],[Precio Venta]]</f>
        <v>40</v>
      </c>
      <c r="J562" s="42">
        <f>IF(VENTAS[[#This Row],[Nombre del Gestor]]&gt;1,VENTAS[[#This Row],[Precio Venta]]*10%,0)</f>
        <v>4</v>
      </c>
      <c r="K562" s="42">
        <f>IFERROR(VLOOKUP(VENTAS[[#This Row],[Código del producto Vendido]],STOCK[],13,FALSE),VENTAS[[#This Row],[Precio Venta]]*0.6)-VENTAS[[#This Row],[Comisión Unitaria 10%]]</f>
        <v>20</v>
      </c>
      <c r="L562" s="42">
        <f>VENTAS[[#This Row],[Cantidad]]*(VENTAS[[#This Row],[Precio Venta]]-VENTAS[[#This Row],[Costo Unitario SIN Comision]]-VENTAS[[#This Row],[Comisión Unitaria 10%]]-0.01*VENTAS[[#This Row],[Precio Venta]])</f>
        <v>15.6</v>
      </c>
      <c r="M562" s="46"/>
      <c r="N562" s="47" t="s">
        <v>24390</v>
      </c>
    </row>
    <row r="563" ht="17" customHeight="1" spans="1:14">
      <c r="A563" s="38">
        <v>45633.4899421296</v>
      </c>
      <c r="B563" s="39"/>
      <c r="C563" s="39"/>
      <c r="D563" s="39" t="s">
        <v>23218</v>
      </c>
      <c r="E563" s="39" t="s">
        <v>24391</v>
      </c>
      <c r="F563" s="41" t="s">
        <v>24392</v>
      </c>
      <c r="G563" s="39">
        <v>1</v>
      </c>
      <c r="H563" s="42">
        <v>25</v>
      </c>
      <c r="I563" s="44">
        <f>VENTAS[[#This Row],[Cantidad]]*VENTAS[[#This Row],[Precio Venta]]</f>
        <v>25</v>
      </c>
      <c r="J563" s="42">
        <f>IF(VENTAS[[#This Row],[Nombre del Gestor]]&gt;1,VENTAS[[#This Row],[Precio Venta]]*10%,0)</f>
        <v>2.5</v>
      </c>
      <c r="K563" s="42">
        <f>IFERROR(VLOOKUP(VENTAS[[#This Row],[Código del producto Vendido]],STOCK[],13,FALSE),VENTAS[[#This Row],[Precio Venta]]*0.6)-VENTAS[[#This Row],[Comisión Unitaria 10%]]</f>
        <v>12.5</v>
      </c>
      <c r="L563" s="42">
        <f>VENTAS[[#This Row],[Cantidad]]*(VENTAS[[#This Row],[Precio Venta]]-VENTAS[[#This Row],[Costo Unitario SIN Comision]]-VENTAS[[#This Row],[Comisión Unitaria 10%]]-0.01*VENTAS[[#This Row],[Precio Venta]])</f>
        <v>9.75</v>
      </c>
      <c r="M563" s="46"/>
      <c r="N563" s="47" t="s">
        <v>24393</v>
      </c>
    </row>
    <row r="564" ht="17" customHeight="1" spans="1:14">
      <c r="A564" s="38">
        <v>45633.4923611111</v>
      </c>
      <c r="B564" s="39"/>
      <c r="C564" s="39"/>
      <c r="D564" s="39" t="s">
        <v>23196</v>
      </c>
      <c r="E564" s="39" t="s">
        <v>24394</v>
      </c>
      <c r="F564" s="41" t="s">
        <v>24187</v>
      </c>
      <c r="G564" s="39">
        <v>1</v>
      </c>
      <c r="H564" s="42">
        <v>25</v>
      </c>
      <c r="I564" s="44">
        <f>VENTAS[[#This Row],[Cantidad]]*VENTAS[[#This Row],[Precio Venta]]</f>
        <v>25</v>
      </c>
      <c r="J564" s="42">
        <f>IF(VENTAS[[#This Row],[Nombre del Gestor]]&gt;1,VENTAS[[#This Row],[Precio Venta]]*10%,0)</f>
        <v>2.5</v>
      </c>
      <c r="K564" s="42">
        <f>IFERROR(VLOOKUP(VENTAS[[#This Row],[Código del producto Vendido]],STOCK[],13,FALSE),VENTAS[[#This Row],[Precio Venta]]*0.6)-VENTAS[[#This Row],[Comisión Unitaria 10%]]</f>
        <v>12.5</v>
      </c>
      <c r="L564" s="42">
        <f>VENTAS[[#This Row],[Cantidad]]*(VENTAS[[#This Row],[Precio Venta]]-VENTAS[[#This Row],[Costo Unitario SIN Comision]]-VENTAS[[#This Row],[Comisión Unitaria 10%]]-0.01*VENTAS[[#This Row],[Precio Venta]])</f>
        <v>9.75</v>
      </c>
      <c r="M564" s="46"/>
      <c r="N564" s="47" t="s">
        <v>24395</v>
      </c>
    </row>
    <row r="565" ht="17" customHeight="1" spans="1:14">
      <c r="A565" s="38">
        <v>45633.4981597222</v>
      </c>
      <c r="B565" s="39"/>
      <c r="C565" s="39"/>
      <c r="D565" s="39" t="s">
        <v>24396</v>
      </c>
      <c r="E565" s="39" t="s">
        <v>24397</v>
      </c>
      <c r="F565" s="41" t="s">
        <v>24398</v>
      </c>
      <c r="G565" s="39">
        <v>1</v>
      </c>
      <c r="H565" s="42">
        <v>25</v>
      </c>
      <c r="I565" s="44">
        <f>VENTAS[[#This Row],[Cantidad]]*VENTAS[[#This Row],[Precio Venta]]</f>
        <v>25</v>
      </c>
      <c r="J565" s="42">
        <f>IF(VENTAS[[#This Row],[Nombre del Gestor]]&gt;1,VENTAS[[#This Row],[Precio Venta]]*10%,0)</f>
        <v>2.5</v>
      </c>
      <c r="K565" s="42">
        <f>IFERROR(VLOOKUP(VENTAS[[#This Row],[Código del producto Vendido]],STOCK[],13,FALSE),VENTAS[[#This Row],[Precio Venta]]*0.6)-VENTAS[[#This Row],[Comisión Unitaria 10%]]</f>
        <v>12.5</v>
      </c>
      <c r="L565" s="42">
        <f>VENTAS[[#This Row],[Cantidad]]*(VENTAS[[#This Row],[Precio Venta]]-VENTAS[[#This Row],[Costo Unitario SIN Comision]]-VENTAS[[#This Row],[Comisión Unitaria 10%]]-0.01*VENTAS[[#This Row],[Precio Venta]])</f>
        <v>9.75</v>
      </c>
      <c r="M565" s="46"/>
      <c r="N565" s="47" t="s">
        <v>24399</v>
      </c>
    </row>
    <row r="566" ht="17" customHeight="1" spans="1:14">
      <c r="A566" s="38">
        <v>45634.5419097222</v>
      </c>
      <c r="B566" s="39"/>
      <c r="C566" s="39"/>
      <c r="D566" s="39" t="s">
        <v>24029</v>
      </c>
      <c r="E566" s="39" t="s">
        <v>24400</v>
      </c>
      <c r="F566" s="41" t="s">
        <v>24401</v>
      </c>
      <c r="G566" s="39">
        <v>1</v>
      </c>
      <c r="H566" s="42">
        <v>30</v>
      </c>
      <c r="I566" s="44">
        <f>VENTAS[[#This Row],[Cantidad]]*VENTAS[[#This Row],[Precio Venta]]</f>
        <v>30</v>
      </c>
      <c r="J566" s="42">
        <f>IF(VENTAS[[#This Row],[Nombre del Gestor]]&gt;1,VENTAS[[#This Row],[Precio Venta]]*10%,0)</f>
        <v>3</v>
      </c>
      <c r="K566" s="42">
        <f>IFERROR(VLOOKUP(VENTAS[[#This Row],[Código del producto Vendido]],STOCK[],13,FALSE),VENTAS[[#This Row],[Precio Venta]]*0.6)-VENTAS[[#This Row],[Comisión Unitaria 10%]]</f>
        <v>15</v>
      </c>
      <c r="L566" s="42">
        <f>VENTAS[[#This Row],[Cantidad]]*(VENTAS[[#This Row],[Precio Venta]]-VENTAS[[#This Row],[Costo Unitario SIN Comision]]-VENTAS[[#This Row],[Comisión Unitaria 10%]]-0.01*VENTAS[[#This Row],[Precio Venta]])</f>
        <v>11.7</v>
      </c>
      <c r="M566" s="46"/>
      <c r="N566" s="47" t="s">
        <v>24402</v>
      </c>
    </row>
    <row r="567" ht="34" customHeight="1" spans="1:14">
      <c r="A567" s="38">
        <v>45634.5419097222</v>
      </c>
      <c r="B567" s="39"/>
      <c r="C567" s="39"/>
      <c r="D567" s="39" t="s">
        <v>24029</v>
      </c>
      <c r="E567" s="39" t="s">
        <v>24403</v>
      </c>
      <c r="F567" s="41" t="s">
        <v>24404</v>
      </c>
      <c r="G567" s="39">
        <v>1</v>
      </c>
      <c r="H567" s="42">
        <v>12</v>
      </c>
      <c r="I567" s="44">
        <f>VENTAS[[#This Row],[Cantidad]]*VENTAS[[#This Row],[Precio Venta]]</f>
        <v>12</v>
      </c>
      <c r="J567" s="42">
        <f>IF(VENTAS[[#This Row],[Nombre del Gestor]]&gt;1,VENTAS[[#This Row],[Precio Venta]]*10%,0)</f>
        <v>1.2</v>
      </c>
      <c r="K567" s="42">
        <f>IFERROR(VLOOKUP(VENTAS[[#This Row],[Código del producto Vendido]],STOCK[],13,FALSE),VENTAS[[#This Row],[Precio Venta]]*0.6)-VENTAS[[#This Row],[Comisión Unitaria 10%]]</f>
        <v>6</v>
      </c>
      <c r="L567" s="42">
        <f>VENTAS[[#This Row],[Cantidad]]*(VENTAS[[#This Row],[Precio Venta]]-VENTAS[[#This Row],[Costo Unitario SIN Comision]]-VENTAS[[#This Row],[Comisión Unitaria 10%]]-0.01*VENTAS[[#This Row],[Precio Venta]])</f>
        <v>4.68</v>
      </c>
      <c r="M567" s="46"/>
      <c r="N567" s="47" t="s">
        <v>24405</v>
      </c>
    </row>
    <row r="568" ht="17" customHeight="1" spans="1:14">
      <c r="A568" s="38">
        <v>45634.5419097222</v>
      </c>
      <c r="B568" s="39"/>
      <c r="C568" s="39"/>
      <c r="D568" s="39" t="s">
        <v>24029</v>
      </c>
      <c r="E568" s="39" t="s">
        <v>24406</v>
      </c>
      <c r="F568" s="41" t="s">
        <v>24407</v>
      </c>
      <c r="G568" s="39">
        <v>1</v>
      </c>
      <c r="H568" s="42">
        <v>30</v>
      </c>
      <c r="I568" s="44">
        <f>VENTAS[[#This Row],[Cantidad]]*VENTAS[[#This Row],[Precio Venta]]</f>
        <v>30</v>
      </c>
      <c r="J568" s="42">
        <f>IF(VENTAS[[#This Row],[Nombre del Gestor]]&gt;1,VENTAS[[#This Row],[Precio Venta]]*10%,0)</f>
        <v>3</v>
      </c>
      <c r="K568" s="42">
        <f>IFERROR(VLOOKUP(VENTAS[[#This Row],[Código del producto Vendido]],STOCK[],13,FALSE),VENTAS[[#This Row],[Precio Venta]]*0.6)-VENTAS[[#This Row],[Comisión Unitaria 10%]]</f>
        <v>15</v>
      </c>
      <c r="L568" s="42">
        <f>VENTAS[[#This Row],[Cantidad]]*(VENTAS[[#This Row],[Precio Venta]]-VENTAS[[#This Row],[Costo Unitario SIN Comision]]-VENTAS[[#This Row],[Comisión Unitaria 10%]]-0.01*VENTAS[[#This Row],[Precio Venta]])</f>
        <v>11.7</v>
      </c>
      <c r="M568" s="46"/>
      <c r="N568" s="47" t="s">
        <v>24408</v>
      </c>
    </row>
    <row r="569" ht="17" customHeight="1" spans="1:14">
      <c r="A569" s="38">
        <v>45634.5536342593</v>
      </c>
      <c r="B569" s="39"/>
      <c r="C569" s="39"/>
      <c r="D569" s="39" t="s">
        <v>23196</v>
      </c>
      <c r="E569" s="39" t="s">
        <v>24221</v>
      </c>
      <c r="F569" s="41" t="s">
        <v>23834</v>
      </c>
      <c r="G569" s="39">
        <v>1</v>
      </c>
      <c r="H569" s="42">
        <v>20</v>
      </c>
      <c r="I569" s="44">
        <f>VENTAS[[#This Row],[Cantidad]]*VENTAS[[#This Row],[Precio Venta]]</f>
        <v>20</v>
      </c>
      <c r="J569" s="42">
        <f>IF(VENTAS[[#This Row],[Nombre del Gestor]]&gt;1,VENTAS[[#This Row],[Precio Venta]]*10%,0)</f>
        <v>2</v>
      </c>
      <c r="K569" s="42">
        <f>IFERROR(VLOOKUP(VENTAS[[#This Row],[Código del producto Vendido]],STOCK[],13,FALSE),VENTAS[[#This Row],[Precio Venta]]*0.6)-VENTAS[[#This Row],[Comisión Unitaria 10%]]</f>
        <v>10</v>
      </c>
      <c r="L569" s="42">
        <f>VENTAS[[#This Row],[Cantidad]]*(VENTAS[[#This Row],[Precio Venta]]-VENTAS[[#This Row],[Costo Unitario SIN Comision]]-VENTAS[[#This Row],[Comisión Unitaria 10%]]-0.01*VENTAS[[#This Row],[Precio Venta]])</f>
        <v>7.8</v>
      </c>
      <c r="M569" s="46"/>
      <c r="N569" s="47" t="s">
        <v>24409</v>
      </c>
    </row>
    <row r="570" ht="17" customHeight="1" spans="1:14">
      <c r="A570" s="38">
        <v>45634.5546875</v>
      </c>
      <c r="B570" s="39"/>
      <c r="C570" s="39"/>
      <c r="D570" s="39" t="s">
        <v>24142</v>
      </c>
      <c r="E570" s="39" t="s">
        <v>24410</v>
      </c>
      <c r="F570" s="41" t="s">
        <v>24411</v>
      </c>
      <c r="G570" s="39">
        <v>1</v>
      </c>
      <c r="H570" s="42">
        <v>38</v>
      </c>
      <c r="I570" s="44">
        <f>VENTAS[[#This Row],[Cantidad]]*VENTAS[[#This Row],[Precio Venta]]</f>
        <v>38</v>
      </c>
      <c r="J570" s="42">
        <f>IF(VENTAS[[#This Row],[Nombre del Gestor]]&gt;1,VENTAS[[#This Row],[Precio Venta]]*10%,0)</f>
        <v>3.8</v>
      </c>
      <c r="K570" s="42">
        <f>IFERROR(VLOOKUP(VENTAS[[#This Row],[Código del producto Vendido]],STOCK[],13,FALSE),VENTAS[[#This Row],[Precio Venta]]*0.6)-VENTAS[[#This Row],[Comisión Unitaria 10%]]</f>
        <v>19</v>
      </c>
      <c r="L570" s="42">
        <f>VENTAS[[#This Row],[Cantidad]]*(VENTAS[[#This Row],[Precio Venta]]-VENTAS[[#This Row],[Costo Unitario SIN Comision]]-VENTAS[[#This Row],[Comisión Unitaria 10%]]-0.01*VENTAS[[#This Row],[Precio Venta]])</f>
        <v>14.82</v>
      </c>
      <c r="M570" s="46"/>
      <c r="N570" s="47" t="s">
        <v>24412</v>
      </c>
    </row>
    <row r="571" ht="17" customHeight="1" spans="1:14">
      <c r="A571" s="38">
        <v>45634.5546875</v>
      </c>
      <c r="B571" s="39"/>
      <c r="C571" s="39"/>
      <c r="D571" s="39" t="s">
        <v>24142</v>
      </c>
      <c r="E571" s="39" t="s">
        <v>24413</v>
      </c>
      <c r="F571" s="41" t="s">
        <v>24414</v>
      </c>
      <c r="G571" s="39">
        <v>1</v>
      </c>
      <c r="H571" s="42">
        <v>70</v>
      </c>
      <c r="I571" s="44">
        <f>VENTAS[[#This Row],[Cantidad]]*VENTAS[[#This Row],[Precio Venta]]</f>
        <v>70</v>
      </c>
      <c r="J571" s="42">
        <f>IF(VENTAS[[#This Row],[Nombre del Gestor]]&gt;1,VENTAS[[#This Row],[Precio Venta]]*10%,0)</f>
        <v>7</v>
      </c>
      <c r="K571" s="42">
        <f>IFERROR(VLOOKUP(VENTAS[[#This Row],[Código del producto Vendido]],STOCK[],13,FALSE),VENTAS[[#This Row],[Precio Venta]]*0.6)-VENTAS[[#This Row],[Comisión Unitaria 10%]]</f>
        <v>35</v>
      </c>
      <c r="L571" s="42">
        <f>VENTAS[[#This Row],[Cantidad]]*(VENTAS[[#This Row],[Precio Venta]]-VENTAS[[#This Row],[Costo Unitario SIN Comision]]-VENTAS[[#This Row],[Comisión Unitaria 10%]]-0.01*VENTAS[[#This Row],[Precio Venta]])</f>
        <v>27.3</v>
      </c>
      <c r="M571" s="46"/>
      <c r="N571" s="47" t="s">
        <v>24415</v>
      </c>
    </row>
    <row r="572" ht="34" customHeight="1" spans="1:14">
      <c r="A572" s="38">
        <v>45634.5594328704</v>
      </c>
      <c r="B572" s="39"/>
      <c r="C572" s="39"/>
      <c r="D572" s="39" t="s">
        <v>24416</v>
      </c>
      <c r="E572" s="39" t="s">
        <v>24104</v>
      </c>
      <c r="F572" s="41" t="s">
        <v>24105</v>
      </c>
      <c r="G572" s="39">
        <v>1</v>
      </c>
      <c r="H572" s="42">
        <v>30</v>
      </c>
      <c r="I572" s="44">
        <f>VENTAS[[#This Row],[Cantidad]]*VENTAS[[#This Row],[Precio Venta]]</f>
        <v>30</v>
      </c>
      <c r="J572" s="42">
        <f>IF(VENTAS[[#This Row],[Nombre del Gestor]]&gt;1,VENTAS[[#This Row],[Precio Venta]]*10%,0)</f>
        <v>3</v>
      </c>
      <c r="K572" s="42">
        <f>IFERROR(VLOOKUP(VENTAS[[#This Row],[Código del producto Vendido]],STOCK[],13,FALSE),VENTAS[[#This Row],[Precio Venta]]*0.6)-VENTAS[[#This Row],[Comisión Unitaria 10%]]</f>
        <v>15</v>
      </c>
      <c r="L572" s="42">
        <f>VENTAS[[#This Row],[Cantidad]]*(VENTAS[[#This Row],[Precio Venta]]-VENTAS[[#This Row],[Costo Unitario SIN Comision]]-VENTAS[[#This Row],[Comisión Unitaria 10%]]-0.01*VENTAS[[#This Row],[Precio Venta]])</f>
        <v>11.7</v>
      </c>
      <c r="M572" s="46"/>
      <c r="N572" s="47" t="s">
        <v>24417</v>
      </c>
    </row>
    <row r="573" ht="17" customHeight="1" spans="1:14">
      <c r="A573" s="38">
        <v>45634.5594328704</v>
      </c>
      <c r="B573" s="39"/>
      <c r="C573" s="39"/>
      <c r="D573" s="39" t="s">
        <v>24416</v>
      </c>
      <c r="E573" s="39" t="s">
        <v>24418</v>
      </c>
      <c r="F573" s="41" t="s">
        <v>24419</v>
      </c>
      <c r="G573" s="39">
        <v>1</v>
      </c>
      <c r="H573" s="42">
        <v>25</v>
      </c>
      <c r="I573" s="44">
        <f>VENTAS[[#This Row],[Cantidad]]*VENTAS[[#This Row],[Precio Venta]]</f>
        <v>25</v>
      </c>
      <c r="J573" s="42">
        <f>IF(VENTAS[[#This Row],[Nombre del Gestor]]&gt;1,VENTAS[[#This Row],[Precio Venta]]*10%,0)</f>
        <v>2.5</v>
      </c>
      <c r="K573" s="42">
        <f>IFERROR(VLOOKUP(VENTAS[[#This Row],[Código del producto Vendido]],STOCK[],13,FALSE),VENTAS[[#This Row],[Precio Venta]]*0.6)-VENTAS[[#This Row],[Comisión Unitaria 10%]]</f>
        <v>12.5</v>
      </c>
      <c r="L573" s="42">
        <f>VENTAS[[#This Row],[Cantidad]]*(VENTAS[[#This Row],[Precio Venta]]-VENTAS[[#This Row],[Costo Unitario SIN Comision]]-VENTAS[[#This Row],[Comisión Unitaria 10%]]-0.01*VENTAS[[#This Row],[Precio Venta]])</f>
        <v>9.75</v>
      </c>
      <c r="M573" s="46"/>
      <c r="N573" s="47" t="s">
        <v>24420</v>
      </c>
    </row>
    <row r="574" ht="17" customHeight="1" spans="1:14">
      <c r="A574" s="38">
        <v>45634.5594328704</v>
      </c>
      <c r="B574" s="39"/>
      <c r="C574" s="39"/>
      <c r="D574" s="39" t="s">
        <v>24416</v>
      </c>
      <c r="E574" s="39" t="s">
        <v>24421</v>
      </c>
      <c r="F574" s="41" t="s">
        <v>24422</v>
      </c>
      <c r="G574" s="39">
        <v>1</v>
      </c>
      <c r="H574" s="42">
        <v>35</v>
      </c>
      <c r="I574" s="44">
        <f>VENTAS[[#This Row],[Cantidad]]*VENTAS[[#This Row],[Precio Venta]]</f>
        <v>35</v>
      </c>
      <c r="J574" s="42">
        <f>IF(VENTAS[[#This Row],[Nombre del Gestor]]&gt;1,VENTAS[[#This Row],[Precio Venta]]*10%,0)</f>
        <v>3.5</v>
      </c>
      <c r="K574" s="42">
        <f>IFERROR(VLOOKUP(VENTAS[[#This Row],[Código del producto Vendido]],STOCK[],13,FALSE),VENTAS[[#This Row],[Precio Venta]]*0.6)-VENTAS[[#This Row],[Comisión Unitaria 10%]]</f>
        <v>17.5</v>
      </c>
      <c r="L574" s="42">
        <f>VENTAS[[#This Row],[Cantidad]]*(VENTAS[[#This Row],[Precio Venta]]-VENTAS[[#This Row],[Costo Unitario SIN Comision]]-VENTAS[[#This Row],[Comisión Unitaria 10%]]-0.01*VENTAS[[#This Row],[Precio Venta]])</f>
        <v>13.65</v>
      </c>
      <c r="M574" s="46"/>
      <c r="N574" s="47" t="s">
        <v>24423</v>
      </c>
    </row>
    <row r="575" ht="17" customHeight="1" spans="1:14">
      <c r="A575" s="38">
        <v>45634.6766319444</v>
      </c>
      <c r="B575" s="39"/>
      <c r="C575" s="39"/>
      <c r="D575" s="39" t="s">
        <v>24029</v>
      </c>
      <c r="E575" s="39" t="s">
        <v>24424</v>
      </c>
      <c r="F575" s="41" t="s">
        <v>24425</v>
      </c>
      <c r="G575" s="39">
        <v>1</v>
      </c>
      <c r="H575" s="42">
        <v>35</v>
      </c>
      <c r="I575" s="44">
        <f>VENTAS[[#This Row],[Cantidad]]*VENTAS[[#This Row],[Precio Venta]]</f>
        <v>35</v>
      </c>
      <c r="J575" s="42">
        <f>IF(VENTAS[[#This Row],[Nombre del Gestor]]&gt;1,VENTAS[[#This Row],[Precio Venta]]*10%,0)</f>
        <v>3.5</v>
      </c>
      <c r="K575" s="42">
        <f>IFERROR(VLOOKUP(VENTAS[[#This Row],[Código del producto Vendido]],STOCK[],13,FALSE),VENTAS[[#This Row],[Precio Venta]]*0.6)-VENTAS[[#This Row],[Comisión Unitaria 10%]]</f>
        <v>17.5</v>
      </c>
      <c r="L575" s="42">
        <f>VENTAS[[#This Row],[Cantidad]]*(VENTAS[[#This Row],[Precio Venta]]-VENTAS[[#This Row],[Costo Unitario SIN Comision]]-VENTAS[[#This Row],[Comisión Unitaria 10%]]-0.01*VENTAS[[#This Row],[Precio Venta]])</f>
        <v>13.65</v>
      </c>
      <c r="M575" s="46"/>
      <c r="N575" s="47" t="s">
        <v>24426</v>
      </c>
    </row>
    <row r="576" ht="17" customHeight="1" spans="1:14">
      <c r="A576" s="38">
        <v>45634.7316203704</v>
      </c>
      <c r="B576" s="39"/>
      <c r="C576" s="39"/>
      <c r="D576" s="39" t="s">
        <v>24427</v>
      </c>
      <c r="E576" s="39" t="s">
        <v>24428</v>
      </c>
      <c r="F576" s="41" t="s">
        <v>16822</v>
      </c>
      <c r="G576" s="39">
        <v>1</v>
      </c>
      <c r="H576" s="42">
        <v>30</v>
      </c>
      <c r="I576" s="44">
        <f>VENTAS[[#This Row],[Cantidad]]*VENTAS[[#This Row],[Precio Venta]]</f>
        <v>30</v>
      </c>
      <c r="J576" s="42">
        <f>IF(VENTAS[[#This Row],[Nombre del Gestor]]&gt;1,VENTAS[[#This Row],[Precio Venta]]*10%,0)</f>
        <v>3</v>
      </c>
      <c r="K576" s="42">
        <f>IFERROR(VLOOKUP(VENTAS[[#This Row],[Código del producto Vendido]],STOCK[],13,FALSE),VENTAS[[#This Row],[Precio Venta]]*0.6)-VENTAS[[#This Row],[Comisión Unitaria 10%]]</f>
        <v>15</v>
      </c>
      <c r="L576" s="42">
        <f>VENTAS[[#This Row],[Cantidad]]*(VENTAS[[#This Row],[Precio Venta]]-VENTAS[[#This Row],[Costo Unitario SIN Comision]]-VENTAS[[#This Row],[Comisión Unitaria 10%]]-0.01*VENTAS[[#This Row],[Precio Venta]])</f>
        <v>11.7</v>
      </c>
      <c r="M576" s="46"/>
      <c r="N576" s="47" t="s">
        <v>24429</v>
      </c>
    </row>
    <row r="577" ht="17" customHeight="1" spans="1:14">
      <c r="A577" s="38">
        <v>45634.7316203704</v>
      </c>
      <c r="B577" s="39"/>
      <c r="C577" s="39"/>
      <c r="D577" s="39" t="s">
        <v>24427</v>
      </c>
      <c r="E577" s="39" t="s">
        <v>24430</v>
      </c>
      <c r="F577" s="41" t="s">
        <v>24431</v>
      </c>
      <c r="G577" s="39">
        <v>1</v>
      </c>
      <c r="H577" s="42">
        <v>20</v>
      </c>
      <c r="I577" s="44">
        <f>VENTAS[[#This Row],[Cantidad]]*VENTAS[[#This Row],[Precio Venta]]</f>
        <v>20</v>
      </c>
      <c r="J577" s="42">
        <f>IF(VENTAS[[#This Row],[Nombre del Gestor]]&gt;1,VENTAS[[#This Row],[Precio Venta]]*10%,0)</f>
        <v>2</v>
      </c>
      <c r="K577" s="42">
        <f>IFERROR(VLOOKUP(VENTAS[[#This Row],[Código del producto Vendido]],STOCK[],13,FALSE),VENTAS[[#This Row],[Precio Venta]]*0.6)-VENTAS[[#This Row],[Comisión Unitaria 10%]]</f>
        <v>10</v>
      </c>
      <c r="L577" s="42">
        <f>VENTAS[[#This Row],[Cantidad]]*(VENTAS[[#This Row],[Precio Venta]]-VENTAS[[#This Row],[Costo Unitario SIN Comision]]-VENTAS[[#This Row],[Comisión Unitaria 10%]]-0.01*VENTAS[[#This Row],[Precio Venta]])</f>
        <v>7.8</v>
      </c>
      <c r="M577" s="46"/>
      <c r="N577" s="47" t="s">
        <v>24432</v>
      </c>
    </row>
    <row r="578" ht="34" customHeight="1" spans="1:14">
      <c r="A578" s="38">
        <v>45634.7316203704</v>
      </c>
      <c r="B578" s="39"/>
      <c r="C578" s="39"/>
      <c r="D578" s="39" t="s">
        <v>24427</v>
      </c>
      <c r="E578" s="39" t="s">
        <v>24433</v>
      </c>
      <c r="F578" s="41" t="s">
        <v>24434</v>
      </c>
      <c r="G578" s="39">
        <v>1</v>
      </c>
      <c r="H578" s="42">
        <v>30</v>
      </c>
      <c r="I578" s="44">
        <f>VENTAS[[#This Row],[Cantidad]]*VENTAS[[#This Row],[Precio Venta]]</f>
        <v>30</v>
      </c>
      <c r="J578" s="42">
        <f>IF(VENTAS[[#This Row],[Nombre del Gestor]]&gt;1,VENTAS[[#This Row],[Precio Venta]]*10%,0)</f>
        <v>3</v>
      </c>
      <c r="K578" s="42">
        <f>IFERROR(VLOOKUP(VENTAS[[#This Row],[Código del producto Vendido]],STOCK[],13,FALSE),VENTAS[[#This Row],[Precio Venta]]*0.6)-VENTAS[[#This Row],[Comisión Unitaria 10%]]</f>
        <v>15</v>
      </c>
      <c r="L578" s="42">
        <f>VENTAS[[#This Row],[Cantidad]]*(VENTAS[[#This Row],[Precio Venta]]-VENTAS[[#This Row],[Costo Unitario SIN Comision]]-VENTAS[[#This Row],[Comisión Unitaria 10%]]-0.01*VENTAS[[#This Row],[Precio Venta]])</f>
        <v>11.7</v>
      </c>
      <c r="M578" s="46"/>
      <c r="N578" s="47" t="s">
        <v>24435</v>
      </c>
    </row>
    <row r="579" ht="17" customHeight="1" spans="1:14">
      <c r="A579" s="38">
        <v>45634.7357175926</v>
      </c>
      <c r="B579" s="39"/>
      <c r="C579" s="39"/>
      <c r="D579" s="39" t="s">
        <v>23281</v>
      </c>
      <c r="E579" s="39" t="s">
        <v>24436</v>
      </c>
      <c r="F579" s="41" t="s">
        <v>24431</v>
      </c>
      <c r="G579" s="39">
        <v>1</v>
      </c>
      <c r="H579" s="42">
        <v>20</v>
      </c>
      <c r="I579" s="44">
        <f>VENTAS[[#This Row],[Cantidad]]*VENTAS[[#This Row],[Precio Venta]]</f>
        <v>20</v>
      </c>
      <c r="J579" s="42">
        <f>IF(VENTAS[[#This Row],[Nombre del Gestor]]&gt;1,VENTAS[[#This Row],[Precio Venta]]*10%,0)</f>
        <v>2</v>
      </c>
      <c r="K579" s="42">
        <f>IFERROR(VLOOKUP(VENTAS[[#This Row],[Código del producto Vendido]],STOCK[],13,FALSE),VENTAS[[#This Row],[Precio Venta]]*0.6)-VENTAS[[#This Row],[Comisión Unitaria 10%]]</f>
        <v>10</v>
      </c>
      <c r="L579" s="42">
        <f>VENTAS[[#This Row],[Cantidad]]*(VENTAS[[#This Row],[Precio Venta]]-VENTAS[[#This Row],[Costo Unitario SIN Comision]]-VENTAS[[#This Row],[Comisión Unitaria 10%]]-0.01*VENTAS[[#This Row],[Precio Venta]])</f>
        <v>7.8</v>
      </c>
      <c r="M579" s="46"/>
      <c r="N579" s="47" t="s">
        <v>24437</v>
      </c>
    </row>
    <row r="580" ht="17" customHeight="1" spans="1:14">
      <c r="A580" s="38">
        <v>45634.7357175926</v>
      </c>
      <c r="B580" s="39"/>
      <c r="C580" s="39"/>
      <c r="D580" s="39" t="s">
        <v>23281</v>
      </c>
      <c r="E580" s="39" t="s">
        <v>24438</v>
      </c>
      <c r="F580" s="41" t="s">
        <v>24439</v>
      </c>
      <c r="G580" s="39">
        <v>1</v>
      </c>
      <c r="H580" s="42">
        <v>30</v>
      </c>
      <c r="I580" s="44">
        <f>VENTAS[[#This Row],[Cantidad]]*VENTAS[[#This Row],[Precio Venta]]</f>
        <v>30</v>
      </c>
      <c r="J580" s="42">
        <f>IF(VENTAS[[#This Row],[Nombre del Gestor]]&gt;1,VENTAS[[#This Row],[Precio Venta]]*10%,0)</f>
        <v>3</v>
      </c>
      <c r="K580" s="42">
        <f>IFERROR(VLOOKUP(VENTAS[[#This Row],[Código del producto Vendido]],STOCK[],13,FALSE),VENTAS[[#This Row],[Precio Venta]]*0.6)-VENTAS[[#This Row],[Comisión Unitaria 10%]]</f>
        <v>15</v>
      </c>
      <c r="L580" s="42">
        <f>VENTAS[[#This Row],[Cantidad]]*(VENTAS[[#This Row],[Precio Venta]]-VENTAS[[#This Row],[Costo Unitario SIN Comision]]-VENTAS[[#This Row],[Comisión Unitaria 10%]]-0.01*VENTAS[[#This Row],[Precio Venta]])</f>
        <v>11.7</v>
      </c>
      <c r="M580" s="46"/>
      <c r="N580" s="47" t="s">
        <v>24440</v>
      </c>
    </row>
    <row r="581" ht="34" customHeight="1" spans="1:14">
      <c r="A581" s="38">
        <v>45634.7386111111</v>
      </c>
      <c r="B581" s="39"/>
      <c r="C581" s="39"/>
      <c r="D581" s="39" t="s">
        <v>23174</v>
      </c>
      <c r="E581" s="39" t="s">
        <v>16793</v>
      </c>
      <c r="F581" s="41" t="s">
        <v>16794</v>
      </c>
      <c r="G581" s="39">
        <v>1</v>
      </c>
      <c r="H581" s="42">
        <v>30</v>
      </c>
      <c r="I581" s="44">
        <f>VENTAS[[#This Row],[Cantidad]]*VENTAS[[#This Row],[Precio Venta]]</f>
        <v>30</v>
      </c>
      <c r="J581" s="42">
        <f>IF(VENTAS[[#This Row],[Nombre del Gestor]]&gt;1,VENTAS[[#This Row],[Precio Venta]]*10%,0)</f>
        <v>3</v>
      </c>
      <c r="K581" s="42">
        <f>IFERROR(VLOOKUP(VENTAS[[#This Row],[Código del producto Vendido]],STOCK[],13,FALSE),VENTAS[[#This Row],[Precio Venta]]*0.6)-VENTAS[[#This Row],[Comisión Unitaria 10%]]</f>
        <v>13.49</v>
      </c>
      <c r="L581" s="42">
        <f>VENTAS[[#This Row],[Cantidad]]*(VENTAS[[#This Row],[Precio Venta]]-VENTAS[[#This Row],[Costo Unitario SIN Comision]]-VENTAS[[#This Row],[Comisión Unitaria 10%]]-0.01*VENTAS[[#This Row],[Precio Venta]])</f>
        <v>13.21</v>
      </c>
      <c r="M581" s="46"/>
      <c r="N581" s="47" t="s">
        <v>24441</v>
      </c>
    </row>
    <row r="582" ht="34" customHeight="1" spans="1:14">
      <c r="A582" s="38">
        <v>45634.7386111111</v>
      </c>
      <c r="B582" s="39"/>
      <c r="C582" s="39"/>
      <c r="D582" s="39" t="s">
        <v>23174</v>
      </c>
      <c r="E582" s="39" t="s">
        <v>24287</v>
      </c>
      <c r="F582" s="41" t="s">
        <v>24288</v>
      </c>
      <c r="G582" s="39">
        <v>1</v>
      </c>
      <c r="H582" s="42">
        <v>25</v>
      </c>
      <c r="I582" s="44">
        <f>VENTAS[[#This Row],[Cantidad]]*VENTAS[[#This Row],[Precio Venta]]</f>
        <v>25</v>
      </c>
      <c r="J582" s="42">
        <f>IF(VENTAS[[#This Row],[Nombre del Gestor]]&gt;1,VENTAS[[#This Row],[Precio Venta]]*10%,0)</f>
        <v>2.5</v>
      </c>
      <c r="K582" s="42">
        <f>IFERROR(VLOOKUP(VENTAS[[#This Row],[Código del producto Vendido]],STOCK[],13,FALSE),VENTAS[[#This Row],[Precio Venta]]*0.6)-VENTAS[[#This Row],[Comisión Unitaria 10%]]</f>
        <v>12.5</v>
      </c>
      <c r="L582" s="42">
        <f>VENTAS[[#This Row],[Cantidad]]*(VENTAS[[#This Row],[Precio Venta]]-VENTAS[[#This Row],[Costo Unitario SIN Comision]]-VENTAS[[#This Row],[Comisión Unitaria 10%]]-0.01*VENTAS[[#This Row],[Precio Venta]])</f>
        <v>9.75</v>
      </c>
      <c r="M582" s="46"/>
      <c r="N582" s="47" t="s">
        <v>24442</v>
      </c>
    </row>
    <row r="583" ht="17" customHeight="1" spans="1:14">
      <c r="A583" s="38">
        <v>45634.7586458333</v>
      </c>
      <c r="B583" s="39"/>
      <c r="C583" s="39"/>
      <c r="D583" s="39" t="s">
        <v>23281</v>
      </c>
      <c r="E583" s="39" t="s">
        <v>24443</v>
      </c>
      <c r="F583" s="41" t="s">
        <v>24444</v>
      </c>
      <c r="G583" s="39">
        <v>1</v>
      </c>
      <c r="H583" s="42">
        <v>20</v>
      </c>
      <c r="I583" s="44">
        <f>VENTAS[[#This Row],[Cantidad]]*VENTAS[[#This Row],[Precio Venta]]</f>
        <v>20</v>
      </c>
      <c r="J583" s="42">
        <f>IF(VENTAS[[#This Row],[Nombre del Gestor]]&gt;1,VENTAS[[#This Row],[Precio Venta]]*10%,0)</f>
        <v>2</v>
      </c>
      <c r="K583" s="42">
        <f>IFERROR(VLOOKUP(VENTAS[[#This Row],[Código del producto Vendido]],STOCK[],13,FALSE),VENTAS[[#This Row],[Precio Venta]]*0.6)-VENTAS[[#This Row],[Comisión Unitaria 10%]]</f>
        <v>10</v>
      </c>
      <c r="L583" s="42">
        <f>VENTAS[[#This Row],[Cantidad]]*(VENTAS[[#This Row],[Precio Venta]]-VENTAS[[#This Row],[Costo Unitario SIN Comision]]-VENTAS[[#This Row],[Comisión Unitaria 10%]]-0.01*VENTAS[[#This Row],[Precio Venta]])</f>
        <v>7.8</v>
      </c>
      <c r="M583" s="46"/>
      <c r="N583" s="47" t="s">
        <v>24445</v>
      </c>
    </row>
    <row r="584" ht="34" customHeight="1" spans="1:14">
      <c r="A584" s="38">
        <v>45634.7586458333</v>
      </c>
      <c r="B584" s="39"/>
      <c r="C584" s="39"/>
      <c r="D584" s="39" t="s">
        <v>23281</v>
      </c>
      <c r="E584" s="39" t="s">
        <v>24446</v>
      </c>
      <c r="F584" s="41" t="s">
        <v>24447</v>
      </c>
      <c r="G584" s="39">
        <v>1</v>
      </c>
      <c r="H584" s="42">
        <v>15</v>
      </c>
      <c r="I584" s="44">
        <f>VENTAS[[#This Row],[Cantidad]]*VENTAS[[#This Row],[Precio Venta]]</f>
        <v>15</v>
      </c>
      <c r="J584" s="42">
        <f>IF(VENTAS[[#This Row],[Nombre del Gestor]]&gt;1,VENTAS[[#This Row],[Precio Venta]]*10%,0)</f>
        <v>1.5</v>
      </c>
      <c r="K584" s="42">
        <f>IFERROR(VLOOKUP(VENTAS[[#This Row],[Código del producto Vendido]],STOCK[],13,FALSE),VENTAS[[#This Row],[Precio Venta]]*0.6)-VENTAS[[#This Row],[Comisión Unitaria 10%]]</f>
        <v>7.5</v>
      </c>
      <c r="L584" s="42">
        <f>VENTAS[[#This Row],[Cantidad]]*(VENTAS[[#This Row],[Precio Venta]]-VENTAS[[#This Row],[Costo Unitario SIN Comision]]-VENTAS[[#This Row],[Comisión Unitaria 10%]]-0.01*VENTAS[[#This Row],[Precio Venta]])</f>
        <v>5.85</v>
      </c>
      <c r="M584" s="46"/>
      <c r="N584" s="47" t="s">
        <v>24448</v>
      </c>
    </row>
    <row r="585" ht="34" customHeight="1" spans="1:14">
      <c r="A585" s="38">
        <v>45634.7599768518</v>
      </c>
      <c r="B585" s="39"/>
      <c r="C585" s="39"/>
      <c r="D585" s="39" t="s">
        <v>23174</v>
      </c>
      <c r="E585" s="39" t="s">
        <v>24269</v>
      </c>
      <c r="F585" s="41" t="s">
        <v>24270</v>
      </c>
      <c r="G585" s="39">
        <v>1</v>
      </c>
      <c r="H585" s="42">
        <v>35</v>
      </c>
      <c r="I585" s="44">
        <f>VENTAS[[#This Row],[Cantidad]]*VENTAS[[#This Row],[Precio Venta]]</f>
        <v>35</v>
      </c>
      <c r="J585" s="42">
        <f>IF(VENTAS[[#This Row],[Nombre del Gestor]]&gt;1,VENTAS[[#This Row],[Precio Venta]]*10%,0)</f>
        <v>3.5</v>
      </c>
      <c r="K585" s="42">
        <f>IFERROR(VLOOKUP(VENTAS[[#This Row],[Código del producto Vendido]],STOCK[],13,FALSE),VENTAS[[#This Row],[Precio Venta]]*0.6)-VENTAS[[#This Row],[Comisión Unitaria 10%]]</f>
        <v>17.5</v>
      </c>
      <c r="L585" s="42">
        <f>VENTAS[[#This Row],[Cantidad]]*(VENTAS[[#This Row],[Precio Venta]]-VENTAS[[#This Row],[Costo Unitario SIN Comision]]-VENTAS[[#This Row],[Comisión Unitaria 10%]]-0.01*VENTAS[[#This Row],[Precio Venta]])</f>
        <v>13.65</v>
      </c>
      <c r="M585" s="46"/>
      <c r="N585" s="47" t="s">
        <v>24449</v>
      </c>
    </row>
    <row r="586" ht="17" customHeight="1" spans="1:14">
      <c r="A586" s="38">
        <v>45634.7615625</v>
      </c>
      <c r="B586" s="39"/>
      <c r="C586" s="39"/>
      <c r="D586" s="39" t="s">
        <v>23218</v>
      </c>
      <c r="E586" s="39" t="s">
        <v>24450</v>
      </c>
      <c r="F586" s="41" t="s">
        <v>24380</v>
      </c>
      <c r="G586" s="39">
        <v>1</v>
      </c>
      <c r="H586" s="42">
        <v>15</v>
      </c>
      <c r="I586" s="44">
        <f>VENTAS[[#This Row],[Cantidad]]*VENTAS[[#This Row],[Precio Venta]]</f>
        <v>15</v>
      </c>
      <c r="J586" s="42">
        <f>IF(VENTAS[[#This Row],[Nombre del Gestor]]&gt;1,VENTAS[[#This Row],[Precio Venta]]*10%,0)</f>
        <v>1.5</v>
      </c>
      <c r="K586" s="42">
        <f>IFERROR(VLOOKUP(VENTAS[[#This Row],[Código del producto Vendido]],STOCK[],13,FALSE),VENTAS[[#This Row],[Precio Venta]]*0.6)-VENTAS[[#This Row],[Comisión Unitaria 10%]]</f>
        <v>7.5</v>
      </c>
      <c r="L586" s="42">
        <f>VENTAS[[#This Row],[Cantidad]]*(VENTAS[[#This Row],[Precio Venta]]-VENTAS[[#This Row],[Costo Unitario SIN Comision]]-VENTAS[[#This Row],[Comisión Unitaria 10%]]-0.01*VENTAS[[#This Row],[Precio Venta]])</f>
        <v>5.85</v>
      </c>
      <c r="M586" s="46"/>
      <c r="N586" s="47" t="s">
        <v>24451</v>
      </c>
    </row>
    <row r="587" ht="17" customHeight="1" spans="1:14">
      <c r="A587" s="38">
        <v>45634.7615625</v>
      </c>
      <c r="B587" s="39"/>
      <c r="C587" s="39"/>
      <c r="D587" s="39" t="s">
        <v>23218</v>
      </c>
      <c r="E587" s="39" t="s">
        <v>24452</v>
      </c>
      <c r="F587" s="41" t="s">
        <v>24419</v>
      </c>
      <c r="G587" s="39">
        <v>1</v>
      </c>
      <c r="H587" s="42">
        <v>25</v>
      </c>
      <c r="I587" s="44">
        <f>VENTAS[[#This Row],[Cantidad]]*VENTAS[[#This Row],[Precio Venta]]</f>
        <v>25</v>
      </c>
      <c r="J587" s="42">
        <f>IF(VENTAS[[#This Row],[Nombre del Gestor]]&gt;1,VENTAS[[#This Row],[Precio Venta]]*10%,0)</f>
        <v>2.5</v>
      </c>
      <c r="K587" s="42">
        <f>IFERROR(VLOOKUP(VENTAS[[#This Row],[Código del producto Vendido]],STOCK[],13,FALSE),VENTAS[[#This Row],[Precio Venta]]*0.6)-VENTAS[[#This Row],[Comisión Unitaria 10%]]</f>
        <v>12.5</v>
      </c>
      <c r="L587" s="42">
        <f>VENTAS[[#This Row],[Cantidad]]*(VENTAS[[#This Row],[Precio Venta]]-VENTAS[[#This Row],[Costo Unitario SIN Comision]]-VENTAS[[#This Row],[Comisión Unitaria 10%]]-0.01*VENTAS[[#This Row],[Precio Venta]])</f>
        <v>9.75</v>
      </c>
      <c r="M587" s="46"/>
      <c r="N587" s="47" t="s">
        <v>24453</v>
      </c>
    </row>
    <row r="588" ht="34" customHeight="1" spans="1:14">
      <c r="A588" s="38">
        <v>45634.7683912037</v>
      </c>
      <c r="B588" s="39"/>
      <c r="C588" s="39"/>
      <c r="D588" s="39" t="s">
        <v>23237</v>
      </c>
      <c r="E588" s="39" t="s">
        <v>24454</v>
      </c>
      <c r="F588" s="41" t="s">
        <v>24455</v>
      </c>
      <c r="G588" s="39">
        <v>1</v>
      </c>
      <c r="H588" s="42">
        <v>20</v>
      </c>
      <c r="I588" s="44">
        <f>VENTAS[[#This Row],[Cantidad]]*VENTAS[[#This Row],[Precio Venta]]</f>
        <v>20</v>
      </c>
      <c r="J588" s="42">
        <f>IF(VENTAS[[#This Row],[Nombre del Gestor]]&gt;1,VENTAS[[#This Row],[Precio Venta]]*10%,0)</f>
        <v>2</v>
      </c>
      <c r="K588" s="42">
        <f>IFERROR(VLOOKUP(VENTAS[[#This Row],[Código del producto Vendido]],STOCK[],13,FALSE),VENTAS[[#This Row],[Precio Venta]]*0.6)-VENTAS[[#This Row],[Comisión Unitaria 10%]]</f>
        <v>10</v>
      </c>
      <c r="L588" s="42">
        <f>VENTAS[[#This Row],[Cantidad]]*(VENTAS[[#This Row],[Precio Venta]]-VENTAS[[#This Row],[Costo Unitario SIN Comision]]-VENTAS[[#This Row],[Comisión Unitaria 10%]]-0.01*VENTAS[[#This Row],[Precio Venta]])</f>
        <v>7.8</v>
      </c>
      <c r="M588" s="46"/>
      <c r="N588" s="47" t="s">
        <v>24456</v>
      </c>
    </row>
    <row r="589" ht="34" customHeight="1" spans="1:14">
      <c r="A589" s="38">
        <v>45634.7683912037</v>
      </c>
      <c r="B589" s="39"/>
      <c r="C589" s="39"/>
      <c r="D589" s="39" t="s">
        <v>23237</v>
      </c>
      <c r="E589" s="39" t="s">
        <v>24457</v>
      </c>
      <c r="F589" s="41" t="s">
        <v>24458</v>
      </c>
      <c r="G589" s="39">
        <v>1</v>
      </c>
      <c r="H589" s="42">
        <v>15</v>
      </c>
      <c r="I589" s="44">
        <f>VENTAS[[#This Row],[Cantidad]]*VENTAS[[#This Row],[Precio Venta]]</f>
        <v>15</v>
      </c>
      <c r="J589" s="42">
        <f>IF(VENTAS[[#This Row],[Nombre del Gestor]]&gt;1,VENTAS[[#This Row],[Precio Venta]]*10%,0)</f>
        <v>1.5</v>
      </c>
      <c r="K589" s="42">
        <f>IFERROR(VLOOKUP(VENTAS[[#This Row],[Código del producto Vendido]],STOCK[],13,FALSE),VENTAS[[#This Row],[Precio Venta]]*0.6)-VENTAS[[#This Row],[Comisión Unitaria 10%]]</f>
        <v>7.5</v>
      </c>
      <c r="L589" s="42">
        <f>VENTAS[[#This Row],[Cantidad]]*(VENTAS[[#This Row],[Precio Venta]]-VENTAS[[#This Row],[Costo Unitario SIN Comision]]-VENTAS[[#This Row],[Comisión Unitaria 10%]]-0.01*VENTAS[[#This Row],[Precio Venta]])</f>
        <v>5.85</v>
      </c>
      <c r="M589" s="46"/>
      <c r="N589" s="47" t="s">
        <v>24459</v>
      </c>
    </row>
    <row r="590" ht="34" customHeight="1" spans="1:14">
      <c r="A590" s="38">
        <v>45634.7683912037</v>
      </c>
      <c r="B590" s="39"/>
      <c r="C590" s="39"/>
      <c r="D590" s="39" t="s">
        <v>23237</v>
      </c>
      <c r="E590" s="39" t="s">
        <v>24446</v>
      </c>
      <c r="F590" s="41" t="s">
        <v>24447</v>
      </c>
      <c r="G590" s="39">
        <v>1</v>
      </c>
      <c r="H590" s="42">
        <v>15</v>
      </c>
      <c r="I590" s="44">
        <f>VENTAS[[#This Row],[Cantidad]]*VENTAS[[#This Row],[Precio Venta]]</f>
        <v>15</v>
      </c>
      <c r="J590" s="42">
        <f>IF(VENTAS[[#This Row],[Nombre del Gestor]]&gt;1,VENTAS[[#This Row],[Precio Venta]]*10%,0)</f>
        <v>1.5</v>
      </c>
      <c r="K590" s="42">
        <f>IFERROR(VLOOKUP(VENTAS[[#This Row],[Código del producto Vendido]],STOCK[],13,FALSE),VENTAS[[#This Row],[Precio Venta]]*0.6)-VENTAS[[#This Row],[Comisión Unitaria 10%]]</f>
        <v>7.5</v>
      </c>
      <c r="L590" s="42">
        <f>VENTAS[[#This Row],[Cantidad]]*(VENTAS[[#This Row],[Precio Venta]]-VENTAS[[#This Row],[Costo Unitario SIN Comision]]-VENTAS[[#This Row],[Comisión Unitaria 10%]]-0.01*VENTAS[[#This Row],[Precio Venta]])</f>
        <v>5.85</v>
      </c>
      <c r="M590" s="46"/>
      <c r="N590" s="47" t="s">
        <v>24460</v>
      </c>
    </row>
    <row r="591" ht="17" customHeight="1" spans="1:14">
      <c r="A591" s="38">
        <v>45635.3732638889</v>
      </c>
      <c r="B591" s="39"/>
      <c r="C591" s="39"/>
      <c r="D591" s="39" t="s">
        <v>23196</v>
      </c>
      <c r="E591" s="39" t="s">
        <v>24306</v>
      </c>
      <c r="F591" s="41" t="s">
        <v>16822</v>
      </c>
      <c r="G591" s="39">
        <v>1</v>
      </c>
      <c r="H591" s="42">
        <v>30</v>
      </c>
      <c r="I591" s="44">
        <f>VENTAS[[#This Row],[Cantidad]]*VENTAS[[#This Row],[Precio Venta]]</f>
        <v>30</v>
      </c>
      <c r="J591" s="42">
        <f>IF(VENTAS[[#This Row],[Nombre del Gestor]]&gt;1,VENTAS[[#This Row],[Precio Venta]]*10%,0)</f>
        <v>3</v>
      </c>
      <c r="K591" s="42">
        <f>IFERROR(VLOOKUP(VENTAS[[#This Row],[Código del producto Vendido]],STOCK[],13,FALSE),VENTAS[[#This Row],[Precio Venta]]*0.6)-VENTAS[[#This Row],[Comisión Unitaria 10%]]</f>
        <v>15</v>
      </c>
      <c r="L591" s="42">
        <f>VENTAS[[#This Row],[Cantidad]]*(VENTAS[[#This Row],[Precio Venta]]-VENTAS[[#This Row],[Costo Unitario SIN Comision]]-VENTAS[[#This Row],[Comisión Unitaria 10%]]-0.01*VENTAS[[#This Row],[Precio Venta]])</f>
        <v>11.7</v>
      </c>
      <c r="M591" s="46"/>
      <c r="N591" s="47" t="s">
        <v>24461</v>
      </c>
    </row>
    <row r="592" ht="34" customHeight="1" spans="1:14">
      <c r="A592" s="38">
        <v>45635.4496296296</v>
      </c>
      <c r="B592" s="39"/>
      <c r="C592" s="39"/>
      <c r="D592" s="39" t="s">
        <v>23196</v>
      </c>
      <c r="E592" s="39" t="s">
        <v>24462</v>
      </c>
      <c r="F592" s="41" t="s">
        <v>24463</v>
      </c>
      <c r="G592" s="39">
        <v>1</v>
      </c>
      <c r="H592" s="42">
        <v>35</v>
      </c>
      <c r="I592" s="44">
        <f>VENTAS[[#This Row],[Cantidad]]*VENTAS[[#This Row],[Precio Venta]]</f>
        <v>35</v>
      </c>
      <c r="J592" s="42">
        <f>IF(VENTAS[[#This Row],[Nombre del Gestor]]&gt;1,VENTAS[[#This Row],[Precio Venta]]*10%,0)</f>
        <v>3.5</v>
      </c>
      <c r="K592" s="42">
        <f>IFERROR(VLOOKUP(VENTAS[[#This Row],[Código del producto Vendido]],STOCK[],13,FALSE),VENTAS[[#This Row],[Precio Venta]]*0.6)-VENTAS[[#This Row],[Comisión Unitaria 10%]]</f>
        <v>17.5</v>
      </c>
      <c r="L592" s="42">
        <f>VENTAS[[#This Row],[Cantidad]]*(VENTAS[[#This Row],[Precio Venta]]-VENTAS[[#This Row],[Costo Unitario SIN Comision]]-VENTAS[[#This Row],[Comisión Unitaria 10%]]-0.01*VENTAS[[#This Row],[Precio Venta]])</f>
        <v>13.65</v>
      </c>
      <c r="M592" s="46"/>
      <c r="N592" s="47" t="s">
        <v>24464</v>
      </c>
    </row>
    <row r="593" ht="34" customHeight="1" spans="1:14">
      <c r="A593" s="38">
        <v>45635.4496296296</v>
      </c>
      <c r="B593" s="39"/>
      <c r="C593" s="39"/>
      <c r="D593" s="39" t="s">
        <v>23196</v>
      </c>
      <c r="E593" s="39" t="s">
        <v>24465</v>
      </c>
      <c r="F593" s="41" t="s">
        <v>23488</v>
      </c>
      <c r="G593" s="39">
        <v>1</v>
      </c>
      <c r="H593" s="42">
        <v>22</v>
      </c>
      <c r="I593" s="44">
        <f>VENTAS[[#This Row],[Cantidad]]*VENTAS[[#This Row],[Precio Venta]]</f>
        <v>22</v>
      </c>
      <c r="J593" s="42">
        <f>IF(VENTAS[[#This Row],[Nombre del Gestor]]&gt;1,VENTAS[[#This Row],[Precio Venta]]*10%,0)</f>
        <v>2.2</v>
      </c>
      <c r="K593" s="42">
        <f>IFERROR(VLOOKUP(VENTAS[[#This Row],[Código del producto Vendido]],STOCK[],13,FALSE),VENTAS[[#This Row],[Precio Venta]]*0.6)-VENTAS[[#This Row],[Comisión Unitaria 10%]]</f>
        <v>11</v>
      </c>
      <c r="L593" s="42">
        <f>VENTAS[[#This Row],[Cantidad]]*(VENTAS[[#This Row],[Precio Venta]]-VENTAS[[#This Row],[Costo Unitario SIN Comision]]-VENTAS[[#This Row],[Comisión Unitaria 10%]]-0.01*VENTAS[[#This Row],[Precio Venta]])</f>
        <v>8.58</v>
      </c>
      <c r="M593" s="46"/>
      <c r="N593" s="47" t="s">
        <v>24466</v>
      </c>
    </row>
    <row r="594" ht="17" customHeight="1" spans="1:14">
      <c r="A594" s="38">
        <v>45636.5963194444</v>
      </c>
      <c r="B594" s="39"/>
      <c r="C594" s="39"/>
      <c r="D594" s="39" t="s">
        <v>23425</v>
      </c>
      <c r="E594" s="39" t="s">
        <v>16476</v>
      </c>
      <c r="F594" s="41" t="s">
        <v>16478</v>
      </c>
      <c r="G594" s="39">
        <v>1</v>
      </c>
      <c r="H594" s="42">
        <v>15</v>
      </c>
      <c r="I594" s="44">
        <f>VENTAS[[#This Row],[Cantidad]]*VENTAS[[#This Row],[Precio Venta]]</f>
        <v>15</v>
      </c>
      <c r="J594" s="42">
        <f>IF(VENTAS[[#This Row],[Nombre del Gestor]]&gt;1,VENTAS[[#This Row],[Precio Venta]]*10%,0)</f>
        <v>1.5</v>
      </c>
      <c r="K594" s="42">
        <f>IFERROR(VLOOKUP(VENTAS[[#This Row],[Código del producto Vendido]],STOCK[],13,FALSE),VENTAS[[#This Row],[Precio Venta]]*0.6)-VENTAS[[#This Row],[Comisión Unitaria 10%]]</f>
        <v>5.11363636363636</v>
      </c>
      <c r="L594" s="42">
        <f>VENTAS[[#This Row],[Cantidad]]*(VENTAS[[#This Row],[Precio Venta]]-VENTAS[[#This Row],[Costo Unitario SIN Comision]]-VENTAS[[#This Row],[Comisión Unitaria 10%]]-0.01*VENTAS[[#This Row],[Precio Venta]])</f>
        <v>8.23636363636364</v>
      </c>
      <c r="M594" s="46"/>
      <c r="N594" s="47" t="s">
        <v>24467</v>
      </c>
    </row>
    <row r="595" ht="17" customHeight="1" spans="1:14">
      <c r="A595" s="38">
        <v>45636.8091203704</v>
      </c>
      <c r="B595" s="39"/>
      <c r="C595" s="39"/>
      <c r="D595" s="39" t="s">
        <v>24468</v>
      </c>
      <c r="E595" s="39" t="s">
        <v>24469</v>
      </c>
      <c r="F595" s="41" t="s">
        <v>24470</v>
      </c>
      <c r="G595" s="39">
        <v>1</v>
      </c>
      <c r="H595" s="42">
        <v>22</v>
      </c>
      <c r="I595" s="44">
        <f>VENTAS[[#This Row],[Cantidad]]*VENTAS[[#This Row],[Precio Venta]]</f>
        <v>22</v>
      </c>
      <c r="J595" s="42">
        <f>IF(VENTAS[[#This Row],[Nombre del Gestor]]&gt;1,VENTAS[[#This Row],[Precio Venta]]*10%,0)</f>
        <v>2.2</v>
      </c>
      <c r="K595" s="42">
        <f>IFERROR(VLOOKUP(VENTAS[[#This Row],[Código del producto Vendido]],STOCK[],13,FALSE),VENTAS[[#This Row],[Precio Venta]]*0.6)-VENTAS[[#This Row],[Comisión Unitaria 10%]]</f>
        <v>11</v>
      </c>
      <c r="L595" s="42">
        <f>VENTAS[[#This Row],[Cantidad]]*(VENTAS[[#This Row],[Precio Venta]]-VENTAS[[#This Row],[Costo Unitario SIN Comision]]-VENTAS[[#This Row],[Comisión Unitaria 10%]]-0.01*VENTAS[[#This Row],[Precio Venta]])</f>
        <v>8.58</v>
      </c>
      <c r="M595" s="46"/>
      <c r="N595" s="47" t="s">
        <v>24471</v>
      </c>
    </row>
    <row r="596" ht="17" customHeight="1" spans="1:14">
      <c r="A596" s="38">
        <v>45636.8091203704</v>
      </c>
      <c r="B596" s="39"/>
      <c r="C596" s="39"/>
      <c r="D596" s="39" t="s">
        <v>24468</v>
      </c>
      <c r="E596" s="39" t="s">
        <v>24472</v>
      </c>
      <c r="F596" s="41" t="s">
        <v>24473</v>
      </c>
      <c r="G596" s="39">
        <v>1</v>
      </c>
      <c r="H596" s="42">
        <v>20</v>
      </c>
      <c r="I596" s="44">
        <f>VENTAS[[#This Row],[Cantidad]]*VENTAS[[#This Row],[Precio Venta]]</f>
        <v>20</v>
      </c>
      <c r="J596" s="42">
        <f>IF(VENTAS[[#This Row],[Nombre del Gestor]]&gt;1,VENTAS[[#This Row],[Precio Venta]]*10%,0)</f>
        <v>2</v>
      </c>
      <c r="K596" s="42">
        <f>IFERROR(VLOOKUP(VENTAS[[#This Row],[Código del producto Vendido]],STOCK[],13,FALSE),VENTAS[[#This Row],[Precio Venta]]*0.6)-VENTAS[[#This Row],[Comisión Unitaria 10%]]</f>
        <v>10</v>
      </c>
      <c r="L596" s="42">
        <f>VENTAS[[#This Row],[Cantidad]]*(VENTAS[[#This Row],[Precio Venta]]-VENTAS[[#This Row],[Costo Unitario SIN Comision]]-VENTAS[[#This Row],[Comisión Unitaria 10%]]-0.01*VENTAS[[#This Row],[Precio Venta]])</f>
        <v>7.8</v>
      </c>
      <c r="M596" s="46"/>
      <c r="N596" s="47" t="s">
        <v>24474</v>
      </c>
    </row>
    <row r="597" ht="17" customHeight="1" spans="1:14">
      <c r="A597" s="38">
        <v>45636.8091203704</v>
      </c>
      <c r="B597" s="39"/>
      <c r="C597" s="39"/>
      <c r="D597" s="39" t="s">
        <v>24468</v>
      </c>
      <c r="E597" s="39" t="s">
        <v>24475</v>
      </c>
      <c r="F597" s="41" t="s">
        <v>24476</v>
      </c>
      <c r="G597" s="39">
        <v>1</v>
      </c>
      <c r="H597" s="42">
        <v>25</v>
      </c>
      <c r="I597" s="44">
        <f>VENTAS[[#This Row],[Cantidad]]*VENTAS[[#This Row],[Precio Venta]]</f>
        <v>25</v>
      </c>
      <c r="J597" s="42">
        <f>IF(VENTAS[[#This Row],[Nombre del Gestor]]&gt;1,VENTAS[[#This Row],[Precio Venta]]*10%,0)</f>
        <v>2.5</v>
      </c>
      <c r="K597" s="42">
        <f>IFERROR(VLOOKUP(VENTAS[[#This Row],[Código del producto Vendido]],STOCK[],13,FALSE),VENTAS[[#This Row],[Precio Venta]]*0.6)-VENTAS[[#This Row],[Comisión Unitaria 10%]]</f>
        <v>12.5</v>
      </c>
      <c r="L597" s="42">
        <f>VENTAS[[#This Row],[Cantidad]]*(VENTAS[[#This Row],[Precio Venta]]-VENTAS[[#This Row],[Costo Unitario SIN Comision]]-VENTAS[[#This Row],[Comisión Unitaria 10%]]-0.01*VENTAS[[#This Row],[Precio Venta]])</f>
        <v>9.75</v>
      </c>
      <c r="M597" s="46"/>
      <c r="N597" s="47" t="s">
        <v>24477</v>
      </c>
    </row>
    <row r="598" ht="34" customHeight="1" spans="1:14">
      <c r="A598" s="38">
        <v>45639.4003472222</v>
      </c>
      <c r="B598" s="39"/>
      <c r="C598" s="39"/>
      <c r="D598" s="39" t="s">
        <v>23196</v>
      </c>
      <c r="E598" s="39" t="s">
        <v>16839</v>
      </c>
      <c r="F598" s="41" t="s">
        <v>16840</v>
      </c>
      <c r="G598" s="39">
        <v>1</v>
      </c>
      <c r="H598" s="42">
        <v>18</v>
      </c>
      <c r="I598" s="44">
        <f>VENTAS[[#This Row],[Cantidad]]*VENTAS[[#This Row],[Precio Venta]]</f>
        <v>18</v>
      </c>
      <c r="J598" s="42">
        <f>IF(VENTAS[[#This Row],[Nombre del Gestor]]&gt;1,VENTAS[[#This Row],[Precio Venta]]*10%,0)</f>
        <v>1.8</v>
      </c>
      <c r="K598" s="42">
        <f>IFERROR(VLOOKUP(VENTAS[[#This Row],[Código del producto Vendido]],STOCK[],13,FALSE),VENTAS[[#This Row],[Precio Venta]]*0.6)-VENTAS[[#This Row],[Comisión Unitaria 10%]]</f>
        <v>9.02</v>
      </c>
      <c r="L598" s="42">
        <f>VENTAS[[#This Row],[Cantidad]]*(VENTAS[[#This Row],[Precio Venta]]-VENTAS[[#This Row],[Costo Unitario SIN Comision]]-VENTAS[[#This Row],[Comisión Unitaria 10%]]-0.01*VENTAS[[#This Row],[Precio Venta]])</f>
        <v>7</v>
      </c>
      <c r="M598" s="46"/>
      <c r="N598" s="47" t="s">
        <v>24478</v>
      </c>
    </row>
    <row r="599" ht="17" customHeight="1" spans="1:14">
      <c r="A599" s="38">
        <v>45639.4686111111</v>
      </c>
      <c r="B599" s="39"/>
      <c r="C599" s="39"/>
      <c r="D599" s="39" t="s">
        <v>23281</v>
      </c>
      <c r="E599" s="39" t="s">
        <v>24186</v>
      </c>
      <c r="F599" s="41" t="s">
        <v>24187</v>
      </c>
      <c r="G599" s="39">
        <v>1</v>
      </c>
      <c r="H599" s="42">
        <v>25</v>
      </c>
      <c r="I599" s="44">
        <f>VENTAS[[#This Row],[Cantidad]]*VENTAS[[#This Row],[Precio Venta]]</f>
        <v>25</v>
      </c>
      <c r="J599" s="42">
        <f>IF(VENTAS[[#This Row],[Nombre del Gestor]]&gt;1,VENTAS[[#This Row],[Precio Venta]]*10%,0)</f>
        <v>2.5</v>
      </c>
      <c r="K599" s="42">
        <f>IFERROR(VLOOKUP(VENTAS[[#This Row],[Código del producto Vendido]],STOCK[],13,FALSE),VENTAS[[#This Row],[Precio Venta]]*0.6)-VENTAS[[#This Row],[Comisión Unitaria 10%]]</f>
        <v>12.5</v>
      </c>
      <c r="L599" s="42">
        <f>VENTAS[[#This Row],[Cantidad]]*(VENTAS[[#This Row],[Precio Venta]]-VENTAS[[#This Row],[Costo Unitario SIN Comision]]-VENTAS[[#This Row],[Comisión Unitaria 10%]]-0.01*VENTAS[[#This Row],[Precio Venta]])</f>
        <v>9.75</v>
      </c>
      <c r="M599" s="46"/>
      <c r="N599" s="47" t="s">
        <v>24479</v>
      </c>
    </row>
    <row r="600" ht="17" customHeight="1" spans="1:14">
      <c r="A600" s="38">
        <v>45639.469224537</v>
      </c>
      <c r="B600" s="39"/>
      <c r="C600" s="39"/>
      <c r="D600" s="39" t="s">
        <v>23281</v>
      </c>
      <c r="E600" s="39" t="s">
        <v>24480</v>
      </c>
      <c r="F600" s="41" t="s">
        <v>24187</v>
      </c>
      <c r="G600" s="39">
        <v>1</v>
      </c>
      <c r="H600" s="42">
        <v>25</v>
      </c>
      <c r="I600" s="44">
        <f>VENTAS[[#This Row],[Cantidad]]*VENTAS[[#This Row],[Precio Venta]]</f>
        <v>25</v>
      </c>
      <c r="J600" s="42">
        <f>IF(VENTAS[[#This Row],[Nombre del Gestor]]&gt;1,VENTAS[[#This Row],[Precio Venta]]*10%,0)</f>
        <v>2.5</v>
      </c>
      <c r="K600" s="42">
        <f>IFERROR(VLOOKUP(VENTAS[[#This Row],[Código del producto Vendido]],STOCK[],13,FALSE),VENTAS[[#This Row],[Precio Venta]]*0.6)-VENTAS[[#This Row],[Comisión Unitaria 10%]]</f>
        <v>12.5</v>
      </c>
      <c r="L600" s="42">
        <f>VENTAS[[#This Row],[Cantidad]]*(VENTAS[[#This Row],[Precio Venta]]-VENTAS[[#This Row],[Costo Unitario SIN Comision]]-VENTAS[[#This Row],[Comisión Unitaria 10%]]-0.01*VENTAS[[#This Row],[Precio Venta]])</f>
        <v>9.75</v>
      </c>
      <c r="M600" s="46"/>
      <c r="N600" s="47" t="s">
        <v>24481</v>
      </c>
    </row>
    <row r="601" ht="17" customHeight="1" spans="1:14">
      <c r="A601" s="38">
        <v>45639.7300462963</v>
      </c>
      <c r="B601" s="39"/>
      <c r="C601" s="39"/>
      <c r="D601" s="39" t="s">
        <v>23196</v>
      </c>
      <c r="E601" s="39" t="s">
        <v>16784</v>
      </c>
      <c r="F601" s="41" t="s">
        <v>16785</v>
      </c>
      <c r="G601" s="39">
        <v>1</v>
      </c>
      <c r="H601" s="42">
        <v>18</v>
      </c>
      <c r="I601" s="44">
        <f>VENTAS[[#This Row],[Cantidad]]*VENTAS[[#This Row],[Precio Venta]]</f>
        <v>18</v>
      </c>
      <c r="J601" s="42">
        <f>IF(VENTAS[[#This Row],[Nombre del Gestor]]&gt;1,VENTAS[[#This Row],[Precio Venta]]*10%,0)</f>
        <v>1.8</v>
      </c>
      <c r="K601" s="42">
        <f>IFERROR(VLOOKUP(VENTAS[[#This Row],[Código del producto Vendido]],STOCK[],13,FALSE),VENTAS[[#This Row],[Precio Venta]]*0.6)-VENTAS[[#This Row],[Comisión Unitaria 10%]]</f>
        <v>6.8</v>
      </c>
      <c r="L601" s="42">
        <f>VENTAS[[#This Row],[Cantidad]]*(VENTAS[[#This Row],[Precio Venta]]-VENTAS[[#This Row],[Costo Unitario SIN Comision]]-VENTAS[[#This Row],[Comisión Unitaria 10%]]-0.01*VENTAS[[#This Row],[Precio Venta]])</f>
        <v>9.22</v>
      </c>
      <c r="M601" s="46"/>
      <c r="N601" s="47" t="s">
        <v>24482</v>
      </c>
    </row>
    <row r="602" ht="17" customHeight="1" spans="1:14">
      <c r="A602" s="38">
        <v>45639.7300462963</v>
      </c>
      <c r="B602" s="39"/>
      <c r="C602" s="39"/>
      <c r="D602" s="39" t="s">
        <v>23196</v>
      </c>
      <c r="E602" s="39" t="s">
        <v>16815</v>
      </c>
      <c r="F602" s="41" t="s">
        <v>16814</v>
      </c>
      <c r="G602" s="39">
        <v>1</v>
      </c>
      <c r="H602" s="42">
        <v>25</v>
      </c>
      <c r="I602" s="44">
        <f>VENTAS[[#This Row],[Cantidad]]*VENTAS[[#This Row],[Precio Venta]]</f>
        <v>25</v>
      </c>
      <c r="J602" s="42">
        <f>IF(VENTAS[[#This Row],[Nombre del Gestor]]&gt;1,VENTAS[[#This Row],[Precio Venta]]*10%,0)</f>
        <v>2.5</v>
      </c>
      <c r="K602" s="42">
        <f>IFERROR(VLOOKUP(VENTAS[[#This Row],[Código del producto Vendido]],STOCK[],13,FALSE),VENTAS[[#This Row],[Precio Venta]]*0.6)-VENTAS[[#This Row],[Comisión Unitaria 10%]]</f>
        <v>11.95</v>
      </c>
      <c r="L602" s="42">
        <f>VENTAS[[#This Row],[Cantidad]]*(VENTAS[[#This Row],[Precio Venta]]-VENTAS[[#This Row],[Costo Unitario SIN Comision]]-VENTAS[[#This Row],[Comisión Unitaria 10%]]-0.01*VENTAS[[#This Row],[Precio Venta]])</f>
        <v>10.3</v>
      </c>
      <c r="M602" s="46"/>
      <c r="N602" s="47" t="s">
        <v>24483</v>
      </c>
    </row>
    <row r="603" ht="34" customHeight="1" spans="1:14">
      <c r="A603" s="38">
        <v>45639.7356481481</v>
      </c>
      <c r="B603" s="39"/>
      <c r="C603" s="39"/>
      <c r="D603" s="39" t="s">
        <v>24029</v>
      </c>
      <c r="E603" s="39" t="s">
        <v>24484</v>
      </c>
      <c r="F603" s="41" t="s">
        <v>24066</v>
      </c>
      <c r="G603" s="39">
        <v>1</v>
      </c>
      <c r="H603" s="42">
        <v>15</v>
      </c>
      <c r="I603" s="44">
        <f>VENTAS[[#This Row],[Cantidad]]*VENTAS[[#This Row],[Precio Venta]]</f>
        <v>15</v>
      </c>
      <c r="J603" s="42">
        <f>IF(VENTAS[[#This Row],[Nombre del Gestor]]&gt;1,VENTAS[[#This Row],[Precio Venta]]*10%,0)</f>
        <v>1.5</v>
      </c>
      <c r="K603" s="42">
        <f>IFERROR(VLOOKUP(VENTAS[[#This Row],[Código del producto Vendido]],STOCK[],13,FALSE),VENTAS[[#This Row],[Precio Venta]]*0.6)-VENTAS[[#This Row],[Comisión Unitaria 10%]]</f>
        <v>7.5</v>
      </c>
      <c r="L603" s="42">
        <f>VENTAS[[#This Row],[Cantidad]]*(VENTAS[[#This Row],[Precio Venta]]-VENTAS[[#This Row],[Costo Unitario SIN Comision]]-VENTAS[[#This Row],[Comisión Unitaria 10%]]-0.01*VENTAS[[#This Row],[Precio Venta]])</f>
        <v>5.85</v>
      </c>
      <c r="M603" s="46"/>
      <c r="N603" s="47" t="s">
        <v>24485</v>
      </c>
    </row>
    <row r="604" ht="17" customHeight="1" spans="1:14">
      <c r="A604" s="38">
        <v>45639.7569444445</v>
      </c>
      <c r="B604" s="39"/>
      <c r="C604" s="39"/>
      <c r="D604" s="39" t="s">
        <v>23196</v>
      </c>
      <c r="E604" s="39" t="s">
        <v>24242</v>
      </c>
      <c r="F604" s="41" t="s">
        <v>16414</v>
      </c>
      <c r="G604" s="39">
        <v>1</v>
      </c>
      <c r="H604" s="42">
        <v>18</v>
      </c>
      <c r="I604" s="44">
        <f>VENTAS[[#This Row],[Cantidad]]*VENTAS[[#This Row],[Precio Venta]]</f>
        <v>18</v>
      </c>
      <c r="J604" s="42">
        <f>IF(VENTAS[[#This Row],[Nombre del Gestor]]&gt;1,VENTAS[[#This Row],[Precio Venta]]*10%,0)</f>
        <v>1.8</v>
      </c>
      <c r="K604" s="42">
        <f>IFERROR(VLOOKUP(VENTAS[[#This Row],[Código del producto Vendido]],STOCK[],13,FALSE),VENTAS[[#This Row],[Precio Venta]]*0.6)-VENTAS[[#This Row],[Comisión Unitaria 10%]]</f>
        <v>9</v>
      </c>
      <c r="L604" s="42">
        <f>VENTAS[[#This Row],[Cantidad]]*(VENTAS[[#This Row],[Precio Venta]]-VENTAS[[#This Row],[Costo Unitario SIN Comision]]-VENTAS[[#This Row],[Comisión Unitaria 10%]]-0.01*VENTAS[[#This Row],[Precio Venta]])</f>
        <v>7.02</v>
      </c>
      <c r="M604" s="46"/>
      <c r="N604" s="47" t="s">
        <v>24486</v>
      </c>
    </row>
    <row r="605" ht="17" customHeight="1" spans="1:14">
      <c r="A605" s="38">
        <v>45639.7577083333</v>
      </c>
      <c r="B605" s="39"/>
      <c r="C605" s="39"/>
      <c r="D605" s="39" t="s">
        <v>23189</v>
      </c>
      <c r="E605" s="39" t="s">
        <v>23395</v>
      </c>
      <c r="F605" s="41" t="s">
        <v>23396</v>
      </c>
      <c r="G605" s="39">
        <v>1</v>
      </c>
      <c r="H605" s="42">
        <v>30</v>
      </c>
      <c r="I605" s="44">
        <f>VENTAS[[#This Row],[Cantidad]]*VENTAS[[#This Row],[Precio Venta]]</f>
        <v>30</v>
      </c>
      <c r="J605" s="42">
        <f>IF(VENTAS[[#This Row],[Nombre del Gestor]]&gt;1,VENTAS[[#This Row],[Precio Venta]]*10%,0)</f>
        <v>3</v>
      </c>
      <c r="K605" s="42">
        <f>IFERROR(VLOOKUP(VENTAS[[#This Row],[Código del producto Vendido]],STOCK[],13,FALSE),VENTAS[[#This Row],[Precio Venta]]*0.6)-VENTAS[[#This Row],[Comisión Unitaria 10%]]</f>
        <v>15</v>
      </c>
      <c r="L605" s="42">
        <f>VENTAS[[#This Row],[Cantidad]]*(VENTAS[[#This Row],[Precio Venta]]-VENTAS[[#This Row],[Costo Unitario SIN Comision]]-VENTAS[[#This Row],[Comisión Unitaria 10%]]-0.01*VENTAS[[#This Row],[Precio Venta]])</f>
        <v>11.7</v>
      </c>
      <c r="M605" s="46"/>
      <c r="N605" s="47" t="s">
        <v>24487</v>
      </c>
    </row>
    <row r="606" ht="17" customHeight="1" spans="1:14">
      <c r="A606" s="38">
        <v>45640.5785069444</v>
      </c>
      <c r="B606" s="39"/>
      <c r="C606" s="39"/>
      <c r="D606" s="39" t="s">
        <v>23237</v>
      </c>
      <c r="E606" s="39" t="s">
        <v>16943</v>
      </c>
      <c r="F606" s="41" t="s">
        <v>24488</v>
      </c>
      <c r="G606" s="39">
        <v>1</v>
      </c>
      <c r="H606" s="42">
        <v>15</v>
      </c>
      <c r="I606" s="44">
        <f>VENTAS[[#This Row],[Cantidad]]*VENTAS[[#This Row],[Precio Venta]]</f>
        <v>15</v>
      </c>
      <c r="J606" s="42">
        <f>IF(VENTAS[[#This Row],[Nombre del Gestor]]&gt;1,VENTAS[[#This Row],[Precio Venta]]*10%,0)</f>
        <v>1.5</v>
      </c>
      <c r="K606" s="42">
        <f>IFERROR(VLOOKUP(VENTAS[[#This Row],[Código del producto Vendido]],STOCK[],13,FALSE),VENTAS[[#This Row],[Precio Venta]]*0.6)-VENTAS[[#This Row],[Comisión Unitaria 10%]]</f>
        <v>9.3</v>
      </c>
      <c r="L606" s="42">
        <f>VENTAS[[#This Row],[Cantidad]]*(VENTAS[[#This Row],[Precio Venta]]-VENTAS[[#This Row],[Costo Unitario SIN Comision]]-VENTAS[[#This Row],[Comisión Unitaria 10%]]-0.01*VENTAS[[#This Row],[Precio Venta]])</f>
        <v>4.05</v>
      </c>
      <c r="M606" s="46"/>
      <c r="N606" s="47" t="s">
        <v>24489</v>
      </c>
    </row>
    <row r="607" ht="17" customHeight="1" spans="1:14">
      <c r="A607" s="38">
        <v>45640.604849537</v>
      </c>
      <c r="B607" s="39"/>
      <c r="C607" s="39"/>
      <c r="D607" s="39" t="s">
        <v>23390</v>
      </c>
      <c r="E607" s="39" t="s">
        <v>24490</v>
      </c>
      <c r="F607" s="41" t="s">
        <v>16605</v>
      </c>
      <c r="G607" s="39">
        <v>1</v>
      </c>
      <c r="H607" s="42">
        <v>35</v>
      </c>
      <c r="I607" s="44">
        <f>VENTAS[[#This Row],[Cantidad]]*VENTAS[[#This Row],[Precio Venta]]</f>
        <v>35</v>
      </c>
      <c r="J607" s="42">
        <f>IF(VENTAS[[#This Row],[Nombre del Gestor]]&gt;1,VENTAS[[#This Row],[Precio Venta]]*10%,0)</f>
        <v>3.5</v>
      </c>
      <c r="K607" s="42">
        <f>IFERROR(VLOOKUP(VENTAS[[#This Row],[Código del producto Vendido]],STOCK[],13,FALSE),VENTAS[[#This Row],[Precio Venta]]*0.6)-VENTAS[[#This Row],[Comisión Unitaria 10%]]</f>
        <v>17.5</v>
      </c>
      <c r="L607" s="42">
        <f>VENTAS[[#This Row],[Cantidad]]*(VENTAS[[#This Row],[Precio Venta]]-VENTAS[[#This Row],[Costo Unitario SIN Comision]]-VENTAS[[#This Row],[Comisión Unitaria 10%]]-0.01*VENTAS[[#This Row],[Precio Venta]])</f>
        <v>13.65</v>
      </c>
      <c r="M607" s="46"/>
      <c r="N607" s="47" t="s">
        <v>24491</v>
      </c>
    </row>
    <row r="608" ht="34" customHeight="1" spans="1:14">
      <c r="A608" s="38">
        <v>45640.6412847222</v>
      </c>
      <c r="B608" s="39"/>
      <c r="C608" s="39"/>
      <c r="D608" s="39" t="s">
        <v>23196</v>
      </c>
      <c r="E608" s="39" t="s">
        <v>22612</v>
      </c>
      <c r="F608" s="41" t="s">
        <v>17349</v>
      </c>
      <c r="G608" s="39">
        <v>1</v>
      </c>
      <c r="H608" s="42">
        <v>30</v>
      </c>
      <c r="I608" s="44">
        <f>VENTAS[[#This Row],[Cantidad]]*VENTAS[[#This Row],[Precio Venta]]</f>
        <v>30</v>
      </c>
      <c r="J608" s="42">
        <f>IF(VENTAS[[#This Row],[Nombre del Gestor]]&gt;1,VENTAS[[#This Row],[Precio Venta]]*10%,0)</f>
        <v>3</v>
      </c>
      <c r="K608" s="42">
        <f>IFERROR(VLOOKUP(VENTAS[[#This Row],[Código del producto Vendido]],STOCK[],13,FALSE),VENTAS[[#This Row],[Precio Venta]]*0.6)-VENTAS[[#This Row],[Comisión Unitaria 10%]]</f>
        <v>8</v>
      </c>
      <c r="L608" s="42">
        <f>VENTAS[[#This Row],[Cantidad]]*(VENTAS[[#This Row],[Precio Venta]]-VENTAS[[#This Row],[Costo Unitario SIN Comision]]-VENTAS[[#This Row],[Comisión Unitaria 10%]]-0.01*VENTAS[[#This Row],[Precio Venta]])</f>
        <v>18.7</v>
      </c>
      <c r="M608" s="46"/>
      <c r="N608" s="47" t="s">
        <v>24492</v>
      </c>
    </row>
    <row r="609" ht="34" customHeight="1" spans="1:14">
      <c r="A609" s="38">
        <v>45640.6424305556</v>
      </c>
      <c r="B609" s="39"/>
      <c r="C609" s="39"/>
      <c r="D609" s="39" t="s">
        <v>23281</v>
      </c>
      <c r="E609" s="39" t="s">
        <v>17348</v>
      </c>
      <c r="F609" s="41" t="s">
        <v>17349</v>
      </c>
      <c r="G609" s="39">
        <v>1</v>
      </c>
      <c r="H609" s="42">
        <v>30</v>
      </c>
      <c r="I609" s="44">
        <f>VENTAS[[#This Row],[Cantidad]]*VENTAS[[#This Row],[Precio Venta]]</f>
        <v>30</v>
      </c>
      <c r="J609" s="42">
        <f>IF(VENTAS[[#This Row],[Nombre del Gestor]]&gt;1,VENTAS[[#This Row],[Precio Venta]]*10%,0)</f>
        <v>3</v>
      </c>
      <c r="K609" s="42">
        <f>IFERROR(VLOOKUP(VENTAS[[#This Row],[Código del producto Vendido]],STOCK[],13,FALSE),VENTAS[[#This Row],[Precio Venta]]*0.6)-VENTAS[[#This Row],[Comisión Unitaria 10%]]</f>
        <v>16.12</v>
      </c>
      <c r="L609" s="42">
        <f>VENTAS[[#This Row],[Cantidad]]*(VENTAS[[#This Row],[Precio Venta]]-VENTAS[[#This Row],[Costo Unitario SIN Comision]]-VENTAS[[#This Row],[Comisión Unitaria 10%]]-0.01*VENTAS[[#This Row],[Precio Venta]])</f>
        <v>10.58</v>
      </c>
      <c r="M609" s="46"/>
      <c r="N609" s="47" t="s">
        <v>24493</v>
      </c>
    </row>
    <row r="610" ht="34" customHeight="1" spans="1:14">
      <c r="A610" s="38">
        <v>45640.7678472222</v>
      </c>
      <c r="B610" s="39"/>
      <c r="C610" s="39"/>
      <c r="D610" s="39"/>
      <c r="E610" s="39" t="s">
        <v>24287</v>
      </c>
      <c r="F610" s="41" t="s">
        <v>24288</v>
      </c>
      <c r="G610" s="39">
        <v>1</v>
      </c>
      <c r="H610" s="42">
        <v>25</v>
      </c>
      <c r="I610" s="44">
        <f>VENTAS[[#This Row],[Cantidad]]*VENTAS[[#This Row],[Precio Venta]]</f>
        <v>25</v>
      </c>
      <c r="J610" s="42">
        <f>IF(VENTAS[[#This Row],[Nombre del Gestor]]&gt;1,VENTAS[[#This Row],[Precio Venta]]*10%,0)</f>
        <v>0</v>
      </c>
      <c r="K610" s="42">
        <f>IFERROR(VLOOKUP(VENTAS[[#This Row],[Código del producto Vendido]],STOCK[],13,FALSE),VENTAS[[#This Row],[Precio Venta]]*0.6)-VENTAS[[#This Row],[Comisión Unitaria 10%]]</f>
        <v>15</v>
      </c>
      <c r="L610" s="42">
        <f>VENTAS[[#This Row],[Cantidad]]*(VENTAS[[#This Row],[Precio Venta]]-VENTAS[[#This Row],[Costo Unitario SIN Comision]]-VENTAS[[#This Row],[Comisión Unitaria 10%]]-0.01*VENTAS[[#This Row],[Precio Venta]])</f>
        <v>9.75</v>
      </c>
      <c r="M610" s="46"/>
      <c r="N610" s="47" t="s">
        <v>24494</v>
      </c>
    </row>
    <row r="611" ht="17" customHeight="1" spans="1:14">
      <c r="A611" s="38">
        <v>45640.7678472222</v>
      </c>
      <c r="B611" s="39"/>
      <c r="C611" s="39"/>
      <c r="D611" s="39"/>
      <c r="E611" s="39" t="s">
        <v>24495</v>
      </c>
      <c r="F611" s="41" t="s">
        <v>24496</v>
      </c>
      <c r="G611" s="39">
        <v>1</v>
      </c>
      <c r="H611" s="42">
        <v>25</v>
      </c>
      <c r="I611" s="44">
        <f>VENTAS[[#This Row],[Cantidad]]*VENTAS[[#This Row],[Precio Venta]]</f>
        <v>25</v>
      </c>
      <c r="J611" s="42">
        <f>IF(VENTAS[[#This Row],[Nombre del Gestor]]&gt;1,VENTAS[[#This Row],[Precio Venta]]*10%,0)</f>
        <v>0</v>
      </c>
      <c r="K611" s="42">
        <f>IFERROR(VLOOKUP(VENTAS[[#This Row],[Código del producto Vendido]],STOCK[],13,FALSE),VENTAS[[#This Row],[Precio Venta]]*0.6)-VENTAS[[#This Row],[Comisión Unitaria 10%]]</f>
        <v>15</v>
      </c>
      <c r="L611" s="42">
        <f>VENTAS[[#This Row],[Cantidad]]*(VENTAS[[#This Row],[Precio Venta]]-VENTAS[[#This Row],[Costo Unitario SIN Comision]]-VENTAS[[#This Row],[Comisión Unitaria 10%]]-0.01*VENTAS[[#This Row],[Precio Venta]])</f>
        <v>9.75</v>
      </c>
      <c r="M611" s="46"/>
      <c r="N611" s="47" t="s">
        <v>24497</v>
      </c>
    </row>
    <row r="612" ht="34" customHeight="1" spans="1:14">
      <c r="A612" s="38">
        <v>45641.4083564815</v>
      </c>
      <c r="B612" s="39"/>
      <c r="C612" s="39"/>
      <c r="D612" s="39" t="s">
        <v>23174</v>
      </c>
      <c r="E612" s="39" t="s">
        <v>17348</v>
      </c>
      <c r="F612" s="41" t="s">
        <v>17349</v>
      </c>
      <c r="G612" s="39">
        <v>1</v>
      </c>
      <c r="H612" s="42">
        <v>30</v>
      </c>
      <c r="I612" s="44">
        <f>VENTAS[[#This Row],[Cantidad]]*VENTAS[[#This Row],[Precio Venta]]</f>
        <v>30</v>
      </c>
      <c r="J612" s="42">
        <f>IF(VENTAS[[#This Row],[Nombre del Gestor]]&gt;1,VENTAS[[#This Row],[Precio Venta]]*10%,0)</f>
        <v>3</v>
      </c>
      <c r="K612" s="42">
        <f>IFERROR(VLOOKUP(VENTAS[[#This Row],[Código del producto Vendido]],STOCK[],13,FALSE),VENTAS[[#This Row],[Precio Venta]]*0.6)-VENTAS[[#This Row],[Comisión Unitaria 10%]]</f>
        <v>16.12</v>
      </c>
      <c r="L612" s="42">
        <f>VENTAS[[#This Row],[Cantidad]]*(VENTAS[[#This Row],[Precio Venta]]-VENTAS[[#This Row],[Costo Unitario SIN Comision]]-VENTAS[[#This Row],[Comisión Unitaria 10%]]-0.01*VENTAS[[#This Row],[Precio Venta]])</f>
        <v>10.58</v>
      </c>
      <c r="M612" s="46"/>
      <c r="N612" s="47" t="s">
        <v>24498</v>
      </c>
    </row>
    <row r="613" ht="34" customHeight="1" spans="1:14">
      <c r="A613" s="38">
        <v>45641.5012847222</v>
      </c>
      <c r="B613" s="39"/>
      <c r="C613" s="39"/>
      <c r="D613" s="39" t="s">
        <v>23281</v>
      </c>
      <c r="E613" s="39" t="s">
        <v>17343</v>
      </c>
      <c r="F613" s="41" t="s">
        <v>17344</v>
      </c>
      <c r="G613" s="39">
        <v>1</v>
      </c>
      <c r="H613" s="42">
        <v>30</v>
      </c>
      <c r="I613" s="44">
        <f>VENTAS[[#This Row],[Cantidad]]*VENTAS[[#This Row],[Precio Venta]]</f>
        <v>30</v>
      </c>
      <c r="J613" s="42">
        <f>IF(VENTAS[[#This Row],[Nombre del Gestor]]&gt;1,VENTAS[[#This Row],[Precio Venta]]*10%,0)</f>
        <v>3</v>
      </c>
      <c r="K613" s="42">
        <f>IFERROR(VLOOKUP(VENTAS[[#This Row],[Código del producto Vendido]],STOCK[],13,FALSE),VENTAS[[#This Row],[Precio Venta]]*0.6)-VENTAS[[#This Row],[Comisión Unitaria 10%]]</f>
        <v>16.69</v>
      </c>
      <c r="L613" s="42">
        <f>VENTAS[[#This Row],[Cantidad]]*(VENTAS[[#This Row],[Precio Venta]]-VENTAS[[#This Row],[Costo Unitario SIN Comision]]-VENTAS[[#This Row],[Comisión Unitaria 10%]]-0.01*VENTAS[[#This Row],[Precio Venta]])</f>
        <v>10.01</v>
      </c>
      <c r="M613" s="46"/>
      <c r="N613" s="47" t="s">
        <v>24499</v>
      </c>
    </row>
    <row r="614" ht="17" customHeight="1" spans="1:14">
      <c r="A614" s="38">
        <v>45642.5207407407</v>
      </c>
      <c r="B614" s="39"/>
      <c r="C614" s="39"/>
      <c r="D614" s="39" t="s">
        <v>24029</v>
      </c>
      <c r="E614" s="39" t="s">
        <v>24500</v>
      </c>
      <c r="F614" s="41" t="s">
        <v>17337</v>
      </c>
      <c r="G614" s="39">
        <v>1</v>
      </c>
      <c r="H614" s="42">
        <v>30</v>
      </c>
      <c r="I614" s="44">
        <f>VENTAS[[#This Row],[Cantidad]]*VENTAS[[#This Row],[Precio Venta]]</f>
        <v>30</v>
      </c>
      <c r="J614" s="42">
        <f>IF(VENTAS[[#This Row],[Nombre del Gestor]]&gt;1,VENTAS[[#This Row],[Precio Venta]]*10%,0)</f>
        <v>3</v>
      </c>
      <c r="K614" s="42">
        <f>IFERROR(VLOOKUP(VENTAS[[#This Row],[Código del producto Vendido]],STOCK[],13,FALSE),VENTAS[[#This Row],[Precio Venta]]*0.6)-VENTAS[[#This Row],[Comisión Unitaria 10%]]</f>
        <v>15</v>
      </c>
      <c r="L614" s="42">
        <f>VENTAS[[#This Row],[Cantidad]]*(VENTAS[[#This Row],[Precio Venta]]-VENTAS[[#This Row],[Costo Unitario SIN Comision]]-VENTAS[[#This Row],[Comisión Unitaria 10%]]-0.01*VENTAS[[#This Row],[Precio Venta]])</f>
        <v>11.7</v>
      </c>
      <c r="M614" s="46"/>
      <c r="N614" s="47" t="s">
        <v>24501</v>
      </c>
    </row>
    <row r="615" ht="17" customHeight="1" spans="1:14">
      <c r="A615" s="38">
        <v>45642.5207407407</v>
      </c>
      <c r="B615" s="39"/>
      <c r="C615" s="39"/>
      <c r="D615" s="39" t="s">
        <v>24029</v>
      </c>
      <c r="E615" s="39" t="s">
        <v>17342</v>
      </c>
      <c r="F615" s="41" t="s">
        <v>17340</v>
      </c>
      <c r="G615" s="39">
        <v>1</v>
      </c>
      <c r="H615" s="42">
        <v>30</v>
      </c>
      <c r="I615" s="44">
        <f>VENTAS[[#This Row],[Cantidad]]*VENTAS[[#This Row],[Precio Venta]]</f>
        <v>30</v>
      </c>
      <c r="J615" s="42">
        <f>IF(VENTAS[[#This Row],[Nombre del Gestor]]&gt;1,VENTAS[[#This Row],[Precio Venta]]*10%,0)</f>
        <v>3</v>
      </c>
      <c r="K615" s="42">
        <f>IFERROR(VLOOKUP(VENTAS[[#This Row],[Código del producto Vendido]],STOCK[],13,FALSE),VENTAS[[#This Row],[Precio Venta]]*0.6)-VENTAS[[#This Row],[Comisión Unitaria 10%]]</f>
        <v>17.28</v>
      </c>
      <c r="L615" s="42">
        <f>VENTAS[[#This Row],[Cantidad]]*(VENTAS[[#This Row],[Precio Venta]]-VENTAS[[#This Row],[Costo Unitario SIN Comision]]-VENTAS[[#This Row],[Comisión Unitaria 10%]]-0.01*VENTAS[[#This Row],[Precio Venta]])</f>
        <v>9.42</v>
      </c>
      <c r="M615" s="46"/>
      <c r="N615" s="47" t="s">
        <v>24502</v>
      </c>
    </row>
    <row r="616" ht="17" customHeight="1" spans="1:14">
      <c r="A616" s="38">
        <v>45642.5609722222</v>
      </c>
      <c r="B616" s="39"/>
      <c r="C616" s="39"/>
      <c r="D616" s="39"/>
      <c r="E616" s="39" t="s">
        <v>24503</v>
      </c>
      <c r="F616" s="41" t="s">
        <v>24504</v>
      </c>
      <c r="G616" s="39">
        <v>1</v>
      </c>
      <c r="H616" s="42">
        <v>25</v>
      </c>
      <c r="I616" s="44">
        <f>VENTAS[[#This Row],[Cantidad]]*VENTAS[[#This Row],[Precio Venta]]</f>
        <v>25</v>
      </c>
      <c r="J616" s="42">
        <f>IF(VENTAS[[#This Row],[Nombre del Gestor]]&gt;1,VENTAS[[#This Row],[Precio Venta]]*10%,0)</f>
        <v>0</v>
      </c>
      <c r="K616" s="42">
        <f>IFERROR(VLOOKUP(VENTAS[[#This Row],[Código del producto Vendido]],STOCK[],13,FALSE),VENTAS[[#This Row],[Precio Venta]]*0.6)-VENTAS[[#This Row],[Comisión Unitaria 10%]]</f>
        <v>15</v>
      </c>
      <c r="L616" s="42">
        <f>VENTAS[[#This Row],[Cantidad]]*(VENTAS[[#This Row],[Precio Venta]]-VENTAS[[#This Row],[Costo Unitario SIN Comision]]-VENTAS[[#This Row],[Comisión Unitaria 10%]]-0.01*VENTAS[[#This Row],[Precio Venta]])</f>
        <v>9.75</v>
      </c>
      <c r="M616" s="46"/>
      <c r="N616" s="47" t="s">
        <v>24505</v>
      </c>
    </row>
    <row r="617" ht="17" customHeight="1" spans="1:14">
      <c r="A617" s="38">
        <v>45642.6210763889</v>
      </c>
      <c r="B617" s="39"/>
      <c r="C617" s="39"/>
      <c r="D617" s="39" t="s">
        <v>23281</v>
      </c>
      <c r="E617" s="39" t="s">
        <v>24506</v>
      </c>
      <c r="F617" s="41" t="s">
        <v>24507</v>
      </c>
      <c r="G617" s="39">
        <v>1</v>
      </c>
      <c r="H617" s="42">
        <v>22</v>
      </c>
      <c r="I617" s="44">
        <f>VENTAS[[#This Row],[Cantidad]]*VENTAS[[#This Row],[Precio Venta]]</f>
        <v>22</v>
      </c>
      <c r="J617" s="42">
        <f>IF(VENTAS[[#This Row],[Nombre del Gestor]]&gt;1,VENTAS[[#This Row],[Precio Venta]]*10%,0)</f>
        <v>2.2</v>
      </c>
      <c r="K617" s="42">
        <f>IFERROR(VLOOKUP(VENTAS[[#This Row],[Código del producto Vendido]],STOCK[],13,FALSE),VENTAS[[#This Row],[Precio Venta]]*0.6)-VENTAS[[#This Row],[Comisión Unitaria 10%]]</f>
        <v>11</v>
      </c>
      <c r="L617" s="42">
        <f>VENTAS[[#This Row],[Cantidad]]*(VENTAS[[#This Row],[Precio Venta]]-VENTAS[[#This Row],[Costo Unitario SIN Comision]]-VENTAS[[#This Row],[Comisión Unitaria 10%]]-0.01*VENTAS[[#This Row],[Precio Venta]])</f>
        <v>8.58</v>
      </c>
      <c r="M617" s="46"/>
      <c r="N617" s="47" t="s">
        <v>24508</v>
      </c>
    </row>
    <row r="618" ht="34" customHeight="1" spans="1:14">
      <c r="A618" s="38">
        <v>45642.6299884259</v>
      </c>
      <c r="B618" s="39"/>
      <c r="C618" s="39"/>
      <c r="D618" s="39" t="s">
        <v>23218</v>
      </c>
      <c r="E618" s="39" t="s">
        <v>22614</v>
      </c>
      <c r="F618" s="41" t="s">
        <v>17344</v>
      </c>
      <c r="G618" s="39">
        <v>1</v>
      </c>
      <c r="H618" s="42">
        <v>30</v>
      </c>
      <c r="I618" s="44">
        <f>VENTAS[[#This Row],[Cantidad]]*VENTAS[[#This Row],[Precio Venta]]</f>
        <v>30</v>
      </c>
      <c r="J618" s="42">
        <f>IF(VENTAS[[#This Row],[Nombre del Gestor]]&gt;1,VENTAS[[#This Row],[Precio Venta]]*10%,0)</f>
        <v>3</v>
      </c>
      <c r="K618" s="42">
        <f>IFERROR(VLOOKUP(VENTAS[[#This Row],[Código del producto Vendido]],STOCK[],13,FALSE),VENTAS[[#This Row],[Precio Venta]]*0.6)-VENTAS[[#This Row],[Comisión Unitaria 10%]]</f>
        <v>8</v>
      </c>
      <c r="L618" s="42">
        <f>VENTAS[[#This Row],[Cantidad]]*(VENTAS[[#This Row],[Precio Venta]]-VENTAS[[#This Row],[Costo Unitario SIN Comision]]-VENTAS[[#This Row],[Comisión Unitaria 10%]]-0.01*VENTAS[[#This Row],[Precio Venta]])</f>
        <v>18.7</v>
      </c>
      <c r="M618" s="46"/>
      <c r="N618" s="47" t="s">
        <v>24509</v>
      </c>
    </row>
    <row r="619" ht="17" customHeight="1" spans="1:14">
      <c r="A619" s="38">
        <v>45642.7425578704</v>
      </c>
      <c r="B619" s="39"/>
      <c r="C619" s="39"/>
      <c r="D619" s="39" t="s">
        <v>23174</v>
      </c>
      <c r="E619" s="39" t="s">
        <v>24510</v>
      </c>
      <c r="F619" s="41" t="s">
        <v>24511</v>
      </c>
      <c r="G619" s="39">
        <v>1</v>
      </c>
      <c r="H619" s="42">
        <v>30</v>
      </c>
      <c r="I619" s="44">
        <f>VENTAS[[#This Row],[Cantidad]]*VENTAS[[#This Row],[Precio Venta]]</f>
        <v>30</v>
      </c>
      <c r="J619" s="42">
        <f>IF(VENTAS[[#This Row],[Nombre del Gestor]]&gt;1,VENTAS[[#This Row],[Precio Venta]]*10%,0)</f>
        <v>3</v>
      </c>
      <c r="K619" s="42">
        <f>IFERROR(VLOOKUP(VENTAS[[#This Row],[Código del producto Vendido]],STOCK[],13,FALSE),VENTAS[[#This Row],[Precio Venta]]*0.6)-VENTAS[[#This Row],[Comisión Unitaria 10%]]</f>
        <v>15</v>
      </c>
      <c r="L619" s="42">
        <f>VENTAS[[#This Row],[Cantidad]]*(VENTAS[[#This Row],[Precio Venta]]-VENTAS[[#This Row],[Costo Unitario SIN Comision]]-VENTAS[[#This Row],[Comisión Unitaria 10%]]-0.01*VENTAS[[#This Row],[Precio Venta]])</f>
        <v>11.7</v>
      </c>
      <c r="M619" s="46"/>
      <c r="N619" s="47" t="s">
        <v>24512</v>
      </c>
    </row>
    <row r="620" ht="34" customHeight="1" spans="1:14">
      <c r="A620" s="38">
        <v>45642.7431018518</v>
      </c>
      <c r="B620" s="39"/>
      <c r="C620" s="39"/>
      <c r="D620" s="39" t="s">
        <v>23174</v>
      </c>
      <c r="E620" s="39" t="s">
        <v>17343</v>
      </c>
      <c r="F620" s="41" t="s">
        <v>17344</v>
      </c>
      <c r="G620" s="39">
        <v>1</v>
      </c>
      <c r="H620" s="42">
        <v>30</v>
      </c>
      <c r="I620" s="44">
        <f>VENTAS[[#This Row],[Cantidad]]*VENTAS[[#This Row],[Precio Venta]]</f>
        <v>30</v>
      </c>
      <c r="J620" s="42">
        <f>IF(VENTAS[[#This Row],[Nombre del Gestor]]&gt;1,VENTAS[[#This Row],[Precio Venta]]*10%,0)</f>
        <v>3</v>
      </c>
      <c r="K620" s="42">
        <f>IFERROR(VLOOKUP(VENTAS[[#This Row],[Código del producto Vendido]],STOCK[],13,FALSE),VENTAS[[#This Row],[Precio Venta]]*0.6)-VENTAS[[#This Row],[Comisión Unitaria 10%]]</f>
        <v>16.69</v>
      </c>
      <c r="L620" s="42">
        <f>VENTAS[[#This Row],[Cantidad]]*(VENTAS[[#This Row],[Precio Venta]]-VENTAS[[#This Row],[Costo Unitario SIN Comision]]-VENTAS[[#This Row],[Comisión Unitaria 10%]]-0.01*VENTAS[[#This Row],[Precio Venta]])</f>
        <v>10.01</v>
      </c>
      <c r="M620" s="46"/>
      <c r="N620" s="47" t="s">
        <v>24513</v>
      </c>
    </row>
    <row r="621" ht="17" customHeight="1" spans="1:14">
      <c r="A621" s="38">
        <v>45642.76375</v>
      </c>
      <c r="B621" s="39"/>
      <c r="C621" s="39"/>
      <c r="D621" s="39"/>
      <c r="E621" s="39" t="s">
        <v>24514</v>
      </c>
      <c r="F621" s="41" t="s">
        <v>24515</v>
      </c>
      <c r="G621" s="39">
        <v>1</v>
      </c>
      <c r="H621" s="42">
        <v>40</v>
      </c>
      <c r="I621" s="44">
        <f>VENTAS[[#This Row],[Cantidad]]*VENTAS[[#This Row],[Precio Venta]]</f>
        <v>40</v>
      </c>
      <c r="J621" s="42">
        <f>IF(VENTAS[[#This Row],[Nombre del Gestor]]&gt;1,VENTAS[[#This Row],[Precio Venta]]*10%,0)</f>
        <v>0</v>
      </c>
      <c r="K621" s="42">
        <f>IFERROR(VLOOKUP(VENTAS[[#This Row],[Código del producto Vendido]],STOCK[],13,FALSE),VENTAS[[#This Row],[Precio Venta]]*0.6)-VENTAS[[#This Row],[Comisión Unitaria 10%]]</f>
        <v>24</v>
      </c>
      <c r="L621" s="42">
        <f>VENTAS[[#This Row],[Cantidad]]*(VENTAS[[#This Row],[Precio Venta]]-VENTAS[[#This Row],[Costo Unitario SIN Comision]]-VENTAS[[#This Row],[Comisión Unitaria 10%]]-0.01*VENTAS[[#This Row],[Precio Venta]])</f>
        <v>15.6</v>
      </c>
      <c r="M621" s="46"/>
      <c r="N621" s="47" t="s">
        <v>24516</v>
      </c>
    </row>
    <row r="622" ht="17" customHeight="1" spans="1:14">
      <c r="A622" s="38">
        <v>45642.9408101852</v>
      </c>
      <c r="B622" s="39"/>
      <c r="C622" s="39"/>
      <c r="D622" s="39" t="s">
        <v>23671</v>
      </c>
      <c r="E622" s="39" t="s">
        <v>24517</v>
      </c>
      <c r="F622" s="41" t="s">
        <v>24518</v>
      </c>
      <c r="G622" s="39">
        <v>1</v>
      </c>
      <c r="H622" s="42">
        <v>20</v>
      </c>
      <c r="I622" s="44">
        <f>VENTAS[[#This Row],[Cantidad]]*VENTAS[[#This Row],[Precio Venta]]</f>
        <v>20</v>
      </c>
      <c r="J622" s="42">
        <f>IF(VENTAS[[#This Row],[Nombre del Gestor]]&gt;1,VENTAS[[#This Row],[Precio Venta]]*10%,0)</f>
        <v>2</v>
      </c>
      <c r="K622" s="42">
        <f>IFERROR(VLOOKUP(VENTAS[[#This Row],[Código del producto Vendido]],STOCK[],13,FALSE),VENTAS[[#This Row],[Precio Venta]]*0.6)-VENTAS[[#This Row],[Comisión Unitaria 10%]]</f>
        <v>10</v>
      </c>
      <c r="L622" s="42">
        <f>VENTAS[[#This Row],[Cantidad]]*(VENTAS[[#This Row],[Precio Venta]]-VENTAS[[#This Row],[Costo Unitario SIN Comision]]-VENTAS[[#This Row],[Comisión Unitaria 10%]]-0.01*VENTAS[[#This Row],[Precio Venta]])</f>
        <v>7.8</v>
      </c>
      <c r="M622" s="46"/>
      <c r="N622" s="47" t="s">
        <v>24519</v>
      </c>
    </row>
    <row r="623" ht="17" customHeight="1" spans="1:14">
      <c r="A623" s="38">
        <v>45642.9408101852</v>
      </c>
      <c r="B623" s="39"/>
      <c r="C623" s="39"/>
      <c r="D623" s="39" t="s">
        <v>23671</v>
      </c>
      <c r="E623" s="39" t="s">
        <v>24520</v>
      </c>
      <c r="F623" s="41" t="s">
        <v>24521</v>
      </c>
      <c r="G623" s="39">
        <v>1</v>
      </c>
      <c r="H623" s="42">
        <v>20</v>
      </c>
      <c r="I623" s="44">
        <f>VENTAS[[#This Row],[Cantidad]]*VENTAS[[#This Row],[Precio Venta]]</f>
        <v>20</v>
      </c>
      <c r="J623" s="42">
        <f>IF(VENTAS[[#This Row],[Nombre del Gestor]]&gt;1,VENTAS[[#This Row],[Precio Venta]]*10%,0)</f>
        <v>2</v>
      </c>
      <c r="K623" s="42">
        <f>IFERROR(VLOOKUP(VENTAS[[#This Row],[Código del producto Vendido]],STOCK[],13,FALSE),VENTAS[[#This Row],[Precio Venta]]*0.6)-VENTAS[[#This Row],[Comisión Unitaria 10%]]</f>
        <v>10</v>
      </c>
      <c r="L623" s="42">
        <f>VENTAS[[#This Row],[Cantidad]]*(VENTAS[[#This Row],[Precio Venta]]-VENTAS[[#This Row],[Costo Unitario SIN Comision]]-VENTAS[[#This Row],[Comisión Unitaria 10%]]-0.01*VENTAS[[#This Row],[Precio Venta]])</f>
        <v>7.8</v>
      </c>
      <c r="M623" s="46"/>
      <c r="N623" s="47" t="s">
        <v>24522</v>
      </c>
    </row>
    <row r="624" ht="34" customHeight="1" spans="1:14">
      <c r="A624" s="38">
        <v>45642.9437847222</v>
      </c>
      <c r="B624" s="39"/>
      <c r="C624" s="39"/>
      <c r="D624" s="39"/>
      <c r="E624" s="39" t="s">
        <v>17343</v>
      </c>
      <c r="F624" s="41" t="s">
        <v>17344</v>
      </c>
      <c r="G624" s="39">
        <v>1</v>
      </c>
      <c r="H624" s="42">
        <v>30</v>
      </c>
      <c r="I624" s="44">
        <f>VENTAS[[#This Row],[Cantidad]]*VENTAS[[#This Row],[Precio Venta]]</f>
        <v>30</v>
      </c>
      <c r="J624" s="42">
        <f>IF(VENTAS[[#This Row],[Nombre del Gestor]]&gt;1,VENTAS[[#This Row],[Precio Venta]]*10%,0)</f>
        <v>0</v>
      </c>
      <c r="K624" s="42">
        <f>IFERROR(VLOOKUP(VENTAS[[#This Row],[Código del producto Vendido]],STOCK[],13,FALSE),VENTAS[[#This Row],[Precio Venta]]*0.6)-VENTAS[[#This Row],[Comisión Unitaria 10%]]</f>
        <v>19.69</v>
      </c>
      <c r="L624" s="42">
        <f>VENTAS[[#This Row],[Cantidad]]*(VENTAS[[#This Row],[Precio Venta]]-VENTAS[[#This Row],[Costo Unitario SIN Comision]]-VENTAS[[#This Row],[Comisión Unitaria 10%]]-0.01*VENTAS[[#This Row],[Precio Venta]])</f>
        <v>10.01</v>
      </c>
      <c r="M624" s="46"/>
      <c r="N624" s="47" t="s">
        <v>24523</v>
      </c>
    </row>
    <row r="625" ht="17" customHeight="1" spans="1:14">
      <c r="A625" s="38">
        <v>45643.455162037</v>
      </c>
      <c r="B625" s="39"/>
      <c r="C625" s="39"/>
      <c r="D625" s="39" t="s">
        <v>23174</v>
      </c>
      <c r="E625" s="39" t="s">
        <v>24524</v>
      </c>
      <c r="F625" s="41" t="s">
        <v>24525</v>
      </c>
      <c r="G625" s="39">
        <v>1</v>
      </c>
      <c r="H625" s="42">
        <v>40</v>
      </c>
      <c r="I625" s="44">
        <f>VENTAS[[#This Row],[Cantidad]]*VENTAS[[#This Row],[Precio Venta]]</f>
        <v>40</v>
      </c>
      <c r="J625" s="42">
        <f>IF(VENTAS[[#This Row],[Nombre del Gestor]]&gt;1,VENTAS[[#This Row],[Precio Venta]]*10%,0)</f>
        <v>4</v>
      </c>
      <c r="K625" s="42">
        <f>IFERROR(VLOOKUP(VENTAS[[#This Row],[Código del producto Vendido]],STOCK[],13,FALSE),VENTAS[[#This Row],[Precio Venta]]*0.6)-VENTAS[[#This Row],[Comisión Unitaria 10%]]</f>
        <v>20</v>
      </c>
      <c r="L625" s="42">
        <f>VENTAS[[#This Row],[Cantidad]]*(VENTAS[[#This Row],[Precio Venta]]-VENTAS[[#This Row],[Costo Unitario SIN Comision]]-VENTAS[[#This Row],[Comisión Unitaria 10%]]-0.01*VENTAS[[#This Row],[Precio Venta]])</f>
        <v>15.6</v>
      </c>
      <c r="M625" s="46"/>
      <c r="N625" s="47" t="s">
        <v>24526</v>
      </c>
    </row>
    <row r="626" ht="17" customHeight="1" spans="1:14">
      <c r="A626" s="38">
        <v>45643.492962963</v>
      </c>
      <c r="B626" s="39"/>
      <c r="C626" s="39"/>
      <c r="D626" s="39" t="s">
        <v>23174</v>
      </c>
      <c r="E626" s="39" t="s">
        <v>24514</v>
      </c>
      <c r="F626" s="41" t="s">
        <v>24515</v>
      </c>
      <c r="G626" s="39">
        <v>1</v>
      </c>
      <c r="H626" s="42">
        <v>40</v>
      </c>
      <c r="I626" s="44">
        <f>VENTAS[[#This Row],[Cantidad]]*VENTAS[[#This Row],[Precio Venta]]</f>
        <v>40</v>
      </c>
      <c r="J626" s="42">
        <f>IF(VENTAS[[#This Row],[Nombre del Gestor]]&gt;1,VENTAS[[#This Row],[Precio Venta]]*10%,0)</f>
        <v>4</v>
      </c>
      <c r="K626" s="42">
        <f>IFERROR(VLOOKUP(VENTAS[[#This Row],[Código del producto Vendido]],STOCK[],13,FALSE),VENTAS[[#This Row],[Precio Venta]]*0.6)-VENTAS[[#This Row],[Comisión Unitaria 10%]]</f>
        <v>20</v>
      </c>
      <c r="L626" s="42">
        <f>VENTAS[[#This Row],[Cantidad]]*(VENTAS[[#This Row],[Precio Venta]]-VENTAS[[#This Row],[Costo Unitario SIN Comision]]-VENTAS[[#This Row],[Comisión Unitaria 10%]]-0.01*VENTAS[[#This Row],[Precio Venta]])</f>
        <v>15.6</v>
      </c>
      <c r="M626" s="46"/>
      <c r="N626" s="47" t="s">
        <v>24527</v>
      </c>
    </row>
    <row r="627" ht="17" customHeight="1" spans="1:14">
      <c r="A627" s="38">
        <v>45643.5571296296</v>
      </c>
      <c r="B627" s="39"/>
      <c r="C627" s="39"/>
      <c r="D627" s="39" t="s">
        <v>23174</v>
      </c>
      <c r="E627" s="39" t="s">
        <v>24503</v>
      </c>
      <c r="F627" s="41" t="s">
        <v>24504</v>
      </c>
      <c r="G627" s="39">
        <v>1</v>
      </c>
      <c r="H627" s="42">
        <v>30</v>
      </c>
      <c r="I627" s="44">
        <f>VENTAS[[#This Row],[Cantidad]]*VENTAS[[#This Row],[Precio Venta]]</f>
        <v>30</v>
      </c>
      <c r="J627" s="42">
        <f>IF(VENTAS[[#This Row],[Nombre del Gestor]]&gt;1,VENTAS[[#This Row],[Precio Venta]]*10%,0)</f>
        <v>3</v>
      </c>
      <c r="K627" s="42">
        <f>IFERROR(VLOOKUP(VENTAS[[#This Row],[Código del producto Vendido]],STOCK[],13,FALSE),VENTAS[[#This Row],[Precio Venta]]*0.6)-VENTAS[[#This Row],[Comisión Unitaria 10%]]</f>
        <v>15</v>
      </c>
      <c r="L627" s="42">
        <f>VENTAS[[#This Row],[Cantidad]]*(VENTAS[[#This Row],[Precio Venta]]-VENTAS[[#This Row],[Costo Unitario SIN Comision]]-VENTAS[[#This Row],[Comisión Unitaria 10%]]-0.01*VENTAS[[#This Row],[Precio Venta]])</f>
        <v>11.7</v>
      </c>
      <c r="M627" s="46"/>
      <c r="N627" s="47" t="s">
        <v>24528</v>
      </c>
    </row>
    <row r="628" ht="34" customHeight="1" spans="1:14">
      <c r="A628" s="38">
        <v>45643.5712384259</v>
      </c>
      <c r="B628" s="39"/>
      <c r="C628" s="39"/>
      <c r="D628" s="39" t="s">
        <v>23189</v>
      </c>
      <c r="E628" s="39" t="s">
        <v>22612</v>
      </c>
      <c r="F628" s="41" t="s">
        <v>17349</v>
      </c>
      <c r="G628" s="39">
        <v>1</v>
      </c>
      <c r="H628" s="42">
        <v>30</v>
      </c>
      <c r="I628" s="44">
        <f>VENTAS[[#This Row],[Cantidad]]*VENTAS[[#This Row],[Precio Venta]]</f>
        <v>30</v>
      </c>
      <c r="J628" s="42">
        <f>IF(VENTAS[[#This Row],[Nombre del Gestor]]&gt;1,VENTAS[[#This Row],[Precio Venta]]*10%,0)</f>
        <v>3</v>
      </c>
      <c r="K628" s="42">
        <f>IFERROR(VLOOKUP(VENTAS[[#This Row],[Código del producto Vendido]],STOCK[],13,FALSE),VENTAS[[#This Row],[Precio Venta]]*0.6)-VENTAS[[#This Row],[Comisión Unitaria 10%]]</f>
        <v>8</v>
      </c>
      <c r="L628" s="42">
        <f>VENTAS[[#This Row],[Cantidad]]*(VENTAS[[#This Row],[Precio Venta]]-VENTAS[[#This Row],[Costo Unitario SIN Comision]]-VENTAS[[#This Row],[Comisión Unitaria 10%]]-0.01*VENTAS[[#This Row],[Precio Venta]])</f>
        <v>18.7</v>
      </c>
      <c r="M628" s="46"/>
      <c r="N628" s="47" t="s">
        <v>24529</v>
      </c>
    </row>
    <row r="629" ht="34" customHeight="1" spans="1:14">
      <c r="A629" s="38">
        <v>45643.5712384259</v>
      </c>
      <c r="B629" s="39"/>
      <c r="C629" s="39"/>
      <c r="D629" s="39" t="s">
        <v>23189</v>
      </c>
      <c r="E629" s="39" t="s">
        <v>24530</v>
      </c>
      <c r="F629" s="41" t="s">
        <v>24531</v>
      </c>
      <c r="G629" s="39">
        <v>1</v>
      </c>
      <c r="H629" s="42">
        <v>30</v>
      </c>
      <c r="I629" s="44">
        <f>VENTAS[[#This Row],[Cantidad]]*VENTAS[[#This Row],[Precio Venta]]</f>
        <v>30</v>
      </c>
      <c r="J629" s="42">
        <f>IF(VENTAS[[#This Row],[Nombre del Gestor]]&gt;1,VENTAS[[#This Row],[Precio Venta]]*10%,0)</f>
        <v>3</v>
      </c>
      <c r="K629" s="42">
        <f>IFERROR(VLOOKUP(VENTAS[[#This Row],[Código del producto Vendido]],STOCK[],13,FALSE),VENTAS[[#This Row],[Precio Venta]]*0.6)-VENTAS[[#This Row],[Comisión Unitaria 10%]]</f>
        <v>15</v>
      </c>
      <c r="L629" s="42">
        <f>VENTAS[[#This Row],[Cantidad]]*(VENTAS[[#This Row],[Precio Venta]]-VENTAS[[#This Row],[Costo Unitario SIN Comision]]-VENTAS[[#This Row],[Comisión Unitaria 10%]]-0.01*VENTAS[[#This Row],[Precio Venta]])</f>
        <v>11.7</v>
      </c>
      <c r="M629" s="46"/>
      <c r="N629" s="47" t="s">
        <v>24532</v>
      </c>
    </row>
    <row r="630" ht="17" customHeight="1" spans="1:14">
      <c r="A630" s="38">
        <v>45643.6024189815</v>
      </c>
      <c r="B630" s="39"/>
      <c r="C630" s="39"/>
      <c r="D630" s="39" t="s">
        <v>23174</v>
      </c>
      <c r="E630" s="39" t="s">
        <v>24533</v>
      </c>
      <c r="F630" s="41" t="s">
        <v>24534</v>
      </c>
      <c r="G630" s="39">
        <v>1</v>
      </c>
      <c r="H630" s="42">
        <v>25</v>
      </c>
      <c r="I630" s="44">
        <f>VENTAS[[#This Row],[Cantidad]]*VENTAS[[#This Row],[Precio Venta]]</f>
        <v>25</v>
      </c>
      <c r="J630" s="42">
        <f>IF(VENTAS[[#This Row],[Nombre del Gestor]]&gt;1,VENTAS[[#This Row],[Precio Venta]]*10%,0)</f>
        <v>2.5</v>
      </c>
      <c r="K630" s="42">
        <f>IFERROR(VLOOKUP(VENTAS[[#This Row],[Código del producto Vendido]],STOCK[],13,FALSE),VENTAS[[#This Row],[Precio Venta]]*0.6)-VENTAS[[#This Row],[Comisión Unitaria 10%]]</f>
        <v>12.5</v>
      </c>
      <c r="L630" s="42">
        <f>VENTAS[[#This Row],[Cantidad]]*(VENTAS[[#This Row],[Precio Venta]]-VENTAS[[#This Row],[Costo Unitario SIN Comision]]-VENTAS[[#This Row],[Comisión Unitaria 10%]]-0.01*VENTAS[[#This Row],[Precio Venta]])</f>
        <v>9.75</v>
      </c>
      <c r="M630" s="46"/>
      <c r="N630" s="47" t="s">
        <v>24535</v>
      </c>
    </row>
    <row r="631" ht="17" customHeight="1" spans="1:14">
      <c r="A631" s="38">
        <v>45643.603125</v>
      </c>
      <c r="B631" s="39"/>
      <c r="C631" s="39"/>
      <c r="D631" s="39" t="s">
        <v>24029</v>
      </c>
      <c r="E631" s="39" t="s">
        <v>24503</v>
      </c>
      <c r="F631" s="41" t="s">
        <v>24504</v>
      </c>
      <c r="G631" s="39">
        <v>1</v>
      </c>
      <c r="H631" s="42">
        <v>30</v>
      </c>
      <c r="I631" s="44">
        <f>VENTAS[[#This Row],[Cantidad]]*VENTAS[[#This Row],[Precio Venta]]</f>
        <v>30</v>
      </c>
      <c r="J631" s="42">
        <f>IF(VENTAS[[#This Row],[Nombre del Gestor]]&gt;1,VENTAS[[#This Row],[Precio Venta]]*10%,0)</f>
        <v>3</v>
      </c>
      <c r="K631" s="42">
        <f>IFERROR(VLOOKUP(VENTAS[[#This Row],[Código del producto Vendido]],STOCK[],13,FALSE),VENTAS[[#This Row],[Precio Venta]]*0.6)-VENTAS[[#This Row],[Comisión Unitaria 10%]]</f>
        <v>15</v>
      </c>
      <c r="L631" s="42">
        <f>VENTAS[[#This Row],[Cantidad]]*(VENTAS[[#This Row],[Precio Venta]]-VENTAS[[#This Row],[Costo Unitario SIN Comision]]-VENTAS[[#This Row],[Comisión Unitaria 10%]]-0.01*VENTAS[[#This Row],[Precio Venta]])</f>
        <v>11.7</v>
      </c>
      <c r="M631" s="46"/>
      <c r="N631" s="47" t="s">
        <v>24536</v>
      </c>
    </row>
    <row r="632" ht="17" customHeight="1" spans="1:14">
      <c r="A632" s="38">
        <v>45643.6059722222</v>
      </c>
      <c r="B632" s="39"/>
      <c r="C632" s="39"/>
      <c r="D632" s="39" t="s">
        <v>23281</v>
      </c>
      <c r="E632" s="39" t="s">
        <v>24537</v>
      </c>
      <c r="F632" s="41" t="s">
        <v>24538</v>
      </c>
      <c r="G632" s="39">
        <v>1</v>
      </c>
      <c r="H632" s="42">
        <v>30</v>
      </c>
      <c r="I632" s="44">
        <f>VENTAS[[#This Row],[Cantidad]]*VENTAS[[#This Row],[Precio Venta]]</f>
        <v>30</v>
      </c>
      <c r="J632" s="42">
        <f>IF(VENTAS[[#This Row],[Nombre del Gestor]]&gt;1,VENTAS[[#This Row],[Precio Venta]]*10%,0)</f>
        <v>3</v>
      </c>
      <c r="K632" s="42">
        <f>IFERROR(VLOOKUP(VENTAS[[#This Row],[Código del producto Vendido]],STOCK[],13,FALSE),VENTAS[[#This Row],[Precio Venta]]*0.6)-VENTAS[[#This Row],[Comisión Unitaria 10%]]</f>
        <v>15</v>
      </c>
      <c r="L632" s="42">
        <f>VENTAS[[#This Row],[Cantidad]]*(VENTAS[[#This Row],[Precio Venta]]-VENTAS[[#This Row],[Costo Unitario SIN Comision]]-VENTAS[[#This Row],[Comisión Unitaria 10%]]-0.01*VENTAS[[#This Row],[Precio Venta]])</f>
        <v>11.7</v>
      </c>
      <c r="M632" s="46"/>
      <c r="N632" s="47" t="s">
        <v>24539</v>
      </c>
    </row>
    <row r="633" ht="17" customHeight="1" spans="1:14">
      <c r="A633" s="38">
        <v>45643.6059722222</v>
      </c>
      <c r="B633" s="39"/>
      <c r="C633" s="39"/>
      <c r="D633" s="39" t="s">
        <v>23281</v>
      </c>
      <c r="E633" s="39" t="s">
        <v>24540</v>
      </c>
      <c r="F633" s="41" t="s">
        <v>24541</v>
      </c>
      <c r="G633" s="39">
        <v>1</v>
      </c>
      <c r="H633" s="42">
        <v>30</v>
      </c>
      <c r="I633" s="44">
        <f>VENTAS[[#This Row],[Cantidad]]*VENTAS[[#This Row],[Precio Venta]]</f>
        <v>30</v>
      </c>
      <c r="J633" s="42">
        <f>IF(VENTAS[[#This Row],[Nombre del Gestor]]&gt;1,VENTAS[[#This Row],[Precio Venta]]*10%,0)</f>
        <v>3</v>
      </c>
      <c r="K633" s="42">
        <f>IFERROR(VLOOKUP(VENTAS[[#This Row],[Código del producto Vendido]],STOCK[],13,FALSE),VENTAS[[#This Row],[Precio Venta]]*0.6)-VENTAS[[#This Row],[Comisión Unitaria 10%]]</f>
        <v>15</v>
      </c>
      <c r="L633" s="42">
        <f>VENTAS[[#This Row],[Cantidad]]*(VENTAS[[#This Row],[Precio Venta]]-VENTAS[[#This Row],[Costo Unitario SIN Comision]]-VENTAS[[#This Row],[Comisión Unitaria 10%]]-0.01*VENTAS[[#This Row],[Precio Venta]])</f>
        <v>11.7</v>
      </c>
      <c r="M633" s="46"/>
      <c r="N633" s="47" t="s">
        <v>24542</v>
      </c>
    </row>
    <row r="634" ht="17" customHeight="1" spans="1:14">
      <c r="A634" s="38">
        <v>45643.6059722222</v>
      </c>
      <c r="B634" s="39"/>
      <c r="C634" s="39"/>
      <c r="D634" s="39" t="s">
        <v>23281</v>
      </c>
      <c r="E634" s="39" t="s">
        <v>24543</v>
      </c>
      <c r="F634" s="41" t="s">
        <v>24544</v>
      </c>
      <c r="G634" s="39">
        <v>1</v>
      </c>
      <c r="H634" s="42">
        <v>30</v>
      </c>
      <c r="I634" s="44">
        <f>VENTAS[[#This Row],[Cantidad]]*VENTAS[[#This Row],[Precio Venta]]</f>
        <v>30</v>
      </c>
      <c r="J634" s="42">
        <f>IF(VENTAS[[#This Row],[Nombre del Gestor]]&gt;1,VENTAS[[#This Row],[Precio Venta]]*10%,0)</f>
        <v>3</v>
      </c>
      <c r="K634" s="42">
        <f>IFERROR(VLOOKUP(VENTAS[[#This Row],[Código del producto Vendido]],STOCK[],13,FALSE),VENTAS[[#This Row],[Precio Venta]]*0.6)-VENTAS[[#This Row],[Comisión Unitaria 10%]]</f>
        <v>15</v>
      </c>
      <c r="L634" s="42">
        <f>VENTAS[[#This Row],[Cantidad]]*(VENTAS[[#This Row],[Precio Venta]]-VENTAS[[#This Row],[Costo Unitario SIN Comision]]-VENTAS[[#This Row],[Comisión Unitaria 10%]]-0.01*VENTAS[[#This Row],[Precio Venta]])</f>
        <v>11.7</v>
      </c>
      <c r="M634" s="46"/>
      <c r="N634" s="47" t="s">
        <v>24545</v>
      </c>
    </row>
    <row r="635" ht="17" customHeight="1" spans="1:14">
      <c r="A635" s="38">
        <v>45643.6070138889</v>
      </c>
      <c r="B635" s="39"/>
      <c r="C635" s="39"/>
      <c r="D635" s="39" t="s">
        <v>23237</v>
      </c>
      <c r="E635" s="39" t="s">
        <v>24546</v>
      </c>
      <c r="F635" s="41" t="s">
        <v>24547</v>
      </c>
      <c r="G635" s="39">
        <v>1</v>
      </c>
      <c r="H635" s="42">
        <v>25</v>
      </c>
      <c r="I635" s="44">
        <f>VENTAS[[#This Row],[Cantidad]]*VENTAS[[#This Row],[Precio Venta]]</f>
        <v>25</v>
      </c>
      <c r="J635" s="42">
        <f>IF(VENTAS[[#This Row],[Nombre del Gestor]]&gt;1,VENTAS[[#This Row],[Precio Venta]]*10%,0)</f>
        <v>2.5</v>
      </c>
      <c r="K635" s="42">
        <f>IFERROR(VLOOKUP(VENTAS[[#This Row],[Código del producto Vendido]],STOCK[],13,FALSE),VENTAS[[#This Row],[Precio Venta]]*0.6)-VENTAS[[#This Row],[Comisión Unitaria 10%]]</f>
        <v>12.5</v>
      </c>
      <c r="L635" s="42">
        <f>VENTAS[[#This Row],[Cantidad]]*(VENTAS[[#This Row],[Precio Venta]]-VENTAS[[#This Row],[Costo Unitario SIN Comision]]-VENTAS[[#This Row],[Comisión Unitaria 10%]]-0.01*VENTAS[[#This Row],[Precio Venta]])</f>
        <v>9.75</v>
      </c>
      <c r="M635" s="46"/>
      <c r="N635" s="47" t="s">
        <v>24548</v>
      </c>
    </row>
    <row r="636" ht="17" customHeight="1" spans="1:14">
      <c r="A636" s="38">
        <v>45643.6378472222</v>
      </c>
      <c r="B636" s="39"/>
      <c r="C636" s="39"/>
      <c r="D636" s="39"/>
      <c r="E636" s="39" t="s">
        <v>24549</v>
      </c>
      <c r="F636" s="41" t="s">
        <v>24550</v>
      </c>
      <c r="G636" s="39">
        <v>1</v>
      </c>
      <c r="H636" s="42">
        <v>35</v>
      </c>
      <c r="I636" s="44">
        <f>VENTAS[[#This Row],[Cantidad]]*VENTAS[[#This Row],[Precio Venta]]</f>
        <v>35</v>
      </c>
      <c r="J636" s="42">
        <f>IF(VENTAS[[#This Row],[Nombre del Gestor]]&gt;1,VENTAS[[#This Row],[Precio Venta]]*10%,0)</f>
        <v>0</v>
      </c>
      <c r="K636" s="42">
        <f>IFERROR(VLOOKUP(VENTAS[[#This Row],[Código del producto Vendido]],STOCK[],13,FALSE),VENTAS[[#This Row],[Precio Venta]]*0.6)-VENTAS[[#This Row],[Comisión Unitaria 10%]]</f>
        <v>21</v>
      </c>
      <c r="L636" s="42">
        <f>VENTAS[[#This Row],[Cantidad]]*(VENTAS[[#This Row],[Precio Venta]]-VENTAS[[#This Row],[Costo Unitario SIN Comision]]-VENTAS[[#This Row],[Comisión Unitaria 10%]]-0.01*VENTAS[[#This Row],[Precio Venta]])</f>
        <v>13.65</v>
      </c>
      <c r="M636" s="46"/>
      <c r="N636" s="47" t="s">
        <v>24551</v>
      </c>
    </row>
    <row r="637" ht="17" customHeight="1" spans="1:14">
      <c r="A637" s="38">
        <v>45643.7037847222</v>
      </c>
      <c r="B637" s="39"/>
      <c r="C637" s="39"/>
      <c r="D637" s="39" t="s">
        <v>24029</v>
      </c>
      <c r="E637" s="39" t="s">
        <v>24503</v>
      </c>
      <c r="F637" s="41" t="s">
        <v>24504</v>
      </c>
      <c r="G637" s="39">
        <v>1</v>
      </c>
      <c r="H637" s="42">
        <v>30</v>
      </c>
      <c r="I637" s="44">
        <f>VENTAS[[#This Row],[Cantidad]]*VENTAS[[#This Row],[Precio Venta]]</f>
        <v>30</v>
      </c>
      <c r="J637" s="42">
        <f>IF(VENTAS[[#This Row],[Nombre del Gestor]]&gt;1,VENTAS[[#This Row],[Precio Venta]]*10%,0)</f>
        <v>3</v>
      </c>
      <c r="K637" s="42">
        <f>IFERROR(VLOOKUP(VENTAS[[#This Row],[Código del producto Vendido]],STOCK[],13,FALSE),VENTAS[[#This Row],[Precio Venta]]*0.6)-VENTAS[[#This Row],[Comisión Unitaria 10%]]</f>
        <v>15</v>
      </c>
      <c r="L637" s="42">
        <f>VENTAS[[#This Row],[Cantidad]]*(VENTAS[[#This Row],[Precio Venta]]-VENTAS[[#This Row],[Costo Unitario SIN Comision]]-VENTAS[[#This Row],[Comisión Unitaria 10%]]-0.01*VENTAS[[#This Row],[Precio Venta]])</f>
        <v>11.7</v>
      </c>
      <c r="M637" s="46"/>
      <c r="N637" s="47" t="s">
        <v>24552</v>
      </c>
    </row>
    <row r="638" ht="17" customHeight="1" spans="1:14">
      <c r="A638" s="38">
        <v>45643.706400463</v>
      </c>
      <c r="B638" s="39"/>
      <c r="C638" s="39"/>
      <c r="D638" s="39" t="s">
        <v>23196</v>
      </c>
      <c r="E638" s="39" t="s">
        <v>24553</v>
      </c>
      <c r="F638" s="41" t="s">
        <v>24554</v>
      </c>
      <c r="G638" s="39">
        <v>1</v>
      </c>
      <c r="H638" s="42">
        <v>25</v>
      </c>
      <c r="I638" s="44">
        <f>VENTAS[[#This Row],[Cantidad]]*VENTAS[[#This Row],[Precio Venta]]</f>
        <v>25</v>
      </c>
      <c r="J638" s="42">
        <f>IF(VENTAS[[#This Row],[Nombre del Gestor]]&gt;1,VENTAS[[#This Row],[Precio Venta]]*10%,0)</f>
        <v>2.5</v>
      </c>
      <c r="K638" s="42">
        <f>IFERROR(VLOOKUP(VENTAS[[#This Row],[Código del producto Vendido]],STOCK[],13,FALSE),VENTAS[[#This Row],[Precio Venta]]*0.6)-VENTAS[[#This Row],[Comisión Unitaria 10%]]</f>
        <v>12.5</v>
      </c>
      <c r="L638" s="42">
        <f>VENTAS[[#This Row],[Cantidad]]*(VENTAS[[#This Row],[Precio Venta]]-VENTAS[[#This Row],[Costo Unitario SIN Comision]]-VENTAS[[#This Row],[Comisión Unitaria 10%]]-0.01*VENTAS[[#This Row],[Precio Venta]])</f>
        <v>9.75</v>
      </c>
      <c r="M638" s="46"/>
      <c r="N638" s="47" t="s">
        <v>24555</v>
      </c>
    </row>
    <row r="639" ht="34" customHeight="1" spans="1:14">
      <c r="A639" s="38">
        <v>45644.337037037</v>
      </c>
      <c r="B639" s="39"/>
      <c r="C639" s="39"/>
      <c r="D639" s="39" t="s">
        <v>23174</v>
      </c>
      <c r="E639" s="39" t="s">
        <v>24556</v>
      </c>
      <c r="F639" s="41" t="s">
        <v>17349</v>
      </c>
      <c r="G639" s="39">
        <v>1</v>
      </c>
      <c r="H639" s="42">
        <v>30</v>
      </c>
      <c r="I639" s="44">
        <f>VENTAS[[#This Row],[Cantidad]]*VENTAS[[#This Row],[Precio Venta]]</f>
        <v>30</v>
      </c>
      <c r="J639" s="42">
        <f>IF(VENTAS[[#This Row],[Nombre del Gestor]]&gt;1,VENTAS[[#This Row],[Precio Venta]]*10%,0)</f>
        <v>3</v>
      </c>
      <c r="K639" s="42">
        <f>IFERROR(VLOOKUP(VENTAS[[#This Row],[Código del producto Vendido]],STOCK[],13,FALSE),VENTAS[[#This Row],[Precio Venta]]*0.6)-VENTAS[[#This Row],[Comisión Unitaria 10%]]</f>
        <v>15</v>
      </c>
      <c r="L639" s="42">
        <f>VENTAS[[#This Row],[Cantidad]]*(VENTAS[[#This Row],[Precio Venta]]-VENTAS[[#This Row],[Costo Unitario SIN Comision]]-VENTAS[[#This Row],[Comisión Unitaria 10%]]-0.01*VENTAS[[#This Row],[Precio Venta]])</f>
        <v>11.7</v>
      </c>
      <c r="M639" s="46"/>
      <c r="N639" s="47" t="s">
        <v>24557</v>
      </c>
    </row>
    <row r="640" ht="17" customHeight="1" spans="1:14">
      <c r="A640" s="38">
        <v>45644.3743518519</v>
      </c>
      <c r="B640" s="39"/>
      <c r="C640" s="39"/>
      <c r="D640" s="39"/>
      <c r="E640" s="39" t="s">
        <v>24558</v>
      </c>
      <c r="F640" s="41" t="s">
        <v>24249</v>
      </c>
      <c r="G640" s="39">
        <v>1</v>
      </c>
      <c r="H640" s="42">
        <v>40</v>
      </c>
      <c r="I640" s="44">
        <f>VENTAS[[#This Row],[Cantidad]]*VENTAS[[#This Row],[Precio Venta]]</f>
        <v>40</v>
      </c>
      <c r="J640" s="42">
        <f>IF(VENTAS[[#This Row],[Nombre del Gestor]]&gt;1,VENTAS[[#This Row],[Precio Venta]]*10%,0)</f>
        <v>0</v>
      </c>
      <c r="K640" s="42">
        <f>IFERROR(VLOOKUP(VENTAS[[#This Row],[Código del producto Vendido]],STOCK[],13,FALSE),VENTAS[[#This Row],[Precio Venta]]*0.6)-VENTAS[[#This Row],[Comisión Unitaria 10%]]</f>
        <v>24</v>
      </c>
      <c r="L640" s="42">
        <f>VENTAS[[#This Row],[Cantidad]]*(VENTAS[[#This Row],[Precio Venta]]-VENTAS[[#This Row],[Costo Unitario SIN Comision]]-VENTAS[[#This Row],[Comisión Unitaria 10%]]-0.01*VENTAS[[#This Row],[Precio Venta]])</f>
        <v>15.6</v>
      </c>
      <c r="M640" s="46"/>
      <c r="N640" s="47" t="s">
        <v>24559</v>
      </c>
    </row>
    <row r="641" ht="17" customHeight="1" spans="1:14">
      <c r="A641" s="38">
        <v>45644.4964583333</v>
      </c>
      <c r="B641" s="39"/>
      <c r="C641" s="39"/>
      <c r="D641" s="39" t="s">
        <v>23174</v>
      </c>
      <c r="E641" s="39" t="s">
        <v>24560</v>
      </c>
      <c r="F641" s="41" t="s">
        <v>16692</v>
      </c>
      <c r="G641" s="39">
        <v>1</v>
      </c>
      <c r="H641" s="42">
        <v>45</v>
      </c>
      <c r="I641" s="44">
        <f>VENTAS[[#This Row],[Cantidad]]*VENTAS[[#This Row],[Precio Venta]]</f>
        <v>45</v>
      </c>
      <c r="J641" s="42">
        <f>IF(VENTAS[[#This Row],[Nombre del Gestor]]&gt;1,VENTAS[[#This Row],[Precio Venta]]*10%,0)</f>
        <v>4.5</v>
      </c>
      <c r="K641" s="42">
        <f>IFERROR(VLOOKUP(VENTAS[[#This Row],[Código del producto Vendido]],STOCK[],13,FALSE),VENTAS[[#This Row],[Precio Venta]]*0.6)-VENTAS[[#This Row],[Comisión Unitaria 10%]]</f>
        <v>22.5</v>
      </c>
      <c r="L641" s="42">
        <f>VENTAS[[#This Row],[Cantidad]]*(VENTAS[[#This Row],[Precio Venta]]-VENTAS[[#This Row],[Costo Unitario SIN Comision]]-VENTAS[[#This Row],[Comisión Unitaria 10%]]-0.01*VENTAS[[#This Row],[Precio Venta]])</f>
        <v>17.55</v>
      </c>
      <c r="M641" s="46"/>
      <c r="N641" s="47" t="s">
        <v>24561</v>
      </c>
    </row>
    <row r="642" ht="17" customHeight="1" spans="1:14">
      <c r="A642" s="38">
        <v>45644.4964583333</v>
      </c>
      <c r="B642" s="39"/>
      <c r="C642" s="39"/>
      <c r="D642" s="39" t="s">
        <v>23174</v>
      </c>
      <c r="E642" s="39" t="s">
        <v>16581</v>
      </c>
      <c r="F642" s="41" t="s">
        <v>16578</v>
      </c>
      <c r="G642" s="39">
        <v>1</v>
      </c>
      <c r="H642" s="42">
        <v>22</v>
      </c>
      <c r="I642" s="44">
        <f>VENTAS[[#This Row],[Cantidad]]*VENTAS[[#This Row],[Precio Venta]]</f>
        <v>22</v>
      </c>
      <c r="J642" s="42">
        <f>IF(VENTAS[[#This Row],[Nombre del Gestor]]&gt;1,VENTAS[[#This Row],[Precio Venta]]*10%,0)</f>
        <v>2.2</v>
      </c>
      <c r="K642" s="42">
        <f>IFERROR(VLOOKUP(VENTAS[[#This Row],[Código del producto Vendido]],STOCK[],13,FALSE),VENTAS[[#This Row],[Precio Venta]]*0.6)-VENTAS[[#This Row],[Comisión Unitaria 10%]]</f>
        <v>13.3529411764706</v>
      </c>
      <c r="L642" s="42">
        <f>VENTAS[[#This Row],[Cantidad]]*(VENTAS[[#This Row],[Precio Venta]]-VENTAS[[#This Row],[Costo Unitario SIN Comision]]-VENTAS[[#This Row],[Comisión Unitaria 10%]]-0.01*VENTAS[[#This Row],[Precio Venta]])</f>
        <v>6.22705882352941</v>
      </c>
      <c r="M642" s="46"/>
      <c r="N642" s="47" t="s">
        <v>24562</v>
      </c>
    </row>
    <row r="643" ht="17" customHeight="1" spans="1:14">
      <c r="A643" s="38">
        <v>45644.4964583333</v>
      </c>
      <c r="B643" s="39"/>
      <c r="C643" s="39"/>
      <c r="D643" s="39" t="s">
        <v>23174</v>
      </c>
      <c r="E643" s="39" t="s">
        <v>17334</v>
      </c>
      <c r="F643" s="41" t="s">
        <v>17333</v>
      </c>
      <c r="G643" s="39">
        <v>1</v>
      </c>
      <c r="H643" s="42">
        <v>12</v>
      </c>
      <c r="I643" s="44">
        <f>VENTAS[[#This Row],[Cantidad]]*VENTAS[[#This Row],[Precio Venta]]</f>
        <v>12</v>
      </c>
      <c r="J643" s="42">
        <f>IF(VENTAS[[#This Row],[Nombre del Gestor]]&gt;1,VENTAS[[#This Row],[Precio Venta]]*10%,0)</f>
        <v>1.2</v>
      </c>
      <c r="K643" s="42">
        <f>IFERROR(VLOOKUP(VENTAS[[#This Row],[Código del producto Vendido]],STOCK[],13,FALSE),VENTAS[[#This Row],[Precio Venta]]*0.6)-VENTAS[[#This Row],[Comisión Unitaria 10%]]</f>
        <v>10</v>
      </c>
      <c r="L643" s="42">
        <f>VENTAS[[#This Row],[Cantidad]]*(VENTAS[[#This Row],[Precio Venta]]-VENTAS[[#This Row],[Costo Unitario SIN Comision]]-VENTAS[[#This Row],[Comisión Unitaria 10%]]-0.01*VENTAS[[#This Row],[Precio Venta]])</f>
        <v>0.68</v>
      </c>
      <c r="M643" s="46"/>
      <c r="N643" s="47" t="s">
        <v>24563</v>
      </c>
    </row>
    <row r="644" ht="17" customHeight="1" spans="1:14">
      <c r="A644" s="38">
        <v>45644.4964583333</v>
      </c>
      <c r="B644" s="39"/>
      <c r="C644" s="39"/>
      <c r="D644" s="39" t="s">
        <v>23174</v>
      </c>
      <c r="E644" s="39" t="s">
        <v>23356</v>
      </c>
      <c r="F644" s="41" t="s">
        <v>23357</v>
      </c>
      <c r="G644" s="39">
        <v>1</v>
      </c>
      <c r="H644" s="42">
        <v>22</v>
      </c>
      <c r="I644" s="44">
        <f>VENTAS[[#This Row],[Cantidad]]*VENTAS[[#This Row],[Precio Venta]]</f>
        <v>22</v>
      </c>
      <c r="J644" s="42">
        <f>IF(VENTAS[[#This Row],[Nombre del Gestor]]&gt;1,VENTAS[[#This Row],[Precio Venta]]*10%,0)</f>
        <v>2.2</v>
      </c>
      <c r="K644" s="42">
        <f>IFERROR(VLOOKUP(VENTAS[[#This Row],[Código del producto Vendido]],STOCK[],13,FALSE),VENTAS[[#This Row],[Precio Venta]]*0.6)-VENTAS[[#This Row],[Comisión Unitaria 10%]]</f>
        <v>11</v>
      </c>
      <c r="L644" s="42">
        <f>VENTAS[[#This Row],[Cantidad]]*(VENTAS[[#This Row],[Precio Venta]]-VENTAS[[#This Row],[Costo Unitario SIN Comision]]-VENTAS[[#This Row],[Comisión Unitaria 10%]]-0.01*VENTAS[[#This Row],[Precio Venta]])</f>
        <v>8.58</v>
      </c>
      <c r="M644" s="46"/>
      <c r="N644" s="47" t="s">
        <v>24564</v>
      </c>
    </row>
    <row r="645" ht="17" customHeight="1" spans="1:14">
      <c r="A645" s="38">
        <v>45644.4964583333</v>
      </c>
      <c r="B645" s="39"/>
      <c r="C645" s="39"/>
      <c r="D645" s="39" t="s">
        <v>23174</v>
      </c>
      <c r="E645" s="39" t="s">
        <v>17342</v>
      </c>
      <c r="F645" s="41" t="s">
        <v>17340</v>
      </c>
      <c r="G645" s="39">
        <v>1</v>
      </c>
      <c r="H645" s="42">
        <v>30</v>
      </c>
      <c r="I645" s="44">
        <f>VENTAS[[#This Row],[Cantidad]]*VENTAS[[#This Row],[Precio Venta]]</f>
        <v>30</v>
      </c>
      <c r="J645" s="42">
        <f>IF(VENTAS[[#This Row],[Nombre del Gestor]]&gt;1,VENTAS[[#This Row],[Precio Venta]]*10%,0)</f>
        <v>3</v>
      </c>
      <c r="K645" s="42">
        <f>IFERROR(VLOOKUP(VENTAS[[#This Row],[Código del producto Vendido]],STOCK[],13,FALSE),VENTAS[[#This Row],[Precio Venta]]*0.6)-VENTAS[[#This Row],[Comisión Unitaria 10%]]</f>
        <v>17.28</v>
      </c>
      <c r="L645" s="42">
        <f>VENTAS[[#This Row],[Cantidad]]*(VENTAS[[#This Row],[Precio Venta]]-VENTAS[[#This Row],[Costo Unitario SIN Comision]]-VENTAS[[#This Row],[Comisión Unitaria 10%]]-0.01*VENTAS[[#This Row],[Precio Venta]])</f>
        <v>9.42</v>
      </c>
      <c r="M645" s="46"/>
      <c r="N645" s="47" t="s">
        <v>24565</v>
      </c>
    </row>
    <row r="646" ht="17" customHeight="1" spans="1:14">
      <c r="A646" s="38">
        <v>45644.4978009259</v>
      </c>
      <c r="B646" s="39"/>
      <c r="C646" s="39"/>
      <c r="D646" s="39" t="s">
        <v>23237</v>
      </c>
      <c r="E646" s="39" t="s">
        <v>24514</v>
      </c>
      <c r="F646" s="41" t="s">
        <v>24515</v>
      </c>
      <c r="G646" s="39">
        <v>1</v>
      </c>
      <c r="H646" s="42">
        <v>40</v>
      </c>
      <c r="I646" s="44">
        <f>VENTAS[[#This Row],[Cantidad]]*VENTAS[[#This Row],[Precio Venta]]</f>
        <v>40</v>
      </c>
      <c r="J646" s="42">
        <f>IF(VENTAS[[#This Row],[Nombre del Gestor]]&gt;1,VENTAS[[#This Row],[Precio Venta]]*10%,0)</f>
        <v>4</v>
      </c>
      <c r="K646" s="42">
        <f>IFERROR(VLOOKUP(VENTAS[[#This Row],[Código del producto Vendido]],STOCK[],13,FALSE),VENTAS[[#This Row],[Precio Venta]]*0.6)-VENTAS[[#This Row],[Comisión Unitaria 10%]]</f>
        <v>20</v>
      </c>
      <c r="L646" s="42">
        <f>VENTAS[[#This Row],[Cantidad]]*(VENTAS[[#This Row],[Precio Venta]]-VENTAS[[#This Row],[Costo Unitario SIN Comision]]-VENTAS[[#This Row],[Comisión Unitaria 10%]]-0.01*VENTAS[[#This Row],[Precio Venta]])</f>
        <v>15.6</v>
      </c>
      <c r="M646" s="46"/>
      <c r="N646" s="47" t="s">
        <v>24566</v>
      </c>
    </row>
    <row r="647" ht="34" customHeight="1" spans="1:14">
      <c r="A647" s="38">
        <v>45644.5190509259</v>
      </c>
      <c r="B647" s="39"/>
      <c r="C647" s="39"/>
      <c r="D647" s="39" t="s">
        <v>23189</v>
      </c>
      <c r="E647" s="39" t="s">
        <v>24567</v>
      </c>
      <c r="F647" s="41" t="s">
        <v>24270</v>
      </c>
      <c r="G647" s="39">
        <v>1</v>
      </c>
      <c r="H647" s="42">
        <v>35</v>
      </c>
      <c r="I647" s="44">
        <f>VENTAS[[#This Row],[Cantidad]]*VENTAS[[#This Row],[Precio Venta]]</f>
        <v>35</v>
      </c>
      <c r="J647" s="42">
        <f>IF(VENTAS[[#This Row],[Nombre del Gestor]]&gt;1,VENTAS[[#This Row],[Precio Venta]]*10%,0)</f>
        <v>3.5</v>
      </c>
      <c r="K647" s="42">
        <f>IFERROR(VLOOKUP(VENTAS[[#This Row],[Código del producto Vendido]],STOCK[],13,FALSE),VENTAS[[#This Row],[Precio Venta]]*0.6)-VENTAS[[#This Row],[Comisión Unitaria 10%]]</f>
        <v>17.5</v>
      </c>
      <c r="L647" s="42">
        <f>VENTAS[[#This Row],[Cantidad]]*(VENTAS[[#This Row],[Precio Venta]]-VENTAS[[#This Row],[Costo Unitario SIN Comision]]-VENTAS[[#This Row],[Comisión Unitaria 10%]]-0.01*VENTAS[[#This Row],[Precio Venta]])</f>
        <v>13.65</v>
      </c>
      <c r="M647" s="46"/>
      <c r="N647" s="47" t="s">
        <v>24568</v>
      </c>
    </row>
    <row r="648" ht="17" customHeight="1" spans="1:14">
      <c r="A648" s="38">
        <v>45644.5395949074</v>
      </c>
      <c r="B648" s="39"/>
      <c r="C648" s="39"/>
      <c r="D648" s="39" t="s">
        <v>23189</v>
      </c>
      <c r="E648" s="39" t="s">
        <v>24569</v>
      </c>
      <c r="F648" s="41" t="s">
        <v>24515</v>
      </c>
      <c r="G648" s="39">
        <v>1</v>
      </c>
      <c r="H648" s="42">
        <v>40</v>
      </c>
      <c r="I648" s="44">
        <f>VENTAS[[#This Row],[Cantidad]]*VENTAS[[#This Row],[Precio Venta]]</f>
        <v>40</v>
      </c>
      <c r="J648" s="42">
        <f>IF(VENTAS[[#This Row],[Nombre del Gestor]]&gt;1,VENTAS[[#This Row],[Precio Venta]]*10%,0)</f>
        <v>4</v>
      </c>
      <c r="K648" s="42">
        <f>IFERROR(VLOOKUP(VENTAS[[#This Row],[Código del producto Vendido]],STOCK[],13,FALSE),VENTAS[[#This Row],[Precio Venta]]*0.6)-VENTAS[[#This Row],[Comisión Unitaria 10%]]</f>
        <v>20</v>
      </c>
      <c r="L648" s="42">
        <f>VENTAS[[#This Row],[Cantidad]]*(VENTAS[[#This Row],[Precio Venta]]-VENTAS[[#This Row],[Costo Unitario SIN Comision]]-VENTAS[[#This Row],[Comisión Unitaria 10%]]-0.01*VENTAS[[#This Row],[Precio Venta]])</f>
        <v>15.6</v>
      </c>
      <c r="M648" s="46"/>
      <c r="N648" s="47" t="s">
        <v>24570</v>
      </c>
    </row>
    <row r="649" ht="17" customHeight="1" spans="1:14">
      <c r="A649" s="38">
        <v>45644.5412615741</v>
      </c>
      <c r="B649" s="39"/>
      <c r="C649" s="39"/>
      <c r="D649" s="39" t="s">
        <v>24029</v>
      </c>
      <c r="E649" s="39" t="s">
        <v>24546</v>
      </c>
      <c r="F649" s="41" t="s">
        <v>24547</v>
      </c>
      <c r="G649" s="39">
        <v>1</v>
      </c>
      <c r="H649" s="42">
        <v>25</v>
      </c>
      <c r="I649" s="44">
        <f>VENTAS[[#This Row],[Cantidad]]*VENTAS[[#This Row],[Precio Venta]]</f>
        <v>25</v>
      </c>
      <c r="J649" s="42">
        <f>IF(VENTAS[[#This Row],[Nombre del Gestor]]&gt;1,VENTAS[[#This Row],[Precio Venta]]*10%,0)</f>
        <v>2.5</v>
      </c>
      <c r="K649" s="42">
        <f>IFERROR(VLOOKUP(VENTAS[[#This Row],[Código del producto Vendido]],STOCK[],13,FALSE),VENTAS[[#This Row],[Precio Venta]]*0.6)-VENTAS[[#This Row],[Comisión Unitaria 10%]]</f>
        <v>12.5</v>
      </c>
      <c r="L649" s="42">
        <f>VENTAS[[#This Row],[Cantidad]]*(VENTAS[[#This Row],[Precio Venta]]-VENTAS[[#This Row],[Costo Unitario SIN Comision]]-VENTAS[[#This Row],[Comisión Unitaria 10%]]-0.01*VENTAS[[#This Row],[Precio Venta]])</f>
        <v>9.75</v>
      </c>
      <c r="M649" s="46"/>
      <c r="N649" s="47" t="s">
        <v>24571</v>
      </c>
    </row>
    <row r="650" ht="17" customHeight="1" spans="1:14">
      <c r="A650" s="38">
        <v>45644.5430324074</v>
      </c>
      <c r="B650" s="39"/>
      <c r="C650" s="39"/>
      <c r="D650" s="39" t="s">
        <v>23174</v>
      </c>
      <c r="E650" s="39" t="s">
        <v>24572</v>
      </c>
      <c r="F650" s="41" t="s">
        <v>24573</v>
      </c>
      <c r="G650" s="39">
        <v>1</v>
      </c>
      <c r="H650" s="42">
        <v>25</v>
      </c>
      <c r="I650" s="44">
        <f>VENTAS[[#This Row],[Cantidad]]*VENTAS[[#This Row],[Precio Venta]]</f>
        <v>25</v>
      </c>
      <c r="J650" s="42">
        <f>IF(VENTAS[[#This Row],[Nombre del Gestor]]&gt;1,VENTAS[[#This Row],[Precio Venta]]*10%,0)</f>
        <v>2.5</v>
      </c>
      <c r="K650" s="42">
        <f>IFERROR(VLOOKUP(VENTAS[[#This Row],[Código del producto Vendido]],STOCK[],13,FALSE),VENTAS[[#This Row],[Precio Venta]]*0.6)-VENTAS[[#This Row],[Comisión Unitaria 10%]]</f>
        <v>12.5</v>
      </c>
      <c r="L650" s="42">
        <f>VENTAS[[#This Row],[Cantidad]]*(VENTAS[[#This Row],[Precio Venta]]-VENTAS[[#This Row],[Costo Unitario SIN Comision]]-VENTAS[[#This Row],[Comisión Unitaria 10%]]-0.01*VENTAS[[#This Row],[Precio Venta]])</f>
        <v>9.75</v>
      </c>
      <c r="M650" s="46"/>
      <c r="N650" s="47" t="s">
        <v>24574</v>
      </c>
    </row>
    <row r="651" ht="17" customHeight="1" spans="1:14">
      <c r="A651" s="38">
        <v>45644.549525463</v>
      </c>
      <c r="B651" s="39"/>
      <c r="C651" s="39"/>
      <c r="D651" s="39" t="s">
        <v>24341</v>
      </c>
      <c r="E651" s="39" t="s">
        <v>24546</v>
      </c>
      <c r="F651" s="41" t="s">
        <v>24547</v>
      </c>
      <c r="G651" s="39">
        <v>1</v>
      </c>
      <c r="H651" s="42">
        <v>25</v>
      </c>
      <c r="I651" s="44">
        <f>VENTAS[[#This Row],[Cantidad]]*VENTAS[[#This Row],[Precio Venta]]</f>
        <v>25</v>
      </c>
      <c r="J651" s="42">
        <f>IF(VENTAS[[#This Row],[Nombre del Gestor]]&gt;1,VENTAS[[#This Row],[Precio Venta]]*10%,0)</f>
        <v>2.5</v>
      </c>
      <c r="K651" s="42">
        <f>IFERROR(VLOOKUP(VENTAS[[#This Row],[Código del producto Vendido]],STOCK[],13,FALSE),VENTAS[[#This Row],[Precio Venta]]*0.6)-VENTAS[[#This Row],[Comisión Unitaria 10%]]</f>
        <v>12.5</v>
      </c>
      <c r="L651" s="42">
        <f>VENTAS[[#This Row],[Cantidad]]*(VENTAS[[#This Row],[Precio Venta]]-VENTAS[[#This Row],[Costo Unitario SIN Comision]]-VENTAS[[#This Row],[Comisión Unitaria 10%]]-0.01*VENTAS[[#This Row],[Precio Venta]])</f>
        <v>9.75</v>
      </c>
      <c r="M651" s="46"/>
      <c r="N651" s="47" t="s">
        <v>24575</v>
      </c>
    </row>
    <row r="652" ht="17" customHeight="1" spans="1:14">
      <c r="A652" s="38">
        <v>45644.549525463</v>
      </c>
      <c r="B652" s="39"/>
      <c r="C652" s="39"/>
      <c r="D652" s="39" t="s">
        <v>24341</v>
      </c>
      <c r="E652" s="39" t="s">
        <v>24572</v>
      </c>
      <c r="F652" s="41" t="s">
        <v>24573</v>
      </c>
      <c r="G652" s="39">
        <v>1</v>
      </c>
      <c r="H652" s="42">
        <v>25</v>
      </c>
      <c r="I652" s="44">
        <f>VENTAS[[#This Row],[Cantidad]]*VENTAS[[#This Row],[Precio Venta]]</f>
        <v>25</v>
      </c>
      <c r="J652" s="42">
        <f>IF(VENTAS[[#This Row],[Nombre del Gestor]]&gt;1,VENTAS[[#This Row],[Precio Venta]]*10%,0)</f>
        <v>2.5</v>
      </c>
      <c r="K652" s="42">
        <f>IFERROR(VLOOKUP(VENTAS[[#This Row],[Código del producto Vendido]],STOCK[],13,FALSE),VENTAS[[#This Row],[Precio Venta]]*0.6)-VENTAS[[#This Row],[Comisión Unitaria 10%]]</f>
        <v>12.5</v>
      </c>
      <c r="L652" s="42">
        <f>VENTAS[[#This Row],[Cantidad]]*(VENTAS[[#This Row],[Precio Venta]]-VENTAS[[#This Row],[Costo Unitario SIN Comision]]-VENTAS[[#This Row],[Comisión Unitaria 10%]]-0.01*VENTAS[[#This Row],[Precio Venta]])</f>
        <v>9.75</v>
      </c>
      <c r="M652" s="46"/>
      <c r="N652" s="47" t="s">
        <v>24576</v>
      </c>
    </row>
    <row r="653" ht="17" customHeight="1" spans="1:14">
      <c r="A653" s="38">
        <v>45644.565162037</v>
      </c>
      <c r="B653" s="39"/>
      <c r="C653" s="39"/>
      <c r="D653" s="39" t="s">
        <v>23671</v>
      </c>
      <c r="E653" s="39" t="s">
        <v>24577</v>
      </c>
      <c r="F653" s="41" t="s">
        <v>24578</v>
      </c>
      <c r="G653" s="39">
        <v>1</v>
      </c>
      <c r="H653" s="42">
        <v>25</v>
      </c>
      <c r="I653" s="44">
        <f>VENTAS[[#This Row],[Cantidad]]*VENTAS[[#This Row],[Precio Venta]]</f>
        <v>25</v>
      </c>
      <c r="J653" s="42">
        <f>IF(VENTAS[[#This Row],[Nombre del Gestor]]&gt;1,VENTAS[[#This Row],[Precio Venta]]*10%,0)</f>
        <v>2.5</v>
      </c>
      <c r="K653" s="42">
        <f>IFERROR(VLOOKUP(VENTAS[[#This Row],[Código del producto Vendido]],STOCK[],13,FALSE),VENTAS[[#This Row],[Precio Venta]]*0.6)-VENTAS[[#This Row],[Comisión Unitaria 10%]]</f>
        <v>12.5</v>
      </c>
      <c r="L653" s="42">
        <f>VENTAS[[#This Row],[Cantidad]]*(VENTAS[[#This Row],[Precio Venta]]-VENTAS[[#This Row],[Costo Unitario SIN Comision]]-VENTAS[[#This Row],[Comisión Unitaria 10%]]-0.01*VENTAS[[#This Row],[Precio Venta]])</f>
        <v>9.75</v>
      </c>
      <c r="M653" s="46"/>
      <c r="N653" s="47" t="s">
        <v>24579</v>
      </c>
    </row>
    <row r="654" ht="17" customHeight="1" spans="1:14">
      <c r="A654" s="38">
        <v>45644.6609259259</v>
      </c>
      <c r="B654" s="39"/>
      <c r="C654" s="39"/>
      <c r="D654" s="39" t="s">
        <v>23337</v>
      </c>
      <c r="E654" s="39" t="s">
        <v>16815</v>
      </c>
      <c r="F654" s="41" t="s">
        <v>16814</v>
      </c>
      <c r="G654" s="39">
        <v>1</v>
      </c>
      <c r="H654" s="42">
        <v>25</v>
      </c>
      <c r="I654" s="44">
        <f>VENTAS[[#This Row],[Cantidad]]*VENTAS[[#This Row],[Precio Venta]]</f>
        <v>25</v>
      </c>
      <c r="J654" s="42">
        <f>IF(VENTAS[[#This Row],[Nombre del Gestor]]&gt;1,VENTAS[[#This Row],[Precio Venta]]*10%,0)</f>
        <v>2.5</v>
      </c>
      <c r="K654" s="42">
        <f>IFERROR(VLOOKUP(VENTAS[[#This Row],[Código del producto Vendido]],STOCK[],13,FALSE),VENTAS[[#This Row],[Precio Venta]]*0.6)-VENTAS[[#This Row],[Comisión Unitaria 10%]]</f>
        <v>11.95</v>
      </c>
      <c r="L654" s="42">
        <f>VENTAS[[#This Row],[Cantidad]]*(VENTAS[[#This Row],[Precio Venta]]-VENTAS[[#This Row],[Costo Unitario SIN Comision]]-VENTAS[[#This Row],[Comisión Unitaria 10%]]-0.01*VENTAS[[#This Row],[Precio Venta]])</f>
        <v>10.3</v>
      </c>
      <c r="M654" s="46"/>
      <c r="N654" s="47" t="s">
        <v>24580</v>
      </c>
    </row>
    <row r="655" ht="17" customHeight="1" spans="1:14">
      <c r="A655" s="38">
        <v>45644.8283796296</v>
      </c>
      <c r="B655" s="39"/>
      <c r="C655" s="39"/>
      <c r="D655" s="39" t="s">
        <v>23383</v>
      </c>
      <c r="E655" s="39" t="s">
        <v>24581</v>
      </c>
      <c r="F655" s="41" t="s">
        <v>24582</v>
      </c>
      <c r="G655" s="39">
        <v>1</v>
      </c>
      <c r="H655" s="42">
        <v>22</v>
      </c>
      <c r="I655" s="44">
        <f>VENTAS[[#This Row],[Cantidad]]*VENTAS[[#This Row],[Precio Venta]]</f>
        <v>22</v>
      </c>
      <c r="J655" s="42">
        <f>IF(VENTAS[[#This Row],[Nombre del Gestor]]&gt;1,VENTAS[[#This Row],[Precio Venta]]*10%,0)</f>
        <v>2.2</v>
      </c>
      <c r="K655" s="42">
        <f>IFERROR(VLOOKUP(VENTAS[[#This Row],[Código del producto Vendido]],STOCK[],13,FALSE),VENTAS[[#This Row],[Precio Venta]]*0.6)-VENTAS[[#This Row],[Comisión Unitaria 10%]]</f>
        <v>11</v>
      </c>
      <c r="L655" s="42">
        <f>VENTAS[[#This Row],[Cantidad]]*(VENTAS[[#This Row],[Precio Venta]]-VENTAS[[#This Row],[Costo Unitario SIN Comision]]-VENTAS[[#This Row],[Comisión Unitaria 10%]]-0.01*VENTAS[[#This Row],[Precio Venta]])</f>
        <v>8.58</v>
      </c>
      <c r="M655" s="46"/>
      <c r="N655" s="47" t="s">
        <v>24583</v>
      </c>
    </row>
    <row r="656" ht="17" customHeight="1" spans="1:14">
      <c r="A656" s="38">
        <v>45644.8283796296</v>
      </c>
      <c r="B656" s="39"/>
      <c r="C656" s="39"/>
      <c r="D656" s="39" t="s">
        <v>23383</v>
      </c>
      <c r="E656" s="39" t="s">
        <v>24584</v>
      </c>
      <c r="F656" s="41" t="s">
        <v>24585</v>
      </c>
      <c r="G656" s="39">
        <v>1</v>
      </c>
      <c r="H656" s="42">
        <v>20</v>
      </c>
      <c r="I656" s="44">
        <f>VENTAS[[#This Row],[Cantidad]]*VENTAS[[#This Row],[Precio Venta]]</f>
        <v>20</v>
      </c>
      <c r="J656" s="42">
        <f>IF(VENTAS[[#This Row],[Nombre del Gestor]]&gt;1,VENTAS[[#This Row],[Precio Venta]]*10%,0)</f>
        <v>2</v>
      </c>
      <c r="K656" s="42">
        <f>IFERROR(VLOOKUP(VENTAS[[#This Row],[Código del producto Vendido]],STOCK[],13,FALSE),VENTAS[[#This Row],[Precio Venta]]*0.6)-VENTAS[[#This Row],[Comisión Unitaria 10%]]</f>
        <v>10</v>
      </c>
      <c r="L656" s="42">
        <f>VENTAS[[#This Row],[Cantidad]]*(VENTAS[[#This Row],[Precio Venta]]-VENTAS[[#This Row],[Costo Unitario SIN Comision]]-VENTAS[[#This Row],[Comisión Unitaria 10%]]-0.01*VENTAS[[#This Row],[Precio Venta]])</f>
        <v>7.8</v>
      </c>
      <c r="M656" s="46"/>
      <c r="N656" s="47" t="s">
        <v>24586</v>
      </c>
    </row>
    <row r="657" ht="17" customHeight="1" spans="1:14">
      <c r="A657" s="38">
        <v>45644.8283796296</v>
      </c>
      <c r="B657" s="39"/>
      <c r="C657" s="39"/>
      <c r="D657" s="39" t="s">
        <v>23383</v>
      </c>
      <c r="E657" s="39" t="s">
        <v>23923</v>
      </c>
      <c r="F657" s="41" t="s">
        <v>16814</v>
      </c>
      <c r="G657" s="39">
        <v>1</v>
      </c>
      <c r="H657" s="42">
        <v>25</v>
      </c>
      <c r="I657" s="44">
        <f>VENTAS[[#This Row],[Cantidad]]*VENTAS[[#This Row],[Precio Venta]]</f>
        <v>25</v>
      </c>
      <c r="J657" s="42">
        <f>IF(VENTAS[[#This Row],[Nombre del Gestor]]&gt;1,VENTAS[[#This Row],[Precio Venta]]*10%,0)</f>
        <v>2.5</v>
      </c>
      <c r="K657" s="42">
        <f>IFERROR(VLOOKUP(VENTAS[[#This Row],[Código del producto Vendido]],STOCK[],13,FALSE),VENTAS[[#This Row],[Precio Venta]]*0.6)-VENTAS[[#This Row],[Comisión Unitaria 10%]]</f>
        <v>12.5</v>
      </c>
      <c r="L657" s="42">
        <f>VENTAS[[#This Row],[Cantidad]]*(VENTAS[[#This Row],[Precio Venta]]-VENTAS[[#This Row],[Costo Unitario SIN Comision]]-VENTAS[[#This Row],[Comisión Unitaria 10%]]-0.01*VENTAS[[#This Row],[Precio Venta]])</f>
        <v>9.75</v>
      </c>
      <c r="M657" s="46"/>
      <c r="N657" s="47" t="s">
        <v>24587</v>
      </c>
    </row>
    <row r="658" ht="17" customHeight="1" spans="1:14">
      <c r="A658" s="38">
        <v>45644.9515393519</v>
      </c>
      <c r="B658" s="39"/>
      <c r="C658" s="39"/>
      <c r="D658" s="39" t="s">
        <v>23671</v>
      </c>
      <c r="E658" s="39" t="s">
        <v>24553</v>
      </c>
      <c r="F658" s="41" t="s">
        <v>24554</v>
      </c>
      <c r="G658" s="39">
        <v>1</v>
      </c>
      <c r="H658" s="42">
        <v>25</v>
      </c>
      <c r="I658" s="44">
        <f>VENTAS[[#This Row],[Cantidad]]*VENTAS[[#This Row],[Precio Venta]]</f>
        <v>25</v>
      </c>
      <c r="J658" s="42">
        <f>IF(VENTAS[[#This Row],[Nombre del Gestor]]&gt;1,VENTAS[[#This Row],[Precio Venta]]*10%,0)</f>
        <v>2.5</v>
      </c>
      <c r="K658" s="42">
        <f>IFERROR(VLOOKUP(VENTAS[[#This Row],[Código del producto Vendido]],STOCK[],13,FALSE),VENTAS[[#This Row],[Precio Venta]]*0.6)-VENTAS[[#This Row],[Comisión Unitaria 10%]]</f>
        <v>12.5</v>
      </c>
      <c r="L658" s="42">
        <f>VENTAS[[#This Row],[Cantidad]]*(VENTAS[[#This Row],[Precio Venta]]-VENTAS[[#This Row],[Costo Unitario SIN Comision]]-VENTAS[[#This Row],[Comisión Unitaria 10%]]-0.01*VENTAS[[#This Row],[Precio Venta]])</f>
        <v>9.75</v>
      </c>
      <c r="M658" s="46"/>
      <c r="N658" s="47" t="s">
        <v>24588</v>
      </c>
    </row>
    <row r="659" ht="17" customHeight="1" spans="1:14">
      <c r="A659" s="38">
        <v>45645.3675115741</v>
      </c>
      <c r="B659" s="39"/>
      <c r="C659" s="39"/>
      <c r="D659" s="39" t="s">
        <v>23671</v>
      </c>
      <c r="E659" s="39" t="s">
        <v>24589</v>
      </c>
      <c r="F659" s="41" t="s">
        <v>24525</v>
      </c>
      <c r="G659" s="39">
        <v>1</v>
      </c>
      <c r="H659" s="42">
        <v>40</v>
      </c>
      <c r="I659" s="44">
        <f>VENTAS[[#This Row],[Cantidad]]*VENTAS[[#This Row],[Precio Venta]]</f>
        <v>40</v>
      </c>
      <c r="J659" s="42">
        <f>IF(VENTAS[[#This Row],[Nombre del Gestor]]&gt;1,VENTAS[[#This Row],[Precio Venta]]*10%,0)</f>
        <v>4</v>
      </c>
      <c r="K659" s="42">
        <f>IFERROR(VLOOKUP(VENTAS[[#This Row],[Código del producto Vendido]],STOCK[],13,FALSE),VENTAS[[#This Row],[Precio Venta]]*0.6)-VENTAS[[#This Row],[Comisión Unitaria 10%]]</f>
        <v>20</v>
      </c>
      <c r="L659" s="42">
        <f>VENTAS[[#This Row],[Cantidad]]*(VENTAS[[#This Row],[Precio Venta]]-VENTAS[[#This Row],[Costo Unitario SIN Comision]]-VENTAS[[#This Row],[Comisión Unitaria 10%]]-0.01*VENTAS[[#This Row],[Precio Venta]])</f>
        <v>15.6</v>
      </c>
      <c r="M659" s="46"/>
      <c r="N659" s="47" t="s">
        <v>24590</v>
      </c>
    </row>
    <row r="660" ht="17" customHeight="1" spans="1:14">
      <c r="A660" s="38">
        <v>45645.3839467593</v>
      </c>
      <c r="B660" s="39"/>
      <c r="C660" s="39"/>
      <c r="D660" s="39" t="s">
        <v>23196</v>
      </c>
      <c r="E660" s="39" t="s">
        <v>24591</v>
      </c>
      <c r="F660" s="41" t="s">
        <v>24550</v>
      </c>
      <c r="G660" s="39">
        <v>1</v>
      </c>
      <c r="H660" s="42">
        <v>35</v>
      </c>
      <c r="I660" s="44">
        <f>VENTAS[[#This Row],[Cantidad]]*VENTAS[[#This Row],[Precio Venta]]</f>
        <v>35</v>
      </c>
      <c r="J660" s="42">
        <f>IF(VENTAS[[#This Row],[Nombre del Gestor]]&gt;1,VENTAS[[#This Row],[Precio Venta]]*10%,0)</f>
        <v>3.5</v>
      </c>
      <c r="K660" s="42">
        <f>IFERROR(VLOOKUP(VENTAS[[#This Row],[Código del producto Vendido]],STOCK[],13,FALSE),VENTAS[[#This Row],[Precio Venta]]*0.6)-VENTAS[[#This Row],[Comisión Unitaria 10%]]</f>
        <v>17.5</v>
      </c>
      <c r="L660" s="42">
        <f>VENTAS[[#This Row],[Cantidad]]*(VENTAS[[#This Row],[Precio Venta]]-VENTAS[[#This Row],[Costo Unitario SIN Comision]]-VENTAS[[#This Row],[Comisión Unitaria 10%]]-0.01*VENTAS[[#This Row],[Precio Venta]])</f>
        <v>13.65</v>
      </c>
      <c r="M660" s="46"/>
      <c r="N660" s="47" t="s">
        <v>24592</v>
      </c>
    </row>
    <row r="661" ht="17" customHeight="1" spans="1:14">
      <c r="A661" s="38">
        <v>45645.4076388889</v>
      </c>
      <c r="B661" s="39"/>
      <c r="C661" s="39"/>
      <c r="D661" s="39" t="s">
        <v>23174</v>
      </c>
      <c r="E661" s="39" t="s">
        <v>24572</v>
      </c>
      <c r="F661" s="41" t="s">
        <v>24573</v>
      </c>
      <c r="G661" s="39">
        <v>1</v>
      </c>
      <c r="H661" s="42">
        <v>25</v>
      </c>
      <c r="I661" s="44">
        <f>VENTAS[[#This Row],[Cantidad]]*VENTAS[[#This Row],[Precio Venta]]</f>
        <v>25</v>
      </c>
      <c r="J661" s="42">
        <f>IF(VENTAS[[#This Row],[Nombre del Gestor]]&gt;1,VENTAS[[#This Row],[Precio Venta]]*10%,0)</f>
        <v>2.5</v>
      </c>
      <c r="K661" s="42">
        <f>IFERROR(VLOOKUP(VENTAS[[#This Row],[Código del producto Vendido]],STOCK[],13,FALSE),VENTAS[[#This Row],[Precio Venta]]*0.6)-VENTAS[[#This Row],[Comisión Unitaria 10%]]</f>
        <v>12.5</v>
      </c>
      <c r="L661" s="42">
        <f>VENTAS[[#This Row],[Cantidad]]*(VENTAS[[#This Row],[Precio Venta]]-VENTAS[[#This Row],[Costo Unitario SIN Comision]]-VENTAS[[#This Row],[Comisión Unitaria 10%]]-0.01*VENTAS[[#This Row],[Precio Venta]])</f>
        <v>9.75</v>
      </c>
      <c r="M661" s="46"/>
      <c r="N661" s="47" t="s">
        <v>24593</v>
      </c>
    </row>
    <row r="662" ht="34" customHeight="1" spans="1:14">
      <c r="A662" s="38">
        <v>45645.4123263889</v>
      </c>
      <c r="B662" s="39"/>
      <c r="C662" s="39"/>
      <c r="D662" s="39" t="s">
        <v>23484</v>
      </c>
      <c r="E662" s="39" t="s">
        <v>24594</v>
      </c>
      <c r="F662" s="41" t="s">
        <v>24595</v>
      </c>
      <c r="G662" s="39">
        <v>1</v>
      </c>
      <c r="H662" s="42">
        <v>18</v>
      </c>
      <c r="I662" s="44">
        <f>VENTAS[[#This Row],[Cantidad]]*VENTAS[[#This Row],[Precio Venta]]</f>
        <v>18</v>
      </c>
      <c r="J662" s="42">
        <f>IF(VENTAS[[#This Row],[Nombre del Gestor]]&gt;1,VENTAS[[#This Row],[Precio Venta]]*10%,0)</f>
        <v>1.8</v>
      </c>
      <c r="K662" s="42">
        <f>IFERROR(VLOOKUP(VENTAS[[#This Row],[Código del producto Vendido]],STOCK[],13,FALSE),VENTAS[[#This Row],[Precio Venta]]*0.6)-VENTAS[[#This Row],[Comisión Unitaria 10%]]</f>
        <v>9</v>
      </c>
      <c r="L662" s="42">
        <f>VENTAS[[#This Row],[Cantidad]]*(VENTAS[[#This Row],[Precio Venta]]-VENTAS[[#This Row],[Costo Unitario SIN Comision]]-VENTAS[[#This Row],[Comisión Unitaria 10%]]-0.01*VENTAS[[#This Row],[Precio Venta]])</f>
        <v>7.02</v>
      </c>
      <c r="M662" s="46"/>
      <c r="N662" s="47" t="s">
        <v>24596</v>
      </c>
    </row>
    <row r="663" ht="17" customHeight="1" spans="1:14">
      <c r="A663" s="38">
        <v>45645.4294560185</v>
      </c>
      <c r="B663" s="39"/>
      <c r="C663" s="39"/>
      <c r="D663" s="39" t="s">
        <v>23196</v>
      </c>
      <c r="E663" s="39" t="s">
        <v>24524</v>
      </c>
      <c r="F663" s="41" t="s">
        <v>24525</v>
      </c>
      <c r="G663" s="39">
        <v>1</v>
      </c>
      <c r="H663" s="42">
        <v>40</v>
      </c>
      <c r="I663" s="44">
        <f>VENTAS[[#This Row],[Cantidad]]*VENTAS[[#This Row],[Precio Venta]]</f>
        <v>40</v>
      </c>
      <c r="J663" s="42">
        <f>IF(VENTAS[[#This Row],[Nombre del Gestor]]&gt;1,VENTAS[[#This Row],[Precio Venta]]*10%,0)</f>
        <v>4</v>
      </c>
      <c r="K663" s="42">
        <f>IFERROR(VLOOKUP(VENTAS[[#This Row],[Código del producto Vendido]],STOCK[],13,FALSE),VENTAS[[#This Row],[Precio Venta]]*0.6)-VENTAS[[#This Row],[Comisión Unitaria 10%]]</f>
        <v>20</v>
      </c>
      <c r="L663" s="42">
        <f>VENTAS[[#This Row],[Cantidad]]*(VENTAS[[#This Row],[Precio Venta]]-VENTAS[[#This Row],[Costo Unitario SIN Comision]]-VENTAS[[#This Row],[Comisión Unitaria 10%]]-0.01*VENTAS[[#This Row],[Precio Venta]])</f>
        <v>15.6</v>
      </c>
      <c r="M663" s="46"/>
      <c r="N663" s="47" t="s">
        <v>24597</v>
      </c>
    </row>
    <row r="664" ht="17" customHeight="1" spans="1:14">
      <c r="A664" s="38">
        <v>45645.4331828704</v>
      </c>
      <c r="B664" s="39"/>
      <c r="C664" s="39"/>
      <c r="D664" s="39" t="s">
        <v>23174</v>
      </c>
      <c r="E664" s="39" t="s">
        <v>24598</v>
      </c>
      <c r="F664" s="41" t="s">
        <v>24599</v>
      </c>
      <c r="G664" s="39">
        <v>1</v>
      </c>
      <c r="H664" s="42">
        <v>25</v>
      </c>
      <c r="I664" s="44">
        <f>VENTAS[[#This Row],[Cantidad]]*VENTAS[[#This Row],[Precio Venta]]</f>
        <v>25</v>
      </c>
      <c r="J664" s="42">
        <f>IF(VENTAS[[#This Row],[Nombre del Gestor]]&gt;1,VENTAS[[#This Row],[Precio Venta]]*10%,0)</f>
        <v>2.5</v>
      </c>
      <c r="K664" s="42">
        <f>IFERROR(VLOOKUP(VENTAS[[#This Row],[Código del producto Vendido]],STOCK[],13,FALSE),VENTAS[[#This Row],[Precio Venta]]*0.6)-VENTAS[[#This Row],[Comisión Unitaria 10%]]</f>
        <v>12.5</v>
      </c>
      <c r="L664" s="42">
        <f>VENTAS[[#This Row],[Cantidad]]*(VENTAS[[#This Row],[Precio Venta]]-VENTAS[[#This Row],[Costo Unitario SIN Comision]]-VENTAS[[#This Row],[Comisión Unitaria 10%]]-0.01*VENTAS[[#This Row],[Precio Venta]])</f>
        <v>9.75</v>
      </c>
      <c r="M664" s="46"/>
      <c r="N664" s="47" t="s">
        <v>24600</v>
      </c>
    </row>
    <row r="665" ht="34" customHeight="1" spans="1:14">
      <c r="A665" s="38">
        <v>45645.4443402778</v>
      </c>
      <c r="B665" s="39"/>
      <c r="C665" s="39"/>
      <c r="D665" s="39" t="s">
        <v>23383</v>
      </c>
      <c r="E665" s="39" t="s">
        <v>17350</v>
      </c>
      <c r="F665" s="41" t="s">
        <v>17351</v>
      </c>
      <c r="G665" s="39">
        <v>1</v>
      </c>
      <c r="H665" s="42">
        <v>12</v>
      </c>
      <c r="I665" s="44">
        <f>VENTAS[[#This Row],[Cantidad]]*VENTAS[[#This Row],[Precio Venta]]</f>
        <v>12</v>
      </c>
      <c r="J665" s="42">
        <f>IF(VENTAS[[#This Row],[Nombre del Gestor]]&gt;1,VENTAS[[#This Row],[Precio Venta]]*10%,0)</f>
        <v>1.2</v>
      </c>
      <c r="K665" s="42">
        <f>IFERROR(VLOOKUP(VENTAS[[#This Row],[Código del producto Vendido]],STOCK[],13,FALSE),VENTAS[[#This Row],[Precio Venta]]*0.6)-VENTAS[[#This Row],[Comisión Unitaria 10%]]</f>
        <v>7.79</v>
      </c>
      <c r="L665" s="42">
        <f>VENTAS[[#This Row],[Cantidad]]*(VENTAS[[#This Row],[Precio Venta]]-VENTAS[[#This Row],[Costo Unitario SIN Comision]]-VENTAS[[#This Row],[Comisión Unitaria 10%]]-0.01*VENTAS[[#This Row],[Precio Venta]])</f>
        <v>2.89</v>
      </c>
      <c r="M665" s="46"/>
      <c r="N665" s="47" t="s">
        <v>24601</v>
      </c>
    </row>
    <row r="666" ht="17" customHeight="1" spans="1:14">
      <c r="A666" s="38">
        <v>45645.4855902778</v>
      </c>
      <c r="B666" s="39"/>
      <c r="C666" s="39"/>
      <c r="D666" s="39"/>
      <c r="E666" s="39" t="s">
        <v>24602</v>
      </c>
      <c r="F666" s="41" t="s">
        <v>17337</v>
      </c>
      <c r="G666" s="39">
        <v>1</v>
      </c>
      <c r="H666" s="42">
        <v>30</v>
      </c>
      <c r="I666" s="44">
        <f>VENTAS[[#This Row],[Cantidad]]*VENTAS[[#This Row],[Precio Venta]]</f>
        <v>30</v>
      </c>
      <c r="J666" s="42">
        <f>IF(VENTAS[[#This Row],[Nombre del Gestor]]&gt;1,VENTAS[[#This Row],[Precio Venta]]*10%,0)</f>
        <v>0</v>
      </c>
      <c r="K666" s="42">
        <f>IFERROR(VLOOKUP(VENTAS[[#This Row],[Código del producto Vendido]],STOCK[],13,FALSE),VENTAS[[#This Row],[Precio Venta]]*0.6)-VENTAS[[#This Row],[Comisión Unitaria 10%]]</f>
        <v>18</v>
      </c>
      <c r="L666" s="42">
        <f>VENTAS[[#This Row],[Cantidad]]*(VENTAS[[#This Row],[Precio Venta]]-VENTAS[[#This Row],[Costo Unitario SIN Comision]]-VENTAS[[#This Row],[Comisión Unitaria 10%]]-0.01*VENTAS[[#This Row],[Precio Venta]])</f>
        <v>11.7</v>
      </c>
      <c r="M666" s="46"/>
      <c r="N666" s="47" t="s">
        <v>24603</v>
      </c>
    </row>
    <row r="667" ht="17" customHeight="1" spans="1:14">
      <c r="A667" s="38">
        <v>45645.4855902778</v>
      </c>
      <c r="B667" s="39"/>
      <c r="C667" s="39"/>
      <c r="D667" s="39"/>
      <c r="E667" s="39" t="s">
        <v>24604</v>
      </c>
      <c r="F667" s="41" t="s">
        <v>24605</v>
      </c>
      <c r="G667" s="39">
        <v>1</v>
      </c>
      <c r="H667" s="42">
        <v>20</v>
      </c>
      <c r="I667" s="44">
        <f>VENTAS[[#This Row],[Cantidad]]*VENTAS[[#This Row],[Precio Venta]]</f>
        <v>20</v>
      </c>
      <c r="J667" s="42">
        <f>IF(VENTAS[[#This Row],[Nombre del Gestor]]&gt;1,VENTAS[[#This Row],[Precio Venta]]*10%,0)</f>
        <v>0</v>
      </c>
      <c r="K667" s="42">
        <f>IFERROR(VLOOKUP(VENTAS[[#This Row],[Código del producto Vendido]],STOCK[],13,FALSE),VENTAS[[#This Row],[Precio Venta]]*0.6)-VENTAS[[#This Row],[Comisión Unitaria 10%]]</f>
        <v>12</v>
      </c>
      <c r="L667" s="42">
        <f>VENTAS[[#This Row],[Cantidad]]*(VENTAS[[#This Row],[Precio Venta]]-VENTAS[[#This Row],[Costo Unitario SIN Comision]]-VENTAS[[#This Row],[Comisión Unitaria 10%]]-0.01*VENTAS[[#This Row],[Precio Venta]])</f>
        <v>7.8</v>
      </c>
      <c r="M667" s="46"/>
      <c r="N667" s="47" t="s">
        <v>24606</v>
      </c>
    </row>
    <row r="668" ht="17" customHeight="1" spans="1:14">
      <c r="A668" s="38">
        <v>45645.4855902778</v>
      </c>
      <c r="B668" s="39"/>
      <c r="C668" s="39"/>
      <c r="D668" s="39"/>
      <c r="E668" s="39" t="s">
        <v>24607</v>
      </c>
      <c r="F668" s="41" t="s">
        <v>17340</v>
      </c>
      <c r="G668" s="39">
        <v>1</v>
      </c>
      <c r="H668" s="42">
        <v>30</v>
      </c>
      <c r="I668" s="44">
        <f>VENTAS[[#This Row],[Cantidad]]*VENTAS[[#This Row],[Precio Venta]]</f>
        <v>30</v>
      </c>
      <c r="J668" s="42">
        <f>IF(VENTAS[[#This Row],[Nombre del Gestor]]&gt;1,VENTAS[[#This Row],[Precio Venta]]*10%,0)</f>
        <v>0</v>
      </c>
      <c r="K668" s="42">
        <f>IFERROR(VLOOKUP(VENTAS[[#This Row],[Código del producto Vendido]],STOCK[],13,FALSE),VENTAS[[#This Row],[Precio Venta]]*0.6)-VENTAS[[#This Row],[Comisión Unitaria 10%]]</f>
        <v>18</v>
      </c>
      <c r="L668" s="42">
        <f>VENTAS[[#This Row],[Cantidad]]*(VENTAS[[#This Row],[Precio Venta]]-VENTAS[[#This Row],[Costo Unitario SIN Comision]]-VENTAS[[#This Row],[Comisión Unitaria 10%]]-0.01*VENTAS[[#This Row],[Precio Venta]])</f>
        <v>11.7</v>
      </c>
      <c r="M668" s="46"/>
      <c r="N668" s="47" t="s">
        <v>24608</v>
      </c>
    </row>
    <row r="669" ht="17" customHeight="1" spans="1:14">
      <c r="A669" s="38">
        <v>45645.4855902778</v>
      </c>
      <c r="B669" s="39"/>
      <c r="C669" s="39"/>
      <c r="D669" s="39"/>
      <c r="E669" s="39" t="s">
        <v>24609</v>
      </c>
      <c r="F669" s="41" t="s">
        <v>23959</v>
      </c>
      <c r="G669" s="39">
        <v>1</v>
      </c>
      <c r="H669" s="42">
        <v>8</v>
      </c>
      <c r="I669" s="44">
        <f>VENTAS[[#This Row],[Cantidad]]*VENTAS[[#This Row],[Precio Venta]]</f>
        <v>8</v>
      </c>
      <c r="J669" s="42">
        <f>IF(VENTAS[[#This Row],[Nombre del Gestor]]&gt;1,VENTAS[[#This Row],[Precio Venta]]*10%,0)</f>
        <v>0</v>
      </c>
      <c r="K669" s="42">
        <f>IFERROR(VLOOKUP(VENTAS[[#This Row],[Código del producto Vendido]],STOCK[],13,FALSE),VENTAS[[#This Row],[Precio Venta]]*0.6)-VENTAS[[#This Row],[Comisión Unitaria 10%]]</f>
        <v>4.8</v>
      </c>
      <c r="L669" s="42">
        <f>VENTAS[[#This Row],[Cantidad]]*(VENTAS[[#This Row],[Precio Venta]]-VENTAS[[#This Row],[Costo Unitario SIN Comision]]-VENTAS[[#This Row],[Comisión Unitaria 10%]]-0.01*VENTAS[[#This Row],[Precio Venta]])</f>
        <v>3.12</v>
      </c>
      <c r="M669" s="46"/>
      <c r="N669" s="47" t="s">
        <v>24610</v>
      </c>
    </row>
    <row r="670" ht="17" customHeight="1" spans="1:14">
      <c r="A670" s="38">
        <v>45645.5328125</v>
      </c>
      <c r="B670" s="39"/>
      <c r="C670" s="39"/>
      <c r="D670" s="39" t="s">
        <v>23237</v>
      </c>
      <c r="E670" s="39" t="s">
        <v>24549</v>
      </c>
      <c r="F670" s="41" t="s">
        <v>24550</v>
      </c>
      <c r="G670" s="39">
        <v>1</v>
      </c>
      <c r="H670" s="42">
        <v>35</v>
      </c>
      <c r="I670" s="44">
        <f>VENTAS[[#This Row],[Cantidad]]*VENTAS[[#This Row],[Precio Venta]]</f>
        <v>35</v>
      </c>
      <c r="J670" s="42">
        <f>IF(VENTAS[[#This Row],[Nombre del Gestor]]&gt;1,VENTAS[[#This Row],[Precio Venta]]*10%,0)</f>
        <v>3.5</v>
      </c>
      <c r="K670" s="42">
        <f>IFERROR(VLOOKUP(VENTAS[[#This Row],[Código del producto Vendido]],STOCK[],13,FALSE),VENTAS[[#This Row],[Precio Venta]]*0.6)-VENTAS[[#This Row],[Comisión Unitaria 10%]]</f>
        <v>17.5</v>
      </c>
      <c r="L670" s="42">
        <f>VENTAS[[#This Row],[Cantidad]]*(VENTAS[[#This Row],[Precio Venta]]-VENTAS[[#This Row],[Costo Unitario SIN Comision]]-VENTAS[[#This Row],[Comisión Unitaria 10%]]-0.01*VENTAS[[#This Row],[Precio Venta]])</f>
        <v>13.65</v>
      </c>
      <c r="M670" s="46"/>
      <c r="N670" s="47" t="s">
        <v>24611</v>
      </c>
    </row>
    <row r="671" ht="17" customHeight="1" spans="1:14">
      <c r="A671" s="38">
        <v>45645.5338310185</v>
      </c>
      <c r="B671" s="39"/>
      <c r="C671" s="39"/>
      <c r="D671" s="39" t="s">
        <v>23174</v>
      </c>
      <c r="E671" s="39" t="s">
        <v>24530</v>
      </c>
      <c r="F671" s="41" t="s">
        <v>24612</v>
      </c>
      <c r="G671" s="39">
        <v>1</v>
      </c>
      <c r="H671" s="42">
        <v>30</v>
      </c>
      <c r="I671" s="44">
        <f>VENTAS[[#This Row],[Cantidad]]*VENTAS[[#This Row],[Precio Venta]]</f>
        <v>30</v>
      </c>
      <c r="J671" s="42">
        <f>IF(VENTAS[[#This Row],[Nombre del Gestor]]&gt;1,VENTAS[[#This Row],[Precio Venta]]*10%,0)</f>
        <v>3</v>
      </c>
      <c r="K671" s="42">
        <f>IFERROR(VLOOKUP(VENTAS[[#This Row],[Código del producto Vendido]],STOCK[],13,FALSE),VENTAS[[#This Row],[Precio Venta]]*0.6)-VENTAS[[#This Row],[Comisión Unitaria 10%]]</f>
        <v>15</v>
      </c>
      <c r="L671" s="42">
        <f>VENTAS[[#This Row],[Cantidad]]*(VENTAS[[#This Row],[Precio Venta]]-VENTAS[[#This Row],[Costo Unitario SIN Comision]]-VENTAS[[#This Row],[Comisión Unitaria 10%]]-0.01*VENTAS[[#This Row],[Precio Venta]])</f>
        <v>11.7</v>
      </c>
      <c r="M671" s="46"/>
      <c r="N671" s="47" t="s">
        <v>24613</v>
      </c>
    </row>
    <row r="672" ht="17" customHeight="1" spans="1:14">
      <c r="A672" s="38">
        <v>45645.5353356482</v>
      </c>
      <c r="B672" s="39"/>
      <c r="C672" s="39"/>
      <c r="D672" s="39" t="s">
        <v>23174</v>
      </c>
      <c r="E672" s="39" t="s">
        <v>24553</v>
      </c>
      <c r="F672" s="41" t="s">
        <v>24554</v>
      </c>
      <c r="G672" s="39">
        <v>1</v>
      </c>
      <c r="H672" s="42">
        <v>25</v>
      </c>
      <c r="I672" s="44">
        <f>VENTAS[[#This Row],[Cantidad]]*VENTAS[[#This Row],[Precio Venta]]</f>
        <v>25</v>
      </c>
      <c r="J672" s="42">
        <f>IF(VENTAS[[#This Row],[Nombre del Gestor]]&gt;1,VENTAS[[#This Row],[Precio Venta]]*10%,0)</f>
        <v>2.5</v>
      </c>
      <c r="K672" s="42">
        <f>IFERROR(VLOOKUP(VENTAS[[#This Row],[Código del producto Vendido]],STOCK[],13,FALSE),VENTAS[[#This Row],[Precio Venta]]*0.6)-VENTAS[[#This Row],[Comisión Unitaria 10%]]</f>
        <v>12.5</v>
      </c>
      <c r="L672" s="42">
        <f>VENTAS[[#This Row],[Cantidad]]*(VENTAS[[#This Row],[Precio Venta]]-VENTAS[[#This Row],[Costo Unitario SIN Comision]]-VENTAS[[#This Row],[Comisión Unitaria 10%]]-0.01*VENTAS[[#This Row],[Precio Venta]])</f>
        <v>9.75</v>
      </c>
      <c r="M672" s="46"/>
      <c r="N672" s="47" t="s">
        <v>24614</v>
      </c>
    </row>
    <row r="673" ht="17" customHeight="1" spans="1:14">
      <c r="A673" s="38">
        <v>45645.5433912037</v>
      </c>
      <c r="B673" s="39"/>
      <c r="C673" s="39"/>
      <c r="D673" s="39" t="s">
        <v>24615</v>
      </c>
      <c r="E673" s="39" t="s">
        <v>17260</v>
      </c>
      <c r="F673" s="41" t="s">
        <v>24616</v>
      </c>
      <c r="G673" s="39">
        <v>1</v>
      </c>
      <c r="H673" s="42">
        <v>30</v>
      </c>
      <c r="I673" s="44">
        <f>VENTAS[[#This Row],[Cantidad]]*VENTAS[[#This Row],[Precio Venta]]</f>
        <v>30</v>
      </c>
      <c r="J673" s="42">
        <f>IF(VENTAS[[#This Row],[Nombre del Gestor]]&gt;1,VENTAS[[#This Row],[Precio Venta]]*10%,0)</f>
        <v>3</v>
      </c>
      <c r="K673" s="42">
        <f>IFERROR(VLOOKUP(VENTAS[[#This Row],[Código del producto Vendido]],STOCK[],13,FALSE),VENTAS[[#This Row],[Precio Venta]]*0.6)-VENTAS[[#This Row],[Comisión Unitaria 10%]]</f>
        <v>14</v>
      </c>
      <c r="L673" s="42">
        <f>VENTAS[[#This Row],[Cantidad]]*(VENTAS[[#This Row],[Precio Venta]]-VENTAS[[#This Row],[Costo Unitario SIN Comision]]-VENTAS[[#This Row],[Comisión Unitaria 10%]]-0.01*VENTAS[[#This Row],[Precio Venta]])</f>
        <v>12.7</v>
      </c>
      <c r="M673" s="46"/>
      <c r="N673" s="47" t="s">
        <v>24617</v>
      </c>
    </row>
    <row r="674" ht="17" customHeight="1" spans="1:14">
      <c r="A674" s="38">
        <v>45645.578599537</v>
      </c>
      <c r="B674" s="39"/>
      <c r="C674" s="39"/>
      <c r="D674" s="39" t="s">
        <v>23345</v>
      </c>
      <c r="E674" s="39" t="s">
        <v>17257</v>
      </c>
      <c r="F674" s="41" t="s">
        <v>24616</v>
      </c>
      <c r="G674" s="39">
        <v>1</v>
      </c>
      <c r="H674" s="42">
        <v>30</v>
      </c>
      <c r="I674" s="44">
        <f>VENTAS[[#This Row],[Cantidad]]*VENTAS[[#This Row],[Precio Venta]]</f>
        <v>30</v>
      </c>
      <c r="J674" s="42">
        <f>IF(VENTAS[[#This Row],[Nombre del Gestor]]&gt;1,VENTAS[[#This Row],[Precio Venta]]*10%,0)</f>
        <v>3</v>
      </c>
      <c r="K674" s="42">
        <f>IFERROR(VLOOKUP(VENTAS[[#This Row],[Código del producto Vendido]],STOCK[],13,FALSE),VENTAS[[#This Row],[Precio Venta]]*0.6)-VENTAS[[#This Row],[Comisión Unitaria 10%]]</f>
        <v>14</v>
      </c>
      <c r="L674" s="42">
        <f>VENTAS[[#This Row],[Cantidad]]*(VENTAS[[#This Row],[Precio Venta]]-VENTAS[[#This Row],[Costo Unitario SIN Comision]]-VENTAS[[#This Row],[Comisión Unitaria 10%]]-0.01*VENTAS[[#This Row],[Precio Venta]])</f>
        <v>12.7</v>
      </c>
      <c r="M674" s="46"/>
      <c r="N674" s="47" t="s">
        <v>24618</v>
      </c>
    </row>
    <row r="675" ht="17" customHeight="1" spans="1:14">
      <c r="A675" s="38">
        <v>45645.604224537</v>
      </c>
      <c r="B675" s="39"/>
      <c r="C675" s="39"/>
      <c r="D675" s="39" t="s">
        <v>24029</v>
      </c>
      <c r="E675" s="39" t="s">
        <v>24619</v>
      </c>
      <c r="F675" s="41" t="s">
        <v>24515</v>
      </c>
      <c r="G675" s="39">
        <v>1</v>
      </c>
      <c r="H675" s="42">
        <v>40</v>
      </c>
      <c r="I675" s="44">
        <f>VENTAS[[#This Row],[Cantidad]]*VENTAS[[#This Row],[Precio Venta]]</f>
        <v>40</v>
      </c>
      <c r="J675" s="42">
        <f>IF(VENTAS[[#This Row],[Nombre del Gestor]]&gt;1,VENTAS[[#This Row],[Precio Venta]]*10%,0)</f>
        <v>4</v>
      </c>
      <c r="K675" s="42">
        <f>IFERROR(VLOOKUP(VENTAS[[#This Row],[Código del producto Vendido]],STOCK[],13,FALSE),VENTAS[[#This Row],[Precio Venta]]*0.6)-VENTAS[[#This Row],[Comisión Unitaria 10%]]</f>
        <v>20</v>
      </c>
      <c r="L675" s="42">
        <f>VENTAS[[#This Row],[Cantidad]]*(VENTAS[[#This Row],[Precio Venta]]-VENTAS[[#This Row],[Costo Unitario SIN Comision]]-VENTAS[[#This Row],[Comisión Unitaria 10%]]-0.01*VENTAS[[#This Row],[Precio Venta]])</f>
        <v>15.6</v>
      </c>
      <c r="M675" s="46"/>
      <c r="N675" s="47" t="s">
        <v>24620</v>
      </c>
    </row>
    <row r="676" ht="17" customHeight="1" spans="1:14">
      <c r="A676" s="38">
        <v>45645.604224537</v>
      </c>
      <c r="B676" s="39"/>
      <c r="C676" s="39"/>
      <c r="D676" s="39" t="s">
        <v>24029</v>
      </c>
      <c r="E676" s="39" t="s">
        <v>24607</v>
      </c>
      <c r="F676" s="41" t="s">
        <v>17340</v>
      </c>
      <c r="G676" s="39">
        <v>1</v>
      </c>
      <c r="H676" s="42">
        <v>30</v>
      </c>
      <c r="I676" s="44">
        <f>VENTAS[[#This Row],[Cantidad]]*VENTAS[[#This Row],[Precio Venta]]</f>
        <v>30</v>
      </c>
      <c r="J676" s="42">
        <f>IF(VENTAS[[#This Row],[Nombre del Gestor]]&gt;1,VENTAS[[#This Row],[Precio Venta]]*10%,0)</f>
        <v>3</v>
      </c>
      <c r="K676" s="42">
        <f>IFERROR(VLOOKUP(VENTAS[[#This Row],[Código del producto Vendido]],STOCK[],13,FALSE),VENTAS[[#This Row],[Precio Venta]]*0.6)-VENTAS[[#This Row],[Comisión Unitaria 10%]]</f>
        <v>15</v>
      </c>
      <c r="L676" s="42">
        <f>VENTAS[[#This Row],[Cantidad]]*(VENTAS[[#This Row],[Precio Venta]]-VENTAS[[#This Row],[Costo Unitario SIN Comision]]-VENTAS[[#This Row],[Comisión Unitaria 10%]]-0.01*VENTAS[[#This Row],[Precio Venta]])</f>
        <v>11.7</v>
      </c>
      <c r="M676" s="46"/>
      <c r="N676" s="47" t="s">
        <v>24621</v>
      </c>
    </row>
    <row r="677" ht="17" customHeight="1" spans="1:14">
      <c r="A677" s="38">
        <v>45645.604224537</v>
      </c>
      <c r="B677" s="39"/>
      <c r="C677" s="39"/>
      <c r="D677" s="39" t="s">
        <v>24029</v>
      </c>
      <c r="E677" s="39" t="s">
        <v>17341</v>
      </c>
      <c r="F677" s="41" t="s">
        <v>17340</v>
      </c>
      <c r="G677" s="39">
        <v>1</v>
      </c>
      <c r="H677" s="42">
        <v>30</v>
      </c>
      <c r="I677" s="44">
        <f>VENTAS[[#This Row],[Cantidad]]*VENTAS[[#This Row],[Precio Venta]]</f>
        <v>30</v>
      </c>
      <c r="J677" s="42">
        <f>IF(VENTAS[[#This Row],[Nombre del Gestor]]&gt;1,VENTAS[[#This Row],[Precio Venta]]*10%,0)</f>
        <v>3</v>
      </c>
      <c r="K677" s="42">
        <f>IFERROR(VLOOKUP(VENTAS[[#This Row],[Código del producto Vendido]],STOCK[],13,FALSE),VENTAS[[#This Row],[Precio Venta]]*0.6)-VENTAS[[#This Row],[Comisión Unitaria 10%]]</f>
        <v>18.28</v>
      </c>
      <c r="L677" s="42">
        <f>VENTAS[[#This Row],[Cantidad]]*(VENTAS[[#This Row],[Precio Venta]]-VENTAS[[#This Row],[Costo Unitario SIN Comision]]-VENTAS[[#This Row],[Comisión Unitaria 10%]]-0.01*VENTAS[[#This Row],[Precio Venta]])</f>
        <v>8.42</v>
      </c>
      <c r="M677" s="46"/>
      <c r="N677" s="47" t="s">
        <v>24622</v>
      </c>
    </row>
    <row r="678" ht="17" customHeight="1" spans="1:14">
      <c r="A678" s="38">
        <v>45645.6368055556</v>
      </c>
      <c r="B678" s="39"/>
      <c r="C678" s="39"/>
      <c r="D678" s="39" t="s">
        <v>23174</v>
      </c>
      <c r="E678" s="39" t="s">
        <v>24589</v>
      </c>
      <c r="F678" s="41" t="s">
        <v>24525</v>
      </c>
      <c r="G678" s="39">
        <v>1</v>
      </c>
      <c r="H678" s="42">
        <v>40</v>
      </c>
      <c r="I678" s="44">
        <f>VENTAS[[#This Row],[Cantidad]]*VENTAS[[#This Row],[Precio Venta]]</f>
        <v>40</v>
      </c>
      <c r="J678" s="42">
        <f>IF(VENTAS[[#This Row],[Nombre del Gestor]]&gt;1,VENTAS[[#This Row],[Precio Venta]]*10%,0)</f>
        <v>4</v>
      </c>
      <c r="K678" s="42">
        <f>IFERROR(VLOOKUP(VENTAS[[#This Row],[Código del producto Vendido]],STOCK[],13,FALSE),VENTAS[[#This Row],[Precio Venta]]*0.6)-VENTAS[[#This Row],[Comisión Unitaria 10%]]</f>
        <v>20</v>
      </c>
      <c r="L678" s="42">
        <f>VENTAS[[#This Row],[Cantidad]]*(VENTAS[[#This Row],[Precio Venta]]-VENTAS[[#This Row],[Costo Unitario SIN Comision]]-VENTAS[[#This Row],[Comisión Unitaria 10%]]-0.01*VENTAS[[#This Row],[Precio Venta]])</f>
        <v>15.6</v>
      </c>
      <c r="M678" s="46"/>
      <c r="N678" s="47" t="s">
        <v>24623</v>
      </c>
    </row>
    <row r="679" ht="17" customHeight="1" spans="1:14">
      <c r="A679" s="38">
        <v>45645.6374421296</v>
      </c>
      <c r="B679" s="39"/>
      <c r="C679" s="39"/>
      <c r="D679" s="39" t="s">
        <v>23174</v>
      </c>
      <c r="E679" s="39" t="s">
        <v>24546</v>
      </c>
      <c r="F679" s="41" t="s">
        <v>24547</v>
      </c>
      <c r="G679" s="39">
        <v>1</v>
      </c>
      <c r="H679" s="42">
        <v>25</v>
      </c>
      <c r="I679" s="44">
        <f>VENTAS[[#This Row],[Cantidad]]*VENTAS[[#This Row],[Precio Venta]]</f>
        <v>25</v>
      </c>
      <c r="J679" s="42">
        <f>IF(VENTAS[[#This Row],[Nombre del Gestor]]&gt;1,VENTAS[[#This Row],[Precio Venta]]*10%,0)</f>
        <v>2.5</v>
      </c>
      <c r="K679" s="42">
        <f>IFERROR(VLOOKUP(VENTAS[[#This Row],[Código del producto Vendido]],STOCK[],13,FALSE),VENTAS[[#This Row],[Precio Venta]]*0.6)-VENTAS[[#This Row],[Comisión Unitaria 10%]]</f>
        <v>12.5</v>
      </c>
      <c r="L679" s="42">
        <f>VENTAS[[#This Row],[Cantidad]]*(VENTAS[[#This Row],[Precio Venta]]-VENTAS[[#This Row],[Costo Unitario SIN Comision]]-VENTAS[[#This Row],[Comisión Unitaria 10%]]-0.01*VENTAS[[#This Row],[Precio Venta]])</f>
        <v>9.75</v>
      </c>
      <c r="M679" s="46"/>
      <c r="N679" s="47" t="s">
        <v>24624</v>
      </c>
    </row>
    <row r="680" ht="34" customHeight="1" spans="1:14">
      <c r="A680" s="38">
        <v>45645.6492592593</v>
      </c>
      <c r="B680" s="39"/>
      <c r="C680" s="39"/>
      <c r="D680" s="39" t="s">
        <v>23671</v>
      </c>
      <c r="E680" s="39" t="s">
        <v>24625</v>
      </c>
      <c r="F680" s="41" t="s">
        <v>24626</v>
      </c>
      <c r="G680" s="39">
        <v>1</v>
      </c>
      <c r="H680" s="42">
        <v>30</v>
      </c>
      <c r="I680" s="44">
        <f>VENTAS[[#This Row],[Cantidad]]*VENTAS[[#This Row],[Precio Venta]]</f>
        <v>30</v>
      </c>
      <c r="J680" s="42">
        <f>IF(VENTAS[[#This Row],[Nombre del Gestor]]&gt;1,VENTAS[[#This Row],[Precio Venta]]*10%,0)</f>
        <v>3</v>
      </c>
      <c r="K680" s="42">
        <f>IFERROR(VLOOKUP(VENTAS[[#This Row],[Código del producto Vendido]],STOCK[],13,FALSE),VENTAS[[#This Row],[Precio Venta]]*0.6)-VENTAS[[#This Row],[Comisión Unitaria 10%]]</f>
        <v>15</v>
      </c>
      <c r="L680" s="42">
        <f>VENTAS[[#This Row],[Cantidad]]*(VENTAS[[#This Row],[Precio Venta]]-VENTAS[[#This Row],[Costo Unitario SIN Comision]]-VENTAS[[#This Row],[Comisión Unitaria 10%]]-0.01*VENTAS[[#This Row],[Precio Venta]])</f>
        <v>11.7</v>
      </c>
      <c r="M680" s="46"/>
      <c r="N680" s="47" t="s">
        <v>24627</v>
      </c>
    </row>
    <row r="681" ht="34" customHeight="1" spans="1:14">
      <c r="A681" s="38">
        <v>45645.6972569444</v>
      </c>
      <c r="B681" s="39"/>
      <c r="C681" s="39"/>
      <c r="D681" s="39" t="s">
        <v>23196</v>
      </c>
      <c r="E681" s="39" t="s">
        <v>24628</v>
      </c>
      <c r="F681" s="41" t="s">
        <v>16840</v>
      </c>
      <c r="G681" s="39">
        <v>1</v>
      </c>
      <c r="H681" s="42">
        <v>18</v>
      </c>
      <c r="I681" s="44">
        <f>VENTAS[[#This Row],[Cantidad]]*VENTAS[[#This Row],[Precio Venta]]</f>
        <v>18</v>
      </c>
      <c r="J681" s="42">
        <f>IF(VENTAS[[#This Row],[Nombre del Gestor]]&gt;1,VENTAS[[#This Row],[Precio Venta]]*10%,0)</f>
        <v>1.8</v>
      </c>
      <c r="K681" s="42">
        <f>IFERROR(VLOOKUP(VENTAS[[#This Row],[Código del producto Vendido]],STOCK[],13,FALSE),VENTAS[[#This Row],[Precio Venta]]*0.6)-VENTAS[[#This Row],[Comisión Unitaria 10%]]</f>
        <v>9</v>
      </c>
      <c r="L681" s="42">
        <f>VENTAS[[#This Row],[Cantidad]]*(VENTAS[[#This Row],[Precio Venta]]-VENTAS[[#This Row],[Costo Unitario SIN Comision]]-VENTAS[[#This Row],[Comisión Unitaria 10%]]-0.01*VENTAS[[#This Row],[Precio Venta]])</f>
        <v>7.02</v>
      </c>
      <c r="M681" s="46"/>
      <c r="N681" s="47" t="s">
        <v>24629</v>
      </c>
    </row>
    <row r="682" ht="17" customHeight="1" spans="1:14">
      <c r="A682" s="38">
        <v>45645.6979398148</v>
      </c>
      <c r="B682" s="39"/>
      <c r="C682" s="39"/>
      <c r="D682" s="39" t="s">
        <v>23196</v>
      </c>
      <c r="E682" s="39" t="s">
        <v>24630</v>
      </c>
      <c r="F682" s="41" t="s">
        <v>16789</v>
      </c>
      <c r="G682" s="39">
        <v>1</v>
      </c>
      <c r="H682" s="42">
        <v>18</v>
      </c>
      <c r="I682" s="44">
        <f>VENTAS[[#This Row],[Cantidad]]*VENTAS[[#This Row],[Precio Venta]]</f>
        <v>18</v>
      </c>
      <c r="J682" s="42">
        <f>IF(VENTAS[[#This Row],[Nombre del Gestor]]&gt;1,VENTAS[[#This Row],[Precio Venta]]*10%,0)</f>
        <v>1.8</v>
      </c>
      <c r="K682" s="42">
        <f>IFERROR(VLOOKUP(VENTAS[[#This Row],[Código del producto Vendido]],STOCK[],13,FALSE),VENTAS[[#This Row],[Precio Venta]]*0.6)-VENTAS[[#This Row],[Comisión Unitaria 10%]]</f>
        <v>9</v>
      </c>
      <c r="L682" s="42">
        <f>VENTAS[[#This Row],[Cantidad]]*(VENTAS[[#This Row],[Precio Venta]]-VENTAS[[#This Row],[Costo Unitario SIN Comision]]-VENTAS[[#This Row],[Comisión Unitaria 10%]]-0.01*VENTAS[[#This Row],[Precio Venta]])</f>
        <v>7.02</v>
      </c>
      <c r="M682" s="46"/>
      <c r="N682" s="47" t="s">
        <v>24631</v>
      </c>
    </row>
    <row r="683" ht="17" customHeight="1" spans="1:14">
      <c r="A683" s="38">
        <v>45645.6992361111</v>
      </c>
      <c r="B683" s="39"/>
      <c r="C683" s="39"/>
      <c r="D683" s="39" t="s">
        <v>23671</v>
      </c>
      <c r="E683" s="39" t="s">
        <v>24533</v>
      </c>
      <c r="F683" s="41" t="s">
        <v>24534</v>
      </c>
      <c r="G683" s="39">
        <v>1</v>
      </c>
      <c r="H683" s="42">
        <v>25</v>
      </c>
      <c r="I683" s="44">
        <f>VENTAS[[#This Row],[Cantidad]]*VENTAS[[#This Row],[Precio Venta]]</f>
        <v>25</v>
      </c>
      <c r="J683" s="42">
        <f>IF(VENTAS[[#This Row],[Nombre del Gestor]]&gt;1,VENTAS[[#This Row],[Precio Venta]]*10%,0)</f>
        <v>2.5</v>
      </c>
      <c r="K683" s="42">
        <f>IFERROR(VLOOKUP(VENTAS[[#This Row],[Código del producto Vendido]],STOCK[],13,FALSE),VENTAS[[#This Row],[Precio Venta]]*0.6)-VENTAS[[#This Row],[Comisión Unitaria 10%]]</f>
        <v>12.5</v>
      </c>
      <c r="L683" s="42">
        <f>VENTAS[[#This Row],[Cantidad]]*(VENTAS[[#This Row],[Precio Venta]]-VENTAS[[#This Row],[Costo Unitario SIN Comision]]-VENTAS[[#This Row],[Comisión Unitaria 10%]]-0.01*VENTAS[[#This Row],[Precio Venta]])</f>
        <v>9.75</v>
      </c>
      <c r="M683" s="46"/>
      <c r="N683" s="47" t="s">
        <v>24632</v>
      </c>
    </row>
    <row r="684" ht="17" customHeight="1" spans="1:14">
      <c r="A684" s="38">
        <v>45645.9754166667</v>
      </c>
      <c r="B684" s="39"/>
      <c r="C684" s="39"/>
      <c r="D684" s="39" t="s">
        <v>23174</v>
      </c>
      <c r="E684" s="39" t="s">
        <v>24633</v>
      </c>
      <c r="F684" s="41" t="s">
        <v>24616</v>
      </c>
      <c r="G684" s="39">
        <v>1</v>
      </c>
      <c r="H684" s="42">
        <v>30</v>
      </c>
      <c r="I684" s="44">
        <f>VENTAS[[#This Row],[Cantidad]]*VENTAS[[#This Row],[Precio Venta]]</f>
        <v>30</v>
      </c>
      <c r="J684" s="42">
        <f>IF(VENTAS[[#This Row],[Nombre del Gestor]]&gt;1,VENTAS[[#This Row],[Precio Venta]]*10%,0)</f>
        <v>3</v>
      </c>
      <c r="K684" s="42">
        <f>IFERROR(VLOOKUP(VENTAS[[#This Row],[Código del producto Vendido]],STOCK[],13,FALSE),VENTAS[[#This Row],[Precio Venta]]*0.6)-VENTAS[[#This Row],[Comisión Unitaria 10%]]</f>
        <v>15</v>
      </c>
      <c r="L684" s="42">
        <f>VENTAS[[#This Row],[Cantidad]]*(VENTAS[[#This Row],[Precio Venta]]-VENTAS[[#This Row],[Costo Unitario SIN Comision]]-VENTAS[[#This Row],[Comisión Unitaria 10%]]-0.01*VENTAS[[#This Row],[Precio Venta]])</f>
        <v>11.7</v>
      </c>
      <c r="M684" s="46"/>
      <c r="N684" s="47" t="s">
        <v>24634</v>
      </c>
    </row>
    <row r="685" ht="17" customHeight="1" spans="1:14">
      <c r="A685" s="38">
        <v>45646.3766666667</v>
      </c>
      <c r="B685" s="39"/>
      <c r="C685" s="39"/>
      <c r="D685" s="39" t="s">
        <v>23174</v>
      </c>
      <c r="E685" s="39" t="s">
        <v>24635</v>
      </c>
      <c r="F685" s="41" t="s">
        <v>24550</v>
      </c>
      <c r="G685" s="39">
        <v>1</v>
      </c>
      <c r="H685" s="42">
        <v>35</v>
      </c>
      <c r="I685" s="44">
        <f>VENTAS[[#This Row],[Cantidad]]*VENTAS[[#This Row],[Precio Venta]]</f>
        <v>35</v>
      </c>
      <c r="J685" s="42">
        <f>IF(VENTAS[[#This Row],[Nombre del Gestor]]&gt;1,VENTAS[[#This Row],[Precio Venta]]*10%,0)</f>
        <v>3.5</v>
      </c>
      <c r="K685" s="42">
        <f>IFERROR(VLOOKUP(VENTAS[[#This Row],[Código del producto Vendido]],STOCK[],13,FALSE),VENTAS[[#This Row],[Precio Venta]]*0.6)-VENTAS[[#This Row],[Comisión Unitaria 10%]]</f>
        <v>17.5</v>
      </c>
      <c r="L685" s="42">
        <f>VENTAS[[#This Row],[Cantidad]]*(VENTAS[[#This Row],[Precio Venta]]-VENTAS[[#This Row],[Costo Unitario SIN Comision]]-VENTAS[[#This Row],[Comisión Unitaria 10%]]-0.01*VENTAS[[#This Row],[Precio Venta]])</f>
        <v>13.65</v>
      </c>
      <c r="M685" s="46"/>
      <c r="N685" s="47" t="s">
        <v>24636</v>
      </c>
    </row>
    <row r="686" ht="17" customHeight="1" spans="1:14">
      <c r="A686" s="38">
        <v>45646.4031597222</v>
      </c>
      <c r="B686" s="39"/>
      <c r="C686" s="39"/>
      <c r="D686" s="39" t="s">
        <v>23196</v>
      </c>
      <c r="E686" s="39" t="s">
        <v>24619</v>
      </c>
      <c r="F686" s="41" t="s">
        <v>24515</v>
      </c>
      <c r="G686" s="39">
        <v>1</v>
      </c>
      <c r="H686" s="42">
        <v>40</v>
      </c>
      <c r="I686" s="44">
        <f>VENTAS[[#This Row],[Cantidad]]*VENTAS[[#This Row],[Precio Venta]]</f>
        <v>40</v>
      </c>
      <c r="J686" s="42">
        <f>IF(VENTAS[[#This Row],[Nombre del Gestor]]&gt;1,VENTAS[[#This Row],[Precio Venta]]*10%,0)</f>
        <v>4</v>
      </c>
      <c r="K686" s="42">
        <f>IFERROR(VLOOKUP(VENTAS[[#This Row],[Código del producto Vendido]],STOCK[],13,FALSE),VENTAS[[#This Row],[Precio Venta]]*0.6)-VENTAS[[#This Row],[Comisión Unitaria 10%]]</f>
        <v>20</v>
      </c>
      <c r="L686" s="42">
        <f>VENTAS[[#This Row],[Cantidad]]*(VENTAS[[#This Row],[Precio Venta]]-VENTAS[[#This Row],[Costo Unitario SIN Comision]]-VENTAS[[#This Row],[Comisión Unitaria 10%]]-0.01*VENTAS[[#This Row],[Precio Venta]])</f>
        <v>15.6</v>
      </c>
      <c r="M686" s="46"/>
      <c r="N686" s="47" t="s">
        <v>24637</v>
      </c>
    </row>
    <row r="687" ht="17" customHeight="1" spans="1:14">
      <c r="A687" s="38">
        <v>45646.5284606482</v>
      </c>
      <c r="B687" s="39"/>
      <c r="C687" s="39"/>
      <c r="D687" s="39" t="s">
        <v>23174</v>
      </c>
      <c r="E687" s="39" t="s">
        <v>24638</v>
      </c>
      <c r="F687" s="41" t="s">
        <v>24515</v>
      </c>
      <c r="G687" s="39">
        <v>1</v>
      </c>
      <c r="H687" s="42">
        <v>40</v>
      </c>
      <c r="I687" s="44">
        <f>VENTAS[[#This Row],[Cantidad]]*VENTAS[[#This Row],[Precio Venta]]</f>
        <v>40</v>
      </c>
      <c r="J687" s="42">
        <f>IF(VENTAS[[#This Row],[Nombre del Gestor]]&gt;1,VENTAS[[#This Row],[Precio Venta]]*10%,0)</f>
        <v>4</v>
      </c>
      <c r="K687" s="42">
        <f>IFERROR(VLOOKUP(VENTAS[[#This Row],[Código del producto Vendido]],STOCK[],13,FALSE),VENTAS[[#This Row],[Precio Venta]]*0.6)-VENTAS[[#This Row],[Comisión Unitaria 10%]]</f>
        <v>20</v>
      </c>
      <c r="L687" s="42">
        <f>VENTAS[[#This Row],[Cantidad]]*(VENTAS[[#This Row],[Precio Venta]]-VENTAS[[#This Row],[Costo Unitario SIN Comision]]-VENTAS[[#This Row],[Comisión Unitaria 10%]]-0.01*VENTAS[[#This Row],[Precio Venta]])</f>
        <v>15.6</v>
      </c>
      <c r="M687" s="46"/>
      <c r="N687" s="47" t="s">
        <v>24639</v>
      </c>
    </row>
    <row r="688" ht="17" customHeight="1" spans="1:14">
      <c r="A688" s="38">
        <v>45646.5312152778</v>
      </c>
      <c r="B688" s="39"/>
      <c r="C688" s="39"/>
      <c r="D688" s="39" t="s">
        <v>23174</v>
      </c>
      <c r="E688" s="39" t="s">
        <v>24633</v>
      </c>
      <c r="F688" s="41" t="s">
        <v>24616</v>
      </c>
      <c r="G688" s="39">
        <v>1</v>
      </c>
      <c r="H688" s="42">
        <v>30</v>
      </c>
      <c r="I688" s="44">
        <f>VENTAS[[#This Row],[Cantidad]]*VENTAS[[#This Row],[Precio Venta]]</f>
        <v>30</v>
      </c>
      <c r="J688" s="42">
        <f>IF(VENTAS[[#This Row],[Nombre del Gestor]]&gt;1,VENTAS[[#This Row],[Precio Venta]]*10%,0)</f>
        <v>3</v>
      </c>
      <c r="K688" s="42">
        <f>IFERROR(VLOOKUP(VENTAS[[#This Row],[Código del producto Vendido]],STOCK[],13,FALSE),VENTAS[[#This Row],[Precio Venta]]*0.6)-VENTAS[[#This Row],[Comisión Unitaria 10%]]</f>
        <v>15</v>
      </c>
      <c r="L688" s="42">
        <f>VENTAS[[#This Row],[Cantidad]]*(VENTAS[[#This Row],[Precio Venta]]-VENTAS[[#This Row],[Costo Unitario SIN Comision]]-VENTAS[[#This Row],[Comisión Unitaria 10%]]-0.01*VENTAS[[#This Row],[Precio Venta]])</f>
        <v>11.7</v>
      </c>
      <c r="M688" s="46"/>
      <c r="N688" s="47" t="s">
        <v>24640</v>
      </c>
    </row>
    <row r="689" ht="34" customHeight="1" spans="1:14">
      <c r="A689" s="38">
        <v>45646.6999189815</v>
      </c>
      <c r="B689" s="39"/>
      <c r="C689" s="39"/>
      <c r="D689" s="39" t="s">
        <v>24029</v>
      </c>
      <c r="E689" s="39" t="s">
        <v>18620</v>
      </c>
      <c r="F689" s="41" t="s">
        <v>24641</v>
      </c>
      <c r="G689" s="39">
        <v>1</v>
      </c>
      <c r="H689" s="42">
        <v>35</v>
      </c>
      <c r="I689" s="44">
        <f>VENTAS[[#This Row],[Cantidad]]*VENTAS[[#This Row],[Precio Venta]]</f>
        <v>35</v>
      </c>
      <c r="J689" s="42">
        <f>IF(VENTAS[[#This Row],[Nombre del Gestor]]&gt;1,VENTAS[[#This Row],[Precio Venta]]*10%,0)</f>
        <v>3.5</v>
      </c>
      <c r="K689" s="42">
        <f>IFERROR(VLOOKUP(VENTAS[[#This Row],[Código del producto Vendido]],STOCK[],13,FALSE),VENTAS[[#This Row],[Precio Venta]]*0.6)-VENTAS[[#This Row],[Comisión Unitaria 10%]]</f>
        <v>13.5</v>
      </c>
      <c r="L689" s="42">
        <f>VENTAS[[#This Row],[Cantidad]]*(VENTAS[[#This Row],[Precio Venta]]-VENTAS[[#This Row],[Costo Unitario SIN Comision]]-VENTAS[[#This Row],[Comisión Unitaria 10%]]-0.01*VENTAS[[#This Row],[Precio Venta]])</f>
        <v>17.65</v>
      </c>
      <c r="M689" s="46"/>
      <c r="N689" s="47" t="s">
        <v>24642</v>
      </c>
    </row>
    <row r="690" ht="34" customHeight="1" spans="1:14">
      <c r="A690" s="38">
        <v>45646.7013541667</v>
      </c>
      <c r="B690" s="39"/>
      <c r="C690" s="39"/>
      <c r="D690" s="39" t="s">
        <v>24029</v>
      </c>
      <c r="E690" s="39" t="s">
        <v>17345</v>
      </c>
      <c r="F690" s="41" t="s">
        <v>17344</v>
      </c>
      <c r="G690" s="39">
        <v>1</v>
      </c>
      <c r="H690" s="42">
        <v>30</v>
      </c>
      <c r="I690" s="44">
        <f>VENTAS[[#This Row],[Cantidad]]*VENTAS[[#This Row],[Precio Venta]]</f>
        <v>30</v>
      </c>
      <c r="J690" s="42">
        <f>IF(VENTAS[[#This Row],[Nombre del Gestor]]&gt;1,VENTAS[[#This Row],[Precio Venta]]*10%,0)</f>
        <v>3</v>
      </c>
      <c r="K690" s="42">
        <f>IFERROR(VLOOKUP(VENTAS[[#This Row],[Código del producto Vendido]],STOCK[],13,FALSE),VENTAS[[#This Row],[Precio Venta]]*0.6)-VENTAS[[#This Row],[Comisión Unitaria 10%]]</f>
        <v>16.69</v>
      </c>
      <c r="L690" s="42">
        <f>VENTAS[[#This Row],[Cantidad]]*(VENTAS[[#This Row],[Precio Venta]]-VENTAS[[#This Row],[Costo Unitario SIN Comision]]-VENTAS[[#This Row],[Comisión Unitaria 10%]]-0.01*VENTAS[[#This Row],[Precio Venta]])</f>
        <v>10.01</v>
      </c>
      <c r="M690" s="46"/>
      <c r="N690" s="47" t="s">
        <v>24643</v>
      </c>
    </row>
    <row r="691" ht="17" customHeight="1" spans="1:14">
      <c r="A691" s="38">
        <v>45646.7095023148</v>
      </c>
      <c r="B691" s="39"/>
      <c r="C691" s="39"/>
      <c r="D691" s="39" t="s">
        <v>23671</v>
      </c>
      <c r="E691" s="39" t="s">
        <v>24549</v>
      </c>
      <c r="F691" s="41" t="s">
        <v>24550</v>
      </c>
      <c r="G691" s="39">
        <v>1</v>
      </c>
      <c r="H691" s="42">
        <v>35</v>
      </c>
      <c r="I691" s="44">
        <f>VENTAS[[#This Row],[Cantidad]]*VENTAS[[#This Row],[Precio Venta]]</f>
        <v>35</v>
      </c>
      <c r="J691" s="42">
        <f>IF(VENTAS[[#This Row],[Nombre del Gestor]]&gt;1,VENTAS[[#This Row],[Precio Venta]]*10%,0)</f>
        <v>3.5</v>
      </c>
      <c r="K691" s="42">
        <f>IFERROR(VLOOKUP(VENTAS[[#This Row],[Código del producto Vendido]],STOCK[],13,FALSE),VENTAS[[#This Row],[Precio Venta]]*0.6)-VENTAS[[#This Row],[Comisión Unitaria 10%]]</f>
        <v>17.5</v>
      </c>
      <c r="L691" s="42">
        <f>VENTAS[[#This Row],[Cantidad]]*(VENTAS[[#This Row],[Precio Venta]]-VENTAS[[#This Row],[Costo Unitario SIN Comision]]-VENTAS[[#This Row],[Comisión Unitaria 10%]]-0.01*VENTAS[[#This Row],[Precio Venta]])</f>
        <v>13.65</v>
      </c>
      <c r="M691" s="46"/>
      <c r="N691" s="47" t="s">
        <v>24644</v>
      </c>
    </row>
    <row r="692" ht="17" customHeight="1" spans="1:14">
      <c r="A692" s="38">
        <v>45646.8263657407</v>
      </c>
      <c r="B692" s="39"/>
      <c r="C692" s="39"/>
      <c r="D692" s="39" t="s">
        <v>23174</v>
      </c>
      <c r="E692" s="39" t="s">
        <v>24598</v>
      </c>
      <c r="F692" s="41" t="s">
        <v>24599</v>
      </c>
      <c r="G692" s="39">
        <v>1</v>
      </c>
      <c r="H692" s="42">
        <v>25</v>
      </c>
      <c r="I692" s="44">
        <f>VENTAS[[#This Row],[Cantidad]]*VENTAS[[#This Row],[Precio Venta]]</f>
        <v>25</v>
      </c>
      <c r="J692" s="42">
        <f>IF(VENTAS[[#This Row],[Nombre del Gestor]]&gt;1,VENTAS[[#This Row],[Precio Venta]]*10%,0)</f>
        <v>2.5</v>
      </c>
      <c r="K692" s="42">
        <f>IFERROR(VLOOKUP(VENTAS[[#This Row],[Código del producto Vendido]],STOCK[],13,FALSE),VENTAS[[#This Row],[Precio Venta]]*0.6)-VENTAS[[#This Row],[Comisión Unitaria 10%]]</f>
        <v>12.5</v>
      </c>
      <c r="L692" s="42">
        <f>VENTAS[[#This Row],[Cantidad]]*(VENTAS[[#This Row],[Precio Venta]]-VENTAS[[#This Row],[Costo Unitario SIN Comision]]-VENTAS[[#This Row],[Comisión Unitaria 10%]]-0.01*VENTAS[[#This Row],[Precio Venta]])</f>
        <v>9.75</v>
      </c>
      <c r="M692" s="46"/>
      <c r="N692" s="47" t="s">
        <v>24645</v>
      </c>
    </row>
    <row r="693" ht="17" customHeight="1" spans="1:14">
      <c r="A693" s="38">
        <v>45647.4214467593</v>
      </c>
      <c r="B693" s="39"/>
      <c r="C693" s="39"/>
      <c r="D693" s="39" t="s">
        <v>23174</v>
      </c>
      <c r="E693" s="39" t="s">
        <v>24530</v>
      </c>
      <c r="F693" s="41" t="s">
        <v>24612</v>
      </c>
      <c r="G693" s="39">
        <v>1</v>
      </c>
      <c r="H693" s="42">
        <v>30</v>
      </c>
      <c r="I693" s="44">
        <f>VENTAS[[#This Row],[Cantidad]]*VENTAS[[#This Row],[Precio Venta]]</f>
        <v>30</v>
      </c>
      <c r="J693" s="42">
        <f>IF(VENTAS[[#This Row],[Nombre del Gestor]]&gt;1,VENTAS[[#This Row],[Precio Venta]]*10%,0)</f>
        <v>3</v>
      </c>
      <c r="K693" s="42">
        <f>IFERROR(VLOOKUP(VENTAS[[#This Row],[Código del producto Vendido]],STOCK[],13,FALSE),VENTAS[[#This Row],[Precio Venta]]*0.6)-VENTAS[[#This Row],[Comisión Unitaria 10%]]</f>
        <v>15</v>
      </c>
      <c r="L693" s="42">
        <f>VENTAS[[#This Row],[Cantidad]]*(VENTAS[[#This Row],[Precio Venta]]-VENTAS[[#This Row],[Costo Unitario SIN Comision]]-VENTAS[[#This Row],[Comisión Unitaria 10%]]-0.01*VENTAS[[#This Row],[Precio Venta]])</f>
        <v>11.7</v>
      </c>
      <c r="M693" s="46"/>
      <c r="N693" s="47" t="s">
        <v>24646</v>
      </c>
    </row>
    <row r="694" ht="34" customHeight="1" spans="1:14">
      <c r="A694" s="38">
        <v>45647.4214467593</v>
      </c>
      <c r="B694" s="39"/>
      <c r="C694" s="39"/>
      <c r="D694" s="39" t="s">
        <v>23174</v>
      </c>
      <c r="E694" s="39" t="s">
        <v>17353</v>
      </c>
      <c r="F694" s="41" t="s">
        <v>17351</v>
      </c>
      <c r="G694" s="39">
        <v>1</v>
      </c>
      <c r="H694" s="42">
        <v>12</v>
      </c>
      <c r="I694" s="44">
        <f>VENTAS[[#This Row],[Cantidad]]*VENTAS[[#This Row],[Precio Venta]]</f>
        <v>12</v>
      </c>
      <c r="J694" s="42">
        <f>IF(VENTAS[[#This Row],[Nombre del Gestor]]&gt;1,VENTAS[[#This Row],[Precio Venta]]*10%,0)</f>
        <v>1.2</v>
      </c>
      <c r="K694" s="42">
        <f>IFERROR(VLOOKUP(VENTAS[[#This Row],[Código del producto Vendido]],STOCK[],13,FALSE),VENTAS[[#This Row],[Precio Venta]]*0.6)-VENTAS[[#This Row],[Comisión Unitaria 10%]]</f>
        <v>7.79</v>
      </c>
      <c r="L694" s="42">
        <f>VENTAS[[#This Row],[Cantidad]]*(VENTAS[[#This Row],[Precio Venta]]-VENTAS[[#This Row],[Costo Unitario SIN Comision]]-VENTAS[[#This Row],[Comisión Unitaria 10%]]-0.01*VENTAS[[#This Row],[Precio Venta]])</f>
        <v>2.89</v>
      </c>
      <c r="M694" s="46"/>
      <c r="N694" s="47" t="s">
        <v>24647</v>
      </c>
    </row>
    <row r="695" ht="17" customHeight="1" spans="1:14">
      <c r="A695" s="38">
        <v>45647.4547453704</v>
      </c>
      <c r="B695" s="39"/>
      <c r="C695" s="39"/>
      <c r="D695" s="39" t="s">
        <v>23671</v>
      </c>
      <c r="E695" s="39" t="s">
        <v>24648</v>
      </c>
      <c r="F695" s="41" t="s">
        <v>24649</v>
      </c>
      <c r="G695" s="39">
        <v>1</v>
      </c>
      <c r="H695" s="42">
        <v>30</v>
      </c>
      <c r="I695" s="44">
        <f>VENTAS[[#This Row],[Cantidad]]*VENTAS[[#This Row],[Precio Venta]]</f>
        <v>30</v>
      </c>
      <c r="J695" s="42">
        <f>IF(VENTAS[[#This Row],[Nombre del Gestor]]&gt;1,VENTAS[[#This Row],[Precio Venta]]*10%,0)</f>
        <v>3</v>
      </c>
      <c r="K695" s="42">
        <f>IFERROR(VLOOKUP(VENTAS[[#This Row],[Código del producto Vendido]],STOCK[],13,FALSE),VENTAS[[#This Row],[Precio Venta]]*0.6)-VENTAS[[#This Row],[Comisión Unitaria 10%]]</f>
        <v>15</v>
      </c>
      <c r="L695" s="42">
        <f>VENTAS[[#This Row],[Cantidad]]*(VENTAS[[#This Row],[Precio Venta]]-VENTAS[[#This Row],[Costo Unitario SIN Comision]]-VENTAS[[#This Row],[Comisión Unitaria 10%]]-0.01*VENTAS[[#This Row],[Precio Venta]])</f>
        <v>11.7</v>
      </c>
      <c r="M695" s="46"/>
      <c r="N695" s="47" t="s">
        <v>24650</v>
      </c>
    </row>
    <row r="696" ht="17" customHeight="1" spans="1:14">
      <c r="A696" s="38">
        <v>45647.4596643519</v>
      </c>
      <c r="B696" s="39"/>
      <c r="C696" s="39"/>
      <c r="D696" s="39" t="s">
        <v>23174</v>
      </c>
      <c r="E696" s="39" t="s">
        <v>24651</v>
      </c>
      <c r="F696" s="41" t="s">
        <v>16455</v>
      </c>
      <c r="G696" s="39">
        <v>1</v>
      </c>
      <c r="H696" s="42">
        <v>27</v>
      </c>
      <c r="I696" s="44">
        <f>VENTAS[[#This Row],[Cantidad]]*VENTAS[[#This Row],[Precio Venta]]</f>
        <v>27</v>
      </c>
      <c r="J696" s="42">
        <f>IF(VENTAS[[#This Row],[Nombre del Gestor]]&gt;1,VENTAS[[#This Row],[Precio Venta]]*10%,0)</f>
        <v>2.7</v>
      </c>
      <c r="K696" s="42">
        <f>IFERROR(VLOOKUP(VENTAS[[#This Row],[Código del producto Vendido]],STOCK[],13,FALSE),VENTAS[[#This Row],[Precio Venta]]*0.6)-VENTAS[[#This Row],[Comisión Unitaria 10%]]</f>
        <v>13.5</v>
      </c>
      <c r="L696" s="42">
        <f>VENTAS[[#This Row],[Cantidad]]*(VENTAS[[#This Row],[Precio Venta]]-VENTAS[[#This Row],[Costo Unitario SIN Comision]]-VENTAS[[#This Row],[Comisión Unitaria 10%]]-0.01*VENTAS[[#This Row],[Precio Venta]])</f>
        <v>10.53</v>
      </c>
      <c r="M696" s="46"/>
      <c r="N696" s="47" t="s">
        <v>24652</v>
      </c>
    </row>
    <row r="697" ht="17" customHeight="1" spans="1:14">
      <c r="A697" s="38">
        <v>45647.4596643519</v>
      </c>
      <c r="B697" s="39"/>
      <c r="C697" s="39"/>
      <c r="D697" s="39" t="s">
        <v>23174</v>
      </c>
      <c r="E697" s="39" t="s">
        <v>17257</v>
      </c>
      <c r="F697" s="41" t="s">
        <v>24616</v>
      </c>
      <c r="G697" s="39">
        <v>1</v>
      </c>
      <c r="H697" s="42">
        <v>30</v>
      </c>
      <c r="I697" s="44">
        <f>VENTAS[[#This Row],[Cantidad]]*VENTAS[[#This Row],[Precio Venta]]</f>
        <v>30</v>
      </c>
      <c r="J697" s="42">
        <f>IF(VENTAS[[#This Row],[Nombre del Gestor]]&gt;1,VENTAS[[#This Row],[Precio Venta]]*10%,0)</f>
        <v>3</v>
      </c>
      <c r="K697" s="42">
        <f>IFERROR(VLOOKUP(VENTAS[[#This Row],[Código del producto Vendido]],STOCK[],13,FALSE),VENTAS[[#This Row],[Precio Venta]]*0.6)-VENTAS[[#This Row],[Comisión Unitaria 10%]]</f>
        <v>14</v>
      </c>
      <c r="L697" s="42">
        <f>VENTAS[[#This Row],[Cantidad]]*(VENTAS[[#This Row],[Precio Venta]]-VENTAS[[#This Row],[Costo Unitario SIN Comision]]-VENTAS[[#This Row],[Comisión Unitaria 10%]]-0.01*VENTAS[[#This Row],[Precio Venta]])</f>
        <v>12.7</v>
      </c>
      <c r="M697" s="46"/>
      <c r="N697" s="47" t="s">
        <v>24653</v>
      </c>
    </row>
    <row r="698" ht="34" customHeight="1" spans="1:14">
      <c r="A698" s="38">
        <v>45647.6414699074</v>
      </c>
      <c r="B698" s="39"/>
      <c r="C698" s="39"/>
      <c r="D698" s="39" t="s">
        <v>23189</v>
      </c>
      <c r="E698" s="39" t="s">
        <v>17345</v>
      </c>
      <c r="F698" s="41" t="s">
        <v>17344</v>
      </c>
      <c r="G698" s="39">
        <v>1</v>
      </c>
      <c r="H698" s="42">
        <v>30</v>
      </c>
      <c r="I698" s="44">
        <f>VENTAS[[#This Row],[Cantidad]]*VENTAS[[#This Row],[Precio Venta]]</f>
        <v>30</v>
      </c>
      <c r="J698" s="42">
        <f>IF(VENTAS[[#This Row],[Nombre del Gestor]]&gt;1,VENTAS[[#This Row],[Precio Venta]]*10%,0)</f>
        <v>3</v>
      </c>
      <c r="K698" s="42">
        <f>IFERROR(VLOOKUP(VENTAS[[#This Row],[Código del producto Vendido]],STOCK[],13,FALSE),VENTAS[[#This Row],[Precio Venta]]*0.6)-VENTAS[[#This Row],[Comisión Unitaria 10%]]</f>
        <v>16.69</v>
      </c>
      <c r="L698" s="42">
        <f>VENTAS[[#This Row],[Cantidad]]*(VENTAS[[#This Row],[Precio Venta]]-VENTAS[[#This Row],[Costo Unitario SIN Comision]]-VENTAS[[#This Row],[Comisión Unitaria 10%]]-0.01*VENTAS[[#This Row],[Precio Venta]])</f>
        <v>10.01</v>
      </c>
      <c r="M698" s="46"/>
      <c r="N698" s="47" t="s">
        <v>24654</v>
      </c>
    </row>
    <row r="699" ht="17" customHeight="1" spans="1:14">
      <c r="A699" s="38">
        <v>45647.6414699074</v>
      </c>
      <c r="B699" s="39"/>
      <c r="C699" s="39"/>
      <c r="D699" s="39" t="s">
        <v>23189</v>
      </c>
      <c r="E699" s="39" t="s">
        <v>24619</v>
      </c>
      <c r="F699" s="41" t="s">
        <v>24515</v>
      </c>
      <c r="G699" s="39">
        <v>1</v>
      </c>
      <c r="H699" s="42">
        <v>40</v>
      </c>
      <c r="I699" s="44">
        <f>VENTAS[[#This Row],[Cantidad]]*VENTAS[[#This Row],[Precio Venta]]</f>
        <v>40</v>
      </c>
      <c r="J699" s="42">
        <f>IF(VENTAS[[#This Row],[Nombre del Gestor]]&gt;1,VENTAS[[#This Row],[Precio Venta]]*10%,0)</f>
        <v>4</v>
      </c>
      <c r="K699" s="42">
        <f>IFERROR(VLOOKUP(VENTAS[[#This Row],[Código del producto Vendido]],STOCK[],13,FALSE),VENTAS[[#This Row],[Precio Venta]]*0.6)-VENTAS[[#This Row],[Comisión Unitaria 10%]]</f>
        <v>20</v>
      </c>
      <c r="L699" s="42">
        <f>VENTAS[[#This Row],[Cantidad]]*(VENTAS[[#This Row],[Precio Venta]]-VENTAS[[#This Row],[Costo Unitario SIN Comision]]-VENTAS[[#This Row],[Comisión Unitaria 10%]]-0.01*VENTAS[[#This Row],[Precio Venta]])</f>
        <v>15.6</v>
      </c>
      <c r="M699" s="46"/>
      <c r="N699" s="47" t="s">
        <v>24655</v>
      </c>
    </row>
    <row r="700" ht="17" customHeight="1" spans="1:14">
      <c r="A700" s="38">
        <v>45647.717962963</v>
      </c>
      <c r="B700" s="39"/>
      <c r="C700" s="39"/>
      <c r="D700" s="39" t="s">
        <v>23345</v>
      </c>
      <c r="E700" s="39" t="s">
        <v>17341</v>
      </c>
      <c r="F700" s="41" t="s">
        <v>17340</v>
      </c>
      <c r="G700" s="39">
        <v>1</v>
      </c>
      <c r="H700" s="42">
        <v>30</v>
      </c>
      <c r="I700" s="44">
        <f>VENTAS[[#This Row],[Cantidad]]*VENTAS[[#This Row],[Precio Venta]]</f>
        <v>30</v>
      </c>
      <c r="J700" s="42">
        <f>IF(VENTAS[[#This Row],[Nombre del Gestor]]&gt;1,VENTAS[[#This Row],[Precio Venta]]*10%,0)</f>
        <v>3</v>
      </c>
      <c r="K700" s="42">
        <f>IFERROR(VLOOKUP(VENTAS[[#This Row],[Código del producto Vendido]],STOCK[],13,FALSE),VENTAS[[#This Row],[Precio Venta]]*0.6)-VENTAS[[#This Row],[Comisión Unitaria 10%]]</f>
        <v>18.28</v>
      </c>
      <c r="L700" s="42">
        <f>VENTAS[[#This Row],[Cantidad]]*(VENTAS[[#This Row],[Precio Venta]]-VENTAS[[#This Row],[Costo Unitario SIN Comision]]-VENTAS[[#This Row],[Comisión Unitaria 10%]]-0.01*VENTAS[[#This Row],[Precio Venta]])</f>
        <v>8.42</v>
      </c>
      <c r="M700" s="46"/>
      <c r="N700" s="47" t="s">
        <v>24656</v>
      </c>
    </row>
    <row r="701" ht="17" customHeight="1" spans="1:14">
      <c r="A701" s="38">
        <v>45647.7650115741</v>
      </c>
      <c r="B701" s="39"/>
      <c r="C701" s="39"/>
      <c r="D701" s="39" t="s">
        <v>23174</v>
      </c>
      <c r="E701" s="39" t="s">
        <v>24657</v>
      </c>
      <c r="F701" s="41" t="s">
        <v>24550</v>
      </c>
      <c r="G701" s="39">
        <v>1</v>
      </c>
      <c r="H701" s="42">
        <v>35</v>
      </c>
      <c r="I701" s="44">
        <f>VENTAS[[#This Row],[Cantidad]]*VENTAS[[#This Row],[Precio Venta]]</f>
        <v>35</v>
      </c>
      <c r="J701" s="42">
        <f>IF(VENTAS[[#This Row],[Nombre del Gestor]]&gt;1,VENTAS[[#This Row],[Precio Venta]]*10%,0)</f>
        <v>3.5</v>
      </c>
      <c r="K701" s="42">
        <f>IFERROR(VLOOKUP(VENTAS[[#This Row],[Código del producto Vendido]],STOCK[],13,FALSE),VENTAS[[#This Row],[Precio Venta]]*0.6)-VENTAS[[#This Row],[Comisión Unitaria 10%]]</f>
        <v>17.5</v>
      </c>
      <c r="L701" s="42">
        <f>VENTAS[[#This Row],[Cantidad]]*(VENTAS[[#This Row],[Precio Venta]]-VENTAS[[#This Row],[Costo Unitario SIN Comision]]-VENTAS[[#This Row],[Comisión Unitaria 10%]]-0.01*VENTAS[[#This Row],[Precio Venta]])</f>
        <v>13.65</v>
      </c>
      <c r="M701" s="46"/>
      <c r="N701" s="47" t="s">
        <v>24658</v>
      </c>
    </row>
    <row r="702" ht="17" customHeight="1" spans="1:14">
      <c r="A702" s="38">
        <v>45648.3371875</v>
      </c>
      <c r="B702" s="39"/>
      <c r="C702" s="39"/>
      <c r="D702" s="39" t="s">
        <v>23237</v>
      </c>
      <c r="E702" s="39" t="s">
        <v>24591</v>
      </c>
      <c r="F702" s="41" t="s">
        <v>24550</v>
      </c>
      <c r="G702" s="39">
        <v>1</v>
      </c>
      <c r="H702" s="42">
        <v>35</v>
      </c>
      <c r="I702" s="44">
        <f>VENTAS[[#This Row],[Cantidad]]*VENTAS[[#This Row],[Precio Venta]]</f>
        <v>35</v>
      </c>
      <c r="J702" s="42">
        <f>IF(VENTAS[[#This Row],[Nombre del Gestor]]&gt;1,VENTAS[[#This Row],[Precio Venta]]*10%,0)</f>
        <v>3.5</v>
      </c>
      <c r="K702" s="42">
        <f>IFERROR(VLOOKUP(VENTAS[[#This Row],[Código del producto Vendido]],STOCK[],13,FALSE),VENTAS[[#This Row],[Precio Venta]]*0.6)-VENTAS[[#This Row],[Comisión Unitaria 10%]]</f>
        <v>17.5</v>
      </c>
      <c r="L702" s="42">
        <f>VENTAS[[#This Row],[Cantidad]]*(VENTAS[[#This Row],[Precio Venta]]-VENTAS[[#This Row],[Costo Unitario SIN Comision]]-VENTAS[[#This Row],[Comisión Unitaria 10%]]-0.01*VENTAS[[#This Row],[Precio Venta]])</f>
        <v>13.65</v>
      </c>
      <c r="M702" s="46"/>
      <c r="N702" s="47" t="s">
        <v>24659</v>
      </c>
    </row>
    <row r="703" ht="17" customHeight="1" spans="1:14">
      <c r="A703" s="38">
        <v>45648.4831365741</v>
      </c>
      <c r="B703" s="39"/>
      <c r="C703" s="39"/>
      <c r="D703" s="39"/>
      <c r="E703" s="39" t="s">
        <v>24660</v>
      </c>
      <c r="F703" s="41" t="s">
        <v>17209</v>
      </c>
      <c r="G703" s="39">
        <v>1</v>
      </c>
      <c r="H703" s="42">
        <v>20</v>
      </c>
      <c r="I703" s="44">
        <f>VENTAS[[#This Row],[Cantidad]]*VENTAS[[#This Row],[Precio Venta]]</f>
        <v>20</v>
      </c>
      <c r="J703" s="42">
        <f>IF(VENTAS[[#This Row],[Nombre del Gestor]]&gt;1,VENTAS[[#This Row],[Precio Venta]]*10%,0)</f>
        <v>0</v>
      </c>
      <c r="K703" s="42">
        <f>IFERROR(VLOOKUP(VENTAS[[#This Row],[Código del producto Vendido]],STOCK[],13,FALSE),VENTAS[[#This Row],[Precio Venta]]*0.6)-VENTAS[[#This Row],[Comisión Unitaria 10%]]</f>
        <v>12</v>
      </c>
      <c r="L703" s="42">
        <f>VENTAS[[#This Row],[Cantidad]]*(VENTAS[[#This Row],[Precio Venta]]-VENTAS[[#This Row],[Costo Unitario SIN Comision]]-VENTAS[[#This Row],[Comisión Unitaria 10%]]-0.01*VENTAS[[#This Row],[Precio Venta]])</f>
        <v>7.8</v>
      </c>
      <c r="M703" s="46"/>
      <c r="N703" s="47" t="s">
        <v>24661</v>
      </c>
    </row>
    <row r="704" ht="34" customHeight="1" spans="1:14">
      <c r="A704" s="38">
        <v>45648.4852430555</v>
      </c>
      <c r="B704" s="39"/>
      <c r="C704" s="39"/>
      <c r="D704" s="39" t="s">
        <v>23281</v>
      </c>
      <c r="E704" s="39" t="s">
        <v>17327</v>
      </c>
      <c r="F704" s="41" t="s">
        <v>24641</v>
      </c>
      <c r="G704" s="39">
        <v>1</v>
      </c>
      <c r="H704" s="42">
        <v>35</v>
      </c>
      <c r="I704" s="44">
        <f>VENTAS[[#This Row],[Cantidad]]*VENTAS[[#This Row],[Precio Venta]]</f>
        <v>35</v>
      </c>
      <c r="J704" s="42">
        <f>IF(VENTAS[[#This Row],[Nombre del Gestor]]&gt;1,VENTAS[[#This Row],[Precio Venta]]*10%,0)</f>
        <v>3.5</v>
      </c>
      <c r="K704" s="42">
        <f>IFERROR(VLOOKUP(VENTAS[[#This Row],[Código del producto Vendido]],STOCK[],13,FALSE),VENTAS[[#This Row],[Precio Venta]]*0.6)-VENTAS[[#This Row],[Comisión Unitaria 10%]]</f>
        <v>14</v>
      </c>
      <c r="L704" s="42">
        <f>VENTAS[[#This Row],[Cantidad]]*(VENTAS[[#This Row],[Precio Venta]]-VENTAS[[#This Row],[Costo Unitario SIN Comision]]-VENTAS[[#This Row],[Comisión Unitaria 10%]]-0.01*VENTAS[[#This Row],[Precio Venta]])</f>
        <v>17.15</v>
      </c>
      <c r="M704" s="46"/>
      <c r="N704" s="47" t="s">
        <v>24662</v>
      </c>
    </row>
    <row r="705" ht="17" customHeight="1" spans="1:14">
      <c r="A705" s="38">
        <v>45648.7778356482</v>
      </c>
      <c r="B705" s="39"/>
      <c r="C705" s="39"/>
      <c r="D705" s="39" t="s">
        <v>23237</v>
      </c>
      <c r="E705" s="39" t="s">
        <v>24638</v>
      </c>
      <c r="F705" s="41" t="s">
        <v>24515</v>
      </c>
      <c r="G705" s="39">
        <v>1</v>
      </c>
      <c r="H705" s="42">
        <v>40</v>
      </c>
      <c r="I705" s="44">
        <f>VENTAS[[#This Row],[Cantidad]]*VENTAS[[#This Row],[Precio Venta]]</f>
        <v>40</v>
      </c>
      <c r="J705" s="42">
        <f>IF(VENTAS[[#This Row],[Nombre del Gestor]]&gt;1,VENTAS[[#This Row],[Precio Venta]]*10%,0)</f>
        <v>4</v>
      </c>
      <c r="K705" s="42">
        <f>IFERROR(VLOOKUP(VENTAS[[#This Row],[Código del producto Vendido]],STOCK[],13,FALSE),VENTAS[[#This Row],[Precio Venta]]*0.6)-VENTAS[[#This Row],[Comisión Unitaria 10%]]</f>
        <v>20</v>
      </c>
      <c r="L705" s="42">
        <f>VENTAS[[#This Row],[Cantidad]]*(VENTAS[[#This Row],[Precio Venta]]-VENTAS[[#This Row],[Costo Unitario SIN Comision]]-VENTAS[[#This Row],[Comisión Unitaria 10%]]-0.01*VENTAS[[#This Row],[Precio Venta]])</f>
        <v>15.6</v>
      </c>
      <c r="M705" s="46"/>
      <c r="N705" s="47" t="s">
        <v>24663</v>
      </c>
    </row>
    <row r="706" ht="17" customHeight="1" spans="1:14">
      <c r="A706" s="38">
        <v>45648.8844791667</v>
      </c>
      <c r="B706" s="39"/>
      <c r="C706" s="39"/>
      <c r="D706" s="39" t="s">
        <v>24664</v>
      </c>
      <c r="E706" s="39" t="s">
        <v>17810</v>
      </c>
      <c r="F706" s="41" t="s">
        <v>17808</v>
      </c>
      <c r="G706" s="39">
        <v>1</v>
      </c>
      <c r="H706" s="42">
        <v>3</v>
      </c>
      <c r="I706" s="44">
        <f>VENTAS[[#This Row],[Cantidad]]*VENTAS[[#This Row],[Precio Venta]]</f>
        <v>3</v>
      </c>
      <c r="J706" s="42">
        <f>IF(VENTAS[[#This Row],[Nombre del Gestor]]&gt;1,VENTAS[[#This Row],[Precio Venta]]*10%,0)</f>
        <v>0.3</v>
      </c>
      <c r="K706" s="42">
        <f>IFERROR(VLOOKUP(VENTAS[[#This Row],[Código del producto Vendido]],STOCK[],13,FALSE),VENTAS[[#This Row],[Precio Venta]]*0.6)-VENTAS[[#This Row],[Comisión Unitaria 10%]]</f>
        <v>1.45</v>
      </c>
      <c r="L706" s="42">
        <f>VENTAS[[#This Row],[Cantidad]]*(VENTAS[[#This Row],[Precio Venta]]-VENTAS[[#This Row],[Costo Unitario SIN Comision]]-VENTAS[[#This Row],[Comisión Unitaria 10%]]-0.01*VENTAS[[#This Row],[Precio Venta]])</f>
        <v>1.22</v>
      </c>
      <c r="M706" s="46"/>
      <c r="N706" s="47" t="s">
        <v>24665</v>
      </c>
    </row>
    <row r="707" ht="17" customHeight="1" spans="1:14">
      <c r="A707" s="38">
        <v>45648.8844791667</v>
      </c>
      <c r="B707" s="39"/>
      <c r="C707" s="39"/>
      <c r="D707" s="39" t="s">
        <v>24664</v>
      </c>
      <c r="E707" s="39" t="s">
        <v>24546</v>
      </c>
      <c r="F707" s="41" t="s">
        <v>24547</v>
      </c>
      <c r="G707" s="39">
        <v>1</v>
      </c>
      <c r="H707" s="42">
        <v>25</v>
      </c>
      <c r="I707" s="44">
        <f>VENTAS[[#This Row],[Cantidad]]*VENTAS[[#This Row],[Precio Venta]]</f>
        <v>25</v>
      </c>
      <c r="J707" s="42">
        <f>IF(VENTAS[[#This Row],[Nombre del Gestor]]&gt;1,VENTAS[[#This Row],[Precio Venta]]*10%,0)</f>
        <v>2.5</v>
      </c>
      <c r="K707" s="42">
        <f>IFERROR(VLOOKUP(VENTAS[[#This Row],[Código del producto Vendido]],STOCK[],13,FALSE),VENTAS[[#This Row],[Precio Venta]]*0.6)-VENTAS[[#This Row],[Comisión Unitaria 10%]]</f>
        <v>12.5</v>
      </c>
      <c r="L707" s="42">
        <f>VENTAS[[#This Row],[Cantidad]]*(VENTAS[[#This Row],[Precio Venta]]-VENTAS[[#This Row],[Costo Unitario SIN Comision]]-VENTAS[[#This Row],[Comisión Unitaria 10%]]-0.01*VENTAS[[#This Row],[Precio Venta]])</f>
        <v>9.75</v>
      </c>
      <c r="M707" s="46"/>
      <c r="N707" s="47" t="s">
        <v>24666</v>
      </c>
    </row>
    <row r="708" ht="17" customHeight="1" spans="1:14">
      <c r="A708" s="38">
        <v>45648.8844791667</v>
      </c>
      <c r="B708" s="39"/>
      <c r="C708" s="39"/>
      <c r="D708" s="39" t="s">
        <v>24664</v>
      </c>
      <c r="E708" s="39" t="s">
        <v>17804</v>
      </c>
      <c r="F708" s="41" t="s">
        <v>17800</v>
      </c>
      <c r="G708" s="39">
        <v>1</v>
      </c>
      <c r="H708" s="42">
        <v>3</v>
      </c>
      <c r="I708" s="44">
        <f>VENTAS[[#This Row],[Cantidad]]*VENTAS[[#This Row],[Precio Venta]]</f>
        <v>3</v>
      </c>
      <c r="J708" s="42">
        <f>IF(VENTAS[[#This Row],[Nombre del Gestor]]&gt;1,VENTAS[[#This Row],[Precio Venta]]*10%,0)</f>
        <v>0.3</v>
      </c>
      <c r="K708" s="42">
        <f>IFERROR(VLOOKUP(VENTAS[[#This Row],[Código del producto Vendido]],STOCK[],13,FALSE),VENTAS[[#This Row],[Precio Venta]]*0.6)-VENTAS[[#This Row],[Comisión Unitaria 10%]]</f>
        <v>1.45</v>
      </c>
      <c r="L708" s="42">
        <f>VENTAS[[#This Row],[Cantidad]]*(VENTAS[[#This Row],[Precio Venta]]-VENTAS[[#This Row],[Costo Unitario SIN Comision]]-VENTAS[[#This Row],[Comisión Unitaria 10%]]-0.01*VENTAS[[#This Row],[Precio Venta]])</f>
        <v>1.22</v>
      </c>
      <c r="M708" s="46"/>
      <c r="N708" s="47" t="s">
        <v>24667</v>
      </c>
    </row>
    <row r="709" ht="17" customHeight="1" spans="1:14">
      <c r="A709" s="38">
        <v>45648.8844791667</v>
      </c>
      <c r="B709" s="39"/>
      <c r="C709" s="39"/>
      <c r="D709" s="39" t="s">
        <v>24664</v>
      </c>
      <c r="E709" s="39" t="s">
        <v>17803</v>
      </c>
      <c r="F709" s="41" t="s">
        <v>17800</v>
      </c>
      <c r="G709" s="39">
        <v>1</v>
      </c>
      <c r="H709" s="42">
        <v>3</v>
      </c>
      <c r="I709" s="44">
        <f>VENTAS[[#This Row],[Cantidad]]*VENTAS[[#This Row],[Precio Venta]]</f>
        <v>3</v>
      </c>
      <c r="J709" s="42">
        <f>IF(VENTAS[[#This Row],[Nombre del Gestor]]&gt;1,VENTAS[[#This Row],[Precio Venta]]*10%,0)</f>
        <v>0.3</v>
      </c>
      <c r="K709" s="42">
        <f>IFERROR(VLOOKUP(VENTAS[[#This Row],[Código del producto Vendido]],STOCK[],13,FALSE),VENTAS[[#This Row],[Precio Venta]]*0.6)-VENTAS[[#This Row],[Comisión Unitaria 10%]]</f>
        <v>1.45</v>
      </c>
      <c r="L709" s="42">
        <f>VENTAS[[#This Row],[Cantidad]]*(VENTAS[[#This Row],[Precio Venta]]-VENTAS[[#This Row],[Costo Unitario SIN Comision]]-VENTAS[[#This Row],[Comisión Unitaria 10%]]-0.01*VENTAS[[#This Row],[Precio Venta]])</f>
        <v>1.22</v>
      </c>
      <c r="M709" s="46"/>
      <c r="N709" s="47" t="s">
        <v>24668</v>
      </c>
    </row>
    <row r="710" ht="17" customHeight="1" spans="1:14">
      <c r="A710" s="38">
        <v>45648.8844791667</v>
      </c>
      <c r="B710" s="39"/>
      <c r="C710" s="39"/>
      <c r="D710" s="39" t="s">
        <v>24664</v>
      </c>
      <c r="E710" s="39" t="s">
        <v>17811</v>
      </c>
      <c r="F710" s="41" t="s">
        <v>17808</v>
      </c>
      <c r="G710" s="39">
        <v>1</v>
      </c>
      <c r="H710" s="42">
        <v>3</v>
      </c>
      <c r="I710" s="44">
        <f>VENTAS[[#This Row],[Cantidad]]*VENTAS[[#This Row],[Precio Venta]]</f>
        <v>3</v>
      </c>
      <c r="J710" s="42">
        <f>IF(VENTAS[[#This Row],[Nombre del Gestor]]&gt;1,VENTAS[[#This Row],[Precio Venta]]*10%,0)</f>
        <v>0.3</v>
      </c>
      <c r="K710" s="42">
        <f>IFERROR(VLOOKUP(VENTAS[[#This Row],[Código del producto Vendido]],STOCK[],13,FALSE),VENTAS[[#This Row],[Precio Venta]]*0.6)-VENTAS[[#This Row],[Comisión Unitaria 10%]]</f>
        <v>1.45</v>
      </c>
      <c r="L710" s="42">
        <f>VENTAS[[#This Row],[Cantidad]]*(VENTAS[[#This Row],[Precio Venta]]-VENTAS[[#This Row],[Costo Unitario SIN Comision]]-VENTAS[[#This Row],[Comisión Unitaria 10%]]-0.01*VENTAS[[#This Row],[Precio Venta]])</f>
        <v>1.22</v>
      </c>
      <c r="M710" s="46"/>
      <c r="N710" s="47" t="s">
        <v>24669</v>
      </c>
    </row>
    <row r="711" ht="17" customHeight="1" spans="1:14">
      <c r="A711" s="38">
        <v>45648.8844791667</v>
      </c>
      <c r="B711" s="39"/>
      <c r="C711" s="39"/>
      <c r="D711" s="39" t="s">
        <v>24664</v>
      </c>
      <c r="E711" s="39" t="s">
        <v>17829</v>
      </c>
      <c r="F711" s="41" t="s">
        <v>17826</v>
      </c>
      <c r="G711" s="39">
        <v>1</v>
      </c>
      <c r="H711" s="42">
        <v>3</v>
      </c>
      <c r="I711" s="44">
        <f>VENTAS[[#This Row],[Cantidad]]*VENTAS[[#This Row],[Precio Venta]]</f>
        <v>3</v>
      </c>
      <c r="J711" s="42">
        <f>IF(VENTAS[[#This Row],[Nombre del Gestor]]&gt;1,VENTAS[[#This Row],[Precio Venta]]*10%,0)</f>
        <v>0.3</v>
      </c>
      <c r="K711" s="42">
        <f>IFERROR(VLOOKUP(VENTAS[[#This Row],[Código del producto Vendido]],STOCK[],13,FALSE),VENTAS[[#This Row],[Precio Venta]]*0.6)-VENTAS[[#This Row],[Comisión Unitaria 10%]]</f>
        <v>1.45</v>
      </c>
      <c r="L711" s="42">
        <f>VENTAS[[#This Row],[Cantidad]]*(VENTAS[[#This Row],[Precio Venta]]-VENTAS[[#This Row],[Costo Unitario SIN Comision]]-VENTAS[[#This Row],[Comisión Unitaria 10%]]-0.01*VENTAS[[#This Row],[Precio Venta]])</f>
        <v>1.22</v>
      </c>
      <c r="M711" s="46"/>
      <c r="N711" s="47" t="s">
        <v>24670</v>
      </c>
    </row>
    <row r="712" ht="17" customHeight="1" spans="1:14">
      <c r="A712" s="38">
        <v>45648.8844791667</v>
      </c>
      <c r="B712" s="39"/>
      <c r="C712" s="39"/>
      <c r="D712" s="39" t="s">
        <v>24664</v>
      </c>
      <c r="E712" s="39" t="s">
        <v>17817</v>
      </c>
      <c r="F712" s="41" t="s">
        <v>17814</v>
      </c>
      <c r="G712" s="39">
        <v>1</v>
      </c>
      <c r="H712" s="42">
        <v>3</v>
      </c>
      <c r="I712" s="44">
        <f>VENTAS[[#This Row],[Cantidad]]*VENTAS[[#This Row],[Precio Venta]]</f>
        <v>3</v>
      </c>
      <c r="J712" s="42">
        <f>IF(VENTAS[[#This Row],[Nombre del Gestor]]&gt;1,VENTAS[[#This Row],[Precio Venta]]*10%,0)</f>
        <v>0.3</v>
      </c>
      <c r="K712" s="42">
        <f>IFERROR(VLOOKUP(VENTAS[[#This Row],[Código del producto Vendido]],STOCK[],13,FALSE),VENTAS[[#This Row],[Precio Venta]]*0.6)-VENTAS[[#This Row],[Comisión Unitaria 10%]]</f>
        <v>1.45</v>
      </c>
      <c r="L712" s="42">
        <f>VENTAS[[#This Row],[Cantidad]]*(VENTAS[[#This Row],[Precio Venta]]-VENTAS[[#This Row],[Costo Unitario SIN Comision]]-VENTAS[[#This Row],[Comisión Unitaria 10%]]-0.01*VENTAS[[#This Row],[Precio Venta]])</f>
        <v>1.22</v>
      </c>
      <c r="M712" s="46"/>
      <c r="N712" s="47" t="s">
        <v>24671</v>
      </c>
    </row>
    <row r="713" ht="17" customHeight="1" spans="1:14">
      <c r="A713" s="38">
        <v>45648.8844791667</v>
      </c>
      <c r="B713" s="39"/>
      <c r="C713" s="39"/>
      <c r="D713" s="39" t="s">
        <v>24664</v>
      </c>
      <c r="E713" s="39" t="s">
        <v>17823</v>
      </c>
      <c r="F713" s="41" t="s">
        <v>17820</v>
      </c>
      <c r="G713" s="39">
        <v>1</v>
      </c>
      <c r="H713" s="42">
        <v>3</v>
      </c>
      <c r="I713" s="44">
        <f>VENTAS[[#This Row],[Cantidad]]*VENTAS[[#This Row],[Precio Venta]]</f>
        <v>3</v>
      </c>
      <c r="J713" s="42">
        <f>IF(VENTAS[[#This Row],[Nombre del Gestor]]&gt;1,VENTAS[[#This Row],[Precio Venta]]*10%,0)</f>
        <v>0.3</v>
      </c>
      <c r="K713" s="42">
        <f>IFERROR(VLOOKUP(VENTAS[[#This Row],[Código del producto Vendido]],STOCK[],13,FALSE),VENTAS[[#This Row],[Precio Venta]]*0.6)-VENTAS[[#This Row],[Comisión Unitaria 10%]]</f>
        <v>1.45</v>
      </c>
      <c r="L713" s="42">
        <f>VENTAS[[#This Row],[Cantidad]]*(VENTAS[[#This Row],[Precio Venta]]-VENTAS[[#This Row],[Costo Unitario SIN Comision]]-VENTAS[[#This Row],[Comisión Unitaria 10%]]-0.01*VENTAS[[#This Row],[Precio Venta]])</f>
        <v>1.22</v>
      </c>
      <c r="M713" s="46"/>
      <c r="N713" s="47" t="s">
        <v>24672</v>
      </c>
    </row>
    <row r="714" ht="17" customHeight="1" spans="1:14">
      <c r="A714" s="38">
        <v>45648.9181597222</v>
      </c>
      <c r="B714" s="39"/>
      <c r="C714" s="39"/>
      <c r="D714" s="39" t="s">
        <v>23174</v>
      </c>
      <c r="E714" s="39" t="s">
        <v>24673</v>
      </c>
      <c r="F714" s="41" t="s">
        <v>24515</v>
      </c>
      <c r="G714" s="39">
        <v>1</v>
      </c>
      <c r="H714" s="42">
        <v>40</v>
      </c>
      <c r="I714" s="44">
        <f>VENTAS[[#This Row],[Cantidad]]*VENTAS[[#This Row],[Precio Venta]]</f>
        <v>40</v>
      </c>
      <c r="J714" s="42">
        <f>IF(VENTAS[[#This Row],[Nombre del Gestor]]&gt;1,VENTAS[[#This Row],[Precio Venta]]*10%,0)</f>
        <v>4</v>
      </c>
      <c r="K714" s="42">
        <f>IFERROR(VLOOKUP(VENTAS[[#This Row],[Código del producto Vendido]],STOCK[],13,FALSE),VENTAS[[#This Row],[Precio Venta]]*0.6)-VENTAS[[#This Row],[Comisión Unitaria 10%]]</f>
        <v>20</v>
      </c>
      <c r="L714" s="42">
        <f>VENTAS[[#This Row],[Cantidad]]*(VENTAS[[#This Row],[Precio Venta]]-VENTAS[[#This Row],[Costo Unitario SIN Comision]]-VENTAS[[#This Row],[Comisión Unitaria 10%]]-0.01*VENTAS[[#This Row],[Precio Venta]])</f>
        <v>15.6</v>
      </c>
      <c r="M714" s="46"/>
      <c r="N714" s="47" t="s">
        <v>24674</v>
      </c>
    </row>
    <row r="715" ht="17" customHeight="1" spans="1:14">
      <c r="A715" s="38">
        <v>45649.397025463</v>
      </c>
      <c r="B715" s="39"/>
      <c r="C715" s="39"/>
      <c r="D715" s="39" t="s">
        <v>23174</v>
      </c>
      <c r="E715" s="39" t="s">
        <v>24675</v>
      </c>
      <c r="F715" s="41" t="s">
        <v>24616</v>
      </c>
      <c r="G715" s="39">
        <v>1</v>
      </c>
      <c r="H715" s="42">
        <v>30</v>
      </c>
      <c r="I715" s="44">
        <f>VENTAS[[#This Row],[Cantidad]]*VENTAS[[#This Row],[Precio Venta]]</f>
        <v>30</v>
      </c>
      <c r="J715" s="42">
        <f>IF(VENTAS[[#This Row],[Nombre del Gestor]]&gt;1,VENTAS[[#This Row],[Precio Venta]]*10%,0)</f>
        <v>3</v>
      </c>
      <c r="K715" s="42">
        <f>IFERROR(VLOOKUP(VENTAS[[#This Row],[Código del producto Vendido]],STOCK[],13,FALSE),VENTAS[[#This Row],[Precio Venta]]*0.6)-VENTAS[[#This Row],[Comisión Unitaria 10%]]</f>
        <v>15</v>
      </c>
      <c r="L715" s="42">
        <f>VENTAS[[#This Row],[Cantidad]]*(VENTAS[[#This Row],[Precio Venta]]-VENTAS[[#This Row],[Costo Unitario SIN Comision]]-VENTAS[[#This Row],[Comisión Unitaria 10%]]-0.01*VENTAS[[#This Row],[Precio Venta]])</f>
        <v>11.7</v>
      </c>
      <c r="M715" s="46"/>
      <c r="N715" s="47" t="s">
        <v>24676</v>
      </c>
    </row>
    <row r="716" ht="17" customHeight="1" spans="1:14">
      <c r="A716" s="38">
        <v>45649.5318981481</v>
      </c>
      <c r="B716" s="39"/>
      <c r="C716" s="39"/>
      <c r="D716" s="39" t="s">
        <v>24029</v>
      </c>
      <c r="E716" s="39" t="s">
        <v>24677</v>
      </c>
      <c r="F716" s="41" t="s">
        <v>17333</v>
      </c>
      <c r="G716" s="39">
        <v>1</v>
      </c>
      <c r="H716" s="42">
        <v>12</v>
      </c>
      <c r="I716" s="44">
        <f>VENTAS[[#This Row],[Cantidad]]*VENTAS[[#This Row],[Precio Venta]]</f>
        <v>12</v>
      </c>
      <c r="J716" s="42">
        <f>IF(VENTAS[[#This Row],[Nombre del Gestor]]&gt;1,VENTAS[[#This Row],[Precio Venta]]*10%,0)</f>
        <v>1.2</v>
      </c>
      <c r="K716" s="42">
        <f>IFERROR(VLOOKUP(VENTAS[[#This Row],[Código del producto Vendido]],STOCK[],13,FALSE),VENTAS[[#This Row],[Precio Venta]]*0.6)-VENTAS[[#This Row],[Comisión Unitaria 10%]]</f>
        <v>6</v>
      </c>
      <c r="L716" s="42">
        <f>VENTAS[[#This Row],[Cantidad]]*(VENTAS[[#This Row],[Precio Venta]]-VENTAS[[#This Row],[Costo Unitario SIN Comision]]-VENTAS[[#This Row],[Comisión Unitaria 10%]]-0.01*VENTAS[[#This Row],[Precio Venta]])</f>
        <v>4.68</v>
      </c>
      <c r="M716" s="46"/>
      <c r="N716" s="47" t="s">
        <v>24678</v>
      </c>
    </row>
    <row r="717" ht="17" customHeight="1" spans="1:14">
      <c r="A717" s="38">
        <v>45649.5318981481</v>
      </c>
      <c r="B717" s="39"/>
      <c r="C717" s="39"/>
      <c r="D717" s="39" t="s">
        <v>24029</v>
      </c>
      <c r="E717" s="39" t="s">
        <v>24679</v>
      </c>
      <c r="F717" s="41" t="s">
        <v>24680</v>
      </c>
      <c r="G717" s="39">
        <v>1</v>
      </c>
      <c r="H717" s="42">
        <v>15</v>
      </c>
      <c r="I717" s="44">
        <f>VENTAS[[#This Row],[Cantidad]]*VENTAS[[#This Row],[Precio Venta]]</f>
        <v>15</v>
      </c>
      <c r="J717" s="42">
        <f>IF(VENTAS[[#This Row],[Nombre del Gestor]]&gt;1,VENTAS[[#This Row],[Precio Venta]]*10%,0)</f>
        <v>1.5</v>
      </c>
      <c r="K717" s="42">
        <f>IFERROR(VLOOKUP(VENTAS[[#This Row],[Código del producto Vendido]],STOCK[],13,FALSE),VENTAS[[#This Row],[Precio Venta]]*0.6)-VENTAS[[#This Row],[Comisión Unitaria 10%]]</f>
        <v>7.5</v>
      </c>
      <c r="L717" s="42">
        <f>VENTAS[[#This Row],[Cantidad]]*(VENTAS[[#This Row],[Precio Venta]]-VENTAS[[#This Row],[Costo Unitario SIN Comision]]-VENTAS[[#This Row],[Comisión Unitaria 10%]]-0.01*VENTAS[[#This Row],[Precio Venta]])</f>
        <v>5.85</v>
      </c>
      <c r="M717" s="46"/>
      <c r="N717" s="47" t="s">
        <v>24681</v>
      </c>
    </row>
    <row r="718" ht="17" customHeight="1" spans="1:14">
      <c r="A718" s="38">
        <v>45649.5328472222</v>
      </c>
      <c r="B718" s="39"/>
      <c r="C718" s="39"/>
      <c r="D718" s="39"/>
      <c r="E718" s="39" t="s">
        <v>24682</v>
      </c>
      <c r="F718" s="41" t="s">
        <v>24683</v>
      </c>
      <c r="G718" s="39">
        <v>1</v>
      </c>
      <c r="H718" s="42">
        <v>15</v>
      </c>
      <c r="I718" s="44">
        <f>VENTAS[[#This Row],[Cantidad]]*VENTAS[[#This Row],[Precio Venta]]</f>
        <v>15</v>
      </c>
      <c r="J718" s="42">
        <f>IF(VENTAS[[#This Row],[Nombre del Gestor]]&gt;1,VENTAS[[#This Row],[Precio Venta]]*10%,0)</f>
        <v>0</v>
      </c>
      <c r="K718" s="42">
        <f>IFERROR(VLOOKUP(VENTAS[[#This Row],[Código del producto Vendido]],STOCK[],13,FALSE),VENTAS[[#This Row],[Precio Venta]]*0.6)-VENTAS[[#This Row],[Comisión Unitaria 10%]]</f>
        <v>9</v>
      </c>
      <c r="L718" s="42">
        <f>VENTAS[[#This Row],[Cantidad]]*(VENTAS[[#This Row],[Precio Venta]]-VENTAS[[#This Row],[Costo Unitario SIN Comision]]-VENTAS[[#This Row],[Comisión Unitaria 10%]]-0.01*VENTAS[[#This Row],[Precio Venta]])</f>
        <v>5.85</v>
      </c>
      <c r="M718" s="46"/>
      <c r="N718" s="47" t="s">
        <v>24684</v>
      </c>
    </row>
    <row r="719" ht="34" customHeight="1" spans="1:14">
      <c r="A719" s="38">
        <v>45649.5456134259</v>
      </c>
      <c r="B719" s="39"/>
      <c r="C719" s="39"/>
      <c r="D719" s="39" t="s">
        <v>23671</v>
      </c>
      <c r="E719" s="39" t="s">
        <v>24685</v>
      </c>
      <c r="F719" s="41" t="s">
        <v>24686</v>
      </c>
      <c r="G719" s="39">
        <v>2</v>
      </c>
      <c r="H719" s="42">
        <v>30</v>
      </c>
      <c r="I719" s="44">
        <f>VENTAS[[#This Row],[Cantidad]]*VENTAS[[#This Row],[Precio Venta]]</f>
        <v>60</v>
      </c>
      <c r="J719" s="42">
        <f>IF(VENTAS[[#This Row],[Nombre del Gestor]]&gt;1,VENTAS[[#This Row],[Precio Venta]]*10%,0)</f>
        <v>3</v>
      </c>
      <c r="K719" s="42">
        <f>IFERROR(VLOOKUP(VENTAS[[#This Row],[Código del producto Vendido]],STOCK[],13,FALSE),VENTAS[[#This Row],[Precio Venta]]*0.6)-VENTAS[[#This Row],[Comisión Unitaria 10%]]</f>
        <v>15</v>
      </c>
      <c r="L719" s="42">
        <f>VENTAS[[#This Row],[Cantidad]]*(VENTAS[[#This Row],[Precio Venta]]-VENTAS[[#This Row],[Costo Unitario SIN Comision]]-VENTAS[[#This Row],[Comisión Unitaria 10%]]-0.01*VENTAS[[#This Row],[Precio Venta]])</f>
        <v>23.4</v>
      </c>
      <c r="M719" s="46"/>
      <c r="N719" s="47" t="s">
        <v>24687</v>
      </c>
    </row>
    <row r="720" ht="34" customHeight="1" spans="1:14">
      <c r="A720" s="38">
        <v>45649.5472106481</v>
      </c>
      <c r="B720" s="39"/>
      <c r="C720" s="39"/>
      <c r="D720" s="39" t="s">
        <v>23174</v>
      </c>
      <c r="E720" s="39" t="s">
        <v>22614</v>
      </c>
      <c r="F720" s="41" t="s">
        <v>17344</v>
      </c>
      <c r="G720" s="39">
        <v>1</v>
      </c>
      <c r="H720" s="42">
        <v>30</v>
      </c>
      <c r="I720" s="44">
        <f>VENTAS[[#This Row],[Cantidad]]*VENTAS[[#This Row],[Precio Venta]]</f>
        <v>30</v>
      </c>
      <c r="J720" s="42">
        <f>IF(VENTAS[[#This Row],[Nombre del Gestor]]&gt;1,VENTAS[[#This Row],[Precio Venta]]*10%,0)</f>
        <v>3</v>
      </c>
      <c r="K720" s="42">
        <f>IFERROR(VLOOKUP(VENTAS[[#This Row],[Código del producto Vendido]],STOCK[],13,FALSE),VENTAS[[#This Row],[Precio Venta]]*0.6)-VENTAS[[#This Row],[Comisión Unitaria 10%]]</f>
        <v>8</v>
      </c>
      <c r="L720" s="42">
        <f>VENTAS[[#This Row],[Cantidad]]*(VENTAS[[#This Row],[Precio Venta]]-VENTAS[[#This Row],[Costo Unitario SIN Comision]]-VENTAS[[#This Row],[Comisión Unitaria 10%]]-0.01*VENTAS[[#This Row],[Precio Venta]])</f>
        <v>18.7</v>
      </c>
      <c r="M720" s="46"/>
      <c r="N720" s="47" t="s">
        <v>24688</v>
      </c>
    </row>
    <row r="721" ht="17" customHeight="1" spans="1:14">
      <c r="A721" s="38">
        <v>45649.6025578704</v>
      </c>
      <c r="B721" s="39"/>
      <c r="C721" s="39"/>
      <c r="D721" s="39"/>
      <c r="E721" s="39" t="s">
        <v>24689</v>
      </c>
      <c r="F721" s="41" t="s">
        <v>24690</v>
      </c>
      <c r="G721" s="39">
        <v>1</v>
      </c>
      <c r="H721" s="42">
        <v>30</v>
      </c>
      <c r="I721" s="44">
        <f>VENTAS[[#This Row],[Cantidad]]*VENTAS[[#This Row],[Precio Venta]]</f>
        <v>30</v>
      </c>
      <c r="J721" s="42">
        <f>IF(VENTAS[[#This Row],[Nombre del Gestor]]&gt;1,VENTAS[[#This Row],[Precio Venta]]*10%,0)</f>
        <v>0</v>
      </c>
      <c r="K721" s="42">
        <f>IFERROR(VLOOKUP(VENTAS[[#This Row],[Código del producto Vendido]],STOCK[],13,FALSE),VENTAS[[#This Row],[Precio Venta]]*0.6)-VENTAS[[#This Row],[Comisión Unitaria 10%]]</f>
        <v>18</v>
      </c>
      <c r="L721" s="42">
        <f>VENTAS[[#This Row],[Cantidad]]*(VENTAS[[#This Row],[Precio Venta]]-VENTAS[[#This Row],[Costo Unitario SIN Comision]]-VENTAS[[#This Row],[Comisión Unitaria 10%]]-0.01*VENTAS[[#This Row],[Precio Venta]])</f>
        <v>11.7</v>
      </c>
      <c r="M721" s="46"/>
      <c r="N721" s="47" t="s">
        <v>24691</v>
      </c>
    </row>
    <row r="722" ht="17" customHeight="1" spans="1:14">
      <c r="A722" s="38">
        <v>45649.6795486111</v>
      </c>
      <c r="B722" s="39"/>
      <c r="C722" s="39"/>
      <c r="D722" s="39" t="s">
        <v>23196</v>
      </c>
      <c r="E722" s="39" t="s">
        <v>24692</v>
      </c>
      <c r="F722" s="41" t="s">
        <v>24693</v>
      </c>
      <c r="G722" s="39">
        <v>1</v>
      </c>
      <c r="H722" s="42">
        <v>22</v>
      </c>
      <c r="I722" s="44">
        <f>VENTAS[[#This Row],[Cantidad]]*VENTAS[[#This Row],[Precio Venta]]</f>
        <v>22</v>
      </c>
      <c r="J722" s="42">
        <f>IF(VENTAS[[#This Row],[Nombre del Gestor]]&gt;1,VENTAS[[#This Row],[Precio Venta]]*10%,0)</f>
        <v>2.2</v>
      </c>
      <c r="K722" s="42">
        <f>IFERROR(VLOOKUP(VENTAS[[#This Row],[Código del producto Vendido]],STOCK[],13,FALSE),VENTAS[[#This Row],[Precio Venta]]*0.6)-VENTAS[[#This Row],[Comisión Unitaria 10%]]</f>
        <v>11</v>
      </c>
      <c r="L722" s="42">
        <f>VENTAS[[#This Row],[Cantidad]]*(VENTAS[[#This Row],[Precio Venta]]-VENTAS[[#This Row],[Costo Unitario SIN Comision]]-VENTAS[[#This Row],[Comisión Unitaria 10%]]-0.01*VENTAS[[#This Row],[Precio Venta]])</f>
        <v>8.58</v>
      </c>
      <c r="M722" s="46"/>
      <c r="N722" s="47" t="s">
        <v>24694</v>
      </c>
    </row>
    <row r="723" ht="34" customHeight="1" spans="1:14">
      <c r="A723" s="38">
        <v>45649.7308564815</v>
      </c>
      <c r="B723" s="39"/>
      <c r="C723" s="39"/>
      <c r="D723" s="39"/>
      <c r="E723" s="39" t="s">
        <v>24433</v>
      </c>
      <c r="F723" s="41" t="s">
        <v>24434</v>
      </c>
      <c r="G723" s="39">
        <v>1</v>
      </c>
      <c r="H723" s="42">
        <v>30</v>
      </c>
      <c r="I723" s="44">
        <f>VENTAS[[#This Row],[Cantidad]]*VENTAS[[#This Row],[Precio Venta]]</f>
        <v>30</v>
      </c>
      <c r="J723" s="42">
        <f>IF(VENTAS[[#This Row],[Nombre del Gestor]]&gt;1,VENTAS[[#This Row],[Precio Venta]]*10%,0)</f>
        <v>0</v>
      </c>
      <c r="K723" s="42">
        <f>IFERROR(VLOOKUP(VENTAS[[#This Row],[Código del producto Vendido]],STOCK[],13,FALSE),VENTAS[[#This Row],[Precio Venta]]*0.6)-VENTAS[[#This Row],[Comisión Unitaria 10%]]</f>
        <v>18</v>
      </c>
      <c r="L723" s="42">
        <f>VENTAS[[#This Row],[Cantidad]]*(VENTAS[[#This Row],[Precio Venta]]-VENTAS[[#This Row],[Costo Unitario SIN Comision]]-VENTAS[[#This Row],[Comisión Unitaria 10%]]-0.01*VENTAS[[#This Row],[Precio Venta]])</f>
        <v>11.7</v>
      </c>
      <c r="M723" s="46"/>
      <c r="N723" s="47" t="s">
        <v>24695</v>
      </c>
    </row>
    <row r="724" ht="17" customHeight="1" spans="1:14">
      <c r="A724" s="38">
        <v>45649.7699884259</v>
      </c>
      <c r="B724" s="39"/>
      <c r="C724" s="39"/>
      <c r="D724" s="39" t="s">
        <v>24029</v>
      </c>
      <c r="E724" s="39" t="s">
        <v>24490</v>
      </c>
      <c r="F724" s="41" t="s">
        <v>16605</v>
      </c>
      <c r="G724" s="39">
        <v>1</v>
      </c>
      <c r="H724" s="42">
        <v>35</v>
      </c>
      <c r="I724" s="44">
        <f>VENTAS[[#This Row],[Cantidad]]*VENTAS[[#This Row],[Precio Venta]]</f>
        <v>35</v>
      </c>
      <c r="J724" s="42">
        <f>IF(VENTAS[[#This Row],[Nombre del Gestor]]&gt;1,VENTAS[[#This Row],[Precio Venta]]*10%,0)</f>
        <v>3.5</v>
      </c>
      <c r="K724" s="42">
        <f>IFERROR(VLOOKUP(VENTAS[[#This Row],[Código del producto Vendido]],STOCK[],13,FALSE),VENTAS[[#This Row],[Precio Venta]]*0.6)-VENTAS[[#This Row],[Comisión Unitaria 10%]]</f>
        <v>17.5</v>
      </c>
      <c r="L724" s="42">
        <f>VENTAS[[#This Row],[Cantidad]]*(VENTAS[[#This Row],[Precio Venta]]-VENTAS[[#This Row],[Costo Unitario SIN Comision]]-VENTAS[[#This Row],[Comisión Unitaria 10%]]-0.01*VENTAS[[#This Row],[Precio Venta]])</f>
        <v>13.65</v>
      </c>
      <c r="M724" s="46"/>
      <c r="N724" s="47" t="s">
        <v>24696</v>
      </c>
    </row>
    <row r="725" ht="17" customHeight="1" spans="1:14">
      <c r="A725" s="38">
        <v>45650.4049074074</v>
      </c>
      <c r="B725" s="39"/>
      <c r="C725" s="39"/>
      <c r="D725" s="39" t="s">
        <v>23196</v>
      </c>
      <c r="E725" s="39" t="s">
        <v>24697</v>
      </c>
      <c r="F725" s="41" t="s">
        <v>16605</v>
      </c>
      <c r="G725" s="39">
        <v>1</v>
      </c>
      <c r="H725" s="42">
        <v>35</v>
      </c>
      <c r="I725" s="44">
        <f>VENTAS[[#This Row],[Cantidad]]*VENTAS[[#This Row],[Precio Venta]]</f>
        <v>35</v>
      </c>
      <c r="J725" s="42">
        <f>IF(VENTAS[[#This Row],[Nombre del Gestor]]&gt;1,VENTAS[[#This Row],[Precio Venta]]*10%,0)</f>
        <v>3.5</v>
      </c>
      <c r="K725" s="42">
        <f>IFERROR(VLOOKUP(VENTAS[[#This Row],[Código del producto Vendido]],STOCK[],13,FALSE),VENTAS[[#This Row],[Precio Venta]]*0.6)-VENTAS[[#This Row],[Comisión Unitaria 10%]]</f>
        <v>17.5</v>
      </c>
      <c r="L725" s="42">
        <f>VENTAS[[#This Row],[Cantidad]]*(VENTAS[[#This Row],[Precio Venta]]-VENTAS[[#This Row],[Costo Unitario SIN Comision]]-VENTAS[[#This Row],[Comisión Unitaria 10%]]-0.01*VENTAS[[#This Row],[Precio Venta]])</f>
        <v>13.65</v>
      </c>
      <c r="M725" s="46"/>
      <c r="N725" s="47" t="s">
        <v>24698</v>
      </c>
    </row>
    <row r="726" ht="17" customHeight="1" spans="1:14">
      <c r="A726" s="38">
        <v>45650.4341319444</v>
      </c>
      <c r="B726" s="39"/>
      <c r="C726" s="39"/>
      <c r="D726" s="39" t="s">
        <v>23671</v>
      </c>
      <c r="E726" s="39" t="s">
        <v>24524</v>
      </c>
      <c r="F726" s="41" t="s">
        <v>24525</v>
      </c>
      <c r="G726" s="39">
        <v>1</v>
      </c>
      <c r="H726" s="42">
        <v>40</v>
      </c>
      <c r="I726" s="44">
        <f>VENTAS[[#This Row],[Cantidad]]*VENTAS[[#This Row],[Precio Venta]]</f>
        <v>40</v>
      </c>
      <c r="J726" s="42">
        <f>IF(VENTAS[[#This Row],[Nombre del Gestor]]&gt;1,VENTAS[[#This Row],[Precio Venta]]*10%,0)</f>
        <v>4</v>
      </c>
      <c r="K726" s="42">
        <f>IFERROR(VLOOKUP(VENTAS[[#This Row],[Código del producto Vendido]],STOCK[],13,FALSE),VENTAS[[#This Row],[Precio Venta]]*0.6)-VENTAS[[#This Row],[Comisión Unitaria 10%]]</f>
        <v>20</v>
      </c>
      <c r="L726" s="42">
        <f>VENTAS[[#This Row],[Cantidad]]*(VENTAS[[#This Row],[Precio Venta]]-VENTAS[[#This Row],[Costo Unitario SIN Comision]]-VENTAS[[#This Row],[Comisión Unitaria 10%]]-0.01*VENTAS[[#This Row],[Precio Venta]])</f>
        <v>15.6</v>
      </c>
      <c r="M726" s="46"/>
      <c r="N726" s="47" t="s">
        <v>24699</v>
      </c>
    </row>
    <row r="727" ht="17" customHeight="1" spans="1:14">
      <c r="A727" s="38">
        <v>45650.4594791667</v>
      </c>
      <c r="B727" s="39"/>
      <c r="C727" s="39"/>
      <c r="D727" s="39" t="s">
        <v>24029</v>
      </c>
      <c r="E727" s="39" t="s">
        <v>24572</v>
      </c>
      <c r="F727" s="41" t="s">
        <v>24573</v>
      </c>
      <c r="G727" s="39">
        <v>1</v>
      </c>
      <c r="H727" s="42">
        <v>25</v>
      </c>
      <c r="I727" s="44">
        <f>VENTAS[[#This Row],[Cantidad]]*VENTAS[[#This Row],[Precio Venta]]</f>
        <v>25</v>
      </c>
      <c r="J727" s="42">
        <f>IF(VENTAS[[#This Row],[Nombre del Gestor]]&gt;1,VENTAS[[#This Row],[Precio Venta]]*10%,0)</f>
        <v>2.5</v>
      </c>
      <c r="K727" s="42">
        <f>IFERROR(VLOOKUP(VENTAS[[#This Row],[Código del producto Vendido]],STOCK[],13,FALSE),VENTAS[[#This Row],[Precio Venta]]*0.6)-VENTAS[[#This Row],[Comisión Unitaria 10%]]</f>
        <v>12.5</v>
      </c>
      <c r="L727" s="42">
        <f>VENTAS[[#This Row],[Cantidad]]*(VENTAS[[#This Row],[Precio Venta]]-VENTAS[[#This Row],[Costo Unitario SIN Comision]]-VENTAS[[#This Row],[Comisión Unitaria 10%]]-0.01*VENTAS[[#This Row],[Precio Venta]])</f>
        <v>9.75</v>
      </c>
      <c r="M727" s="46"/>
      <c r="N727" s="47" t="s">
        <v>24700</v>
      </c>
    </row>
    <row r="728" ht="17" customHeight="1" spans="1:14">
      <c r="A728" s="38">
        <v>45650.4638888889</v>
      </c>
      <c r="B728" s="39"/>
      <c r="C728" s="39"/>
      <c r="D728" s="39" t="s">
        <v>24396</v>
      </c>
      <c r="E728" s="39" t="s">
        <v>24591</v>
      </c>
      <c r="F728" s="41" t="s">
        <v>24550</v>
      </c>
      <c r="G728" s="39">
        <v>1</v>
      </c>
      <c r="H728" s="42">
        <v>35</v>
      </c>
      <c r="I728" s="44">
        <f>VENTAS[[#This Row],[Cantidad]]*VENTAS[[#This Row],[Precio Venta]]</f>
        <v>35</v>
      </c>
      <c r="J728" s="42">
        <f>IF(VENTAS[[#This Row],[Nombre del Gestor]]&gt;1,VENTAS[[#This Row],[Precio Venta]]*10%,0)</f>
        <v>3.5</v>
      </c>
      <c r="K728" s="42">
        <f>IFERROR(VLOOKUP(VENTAS[[#This Row],[Código del producto Vendido]],STOCK[],13,FALSE),VENTAS[[#This Row],[Precio Venta]]*0.6)-VENTAS[[#This Row],[Comisión Unitaria 10%]]</f>
        <v>17.5</v>
      </c>
      <c r="L728" s="42">
        <f>VENTAS[[#This Row],[Cantidad]]*(VENTAS[[#This Row],[Precio Venta]]-VENTAS[[#This Row],[Costo Unitario SIN Comision]]-VENTAS[[#This Row],[Comisión Unitaria 10%]]-0.01*VENTAS[[#This Row],[Precio Venta]])</f>
        <v>13.65</v>
      </c>
      <c r="M728" s="46"/>
      <c r="N728" s="47" t="s">
        <v>24701</v>
      </c>
    </row>
    <row r="729" ht="17" customHeight="1" spans="1:14">
      <c r="A729" s="38">
        <v>45650.4638888889</v>
      </c>
      <c r="B729" s="39"/>
      <c r="C729" s="39"/>
      <c r="D729" s="39" t="s">
        <v>24396</v>
      </c>
      <c r="E729" s="39" t="s">
        <v>24553</v>
      </c>
      <c r="F729" s="41" t="s">
        <v>24554</v>
      </c>
      <c r="G729" s="39">
        <v>1</v>
      </c>
      <c r="H729" s="42">
        <v>25</v>
      </c>
      <c r="I729" s="44">
        <f>VENTAS[[#This Row],[Cantidad]]*VENTAS[[#This Row],[Precio Venta]]</f>
        <v>25</v>
      </c>
      <c r="J729" s="42">
        <f>IF(VENTAS[[#This Row],[Nombre del Gestor]]&gt;1,VENTAS[[#This Row],[Precio Venta]]*10%,0)</f>
        <v>2.5</v>
      </c>
      <c r="K729" s="42">
        <f>IFERROR(VLOOKUP(VENTAS[[#This Row],[Código del producto Vendido]],STOCK[],13,FALSE),VENTAS[[#This Row],[Precio Venta]]*0.6)-VENTAS[[#This Row],[Comisión Unitaria 10%]]</f>
        <v>12.5</v>
      </c>
      <c r="L729" s="42">
        <f>VENTAS[[#This Row],[Cantidad]]*(VENTAS[[#This Row],[Precio Venta]]-VENTAS[[#This Row],[Costo Unitario SIN Comision]]-VENTAS[[#This Row],[Comisión Unitaria 10%]]-0.01*VENTAS[[#This Row],[Precio Venta]])</f>
        <v>9.75</v>
      </c>
      <c r="M729" s="46"/>
      <c r="N729" s="47" t="s">
        <v>24702</v>
      </c>
    </row>
    <row r="730" ht="34" customHeight="1" spans="1:14">
      <c r="A730" s="38">
        <v>45650.5344560185</v>
      </c>
      <c r="B730" s="39"/>
      <c r="C730" s="39"/>
      <c r="D730" s="39" t="s">
        <v>23196</v>
      </c>
      <c r="E730" s="39" t="s">
        <v>24703</v>
      </c>
      <c r="F730" s="41" t="s">
        <v>23385</v>
      </c>
      <c r="G730" s="39">
        <v>1</v>
      </c>
      <c r="H730" s="42">
        <v>25</v>
      </c>
      <c r="I730" s="44">
        <f>VENTAS[[#This Row],[Cantidad]]*VENTAS[[#This Row],[Precio Venta]]</f>
        <v>25</v>
      </c>
      <c r="J730" s="42">
        <f>IF(VENTAS[[#This Row],[Nombre del Gestor]]&gt;1,VENTAS[[#This Row],[Precio Venta]]*10%,0)</f>
        <v>2.5</v>
      </c>
      <c r="K730" s="42">
        <f>IFERROR(VLOOKUP(VENTAS[[#This Row],[Código del producto Vendido]],STOCK[],13,FALSE),VENTAS[[#This Row],[Precio Venta]]*0.6)-VENTAS[[#This Row],[Comisión Unitaria 10%]]</f>
        <v>12.5</v>
      </c>
      <c r="L730" s="42">
        <f>VENTAS[[#This Row],[Cantidad]]*(VENTAS[[#This Row],[Precio Venta]]-VENTAS[[#This Row],[Costo Unitario SIN Comision]]-VENTAS[[#This Row],[Comisión Unitaria 10%]]-0.01*VENTAS[[#This Row],[Precio Venta]])</f>
        <v>9.75</v>
      </c>
      <c r="M730" s="46"/>
      <c r="N730" s="47" t="s">
        <v>24704</v>
      </c>
    </row>
    <row r="731" ht="34" customHeight="1" spans="1:14">
      <c r="A731" s="38">
        <v>45650.5353009259</v>
      </c>
      <c r="B731" s="39"/>
      <c r="C731" s="39"/>
      <c r="D731" s="39" t="s">
        <v>24029</v>
      </c>
      <c r="E731" s="39" t="s">
        <v>17346</v>
      </c>
      <c r="F731" s="41" t="s">
        <v>17344</v>
      </c>
      <c r="G731" s="39">
        <v>1</v>
      </c>
      <c r="H731" s="42">
        <v>30</v>
      </c>
      <c r="I731" s="44">
        <f>VENTAS[[#This Row],[Cantidad]]*VENTAS[[#This Row],[Precio Venta]]</f>
        <v>30</v>
      </c>
      <c r="J731" s="42">
        <f>IF(VENTAS[[#This Row],[Nombre del Gestor]]&gt;1,VENTAS[[#This Row],[Precio Venta]]*10%,0)</f>
        <v>3</v>
      </c>
      <c r="K731" s="42">
        <f>IFERROR(VLOOKUP(VENTAS[[#This Row],[Código del producto Vendido]],STOCK[],13,FALSE),VENTAS[[#This Row],[Precio Venta]]*0.6)-VENTAS[[#This Row],[Comisión Unitaria 10%]]</f>
        <v>16.69</v>
      </c>
      <c r="L731" s="42">
        <f>VENTAS[[#This Row],[Cantidad]]*(VENTAS[[#This Row],[Precio Venta]]-VENTAS[[#This Row],[Costo Unitario SIN Comision]]-VENTAS[[#This Row],[Comisión Unitaria 10%]]-0.01*VENTAS[[#This Row],[Precio Venta]])</f>
        <v>10.01</v>
      </c>
      <c r="M731" s="46"/>
      <c r="N731" s="47" t="s">
        <v>24705</v>
      </c>
    </row>
    <row r="732" ht="34" customHeight="1" spans="1:14">
      <c r="A732" s="38">
        <v>45650.5422569444</v>
      </c>
      <c r="B732" s="39"/>
      <c r="C732" s="39"/>
      <c r="D732" s="39" t="s">
        <v>23196</v>
      </c>
      <c r="E732" s="39" t="s">
        <v>17353</v>
      </c>
      <c r="F732" s="41" t="s">
        <v>17351</v>
      </c>
      <c r="G732" s="39">
        <v>1</v>
      </c>
      <c r="H732" s="42">
        <v>12</v>
      </c>
      <c r="I732" s="44">
        <f>VENTAS[[#This Row],[Cantidad]]*VENTAS[[#This Row],[Precio Venta]]</f>
        <v>12</v>
      </c>
      <c r="J732" s="42">
        <f>IF(VENTAS[[#This Row],[Nombre del Gestor]]&gt;1,VENTAS[[#This Row],[Precio Venta]]*10%,0)</f>
        <v>1.2</v>
      </c>
      <c r="K732" s="42">
        <f>IFERROR(VLOOKUP(VENTAS[[#This Row],[Código del producto Vendido]],STOCK[],13,FALSE),VENTAS[[#This Row],[Precio Venta]]*0.6)-VENTAS[[#This Row],[Comisión Unitaria 10%]]</f>
        <v>7.79</v>
      </c>
      <c r="L732" s="42">
        <f>VENTAS[[#This Row],[Cantidad]]*(VENTAS[[#This Row],[Precio Venta]]-VENTAS[[#This Row],[Costo Unitario SIN Comision]]-VENTAS[[#This Row],[Comisión Unitaria 10%]]-0.01*VENTAS[[#This Row],[Precio Venta]])</f>
        <v>2.89</v>
      </c>
      <c r="M732" s="46"/>
      <c r="N732" s="47" t="s">
        <v>24706</v>
      </c>
    </row>
    <row r="733" ht="34" customHeight="1" spans="1:14">
      <c r="A733" s="38">
        <v>45650.5422569444</v>
      </c>
      <c r="B733" s="39"/>
      <c r="C733" s="39"/>
      <c r="D733" s="39" t="s">
        <v>23196</v>
      </c>
      <c r="E733" s="39" t="s">
        <v>24628</v>
      </c>
      <c r="F733" s="41" t="s">
        <v>16840</v>
      </c>
      <c r="G733" s="39">
        <v>1</v>
      </c>
      <c r="H733" s="42">
        <v>18</v>
      </c>
      <c r="I733" s="44">
        <f>VENTAS[[#This Row],[Cantidad]]*VENTAS[[#This Row],[Precio Venta]]</f>
        <v>18</v>
      </c>
      <c r="J733" s="42">
        <f>IF(VENTAS[[#This Row],[Nombre del Gestor]]&gt;1,VENTAS[[#This Row],[Precio Venta]]*10%,0)</f>
        <v>1.8</v>
      </c>
      <c r="K733" s="42">
        <f>IFERROR(VLOOKUP(VENTAS[[#This Row],[Código del producto Vendido]],STOCK[],13,FALSE),VENTAS[[#This Row],[Precio Venta]]*0.6)-VENTAS[[#This Row],[Comisión Unitaria 10%]]</f>
        <v>9</v>
      </c>
      <c r="L733" s="42">
        <f>VENTAS[[#This Row],[Cantidad]]*(VENTAS[[#This Row],[Precio Venta]]-VENTAS[[#This Row],[Costo Unitario SIN Comision]]-VENTAS[[#This Row],[Comisión Unitaria 10%]]-0.01*VENTAS[[#This Row],[Precio Venta]])</f>
        <v>7.02</v>
      </c>
      <c r="M733" s="46"/>
      <c r="N733" s="47" t="s">
        <v>24707</v>
      </c>
    </row>
    <row r="734" ht="17" customHeight="1" spans="1:14">
      <c r="A734" s="38">
        <v>45650.614224537</v>
      </c>
      <c r="B734" s="39"/>
      <c r="C734" s="39"/>
      <c r="D734" s="39" t="s">
        <v>24029</v>
      </c>
      <c r="E734" s="39" t="s">
        <v>17796</v>
      </c>
      <c r="F734" s="41" t="s">
        <v>24708</v>
      </c>
      <c r="G734" s="39">
        <v>1</v>
      </c>
      <c r="H734" s="42">
        <v>25</v>
      </c>
      <c r="I734" s="44">
        <f>VENTAS[[#This Row],[Cantidad]]*VENTAS[[#This Row],[Precio Venta]]</f>
        <v>25</v>
      </c>
      <c r="J734" s="42">
        <f>IF(VENTAS[[#This Row],[Nombre del Gestor]]&gt;1,VENTAS[[#This Row],[Precio Venta]]*10%,0)</f>
        <v>2.5</v>
      </c>
      <c r="K734" s="42">
        <f>IFERROR(VLOOKUP(VENTAS[[#This Row],[Código del producto Vendido]],STOCK[],13,FALSE),VENTAS[[#This Row],[Precio Venta]]*0.6)-VENTAS[[#This Row],[Comisión Unitaria 10%]]</f>
        <v>12</v>
      </c>
      <c r="L734" s="42">
        <f>VENTAS[[#This Row],[Cantidad]]*(VENTAS[[#This Row],[Precio Venta]]-VENTAS[[#This Row],[Costo Unitario SIN Comision]]-VENTAS[[#This Row],[Comisión Unitaria 10%]]-0.01*VENTAS[[#This Row],[Precio Venta]])</f>
        <v>10.25</v>
      </c>
      <c r="M734" s="46"/>
      <c r="N734" s="47" t="s">
        <v>24709</v>
      </c>
    </row>
    <row r="735" ht="17" customHeight="1" spans="1:14">
      <c r="A735" s="38">
        <v>45650.6149652778</v>
      </c>
      <c r="B735" s="39"/>
      <c r="C735" s="39"/>
      <c r="D735" s="39" t="s">
        <v>24029</v>
      </c>
      <c r="E735" s="39" t="s">
        <v>24673</v>
      </c>
      <c r="F735" s="41" t="s">
        <v>24515</v>
      </c>
      <c r="G735" s="39">
        <v>1</v>
      </c>
      <c r="H735" s="42">
        <v>40</v>
      </c>
      <c r="I735" s="44">
        <f>VENTAS[[#This Row],[Cantidad]]*VENTAS[[#This Row],[Precio Venta]]</f>
        <v>40</v>
      </c>
      <c r="J735" s="42">
        <f>IF(VENTAS[[#This Row],[Nombre del Gestor]]&gt;1,VENTAS[[#This Row],[Precio Venta]]*10%,0)</f>
        <v>4</v>
      </c>
      <c r="K735" s="42">
        <f>IFERROR(VLOOKUP(VENTAS[[#This Row],[Código del producto Vendido]],STOCK[],13,FALSE),VENTAS[[#This Row],[Precio Venta]]*0.6)-VENTAS[[#This Row],[Comisión Unitaria 10%]]</f>
        <v>20</v>
      </c>
      <c r="L735" s="42">
        <f>VENTAS[[#This Row],[Cantidad]]*(VENTAS[[#This Row],[Precio Venta]]-VENTAS[[#This Row],[Costo Unitario SIN Comision]]-VENTAS[[#This Row],[Comisión Unitaria 10%]]-0.01*VENTAS[[#This Row],[Precio Venta]])</f>
        <v>15.6</v>
      </c>
      <c r="M735" s="46"/>
      <c r="N735" s="47" t="s">
        <v>24710</v>
      </c>
    </row>
    <row r="736" ht="34" customHeight="1" spans="1:14">
      <c r="A736" s="38">
        <v>45650.617037037</v>
      </c>
      <c r="B736" s="39"/>
      <c r="C736" s="39"/>
      <c r="D736" s="39" t="s">
        <v>24711</v>
      </c>
      <c r="E736" s="39" t="s">
        <v>24712</v>
      </c>
      <c r="F736" s="41" t="s">
        <v>17309</v>
      </c>
      <c r="G736" s="39">
        <v>1</v>
      </c>
      <c r="H736" s="42">
        <v>30</v>
      </c>
      <c r="I736" s="44">
        <f>VENTAS[[#This Row],[Cantidad]]*VENTAS[[#This Row],[Precio Venta]]</f>
        <v>30</v>
      </c>
      <c r="J736" s="42">
        <f>IF(VENTAS[[#This Row],[Nombre del Gestor]]&gt;1,VENTAS[[#This Row],[Precio Venta]]*10%,0)</f>
        <v>3</v>
      </c>
      <c r="K736" s="42">
        <f>IFERROR(VLOOKUP(VENTAS[[#This Row],[Código del producto Vendido]],STOCK[],13,FALSE),VENTAS[[#This Row],[Precio Venta]]*0.6)-VENTAS[[#This Row],[Comisión Unitaria 10%]]</f>
        <v>15</v>
      </c>
      <c r="L736" s="42">
        <f>VENTAS[[#This Row],[Cantidad]]*(VENTAS[[#This Row],[Precio Venta]]-VENTAS[[#This Row],[Costo Unitario SIN Comision]]-VENTAS[[#This Row],[Comisión Unitaria 10%]]-0.01*VENTAS[[#This Row],[Precio Venta]])</f>
        <v>11.7</v>
      </c>
      <c r="M736" s="46"/>
      <c r="N736" s="47" t="s">
        <v>24713</v>
      </c>
    </row>
    <row r="737" ht="17" customHeight="1" spans="1:14">
      <c r="A737" s="38">
        <v>45650.6196643518</v>
      </c>
      <c r="B737" s="39"/>
      <c r="C737" s="39"/>
      <c r="D737" s="39" t="s">
        <v>23237</v>
      </c>
      <c r="E737" s="39" t="s">
        <v>24697</v>
      </c>
      <c r="F737" s="41" t="s">
        <v>16605</v>
      </c>
      <c r="G737" s="39">
        <v>1</v>
      </c>
      <c r="H737" s="42">
        <v>35</v>
      </c>
      <c r="I737" s="44">
        <f>VENTAS[[#This Row],[Cantidad]]*VENTAS[[#This Row],[Precio Venta]]</f>
        <v>35</v>
      </c>
      <c r="J737" s="42">
        <f>IF(VENTAS[[#This Row],[Nombre del Gestor]]&gt;1,VENTAS[[#This Row],[Precio Venta]]*10%,0)</f>
        <v>3.5</v>
      </c>
      <c r="K737" s="42">
        <f>IFERROR(VLOOKUP(VENTAS[[#This Row],[Código del producto Vendido]],STOCK[],13,FALSE),VENTAS[[#This Row],[Precio Venta]]*0.6)-VENTAS[[#This Row],[Comisión Unitaria 10%]]</f>
        <v>17.5</v>
      </c>
      <c r="L737" s="42">
        <f>VENTAS[[#This Row],[Cantidad]]*(VENTAS[[#This Row],[Precio Venta]]-VENTAS[[#This Row],[Costo Unitario SIN Comision]]-VENTAS[[#This Row],[Comisión Unitaria 10%]]-0.01*VENTAS[[#This Row],[Precio Venta]])</f>
        <v>13.65</v>
      </c>
      <c r="M737" s="46"/>
      <c r="N737" s="47" t="s">
        <v>24714</v>
      </c>
    </row>
    <row r="738" ht="17" customHeight="1" spans="1:14">
      <c r="A738" s="38">
        <v>45650.6522106481</v>
      </c>
      <c r="B738" s="39"/>
      <c r="C738" s="39"/>
      <c r="D738" s="39" t="s">
        <v>24715</v>
      </c>
      <c r="E738" s="39" t="s">
        <v>24673</v>
      </c>
      <c r="F738" s="41" t="s">
        <v>24515</v>
      </c>
      <c r="G738" s="39">
        <v>1</v>
      </c>
      <c r="H738" s="42">
        <v>40</v>
      </c>
      <c r="I738" s="44">
        <f>VENTAS[[#This Row],[Cantidad]]*VENTAS[[#This Row],[Precio Venta]]</f>
        <v>40</v>
      </c>
      <c r="J738" s="42">
        <f>IF(VENTAS[[#This Row],[Nombre del Gestor]]&gt;1,VENTAS[[#This Row],[Precio Venta]]*10%,0)</f>
        <v>4</v>
      </c>
      <c r="K738" s="42">
        <f>IFERROR(VLOOKUP(VENTAS[[#This Row],[Código del producto Vendido]],STOCK[],13,FALSE),VENTAS[[#This Row],[Precio Venta]]*0.6)-VENTAS[[#This Row],[Comisión Unitaria 10%]]</f>
        <v>20</v>
      </c>
      <c r="L738" s="42">
        <f>VENTAS[[#This Row],[Cantidad]]*(VENTAS[[#This Row],[Precio Venta]]-VENTAS[[#This Row],[Costo Unitario SIN Comision]]-VENTAS[[#This Row],[Comisión Unitaria 10%]]-0.01*VENTAS[[#This Row],[Precio Venta]])</f>
        <v>15.6</v>
      </c>
      <c r="M738" s="46"/>
      <c r="N738" s="47" t="s">
        <v>24716</v>
      </c>
    </row>
    <row r="739" ht="34" customHeight="1" spans="1:14">
      <c r="A739" s="38">
        <v>45650.9366666667</v>
      </c>
      <c r="B739" s="39"/>
      <c r="C739" s="39"/>
      <c r="D739" s="39"/>
      <c r="E739" s="39" t="s">
        <v>24717</v>
      </c>
      <c r="F739" s="41" t="s">
        <v>24718</v>
      </c>
      <c r="G739" s="39">
        <v>1</v>
      </c>
      <c r="H739" s="42">
        <v>30</v>
      </c>
      <c r="I739" s="44">
        <f>VENTAS[[#This Row],[Cantidad]]*VENTAS[[#This Row],[Precio Venta]]</f>
        <v>30</v>
      </c>
      <c r="J739" s="42">
        <f>IF(VENTAS[[#This Row],[Nombre del Gestor]]&gt;1,VENTAS[[#This Row],[Precio Venta]]*10%,0)</f>
        <v>0</v>
      </c>
      <c r="K739" s="42">
        <f>IFERROR(VLOOKUP(VENTAS[[#This Row],[Código del producto Vendido]],STOCK[],13,FALSE),VENTAS[[#This Row],[Precio Venta]]*0.6)-VENTAS[[#This Row],[Comisión Unitaria 10%]]</f>
        <v>18</v>
      </c>
      <c r="L739" s="42">
        <f>VENTAS[[#This Row],[Cantidad]]*(VENTAS[[#This Row],[Precio Venta]]-VENTAS[[#This Row],[Costo Unitario SIN Comision]]-VENTAS[[#This Row],[Comisión Unitaria 10%]]-0.01*VENTAS[[#This Row],[Precio Venta]])</f>
        <v>11.7</v>
      </c>
      <c r="M739" s="46"/>
      <c r="N739" s="47" t="s">
        <v>24719</v>
      </c>
    </row>
    <row r="740" ht="17" customHeight="1" spans="1:14">
      <c r="A740" s="38">
        <v>45651.520462963</v>
      </c>
      <c r="B740" s="39"/>
      <c r="C740" s="39"/>
      <c r="D740" s="39"/>
      <c r="E740" s="39" t="s">
        <v>16912</v>
      </c>
      <c r="F740" s="41" t="s">
        <v>24720</v>
      </c>
      <c r="G740" s="39">
        <v>1</v>
      </c>
      <c r="H740" s="42">
        <v>40</v>
      </c>
      <c r="I740" s="44">
        <f>VENTAS[[#This Row],[Cantidad]]*VENTAS[[#This Row],[Precio Venta]]</f>
        <v>40</v>
      </c>
      <c r="J740" s="42">
        <f>IF(VENTAS[[#This Row],[Nombre del Gestor]]&gt;1,VENTAS[[#This Row],[Precio Venta]]*10%,0)</f>
        <v>0</v>
      </c>
      <c r="K740" s="42">
        <f>IFERROR(VLOOKUP(VENTAS[[#This Row],[Código del producto Vendido]],STOCK[],13,FALSE),VENTAS[[#This Row],[Precio Venta]]*0.6)-VENTAS[[#This Row],[Comisión Unitaria 10%]]</f>
        <v>12.5</v>
      </c>
      <c r="L740" s="42">
        <f>VENTAS[[#This Row],[Cantidad]]*(VENTAS[[#This Row],[Precio Venta]]-VENTAS[[#This Row],[Costo Unitario SIN Comision]]-VENTAS[[#This Row],[Comisión Unitaria 10%]]-0.01*VENTAS[[#This Row],[Precio Venta]])</f>
        <v>27.1</v>
      </c>
      <c r="M740" s="46"/>
      <c r="N740" s="47" t="s">
        <v>24721</v>
      </c>
    </row>
    <row r="741" ht="17" customHeight="1" spans="1:14">
      <c r="A741" s="38">
        <v>45651.690474537</v>
      </c>
      <c r="B741" s="39"/>
      <c r="C741" s="39"/>
      <c r="D741" s="39" t="s">
        <v>23237</v>
      </c>
      <c r="E741" s="39" t="s">
        <v>24490</v>
      </c>
      <c r="F741" s="41" t="s">
        <v>16605</v>
      </c>
      <c r="G741" s="39">
        <v>1</v>
      </c>
      <c r="H741" s="42">
        <v>35</v>
      </c>
      <c r="I741" s="44">
        <f>VENTAS[[#This Row],[Cantidad]]*VENTAS[[#This Row],[Precio Venta]]</f>
        <v>35</v>
      </c>
      <c r="J741" s="42">
        <f>IF(VENTAS[[#This Row],[Nombre del Gestor]]&gt;1,VENTAS[[#This Row],[Precio Venta]]*10%,0)</f>
        <v>3.5</v>
      </c>
      <c r="K741" s="42">
        <f>IFERROR(VLOOKUP(VENTAS[[#This Row],[Código del producto Vendido]],STOCK[],13,FALSE),VENTAS[[#This Row],[Precio Venta]]*0.6)-VENTAS[[#This Row],[Comisión Unitaria 10%]]</f>
        <v>17.5</v>
      </c>
      <c r="L741" s="42">
        <f>VENTAS[[#This Row],[Cantidad]]*(VENTAS[[#This Row],[Precio Venta]]-VENTAS[[#This Row],[Costo Unitario SIN Comision]]-VENTAS[[#This Row],[Comisión Unitaria 10%]]-0.01*VENTAS[[#This Row],[Precio Venta]])</f>
        <v>13.65</v>
      </c>
      <c r="M741" s="46"/>
      <c r="N741" s="47" t="s">
        <v>24722</v>
      </c>
    </row>
    <row r="742" ht="17" customHeight="1" spans="1:14">
      <c r="A742" s="38">
        <v>45651.9035763889</v>
      </c>
      <c r="B742" s="39"/>
      <c r="C742" s="39"/>
      <c r="D742" s="39" t="s">
        <v>23196</v>
      </c>
      <c r="E742" s="39" t="s">
        <v>24723</v>
      </c>
      <c r="F742" s="41" t="s">
        <v>23265</v>
      </c>
      <c r="G742" s="39">
        <v>1</v>
      </c>
      <c r="H742" s="42">
        <v>25</v>
      </c>
      <c r="I742" s="44">
        <f>VENTAS[[#This Row],[Cantidad]]*VENTAS[[#This Row],[Precio Venta]]</f>
        <v>25</v>
      </c>
      <c r="J742" s="42">
        <f>IF(VENTAS[[#This Row],[Nombre del Gestor]]&gt;1,VENTAS[[#This Row],[Precio Venta]]*10%,0)</f>
        <v>2.5</v>
      </c>
      <c r="K742" s="42">
        <f>IFERROR(VLOOKUP(VENTAS[[#This Row],[Código del producto Vendido]],STOCK[],13,FALSE),VENTAS[[#This Row],[Precio Venta]]*0.6)-VENTAS[[#This Row],[Comisión Unitaria 10%]]</f>
        <v>12.5</v>
      </c>
      <c r="L742" s="42">
        <f>VENTAS[[#This Row],[Cantidad]]*(VENTAS[[#This Row],[Precio Venta]]-VENTAS[[#This Row],[Costo Unitario SIN Comision]]-VENTAS[[#This Row],[Comisión Unitaria 10%]]-0.01*VENTAS[[#This Row],[Precio Venta]])</f>
        <v>9.75</v>
      </c>
      <c r="M742" s="46"/>
      <c r="N742" s="47" t="s">
        <v>24724</v>
      </c>
    </row>
    <row r="743" ht="17" customHeight="1" spans="1:14">
      <c r="A743" s="38">
        <v>45651.9279513889</v>
      </c>
      <c r="B743" s="39"/>
      <c r="C743" s="39"/>
      <c r="D743" s="39" t="s">
        <v>23174</v>
      </c>
      <c r="E743" s="39" t="s">
        <v>24598</v>
      </c>
      <c r="F743" s="41" t="s">
        <v>24599</v>
      </c>
      <c r="G743" s="39">
        <v>1</v>
      </c>
      <c r="H743" s="42">
        <v>25</v>
      </c>
      <c r="I743" s="44">
        <f>VENTAS[[#This Row],[Cantidad]]*VENTAS[[#This Row],[Precio Venta]]</f>
        <v>25</v>
      </c>
      <c r="J743" s="42">
        <f>IF(VENTAS[[#This Row],[Nombre del Gestor]]&gt;1,VENTAS[[#This Row],[Precio Venta]]*10%,0)</f>
        <v>2.5</v>
      </c>
      <c r="K743" s="42">
        <f>IFERROR(VLOOKUP(VENTAS[[#This Row],[Código del producto Vendido]],STOCK[],13,FALSE),VENTAS[[#This Row],[Precio Venta]]*0.6)-VENTAS[[#This Row],[Comisión Unitaria 10%]]</f>
        <v>12.5</v>
      </c>
      <c r="L743" s="42">
        <f>VENTAS[[#This Row],[Cantidad]]*(VENTAS[[#This Row],[Precio Venta]]-VENTAS[[#This Row],[Costo Unitario SIN Comision]]-VENTAS[[#This Row],[Comisión Unitaria 10%]]-0.01*VENTAS[[#This Row],[Precio Venta]])</f>
        <v>9.75</v>
      </c>
      <c r="M743" s="46"/>
      <c r="N743" s="47" t="s">
        <v>24725</v>
      </c>
    </row>
    <row r="744" ht="17" customHeight="1" spans="1:14">
      <c r="A744" s="38">
        <v>45651.92875</v>
      </c>
      <c r="B744" s="39"/>
      <c r="C744" s="39"/>
      <c r="D744" s="39" t="s">
        <v>23237</v>
      </c>
      <c r="E744" s="39" t="s">
        <v>24598</v>
      </c>
      <c r="F744" s="41" t="s">
        <v>24599</v>
      </c>
      <c r="G744" s="39">
        <v>1</v>
      </c>
      <c r="H744" s="42">
        <v>25</v>
      </c>
      <c r="I744" s="44">
        <f>VENTAS[[#This Row],[Cantidad]]*VENTAS[[#This Row],[Precio Venta]]</f>
        <v>25</v>
      </c>
      <c r="J744" s="42">
        <f>IF(VENTAS[[#This Row],[Nombre del Gestor]]&gt;1,VENTAS[[#This Row],[Precio Venta]]*10%,0)</f>
        <v>2.5</v>
      </c>
      <c r="K744" s="42">
        <f>IFERROR(VLOOKUP(VENTAS[[#This Row],[Código del producto Vendido]],STOCK[],13,FALSE),VENTAS[[#This Row],[Precio Venta]]*0.6)-VENTAS[[#This Row],[Comisión Unitaria 10%]]</f>
        <v>12.5</v>
      </c>
      <c r="L744" s="42">
        <f>VENTAS[[#This Row],[Cantidad]]*(VENTAS[[#This Row],[Precio Venta]]-VENTAS[[#This Row],[Costo Unitario SIN Comision]]-VENTAS[[#This Row],[Comisión Unitaria 10%]]-0.01*VENTAS[[#This Row],[Precio Venta]])</f>
        <v>9.75</v>
      </c>
      <c r="M744" s="46"/>
      <c r="N744" s="47" t="s">
        <v>24726</v>
      </c>
    </row>
    <row r="745" ht="34" customHeight="1" spans="1:14">
      <c r="A745" s="38">
        <v>45651.9301041667</v>
      </c>
      <c r="B745" s="39"/>
      <c r="C745" s="39"/>
      <c r="D745" s="39" t="s">
        <v>23383</v>
      </c>
      <c r="E745" s="39" t="s">
        <v>17327</v>
      </c>
      <c r="F745" s="41" t="s">
        <v>24641</v>
      </c>
      <c r="G745" s="39">
        <v>1</v>
      </c>
      <c r="H745" s="42">
        <v>35</v>
      </c>
      <c r="I745" s="44">
        <f>VENTAS[[#This Row],[Cantidad]]*VENTAS[[#This Row],[Precio Venta]]</f>
        <v>35</v>
      </c>
      <c r="J745" s="42">
        <f>IF(VENTAS[[#This Row],[Nombre del Gestor]]&gt;1,VENTAS[[#This Row],[Precio Venta]]*10%,0)</f>
        <v>3.5</v>
      </c>
      <c r="K745" s="42">
        <f>IFERROR(VLOOKUP(VENTAS[[#This Row],[Código del producto Vendido]],STOCK[],13,FALSE),VENTAS[[#This Row],[Precio Venta]]*0.6)-VENTAS[[#This Row],[Comisión Unitaria 10%]]</f>
        <v>14</v>
      </c>
      <c r="L745" s="42">
        <f>VENTAS[[#This Row],[Cantidad]]*(VENTAS[[#This Row],[Precio Venta]]-VENTAS[[#This Row],[Costo Unitario SIN Comision]]-VENTAS[[#This Row],[Comisión Unitaria 10%]]-0.01*VENTAS[[#This Row],[Precio Venta]])</f>
        <v>17.15</v>
      </c>
      <c r="M745" s="46"/>
      <c r="N745" s="47" t="s">
        <v>24727</v>
      </c>
    </row>
    <row r="746" ht="17" customHeight="1" spans="1:14">
      <c r="A746" s="38">
        <v>45651.931087963</v>
      </c>
      <c r="B746" s="39"/>
      <c r="C746" s="39"/>
      <c r="D746" s="39" t="s">
        <v>23174</v>
      </c>
      <c r="E746" s="39" t="s">
        <v>24728</v>
      </c>
      <c r="F746" s="41" t="s">
        <v>24729</v>
      </c>
      <c r="G746" s="39">
        <v>1</v>
      </c>
      <c r="H746" s="42">
        <v>15</v>
      </c>
      <c r="I746" s="44">
        <f>VENTAS[[#This Row],[Cantidad]]*VENTAS[[#This Row],[Precio Venta]]</f>
        <v>15</v>
      </c>
      <c r="J746" s="42">
        <f>IF(VENTAS[[#This Row],[Nombre del Gestor]]&gt;1,VENTAS[[#This Row],[Precio Venta]]*10%,0)</f>
        <v>1.5</v>
      </c>
      <c r="K746" s="42">
        <f>IFERROR(VLOOKUP(VENTAS[[#This Row],[Código del producto Vendido]],STOCK[],13,FALSE),VENTAS[[#This Row],[Precio Venta]]*0.6)-VENTAS[[#This Row],[Comisión Unitaria 10%]]</f>
        <v>7.5</v>
      </c>
      <c r="L746" s="42">
        <f>VENTAS[[#This Row],[Cantidad]]*(VENTAS[[#This Row],[Precio Venta]]-VENTAS[[#This Row],[Costo Unitario SIN Comision]]-VENTAS[[#This Row],[Comisión Unitaria 10%]]-0.01*VENTAS[[#This Row],[Precio Venta]])</f>
        <v>5.85</v>
      </c>
      <c r="M746" s="46"/>
      <c r="N746" s="47" t="s">
        <v>24730</v>
      </c>
    </row>
    <row r="747" ht="34" customHeight="1" spans="1:14">
      <c r="A747" s="38">
        <v>45651.931087963</v>
      </c>
      <c r="B747" s="39"/>
      <c r="C747" s="39"/>
      <c r="D747" s="39" t="s">
        <v>23174</v>
      </c>
      <c r="E747" s="39" t="s">
        <v>24731</v>
      </c>
      <c r="F747" s="41" t="s">
        <v>24732</v>
      </c>
      <c r="G747" s="39">
        <v>1</v>
      </c>
      <c r="H747" s="42">
        <v>22</v>
      </c>
      <c r="I747" s="44">
        <f>VENTAS[[#This Row],[Cantidad]]*VENTAS[[#This Row],[Precio Venta]]</f>
        <v>22</v>
      </c>
      <c r="J747" s="42">
        <f>IF(VENTAS[[#This Row],[Nombre del Gestor]]&gt;1,VENTAS[[#This Row],[Precio Venta]]*10%,0)</f>
        <v>2.2</v>
      </c>
      <c r="K747" s="42">
        <f>IFERROR(VLOOKUP(VENTAS[[#This Row],[Código del producto Vendido]],STOCK[],13,FALSE),VENTAS[[#This Row],[Precio Venta]]*0.6)-VENTAS[[#This Row],[Comisión Unitaria 10%]]</f>
        <v>11</v>
      </c>
      <c r="L747" s="42">
        <f>VENTAS[[#This Row],[Cantidad]]*(VENTAS[[#This Row],[Precio Venta]]-VENTAS[[#This Row],[Costo Unitario SIN Comision]]-VENTAS[[#This Row],[Comisión Unitaria 10%]]-0.01*VENTAS[[#This Row],[Precio Venta]])</f>
        <v>8.58</v>
      </c>
      <c r="M747" s="46"/>
      <c r="N747" s="47" t="s">
        <v>24733</v>
      </c>
    </row>
    <row r="748" ht="17" customHeight="1" spans="1:14">
      <c r="A748" s="38">
        <v>45651.9404513889</v>
      </c>
      <c r="B748" s="39"/>
      <c r="C748" s="39"/>
      <c r="D748" s="39" t="s">
        <v>23174</v>
      </c>
      <c r="E748" s="39" t="s">
        <v>17796</v>
      </c>
      <c r="F748" s="41" t="s">
        <v>24708</v>
      </c>
      <c r="G748" s="39">
        <v>1</v>
      </c>
      <c r="H748" s="42">
        <v>25</v>
      </c>
      <c r="I748" s="44">
        <f>VENTAS[[#This Row],[Cantidad]]*VENTAS[[#This Row],[Precio Venta]]</f>
        <v>25</v>
      </c>
      <c r="J748" s="42">
        <f>IF(VENTAS[[#This Row],[Nombre del Gestor]]&gt;1,VENTAS[[#This Row],[Precio Venta]]*10%,0)</f>
        <v>2.5</v>
      </c>
      <c r="K748" s="42">
        <f>IFERROR(VLOOKUP(VENTAS[[#This Row],[Código del producto Vendido]],STOCK[],13,FALSE),VENTAS[[#This Row],[Precio Venta]]*0.6)-VENTAS[[#This Row],[Comisión Unitaria 10%]]</f>
        <v>12</v>
      </c>
      <c r="L748" s="42">
        <f>VENTAS[[#This Row],[Cantidad]]*(VENTAS[[#This Row],[Precio Venta]]-VENTAS[[#This Row],[Costo Unitario SIN Comision]]-VENTAS[[#This Row],[Comisión Unitaria 10%]]-0.01*VENTAS[[#This Row],[Precio Venta]])</f>
        <v>10.25</v>
      </c>
      <c r="M748" s="46"/>
      <c r="N748" s="47" t="s">
        <v>24734</v>
      </c>
    </row>
    <row r="749" ht="34" customHeight="1" spans="1:14">
      <c r="A749" s="38">
        <v>45652.2711689815</v>
      </c>
      <c r="B749" s="39"/>
      <c r="C749" s="39"/>
      <c r="D749" s="39" t="s">
        <v>23281</v>
      </c>
      <c r="E749" s="39" t="s">
        <v>24735</v>
      </c>
      <c r="F749" s="41" t="s">
        <v>24736</v>
      </c>
      <c r="G749" s="39">
        <v>1</v>
      </c>
      <c r="H749" s="42">
        <v>18</v>
      </c>
      <c r="I749" s="44">
        <f>VENTAS[[#This Row],[Cantidad]]*VENTAS[[#This Row],[Precio Venta]]</f>
        <v>18</v>
      </c>
      <c r="J749" s="42">
        <f>IF(VENTAS[[#This Row],[Nombre del Gestor]]&gt;1,VENTAS[[#This Row],[Precio Venta]]*10%,0)</f>
        <v>1.8</v>
      </c>
      <c r="K749" s="42">
        <f>IFERROR(VLOOKUP(VENTAS[[#This Row],[Código del producto Vendido]],STOCK[],13,FALSE),VENTAS[[#This Row],[Precio Venta]]*0.6)-VENTAS[[#This Row],[Comisión Unitaria 10%]]</f>
        <v>9</v>
      </c>
      <c r="L749" s="42">
        <f>VENTAS[[#This Row],[Cantidad]]*(VENTAS[[#This Row],[Precio Venta]]-VENTAS[[#This Row],[Costo Unitario SIN Comision]]-VENTAS[[#This Row],[Comisión Unitaria 10%]]-0.01*VENTAS[[#This Row],[Precio Venta]])</f>
        <v>7.02</v>
      </c>
      <c r="M749" s="46"/>
      <c r="N749" s="47" t="s">
        <v>24737</v>
      </c>
    </row>
    <row r="750" ht="17" customHeight="1" spans="1:14">
      <c r="A750" s="38">
        <v>45652.2711689815</v>
      </c>
      <c r="B750" s="39"/>
      <c r="C750" s="39"/>
      <c r="D750" s="39" t="s">
        <v>23281</v>
      </c>
      <c r="E750" s="39" t="s">
        <v>16929</v>
      </c>
      <c r="F750" s="41" t="s">
        <v>24738</v>
      </c>
      <c r="G750" s="39">
        <v>1</v>
      </c>
      <c r="H750" s="42">
        <v>35</v>
      </c>
      <c r="I750" s="44">
        <f>VENTAS[[#This Row],[Cantidad]]*VENTAS[[#This Row],[Precio Venta]]</f>
        <v>35</v>
      </c>
      <c r="J750" s="42">
        <f>IF(VENTAS[[#This Row],[Nombre del Gestor]]&gt;1,VENTAS[[#This Row],[Precio Venta]]*10%,0)</f>
        <v>3.5</v>
      </c>
      <c r="K750" s="42">
        <f>IFERROR(VLOOKUP(VENTAS[[#This Row],[Código del producto Vendido]],STOCK[],13,FALSE),VENTAS[[#This Row],[Precio Venta]]*0.6)-VENTAS[[#This Row],[Comisión Unitaria 10%]]</f>
        <v>9</v>
      </c>
      <c r="L750" s="42">
        <f>VENTAS[[#This Row],[Cantidad]]*(VENTAS[[#This Row],[Precio Venta]]-VENTAS[[#This Row],[Costo Unitario SIN Comision]]-VENTAS[[#This Row],[Comisión Unitaria 10%]]-0.01*VENTAS[[#This Row],[Precio Venta]])</f>
        <v>22.15</v>
      </c>
      <c r="M750" s="46"/>
      <c r="N750" s="47" t="s">
        <v>24739</v>
      </c>
    </row>
    <row r="751" ht="17" customHeight="1" spans="1:14">
      <c r="A751" s="38">
        <v>45652.2711689815</v>
      </c>
      <c r="B751" s="39"/>
      <c r="C751" s="39"/>
      <c r="D751" s="39" t="s">
        <v>23281</v>
      </c>
      <c r="E751" s="39" t="s">
        <v>24740</v>
      </c>
      <c r="F751" s="41" t="s">
        <v>24741</v>
      </c>
      <c r="G751" s="39">
        <v>1</v>
      </c>
      <c r="H751" s="42">
        <v>20</v>
      </c>
      <c r="I751" s="44">
        <f>VENTAS[[#This Row],[Cantidad]]*VENTAS[[#This Row],[Precio Venta]]</f>
        <v>20</v>
      </c>
      <c r="J751" s="42">
        <f>IF(VENTAS[[#This Row],[Nombre del Gestor]]&gt;1,VENTAS[[#This Row],[Precio Venta]]*10%,0)</f>
        <v>2</v>
      </c>
      <c r="K751" s="42">
        <f>IFERROR(VLOOKUP(VENTAS[[#This Row],[Código del producto Vendido]],STOCK[],13,FALSE),VENTAS[[#This Row],[Precio Venta]]*0.6)-VENTAS[[#This Row],[Comisión Unitaria 10%]]</f>
        <v>10</v>
      </c>
      <c r="L751" s="42">
        <f>VENTAS[[#This Row],[Cantidad]]*(VENTAS[[#This Row],[Precio Venta]]-VENTAS[[#This Row],[Costo Unitario SIN Comision]]-VENTAS[[#This Row],[Comisión Unitaria 10%]]-0.01*VENTAS[[#This Row],[Precio Venta]])</f>
        <v>7.8</v>
      </c>
      <c r="M751" s="46"/>
      <c r="N751" s="47" t="s">
        <v>24742</v>
      </c>
    </row>
    <row r="752" ht="34" customHeight="1" spans="1:14">
      <c r="A752" s="38">
        <v>45652.2736689815</v>
      </c>
      <c r="B752" s="39"/>
      <c r="C752" s="39"/>
      <c r="D752" s="39"/>
      <c r="E752" s="39" t="s">
        <v>24594</v>
      </c>
      <c r="F752" s="41" t="s">
        <v>24595</v>
      </c>
      <c r="G752" s="39">
        <v>1</v>
      </c>
      <c r="H752" s="42">
        <v>18</v>
      </c>
      <c r="I752" s="44">
        <f>VENTAS[[#This Row],[Cantidad]]*VENTAS[[#This Row],[Precio Venta]]</f>
        <v>18</v>
      </c>
      <c r="J752" s="42">
        <f>IF(VENTAS[[#This Row],[Nombre del Gestor]]&gt;1,VENTAS[[#This Row],[Precio Venta]]*10%,0)</f>
        <v>0</v>
      </c>
      <c r="K752" s="42">
        <f>IFERROR(VLOOKUP(VENTAS[[#This Row],[Código del producto Vendido]],STOCK[],13,FALSE),VENTAS[[#This Row],[Precio Venta]]*0.6)-VENTAS[[#This Row],[Comisión Unitaria 10%]]</f>
        <v>10.8</v>
      </c>
      <c r="L752" s="42">
        <f>VENTAS[[#This Row],[Cantidad]]*(VENTAS[[#This Row],[Precio Venta]]-VENTAS[[#This Row],[Costo Unitario SIN Comision]]-VENTAS[[#This Row],[Comisión Unitaria 10%]]-0.01*VENTAS[[#This Row],[Precio Venta]])</f>
        <v>7.02</v>
      </c>
      <c r="M752" s="46"/>
      <c r="N752" s="47" t="s">
        <v>24743</v>
      </c>
    </row>
    <row r="753" ht="17" customHeight="1" spans="1:14">
      <c r="A753" s="38">
        <v>45652.281400463</v>
      </c>
      <c r="B753" s="39"/>
      <c r="C753" s="39"/>
      <c r="D753" s="39"/>
      <c r="E753" s="39" t="s">
        <v>24744</v>
      </c>
      <c r="F753" s="41" t="s">
        <v>24392</v>
      </c>
      <c r="G753" s="39">
        <v>1</v>
      </c>
      <c r="H753" s="42">
        <v>25</v>
      </c>
      <c r="I753" s="44">
        <f>VENTAS[[#This Row],[Cantidad]]*VENTAS[[#This Row],[Precio Venta]]</f>
        <v>25</v>
      </c>
      <c r="J753" s="42">
        <f>IF(VENTAS[[#This Row],[Nombre del Gestor]]&gt;1,VENTAS[[#This Row],[Precio Venta]]*10%,0)</f>
        <v>0</v>
      </c>
      <c r="K753" s="42">
        <f>IFERROR(VLOOKUP(VENTAS[[#This Row],[Código del producto Vendido]],STOCK[],13,FALSE),VENTAS[[#This Row],[Precio Venta]]*0.6)-VENTAS[[#This Row],[Comisión Unitaria 10%]]</f>
        <v>15</v>
      </c>
      <c r="L753" s="42">
        <f>VENTAS[[#This Row],[Cantidad]]*(VENTAS[[#This Row],[Precio Venta]]-VENTAS[[#This Row],[Costo Unitario SIN Comision]]-VENTAS[[#This Row],[Comisión Unitaria 10%]]-0.01*VENTAS[[#This Row],[Precio Venta]])</f>
        <v>9.75</v>
      </c>
      <c r="M753" s="46"/>
      <c r="N753" s="47" t="s">
        <v>24745</v>
      </c>
    </row>
    <row r="754" ht="17" customHeight="1" spans="1:14">
      <c r="A754" s="38">
        <v>45652.281400463</v>
      </c>
      <c r="B754" s="39"/>
      <c r="C754" s="39"/>
      <c r="D754" s="39"/>
      <c r="E754" s="39" t="s">
        <v>24746</v>
      </c>
      <c r="F754" s="41" t="s">
        <v>24747</v>
      </c>
      <c r="G754" s="39">
        <v>1</v>
      </c>
      <c r="H754" s="42">
        <v>18</v>
      </c>
      <c r="I754" s="44">
        <f>VENTAS[[#This Row],[Cantidad]]*VENTAS[[#This Row],[Precio Venta]]</f>
        <v>18</v>
      </c>
      <c r="J754" s="42">
        <f>IF(VENTAS[[#This Row],[Nombre del Gestor]]&gt;1,VENTAS[[#This Row],[Precio Venta]]*10%,0)</f>
        <v>0</v>
      </c>
      <c r="K754" s="42">
        <f>IFERROR(VLOOKUP(VENTAS[[#This Row],[Código del producto Vendido]],STOCK[],13,FALSE),VENTAS[[#This Row],[Precio Venta]]*0.6)-VENTAS[[#This Row],[Comisión Unitaria 10%]]</f>
        <v>10.8</v>
      </c>
      <c r="L754" s="42">
        <f>VENTAS[[#This Row],[Cantidad]]*(VENTAS[[#This Row],[Precio Venta]]-VENTAS[[#This Row],[Costo Unitario SIN Comision]]-VENTAS[[#This Row],[Comisión Unitaria 10%]]-0.01*VENTAS[[#This Row],[Precio Venta]])</f>
        <v>7.02</v>
      </c>
      <c r="M754" s="46"/>
      <c r="N754" s="47" t="s">
        <v>24748</v>
      </c>
    </row>
    <row r="755" ht="34" customHeight="1" spans="1:14">
      <c r="A755" s="38">
        <v>45652.4301273148</v>
      </c>
      <c r="B755" s="39"/>
      <c r="C755" s="39"/>
      <c r="D755" s="39" t="s">
        <v>24749</v>
      </c>
      <c r="E755" s="39" t="s">
        <v>16773</v>
      </c>
      <c r="F755" s="41" t="s">
        <v>16774</v>
      </c>
      <c r="G755" s="39">
        <v>1</v>
      </c>
      <c r="H755" s="42">
        <v>20</v>
      </c>
      <c r="I755" s="44">
        <f>VENTAS[[#This Row],[Cantidad]]*VENTAS[[#This Row],[Precio Venta]]</f>
        <v>20</v>
      </c>
      <c r="J755" s="42">
        <f>IF(VENTAS[[#This Row],[Nombre del Gestor]]&gt;1,VENTAS[[#This Row],[Precio Venta]]*10%,0)</f>
        <v>2</v>
      </c>
      <c r="K755" s="42">
        <f>IFERROR(VLOOKUP(VENTAS[[#This Row],[Código del producto Vendido]],STOCK[],13,FALSE),VENTAS[[#This Row],[Precio Venta]]*0.6)-VENTAS[[#This Row],[Comisión Unitaria 10%]]</f>
        <v>6.65</v>
      </c>
      <c r="L755" s="42">
        <f>VENTAS[[#This Row],[Cantidad]]*(VENTAS[[#This Row],[Precio Venta]]-VENTAS[[#This Row],[Costo Unitario SIN Comision]]-VENTAS[[#This Row],[Comisión Unitaria 10%]]-0.01*VENTAS[[#This Row],[Precio Venta]])</f>
        <v>11.15</v>
      </c>
      <c r="M755" s="46"/>
      <c r="N755" s="47" t="s">
        <v>24750</v>
      </c>
    </row>
    <row r="756" ht="17" customHeight="1" spans="1:14">
      <c r="A756" s="38">
        <v>45652.4913310185</v>
      </c>
      <c r="B756" s="39"/>
      <c r="C756" s="39"/>
      <c r="D756" s="39" t="s">
        <v>24749</v>
      </c>
      <c r="E756" s="39" t="s">
        <v>24751</v>
      </c>
      <c r="F756" s="41" t="s">
        <v>16768</v>
      </c>
      <c r="G756" s="39">
        <v>1</v>
      </c>
      <c r="H756" s="42">
        <v>45</v>
      </c>
      <c r="I756" s="44">
        <f>VENTAS[[#This Row],[Cantidad]]*VENTAS[[#This Row],[Precio Venta]]</f>
        <v>45</v>
      </c>
      <c r="J756" s="42">
        <f>IF(VENTAS[[#This Row],[Nombre del Gestor]]&gt;1,VENTAS[[#This Row],[Precio Venta]]*10%,0)</f>
        <v>4.5</v>
      </c>
      <c r="K756" s="42">
        <f>IFERROR(VLOOKUP(VENTAS[[#This Row],[Código del producto Vendido]],STOCK[],13,FALSE),VENTAS[[#This Row],[Precio Venta]]*0.6)-VENTAS[[#This Row],[Comisión Unitaria 10%]]</f>
        <v>22.5</v>
      </c>
      <c r="L756" s="42">
        <f>VENTAS[[#This Row],[Cantidad]]*(VENTAS[[#This Row],[Precio Venta]]-VENTAS[[#This Row],[Costo Unitario SIN Comision]]-VENTAS[[#This Row],[Comisión Unitaria 10%]]-0.01*VENTAS[[#This Row],[Precio Venta]])</f>
        <v>17.55</v>
      </c>
      <c r="M756" s="46"/>
      <c r="N756" s="47" t="s">
        <v>24752</v>
      </c>
    </row>
    <row r="757" ht="17" customHeight="1" spans="1:14">
      <c r="A757" s="38">
        <v>45652.4913310185</v>
      </c>
      <c r="B757" s="39"/>
      <c r="C757" s="39"/>
      <c r="D757" s="39" t="s">
        <v>24749</v>
      </c>
      <c r="E757" s="39" t="s">
        <v>24314</v>
      </c>
      <c r="F757" s="41" t="s">
        <v>16768</v>
      </c>
      <c r="G757" s="39">
        <v>1</v>
      </c>
      <c r="H757" s="42">
        <v>45</v>
      </c>
      <c r="I757" s="44">
        <f>VENTAS[[#This Row],[Cantidad]]*VENTAS[[#This Row],[Precio Venta]]</f>
        <v>45</v>
      </c>
      <c r="J757" s="42">
        <f>IF(VENTAS[[#This Row],[Nombre del Gestor]]&gt;1,VENTAS[[#This Row],[Precio Venta]]*10%,0)</f>
        <v>4.5</v>
      </c>
      <c r="K757" s="42">
        <f>IFERROR(VLOOKUP(VENTAS[[#This Row],[Código del producto Vendido]],STOCK[],13,FALSE),VENTAS[[#This Row],[Precio Venta]]*0.6)-VENTAS[[#This Row],[Comisión Unitaria 10%]]</f>
        <v>22.5</v>
      </c>
      <c r="L757" s="42">
        <f>VENTAS[[#This Row],[Cantidad]]*(VENTAS[[#This Row],[Precio Venta]]-VENTAS[[#This Row],[Costo Unitario SIN Comision]]-VENTAS[[#This Row],[Comisión Unitaria 10%]]-0.01*VENTAS[[#This Row],[Precio Venta]])</f>
        <v>17.55</v>
      </c>
      <c r="M757" s="46"/>
      <c r="N757" s="47" t="s">
        <v>24753</v>
      </c>
    </row>
    <row r="758" ht="17" customHeight="1" spans="1:14">
      <c r="A758" s="38">
        <v>45652.5061342593</v>
      </c>
      <c r="B758" s="39"/>
      <c r="C758" s="39"/>
      <c r="D758" s="39" t="s">
        <v>23196</v>
      </c>
      <c r="E758" s="39" t="s">
        <v>24754</v>
      </c>
      <c r="F758" s="41" t="s">
        <v>24755</v>
      </c>
      <c r="G758" s="39">
        <v>1</v>
      </c>
      <c r="H758" s="42">
        <v>28</v>
      </c>
      <c r="I758" s="44">
        <f>VENTAS[[#This Row],[Cantidad]]*VENTAS[[#This Row],[Precio Venta]]</f>
        <v>28</v>
      </c>
      <c r="J758" s="42">
        <f>IF(VENTAS[[#This Row],[Nombre del Gestor]]&gt;1,VENTAS[[#This Row],[Precio Venta]]*10%,0)</f>
        <v>2.8</v>
      </c>
      <c r="K758" s="42">
        <f>IFERROR(VLOOKUP(VENTAS[[#This Row],[Código del producto Vendido]],STOCK[],13,FALSE),VENTAS[[#This Row],[Precio Venta]]*0.6)-VENTAS[[#This Row],[Comisión Unitaria 10%]]</f>
        <v>14</v>
      </c>
      <c r="L758" s="42">
        <f>VENTAS[[#This Row],[Cantidad]]*(VENTAS[[#This Row],[Precio Venta]]-VENTAS[[#This Row],[Costo Unitario SIN Comision]]-VENTAS[[#This Row],[Comisión Unitaria 10%]]-0.01*VENTAS[[#This Row],[Precio Venta]])</f>
        <v>10.92</v>
      </c>
      <c r="M758" s="46"/>
      <c r="N758" s="47" t="s">
        <v>24756</v>
      </c>
    </row>
    <row r="759" ht="17" customHeight="1" spans="1:14">
      <c r="A759" s="38">
        <v>45652.507337963</v>
      </c>
      <c r="B759" s="39"/>
      <c r="C759" s="39"/>
      <c r="D759" s="39" t="s">
        <v>24757</v>
      </c>
      <c r="E759" s="39" t="s">
        <v>24758</v>
      </c>
      <c r="F759" s="41" t="s">
        <v>24755</v>
      </c>
      <c r="G759" s="39">
        <v>1</v>
      </c>
      <c r="H759" s="42">
        <v>28</v>
      </c>
      <c r="I759" s="44">
        <f>VENTAS[[#This Row],[Cantidad]]*VENTAS[[#This Row],[Precio Venta]]</f>
        <v>28</v>
      </c>
      <c r="J759" s="42">
        <f>IF(VENTAS[[#This Row],[Nombre del Gestor]]&gt;1,VENTAS[[#This Row],[Precio Venta]]*10%,0)</f>
        <v>2.8</v>
      </c>
      <c r="K759" s="42">
        <f>IFERROR(VLOOKUP(VENTAS[[#This Row],[Código del producto Vendido]],STOCK[],13,FALSE),VENTAS[[#This Row],[Precio Venta]]*0.6)-VENTAS[[#This Row],[Comisión Unitaria 10%]]</f>
        <v>14</v>
      </c>
      <c r="L759" s="42">
        <f>VENTAS[[#This Row],[Cantidad]]*(VENTAS[[#This Row],[Precio Venta]]-VENTAS[[#This Row],[Costo Unitario SIN Comision]]-VENTAS[[#This Row],[Comisión Unitaria 10%]]-0.01*VENTAS[[#This Row],[Precio Venta]])</f>
        <v>10.92</v>
      </c>
      <c r="M759" s="46"/>
      <c r="N759" s="47" t="s">
        <v>24759</v>
      </c>
    </row>
    <row r="760" ht="17" customHeight="1" spans="1:14">
      <c r="A760" s="38">
        <v>45652.5100462963</v>
      </c>
      <c r="B760" s="39"/>
      <c r="C760" s="39"/>
      <c r="D760" s="39" t="s">
        <v>23174</v>
      </c>
      <c r="E760" s="39" t="s">
        <v>23958</v>
      </c>
      <c r="F760" s="41" t="s">
        <v>23959</v>
      </c>
      <c r="G760" s="39">
        <v>1</v>
      </c>
      <c r="H760" s="42">
        <v>8</v>
      </c>
      <c r="I760" s="44">
        <f>VENTAS[[#This Row],[Cantidad]]*VENTAS[[#This Row],[Precio Venta]]</f>
        <v>8</v>
      </c>
      <c r="J760" s="42">
        <f>IF(VENTAS[[#This Row],[Nombre del Gestor]]&gt;1,VENTAS[[#This Row],[Precio Venta]]*10%,0)</f>
        <v>0.8</v>
      </c>
      <c r="K760" s="42">
        <f>IFERROR(VLOOKUP(VENTAS[[#This Row],[Código del producto Vendido]],STOCK[],13,FALSE),VENTAS[[#This Row],[Precio Venta]]*0.6)-VENTAS[[#This Row],[Comisión Unitaria 10%]]</f>
        <v>4</v>
      </c>
      <c r="L760" s="42">
        <f>VENTAS[[#This Row],[Cantidad]]*(VENTAS[[#This Row],[Precio Venta]]-VENTAS[[#This Row],[Costo Unitario SIN Comision]]-VENTAS[[#This Row],[Comisión Unitaria 10%]]-0.01*VENTAS[[#This Row],[Precio Venta]])</f>
        <v>3.12</v>
      </c>
      <c r="M760" s="46"/>
      <c r="N760" s="47" t="s">
        <v>24760</v>
      </c>
    </row>
    <row r="761" ht="34" customHeight="1" spans="1:14">
      <c r="A761" s="38">
        <v>45652.5100462963</v>
      </c>
      <c r="B761" s="39"/>
      <c r="C761" s="39"/>
      <c r="D761" s="39" t="s">
        <v>23174</v>
      </c>
      <c r="E761" s="39" t="s">
        <v>17350</v>
      </c>
      <c r="F761" s="41" t="s">
        <v>17351</v>
      </c>
      <c r="G761" s="39">
        <v>1</v>
      </c>
      <c r="H761" s="42">
        <v>12</v>
      </c>
      <c r="I761" s="44">
        <f>VENTAS[[#This Row],[Cantidad]]*VENTAS[[#This Row],[Precio Venta]]</f>
        <v>12</v>
      </c>
      <c r="J761" s="42">
        <f>IF(VENTAS[[#This Row],[Nombre del Gestor]]&gt;1,VENTAS[[#This Row],[Precio Venta]]*10%,0)</f>
        <v>1.2</v>
      </c>
      <c r="K761" s="42">
        <f>IFERROR(VLOOKUP(VENTAS[[#This Row],[Código del producto Vendido]],STOCK[],13,FALSE),VENTAS[[#This Row],[Precio Venta]]*0.6)-VENTAS[[#This Row],[Comisión Unitaria 10%]]</f>
        <v>7.79</v>
      </c>
      <c r="L761" s="42">
        <f>VENTAS[[#This Row],[Cantidad]]*(VENTAS[[#This Row],[Precio Venta]]-VENTAS[[#This Row],[Costo Unitario SIN Comision]]-VENTAS[[#This Row],[Comisión Unitaria 10%]]-0.01*VENTAS[[#This Row],[Precio Venta]])</f>
        <v>2.89</v>
      </c>
      <c r="M761" s="46"/>
      <c r="N761" s="47" t="s">
        <v>24761</v>
      </c>
    </row>
    <row r="762" ht="17" customHeight="1" spans="1:14">
      <c r="A762" s="38">
        <v>45652.5128819444</v>
      </c>
      <c r="B762" s="39"/>
      <c r="C762" s="39"/>
      <c r="D762" s="39" t="s">
        <v>23281</v>
      </c>
      <c r="E762" s="39" t="s">
        <v>24095</v>
      </c>
      <c r="F762" s="41" t="s">
        <v>23348</v>
      </c>
      <c r="G762" s="39">
        <v>1</v>
      </c>
      <c r="H762" s="42">
        <v>14</v>
      </c>
      <c r="I762" s="44">
        <f>VENTAS[[#This Row],[Cantidad]]*VENTAS[[#This Row],[Precio Venta]]</f>
        <v>14</v>
      </c>
      <c r="J762" s="42">
        <f>IF(VENTAS[[#This Row],[Nombre del Gestor]]&gt;1,VENTAS[[#This Row],[Precio Venta]]*10%,0)</f>
        <v>1.4</v>
      </c>
      <c r="K762" s="42">
        <f>IFERROR(VLOOKUP(VENTAS[[#This Row],[Código del producto Vendido]],STOCK[],13,FALSE),VENTAS[[#This Row],[Precio Venta]]*0.6)-VENTAS[[#This Row],[Comisión Unitaria 10%]]</f>
        <v>7</v>
      </c>
      <c r="L762" s="42">
        <f>VENTAS[[#This Row],[Cantidad]]*(VENTAS[[#This Row],[Precio Venta]]-VENTAS[[#This Row],[Costo Unitario SIN Comision]]-VENTAS[[#This Row],[Comisión Unitaria 10%]]-0.01*VENTAS[[#This Row],[Precio Venta]])</f>
        <v>5.46</v>
      </c>
      <c r="M762" s="46"/>
      <c r="N762" s="47" t="s">
        <v>24762</v>
      </c>
    </row>
    <row r="763" ht="17" customHeight="1" spans="1:14">
      <c r="A763" s="38">
        <v>45652.5198263889</v>
      </c>
      <c r="B763" s="39"/>
      <c r="C763" s="39"/>
      <c r="D763" s="39" t="s">
        <v>24763</v>
      </c>
      <c r="E763" s="39" t="s">
        <v>24764</v>
      </c>
      <c r="F763" s="41" t="s">
        <v>16481</v>
      </c>
      <c r="G763" s="39">
        <v>1</v>
      </c>
      <c r="H763" s="42">
        <v>35</v>
      </c>
      <c r="I763" s="44">
        <f>VENTAS[[#This Row],[Cantidad]]*VENTAS[[#This Row],[Precio Venta]]</f>
        <v>35</v>
      </c>
      <c r="J763" s="42">
        <f>IF(VENTAS[[#This Row],[Nombre del Gestor]]&gt;1,VENTAS[[#This Row],[Precio Venta]]*10%,0)</f>
        <v>3.5</v>
      </c>
      <c r="K763" s="42">
        <f>IFERROR(VLOOKUP(VENTAS[[#This Row],[Código del producto Vendido]],STOCK[],13,FALSE),VENTAS[[#This Row],[Precio Venta]]*0.6)-VENTAS[[#This Row],[Comisión Unitaria 10%]]</f>
        <v>17.5</v>
      </c>
      <c r="L763" s="42">
        <f>VENTAS[[#This Row],[Cantidad]]*(VENTAS[[#This Row],[Precio Venta]]-VENTAS[[#This Row],[Costo Unitario SIN Comision]]-VENTAS[[#This Row],[Comisión Unitaria 10%]]-0.01*VENTAS[[#This Row],[Precio Venta]])</f>
        <v>13.65</v>
      </c>
      <c r="M763" s="46"/>
      <c r="N763" s="47" t="s">
        <v>24765</v>
      </c>
    </row>
    <row r="764" ht="34" customHeight="1" spans="1:14">
      <c r="A764" s="38">
        <v>45652.5433796296</v>
      </c>
      <c r="B764" s="39"/>
      <c r="C764" s="39"/>
      <c r="D764" s="39" t="s">
        <v>23237</v>
      </c>
      <c r="E764" s="39" t="s">
        <v>24766</v>
      </c>
      <c r="F764" s="41" t="s">
        <v>24767</v>
      </c>
      <c r="G764" s="39">
        <v>1</v>
      </c>
      <c r="H764" s="42">
        <v>45</v>
      </c>
      <c r="I764" s="44">
        <f>VENTAS[[#This Row],[Cantidad]]*VENTAS[[#This Row],[Precio Venta]]</f>
        <v>45</v>
      </c>
      <c r="J764" s="42">
        <f>IF(VENTAS[[#This Row],[Nombre del Gestor]]&gt;1,VENTAS[[#This Row],[Precio Venta]]*10%,0)</f>
        <v>4.5</v>
      </c>
      <c r="K764" s="42">
        <f>IFERROR(VLOOKUP(VENTAS[[#This Row],[Código del producto Vendido]],STOCK[],13,FALSE),VENTAS[[#This Row],[Precio Venta]]*0.6)-VENTAS[[#This Row],[Comisión Unitaria 10%]]</f>
        <v>22.5</v>
      </c>
      <c r="L764" s="42">
        <f>VENTAS[[#This Row],[Cantidad]]*(VENTAS[[#This Row],[Precio Venta]]-VENTAS[[#This Row],[Costo Unitario SIN Comision]]-VENTAS[[#This Row],[Comisión Unitaria 10%]]-0.01*VENTAS[[#This Row],[Precio Venta]])</f>
        <v>17.55</v>
      </c>
      <c r="M764" s="46"/>
      <c r="N764" s="47" t="s">
        <v>24768</v>
      </c>
    </row>
    <row r="765" ht="34" customHeight="1" spans="1:14">
      <c r="A765" s="38">
        <v>45652.5446064815</v>
      </c>
      <c r="B765" s="39"/>
      <c r="C765" s="39"/>
      <c r="D765" s="39" t="s">
        <v>23196</v>
      </c>
      <c r="E765" s="39" t="s">
        <v>24769</v>
      </c>
      <c r="F765" s="41" t="s">
        <v>24770</v>
      </c>
      <c r="G765" s="39">
        <v>1</v>
      </c>
      <c r="H765" s="42">
        <v>18</v>
      </c>
      <c r="I765" s="44">
        <f>VENTAS[[#This Row],[Cantidad]]*VENTAS[[#This Row],[Precio Venta]]</f>
        <v>18</v>
      </c>
      <c r="J765" s="42">
        <f>IF(VENTAS[[#This Row],[Nombre del Gestor]]&gt;1,VENTAS[[#This Row],[Precio Venta]]*10%,0)</f>
        <v>1.8</v>
      </c>
      <c r="K765" s="42">
        <f>IFERROR(VLOOKUP(VENTAS[[#This Row],[Código del producto Vendido]],STOCK[],13,FALSE),VENTAS[[#This Row],[Precio Venta]]*0.6)-VENTAS[[#This Row],[Comisión Unitaria 10%]]</f>
        <v>9</v>
      </c>
      <c r="L765" s="42">
        <f>VENTAS[[#This Row],[Cantidad]]*(VENTAS[[#This Row],[Precio Venta]]-VENTAS[[#This Row],[Costo Unitario SIN Comision]]-VENTAS[[#This Row],[Comisión Unitaria 10%]]-0.01*VENTAS[[#This Row],[Precio Venta]])</f>
        <v>7.02</v>
      </c>
      <c r="M765" s="46"/>
      <c r="N765" s="47" t="s">
        <v>24771</v>
      </c>
    </row>
    <row r="766" ht="17" customHeight="1" spans="1:14">
      <c r="A766" s="38">
        <v>45652.5453240741</v>
      </c>
      <c r="B766" s="39"/>
      <c r="C766" s="39"/>
      <c r="D766" s="39" t="s">
        <v>23174</v>
      </c>
      <c r="E766" s="39" t="s">
        <v>24772</v>
      </c>
      <c r="F766" s="41" t="s">
        <v>24612</v>
      </c>
      <c r="G766" s="39">
        <v>1</v>
      </c>
      <c r="H766" s="42">
        <v>30</v>
      </c>
      <c r="I766" s="44">
        <f>VENTAS[[#This Row],[Cantidad]]*VENTAS[[#This Row],[Precio Venta]]</f>
        <v>30</v>
      </c>
      <c r="J766" s="42">
        <f>IF(VENTAS[[#This Row],[Nombre del Gestor]]&gt;1,VENTAS[[#This Row],[Precio Venta]]*10%,0)</f>
        <v>3</v>
      </c>
      <c r="K766" s="42">
        <f>IFERROR(VLOOKUP(VENTAS[[#This Row],[Código del producto Vendido]],STOCK[],13,FALSE),VENTAS[[#This Row],[Precio Venta]]*0.6)-VENTAS[[#This Row],[Comisión Unitaria 10%]]</f>
        <v>15</v>
      </c>
      <c r="L766" s="42">
        <f>VENTAS[[#This Row],[Cantidad]]*(VENTAS[[#This Row],[Precio Venta]]-VENTAS[[#This Row],[Costo Unitario SIN Comision]]-VENTAS[[#This Row],[Comisión Unitaria 10%]]-0.01*VENTAS[[#This Row],[Precio Venta]])</f>
        <v>11.7</v>
      </c>
      <c r="M766" s="46"/>
      <c r="N766" s="47" t="s">
        <v>24773</v>
      </c>
    </row>
    <row r="767" ht="17" customHeight="1" spans="1:14">
      <c r="A767" s="38">
        <v>45652.5459722222</v>
      </c>
      <c r="B767" s="39"/>
      <c r="C767" s="39"/>
      <c r="D767" s="39" t="s">
        <v>24142</v>
      </c>
      <c r="E767" s="39" t="s">
        <v>24774</v>
      </c>
      <c r="F767" s="41" t="s">
        <v>16810</v>
      </c>
      <c r="G767" s="39">
        <v>1</v>
      </c>
      <c r="H767" s="42">
        <v>20</v>
      </c>
      <c r="I767" s="44">
        <f>VENTAS[[#This Row],[Cantidad]]*VENTAS[[#This Row],[Precio Venta]]</f>
        <v>20</v>
      </c>
      <c r="J767" s="42">
        <f>IF(VENTAS[[#This Row],[Nombre del Gestor]]&gt;1,VENTAS[[#This Row],[Precio Venta]]*10%,0)</f>
        <v>2</v>
      </c>
      <c r="K767" s="42">
        <f>IFERROR(VLOOKUP(VENTAS[[#This Row],[Código del producto Vendido]],STOCK[],13,FALSE),VENTAS[[#This Row],[Precio Venta]]*0.6)-VENTAS[[#This Row],[Comisión Unitaria 10%]]</f>
        <v>10</v>
      </c>
      <c r="L767" s="42">
        <f>VENTAS[[#This Row],[Cantidad]]*(VENTAS[[#This Row],[Precio Venta]]-VENTAS[[#This Row],[Costo Unitario SIN Comision]]-VENTAS[[#This Row],[Comisión Unitaria 10%]]-0.01*VENTAS[[#This Row],[Precio Venta]])</f>
        <v>7.8</v>
      </c>
      <c r="M767" s="46"/>
      <c r="N767" s="47" t="s">
        <v>24775</v>
      </c>
    </row>
    <row r="768" ht="34" customHeight="1" spans="1:14">
      <c r="A768" s="38">
        <v>45652.5724768518</v>
      </c>
      <c r="B768" s="39"/>
      <c r="C768" s="39"/>
      <c r="D768" s="39" t="s">
        <v>24776</v>
      </c>
      <c r="E768" s="39" t="s">
        <v>24766</v>
      </c>
      <c r="F768" s="41" t="s">
        <v>24767</v>
      </c>
      <c r="G768" s="39">
        <v>1</v>
      </c>
      <c r="H768" s="42">
        <v>45</v>
      </c>
      <c r="I768" s="44">
        <f>VENTAS[[#This Row],[Cantidad]]*VENTAS[[#This Row],[Precio Venta]]</f>
        <v>45</v>
      </c>
      <c r="J768" s="42">
        <f>IF(VENTAS[[#This Row],[Nombre del Gestor]]&gt;1,VENTAS[[#This Row],[Precio Venta]]*10%,0)</f>
        <v>4.5</v>
      </c>
      <c r="K768" s="42">
        <f>IFERROR(VLOOKUP(VENTAS[[#This Row],[Código del producto Vendido]],STOCK[],13,FALSE),VENTAS[[#This Row],[Precio Venta]]*0.6)-VENTAS[[#This Row],[Comisión Unitaria 10%]]</f>
        <v>22.5</v>
      </c>
      <c r="L768" s="42">
        <f>VENTAS[[#This Row],[Cantidad]]*(VENTAS[[#This Row],[Precio Venta]]-VENTAS[[#This Row],[Costo Unitario SIN Comision]]-VENTAS[[#This Row],[Comisión Unitaria 10%]]-0.01*VENTAS[[#This Row],[Precio Venta]])</f>
        <v>17.55</v>
      </c>
      <c r="M768" s="46"/>
      <c r="N768" s="47" t="s">
        <v>24777</v>
      </c>
    </row>
    <row r="769" ht="17" customHeight="1" spans="1:14">
      <c r="A769" s="38">
        <v>45652.5768634259</v>
      </c>
      <c r="B769" s="39"/>
      <c r="C769" s="39"/>
      <c r="D769" s="39" t="s">
        <v>24757</v>
      </c>
      <c r="E769" s="39" t="s">
        <v>23248</v>
      </c>
      <c r="F769" s="41" t="s">
        <v>23249</v>
      </c>
      <c r="G769" s="39">
        <v>1</v>
      </c>
      <c r="H769" s="42">
        <v>35</v>
      </c>
      <c r="I769" s="44">
        <f>VENTAS[[#This Row],[Cantidad]]*VENTAS[[#This Row],[Precio Venta]]</f>
        <v>35</v>
      </c>
      <c r="J769" s="42">
        <f>IF(VENTAS[[#This Row],[Nombre del Gestor]]&gt;1,VENTAS[[#This Row],[Precio Venta]]*10%,0)</f>
        <v>3.5</v>
      </c>
      <c r="K769" s="42">
        <f>IFERROR(VLOOKUP(VENTAS[[#This Row],[Código del producto Vendido]],STOCK[],13,FALSE),VENTAS[[#This Row],[Precio Venta]]*0.6)-VENTAS[[#This Row],[Comisión Unitaria 10%]]</f>
        <v>17.5</v>
      </c>
      <c r="L769" s="42">
        <f>VENTAS[[#This Row],[Cantidad]]*(VENTAS[[#This Row],[Precio Venta]]-VENTAS[[#This Row],[Costo Unitario SIN Comision]]-VENTAS[[#This Row],[Comisión Unitaria 10%]]-0.01*VENTAS[[#This Row],[Precio Venta]])</f>
        <v>13.65</v>
      </c>
      <c r="M769" s="46"/>
      <c r="N769" s="47" t="s">
        <v>24778</v>
      </c>
    </row>
    <row r="770" ht="17" customHeight="1" spans="1:14">
      <c r="A770" s="38">
        <v>45652.5939930555</v>
      </c>
      <c r="B770" s="39"/>
      <c r="C770" s="39"/>
      <c r="D770" s="39" t="s">
        <v>24779</v>
      </c>
      <c r="E770" s="39" t="s">
        <v>24553</v>
      </c>
      <c r="F770" s="41" t="s">
        <v>24554</v>
      </c>
      <c r="G770" s="39">
        <v>1</v>
      </c>
      <c r="H770" s="42">
        <v>25</v>
      </c>
      <c r="I770" s="44">
        <f>VENTAS[[#This Row],[Cantidad]]*VENTAS[[#This Row],[Precio Venta]]</f>
        <v>25</v>
      </c>
      <c r="J770" s="42">
        <f>IF(VENTAS[[#This Row],[Nombre del Gestor]]&gt;1,VENTAS[[#This Row],[Precio Venta]]*10%,0)</f>
        <v>2.5</v>
      </c>
      <c r="K770" s="42">
        <f>IFERROR(VLOOKUP(VENTAS[[#This Row],[Código del producto Vendido]],STOCK[],13,FALSE),VENTAS[[#This Row],[Precio Venta]]*0.6)-VENTAS[[#This Row],[Comisión Unitaria 10%]]</f>
        <v>12.5</v>
      </c>
      <c r="L770" s="42">
        <f>VENTAS[[#This Row],[Cantidad]]*(VENTAS[[#This Row],[Precio Venta]]-VENTAS[[#This Row],[Costo Unitario SIN Comision]]-VENTAS[[#This Row],[Comisión Unitaria 10%]]-0.01*VENTAS[[#This Row],[Precio Venta]])</f>
        <v>9.75</v>
      </c>
      <c r="M770" s="46"/>
      <c r="N770" s="47" t="s">
        <v>24780</v>
      </c>
    </row>
    <row r="771" ht="17" customHeight="1" spans="1:14">
      <c r="A771" s="38">
        <v>45652.6029513889</v>
      </c>
      <c r="B771" s="39"/>
      <c r="C771" s="39"/>
      <c r="D771" s="39" t="s">
        <v>23337</v>
      </c>
      <c r="E771" s="39" t="s">
        <v>24533</v>
      </c>
      <c r="F771" s="41" t="s">
        <v>24534</v>
      </c>
      <c r="G771" s="39">
        <v>1</v>
      </c>
      <c r="H771" s="42">
        <v>25</v>
      </c>
      <c r="I771" s="44">
        <f>VENTAS[[#This Row],[Cantidad]]*VENTAS[[#This Row],[Precio Venta]]</f>
        <v>25</v>
      </c>
      <c r="J771" s="42">
        <f>IF(VENTAS[[#This Row],[Nombre del Gestor]]&gt;1,VENTAS[[#This Row],[Precio Venta]]*10%,0)</f>
        <v>2.5</v>
      </c>
      <c r="K771" s="42">
        <f>IFERROR(VLOOKUP(VENTAS[[#This Row],[Código del producto Vendido]],STOCK[],13,FALSE),VENTAS[[#This Row],[Precio Venta]]*0.6)-VENTAS[[#This Row],[Comisión Unitaria 10%]]</f>
        <v>12.5</v>
      </c>
      <c r="L771" s="42">
        <f>VENTAS[[#This Row],[Cantidad]]*(VENTAS[[#This Row],[Precio Venta]]-VENTAS[[#This Row],[Costo Unitario SIN Comision]]-VENTAS[[#This Row],[Comisión Unitaria 10%]]-0.01*VENTAS[[#This Row],[Precio Venta]])</f>
        <v>9.75</v>
      </c>
      <c r="M771" s="46"/>
      <c r="N771" s="47" t="s">
        <v>24781</v>
      </c>
    </row>
    <row r="772" ht="17" customHeight="1" spans="1:14">
      <c r="A772" s="38">
        <v>45652.6037847222</v>
      </c>
      <c r="B772" s="39"/>
      <c r="C772" s="39"/>
      <c r="D772" s="39" t="s">
        <v>23337</v>
      </c>
      <c r="E772" s="39" t="s">
        <v>24598</v>
      </c>
      <c r="F772" s="41" t="s">
        <v>24599</v>
      </c>
      <c r="G772" s="39">
        <v>1</v>
      </c>
      <c r="H772" s="42">
        <v>25</v>
      </c>
      <c r="I772" s="44">
        <f>VENTAS[[#This Row],[Cantidad]]*VENTAS[[#This Row],[Precio Venta]]</f>
        <v>25</v>
      </c>
      <c r="J772" s="42">
        <f>IF(VENTAS[[#This Row],[Nombre del Gestor]]&gt;1,VENTAS[[#This Row],[Precio Venta]]*10%,0)</f>
        <v>2.5</v>
      </c>
      <c r="K772" s="42">
        <f>IFERROR(VLOOKUP(VENTAS[[#This Row],[Código del producto Vendido]],STOCK[],13,FALSE),VENTAS[[#This Row],[Precio Venta]]*0.6)-VENTAS[[#This Row],[Comisión Unitaria 10%]]</f>
        <v>12.5</v>
      </c>
      <c r="L772" s="42">
        <f>VENTAS[[#This Row],[Cantidad]]*(VENTAS[[#This Row],[Precio Venta]]-VENTAS[[#This Row],[Costo Unitario SIN Comision]]-VENTAS[[#This Row],[Comisión Unitaria 10%]]-0.01*VENTAS[[#This Row],[Precio Venta]])</f>
        <v>9.75</v>
      </c>
      <c r="M772" s="46"/>
      <c r="N772" s="47" t="s">
        <v>24782</v>
      </c>
    </row>
    <row r="773" ht="17" customHeight="1" spans="1:14">
      <c r="A773" s="38">
        <v>45652.6282638889</v>
      </c>
      <c r="B773" s="39"/>
      <c r="C773" s="39"/>
      <c r="D773" s="39" t="s">
        <v>23237</v>
      </c>
      <c r="E773" s="39" t="s">
        <v>24783</v>
      </c>
      <c r="F773" s="41" t="s">
        <v>24380</v>
      </c>
      <c r="G773" s="39">
        <v>1</v>
      </c>
      <c r="H773" s="42">
        <v>15</v>
      </c>
      <c r="I773" s="44">
        <f>VENTAS[[#This Row],[Cantidad]]*VENTAS[[#This Row],[Precio Venta]]</f>
        <v>15</v>
      </c>
      <c r="J773" s="42">
        <f>IF(VENTAS[[#This Row],[Nombre del Gestor]]&gt;1,VENTAS[[#This Row],[Precio Venta]]*10%,0)</f>
        <v>1.5</v>
      </c>
      <c r="K773" s="42">
        <f>IFERROR(VLOOKUP(VENTAS[[#This Row],[Código del producto Vendido]],STOCK[],13,FALSE),VENTAS[[#This Row],[Precio Venta]]*0.6)-VENTAS[[#This Row],[Comisión Unitaria 10%]]</f>
        <v>7.5</v>
      </c>
      <c r="L773" s="42">
        <f>VENTAS[[#This Row],[Cantidad]]*(VENTAS[[#This Row],[Precio Venta]]-VENTAS[[#This Row],[Costo Unitario SIN Comision]]-VENTAS[[#This Row],[Comisión Unitaria 10%]]-0.01*VENTAS[[#This Row],[Precio Venta]])</f>
        <v>5.85</v>
      </c>
      <c r="M773" s="46"/>
      <c r="N773" s="47" t="s">
        <v>24784</v>
      </c>
    </row>
    <row r="774" ht="17" customHeight="1" spans="1:14">
      <c r="A774" s="38">
        <v>45652.6450578704</v>
      </c>
      <c r="B774" s="39"/>
      <c r="C774" s="39"/>
      <c r="D774" s="39" t="s">
        <v>23174</v>
      </c>
      <c r="E774" s="39" t="s">
        <v>24772</v>
      </c>
      <c r="F774" s="41" t="s">
        <v>24612</v>
      </c>
      <c r="G774" s="39">
        <v>1</v>
      </c>
      <c r="H774" s="42">
        <v>30</v>
      </c>
      <c r="I774" s="44">
        <f>VENTAS[[#This Row],[Cantidad]]*VENTAS[[#This Row],[Precio Venta]]</f>
        <v>30</v>
      </c>
      <c r="J774" s="42">
        <f>IF(VENTAS[[#This Row],[Nombre del Gestor]]&gt;1,VENTAS[[#This Row],[Precio Venta]]*10%,0)</f>
        <v>3</v>
      </c>
      <c r="K774" s="42">
        <f>IFERROR(VLOOKUP(VENTAS[[#This Row],[Código del producto Vendido]],STOCK[],13,FALSE),VENTAS[[#This Row],[Precio Venta]]*0.6)-VENTAS[[#This Row],[Comisión Unitaria 10%]]</f>
        <v>15</v>
      </c>
      <c r="L774" s="42">
        <f>VENTAS[[#This Row],[Cantidad]]*(VENTAS[[#This Row],[Precio Venta]]-VENTAS[[#This Row],[Costo Unitario SIN Comision]]-VENTAS[[#This Row],[Comisión Unitaria 10%]]-0.01*VENTAS[[#This Row],[Precio Venta]])</f>
        <v>11.7</v>
      </c>
      <c r="M774" s="46"/>
      <c r="N774" s="47" t="s">
        <v>24785</v>
      </c>
    </row>
    <row r="775" ht="17" customHeight="1" spans="1:14">
      <c r="A775" s="38">
        <v>45652.6469675926</v>
      </c>
      <c r="B775" s="39"/>
      <c r="C775" s="39"/>
      <c r="D775" s="39" t="s">
        <v>23337</v>
      </c>
      <c r="E775" s="39" t="s">
        <v>24675</v>
      </c>
      <c r="F775" s="41" t="s">
        <v>24616</v>
      </c>
      <c r="G775" s="39">
        <v>2</v>
      </c>
      <c r="H775" s="42">
        <v>30</v>
      </c>
      <c r="I775" s="44">
        <f>VENTAS[[#This Row],[Cantidad]]*VENTAS[[#This Row],[Precio Venta]]</f>
        <v>60</v>
      </c>
      <c r="J775" s="42">
        <f>IF(VENTAS[[#This Row],[Nombre del Gestor]]&gt;1,VENTAS[[#This Row],[Precio Venta]]*10%,0)</f>
        <v>3</v>
      </c>
      <c r="K775" s="42">
        <f>IFERROR(VLOOKUP(VENTAS[[#This Row],[Código del producto Vendido]],STOCK[],13,FALSE),VENTAS[[#This Row],[Precio Venta]]*0.6)-VENTAS[[#This Row],[Comisión Unitaria 10%]]</f>
        <v>15</v>
      </c>
      <c r="L775" s="42">
        <f>VENTAS[[#This Row],[Cantidad]]*(VENTAS[[#This Row],[Precio Venta]]-VENTAS[[#This Row],[Costo Unitario SIN Comision]]-VENTAS[[#This Row],[Comisión Unitaria 10%]]-0.01*VENTAS[[#This Row],[Precio Venta]])</f>
        <v>23.4</v>
      </c>
      <c r="M775" s="46"/>
      <c r="N775" s="47" t="s">
        <v>24786</v>
      </c>
    </row>
    <row r="776" ht="17" customHeight="1" spans="1:14">
      <c r="A776" s="38">
        <v>45652.6484722222</v>
      </c>
      <c r="B776" s="39"/>
      <c r="C776" s="39"/>
      <c r="D776" s="39"/>
      <c r="E776" s="39" t="s">
        <v>23207</v>
      </c>
      <c r="F776" s="41" t="s">
        <v>23208</v>
      </c>
      <c r="G776" s="39">
        <v>1</v>
      </c>
      <c r="H776" s="42">
        <v>35</v>
      </c>
      <c r="I776" s="44">
        <f>VENTAS[[#This Row],[Cantidad]]*VENTAS[[#This Row],[Precio Venta]]</f>
        <v>35</v>
      </c>
      <c r="J776" s="42">
        <f>IF(VENTAS[[#This Row],[Nombre del Gestor]]&gt;1,VENTAS[[#This Row],[Precio Venta]]*10%,0)</f>
        <v>0</v>
      </c>
      <c r="K776" s="42">
        <f>IFERROR(VLOOKUP(VENTAS[[#This Row],[Código del producto Vendido]],STOCK[],13,FALSE),VENTAS[[#This Row],[Precio Venta]]*0.6)-VENTAS[[#This Row],[Comisión Unitaria 10%]]</f>
        <v>21</v>
      </c>
      <c r="L776" s="42">
        <f>VENTAS[[#This Row],[Cantidad]]*(VENTAS[[#This Row],[Precio Venta]]-VENTAS[[#This Row],[Costo Unitario SIN Comision]]-VENTAS[[#This Row],[Comisión Unitaria 10%]]-0.01*VENTAS[[#This Row],[Precio Venta]])</f>
        <v>13.65</v>
      </c>
      <c r="M776" s="46"/>
      <c r="N776" s="47" t="s">
        <v>24787</v>
      </c>
    </row>
    <row r="777" ht="34" customHeight="1" spans="1:14">
      <c r="A777" s="38">
        <v>45652.6714467593</v>
      </c>
      <c r="B777" s="39"/>
      <c r="C777" s="39"/>
      <c r="D777" s="39" t="s">
        <v>23189</v>
      </c>
      <c r="E777" s="39" t="s">
        <v>17794</v>
      </c>
      <c r="F777" s="41" t="s">
        <v>24788</v>
      </c>
      <c r="G777" s="39">
        <v>1</v>
      </c>
      <c r="H777" s="42">
        <v>45</v>
      </c>
      <c r="I777" s="44">
        <f>VENTAS[[#This Row],[Cantidad]]*VENTAS[[#This Row],[Precio Venta]]</f>
        <v>45</v>
      </c>
      <c r="J777" s="42">
        <f>IF(VENTAS[[#This Row],[Nombre del Gestor]]&gt;1,VENTAS[[#This Row],[Precio Venta]]*10%,0)</f>
        <v>4.5</v>
      </c>
      <c r="K777" s="42">
        <f>IFERROR(VLOOKUP(VENTAS[[#This Row],[Código del producto Vendido]],STOCK[],13,FALSE),VENTAS[[#This Row],[Precio Venta]]*0.6)-VENTAS[[#This Row],[Comisión Unitaria 10%]]</f>
        <v>26</v>
      </c>
      <c r="L777" s="42">
        <f>VENTAS[[#This Row],[Cantidad]]*(VENTAS[[#This Row],[Precio Venta]]-VENTAS[[#This Row],[Costo Unitario SIN Comision]]-VENTAS[[#This Row],[Comisión Unitaria 10%]]-0.01*VENTAS[[#This Row],[Precio Venta]])</f>
        <v>14.05</v>
      </c>
      <c r="M777" s="46"/>
      <c r="N777" s="47" t="s">
        <v>24789</v>
      </c>
    </row>
    <row r="778" ht="17" customHeight="1" spans="1:14">
      <c r="A778" s="38">
        <v>45652.6949652778</v>
      </c>
      <c r="B778" s="39"/>
      <c r="C778" s="39"/>
      <c r="D778" s="39" t="s">
        <v>24790</v>
      </c>
      <c r="E778" s="39" t="s">
        <v>16833</v>
      </c>
      <c r="F778" s="41" t="s">
        <v>16834</v>
      </c>
      <c r="G778" s="39">
        <v>1</v>
      </c>
      <c r="H778" s="42">
        <v>10</v>
      </c>
      <c r="I778" s="44">
        <f>VENTAS[[#This Row],[Cantidad]]*VENTAS[[#This Row],[Precio Venta]]</f>
        <v>10</v>
      </c>
      <c r="J778" s="42">
        <f>IF(VENTAS[[#This Row],[Nombre del Gestor]]&gt;1,VENTAS[[#This Row],[Precio Venta]]*10%,0)</f>
        <v>1</v>
      </c>
      <c r="K778" s="42">
        <f>IFERROR(VLOOKUP(VENTAS[[#This Row],[Código del producto Vendido]],STOCK[],13,FALSE),VENTAS[[#This Row],[Precio Venta]]*0.6)-VENTAS[[#This Row],[Comisión Unitaria 10%]]</f>
        <v>3.61</v>
      </c>
      <c r="L778" s="42">
        <f>VENTAS[[#This Row],[Cantidad]]*(VENTAS[[#This Row],[Precio Venta]]-VENTAS[[#This Row],[Costo Unitario SIN Comision]]-VENTAS[[#This Row],[Comisión Unitaria 10%]]-0.01*VENTAS[[#This Row],[Precio Venta]])</f>
        <v>5.29</v>
      </c>
      <c r="M778" s="46"/>
      <c r="N778" s="47" t="s">
        <v>24791</v>
      </c>
    </row>
    <row r="779" ht="17" customHeight="1" spans="1:14">
      <c r="A779" s="38">
        <v>45652.6949652778</v>
      </c>
      <c r="B779" s="39"/>
      <c r="C779" s="39"/>
      <c r="D779" s="39" t="s">
        <v>24790</v>
      </c>
      <c r="E779" s="39" t="s">
        <v>16782</v>
      </c>
      <c r="F779" s="41" t="s">
        <v>16779</v>
      </c>
      <c r="G779" s="39">
        <v>1</v>
      </c>
      <c r="H779" s="42">
        <v>20</v>
      </c>
      <c r="I779" s="44">
        <f>VENTAS[[#This Row],[Cantidad]]*VENTAS[[#This Row],[Precio Venta]]</f>
        <v>20</v>
      </c>
      <c r="J779" s="42">
        <f>IF(VENTAS[[#This Row],[Nombre del Gestor]]&gt;1,VENTAS[[#This Row],[Precio Venta]]*10%,0)</f>
        <v>2</v>
      </c>
      <c r="K779" s="42">
        <f>IFERROR(VLOOKUP(VENTAS[[#This Row],[Código del producto Vendido]],STOCK[],13,FALSE),VENTAS[[#This Row],[Precio Venta]]*0.6)-VENTAS[[#This Row],[Comisión Unitaria 10%]]</f>
        <v>7.43</v>
      </c>
      <c r="L779" s="42">
        <f>VENTAS[[#This Row],[Cantidad]]*(VENTAS[[#This Row],[Precio Venta]]-VENTAS[[#This Row],[Costo Unitario SIN Comision]]-VENTAS[[#This Row],[Comisión Unitaria 10%]]-0.01*VENTAS[[#This Row],[Precio Venta]])</f>
        <v>10.37</v>
      </c>
      <c r="M779" s="46"/>
      <c r="N779" s="47" t="s">
        <v>24792</v>
      </c>
    </row>
    <row r="780" ht="17" customHeight="1" spans="1:14">
      <c r="A780" s="38">
        <v>45652.6949652778</v>
      </c>
      <c r="B780" s="39"/>
      <c r="C780" s="39"/>
      <c r="D780" s="39" t="s">
        <v>24790</v>
      </c>
      <c r="E780" s="39" t="s">
        <v>24598</v>
      </c>
      <c r="F780" s="41" t="s">
        <v>24599</v>
      </c>
      <c r="G780" s="39">
        <v>1</v>
      </c>
      <c r="H780" s="42">
        <v>25</v>
      </c>
      <c r="I780" s="44">
        <f>VENTAS[[#This Row],[Cantidad]]*VENTAS[[#This Row],[Precio Venta]]</f>
        <v>25</v>
      </c>
      <c r="J780" s="42">
        <f>IF(VENTAS[[#This Row],[Nombre del Gestor]]&gt;1,VENTAS[[#This Row],[Precio Venta]]*10%,0)</f>
        <v>2.5</v>
      </c>
      <c r="K780" s="42">
        <f>IFERROR(VLOOKUP(VENTAS[[#This Row],[Código del producto Vendido]],STOCK[],13,FALSE),VENTAS[[#This Row],[Precio Venta]]*0.6)-VENTAS[[#This Row],[Comisión Unitaria 10%]]</f>
        <v>12.5</v>
      </c>
      <c r="L780" s="42">
        <f>VENTAS[[#This Row],[Cantidad]]*(VENTAS[[#This Row],[Precio Venta]]-VENTAS[[#This Row],[Costo Unitario SIN Comision]]-VENTAS[[#This Row],[Comisión Unitaria 10%]]-0.01*VENTAS[[#This Row],[Precio Venta]])</f>
        <v>9.75</v>
      </c>
      <c r="M780" s="46"/>
      <c r="N780" s="47" t="s">
        <v>24793</v>
      </c>
    </row>
    <row r="781" ht="17" customHeight="1" spans="1:14">
      <c r="A781" s="38">
        <v>45652.6949652778</v>
      </c>
      <c r="B781" s="39"/>
      <c r="C781" s="39"/>
      <c r="D781" s="39" t="s">
        <v>24790</v>
      </c>
      <c r="E781" s="39" t="s">
        <v>24794</v>
      </c>
      <c r="F781" s="41" t="s">
        <v>24795</v>
      </c>
      <c r="G781" s="39">
        <v>1</v>
      </c>
      <c r="H781" s="42">
        <v>12</v>
      </c>
      <c r="I781" s="44">
        <f>VENTAS[[#This Row],[Cantidad]]*VENTAS[[#This Row],[Precio Venta]]</f>
        <v>12</v>
      </c>
      <c r="J781" s="42">
        <f>IF(VENTAS[[#This Row],[Nombre del Gestor]]&gt;1,VENTAS[[#This Row],[Precio Venta]]*10%,0)</f>
        <v>1.2</v>
      </c>
      <c r="K781" s="42">
        <f>IFERROR(VLOOKUP(VENTAS[[#This Row],[Código del producto Vendido]],STOCK[],13,FALSE),VENTAS[[#This Row],[Precio Venta]]*0.6)-VENTAS[[#This Row],[Comisión Unitaria 10%]]</f>
        <v>6</v>
      </c>
      <c r="L781" s="42">
        <f>VENTAS[[#This Row],[Cantidad]]*(VENTAS[[#This Row],[Precio Venta]]-VENTAS[[#This Row],[Costo Unitario SIN Comision]]-VENTAS[[#This Row],[Comisión Unitaria 10%]]-0.01*VENTAS[[#This Row],[Precio Venta]])</f>
        <v>4.68</v>
      </c>
      <c r="M781" s="46"/>
      <c r="N781" s="47" t="s">
        <v>24796</v>
      </c>
    </row>
    <row r="782" ht="17" customHeight="1" spans="1:14">
      <c r="A782" s="38">
        <v>45652.7447222222</v>
      </c>
      <c r="B782" s="39"/>
      <c r="C782" s="39"/>
      <c r="D782" s="39" t="s">
        <v>23196</v>
      </c>
      <c r="E782" s="39" t="s">
        <v>16444</v>
      </c>
      <c r="F782" s="41" t="s">
        <v>16443</v>
      </c>
      <c r="G782" s="39">
        <v>1</v>
      </c>
      <c r="H782" s="42">
        <v>18</v>
      </c>
      <c r="I782" s="44">
        <f>VENTAS[[#This Row],[Cantidad]]*VENTAS[[#This Row],[Precio Venta]]</f>
        <v>18</v>
      </c>
      <c r="J782" s="42">
        <f>IF(VENTAS[[#This Row],[Nombre del Gestor]]&gt;1,VENTAS[[#This Row],[Precio Venta]]*10%,0)</f>
        <v>1.8</v>
      </c>
      <c r="K782" s="42">
        <f>IFERROR(VLOOKUP(VENTAS[[#This Row],[Código del producto Vendido]],STOCK[],13,FALSE),VENTAS[[#This Row],[Precio Venta]]*0.6)-VENTAS[[#This Row],[Comisión Unitaria 10%]]</f>
        <v>9.64444444444444</v>
      </c>
      <c r="L782" s="42">
        <f>VENTAS[[#This Row],[Cantidad]]*(VENTAS[[#This Row],[Precio Venta]]-VENTAS[[#This Row],[Costo Unitario SIN Comision]]-VENTAS[[#This Row],[Comisión Unitaria 10%]]-0.01*VENTAS[[#This Row],[Precio Venta]])</f>
        <v>6.37555555555556</v>
      </c>
      <c r="M782" s="46"/>
      <c r="N782" s="47" t="s">
        <v>24797</v>
      </c>
    </row>
    <row r="783" ht="17" customHeight="1" spans="1:14">
      <c r="A783" s="38">
        <v>45652.7456134259</v>
      </c>
      <c r="B783" s="39"/>
      <c r="C783" s="39"/>
      <c r="D783" s="39" t="s">
        <v>24798</v>
      </c>
      <c r="E783" s="39" t="s">
        <v>24799</v>
      </c>
      <c r="F783" s="41" t="s">
        <v>24800</v>
      </c>
      <c r="G783" s="39">
        <v>1</v>
      </c>
      <c r="H783" s="42">
        <v>20</v>
      </c>
      <c r="I783" s="44">
        <f>VENTAS[[#This Row],[Cantidad]]*VENTAS[[#This Row],[Precio Venta]]</f>
        <v>20</v>
      </c>
      <c r="J783" s="42">
        <f>IF(VENTAS[[#This Row],[Nombre del Gestor]]&gt;1,VENTAS[[#This Row],[Precio Venta]]*10%,0)</f>
        <v>2</v>
      </c>
      <c r="K783" s="42">
        <f>IFERROR(VLOOKUP(VENTAS[[#This Row],[Código del producto Vendido]],STOCK[],13,FALSE),VENTAS[[#This Row],[Precio Venta]]*0.6)-VENTAS[[#This Row],[Comisión Unitaria 10%]]</f>
        <v>10</v>
      </c>
      <c r="L783" s="42">
        <f>VENTAS[[#This Row],[Cantidad]]*(VENTAS[[#This Row],[Precio Venta]]-VENTAS[[#This Row],[Costo Unitario SIN Comision]]-VENTAS[[#This Row],[Comisión Unitaria 10%]]-0.01*VENTAS[[#This Row],[Precio Venta]])</f>
        <v>7.8</v>
      </c>
      <c r="M783" s="46"/>
      <c r="N783" s="47" t="s">
        <v>24801</v>
      </c>
    </row>
    <row r="784" ht="17" customHeight="1" spans="1:14">
      <c r="A784" s="38">
        <v>45652.9822569444</v>
      </c>
      <c r="B784" s="39"/>
      <c r="C784" s="39"/>
      <c r="D784" s="39" t="s">
        <v>23196</v>
      </c>
      <c r="E784" s="39" t="s">
        <v>24802</v>
      </c>
      <c r="F784" s="41" t="s">
        <v>24803</v>
      </c>
      <c r="G784" s="39">
        <v>1</v>
      </c>
      <c r="H784" s="42">
        <v>20</v>
      </c>
      <c r="I784" s="44">
        <f>VENTAS[[#This Row],[Cantidad]]*VENTAS[[#This Row],[Precio Venta]]</f>
        <v>20</v>
      </c>
      <c r="J784" s="42">
        <f>IF(VENTAS[[#This Row],[Nombre del Gestor]]&gt;1,VENTAS[[#This Row],[Precio Venta]]*10%,0)</f>
        <v>2</v>
      </c>
      <c r="K784" s="42">
        <f>IFERROR(VLOOKUP(VENTAS[[#This Row],[Código del producto Vendido]],STOCK[],13,FALSE),VENTAS[[#This Row],[Precio Venta]]*0.6)-VENTAS[[#This Row],[Comisión Unitaria 10%]]</f>
        <v>10</v>
      </c>
      <c r="L784" s="42">
        <f>VENTAS[[#This Row],[Cantidad]]*(VENTAS[[#This Row],[Precio Venta]]-VENTAS[[#This Row],[Costo Unitario SIN Comision]]-VENTAS[[#This Row],[Comisión Unitaria 10%]]-0.01*VENTAS[[#This Row],[Precio Venta]])</f>
        <v>7.8</v>
      </c>
      <c r="M784" s="46"/>
      <c r="N784" s="47" t="s">
        <v>24804</v>
      </c>
    </row>
    <row r="785" ht="34" customHeight="1" spans="1:14">
      <c r="A785" s="38">
        <v>45652.9873958333</v>
      </c>
      <c r="B785" s="39"/>
      <c r="C785" s="39"/>
      <c r="D785" s="39" t="s">
        <v>24805</v>
      </c>
      <c r="E785" s="39" t="s">
        <v>16795</v>
      </c>
      <c r="F785" s="41" t="s">
        <v>16796</v>
      </c>
      <c r="G785" s="39">
        <v>1</v>
      </c>
      <c r="H785" s="42">
        <v>18</v>
      </c>
      <c r="I785" s="44">
        <f>VENTAS[[#This Row],[Cantidad]]*VENTAS[[#This Row],[Precio Venta]]</f>
        <v>18</v>
      </c>
      <c r="J785" s="42">
        <f>IF(VENTAS[[#This Row],[Nombre del Gestor]]&gt;1,VENTAS[[#This Row],[Precio Venta]]*10%,0)</f>
        <v>1.8</v>
      </c>
      <c r="K785" s="42">
        <f>IFERROR(VLOOKUP(VENTAS[[#This Row],[Código del producto Vendido]],STOCK[],13,FALSE),VENTAS[[#This Row],[Precio Venta]]*0.6)-VENTAS[[#This Row],[Comisión Unitaria 10%]]</f>
        <v>10.18</v>
      </c>
      <c r="L785" s="42">
        <f>VENTAS[[#This Row],[Cantidad]]*(VENTAS[[#This Row],[Precio Venta]]-VENTAS[[#This Row],[Costo Unitario SIN Comision]]-VENTAS[[#This Row],[Comisión Unitaria 10%]]-0.01*VENTAS[[#This Row],[Precio Venta]])</f>
        <v>5.84</v>
      </c>
      <c r="M785" s="46"/>
      <c r="N785" s="47" t="s">
        <v>24806</v>
      </c>
    </row>
    <row r="786" ht="34" customHeight="1" spans="1:14">
      <c r="A786" s="38">
        <v>45652.9873958333</v>
      </c>
      <c r="B786" s="39"/>
      <c r="C786" s="39"/>
      <c r="D786" s="39" t="s">
        <v>24805</v>
      </c>
      <c r="E786" s="39" t="s">
        <v>24807</v>
      </c>
      <c r="F786" s="41" t="s">
        <v>17351</v>
      </c>
      <c r="G786" s="39">
        <v>1</v>
      </c>
      <c r="H786" s="42">
        <v>12</v>
      </c>
      <c r="I786" s="44">
        <f>VENTAS[[#This Row],[Cantidad]]*VENTAS[[#This Row],[Precio Venta]]</f>
        <v>12</v>
      </c>
      <c r="J786" s="42">
        <f>IF(VENTAS[[#This Row],[Nombre del Gestor]]&gt;1,VENTAS[[#This Row],[Precio Venta]]*10%,0)</f>
        <v>1.2</v>
      </c>
      <c r="K786" s="42">
        <f>IFERROR(VLOOKUP(VENTAS[[#This Row],[Código del producto Vendido]],STOCK[],13,FALSE),VENTAS[[#This Row],[Precio Venta]]*0.6)-VENTAS[[#This Row],[Comisión Unitaria 10%]]</f>
        <v>6</v>
      </c>
      <c r="L786" s="42">
        <f>VENTAS[[#This Row],[Cantidad]]*(VENTAS[[#This Row],[Precio Venta]]-VENTAS[[#This Row],[Costo Unitario SIN Comision]]-VENTAS[[#This Row],[Comisión Unitaria 10%]]-0.01*VENTAS[[#This Row],[Precio Venta]])</f>
        <v>4.68</v>
      </c>
      <c r="M786" s="46"/>
      <c r="N786" s="47" t="s">
        <v>24808</v>
      </c>
    </row>
    <row r="787" ht="17" customHeight="1" spans="1:14">
      <c r="A787" s="38">
        <v>45652.9895717593</v>
      </c>
      <c r="B787" s="39"/>
      <c r="C787" s="39"/>
      <c r="D787" s="39" t="s">
        <v>24809</v>
      </c>
      <c r="E787" s="39" t="s">
        <v>16937</v>
      </c>
      <c r="F787" s="41" t="s">
        <v>24810</v>
      </c>
      <c r="G787" s="39">
        <v>1</v>
      </c>
      <c r="H787" s="42">
        <v>30</v>
      </c>
      <c r="I787" s="44">
        <f>VENTAS[[#This Row],[Cantidad]]*VENTAS[[#This Row],[Precio Venta]]</f>
        <v>30</v>
      </c>
      <c r="J787" s="42">
        <f>IF(VENTAS[[#This Row],[Nombre del Gestor]]&gt;1,VENTAS[[#This Row],[Precio Venta]]*10%,0)</f>
        <v>3</v>
      </c>
      <c r="K787" s="42">
        <f>IFERROR(VLOOKUP(VENTAS[[#This Row],[Código del producto Vendido]],STOCK[],13,FALSE),VENTAS[[#This Row],[Precio Venta]]*0.6)-VENTAS[[#This Row],[Comisión Unitaria 10%]]</f>
        <v>9</v>
      </c>
      <c r="L787" s="42">
        <f>VENTAS[[#This Row],[Cantidad]]*(VENTAS[[#This Row],[Precio Venta]]-VENTAS[[#This Row],[Costo Unitario SIN Comision]]-VENTAS[[#This Row],[Comisión Unitaria 10%]]-0.01*VENTAS[[#This Row],[Precio Venta]])</f>
        <v>17.7</v>
      </c>
      <c r="M787" s="46"/>
      <c r="N787" s="47" t="s">
        <v>24811</v>
      </c>
    </row>
    <row r="788" ht="17" customHeight="1" spans="1:14">
      <c r="A788" s="38">
        <v>45653.8828240741</v>
      </c>
      <c r="B788" s="39"/>
      <c r="C788" s="39"/>
      <c r="D788" s="39" t="s">
        <v>24142</v>
      </c>
      <c r="E788" s="39" t="s">
        <v>17796</v>
      </c>
      <c r="F788" s="41" t="s">
        <v>24708</v>
      </c>
      <c r="G788" s="39">
        <v>1</v>
      </c>
      <c r="H788" s="42">
        <v>25</v>
      </c>
      <c r="I788" s="44">
        <f>VENTAS[[#This Row],[Cantidad]]*VENTAS[[#This Row],[Precio Venta]]</f>
        <v>25</v>
      </c>
      <c r="J788" s="42">
        <f>IF(VENTAS[[#This Row],[Nombre del Gestor]]&gt;1,VENTAS[[#This Row],[Precio Venta]]*10%,0)</f>
        <v>2.5</v>
      </c>
      <c r="K788" s="42">
        <f>IFERROR(VLOOKUP(VENTAS[[#This Row],[Código del producto Vendido]],STOCK[],13,FALSE),VENTAS[[#This Row],[Precio Venta]]*0.6)-VENTAS[[#This Row],[Comisión Unitaria 10%]]</f>
        <v>12</v>
      </c>
      <c r="L788" s="42">
        <f>VENTAS[[#This Row],[Cantidad]]*(VENTAS[[#This Row],[Precio Venta]]-VENTAS[[#This Row],[Costo Unitario SIN Comision]]-VENTAS[[#This Row],[Comisión Unitaria 10%]]-0.01*VENTAS[[#This Row],[Precio Venta]])</f>
        <v>10.25</v>
      </c>
      <c r="M788" s="46"/>
      <c r="N788" s="47" t="s">
        <v>24812</v>
      </c>
    </row>
    <row r="789" ht="34" customHeight="1" spans="1:14">
      <c r="A789" s="38">
        <v>45653.8841203704</v>
      </c>
      <c r="B789" s="39"/>
      <c r="C789" s="39"/>
      <c r="D789" s="39" t="s">
        <v>23196</v>
      </c>
      <c r="E789" s="39" t="s">
        <v>24813</v>
      </c>
      <c r="F789" s="41" t="s">
        <v>17329</v>
      </c>
      <c r="G789" s="39">
        <v>1</v>
      </c>
      <c r="H789" s="42">
        <v>25</v>
      </c>
      <c r="I789" s="44">
        <f>VENTAS[[#This Row],[Cantidad]]*VENTAS[[#This Row],[Precio Venta]]</f>
        <v>25</v>
      </c>
      <c r="J789" s="42">
        <f>IF(VENTAS[[#This Row],[Nombre del Gestor]]&gt;1,VENTAS[[#This Row],[Precio Venta]]*10%,0)</f>
        <v>2.5</v>
      </c>
      <c r="K789" s="42">
        <f>IFERROR(VLOOKUP(VENTAS[[#This Row],[Código del producto Vendido]],STOCK[],13,FALSE),VENTAS[[#This Row],[Precio Venta]]*0.6)-VENTAS[[#This Row],[Comisión Unitaria 10%]]</f>
        <v>12.5</v>
      </c>
      <c r="L789" s="42">
        <f>VENTAS[[#This Row],[Cantidad]]*(VENTAS[[#This Row],[Precio Venta]]-VENTAS[[#This Row],[Costo Unitario SIN Comision]]-VENTAS[[#This Row],[Comisión Unitaria 10%]]-0.01*VENTAS[[#This Row],[Precio Venta]])</f>
        <v>9.75</v>
      </c>
      <c r="M789" s="46"/>
      <c r="N789" s="47" t="s">
        <v>24814</v>
      </c>
    </row>
    <row r="790" ht="17" customHeight="1" spans="1:14">
      <c r="A790" s="38">
        <v>45653.887349537</v>
      </c>
      <c r="B790" s="39"/>
      <c r="C790" s="39"/>
      <c r="D790" s="39" t="s">
        <v>23218</v>
      </c>
      <c r="E790" s="39" t="s">
        <v>17400</v>
      </c>
      <c r="F790" s="41" t="s">
        <v>17401</v>
      </c>
      <c r="G790" s="39">
        <v>1</v>
      </c>
      <c r="H790" s="42">
        <v>30</v>
      </c>
      <c r="I790" s="44">
        <f>VENTAS[[#This Row],[Cantidad]]*VENTAS[[#This Row],[Precio Venta]]</f>
        <v>30</v>
      </c>
      <c r="J790" s="42">
        <f>IF(VENTAS[[#This Row],[Nombre del Gestor]]&gt;1,VENTAS[[#This Row],[Precio Venta]]*10%,0)</f>
        <v>3</v>
      </c>
      <c r="K790" s="42">
        <f>IFERROR(VLOOKUP(VENTAS[[#This Row],[Código del producto Vendido]],STOCK[],13,FALSE),VENTAS[[#This Row],[Precio Venta]]*0.6)-VENTAS[[#This Row],[Comisión Unitaria 10%]]</f>
        <v>9</v>
      </c>
      <c r="L790" s="42">
        <f>VENTAS[[#This Row],[Cantidad]]*(VENTAS[[#This Row],[Precio Venta]]-VENTAS[[#This Row],[Costo Unitario SIN Comision]]-VENTAS[[#This Row],[Comisión Unitaria 10%]]-0.01*VENTAS[[#This Row],[Precio Venta]])</f>
        <v>17.7</v>
      </c>
      <c r="M790" s="46"/>
      <c r="N790" s="47" t="s">
        <v>24815</v>
      </c>
    </row>
    <row r="791" ht="17" customHeight="1" spans="1:14">
      <c r="A791" s="38">
        <v>45653.887349537</v>
      </c>
      <c r="B791" s="39"/>
      <c r="C791" s="39"/>
      <c r="D791" s="39" t="s">
        <v>23218</v>
      </c>
      <c r="E791" s="39" t="s">
        <v>24816</v>
      </c>
      <c r="F791" s="41" t="s">
        <v>24817</v>
      </c>
      <c r="G791" s="39">
        <v>1</v>
      </c>
      <c r="H791" s="42">
        <v>30</v>
      </c>
      <c r="I791" s="44">
        <f>VENTAS[[#This Row],[Cantidad]]*VENTAS[[#This Row],[Precio Venta]]</f>
        <v>30</v>
      </c>
      <c r="J791" s="42">
        <f>IF(VENTAS[[#This Row],[Nombre del Gestor]]&gt;1,VENTAS[[#This Row],[Precio Venta]]*10%,0)</f>
        <v>3</v>
      </c>
      <c r="K791" s="42">
        <f>IFERROR(VLOOKUP(VENTAS[[#This Row],[Código del producto Vendido]],STOCK[],13,FALSE),VENTAS[[#This Row],[Precio Venta]]*0.6)-VENTAS[[#This Row],[Comisión Unitaria 10%]]</f>
        <v>15</v>
      </c>
      <c r="L791" s="42">
        <f>VENTAS[[#This Row],[Cantidad]]*(VENTAS[[#This Row],[Precio Venta]]-VENTAS[[#This Row],[Costo Unitario SIN Comision]]-VENTAS[[#This Row],[Comisión Unitaria 10%]]-0.01*VENTAS[[#This Row],[Precio Venta]])</f>
        <v>11.7</v>
      </c>
      <c r="M791" s="46"/>
      <c r="N791" s="47" t="s">
        <v>24818</v>
      </c>
    </row>
    <row r="792" ht="17" customHeight="1" spans="1:14">
      <c r="A792" s="38">
        <v>45653.8883796296</v>
      </c>
      <c r="B792" s="39"/>
      <c r="C792" s="39"/>
      <c r="D792" s="39" t="s">
        <v>23174</v>
      </c>
      <c r="E792" s="39" t="s">
        <v>24553</v>
      </c>
      <c r="F792" s="41" t="s">
        <v>24554</v>
      </c>
      <c r="G792" s="39">
        <v>1</v>
      </c>
      <c r="H792" s="42">
        <v>25</v>
      </c>
      <c r="I792" s="44">
        <f>VENTAS[[#This Row],[Cantidad]]*VENTAS[[#This Row],[Precio Venta]]</f>
        <v>25</v>
      </c>
      <c r="J792" s="42">
        <f>IF(VENTAS[[#This Row],[Nombre del Gestor]]&gt;1,VENTAS[[#This Row],[Precio Venta]]*10%,0)</f>
        <v>2.5</v>
      </c>
      <c r="K792" s="42">
        <f>IFERROR(VLOOKUP(VENTAS[[#This Row],[Código del producto Vendido]],STOCK[],13,FALSE),VENTAS[[#This Row],[Precio Venta]]*0.6)-VENTAS[[#This Row],[Comisión Unitaria 10%]]</f>
        <v>12.5</v>
      </c>
      <c r="L792" s="42">
        <f>VENTAS[[#This Row],[Cantidad]]*(VENTAS[[#This Row],[Precio Venta]]-VENTAS[[#This Row],[Costo Unitario SIN Comision]]-VENTAS[[#This Row],[Comisión Unitaria 10%]]-0.01*VENTAS[[#This Row],[Precio Venta]])</f>
        <v>9.75</v>
      </c>
      <c r="M792" s="46"/>
      <c r="N792" s="47" t="s">
        <v>24819</v>
      </c>
    </row>
    <row r="793" ht="17" customHeight="1" spans="1:14">
      <c r="A793" s="38">
        <v>45653.8897800926</v>
      </c>
      <c r="B793" s="39"/>
      <c r="C793" s="39"/>
      <c r="D793" s="39" t="s">
        <v>23196</v>
      </c>
      <c r="E793" s="39" t="s">
        <v>24820</v>
      </c>
      <c r="F793" s="41" t="s">
        <v>24821</v>
      </c>
      <c r="G793" s="39">
        <v>1</v>
      </c>
      <c r="H793" s="42">
        <v>18</v>
      </c>
      <c r="I793" s="44">
        <f>VENTAS[[#This Row],[Cantidad]]*VENTAS[[#This Row],[Precio Venta]]</f>
        <v>18</v>
      </c>
      <c r="J793" s="42">
        <f>IF(VENTAS[[#This Row],[Nombre del Gestor]]&gt;1,VENTAS[[#This Row],[Precio Venta]]*10%,0)</f>
        <v>1.8</v>
      </c>
      <c r="K793" s="42">
        <f>IFERROR(VLOOKUP(VENTAS[[#This Row],[Código del producto Vendido]],STOCK[],13,FALSE),VENTAS[[#This Row],[Precio Venta]]*0.6)-VENTAS[[#This Row],[Comisión Unitaria 10%]]</f>
        <v>9</v>
      </c>
      <c r="L793" s="42">
        <f>VENTAS[[#This Row],[Cantidad]]*(VENTAS[[#This Row],[Precio Venta]]-VENTAS[[#This Row],[Costo Unitario SIN Comision]]-VENTAS[[#This Row],[Comisión Unitaria 10%]]-0.01*VENTAS[[#This Row],[Precio Venta]])</f>
        <v>7.02</v>
      </c>
      <c r="M793" s="46"/>
      <c r="N793" s="47" t="s">
        <v>24822</v>
      </c>
    </row>
    <row r="794" ht="34" customHeight="1" spans="1:14">
      <c r="A794" s="38">
        <v>45653.8908564815</v>
      </c>
      <c r="B794" s="39"/>
      <c r="C794" s="39"/>
      <c r="D794" s="39" t="s">
        <v>23174</v>
      </c>
      <c r="E794" s="39" t="s">
        <v>24061</v>
      </c>
      <c r="F794" s="41" t="s">
        <v>23657</v>
      </c>
      <c r="G794" s="39">
        <v>1</v>
      </c>
      <c r="H794" s="42">
        <v>25</v>
      </c>
      <c r="I794" s="44">
        <f>VENTAS[[#This Row],[Cantidad]]*VENTAS[[#This Row],[Precio Venta]]</f>
        <v>25</v>
      </c>
      <c r="J794" s="42">
        <f>IF(VENTAS[[#This Row],[Nombre del Gestor]]&gt;1,VENTAS[[#This Row],[Precio Venta]]*10%,0)</f>
        <v>2.5</v>
      </c>
      <c r="K794" s="42">
        <f>IFERROR(VLOOKUP(VENTAS[[#This Row],[Código del producto Vendido]],STOCK[],13,FALSE),VENTAS[[#This Row],[Precio Venta]]*0.6)-VENTAS[[#This Row],[Comisión Unitaria 10%]]</f>
        <v>12.5</v>
      </c>
      <c r="L794" s="42">
        <f>VENTAS[[#This Row],[Cantidad]]*(VENTAS[[#This Row],[Precio Venta]]-VENTAS[[#This Row],[Costo Unitario SIN Comision]]-VENTAS[[#This Row],[Comisión Unitaria 10%]]-0.01*VENTAS[[#This Row],[Precio Venta]])</f>
        <v>9.75</v>
      </c>
      <c r="M794" s="46"/>
      <c r="N794" s="47" t="s">
        <v>24823</v>
      </c>
    </row>
    <row r="795" ht="17" customHeight="1" spans="1:14">
      <c r="A795" s="38">
        <v>45653.8917361111</v>
      </c>
      <c r="B795" s="39"/>
      <c r="C795" s="39"/>
      <c r="D795" s="39" t="s">
        <v>23174</v>
      </c>
      <c r="E795" s="39" t="s">
        <v>24673</v>
      </c>
      <c r="F795" s="41" t="s">
        <v>24515</v>
      </c>
      <c r="G795" s="39">
        <v>1</v>
      </c>
      <c r="H795" s="42">
        <v>40</v>
      </c>
      <c r="I795" s="44">
        <f>VENTAS[[#This Row],[Cantidad]]*VENTAS[[#This Row],[Precio Venta]]</f>
        <v>40</v>
      </c>
      <c r="J795" s="42">
        <f>IF(VENTAS[[#This Row],[Nombre del Gestor]]&gt;1,VENTAS[[#This Row],[Precio Venta]]*10%,0)</f>
        <v>4</v>
      </c>
      <c r="K795" s="42">
        <f>IFERROR(VLOOKUP(VENTAS[[#This Row],[Código del producto Vendido]],STOCK[],13,FALSE),VENTAS[[#This Row],[Precio Venta]]*0.6)-VENTAS[[#This Row],[Comisión Unitaria 10%]]</f>
        <v>20</v>
      </c>
      <c r="L795" s="42">
        <f>VENTAS[[#This Row],[Cantidad]]*(VENTAS[[#This Row],[Precio Venta]]-VENTAS[[#This Row],[Costo Unitario SIN Comision]]-VENTAS[[#This Row],[Comisión Unitaria 10%]]-0.01*VENTAS[[#This Row],[Precio Venta]])</f>
        <v>15.6</v>
      </c>
      <c r="M795" s="46"/>
      <c r="N795" s="47" t="s">
        <v>24824</v>
      </c>
    </row>
    <row r="796" ht="34" customHeight="1" spans="1:14">
      <c r="A796" s="38">
        <v>45653.8944791667</v>
      </c>
      <c r="B796" s="39"/>
      <c r="C796" s="39"/>
      <c r="D796" s="39" t="s">
        <v>23218</v>
      </c>
      <c r="E796" s="39" t="s">
        <v>24825</v>
      </c>
      <c r="F796" s="41" t="s">
        <v>24447</v>
      </c>
      <c r="G796" s="39">
        <v>1</v>
      </c>
      <c r="H796" s="42">
        <v>20</v>
      </c>
      <c r="I796" s="44">
        <f>VENTAS[[#This Row],[Cantidad]]*VENTAS[[#This Row],[Precio Venta]]</f>
        <v>20</v>
      </c>
      <c r="J796" s="42">
        <f>IF(VENTAS[[#This Row],[Nombre del Gestor]]&gt;1,VENTAS[[#This Row],[Precio Venta]]*10%,0)</f>
        <v>2</v>
      </c>
      <c r="K796" s="42">
        <f>IFERROR(VLOOKUP(VENTAS[[#This Row],[Código del producto Vendido]],STOCK[],13,FALSE),VENTAS[[#This Row],[Precio Venta]]*0.6)-VENTAS[[#This Row],[Comisión Unitaria 10%]]</f>
        <v>10</v>
      </c>
      <c r="L796" s="42">
        <f>VENTAS[[#This Row],[Cantidad]]*(VENTAS[[#This Row],[Precio Venta]]-VENTAS[[#This Row],[Costo Unitario SIN Comision]]-VENTAS[[#This Row],[Comisión Unitaria 10%]]-0.01*VENTAS[[#This Row],[Precio Venta]])</f>
        <v>7.8</v>
      </c>
      <c r="M796" s="46"/>
      <c r="N796" s="47" t="s">
        <v>24826</v>
      </c>
    </row>
    <row r="797" ht="34" customHeight="1" spans="1:14">
      <c r="A797" s="38">
        <v>45653.8975925926</v>
      </c>
      <c r="B797" s="39"/>
      <c r="C797" s="39"/>
      <c r="D797" s="39" t="s">
        <v>23345</v>
      </c>
      <c r="E797" s="39" t="s">
        <v>24827</v>
      </c>
      <c r="F797" s="41" t="s">
        <v>24828</v>
      </c>
      <c r="G797" s="39">
        <v>1</v>
      </c>
      <c r="H797" s="42">
        <v>18</v>
      </c>
      <c r="I797" s="44">
        <f>VENTAS[[#This Row],[Cantidad]]*VENTAS[[#This Row],[Precio Venta]]</f>
        <v>18</v>
      </c>
      <c r="J797" s="42">
        <f>IF(VENTAS[[#This Row],[Nombre del Gestor]]&gt;1,VENTAS[[#This Row],[Precio Venta]]*10%,0)</f>
        <v>1.8</v>
      </c>
      <c r="K797" s="42">
        <f>IFERROR(VLOOKUP(VENTAS[[#This Row],[Código del producto Vendido]],STOCK[],13,FALSE),VENTAS[[#This Row],[Precio Venta]]*0.6)-VENTAS[[#This Row],[Comisión Unitaria 10%]]</f>
        <v>9</v>
      </c>
      <c r="L797" s="42">
        <f>VENTAS[[#This Row],[Cantidad]]*(VENTAS[[#This Row],[Precio Venta]]-VENTAS[[#This Row],[Costo Unitario SIN Comision]]-VENTAS[[#This Row],[Comisión Unitaria 10%]]-0.01*VENTAS[[#This Row],[Precio Venta]])</f>
        <v>7.02</v>
      </c>
      <c r="M797" s="46"/>
      <c r="N797" s="47" t="s">
        <v>24829</v>
      </c>
    </row>
    <row r="798" ht="17" customHeight="1" spans="1:14">
      <c r="A798" s="38">
        <v>45654.1164814815</v>
      </c>
      <c r="B798" s="39"/>
      <c r="C798" s="39"/>
      <c r="D798" s="39" t="s">
        <v>23383</v>
      </c>
      <c r="E798" s="39" t="s">
        <v>24500</v>
      </c>
      <c r="F798" s="41" t="s">
        <v>17337</v>
      </c>
      <c r="G798" s="39">
        <v>1</v>
      </c>
      <c r="H798" s="42">
        <v>30</v>
      </c>
      <c r="I798" s="44">
        <f>VENTAS[[#This Row],[Cantidad]]*VENTAS[[#This Row],[Precio Venta]]</f>
        <v>30</v>
      </c>
      <c r="J798" s="42">
        <f>IF(VENTAS[[#This Row],[Nombre del Gestor]]&gt;1,VENTAS[[#This Row],[Precio Venta]]*10%,0)</f>
        <v>3</v>
      </c>
      <c r="K798" s="42">
        <f>IFERROR(VLOOKUP(VENTAS[[#This Row],[Código del producto Vendido]],STOCK[],13,FALSE),VENTAS[[#This Row],[Precio Venta]]*0.6)-VENTAS[[#This Row],[Comisión Unitaria 10%]]</f>
        <v>15</v>
      </c>
      <c r="L798" s="42">
        <f>VENTAS[[#This Row],[Cantidad]]*(VENTAS[[#This Row],[Precio Venta]]-VENTAS[[#This Row],[Costo Unitario SIN Comision]]-VENTAS[[#This Row],[Comisión Unitaria 10%]]-0.01*VENTAS[[#This Row],[Precio Venta]])</f>
        <v>11.7</v>
      </c>
      <c r="M798" s="46"/>
      <c r="N798" s="47" t="s">
        <v>24830</v>
      </c>
    </row>
    <row r="799" ht="17" customHeight="1" spans="1:14">
      <c r="A799" s="38">
        <v>45654.1164814815</v>
      </c>
      <c r="B799" s="39"/>
      <c r="C799" s="39"/>
      <c r="D799" s="39" t="s">
        <v>23383</v>
      </c>
      <c r="E799" s="39" t="s">
        <v>24831</v>
      </c>
      <c r="F799" s="41" t="s">
        <v>16814</v>
      </c>
      <c r="G799" s="39">
        <v>1</v>
      </c>
      <c r="H799" s="42">
        <v>25</v>
      </c>
      <c r="I799" s="44">
        <f>VENTAS[[#This Row],[Cantidad]]*VENTAS[[#This Row],[Precio Venta]]</f>
        <v>25</v>
      </c>
      <c r="J799" s="42">
        <f>IF(VENTAS[[#This Row],[Nombre del Gestor]]&gt;1,VENTAS[[#This Row],[Precio Venta]]*10%,0)</f>
        <v>2.5</v>
      </c>
      <c r="K799" s="42">
        <f>IFERROR(VLOOKUP(VENTAS[[#This Row],[Código del producto Vendido]],STOCK[],13,FALSE),VENTAS[[#This Row],[Precio Venta]]*0.6)-VENTAS[[#This Row],[Comisión Unitaria 10%]]</f>
        <v>12.5</v>
      </c>
      <c r="L799" s="42">
        <f>VENTAS[[#This Row],[Cantidad]]*(VENTAS[[#This Row],[Precio Venta]]-VENTAS[[#This Row],[Costo Unitario SIN Comision]]-VENTAS[[#This Row],[Comisión Unitaria 10%]]-0.01*VENTAS[[#This Row],[Precio Venta]])</f>
        <v>9.75</v>
      </c>
      <c r="M799" s="46"/>
      <c r="N799" s="47" t="s">
        <v>24832</v>
      </c>
    </row>
    <row r="800" ht="34" customHeight="1" spans="1:14">
      <c r="A800" s="38">
        <v>45654.1206712963</v>
      </c>
      <c r="B800" s="39"/>
      <c r="C800" s="39"/>
      <c r="D800" s="39" t="s">
        <v>23281</v>
      </c>
      <c r="E800" s="39" t="s">
        <v>24833</v>
      </c>
      <c r="F800" s="41" t="s">
        <v>24834</v>
      </c>
      <c r="G800" s="39">
        <v>1</v>
      </c>
      <c r="H800" s="42">
        <v>30</v>
      </c>
      <c r="I800" s="44">
        <f>VENTAS[[#This Row],[Cantidad]]*VENTAS[[#This Row],[Precio Venta]]</f>
        <v>30</v>
      </c>
      <c r="J800" s="42">
        <f>IF(VENTAS[[#This Row],[Nombre del Gestor]]&gt;1,VENTAS[[#This Row],[Precio Venta]]*10%,0)</f>
        <v>3</v>
      </c>
      <c r="K800" s="42">
        <f>IFERROR(VLOOKUP(VENTAS[[#This Row],[Código del producto Vendido]],STOCK[],13,FALSE),VENTAS[[#This Row],[Precio Venta]]*0.6)-VENTAS[[#This Row],[Comisión Unitaria 10%]]</f>
        <v>15</v>
      </c>
      <c r="L800" s="42">
        <f>VENTAS[[#This Row],[Cantidad]]*(VENTAS[[#This Row],[Precio Venta]]-VENTAS[[#This Row],[Costo Unitario SIN Comision]]-VENTAS[[#This Row],[Comisión Unitaria 10%]]-0.01*VENTAS[[#This Row],[Precio Venta]])</f>
        <v>11.7</v>
      </c>
      <c r="M800" s="46"/>
      <c r="N800" s="47" t="s">
        <v>24835</v>
      </c>
    </row>
    <row r="801" ht="17" customHeight="1" spans="1:14">
      <c r="A801" s="38">
        <v>45654.1220138889</v>
      </c>
      <c r="B801" s="39"/>
      <c r="C801" s="39"/>
      <c r="D801" s="39" t="s">
        <v>23196</v>
      </c>
      <c r="E801" s="39" t="s">
        <v>24836</v>
      </c>
      <c r="F801" s="41" t="s">
        <v>24837</v>
      </c>
      <c r="G801" s="39">
        <v>1</v>
      </c>
      <c r="H801" s="42">
        <v>28</v>
      </c>
      <c r="I801" s="44">
        <f>VENTAS[[#This Row],[Cantidad]]*VENTAS[[#This Row],[Precio Venta]]</f>
        <v>28</v>
      </c>
      <c r="J801" s="42">
        <f>IF(VENTAS[[#This Row],[Nombre del Gestor]]&gt;1,VENTAS[[#This Row],[Precio Venta]]*10%,0)</f>
        <v>2.8</v>
      </c>
      <c r="K801" s="42">
        <f>IFERROR(VLOOKUP(VENTAS[[#This Row],[Código del producto Vendido]],STOCK[],13,FALSE),VENTAS[[#This Row],[Precio Venta]]*0.6)-VENTAS[[#This Row],[Comisión Unitaria 10%]]</f>
        <v>14</v>
      </c>
      <c r="L801" s="42">
        <f>VENTAS[[#This Row],[Cantidad]]*(VENTAS[[#This Row],[Precio Venta]]-VENTAS[[#This Row],[Costo Unitario SIN Comision]]-VENTAS[[#This Row],[Comisión Unitaria 10%]]-0.01*VENTAS[[#This Row],[Precio Venta]])</f>
        <v>10.92</v>
      </c>
      <c r="M801" s="46"/>
      <c r="N801" s="47" t="s">
        <v>24838</v>
      </c>
    </row>
    <row r="802" ht="17" customHeight="1" spans="1:14">
      <c r="A802" s="38">
        <v>45654.4806365741</v>
      </c>
      <c r="B802" s="39"/>
      <c r="C802" s="39"/>
      <c r="D802" s="39" t="s">
        <v>23174</v>
      </c>
      <c r="E802" s="39" t="s">
        <v>24598</v>
      </c>
      <c r="F802" s="41" t="s">
        <v>24599</v>
      </c>
      <c r="G802" s="39">
        <v>1</v>
      </c>
      <c r="H802" s="42">
        <v>25</v>
      </c>
      <c r="I802" s="44">
        <f>VENTAS[[#This Row],[Cantidad]]*VENTAS[[#This Row],[Precio Venta]]</f>
        <v>25</v>
      </c>
      <c r="J802" s="42">
        <f>IF(VENTAS[[#This Row],[Nombre del Gestor]]&gt;1,VENTAS[[#This Row],[Precio Venta]]*10%,0)</f>
        <v>2.5</v>
      </c>
      <c r="K802" s="42">
        <f>IFERROR(VLOOKUP(VENTAS[[#This Row],[Código del producto Vendido]],STOCK[],13,FALSE),VENTAS[[#This Row],[Precio Venta]]*0.6)-VENTAS[[#This Row],[Comisión Unitaria 10%]]</f>
        <v>12.5</v>
      </c>
      <c r="L802" s="42">
        <f>VENTAS[[#This Row],[Cantidad]]*(VENTAS[[#This Row],[Precio Venta]]-VENTAS[[#This Row],[Costo Unitario SIN Comision]]-VENTAS[[#This Row],[Comisión Unitaria 10%]]-0.01*VENTAS[[#This Row],[Precio Venta]])</f>
        <v>9.75</v>
      </c>
      <c r="M802" s="46"/>
      <c r="N802" s="47" t="s">
        <v>24839</v>
      </c>
    </row>
    <row r="803" ht="17" customHeight="1" spans="1:14">
      <c r="A803" s="38">
        <v>45654.4829398148</v>
      </c>
      <c r="B803" s="39"/>
      <c r="C803" s="39"/>
      <c r="D803" s="39" t="s">
        <v>23174</v>
      </c>
      <c r="E803" s="39" t="s">
        <v>23395</v>
      </c>
      <c r="F803" s="41" t="s">
        <v>23396</v>
      </c>
      <c r="G803" s="39">
        <v>1</v>
      </c>
      <c r="H803" s="42">
        <v>30</v>
      </c>
      <c r="I803" s="44">
        <f>VENTAS[[#This Row],[Cantidad]]*VENTAS[[#This Row],[Precio Venta]]</f>
        <v>30</v>
      </c>
      <c r="J803" s="42">
        <f>IF(VENTAS[[#This Row],[Nombre del Gestor]]&gt;1,VENTAS[[#This Row],[Precio Venta]]*10%,0)</f>
        <v>3</v>
      </c>
      <c r="K803" s="42">
        <f>IFERROR(VLOOKUP(VENTAS[[#This Row],[Código del producto Vendido]],STOCK[],13,FALSE),VENTAS[[#This Row],[Precio Venta]]*0.6)-VENTAS[[#This Row],[Comisión Unitaria 10%]]</f>
        <v>15</v>
      </c>
      <c r="L803" s="42">
        <f>VENTAS[[#This Row],[Cantidad]]*(VENTAS[[#This Row],[Precio Venta]]-VENTAS[[#This Row],[Costo Unitario SIN Comision]]-VENTAS[[#This Row],[Comisión Unitaria 10%]]-0.01*VENTAS[[#This Row],[Precio Venta]])</f>
        <v>11.7</v>
      </c>
      <c r="M803" s="46"/>
      <c r="N803" s="47" t="s">
        <v>24840</v>
      </c>
    </row>
    <row r="804" ht="17" customHeight="1" spans="1:14">
      <c r="A804" s="38">
        <v>45654.4836458333</v>
      </c>
      <c r="B804" s="39"/>
      <c r="C804" s="39"/>
      <c r="D804" s="39"/>
      <c r="E804" s="39" t="s">
        <v>24589</v>
      </c>
      <c r="F804" s="41" t="s">
        <v>24525</v>
      </c>
      <c r="G804" s="39">
        <v>1</v>
      </c>
      <c r="H804" s="42">
        <v>40</v>
      </c>
      <c r="I804" s="44">
        <f>VENTAS[[#This Row],[Cantidad]]*VENTAS[[#This Row],[Precio Venta]]</f>
        <v>40</v>
      </c>
      <c r="J804" s="42">
        <f>IF(VENTAS[[#This Row],[Nombre del Gestor]]&gt;1,VENTAS[[#This Row],[Precio Venta]]*10%,0)</f>
        <v>0</v>
      </c>
      <c r="K804" s="42">
        <f>IFERROR(VLOOKUP(VENTAS[[#This Row],[Código del producto Vendido]],STOCK[],13,FALSE),VENTAS[[#This Row],[Precio Venta]]*0.6)-VENTAS[[#This Row],[Comisión Unitaria 10%]]</f>
        <v>24</v>
      </c>
      <c r="L804" s="42">
        <f>VENTAS[[#This Row],[Cantidad]]*(VENTAS[[#This Row],[Precio Venta]]-VENTAS[[#This Row],[Costo Unitario SIN Comision]]-VENTAS[[#This Row],[Comisión Unitaria 10%]]-0.01*VENTAS[[#This Row],[Precio Venta]])</f>
        <v>15.6</v>
      </c>
      <c r="M804" s="46"/>
      <c r="N804" s="47" t="s">
        <v>24841</v>
      </c>
    </row>
    <row r="805" ht="17" customHeight="1" spans="1:14">
      <c r="A805" s="38">
        <v>45654.5413194444</v>
      </c>
      <c r="B805" s="39"/>
      <c r="C805" s="39"/>
      <c r="D805" s="39" t="s">
        <v>23671</v>
      </c>
      <c r="E805" s="39" t="s">
        <v>24537</v>
      </c>
      <c r="F805" s="41" t="s">
        <v>24538</v>
      </c>
      <c r="G805" s="39">
        <v>1</v>
      </c>
      <c r="H805" s="42">
        <v>30</v>
      </c>
      <c r="I805" s="44">
        <f>VENTAS[[#This Row],[Cantidad]]*VENTAS[[#This Row],[Precio Venta]]</f>
        <v>30</v>
      </c>
      <c r="J805" s="42">
        <f>IF(VENTAS[[#This Row],[Nombre del Gestor]]&gt;1,VENTAS[[#This Row],[Precio Venta]]*10%,0)</f>
        <v>3</v>
      </c>
      <c r="K805" s="42">
        <f>IFERROR(VLOOKUP(VENTAS[[#This Row],[Código del producto Vendido]],STOCK[],13,FALSE),VENTAS[[#This Row],[Precio Venta]]*0.6)-VENTAS[[#This Row],[Comisión Unitaria 10%]]</f>
        <v>15</v>
      </c>
      <c r="L805" s="42">
        <f>VENTAS[[#This Row],[Cantidad]]*(VENTAS[[#This Row],[Precio Venta]]-VENTAS[[#This Row],[Costo Unitario SIN Comision]]-VENTAS[[#This Row],[Comisión Unitaria 10%]]-0.01*VENTAS[[#This Row],[Precio Venta]])</f>
        <v>11.7</v>
      </c>
      <c r="M805" s="46"/>
      <c r="N805" s="47" t="s">
        <v>24842</v>
      </c>
    </row>
    <row r="806" ht="17" customHeight="1" spans="1:14">
      <c r="A806" s="38">
        <v>45654.5423611111</v>
      </c>
      <c r="B806" s="39"/>
      <c r="C806" s="39"/>
      <c r="D806" s="39" t="s">
        <v>24029</v>
      </c>
      <c r="E806" s="39" t="s">
        <v>24648</v>
      </c>
      <c r="F806" s="41" t="s">
        <v>24649</v>
      </c>
      <c r="G806" s="39">
        <v>1</v>
      </c>
      <c r="H806" s="42">
        <v>30</v>
      </c>
      <c r="I806" s="44">
        <f>VENTAS[[#This Row],[Cantidad]]*VENTAS[[#This Row],[Precio Venta]]</f>
        <v>30</v>
      </c>
      <c r="J806" s="42">
        <f>IF(VENTAS[[#This Row],[Nombre del Gestor]]&gt;1,VENTAS[[#This Row],[Precio Venta]]*10%,0)</f>
        <v>3</v>
      </c>
      <c r="K806" s="42">
        <f>IFERROR(VLOOKUP(VENTAS[[#This Row],[Código del producto Vendido]],STOCK[],13,FALSE),VENTAS[[#This Row],[Precio Venta]]*0.6)-VENTAS[[#This Row],[Comisión Unitaria 10%]]</f>
        <v>15</v>
      </c>
      <c r="L806" s="42">
        <f>VENTAS[[#This Row],[Cantidad]]*(VENTAS[[#This Row],[Precio Venta]]-VENTAS[[#This Row],[Costo Unitario SIN Comision]]-VENTAS[[#This Row],[Comisión Unitaria 10%]]-0.01*VENTAS[[#This Row],[Precio Venta]])</f>
        <v>11.7</v>
      </c>
      <c r="M806" s="46"/>
      <c r="N806" s="47" t="s">
        <v>24843</v>
      </c>
    </row>
    <row r="807" ht="34" customHeight="1" spans="1:14">
      <c r="A807" s="38">
        <v>45654.566412037</v>
      </c>
      <c r="B807" s="39"/>
      <c r="C807" s="39"/>
      <c r="D807" s="39" t="s">
        <v>23196</v>
      </c>
      <c r="E807" s="39" t="s">
        <v>24844</v>
      </c>
      <c r="F807" s="41" t="s">
        <v>24770</v>
      </c>
      <c r="G807" s="39">
        <v>1</v>
      </c>
      <c r="H807" s="42">
        <v>18</v>
      </c>
      <c r="I807" s="44">
        <f>VENTAS[[#This Row],[Cantidad]]*VENTAS[[#This Row],[Precio Venta]]</f>
        <v>18</v>
      </c>
      <c r="J807" s="42">
        <f>IF(VENTAS[[#This Row],[Nombre del Gestor]]&gt;1,VENTAS[[#This Row],[Precio Venta]]*10%,0)</f>
        <v>1.8</v>
      </c>
      <c r="K807" s="42">
        <f>IFERROR(VLOOKUP(VENTAS[[#This Row],[Código del producto Vendido]],STOCK[],13,FALSE),VENTAS[[#This Row],[Precio Venta]]*0.6)-VENTAS[[#This Row],[Comisión Unitaria 10%]]</f>
        <v>9</v>
      </c>
      <c r="L807" s="42">
        <f>VENTAS[[#This Row],[Cantidad]]*(VENTAS[[#This Row],[Precio Venta]]-VENTAS[[#This Row],[Costo Unitario SIN Comision]]-VENTAS[[#This Row],[Comisión Unitaria 10%]]-0.01*VENTAS[[#This Row],[Precio Venta]])</f>
        <v>7.02</v>
      </c>
      <c r="M807" s="46"/>
      <c r="N807" s="47" t="s">
        <v>24845</v>
      </c>
    </row>
    <row r="808" ht="17" customHeight="1" spans="1:14">
      <c r="A808" s="38">
        <v>45654.566412037</v>
      </c>
      <c r="B808" s="39"/>
      <c r="C808" s="39"/>
      <c r="D808" s="39" t="s">
        <v>23196</v>
      </c>
      <c r="E808" s="39" t="s">
        <v>24846</v>
      </c>
      <c r="F808" s="41" t="s">
        <v>24847</v>
      </c>
      <c r="G808" s="39">
        <v>1</v>
      </c>
      <c r="H808" s="42">
        <v>20</v>
      </c>
      <c r="I808" s="44">
        <f>VENTAS[[#This Row],[Cantidad]]*VENTAS[[#This Row],[Precio Venta]]</f>
        <v>20</v>
      </c>
      <c r="J808" s="42">
        <f>IF(VENTAS[[#This Row],[Nombre del Gestor]]&gt;1,VENTAS[[#This Row],[Precio Venta]]*10%,0)</f>
        <v>2</v>
      </c>
      <c r="K808" s="42">
        <f>IFERROR(VLOOKUP(VENTAS[[#This Row],[Código del producto Vendido]],STOCK[],13,FALSE),VENTAS[[#This Row],[Precio Venta]]*0.6)-VENTAS[[#This Row],[Comisión Unitaria 10%]]</f>
        <v>10</v>
      </c>
      <c r="L808" s="42">
        <f>VENTAS[[#This Row],[Cantidad]]*(VENTAS[[#This Row],[Precio Venta]]-VENTAS[[#This Row],[Costo Unitario SIN Comision]]-VENTAS[[#This Row],[Comisión Unitaria 10%]]-0.01*VENTAS[[#This Row],[Precio Venta]])</f>
        <v>7.8</v>
      </c>
      <c r="M808" s="46"/>
      <c r="N808" s="47" t="s">
        <v>24848</v>
      </c>
    </row>
    <row r="809" ht="17" customHeight="1" spans="1:14">
      <c r="A809" s="38">
        <v>45654.5803935185</v>
      </c>
      <c r="B809" s="39"/>
      <c r="C809" s="39"/>
      <c r="D809" s="39" t="s">
        <v>23196</v>
      </c>
      <c r="E809" s="39" t="s">
        <v>24316</v>
      </c>
      <c r="F809" s="41" t="s">
        <v>24317</v>
      </c>
      <c r="G809" s="39">
        <v>1</v>
      </c>
      <c r="H809" s="42">
        <v>12</v>
      </c>
      <c r="I809" s="44">
        <f>VENTAS[[#This Row],[Cantidad]]*VENTAS[[#This Row],[Precio Venta]]</f>
        <v>12</v>
      </c>
      <c r="J809" s="42">
        <f>IF(VENTAS[[#This Row],[Nombre del Gestor]]&gt;1,VENTAS[[#This Row],[Precio Venta]]*10%,0)</f>
        <v>1.2</v>
      </c>
      <c r="K809" s="42">
        <f>IFERROR(VLOOKUP(VENTAS[[#This Row],[Código del producto Vendido]],STOCK[],13,FALSE),VENTAS[[#This Row],[Precio Venta]]*0.6)-VENTAS[[#This Row],[Comisión Unitaria 10%]]</f>
        <v>6</v>
      </c>
      <c r="L809" s="42">
        <f>VENTAS[[#This Row],[Cantidad]]*(VENTAS[[#This Row],[Precio Venta]]-VENTAS[[#This Row],[Costo Unitario SIN Comision]]-VENTAS[[#This Row],[Comisión Unitaria 10%]]-0.01*VENTAS[[#This Row],[Precio Venta]])</f>
        <v>4.68</v>
      </c>
      <c r="M809" s="46"/>
      <c r="N809" s="47" t="s">
        <v>24849</v>
      </c>
    </row>
    <row r="810" ht="17" customHeight="1" spans="1:14">
      <c r="A810" s="38">
        <v>45654.5803935185</v>
      </c>
      <c r="B810" s="39"/>
      <c r="C810" s="39"/>
      <c r="D810" s="39" t="s">
        <v>23196</v>
      </c>
      <c r="E810" s="39" t="s">
        <v>24850</v>
      </c>
      <c r="F810" s="41" t="s">
        <v>17682</v>
      </c>
      <c r="G810" s="39">
        <v>1</v>
      </c>
      <c r="H810" s="42">
        <v>18</v>
      </c>
      <c r="I810" s="44">
        <f>VENTAS[[#This Row],[Cantidad]]*VENTAS[[#This Row],[Precio Venta]]</f>
        <v>18</v>
      </c>
      <c r="J810" s="42">
        <f>IF(VENTAS[[#This Row],[Nombre del Gestor]]&gt;1,VENTAS[[#This Row],[Precio Venta]]*10%,0)</f>
        <v>1.8</v>
      </c>
      <c r="K810" s="42">
        <f>IFERROR(VLOOKUP(VENTAS[[#This Row],[Código del producto Vendido]],STOCK[],13,FALSE),VENTAS[[#This Row],[Precio Venta]]*0.6)-VENTAS[[#This Row],[Comisión Unitaria 10%]]</f>
        <v>9</v>
      </c>
      <c r="L810" s="42">
        <f>VENTAS[[#This Row],[Cantidad]]*(VENTAS[[#This Row],[Precio Venta]]-VENTAS[[#This Row],[Costo Unitario SIN Comision]]-VENTAS[[#This Row],[Comisión Unitaria 10%]]-0.01*VENTAS[[#This Row],[Precio Venta]])</f>
        <v>7.02</v>
      </c>
      <c r="M810" s="46"/>
      <c r="N810" s="47" t="s">
        <v>24851</v>
      </c>
    </row>
    <row r="811" ht="17" customHeight="1" spans="1:14">
      <c r="A811" s="38">
        <v>45654.5803935185</v>
      </c>
      <c r="B811" s="39"/>
      <c r="C811" s="39"/>
      <c r="D811" s="39" t="s">
        <v>23196</v>
      </c>
      <c r="E811" s="39" t="s">
        <v>17849</v>
      </c>
      <c r="F811" s="41" t="s">
        <v>17848</v>
      </c>
      <c r="G811" s="39">
        <v>1</v>
      </c>
      <c r="H811" s="42">
        <v>3</v>
      </c>
      <c r="I811" s="44">
        <f>VENTAS[[#This Row],[Cantidad]]*VENTAS[[#This Row],[Precio Venta]]</f>
        <v>3</v>
      </c>
      <c r="J811" s="42">
        <f>IF(VENTAS[[#This Row],[Nombre del Gestor]]&gt;1,VENTAS[[#This Row],[Precio Venta]]*10%,0)</f>
        <v>0.3</v>
      </c>
      <c r="K811" s="42">
        <f>IFERROR(VLOOKUP(VENTAS[[#This Row],[Código del producto Vendido]],STOCK[],13,FALSE),VENTAS[[#This Row],[Precio Venta]]*0.6)-VENTAS[[#This Row],[Comisión Unitaria 10%]]</f>
        <v>1.4</v>
      </c>
      <c r="L811" s="42">
        <f>VENTAS[[#This Row],[Cantidad]]*(VENTAS[[#This Row],[Precio Venta]]-VENTAS[[#This Row],[Costo Unitario SIN Comision]]-VENTAS[[#This Row],[Comisión Unitaria 10%]]-0.01*VENTAS[[#This Row],[Precio Venta]])</f>
        <v>1.27</v>
      </c>
      <c r="M811" s="46"/>
      <c r="N811" s="47" t="s">
        <v>24852</v>
      </c>
    </row>
    <row r="812" ht="17" customHeight="1" spans="1:14">
      <c r="A812" s="38">
        <v>45654.5863657407</v>
      </c>
      <c r="B812" s="39"/>
      <c r="C812" s="39"/>
      <c r="D812" s="39" t="s">
        <v>24029</v>
      </c>
      <c r="E812" s="39" t="s">
        <v>24553</v>
      </c>
      <c r="F812" s="41" t="s">
        <v>24554</v>
      </c>
      <c r="G812" s="39">
        <v>1</v>
      </c>
      <c r="H812" s="42">
        <v>25</v>
      </c>
      <c r="I812" s="44">
        <f>VENTAS[[#This Row],[Cantidad]]*VENTAS[[#This Row],[Precio Venta]]</f>
        <v>25</v>
      </c>
      <c r="J812" s="42">
        <f>IF(VENTAS[[#This Row],[Nombre del Gestor]]&gt;1,VENTAS[[#This Row],[Precio Venta]]*10%,0)</f>
        <v>2.5</v>
      </c>
      <c r="K812" s="42">
        <f>IFERROR(VLOOKUP(VENTAS[[#This Row],[Código del producto Vendido]],STOCK[],13,FALSE),VENTAS[[#This Row],[Precio Venta]]*0.6)-VENTAS[[#This Row],[Comisión Unitaria 10%]]</f>
        <v>12.5</v>
      </c>
      <c r="L812" s="42">
        <f>VENTAS[[#This Row],[Cantidad]]*(VENTAS[[#This Row],[Precio Venta]]-VENTAS[[#This Row],[Costo Unitario SIN Comision]]-VENTAS[[#This Row],[Comisión Unitaria 10%]]-0.01*VENTAS[[#This Row],[Precio Venta]])</f>
        <v>9.75</v>
      </c>
      <c r="M812" s="46"/>
      <c r="N812" s="47" t="s">
        <v>24853</v>
      </c>
    </row>
    <row r="813" ht="34" customHeight="1" spans="1:14">
      <c r="A813" s="38">
        <v>45654.5888888889</v>
      </c>
      <c r="B813" s="39"/>
      <c r="C813" s="39"/>
      <c r="D813" s="39" t="s">
        <v>24029</v>
      </c>
      <c r="E813" s="39" t="s">
        <v>18620</v>
      </c>
      <c r="F813" s="41" t="s">
        <v>24641</v>
      </c>
      <c r="G813" s="39">
        <v>1</v>
      </c>
      <c r="H813" s="42">
        <v>35</v>
      </c>
      <c r="I813" s="44">
        <f>VENTAS[[#This Row],[Cantidad]]*VENTAS[[#This Row],[Precio Venta]]</f>
        <v>35</v>
      </c>
      <c r="J813" s="42">
        <f>IF(VENTAS[[#This Row],[Nombre del Gestor]]&gt;1,VENTAS[[#This Row],[Precio Venta]]*10%,0)</f>
        <v>3.5</v>
      </c>
      <c r="K813" s="42">
        <f>IFERROR(VLOOKUP(VENTAS[[#This Row],[Código del producto Vendido]],STOCK[],13,FALSE),VENTAS[[#This Row],[Precio Venta]]*0.6)-VENTAS[[#This Row],[Comisión Unitaria 10%]]</f>
        <v>13.5</v>
      </c>
      <c r="L813" s="42">
        <f>VENTAS[[#This Row],[Cantidad]]*(VENTAS[[#This Row],[Precio Venta]]-VENTAS[[#This Row],[Costo Unitario SIN Comision]]-VENTAS[[#This Row],[Comisión Unitaria 10%]]-0.01*VENTAS[[#This Row],[Precio Venta]])</f>
        <v>17.65</v>
      </c>
      <c r="M813" s="46"/>
      <c r="N813" s="47" t="s">
        <v>24854</v>
      </c>
    </row>
    <row r="814" ht="17" customHeight="1" spans="1:14">
      <c r="A814" s="38">
        <v>45654.6198263889</v>
      </c>
      <c r="B814" s="39"/>
      <c r="C814" s="39"/>
      <c r="D814" s="39" t="s">
        <v>24855</v>
      </c>
      <c r="E814" s="39" t="s">
        <v>24856</v>
      </c>
      <c r="F814" s="41" t="s">
        <v>24857</v>
      </c>
      <c r="G814" s="39">
        <v>1</v>
      </c>
      <c r="H814" s="42">
        <v>35</v>
      </c>
      <c r="I814" s="44">
        <f>VENTAS[[#This Row],[Cantidad]]*VENTAS[[#This Row],[Precio Venta]]</f>
        <v>35</v>
      </c>
      <c r="J814" s="42">
        <f>IF(VENTAS[[#This Row],[Nombre del Gestor]]&gt;1,VENTAS[[#This Row],[Precio Venta]]*10%,0)</f>
        <v>3.5</v>
      </c>
      <c r="K814" s="42">
        <f>IFERROR(VLOOKUP(VENTAS[[#This Row],[Código del producto Vendido]],STOCK[],13,FALSE),VENTAS[[#This Row],[Precio Venta]]*0.6)-VENTAS[[#This Row],[Comisión Unitaria 10%]]</f>
        <v>17.5</v>
      </c>
      <c r="L814" s="42">
        <f>VENTAS[[#This Row],[Cantidad]]*(VENTAS[[#This Row],[Precio Venta]]-VENTAS[[#This Row],[Costo Unitario SIN Comision]]-VENTAS[[#This Row],[Comisión Unitaria 10%]]-0.01*VENTAS[[#This Row],[Precio Venta]])</f>
        <v>13.65</v>
      </c>
      <c r="M814" s="46"/>
      <c r="N814" s="47" t="s">
        <v>24858</v>
      </c>
    </row>
    <row r="815" ht="34" customHeight="1" spans="1:14">
      <c r="A815" s="38">
        <v>45654.6198263889</v>
      </c>
      <c r="B815" s="39"/>
      <c r="C815" s="39"/>
      <c r="D815" s="39" t="s">
        <v>24855</v>
      </c>
      <c r="E815" s="39" t="s">
        <v>24859</v>
      </c>
      <c r="F815" s="41" t="s">
        <v>17399</v>
      </c>
      <c r="G815" s="39">
        <v>1</v>
      </c>
      <c r="H815" s="42">
        <v>30</v>
      </c>
      <c r="I815" s="44">
        <f>VENTAS[[#This Row],[Cantidad]]*VENTAS[[#This Row],[Precio Venta]]</f>
        <v>30</v>
      </c>
      <c r="J815" s="42">
        <f>IF(VENTAS[[#This Row],[Nombre del Gestor]]&gt;1,VENTAS[[#This Row],[Precio Venta]]*10%,0)</f>
        <v>3</v>
      </c>
      <c r="K815" s="42">
        <f>IFERROR(VLOOKUP(VENTAS[[#This Row],[Código del producto Vendido]],STOCK[],13,FALSE),VENTAS[[#This Row],[Precio Venta]]*0.6)-VENTAS[[#This Row],[Comisión Unitaria 10%]]</f>
        <v>15</v>
      </c>
      <c r="L815" s="42">
        <f>VENTAS[[#This Row],[Cantidad]]*(VENTAS[[#This Row],[Precio Venta]]-VENTAS[[#This Row],[Costo Unitario SIN Comision]]-VENTAS[[#This Row],[Comisión Unitaria 10%]]-0.01*VENTAS[[#This Row],[Precio Venta]])</f>
        <v>11.7</v>
      </c>
      <c r="M815" s="46"/>
      <c r="N815" s="47" t="s">
        <v>24860</v>
      </c>
    </row>
    <row r="816" ht="17" customHeight="1" spans="1:14">
      <c r="A816" s="38">
        <v>45654.6426851852</v>
      </c>
      <c r="B816" s="39"/>
      <c r="C816" s="39"/>
      <c r="D816" s="39" t="s">
        <v>23174</v>
      </c>
      <c r="E816" s="39" t="s">
        <v>24569</v>
      </c>
      <c r="F816" s="41" t="s">
        <v>24515</v>
      </c>
      <c r="G816" s="39">
        <v>1</v>
      </c>
      <c r="H816" s="42">
        <v>40</v>
      </c>
      <c r="I816" s="44">
        <f>VENTAS[[#This Row],[Cantidad]]*VENTAS[[#This Row],[Precio Venta]]</f>
        <v>40</v>
      </c>
      <c r="J816" s="42">
        <f>IF(VENTAS[[#This Row],[Nombre del Gestor]]&gt;1,VENTAS[[#This Row],[Precio Venta]]*10%,0)</f>
        <v>4</v>
      </c>
      <c r="K816" s="42">
        <f>IFERROR(VLOOKUP(VENTAS[[#This Row],[Código del producto Vendido]],STOCK[],13,FALSE),VENTAS[[#This Row],[Precio Venta]]*0.6)-VENTAS[[#This Row],[Comisión Unitaria 10%]]</f>
        <v>20</v>
      </c>
      <c r="L816" s="42">
        <f>VENTAS[[#This Row],[Cantidad]]*(VENTAS[[#This Row],[Precio Venta]]-VENTAS[[#This Row],[Costo Unitario SIN Comision]]-VENTAS[[#This Row],[Comisión Unitaria 10%]]-0.01*VENTAS[[#This Row],[Precio Venta]])</f>
        <v>15.6</v>
      </c>
      <c r="M816" s="46"/>
      <c r="N816" s="47" t="s">
        <v>24861</v>
      </c>
    </row>
    <row r="817" ht="17" customHeight="1" spans="1:14">
      <c r="A817" s="38">
        <v>45654.743599537</v>
      </c>
      <c r="B817" s="39"/>
      <c r="C817" s="39"/>
      <c r="D817" s="39" t="s">
        <v>23196</v>
      </c>
      <c r="E817" s="39" t="s">
        <v>24862</v>
      </c>
      <c r="F817" s="41" t="s">
        <v>24863</v>
      </c>
      <c r="G817" s="39">
        <v>1</v>
      </c>
      <c r="H817" s="42">
        <v>25</v>
      </c>
      <c r="I817" s="44">
        <f>VENTAS[[#This Row],[Cantidad]]*VENTAS[[#This Row],[Precio Venta]]</f>
        <v>25</v>
      </c>
      <c r="J817" s="42">
        <f>IF(VENTAS[[#This Row],[Nombre del Gestor]]&gt;1,VENTAS[[#This Row],[Precio Venta]]*10%,0)</f>
        <v>2.5</v>
      </c>
      <c r="K817" s="42">
        <f>IFERROR(VLOOKUP(VENTAS[[#This Row],[Código del producto Vendido]],STOCK[],13,FALSE),VENTAS[[#This Row],[Precio Venta]]*0.6)-VENTAS[[#This Row],[Comisión Unitaria 10%]]</f>
        <v>12.5</v>
      </c>
      <c r="L817" s="42">
        <f>VENTAS[[#This Row],[Cantidad]]*(VENTAS[[#This Row],[Precio Venta]]-VENTAS[[#This Row],[Costo Unitario SIN Comision]]-VENTAS[[#This Row],[Comisión Unitaria 10%]]-0.01*VENTAS[[#This Row],[Precio Venta]])</f>
        <v>9.75</v>
      </c>
      <c r="M817" s="46"/>
      <c r="N817" s="47" t="s">
        <v>24864</v>
      </c>
    </row>
    <row r="818" ht="17" customHeight="1" spans="1:14">
      <c r="A818" s="38">
        <v>45654.743599537</v>
      </c>
      <c r="B818" s="39"/>
      <c r="C818" s="39"/>
      <c r="D818" s="39" t="s">
        <v>23196</v>
      </c>
      <c r="E818" s="39" t="s">
        <v>16786</v>
      </c>
      <c r="F818" s="41" t="s">
        <v>16785</v>
      </c>
      <c r="G818" s="39">
        <v>1</v>
      </c>
      <c r="H818" s="42">
        <v>18</v>
      </c>
      <c r="I818" s="44">
        <f>VENTAS[[#This Row],[Cantidad]]*VENTAS[[#This Row],[Precio Venta]]</f>
        <v>18</v>
      </c>
      <c r="J818" s="42">
        <f>IF(VENTAS[[#This Row],[Nombre del Gestor]]&gt;1,VENTAS[[#This Row],[Precio Venta]]*10%,0)</f>
        <v>1.8</v>
      </c>
      <c r="K818" s="42">
        <f>IFERROR(VLOOKUP(VENTAS[[#This Row],[Código del producto Vendido]],STOCK[],13,FALSE),VENTAS[[#This Row],[Precio Venta]]*0.6)-VENTAS[[#This Row],[Comisión Unitaria 10%]]</f>
        <v>6.8</v>
      </c>
      <c r="L818" s="42">
        <f>VENTAS[[#This Row],[Cantidad]]*(VENTAS[[#This Row],[Precio Venta]]-VENTAS[[#This Row],[Costo Unitario SIN Comision]]-VENTAS[[#This Row],[Comisión Unitaria 10%]]-0.01*VENTAS[[#This Row],[Precio Venta]])</f>
        <v>9.22</v>
      </c>
      <c r="M818" s="46"/>
      <c r="N818" s="47" t="s">
        <v>24865</v>
      </c>
    </row>
    <row r="819" ht="34" customHeight="1" spans="1:14">
      <c r="A819" s="38">
        <v>45654.7503125</v>
      </c>
      <c r="B819" s="39"/>
      <c r="C819" s="39"/>
      <c r="D819" s="39" t="s">
        <v>23671</v>
      </c>
      <c r="E819" s="39" t="s">
        <v>24866</v>
      </c>
      <c r="F819" s="41" t="s">
        <v>24867</v>
      </c>
      <c r="G819" s="39">
        <v>1</v>
      </c>
      <c r="H819" s="42">
        <v>18</v>
      </c>
      <c r="I819" s="44">
        <f>VENTAS[[#This Row],[Cantidad]]*VENTAS[[#This Row],[Precio Venta]]</f>
        <v>18</v>
      </c>
      <c r="J819" s="42">
        <f>IF(VENTAS[[#This Row],[Nombre del Gestor]]&gt;1,VENTAS[[#This Row],[Precio Venta]]*10%,0)</f>
        <v>1.8</v>
      </c>
      <c r="K819" s="42">
        <f>IFERROR(VLOOKUP(VENTAS[[#This Row],[Código del producto Vendido]],STOCK[],13,FALSE),VENTAS[[#This Row],[Precio Venta]]*0.6)-VENTAS[[#This Row],[Comisión Unitaria 10%]]</f>
        <v>9</v>
      </c>
      <c r="L819" s="42">
        <f>VENTAS[[#This Row],[Cantidad]]*(VENTAS[[#This Row],[Precio Venta]]-VENTAS[[#This Row],[Costo Unitario SIN Comision]]-VENTAS[[#This Row],[Comisión Unitaria 10%]]-0.01*VENTAS[[#This Row],[Precio Venta]])</f>
        <v>7.02</v>
      </c>
      <c r="M819" s="46"/>
      <c r="N819" s="47" t="s">
        <v>24868</v>
      </c>
    </row>
    <row r="820" ht="17" customHeight="1" spans="1:14">
      <c r="A820" s="38">
        <v>45654.7503125</v>
      </c>
      <c r="B820" s="39"/>
      <c r="C820" s="39"/>
      <c r="D820" s="39" t="s">
        <v>23671</v>
      </c>
      <c r="E820" s="39" t="s">
        <v>24869</v>
      </c>
      <c r="F820" s="41" t="s">
        <v>24870</v>
      </c>
      <c r="G820" s="39">
        <v>1</v>
      </c>
      <c r="H820" s="42">
        <v>20</v>
      </c>
      <c r="I820" s="44">
        <f>VENTAS[[#This Row],[Cantidad]]*VENTAS[[#This Row],[Precio Venta]]</f>
        <v>20</v>
      </c>
      <c r="J820" s="42">
        <f>IF(VENTAS[[#This Row],[Nombre del Gestor]]&gt;1,VENTAS[[#This Row],[Precio Venta]]*10%,0)</f>
        <v>2</v>
      </c>
      <c r="K820" s="42">
        <f>IFERROR(VLOOKUP(VENTAS[[#This Row],[Código del producto Vendido]],STOCK[],13,FALSE),VENTAS[[#This Row],[Precio Venta]]*0.6)-VENTAS[[#This Row],[Comisión Unitaria 10%]]</f>
        <v>10</v>
      </c>
      <c r="L820" s="42">
        <f>VENTAS[[#This Row],[Cantidad]]*(VENTAS[[#This Row],[Precio Venta]]-VENTAS[[#This Row],[Costo Unitario SIN Comision]]-VENTAS[[#This Row],[Comisión Unitaria 10%]]-0.01*VENTAS[[#This Row],[Precio Venta]])</f>
        <v>7.8</v>
      </c>
      <c r="M820" s="46"/>
      <c r="N820" s="47" t="s">
        <v>24871</v>
      </c>
    </row>
    <row r="821" ht="17" customHeight="1" spans="1:14">
      <c r="A821" s="38">
        <v>45655.369837963</v>
      </c>
      <c r="B821" s="39"/>
      <c r="C821" s="39"/>
      <c r="D821" s="39" t="s">
        <v>23218</v>
      </c>
      <c r="E821" s="39" t="s">
        <v>16835</v>
      </c>
      <c r="F821" s="41" t="s">
        <v>16836</v>
      </c>
      <c r="G821" s="39">
        <v>1</v>
      </c>
      <c r="H821" s="42">
        <v>20</v>
      </c>
      <c r="I821" s="44">
        <f>VENTAS[[#This Row],[Cantidad]]*VENTAS[[#This Row],[Precio Venta]]</f>
        <v>20</v>
      </c>
      <c r="J821" s="42">
        <f>IF(VENTAS[[#This Row],[Nombre del Gestor]]&gt;1,VENTAS[[#This Row],[Precio Venta]]*10%,0)</f>
        <v>2</v>
      </c>
      <c r="K821" s="42">
        <f>IFERROR(VLOOKUP(VENTAS[[#This Row],[Código del producto Vendido]],STOCK[],13,FALSE),VENTAS[[#This Row],[Precio Venta]]*0.6)-VENTAS[[#This Row],[Comisión Unitaria 10%]]</f>
        <v>10.62</v>
      </c>
      <c r="L821" s="42">
        <f>VENTAS[[#This Row],[Cantidad]]*(VENTAS[[#This Row],[Precio Venta]]-VENTAS[[#This Row],[Costo Unitario SIN Comision]]-VENTAS[[#This Row],[Comisión Unitaria 10%]]-0.01*VENTAS[[#This Row],[Precio Venta]])</f>
        <v>7.18</v>
      </c>
      <c r="M821" s="46"/>
      <c r="N821" s="47" t="s">
        <v>24872</v>
      </c>
    </row>
    <row r="822" ht="34" customHeight="1" spans="1:14">
      <c r="A822" s="38">
        <v>45655.369837963</v>
      </c>
      <c r="B822" s="39"/>
      <c r="C822" s="39"/>
      <c r="D822" s="39" t="s">
        <v>23218</v>
      </c>
      <c r="E822" s="39" t="s">
        <v>20983</v>
      </c>
      <c r="F822" s="41" t="s">
        <v>24873</v>
      </c>
      <c r="G822" s="39">
        <v>1</v>
      </c>
      <c r="H822" s="42">
        <v>35</v>
      </c>
      <c r="I822" s="44">
        <f>VENTAS[[#This Row],[Cantidad]]*VENTAS[[#This Row],[Precio Venta]]</f>
        <v>35</v>
      </c>
      <c r="J822" s="42">
        <f>IF(VENTAS[[#This Row],[Nombre del Gestor]]&gt;1,VENTAS[[#This Row],[Precio Venta]]*10%,0)</f>
        <v>3.5</v>
      </c>
      <c r="K822" s="42">
        <f>IFERROR(VLOOKUP(VENTAS[[#This Row],[Código del producto Vendido]],STOCK[],13,FALSE),VENTAS[[#This Row],[Precio Venta]]*0.6)-VENTAS[[#This Row],[Comisión Unitaria 10%]]</f>
        <v>17</v>
      </c>
      <c r="L822" s="42">
        <f>VENTAS[[#This Row],[Cantidad]]*(VENTAS[[#This Row],[Precio Venta]]-VENTAS[[#This Row],[Costo Unitario SIN Comision]]-VENTAS[[#This Row],[Comisión Unitaria 10%]]-0.01*VENTAS[[#This Row],[Precio Venta]])</f>
        <v>14.15</v>
      </c>
      <c r="M822" s="46"/>
      <c r="N822" s="47" t="s">
        <v>24874</v>
      </c>
    </row>
    <row r="823" ht="17" customHeight="1" spans="1:14">
      <c r="A823" s="38">
        <v>45655.369837963</v>
      </c>
      <c r="B823" s="39"/>
      <c r="C823" s="39"/>
      <c r="D823" s="39" t="s">
        <v>23218</v>
      </c>
      <c r="E823" s="39" t="s">
        <v>24875</v>
      </c>
      <c r="F823" s="41" t="s">
        <v>24876</v>
      </c>
      <c r="G823" s="39">
        <v>1</v>
      </c>
      <c r="H823" s="42">
        <v>20</v>
      </c>
      <c r="I823" s="44">
        <f>VENTAS[[#This Row],[Cantidad]]*VENTAS[[#This Row],[Precio Venta]]</f>
        <v>20</v>
      </c>
      <c r="J823" s="42">
        <f>IF(VENTAS[[#This Row],[Nombre del Gestor]]&gt;1,VENTAS[[#This Row],[Precio Venta]]*10%,0)</f>
        <v>2</v>
      </c>
      <c r="K823" s="42">
        <f>IFERROR(VLOOKUP(VENTAS[[#This Row],[Código del producto Vendido]],STOCK[],13,FALSE),VENTAS[[#This Row],[Precio Venta]]*0.6)-VENTAS[[#This Row],[Comisión Unitaria 10%]]</f>
        <v>10</v>
      </c>
      <c r="L823" s="42">
        <f>VENTAS[[#This Row],[Cantidad]]*(VENTAS[[#This Row],[Precio Venta]]-VENTAS[[#This Row],[Costo Unitario SIN Comision]]-VENTAS[[#This Row],[Comisión Unitaria 10%]]-0.01*VENTAS[[#This Row],[Precio Venta]])</f>
        <v>7.8</v>
      </c>
      <c r="M823" s="46"/>
      <c r="N823" s="47" t="s">
        <v>24877</v>
      </c>
    </row>
    <row r="824" ht="34" customHeight="1" spans="1:14">
      <c r="A824" s="38">
        <v>45655.369837963</v>
      </c>
      <c r="B824" s="39"/>
      <c r="C824" s="39"/>
      <c r="D824" s="39" t="s">
        <v>23218</v>
      </c>
      <c r="E824" s="39" t="s">
        <v>17346</v>
      </c>
      <c r="F824" s="41" t="s">
        <v>17344</v>
      </c>
      <c r="G824" s="39">
        <v>1</v>
      </c>
      <c r="H824" s="42">
        <v>30</v>
      </c>
      <c r="I824" s="44">
        <f>VENTAS[[#This Row],[Cantidad]]*VENTAS[[#This Row],[Precio Venta]]</f>
        <v>30</v>
      </c>
      <c r="J824" s="42">
        <f>IF(VENTAS[[#This Row],[Nombre del Gestor]]&gt;1,VENTAS[[#This Row],[Precio Venta]]*10%,0)</f>
        <v>3</v>
      </c>
      <c r="K824" s="42">
        <f>IFERROR(VLOOKUP(VENTAS[[#This Row],[Código del producto Vendido]],STOCK[],13,FALSE),VENTAS[[#This Row],[Precio Venta]]*0.6)-VENTAS[[#This Row],[Comisión Unitaria 10%]]</f>
        <v>16.69</v>
      </c>
      <c r="L824" s="42">
        <f>VENTAS[[#This Row],[Cantidad]]*(VENTAS[[#This Row],[Precio Venta]]-VENTAS[[#This Row],[Costo Unitario SIN Comision]]-VENTAS[[#This Row],[Comisión Unitaria 10%]]-0.01*VENTAS[[#This Row],[Precio Venta]])</f>
        <v>10.01</v>
      </c>
      <c r="M824" s="46"/>
      <c r="N824" s="47" t="s">
        <v>24878</v>
      </c>
    </row>
    <row r="825" ht="17" customHeight="1" spans="1:14">
      <c r="A825" s="38">
        <v>45655.369837963</v>
      </c>
      <c r="B825" s="39"/>
      <c r="C825" s="39"/>
      <c r="D825" s="39" t="s">
        <v>23218</v>
      </c>
      <c r="E825" s="39" t="s">
        <v>23451</v>
      </c>
      <c r="F825" s="41" t="s">
        <v>23452</v>
      </c>
      <c r="G825" s="39">
        <v>1</v>
      </c>
      <c r="H825" s="42">
        <v>18</v>
      </c>
      <c r="I825" s="44">
        <f>VENTAS[[#This Row],[Cantidad]]*VENTAS[[#This Row],[Precio Venta]]</f>
        <v>18</v>
      </c>
      <c r="J825" s="42">
        <f>IF(VENTAS[[#This Row],[Nombre del Gestor]]&gt;1,VENTAS[[#This Row],[Precio Venta]]*10%,0)</f>
        <v>1.8</v>
      </c>
      <c r="K825" s="42">
        <f>IFERROR(VLOOKUP(VENTAS[[#This Row],[Código del producto Vendido]],STOCK[],13,FALSE),VENTAS[[#This Row],[Precio Venta]]*0.6)-VENTAS[[#This Row],[Comisión Unitaria 10%]]</f>
        <v>9</v>
      </c>
      <c r="L825" s="42">
        <f>VENTAS[[#This Row],[Cantidad]]*(VENTAS[[#This Row],[Precio Venta]]-VENTAS[[#This Row],[Costo Unitario SIN Comision]]-VENTAS[[#This Row],[Comisión Unitaria 10%]]-0.01*VENTAS[[#This Row],[Precio Venta]])</f>
        <v>7.02</v>
      </c>
      <c r="M825" s="46"/>
      <c r="N825" s="47" t="s">
        <v>24879</v>
      </c>
    </row>
    <row r="826" ht="34" customHeight="1" spans="1:14">
      <c r="A826" s="38">
        <v>45655.4326041667</v>
      </c>
      <c r="B826" s="39"/>
      <c r="C826" s="39"/>
      <c r="D826" s="39" t="s">
        <v>23189</v>
      </c>
      <c r="E826" s="39" t="s">
        <v>16775</v>
      </c>
      <c r="F826" s="41" t="s">
        <v>16774</v>
      </c>
      <c r="G826" s="39">
        <v>1</v>
      </c>
      <c r="H826" s="42">
        <v>20</v>
      </c>
      <c r="I826" s="44">
        <f>VENTAS[[#This Row],[Cantidad]]*VENTAS[[#This Row],[Precio Venta]]</f>
        <v>20</v>
      </c>
      <c r="J826" s="42">
        <f>IF(VENTAS[[#This Row],[Nombre del Gestor]]&gt;1,VENTAS[[#This Row],[Precio Venta]]*10%,0)</f>
        <v>2</v>
      </c>
      <c r="K826" s="42">
        <f>IFERROR(VLOOKUP(VENTAS[[#This Row],[Código del producto Vendido]],STOCK[],13,FALSE),VENTAS[[#This Row],[Precio Venta]]*0.6)-VENTAS[[#This Row],[Comisión Unitaria 10%]]</f>
        <v>6.65</v>
      </c>
      <c r="L826" s="42">
        <f>VENTAS[[#This Row],[Cantidad]]*(VENTAS[[#This Row],[Precio Venta]]-VENTAS[[#This Row],[Costo Unitario SIN Comision]]-VENTAS[[#This Row],[Comisión Unitaria 10%]]-0.01*VENTAS[[#This Row],[Precio Venta]])</f>
        <v>11.15</v>
      </c>
      <c r="M826" s="46"/>
      <c r="N826" s="47" t="s">
        <v>24880</v>
      </c>
    </row>
    <row r="827" ht="17" customHeight="1" spans="1:14">
      <c r="A827" s="38">
        <v>45655.4326041667</v>
      </c>
      <c r="B827" s="39"/>
      <c r="C827" s="39"/>
      <c r="D827" s="39" t="s">
        <v>23189</v>
      </c>
      <c r="E827" s="39" t="s">
        <v>17262</v>
      </c>
      <c r="F827" s="41" t="s">
        <v>24616</v>
      </c>
      <c r="G827" s="39">
        <v>1</v>
      </c>
      <c r="H827" s="42">
        <v>30</v>
      </c>
      <c r="I827" s="44">
        <f>VENTAS[[#This Row],[Cantidad]]*VENTAS[[#This Row],[Precio Venta]]</f>
        <v>30</v>
      </c>
      <c r="J827" s="42">
        <f>IF(VENTAS[[#This Row],[Nombre del Gestor]]&gt;1,VENTAS[[#This Row],[Precio Venta]]*10%,0)</f>
        <v>3</v>
      </c>
      <c r="K827" s="42">
        <f>IFERROR(VLOOKUP(VENTAS[[#This Row],[Código del producto Vendido]],STOCK[],13,FALSE),VENTAS[[#This Row],[Precio Venta]]*0.6)-VENTAS[[#This Row],[Comisión Unitaria 10%]]</f>
        <v>14</v>
      </c>
      <c r="L827" s="42">
        <f>VENTAS[[#This Row],[Cantidad]]*(VENTAS[[#This Row],[Precio Venta]]-VENTAS[[#This Row],[Costo Unitario SIN Comision]]-VENTAS[[#This Row],[Comisión Unitaria 10%]]-0.01*VENTAS[[#This Row],[Precio Venta]])</f>
        <v>12.7</v>
      </c>
      <c r="M827" s="46"/>
      <c r="N827" s="47" t="s">
        <v>24881</v>
      </c>
    </row>
    <row r="828" ht="34" customHeight="1" spans="1:14">
      <c r="A828" s="38">
        <v>45655.4545717593</v>
      </c>
      <c r="B828" s="39"/>
      <c r="C828" s="39"/>
      <c r="D828" s="39" t="s">
        <v>23281</v>
      </c>
      <c r="E828" s="39" t="s">
        <v>24882</v>
      </c>
      <c r="F828" s="41" t="s">
        <v>24883</v>
      </c>
      <c r="G828" s="39">
        <v>1</v>
      </c>
      <c r="H828" s="42">
        <v>18</v>
      </c>
      <c r="I828" s="44">
        <f>VENTAS[[#This Row],[Cantidad]]*VENTAS[[#This Row],[Precio Venta]]</f>
        <v>18</v>
      </c>
      <c r="J828" s="42">
        <f>IF(VENTAS[[#This Row],[Nombre del Gestor]]&gt;1,VENTAS[[#This Row],[Precio Venta]]*10%,0)</f>
        <v>1.8</v>
      </c>
      <c r="K828" s="42">
        <f>IFERROR(VLOOKUP(VENTAS[[#This Row],[Código del producto Vendido]],STOCK[],13,FALSE),VENTAS[[#This Row],[Precio Venta]]*0.6)-VENTAS[[#This Row],[Comisión Unitaria 10%]]</f>
        <v>9</v>
      </c>
      <c r="L828" s="42">
        <f>VENTAS[[#This Row],[Cantidad]]*(VENTAS[[#This Row],[Precio Venta]]-VENTAS[[#This Row],[Costo Unitario SIN Comision]]-VENTAS[[#This Row],[Comisión Unitaria 10%]]-0.01*VENTAS[[#This Row],[Precio Venta]])</f>
        <v>7.02</v>
      </c>
      <c r="M828" s="46"/>
      <c r="N828" s="47" t="s">
        <v>24884</v>
      </c>
    </row>
    <row r="829" ht="17" customHeight="1" spans="1:14">
      <c r="A829" s="38">
        <v>45655.4760300926</v>
      </c>
      <c r="B829" s="39"/>
      <c r="C829" s="39"/>
      <c r="D829" s="39" t="s">
        <v>23196</v>
      </c>
      <c r="E829" s="39" t="s">
        <v>24609</v>
      </c>
      <c r="F829" s="41" t="s">
        <v>23959</v>
      </c>
      <c r="G829" s="39">
        <v>1</v>
      </c>
      <c r="H829" s="42">
        <v>8</v>
      </c>
      <c r="I829" s="44">
        <f>VENTAS[[#This Row],[Cantidad]]*VENTAS[[#This Row],[Precio Venta]]</f>
        <v>8</v>
      </c>
      <c r="J829" s="42">
        <f>IF(VENTAS[[#This Row],[Nombre del Gestor]]&gt;1,VENTAS[[#This Row],[Precio Venta]]*10%,0)</f>
        <v>0.8</v>
      </c>
      <c r="K829" s="42">
        <f>IFERROR(VLOOKUP(VENTAS[[#This Row],[Código del producto Vendido]],STOCK[],13,FALSE),VENTAS[[#This Row],[Precio Venta]]*0.6)-VENTAS[[#This Row],[Comisión Unitaria 10%]]</f>
        <v>4</v>
      </c>
      <c r="L829" s="42">
        <f>VENTAS[[#This Row],[Cantidad]]*(VENTAS[[#This Row],[Precio Venta]]-VENTAS[[#This Row],[Costo Unitario SIN Comision]]-VENTAS[[#This Row],[Comisión Unitaria 10%]]-0.01*VENTAS[[#This Row],[Precio Venta]])</f>
        <v>3.12</v>
      </c>
      <c r="M829" s="46"/>
      <c r="N829" s="47" t="s">
        <v>24885</v>
      </c>
    </row>
    <row r="830" ht="17" customHeight="1" spans="1:14">
      <c r="A830" s="38">
        <v>45655.4760300926</v>
      </c>
      <c r="B830" s="39"/>
      <c r="C830" s="39"/>
      <c r="D830" s="39" t="s">
        <v>23196</v>
      </c>
      <c r="E830" s="39" t="s">
        <v>23920</v>
      </c>
      <c r="F830" s="41" t="s">
        <v>23921</v>
      </c>
      <c r="G830" s="39">
        <v>1</v>
      </c>
      <c r="H830" s="42">
        <v>7</v>
      </c>
      <c r="I830" s="44">
        <f>VENTAS[[#This Row],[Cantidad]]*VENTAS[[#This Row],[Precio Venta]]</f>
        <v>7</v>
      </c>
      <c r="J830" s="42">
        <f>IF(VENTAS[[#This Row],[Nombre del Gestor]]&gt;1,VENTAS[[#This Row],[Precio Venta]]*10%,0)</f>
        <v>0.7</v>
      </c>
      <c r="K830" s="42">
        <f>IFERROR(VLOOKUP(VENTAS[[#This Row],[Código del producto Vendido]],STOCK[],13,FALSE),VENTAS[[#This Row],[Precio Venta]]*0.6)-VENTAS[[#This Row],[Comisión Unitaria 10%]]</f>
        <v>3.5</v>
      </c>
      <c r="L830" s="42">
        <f>VENTAS[[#This Row],[Cantidad]]*(VENTAS[[#This Row],[Precio Venta]]-VENTAS[[#This Row],[Costo Unitario SIN Comision]]-VENTAS[[#This Row],[Comisión Unitaria 10%]]-0.01*VENTAS[[#This Row],[Precio Venta]])</f>
        <v>2.73</v>
      </c>
      <c r="M830" s="46"/>
      <c r="N830" s="47" t="s">
        <v>24886</v>
      </c>
    </row>
    <row r="831" ht="17" customHeight="1" spans="1:14">
      <c r="A831" s="38">
        <v>45655.4768171296</v>
      </c>
      <c r="B831" s="39"/>
      <c r="C831" s="39"/>
      <c r="D831" s="39" t="s">
        <v>23671</v>
      </c>
      <c r="E831" s="39" t="s">
        <v>24887</v>
      </c>
      <c r="F831" s="41" t="s">
        <v>24888</v>
      </c>
      <c r="G831" s="39">
        <v>1</v>
      </c>
      <c r="H831" s="42">
        <v>30</v>
      </c>
      <c r="I831" s="44">
        <f>VENTAS[[#This Row],[Cantidad]]*VENTAS[[#This Row],[Precio Venta]]</f>
        <v>30</v>
      </c>
      <c r="J831" s="42">
        <f>IF(VENTAS[[#This Row],[Nombre del Gestor]]&gt;1,VENTAS[[#This Row],[Precio Venta]]*10%,0)</f>
        <v>3</v>
      </c>
      <c r="K831" s="42">
        <f>IFERROR(VLOOKUP(VENTAS[[#This Row],[Código del producto Vendido]],STOCK[],13,FALSE),VENTAS[[#This Row],[Precio Venta]]*0.6)-VENTAS[[#This Row],[Comisión Unitaria 10%]]</f>
        <v>15</v>
      </c>
      <c r="L831" s="42">
        <f>VENTAS[[#This Row],[Cantidad]]*(VENTAS[[#This Row],[Precio Venta]]-VENTAS[[#This Row],[Costo Unitario SIN Comision]]-VENTAS[[#This Row],[Comisión Unitaria 10%]]-0.01*VENTAS[[#This Row],[Precio Venta]])</f>
        <v>11.7</v>
      </c>
      <c r="M831" s="46"/>
      <c r="N831" s="47" t="s">
        <v>24889</v>
      </c>
    </row>
    <row r="832" ht="17" customHeight="1" spans="1:14">
      <c r="A832" s="38">
        <v>45655.5460300926</v>
      </c>
      <c r="B832" s="39"/>
      <c r="C832" s="39"/>
      <c r="D832" s="39" t="s">
        <v>23196</v>
      </c>
      <c r="E832" s="39" t="s">
        <v>24890</v>
      </c>
      <c r="F832" s="41" t="s">
        <v>16478</v>
      </c>
      <c r="G832" s="39">
        <v>1</v>
      </c>
      <c r="H832" s="42">
        <v>15</v>
      </c>
      <c r="I832" s="44">
        <f>VENTAS[[#This Row],[Cantidad]]*VENTAS[[#This Row],[Precio Venta]]</f>
        <v>15</v>
      </c>
      <c r="J832" s="42">
        <f>IF(VENTAS[[#This Row],[Nombre del Gestor]]&gt;1,VENTAS[[#This Row],[Precio Venta]]*10%,0)</f>
        <v>1.5</v>
      </c>
      <c r="K832" s="42">
        <f>IFERROR(VLOOKUP(VENTAS[[#This Row],[Código del producto Vendido]],STOCK[],13,FALSE),VENTAS[[#This Row],[Precio Venta]]*0.6)-VENTAS[[#This Row],[Comisión Unitaria 10%]]</f>
        <v>7.5</v>
      </c>
      <c r="L832" s="42">
        <f>VENTAS[[#This Row],[Cantidad]]*(VENTAS[[#This Row],[Precio Venta]]-VENTAS[[#This Row],[Costo Unitario SIN Comision]]-VENTAS[[#This Row],[Comisión Unitaria 10%]]-0.01*VENTAS[[#This Row],[Precio Venta]])</f>
        <v>5.85</v>
      </c>
      <c r="M832" s="46"/>
      <c r="N832" s="47" t="s">
        <v>24891</v>
      </c>
    </row>
    <row r="833" ht="17" customHeight="1" spans="1:14">
      <c r="A833" s="38">
        <v>45655.5478587963</v>
      </c>
      <c r="B833" s="39"/>
      <c r="C833" s="39"/>
      <c r="D833" s="39" t="s">
        <v>23174</v>
      </c>
      <c r="E833" s="39" t="s">
        <v>24892</v>
      </c>
      <c r="F833" s="41" t="s">
        <v>24893</v>
      </c>
      <c r="G833" s="39">
        <v>1</v>
      </c>
      <c r="H833" s="42">
        <v>25</v>
      </c>
      <c r="I833" s="44">
        <f>VENTAS[[#This Row],[Cantidad]]*VENTAS[[#This Row],[Precio Venta]]</f>
        <v>25</v>
      </c>
      <c r="J833" s="42">
        <f>IF(VENTAS[[#This Row],[Nombre del Gestor]]&gt;1,VENTAS[[#This Row],[Precio Venta]]*10%,0)</f>
        <v>2.5</v>
      </c>
      <c r="K833" s="42">
        <f>IFERROR(VLOOKUP(VENTAS[[#This Row],[Código del producto Vendido]],STOCK[],13,FALSE),VENTAS[[#This Row],[Precio Venta]]*0.6)-VENTAS[[#This Row],[Comisión Unitaria 10%]]</f>
        <v>12.5</v>
      </c>
      <c r="L833" s="42">
        <f>VENTAS[[#This Row],[Cantidad]]*(VENTAS[[#This Row],[Precio Venta]]-VENTAS[[#This Row],[Costo Unitario SIN Comision]]-VENTAS[[#This Row],[Comisión Unitaria 10%]]-0.01*VENTAS[[#This Row],[Precio Venta]])</f>
        <v>9.75</v>
      </c>
      <c r="M833" s="46"/>
      <c r="N833" s="47" t="s">
        <v>24894</v>
      </c>
    </row>
    <row r="834" ht="17" customHeight="1" spans="1:14">
      <c r="A834" s="38">
        <v>45655.5478587963</v>
      </c>
      <c r="B834" s="39"/>
      <c r="C834" s="39"/>
      <c r="D834" s="39" t="s">
        <v>23174</v>
      </c>
      <c r="E834" s="39" t="s">
        <v>24895</v>
      </c>
      <c r="F834" s="41" t="s">
        <v>18273</v>
      </c>
      <c r="G834" s="39">
        <v>1</v>
      </c>
      <c r="H834" s="42">
        <v>30</v>
      </c>
      <c r="I834" s="44">
        <f>VENTAS[[#This Row],[Cantidad]]*VENTAS[[#This Row],[Precio Venta]]</f>
        <v>30</v>
      </c>
      <c r="J834" s="42">
        <f>IF(VENTAS[[#This Row],[Nombre del Gestor]]&gt;1,VENTAS[[#This Row],[Precio Venta]]*10%,0)</f>
        <v>3</v>
      </c>
      <c r="K834" s="42">
        <f>IFERROR(VLOOKUP(VENTAS[[#This Row],[Código del producto Vendido]],STOCK[],13,FALSE),VENTAS[[#This Row],[Precio Venta]]*0.6)-VENTAS[[#This Row],[Comisión Unitaria 10%]]</f>
        <v>15</v>
      </c>
      <c r="L834" s="42">
        <f>VENTAS[[#This Row],[Cantidad]]*(VENTAS[[#This Row],[Precio Venta]]-VENTAS[[#This Row],[Costo Unitario SIN Comision]]-VENTAS[[#This Row],[Comisión Unitaria 10%]]-0.01*VENTAS[[#This Row],[Precio Venta]])</f>
        <v>11.7</v>
      </c>
      <c r="M834" s="46"/>
      <c r="N834" s="47" t="s">
        <v>24896</v>
      </c>
    </row>
    <row r="835" ht="17" customHeight="1" spans="1:14">
      <c r="A835" s="38">
        <v>45655.5494097222</v>
      </c>
      <c r="B835" s="39"/>
      <c r="C835" s="39"/>
      <c r="D835" s="39" t="s">
        <v>23218</v>
      </c>
      <c r="E835" s="39" t="s">
        <v>18081</v>
      </c>
      <c r="F835" s="41" t="s">
        <v>18080</v>
      </c>
      <c r="G835" s="39">
        <v>1</v>
      </c>
      <c r="H835" s="42">
        <v>8</v>
      </c>
      <c r="I835" s="44">
        <f>VENTAS[[#This Row],[Cantidad]]*VENTAS[[#This Row],[Precio Venta]]</f>
        <v>8</v>
      </c>
      <c r="J835" s="42">
        <f>IF(VENTAS[[#This Row],[Nombre del Gestor]]&gt;1,VENTAS[[#This Row],[Precio Venta]]*10%,0)</f>
        <v>0.8</v>
      </c>
      <c r="K835" s="42">
        <f>IFERROR(VLOOKUP(VENTAS[[#This Row],[Código del producto Vendido]],STOCK[],13,FALSE),VENTAS[[#This Row],[Precio Venta]]*0.6)-VENTAS[[#This Row],[Comisión Unitaria 10%]]</f>
        <v>6.8725</v>
      </c>
      <c r="L835" s="42">
        <f>VENTAS[[#This Row],[Cantidad]]*(VENTAS[[#This Row],[Precio Venta]]-VENTAS[[#This Row],[Costo Unitario SIN Comision]]-VENTAS[[#This Row],[Comisión Unitaria 10%]]-0.01*VENTAS[[#This Row],[Precio Venta]])</f>
        <v>0.2475</v>
      </c>
      <c r="M835" s="46"/>
      <c r="N835" s="47" t="s">
        <v>24897</v>
      </c>
    </row>
    <row r="836" ht="34" customHeight="1" spans="1:14">
      <c r="A836" s="38">
        <v>45655.5505902778</v>
      </c>
      <c r="B836" s="39"/>
      <c r="C836" s="39"/>
      <c r="D836" s="39" t="s">
        <v>23174</v>
      </c>
      <c r="E836" s="39" t="s">
        <v>24898</v>
      </c>
      <c r="F836" s="41" t="s">
        <v>24899</v>
      </c>
      <c r="G836" s="39">
        <v>1</v>
      </c>
      <c r="H836" s="42">
        <v>25</v>
      </c>
      <c r="I836" s="44">
        <f>VENTAS[[#This Row],[Cantidad]]*VENTAS[[#This Row],[Precio Venta]]</f>
        <v>25</v>
      </c>
      <c r="J836" s="42">
        <f>IF(VENTAS[[#This Row],[Nombre del Gestor]]&gt;1,VENTAS[[#This Row],[Precio Venta]]*10%,0)</f>
        <v>2.5</v>
      </c>
      <c r="K836" s="42">
        <f>IFERROR(VLOOKUP(VENTAS[[#This Row],[Código del producto Vendido]],STOCK[],13,FALSE),VENTAS[[#This Row],[Precio Venta]]*0.6)-VENTAS[[#This Row],[Comisión Unitaria 10%]]</f>
        <v>12.5</v>
      </c>
      <c r="L836" s="42">
        <f>VENTAS[[#This Row],[Cantidad]]*(VENTAS[[#This Row],[Precio Venta]]-VENTAS[[#This Row],[Costo Unitario SIN Comision]]-VENTAS[[#This Row],[Comisión Unitaria 10%]]-0.01*VENTAS[[#This Row],[Precio Venta]])</f>
        <v>9.75</v>
      </c>
      <c r="M836" s="46"/>
      <c r="N836" s="47" t="s">
        <v>24900</v>
      </c>
    </row>
    <row r="837" ht="17" customHeight="1" spans="1:14">
      <c r="A837" s="38">
        <v>45655.5516666667</v>
      </c>
      <c r="B837" s="39"/>
      <c r="C837" s="39"/>
      <c r="D837" s="39" t="s">
        <v>23237</v>
      </c>
      <c r="E837" s="39" t="s">
        <v>24546</v>
      </c>
      <c r="F837" s="41" t="s">
        <v>24547</v>
      </c>
      <c r="G837" s="39">
        <v>1</v>
      </c>
      <c r="H837" s="42">
        <v>25</v>
      </c>
      <c r="I837" s="44">
        <f>VENTAS[[#This Row],[Cantidad]]*VENTAS[[#This Row],[Precio Venta]]</f>
        <v>25</v>
      </c>
      <c r="J837" s="42">
        <f>IF(VENTAS[[#This Row],[Nombre del Gestor]]&gt;1,VENTAS[[#This Row],[Precio Venta]]*10%,0)</f>
        <v>2.5</v>
      </c>
      <c r="K837" s="42">
        <f>IFERROR(VLOOKUP(VENTAS[[#This Row],[Código del producto Vendido]],STOCK[],13,FALSE),VENTAS[[#This Row],[Precio Venta]]*0.6)-VENTAS[[#This Row],[Comisión Unitaria 10%]]</f>
        <v>12.5</v>
      </c>
      <c r="L837" s="42">
        <f>VENTAS[[#This Row],[Cantidad]]*(VENTAS[[#This Row],[Precio Venta]]-VENTAS[[#This Row],[Costo Unitario SIN Comision]]-VENTAS[[#This Row],[Comisión Unitaria 10%]]-0.01*VENTAS[[#This Row],[Precio Venta]])</f>
        <v>9.75</v>
      </c>
      <c r="M837" s="46"/>
      <c r="N837" s="47" t="s">
        <v>24901</v>
      </c>
    </row>
    <row r="838" ht="34" customHeight="1" spans="1:14">
      <c r="A838" s="38">
        <v>45655.5681944444</v>
      </c>
      <c r="B838" s="39"/>
      <c r="C838" s="39"/>
      <c r="D838" s="39" t="s">
        <v>23237</v>
      </c>
      <c r="E838" s="39" t="s">
        <v>24902</v>
      </c>
      <c r="F838" s="41" t="s">
        <v>16774</v>
      </c>
      <c r="G838" s="39">
        <v>1</v>
      </c>
      <c r="H838" s="42">
        <v>20</v>
      </c>
      <c r="I838" s="44">
        <f>VENTAS[[#This Row],[Cantidad]]*VENTAS[[#This Row],[Precio Venta]]</f>
        <v>20</v>
      </c>
      <c r="J838" s="42">
        <f>IF(VENTAS[[#This Row],[Nombre del Gestor]]&gt;1,VENTAS[[#This Row],[Precio Venta]]*10%,0)</f>
        <v>2</v>
      </c>
      <c r="K838" s="42">
        <f>IFERROR(VLOOKUP(VENTAS[[#This Row],[Código del producto Vendido]],STOCK[],13,FALSE),VENTAS[[#This Row],[Precio Venta]]*0.6)-VENTAS[[#This Row],[Comisión Unitaria 10%]]</f>
        <v>10</v>
      </c>
      <c r="L838" s="42">
        <f>VENTAS[[#This Row],[Cantidad]]*(VENTAS[[#This Row],[Precio Venta]]-VENTAS[[#This Row],[Costo Unitario SIN Comision]]-VENTAS[[#This Row],[Comisión Unitaria 10%]]-0.01*VENTAS[[#This Row],[Precio Venta]])</f>
        <v>7.8</v>
      </c>
      <c r="M838" s="46"/>
      <c r="N838" s="47" t="s">
        <v>24903</v>
      </c>
    </row>
    <row r="839" ht="17" customHeight="1" spans="1:14">
      <c r="A839" s="38">
        <v>45655.6472685185</v>
      </c>
      <c r="B839" s="39"/>
      <c r="C839" s="39"/>
      <c r="D839" s="39" t="s">
        <v>23218</v>
      </c>
      <c r="E839" s="39" t="s">
        <v>24602</v>
      </c>
      <c r="F839" s="41" t="s">
        <v>17337</v>
      </c>
      <c r="G839" s="39">
        <v>1</v>
      </c>
      <c r="H839" s="42">
        <v>30</v>
      </c>
      <c r="I839" s="44">
        <f>VENTAS[[#This Row],[Cantidad]]*VENTAS[[#This Row],[Precio Venta]]</f>
        <v>30</v>
      </c>
      <c r="J839" s="42">
        <f>IF(VENTAS[[#This Row],[Nombre del Gestor]]&gt;1,VENTAS[[#This Row],[Precio Venta]]*10%,0)</f>
        <v>3</v>
      </c>
      <c r="K839" s="42">
        <f>IFERROR(VLOOKUP(VENTAS[[#This Row],[Código del producto Vendido]],STOCK[],13,FALSE),VENTAS[[#This Row],[Precio Venta]]*0.6)-VENTAS[[#This Row],[Comisión Unitaria 10%]]</f>
        <v>15</v>
      </c>
      <c r="L839" s="42">
        <f>VENTAS[[#This Row],[Cantidad]]*(VENTAS[[#This Row],[Precio Venta]]-VENTAS[[#This Row],[Costo Unitario SIN Comision]]-VENTAS[[#This Row],[Comisión Unitaria 10%]]-0.01*VENTAS[[#This Row],[Precio Venta]])</f>
        <v>11.7</v>
      </c>
      <c r="M839" s="46"/>
      <c r="N839" s="47" t="s">
        <v>24904</v>
      </c>
    </row>
    <row r="840" ht="17" customHeight="1" spans="1:14">
      <c r="A840" s="38">
        <v>45655.6472685185</v>
      </c>
      <c r="B840" s="39"/>
      <c r="C840" s="39"/>
      <c r="D840" s="39" t="s">
        <v>23218</v>
      </c>
      <c r="E840" s="39" t="s">
        <v>16780</v>
      </c>
      <c r="F840" s="41" t="s">
        <v>16779</v>
      </c>
      <c r="G840" s="39">
        <v>1</v>
      </c>
      <c r="H840" s="42">
        <v>20</v>
      </c>
      <c r="I840" s="44">
        <f>VENTAS[[#This Row],[Cantidad]]*VENTAS[[#This Row],[Precio Venta]]</f>
        <v>20</v>
      </c>
      <c r="J840" s="42">
        <f>IF(VENTAS[[#This Row],[Nombre del Gestor]]&gt;1,VENTAS[[#This Row],[Precio Venta]]*10%,0)</f>
        <v>2</v>
      </c>
      <c r="K840" s="42">
        <f>IFERROR(VLOOKUP(VENTAS[[#This Row],[Código del producto Vendido]],STOCK[],13,FALSE),VENTAS[[#This Row],[Precio Venta]]*0.6)-VENTAS[[#This Row],[Comisión Unitaria 10%]]</f>
        <v>7.43</v>
      </c>
      <c r="L840" s="42">
        <f>VENTAS[[#This Row],[Cantidad]]*(VENTAS[[#This Row],[Precio Venta]]-VENTAS[[#This Row],[Costo Unitario SIN Comision]]-VENTAS[[#This Row],[Comisión Unitaria 10%]]-0.01*VENTAS[[#This Row],[Precio Venta]])</f>
        <v>10.37</v>
      </c>
      <c r="M840" s="46"/>
      <c r="N840" s="47" t="s">
        <v>24905</v>
      </c>
    </row>
    <row r="841" ht="17" customHeight="1" spans="1:14">
      <c r="A841" s="38">
        <v>45655.6778356481</v>
      </c>
      <c r="B841" s="39"/>
      <c r="C841" s="39"/>
      <c r="D841" s="39" t="s">
        <v>24029</v>
      </c>
      <c r="E841" s="39" t="s">
        <v>24906</v>
      </c>
      <c r="F841" s="41" t="s">
        <v>23265</v>
      </c>
      <c r="G841" s="39">
        <v>1</v>
      </c>
      <c r="H841" s="42">
        <v>25</v>
      </c>
      <c r="I841" s="44">
        <f>VENTAS[[#This Row],[Cantidad]]*VENTAS[[#This Row],[Precio Venta]]</f>
        <v>25</v>
      </c>
      <c r="J841" s="42">
        <f>IF(VENTAS[[#This Row],[Nombre del Gestor]]&gt;1,VENTAS[[#This Row],[Precio Venta]]*10%,0)</f>
        <v>2.5</v>
      </c>
      <c r="K841" s="42">
        <f>IFERROR(VLOOKUP(VENTAS[[#This Row],[Código del producto Vendido]],STOCK[],13,FALSE),VENTAS[[#This Row],[Precio Venta]]*0.6)-VENTAS[[#This Row],[Comisión Unitaria 10%]]</f>
        <v>12.5</v>
      </c>
      <c r="L841" s="42">
        <f>VENTAS[[#This Row],[Cantidad]]*(VENTAS[[#This Row],[Precio Venta]]-VENTAS[[#This Row],[Costo Unitario SIN Comision]]-VENTAS[[#This Row],[Comisión Unitaria 10%]]-0.01*VENTAS[[#This Row],[Precio Venta]])</f>
        <v>9.75</v>
      </c>
      <c r="M841" s="46"/>
      <c r="N841" s="47" t="s">
        <v>24907</v>
      </c>
    </row>
    <row r="842" ht="34" customHeight="1" spans="1:14">
      <c r="A842" s="38">
        <v>45656.6278356481</v>
      </c>
      <c r="B842" s="39"/>
      <c r="C842" s="39"/>
      <c r="D842" s="39" t="s">
        <v>24029</v>
      </c>
      <c r="E842" s="39" t="s">
        <v>22614</v>
      </c>
      <c r="F842" s="41" t="s">
        <v>17344</v>
      </c>
      <c r="G842" s="39">
        <v>1</v>
      </c>
      <c r="H842" s="42">
        <v>30</v>
      </c>
      <c r="I842" s="44">
        <f>VENTAS[[#This Row],[Cantidad]]*VENTAS[[#This Row],[Precio Venta]]</f>
        <v>30</v>
      </c>
      <c r="J842" s="42">
        <f>IF(VENTAS[[#This Row],[Nombre del Gestor]]&gt;1,VENTAS[[#This Row],[Precio Venta]]*10%,0)</f>
        <v>3</v>
      </c>
      <c r="K842" s="42">
        <f>IFERROR(VLOOKUP(VENTAS[[#This Row],[Código del producto Vendido]],STOCK[],13,FALSE),VENTAS[[#This Row],[Precio Venta]]*0.6)-VENTAS[[#This Row],[Comisión Unitaria 10%]]</f>
        <v>8</v>
      </c>
      <c r="L842" s="42">
        <f>VENTAS[[#This Row],[Cantidad]]*(VENTAS[[#This Row],[Precio Venta]]-VENTAS[[#This Row],[Costo Unitario SIN Comision]]-VENTAS[[#This Row],[Comisión Unitaria 10%]]-0.01*VENTAS[[#This Row],[Precio Venta]])</f>
        <v>18.7</v>
      </c>
      <c r="M842" s="46"/>
      <c r="N842" s="47" t="s">
        <v>24908</v>
      </c>
    </row>
    <row r="843" ht="17" customHeight="1" spans="1:14">
      <c r="A843" s="38">
        <v>45656.6294560185</v>
      </c>
      <c r="B843" s="39"/>
      <c r="C843" s="39"/>
      <c r="D843" s="39" t="s">
        <v>23196</v>
      </c>
      <c r="E843" s="39" t="s">
        <v>24909</v>
      </c>
      <c r="F843" s="41" t="s">
        <v>24910</v>
      </c>
      <c r="G843" s="39">
        <v>1</v>
      </c>
      <c r="H843" s="42">
        <v>22</v>
      </c>
      <c r="I843" s="44">
        <f>VENTAS[[#This Row],[Cantidad]]*VENTAS[[#This Row],[Precio Venta]]</f>
        <v>22</v>
      </c>
      <c r="J843" s="42">
        <f>IF(VENTAS[[#This Row],[Nombre del Gestor]]&gt;1,VENTAS[[#This Row],[Precio Venta]]*10%,0)</f>
        <v>2.2</v>
      </c>
      <c r="K843" s="42">
        <f>IFERROR(VLOOKUP(VENTAS[[#This Row],[Código del producto Vendido]],STOCK[],13,FALSE),VENTAS[[#This Row],[Precio Venta]]*0.6)-VENTAS[[#This Row],[Comisión Unitaria 10%]]</f>
        <v>11</v>
      </c>
      <c r="L843" s="42">
        <f>VENTAS[[#This Row],[Cantidad]]*(VENTAS[[#This Row],[Precio Venta]]-VENTAS[[#This Row],[Costo Unitario SIN Comision]]-VENTAS[[#This Row],[Comisión Unitaria 10%]]-0.01*VENTAS[[#This Row],[Precio Venta]])</f>
        <v>8.58</v>
      </c>
      <c r="M843" s="46"/>
      <c r="N843" s="47" t="s">
        <v>24911</v>
      </c>
    </row>
    <row r="844" ht="17" customHeight="1" spans="1:14">
      <c r="A844" s="38">
        <v>45656.6294560185</v>
      </c>
      <c r="B844" s="39"/>
      <c r="C844" s="39"/>
      <c r="D844" s="39" t="s">
        <v>23196</v>
      </c>
      <c r="E844" s="39" t="s">
        <v>24912</v>
      </c>
      <c r="F844" s="41" t="s">
        <v>24913</v>
      </c>
      <c r="G844" s="39">
        <v>1</v>
      </c>
      <c r="H844" s="42">
        <v>30</v>
      </c>
      <c r="I844" s="44">
        <f>VENTAS[[#This Row],[Cantidad]]*VENTAS[[#This Row],[Precio Venta]]</f>
        <v>30</v>
      </c>
      <c r="J844" s="42">
        <f>IF(VENTAS[[#This Row],[Nombre del Gestor]]&gt;1,VENTAS[[#This Row],[Precio Venta]]*10%,0)</f>
        <v>3</v>
      </c>
      <c r="K844" s="42">
        <f>IFERROR(VLOOKUP(VENTAS[[#This Row],[Código del producto Vendido]],STOCK[],13,FALSE),VENTAS[[#This Row],[Precio Venta]]*0.6)-VENTAS[[#This Row],[Comisión Unitaria 10%]]</f>
        <v>15</v>
      </c>
      <c r="L844" s="42">
        <f>VENTAS[[#This Row],[Cantidad]]*(VENTAS[[#This Row],[Precio Venta]]-VENTAS[[#This Row],[Costo Unitario SIN Comision]]-VENTAS[[#This Row],[Comisión Unitaria 10%]]-0.01*VENTAS[[#This Row],[Precio Venta]])</f>
        <v>11.7</v>
      </c>
      <c r="M844" s="46"/>
      <c r="N844" s="47" t="s">
        <v>24914</v>
      </c>
    </row>
    <row r="845" ht="17" customHeight="1" spans="1:14">
      <c r="A845" s="38">
        <v>45656.6335648148</v>
      </c>
      <c r="B845" s="39"/>
      <c r="C845" s="39"/>
      <c r="D845" s="39" t="s">
        <v>23237</v>
      </c>
      <c r="E845" s="39" t="s">
        <v>24915</v>
      </c>
      <c r="F845" s="41" t="s">
        <v>23562</v>
      </c>
      <c r="G845" s="39">
        <v>1</v>
      </c>
      <c r="H845" s="42">
        <v>20</v>
      </c>
      <c r="I845" s="44">
        <f>VENTAS[[#This Row],[Cantidad]]*VENTAS[[#This Row],[Precio Venta]]</f>
        <v>20</v>
      </c>
      <c r="J845" s="42">
        <f>IF(VENTAS[[#This Row],[Nombre del Gestor]]&gt;1,VENTAS[[#This Row],[Precio Venta]]*10%,0)</f>
        <v>2</v>
      </c>
      <c r="K845" s="42">
        <f>IFERROR(VLOOKUP(VENTAS[[#This Row],[Código del producto Vendido]],STOCK[],13,FALSE),VENTAS[[#This Row],[Precio Venta]]*0.6)-VENTAS[[#This Row],[Comisión Unitaria 10%]]</f>
        <v>10</v>
      </c>
      <c r="L845" s="42">
        <f>VENTAS[[#This Row],[Cantidad]]*(VENTAS[[#This Row],[Precio Venta]]-VENTAS[[#This Row],[Costo Unitario SIN Comision]]-VENTAS[[#This Row],[Comisión Unitaria 10%]]-0.01*VENTAS[[#This Row],[Precio Venta]])</f>
        <v>7.8</v>
      </c>
      <c r="M845" s="46"/>
      <c r="N845" s="47" t="s">
        <v>24916</v>
      </c>
    </row>
    <row r="846" ht="34" customHeight="1" spans="1:14">
      <c r="A846" s="38">
        <v>45656.6389814815</v>
      </c>
      <c r="B846" s="39"/>
      <c r="C846" s="39"/>
      <c r="D846" s="39" t="s">
        <v>23383</v>
      </c>
      <c r="E846" s="39" t="s">
        <v>24917</v>
      </c>
      <c r="F846" s="41" t="s">
        <v>24918</v>
      </c>
      <c r="G846" s="39">
        <v>1</v>
      </c>
      <c r="H846" s="42">
        <v>18</v>
      </c>
      <c r="I846" s="44">
        <f>VENTAS[[#This Row],[Cantidad]]*VENTAS[[#This Row],[Precio Venta]]</f>
        <v>18</v>
      </c>
      <c r="J846" s="42">
        <f>IF(VENTAS[[#This Row],[Nombre del Gestor]]&gt;1,VENTAS[[#This Row],[Precio Venta]]*10%,0)</f>
        <v>1.8</v>
      </c>
      <c r="K846" s="42">
        <f>IFERROR(VLOOKUP(VENTAS[[#This Row],[Código del producto Vendido]],STOCK[],13,FALSE),VENTAS[[#This Row],[Precio Venta]]*0.6)-VENTAS[[#This Row],[Comisión Unitaria 10%]]</f>
        <v>9</v>
      </c>
      <c r="L846" s="42">
        <f>VENTAS[[#This Row],[Cantidad]]*(VENTAS[[#This Row],[Precio Venta]]-VENTAS[[#This Row],[Costo Unitario SIN Comision]]-VENTAS[[#This Row],[Comisión Unitaria 10%]]-0.01*VENTAS[[#This Row],[Precio Venta]])</f>
        <v>7.02</v>
      </c>
      <c r="M846" s="46"/>
      <c r="N846" s="47" t="s">
        <v>24919</v>
      </c>
    </row>
    <row r="847" ht="34" customHeight="1" spans="1:14">
      <c r="A847" s="38">
        <v>45656.6600578704</v>
      </c>
      <c r="B847" s="39"/>
      <c r="C847" s="39"/>
      <c r="D847" s="39" t="s">
        <v>23383</v>
      </c>
      <c r="E847" s="39" t="s">
        <v>24920</v>
      </c>
      <c r="F847" s="41" t="s">
        <v>24202</v>
      </c>
      <c r="G847" s="39">
        <v>1</v>
      </c>
      <c r="H847" s="42">
        <v>18</v>
      </c>
      <c r="I847" s="44">
        <f>VENTAS[[#This Row],[Cantidad]]*VENTAS[[#This Row],[Precio Venta]]</f>
        <v>18</v>
      </c>
      <c r="J847" s="42">
        <f>IF(VENTAS[[#This Row],[Nombre del Gestor]]&gt;1,VENTAS[[#This Row],[Precio Venta]]*10%,0)</f>
        <v>1.8</v>
      </c>
      <c r="K847" s="42">
        <f>IFERROR(VLOOKUP(VENTAS[[#This Row],[Código del producto Vendido]],STOCK[],13,FALSE),VENTAS[[#This Row],[Precio Venta]]*0.6)-VENTAS[[#This Row],[Comisión Unitaria 10%]]</f>
        <v>9</v>
      </c>
      <c r="L847" s="42">
        <f>VENTAS[[#This Row],[Cantidad]]*(VENTAS[[#This Row],[Precio Venta]]-VENTAS[[#This Row],[Costo Unitario SIN Comision]]-VENTAS[[#This Row],[Comisión Unitaria 10%]]-0.01*VENTAS[[#This Row],[Precio Venta]])</f>
        <v>7.02</v>
      </c>
      <c r="M847" s="46"/>
      <c r="N847" s="47" t="s">
        <v>24921</v>
      </c>
    </row>
    <row r="848" ht="17" customHeight="1" spans="1:14">
      <c r="A848" s="38">
        <v>45656.6644907407</v>
      </c>
      <c r="B848" s="39"/>
      <c r="C848" s="39"/>
      <c r="D848" s="39" t="s">
        <v>23383</v>
      </c>
      <c r="E848" s="39" t="s">
        <v>24922</v>
      </c>
      <c r="F848" s="41" t="s">
        <v>24923</v>
      </c>
      <c r="G848" s="39">
        <v>1</v>
      </c>
      <c r="H848" s="42">
        <v>20</v>
      </c>
      <c r="I848" s="44">
        <f>VENTAS[[#This Row],[Cantidad]]*VENTAS[[#This Row],[Precio Venta]]</f>
        <v>20</v>
      </c>
      <c r="J848" s="42">
        <f>IF(VENTAS[[#This Row],[Nombre del Gestor]]&gt;1,VENTAS[[#This Row],[Precio Venta]]*10%,0)</f>
        <v>2</v>
      </c>
      <c r="K848" s="42">
        <f>IFERROR(VLOOKUP(VENTAS[[#This Row],[Código del producto Vendido]],STOCK[],13,FALSE),VENTAS[[#This Row],[Precio Venta]]*0.6)-VENTAS[[#This Row],[Comisión Unitaria 10%]]</f>
        <v>10</v>
      </c>
      <c r="L848" s="42">
        <f>VENTAS[[#This Row],[Cantidad]]*(VENTAS[[#This Row],[Precio Venta]]-VENTAS[[#This Row],[Costo Unitario SIN Comision]]-VENTAS[[#This Row],[Comisión Unitaria 10%]]-0.01*VENTAS[[#This Row],[Precio Venta]])</f>
        <v>7.8</v>
      </c>
      <c r="M848" s="46"/>
      <c r="N848" s="47" t="s">
        <v>24924</v>
      </c>
    </row>
    <row r="849" ht="34" customHeight="1" spans="1:14">
      <c r="A849" s="38">
        <v>45656.6671527778</v>
      </c>
      <c r="B849" s="39"/>
      <c r="C849" s="39"/>
      <c r="D849" s="39" t="s">
        <v>23237</v>
      </c>
      <c r="E849" s="39" t="s">
        <v>24902</v>
      </c>
      <c r="F849" s="41" t="s">
        <v>16774</v>
      </c>
      <c r="G849" s="39">
        <v>1</v>
      </c>
      <c r="H849" s="42">
        <v>20</v>
      </c>
      <c r="I849" s="44">
        <f>VENTAS[[#This Row],[Cantidad]]*VENTAS[[#This Row],[Precio Venta]]</f>
        <v>20</v>
      </c>
      <c r="J849" s="42">
        <f>IF(VENTAS[[#This Row],[Nombre del Gestor]]&gt;1,VENTAS[[#This Row],[Precio Venta]]*10%,0)</f>
        <v>2</v>
      </c>
      <c r="K849" s="42">
        <f>IFERROR(VLOOKUP(VENTAS[[#This Row],[Código del producto Vendido]],STOCK[],13,FALSE),VENTAS[[#This Row],[Precio Venta]]*0.6)-VENTAS[[#This Row],[Comisión Unitaria 10%]]</f>
        <v>10</v>
      </c>
      <c r="L849" s="42">
        <f>VENTAS[[#This Row],[Cantidad]]*(VENTAS[[#This Row],[Precio Venta]]-VENTAS[[#This Row],[Costo Unitario SIN Comision]]-VENTAS[[#This Row],[Comisión Unitaria 10%]]-0.01*VENTAS[[#This Row],[Precio Venta]])</f>
        <v>7.8</v>
      </c>
      <c r="M849" s="46"/>
      <c r="N849" s="47" t="s">
        <v>24925</v>
      </c>
    </row>
    <row r="850" ht="17" customHeight="1" spans="1:14">
      <c r="A850" s="38">
        <v>45656.6702083333</v>
      </c>
      <c r="B850" s="39"/>
      <c r="C850" s="39"/>
      <c r="D850" s="39" t="s">
        <v>23383</v>
      </c>
      <c r="E850" s="39" t="s">
        <v>22413</v>
      </c>
      <c r="F850" s="41" t="s">
        <v>24926</v>
      </c>
      <c r="G850" s="39">
        <v>1</v>
      </c>
      <c r="H850" s="42">
        <v>30</v>
      </c>
      <c r="I850" s="44">
        <f>VENTAS[[#This Row],[Cantidad]]*VENTAS[[#This Row],[Precio Venta]]</f>
        <v>30</v>
      </c>
      <c r="J850" s="42">
        <f>IF(VENTAS[[#This Row],[Nombre del Gestor]]&gt;1,VENTAS[[#This Row],[Precio Venta]]*10%,0)</f>
        <v>3</v>
      </c>
      <c r="K850" s="42">
        <f>IFERROR(VLOOKUP(VENTAS[[#This Row],[Código del producto Vendido]],STOCK[],13,FALSE),VENTAS[[#This Row],[Precio Venta]]*0.6)-VENTAS[[#This Row],[Comisión Unitaria 10%]]</f>
        <v>8</v>
      </c>
      <c r="L850" s="42">
        <f>VENTAS[[#This Row],[Cantidad]]*(VENTAS[[#This Row],[Precio Venta]]-VENTAS[[#This Row],[Costo Unitario SIN Comision]]-VENTAS[[#This Row],[Comisión Unitaria 10%]]-0.01*VENTAS[[#This Row],[Precio Venta]])</f>
        <v>18.7</v>
      </c>
      <c r="M850" s="46"/>
      <c r="N850" s="47" t="s">
        <v>24927</v>
      </c>
    </row>
    <row r="851" ht="17" customHeight="1" spans="1:14">
      <c r="A851" s="38">
        <v>45656.6728935185</v>
      </c>
      <c r="B851" s="39"/>
      <c r="C851" s="39"/>
      <c r="D851" s="39"/>
      <c r="E851" s="39" t="s">
        <v>22413</v>
      </c>
      <c r="F851" s="41" t="s">
        <v>24926</v>
      </c>
      <c r="G851" s="39">
        <v>1</v>
      </c>
      <c r="H851" s="42">
        <v>30</v>
      </c>
      <c r="I851" s="44">
        <f>VENTAS[[#This Row],[Cantidad]]*VENTAS[[#This Row],[Precio Venta]]</f>
        <v>30</v>
      </c>
      <c r="J851" s="42">
        <f>IF(VENTAS[[#This Row],[Nombre del Gestor]]&gt;1,VENTAS[[#This Row],[Precio Venta]]*10%,0)</f>
        <v>0</v>
      </c>
      <c r="K851" s="42">
        <f>IFERROR(VLOOKUP(VENTAS[[#This Row],[Código del producto Vendido]],STOCK[],13,FALSE),VENTAS[[#This Row],[Precio Venta]]*0.6)-VENTAS[[#This Row],[Comisión Unitaria 10%]]</f>
        <v>11</v>
      </c>
      <c r="L851" s="42">
        <f>VENTAS[[#This Row],[Cantidad]]*(VENTAS[[#This Row],[Precio Venta]]-VENTAS[[#This Row],[Costo Unitario SIN Comision]]-VENTAS[[#This Row],[Comisión Unitaria 10%]]-0.01*VENTAS[[#This Row],[Precio Venta]])</f>
        <v>18.7</v>
      </c>
      <c r="M851" s="46"/>
      <c r="N851" s="47" t="s">
        <v>24928</v>
      </c>
    </row>
    <row r="852" ht="34" customHeight="1" spans="1:14">
      <c r="A852" s="38">
        <v>45656.6855092593</v>
      </c>
      <c r="B852" s="39"/>
      <c r="C852" s="39"/>
      <c r="D852" s="39" t="s">
        <v>23383</v>
      </c>
      <c r="E852" s="39" t="s">
        <v>18620</v>
      </c>
      <c r="F852" s="41" t="s">
        <v>24641</v>
      </c>
      <c r="G852" s="39">
        <v>1</v>
      </c>
      <c r="H852" s="42">
        <v>35</v>
      </c>
      <c r="I852" s="44">
        <f>VENTAS[[#This Row],[Cantidad]]*VENTAS[[#This Row],[Precio Venta]]</f>
        <v>35</v>
      </c>
      <c r="J852" s="42">
        <f>IF(VENTAS[[#This Row],[Nombre del Gestor]]&gt;1,VENTAS[[#This Row],[Precio Venta]]*10%,0)</f>
        <v>3.5</v>
      </c>
      <c r="K852" s="42">
        <f>IFERROR(VLOOKUP(VENTAS[[#This Row],[Código del producto Vendido]],STOCK[],13,FALSE),VENTAS[[#This Row],[Precio Venta]]*0.6)-VENTAS[[#This Row],[Comisión Unitaria 10%]]</f>
        <v>13.5</v>
      </c>
      <c r="L852" s="42">
        <f>VENTAS[[#This Row],[Cantidad]]*(VENTAS[[#This Row],[Precio Venta]]-VENTAS[[#This Row],[Costo Unitario SIN Comision]]-VENTAS[[#This Row],[Comisión Unitaria 10%]]-0.01*VENTAS[[#This Row],[Precio Venta]])</f>
        <v>17.65</v>
      </c>
      <c r="M852" s="46"/>
      <c r="N852" s="47" t="s">
        <v>24929</v>
      </c>
    </row>
    <row r="853" ht="17" customHeight="1" spans="1:14">
      <c r="A853" s="38">
        <v>45656.6906481481</v>
      </c>
      <c r="B853" s="39"/>
      <c r="C853" s="39"/>
      <c r="D853" s="39" t="s">
        <v>23383</v>
      </c>
      <c r="E853" s="39" t="s">
        <v>24930</v>
      </c>
      <c r="F853" s="41" t="s">
        <v>24931</v>
      </c>
      <c r="G853" s="39">
        <v>1</v>
      </c>
      <c r="H853" s="42">
        <v>20</v>
      </c>
      <c r="I853" s="44">
        <f>VENTAS[[#This Row],[Cantidad]]*VENTAS[[#This Row],[Precio Venta]]</f>
        <v>20</v>
      </c>
      <c r="J853" s="42">
        <f>IF(VENTAS[[#This Row],[Nombre del Gestor]]&gt;1,VENTAS[[#This Row],[Precio Venta]]*10%,0)</f>
        <v>2</v>
      </c>
      <c r="K853" s="42">
        <f>IFERROR(VLOOKUP(VENTAS[[#This Row],[Código del producto Vendido]],STOCK[],13,FALSE),VENTAS[[#This Row],[Precio Venta]]*0.6)-VENTAS[[#This Row],[Comisión Unitaria 10%]]</f>
        <v>10</v>
      </c>
      <c r="L853" s="42">
        <f>VENTAS[[#This Row],[Cantidad]]*(VENTAS[[#This Row],[Precio Venta]]-VENTAS[[#This Row],[Costo Unitario SIN Comision]]-VENTAS[[#This Row],[Comisión Unitaria 10%]]-0.01*VENTAS[[#This Row],[Precio Venta]])</f>
        <v>7.8</v>
      </c>
      <c r="M853" s="46"/>
      <c r="N853" s="47" t="s">
        <v>24932</v>
      </c>
    </row>
    <row r="854" ht="17" customHeight="1" spans="1:14">
      <c r="A854" s="38">
        <v>45656.6955208333</v>
      </c>
      <c r="B854" s="39"/>
      <c r="C854" s="39"/>
      <c r="D854" s="39" t="s">
        <v>23237</v>
      </c>
      <c r="E854" s="39" t="s">
        <v>24933</v>
      </c>
      <c r="F854" s="41" t="s">
        <v>16605</v>
      </c>
      <c r="G854" s="39">
        <v>1</v>
      </c>
      <c r="H854" s="42">
        <v>35</v>
      </c>
      <c r="I854" s="44">
        <f>VENTAS[[#This Row],[Cantidad]]*VENTAS[[#This Row],[Precio Venta]]</f>
        <v>35</v>
      </c>
      <c r="J854" s="42">
        <f>IF(VENTAS[[#This Row],[Nombre del Gestor]]&gt;1,VENTAS[[#This Row],[Precio Venta]]*10%,0)</f>
        <v>3.5</v>
      </c>
      <c r="K854" s="42">
        <f>IFERROR(VLOOKUP(VENTAS[[#This Row],[Código del producto Vendido]],STOCK[],13,FALSE),VENTAS[[#This Row],[Precio Venta]]*0.6)-VENTAS[[#This Row],[Comisión Unitaria 10%]]</f>
        <v>17.5</v>
      </c>
      <c r="L854" s="42">
        <f>VENTAS[[#This Row],[Cantidad]]*(VENTAS[[#This Row],[Precio Venta]]-VENTAS[[#This Row],[Costo Unitario SIN Comision]]-VENTAS[[#This Row],[Comisión Unitaria 10%]]-0.01*VENTAS[[#This Row],[Precio Venta]])</f>
        <v>13.65</v>
      </c>
      <c r="M854" s="46"/>
      <c r="N854" s="47" t="s">
        <v>24934</v>
      </c>
    </row>
    <row r="855" ht="34" customHeight="1" spans="1:14">
      <c r="A855" s="38">
        <v>45656.7330902778</v>
      </c>
      <c r="B855" s="39"/>
      <c r="C855" s="39"/>
      <c r="D855" s="39" t="s">
        <v>23174</v>
      </c>
      <c r="E855" s="39" t="s">
        <v>24935</v>
      </c>
      <c r="F855" s="41" t="s">
        <v>24899</v>
      </c>
      <c r="G855" s="39">
        <v>1</v>
      </c>
      <c r="H855" s="42">
        <v>25</v>
      </c>
      <c r="I855" s="44">
        <f>VENTAS[[#This Row],[Cantidad]]*VENTAS[[#This Row],[Precio Venta]]</f>
        <v>25</v>
      </c>
      <c r="J855" s="42">
        <f>IF(VENTAS[[#This Row],[Nombre del Gestor]]&gt;1,VENTAS[[#This Row],[Precio Venta]]*10%,0)</f>
        <v>2.5</v>
      </c>
      <c r="K855" s="42">
        <f>IFERROR(VLOOKUP(VENTAS[[#This Row],[Código del producto Vendido]],STOCK[],13,FALSE),VENTAS[[#This Row],[Precio Venta]]*0.6)-VENTAS[[#This Row],[Comisión Unitaria 10%]]</f>
        <v>12.5</v>
      </c>
      <c r="L855" s="42">
        <f>VENTAS[[#This Row],[Cantidad]]*(VENTAS[[#This Row],[Precio Venta]]-VENTAS[[#This Row],[Costo Unitario SIN Comision]]-VENTAS[[#This Row],[Comisión Unitaria 10%]]-0.01*VENTAS[[#This Row],[Precio Venta]])</f>
        <v>9.75</v>
      </c>
      <c r="M855" s="46"/>
      <c r="N855" s="47" t="s">
        <v>24936</v>
      </c>
    </row>
    <row r="856" ht="17" customHeight="1" spans="1:14">
      <c r="A856" s="38">
        <v>45656.7376273148</v>
      </c>
      <c r="B856" s="39"/>
      <c r="C856" s="39"/>
      <c r="D856" s="39" t="s">
        <v>23671</v>
      </c>
      <c r="E856" s="39" t="s">
        <v>24472</v>
      </c>
      <c r="F856" s="41" t="s">
        <v>24473</v>
      </c>
      <c r="G856" s="39">
        <v>1</v>
      </c>
      <c r="H856" s="42">
        <v>20</v>
      </c>
      <c r="I856" s="44">
        <f>VENTAS[[#This Row],[Cantidad]]*VENTAS[[#This Row],[Precio Venta]]</f>
        <v>20</v>
      </c>
      <c r="J856" s="42">
        <f>IF(VENTAS[[#This Row],[Nombre del Gestor]]&gt;1,VENTAS[[#This Row],[Precio Venta]]*10%,0)</f>
        <v>2</v>
      </c>
      <c r="K856" s="42">
        <f>IFERROR(VLOOKUP(VENTAS[[#This Row],[Código del producto Vendido]],STOCK[],13,FALSE),VENTAS[[#This Row],[Precio Venta]]*0.6)-VENTAS[[#This Row],[Comisión Unitaria 10%]]</f>
        <v>10</v>
      </c>
      <c r="L856" s="42">
        <f>VENTAS[[#This Row],[Cantidad]]*(VENTAS[[#This Row],[Precio Venta]]-VENTAS[[#This Row],[Costo Unitario SIN Comision]]-VENTAS[[#This Row],[Comisión Unitaria 10%]]-0.01*VENTAS[[#This Row],[Precio Venta]])</f>
        <v>7.8</v>
      </c>
      <c r="M856" s="46"/>
      <c r="N856" s="47" t="s">
        <v>24937</v>
      </c>
    </row>
    <row r="857" ht="17" customHeight="1" spans="1:14">
      <c r="A857" s="38">
        <v>45656.7393518519</v>
      </c>
      <c r="B857" s="39"/>
      <c r="C857" s="39"/>
      <c r="D857" s="39" t="s">
        <v>23383</v>
      </c>
      <c r="E857" s="39" t="s">
        <v>24607</v>
      </c>
      <c r="F857" s="41" t="s">
        <v>17340</v>
      </c>
      <c r="G857" s="39">
        <v>1</v>
      </c>
      <c r="H857" s="42">
        <v>30</v>
      </c>
      <c r="I857" s="44">
        <f>VENTAS[[#This Row],[Cantidad]]*VENTAS[[#This Row],[Precio Venta]]</f>
        <v>30</v>
      </c>
      <c r="J857" s="42">
        <f>IF(VENTAS[[#This Row],[Nombre del Gestor]]&gt;1,VENTAS[[#This Row],[Precio Venta]]*10%,0)</f>
        <v>3</v>
      </c>
      <c r="K857" s="42">
        <f>IFERROR(VLOOKUP(VENTAS[[#This Row],[Código del producto Vendido]],STOCK[],13,FALSE),VENTAS[[#This Row],[Precio Venta]]*0.6)-VENTAS[[#This Row],[Comisión Unitaria 10%]]</f>
        <v>15</v>
      </c>
      <c r="L857" s="42">
        <f>VENTAS[[#This Row],[Cantidad]]*(VENTAS[[#This Row],[Precio Venta]]-VENTAS[[#This Row],[Costo Unitario SIN Comision]]-VENTAS[[#This Row],[Comisión Unitaria 10%]]-0.01*VENTAS[[#This Row],[Precio Venta]])</f>
        <v>11.7</v>
      </c>
      <c r="M857" s="46"/>
      <c r="N857" s="47" t="s">
        <v>24938</v>
      </c>
    </row>
    <row r="858" ht="17" customHeight="1" spans="1:14">
      <c r="A858" s="38">
        <v>45656.7406597222</v>
      </c>
      <c r="B858" s="39"/>
      <c r="C858" s="39"/>
      <c r="D858" s="39" t="s">
        <v>23671</v>
      </c>
      <c r="E858" s="39" t="s">
        <v>24939</v>
      </c>
      <c r="F858" s="41" t="s">
        <v>24940</v>
      </c>
      <c r="G858" s="39">
        <v>1</v>
      </c>
      <c r="H858" s="42">
        <v>25</v>
      </c>
      <c r="I858" s="44">
        <f>VENTAS[[#This Row],[Cantidad]]*VENTAS[[#This Row],[Precio Venta]]</f>
        <v>25</v>
      </c>
      <c r="J858" s="42">
        <f>IF(VENTAS[[#This Row],[Nombre del Gestor]]&gt;1,VENTAS[[#This Row],[Precio Venta]]*10%,0)</f>
        <v>2.5</v>
      </c>
      <c r="K858" s="42">
        <f>IFERROR(VLOOKUP(VENTAS[[#This Row],[Código del producto Vendido]],STOCK[],13,FALSE),VENTAS[[#This Row],[Precio Venta]]*0.6)-VENTAS[[#This Row],[Comisión Unitaria 10%]]</f>
        <v>12.5</v>
      </c>
      <c r="L858" s="42">
        <f>VENTAS[[#This Row],[Cantidad]]*(VENTAS[[#This Row],[Precio Venta]]-VENTAS[[#This Row],[Costo Unitario SIN Comision]]-VENTAS[[#This Row],[Comisión Unitaria 10%]]-0.01*VENTAS[[#This Row],[Precio Venta]])</f>
        <v>9.75</v>
      </c>
      <c r="M858" s="46"/>
      <c r="N858" s="47" t="s">
        <v>24941</v>
      </c>
    </row>
    <row r="859" ht="34" customHeight="1" spans="1:14">
      <c r="A859" s="38">
        <v>45656.7440393519</v>
      </c>
      <c r="B859" s="39"/>
      <c r="C859" s="39"/>
      <c r="D859" s="39" t="s">
        <v>23174</v>
      </c>
      <c r="E859" s="39" t="s">
        <v>24942</v>
      </c>
      <c r="F859" s="41" t="s">
        <v>24943</v>
      </c>
      <c r="G859" s="39">
        <v>1</v>
      </c>
      <c r="H859" s="42">
        <v>45</v>
      </c>
      <c r="I859" s="44">
        <f>VENTAS[[#This Row],[Cantidad]]*VENTAS[[#This Row],[Precio Venta]]</f>
        <v>45</v>
      </c>
      <c r="J859" s="42">
        <f>IF(VENTAS[[#This Row],[Nombre del Gestor]]&gt;1,VENTAS[[#This Row],[Precio Venta]]*10%,0)</f>
        <v>4.5</v>
      </c>
      <c r="K859" s="42">
        <f>IFERROR(VLOOKUP(VENTAS[[#This Row],[Código del producto Vendido]],STOCK[],13,FALSE),VENTAS[[#This Row],[Precio Venta]]*0.6)-VENTAS[[#This Row],[Comisión Unitaria 10%]]</f>
        <v>22.5</v>
      </c>
      <c r="L859" s="42">
        <f>VENTAS[[#This Row],[Cantidad]]*(VENTAS[[#This Row],[Precio Venta]]-VENTAS[[#This Row],[Costo Unitario SIN Comision]]-VENTAS[[#This Row],[Comisión Unitaria 10%]]-0.01*VENTAS[[#This Row],[Precio Venta]])</f>
        <v>17.55</v>
      </c>
      <c r="M859" s="46"/>
      <c r="N859" s="47" t="s">
        <v>24944</v>
      </c>
    </row>
    <row r="860" ht="34" customHeight="1" spans="1:14">
      <c r="A860" s="38">
        <v>45656.7477314815</v>
      </c>
      <c r="B860" s="39"/>
      <c r="C860" s="39"/>
      <c r="D860" s="39" t="s">
        <v>23345</v>
      </c>
      <c r="E860" s="39" t="s">
        <v>24556</v>
      </c>
      <c r="F860" s="41" t="s">
        <v>17349</v>
      </c>
      <c r="G860" s="39">
        <v>1</v>
      </c>
      <c r="H860" s="42">
        <v>30</v>
      </c>
      <c r="I860" s="44">
        <f>VENTAS[[#This Row],[Cantidad]]*VENTAS[[#This Row],[Precio Venta]]</f>
        <v>30</v>
      </c>
      <c r="J860" s="42">
        <f>IF(VENTAS[[#This Row],[Nombre del Gestor]]&gt;1,VENTAS[[#This Row],[Precio Venta]]*10%,0)</f>
        <v>3</v>
      </c>
      <c r="K860" s="42">
        <f>IFERROR(VLOOKUP(VENTAS[[#This Row],[Código del producto Vendido]],STOCK[],13,FALSE),VENTAS[[#This Row],[Precio Venta]]*0.6)-VENTAS[[#This Row],[Comisión Unitaria 10%]]</f>
        <v>15</v>
      </c>
      <c r="L860" s="42">
        <f>VENTAS[[#This Row],[Cantidad]]*(VENTAS[[#This Row],[Precio Venta]]-VENTAS[[#This Row],[Costo Unitario SIN Comision]]-VENTAS[[#This Row],[Comisión Unitaria 10%]]-0.01*VENTAS[[#This Row],[Precio Venta]])</f>
        <v>11.7</v>
      </c>
      <c r="M860" s="46"/>
      <c r="N860" s="47" t="s">
        <v>24945</v>
      </c>
    </row>
    <row r="861" ht="34" customHeight="1" spans="1:14">
      <c r="A861" s="38">
        <v>45656.7477314815</v>
      </c>
      <c r="B861" s="39"/>
      <c r="C861" s="39"/>
      <c r="D861" s="39" t="s">
        <v>23345</v>
      </c>
      <c r="E861" s="39" t="s">
        <v>17346</v>
      </c>
      <c r="F861" s="41" t="s">
        <v>17344</v>
      </c>
      <c r="G861" s="39">
        <v>1</v>
      </c>
      <c r="H861" s="42">
        <v>30</v>
      </c>
      <c r="I861" s="44">
        <f>VENTAS[[#This Row],[Cantidad]]*VENTAS[[#This Row],[Precio Venta]]</f>
        <v>30</v>
      </c>
      <c r="J861" s="42">
        <f>IF(VENTAS[[#This Row],[Nombre del Gestor]]&gt;1,VENTAS[[#This Row],[Precio Venta]]*10%,0)</f>
        <v>3</v>
      </c>
      <c r="K861" s="42">
        <f>IFERROR(VLOOKUP(VENTAS[[#This Row],[Código del producto Vendido]],STOCK[],13,FALSE),VENTAS[[#This Row],[Precio Venta]]*0.6)-VENTAS[[#This Row],[Comisión Unitaria 10%]]</f>
        <v>16.69</v>
      </c>
      <c r="L861" s="42">
        <f>VENTAS[[#This Row],[Cantidad]]*(VENTAS[[#This Row],[Precio Venta]]-VENTAS[[#This Row],[Costo Unitario SIN Comision]]-VENTAS[[#This Row],[Comisión Unitaria 10%]]-0.01*VENTAS[[#This Row],[Precio Venta]])</f>
        <v>10.01</v>
      </c>
      <c r="M861" s="46"/>
      <c r="N861" s="47" t="s">
        <v>24946</v>
      </c>
    </row>
    <row r="862" ht="34" customHeight="1" spans="1:14">
      <c r="A862" s="38">
        <v>45656.7492013889</v>
      </c>
      <c r="B862" s="39"/>
      <c r="C862" s="39"/>
      <c r="D862" s="39" t="s">
        <v>23174</v>
      </c>
      <c r="E862" s="39" t="s">
        <v>17343</v>
      </c>
      <c r="F862" s="41" t="s">
        <v>17344</v>
      </c>
      <c r="G862" s="39">
        <v>1</v>
      </c>
      <c r="H862" s="42">
        <v>30</v>
      </c>
      <c r="I862" s="44">
        <f>VENTAS[[#This Row],[Cantidad]]*VENTAS[[#This Row],[Precio Venta]]</f>
        <v>30</v>
      </c>
      <c r="J862" s="42">
        <f>IF(VENTAS[[#This Row],[Nombre del Gestor]]&gt;1,VENTAS[[#This Row],[Precio Venta]]*10%,0)</f>
        <v>3</v>
      </c>
      <c r="K862" s="42">
        <f>IFERROR(VLOOKUP(VENTAS[[#This Row],[Código del producto Vendido]],STOCK[],13,FALSE),VENTAS[[#This Row],[Precio Venta]]*0.6)-VENTAS[[#This Row],[Comisión Unitaria 10%]]</f>
        <v>16.69</v>
      </c>
      <c r="L862" s="42">
        <f>VENTAS[[#This Row],[Cantidad]]*(VENTAS[[#This Row],[Precio Venta]]-VENTAS[[#This Row],[Costo Unitario SIN Comision]]-VENTAS[[#This Row],[Comisión Unitaria 10%]]-0.01*VENTAS[[#This Row],[Precio Venta]])</f>
        <v>10.01</v>
      </c>
      <c r="M862" s="46"/>
      <c r="N862" s="47" t="s">
        <v>24947</v>
      </c>
    </row>
    <row r="863" ht="34" customHeight="1" spans="1:14">
      <c r="A863" s="38">
        <v>45656.7565856482</v>
      </c>
      <c r="B863" s="39"/>
      <c r="C863" s="39"/>
      <c r="D863" s="39" t="s">
        <v>23383</v>
      </c>
      <c r="E863" s="39" t="s">
        <v>24948</v>
      </c>
      <c r="F863" s="41" t="s">
        <v>24686</v>
      </c>
      <c r="G863" s="39">
        <v>1</v>
      </c>
      <c r="H863" s="42">
        <v>30</v>
      </c>
      <c r="I863" s="44">
        <f>VENTAS[[#This Row],[Cantidad]]*VENTAS[[#This Row],[Precio Venta]]</f>
        <v>30</v>
      </c>
      <c r="J863" s="42">
        <f>IF(VENTAS[[#This Row],[Nombre del Gestor]]&gt;1,VENTAS[[#This Row],[Precio Venta]]*10%,0)</f>
        <v>3</v>
      </c>
      <c r="K863" s="42">
        <f>IFERROR(VLOOKUP(VENTAS[[#This Row],[Código del producto Vendido]],STOCK[],13,FALSE),VENTAS[[#This Row],[Precio Venta]]*0.6)-VENTAS[[#This Row],[Comisión Unitaria 10%]]</f>
        <v>15</v>
      </c>
      <c r="L863" s="42">
        <f>VENTAS[[#This Row],[Cantidad]]*(VENTAS[[#This Row],[Precio Venta]]-VENTAS[[#This Row],[Costo Unitario SIN Comision]]-VENTAS[[#This Row],[Comisión Unitaria 10%]]-0.01*VENTAS[[#This Row],[Precio Venta]])</f>
        <v>11.7</v>
      </c>
      <c r="M863" s="46"/>
      <c r="N863" s="47" t="s">
        <v>24949</v>
      </c>
    </row>
    <row r="864" ht="17" customHeight="1" spans="1:14">
      <c r="A864" s="38">
        <v>45656.7565856482</v>
      </c>
      <c r="B864" s="39"/>
      <c r="C864" s="39"/>
      <c r="D864" s="39" t="s">
        <v>23383</v>
      </c>
      <c r="E864" s="39" t="s">
        <v>17275</v>
      </c>
      <c r="F864" s="41" t="s">
        <v>24950</v>
      </c>
      <c r="G864" s="39">
        <v>1</v>
      </c>
      <c r="H864" s="42">
        <v>35</v>
      </c>
      <c r="I864" s="44">
        <f>VENTAS[[#This Row],[Cantidad]]*VENTAS[[#This Row],[Precio Venta]]</f>
        <v>35</v>
      </c>
      <c r="J864" s="42">
        <f>IF(VENTAS[[#This Row],[Nombre del Gestor]]&gt;1,VENTAS[[#This Row],[Precio Venta]]*10%,0)</f>
        <v>3.5</v>
      </c>
      <c r="K864" s="42">
        <f>IFERROR(VLOOKUP(VENTAS[[#This Row],[Código del producto Vendido]],STOCK[],13,FALSE),VENTAS[[#This Row],[Precio Venta]]*0.6)-VENTAS[[#This Row],[Comisión Unitaria 10%]]</f>
        <v>14</v>
      </c>
      <c r="L864" s="42">
        <f>VENTAS[[#This Row],[Cantidad]]*(VENTAS[[#This Row],[Precio Venta]]-VENTAS[[#This Row],[Costo Unitario SIN Comision]]-VENTAS[[#This Row],[Comisión Unitaria 10%]]-0.01*VENTAS[[#This Row],[Precio Venta]])</f>
        <v>17.15</v>
      </c>
      <c r="M864" s="46"/>
      <c r="N864" s="47" t="s">
        <v>24951</v>
      </c>
    </row>
    <row r="865" ht="17" customHeight="1" spans="1:14">
      <c r="A865" s="38">
        <v>45657.3381365741</v>
      </c>
      <c r="B865" s="39"/>
      <c r="C865" s="39"/>
      <c r="D865" s="39" t="s">
        <v>23671</v>
      </c>
      <c r="E865" s="39" t="s">
        <v>24952</v>
      </c>
      <c r="F865" s="41" t="s">
        <v>24953</v>
      </c>
      <c r="G865" s="39">
        <v>1</v>
      </c>
      <c r="H865" s="42">
        <v>15</v>
      </c>
      <c r="I865" s="44">
        <f>VENTAS[[#This Row],[Cantidad]]*VENTAS[[#This Row],[Precio Venta]]</f>
        <v>15</v>
      </c>
      <c r="J865" s="42">
        <f>IF(VENTAS[[#This Row],[Nombre del Gestor]]&gt;1,VENTAS[[#This Row],[Precio Venta]]*10%,0)</f>
        <v>1.5</v>
      </c>
      <c r="K865" s="42">
        <f>IFERROR(VLOOKUP(VENTAS[[#This Row],[Código del producto Vendido]],STOCK[],13,FALSE),VENTAS[[#This Row],[Precio Venta]]*0.6)-VENTAS[[#This Row],[Comisión Unitaria 10%]]</f>
        <v>7.5</v>
      </c>
      <c r="L865" s="42">
        <f>VENTAS[[#This Row],[Cantidad]]*(VENTAS[[#This Row],[Precio Venta]]-VENTAS[[#This Row],[Costo Unitario SIN Comision]]-VENTAS[[#This Row],[Comisión Unitaria 10%]]-0.01*VENTAS[[#This Row],[Precio Venta]])</f>
        <v>5.85</v>
      </c>
      <c r="M865" s="46"/>
      <c r="N865" s="47" t="s">
        <v>24954</v>
      </c>
    </row>
    <row r="866" ht="17" customHeight="1" spans="1:14">
      <c r="A866" s="38">
        <v>45657.3453587963</v>
      </c>
      <c r="B866" s="39"/>
      <c r="C866" s="39"/>
      <c r="D866" s="39" t="s">
        <v>24341</v>
      </c>
      <c r="E866" s="39" t="s">
        <v>24677</v>
      </c>
      <c r="F866" s="41" t="s">
        <v>17333</v>
      </c>
      <c r="G866" s="39">
        <v>1</v>
      </c>
      <c r="H866" s="42">
        <v>12</v>
      </c>
      <c r="I866" s="44">
        <f>VENTAS[[#This Row],[Cantidad]]*VENTAS[[#This Row],[Precio Venta]]</f>
        <v>12</v>
      </c>
      <c r="J866" s="42">
        <f>IF(VENTAS[[#This Row],[Nombre del Gestor]]&gt;1,VENTAS[[#This Row],[Precio Venta]]*10%,0)</f>
        <v>1.2</v>
      </c>
      <c r="K866" s="42">
        <f>IFERROR(VLOOKUP(VENTAS[[#This Row],[Código del producto Vendido]],STOCK[],13,FALSE),VENTAS[[#This Row],[Precio Venta]]*0.6)-VENTAS[[#This Row],[Comisión Unitaria 10%]]</f>
        <v>6</v>
      </c>
      <c r="L866" s="42">
        <f>VENTAS[[#This Row],[Cantidad]]*(VENTAS[[#This Row],[Precio Venta]]-VENTAS[[#This Row],[Costo Unitario SIN Comision]]-VENTAS[[#This Row],[Comisión Unitaria 10%]]-0.01*VENTAS[[#This Row],[Precio Venta]])</f>
        <v>4.68</v>
      </c>
      <c r="M866" s="46"/>
      <c r="N866" s="47" t="s">
        <v>24955</v>
      </c>
    </row>
    <row r="867" ht="17" customHeight="1" spans="1:14">
      <c r="A867" s="38">
        <v>45657.3453587963</v>
      </c>
      <c r="B867" s="39"/>
      <c r="C867" s="39"/>
      <c r="D867" s="39" t="s">
        <v>24341</v>
      </c>
      <c r="E867" s="39" t="s">
        <v>24956</v>
      </c>
      <c r="F867" s="41" t="s">
        <v>24957</v>
      </c>
      <c r="G867" s="39">
        <v>1</v>
      </c>
      <c r="H867" s="42">
        <v>10</v>
      </c>
      <c r="I867" s="44">
        <f>VENTAS[[#This Row],[Cantidad]]*VENTAS[[#This Row],[Precio Venta]]</f>
        <v>10</v>
      </c>
      <c r="J867" s="42">
        <f>IF(VENTAS[[#This Row],[Nombre del Gestor]]&gt;1,VENTAS[[#This Row],[Precio Venta]]*10%,0)</f>
        <v>1</v>
      </c>
      <c r="K867" s="42">
        <f>IFERROR(VLOOKUP(VENTAS[[#This Row],[Código del producto Vendido]],STOCK[],13,FALSE),VENTAS[[#This Row],[Precio Venta]]*0.6)-VENTAS[[#This Row],[Comisión Unitaria 10%]]</f>
        <v>5</v>
      </c>
      <c r="L867" s="42">
        <f>VENTAS[[#This Row],[Cantidad]]*(VENTAS[[#This Row],[Precio Venta]]-VENTAS[[#This Row],[Costo Unitario SIN Comision]]-VENTAS[[#This Row],[Comisión Unitaria 10%]]-0.01*VENTAS[[#This Row],[Precio Venta]])</f>
        <v>3.9</v>
      </c>
      <c r="M867" s="46"/>
      <c r="N867" s="47" t="s">
        <v>24958</v>
      </c>
    </row>
    <row r="868" ht="17" customHeight="1" spans="1:14">
      <c r="A868" s="38">
        <v>45657.3467013889</v>
      </c>
      <c r="B868" s="39"/>
      <c r="C868" s="39"/>
      <c r="D868" s="39" t="s">
        <v>23196</v>
      </c>
      <c r="E868" s="39" t="s">
        <v>24959</v>
      </c>
      <c r="F868" s="41" t="s">
        <v>24960</v>
      </c>
      <c r="G868" s="39">
        <v>1</v>
      </c>
      <c r="H868" s="42">
        <v>18</v>
      </c>
      <c r="I868" s="44">
        <f>VENTAS[[#This Row],[Cantidad]]*VENTAS[[#This Row],[Precio Venta]]</f>
        <v>18</v>
      </c>
      <c r="J868" s="42">
        <f>IF(VENTAS[[#This Row],[Nombre del Gestor]]&gt;1,VENTAS[[#This Row],[Precio Venta]]*10%,0)</f>
        <v>1.8</v>
      </c>
      <c r="K868" s="42">
        <f>IFERROR(VLOOKUP(VENTAS[[#This Row],[Código del producto Vendido]],STOCK[],13,FALSE),VENTAS[[#This Row],[Precio Venta]]*0.6)-VENTAS[[#This Row],[Comisión Unitaria 10%]]</f>
        <v>9</v>
      </c>
      <c r="L868" s="42">
        <f>VENTAS[[#This Row],[Cantidad]]*(VENTAS[[#This Row],[Precio Venta]]-VENTAS[[#This Row],[Costo Unitario SIN Comision]]-VENTAS[[#This Row],[Comisión Unitaria 10%]]-0.01*VENTAS[[#This Row],[Precio Venta]])</f>
        <v>7.02</v>
      </c>
      <c r="M868" s="46"/>
      <c r="N868" s="47" t="s">
        <v>24961</v>
      </c>
    </row>
    <row r="869" ht="34" customHeight="1" spans="1:14">
      <c r="A869" s="38">
        <v>45657.3492013889</v>
      </c>
      <c r="B869" s="39"/>
      <c r="C869" s="39"/>
      <c r="D869" s="39"/>
      <c r="E869" s="39" t="s">
        <v>24063</v>
      </c>
      <c r="F869" s="41" t="s">
        <v>23818</v>
      </c>
      <c r="G869" s="39">
        <v>1</v>
      </c>
      <c r="H869" s="42">
        <v>15</v>
      </c>
      <c r="I869" s="44">
        <f>VENTAS[[#This Row],[Cantidad]]*VENTAS[[#This Row],[Precio Venta]]</f>
        <v>15</v>
      </c>
      <c r="J869" s="42">
        <f>IF(VENTAS[[#This Row],[Nombre del Gestor]]&gt;1,VENTAS[[#This Row],[Precio Venta]]*10%,0)</f>
        <v>0</v>
      </c>
      <c r="K869" s="42">
        <f>IFERROR(VLOOKUP(VENTAS[[#This Row],[Código del producto Vendido]],STOCK[],13,FALSE),VENTAS[[#This Row],[Precio Venta]]*0.6)-VENTAS[[#This Row],[Comisión Unitaria 10%]]</f>
        <v>9</v>
      </c>
      <c r="L869" s="42">
        <f>VENTAS[[#This Row],[Cantidad]]*(VENTAS[[#This Row],[Precio Venta]]-VENTAS[[#This Row],[Costo Unitario SIN Comision]]-VENTAS[[#This Row],[Comisión Unitaria 10%]]-0.01*VENTAS[[#This Row],[Precio Venta]])</f>
        <v>5.85</v>
      </c>
      <c r="M869" s="46"/>
      <c r="N869" s="47" t="s">
        <v>24962</v>
      </c>
    </row>
    <row r="870" ht="17" customHeight="1" spans="1:14">
      <c r="A870" s="38">
        <v>45657.3508101852</v>
      </c>
      <c r="B870" s="39"/>
      <c r="C870" s="39"/>
      <c r="D870" s="39" t="s">
        <v>23189</v>
      </c>
      <c r="E870" s="39" t="s">
        <v>24677</v>
      </c>
      <c r="F870" s="41" t="s">
        <v>17333</v>
      </c>
      <c r="G870" s="39">
        <v>1</v>
      </c>
      <c r="H870" s="42">
        <v>12</v>
      </c>
      <c r="I870" s="44">
        <f>VENTAS[[#This Row],[Cantidad]]*VENTAS[[#This Row],[Precio Venta]]</f>
        <v>12</v>
      </c>
      <c r="J870" s="42">
        <f>IF(VENTAS[[#This Row],[Nombre del Gestor]]&gt;1,VENTAS[[#This Row],[Precio Venta]]*10%,0)</f>
        <v>1.2</v>
      </c>
      <c r="K870" s="42">
        <f>IFERROR(VLOOKUP(VENTAS[[#This Row],[Código del producto Vendido]],STOCK[],13,FALSE),VENTAS[[#This Row],[Precio Venta]]*0.6)-VENTAS[[#This Row],[Comisión Unitaria 10%]]</f>
        <v>6</v>
      </c>
      <c r="L870" s="42">
        <f>VENTAS[[#This Row],[Cantidad]]*(VENTAS[[#This Row],[Precio Venta]]-VENTAS[[#This Row],[Costo Unitario SIN Comision]]-VENTAS[[#This Row],[Comisión Unitaria 10%]]-0.01*VENTAS[[#This Row],[Precio Venta]])</f>
        <v>4.68</v>
      </c>
      <c r="M870" s="46"/>
      <c r="N870" s="47" t="s">
        <v>24963</v>
      </c>
    </row>
    <row r="871" ht="34" customHeight="1" spans="1:14">
      <c r="A871" s="38">
        <v>45657.3508101852</v>
      </c>
      <c r="B871" s="39"/>
      <c r="C871" s="39"/>
      <c r="D871" s="39" t="s">
        <v>23189</v>
      </c>
      <c r="E871" s="39" t="s">
        <v>17350</v>
      </c>
      <c r="F871" s="41" t="s">
        <v>17351</v>
      </c>
      <c r="G871" s="39">
        <v>1</v>
      </c>
      <c r="H871" s="42">
        <v>12</v>
      </c>
      <c r="I871" s="44">
        <f>VENTAS[[#This Row],[Cantidad]]*VENTAS[[#This Row],[Precio Venta]]</f>
        <v>12</v>
      </c>
      <c r="J871" s="42">
        <f>IF(VENTAS[[#This Row],[Nombre del Gestor]]&gt;1,VENTAS[[#This Row],[Precio Venta]]*10%,0)</f>
        <v>1.2</v>
      </c>
      <c r="K871" s="42">
        <f>IFERROR(VLOOKUP(VENTAS[[#This Row],[Código del producto Vendido]],STOCK[],13,FALSE),VENTAS[[#This Row],[Precio Venta]]*0.6)-VENTAS[[#This Row],[Comisión Unitaria 10%]]</f>
        <v>7.79</v>
      </c>
      <c r="L871" s="42">
        <f>VENTAS[[#This Row],[Cantidad]]*(VENTAS[[#This Row],[Precio Venta]]-VENTAS[[#This Row],[Costo Unitario SIN Comision]]-VENTAS[[#This Row],[Comisión Unitaria 10%]]-0.01*VENTAS[[#This Row],[Precio Venta]])</f>
        <v>2.89</v>
      </c>
      <c r="M871" s="46"/>
      <c r="N871" s="47" t="s">
        <v>24964</v>
      </c>
    </row>
    <row r="872" ht="17" customHeight="1" spans="1:14">
      <c r="A872" s="38">
        <v>45657.3536689815</v>
      </c>
      <c r="B872" s="39"/>
      <c r="C872" s="39"/>
      <c r="D872" s="39" t="s">
        <v>23189</v>
      </c>
      <c r="E872" s="39" t="s">
        <v>24965</v>
      </c>
      <c r="F872" s="41" t="s">
        <v>24966</v>
      </c>
      <c r="G872" s="39">
        <v>1</v>
      </c>
      <c r="H872" s="42">
        <v>35</v>
      </c>
      <c r="I872" s="44">
        <f>VENTAS[[#This Row],[Cantidad]]*VENTAS[[#This Row],[Precio Venta]]</f>
        <v>35</v>
      </c>
      <c r="J872" s="42">
        <f>IF(VENTAS[[#This Row],[Nombre del Gestor]]&gt;1,VENTAS[[#This Row],[Precio Venta]]*10%,0)</f>
        <v>3.5</v>
      </c>
      <c r="K872" s="42">
        <f>IFERROR(VLOOKUP(VENTAS[[#This Row],[Código del producto Vendido]],STOCK[],13,FALSE),VENTAS[[#This Row],[Precio Venta]]*0.6)-VENTAS[[#This Row],[Comisión Unitaria 10%]]</f>
        <v>17.5</v>
      </c>
      <c r="L872" s="42">
        <f>VENTAS[[#This Row],[Cantidad]]*(VENTAS[[#This Row],[Precio Venta]]-VENTAS[[#This Row],[Costo Unitario SIN Comision]]-VENTAS[[#This Row],[Comisión Unitaria 10%]]-0.01*VENTAS[[#This Row],[Precio Venta]])</f>
        <v>13.65</v>
      </c>
      <c r="M872" s="46"/>
      <c r="N872" s="47" t="s">
        <v>24967</v>
      </c>
    </row>
    <row r="873" ht="17" customHeight="1" spans="1:14">
      <c r="A873" s="38">
        <v>45657.3536689815</v>
      </c>
      <c r="B873" s="39"/>
      <c r="C873" s="39"/>
      <c r="D873" s="39" t="s">
        <v>23189</v>
      </c>
      <c r="E873" s="39" t="s">
        <v>24968</v>
      </c>
      <c r="F873" s="41" t="s">
        <v>24969</v>
      </c>
      <c r="G873" s="39">
        <v>1</v>
      </c>
      <c r="H873" s="42">
        <v>35</v>
      </c>
      <c r="I873" s="44">
        <f>VENTAS[[#This Row],[Cantidad]]*VENTAS[[#This Row],[Precio Venta]]</f>
        <v>35</v>
      </c>
      <c r="J873" s="42">
        <f>IF(VENTAS[[#This Row],[Nombre del Gestor]]&gt;1,VENTAS[[#This Row],[Precio Venta]]*10%,0)</f>
        <v>3.5</v>
      </c>
      <c r="K873" s="42">
        <f>IFERROR(VLOOKUP(VENTAS[[#This Row],[Código del producto Vendido]],STOCK[],13,FALSE),VENTAS[[#This Row],[Precio Venta]]*0.6)-VENTAS[[#This Row],[Comisión Unitaria 10%]]</f>
        <v>17.5</v>
      </c>
      <c r="L873" s="42">
        <f>VENTAS[[#This Row],[Cantidad]]*(VENTAS[[#This Row],[Precio Venta]]-VENTAS[[#This Row],[Costo Unitario SIN Comision]]-VENTAS[[#This Row],[Comisión Unitaria 10%]]-0.01*VENTAS[[#This Row],[Precio Venta]])</f>
        <v>13.65</v>
      </c>
      <c r="M873" s="46"/>
      <c r="N873" s="47" t="s">
        <v>24970</v>
      </c>
    </row>
    <row r="874" ht="17" customHeight="1" spans="1:14">
      <c r="A874" s="38">
        <v>45657.3550925926</v>
      </c>
      <c r="B874" s="39"/>
      <c r="C874" s="39"/>
      <c r="D874" s="39" t="s">
        <v>23196</v>
      </c>
      <c r="E874" s="39" t="s">
        <v>23798</v>
      </c>
      <c r="F874" s="41" t="s">
        <v>23633</v>
      </c>
      <c r="G874" s="39">
        <v>1</v>
      </c>
      <c r="H874" s="42">
        <v>15</v>
      </c>
      <c r="I874" s="44">
        <f>VENTAS[[#This Row],[Cantidad]]*VENTAS[[#This Row],[Precio Venta]]</f>
        <v>15</v>
      </c>
      <c r="J874" s="42">
        <f>IF(VENTAS[[#This Row],[Nombre del Gestor]]&gt;1,VENTAS[[#This Row],[Precio Venta]]*10%,0)</f>
        <v>1.5</v>
      </c>
      <c r="K874" s="42">
        <f>IFERROR(VLOOKUP(VENTAS[[#This Row],[Código del producto Vendido]],STOCK[],13,FALSE),VENTAS[[#This Row],[Precio Venta]]*0.6)-VENTAS[[#This Row],[Comisión Unitaria 10%]]</f>
        <v>7.5</v>
      </c>
      <c r="L874" s="42">
        <f>VENTAS[[#This Row],[Cantidad]]*(VENTAS[[#This Row],[Precio Venta]]-VENTAS[[#This Row],[Costo Unitario SIN Comision]]-VENTAS[[#This Row],[Comisión Unitaria 10%]]-0.01*VENTAS[[#This Row],[Precio Venta]])</f>
        <v>5.85</v>
      </c>
      <c r="M874" s="46"/>
      <c r="N874" s="47" t="s">
        <v>24971</v>
      </c>
    </row>
    <row r="875" ht="17" customHeight="1" spans="1:14">
      <c r="A875" s="38">
        <v>45657.3611458333</v>
      </c>
      <c r="B875" s="39"/>
      <c r="C875" s="39"/>
      <c r="D875" s="39" t="s">
        <v>23281</v>
      </c>
      <c r="E875" s="39" t="s">
        <v>24972</v>
      </c>
      <c r="F875" s="41" t="s">
        <v>24973</v>
      </c>
      <c r="G875" s="39">
        <v>1</v>
      </c>
      <c r="H875" s="42">
        <v>18</v>
      </c>
      <c r="I875" s="44">
        <f>VENTAS[[#This Row],[Cantidad]]*VENTAS[[#This Row],[Precio Venta]]</f>
        <v>18</v>
      </c>
      <c r="J875" s="42">
        <f>IF(VENTAS[[#This Row],[Nombre del Gestor]]&gt;1,VENTAS[[#This Row],[Precio Venta]]*10%,0)</f>
        <v>1.8</v>
      </c>
      <c r="K875" s="42">
        <f>IFERROR(VLOOKUP(VENTAS[[#This Row],[Código del producto Vendido]],STOCK[],13,FALSE),VENTAS[[#This Row],[Precio Venta]]*0.6)-VENTAS[[#This Row],[Comisión Unitaria 10%]]</f>
        <v>9</v>
      </c>
      <c r="L875" s="42">
        <f>VENTAS[[#This Row],[Cantidad]]*(VENTAS[[#This Row],[Precio Venta]]-VENTAS[[#This Row],[Costo Unitario SIN Comision]]-VENTAS[[#This Row],[Comisión Unitaria 10%]]-0.01*VENTAS[[#This Row],[Precio Venta]])</f>
        <v>7.02</v>
      </c>
      <c r="M875" s="46"/>
      <c r="N875" s="47" t="s">
        <v>24974</v>
      </c>
    </row>
    <row r="876" ht="17" customHeight="1" spans="1:14">
      <c r="A876" s="38">
        <v>45657.3611458333</v>
      </c>
      <c r="B876" s="39"/>
      <c r="C876" s="39"/>
      <c r="D876" s="39" t="s">
        <v>23281</v>
      </c>
      <c r="E876" s="39" t="s">
        <v>16949</v>
      </c>
      <c r="F876" s="41" t="s">
        <v>16950</v>
      </c>
      <c r="G876" s="39">
        <v>1</v>
      </c>
      <c r="H876" s="42">
        <v>18</v>
      </c>
      <c r="I876" s="44">
        <f>VENTAS[[#This Row],[Cantidad]]*VENTAS[[#This Row],[Precio Venta]]</f>
        <v>18</v>
      </c>
      <c r="J876" s="42">
        <f>IF(VENTAS[[#This Row],[Nombre del Gestor]]&gt;1,VENTAS[[#This Row],[Precio Venta]]*10%,0)</f>
        <v>1.8</v>
      </c>
      <c r="K876" s="42">
        <f>IFERROR(VLOOKUP(VENTAS[[#This Row],[Código del producto Vendido]],STOCK[],13,FALSE),VENTAS[[#This Row],[Precio Venta]]*0.6)-VENTAS[[#This Row],[Comisión Unitaria 10%]]</f>
        <v>9</v>
      </c>
      <c r="L876" s="42">
        <f>VENTAS[[#This Row],[Cantidad]]*(VENTAS[[#This Row],[Precio Venta]]-VENTAS[[#This Row],[Costo Unitario SIN Comision]]-VENTAS[[#This Row],[Comisión Unitaria 10%]]-0.01*VENTAS[[#This Row],[Precio Venta]])</f>
        <v>7.02</v>
      </c>
      <c r="M876" s="46"/>
      <c r="N876" s="47" t="s">
        <v>24975</v>
      </c>
    </row>
    <row r="877" ht="17" customHeight="1" spans="1:14">
      <c r="A877" s="38">
        <v>45657.3725462963</v>
      </c>
      <c r="B877" s="39"/>
      <c r="C877" s="39"/>
      <c r="D877" s="39" t="s">
        <v>23189</v>
      </c>
      <c r="E877" s="39" t="s">
        <v>24976</v>
      </c>
      <c r="F877" s="41" t="s">
        <v>24977</v>
      </c>
      <c r="G877" s="39">
        <v>1</v>
      </c>
      <c r="H877" s="42">
        <v>25</v>
      </c>
      <c r="I877" s="44">
        <f>VENTAS[[#This Row],[Cantidad]]*VENTAS[[#This Row],[Precio Venta]]</f>
        <v>25</v>
      </c>
      <c r="J877" s="42">
        <f>IF(VENTAS[[#This Row],[Nombre del Gestor]]&gt;1,VENTAS[[#This Row],[Precio Venta]]*10%,0)</f>
        <v>2.5</v>
      </c>
      <c r="K877" s="42">
        <f>IFERROR(VLOOKUP(VENTAS[[#This Row],[Código del producto Vendido]],STOCK[],13,FALSE),VENTAS[[#This Row],[Precio Venta]]*0.6)-VENTAS[[#This Row],[Comisión Unitaria 10%]]</f>
        <v>12.5</v>
      </c>
      <c r="L877" s="42">
        <f>VENTAS[[#This Row],[Cantidad]]*(VENTAS[[#This Row],[Precio Venta]]-VENTAS[[#This Row],[Costo Unitario SIN Comision]]-VENTAS[[#This Row],[Comisión Unitaria 10%]]-0.01*VENTAS[[#This Row],[Precio Venta]])</f>
        <v>9.75</v>
      </c>
      <c r="M877" s="46"/>
      <c r="N877" s="47" t="s">
        <v>24978</v>
      </c>
    </row>
    <row r="878" ht="17" customHeight="1" spans="1:14">
      <c r="A878" s="38">
        <v>45657.3725462963</v>
      </c>
      <c r="B878" s="39"/>
      <c r="C878" s="39"/>
      <c r="D878" s="39" t="s">
        <v>23189</v>
      </c>
      <c r="E878" s="39" t="s">
        <v>24979</v>
      </c>
      <c r="F878" s="41" t="s">
        <v>24980</v>
      </c>
      <c r="G878" s="39">
        <v>1</v>
      </c>
      <c r="H878" s="42">
        <v>18</v>
      </c>
      <c r="I878" s="44">
        <f>VENTAS[[#This Row],[Cantidad]]*VENTAS[[#This Row],[Precio Venta]]</f>
        <v>18</v>
      </c>
      <c r="J878" s="42">
        <f>IF(VENTAS[[#This Row],[Nombre del Gestor]]&gt;1,VENTAS[[#This Row],[Precio Venta]]*10%,0)</f>
        <v>1.8</v>
      </c>
      <c r="K878" s="42">
        <f>IFERROR(VLOOKUP(VENTAS[[#This Row],[Código del producto Vendido]],STOCK[],13,FALSE),VENTAS[[#This Row],[Precio Venta]]*0.6)-VENTAS[[#This Row],[Comisión Unitaria 10%]]</f>
        <v>9</v>
      </c>
      <c r="L878" s="42">
        <f>VENTAS[[#This Row],[Cantidad]]*(VENTAS[[#This Row],[Precio Venta]]-VENTAS[[#This Row],[Costo Unitario SIN Comision]]-VENTAS[[#This Row],[Comisión Unitaria 10%]]-0.01*VENTAS[[#This Row],[Precio Venta]])</f>
        <v>7.02</v>
      </c>
      <c r="M878" s="46"/>
      <c r="N878" s="47" t="s">
        <v>24981</v>
      </c>
    </row>
    <row r="879" ht="17" customHeight="1" spans="1:14">
      <c r="A879" s="38">
        <v>45657.3725462963</v>
      </c>
      <c r="B879" s="39"/>
      <c r="C879" s="39"/>
      <c r="D879" s="39" t="s">
        <v>23189</v>
      </c>
      <c r="E879" s="39" t="s">
        <v>24982</v>
      </c>
      <c r="F879" s="41" t="s">
        <v>24983</v>
      </c>
      <c r="G879" s="39">
        <v>1</v>
      </c>
      <c r="H879" s="42">
        <v>18</v>
      </c>
      <c r="I879" s="44">
        <f>VENTAS[[#This Row],[Cantidad]]*VENTAS[[#This Row],[Precio Venta]]</f>
        <v>18</v>
      </c>
      <c r="J879" s="42">
        <f>IF(VENTAS[[#This Row],[Nombre del Gestor]]&gt;1,VENTAS[[#This Row],[Precio Venta]]*10%,0)</f>
        <v>1.8</v>
      </c>
      <c r="K879" s="42">
        <f>IFERROR(VLOOKUP(VENTAS[[#This Row],[Código del producto Vendido]],STOCK[],13,FALSE),VENTAS[[#This Row],[Precio Venta]]*0.6)-VENTAS[[#This Row],[Comisión Unitaria 10%]]</f>
        <v>9</v>
      </c>
      <c r="L879" s="42">
        <f>VENTAS[[#This Row],[Cantidad]]*(VENTAS[[#This Row],[Precio Venta]]-VENTAS[[#This Row],[Costo Unitario SIN Comision]]-VENTAS[[#This Row],[Comisión Unitaria 10%]]-0.01*VENTAS[[#This Row],[Precio Venta]])</f>
        <v>7.02</v>
      </c>
      <c r="M879" s="46"/>
      <c r="N879" s="47" t="s">
        <v>24984</v>
      </c>
    </row>
    <row r="880" ht="17" customHeight="1" spans="1:14">
      <c r="A880" s="38">
        <v>45659.4687268518</v>
      </c>
      <c r="B880" s="39"/>
      <c r="C880" s="39"/>
      <c r="D880" s="39" t="s">
        <v>23189</v>
      </c>
      <c r="E880" s="39" t="s">
        <v>24537</v>
      </c>
      <c r="F880" s="41" t="s">
        <v>24538</v>
      </c>
      <c r="G880" s="39">
        <v>1</v>
      </c>
      <c r="H880" s="42">
        <v>30</v>
      </c>
      <c r="I880" s="44">
        <f>VENTAS[[#This Row],[Cantidad]]*VENTAS[[#This Row],[Precio Venta]]</f>
        <v>30</v>
      </c>
      <c r="J880" s="42">
        <f>IF(VENTAS[[#This Row],[Nombre del Gestor]]&gt;1,VENTAS[[#This Row],[Precio Venta]]*10%,0)</f>
        <v>3</v>
      </c>
      <c r="K880" s="42">
        <f>IFERROR(VLOOKUP(VENTAS[[#This Row],[Código del producto Vendido]],STOCK[],13,FALSE),VENTAS[[#This Row],[Precio Venta]]*0.6)-VENTAS[[#This Row],[Comisión Unitaria 10%]]</f>
        <v>15</v>
      </c>
      <c r="L880" s="42">
        <f>VENTAS[[#This Row],[Cantidad]]*(VENTAS[[#This Row],[Precio Venta]]-VENTAS[[#This Row],[Costo Unitario SIN Comision]]-VENTAS[[#This Row],[Comisión Unitaria 10%]]-0.01*VENTAS[[#This Row],[Precio Venta]])</f>
        <v>11.7</v>
      </c>
      <c r="M880" s="46"/>
      <c r="N880" s="47" t="s">
        <v>24985</v>
      </c>
    </row>
    <row r="881" ht="17" customHeight="1" spans="1:14">
      <c r="A881" s="38">
        <v>45659.4687268518</v>
      </c>
      <c r="B881" s="39"/>
      <c r="C881" s="39"/>
      <c r="D881" s="39" t="s">
        <v>23189</v>
      </c>
      <c r="E881" s="39" t="s">
        <v>24543</v>
      </c>
      <c r="F881" s="41" t="s">
        <v>24544</v>
      </c>
      <c r="G881" s="39">
        <v>1</v>
      </c>
      <c r="H881" s="42">
        <v>30</v>
      </c>
      <c r="I881" s="44">
        <f>VENTAS[[#This Row],[Cantidad]]*VENTAS[[#This Row],[Precio Venta]]</f>
        <v>30</v>
      </c>
      <c r="J881" s="42">
        <f>IF(VENTAS[[#This Row],[Nombre del Gestor]]&gt;1,VENTAS[[#This Row],[Precio Venta]]*10%,0)</f>
        <v>3</v>
      </c>
      <c r="K881" s="42">
        <f>IFERROR(VLOOKUP(VENTAS[[#This Row],[Código del producto Vendido]],STOCK[],13,FALSE),VENTAS[[#This Row],[Precio Venta]]*0.6)-VENTAS[[#This Row],[Comisión Unitaria 10%]]</f>
        <v>15</v>
      </c>
      <c r="L881" s="42">
        <f>VENTAS[[#This Row],[Cantidad]]*(VENTAS[[#This Row],[Precio Venta]]-VENTAS[[#This Row],[Costo Unitario SIN Comision]]-VENTAS[[#This Row],[Comisión Unitaria 10%]]-0.01*VENTAS[[#This Row],[Precio Venta]])</f>
        <v>11.7</v>
      </c>
      <c r="M881" s="46"/>
      <c r="N881" s="47" t="s">
        <v>24986</v>
      </c>
    </row>
    <row r="882" ht="17" customHeight="1" spans="1:14">
      <c r="A882" s="38">
        <v>45659.4694212963</v>
      </c>
      <c r="B882" s="39"/>
      <c r="C882" s="39"/>
      <c r="D882" s="39" t="s">
        <v>23174</v>
      </c>
      <c r="E882" s="39" t="s">
        <v>24598</v>
      </c>
      <c r="F882" s="41" t="s">
        <v>24599</v>
      </c>
      <c r="G882" s="39">
        <v>2</v>
      </c>
      <c r="H882" s="42">
        <v>25</v>
      </c>
      <c r="I882" s="44">
        <f>VENTAS[[#This Row],[Cantidad]]*VENTAS[[#This Row],[Precio Venta]]</f>
        <v>50</v>
      </c>
      <c r="J882" s="42">
        <f>IF(VENTAS[[#This Row],[Nombre del Gestor]]&gt;1,VENTAS[[#This Row],[Precio Venta]]*10%,0)</f>
        <v>2.5</v>
      </c>
      <c r="K882" s="42">
        <f>IFERROR(VLOOKUP(VENTAS[[#This Row],[Código del producto Vendido]],STOCK[],13,FALSE),VENTAS[[#This Row],[Precio Venta]]*0.6)-VENTAS[[#This Row],[Comisión Unitaria 10%]]</f>
        <v>12.5</v>
      </c>
      <c r="L882" s="42">
        <f>VENTAS[[#This Row],[Cantidad]]*(VENTAS[[#This Row],[Precio Venta]]-VENTAS[[#This Row],[Costo Unitario SIN Comision]]-VENTAS[[#This Row],[Comisión Unitaria 10%]]-0.01*VENTAS[[#This Row],[Precio Venta]])</f>
        <v>19.5</v>
      </c>
      <c r="M882" s="46"/>
      <c r="N882" s="47" t="s">
        <v>24987</v>
      </c>
    </row>
    <row r="883" ht="17" customHeight="1" spans="1:14">
      <c r="A883" s="38">
        <v>45659.4712615741</v>
      </c>
      <c r="B883" s="39"/>
      <c r="C883" s="39"/>
      <c r="D883" s="39" t="s">
        <v>23174</v>
      </c>
      <c r="E883" s="39" t="s">
        <v>24988</v>
      </c>
      <c r="F883" s="41" t="s">
        <v>24989</v>
      </c>
      <c r="G883" s="39">
        <v>1</v>
      </c>
      <c r="H883" s="42">
        <v>25</v>
      </c>
      <c r="I883" s="44">
        <f>VENTAS[[#This Row],[Cantidad]]*VENTAS[[#This Row],[Precio Venta]]</f>
        <v>25</v>
      </c>
      <c r="J883" s="42">
        <f>IF(VENTAS[[#This Row],[Nombre del Gestor]]&gt;1,VENTAS[[#This Row],[Precio Venta]]*10%,0)</f>
        <v>2.5</v>
      </c>
      <c r="K883" s="42">
        <f>IFERROR(VLOOKUP(VENTAS[[#This Row],[Código del producto Vendido]],STOCK[],13,FALSE),VENTAS[[#This Row],[Precio Venta]]*0.6)-VENTAS[[#This Row],[Comisión Unitaria 10%]]</f>
        <v>12.5</v>
      </c>
      <c r="L883" s="42">
        <f>VENTAS[[#This Row],[Cantidad]]*(VENTAS[[#This Row],[Precio Venta]]-VENTAS[[#This Row],[Costo Unitario SIN Comision]]-VENTAS[[#This Row],[Comisión Unitaria 10%]]-0.01*VENTAS[[#This Row],[Precio Venta]])</f>
        <v>9.75</v>
      </c>
      <c r="M883" s="46"/>
      <c r="N883" s="47" t="s">
        <v>24990</v>
      </c>
    </row>
    <row r="884" ht="17" customHeight="1" spans="1:14">
      <c r="A884" s="38">
        <v>45659.4712615741</v>
      </c>
      <c r="B884" s="39"/>
      <c r="C884" s="39"/>
      <c r="D884" s="39" t="s">
        <v>23174</v>
      </c>
      <c r="E884" s="39" t="s">
        <v>24546</v>
      </c>
      <c r="F884" s="41" t="s">
        <v>24547</v>
      </c>
      <c r="G884" s="39">
        <v>1</v>
      </c>
      <c r="H884" s="42">
        <v>25</v>
      </c>
      <c r="I884" s="44">
        <f>VENTAS[[#This Row],[Cantidad]]*VENTAS[[#This Row],[Precio Venta]]</f>
        <v>25</v>
      </c>
      <c r="J884" s="42">
        <f>IF(VENTAS[[#This Row],[Nombre del Gestor]]&gt;1,VENTAS[[#This Row],[Precio Venta]]*10%,0)</f>
        <v>2.5</v>
      </c>
      <c r="K884" s="42">
        <f>IFERROR(VLOOKUP(VENTAS[[#This Row],[Código del producto Vendido]],STOCK[],13,FALSE),VENTAS[[#This Row],[Precio Venta]]*0.6)-VENTAS[[#This Row],[Comisión Unitaria 10%]]</f>
        <v>12.5</v>
      </c>
      <c r="L884" s="42">
        <f>VENTAS[[#This Row],[Cantidad]]*(VENTAS[[#This Row],[Precio Venta]]-VENTAS[[#This Row],[Costo Unitario SIN Comision]]-VENTAS[[#This Row],[Comisión Unitaria 10%]]-0.01*VENTAS[[#This Row],[Precio Venta]])</f>
        <v>9.75</v>
      </c>
      <c r="M884" s="46"/>
      <c r="N884" s="47" t="s">
        <v>24991</v>
      </c>
    </row>
    <row r="885" ht="34" customHeight="1" spans="1:14">
      <c r="A885" s="38">
        <v>45659.5152314815</v>
      </c>
      <c r="B885" s="39"/>
      <c r="C885" s="39"/>
      <c r="D885" s="39" t="s">
        <v>23174</v>
      </c>
      <c r="E885" s="39" t="s">
        <v>24935</v>
      </c>
      <c r="F885" s="41" t="s">
        <v>24899</v>
      </c>
      <c r="G885" s="39">
        <v>1</v>
      </c>
      <c r="H885" s="42">
        <v>25</v>
      </c>
      <c r="I885" s="44">
        <f>VENTAS[[#This Row],[Cantidad]]*VENTAS[[#This Row],[Precio Venta]]</f>
        <v>25</v>
      </c>
      <c r="J885" s="42">
        <f>IF(VENTAS[[#This Row],[Nombre del Gestor]]&gt;1,VENTAS[[#This Row],[Precio Venta]]*10%,0)</f>
        <v>2.5</v>
      </c>
      <c r="K885" s="42">
        <f>IFERROR(VLOOKUP(VENTAS[[#This Row],[Código del producto Vendido]],STOCK[],13,FALSE),VENTAS[[#This Row],[Precio Venta]]*0.6)-VENTAS[[#This Row],[Comisión Unitaria 10%]]</f>
        <v>12.5</v>
      </c>
      <c r="L885" s="42">
        <f>VENTAS[[#This Row],[Cantidad]]*(VENTAS[[#This Row],[Precio Venta]]-VENTAS[[#This Row],[Costo Unitario SIN Comision]]-VENTAS[[#This Row],[Comisión Unitaria 10%]]-0.01*VENTAS[[#This Row],[Precio Venta]])</f>
        <v>9.75</v>
      </c>
      <c r="M885" s="46"/>
      <c r="N885" s="47" t="s">
        <v>24992</v>
      </c>
    </row>
    <row r="886" ht="17" customHeight="1" spans="1:14">
      <c r="A886" s="38">
        <v>45659.5152314815</v>
      </c>
      <c r="B886" s="39"/>
      <c r="C886" s="39"/>
      <c r="D886" s="39" t="s">
        <v>23174</v>
      </c>
      <c r="E886" s="39" t="s">
        <v>24993</v>
      </c>
      <c r="F886" s="41" t="s">
        <v>16664</v>
      </c>
      <c r="G886" s="39">
        <v>1</v>
      </c>
      <c r="H886" s="42">
        <v>28</v>
      </c>
      <c r="I886" s="44">
        <f>VENTAS[[#This Row],[Cantidad]]*VENTAS[[#This Row],[Precio Venta]]</f>
        <v>28</v>
      </c>
      <c r="J886" s="42">
        <f>IF(VENTAS[[#This Row],[Nombre del Gestor]]&gt;1,VENTAS[[#This Row],[Precio Venta]]*10%,0)</f>
        <v>2.8</v>
      </c>
      <c r="K886" s="42">
        <f>IFERROR(VLOOKUP(VENTAS[[#This Row],[Código del producto Vendido]],STOCK[],13,FALSE),VENTAS[[#This Row],[Precio Venta]]*0.6)-VENTAS[[#This Row],[Comisión Unitaria 10%]]</f>
        <v>14</v>
      </c>
      <c r="L886" s="42">
        <f>VENTAS[[#This Row],[Cantidad]]*(VENTAS[[#This Row],[Precio Venta]]-VENTAS[[#This Row],[Costo Unitario SIN Comision]]-VENTAS[[#This Row],[Comisión Unitaria 10%]]-0.01*VENTAS[[#This Row],[Precio Venta]])</f>
        <v>10.92</v>
      </c>
      <c r="M886" s="46"/>
      <c r="N886" s="47" t="s">
        <v>24994</v>
      </c>
    </row>
    <row r="887" ht="17" customHeight="1" spans="1:14">
      <c r="A887" s="38">
        <v>45659.5457986111</v>
      </c>
      <c r="B887" s="39"/>
      <c r="C887" s="39"/>
      <c r="D887" s="39" t="s">
        <v>24029</v>
      </c>
      <c r="E887" s="39" t="s">
        <v>17796</v>
      </c>
      <c r="F887" s="41" t="s">
        <v>24708</v>
      </c>
      <c r="G887" s="39">
        <v>1</v>
      </c>
      <c r="H887" s="42">
        <v>25</v>
      </c>
      <c r="I887" s="44">
        <f>VENTAS[[#This Row],[Cantidad]]*VENTAS[[#This Row],[Precio Venta]]</f>
        <v>25</v>
      </c>
      <c r="J887" s="42">
        <f>IF(VENTAS[[#This Row],[Nombre del Gestor]]&gt;1,VENTAS[[#This Row],[Precio Venta]]*10%,0)</f>
        <v>2.5</v>
      </c>
      <c r="K887" s="42">
        <f>IFERROR(VLOOKUP(VENTAS[[#This Row],[Código del producto Vendido]],STOCK[],13,FALSE),VENTAS[[#This Row],[Precio Venta]]*0.6)-VENTAS[[#This Row],[Comisión Unitaria 10%]]</f>
        <v>12</v>
      </c>
      <c r="L887" s="42">
        <f>VENTAS[[#This Row],[Cantidad]]*(VENTAS[[#This Row],[Precio Venta]]-VENTAS[[#This Row],[Costo Unitario SIN Comision]]-VENTAS[[#This Row],[Comisión Unitaria 10%]]-0.01*VENTAS[[#This Row],[Precio Venta]])</f>
        <v>10.25</v>
      </c>
      <c r="M887" s="46"/>
      <c r="N887" s="47" t="s">
        <v>24995</v>
      </c>
    </row>
    <row r="888" ht="17" customHeight="1" spans="1:14">
      <c r="A888" s="38">
        <v>45659.5476273148</v>
      </c>
      <c r="B888" s="39"/>
      <c r="C888" s="39"/>
      <c r="D888" s="39" t="s">
        <v>24996</v>
      </c>
      <c r="E888" s="39" t="s">
        <v>24997</v>
      </c>
      <c r="F888" s="41" t="s">
        <v>23459</v>
      </c>
      <c r="G888" s="39">
        <v>1</v>
      </c>
      <c r="H888" s="42">
        <v>12</v>
      </c>
      <c r="I888" s="44">
        <f>VENTAS[[#This Row],[Cantidad]]*VENTAS[[#This Row],[Precio Venta]]</f>
        <v>12</v>
      </c>
      <c r="J888" s="42">
        <f>IF(VENTAS[[#This Row],[Nombre del Gestor]]&gt;1,VENTAS[[#This Row],[Precio Venta]]*10%,0)</f>
        <v>1.2</v>
      </c>
      <c r="K888" s="42">
        <f>IFERROR(VLOOKUP(VENTAS[[#This Row],[Código del producto Vendido]],STOCK[],13,FALSE),VENTAS[[#This Row],[Precio Venta]]*0.6)-VENTAS[[#This Row],[Comisión Unitaria 10%]]</f>
        <v>6</v>
      </c>
      <c r="L888" s="42">
        <f>VENTAS[[#This Row],[Cantidad]]*(VENTAS[[#This Row],[Precio Venta]]-VENTAS[[#This Row],[Costo Unitario SIN Comision]]-VENTAS[[#This Row],[Comisión Unitaria 10%]]-0.01*VENTAS[[#This Row],[Precio Venta]])</f>
        <v>4.68</v>
      </c>
      <c r="M888" s="46"/>
      <c r="N888" s="47" t="s">
        <v>24998</v>
      </c>
    </row>
    <row r="889" ht="17" customHeight="1" spans="1:14">
      <c r="A889" s="38">
        <v>45659.650787037</v>
      </c>
      <c r="B889" s="39"/>
      <c r="C889" s="39"/>
      <c r="D889" s="39"/>
      <c r="E889" s="39" t="s">
        <v>16533</v>
      </c>
      <c r="F889" s="41" t="s">
        <v>16534</v>
      </c>
      <c r="G889" s="39">
        <v>1</v>
      </c>
      <c r="H889" s="42">
        <v>28</v>
      </c>
      <c r="I889" s="44">
        <f>VENTAS[[#This Row],[Cantidad]]*VENTAS[[#This Row],[Precio Venta]]</f>
        <v>28</v>
      </c>
      <c r="J889" s="42">
        <f>IF(VENTAS[[#This Row],[Nombre del Gestor]]&gt;1,VENTAS[[#This Row],[Precio Venta]]*10%,0)</f>
        <v>0</v>
      </c>
      <c r="K889" s="42">
        <f>IFERROR(VLOOKUP(VENTAS[[#This Row],[Código del producto Vendido]],STOCK[],13,FALSE),VENTAS[[#This Row],[Precio Venta]]*0.6)-VENTAS[[#This Row],[Comisión Unitaria 10%]]</f>
        <v>15.3</v>
      </c>
      <c r="L889" s="42">
        <f>VENTAS[[#This Row],[Cantidad]]*(VENTAS[[#This Row],[Precio Venta]]-VENTAS[[#This Row],[Costo Unitario SIN Comision]]-VENTAS[[#This Row],[Comisión Unitaria 10%]]-0.01*VENTAS[[#This Row],[Precio Venta]])</f>
        <v>12.42</v>
      </c>
      <c r="M889" s="46"/>
      <c r="N889" s="47" t="s">
        <v>24999</v>
      </c>
    </row>
    <row r="890" ht="17" customHeight="1" spans="1:14">
      <c r="A890" s="38">
        <v>45659.8637152778</v>
      </c>
      <c r="B890" s="39"/>
      <c r="C890" s="39"/>
      <c r="D890" s="39" t="s">
        <v>23174</v>
      </c>
      <c r="E890" s="39" t="s">
        <v>17796</v>
      </c>
      <c r="F890" s="41" t="s">
        <v>24708</v>
      </c>
      <c r="G890" s="39">
        <v>1</v>
      </c>
      <c r="H890" s="42">
        <v>25</v>
      </c>
      <c r="I890" s="44">
        <f>VENTAS[[#This Row],[Cantidad]]*VENTAS[[#This Row],[Precio Venta]]</f>
        <v>25</v>
      </c>
      <c r="J890" s="42">
        <f>IF(VENTAS[[#This Row],[Nombre del Gestor]]&gt;1,VENTAS[[#This Row],[Precio Venta]]*10%,0)</f>
        <v>2.5</v>
      </c>
      <c r="K890" s="42">
        <f>IFERROR(VLOOKUP(VENTAS[[#This Row],[Código del producto Vendido]],STOCK[],13,FALSE),VENTAS[[#This Row],[Precio Venta]]*0.6)-VENTAS[[#This Row],[Comisión Unitaria 10%]]</f>
        <v>12</v>
      </c>
      <c r="L890" s="42">
        <f>VENTAS[[#This Row],[Cantidad]]*(VENTAS[[#This Row],[Precio Venta]]-VENTAS[[#This Row],[Costo Unitario SIN Comision]]-VENTAS[[#This Row],[Comisión Unitaria 10%]]-0.01*VENTAS[[#This Row],[Precio Venta]])</f>
        <v>10.25</v>
      </c>
      <c r="M890" s="46"/>
      <c r="N890" s="47" t="s">
        <v>25000</v>
      </c>
    </row>
    <row r="891" ht="34" customHeight="1" spans="1:14">
      <c r="A891" s="38">
        <v>45659.9311921296</v>
      </c>
      <c r="B891" s="39"/>
      <c r="C891" s="39"/>
      <c r="D891" s="39"/>
      <c r="E891" s="39" t="s">
        <v>25001</v>
      </c>
      <c r="F891" s="41" t="s">
        <v>16968</v>
      </c>
      <c r="G891" s="39">
        <v>1</v>
      </c>
      <c r="H891" s="42">
        <v>35</v>
      </c>
      <c r="I891" s="44">
        <f>VENTAS[[#This Row],[Cantidad]]*VENTAS[[#This Row],[Precio Venta]]</f>
        <v>35</v>
      </c>
      <c r="J891" s="42">
        <f>IF(VENTAS[[#This Row],[Nombre del Gestor]]&gt;1,VENTAS[[#This Row],[Precio Venta]]*10%,0)</f>
        <v>0</v>
      </c>
      <c r="K891" s="42">
        <f>IFERROR(VLOOKUP(VENTAS[[#This Row],[Código del producto Vendido]],STOCK[],13,FALSE),VENTAS[[#This Row],[Precio Venta]]*0.6)-VENTAS[[#This Row],[Comisión Unitaria 10%]]</f>
        <v>21</v>
      </c>
      <c r="L891" s="42">
        <f>VENTAS[[#This Row],[Cantidad]]*(VENTAS[[#This Row],[Precio Venta]]-VENTAS[[#This Row],[Costo Unitario SIN Comision]]-VENTAS[[#This Row],[Comisión Unitaria 10%]]-0.01*VENTAS[[#This Row],[Precio Venta]])</f>
        <v>13.65</v>
      </c>
      <c r="M891" s="46"/>
      <c r="N891" s="47" t="s">
        <v>25002</v>
      </c>
    </row>
    <row r="892" ht="17" customHeight="1" spans="1:14">
      <c r="A892" s="38">
        <v>45659.9334143518</v>
      </c>
      <c r="B892" s="39"/>
      <c r="C892" s="39"/>
      <c r="D892" s="39"/>
      <c r="E892" s="39" t="s">
        <v>25003</v>
      </c>
      <c r="F892" s="41" t="s">
        <v>25004</v>
      </c>
      <c r="G892" s="39">
        <v>1</v>
      </c>
      <c r="H892" s="42">
        <v>30</v>
      </c>
      <c r="I892" s="44">
        <f>VENTAS[[#This Row],[Cantidad]]*VENTAS[[#This Row],[Precio Venta]]</f>
        <v>30</v>
      </c>
      <c r="J892" s="42">
        <f>IF(VENTAS[[#This Row],[Nombre del Gestor]]&gt;1,VENTAS[[#This Row],[Precio Venta]]*10%,0)</f>
        <v>0</v>
      </c>
      <c r="K892" s="42">
        <f>IFERROR(VLOOKUP(VENTAS[[#This Row],[Código del producto Vendido]],STOCK[],13,FALSE),VENTAS[[#This Row],[Precio Venta]]*0.6)-VENTAS[[#This Row],[Comisión Unitaria 10%]]</f>
        <v>18</v>
      </c>
      <c r="L892" s="42">
        <f>VENTAS[[#This Row],[Cantidad]]*(VENTAS[[#This Row],[Precio Venta]]-VENTAS[[#This Row],[Costo Unitario SIN Comision]]-VENTAS[[#This Row],[Comisión Unitaria 10%]]-0.01*VENTAS[[#This Row],[Precio Venta]])</f>
        <v>11.7</v>
      </c>
      <c r="M892" s="46"/>
      <c r="N892" s="47" t="s">
        <v>25005</v>
      </c>
    </row>
    <row r="893" ht="34" customHeight="1" spans="1:14">
      <c r="A893" s="38">
        <v>45659.9346643519</v>
      </c>
      <c r="B893" s="39"/>
      <c r="C893" s="39"/>
      <c r="D893" s="39"/>
      <c r="E893" s="39" t="s">
        <v>16967</v>
      </c>
      <c r="F893" s="41" t="s">
        <v>25006</v>
      </c>
      <c r="G893" s="39">
        <v>1</v>
      </c>
      <c r="H893" s="42">
        <v>18</v>
      </c>
      <c r="I893" s="44">
        <f>VENTAS[[#This Row],[Cantidad]]*VENTAS[[#This Row],[Precio Venta]]</f>
        <v>18</v>
      </c>
      <c r="J893" s="42">
        <f>IF(VENTAS[[#This Row],[Nombre del Gestor]]&gt;1,VENTAS[[#This Row],[Precio Venta]]*10%,0)</f>
        <v>0</v>
      </c>
      <c r="K893" s="42">
        <f>IFERROR(VLOOKUP(VENTAS[[#This Row],[Código del producto Vendido]],STOCK[],13,FALSE),VENTAS[[#This Row],[Precio Venta]]*0.6)-VENTAS[[#This Row],[Comisión Unitaria 10%]]</f>
        <v>12</v>
      </c>
      <c r="L893" s="42">
        <f>VENTAS[[#This Row],[Cantidad]]*(VENTAS[[#This Row],[Precio Venta]]-VENTAS[[#This Row],[Costo Unitario SIN Comision]]-VENTAS[[#This Row],[Comisión Unitaria 10%]]-0.01*VENTAS[[#This Row],[Precio Venta]])</f>
        <v>5.82</v>
      </c>
      <c r="M893" s="46"/>
      <c r="N893" s="47" t="s">
        <v>25007</v>
      </c>
    </row>
    <row r="894" ht="17" customHeight="1" spans="1:14">
      <c r="A894" s="38">
        <v>45659.9356481481</v>
      </c>
      <c r="B894" s="39"/>
      <c r="C894" s="39"/>
      <c r="D894" s="39"/>
      <c r="E894" s="39" t="s">
        <v>25008</v>
      </c>
      <c r="F894" s="41" t="s">
        <v>25009</v>
      </c>
      <c r="G894" s="39">
        <v>1</v>
      </c>
      <c r="H894" s="42">
        <v>35</v>
      </c>
      <c r="I894" s="44">
        <f>VENTAS[[#This Row],[Cantidad]]*VENTAS[[#This Row],[Precio Venta]]</f>
        <v>35</v>
      </c>
      <c r="J894" s="42">
        <f>IF(VENTAS[[#This Row],[Nombre del Gestor]]&gt;1,VENTAS[[#This Row],[Precio Venta]]*10%,0)</f>
        <v>0</v>
      </c>
      <c r="K894" s="42">
        <f>IFERROR(VLOOKUP(VENTAS[[#This Row],[Código del producto Vendido]],STOCK[],13,FALSE),VENTAS[[#This Row],[Precio Venta]]*0.6)-VENTAS[[#This Row],[Comisión Unitaria 10%]]</f>
        <v>21</v>
      </c>
      <c r="L894" s="42">
        <f>VENTAS[[#This Row],[Cantidad]]*(VENTAS[[#This Row],[Precio Venta]]-VENTAS[[#This Row],[Costo Unitario SIN Comision]]-VENTAS[[#This Row],[Comisión Unitaria 10%]]-0.01*VENTAS[[#This Row],[Precio Venta]])</f>
        <v>13.65</v>
      </c>
      <c r="M894" s="46"/>
      <c r="N894" s="47" t="s">
        <v>25010</v>
      </c>
    </row>
    <row r="895" ht="17" customHeight="1" spans="1:14">
      <c r="A895" s="38">
        <v>45659.9365277778</v>
      </c>
      <c r="B895" s="39"/>
      <c r="C895" s="39"/>
      <c r="D895" s="39"/>
      <c r="E895" s="39" t="s">
        <v>25011</v>
      </c>
      <c r="F895" s="41" t="s">
        <v>17682</v>
      </c>
      <c r="G895" s="39">
        <v>1</v>
      </c>
      <c r="H895" s="42">
        <v>18</v>
      </c>
      <c r="I895" s="44">
        <f>VENTAS[[#This Row],[Cantidad]]*VENTAS[[#This Row],[Precio Venta]]</f>
        <v>18</v>
      </c>
      <c r="J895" s="42">
        <f>IF(VENTAS[[#This Row],[Nombre del Gestor]]&gt;1,VENTAS[[#This Row],[Precio Venta]]*10%,0)</f>
        <v>0</v>
      </c>
      <c r="K895" s="42">
        <f>IFERROR(VLOOKUP(VENTAS[[#This Row],[Código del producto Vendido]],STOCK[],13,FALSE),VENTAS[[#This Row],[Precio Venta]]*0.6)-VENTAS[[#This Row],[Comisión Unitaria 10%]]</f>
        <v>10.8</v>
      </c>
      <c r="L895" s="42">
        <f>VENTAS[[#This Row],[Cantidad]]*(VENTAS[[#This Row],[Precio Venta]]-VENTAS[[#This Row],[Costo Unitario SIN Comision]]-VENTAS[[#This Row],[Comisión Unitaria 10%]]-0.01*VENTAS[[#This Row],[Precio Venta]])</f>
        <v>7.02</v>
      </c>
      <c r="M895" s="46"/>
      <c r="N895" s="47" t="s">
        <v>25012</v>
      </c>
    </row>
    <row r="896" ht="17" customHeight="1" spans="1:14">
      <c r="A896" s="38">
        <v>45659.9371759259</v>
      </c>
      <c r="B896" s="39"/>
      <c r="C896" s="39"/>
      <c r="D896" s="39"/>
      <c r="E896" s="39" t="s">
        <v>25013</v>
      </c>
      <c r="F896" s="41" t="s">
        <v>25014</v>
      </c>
      <c r="G896" s="39">
        <v>1</v>
      </c>
      <c r="H896" s="42">
        <v>30</v>
      </c>
      <c r="I896" s="44">
        <f>VENTAS[[#This Row],[Cantidad]]*VENTAS[[#This Row],[Precio Venta]]</f>
        <v>30</v>
      </c>
      <c r="J896" s="42">
        <f>IF(VENTAS[[#This Row],[Nombre del Gestor]]&gt;1,VENTAS[[#This Row],[Precio Venta]]*10%,0)</f>
        <v>0</v>
      </c>
      <c r="K896" s="42">
        <f>IFERROR(VLOOKUP(VENTAS[[#This Row],[Código del producto Vendido]],STOCK[],13,FALSE),VENTAS[[#This Row],[Precio Venta]]*0.6)-VENTAS[[#This Row],[Comisión Unitaria 10%]]</f>
        <v>18</v>
      </c>
      <c r="L896" s="42">
        <f>VENTAS[[#This Row],[Cantidad]]*(VENTAS[[#This Row],[Precio Venta]]-VENTAS[[#This Row],[Costo Unitario SIN Comision]]-VENTAS[[#This Row],[Comisión Unitaria 10%]]-0.01*VENTAS[[#This Row],[Precio Venta]])</f>
        <v>11.7</v>
      </c>
      <c r="M896" s="46"/>
      <c r="N896" s="47" t="s">
        <v>25015</v>
      </c>
    </row>
    <row r="897" ht="17" customHeight="1" spans="1:14">
      <c r="A897" s="38">
        <v>45659.9381597222</v>
      </c>
      <c r="B897" s="39"/>
      <c r="C897" s="39"/>
      <c r="D897" s="39"/>
      <c r="E897" s="39" t="s">
        <v>16949</v>
      </c>
      <c r="F897" s="41" t="s">
        <v>16950</v>
      </c>
      <c r="G897" s="39">
        <v>1</v>
      </c>
      <c r="H897" s="42">
        <v>18</v>
      </c>
      <c r="I897" s="44">
        <f>VENTAS[[#This Row],[Cantidad]]*VENTAS[[#This Row],[Precio Venta]]</f>
        <v>18</v>
      </c>
      <c r="J897" s="42">
        <f>IF(VENTAS[[#This Row],[Nombre del Gestor]]&gt;1,VENTAS[[#This Row],[Precio Venta]]*10%,0)</f>
        <v>0</v>
      </c>
      <c r="K897" s="42">
        <f>IFERROR(VLOOKUP(VENTAS[[#This Row],[Código del producto Vendido]],STOCK[],13,FALSE),VENTAS[[#This Row],[Precio Venta]]*0.6)-VENTAS[[#This Row],[Comisión Unitaria 10%]]</f>
        <v>10.8</v>
      </c>
      <c r="L897" s="42">
        <f>VENTAS[[#This Row],[Cantidad]]*(VENTAS[[#This Row],[Precio Venta]]-VENTAS[[#This Row],[Costo Unitario SIN Comision]]-VENTAS[[#This Row],[Comisión Unitaria 10%]]-0.01*VENTAS[[#This Row],[Precio Venta]])</f>
        <v>7.02</v>
      </c>
      <c r="M897" s="46"/>
      <c r="N897" s="47" t="s">
        <v>25016</v>
      </c>
    </row>
    <row r="898" ht="17" customHeight="1" spans="1:14">
      <c r="A898" s="38">
        <v>45659.9410069444</v>
      </c>
      <c r="B898" s="39"/>
      <c r="C898" s="39"/>
      <c r="D898" s="39"/>
      <c r="E898" s="39" t="s">
        <v>25017</v>
      </c>
      <c r="F898" s="41" t="s">
        <v>25018</v>
      </c>
      <c r="G898" s="39">
        <v>1</v>
      </c>
      <c r="H898" s="42">
        <v>30</v>
      </c>
      <c r="I898" s="44">
        <f>VENTAS[[#This Row],[Cantidad]]*VENTAS[[#This Row],[Precio Venta]]</f>
        <v>30</v>
      </c>
      <c r="J898" s="42">
        <f>IF(VENTAS[[#This Row],[Nombre del Gestor]]&gt;1,VENTAS[[#This Row],[Precio Venta]]*10%,0)</f>
        <v>0</v>
      </c>
      <c r="K898" s="42">
        <f>IFERROR(VLOOKUP(VENTAS[[#This Row],[Código del producto Vendido]],STOCK[],13,FALSE),VENTAS[[#This Row],[Precio Venta]]*0.6)-VENTAS[[#This Row],[Comisión Unitaria 10%]]</f>
        <v>18</v>
      </c>
      <c r="L898" s="42">
        <f>VENTAS[[#This Row],[Cantidad]]*(VENTAS[[#This Row],[Precio Venta]]-VENTAS[[#This Row],[Costo Unitario SIN Comision]]-VENTAS[[#This Row],[Comisión Unitaria 10%]]-0.01*VENTAS[[#This Row],[Precio Venta]])</f>
        <v>11.7</v>
      </c>
      <c r="M898" s="46"/>
      <c r="N898" s="47" t="s">
        <v>25019</v>
      </c>
    </row>
    <row r="899" ht="34" customHeight="1" spans="1:14">
      <c r="A899" s="38">
        <v>45659.9451041667</v>
      </c>
      <c r="B899" s="39"/>
      <c r="C899" s="39"/>
      <c r="D899" s="39"/>
      <c r="E899" s="39" t="s">
        <v>24735</v>
      </c>
      <c r="F899" s="41" t="s">
        <v>24736</v>
      </c>
      <c r="G899" s="39">
        <v>1</v>
      </c>
      <c r="H899" s="42">
        <v>18</v>
      </c>
      <c r="I899" s="44">
        <f>VENTAS[[#This Row],[Cantidad]]*VENTAS[[#This Row],[Precio Venta]]</f>
        <v>18</v>
      </c>
      <c r="J899" s="42">
        <f>IF(VENTAS[[#This Row],[Nombre del Gestor]]&gt;1,VENTAS[[#This Row],[Precio Venta]]*10%,0)</f>
        <v>0</v>
      </c>
      <c r="K899" s="42">
        <f>IFERROR(VLOOKUP(VENTAS[[#This Row],[Código del producto Vendido]],STOCK[],13,FALSE),VENTAS[[#This Row],[Precio Venta]]*0.6)-VENTAS[[#This Row],[Comisión Unitaria 10%]]</f>
        <v>10.8</v>
      </c>
      <c r="L899" s="42">
        <f>VENTAS[[#This Row],[Cantidad]]*(VENTAS[[#This Row],[Precio Venta]]-VENTAS[[#This Row],[Costo Unitario SIN Comision]]-VENTAS[[#This Row],[Comisión Unitaria 10%]]-0.01*VENTAS[[#This Row],[Precio Venta]])</f>
        <v>7.02</v>
      </c>
      <c r="M899" s="46"/>
      <c r="N899" s="47" t="s">
        <v>25020</v>
      </c>
    </row>
    <row r="900" ht="17" customHeight="1" spans="1:14">
      <c r="A900" s="38">
        <v>45660.4553472222</v>
      </c>
      <c r="B900" s="39"/>
      <c r="C900" s="39"/>
      <c r="D900" s="39" t="s">
        <v>23196</v>
      </c>
      <c r="E900" s="39" t="s">
        <v>24533</v>
      </c>
      <c r="F900" s="41" t="s">
        <v>24534</v>
      </c>
      <c r="G900" s="39">
        <v>1</v>
      </c>
      <c r="H900" s="42">
        <v>25</v>
      </c>
      <c r="I900" s="44">
        <f>VENTAS[[#This Row],[Cantidad]]*VENTAS[[#This Row],[Precio Venta]]</f>
        <v>25</v>
      </c>
      <c r="J900" s="42">
        <f>IF(VENTAS[[#This Row],[Nombre del Gestor]]&gt;1,VENTAS[[#This Row],[Precio Venta]]*10%,0)</f>
        <v>2.5</v>
      </c>
      <c r="K900" s="42">
        <f>IFERROR(VLOOKUP(VENTAS[[#This Row],[Código del producto Vendido]],STOCK[],13,FALSE),VENTAS[[#This Row],[Precio Venta]]*0.6)-VENTAS[[#This Row],[Comisión Unitaria 10%]]</f>
        <v>12.5</v>
      </c>
      <c r="L900" s="42">
        <f>VENTAS[[#This Row],[Cantidad]]*(VENTAS[[#This Row],[Precio Venta]]-VENTAS[[#This Row],[Costo Unitario SIN Comision]]-VENTAS[[#This Row],[Comisión Unitaria 10%]]-0.01*VENTAS[[#This Row],[Precio Venta]])</f>
        <v>9.75</v>
      </c>
      <c r="M900" s="46"/>
      <c r="N900" s="47" t="s">
        <v>25021</v>
      </c>
    </row>
    <row r="901" ht="17" customHeight="1" spans="1:14">
      <c r="A901" s="38">
        <v>45660.6260648148</v>
      </c>
      <c r="B901" s="39"/>
      <c r="C901" s="39"/>
      <c r="D901" s="39" t="s">
        <v>23671</v>
      </c>
      <c r="E901" s="39" t="s">
        <v>24591</v>
      </c>
      <c r="F901" s="41" t="s">
        <v>24550</v>
      </c>
      <c r="G901" s="39">
        <v>1</v>
      </c>
      <c r="H901" s="42">
        <v>35</v>
      </c>
      <c r="I901" s="44">
        <f>VENTAS[[#This Row],[Cantidad]]*VENTAS[[#This Row],[Precio Venta]]</f>
        <v>35</v>
      </c>
      <c r="J901" s="42">
        <f>IF(VENTAS[[#This Row],[Nombre del Gestor]]&gt;1,VENTAS[[#This Row],[Precio Venta]]*10%,0)</f>
        <v>3.5</v>
      </c>
      <c r="K901" s="42">
        <f>IFERROR(VLOOKUP(VENTAS[[#This Row],[Código del producto Vendido]],STOCK[],13,FALSE),VENTAS[[#This Row],[Precio Venta]]*0.6)-VENTAS[[#This Row],[Comisión Unitaria 10%]]</f>
        <v>17.5</v>
      </c>
      <c r="L901" s="42">
        <f>VENTAS[[#This Row],[Cantidad]]*(VENTAS[[#This Row],[Precio Venta]]-VENTAS[[#This Row],[Costo Unitario SIN Comision]]-VENTAS[[#This Row],[Comisión Unitaria 10%]]-0.01*VENTAS[[#This Row],[Precio Venta]])</f>
        <v>13.65</v>
      </c>
      <c r="M901" s="46"/>
      <c r="N901" s="47" t="s">
        <v>25022</v>
      </c>
    </row>
    <row r="902" ht="17" customHeight="1" spans="1:14">
      <c r="A902" s="38">
        <v>45660.6544097222</v>
      </c>
      <c r="B902" s="39"/>
      <c r="C902" s="39"/>
      <c r="D902" s="39" t="s">
        <v>23174</v>
      </c>
      <c r="E902" s="39" t="s">
        <v>25023</v>
      </c>
      <c r="F902" s="41" t="s">
        <v>23249</v>
      </c>
      <c r="G902" s="39">
        <v>1</v>
      </c>
      <c r="H902" s="42">
        <v>35</v>
      </c>
      <c r="I902" s="44">
        <f>VENTAS[[#This Row],[Cantidad]]*VENTAS[[#This Row],[Precio Venta]]</f>
        <v>35</v>
      </c>
      <c r="J902" s="42">
        <f>IF(VENTAS[[#This Row],[Nombre del Gestor]]&gt;1,VENTAS[[#This Row],[Precio Venta]]*10%,0)</f>
        <v>3.5</v>
      </c>
      <c r="K902" s="42">
        <f>IFERROR(VLOOKUP(VENTAS[[#This Row],[Código del producto Vendido]],STOCK[],13,FALSE),VENTAS[[#This Row],[Precio Venta]]*0.6)-VENTAS[[#This Row],[Comisión Unitaria 10%]]</f>
        <v>17.5</v>
      </c>
      <c r="L902" s="42">
        <f>VENTAS[[#This Row],[Cantidad]]*(VENTAS[[#This Row],[Precio Venta]]-VENTAS[[#This Row],[Costo Unitario SIN Comision]]-VENTAS[[#This Row],[Comisión Unitaria 10%]]-0.01*VENTAS[[#This Row],[Precio Venta]])</f>
        <v>13.65</v>
      </c>
      <c r="M902" s="46"/>
      <c r="N902" s="47" t="s">
        <v>25024</v>
      </c>
    </row>
    <row r="903" ht="17" customHeight="1" spans="1:14">
      <c r="A903" s="38">
        <v>45660.6544097222</v>
      </c>
      <c r="B903" s="39"/>
      <c r="C903" s="39"/>
      <c r="D903" s="39" t="s">
        <v>23174</v>
      </c>
      <c r="E903" s="39" t="s">
        <v>24794</v>
      </c>
      <c r="F903" s="41" t="s">
        <v>24795</v>
      </c>
      <c r="G903" s="39">
        <v>1</v>
      </c>
      <c r="H903" s="42">
        <v>12</v>
      </c>
      <c r="I903" s="44">
        <f>VENTAS[[#This Row],[Cantidad]]*VENTAS[[#This Row],[Precio Venta]]</f>
        <v>12</v>
      </c>
      <c r="J903" s="42">
        <f>IF(VENTAS[[#This Row],[Nombre del Gestor]]&gt;1,VENTAS[[#This Row],[Precio Venta]]*10%,0)</f>
        <v>1.2</v>
      </c>
      <c r="K903" s="42">
        <f>IFERROR(VLOOKUP(VENTAS[[#This Row],[Código del producto Vendido]],STOCK[],13,FALSE),VENTAS[[#This Row],[Precio Venta]]*0.6)-VENTAS[[#This Row],[Comisión Unitaria 10%]]</f>
        <v>6</v>
      </c>
      <c r="L903" s="42">
        <f>VENTAS[[#This Row],[Cantidad]]*(VENTAS[[#This Row],[Precio Venta]]-VENTAS[[#This Row],[Costo Unitario SIN Comision]]-VENTAS[[#This Row],[Comisión Unitaria 10%]]-0.01*VENTAS[[#This Row],[Precio Venta]])</f>
        <v>4.68</v>
      </c>
      <c r="M903" s="46"/>
      <c r="N903" s="47" t="s">
        <v>25025</v>
      </c>
    </row>
    <row r="904" ht="17" customHeight="1" spans="1:14">
      <c r="A904" s="38">
        <v>45660.6551967593</v>
      </c>
      <c r="B904" s="39"/>
      <c r="C904" s="39"/>
      <c r="D904" s="39" t="s">
        <v>23174</v>
      </c>
      <c r="E904" s="39" t="s">
        <v>25026</v>
      </c>
      <c r="F904" s="41" t="s">
        <v>25027</v>
      </c>
      <c r="G904" s="39">
        <v>1</v>
      </c>
      <c r="H904" s="42">
        <v>15</v>
      </c>
      <c r="I904" s="44">
        <f>VENTAS[[#This Row],[Cantidad]]*VENTAS[[#This Row],[Precio Venta]]</f>
        <v>15</v>
      </c>
      <c r="J904" s="42">
        <f>IF(VENTAS[[#This Row],[Nombre del Gestor]]&gt;1,VENTAS[[#This Row],[Precio Venta]]*10%,0)</f>
        <v>1.5</v>
      </c>
      <c r="K904" s="42">
        <f>IFERROR(VLOOKUP(VENTAS[[#This Row],[Código del producto Vendido]],STOCK[],13,FALSE),VENTAS[[#This Row],[Precio Venta]]*0.6)-VENTAS[[#This Row],[Comisión Unitaria 10%]]</f>
        <v>7.5</v>
      </c>
      <c r="L904" s="42">
        <f>VENTAS[[#This Row],[Cantidad]]*(VENTAS[[#This Row],[Precio Venta]]-VENTAS[[#This Row],[Costo Unitario SIN Comision]]-VENTAS[[#This Row],[Comisión Unitaria 10%]]-0.01*VENTAS[[#This Row],[Precio Venta]])</f>
        <v>5.85</v>
      </c>
      <c r="M904" s="46"/>
      <c r="N904" s="47" t="s">
        <v>25028</v>
      </c>
    </row>
    <row r="905" ht="17" customHeight="1" spans="1:14">
      <c r="A905" s="38">
        <v>45660.65875</v>
      </c>
      <c r="B905" s="39"/>
      <c r="C905" s="39"/>
      <c r="D905" s="39" t="s">
        <v>24029</v>
      </c>
      <c r="E905" s="39" t="s">
        <v>24533</v>
      </c>
      <c r="F905" s="41" t="s">
        <v>24534</v>
      </c>
      <c r="G905" s="39">
        <v>1</v>
      </c>
      <c r="H905" s="42">
        <v>25</v>
      </c>
      <c r="I905" s="44">
        <f>VENTAS[[#This Row],[Cantidad]]*VENTAS[[#This Row],[Precio Venta]]</f>
        <v>25</v>
      </c>
      <c r="J905" s="42">
        <f>IF(VENTAS[[#This Row],[Nombre del Gestor]]&gt;1,VENTAS[[#This Row],[Precio Venta]]*10%,0)</f>
        <v>2.5</v>
      </c>
      <c r="K905" s="42">
        <f>IFERROR(VLOOKUP(VENTAS[[#This Row],[Código del producto Vendido]],STOCK[],13,FALSE),VENTAS[[#This Row],[Precio Venta]]*0.6)-VENTAS[[#This Row],[Comisión Unitaria 10%]]</f>
        <v>12.5</v>
      </c>
      <c r="L905" s="42">
        <f>VENTAS[[#This Row],[Cantidad]]*(VENTAS[[#This Row],[Precio Venta]]-VENTAS[[#This Row],[Costo Unitario SIN Comision]]-VENTAS[[#This Row],[Comisión Unitaria 10%]]-0.01*VENTAS[[#This Row],[Precio Venta]])</f>
        <v>9.75</v>
      </c>
      <c r="M905" s="46"/>
      <c r="N905" s="47" t="s">
        <v>25029</v>
      </c>
    </row>
    <row r="906" ht="17" customHeight="1" spans="1:14">
      <c r="A906" s="38">
        <v>45660.7542939815</v>
      </c>
      <c r="B906" s="39"/>
      <c r="C906" s="39"/>
      <c r="D906" s="39" t="s">
        <v>24029</v>
      </c>
      <c r="E906" s="39" t="s">
        <v>25030</v>
      </c>
      <c r="F906" s="41" t="s">
        <v>25031</v>
      </c>
      <c r="G906" s="39">
        <v>1</v>
      </c>
      <c r="H906" s="42">
        <v>12</v>
      </c>
      <c r="I906" s="44">
        <f>VENTAS[[#This Row],[Cantidad]]*VENTAS[[#This Row],[Precio Venta]]</f>
        <v>12</v>
      </c>
      <c r="J906" s="42">
        <f>IF(VENTAS[[#This Row],[Nombre del Gestor]]&gt;1,VENTAS[[#This Row],[Precio Venta]]*10%,0)</f>
        <v>1.2</v>
      </c>
      <c r="K906" s="42">
        <f>IFERROR(VLOOKUP(VENTAS[[#This Row],[Código del producto Vendido]],STOCK[],13,FALSE),VENTAS[[#This Row],[Precio Venta]]*0.6)-VENTAS[[#This Row],[Comisión Unitaria 10%]]</f>
        <v>6</v>
      </c>
      <c r="L906" s="42">
        <f>VENTAS[[#This Row],[Cantidad]]*(VENTAS[[#This Row],[Precio Venta]]-VENTAS[[#This Row],[Costo Unitario SIN Comision]]-VENTAS[[#This Row],[Comisión Unitaria 10%]]-0.01*VENTAS[[#This Row],[Precio Venta]])</f>
        <v>4.68</v>
      </c>
      <c r="M906" s="46"/>
      <c r="N906" s="47" t="s">
        <v>25032</v>
      </c>
    </row>
    <row r="907" ht="17" customHeight="1" spans="1:14">
      <c r="A907" s="38">
        <v>45661.4272685185</v>
      </c>
      <c r="B907" s="39"/>
      <c r="C907" s="39"/>
      <c r="D907" s="39" t="s">
        <v>23383</v>
      </c>
      <c r="E907" s="39" t="s">
        <v>25033</v>
      </c>
      <c r="F907" s="41" t="s">
        <v>24649</v>
      </c>
      <c r="G907" s="39">
        <v>1</v>
      </c>
      <c r="H907" s="42">
        <v>30</v>
      </c>
      <c r="I907" s="44">
        <f>VENTAS[[#This Row],[Cantidad]]*VENTAS[[#This Row],[Precio Venta]]</f>
        <v>30</v>
      </c>
      <c r="J907" s="42">
        <f>IF(VENTAS[[#This Row],[Nombre del Gestor]]&gt;1,VENTAS[[#This Row],[Precio Venta]]*10%,0)</f>
        <v>3</v>
      </c>
      <c r="K907" s="42">
        <f>IFERROR(VLOOKUP(VENTAS[[#This Row],[Código del producto Vendido]],STOCK[],13,FALSE),VENTAS[[#This Row],[Precio Venta]]*0.6)-VENTAS[[#This Row],[Comisión Unitaria 10%]]</f>
        <v>15</v>
      </c>
      <c r="L907" s="42">
        <f>VENTAS[[#This Row],[Cantidad]]*(VENTAS[[#This Row],[Precio Venta]]-VENTAS[[#This Row],[Costo Unitario SIN Comision]]-VENTAS[[#This Row],[Comisión Unitaria 10%]]-0.01*VENTAS[[#This Row],[Precio Venta]])</f>
        <v>11.7</v>
      </c>
      <c r="M907" s="46"/>
      <c r="N907" s="47" t="s">
        <v>25034</v>
      </c>
    </row>
    <row r="908" ht="17" customHeight="1" spans="1:14">
      <c r="A908" s="38">
        <v>45661.428125</v>
      </c>
      <c r="B908" s="39"/>
      <c r="C908" s="39"/>
      <c r="D908" s="39" t="s">
        <v>23671</v>
      </c>
      <c r="E908" s="39" t="s">
        <v>24560</v>
      </c>
      <c r="F908" s="41" t="s">
        <v>16692</v>
      </c>
      <c r="G908" s="39">
        <v>1</v>
      </c>
      <c r="H908" s="42">
        <v>45</v>
      </c>
      <c r="I908" s="44">
        <f>VENTAS[[#This Row],[Cantidad]]*VENTAS[[#This Row],[Precio Venta]]</f>
        <v>45</v>
      </c>
      <c r="J908" s="42">
        <f>IF(VENTAS[[#This Row],[Nombre del Gestor]]&gt;1,VENTAS[[#This Row],[Precio Venta]]*10%,0)</f>
        <v>4.5</v>
      </c>
      <c r="K908" s="42">
        <f>IFERROR(VLOOKUP(VENTAS[[#This Row],[Código del producto Vendido]],STOCK[],13,FALSE),VENTAS[[#This Row],[Precio Venta]]*0.6)-VENTAS[[#This Row],[Comisión Unitaria 10%]]</f>
        <v>22.5</v>
      </c>
      <c r="L908" s="42">
        <f>VENTAS[[#This Row],[Cantidad]]*(VENTAS[[#This Row],[Precio Venta]]-VENTAS[[#This Row],[Costo Unitario SIN Comision]]-VENTAS[[#This Row],[Comisión Unitaria 10%]]-0.01*VENTAS[[#This Row],[Precio Venta]])</f>
        <v>17.55</v>
      </c>
      <c r="M908" s="46"/>
      <c r="N908" s="47" t="s">
        <v>25035</v>
      </c>
    </row>
    <row r="909" ht="17" customHeight="1" spans="1:14">
      <c r="A909" s="38">
        <v>45661.4299537037</v>
      </c>
      <c r="B909" s="39"/>
      <c r="C909" s="39"/>
      <c r="D909" s="39" t="s">
        <v>23383</v>
      </c>
      <c r="E909" s="39" t="s">
        <v>16821</v>
      </c>
      <c r="F909" s="41" t="s">
        <v>16822</v>
      </c>
      <c r="G909" s="39">
        <v>1</v>
      </c>
      <c r="H909" s="42">
        <v>30</v>
      </c>
      <c r="I909" s="44">
        <f>VENTAS[[#This Row],[Cantidad]]*VENTAS[[#This Row],[Precio Venta]]</f>
        <v>30</v>
      </c>
      <c r="J909" s="42">
        <f>IF(VENTAS[[#This Row],[Nombre del Gestor]]&gt;1,VENTAS[[#This Row],[Precio Venta]]*10%,0)</f>
        <v>3</v>
      </c>
      <c r="K909" s="42">
        <f>IFERROR(VLOOKUP(VENTAS[[#This Row],[Código del producto Vendido]],STOCK[],13,FALSE),VENTAS[[#This Row],[Precio Venta]]*0.6)-VENTAS[[#This Row],[Comisión Unitaria 10%]]</f>
        <v>8.6</v>
      </c>
      <c r="L909" s="42">
        <f>VENTAS[[#This Row],[Cantidad]]*(VENTAS[[#This Row],[Precio Venta]]-VENTAS[[#This Row],[Costo Unitario SIN Comision]]-VENTAS[[#This Row],[Comisión Unitaria 10%]]-0.01*VENTAS[[#This Row],[Precio Venta]])</f>
        <v>18.1</v>
      </c>
      <c r="M909" s="46"/>
      <c r="N909" s="47" t="s">
        <v>25036</v>
      </c>
    </row>
    <row r="910" ht="17" customHeight="1" spans="1:14">
      <c r="A910" s="38">
        <v>45661.4299537037</v>
      </c>
      <c r="B910" s="39"/>
      <c r="C910" s="39"/>
      <c r="D910" s="39" t="s">
        <v>23383</v>
      </c>
      <c r="E910" s="39" t="s">
        <v>24546</v>
      </c>
      <c r="F910" s="41" t="s">
        <v>24547</v>
      </c>
      <c r="G910" s="39">
        <v>1</v>
      </c>
      <c r="H910" s="42">
        <v>25</v>
      </c>
      <c r="I910" s="44">
        <f>VENTAS[[#This Row],[Cantidad]]*VENTAS[[#This Row],[Precio Venta]]</f>
        <v>25</v>
      </c>
      <c r="J910" s="42">
        <f>IF(VENTAS[[#This Row],[Nombre del Gestor]]&gt;1,VENTAS[[#This Row],[Precio Venta]]*10%,0)</f>
        <v>2.5</v>
      </c>
      <c r="K910" s="42">
        <f>IFERROR(VLOOKUP(VENTAS[[#This Row],[Código del producto Vendido]],STOCK[],13,FALSE),VENTAS[[#This Row],[Precio Venta]]*0.6)-VENTAS[[#This Row],[Comisión Unitaria 10%]]</f>
        <v>12.5</v>
      </c>
      <c r="L910" s="42">
        <f>VENTAS[[#This Row],[Cantidad]]*(VENTAS[[#This Row],[Precio Venta]]-VENTAS[[#This Row],[Costo Unitario SIN Comision]]-VENTAS[[#This Row],[Comisión Unitaria 10%]]-0.01*VENTAS[[#This Row],[Precio Venta]])</f>
        <v>9.75</v>
      </c>
      <c r="M910" s="46"/>
      <c r="N910" s="47" t="s">
        <v>25037</v>
      </c>
    </row>
    <row r="911" ht="17" customHeight="1" spans="1:14">
      <c r="A911" s="38">
        <v>45661.475</v>
      </c>
      <c r="B911" s="39"/>
      <c r="C911" s="39"/>
      <c r="D911" s="39" t="s">
        <v>23237</v>
      </c>
      <c r="E911" s="39" t="s">
        <v>16776</v>
      </c>
      <c r="F911" s="41" t="s">
        <v>16777</v>
      </c>
      <c r="G911" s="39">
        <v>1</v>
      </c>
      <c r="H911" s="42">
        <v>35</v>
      </c>
      <c r="I911" s="44">
        <f>VENTAS[[#This Row],[Cantidad]]*VENTAS[[#This Row],[Precio Venta]]</f>
        <v>35</v>
      </c>
      <c r="J911" s="42">
        <f>IF(VENTAS[[#This Row],[Nombre del Gestor]]&gt;1,VENTAS[[#This Row],[Precio Venta]]*10%,0)</f>
        <v>3.5</v>
      </c>
      <c r="K911" s="42">
        <f>IFERROR(VLOOKUP(VENTAS[[#This Row],[Código del producto Vendido]],STOCK[],13,FALSE),VENTAS[[#This Row],[Precio Venta]]*0.6)-VENTAS[[#This Row],[Comisión Unitaria 10%]]</f>
        <v>19.65</v>
      </c>
      <c r="L911" s="42">
        <f>VENTAS[[#This Row],[Cantidad]]*(VENTAS[[#This Row],[Precio Venta]]-VENTAS[[#This Row],[Costo Unitario SIN Comision]]-VENTAS[[#This Row],[Comisión Unitaria 10%]]-0.01*VENTAS[[#This Row],[Precio Venta]])</f>
        <v>11.5</v>
      </c>
      <c r="M911" s="46"/>
      <c r="N911" s="47" t="s">
        <v>25038</v>
      </c>
    </row>
    <row r="912" ht="17" customHeight="1" spans="1:14">
      <c r="A912" s="38">
        <v>45661.5753587963</v>
      </c>
      <c r="B912" s="39"/>
      <c r="C912" s="39"/>
      <c r="D912" s="39" t="s">
        <v>23174</v>
      </c>
      <c r="E912" s="39" t="s">
        <v>24540</v>
      </c>
      <c r="F912" s="41" t="s">
        <v>24541</v>
      </c>
      <c r="G912" s="39">
        <v>1</v>
      </c>
      <c r="H912" s="42">
        <v>30</v>
      </c>
      <c r="I912" s="44">
        <f>VENTAS[[#This Row],[Cantidad]]*VENTAS[[#This Row],[Precio Venta]]</f>
        <v>30</v>
      </c>
      <c r="J912" s="42">
        <f>IF(VENTAS[[#This Row],[Nombre del Gestor]]&gt;1,VENTAS[[#This Row],[Precio Venta]]*10%,0)</f>
        <v>3</v>
      </c>
      <c r="K912" s="42">
        <f>IFERROR(VLOOKUP(VENTAS[[#This Row],[Código del producto Vendido]],STOCK[],13,FALSE),VENTAS[[#This Row],[Precio Venta]]*0.6)-VENTAS[[#This Row],[Comisión Unitaria 10%]]</f>
        <v>15</v>
      </c>
      <c r="L912" s="42">
        <f>VENTAS[[#This Row],[Cantidad]]*(VENTAS[[#This Row],[Precio Venta]]-VENTAS[[#This Row],[Costo Unitario SIN Comision]]-VENTAS[[#This Row],[Comisión Unitaria 10%]]-0.01*VENTAS[[#This Row],[Precio Venta]])</f>
        <v>11.7</v>
      </c>
      <c r="M912" s="46"/>
      <c r="N912" s="47" t="s">
        <v>25039</v>
      </c>
    </row>
    <row r="913" ht="17" customHeight="1" spans="1:14">
      <c r="A913" s="38">
        <v>45661.5753587963</v>
      </c>
      <c r="B913" s="39"/>
      <c r="C913" s="39"/>
      <c r="D913" s="39" t="s">
        <v>23174</v>
      </c>
      <c r="E913" s="39" t="s">
        <v>25040</v>
      </c>
      <c r="F913" s="41" t="s">
        <v>25041</v>
      </c>
      <c r="G913" s="39">
        <v>1</v>
      </c>
      <c r="H913" s="42">
        <v>30</v>
      </c>
      <c r="I913" s="44">
        <f>VENTAS[[#This Row],[Cantidad]]*VENTAS[[#This Row],[Precio Venta]]</f>
        <v>30</v>
      </c>
      <c r="J913" s="42">
        <f>IF(VENTAS[[#This Row],[Nombre del Gestor]]&gt;1,VENTAS[[#This Row],[Precio Venta]]*10%,0)</f>
        <v>3</v>
      </c>
      <c r="K913" s="42">
        <f>IFERROR(VLOOKUP(VENTAS[[#This Row],[Código del producto Vendido]],STOCK[],13,FALSE),VENTAS[[#This Row],[Precio Venta]]*0.6)-VENTAS[[#This Row],[Comisión Unitaria 10%]]</f>
        <v>15</v>
      </c>
      <c r="L913" s="42">
        <f>VENTAS[[#This Row],[Cantidad]]*(VENTAS[[#This Row],[Precio Venta]]-VENTAS[[#This Row],[Costo Unitario SIN Comision]]-VENTAS[[#This Row],[Comisión Unitaria 10%]]-0.01*VENTAS[[#This Row],[Precio Venta]])</f>
        <v>11.7</v>
      </c>
      <c r="M913" s="46"/>
      <c r="N913" s="47" t="s">
        <v>25042</v>
      </c>
    </row>
    <row r="914" ht="34" customHeight="1" spans="1:14">
      <c r="A914" s="38">
        <v>45661.5753587963</v>
      </c>
      <c r="B914" s="39"/>
      <c r="C914" s="39"/>
      <c r="D914" s="39" t="s">
        <v>23174</v>
      </c>
      <c r="E914" s="39" t="s">
        <v>24339</v>
      </c>
      <c r="F914" s="41" t="s">
        <v>23573</v>
      </c>
      <c r="G914" s="39">
        <v>1</v>
      </c>
      <c r="H914" s="42">
        <v>20</v>
      </c>
      <c r="I914" s="44">
        <f>VENTAS[[#This Row],[Cantidad]]*VENTAS[[#This Row],[Precio Venta]]</f>
        <v>20</v>
      </c>
      <c r="J914" s="42">
        <f>IF(VENTAS[[#This Row],[Nombre del Gestor]]&gt;1,VENTAS[[#This Row],[Precio Venta]]*10%,0)</f>
        <v>2</v>
      </c>
      <c r="K914" s="42">
        <f>IFERROR(VLOOKUP(VENTAS[[#This Row],[Código del producto Vendido]],STOCK[],13,FALSE),VENTAS[[#This Row],[Precio Venta]]*0.6)-VENTAS[[#This Row],[Comisión Unitaria 10%]]</f>
        <v>10</v>
      </c>
      <c r="L914" s="42">
        <f>VENTAS[[#This Row],[Cantidad]]*(VENTAS[[#This Row],[Precio Venta]]-VENTAS[[#This Row],[Costo Unitario SIN Comision]]-VENTAS[[#This Row],[Comisión Unitaria 10%]]-0.01*VENTAS[[#This Row],[Precio Venta]])</f>
        <v>7.8</v>
      </c>
      <c r="M914" s="46"/>
      <c r="N914" s="47" t="s">
        <v>25043</v>
      </c>
    </row>
    <row r="915" ht="17" customHeight="1" spans="1:14">
      <c r="A915" s="38">
        <v>45661.5753587963</v>
      </c>
      <c r="B915" s="39"/>
      <c r="C915" s="39"/>
      <c r="D915" s="39" t="s">
        <v>23174</v>
      </c>
      <c r="E915" s="39" t="s">
        <v>24546</v>
      </c>
      <c r="F915" s="41" t="s">
        <v>24547</v>
      </c>
      <c r="G915" s="39">
        <v>1</v>
      </c>
      <c r="H915" s="42">
        <v>25</v>
      </c>
      <c r="I915" s="44">
        <f>VENTAS[[#This Row],[Cantidad]]*VENTAS[[#This Row],[Precio Venta]]</f>
        <v>25</v>
      </c>
      <c r="J915" s="42">
        <f>IF(VENTAS[[#This Row],[Nombre del Gestor]]&gt;1,VENTAS[[#This Row],[Precio Venta]]*10%,0)</f>
        <v>2.5</v>
      </c>
      <c r="K915" s="42">
        <f>IFERROR(VLOOKUP(VENTAS[[#This Row],[Código del producto Vendido]],STOCK[],13,FALSE),VENTAS[[#This Row],[Precio Venta]]*0.6)-VENTAS[[#This Row],[Comisión Unitaria 10%]]</f>
        <v>12.5</v>
      </c>
      <c r="L915" s="42">
        <f>VENTAS[[#This Row],[Cantidad]]*(VENTAS[[#This Row],[Precio Venta]]-VENTAS[[#This Row],[Costo Unitario SIN Comision]]-VENTAS[[#This Row],[Comisión Unitaria 10%]]-0.01*VENTAS[[#This Row],[Precio Venta]])</f>
        <v>9.75</v>
      </c>
      <c r="M915" s="46"/>
      <c r="N915" s="47" t="s">
        <v>25044</v>
      </c>
    </row>
    <row r="916" ht="17" customHeight="1" spans="1:14">
      <c r="A916" s="38">
        <v>45661.5976157407</v>
      </c>
      <c r="B916" s="39"/>
      <c r="C916" s="39"/>
      <c r="D916" s="39" t="s">
        <v>23281</v>
      </c>
      <c r="E916" s="39" t="s">
        <v>25045</v>
      </c>
      <c r="F916" s="41" t="s">
        <v>25046</v>
      </c>
      <c r="G916" s="39">
        <v>1</v>
      </c>
      <c r="H916" s="42">
        <v>22</v>
      </c>
      <c r="I916" s="44">
        <f>VENTAS[[#This Row],[Cantidad]]*VENTAS[[#This Row],[Precio Venta]]</f>
        <v>22</v>
      </c>
      <c r="J916" s="42">
        <f>IF(VENTAS[[#This Row],[Nombre del Gestor]]&gt;1,VENTAS[[#This Row],[Precio Venta]]*10%,0)</f>
        <v>2.2</v>
      </c>
      <c r="K916" s="42">
        <f>IFERROR(VLOOKUP(VENTAS[[#This Row],[Código del producto Vendido]],STOCK[],13,FALSE),VENTAS[[#This Row],[Precio Venta]]*0.6)-VENTAS[[#This Row],[Comisión Unitaria 10%]]</f>
        <v>11</v>
      </c>
      <c r="L916" s="42">
        <f>VENTAS[[#This Row],[Cantidad]]*(VENTAS[[#This Row],[Precio Venta]]-VENTAS[[#This Row],[Costo Unitario SIN Comision]]-VENTAS[[#This Row],[Comisión Unitaria 10%]]-0.01*VENTAS[[#This Row],[Precio Venta]])</f>
        <v>8.58</v>
      </c>
      <c r="M916" s="46"/>
      <c r="N916" s="47" t="s">
        <v>25047</v>
      </c>
    </row>
    <row r="917" ht="17" customHeight="1" spans="1:14">
      <c r="A917" s="38">
        <v>45661.5976157407</v>
      </c>
      <c r="B917" s="39"/>
      <c r="C917" s="39"/>
      <c r="D917" s="39" t="s">
        <v>23281</v>
      </c>
      <c r="E917" s="39" t="s">
        <v>16937</v>
      </c>
      <c r="F917" s="41" t="s">
        <v>24810</v>
      </c>
      <c r="G917" s="39">
        <v>1</v>
      </c>
      <c r="H917" s="42">
        <v>30</v>
      </c>
      <c r="I917" s="44">
        <f>VENTAS[[#This Row],[Cantidad]]*VENTAS[[#This Row],[Precio Venta]]</f>
        <v>30</v>
      </c>
      <c r="J917" s="42">
        <f>IF(VENTAS[[#This Row],[Nombre del Gestor]]&gt;1,VENTAS[[#This Row],[Precio Venta]]*10%,0)</f>
        <v>3</v>
      </c>
      <c r="K917" s="42">
        <f>IFERROR(VLOOKUP(VENTAS[[#This Row],[Código del producto Vendido]],STOCK[],13,FALSE),VENTAS[[#This Row],[Precio Venta]]*0.6)-VENTAS[[#This Row],[Comisión Unitaria 10%]]</f>
        <v>9</v>
      </c>
      <c r="L917" s="42">
        <f>VENTAS[[#This Row],[Cantidad]]*(VENTAS[[#This Row],[Precio Venta]]-VENTAS[[#This Row],[Costo Unitario SIN Comision]]-VENTAS[[#This Row],[Comisión Unitaria 10%]]-0.01*VENTAS[[#This Row],[Precio Venta]])</f>
        <v>17.7</v>
      </c>
      <c r="M917" s="46"/>
      <c r="N917" s="47" t="s">
        <v>25048</v>
      </c>
    </row>
    <row r="918" ht="34" customHeight="1" spans="1:14">
      <c r="A918" s="38">
        <v>45661.6007175926</v>
      </c>
      <c r="B918" s="39"/>
      <c r="C918" s="39"/>
      <c r="D918" s="39" t="s">
        <v>23196</v>
      </c>
      <c r="E918" s="39" t="s">
        <v>25049</v>
      </c>
      <c r="F918" s="41" t="s">
        <v>25050</v>
      </c>
      <c r="G918" s="39">
        <v>1</v>
      </c>
      <c r="H918" s="42">
        <v>35</v>
      </c>
      <c r="I918" s="44">
        <f>VENTAS[[#This Row],[Cantidad]]*VENTAS[[#This Row],[Precio Venta]]</f>
        <v>35</v>
      </c>
      <c r="J918" s="42">
        <f>IF(VENTAS[[#This Row],[Nombre del Gestor]]&gt;1,VENTAS[[#This Row],[Precio Venta]]*10%,0)</f>
        <v>3.5</v>
      </c>
      <c r="K918" s="42">
        <f>IFERROR(VLOOKUP(VENTAS[[#This Row],[Código del producto Vendido]],STOCK[],13,FALSE),VENTAS[[#This Row],[Precio Venta]]*0.6)-VENTAS[[#This Row],[Comisión Unitaria 10%]]</f>
        <v>17.5</v>
      </c>
      <c r="L918" s="42">
        <f>VENTAS[[#This Row],[Cantidad]]*(VENTAS[[#This Row],[Precio Venta]]-VENTAS[[#This Row],[Costo Unitario SIN Comision]]-VENTAS[[#This Row],[Comisión Unitaria 10%]]-0.01*VENTAS[[#This Row],[Precio Venta]])</f>
        <v>13.65</v>
      </c>
      <c r="M918" s="46"/>
      <c r="N918" s="47" t="s">
        <v>25051</v>
      </c>
    </row>
    <row r="919" ht="34" customHeight="1" spans="1:14">
      <c r="A919" s="38">
        <v>45661.6357407407</v>
      </c>
      <c r="B919" s="39"/>
      <c r="C919" s="39"/>
      <c r="D919" s="39" t="s">
        <v>23281</v>
      </c>
      <c r="E919" s="39" t="s">
        <v>25052</v>
      </c>
      <c r="F919" s="41" t="s">
        <v>17256</v>
      </c>
      <c r="G919" s="39">
        <v>1</v>
      </c>
      <c r="H919" s="42">
        <v>25</v>
      </c>
      <c r="I919" s="44">
        <f>VENTAS[[#This Row],[Cantidad]]*VENTAS[[#This Row],[Precio Venta]]</f>
        <v>25</v>
      </c>
      <c r="J919" s="42">
        <f>IF(VENTAS[[#This Row],[Nombre del Gestor]]&gt;1,VENTAS[[#This Row],[Precio Venta]]*10%,0)</f>
        <v>2.5</v>
      </c>
      <c r="K919" s="42">
        <f>IFERROR(VLOOKUP(VENTAS[[#This Row],[Código del producto Vendido]],STOCK[],13,FALSE),VENTAS[[#This Row],[Precio Venta]]*0.6)-VENTAS[[#This Row],[Comisión Unitaria 10%]]</f>
        <v>12.5</v>
      </c>
      <c r="L919" s="42">
        <f>VENTAS[[#This Row],[Cantidad]]*(VENTAS[[#This Row],[Precio Venta]]-VENTAS[[#This Row],[Costo Unitario SIN Comision]]-VENTAS[[#This Row],[Comisión Unitaria 10%]]-0.01*VENTAS[[#This Row],[Precio Venta]])</f>
        <v>9.75</v>
      </c>
      <c r="M919" s="46"/>
      <c r="N919" s="47" t="s">
        <v>25053</v>
      </c>
    </row>
    <row r="920" ht="34" customHeight="1" spans="1:14">
      <c r="A920" s="38">
        <v>45661.6357407407</v>
      </c>
      <c r="B920" s="39"/>
      <c r="C920" s="39"/>
      <c r="D920" s="39" t="s">
        <v>23281</v>
      </c>
      <c r="E920" s="39" t="s">
        <v>25054</v>
      </c>
      <c r="F920" s="41" t="s">
        <v>25055</v>
      </c>
      <c r="G920" s="39">
        <v>1</v>
      </c>
      <c r="H920" s="42">
        <v>25</v>
      </c>
      <c r="I920" s="44">
        <f>VENTAS[[#This Row],[Cantidad]]*VENTAS[[#This Row],[Precio Venta]]</f>
        <v>25</v>
      </c>
      <c r="J920" s="42">
        <f>IF(VENTAS[[#This Row],[Nombre del Gestor]]&gt;1,VENTAS[[#This Row],[Precio Venta]]*10%,0)</f>
        <v>2.5</v>
      </c>
      <c r="K920" s="42">
        <f>IFERROR(VLOOKUP(VENTAS[[#This Row],[Código del producto Vendido]],STOCK[],13,FALSE),VENTAS[[#This Row],[Precio Venta]]*0.6)-VENTAS[[#This Row],[Comisión Unitaria 10%]]</f>
        <v>12.5</v>
      </c>
      <c r="L920" s="42">
        <f>VENTAS[[#This Row],[Cantidad]]*(VENTAS[[#This Row],[Precio Venta]]-VENTAS[[#This Row],[Costo Unitario SIN Comision]]-VENTAS[[#This Row],[Comisión Unitaria 10%]]-0.01*VENTAS[[#This Row],[Precio Venta]])</f>
        <v>9.75</v>
      </c>
      <c r="M920" s="46"/>
      <c r="N920" s="47" t="s">
        <v>25056</v>
      </c>
    </row>
    <row r="921" ht="17" customHeight="1" spans="1:14">
      <c r="A921" s="38">
        <v>45661.6541435185</v>
      </c>
      <c r="B921" s="39"/>
      <c r="C921" s="39"/>
      <c r="D921" s="39" t="s">
        <v>23174</v>
      </c>
      <c r="E921" s="39" t="s">
        <v>24533</v>
      </c>
      <c r="F921" s="41" t="s">
        <v>24534</v>
      </c>
      <c r="G921" s="39">
        <v>1</v>
      </c>
      <c r="H921" s="42">
        <v>25</v>
      </c>
      <c r="I921" s="44">
        <f>VENTAS[[#This Row],[Cantidad]]*VENTAS[[#This Row],[Precio Venta]]</f>
        <v>25</v>
      </c>
      <c r="J921" s="42">
        <f>IF(VENTAS[[#This Row],[Nombre del Gestor]]&gt;1,VENTAS[[#This Row],[Precio Venta]]*10%,0)</f>
        <v>2.5</v>
      </c>
      <c r="K921" s="42">
        <f>IFERROR(VLOOKUP(VENTAS[[#This Row],[Código del producto Vendido]],STOCK[],13,FALSE),VENTAS[[#This Row],[Precio Venta]]*0.6)-VENTAS[[#This Row],[Comisión Unitaria 10%]]</f>
        <v>12.5</v>
      </c>
      <c r="L921" s="42">
        <f>VENTAS[[#This Row],[Cantidad]]*(VENTAS[[#This Row],[Precio Venta]]-VENTAS[[#This Row],[Costo Unitario SIN Comision]]-VENTAS[[#This Row],[Comisión Unitaria 10%]]-0.01*VENTAS[[#This Row],[Precio Venta]])</f>
        <v>9.75</v>
      </c>
      <c r="M921" s="46"/>
      <c r="N921" s="47" t="s">
        <v>25057</v>
      </c>
    </row>
    <row r="922" ht="17" customHeight="1" spans="1:14">
      <c r="A922" s="38">
        <v>45661.6650462963</v>
      </c>
      <c r="B922" s="39"/>
      <c r="C922" s="39"/>
      <c r="D922" s="39" t="s">
        <v>23383</v>
      </c>
      <c r="E922" s="39" t="s">
        <v>24607</v>
      </c>
      <c r="F922" s="41" t="s">
        <v>17340</v>
      </c>
      <c r="G922" s="39">
        <v>1</v>
      </c>
      <c r="H922" s="42">
        <v>30</v>
      </c>
      <c r="I922" s="44">
        <f>VENTAS[[#This Row],[Cantidad]]*VENTAS[[#This Row],[Precio Venta]]</f>
        <v>30</v>
      </c>
      <c r="J922" s="42">
        <f>IF(VENTAS[[#This Row],[Nombre del Gestor]]&gt;1,VENTAS[[#This Row],[Precio Venta]]*10%,0)</f>
        <v>3</v>
      </c>
      <c r="K922" s="42">
        <f>IFERROR(VLOOKUP(VENTAS[[#This Row],[Código del producto Vendido]],STOCK[],13,FALSE),VENTAS[[#This Row],[Precio Venta]]*0.6)-VENTAS[[#This Row],[Comisión Unitaria 10%]]</f>
        <v>15</v>
      </c>
      <c r="L922" s="42">
        <f>VENTAS[[#This Row],[Cantidad]]*(VENTAS[[#This Row],[Precio Venta]]-VENTAS[[#This Row],[Costo Unitario SIN Comision]]-VENTAS[[#This Row],[Comisión Unitaria 10%]]-0.01*VENTAS[[#This Row],[Precio Venta]])</f>
        <v>11.7</v>
      </c>
      <c r="M922" s="46"/>
      <c r="N922" s="47" t="s">
        <v>25058</v>
      </c>
    </row>
    <row r="923" ht="17" customHeight="1" spans="1:14">
      <c r="A923" s="38">
        <v>45661.7054861111</v>
      </c>
      <c r="B923" s="39"/>
      <c r="C923" s="39"/>
      <c r="D923" s="39" t="s">
        <v>23174</v>
      </c>
      <c r="E923" s="39" t="s">
        <v>25059</v>
      </c>
      <c r="F923" s="41" t="s">
        <v>25060</v>
      </c>
      <c r="G923" s="39">
        <v>1</v>
      </c>
      <c r="H923" s="42">
        <v>30</v>
      </c>
      <c r="I923" s="44">
        <f>VENTAS[[#This Row],[Cantidad]]*VENTAS[[#This Row],[Precio Venta]]</f>
        <v>30</v>
      </c>
      <c r="J923" s="42">
        <f>IF(VENTAS[[#This Row],[Nombre del Gestor]]&gt;1,VENTAS[[#This Row],[Precio Venta]]*10%,0)</f>
        <v>3</v>
      </c>
      <c r="K923" s="42">
        <f>IFERROR(VLOOKUP(VENTAS[[#This Row],[Código del producto Vendido]],STOCK[],13,FALSE),VENTAS[[#This Row],[Precio Venta]]*0.6)-VENTAS[[#This Row],[Comisión Unitaria 10%]]</f>
        <v>15</v>
      </c>
      <c r="L923" s="42">
        <f>VENTAS[[#This Row],[Cantidad]]*(VENTAS[[#This Row],[Precio Venta]]-VENTAS[[#This Row],[Costo Unitario SIN Comision]]-VENTAS[[#This Row],[Comisión Unitaria 10%]]-0.01*VENTAS[[#This Row],[Precio Venta]])</f>
        <v>11.7</v>
      </c>
      <c r="M923" s="46"/>
      <c r="N923" s="47" t="s">
        <v>25061</v>
      </c>
    </row>
    <row r="924" ht="17" customHeight="1" spans="1:14">
      <c r="A924" s="38">
        <v>45661.7054861111</v>
      </c>
      <c r="B924" s="39"/>
      <c r="C924" s="39"/>
      <c r="D924" s="39" t="s">
        <v>23174</v>
      </c>
      <c r="E924" s="39" t="s">
        <v>16592</v>
      </c>
      <c r="F924" s="41" t="s">
        <v>16594</v>
      </c>
      <c r="G924" s="39">
        <v>1</v>
      </c>
      <c r="H924" s="42">
        <v>2</v>
      </c>
      <c r="I924" s="44">
        <f>VENTAS[[#This Row],[Cantidad]]*VENTAS[[#This Row],[Precio Venta]]</f>
        <v>2</v>
      </c>
      <c r="J924" s="42">
        <f>IF(VENTAS[[#This Row],[Nombre del Gestor]]&gt;1,VENTAS[[#This Row],[Precio Venta]]*10%,0)</f>
        <v>0.2</v>
      </c>
      <c r="K924" s="42">
        <f>IFERROR(VLOOKUP(VENTAS[[#This Row],[Código del producto Vendido]],STOCK[],13,FALSE),VENTAS[[#This Row],[Precio Venta]]*0.6)-VENTAS[[#This Row],[Comisión Unitaria 10%]]</f>
        <v>1.39117647058824</v>
      </c>
      <c r="L924" s="42">
        <f>VENTAS[[#This Row],[Cantidad]]*(VENTAS[[#This Row],[Precio Venta]]-VENTAS[[#This Row],[Costo Unitario SIN Comision]]-VENTAS[[#This Row],[Comisión Unitaria 10%]]-0.01*VENTAS[[#This Row],[Precio Venta]])</f>
        <v>0.388823529411765</v>
      </c>
      <c r="M924" s="46"/>
      <c r="N924" s="47" t="s">
        <v>25062</v>
      </c>
    </row>
    <row r="925" ht="17" customHeight="1" spans="1:14">
      <c r="A925" s="38">
        <v>45661.7054861111</v>
      </c>
      <c r="B925" s="39"/>
      <c r="C925" s="39"/>
      <c r="D925" s="39" t="s">
        <v>23174</v>
      </c>
      <c r="E925" s="39" t="s">
        <v>17004</v>
      </c>
      <c r="F925" s="41" t="s">
        <v>17005</v>
      </c>
      <c r="G925" s="39">
        <v>1</v>
      </c>
      <c r="H925" s="42">
        <v>20</v>
      </c>
      <c r="I925" s="44">
        <f>VENTAS[[#This Row],[Cantidad]]*VENTAS[[#This Row],[Precio Venta]]</f>
        <v>20</v>
      </c>
      <c r="J925" s="42">
        <f>IF(VENTAS[[#This Row],[Nombre del Gestor]]&gt;1,VENTAS[[#This Row],[Precio Venta]]*10%,0)</f>
        <v>2</v>
      </c>
      <c r="K925" s="42">
        <f>IFERROR(VLOOKUP(VENTAS[[#This Row],[Código del producto Vendido]],STOCK[],13,FALSE),VENTAS[[#This Row],[Precio Venta]]*0.6)-VENTAS[[#This Row],[Comisión Unitaria 10%]]</f>
        <v>9</v>
      </c>
      <c r="L925" s="42">
        <f>VENTAS[[#This Row],[Cantidad]]*(VENTAS[[#This Row],[Precio Venta]]-VENTAS[[#This Row],[Costo Unitario SIN Comision]]-VENTAS[[#This Row],[Comisión Unitaria 10%]]-0.01*VENTAS[[#This Row],[Precio Venta]])</f>
        <v>8.8</v>
      </c>
      <c r="M925" s="46"/>
      <c r="N925" s="47" t="s">
        <v>25063</v>
      </c>
    </row>
    <row r="926" ht="17" customHeight="1" spans="1:14">
      <c r="A926" s="38">
        <v>45661.9010648148</v>
      </c>
      <c r="B926" s="39"/>
      <c r="C926" s="39"/>
      <c r="D926" s="39" t="s">
        <v>23218</v>
      </c>
      <c r="E926" s="39" t="s">
        <v>25064</v>
      </c>
      <c r="F926" s="41" t="s">
        <v>25065</v>
      </c>
      <c r="G926" s="39">
        <v>1</v>
      </c>
      <c r="H926" s="42">
        <v>18</v>
      </c>
      <c r="I926" s="44">
        <f>VENTAS[[#This Row],[Cantidad]]*VENTAS[[#This Row],[Precio Venta]]</f>
        <v>18</v>
      </c>
      <c r="J926" s="42">
        <f>IF(VENTAS[[#This Row],[Nombre del Gestor]]&gt;1,VENTAS[[#This Row],[Precio Venta]]*10%,0)</f>
        <v>1.8</v>
      </c>
      <c r="K926" s="42">
        <f>IFERROR(VLOOKUP(VENTAS[[#This Row],[Código del producto Vendido]],STOCK[],13,FALSE),VENTAS[[#This Row],[Precio Venta]]*0.6)-VENTAS[[#This Row],[Comisión Unitaria 10%]]</f>
        <v>9</v>
      </c>
      <c r="L926" s="42">
        <f>VENTAS[[#This Row],[Cantidad]]*(VENTAS[[#This Row],[Precio Venta]]-VENTAS[[#This Row],[Costo Unitario SIN Comision]]-VENTAS[[#This Row],[Comisión Unitaria 10%]]-0.01*VENTAS[[#This Row],[Precio Venta]])</f>
        <v>7.02</v>
      </c>
      <c r="M926" s="46"/>
      <c r="N926" s="47" t="s">
        <v>25066</v>
      </c>
    </row>
    <row r="927" ht="17" customHeight="1" spans="1:14">
      <c r="A927" s="38">
        <v>45662.3346296296</v>
      </c>
      <c r="B927" s="39"/>
      <c r="C927" s="39"/>
      <c r="D927" s="39"/>
      <c r="E927" s="39" t="s">
        <v>25067</v>
      </c>
      <c r="F927" s="41" t="s">
        <v>25068</v>
      </c>
      <c r="G927" s="39">
        <v>1</v>
      </c>
      <c r="H927" s="42">
        <v>18</v>
      </c>
      <c r="I927" s="44">
        <f>VENTAS[[#This Row],[Cantidad]]*VENTAS[[#This Row],[Precio Venta]]</f>
        <v>18</v>
      </c>
      <c r="J927" s="42">
        <f>IF(VENTAS[[#This Row],[Nombre del Gestor]]&gt;1,VENTAS[[#This Row],[Precio Venta]]*10%,0)</f>
        <v>0</v>
      </c>
      <c r="K927" s="42">
        <f>IFERROR(VLOOKUP(VENTAS[[#This Row],[Código del producto Vendido]],STOCK[],13,FALSE),VENTAS[[#This Row],[Precio Venta]]*0.6)-VENTAS[[#This Row],[Comisión Unitaria 10%]]</f>
        <v>10.8</v>
      </c>
      <c r="L927" s="42">
        <f>VENTAS[[#This Row],[Cantidad]]*(VENTAS[[#This Row],[Precio Venta]]-VENTAS[[#This Row],[Costo Unitario SIN Comision]]-VENTAS[[#This Row],[Comisión Unitaria 10%]]-0.01*VENTAS[[#This Row],[Precio Venta]])</f>
        <v>7.02</v>
      </c>
      <c r="M927" s="46"/>
      <c r="N927" s="47" t="s">
        <v>25069</v>
      </c>
    </row>
    <row r="928" ht="17" customHeight="1" spans="1:14">
      <c r="A928" s="38">
        <v>45662.4539467593</v>
      </c>
      <c r="B928" s="39"/>
      <c r="C928" s="39"/>
      <c r="D928" s="39" t="s">
        <v>23189</v>
      </c>
      <c r="E928" s="39" t="s">
        <v>25070</v>
      </c>
      <c r="F928" s="41" t="s">
        <v>24425</v>
      </c>
      <c r="G928" s="39">
        <v>1</v>
      </c>
      <c r="H928" s="42">
        <v>35</v>
      </c>
      <c r="I928" s="44">
        <f>VENTAS[[#This Row],[Cantidad]]*VENTAS[[#This Row],[Precio Venta]]</f>
        <v>35</v>
      </c>
      <c r="J928" s="42">
        <f>IF(VENTAS[[#This Row],[Nombre del Gestor]]&gt;1,VENTAS[[#This Row],[Precio Venta]]*10%,0)</f>
        <v>3.5</v>
      </c>
      <c r="K928" s="42">
        <f>IFERROR(VLOOKUP(VENTAS[[#This Row],[Código del producto Vendido]],STOCK[],13,FALSE),VENTAS[[#This Row],[Precio Venta]]*0.6)-VENTAS[[#This Row],[Comisión Unitaria 10%]]</f>
        <v>17.5</v>
      </c>
      <c r="L928" s="42">
        <f>VENTAS[[#This Row],[Cantidad]]*(VENTAS[[#This Row],[Precio Venta]]-VENTAS[[#This Row],[Costo Unitario SIN Comision]]-VENTAS[[#This Row],[Comisión Unitaria 10%]]-0.01*VENTAS[[#This Row],[Precio Venta]])</f>
        <v>13.65</v>
      </c>
      <c r="M928" s="46"/>
      <c r="N928" s="47" t="s">
        <v>25071</v>
      </c>
    </row>
    <row r="929" ht="17" customHeight="1" spans="1:14">
      <c r="A929" s="38">
        <v>45662.4539467593</v>
      </c>
      <c r="B929" s="39"/>
      <c r="C929" s="39"/>
      <c r="D929" s="39" t="s">
        <v>23189</v>
      </c>
      <c r="E929" s="39" t="s">
        <v>25072</v>
      </c>
      <c r="F929" s="41" t="s">
        <v>25073</v>
      </c>
      <c r="G929" s="39">
        <v>1</v>
      </c>
      <c r="H929" s="42">
        <v>35</v>
      </c>
      <c r="I929" s="44">
        <f>VENTAS[[#This Row],[Cantidad]]*VENTAS[[#This Row],[Precio Venta]]</f>
        <v>35</v>
      </c>
      <c r="J929" s="42">
        <f>IF(VENTAS[[#This Row],[Nombre del Gestor]]&gt;1,VENTAS[[#This Row],[Precio Venta]]*10%,0)</f>
        <v>3.5</v>
      </c>
      <c r="K929" s="42">
        <f>IFERROR(VLOOKUP(VENTAS[[#This Row],[Código del producto Vendido]],STOCK[],13,FALSE),VENTAS[[#This Row],[Precio Venta]]*0.6)-VENTAS[[#This Row],[Comisión Unitaria 10%]]</f>
        <v>17.5</v>
      </c>
      <c r="L929" s="42">
        <f>VENTAS[[#This Row],[Cantidad]]*(VENTAS[[#This Row],[Precio Venta]]-VENTAS[[#This Row],[Costo Unitario SIN Comision]]-VENTAS[[#This Row],[Comisión Unitaria 10%]]-0.01*VENTAS[[#This Row],[Precio Venta]])</f>
        <v>13.65</v>
      </c>
      <c r="M929" s="46"/>
      <c r="N929" s="47" t="s">
        <v>25074</v>
      </c>
    </row>
    <row r="930" ht="17" customHeight="1" spans="1:14">
      <c r="A930" s="38">
        <v>45662.458125</v>
      </c>
      <c r="B930" s="39"/>
      <c r="C930" s="39"/>
      <c r="D930" s="39" t="s">
        <v>23189</v>
      </c>
      <c r="E930" s="39" t="s">
        <v>25075</v>
      </c>
      <c r="F930" s="41" t="s">
        <v>24518</v>
      </c>
      <c r="G930" s="39">
        <v>1</v>
      </c>
      <c r="H930" s="42">
        <v>20</v>
      </c>
      <c r="I930" s="44">
        <f>VENTAS[[#This Row],[Cantidad]]*VENTAS[[#This Row],[Precio Venta]]</f>
        <v>20</v>
      </c>
      <c r="J930" s="42">
        <f>IF(VENTAS[[#This Row],[Nombre del Gestor]]&gt;1,VENTAS[[#This Row],[Precio Venta]]*10%,0)</f>
        <v>2</v>
      </c>
      <c r="K930" s="42">
        <f>IFERROR(VLOOKUP(VENTAS[[#This Row],[Código del producto Vendido]],STOCK[],13,FALSE),VENTAS[[#This Row],[Precio Venta]]*0.6)-VENTAS[[#This Row],[Comisión Unitaria 10%]]</f>
        <v>10</v>
      </c>
      <c r="L930" s="42">
        <f>VENTAS[[#This Row],[Cantidad]]*(VENTAS[[#This Row],[Precio Venta]]-VENTAS[[#This Row],[Costo Unitario SIN Comision]]-VENTAS[[#This Row],[Comisión Unitaria 10%]]-0.01*VENTAS[[#This Row],[Precio Venta]])</f>
        <v>7.8</v>
      </c>
      <c r="M930" s="46"/>
      <c r="N930" s="47" t="s">
        <v>25076</v>
      </c>
    </row>
    <row r="931" ht="17" customHeight="1" spans="1:14">
      <c r="A931" s="38">
        <v>45662.5104398148</v>
      </c>
      <c r="B931" s="39"/>
      <c r="C931" s="39"/>
      <c r="D931" s="39" t="s">
        <v>23174</v>
      </c>
      <c r="E931" s="39" t="s">
        <v>25077</v>
      </c>
      <c r="F931" s="41" t="s">
        <v>23335</v>
      </c>
      <c r="G931" s="39">
        <v>1</v>
      </c>
      <c r="H931" s="42">
        <v>22</v>
      </c>
      <c r="I931" s="44">
        <f>VENTAS[[#This Row],[Cantidad]]*VENTAS[[#This Row],[Precio Venta]]</f>
        <v>22</v>
      </c>
      <c r="J931" s="42">
        <f>IF(VENTAS[[#This Row],[Nombre del Gestor]]&gt;1,VENTAS[[#This Row],[Precio Venta]]*10%,0)</f>
        <v>2.2</v>
      </c>
      <c r="K931" s="42">
        <f>IFERROR(VLOOKUP(VENTAS[[#This Row],[Código del producto Vendido]],STOCK[],13,FALSE),VENTAS[[#This Row],[Precio Venta]]*0.6)-VENTAS[[#This Row],[Comisión Unitaria 10%]]</f>
        <v>11</v>
      </c>
      <c r="L931" s="42">
        <f>VENTAS[[#This Row],[Cantidad]]*(VENTAS[[#This Row],[Precio Venta]]-VENTAS[[#This Row],[Costo Unitario SIN Comision]]-VENTAS[[#This Row],[Comisión Unitaria 10%]]-0.01*VENTAS[[#This Row],[Precio Venta]])</f>
        <v>8.58</v>
      </c>
      <c r="M931" s="46"/>
      <c r="N931" s="47" t="s">
        <v>25078</v>
      </c>
    </row>
    <row r="932" ht="17" customHeight="1" spans="1:14">
      <c r="A932" s="38">
        <v>45662.5801041667</v>
      </c>
      <c r="B932" s="39"/>
      <c r="C932" s="39"/>
      <c r="D932" s="39" t="s">
        <v>23174</v>
      </c>
      <c r="E932" s="39" t="s">
        <v>24635</v>
      </c>
      <c r="F932" s="41" t="s">
        <v>24550</v>
      </c>
      <c r="G932" s="39">
        <v>1</v>
      </c>
      <c r="H932" s="42">
        <v>35</v>
      </c>
      <c r="I932" s="44">
        <f>VENTAS[[#This Row],[Cantidad]]*VENTAS[[#This Row],[Precio Venta]]</f>
        <v>35</v>
      </c>
      <c r="J932" s="42">
        <f>IF(VENTAS[[#This Row],[Nombre del Gestor]]&gt;1,VENTAS[[#This Row],[Precio Venta]]*10%,0)</f>
        <v>3.5</v>
      </c>
      <c r="K932" s="42">
        <f>IFERROR(VLOOKUP(VENTAS[[#This Row],[Código del producto Vendido]],STOCK[],13,FALSE),VENTAS[[#This Row],[Precio Venta]]*0.6)-VENTAS[[#This Row],[Comisión Unitaria 10%]]</f>
        <v>17.5</v>
      </c>
      <c r="L932" s="42">
        <f>VENTAS[[#This Row],[Cantidad]]*(VENTAS[[#This Row],[Precio Venta]]-VENTAS[[#This Row],[Costo Unitario SIN Comision]]-VENTAS[[#This Row],[Comisión Unitaria 10%]]-0.01*VENTAS[[#This Row],[Precio Venta]])</f>
        <v>13.65</v>
      </c>
      <c r="M932" s="46"/>
      <c r="N932" s="47" t="s">
        <v>25079</v>
      </c>
    </row>
    <row r="933" ht="34" customHeight="1" spans="1:14">
      <c r="A933" s="38">
        <v>45662.6295601852</v>
      </c>
      <c r="B933" s="39"/>
      <c r="C933" s="39"/>
      <c r="D933" s="39" t="s">
        <v>23671</v>
      </c>
      <c r="E933" s="39" t="s">
        <v>17352</v>
      </c>
      <c r="F933" s="41" t="s">
        <v>17351</v>
      </c>
      <c r="G933" s="39">
        <v>1</v>
      </c>
      <c r="H933" s="42">
        <v>12</v>
      </c>
      <c r="I933" s="44">
        <f>VENTAS[[#This Row],[Cantidad]]*VENTAS[[#This Row],[Precio Venta]]</f>
        <v>12</v>
      </c>
      <c r="J933" s="42">
        <f>IF(VENTAS[[#This Row],[Nombre del Gestor]]&gt;1,VENTAS[[#This Row],[Precio Venta]]*10%,0)</f>
        <v>1.2</v>
      </c>
      <c r="K933" s="42">
        <f>IFERROR(VLOOKUP(VENTAS[[#This Row],[Código del producto Vendido]],STOCK[],13,FALSE),VENTAS[[#This Row],[Precio Venta]]*0.6)-VENTAS[[#This Row],[Comisión Unitaria 10%]]</f>
        <v>7.79</v>
      </c>
      <c r="L933" s="42">
        <f>VENTAS[[#This Row],[Cantidad]]*(VENTAS[[#This Row],[Precio Venta]]-VENTAS[[#This Row],[Costo Unitario SIN Comision]]-VENTAS[[#This Row],[Comisión Unitaria 10%]]-0.01*VENTAS[[#This Row],[Precio Venta]])</f>
        <v>2.89</v>
      </c>
      <c r="M933" s="46"/>
      <c r="N933" s="47" t="s">
        <v>25080</v>
      </c>
    </row>
    <row r="934" ht="17" customHeight="1" spans="1:14">
      <c r="A934" s="38">
        <v>45662.6322106482</v>
      </c>
      <c r="B934" s="39"/>
      <c r="C934" s="39"/>
      <c r="D934" s="39" t="s">
        <v>23174</v>
      </c>
      <c r="E934" s="39" t="s">
        <v>17796</v>
      </c>
      <c r="F934" s="41" t="s">
        <v>24708</v>
      </c>
      <c r="G934" s="39">
        <v>1</v>
      </c>
      <c r="H934" s="42">
        <v>25</v>
      </c>
      <c r="I934" s="44">
        <f>VENTAS[[#This Row],[Cantidad]]*VENTAS[[#This Row],[Precio Venta]]</f>
        <v>25</v>
      </c>
      <c r="J934" s="42">
        <f>IF(VENTAS[[#This Row],[Nombre del Gestor]]&gt;1,VENTAS[[#This Row],[Precio Venta]]*10%,0)</f>
        <v>2.5</v>
      </c>
      <c r="K934" s="42">
        <f>IFERROR(VLOOKUP(VENTAS[[#This Row],[Código del producto Vendido]],STOCK[],13,FALSE),VENTAS[[#This Row],[Precio Venta]]*0.6)-VENTAS[[#This Row],[Comisión Unitaria 10%]]</f>
        <v>12</v>
      </c>
      <c r="L934" s="42">
        <f>VENTAS[[#This Row],[Cantidad]]*(VENTAS[[#This Row],[Precio Venta]]-VENTAS[[#This Row],[Costo Unitario SIN Comision]]-VENTAS[[#This Row],[Comisión Unitaria 10%]]-0.01*VENTAS[[#This Row],[Precio Venta]])</f>
        <v>10.25</v>
      </c>
      <c r="M934" s="46"/>
      <c r="N934" s="47" t="s">
        <v>25081</v>
      </c>
    </row>
    <row r="935" ht="17" customHeight="1" spans="1:14">
      <c r="A935" s="38">
        <v>45662.6322106482</v>
      </c>
      <c r="B935" s="39"/>
      <c r="C935" s="39"/>
      <c r="D935" s="39" t="s">
        <v>23174</v>
      </c>
      <c r="E935" s="39" t="s">
        <v>24533</v>
      </c>
      <c r="F935" s="41" t="s">
        <v>24534</v>
      </c>
      <c r="G935" s="39">
        <v>1</v>
      </c>
      <c r="H935" s="42">
        <v>25</v>
      </c>
      <c r="I935" s="44">
        <f>VENTAS[[#This Row],[Cantidad]]*VENTAS[[#This Row],[Precio Venta]]</f>
        <v>25</v>
      </c>
      <c r="J935" s="42">
        <f>IF(VENTAS[[#This Row],[Nombre del Gestor]]&gt;1,VENTAS[[#This Row],[Precio Venta]]*10%,0)</f>
        <v>2.5</v>
      </c>
      <c r="K935" s="42">
        <f>IFERROR(VLOOKUP(VENTAS[[#This Row],[Código del producto Vendido]],STOCK[],13,FALSE),VENTAS[[#This Row],[Precio Venta]]*0.6)-VENTAS[[#This Row],[Comisión Unitaria 10%]]</f>
        <v>12.5</v>
      </c>
      <c r="L935" s="42">
        <f>VENTAS[[#This Row],[Cantidad]]*(VENTAS[[#This Row],[Precio Venta]]-VENTAS[[#This Row],[Costo Unitario SIN Comision]]-VENTAS[[#This Row],[Comisión Unitaria 10%]]-0.01*VENTAS[[#This Row],[Precio Venta]])</f>
        <v>9.75</v>
      </c>
      <c r="M935" s="46"/>
      <c r="N935" s="47" t="s">
        <v>25082</v>
      </c>
    </row>
    <row r="936" ht="17" customHeight="1" spans="1:14">
      <c r="A936" s="38">
        <v>45662.6980787037</v>
      </c>
      <c r="B936" s="39"/>
      <c r="C936" s="39"/>
      <c r="D936" s="39" t="s">
        <v>24029</v>
      </c>
      <c r="E936" s="39" t="s">
        <v>24859</v>
      </c>
      <c r="F936" s="41" t="s">
        <v>25060</v>
      </c>
      <c r="G936" s="39">
        <v>1</v>
      </c>
      <c r="H936" s="42">
        <v>30</v>
      </c>
      <c r="I936" s="44">
        <f>VENTAS[[#This Row],[Cantidad]]*VENTAS[[#This Row],[Precio Venta]]</f>
        <v>30</v>
      </c>
      <c r="J936" s="42">
        <f>IF(VENTAS[[#This Row],[Nombre del Gestor]]&gt;1,VENTAS[[#This Row],[Precio Venta]]*10%,0)</f>
        <v>3</v>
      </c>
      <c r="K936" s="42">
        <f>IFERROR(VLOOKUP(VENTAS[[#This Row],[Código del producto Vendido]],STOCK[],13,FALSE),VENTAS[[#This Row],[Precio Venta]]*0.6)-VENTAS[[#This Row],[Comisión Unitaria 10%]]</f>
        <v>15</v>
      </c>
      <c r="L936" s="42">
        <f>VENTAS[[#This Row],[Cantidad]]*(VENTAS[[#This Row],[Precio Venta]]-VENTAS[[#This Row],[Costo Unitario SIN Comision]]-VENTAS[[#This Row],[Comisión Unitaria 10%]]-0.01*VENTAS[[#This Row],[Precio Venta]])</f>
        <v>11.7</v>
      </c>
      <c r="M936" s="46"/>
      <c r="N936" s="47" t="s">
        <v>25083</v>
      </c>
    </row>
    <row r="937" ht="34" customHeight="1" spans="1:14">
      <c r="A937" s="38">
        <v>45662.7037037037</v>
      </c>
      <c r="B937" s="39"/>
      <c r="C937" s="39"/>
      <c r="D937" s="39"/>
      <c r="E937" s="39" t="s">
        <v>25084</v>
      </c>
      <c r="F937" s="41" t="s">
        <v>25085</v>
      </c>
      <c r="G937" s="39">
        <v>1</v>
      </c>
      <c r="H937" s="42">
        <v>35</v>
      </c>
      <c r="I937" s="44">
        <f>VENTAS[[#This Row],[Cantidad]]*VENTAS[[#This Row],[Precio Venta]]</f>
        <v>35</v>
      </c>
      <c r="J937" s="42">
        <f>IF(VENTAS[[#This Row],[Nombre del Gestor]]&gt;1,VENTAS[[#This Row],[Precio Venta]]*10%,0)</f>
        <v>0</v>
      </c>
      <c r="K937" s="42">
        <f>IFERROR(VLOOKUP(VENTAS[[#This Row],[Código del producto Vendido]],STOCK[],13,FALSE),VENTAS[[#This Row],[Precio Venta]]*0.6)-VENTAS[[#This Row],[Comisión Unitaria 10%]]</f>
        <v>21</v>
      </c>
      <c r="L937" s="42">
        <f>VENTAS[[#This Row],[Cantidad]]*(VENTAS[[#This Row],[Precio Venta]]-VENTAS[[#This Row],[Costo Unitario SIN Comision]]-VENTAS[[#This Row],[Comisión Unitaria 10%]]-0.01*VENTAS[[#This Row],[Precio Venta]])</f>
        <v>13.65</v>
      </c>
      <c r="M937" s="46"/>
      <c r="N937" s="47" t="s">
        <v>25086</v>
      </c>
    </row>
    <row r="938" ht="34" customHeight="1" spans="1:14">
      <c r="A938" s="38">
        <v>45662.7367708333</v>
      </c>
      <c r="B938" s="39"/>
      <c r="C938" s="39"/>
      <c r="D938" s="39" t="s">
        <v>23218</v>
      </c>
      <c r="E938" s="39" t="s">
        <v>20982</v>
      </c>
      <c r="F938" s="41" t="s">
        <v>24873</v>
      </c>
      <c r="G938" s="39">
        <v>1</v>
      </c>
      <c r="H938" s="42">
        <v>35</v>
      </c>
      <c r="I938" s="44">
        <f>VENTAS[[#This Row],[Cantidad]]*VENTAS[[#This Row],[Precio Venta]]</f>
        <v>35</v>
      </c>
      <c r="J938" s="42">
        <f>IF(VENTAS[[#This Row],[Nombre del Gestor]]&gt;1,VENTAS[[#This Row],[Precio Venta]]*10%,0)</f>
        <v>3.5</v>
      </c>
      <c r="K938" s="42">
        <f>IFERROR(VLOOKUP(VENTAS[[#This Row],[Código del producto Vendido]],STOCK[],13,FALSE),VENTAS[[#This Row],[Precio Venta]]*0.6)-VENTAS[[#This Row],[Comisión Unitaria 10%]]</f>
        <v>17</v>
      </c>
      <c r="L938" s="42">
        <f>VENTAS[[#This Row],[Cantidad]]*(VENTAS[[#This Row],[Precio Venta]]-VENTAS[[#This Row],[Costo Unitario SIN Comision]]-VENTAS[[#This Row],[Comisión Unitaria 10%]]-0.01*VENTAS[[#This Row],[Precio Venta]])</f>
        <v>14.15</v>
      </c>
      <c r="M938" s="46"/>
      <c r="N938" s="47" t="s">
        <v>25087</v>
      </c>
    </row>
    <row r="939" ht="34" customHeight="1" spans="1:14">
      <c r="A939" s="38">
        <v>45662.7427083333</v>
      </c>
      <c r="B939" s="39"/>
      <c r="C939" s="39"/>
      <c r="D939" s="39" t="s">
        <v>23218</v>
      </c>
      <c r="E939" s="39" t="s">
        <v>25088</v>
      </c>
      <c r="F939" s="41" t="s">
        <v>25089</v>
      </c>
      <c r="G939" s="39">
        <v>1</v>
      </c>
      <c r="H939" s="42">
        <v>35</v>
      </c>
      <c r="I939" s="44">
        <f>VENTAS[[#This Row],[Cantidad]]*VENTAS[[#This Row],[Precio Venta]]</f>
        <v>35</v>
      </c>
      <c r="J939" s="42">
        <f>IF(VENTAS[[#This Row],[Nombre del Gestor]]&gt;1,VENTAS[[#This Row],[Precio Venta]]*10%,0)</f>
        <v>3.5</v>
      </c>
      <c r="K939" s="42">
        <f>IFERROR(VLOOKUP(VENTAS[[#This Row],[Código del producto Vendido]],STOCK[],13,FALSE),VENTAS[[#This Row],[Precio Venta]]*0.6)-VENTAS[[#This Row],[Comisión Unitaria 10%]]</f>
        <v>17.5</v>
      </c>
      <c r="L939" s="42">
        <f>VENTAS[[#This Row],[Cantidad]]*(VENTAS[[#This Row],[Precio Venta]]-VENTAS[[#This Row],[Costo Unitario SIN Comision]]-VENTAS[[#This Row],[Comisión Unitaria 10%]]-0.01*VENTAS[[#This Row],[Precio Venta]])</f>
        <v>13.65</v>
      </c>
      <c r="M939" s="46"/>
      <c r="N939" s="47" t="s">
        <v>25090</v>
      </c>
    </row>
    <row r="940" ht="17" customHeight="1" spans="1:14">
      <c r="A940" s="38">
        <v>45663.3428703704</v>
      </c>
      <c r="B940" s="39"/>
      <c r="C940" s="39"/>
      <c r="D940" s="39" t="s">
        <v>23383</v>
      </c>
      <c r="E940" s="39" t="s">
        <v>17332</v>
      </c>
      <c r="F940" s="41" t="s">
        <v>17333</v>
      </c>
      <c r="G940" s="39">
        <v>1</v>
      </c>
      <c r="H940" s="42">
        <v>12</v>
      </c>
      <c r="I940" s="44">
        <f>VENTAS[[#This Row],[Cantidad]]*VENTAS[[#This Row],[Precio Venta]]</f>
        <v>12</v>
      </c>
      <c r="J940" s="42">
        <f>IF(VENTAS[[#This Row],[Nombre del Gestor]]&gt;1,VENTAS[[#This Row],[Precio Venta]]*10%,0)</f>
        <v>1.2</v>
      </c>
      <c r="K940" s="42">
        <f>IFERROR(VLOOKUP(VENTAS[[#This Row],[Código del producto Vendido]],STOCK[],13,FALSE),VENTAS[[#This Row],[Precio Venta]]*0.6)-VENTAS[[#This Row],[Comisión Unitaria 10%]]</f>
        <v>10</v>
      </c>
      <c r="L940" s="42">
        <f>VENTAS[[#This Row],[Cantidad]]*(VENTAS[[#This Row],[Precio Venta]]-VENTAS[[#This Row],[Costo Unitario SIN Comision]]-VENTAS[[#This Row],[Comisión Unitaria 10%]]-0.01*VENTAS[[#This Row],[Precio Venta]])</f>
        <v>0.68</v>
      </c>
      <c r="M940" s="46"/>
      <c r="N940" s="47" t="s">
        <v>25091</v>
      </c>
    </row>
    <row r="941" ht="17" customHeight="1" spans="1:14">
      <c r="A941" s="38">
        <v>45663.3920601852</v>
      </c>
      <c r="B941" s="39"/>
      <c r="C941" s="39"/>
      <c r="D941" s="39" t="s">
        <v>23671</v>
      </c>
      <c r="E941" s="39" t="s">
        <v>16821</v>
      </c>
      <c r="F941" s="41" t="s">
        <v>16822</v>
      </c>
      <c r="G941" s="39">
        <v>1</v>
      </c>
      <c r="H941" s="42">
        <v>30</v>
      </c>
      <c r="I941" s="44">
        <f>VENTAS[[#This Row],[Cantidad]]*VENTAS[[#This Row],[Precio Venta]]</f>
        <v>30</v>
      </c>
      <c r="J941" s="42">
        <f>IF(VENTAS[[#This Row],[Nombre del Gestor]]&gt;1,VENTAS[[#This Row],[Precio Venta]]*10%,0)</f>
        <v>3</v>
      </c>
      <c r="K941" s="42">
        <f>IFERROR(VLOOKUP(VENTAS[[#This Row],[Código del producto Vendido]],STOCK[],13,FALSE),VENTAS[[#This Row],[Precio Venta]]*0.6)-VENTAS[[#This Row],[Comisión Unitaria 10%]]</f>
        <v>8.6</v>
      </c>
      <c r="L941" s="42">
        <f>VENTAS[[#This Row],[Cantidad]]*(VENTAS[[#This Row],[Precio Venta]]-VENTAS[[#This Row],[Costo Unitario SIN Comision]]-VENTAS[[#This Row],[Comisión Unitaria 10%]]-0.01*VENTAS[[#This Row],[Precio Venta]])</f>
        <v>18.1</v>
      </c>
      <c r="M941" s="46"/>
      <c r="N941" s="47" t="s">
        <v>25092</v>
      </c>
    </row>
    <row r="942" ht="17" customHeight="1" spans="1:14">
      <c r="A942" s="38">
        <v>45663.3920601852</v>
      </c>
      <c r="B942" s="39"/>
      <c r="C942" s="39"/>
      <c r="D942" s="39" t="s">
        <v>23671</v>
      </c>
      <c r="E942" s="39" t="s">
        <v>16724</v>
      </c>
      <c r="F942" s="41" t="s">
        <v>16725</v>
      </c>
      <c r="G942" s="39">
        <v>1</v>
      </c>
      <c r="H942" s="42">
        <v>10</v>
      </c>
      <c r="I942" s="44">
        <f>VENTAS[[#This Row],[Cantidad]]*VENTAS[[#This Row],[Precio Venta]]</f>
        <v>10</v>
      </c>
      <c r="J942" s="42">
        <f>IF(VENTAS[[#This Row],[Nombre del Gestor]]&gt;1,VENTAS[[#This Row],[Precio Venta]]*10%,0)</f>
        <v>1</v>
      </c>
      <c r="K942" s="42">
        <f>IFERROR(VLOOKUP(VENTAS[[#This Row],[Código del producto Vendido]],STOCK[],13,FALSE),VENTAS[[#This Row],[Precio Venta]]*0.6)-VENTAS[[#This Row],[Comisión Unitaria 10%]]</f>
        <v>4.32</v>
      </c>
      <c r="L942" s="42">
        <f>VENTAS[[#This Row],[Cantidad]]*(VENTAS[[#This Row],[Precio Venta]]-VENTAS[[#This Row],[Costo Unitario SIN Comision]]-VENTAS[[#This Row],[Comisión Unitaria 10%]]-0.01*VENTAS[[#This Row],[Precio Venta]])</f>
        <v>4.58</v>
      </c>
      <c r="M942" s="46"/>
      <c r="N942" s="47" t="s">
        <v>25093</v>
      </c>
    </row>
    <row r="943" ht="17" customHeight="1" spans="1:14">
      <c r="A943" s="38">
        <v>45663.3994444444</v>
      </c>
      <c r="B943" s="39"/>
      <c r="C943" s="39"/>
      <c r="D943" s="39" t="s">
        <v>23383</v>
      </c>
      <c r="E943" s="39" t="s">
        <v>24500</v>
      </c>
      <c r="F943" s="41" t="s">
        <v>17337</v>
      </c>
      <c r="G943" s="39">
        <v>1</v>
      </c>
      <c r="H943" s="42">
        <v>30</v>
      </c>
      <c r="I943" s="44">
        <f>VENTAS[[#This Row],[Cantidad]]*VENTAS[[#This Row],[Precio Venta]]</f>
        <v>30</v>
      </c>
      <c r="J943" s="42">
        <f>IF(VENTAS[[#This Row],[Nombre del Gestor]]&gt;1,VENTAS[[#This Row],[Precio Venta]]*10%,0)</f>
        <v>3</v>
      </c>
      <c r="K943" s="42">
        <f>IFERROR(VLOOKUP(VENTAS[[#This Row],[Código del producto Vendido]],STOCK[],13,FALSE),VENTAS[[#This Row],[Precio Venta]]*0.6)-VENTAS[[#This Row],[Comisión Unitaria 10%]]</f>
        <v>15</v>
      </c>
      <c r="L943" s="42">
        <f>VENTAS[[#This Row],[Cantidad]]*(VENTAS[[#This Row],[Precio Venta]]-VENTAS[[#This Row],[Costo Unitario SIN Comision]]-VENTAS[[#This Row],[Comisión Unitaria 10%]]-0.01*VENTAS[[#This Row],[Precio Venta]])</f>
        <v>11.7</v>
      </c>
      <c r="M943" s="46"/>
      <c r="N943" s="47" t="s">
        <v>25094</v>
      </c>
    </row>
    <row r="944" ht="17" customHeight="1" spans="1:14">
      <c r="A944" s="38">
        <v>45663.4014814815</v>
      </c>
      <c r="B944" s="39"/>
      <c r="C944" s="39"/>
      <c r="D944" s="39"/>
      <c r="E944" s="39" t="s">
        <v>17335</v>
      </c>
      <c r="F944" s="41" t="s">
        <v>17333</v>
      </c>
      <c r="G944" s="39">
        <v>1</v>
      </c>
      <c r="H944" s="42">
        <v>12</v>
      </c>
      <c r="I944" s="44">
        <f>VENTAS[[#This Row],[Cantidad]]*VENTAS[[#This Row],[Precio Venta]]</f>
        <v>12</v>
      </c>
      <c r="J944" s="42">
        <f>IF(VENTAS[[#This Row],[Nombre del Gestor]]&gt;1,VENTAS[[#This Row],[Precio Venta]]*10%,0)</f>
        <v>0</v>
      </c>
      <c r="K944" s="42">
        <f>IFERROR(VLOOKUP(VENTAS[[#This Row],[Código del producto Vendido]],STOCK[],13,FALSE),VENTAS[[#This Row],[Precio Venta]]*0.6)-VENTAS[[#This Row],[Comisión Unitaria 10%]]</f>
        <v>7.2</v>
      </c>
      <c r="L944" s="42">
        <f>VENTAS[[#This Row],[Cantidad]]*(VENTAS[[#This Row],[Precio Venta]]-VENTAS[[#This Row],[Costo Unitario SIN Comision]]-VENTAS[[#This Row],[Comisión Unitaria 10%]]-0.01*VENTAS[[#This Row],[Precio Venta]])</f>
        <v>4.68</v>
      </c>
      <c r="M944" s="46"/>
      <c r="N944" s="47" t="s">
        <v>25095</v>
      </c>
    </row>
    <row r="945" ht="17" customHeight="1" spans="1:14">
      <c r="A945" s="38">
        <v>45663.4406134259</v>
      </c>
      <c r="B945" s="39"/>
      <c r="C945" s="39"/>
      <c r="D945" s="39" t="s">
        <v>23174</v>
      </c>
      <c r="E945" s="39" t="s">
        <v>25096</v>
      </c>
      <c r="F945" s="41" t="s">
        <v>16637</v>
      </c>
      <c r="G945" s="39">
        <v>1</v>
      </c>
      <c r="H945" s="42">
        <v>25</v>
      </c>
      <c r="I945" s="44">
        <f>VENTAS[[#This Row],[Cantidad]]*VENTAS[[#This Row],[Precio Venta]]</f>
        <v>25</v>
      </c>
      <c r="J945" s="42">
        <f>IF(VENTAS[[#This Row],[Nombre del Gestor]]&gt;1,VENTAS[[#This Row],[Precio Venta]]*10%,0)</f>
        <v>2.5</v>
      </c>
      <c r="K945" s="42">
        <f>IFERROR(VLOOKUP(VENTAS[[#This Row],[Código del producto Vendido]],STOCK[],13,FALSE),VENTAS[[#This Row],[Precio Venta]]*0.6)-VENTAS[[#This Row],[Comisión Unitaria 10%]]</f>
        <v>12.5</v>
      </c>
      <c r="L945" s="42">
        <f>VENTAS[[#This Row],[Cantidad]]*(VENTAS[[#This Row],[Precio Venta]]-VENTAS[[#This Row],[Costo Unitario SIN Comision]]-VENTAS[[#This Row],[Comisión Unitaria 10%]]-0.01*VENTAS[[#This Row],[Precio Venta]])</f>
        <v>9.75</v>
      </c>
      <c r="M945" s="46"/>
      <c r="N945" s="47" t="s">
        <v>25097</v>
      </c>
    </row>
    <row r="946" ht="17" customHeight="1" spans="1:14">
      <c r="A946" s="38">
        <v>45663.4406134259</v>
      </c>
      <c r="B946" s="39"/>
      <c r="C946" s="39"/>
      <c r="D946" s="39" t="s">
        <v>23174</v>
      </c>
      <c r="E946" s="39" t="s">
        <v>25098</v>
      </c>
      <c r="F946" s="41" t="s">
        <v>18792</v>
      </c>
      <c r="G946" s="39">
        <v>1</v>
      </c>
      <c r="H946" s="42">
        <v>22</v>
      </c>
      <c r="I946" s="44">
        <f>VENTAS[[#This Row],[Cantidad]]*VENTAS[[#This Row],[Precio Venta]]</f>
        <v>22</v>
      </c>
      <c r="J946" s="42">
        <f>IF(VENTAS[[#This Row],[Nombre del Gestor]]&gt;1,VENTAS[[#This Row],[Precio Venta]]*10%,0)</f>
        <v>2.2</v>
      </c>
      <c r="K946" s="42">
        <f>IFERROR(VLOOKUP(VENTAS[[#This Row],[Código del producto Vendido]],STOCK[],13,FALSE),VENTAS[[#This Row],[Precio Venta]]*0.6)-VENTAS[[#This Row],[Comisión Unitaria 10%]]</f>
        <v>11</v>
      </c>
      <c r="L946" s="42">
        <f>VENTAS[[#This Row],[Cantidad]]*(VENTAS[[#This Row],[Precio Venta]]-VENTAS[[#This Row],[Costo Unitario SIN Comision]]-VENTAS[[#This Row],[Comisión Unitaria 10%]]-0.01*VENTAS[[#This Row],[Precio Venta]])</f>
        <v>8.58</v>
      </c>
      <c r="M946" s="46"/>
      <c r="N946" s="47" t="s">
        <v>25099</v>
      </c>
    </row>
    <row r="947" ht="17" customHeight="1" spans="1:14">
      <c r="A947" s="38">
        <v>45663.4657407407</v>
      </c>
      <c r="B947" s="39"/>
      <c r="C947" s="39"/>
      <c r="D947" s="39" t="s">
        <v>23196</v>
      </c>
      <c r="E947" s="39" t="s">
        <v>25100</v>
      </c>
      <c r="F947" s="41" t="s">
        <v>25101</v>
      </c>
      <c r="G947" s="39">
        <v>1</v>
      </c>
      <c r="H947" s="42">
        <v>30</v>
      </c>
      <c r="I947" s="44">
        <f>VENTAS[[#This Row],[Cantidad]]*VENTAS[[#This Row],[Precio Venta]]</f>
        <v>30</v>
      </c>
      <c r="J947" s="42">
        <f>IF(VENTAS[[#This Row],[Nombre del Gestor]]&gt;1,VENTAS[[#This Row],[Precio Venta]]*10%,0)</f>
        <v>3</v>
      </c>
      <c r="K947" s="42">
        <f>IFERROR(VLOOKUP(VENTAS[[#This Row],[Código del producto Vendido]],STOCK[],13,FALSE),VENTAS[[#This Row],[Precio Venta]]*0.6)-VENTAS[[#This Row],[Comisión Unitaria 10%]]</f>
        <v>15</v>
      </c>
      <c r="L947" s="42">
        <f>VENTAS[[#This Row],[Cantidad]]*(VENTAS[[#This Row],[Precio Venta]]-VENTAS[[#This Row],[Costo Unitario SIN Comision]]-VENTAS[[#This Row],[Comisión Unitaria 10%]]-0.01*VENTAS[[#This Row],[Precio Venta]])</f>
        <v>11.7</v>
      </c>
      <c r="M947" s="46"/>
      <c r="N947" s="47" t="s">
        <v>25102</v>
      </c>
    </row>
    <row r="948" ht="34" customHeight="1" spans="1:14">
      <c r="A948" s="38">
        <v>45663.5284490741</v>
      </c>
      <c r="B948" s="39"/>
      <c r="C948" s="39"/>
      <c r="D948" s="39" t="s">
        <v>23196</v>
      </c>
      <c r="E948" s="39" t="s">
        <v>25103</v>
      </c>
      <c r="F948" s="41" t="s">
        <v>17694</v>
      </c>
      <c r="G948" s="39">
        <v>1</v>
      </c>
      <c r="H948" s="42">
        <v>18</v>
      </c>
      <c r="I948" s="44">
        <f>VENTAS[[#This Row],[Cantidad]]*VENTAS[[#This Row],[Precio Venta]]</f>
        <v>18</v>
      </c>
      <c r="J948" s="42">
        <f>IF(VENTAS[[#This Row],[Nombre del Gestor]]&gt;1,VENTAS[[#This Row],[Precio Venta]]*10%,0)</f>
        <v>1.8</v>
      </c>
      <c r="K948" s="42">
        <f>IFERROR(VLOOKUP(VENTAS[[#This Row],[Código del producto Vendido]],STOCK[],13,FALSE),VENTAS[[#This Row],[Precio Venta]]*0.6)-VENTAS[[#This Row],[Comisión Unitaria 10%]]</f>
        <v>9</v>
      </c>
      <c r="L948" s="42">
        <f>VENTAS[[#This Row],[Cantidad]]*(VENTAS[[#This Row],[Precio Venta]]-VENTAS[[#This Row],[Costo Unitario SIN Comision]]-VENTAS[[#This Row],[Comisión Unitaria 10%]]-0.01*VENTAS[[#This Row],[Precio Venta]])</f>
        <v>7.02</v>
      </c>
      <c r="M948" s="46"/>
      <c r="N948" s="47" t="s">
        <v>25104</v>
      </c>
    </row>
    <row r="949" ht="17" customHeight="1" spans="1:14">
      <c r="A949" s="38">
        <v>45663.5358449074</v>
      </c>
      <c r="B949" s="39"/>
      <c r="C949" s="39"/>
      <c r="D949" s="39" t="s">
        <v>23196</v>
      </c>
      <c r="E949" s="39" t="s">
        <v>25105</v>
      </c>
      <c r="F949" s="41" t="s">
        <v>25106</v>
      </c>
      <c r="G949" s="39">
        <v>1</v>
      </c>
      <c r="H949" s="42">
        <v>38</v>
      </c>
      <c r="I949" s="44">
        <f>VENTAS[[#This Row],[Cantidad]]*VENTAS[[#This Row],[Precio Venta]]</f>
        <v>38</v>
      </c>
      <c r="J949" s="42">
        <f>IF(VENTAS[[#This Row],[Nombre del Gestor]]&gt;1,VENTAS[[#This Row],[Precio Venta]]*10%,0)</f>
        <v>3.8</v>
      </c>
      <c r="K949" s="42">
        <f>IFERROR(VLOOKUP(VENTAS[[#This Row],[Código del producto Vendido]],STOCK[],13,FALSE),VENTAS[[#This Row],[Precio Venta]]*0.6)-VENTAS[[#This Row],[Comisión Unitaria 10%]]</f>
        <v>19</v>
      </c>
      <c r="L949" s="42">
        <f>VENTAS[[#This Row],[Cantidad]]*(VENTAS[[#This Row],[Precio Venta]]-VENTAS[[#This Row],[Costo Unitario SIN Comision]]-VENTAS[[#This Row],[Comisión Unitaria 10%]]-0.01*VENTAS[[#This Row],[Precio Venta]])</f>
        <v>14.82</v>
      </c>
      <c r="M949" s="46"/>
      <c r="N949" s="47" t="s">
        <v>25107</v>
      </c>
    </row>
    <row r="950" ht="34" customHeight="1" spans="1:14">
      <c r="A950" s="38">
        <v>45663.5358449074</v>
      </c>
      <c r="B950" s="39"/>
      <c r="C950" s="39"/>
      <c r="D950" s="39" t="s">
        <v>23196</v>
      </c>
      <c r="E950" s="39" t="s">
        <v>25108</v>
      </c>
      <c r="F950" s="41" t="s">
        <v>25109</v>
      </c>
      <c r="G950" s="39">
        <v>1</v>
      </c>
      <c r="H950" s="42">
        <v>18</v>
      </c>
      <c r="I950" s="44">
        <f>VENTAS[[#This Row],[Cantidad]]*VENTAS[[#This Row],[Precio Venta]]</f>
        <v>18</v>
      </c>
      <c r="J950" s="42">
        <f>IF(VENTAS[[#This Row],[Nombre del Gestor]]&gt;1,VENTAS[[#This Row],[Precio Venta]]*10%,0)</f>
        <v>1.8</v>
      </c>
      <c r="K950" s="42">
        <f>IFERROR(VLOOKUP(VENTAS[[#This Row],[Código del producto Vendido]],STOCK[],13,FALSE),VENTAS[[#This Row],[Precio Venta]]*0.6)-VENTAS[[#This Row],[Comisión Unitaria 10%]]</f>
        <v>9</v>
      </c>
      <c r="L950" s="42">
        <f>VENTAS[[#This Row],[Cantidad]]*(VENTAS[[#This Row],[Precio Venta]]-VENTAS[[#This Row],[Costo Unitario SIN Comision]]-VENTAS[[#This Row],[Comisión Unitaria 10%]]-0.01*VENTAS[[#This Row],[Precio Venta]])</f>
        <v>7.02</v>
      </c>
      <c r="M950" s="46"/>
      <c r="N950" s="47" t="s">
        <v>25110</v>
      </c>
    </row>
    <row r="951" ht="17" customHeight="1" spans="1:14">
      <c r="A951" s="38">
        <v>45663.5626736111</v>
      </c>
      <c r="B951" s="39"/>
      <c r="C951" s="39"/>
      <c r="D951" s="39" t="s">
        <v>23383</v>
      </c>
      <c r="E951" s="39" t="s">
        <v>24859</v>
      </c>
      <c r="F951" s="41" t="s">
        <v>25060</v>
      </c>
      <c r="G951" s="39">
        <v>1</v>
      </c>
      <c r="H951" s="42">
        <v>30</v>
      </c>
      <c r="I951" s="44">
        <f>VENTAS[[#This Row],[Cantidad]]*VENTAS[[#This Row],[Precio Venta]]</f>
        <v>30</v>
      </c>
      <c r="J951" s="42">
        <f>IF(VENTAS[[#This Row],[Nombre del Gestor]]&gt;1,VENTAS[[#This Row],[Precio Venta]]*10%,0)</f>
        <v>3</v>
      </c>
      <c r="K951" s="42">
        <f>IFERROR(VLOOKUP(VENTAS[[#This Row],[Código del producto Vendido]],STOCK[],13,FALSE),VENTAS[[#This Row],[Precio Venta]]*0.6)-VENTAS[[#This Row],[Comisión Unitaria 10%]]</f>
        <v>15</v>
      </c>
      <c r="L951" s="42">
        <f>VENTAS[[#This Row],[Cantidad]]*(VENTAS[[#This Row],[Precio Venta]]-VENTAS[[#This Row],[Costo Unitario SIN Comision]]-VENTAS[[#This Row],[Comisión Unitaria 10%]]-0.01*VENTAS[[#This Row],[Precio Venta]])</f>
        <v>11.7</v>
      </c>
      <c r="M951" s="46"/>
      <c r="N951" s="47" t="s">
        <v>25111</v>
      </c>
    </row>
    <row r="952" ht="17" customHeight="1" spans="1:14">
      <c r="A952" s="38">
        <v>45663.5626736111</v>
      </c>
      <c r="B952" s="39"/>
      <c r="C952" s="39"/>
      <c r="D952" s="39" t="s">
        <v>23383</v>
      </c>
      <c r="E952" s="39" t="s">
        <v>25059</v>
      </c>
      <c r="F952" s="41" t="s">
        <v>25060</v>
      </c>
      <c r="G952" s="39">
        <v>1</v>
      </c>
      <c r="H952" s="42">
        <v>30</v>
      </c>
      <c r="I952" s="44">
        <f>VENTAS[[#This Row],[Cantidad]]*VENTAS[[#This Row],[Precio Venta]]</f>
        <v>30</v>
      </c>
      <c r="J952" s="42">
        <f>IF(VENTAS[[#This Row],[Nombre del Gestor]]&gt;1,VENTAS[[#This Row],[Precio Venta]]*10%,0)</f>
        <v>3</v>
      </c>
      <c r="K952" s="42">
        <f>IFERROR(VLOOKUP(VENTAS[[#This Row],[Código del producto Vendido]],STOCK[],13,FALSE),VENTAS[[#This Row],[Precio Venta]]*0.6)-VENTAS[[#This Row],[Comisión Unitaria 10%]]</f>
        <v>15</v>
      </c>
      <c r="L952" s="42">
        <f>VENTAS[[#This Row],[Cantidad]]*(VENTAS[[#This Row],[Precio Venta]]-VENTAS[[#This Row],[Costo Unitario SIN Comision]]-VENTAS[[#This Row],[Comisión Unitaria 10%]]-0.01*VENTAS[[#This Row],[Precio Venta]])</f>
        <v>11.7</v>
      </c>
      <c r="M952" s="46"/>
      <c r="N952" s="47" t="s">
        <v>25112</v>
      </c>
    </row>
    <row r="953" ht="17" customHeight="1" spans="1:14">
      <c r="A953" s="38">
        <v>45663.8070486111</v>
      </c>
      <c r="B953" s="39"/>
      <c r="C953" s="39"/>
      <c r="D953" s="39" t="s">
        <v>24060</v>
      </c>
      <c r="E953" s="39" t="s">
        <v>16454</v>
      </c>
      <c r="F953" s="41" t="s">
        <v>16455</v>
      </c>
      <c r="G953" s="39">
        <v>1</v>
      </c>
      <c r="H953" s="42">
        <v>27</v>
      </c>
      <c r="I953" s="44">
        <f>VENTAS[[#This Row],[Cantidad]]*VENTAS[[#This Row],[Precio Venta]]</f>
        <v>27</v>
      </c>
      <c r="J953" s="42">
        <f>IF(VENTAS[[#This Row],[Nombre del Gestor]]&gt;1,VENTAS[[#This Row],[Precio Venta]]*10%,0)</f>
        <v>2.7</v>
      </c>
      <c r="K953" s="42">
        <f>IFERROR(VLOOKUP(VENTAS[[#This Row],[Código del producto Vendido]],STOCK[],13,FALSE),VENTAS[[#This Row],[Precio Venta]]*0.6)-VENTAS[[#This Row],[Comisión Unitaria 10%]]</f>
        <v>15.5222222222222</v>
      </c>
      <c r="L953" s="42">
        <f>VENTAS[[#This Row],[Cantidad]]*(VENTAS[[#This Row],[Precio Venta]]-VENTAS[[#This Row],[Costo Unitario SIN Comision]]-VENTAS[[#This Row],[Comisión Unitaria 10%]]-0.01*VENTAS[[#This Row],[Precio Venta]])</f>
        <v>8.5077777777778</v>
      </c>
      <c r="M953" s="46"/>
      <c r="N953" s="47" t="s">
        <v>25113</v>
      </c>
    </row>
    <row r="954" ht="17" customHeight="1" spans="1:14">
      <c r="A954" s="38">
        <v>45663.8364814815</v>
      </c>
      <c r="B954" s="39"/>
      <c r="C954" s="39"/>
      <c r="D954" s="39" t="s">
        <v>24029</v>
      </c>
      <c r="E954" s="39" t="s">
        <v>25114</v>
      </c>
      <c r="F954" s="41" t="s">
        <v>25115</v>
      </c>
      <c r="G954" s="39">
        <v>1</v>
      </c>
      <c r="H954" s="42">
        <v>30</v>
      </c>
      <c r="I954" s="44">
        <f>VENTAS[[#This Row],[Cantidad]]*VENTAS[[#This Row],[Precio Venta]]</f>
        <v>30</v>
      </c>
      <c r="J954" s="42">
        <f>IF(VENTAS[[#This Row],[Nombre del Gestor]]&gt;1,VENTAS[[#This Row],[Precio Venta]]*10%,0)</f>
        <v>3</v>
      </c>
      <c r="K954" s="42">
        <f>IFERROR(VLOOKUP(VENTAS[[#This Row],[Código del producto Vendido]],STOCK[],13,FALSE),VENTAS[[#This Row],[Precio Venta]]*0.6)-VENTAS[[#This Row],[Comisión Unitaria 10%]]</f>
        <v>15</v>
      </c>
      <c r="L954" s="42">
        <f>VENTAS[[#This Row],[Cantidad]]*(VENTAS[[#This Row],[Precio Venta]]-VENTAS[[#This Row],[Costo Unitario SIN Comision]]-VENTAS[[#This Row],[Comisión Unitaria 10%]]-0.01*VENTAS[[#This Row],[Precio Venta]])</f>
        <v>11.7</v>
      </c>
      <c r="M954" s="46"/>
      <c r="N954" s="47" t="s">
        <v>25116</v>
      </c>
    </row>
    <row r="955" ht="34" customHeight="1" spans="1:14">
      <c r="A955" s="38">
        <v>45663.88875</v>
      </c>
      <c r="B955" s="39"/>
      <c r="C955" s="39"/>
      <c r="D955" s="39"/>
      <c r="E955" s="39" t="s">
        <v>24157</v>
      </c>
      <c r="F955" s="41" t="s">
        <v>24158</v>
      </c>
      <c r="G955" s="39">
        <v>1</v>
      </c>
      <c r="H955" s="42">
        <v>18</v>
      </c>
      <c r="I955" s="44">
        <f>VENTAS[[#This Row],[Cantidad]]*VENTAS[[#This Row],[Precio Venta]]</f>
        <v>18</v>
      </c>
      <c r="J955" s="42">
        <f>IF(VENTAS[[#This Row],[Nombre del Gestor]]&gt;1,VENTAS[[#This Row],[Precio Venta]]*10%,0)</f>
        <v>0</v>
      </c>
      <c r="K955" s="42">
        <f>IFERROR(VLOOKUP(VENTAS[[#This Row],[Código del producto Vendido]],STOCK[],13,FALSE),VENTAS[[#This Row],[Precio Venta]]*0.6)-VENTAS[[#This Row],[Comisión Unitaria 10%]]</f>
        <v>10.8</v>
      </c>
      <c r="L955" s="42">
        <f>VENTAS[[#This Row],[Cantidad]]*(VENTAS[[#This Row],[Precio Venta]]-VENTAS[[#This Row],[Costo Unitario SIN Comision]]-VENTAS[[#This Row],[Comisión Unitaria 10%]]-0.01*VENTAS[[#This Row],[Precio Venta]])</f>
        <v>7.02</v>
      </c>
      <c r="M955" s="46"/>
      <c r="N955" s="47" t="s">
        <v>25117</v>
      </c>
    </row>
    <row r="956" ht="17" customHeight="1" spans="1:14">
      <c r="A956" s="38">
        <v>45663.88875</v>
      </c>
      <c r="B956" s="39"/>
      <c r="C956" s="39"/>
      <c r="D956" s="39"/>
      <c r="E956" s="39" t="s">
        <v>25118</v>
      </c>
      <c r="F956" s="41" t="s">
        <v>25119</v>
      </c>
      <c r="G956" s="39">
        <v>1</v>
      </c>
      <c r="H956" s="42">
        <v>15</v>
      </c>
      <c r="I956" s="44">
        <f>VENTAS[[#This Row],[Cantidad]]*VENTAS[[#This Row],[Precio Venta]]</f>
        <v>15</v>
      </c>
      <c r="J956" s="42">
        <f>IF(VENTAS[[#This Row],[Nombre del Gestor]]&gt;1,VENTAS[[#This Row],[Precio Venta]]*10%,0)</f>
        <v>0</v>
      </c>
      <c r="K956" s="42">
        <f>IFERROR(VLOOKUP(VENTAS[[#This Row],[Código del producto Vendido]],STOCK[],13,FALSE),VENTAS[[#This Row],[Precio Venta]]*0.6)-VENTAS[[#This Row],[Comisión Unitaria 10%]]</f>
        <v>9</v>
      </c>
      <c r="L956" s="42">
        <f>VENTAS[[#This Row],[Cantidad]]*(VENTAS[[#This Row],[Precio Venta]]-VENTAS[[#This Row],[Costo Unitario SIN Comision]]-VENTAS[[#This Row],[Comisión Unitaria 10%]]-0.01*VENTAS[[#This Row],[Precio Venta]])</f>
        <v>5.85</v>
      </c>
      <c r="M956" s="46"/>
      <c r="N956" s="47" t="s">
        <v>25120</v>
      </c>
    </row>
    <row r="957" ht="34" customHeight="1" spans="1:14">
      <c r="A957" s="38">
        <v>45663.88875</v>
      </c>
      <c r="B957" s="39"/>
      <c r="C957" s="39"/>
      <c r="D957" s="39"/>
      <c r="E957" s="39" t="s">
        <v>25121</v>
      </c>
      <c r="F957" s="41" t="s">
        <v>18096</v>
      </c>
      <c r="G957" s="39">
        <v>1</v>
      </c>
      <c r="H957" s="42">
        <v>35</v>
      </c>
      <c r="I957" s="44">
        <f>VENTAS[[#This Row],[Cantidad]]*VENTAS[[#This Row],[Precio Venta]]</f>
        <v>35</v>
      </c>
      <c r="J957" s="42">
        <f>IF(VENTAS[[#This Row],[Nombre del Gestor]]&gt;1,VENTAS[[#This Row],[Precio Venta]]*10%,0)</f>
        <v>0</v>
      </c>
      <c r="K957" s="42">
        <f>IFERROR(VLOOKUP(VENTAS[[#This Row],[Código del producto Vendido]],STOCK[],13,FALSE),VENTAS[[#This Row],[Precio Venta]]*0.6)-VENTAS[[#This Row],[Comisión Unitaria 10%]]</f>
        <v>21</v>
      </c>
      <c r="L957" s="42">
        <f>VENTAS[[#This Row],[Cantidad]]*(VENTAS[[#This Row],[Precio Venta]]-VENTAS[[#This Row],[Costo Unitario SIN Comision]]-VENTAS[[#This Row],[Comisión Unitaria 10%]]-0.01*VENTAS[[#This Row],[Precio Venta]])</f>
        <v>13.65</v>
      </c>
      <c r="M957" s="46"/>
      <c r="N957" s="47" t="s">
        <v>25122</v>
      </c>
    </row>
    <row r="958" ht="34" customHeight="1" spans="1:14">
      <c r="A958" s="38">
        <v>45663.88875</v>
      </c>
      <c r="B958" s="39"/>
      <c r="C958" s="39"/>
      <c r="D958" s="39"/>
      <c r="E958" s="39" t="s">
        <v>25123</v>
      </c>
      <c r="F958" s="41" t="s">
        <v>25124</v>
      </c>
      <c r="G958" s="39">
        <v>1</v>
      </c>
      <c r="H958" s="42">
        <v>18</v>
      </c>
      <c r="I958" s="44">
        <f>VENTAS[[#This Row],[Cantidad]]*VENTAS[[#This Row],[Precio Venta]]</f>
        <v>18</v>
      </c>
      <c r="J958" s="42">
        <f>IF(VENTAS[[#This Row],[Nombre del Gestor]]&gt;1,VENTAS[[#This Row],[Precio Venta]]*10%,0)</f>
        <v>0</v>
      </c>
      <c r="K958" s="42">
        <f>IFERROR(VLOOKUP(VENTAS[[#This Row],[Código del producto Vendido]],STOCK[],13,FALSE),VENTAS[[#This Row],[Precio Venta]]*0.6)-VENTAS[[#This Row],[Comisión Unitaria 10%]]</f>
        <v>10.8</v>
      </c>
      <c r="L958" s="42">
        <f>VENTAS[[#This Row],[Cantidad]]*(VENTAS[[#This Row],[Precio Venta]]-VENTAS[[#This Row],[Costo Unitario SIN Comision]]-VENTAS[[#This Row],[Comisión Unitaria 10%]]-0.01*VENTAS[[#This Row],[Precio Venta]])</f>
        <v>7.02</v>
      </c>
      <c r="M958" s="46"/>
      <c r="N958" s="47" t="s">
        <v>25125</v>
      </c>
    </row>
    <row r="959" ht="34" customHeight="1" spans="1:14">
      <c r="A959" s="38">
        <v>45663.88875</v>
      </c>
      <c r="B959" s="39"/>
      <c r="C959" s="39"/>
      <c r="D959" s="39"/>
      <c r="E959" s="39" t="s">
        <v>24366</v>
      </c>
      <c r="F959" s="41" t="s">
        <v>24367</v>
      </c>
      <c r="G959" s="39">
        <v>1</v>
      </c>
      <c r="H959" s="42">
        <v>22</v>
      </c>
      <c r="I959" s="44">
        <f>VENTAS[[#This Row],[Cantidad]]*VENTAS[[#This Row],[Precio Venta]]</f>
        <v>22</v>
      </c>
      <c r="J959" s="42">
        <f>IF(VENTAS[[#This Row],[Nombre del Gestor]]&gt;1,VENTAS[[#This Row],[Precio Venta]]*10%,0)</f>
        <v>0</v>
      </c>
      <c r="K959" s="42">
        <f>IFERROR(VLOOKUP(VENTAS[[#This Row],[Código del producto Vendido]],STOCK[],13,FALSE),VENTAS[[#This Row],[Precio Venta]]*0.6)-VENTAS[[#This Row],[Comisión Unitaria 10%]]</f>
        <v>13.2</v>
      </c>
      <c r="L959" s="42">
        <f>VENTAS[[#This Row],[Cantidad]]*(VENTAS[[#This Row],[Precio Venta]]-VENTAS[[#This Row],[Costo Unitario SIN Comision]]-VENTAS[[#This Row],[Comisión Unitaria 10%]]-0.01*VENTAS[[#This Row],[Precio Venta]])</f>
        <v>8.58</v>
      </c>
      <c r="M959" s="46"/>
      <c r="N959" s="47" t="s">
        <v>25126</v>
      </c>
    </row>
    <row r="960" ht="34" customHeight="1" spans="1:14">
      <c r="A960" s="38">
        <v>45663.88875</v>
      </c>
      <c r="B960" s="39"/>
      <c r="C960" s="39"/>
      <c r="D960" s="39"/>
      <c r="E960" s="39" t="s">
        <v>25127</v>
      </c>
      <c r="F960" s="41" t="s">
        <v>25128</v>
      </c>
      <c r="G960" s="39">
        <v>1</v>
      </c>
      <c r="H960" s="42">
        <v>25</v>
      </c>
      <c r="I960" s="44">
        <f>VENTAS[[#This Row],[Cantidad]]*VENTAS[[#This Row],[Precio Venta]]</f>
        <v>25</v>
      </c>
      <c r="J960" s="42">
        <f>IF(VENTAS[[#This Row],[Nombre del Gestor]]&gt;1,VENTAS[[#This Row],[Precio Venta]]*10%,0)</f>
        <v>0</v>
      </c>
      <c r="K960" s="42">
        <f>IFERROR(VLOOKUP(VENTAS[[#This Row],[Código del producto Vendido]],STOCK[],13,FALSE),VENTAS[[#This Row],[Precio Venta]]*0.6)-VENTAS[[#This Row],[Comisión Unitaria 10%]]</f>
        <v>15</v>
      </c>
      <c r="L960" s="42">
        <f>VENTAS[[#This Row],[Cantidad]]*(VENTAS[[#This Row],[Precio Venta]]-VENTAS[[#This Row],[Costo Unitario SIN Comision]]-VENTAS[[#This Row],[Comisión Unitaria 10%]]-0.01*VENTAS[[#This Row],[Precio Venta]])</f>
        <v>9.75</v>
      </c>
      <c r="M960" s="46"/>
      <c r="N960" s="47" t="s">
        <v>25129</v>
      </c>
    </row>
    <row r="961" ht="17" customHeight="1" spans="1:14">
      <c r="A961" s="38">
        <v>45664.4433796296</v>
      </c>
      <c r="B961" s="39"/>
      <c r="C961" s="39"/>
      <c r="D961" s="39" t="s">
        <v>24341</v>
      </c>
      <c r="E961" s="39" t="s">
        <v>22413</v>
      </c>
      <c r="F961" s="41" t="s">
        <v>24926</v>
      </c>
      <c r="G961" s="39">
        <v>1</v>
      </c>
      <c r="H961" s="42">
        <v>30</v>
      </c>
      <c r="I961" s="44">
        <f>VENTAS[[#This Row],[Cantidad]]*VENTAS[[#This Row],[Precio Venta]]</f>
        <v>30</v>
      </c>
      <c r="J961" s="42">
        <f>IF(VENTAS[[#This Row],[Nombre del Gestor]]&gt;1,VENTAS[[#This Row],[Precio Venta]]*10%,0)</f>
        <v>3</v>
      </c>
      <c r="K961" s="42">
        <f>IFERROR(VLOOKUP(VENTAS[[#This Row],[Código del producto Vendido]],STOCK[],13,FALSE),VENTAS[[#This Row],[Precio Venta]]*0.6)-VENTAS[[#This Row],[Comisión Unitaria 10%]]</f>
        <v>8</v>
      </c>
      <c r="L961" s="42">
        <f>VENTAS[[#This Row],[Cantidad]]*(VENTAS[[#This Row],[Precio Venta]]-VENTAS[[#This Row],[Costo Unitario SIN Comision]]-VENTAS[[#This Row],[Comisión Unitaria 10%]]-0.01*VENTAS[[#This Row],[Precio Venta]])</f>
        <v>18.7</v>
      </c>
      <c r="M961" s="46"/>
      <c r="N961" s="47" t="s">
        <v>25130</v>
      </c>
    </row>
    <row r="962" ht="17" customHeight="1" spans="1:14">
      <c r="A962" s="38">
        <v>45664.4433796296</v>
      </c>
      <c r="B962" s="39"/>
      <c r="C962" s="39"/>
      <c r="D962" s="39" t="s">
        <v>24341</v>
      </c>
      <c r="E962" s="39" t="s">
        <v>25131</v>
      </c>
      <c r="F962" s="41" t="s">
        <v>25132</v>
      </c>
      <c r="G962" s="39">
        <v>1</v>
      </c>
      <c r="H962" s="42">
        <v>30</v>
      </c>
      <c r="I962" s="44">
        <f>VENTAS[[#This Row],[Cantidad]]*VENTAS[[#This Row],[Precio Venta]]</f>
        <v>30</v>
      </c>
      <c r="J962" s="42">
        <f>IF(VENTAS[[#This Row],[Nombre del Gestor]]&gt;1,VENTAS[[#This Row],[Precio Venta]]*10%,0)</f>
        <v>3</v>
      </c>
      <c r="K962" s="42">
        <f>IFERROR(VLOOKUP(VENTAS[[#This Row],[Código del producto Vendido]],STOCK[],13,FALSE),VENTAS[[#This Row],[Precio Venta]]*0.6)-VENTAS[[#This Row],[Comisión Unitaria 10%]]</f>
        <v>15</v>
      </c>
      <c r="L962" s="42">
        <f>VENTAS[[#This Row],[Cantidad]]*(VENTAS[[#This Row],[Precio Venta]]-VENTAS[[#This Row],[Costo Unitario SIN Comision]]-VENTAS[[#This Row],[Comisión Unitaria 10%]]-0.01*VENTAS[[#This Row],[Precio Venta]])</f>
        <v>11.7</v>
      </c>
      <c r="M962" s="46"/>
      <c r="N962" s="47" t="s">
        <v>25133</v>
      </c>
    </row>
    <row r="963" ht="17" customHeight="1" spans="1:14">
      <c r="A963" s="38">
        <v>45664.4433796296</v>
      </c>
      <c r="B963" s="39"/>
      <c r="C963" s="39"/>
      <c r="D963" s="39" t="s">
        <v>24341</v>
      </c>
      <c r="E963" s="39" t="s">
        <v>25134</v>
      </c>
      <c r="F963" s="41" t="s">
        <v>25068</v>
      </c>
      <c r="G963" s="39">
        <v>1</v>
      </c>
      <c r="H963" s="42">
        <v>18</v>
      </c>
      <c r="I963" s="44">
        <f>VENTAS[[#This Row],[Cantidad]]*VENTAS[[#This Row],[Precio Venta]]</f>
        <v>18</v>
      </c>
      <c r="J963" s="42">
        <f>IF(VENTAS[[#This Row],[Nombre del Gestor]]&gt;1,VENTAS[[#This Row],[Precio Venta]]*10%,0)</f>
        <v>1.8</v>
      </c>
      <c r="K963" s="42">
        <f>IFERROR(VLOOKUP(VENTAS[[#This Row],[Código del producto Vendido]],STOCK[],13,FALSE),VENTAS[[#This Row],[Precio Venta]]*0.6)-VENTAS[[#This Row],[Comisión Unitaria 10%]]</f>
        <v>9</v>
      </c>
      <c r="L963" s="42">
        <f>VENTAS[[#This Row],[Cantidad]]*(VENTAS[[#This Row],[Precio Venta]]-VENTAS[[#This Row],[Costo Unitario SIN Comision]]-VENTAS[[#This Row],[Comisión Unitaria 10%]]-0.01*VENTAS[[#This Row],[Precio Venta]])</f>
        <v>7.02</v>
      </c>
      <c r="M963" s="46"/>
      <c r="N963" s="47" t="s">
        <v>25135</v>
      </c>
    </row>
    <row r="964" ht="34" customHeight="1" spans="1:14">
      <c r="A964" s="38">
        <v>45664.4453125</v>
      </c>
      <c r="B964" s="39"/>
      <c r="C964" s="39"/>
      <c r="D964" s="39" t="s">
        <v>23281</v>
      </c>
      <c r="E964" s="39" t="s">
        <v>25136</v>
      </c>
      <c r="F964" s="41" t="s">
        <v>25137</v>
      </c>
      <c r="G964" s="39">
        <v>1</v>
      </c>
      <c r="H964" s="42">
        <v>25</v>
      </c>
      <c r="I964" s="44">
        <f>VENTAS[[#This Row],[Cantidad]]*VENTAS[[#This Row],[Precio Venta]]</f>
        <v>25</v>
      </c>
      <c r="J964" s="42">
        <f>IF(VENTAS[[#This Row],[Nombre del Gestor]]&gt;1,VENTAS[[#This Row],[Precio Venta]]*10%,0)</f>
        <v>2.5</v>
      </c>
      <c r="K964" s="42">
        <f>IFERROR(VLOOKUP(VENTAS[[#This Row],[Código del producto Vendido]],STOCK[],13,FALSE),VENTAS[[#This Row],[Precio Venta]]*0.6)-VENTAS[[#This Row],[Comisión Unitaria 10%]]</f>
        <v>12.5</v>
      </c>
      <c r="L964" s="42">
        <f>VENTAS[[#This Row],[Cantidad]]*(VENTAS[[#This Row],[Precio Venta]]-VENTAS[[#This Row],[Costo Unitario SIN Comision]]-VENTAS[[#This Row],[Comisión Unitaria 10%]]-0.01*VENTAS[[#This Row],[Precio Venta]])</f>
        <v>9.75</v>
      </c>
      <c r="M964" s="46"/>
      <c r="N964" s="47" t="s">
        <v>25138</v>
      </c>
    </row>
    <row r="965" ht="34" customHeight="1" spans="1:14">
      <c r="A965" s="38">
        <v>45664.6527199074</v>
      </c>
      <c r="B965" s="39"/>
      <c r="C965" s="39"/>
      <c r="D965" s="39" t="s">
        <v>23671</v>
      </c>
      <c r="E965" s="39" t="s">
        <v>25139</v>
      </c>
      <c r="F965" s="41" t="s">
        <v>25140</v>
      </c>
      <c r="G965" s="39">
        <v>1</v>
      </c>
      <c r="H965" s="42">
        <v>35</v>
      </c>
      <c r="I965" s="44">
        <f>VENTAS[[#This Row],[Cantidad]]*VENTAS[[#This Row],[Precio Venta]]</f>
        <v>35</v>
      </c>
      <c r="J965" s="42">
        <f>IF(VENTAS[[#This Row],[Nombre del Gestor]]&gt;1,VENTAS[[#This Row],[Precio Venta]]*10%,0)</f>
        <v>3.5</v>
      </c>
      <c r="K965" s="42">
        <f>IFERROR(VLOOKUP(VENTAS[[#This Row],[Código del producto Vendido]],STOCK[],13,FALSE),VENTAS[[#This Row],[Precio Venta]]*0.6)-VENTAS[[#This Row],[Comisión Unitaria 10%]]</f>
        <v>17.5</v>
      </c>
      <c r="L965" s="42">
        <f>VENTAS[[#This Row],[Cantidad]]*(VENTAS[[#This Row],[Precio Venta]]-VENTAS[[#This Row],[Costo Unitario SIN Comision]]-VENTAS[[#This Row],[Comisión Unitaria 10%]]-0.01*VENTAS[[#This Row],[Precio Venta]])</f>
        <v>13.65</v>
      </c>
      <c r="M965" s="46"/>
      <c r="N965" s="47" t="s">
        <v>25141</v>
      </c>
    </row>
    <row r="966" ht="17" customHeight="1" spans="1:14">
      <c r="A966" s="38">
        <v>45664.6708217593</v>
      </c>
      <c r="B966" s="39"/>
      <c r="C966" s="39"/>
      <c r="D966" s="39" t="s">
        <v>24060</v>
      </c>
      <c r="E966" s="39" t="s">
        <v>16829</v>
      </c>
      <c r="F966" s="41" t="s">
        <v>16830</v>
      </c>
      <c r="G966" s="39">
        <v>1</v>
      </c>
      <c r="H966" s="42">
        <v>12</v>
      </c>
      <c r="I966" s="44">
        <f>VENTAS[[#This Row],[Cantidad]]*VENTAS[[#This Row],[Precio Venta]]</f>
        <v>12</v>
      </c>
      <c r="J966" s="42">
        <f>IF(VENTAS[[#This Row],[Nombre del Gestor]]&gt;1,VENTAS[[#This Row],[Precio Venta]]*10%,0)</f>
        <v>1.2</v>
      </c>
      <c r="K966" s="42">
        <f>IFERROR(VLOOKUP(VENTAS[[#This Row],[Código del producto Vendido]],STOCK[],13,FALSE),VENTAS[[#This Row],[Precio Venta]]*0.6)-VENTAS[[#This Row],[Comisión Unitaria 10%]]</f>
        <v>4.83</v>
      </c>
      <c r="L966" s="42">
        <f>VENTAS[[#This Row],[Cantidad]]*(VENTAS[[#This Row],[Precio Venta]]-VENTAS[[#This Row],[Costo Unitario SIN Comision]]-VENTAS[[#This Row],[Comisión Unitaria 10%]]-0.01*VENTAS[[#This Row],[Precio Venta]])</f>
        <v>5.85</v>
      </c>
      <c r="M966" s="46"/>
      <c r="N966" s="47" t="s">
        <v>25142</v>
      </c>
    </row>
    <row r="967" ht="34" customHeight="1" spans="1:14">
      <c r="A967" s="38">
        <v>45664.6719675926</v>
      </c>
      <c r="B967" s="39"/>
      <c r="C967" s="39"/>
      <c r="D967" s="39" t="s">
        <v>24029</v>
      </c>
      <c r="E967" s="39" t="s">
        <v>25143</v>
      </c>
      <c r="F967" s="41" t="s">
        <v>24626</v>
      </c>
      <c r="G967" s="39">
        <v>1</v>
      </c>
      <c r="H967" s="42">
        <v>35</v>
      </c>
      <c r="I967" s="44">
        <f>VENTAS[[#This Row],[Cantidad]]*VENTAS[[#This Row],[Precio Venta]]</f>
        <v>35</v>
      </c>
      <c r="J967" s="42">
        <f>IF(VENTAS[[#This Row],[Nombre del Gestor]]&gt;1,VENTAS[[#This Row],[Precio Venta]]*10%,0)</f>
        <v>3.5</v>
      </c>
      <c r="K967" s="42">
        <f>IFERROR(VLOOKUP(VENTAS[[#This Row],[Código del producto Vendido]],STOCK[],13,FALSE),VENTAS[[#This Row],[Precio Venta]]*0.6)-VENTAS[[#This Row],[Comisión Unitaria 10%]]</f>
        <v>17.5</v>
      </c>
      <c r="L967" s="42">
        <f>VENTAS[[#This Row],[Cantidad]]*(VENTAS[[#This Row],[Precio Venta]]-VENTAS[[#This Row],[Costo Unitario SIN Comision]]-VENTAS[[#This Row],[Comisión Unitaria 10%]]-0.01*VENTAS[[#This Row],[Precio Venta]])</f>
        <v>13.65</v>
      </c>
      <c r="M967" s="46"/>
      <c r="N967" s="47" t="s">
        <v>25144</v>
      </c>
    </row>
    <row r="968" ht="17" customHeight="1" spans="1:14">
      <c r="A968" s="38">
        <v>45664.6736458333</v>
      </c>
      <c r="B968" s="39"/>
      <c r="C968" s="39"/>
      <c r="D968" s="39" t="s">
        <v>23237</v>
      </c>
      <c r="E968" s="39" t="s">
        <v>25145</v>
      </c>
      <c r="F968" s="41" t="s">
        <v>25146</v>
      </c>
      <c r="G968" s="39">
        <v>1</v>
      </c>
      <c r="H968" s="42">
        <v>18</v>
      </c>
      <c r="I968" s="44">
        <f>VENTAS[[#This Row],[Cantidad]]*VENTAS[[#This Row],[Precio Venta]]</f>
        <v>18</v>
      </c>
      <c r="J968" s="42">
        <f>IF(VENTAS[[#This Row],[Nombre del Gestor]]&gt;1,VENTAS[[#This Row],[Precio Venta]]*10%,0)</f>
        <v>1.8</v>
      </c>
      <c r="K968" s="42">
        <f>IFERROR(VLOOKUP(VENTAS[[#This Row],[Código del producto Vendido]],STOCK[],13,FALSE),VENTAS[[#This Row],[Precio Venta]]*0.6)-VENTAS[[#This Row],[Comisión Unitaria 10%]]</f>
        <v>9</v>
      </c>
      <c r="L968" s="42">
        <f>VENTAS[[#This Row],[Cantidad]]*(VENTAS[[#This Row],[Precio Venta]]-VENTAS[[#This Row],[Costo Unitario SIN Comision]]-VENTAS[[#This Row],[Comisión Unitaria 10%]]-0.01*VENTAS[[#This Row],[Precio Venta]])</f>
        <v>7.02</v>
      </c>
      <c r="M968" s="46"/>
      <c r="N968" s="47" t="s">
        <v>25147</v>
      </c>
    </row>
    <row r="969" ht="17" customHeight="1" spans="1:14">
      <c r="A969" s="38">
        <v>45664.6736458333</v>
      </c>
      <c r="B969" s="39"/>
      <c r="C969" s="39"/>
      <c r="D969" s="39" t="s">
        <v>23237</v>
      </c>
      <c r="E969" s="39" t="s">
        <v>25148</v>
      </c>
      <c r="F969" s="41" t="s">
        <v>25149</v>
      </c>
      <c r="G969" s="39">
        <v>1</v>
      </c>
      <c r="H969" s="42">
        <v>18</v>
      </c>
      <c r="I969" s="44">
        <f>VENTAS[[#This Row],[Cantidad]]*VENTAS[[#This Row],[Precio Venta]]</f>
        <v>18</v>
      </c>
      <c r="J969" s="42">
        <f>IF(VENTAS[[#This Row],[Nombre del Gestor]]&gt;1,VENTAS[[#This Row],[Precio Venta]]*10%,0)</f>
        <v>1.8</v>
      </c>
      <c r="K969" s="42">
        <f>IFERROR(VLOOKUP(VENTAS[[#This Row],[Código del producto Vendido]],STOCK[],13,FALSE),VENTAS[[#This Row],[Precio Venta]]*0.6)-VENTAS[[#This Row],[Comisión Unitaria 10%]]</f>
        <v>9</v>
      </c>
      <c r="L969" s="42">
        <f>VENTAS[[#This Row],[Cantidad]]*(VENTAS[[#This Row],[Precio Venta]]-VENTAS[[#This Row],[Costo Unitario SIN Comision]]-VENTAS[[#This Row],[Comisión Unitaria 10%]]-0.01*VENTAS[[#This Row],[Precio Venta]])</f>
        <v>7.02</v>
      </c>
      <c r="M969" s="46"/>
      <c r="N969" s="47" t="s">
        <v>25150</v>
      </c>
    </row>
    <row r="970" ht="34" customHeight="1" spans="1:14">
      <c r="A970" s="38">
        <v>45665.4293634259</v>
      </c>
      <c r="B970" s="39"/>
      <c r="C970" s="39"/>
      <c r="D970" s="39" t="s">
        <v>23237</v>
      </c>
      <c r="E970" s="39" t="s">
        <v>25151</v>
      </c>
      <c r="F970" s="41" t="s">
        <v>25152</v>
      </c>
      <c r="G970" s="39">
        <v>1</v>
      </c>
      <c r="H970" s="42">
        <v>30</v>
      </c>
      <c r="I970" s="44">
        <f>VENTAS[[#This Row],[Cantidad]]*VENTAS[[#This Row],[Precio Venta]]</f>
        <v>30</v>
      </c>
      <c r="J970" s="42">
        <f>IF(VENTAS[[#This Row],[Nombre del Gestor]]&gt;1,VENTAS[[#This Row],[Precio Venta]]*10%,0)</f>
        <v>3</v>
      </c>
      <c r="K970" s="42">
        <f>IFERROR(VLOOKUP(VENTAS[[#This Row],[Código del producto Vendido]],STOCK[],13,FALSE),VENTAS[[#This Row],[Precio Venta]]*0.6)-VENTAS[[#This Row],[Comisión Unitaria 10%]]</f>
        <v>15</v>
      </c>
      <c r="L970" s="42">
        <f>VENTAS[[#This Row],[Cantidad]]*(VENTAS[[#This Row],[Precio Venta]]-VENTAS[[#This Row],[Costo Unitario SIN Comision]]-VENTAS[[#This Row],[Comisión Unitaria 10%]]-0.01*VENTAS[[#This Row],[Precio Venta]])</f>
        <v>11.7</v>
      </c>
      <c r="M970" s="46"/>
      <c r="N970" s="47" t="s">
        <v>25153</v>
      </c>
    </row>
    <row r="971" ht="34" customHeight="1" spans="1:14">
      <c r="A971" s="38">
        <v>45665.4293634259</v>
      </c>
      <c r="B971" s="39"/>
      <c r="C971" s="39"/>
      <c r="D971" s="39" t="s">
        <v>23237</v>
      </c>
      <c r="E971" s="39" t="s">
        <v>25154</v>
      </c>
      <c r="F971" s="41" t="s">
        <v>25155</v>
      </c>
      <c r="G971" s="39">
        <v>1</v>
      </c>
      <c r="H971" s="42">
        <v>25</v>
      </c>
      <c r="I971" s="44">
        <f>VENTAS[[#This Row],[Cantidad]]*VENTAS[[#This Row],[Precio Venta]]</f>
        <v>25</v>
      </c>
      <c r="J971" s="42">
        <f>IF(VENTAS[[#This Row],[Nombre del Gestor]]&gt;1,VENTAS[[#This Row],[Precio Venta]]*10%,0)</f>
        <v>2.5</v>
      </c>
      <c r="K971" s="42">
        <f>IFERROR(VLOOKUP(VENTAS[[#This Row],[Código del producto Vendido]],STOCK[],13,FALSE),VENTAS[[#This Row],[Precio Venta]]*0.6)-VENTAS[[#This Row],[Comisión Unitaria 10%]]</f>
        <v>12.5</v>
      </c>
      <c r="L971" s="42">
        <f>VENTAS[[#This Row],[Cantidad]]*(VENTAS[[#This Row],[Precio Venta]]-VENTAS[[#This Row],[Costo Unitario SIN Comision]]-VENTAS[[#This Row],[Comisión Unitaria 10%]]-0.01*VENTAS[[#This Row],[Precio Venta]])</f>
        <v>9.75</v>
      </c>
      <c r="M971" s="46"/>
      <c r="N971" s="47" t="s">
        <v>25156</v>
      </c>
    </row>
    <row r="972" ht="17" customHeight="1" spans="1:14">
      <c r="A972" s="38">
        <v>45665.4327777778</v>
      </c>
      <c r="B972" s="39"/>
      <c r="C972" s="39"/>
      <c r="D972" s="39" t="s">
        <v>23174</v>
      </c>
      <c r="E972" s="39" t="s">
        <v>17796</v>
      </c>
      <c r="F972" s="41" t="s">
        <v>24708</v>
      </c>
      <c r="G972" s="39">
        <v>1</v>
      </c>
      <c r="H972" s="42">
        <v>25</v>
      </c>
      <c r="I972" s="44">
        <f>VENTAS[[#This Row],[Cantidad]]*VENTAS[[#This Row],[Precio Venta]]</f>
        <v>25</v>
      </c>
      <c r="J972" s="42">
        <f>IF(VENTAS[[#This Row],[Nombre del Gestor]]&gt;1,VENTAS[[#This Row],[Precio Venta]]*10%,0)</f>
        <v>2.5</v>
      </c>
      <c r="K972" s="42">
        <f>IFERROR(VLOOKUP(VENTAS[[#This Row],[Código del producto Vendido]],STOCK[],13,FALSE),VENTAS[[#This Row],[Precio Venta]]*0.6)-VENTAS[[#This Row],[Comisión Unitaria 10%]]</f>
        <v>12</v>
      </c>
      <c r="L972" s="42">
        <f>VENTAS[[#This Row],[Cantidad]]*(VENTAS[[#This Row],[Precio Venta]]-VENTAS[[#This Row],[Costo Unitario SIN Comision]]-VENTAS[[#This Row],[Comisión Unitaria 10%]]-0.01*VENTAS[[#This Row],[Precio Venta]])</f>
        <v>10.25</v>
      </c>
      <c r="M972" s="46"/>
      <c r="N972" s="47" t="s">
        <v>25157</v>
      </c>
    </row>
    <row r="973" ht="34" customHeight="1" spans="1:14">
      <c r="A973" s="38">
        <v>45665.4361342593</v>
      </c>
      <c r="B973" s="39"/>
      <c r="C973" s="39"/>
      <c r="D973" s="39" t="s">
        <v>23345</v>
      </c>
      <c r="E973" s="39" t="s">
        <v>25158</v>
      </c>
      <c r="F973" s="41" t="s">
        <v>25159</v>
      </c>
      <c r="G973" s="39">
        <v>1</v>
      </c>
      <c r="H973" s="42">
        <v>18</v>
      </c>
      <c r="I973" s="44">
        <f>VENTAS[[#This Row],[Cantidad]]*VENTAS[[#This Row],[Precio Venta]]</f>
        <v>18</v>
      </c>
      <c r="J973" s="42">
        <f>IF(VENTAS[[#This Row],[Nombre del Gestor]]&gt;1,VENTAS[[#This Row],[Precio Venta]]*10%,0)</f>
        <v>1.8</v>
      </c>
      <c r="K973" s="42">
        <f>IFERROR(VLOOKUP(VENTAS[[#This Row],[Código del producto Vendido]],STOCK[],13,FALSE),VENTAS[[#This Row],[Precio Venta]]*0.6)-VENTAS[[#This Row],[Comisión Unitaria 10%]]</f>
        <v>9</v>
      </c>
      <c r="L973" s="42">
        <f>VENTAS[[#This Row],[Cantidad]]*(VENTAS[[#This Row],[Precio Venta]]-VENTAS[[#This Row],[Costo Unitario SIN Comision]]-VENTAS[[#This Row],[Comisión Unitaria 10%]]-0.01*VENTAS[[#This Row],[Precio Venta]])</f>
        <v>7.02</v>
      </c>
      <c r="M973" s="46"/>
      <c r="N973" s="47" t="s">
        <v>25160</v>
      </c>
    </row>
    <row r="974" ht="34" customHeight="1" spans="1:14">
      <c r="A974" s="38">
        <v>45665.4361342593</v>
      </c>
      <c r="B974" s="39"/>
      <c r="C974" s="39"/>
      <c r="D974" s="39" t="s">
        <v>23345</v>
      </c>
      <c r="E974" s="39" t="s">
        <v>25161</v>
      </c>
      <c r="F974" s="41" t="s">
        <v>24199</v>
      </c>
      <c r="G974" s="39">
        <v>1</v>
      </c>
      <c r="H974" s="42">
        <v>18</v>
      </c>
      <c r="I974" s="44">
        <f>VENTAS[[#This Row],[Cantidad]]*VENTAS[[#This Row],[Precio Venta]]</f>
        <v>18</v>
      </c>
      <c r="J974" s="42">
        <f>IF(VENTAS[[#This Row],[Nombre del Gestor]]&gt;1,VENTAS[[#This Row],[Precio Venta]]*10%,0)</f>
        <v>1.8</v>
      </c>
      <c r="K974" s="42">
        <f>IFERROR(VLOOKUP(VENTAS[[#This Row],[Código del producto Vendido]],STOCK[],13,FALSE),VENTAS[[#This Row],[Precio Venta]]*0.6)-VENTAS[[#This Row],[Comisión Unitaria 10%]]</f>
        <v>9</v>
      </c>
      <c r="L974" s="42">
        <f>VENTAS[[#This Row],[Cantidad]]*(VENTAS[[#This Row],[Precio Venta]]-VENTAS[[#This Row],[Costo Unitario SIN Comision]]-VENTAS[[#This Row],[Comisión Unitaria 10%]]-0.01*VENTAS[[#This Row],[Precio Venta]])</f>
        <v>7.02</v>
      </c>
      <c r="M974" s="46"/>
      <c r="N974" s="47" t="s">
        <v>25162</v>
      </c>
    </row>
    <row r="975" ht="17" customHeight="1" spans="1:14">
      <c r="A975" s="38">
        <v>45665.504537037</v>
      </c>
      <c r="B975" s="39"/>
      <c r="C975" s="39"/>
      <c r="D975" s="39" t="s">
        <v>23196</v>
      </c>
      <c r="E975" s="39" t="s">
        <v>25163</v>
      </c>
      <c r="F975" s="41" t="s">
        <v>25164</v>
      </c>
      <c r="G975" s="39">
        <v>1</v>
      </c>
      <c r="H975" s="42">
        <v>15</v>
      </c>
      <c r="I975" s="44">
        <f>VENTAS[[#This Row],[Cantidad]]*VENTAS[[#This Row],[Precio Venta]]</f>
        <v>15</v>
      </c>
      <c r="J975" s="42">
        <f>IF(VENTAS[[#This Row],[Nombre del Gestor]]&gt;1,VENTAS[[#This Row],[Precio Venta]]*10%,0)</f>
        <v>1.5</v>
      </c>
      <c r="K975" s="42">
        <f>IFERROR(VLOOKUP(VENTAS[[#This Row],[Código del producto Vendido]],STOCK[],13,FALSE),VENTAS[[#This Row],[Precio Venta]]*0.6)-VENTAS[[#This Row],[Comisión Unitaria 10%]]</f>
        <v>7.5</v>
      </c>
      <c r="L975" s="42">
        <f>VENTAS[[#This Row],[Cantidad]]*(VENTAS[[#This Row],[Precio Venta]]-VENTAS[[#This Row],[Costo Unitario SIN Comision]]-VENTAS[[#This Row],[Comisión Unitaria 10%]]-0.01*VENTAS[[#This Row],[Precio Venta]])</f>
        <v>5.85</v>
      </c>
      <c r="M975" s="46"/>
      <c r="N975" s="47" t="s">
        <v>25165</v>
      </c>
    </row>
    <row r="976" ht="17" customHeight="1" spans="1:14">
      <c r="A976" s="38">
        <v>45665.504537037</v>
      </c>
      <c r="B976" s="39"/>
      <c r="C976" s="39"/>
      <c r="D976" s="39" t="s">
        <v>23196</v>
      </c>
      <c r="E976" s="39" t="s">
        <v>25166</v>
      </c>
      <c r="F976" s="41" t="s">
        <v>25167</v>
      </c>
      <c r="G976" s="39">
        <v>1</v>
      </c>
      <c r="H976" s="42">
        <v>20</v>
      </c>
      <c r="I976" s="44">
        <f>VENTAS[[#This Row],[Cantidad]]*VENTAS[[#This Row],[Precio Venta]]</f>
        <v>20</v>
      </c>
      <c r="J976" s="42">
        <f>IF(VENTAS[[#This Row],[Nombre del Gestor]]&gt;1,VENTAS[[#This Row],[Precio Venta]]*10%,0)</f>
        <v>2</v>
      </c>
      <c r="K976" s="42">
        <f>IFERROR(VLOOKUP(VENTAS[[#This Row],[Código del producto Vendido]],STOCK[],13,FALSE),VENTAS[[#This Row],[Precio Venta]]*0.6)-VENTAS[[#This Row],[Comisión Unitaria 10%]]</f>
        <v>10</v>
      </c>
      <c r="L976" s="42">
        <f>VENTAS[[#This Row],[Cantidad]]*(VENTAS[[#This Row],[Precio Venta]]-VENTAS[[#This Row],[Costo Unitario SIN Comision]]-VENTAS[[#This Row],[Comisión Unitaria 10%]]-0.01*VENTAS[[#This Row],[Precio Venta]])</f>
        <v>7.8</v>
      </c>
      <c r="M976" s="46"/>
      <c r="N976" s="47" t="s">
        <v>25168</v>
      </c>
    </row>
    <row r="977" ht="17" customHeight="1" spans="1:14">
      <c r="A977" s="38">
        <v>45665.504537037</v>
      </c>
      <c r="B977" s="39"/>
      <c r="C977" s="39"/>
      <c r="D977" s="39" t="s">
        <v>23196</v>
      </c>
      <c r="E977" s="39" t="s">
        <v>24794</v>
      </c>
      <c r="F977" s="41" t="s">
        <v>24795</v>
      </c>
      <c r="G977" s="39">
        <v>1</v>
      </c>
      <c r="H977" s="42">
        <v>12</v>
      </c>
      <c r="I977" s="44">
        <f>VENTAS[[#This Row],[Cantidad]]*VENTAS[[#This Row],[Precio Venta]]</f>
        <v>12</v>
      </c>
      <c r="J977" s="42">
        <f>IF(VENTAS[[#This Row],[Nombre del Gestor]]&gt;1,VENTAS[[#This Row],[Precio Venta]]*10%,0)</f>
        <v>1.2</v>
      </c>
      <c r="K977" s="42">
        <f>IFERROR(VLOOKUP(VENTAS[[#This Row],[Código del producto Vendido]],STOCK[],13,FALSE),VENTAS[[#This Row],[Precio Venta]]*0.6)-VENTAS[[#This Row],[Comisión Unitaria 10%]]</f>
        <v>6</v>
      </c>
      <c r="L977" s="42">
        <f>VENTAS[[#This Row],[Cantidad]]*(VENTAS[[#This Row],[Precio Venta]]-VENTAS[[#This Row],[Costo Unitario SIN Comision]]-VENTAS[[#This Row],[Comisión Unitaria 10%]]-0.01*VENTAS[[#This Row],[Precio Venta]])</f>
        <v>4.68</v>
      </c>
      <c r="M977" s="46"/>
      <c r="N977" s="47" t="s">
        <v>25169</v>
      </c>
    </row>
    <row r="978" ht="17" customHeight="1" spans="1:14">
      <c r="A978" s="38">
        <v>45665.5073842593</v>
      </c>
      <c r="B978" s="39"/>
      <c r="C978" s="39"/>
      <c r="D978" s="39" t="s">
        <v>23345</v>
      </c>
      <c r="E978" s="39" t="s">
        <v>16734</v>
      </c>
      <c r="F978" s="41" t="s">
        <v>16736</v>
      </c>
      <c r="G978" s="39">
        <v>1</v>
      </c>
      <c r="H978" s="42">
        <v>18</v>
      </c>
      <c r="I978" s="44">
        <f>VENTAS[[#This Row],[Cantidad]]*VENTAS[[#This Row],[Precio Venta]]</f>
        <v>18</v>
      </c>
      <c r="J978" s="42">
        <f>IF(VENTAS[[#This Row],[Nombre del Gestor]]&gt;1,VENTAS[[#This Row],[Precio Venta]]*10%,0)</f>
        <v>1.8</v>
      </c>
      <c r="K978" s="42">
        <f>IFERROR(VLOOKUP(VENTAS[[#This Row],[Código del producto Vendido]],STOCK[],13,FALSE),VENTAS[[#This Row],[Precio Venta]]*0.6)-VENTAS[[#This Row],[Comisión Unitaria 10%]]</f>
        <v>7</v>
      </c>
      <c r="L978" s="42">
        <f>VENTAS[[#This Row],[Cantidad]]*(VENTAS[[#This Row],[Precio Venta]]-VENTAS[[#This Row],[Costo Unitario SIN Comision]]-VENTAS[[#This Row],[Comisión Unitaria 10%]]-0.01*VENTAS[[#This Row],[Precio Venta]])</f>
        <v>9.02</v>
      </c>
      <c r="M978" s="46"/>
      <c r="N978" s="47" t="s">
        <v>25170</v>
      </c>
    </row>
    <row r="979" ht="17" customHeight="1" spans="1:14">
      <c r="A979" s="38">
        <v>45665.5073842593</v>
      </c>
      <c r="B979" s="39"/>
      <c r="C979" s="39"/>
      <c r="D979" s="39" t="s">
        <v>23345</v>
      </c>
      <c r="E979" s="39" t="s">
        <v>25171</v>
      </c>
      <c r="F979" s="41" t="s">
        <v>25172</v>
      </c>
      <c r="G979" s="39">
        <v>1</v>
      </c>
      <c r="H979" s="42">
        <v>15</v>
      </c>
      <c r="I979" s="44">
        <f>VENTAS[[#This Row],[Cantidad]]*VENTAS[[#This Row],[Precio Venta]]</f>
        <v>15</v>
      </c>
      <c r="J979" s="42">
        <f>IF(VENTAS[[#This Row],[Nombre del Gestor]]&gt;1,VENTAS[[#This Row],[Precio Venta]]*10%,0)</f>
        <v>1.5</v>
      </c>
      <c r="K979" s="42">
        <f>IFERROR(VLOOKUP(VENTAS[[#This Row],[Código del producto Vendido]],STOCK[],13,FALSE),VENTAS[[#This Row],[Precio Venta]]*0.6)-VENTAS[[#This Row],[Comisión Unitaria 10%]]</f>
        <v>7.5</v>
      </c>
      <c r="L979" s="42">
        <f>VENTAS[[#This Row],[Cantidad]]*(VENTAS[[#This Row],[Precio Venta]]-VENTAS[[#This Row],[Costo Unitario SIN Comision]]-VENTAS[[#This Row],[Comisión Unitaria 10%]]-0.01*VENTAS[[#This Row],[Precio Venta]])</f>
        <v>5.85</v>
      </c>
      <c r="M979" s="46"/>
      <c r="N979" s="47" t="s">
        <v>25173</v>
      </c>
    </row>
    <row r="980" ht="34" customHeight="1" spans="1:14">
      <c r="A980" s="38">
        <v>45665.5073842593</v>
      </c>
      <c r="B980" s="39"/>
      <c r="C980" s="39"/>
      <c r="D980" s="39" t="s">
        <v>23345</v>
      </c>
      <c r="E980" s="39" t="s">
        <v>25174</v>
      </c>
      <c r="F980" s="41" t="s">
        <v>25175</v>
      </c>
      <c r="G980" s="39">
        <v>1</v>
      </c>
      <c r="H980" s="42">
        <v>30</v>
      </c>
      <c r="I980" s="44">
        <f>VENTAS[[#This Row],[Cantidad]]*VENTAS[[#This Row],[Precio Venta]]</f>
        <v>30</v>
      </c>
      <c r="J980" s="42">
        <f>IF(VENTAS[[#This Row],[Nombre del Gestor]]&gt;1,VENTAS[[#This Row],[Precio Venta]]*10%,0)</f>
        <v>3</v>
      </c>
      <c r="K980" s="42">
        <f>IFERROR(VLOOKUP(VENTAS[[#This Row],[Código del producto Vendido]],STOCK[],13,FALSE),VENTAS[[#This Row],[Precio Venta]]*0.6)-VENTAS[[#This Row],[Comisión Unitaria 10%]]</f>
        <v>15</v>
      </c>
      <c r="L980" s="42">
        <f>VENTAS[[#This Row],[Cantidad]]*(VENTAS[[#This Row],[Precio Venta]]-VENTAS[[#This Row],[Costo Unitario SIN Comision]]-VENTAS[[#This Row],[Comisión Unitaria 10%]]-0.01*VENTAS[[#This Row],[Precio Venta]])</f>
        <v>11.7</v>
      </c>
      <c r="M980" s="46"/>
      <c r="N980" s="47" t="s">
        <v>25176</v>
      </c>
    </row>
    <row r="981" ht="34" customHeight="1" spans="1:14">
      <c r="A981" s="38">
        <v>45665.5073842593</v>
      </c>
      <c r="B981" s="39"/>
      <c r="C981" s="39"/>
      <c r="D981" s="39" t="s">
        <v>23345</v>
      </c>
      <c r="E981" s="39" t="s">
        <v>16748</v>
      </c>
      <c r="F981" s="41" t="s">
        <v>16750</v>
      </c>
      <c r="G981" s="39">
        <v>1</v>
      </c>
      <c r="H981" s="42">
        <v>25</v>
      </c>
      <c r="I981" s="44">
        <f>VENTAS[[#This Row],[Cantidad]]*VENTAS[[#This Row],[Precio Venta]]</f>
        <v>25</v>
      </c>
      <c r="J981" s="42">
        <f>IF(VENTAS[[#This Row],[Nombre del Gestor]]&gt;1,VENTAS[[#This Row],[Precio Venta]]*10%,0)</f>
        <v>2.5</v>
      </c>
      <c r="K981" s="42">
        <f>IFERROR(VLOOKUP(VENTAS[[#This Row],[Código del producto Vendido]],STOCK[],13,FALSE),VENTAS[[#This Row],[Precio Venta]]*0.6)-VENTAS[[#This Row],[Comisión Unitaria 10%]]</f>
        <v>11.96</v>
      </c>
      <c r="L981" s="42">
        <f>VENTAS[[#This Row],[Cantidad]]*(VENTAS[[#This Row],[Precio Venta]]-VENTAS[[#This Row],[Costo Unitario SIN Comision]]-VENTAS[[#This Row],[Comisión Unitaria 10%]]-0.01*VENTAS[[#This Row],[Precio Venta]])</f>
        <v>10.29</v>
      </c>
      <c r="M981" s="46"/>
      <c r="N981" s="47" t="s">
        <v>25177</v>
      </c>
    </row>
    <row r="982" ht="17" customHeight="1" spans="1:14">
      <c r="A982" s="38">
        <v>45665.5086574074</v>
      </c>
      <c r="B982" s="39"/>
      <c r="C982" s="39"/>
      <c r="D982" s="39" t="s">
        <v>23345</v>
      </c>
      <c r="E982" s="39" t="s">
        <v>25178</v>
      </c>
      <c r="F982" s="41" t="s">
        <v>25179</v>
      </c>
      <c r="G982" s="39">
        <v>1</v>
      </c>
      <c r="H982" s="42">
        <v>30</v>
      </c>
      <c r="I982" s="44">
        <f>VENTAS[[#This Row],[Cantidad]]*VENTAS[[#This Row],[Precio Venta]]</f>
        <v>30</v>
      </c>
      <c r="J982" s="42">
        <f>IF(VENTAS[[#This Row],[Nombre del Gestor]]&gt;1,VENTAS[[#This Row],[Precio Venta]]*10%,0)</f>
        <v>3</v>
      </c>
      <c r="K982" s="42">
        <f>IFERROR(VLOOKUP(VENTAS[[#This Row],[Código del producto Vendido]],STOCK[],13,FALSE),VENTAS[[#This Row],[Precio Venta]]*0.6)-VENTAS[[#This Row],[Comisión Unitaria 10%]]</f>
        <v>15</v>
      </c>
      <c r="L982" s="42">
        <f>VENTAS[[#This Row],[Cantidad]]*(VENTAS[[#This Row],[Precio Venta]]-VENTAS[[#This Row],[Costo Unitario SIN Comision]]-VENTAS[[#This Row],[Comisión Unitaria 10%]]-0.01*VENTAS[[#This Row],[Precio Venta]])</f>
        <v>11.7</v>
      </c>
      <c r="M982" s="46"/>
      <c r="N982" s="47" t="s">
        <v>25180</v>
      </c>
    </row>
    <row r="983" ht="34" customHeight="1" spans="1:14">
      <c r="A983" s="38">
        <v>45665.5237037037</v>
      </c>
      <c r="B983" s="39"/>
      <c r="C983" s="39"/>
      <c r="D983" s="39" t="s">
        <v>25181</v>
      </c>
      <c r="E983" s="39" t="s">
        <v>25182</v>
      </c>
      <c r="F983" s="41" t="s">
        <v>25183</v>
      </c>
      <c r="G983" s="39">
        <v>1</v>
      </c>
      <c r="H983" s="42">
        <v>18</v>
      </c>
      <c r="I983" s="44">
        <f>VENTAS[[#This Row],[Cantidad]]*VENTAS[[#This Row],[Precio Venta]]</f>
        <v>18</v>
      </c>
      <c r="J983" s="42">
        <f>IF(VENTAS[[#This Row],[Nombre del Gestor]]&gt;1,VENTAS[[#This Row],[Precio Venta]]*10%,0)</f>
        <v>1.8</v>
      </c>
      <c r="K983" s="42">
        <f>IFERROR(VLOOKUP(VENTAS[[#This Row],[Código del producto Vendido]],STOCK[],13,FALSE),VENTAS[[#This Row],[Precio Venta]]*0.6)-VENTAS[[#This Row],[Comisión Unitaria 10%]]</f>
        <v>9</v>
      </c>
      <c r="L983" s="42">
        <f>VENTAS[[#This Row],[Cantidad]]*(VENTAS[[#This Row],[Precio Venta]]-VENTAS[[#This Row],[Costo Unitario SIN Comision]]-VENTAS[[#This Row],[Comisión Unitaria 10%]]-0.01*VENTAS[[#This Row],[Precio Venta]])</f>
        <v>7.02</v>
      </c>
      <c r="M983" s="46"/>
      <c r="N983" s="47" t="s">
        <v>25184</v>
      </c>
    </row>
    <row r="984" ht="34" customHeight="1" spans="1:14">
      <c r="A984" s="38">
        <v>45665.5573148148</v>
      </c>
      <c r="B984" s="39"/>
      <c r="C984" s="39"/>
      <c r="D984" s="39" t="s">
        <v>23218</v>
      </c>
      <c r="E984" s="39" t="s">
        <v>25185</v>
      </c>
      <c r="F984" s="41" t="s">
        <v>25186</v>
      </c>
      <c r="G984" s="39">
        <v>1</v>
      </c>
      <c r="H984" s="42">
        <v>25</v>
      </c>
      <c r="I984" s="44">
        <f>VENTAS[[#This Row],[Cantidad]]*VENTAS[[#This Row],[Precio Venta]]</f>
        <v>25</v>
      </c>
      <c r="J984" s="42">
        <f>IF(VENTAS[[#This Row],[Nombre del Gestor]]&gt;1,VENTAS[[#This Row],[Precio Venta]]*10%,0)</f>
        <v>2.5</v>
      </c>
      <c r="K984" s="42">
        <f>IFERROR(VLOOKUP(VENTAS[[#This Row],[Código del producto Vendido]],STOCK[],13,FALSE),VENTAS[[#This Row],[Precio Venta]]*0.6)-VENTAS[[#This Row],[Comisión Unitaria 10%]]</f>
        <v>12.5</v>
      </c>
      <c r="L984" s="42">
        <f>VENTAS[[#This Row],[Cantidad]]*(VENTAS[[#This Row],[Precio Venta]]-VENTAS[[#This Row],[Costo Unitario SIN Comision]]-VENTAS[[#This Row],[Comisión Unitaria 10%]]-0.01*VENTAS[[#This Row],[Precio Venta]])</f>
        <v>9.75</v>
      </c>
      <c r="M984" s="46"/>
      <c r="N984" s="47" t="s">
        <v>25187</v>
      </c>
    </row>
    <row r="985" ht="17" customHeight="1" spans="1:14">
      <c r="A985" s="38">
        <v>45665.5929976852</v>
      </c>
      <c r="B985" s="39"/>
      <c r="C985" s="39"/>
      <c r="D985" s="39"/>
      <c r="E985" s="39" t="s">
        <v>25188</v>
      </c>
      <c r="F985" s="41" t="s">
        <v>25189</v>
      </c>
      <c r="G985" s="39">
        <v>1</v>
      </c>
      <c r="H985" s="42">
        <v>25</v>
      </c>
      <c r="I985" s="44">
        <f>VENTAS[[#This Row],[Cantidad]]*VENTAS[[#This Row],[Precio Venta]]</f>
        <v>25</v>
      </c>
      <c r="J985" s="42">
        <f>IF(VENTAS[[#This Row],[Nombre del Gestor]]&gt;1,VENTAS[[#This Row],[Precio Venta]]*10%,0)</f>
        <v>0</v>
      </c>
      <c r="K985" s="42">
        <f>IFERROR(VLOOKUP(VENTAS[[#This Row],[Código del producto Vendido]],STOCK[],13,FALSE),VENTAS[[#This Row],[Precio Venta]]*0.6)-VENTAS[[#This Row],[Comisión Unitaria 10%]]</f>
        <v>15</v>
      </c>
      <c r="L985" s="42">
        <f>VENTAS[[#This Row],[Cantidad]]*(VENTAS[[#This Row],[Precio Venta]]-VENTAS[[#This Row],[Costo Unitario SIN Comision]]-VENTAS[[#This Row],[Comisión Unitaria 10%]]-0.01*VENTAS[[#This Row],[Precio Venta]])</f>
        <v>9.75</v>
      </c>
      <c r="M985" s="46"/>
      <c r="N985" s="47" t="s">
        <v>25190</v>
      </c>
    </row>
    <row r="986" ht="17" customHeight="1" spans="1:14">
      <c r="A986" s="38">
        <v>45665.8925462963</v>
      </c>
      <c r="B986" s="39"/>
      <c r="C986" s="39"/>
      <c r="D986" s="39" t="s">
        <v>23196</v>
      </c>
      <c r="E986" s="39" t="s">
        <v>25191</v>
      </c>
      <c r="F986" s="41" t="s">
        <v>25192</v>
      </c>
      <c r="G986" s="39">
        <v>1</v>
      </c>
      <c r="H986" s="42">
        <v>30</v>
      </c>
      <c r="I986" s="44">
        <f>VENTAS[[#This Row],[Cantidad]]*VENTAS[[#This Row],[Precio Venta]]</f>
        <v>30</v>
      </c>
      <c r="J986" s="42">
        <f>IF(VENTAS[[#This Row],[Nombre del Gestor]]&gt;1,VENTAS[[#This Row],[Precio Venta]]*10%,0)</f>
        <v>3</v>
      </c>
      <c r="K986" s="42">
        <f>IFERROR(VLOOKUP(VENTAS[[#This Row],[Código del producto Vendido]],STOCK[],13,FALSE),VENTAS[[#This Row],[Precio Venta]]*0.6)-VENTAS[[#This Row],[Comisión Unitaria 10%]]</f>
        <v>15</v>
      </c>
      <c r="L986" s="42">
        <f>VENTAS[[#This Row],[Cantidad]]*(VENTAS[[#This Row],[Precio Venta]]-VENTAS[[#This Row],[Costo Unitario SIN Comision]]-VENTAS[[#This Row],[Comisión Unitaria 10%]]-0.01*VENTAS[[#This Row],[Precio Venta]])</f>
        <v>11.7</v>
      </c>
      <c r="M986" s="46"/>
      <c r="N986" s="47" t="s">
        <v>25193</v>
      </c>
    </row>
    <row r="987" ht="17" customHeight="1" spans="1:14">
      <c r="A987" s="38">
        <v>45666.3409143519</v>
      </c>
      <c r="B987" s="39"/>
      <c r="C987" s="39"/>
      <c r="D987" s="39" t="s">
        <v>24798</v>
      </c>
      <c r="E987" s="39" t="s">
        <v>25194</v>
      </c>
      <c r="F987" s="41" t="s">
        <v>25195</v>
      </c>
      <c r="G987" s="39">
        <v>1</v>
      </c>
      <c r="H987" s="42">
        <v>25</v>
      </c>
      <c r="I987" s="44">
        <f>VENTAS[[#This Row],[Cantidad]]*VENTAS[[#This Row],[Precio Venta]]</f>
        <v>25</v>
      </c>
      <c r="J987" s="42">
        <f>IF(VENTAS[[#This Row],[Nombre del Gestor]]&gt;1,VENTAS[[#This Row],[Precio Venta]]*10%,0)</f>
        <v>2.5</v>
      </c>
      <c r="K987" s="42">
        <f>IFERROR(VLOOKUP(VENTAS[[#This Row],[Código del producto Vendido]],STOCK[],13,FALSE),VENTAS[[#This Row],[Precio Venta]]*0.6)-VENTAS[[#This Row],[Comisión Unitaria 10%]]</f>
        <v>12.5</v>
      </c>
      <c r="L987" s="42">
        <f>VENTAS[[#This Row],[Cantidad]]*(VENTAS[[#This Row],[Precio Venta]]-VENTAS[[#This Row],[Costo Unitario SIN Comision]]-VENTAS[[#This Row],[Comisión Unitaria 10%]]-0.01*VENTAS[[#This Row],[Precio Venta]])</f>
        <v>9.75</v>
      </c>
      <c r="M987" s="46"/>
      <c r="N987" s="47" t="s">
        <v>25196</v>
      </c>
    </row>
    <row r="988" ht="17" customHeight="1" spans="1:14">
      <c r="A988" s="38">
        <v>45666.4283680556</v>
      </c>
      <c r="B988" s="39"/>
      <c r="C988" s="39"/>
      <c r="D988" s="39" t="s">
        <v>25197</v>
      </c>
      <c r="E988" s="39" t="s">
        <v>25198</v>
      </c>
      <c r="F988" s="41" t="s">
        <v>25199</v>
      </c>
      <c r="G988" s="39">
        <v>1</v>
      </c>
      <c r="H988" s="42">
        <v>35</v>
      </c>
      <c r="I988" s="44">
        <f>VENTAS[[#This Row],[Cantidad]]*VENTAS[[#This Row],[Precio Venta]]</f>
        <v>35</v>
      </c>
      <c r="J988" s="42">
        <f>IF(VENTAS[[#This Row],[Nombre del Gestor]]&gt;1,VENTAS[[#This Row],[Precio Venta]]*10%,0)</f>
        <v>3.5</v>
      </c>
      <c r="K988" s="42">
        <f>IFERROR(VLOOKUP(VENTAS[[#This Row],[Código del producto Vendido]],STOCK[],13,FALSE),VENTAS[[#This Row],[Precio Venta]]*0.6)-VENTAS[[#This Row],[Comisión Unitaria 10%]]</f>
        <v>17.5</v>
      </c>
      <c r="L988" s="42">
        <f>VENTAS[[#This Row],[Cantidad]]*(VENTAS[[#This Row],[Precio Venta]]-VENTAS[[#This Row],[Costo Unitario SIN Comision]]-VENTAS[[#This Row],[Comisión Unitaria 10%]]-0.01*VENTAS[[#This Row],[Precio Venta]])</f>
        <v>13.65</v>
      </c>
      <c r="M988" s="46"/>
      <c r="N988" s="47" t="s">
        <v>25200</v>
      </c>
    </row>
    <row r="989" ht="17" customHeight="1" spans="1:14">
      <c r="A989" s="38">
        <v>45666.4296412037</v>
      </c>
      <c r="B989" s="39"/>
      <c r="C989" s="39"/>
      <c r="D989" s="39"/>
      <c r="E989" s="39" t="s">
        <v>25201</v>
      </c>
      <c r="F989" s="41" t="s">
        <v>25202</v>
      </c>
      <c r="G989" s="39">
        <v>1</v>
      </c>
      <c r="H989" s="42">
        <v>30</v>
      </c>
      <c r="I989" s="44">
        <f>VENTAS[[#This Row],[Cantidad]]*VENTAS[[#This Row],[Precio Venta]]</f>
        <v>30</v>
      </c>
      <c r="J989" s="42">
        <f>IF(VENTAS[[#This Row],[Nombre del Gestor]]&gt;1,VENTAS[[#This Row],[Precio Venta]]*10%,0)</f>
        <v>0</v>
      </c>
      <c r="K989" s="42">
        <f>IFERROR(VLOOKUP(VENTAS[[#This Row],[Código del producto Vendido]],STOCK[],13,FALSE),VENTAS[[#This Row],[Precio Venta]]*0.6)-VENTAS[[#This Row],[Comisión Unitaria 10%]]</f>
        <v>18</v>
      </c>
      <c r="L989" s="42">
        <f>VENTAS[[#This Row],[Cantidad]]*(VENTAS[[#This Row],[Precio Venta]]-VENTAS[[#This Row],[Costo Unitario SIN Comision]]-VENTAS[[#This Row],[Comisión Unitaria 10%]]-0.01*VENTAS[[#This Row],[Precio Venta]])</f>
        <v>11.7</v>
      </c>
      <c r="M989" s="46"/>
      <c r="N989" s="47" t="s">
        <v>25203</v>
      </c>
    </row>
    <row r="990" ht="17" customHeight="1" spans="1:14">
      <c r="A990" s="38">
        <v>45666.4310648148</v>
      </c>
      <c r="B990" s="39"/>
      <c r="C990" s="39"/>
      <c r="D990" s="39" t="s">
        <v>23174</v>
      </c>
      <c r="E990" s="39" t="s">
        <v>24546</v>
      </c>
      <c r="F990" s="41" t="s">
        <v>24547</v>
      </c>
      <c r="G990" s="39">
        <v>1</v>
      </c>
      <c r="H990" s="42">
        <v>25</v>
      </c>
      <c r="I990" s="44">
        <f>VENTAS[[#This Row],[Cantidad]]*VENTAS[[#This Row],[Precio Venta]]</f>
        <v>25</v>
      </c>
      <c r="J990" s="42">
        <f>IF(VENTAS[[#This Row],[Nombre del Gestor]]&gt;1,VENTAS[[#This Row],[Precio Venta]]*10%,0)</f>
        <v>2.5</v>
      </c>
      <c r="K990" s="42">
        <f>IFERROR(VLOOKUP(VENTAS[[#This Row],[Código del producto Vendido]],STOCK[],13,FALSE),VENTAS[[#This Row],[Precio Venta]]*0.6)-VENTAS[[#This Row],[Comisión Unitaria 10%]]</f>
        <v>12.5</v>
      </c>
      <c r="L990" s="42">
        <f>VENTAS[[#This Row],[Cantidad]]*(VENTAS[[#This Row],[Precio Venta]]-VENTAS[[#This Row],[Costo Unitario SIN Comision]]-VENTAS[[#This Row],[Comisión Unitaria 10%]]-0.01*VENTAS[[#This Row],[Precio Venta]])</f>
        <v>9.75</v>
      </c>
      <c r="M990" s="46"/>
      <c r="N990" s="47" t="s">
        <v>25204</v>
      </c>
    </row>
    <row r="991" ht="17" customHeight="1" spans="1:14">
      <c r="A991" s="38">
        <v>45666.4639583333</v>
      </c>
      <c r="B991" s="39"/>
      <c r="C991" s="39"/>
      <c r="D991" s="39" t="s">
        <v>25205</v>
      </c>
      <c r="E991" s="39" t="s">
        <v>25206</v>
      </c>
      <c r="F991" s="41" t="s">
        <v>25207</v>
      </c>
      <c r="G991" s="39">
        <v>1</v>
      </c>
      <c r="H991" s="42">
        <v>25</v>
      </c>
      <c r="I991" s="44">
        <f>VENTAS[[#This Row],[Cantidad]]*VENTAS[[#This Row],[Precio Venta]]</f>
        <v>25</v>
      </c>
      <c r="J991" s="42">
        <f>IF(VENTAS[[#This Row],[Nombre del Gestor]]&gt;1,VENTAS[[#This Row],[Precio Venta]]*10%,0)</f>
        <v>2.5</v>
      </c>
      <c r="K991" s="42">
        <f>IFERROR(VLOOKUP(VENTAS[[#This Row],[Código del producto Vendido]],STOCK[],13,FALSE),VENTAS[[#This Row],[Precio Venta]]*0.6)-VENTAS[[#This Row],[Comisión Unitaria 10%]]</f>
        <v>12.5</v>
      </c>
      <c r="L991" s="42">
        <f>VENTAS[[#This Row],[Cantidad]]*(VENTAS[[#This Row],[Precio Venta]]-VENTAS[[#This Row],[Costo Unitario SIN Comision]]-VENTAS[[#This Row],[Comisión Unitaria 10%]]-0.01*VENTAS[[#This Row],[Precio Venta]])</f>
        <v>9.75</v>
      </c>
      <c r="M991" s="46"/>
      <c r="N991" s="47" t="s">
        <v>25208</v>
      </c>
    </row>
    <row r="992" ht="17" customHeight="1" spans="1:14">
      <c r="A992" s="38">
        <v>45666.4639583333</v>
      </c>
      <c r="B992" s="39"/>
      <c r="C992" s="39"/>
      <c r="D992" s="39" t="s">
        <v>25205</v>
      </c>
      <c r="E992" s="39" t="s">
        <v>25209</v>
      </c>
      <c r="F992" s="41" t="s">
        <v>25210</v>
      </c>
      <c r="G992" s="39">
        <v>1</v>
      </c>
      <c r="H992" s="42">
        <v>25</v>
      </c>
      <c r="I992" s="44">
        <f>VENTAS[[#This Row],[Cantidad]]*VENTAS[[#This Row],[Precio Venta]]</f>
        <v>25</v>
      </c>
      <c r="J992" s="42">
        <f>IF(VENTAS[[#This Row],[Nombre del Gestor]]&gt;1,VENTAS[[#This Row],[Precio Venta]]*10%,0)</f>
        <v>2.5</v>
      </c>
      <c r="K992" s="42">
        <f>IFERROR(VLOOKUP(VENTAS[[#This Row],[Código del producto Vendido]],STOCK[],13,FALSE),VENTAS[[#This Row],[Precio Venta]]*0.6)-VENTAS[[#This Row],[Comisión Unitaria 10%]]</f>
        <v>12.5</v>
      </c>
      <c r="L992" s="42">
        <f>VENTAS[[#This Row],[Cantidad]]*(VENTAS[[#This Row],[Precio Venta]]-VENTAS[[#This Row],[Costo Unitario SIN Comision]]-VENTAS[[#This Row],[Comisión Unitaria 10%]]-0.01*VENTAS[[#This Row],[Precio Venta]])</f>
        <v>9.75</v>
      </c>
      <c r="M992" s="46"/>
      <c r="N992" s="47" t="s">
        <v>25211</v>
      </c>
    </row>
    <row r="993" ht="17" customHeight="1" spans="1:14">
      <c r="A993" s="38">
        <v>45666.5012731481</v>
      </c>
      <c r="B993" s="39"/>
      <c r="C993" s="39"/>
      <c r="D993" s="39" t="s">
        <v>24029</v>
      </c>
      <c r="E993" s="39" t="s">
        <v>25212</v>
      </c>
      <c r="F993" s="41" t="s">
        <v>25213</v>
      </c>
      <c r="G993" s="39">
        <v>1</v>
      </c>
      <c r="H993" s="42">
        <v>20</v>
      </c>
      <c r="I993" s="44">
        <f>VENTAS[[#This Row],[Cantidad]]*VENTAS[[#This Row],[Precio Venta]]</f>
        <v>20</v>
      </c>
      <c r="J993" s="42">
        <f>IF(VENTAS[[#This Row],[Nombre del Gestor]]&gt;1,VENTAS[[#This Row],[Precio Venta]]*10%,0)</f>
        <v>2</v>
      </c>
      <c r="K993" s="42">
        <f>IFERROR(VLOOKUP(VENTAS[[#This Row],[Código del producto Vendido]],STOCK[],13,FALSE),VENTAS[[#This Row],[Precio Venta]]*0.6)-VENTAS[[#This Row],[Comisión Unitaria 10%]]</f>
        <v>10</v>
      </c>
      <c r="L993" s="42">
        <f>VENTAS[[#This Row],[Cantidad]]*(VENTAS[[#This Row],[Precio Venta]]-VENTAS[[#This Row],[Costo Unitario SIN Comision]]-VENTAS[[#This Row],[Comisión Unitaria 10%]]-0.01*VENTAS[[#This Row],[Precio Venta]])</f>
        <v>7.8</v>
      </c>
      <c r="M993" s="46"/>
      <c r="N993" s="47" t="s">
        <v>25214</v>
      </c>
    </row>
    <row r="994" ht="17" customHeight="1" spans="1:14">
      <c r="A994" s="38">
        <v>45666.5012731481</v>
      </c>
      <c r="B994" s="39"/>
      <c r="C994" s="39"/>
      <c r="D994" s="39" t="s">
        <v>24029</v>
      </c>
      <c r="E994" s="39" t="s">
        <v>17175</v>
      </c>
      <c r="F994" s="41" t="s">
        <v>25215</v>
      </c>
      <c r="G994" s="39">
        <v>1</v>
      </c>
      <c r="H994" s="42">
        <v>20</v>
      </c>
      <c r="I994" s="44">
        <f>VENTAS[[#This Row],[Cantidad]]*VENTAS[[#This Row],[Precio Venta]]</f>
        <v>20</v>
      </c>
      <c r="J994" s="42">
        <f>IF(VENTAS[[#This Row],[Nombre del Gestor]]&gt;1,VENTAS[[#This Row],[Precio Venta]]*10%,0)</f>
        <v>2</v>
      </c>
      <c r="K994" s="42">
        <f>IFERROR(VLOOKUP(VENTAS[[#This Row],[Código del producto Vendido]],STOCK[],13,FALSE),VENTAS[[#This Row],[Precio Venta]]*0.6)-VENTAS[[#This Row],[Comisión Unitaria 10%]]</f>
        <v>9</v>
      </c>
      <c r="L994" s="42">
        <f>VENTAS[[#This Row],[Cantidad]]*(VENTAS[[#This Row],[Precio Venta]]-VENTAS[[#This Row],[Costo Unitario SIN Comision]]-VENTAS[[#This Row],[Comisión Unitaria 10%]]-0.01*VENTAS[[#This Row],[Precio Venta]])</f>
        <v>8.8</v>
      </c>
      <c r="M994" s="46"/>
      <c r="N994" s="47" t="s">
        <v>25216</v>
      </c>
    </row>
    <row r="995" ht="17" customHeight="1" spans="1:14">
      <c r="A995" s="38">
        <v>45666.5012731481</v>
      </c>
      <c r="B995" s="39"/>
      <c r="C995" s="39"/>
      <c r="D995" s="39" t="s">
        <v>24029</v>
      </c>
      <c r="E995" s="39" t="s">
        <v>25217</v>
      </c>
      <c r="F995" s="41" t="s">
        <v>25218</v>
      </c>
      <c r="G995" s="39">
        <v>1</v>
      </c>
      <c r="H995" s="42">
        <v>25</v>
      </c>
      <c r="I995" s="44">
        <f>VENTAS[[#This Row],[Cantidad]]*VENTAS[[#This Row],[Precio Venta]]</f>
        <v>25</v>
      </c>
      <c r="J995" s="42">
        <f>IF(VENTAS[[#This Row],[Nombre del Gestor]]&gt;1,VENTAS[[#This Row],[Precio Venta]]*10%,0)</f>
        <v>2.5</v>
      </c>
      <c r="K995" s="42">
        <f>IFERROR(VLOOKUP(VENTAS[[#This Row],[Código del producto Vendido]],STOCK[],13,FALSE),VENTAS[[#This Row],[Precio Venta]]*0.6)-VENTAS[[#This Row],[Comisión Unitaria 10%]]</f>
        <v>12.5</v>
      </c>
      <c r="L995" s="42">
        <f>VENTAS[[#This Row],[Cantidad]]*(VENTAS[[#This Row],[Precio Venta]]-VENTAS[[#This Row],[Costo Unitario SIN Comision]]-VENTAS[[#This Row],[Comisión Unitaria 10%]]-0.01*VENTAS[[#This Row],[Precio Venta]])</f>
        <v>9.75</v>
      </c>
      <c r="M995" s="46"/>
      <c r="N995" s="47" t="s">
        <v>25219</v>
      </c>
    </row>
    <row r="996" ht="34" customHeight="1" spans="1:14">
      <c r="A996" s="38">
        <v>45666.6846064815</v>
      </c>
      <c r="B996" s="39"/>
      <c r="C996" s="39"/>
      <c r="D996" s="39" t="s">
        <v>23189</v>
      </c>
      <c r="E996" s="39" t="s">
        <v>25220</v>
      </c>
      <c r="F996" s="41" t="s">
        <v>17399</v>
      </c>
      <c r="G996" s="39">
        <v>1</v>
      </c>
      <c r="H996" s="42">
        <v>30</v>
      </c>
      <c r="I996" s="44">
        <f>VENTAS[[#This Row],[Cantidad]]*VENTAS[[#This Row],[Precio Venta]]</f>
        <v>30</v>
      </c>
      <c r="J996" s="42">
        <f>IF(VENTAS[[#This Row],[Nombre del Gestor]]&gt;1,VENTAS[[#This Row],[Precio Venta]]*10%,0)</f>
        <v>3</v>
      </c>
      <c r="K996" s="42">
        <f>IFERROR(VLOOKUP(VENTAS[[#This Row],[Código del producto Vendido]],STOCK[],13,FALSE),VENTAS[[#This Row],[Precio Venta]]*0.6)-VENTAS[[#This Row],[Comisión Unitaria 10%]]</f>
        <v>15</v>
      </c>
      <c r="L996" s="42">
        <f>VENTAS[[#This Row],[Cantidad]]*(VENTAS[[#This Row],[Precio Venta]]-VENTAS[[#This Row],[Costo Unitario SIN Comision]]-VENTAS[[#This Row],[Comisión Unitaria 10%]]-0.01*VENTAS[[#This Row],[Precio Venta]])</f>
        <v>11.7</v>
      </c>
      <c r="M996" s="46"/>
      <c r="N996" s="47" t="s">
        <v>25221</v>
      </c>
    </row>
    <row r="997" ht="17" customHeight="1" spans="1:14">
      <c r="A997" s="38">
        <v>45666.6957060185</v>
      </c>
      <c r="B997" s="39"/>
      <c r="C997" s="39"/>
      <c r="D997" s="39" t="s">
        <v>23174</v>
      </c>
      <c r="E997" s="39" t="s">
        <v>17837</v>
      </c>
      <c r="F997" s="41" t="s">
        <v>17836</v>
      </c>
      <c r="G997" s="39">
        <v>1</v>
      </c>
      <c r="H997" s="42">
        <v>3</v>
      </c>
      <c r="I997" s="44">
        <f>VENTAS[[#This Row],[Cantidad]]*VENTAS[[#This Row],[Precio Venta]]</f>
        <v>3</v>
      </c>
      <c r="J997" s="42">
        <f>IF(VENTAS[[#This Row],[Nombre del Gestor]]&gt;1,VENTAS[[#This Row],[Precio Venta]]*10%,0)</f>
        <v>0.3</v>
      </c>
      <c r="K997" s="42">
        <f>IFERROR(VLOOKUP(VENTAS[[#This Row],[Código del producto Vendido]],STOCK[],13,FALSE),VENTAS[[#This Row],[Precio Venta]]*0.6)-VENTAS[[#This Row],[Comisión Unitaria 10%]]</f>
        <v>1.4</v>
      </c>
      <c r="L997" s="42">
        <f>VENTAS[[#This Row],[Cantidad]]*(VENTAS[[#This Row],[Precio Venta]]-VENTAS[[#This Row],[Costo Unitario SIN Comision]]-VENTAS[[#This Row],[Comisión Unitaria 10%]]-0.01*VENTAS[[#This Row],[Precio Venta]])</f>
        <v>1.27</v>
      </c>
      <c r="M997" s="46"/>
      <c r="N997" s="47" t="s">
        <v>25222</v>
      </c>
    </row>
    <row r="998" ht="17" customHeight="1" spans="1:14">
      <c r="A998" s="38">
        <v>45666.6957060185</v>
      </c>
      <c r="B998" s="39"/>
      <c r="C998" s="39"/>
      <c r="D998" s="39" t="s">
        <v>23174</v>
      </c>
      <c r="E998" s="39" t="s">
        <v>25223</v>
      </c>
      <c r="F998" s="41" t="s">
        <v>25224</v>
      </c>
      <c r="G998" s="39">
        <v>1</v>
      </c>
      <c r="H998" s="42">
        <v>30</v>
      </c>
      <c r="I998" s="44">
        <f>VENTAS[[#This Row],[Cantidad]]*VENTAS[[#This Row],[Precio Venta]]</f>
        <v>30</v>
      </c>
      <c r="J998" s="42">
        <f>IF(VENTAS[[#This Row],[Nombre del Gestor]]&gt;1,VENTAS[[#This Row],[Precio Venta]]*10%,0)</f>
        <v>3</v>
      </c>
      <c r="K998" s="42">
        <f>IFERROR(VLOOKUP(VENTAS[[#This Row],[Código del producto Vendido]],STOCK[],13,FALSE),VENTAS[[#This Row],[Precio Venta]]*0.6)-VENTAS[[#This Row],[Comisión Unitaria 10%]]</f>
        <v>15</v>
      </c>
      <c r="L998" s="42">
        <f>VENTAS[[#This Row],[Cantidad]]*(VENTAS[[#This Row],[Precio Venta]]-VENTAS[[#This Row],[Costo Unitario SIN Comision]]-VENTAS[[#This Row],[Comisión Unitaria 10%]]-0.01*VENTAS[[#This Row],[Precio Venta]])</f>
        <v>11.7</v>
      </c>
      <c r="M998" s="46"/>
      <c r="N998" s="47" t="s">
        <v>25225</v>
      </c>
    </row>
    <row r="999" ht="17" customHeight="1" spans="1:14">
      <c r="A999" s="38">
        <v>45666.6957060185</v>
      </c>
      <c r="B999" s="39"/>
      <c r="C999" s="39"/>
      <c r="D999" s="39" t="s">
        <v>23174</v>
      </c>
      <c r="E999" s="39" t="s">
        <v>25226</v>
      </c>
      <c r="F999" s="41" t="s">
        <v>25227</v>
      </c>
      <c r="G999" s="39">
        <v>1</v>
      </c>
      <c r="H999" s="42">
        <v>30</v>
      </c>
      <c r="I999" s="44">
        <f>VENTAS[[#This Row],[Cantidad]]*VENTAS[[#This Row],[Precio Venta]]</f>
        <v>30</v>
      </c>
      <c r="J999" s="42">
        <f>IF(VENTAS[[#This Row],[Nombre del Gestor]]&gt;1,VENTAS[[#This Row],[Precio Venta]]*10%,0)</f>
        <v>3</v>
      </c>
      <c r="K999" s="42">
        <f>IFERROR(VLOOKUP(VENTAS[[#This Row],[Código del producto Vendido]],STOCK[],13,FALSE),VENTAS[[#This Row],[Precio Venta]]*0.6)-VENTAS[[#This Row],[Comisión Unitaria 10%]]</f>
        <v>15</v>
      </c>
      <c r="L999" s="42">
        <f>VENTAS[[#This Row],[Cantidad]]*(VENTAS[[#This Row],[Precio Venta]]-VENTAS[[#This Row],[Costo Unitario SIN Comision]]-VENTAS[[#This Row],[Comisión Unitaria 10%]]-0.01*VENTAS[[#This Row],[Precio Venta]])</f>
        <v>11.7</v>
      </c>
      <c r="M999" s="46"/>
      <c r="N999" s="47" t="s">
        <v>25228</v>
      </c>
    </row>
    <row r="1000" ht="34" customHeight="1" spans="1:14">
      <c r="A1000" s="38">
        <v>45666.6957060185</v>
      </c>
      <c r="B1000" s="39"/>
      <c r="C1000" s="39"/>
      <c r="D1000" s="39" t="s">
        <v>23174</v>
      </c>
      <c r="E1000" s="39" t="s">
        <v>25229</v>
      </c>
      <c r="F1000" s="41" t="s">
        <v>25230</v>
      </c>
      <c r="G1000" s="39">
        <v>1</v>
      </c>
      <c r="H1000" s="42">
        <v>30</v>
      </c>
      <c r="I1000" s="44">
        <f>VENTAS[[#This Row],[Cantidad]]*VENTAS[[#This Row],[Precio Venta]]</f>
        <v>30</v>
      </c>
      <c r="J1000" s="42">
        <f>IF(VENTAS[[#This Row],[Nombre del Gestor]]&gt;1,VENTAS[[#This Row],[Precio Venta]]*10%,0)</f>
        <v>3</v>
      </c>
      <c r="K1000" s="42">
        <f>IFERROR(VLOOKUP(VENTAS[[#This Row],[Código del producto Vendido]],STOCK[],13,FALSE),VENTAS[[#This Row],[Precio Venta]]*0.6)-VENTAS[[#This Row],[Comisión Unitaria 10%]]</f>
        <v>15</v>
      </c>
      <c r="L1000" s="42">
        <f>VENTAS[[#This Row],[Cantidad]]*(VENTAS[[#This Row],[Precio Venta]]-VENTAS[[#This Row],[Costo Unitario SIN Comision]]-VENTAS[[#This Row],[Comisión Unitaria 10%]]-0.01*VENTAS[[#This Row],[Precio Venta]])</f>
        <v>11.7</v>
      </c>
      <c r="M1000" s="46"/>
      <c r="N1000" s="47" t="s">
        <v>25231</v>
      </c>
    </row>
    <row r="1001" ht="17" customHeight="1" spans="1:14">
      <c r="A1001" s="38">
        <v>45666.6957060185</v>
      </c>
      <c r="B1001" s="39"/>
      <c r="C1001" s="39"/>
      <c r="D1001" s="39" t="s">
        <v>23174</v>
      </c>
      <c r="E1001" s="39" t="s">
        <v>25232</v>
      </c>
      <c r="F1001" s="41" t="s">
        <v>17618</v>
      </c>
      <c r="G1001" s="39">
        <v>1</v>
      </c>
      <c r="H1001" s="42">
        <v>35</v>
      </c>
      <c r="I1001" s="44">
        <f>VENTAS[[#This Row],[Cantidad]]*VENTAS[[#This Row],[Precio Venta]]</f>
        <v>35</v>
      </c>
      <c r="J1001" s="42">
        <f>IF(VENTAS[[#This Row],[Nombre del Gestor]]&gt;1,VENTAS[[#This Row],[Precio Venta]]*10%,0)</f>
        <v>3.5</v>
      </c>
      <c r="K1001" s="42">
        <f>IFERROR(VLOOKUP(VENTAS[[#This Row],[Código del producto Vendido]],STOCK[],13,FALSE),VENTAS[[#This Row],[Precio Venta]]*0.6)-VENTAS[[#This Row],[Comisión Unitaria 10%]]</f>
        <v>17.5</v>
      </c>
      <c r="L1001" s="42">
        <f>VENTAS[[#This Row],[Cantidad]]*(VENTAS[[#This Row],[Precio Venta]]-VENTAS[[#This Row],[Costo Unitario SIN Comision]]-VENTAS[[#This Row],[Comisión Unitaria 10%]]-0.01*VENTAS[[#This Row],[Precio Venta]])</f>
        <v>13.65</v>
      </c>
      <c r="M1001" s="46"/>
      <c r="N1001" s="47" t="s">
        <v>25233</v>
      </c>
    </row>
    <row r="1002" ht="17" customHeight="1" spans="1:14">
      <c r="A1002" s="38">
        <v>45666.6957060185</v>
      </c>
      <c r="B1002" s="39"/>
      <c r="C1002" s="39"/>
      <c r="D1002" s="39" t="s">
        <v>23174</v>
      </c>
      <c r="E1002" s="39" t="s">
        <v>25234</v>
      </c>
      <c r="F1002" s="41" t="s">
        <v>25235</v>
      </c>
      <c r="G1002" s="39">
        <v>1</v>
      </c>
      <c r="H1002" s="42">
        <v>20</v>
      </c>
      <c r="I1002" s="44">
        <f>VENTAS[[#This Row],[Cantidad]]*VENTAS[[#This Row],[Precio Venta]]</f>
        <v>20</v>
      </c>
      <c r="J1002" s="42">
        <f>IF(VENTAS[[#This Row],[Nombre del Gestor]]&gt;1,VENTAS[[#This Row],[Precio Venta]]*10%,0)</f>
        <v>2</v>
      </c>
      <c r="K1002" s="42">
        <f>IFERROR(VLOOKUP(VENTAS[[#This Row],[Código del producto Vendido]],STOCK[],13,FALSE),VENTAS[[#This Row],[Precio Venta]]*0.6)-VENTAS[[#This Row],[Comisión Unitaria 10%]]</f>
        <v>10</v>
      </c>
      <c r="L1002" s="42">
        <f>VENTAS[[#This Row],[Cantidad]]*(VENTAS[[#This Row],[Precio Venta]]-VENTAS[[#This Row],[Costo Unitario SIN Comision]]-VENTAS[[#This Row],[Comisión Unitaria 10%]]-0.01*VENTAS[[#This Row],[Precio Venta]])</f>
        <v>7.8</v>
      </c>
      <c r="M1002" s="46"/>
      <c r="N1002" s="47" t="s">
        <v>25236</v>
      </c>
    </row>
    <row r="1003" ht="17" customHeight="1" spans="1:14">
      <c r="A1003" s="38">
        <v>45666.6957060185</v>
      </c>
      <c r="B1003" s="39"/>
      <c r="C1003" s="39"/>
      <c r="D1003" s="39" t="s">
        <v>23174</v>
      </c>
      <c r="E1003" s="39" t="s">
        <v>17849</v>
      </c>
      <c r="F1003" s="41" t="s">
        <v>17848</v>
      </c>
      <c r="G1003" s="39">
        <v>1</v>
      </c>
      <c r="H1003" s="42">
        <v>3</v>
      </c>
      <c r="I1003" s="44">
        <f>VENTAS[[#This Row],[Cantidad]]*VENTAS[[#This Row],[Precio Venta]]</f>
        <v>3</v>
      </c>
      <c r="J1003" s="42">
        <f>IF(VENTAS[[#This Row],[Nombre del Gestor]]&gt;1,VENTAS[[#This Row],[Precio Venta]]*10%,0)</f>
        <v>0.3</v>
      </c>
      <c r="K1003" s="42">
        <f>IFERROR(VLOOKUP(VENTAS[[#This Row],[Código del producto Vendido]],STOCK[],13,FALSE),VENTAS[[#This Row],[Precio Venta]]*0.6)-VENTAS[[#This Row],[Comisión Unitaria 10%]]</f>
        <v>1.4</v>
      </c>
      <c r="L1003" s="42">
        <f>VENTAS[[#This Row],[Cantidad]]*(VENTAS[[#This Row],[Precio Venta]]-VENTAS[[#This Row],[Costo Unitario SIN Comision]]-VENTAS[[#This Row],[Comisión Unitaria 10%]]-0.01*VENTAS[[#This Row],[Precio Venta]])</f>
        <v>1.27</v>
      </c>
      <c r="M1003" s="46"/>
      <c r="N1003" s="47" t="s">
        <v>25237</v>
      </c>
    </row>
    <row r="1004" ht="17" customHeight="1" spans="1:14">
      <c r="A1004" s="38">
        <v>45666.6957060185</v>
      </c>
      <c r="B1004" s="39"/>
      <c r="C1004" s="39"/>
      <c r="D1004" s="39" t="s">
        <v>23174</v>
      </c>
      <c r="E1004" s="39" t="s">
        <v>17841</v>
      </c>
      <c r="F1004" s="41" t="s">
        <v>17840</v>
      </c>
      <c r="G1004" s="39">
        <v>1</v>
      </c>
      <c r="H1004" s="42">
        <v>3</v>
      </c>
      <c r="I1004" s="44">
        <f>VENTAS[[#This Row],[Cantidad]]*VENTAS[[#This Row],[Precio Venta]]</f>
        <v>3</v>
      </c>
      <c r="J1004" s="42">
        <f>IF(VENTAS[[#This Row],[Nombre del Gestor]]&gt;1,VENTAS[[#This Row],[Precio Venta]]*10%,0)</f>
        <v>0.3</v>
      </c>
      <c r="K1004" s="42">
        <f>IFERROR(VLOOKUP(VENTAS[[#This Row],[Código del producto Vendido]],STOCK[],13,FALSE),VENTAS[[#This Row],[Precio Venta]]*0.6)-VENTAS[[#This Row],[Comisión Unitaria 10%]]</f>
        <v>1.4</v>
      </c>
      <c r="L1004" s="42">
        <f>VENTAS[[#This Row],[Cantidad]]*(VENTAS[[#This Row],[Precio Venta]]-VENTAS[[#This Row],[Costo Unitario SIN Comision]]-VENTAS[[#This Row],[Comisión Unitaria 10%]]-0.01*VENTAS[[#This Row],[Precio Venta]])</f>
        <v>1.27</v>
      </c>
      <c r="M1004" s="46"/>
      <c r="N1004" s="47" t="s">
        <v>25238</v>
      </c>
    </row>
    <row r="1005" ht="34" customHeight="1" spans="1:14">
      <c r="A1005" s="38">
        <v>45666.7005439815</v>
      </c>
      <c r="B1005" s="39"/>
      <c r="C1005" s="39"/>
      <c r="D1005" s="39" t="s">
        <v>23671</v>
      </c>
      <c r="E1005" s="39" t="s">
        <v>25239</v>
      </c>
      <c r="F1005" s="41" t="s">
        <v>25240</v>
      </c>
      <c r="G1005" s="39">
        <v>1</v>
      </c>
      <c r="H1005" s="42">
        <v>35</v>
      </c>
      <c r="I1005" s="44">
        <f>VENTAS[[#This Row],[Cantidad]]*VENTAS[[#This Row],[Precio Venta]]</f>
        <v>35</v>
      </c>
      <c r="J1005" s="42">
        <f>IF(VENTAS[[#This Row],[Nombre del Gestor]]&gt;1,VENTAS[[#This Row],[Precio Venta]]*10%,0)</f>
        <v>3.5</v>
      </c>
      <c r="K1005" s="42">
        <f>IFERROR(VLOOKUP(VENTAS[[#This Row],[Código del producto Vendido]],STOCK[],13,FALSE),VENTAS[[#This Row],[Precio Venta]]*0.6)-VENTAS[[#This Row],[Comisión Unitaria 10%]]</f>
        <v>17.5</v>
      </c>
      <c r="L1005" s="42">
        <f>VENTAS[[#This Row],[Cantidad]]*(VENTAS[[#This Row],[Precio Venta]]-VENTAS[[#This Row],[Costo Unitario SIN Comision]]-VENTAS[[#This Row],[Comisión Unitaria 10%]]-0.01*VENTAS[[#This Row],[Precio Venta]])</f>
        <v>13.65</v>
      </c>
      <c r="M1005" s="46"/>
      <c r="N1005" s="47" t="s">
        <v>25241</v>
      </c>
    </row>
    <row r="1006" ht="34" customHeight="1" spans="1:14">
      <c r="A1006" s="38">
        <v>45666.7111226852</v>
      </c>
      <c r="B1006" s="39"/>
      <c r="C1006" s="39"/>
      <c r="D1006" s="39" t="s">
        <v>23196</v>
      </c>
      <c r="E1006" s="39" t="s">
        <v>24556</v>
      </c>
      <c r="F1006" s="41" t="s">
        <v>17349</v>
      </c>
      <c r="G1006" s="39">
        <v>1</v>
      </c>
      <c r="H1006" s="42">
        <v>30</v>
      </c>
      <c r="I1006" s="44">
        <f>VENTAS[[#This Row],[Cantidad]]*VENTAS[[#This Row],[Precio Venta]]</f>
        <v>30</v>
      </c>
      <c r="J1006" s="42">
        <f>IF(VENTAS[[#This Row],[Nombre del Gestor]]&gt;1,VENTAS[[#This Row],[Precio Venta]]*10%,0)</f>
        <v>3</v>
      </c>
      <c r="K1006" s="42">
        <f>IFERROR(VLOOKUP(VENTAS[[#This Row],[Código del producto Vendido]],STOCK[],13,FALSE),VENTAS[[#This Row],[Precio Venta]]*0.6)-VENTAS[[#This Row],[Comisión Unitaria 10%]]</f>
        <v>15</v>
      </c>
      <c r="L1006" s="42">
        <f>VENTAS[[#This Row],[Cantidad]]*(VENTAS[[#This Row],[Precio Venta]]-VENTAS[[#This Row],[Costo Unitario SIN Comision]]-VENTAS[[#This Row],[Comisión Unitaria 10%]]-0.01*VENTAS[[#This Row],[Precio Venta]])</f>
        <v>11.7</v>
      </c>
      <c r="M1006" s="46"/>
      <c r="N1006" s="47" t="s">
        <v>25242</v>
      </c>
    </row>
    <row r="1007" ht="34" customHeight="1" spans="1:14">
      <c r="A1007" s="38">
        <v>45666.7111226852</v>
      </c>
      <c r="B1007" s="39"/>
      <c r="C1007" s="39"/>
      <c r="D1007" s="39" t="s">
        <v>23196</v>
      </c>
      <c r="E1007" s="39" t="s">
        <v>17345</v>
      </c>
      <c r="F1007" s="41" t="s">
        <v>17344</v>
      </c>
      <c r="G1007" s="39">
        <v>1</v>
      </c>
      <c r="H1007" s="42">
        <v>30</v>
      </c>
      <c r="I1007" s="44">
        <f>VENTAS[[#This Row],[Cantidad]]*VENTAS[[#This Row],[Precio Venta]]</f>
        <v>30</v>
      </c>
      <c r="J1007" s="42">
        <f>IF(VENTAS[[#This Row],[Nombre del Gestor]]&gt;1,VENTAS[[#This Row],[Precio Venta]]*10%,0)</f>
        <v>3</v>
      </c>
      <c r="K1007" s="42">
        <f>IFERROR(VLOOKUP(VENTAS[[#This Row],[Código del producto Vendido]],STOCK[],13,FALSE),VENTAS[[#This Row],[Precio Venta]]*0.6)-VENTAS[[#This Row],[Comisión Unitaria 10%]]</f>
        <v>16.69</v>
      </c>
      <c r="L1007" s="42">
        <f>VENTAS[[#This Row],[Cantidad]]*(VENTAS[[#This Row],[Precio Venta]]-VENTAS[[#This Row],[Costo Unitario SIN Comision]]-VENTAS[[#This Row],[Comisión Unitaria 10%]]-0.01*VENTAS[[#This Row],[Precio Venta]])</f>
        <v>10.01</v>
      </c>
      <c r="M1007" s="46"/>
      <c r="N1007" s="47" t="s">
        <v>25243</v>
      </c>
    </row>
    <row r="1008" ht="17" customHeight="1" spans="1:14">
      <c r="A1008" s="38">
        <v>45666.7111226852</v>
      </c>
      <c r="B1008" s="39"/>
      <c r="C1008" s="39"/>
      <c r="D1008" s="39" t="s">
        <v>23196</v>
      </c>
      <c r="E1008" s="39" t="s">
        <v>25244</v>
      </c>
      <c r="F1008" s="41" t="s">
        <v>25245</v>
      </c>
      <c r="G1008" s="39">
        <v>1</v>
      </c>
      <c r="H1008" s="42">
        <v>25</v>
      </c>
      <c r="I1008" s="44">
        <f>VENTAS[[#This Row],[Cantidad]]*VENTAS[[#This Row],[Precio Venta]]</f>
        <v>25</v>
      </c>
      <c r="J1008" s="42">
        <f>IF(VENTAS[[#This Row],[Nombre del Gestor]]&gt;1,VENTAS[[#This Row],[Precio Venta]]*10%,0)</f>
        <v>2.5</v>
      </c>
      <c r="K1008" s="42">
        <f>IFERROR(VLOOKUP(VENTAS[[#This Row],[Código del producto Vendido]],STOCK[],13,FALSE),VENTAS[[#This Row],[Precio Venta]]*0.6)-VENTAS[[#This Row],[Comisión Unitaria 10%]]</f>
        <v>12.5</v>
      </c>
      <c r="L1008" s="42">
        <f>VENTAS[[#This Row],[Cantidad]]*(VENTAS[[#This Row],[Precio Venta]]-VENTAS[[#This Row],[Costo Unitario SIN Comision]]-VENTAS[[#This Row],[Comisión Unitaria 10%]]-0.01*VENTAS[[#This Row],[Precio Venta]])</f>
        <v>9.75</v>
      </c>
      <c r="M1008" s="46"/>
      <c r="N1008" s="47" t="s">
        <v>25246</v>
      </c>
    </row>
    <row r="1009" ht="17" customHeight="1" spans="1:14">
      <c r="A1009" s="38">
        <v>45666.7342013889</v>
      </c>
      <c r="B1009" s="39"/>
      <c r="C1009" s="39"/>
      <c r="D1009" s="39" t="s">
        <v>24029</v>
      </c>
      <c r="E1009" s="39" t="s">
        <v>25247</v>
      </c>
      <c r="F1009" s="41" t="s">
        <v>25207</v>
      </c>
      <c r="G1009" s="39">
        <v>1</v>
      </c>
      <c r="H1009" s="42">
        <v>25</v>
      </c>
      <c r="I1009" s="44">
        <f>VENTAS[[#This Row],[Cantidad]]*VENTAS[[#This Row],[Precio Venta]]</f>
        <v>25</v>
      </c>
      <c r="J1009" s="42">
        <f>IF(VENTAS[[#This Row],[Nombre del Gestor]]&gt;1,VENTAS[[#This Row],[Precio Venta]]*10%,0)</f>
        <v>2.5</v>
      </c>
      <c r="K1009" s="42">
        <f>IFERROR(VLOOKUP(VENTAS[[#This Row],[Código del producto Vendido]],STOCK[],13,FALSE),VENTAS[[#This Row],[Precio Venta]]*0.6)-VENTAS[[#This Row],[Comisión Unitaria 10%]]</f>
        <v>12.5</v>
      </c>
      <c r="L1009" s="42">
        <f>VENTAS[[#This Row],[Cantidad]]*(VENTAS[[#This Row],[Precio Venta]]-VENTAS[[#This Row],[Costo Unitario SIN Comision]]-VENTAS[[#This Row],[Comisión Unitaria 10%]]-0.01*VENTAS[[#This Row],[Precio Venta]])</f>
        <v>9.75</v>
      </c>
      <c r="M1009" s="46"/>
      <c r="N1009" s="47" t="s">
        <v>25248</v>
      </c>
    </row>
    <row r="1010" ht="17" customHeight="1" spans="1:14">
      <c r="A1010" s="38">
        <v>45666.7363310185</v>
      </c>
      <c r="B1010" s="39"/>
      <c r="C1010" s="39"/>
      <c r="D1010" s="39" t="s">
        <v>24029</v>
      </c>
      <c r="E1010" s="39" t="s">
        <v>25249</v>
      </c>
      <c r="F1010" s="41" t="s">
        <v>25250</v>
      </c>
      <c r="G1010" s="39">
        <v>1</v>
      </c>
      <c r="H1010" s="42">
        <v>21</v>
      </c>
      <c r="I1010" s="44">
        <f>VENTAS[[#This Row],[Cantidad]]*VENTAS[[#This Row],[Precio Venta]]</f>
        <v>21</v>
      </c>
      <c r="J1010" s="42">
        <f>IF(VENTAS[[#This Row],[Nombre del Gestor]]&gt;1,VENTAS[[#This Row],[Precio Venta]]*10%,0)</f>
        <v>2.1</v>
      </c>
      <c r="K1010" s="42">
        <f>IFERROR(VLOOKUP(VENTAS[[#This Row],[Código del producto Vendido]],STOCK[],13,FALSE),VENTAS[[#This Row],[Precio Venta]]*0.6)-VENTAS[[#This Row],[Comisión Unitaria 10%]]</f>
        <v>10.5</v>
      </c>
      <c r="L1010" s="42">
        <f>VENTAS[[#This Row],[Cantidad]]*(VENTAS[[#This Row],[Precio Venta]]-VENTAS[[#This Row],[Costo Unitario SIN Comision]]-VENTAS[[#This Row],[Comisión Unitaria 10%]]-0.01*VENTAS[[#This Row],[Precio Venta]])</f>
        <v>8.19</v>
      </c>
      <c r="M1010" s="46"/>
      <c r="N1010" s="47" t="s">
        <v>25251</v>
      </c>
    </row>
    <row r="1011" ht="17" customHeight="1" spans="1:14">
      <c r="A1011" s="38">
        <v>45666.7839467593</v>
      </c>
      <c r="B1011" s="39"/>
      <c r="C1011" s="39"/>
      <c r="D1011" s="39" t="s">
        <v>23671</v>
      </c>
      <c r="E1011" s="39" t="s">
        <v>25252</v>
      </c>
      <c r="F1011" s="41" t="s">
        <v>25253</v>
      </c>
      <c r="G1011" s="39">
        <v>1</v>
      </c>
      <c r="H1011" s="42">
        <v>22</v>
      </c>
      <c r="I1011" s="44">
        <f>VENTAS[[#This Row],[Cantidad]]*VENTAS[[#This Row],[Precio Venta]]</f>
        <v>22</v>
      </c>
      <c r="J1011" s="42">
        <f>IF(VENTAS[[#This Row],[Nombre del Gestor]]&gt;1,VENTAS[[#This Row],[Precio Venta]]*10%,0)</f>
        <v>2.2</v>
      </c>
      <c r="K1011" s="42">
        <f>IFERROR(VLOOKUP(VENTAS[[#This Row],[Código del producto Vendido]],STOCK[],13,FALSE),VENTAS[[#This Row],[Precio Venta]]*0.6)-VENTAS[[#This Row],[Comisión Unitaria 10%]]</f>
        <v>11</v>
      </c>
      <c r="L1011" s="42">
        <f>VENTAS[[#This Row],[Cantidad]]*(VENTAS[[#This Row],[Precio Venta]]-VENTAS[[#This Row],[Costo Unitario SIN Comision]]-VENTAS[[#This Row],[Comisión Unitaria 10%]]-0.01*VENTAS[[#This Row],[Precio Venta]])</f>
        <v>8.58</v>
      </c>
      <c r="M1011" s="46"/>
      <c r="N1011" s="47" t="s">
        <v>25254</v>
      </c>
    </row>
    <row r="1012" ht="17" customHeight="1" spans="1:14">
      <c r="A1012" s="38">
        <v>45667.3475925926</v>
      </c>
      <c r="B1012" s="39"/>
      <c r="C1012" s="39"/>
      <c r="D1012" s="39"/>
      <c r="E1012" s="39" t="s">
        <v>17342</v>
      </c>
      <c r="F1012" s="41" t="s">
        <v>17340</v>
      </c>
      <c r="G1012" s="39">
        <v>1</v>
      </c>
      <c r="H1012" s="42">
        <v>30</v>
      </c>
      <c r="I1012" s="44">
        <f>VENTAS[[#This Row],[Cantidad]]*VENTAS[[#This Row],[Precio Venta]]</f>
        <v>30</v>
      </c>
      <c r="J1012" s="42">
        <f>IF(VENTAS[[#This Row],[Nombre del Gestor]]&gt;1,VENTAS[[#This Row],[Precio Venta]]*10%,0)</f>
        <v>0</v>
      </c>
      <c r="K1012" s="42">
        <f>IFERROR(VLOOKUP(VENTAS[[#This Row],[Código del producto Vendido]],STOCK[],13,FALSE),VENTAS[[#This Row],[Precio Venta]]*0.6)-VENTAS[[#This Row],[Comisión Unitaria 10%]]</f>
        <v>20.28</v>
      </c>
      <c r="L1012" s="42">
        <f>VENTAS[[#This Row],[Cantidad]]*(VENTAS[[#This Row],[Precio Venta]]-VENTAS[[#This Row],[Costo Unitario SIN Comision]]-VENTAS[[#This Row],[Comisión Unitaria 10%]]-0.01*VENTAS[[#This Row],[Precio Venta]])</f>
        <v>9.42</v>
      </c>
      <c r="M1012" s="46"/>
      <c r="N1012" s="47" t="s">
        <v>25255</v>
      </c>
    </row>
    <row r="1013" ht="17" customHeight="1" spans="1:14">
      <c r="A1013" s="38">
        <v>45667.5371875</v>
      </c>
      <c r="B1013" s="39"/>
      <c r="C1013" s="39"/>
      <c r="D1013" s="39" t="s">
        <v>23671</v>
      </c>
      <c r="E1013" s="39" t="s">
        <v>17175</v>
      </c>
      <c r="F1013" s="41" t="s">
        <v>25215</v>
      </c>
      <c r="G1013" s="39">
        <v>1</v>
      </c>
      <c r="H1013" s="42">
        <v>20</v>
      </c>
      <c r="I1013" s="44">
        <f>VENTAS[[#This Row],[Cantidad]]*VENTAS[[#This Row],[Precio Venta]]</f>
        <v>20</v>
      </c>
      <c r="J1013" s="42">
        <f>IF(VENTAS[[#This Row],[Nombre del Gestor]]&gt;1,VENTAS[[#This Row],[Precio Venta]]*10%,0)</f>
        <v>2</v>
      </c>
      <c r="K1013" s="42">
        <f>IFERROR(VLOOKUP(VENTAS[[#This Row],[Código del producto Vendido]],STOCK[],13,FALSE),VENTAS[[#This Row],[Precio Venta]]*0.6)-VENTAS[[#This Row],[Comisión Unitaria 10%]]</f>
        <v>9</v>
      </c>
      <c r="L1013" s="42">
        <f>VENTAS[[#This Row],[Cantidad]]*(VENTAS[[#This Row],[Precio Venta]]-VENTAS[[#This Row],[Costo Unitario SIN Comision]]-VENTAS[[#This Row],[Comisión Unitaria 10%]]-0.01*VENTAS[[#This Row],[Precio Venta]])</f>
        <v>8.8</v>
      </c>
      <c r="M1013" s="46"/>
      <c r="N1013" s="47" t="s">
        <v>25256</v>
      </c>
    </row>
    <row r="1014" ht="17" customHeight="1" spans="1:14">
      <c r="A1014" s="38">
        <v>45667.5371875</v>
      </c>
      <c r="B1014" s="39"/>
      <c r="C1014" s="39"/>
      <c r="D1014" s="39" t="s">
        <v>23671</v>
      </c>
      <c r="E1014" s="39" t="s">
        <v>17141</v>
      </c>
      <c r="F1014" s="41" t="s">
        <v>17142</v>
      </c>
      <c r="G1014" s="39">
        <v>1</v>
      </c>
      <c r="H1014" s="42">
        <v>18</v>
      </c>
      <c r="I1014" s="44">
        <f>VENTAS[[#This Row],[Cantidad]]*VENTAS[[#This Row],[Precio Venta]]</f>
        <v>18</v>
      </c>
      <c r="J1014" s="42">
        <f>IF(VENTAS[[#This Row],[Nombre del Gestor]]&gt;1,VENTAS[[#This Row],[Precio Venta]]*10%,0)</f>
        <v>1.8</v>
      </c>
      <c r="K1014" s="42">
        <f>IFERROR(VLOOKUP(VENTAS[[#This Row],[Código del producto Vendido]],STOCK[],13,FALSE),VENTAS[[#This Row],[Precio Venta]]*0.6)-VENTAS[[#This Row],[Comisión Unitaria 10%]]</f>
        <v>9.2</v>
      </c>
      <c r="L1014" s="42">
        <f>VENTAS[[#This Row],[Cantidad]]*(VENTAS[[#This Row],[Precio Venta]]-VENTAS[[#This Row],[Costo Unitario SIN Comision]]-VENTAS[[#This Row],[Comisión Unitaria 10%]]-0.01*VENTAS[[#This Row],[Precio Venta]])</f>
        <v>6.82</v>
      </c>
      <c r="M1014" s="46"/>
      <c r="N1014" s="47" t="s">
        <v>25257</v>
      </c>
    </row>
    <row r="1015" ht="17" customHeight="1" spans="1:14">
      <c r="A1015" s="38">
        <v>45667.5371875</v>
      </c>
      <c r="B1015" s="39"/>
      <c r="C1015" s="39"/>
      <c r="D1015" s="39" t="s">
        <v>23671</v>
      </c>
      <c r="E1015" s="39" t="s">
        <v>25258</v>
      </c>
      <c r="F1015" s="41" t="s">
        <v>25259</v>
      </c>
      <c r="G1015" s="39">
        <v>1</v>
      </c>
      <c r="H1015" s="42">
        <v>15</v>
      </c>
      <c r="I1015" s="44">
        <f>VENTAS[[#This Row],[Cantidad]]*VENTAS[[#This Row],[Precio Venta]]</f>
        <v>15</v>
      </c>
      <c r="J1015" s="42">
        <f>IF(VENTAS[[#This Row],[Nombre del Gestor]]&gt;1,VENTAS[[#This Row],[Precio Venta]]*10%,0)</f>
        <v>1.5</v>
      </c>
      <c r="K1015" s="42">
        <f>IFERROR(VLOOKUP(VENTAS[[#This Row],[Código del producto Vendido]],STOCK[],13,FALSE),VENTAS[[#This Row],[Precio Venta]]*0.6)-VENTAS[[#This Row],[Comisión Unitaria 10%]]</f>
        <v>7.5</v>
      </c>
      <c r="L1015" s="42">
        <f>VENTAS[[#This Row],[Cantidad]]*(VENTAS[[#This Row],[Precio Venta]]-VENTAS[[#This Row],[Costo Unitario SIN Comision]]-VENTAS[[#This Row],[Comisión Unitaria 10%]]-0.01*VENTAS[[#This Row],[Precio Venta]])</f>
        <v>5.85</v>
      </c>
      <c r="M1015" s="46"/>
      <c r="N1015" s="47" t="s">
        <v>25260</v>
      </c>
    </row>
    <row r="1016" ht="34" customHeight="1" spans="1:14">
      <c r="A1016" s="38">
        <v>45667.5422453704</v>
      </c>
      <c r="B1016" s="39"/>
      <c r="C1016" s="39"/>
      <c r="D1016" s="39" t="s">
        <v>23671</v>
      </c>
      <c r="E1016" s="39" t="s">
        <v>22614</v>
      </c>
      <c r="F1016" s="41" t="s">
        <v>17344</v>
      </c>
      <c r="G1016" s="39">
        <v>1</v>
      </c>
      <c r="H1016" s="42">
        <v>30</v>
      </c>
      <c r="I1016" s="44">
        <f>VENTAS[[#This Row],[Cantidad]]*VENTAS[[#This Row],[Precio Venta]]</f>
        <v>30</v>
      </c>
      <c r="J1016" s="42">
        <f>IF(VENTAS[[#This Row],[Nombre del Gestor]]&gt;1,VENTAS[[#This Row],[Precio Venta]]*10%,0)</f>
        <v>3</v>
      </c>
      <c r="K1016" s="42">
        <f>IFERROR(VLOOKUP(VENTAS[[#This Row],[Código del producto Vendido]],STOCK[],13,FALSE),VENTAS[[#This Row],[Precio Venta]]*0.6)-VENTAS[[#This Row],[Comisión Unitaria 10%]]</f>
        <v>8</v>
      </c>
      <c r="L1016" s="42">
        <f>VENTAS[[#This Row],[Cantidad]]*(VENTAS[[#This Row],[Precio Venta]]-VENTAS[[#This Row],[Costo Unitario SIN Comision]]-VENTAS[[#This Row],[Comisión Unitaria 10%]]-0.01*VENTAS[[#This Row],[Precio Venta]])</f>
        <v>18.7</v>
      </c>
      <c r="M1016" s="46"/>
      <c r="N1016" s="47" t="s">
        <v>25261</v>
      </c>
    </row>
    <row r="1017" ht="17" customHeight="1" spans="1:14">
      <c r="A1017" s="38">
        <v>45667.5422453704</v>
      </c>
      <c r="B1017" s="39"/>
      <c r="C1017" s="39"/>
      <c r="D1017" s="39" t="s">
        <v>23671</v>
      </c>
      <c r="E1017" s="39" t="s">
        <v>16587</v>
      </c>
      <c r="F1017" s="41" t="s">
        <v>16589</v>
      </c>
      <c r="G1017" s="39">
        <v>1</v>
      </c>
      <c r="H1017" s="42">
        <v>1</v>
      </c>
      <c r="I1017" s="44">
        <f>VENTAS[[#This Row],[Cantidad]]*VENTAS[[#This Row],[Precio Venta]]</f>
        <v>1</v>
      </c>
      <c r="J1017" s="42">
        <f>IF(VENTAS[[#This Row],[Nombre del Gestor]]&gt;1,VENTAS[[#This Row],[Precio Venta]]*10%,0)</f>
        <v>0.1</v>
      </c>
      <c r="K1017" s="42">
        <f>IFERROR(VLOOKUP(VENTAS[[#This Row],[Código del producto Vendido]],STOCK[],13,FALSE),VENTAS[[#This Row],[Precio Venta]]*0.6)-VENTAS[[#This Row],[Comisión Unitaria 10%]]</f>
        <v>0.429411764705882</v>
      </c>
      <c r="L1017" s="42">
        <f>VENTAS[[#This Row],[Cantidad]]*(VENTAS[[#This Row],[Precio Venta]]-VENTAS[[#This Row],[Costo Unitario SIN Comision]]-VENTAS[[#This Row],[Comisión Unitaria 10%]]-0.01*VENTAS[[#This Row],[Precio Venta]])</f>
        <v>0.460588235294118</v>
      </c>
      <c r="M1017" s="46"/>
      <c r="N1017" s="47" t="s">
        <v>25262</v>
      </c>
    </row>
    <row r="1018" ht="34" customHeight="1" spans="1:14">
      <c r="A1018" s="38">
        <v>45667.5422453704</v>
      </c>
      <c r="B1018" s="39"/>
      <c r="C1018" s="39"/>
      <c r="D1018" s="39" t="s">
        <v>23671</v>
      </c>
      <c r="E1018" s="39" t="s">
        <v>25263</v>
      </c>
      <c r="F1018" s="41" t="s">
        <v>17107</v>
      </c>
      <c r="G1018" s="39">
        <v>1</v>
      </c>
      <c r="H1018" s="42">
        <v>25</v>
      </c>
      <c r="I1018" s="44">
        <f>VENTAS[[#This Row],[Cantidad]]*VENTAS[[#This Row],[Precio Venta]]</f>
        <v>25</v>
      </c>
      <c r="J1018" s="42">
        <f>IF(VENTAS[[#This Row],[Nombre del Gestor]]&gt;1,VENTAS[[#This Row],[Precio Venta]]*10%,0)</f>
        <v>2.5</v>
      </c>
      <c r="K1018" s="42">
        <f>IFERROR(VLOOKUP(VENTAS[[#This Row],[Código del producto Vendido]],STOCK[],13,FALSE),VENTAS[[#This Row],[Precio Venta]]*0.6)-VENTAS[[#This Row],[Comisión Unitaria 10%]]</f>
        <v>12.5</v>
      </c>
      <c r="L1018" s="42">
        <f>VENTAS[[#This Row],[Cantidad]]*(VENTAS[[#This Row],[Precio Venta]]-VENTAS[[#This Row],[Costo Unitario SIN Comision]]-VENTAS[[#This Row],[Comisión Unitaria 10%]]-0.01*VENTAS[[#This Row],[Precio Venta]])</f>
        <v>9.75</v>
      </c>
      <c r="M1018" s="46"/>
      <c r="N1018" s="47" t="s">
        <v>25264</v>
      </c>
    </row>
    <row r="1019" ht="17" customHeight="1" spans="1:14">
      <c r="A1019" s="38">
        <v>45667.5516087963</v>
      </c>
      <c r="B1019" s="39"/>
      <c r="C1019" s="39"/>
      <c r="D1019" s="39" t="s">
        <v>23174</v>
      </c>
      <c r="E1019" s="39" t="s">
        <v>25265</v>
      </c>
      <c r="F1019" s="41" t="s">
        <v>25266</v>
      </c>
      <c r="G1019" s="39">
        <v>1</v>
      </c>
      <c r="H1019" s="42">
        <v>20</v>
      </c>
      <c r="I1019" s="44">
        <f>VENTAS[[#This Row],[Cantidad]]*VENTAS[[#This Row],[Precio Venta]]</f>
        <v>20</v>
      </c>
      <c r="J1019" s="42">
        <f>IF(VENTAS[[#This Row],[Nombre del Gestor]]&gt;1,VENTAS[[#This Row],[Precio Venta]]*10%,0)</f>
        <v>2</v>
      </c>
      <c r="K1019" s="42">
        <f>IFERROR(VLOOKUP(VENTAS[[#This Row],[Código del producto Vendido]],STOCK[],13,FALSE),VENTAS[[#This Row],[Precio Venta]]*0.6)-VENTAS[[#This Row],[Comisión Unitaria 10%]]</f>
        <v>10</v>
      </c>
      <c r="L1019" s="42">
        <f>VENTAS[[#This Row],[Cantidad]]*(VENTAS[[#This Row],[Precio Venta]]-VENTAS[[#This Row],[Costo Unitario SIN Comision]]-VENTAS[[#This Row],[Comisión Unitaria 10%]]-0.01*VENTAS[[#This Row],[Precio Venta]])</f>
        <v>7.8</v>
      </c>
      <c r="M1019" s="46"/>
      <c r="N1019" s="47" t="s">
        <v>25267</v>
      </c>
    </row>
    <row r="1020" ht="17" customHeight="1" spans="1:14">
      <c r="A1020" s="38">
        <v>45667.5516087963</v>
      </c>
      <c r="B1020" s="39"/>
      <c r="C1020" s="39"/>
      <c r="D1020" s="39" t="s">
        <v>23174</v>
      </c>
      <c r="E1020" s="39" t="s">
        <v>23814</v>
      </c>
      <c r="F1020" s="41" t="s">
        <v>23815</v>
      </c>
      <c r="G1020" s="39">
        <v>1</v>
      </c>
      <c r="H1020" s="42">
        <v>25</v>
      </c>
      <c r="I1020" s="44">
        <f>VENTAS[[#This Row],[Cantidad]]*VENTAS[[#This Row],[Precio Venta]]</f>
        <v>25</v>
      </c>
      <c r="J1020" s="42">
        <f>IF(VENTAS[[#This Row],[Nombre del Gestor]]&gt;1,VENTAS[[#This Row],[Precio Venta]]*10%,0)</f>
        <v>2.5</v>
      </c>
      <c r="K1020" s="42">
        <f>IFERROR(VLOOKUP(VENTAS[[#This Row],[Código del producto Vendido]],STOCK[],13,FALSE),VENTAS[[#This Row],[Precio Venta]]*0.6)-VENTAS[[#This Row],[Comisión Unitaria 10%]]</f>
        <v>12.5</v>
      </c>
      <c r="L1020" s="42">
        <f>VENTAS[[#This Row],[Cantidad]]*(VENTAS[[#This Row],[Precio Venta]]-VENTAS[[#This Row],[Costo Unitario SIN Comision]]-VENTAS[[#This Row],[Comisión Unitaria 10%]]-0.01*VENTAS[[#This Row],[Precio Venta]])</f>
        <v>9.75</v>
      </c>
      <c r="M1020" s="46"/>
      <c r="N1020" s="47" t="s">
        <v>25268</v>
      </c>
    </row>
    <row r="1021" ht="17" customHeight="1" spans="1:14">
      <c r="A1021" s="38">
        <v>45667.554537037</v>
      </c>
      <c r="B1021" s="39"/>
      <c r="C1021" s="39"/>
      <c r="D1021" s="39" t="s">
        <v>23174</v>
      </c>
      <c r="E1021" s="39" t="s">
        <v>25269</v>
      </c>
      <c r="F1021" s="41" t="s">
        <v>16659</v>
      </c>
      <c r="G1021" s="39">
        <v>1</v>
      </c>
      <c r="H1021" s="42">
        <v>18</v>
      </c>
      <c r="I1021" s="44">
        <f>VENTAS[[#This Row],[Cantidad]]*VENTAS[[#This Row],[Precio Venta]]</f>
        <v>18</v>
      </c>
      <c r="J1021" s="42">
        <f>IF(VENTAS[[#This Row],[Nombre del Gestor]]&gt;1,VENTAS[[#This Row],[Precio Venta]]*10%,0)</f>
        <v>1.8</v>
      </c>
      <c r="K1021" s="42">
        <f>IFERROR(VLOOKUP(VENTAS[[#This Row],[Código del producto Vendido]],STOCK[],13,FALSE),VENTAS[[#This Row],[Precio Venta]]*0.6)-VENTAS[[#This Row],[Comisión Unitaria 10%]]</f>
        <v>9</v>
      </c>
      <c r="L1021" s="42">
        <f>VENTAS[[#This Row],[Cantidad]]*(VENTAS[[#This Row],[Precio Venta]]-VENTAS[[#This Row],[Costo Unitario SIN Comision]]-VENTAS[[#This Row],[Comisión Unitaria 10%]]-0.01*VENTAS[[#This Row],[Precio Venta]])</f>
        <v>7.02</v>
      </c>
      <c r="M1021" s="46"/>
      <c r="N1021" s="47" t="s">
        <v>25270</v>
      </c>
    </row>
    <row r="1022" ht="17" customHeight="1" spans="1:14">
      <c r="A1022" s="38">
        <v>45667.554537037</v>
      </c>
      <c r="B1022" s="39"/>
      <c r="C1022" s="39"/>
      <c r="D1022" s="39" t="s">
        <v>23174</v>
      </c>
      <c r="E1022" s="39" t="s">
        <v>25098</v>
      </c>
      <c r="F1022" s="41" t="s">
        <v>18792</v>
      </c>
      <c r="G1022" s="39">
        <v>1</v>
      </c>
      <c r="H1022" s="42">
        <v>22</v>
      </c>
      <c r="I1022" s="44">
        <f>VENTAS[[#This Row],[Cantidad]]*VENTAS[[#This Row],[Precio Venta]]</f>
        <v>22</v>
      </c>
      <c r="J1022" s="42">
        <f>IF(VENTAS[[#This Row],[Nombre del Gestor]]&gt;1,VENTAS[[#This Row],[Precio Venta]]*10%,0)</f>
        <v>2.2</v>
      </c>
      <c r="K1022" s="42">
        <f>IFERROR(VLOOKUP(VENTAS[[#This Row],[Código del producto Vendido]],STOCK[],13,FALSE),VENTAS[[#This Row],[Precio Venta]]*0.6)-VENTAS[[#This Row],[Comisión Unitaria 10%]]</f>
        <v>11</v>
      </c>
      <c r="L1022" s="42">
        <f>VENTAS[[#This Row],[Cantidad]]*(VENTAS[[#This Row],[Precio Venta]]-VENTAS[[#This Row],[Costo Unitario SIN Comision]]-VENTAS[[#This Row],[Comisión Unitaria 10%]]-0.01*VENTAS[[#This Row],[Precio Venta]])</f>
        <v>8.58</v>
      </c>
      <c r="M1022" s="46"/>
      <c r="N1022" s="47" t="s">
        <v>25271</v>
      </c>
    </row>
    <row r="1023" ht="17" customHeight="1" spans="1:14">
      <c r="A1023" s="38">
        <v>45667.5771180556</v>
      </c>
      <c r="B1023" s="39"/>
      <c r="C1023" s="39"/>
      <c r="D1023" s="39" t="s">
        <v>23345</v>
      </c>
      <c r="E1023" s="39" t="s">
        <v>24850</v>
      </c>
      <c r="F1023" s="41" t="s">
        <v>17682</v>
      </c>
      <c r="G1023" s="39">
        <v>1</v>
      </c>
      <c r="H1023" s="42">
        <v>18</v>
      </c>
      <c r="I1023" s="44">
        <f>VENTAS[[#This Row],[Cantidad]]*VENTAS[[#This Row],[Precio Venta]]</f>
        <v>18</v>
      </c>
      <c r="J1023" s="42">
        <f>IF(VENTAS[[#This Row],[Nombre del Gestor]]&gt;1,VENTAS[[#This Row],[Precio Venta]]*10%,0)</f>
        <v>1.8</v>
      </c>
      <c r="K1023" s="42">
        <f>IFERROR(VLOOKUP(VENTAS[[#This Row],[Código del producto Vendido]],STOCK[],13,FALSE),VENTAS[[#This Row],[Precio Venta]]*0.6)-VENTAS[[#This Row],[Comisión Unitaria 10%]]</f>
        <v>9</v>
      </c>
      <c r="L1023" s="42">
        <f>VENTAS[[#This Row],[Cantidad]]*(VENTAS[[#This Row],[Precio Venta]]-VENTAS[[#This Row],[Costo Unitario SIN Comision]]-VENTAS[[#This Row],[Comisión Unitaria 10%]]-0.01*VENTAS[[#This Row],[Precio Venta]])</f>
        <v>7.02</v>
      </c>
      <c r="M1023" s="46"/>
      <c r="N1023" s="47" t="s">
        <v>25272</v>
      </c>
    </row>
    <row r="1024" ht="17" customHeight="1" spans="1:14">
      <c r="A1024" s="38">
        <v>45667.5771180556</v>
      </c>
      <c r="B1024" s="39"/>
      <c r="C1024" s="39"/>
      <c r="D1024" s="39" t="s">
        <v>23345</v>
      </c>
      <c r="E1024" s="39" t="s">
        <v>25273</v>
      </c>
      <c r="F1024" s="41" t="s">
        <v>25274</v>
      </c>
      <c r="G1024" s="39">
        <v>1</v>
      </c>
      <c r="H1024" s="42">
        <v>22</v>
      </c>
      <c r="I1024" s="44">
        <f>VENTAS[[#This Row],[Cantidad]]*VENTAS[[#This Row],[Precio Venta]]</f>
        <v>22</v>
      </c>
      <c r="J1024" s="42">
        <f>IF(VENTAS[[#This Row],[Nombre del Gestor]]&gt;1,VENTAS[[#This Row],[Precio Venta]]*10%,0)</f>
        <v>2.2</v>
      </c>
      <c r="K1024" s="42">
        <f>IFERROR(VLOOKUP(VENTAS[[#This Row],[Código del producto Vendido]],STOCK[],13,FALSE),VENTAS[[#This Row],[Precio Venta]]*0.6)-VENTAS[[#This Row],[Comisión Unitaria 10%]]</f>
        <v>11</v>
      </c>
      <c r="L1024" s="42">
        <f>VENTAS[[#This Row],[Cantidad]]*(VENTAS[[#This Row],[Precio Venta]]-VENTAS[[#This Row],[Costo Unitario SIN Comision]]-VENTAS[[#This Row],[Comisión Unitaria 10%]]-0.01*VENTAS[[#This Row],[Precio Venta]])</f>
        <v>8.58</v>
      </c>
      <c r="M1024" s="46"/>
      <c r="N1024" s="47" t="s">
        <v>25275</v>
      </c>
    </row>
    <row r="1025" ht="34" customHeight="1" spans="1:14">
      <c r="A1025" s="38">
        <v>45667.5771180556</v>
      </c>
      <c r="B1025" s="39"/>
      <c r="C1025" s="39"/>
      <c r="D1025" s="39" t="s">
        <v>23345</v>
      </c>
      <c r="E1025" s="39" t="s">
        <v>16850</v>
      </c>
      <c r="F1025" s="41" t="s">
        <v>16852</v>
      </c>
      <c r="G1025" s="39">
        <v>1</v>
      </c>
      <c r="H1025" s="42">
        <v>20</v>
      </c>
      <c r="I1025" s="44">
        <f>VENTAS[[#This Row],[Cantidad]]*VENTAS[[#This Row],[Precio Venta]]</f>
        <v>20</v>
      </c>
      <c r="J1025" s="42">
        <f>IF(VENTAS[[#This Row],[Nombre del Gestor]]&gt;1,VENTAS[[#This Row],[Precio Venta]]*10%,0)</f>
        <v>2</v>
      </c>
      <c r="K1025" s="42">
        <f>IFERROR(VLOOKUP(VENTAS[[#This Row],[Código del producto Vendido]],STOCK[],13,FALSE),VENTAS[[#This Row],[Precio Venta]]*0.6)-VENTAS[[#This Row],[Comisión Unitaria 10%]]</f>
        <v>10</v>
      </c>
      <c r="L1025" s="42">
        <f>VENTAS[[#This Row],[Cantidad]]*(VENTAS[[#This Row],[Precio Venta]]-VENTAS[[#This Row],[Costo Unitario SIN Comision]]-VENTAS[[#This Row],[Comisión Unitaria 10%]]-0.01*VENTAS[[#This Row],[Precio Venta]])</f>
        <v>7.8</v>
      </c>
      <c r="M1025" s="46"/>
      <c r="N1025" s="47" t="s">
        <v>25276</v>
      </c>
    </row>
    <row r="1026" ht="34" customHeight="1" spans="1:14">
      <c r="A1026" s="38">
        <v>45667.5903125</v>
      </c>
      <c r="B1026" s="39"/>
      <c r="C1026" s="39"/>
      <c r="D1026" s="39"/>
      <c r="E1026" s="39" t="s">
        <v>24101</v>
      </c>
      <c r="F1026" s="41" t="s">
        <v>24102</v>
      </c>
      <c r="G1026" s="39">
        <v>1</v>
      </c>
      <c r="H1026" s="42">
        <v>25</v>
      </c>
      <c r="I1026" s="44">
        <f>VENTAS[[#This Row],[Cantidad]]*VENTAS[[#This Row],[Precio Venta]]</f>
        <v>25</v>
      </c>
      <c r="J1026" s="42">
        <f>IF(VENTAS[[#This Row],[Nombre del Gestor]]&gt;1,VENTAS[[#This Row],[Precio Venta]]*10%,0)</f>
        <v>0</v>
      </c>
      <c r="K1026" s="42">
        <f>IFERROR(VLOOKUP(VENTAS[[#This Row],[Código del producto Vendido]],STOCK[],13,FALSE),VENTAS[[#This Row],[Precio Venta]]*0.6)-VENTAS[[#This Row],[Comisión Unitaria 10%]]</f>
        <v>15</v>
      </c>
      <c r="L1026" s="42">
        <f>VENTAS[[#This Row],[Cantidad]]*(VENTAS[[#This Row],[Precio Venta]]-VENTAS[[#This Row],[Costo Unitario SIN Comision]]-VENTAS[[#This Row],[Comisión Unitaria 10%]]-0.01*VENTAS[[#This Row],[Precio Venta]])</f>
        <v>9.75</v>
      </c>
      <c r="M1026" s="46"/>
      <c r="N1026" s="47" t="s">
        <v>25277</v>
      </c>
    </row>
    <row r="1027" ht="17" customHeight="1" spans="1:14">
      <c r="A1027" s="38">
        <v>45667.601875</v>
      </c>
      <c r="B1027" s="39"/>
      <c r="C1027" s="39"/>
      <c r="D1027" s="39" t="s">
        <v>23196</v>
      </c>
      <c r="E1027" s="39" t="s">
        <v>25278</v>
      </c>
      <c r="F1027" s="41" t="s">
        <v>25279</v>
      </c>
      <c r="G1027" s="39">
        <v>1</v>
      </c>
      <c r="H1027" s="42">
        <v>30</v>
      </c>
      <c r="I1027" s="44">
        <f>VENTAS[[#This Row],[Cantidad]]*VENTAS[[#This Row],[Precio Venta]]</f>
        <v>30</v>
      </c>
      <c r="J1027" s="42">
        <f>IF(VENTAS[[#This Row],[Nombre del Gestor]]&gt;1,VENTAS[[#This Row],[Precio Venta]]*10%,0)</f>
        <v>3</v>
      </c>
      <c r="K1027" s="42">
        <f>IFERROR(VLOOKUP(VENTAS[[#This Row],[Código del producto Vendido]],STOCK[],13,FALSE),VENTAS[[#This Row],[Precio Venta]]*0.6)-VENTAS[[#This Row],[Comisión Unitaria 10%]]</f>
        <v>15</v>
      </c>
      <c r="L1027" s="42">
        <f>VENTAS[[#This Row],[Cantidad]]*(VENTAS[[#This Row],[Precio Venta]]-VENTAS[[#This Row],[Costo Unitario SIN Comision]]-VENTAS[[#This Row],[Comisión Unitaria 10%]]-0.01*VENTAS[[#This Row],[Precio Venta]])</f>
        <v>11.7</v>
      </c>
      <c r="M1027" s="46"/>
      <c r="N1027" s="47" t="s">
        <v>25280</v>
      </c>
    </row>
    <row r="1028" ht="17" customHeight="1" spans="1:14">
      <c r="A1028" s="38">
        <v>45667.601875</v>
      </c>
      <c r="B1028" s="39"/>
      <c r="C1028" s="39"/>
      <c r="D1028" s="39" t="s">
        <v>23196</v>
      </c>
      <c r="E1028" s="39" t="s">
        <v>25281</v>
      </c>
      <c r="F1028" s="41" t="s">
        <v>25210</v>
      </c>
      <c r="G1028" s="39">
        <v>1</v>
      </c>
      <c r="H1028" s="42">
        <v>25</v>
      </c>
      <c r="I1028" s="44">
        <f>VENTAS[[#This Row],[Cantidad]]*VENTAS[[#This Row],[Precio Venta]]</f>
        <v>25</v>
      </c>
      <c r="J1028" s="42">
        <f>IF(VENTAS[[#This Row],[Nombre del Gestor]]&gt;1,VENTAS[[#This Row],[Precio Venta]]*10%,0)</f>
        <v>2.5</v>
      </c>
      <c r="K1028" s="42">
        <f>IFERROR(VLOOKUP(VENTAS[[#This Row],[Código del producto Vendido]],STOCK[],13,FALSE),VENTAS[[#This Row],[Precio Venta]]*0.6)-VENTAS[[#This Row],[Comisión Unitaria 10%]]</f>
        <v>12.5</v>
      </c>
      <c r="L1028" s="42">
        <f>VENTAS[[#This Row],[Cantidad]]*(VENTAS[[#This Row],[Precio Venta]]-VENTAS[[#This Row],[Costo Unitario SIN Comision]]-VENTAS[[#This Row],[Comisión Unitaria 10%]]-0.01*VENTAS[[#This Row],[Precio Venta]])</f>
        <v>9.75</v>
      </c>
      <c r="M1028" s="46"/>
      <c r="N1028" s="47" t="s">
        <v>25282</v>
      </c>
    </row>
    <row r="1029" ht="17" customHeight="1" spans="1:14">
      <c r="A1029" s="38">
        <v>45667.601875</v>
      </c>
      <c r="B1029" s="39"/>
      <c r="C1029" s="39"/>
      <c r="D1029" s="39" t="s">
        <v>23196</v>
      </c>
      <c r="E1029" s="39" t="s">
        <v>25283</v>
      </c>
      <c r="F1029" s="41" t="s">
        <v>25284</v>
      </c>
      <c r="G1029" s="39">
        <v>1</v>
      </c>
      <c r="H1029" s="42">
        <v>30</v>
      </c>
      <c r="I1029" s="44">
        <f>VENTAS[[#This Row],[Cantidad]]*VENTAS[[#This Row],[Precio Venta]]</f>
        <v>30</v>
      </c>
      <c r="J1029" s="42">
        <f>IF(VENTAS[[#This Row],[Nombre del Gestor]]&gt;1,VENTAS[[#This Row],[Precio Venta]]*10%,0)</f>
        <v>3</v>
      </c>
      <c r="K1029" s="42">
        <f>IFERROR(VLOOKUP(VENTAS[[#This Row],[Código del producto Vendido]],STOCK[],13,FALSE),VENTAS[[#This Row],[Precio Venta]]*0.6)-VENTAS[[#This Row],[Comisión Unitaria 10%]]</f>
        <v>15</v>
      </c>
      <c r="L1029" s="42">
        <f>VENTAS[[#This Row],[Cantidad]]*(VENTAS[[#This Row],[Precio Venta]]-VENTAS[[#This Row],[Costo Unitario SIN Comision]]-VENTAS[[#This Row],[Comisión Unitaria 10%]]-0.01*VENTAS[[#This Row],[Precio Venta]])</f>
        <v>11.7</v>
      </c>
      <c r="M1029" s="46"/>
      <c r="N1029" s="47" t="s">
        <v>25285</v>
      </c>
    </row>
    <row r="1030" ht="17" customHeight="1" spans="1:14">
      <c r="A1030" s="38">
        <v>45667.6062847222</v>
      </c>
      <c r="B1030" s="39"/>
      <c r="C1030" s="39"/>
      <c r="D1030" s="39" t="s">
        <v>23189</v>
      </c>
      <c r="E1030" s="39" t="s">
        <v>25217</v>
      </c>
      <c r="F1030" s="41" t="s">
        <v>25218</v>
      </c>
      <c r="G1030" s="39">
        <v>1</v>
      </c>
      <c r="H1030" s="42">
        <v>25</v>
      </c>
      <c r="I1030" s="44">
        <f>VENTAS[[#This Row],[Cantidad]]*VENTAS[[#This Row],[Precio Venta]]</f>
        <v>25</v>
      </c>
      <c r="J1030" s="42">
        <f>IF(VENTAS[[#This Row],[Nombre del Gestor]]&gt;1,VENTAS[[#This Row],[Precio Venta]]*10%,0)</f>
        <v>2.5</v>
      </c>
      <c r="K1030" s="42">
        <f>IFERROR(VLOOKUP(VENTAS[[#This Row],[Código del producto Vendido]],STOCK[],13,FALSE),VENTAS[[#This Row],[Precio Venta]]*0.6)-VENTAS[[#This Row],[Comisión Unitaria 10%]]</f>
        <v>12.5</v>
      </c>
      <c r="L1030" s="42">
        <f>VENTAS[[#This Row],[Cantidad]]*(VENTAS[[#This Row],[Precio Venta]]-VENTAS[[#This Row],[Costo Unitario SIN Comision]]-VENTAS[[#This Row],[Comisión Unitaria 10%]]-0.01*VENTAS[[#This Row],[Precio Venta]])</f>
        <v>9.75</v>
      </c>
      <c r="M1030" s="46"/>
      <c r="N1030" s="47" t="s">
        <v>25286</v>
      </c>
    </row>
    <row r="1031" ht="17" customHeight="1" spans="1:14">
      <c r="A1031" s="38">
        <v>45667.6062847222</v>
      </c>
      <c r="B1031" s="39"/>
      <c r="C1031" s="39"/>
      <c r="D1031" s="39" t="s">
        <v>23189</v>
      </c>
      <c r="E1031" s="39" t="s">
        <v>25209</v>
      </c>
      <c r="F1031" s="41" t="s">
        <v>25210</v>
      </c>
      <c r="G1031" s="39">
        <v>1</v>
      </c>
      <c r="H1031" s="42">
        <v>25</v>
      </c>
      <c r="I1031" s="44">
        <f>VENTAS[[#This Row],[Cantidad]]*VENTAS[[#This Row],[Precio Venta]]</f>
        <v>25</v>
      </c>
      <c r="J1031" s="42">
        <f>IF(VENTAS[[#This Row],[Nombre del Gestor]]&gt;1,VENTAS[[#This Row],[Precio Venta]]*10%,0)</f>
        <v>2.5</v>
      </c>
      <c r="K1031" s="42">
        <f>IFERROR(VLOOKUP(VENTAS[[#This Row],[Código del producto Vendido]],STOCK[],13,FALSE),VENTAS[[#This Row],[Precio Venta]]*0.6)-VENTAS[[#This Row],[Comisión Unitaria 10%]]</f>
        <v>12.5</v>
      </c>
      <c r="L1031" s="42">
        <f>VENTAS[[#This Row],[Cantidad]]*(VENTAS[[#This Row],[Precio Venta]]-VENTAS[[#This Row],[Costo Unitario SIN Comision]]-VENTAS[[#This Row],[Comisión Unitaria 10%]]-0.01*VENTAS[[#This Row],[Precio Venta]])</f>
        <v>9.75</v>
      </c>
      <c r="M1031" s="46"/>
      <c r="N1031" s="47" t="s">
        <v>25287</v>
      </c>
    </row>
    <row r="1032" ht="17" customHeight="1" spans="1:14">
      <c r="A1032" s="38">
        <v>45667.6097222222</v>
      </c>
      <c r="B1032" s="39"/>
      <c r="C1032" s="39"/>
      <c r="D1032" s="39"/>
      <c r="E1032" s="39" t="s">
        <v>17004</v>
      </c>
      <c r="F1032" s="41" t="s">
        <v>17005</v>
      </c>
      <c r="G1032" s="39">
        <v>1</v>
      </c>
      <c r="H1032" s="42">
        <v>20</v>
      </c>
      <c r="I1032" s="44">
        <f>VENTAS[[#This Row],[Cantidad]]*VENTAS[[#This Row],[Precio Venta]]</f>
        <v>20</v>
      </c>
      <c r="J1032" s="42">
        <f>IF(VENTAS[[#This Row],[Nombre del Gestor]]&gt;1,VENTAS[[#This Row],[Precio Venta]]*10%,0)</f>
        <v>0</v>
      </c>
      <c r="K1032" s="42">
        <f>IFERROR(VLOOKUP(VENTAS[[#This Row],[Código del producto Vendido]],STOCK[],13,FALSE),VENTAS[[#This Row],[Precio Venta]]*0.6)-VENTAS[[#This Row],[Comisión Unitaria 10%]]</f>
        <v>11</v>
      </c>
      <c r="L1032" s="42">
        <f>VENTAS[[#This Row],[Cantidad]]*(VENTAS[[#This Row],[Precio Venta]]-VENTAS[[#This Row],[Costo Unitario SIN Comision]]-VENTAS[[#This Row],[Comisión Unitaria 10%]]-0.01*VENTAS[[#This Row],[Precio Venta]])</f>
        <v>8.8</v>
      </c>
      <c r="M1032" s="46"/>
      <c r="N1032" s="47" t="s">
        <v>25288</v>
      </c>
    </row>
    <row r="1033" ht="34" customHeight="1" spans="1:14">
      <c r="A1033" s="38">
        <v>45667.6097222222</v>
      </c>
      <c r="B1033" s="39"/>
      <c r="C1033" s="39"/>
      <c r="D1033" s="39"/>
      <c r="E1033" s="39" t="s">
        <v>25289</v>
      </c>
      <c r="F1033" s="41" t="s">
        <v>17397</v>
      </c>
      <c r="G1033" s="39">
        <v>1</v>
      </c>
      <c r="H1033" s="42">
        <v>30</v>
      </c>
      <c r="I1033" s="44">
        <f>VENTAS[[#This Row],[Cantidad]]*VENTAS[[#This Row],[Precio Venta]]</f>
        <v>30</v>
      </c>
      <c r="J1033" s="42">
        <f>IF(VENTAS[[#This Row],[Nombre del Gestor]]&gt;1,VENTAS[[#This Row],[Precio Venta]]*10%,0)</f>
        <v>0</v>
      </c>
      <c r="K1033" s="42">
        <f>IFERROR(VLOOKUP(VENTAS[[#This Row],[Código del producto Vendido]],STOCK[],13,FALSE),VENTAS[[#This Row],[Precio Venta]]*0.6)-VENTAS[[#This Row],[Comisión Unitaria 10%]]</f>
        <v>18</v>
      </c>
      <c r="L1033" s="42">
        <f>VENTAS[[#This Row],[Cantidad]]*(VENTAS[[#This Row],[Precio Venta]]-VENTAS[[#This Row],[Costo Unitario SIN Comision]]-VENTAS[[#This Row],[Comisión Unitaria 10%]]-0.01*VENTAS[[#This Row],[Precio Venta]])</f>
        <v>11.7</v>
      </c>
      <c r="M1033" s="46"/>
      <c r="N1033" s="47" t="s">
        <v>25290</v>
      </c>
    </row>
    <row r="1034" ht="17" customHeight="1" spans="1:14">
      <c r="A1034" s="38">
        <v>45667.6097222222</v>
      </c>
      <c r="B1034" s="39"/>
      <c r="C1034" s="39"/>
      <c r="D1034" s="39"/>
      <c r="E1034" s="39" t="s">
        <v>16937</v>
      </c>
      <c r="F1034" s="41" t="s">
        <v>24810</v>
      </c>
      <c r="G1034" s="39">
        <v>1</v>
      </c>
      <c r="H1034" s="42">
        <v>30</v>
      </c>
      <c r="I1034" s="44">
        <f>VENTAS[[#This Row],[Cantidad]]*VENTAS[[#This Row],[Precio Venta]]</f>
        <v>30</v>
      </c>
      <c r="J1034" s="42">
        <f>IF(VENTAS[[#This Row],[Nombre del Gestor]]&gt;1,VENTAS[[#This Row],[Precio Venta]]*10%,0)</f>
        <v>0</v>
      </c>
      <c r="K1034" s="42">
        <f>IFERROR(VLOOKUP(VENTAS[[#This Row],[Código del producto Vendido]],STOCK[],13,FALSE),VENTAS[[#This Row],[Precio Venta]]*0.6)-VENTAS[[#This Row],[Comisión Unitaria 10%]]</f>
        <v>12</v>
      </c>
      <c r="L1034" s="42">
        <f>VENTAS[[#This Row],[Cantidad]]*(VENTAS[[#This Row],[Precio Venta]]-VENTAS[[#This Row],[Costo Unitario SIN Comision]]-VENTAS[[#This Row],[Comisión Unitaria 10%]]-0.01*VENTAS[[#This Row],[Precio Venta]])</f>
        <v>17.7</v>
      </c>
      <c r="M1034" s="46"/>
      <c r="N1034" s="47" t="s">
        <v>25291</v>
      </c>
    </row>
    <row r="1035" ht="34" customHeight="1" spans="1:14">
      <c r="A1035" s="38">
        <v>45667.6450810185</v>
      </c>
      <c r="B1035" s="39"/>
      <c r="C1035" s="39"/>
      <c r="D1035" s="39" t="s">
        <v>23174</v>
      </c>
      <c r="E1035" s="39" t="s">
        <v>25292</v>
      </c>
      <c r="F1035" s="41" t="s">
        <v>25293</v>
      </c>
      <c r="G1035" s="39">
        <v>1</v>
      </c>
      <c r="H1035" s="42">
        <v>30</v>
      </c>
      <c r="I1035" s="44">
        <f>VENTAS[[#This Row],[Cantidad]]*VENTAS[[#This Row],[Precio Venta]]</f>
        <v>30</v>
      </c>
      <c r="J1035" s="42">
        <f>IF(VENTAS[[#This Row],[Nombre del Gestor]]&gt;1,VENTAS[[#This Row],[Precio Venta]]*10%,0)</f>
        <v>3</v>
      </c>
      <c r="K1035" s="42">
        <f>IFERROR(VLOOKUP(VENTAS[[#This Row],[Código del producto Vendido]],STOCK[],13,FALSE),VENTAS[[#This Row],[Precio Venta]]*0.6)-VENTAS[[#This Row],[Comisión Unitaria 10%]]</f>
        <v>15</v>
      </c>
      <c r="L1035" s="42">
        <f>VENTAS[[#This Row],[Cantidad]]*(VENTAS[[#This Row],[Precio Venta]]-VENTAS[[#This Row],[Costo Unitario SIN Comision]]-VENTAS[[#This Row],[Comisión Unitaria 10%]]-0.01*VENTAS[[#This Row],[Precio Venta]])</f>
        <v>11.7</v>
      </c>
      <c r="M1035" s="46"/>
      <c r="N1035" s="47" t="s">
        <v>25294</v>
      </c>
    </row>
    <row r="1036" ht="17" customHeight="1" spans="1:14">
      <c r="A1036" s="38">
        <v>45667.6450810185</v>
      </c>
      <c r="B1036" s="39"/>
      <c r="C1036" s="39"/>
      <c r="D1036" s="39" t="s">
        <v>23174</v>
      </c>
      <c r="E1036" s="39" t="s">
        <v>17175</v>
      </c>
      <c r="F1036" s="41" t="s">
        <v>25215</v>
      </c>
      <c r="G1036" s="39">
        <v>1</v>
      </c>
      <c r="H1036" s="42">
        <v>20</v>
      </c>
      <c r="I1036" s="44">
        <f>VENTAS[[#This Row],[Cantidad]]*VENTAS[[#This Row],[Precio Venta]]</f>
        <v>20</v>
      </c>
      <c r="J1036" s="42">
        <f>IF(VENTAS[[#This Row],[Nombre del Gestor]]&gt;1,VENTAS[[#This Row],[Precio Venta]]*10%,0)</f>
        <v>2</v>
      </c>
      <c r="K1036" s="42">
        <f>IFERROR(VLOOKUP(VENTAS[[#This Row],[Código del producto Vendido]],STOCK[],13,FALSE),VENTAS[[#This Row],[Precio Venta]]*0.6)-VENTAS[[#This Row],[Comisión Unitaria 10%]]</f>
        <v>9</v>
      </c>
      <c r="L1036" s="42">
        <f>VENTAS[[#This Row],[Cantidad]]*(VENTAS[[#This Row],[Precio Venta]]-VENTAS[[#This Row],[Costo Unitario SIN Comision]]-VENTAS[[#This Row],[Comisión Unitaria 10%]]-0.01*VENTAS[[#This Row],[Precio Venta]])</f>
        <v>8.8</v>
      </c>
      <c r="M1036" s="46"/>
      <c r="N1036" s="47" t="s">
        <v>25295</v>
      </c>
    </row>
    <row r="1037" ht="17" customHeight="1" spans="1:14">
      <c r="A1037" s="38">
        <v>45667.6450810185</v>
      </c>
      <c r="B1037" s="39"/>
      <c r="C1037" s="39"/>
      <c r="D1037" s="39" t="s">
        <v>23174</v>
      </c>
      <c r="E1037" s="39" t="s">
        <v>25296</v>
      </c>
      <c r="F1037" s="41" t="s">
        <v>25297</v>
      </c>
      <c r="G1037" s="39">
        <v>1</v>
      </c>
      <c r="H1037" s="42">
        <v>29</v>
      </c>
      <c r="I1037" s="44">
        <f>VENTAS[[#This Row],[Cantidad]]*VENTAS[[#This Row],[Precio Venta]]</f>
        <v>29</v>
      </c>
      <c r="J1037" s="42">
        <f>IF(VENTAS[[#This Row],[Nombre del Gestor]]&gt;1,VENTAS[[#This Row],[Precio Venta]]*10%,0)</f>
        <v>2.9</v>
      </c>
      <c r="K1037" s="42">
        <f>IFERROR(VLOOKUP(VENTAS[[#This Row],[Código del producto Vendido]],STOCK[],13,FALSE),VENTAS[[#This Row],[Precio Venta]]*0.6)-VENTAS[[#This Row],[Comisión Unitaria 10%]]</f>
        <v>14.5</v>
      </c>
      <c r="L1037" s="42">
        <f>VENTAS[[#This Row],[Cantidad]]*(VENTAS[[#This Row],[Precio Venta]]-VENTAS[[#This Row],[Costo Unitario SIN Comision]]-VENTAS[[#This Row],[Comisión Unitaria 10%]]-0.01*VENTAS[[#This Row],[Precio Venta]])</f>
        <v>11.31</v>
      </c>
      <c r="M1037" s="46"/>
      <c r="N1037" s="47" t="s">
        <v>25298</v>
      </c>
    </row>
    <row r="1038" ht="17" customHeight="1" spans="1:14">
      <c r="A1038" s="38">
        <v>45667.6450810185</v>
      </c>
      <c r="B1038" s="39"/>
      <c r="C1038" s="39"/>
      <c r="D1038" s="39" t="s">
        <v>23174</v>
      </c>
      <c r="E1038" s="39" t="s">
        <v>25217</v>
      </c>
      <c r="F1038" s="41" t="s">
        <v>25218</v>
      </c>
      <c r="G1038" s="39">
        <v>1</v>
      </c>
      <c r="H1038" s="42">
        <v>25</v>
      </c>
      <c r="I1038" s="44">
        <f>VENTAS[[#This Row],[Cantidad]]*VENTAS[[#This Row],[Precio Venta]]</f>
        <v>25</v>
      </c>
      <c r="J1038" s="42">
        <f>IF(VENTAS[[#This Row],[Nombre del Gestor]]&gt;1,VENTAS[[#This Row],[Precio Venta]]*10%,0)</f>
        <v>2.5</v>
      </c>
      <c r="K1038" s="42">
        <f>IFERROR(VLOOKUP(VENTAS[[#This Row],[Código del producto Vendido]],STOCK[],13,FALSE),VENTAS[[#This Row],[Precio Venta]]*0.6)-VENTAS[[#This Row],[Comisión Unitaria 10%]]</f>
        <v>12.5</v>
      </c>
      <c r="L1038" s="42">
        <f>VENTAS[[#This Row],[Cantidad]]*(VENTAS[[#This Row],[Precio Venta]]-VENTAS[[#This Row],[Costo Unitario SIN Comision]]-VENTAS[[#This Row],[Comisión Unitaria 10%]]-0.01*VENTAS[[#This Row],[Precio Venta]])</f>
        <v>9.75</v>
      </c>
      <c r="M1038" s="46"/>
      <c r="N1038" s="47" t="s">
        <v>25299</v>
      </c>
    </row>
    <row r="1039" ht="34" customHeight="1" spans="1:14">
      <c r="A1039" s="38">
        <v>45667.6487037037</v>
      </c>
      <c r="B1039" s="39"/>
      <c r="C1039" s="39"/>
      <c r="D1039" s="39" t="s">
        <v>23671</v>
      </c>
      <c r="E1039" s="39" t="s">
        <v>17134</v>
      </c>
      <c r="F1039" s="41" t="s">
        <v>17135</v>
      </c>
      <c r="G1039" s="39">
        <v>1</v>
      </c>
      <c r="H1039" s="42">
        <v>20</v>
      </c>
      <c r="I1039" s="44">
        <f>VENTAS[[#This Row],[Cantidad]]*VENTAS[[#This Row],[Precio Venta]]</f>
        <v>20</v>
      </c>
      <c r="J1039" s="42">
        <f>IF(VENTAS[[#This Row],[Nombre del Gestor]]&gt;1,VENTAS[[#This Row],[Precio Venta]]*10%,0)</f>
        <v>2</v>
      </c>
      <c r="K1039" s="42">
        <f>IFERROR(VLOOKUP(VENTAS[[#This Row],[Código del producto Vendido]],STOCK[],13,FALSE),VENTAS[[#This Row],[Precio Venta]]*0.6)-VENTAS[[#This Row],[Comisión Unitaria 10%]]</f>
        <v>9</v>
      </c>
      <c r="L1039" s="42">
        <f>VENTAS[[#This Row],[Cantidad]]*(VENTAS[[#This Row],[Precio Venta]]-VENTAS[[#This Row],[Costo Unitario SIN Comision]]-VENTAS[[#This Row],[Comisión Unitaria 10%]]-0.01*VENTAS[[#This Row],[Precio Venta]])</f>
        <v>8.8</v>
      </c>
      <c r="M1039" s="46"/>
      <c r="N1039" s="47" t="s">
        <v>25300</v>
      </c>
    </row>
    <row r="1040" ht="34" customHeight="1" spans="1:14">
      <c r="A1040" s="38">
        <v>45667.6487037037</v>
      </c>
      <c r="B1040" s="39"/>
      <c r="C1040" s="39"/>
      <c r="D1040" s="39" t="s">
        <v>23671</v>
      </c>
      <c r="E1040" s="39" t="s">
        <v>25301</v>
      </c>
      <c r="F1040" s="41" t="s">
        <v>25302</v>
      </c>
      <c r="G1040" s="39">
        <v>1</v>
      </c>
      <c r="H1040" s="42">
        <v>25</v>
      </c>
      <c r="I1040" s="44">
        <f>VENTAS[[#This Row],[Cantidad]]*VENTAS[[#This Row],[Precio Venta]]</f>
        <v>25</v>
      </c>
      <c r="J1040" s="42">
        <f>IF(VENTAS[[#This Row],[Nombre del Gestor]]&gt;1,VENTAS[[#This Row],[Precio Venta]]*10%,0)</f>
        <v>2.5</v>
      </c>
      <c r="K1040" s="42">
        <f>IFERROR(VLOOKUP(VENTAS[[#This Row],[Código del producto Vendido]],STOCK[],13,FALSE),VENTAS[[#This Row],[Precio Venta]]*0.6)-VENTAS[[#This Row],[Comisión Unitaria 10%]]</f>
        <v>12.5</v>
      </c>
      <c r="L1040" s="42">
        <f>VENTAS[[#This Row],[Cantidad]]*(VENTAS[[#This Row],[Precio Venta]]-VENTAS[[#This Row],[Costo Unitario SIN Comision]]-VENTAS[[#This Row],[Comisión Unitaria 10%]]-0.01*VENTAS[[#This Row],[Precio Venta]])</f>
        <v>9.75</v>
      </c>
      <c r="M1040" s="46"/>
      <c r="N1040" s="47" t="s">
        <v>25303</v>
      </c>
    </row>
    <row r="1041" ht="34" customHeight="1" spans="1:14">
      <c r="A1041" s="38">
        <v>45667.6709953704</v>
      </c>
      <c r="B1041" s="39"/>
      <c r="C1041" s="39"/>
      <c r="D1041" s="39" t="s">
        <v>24060</v>
      </c>
      <c r="E1041" s="39" t="s">
        <v>16850</v>
      </c>
      <c r="F1041" s="41" t="s">
        <v>16852</v>
      </c>
      <c r="G1041" s="39">
        <v>1</v>
      </c>
      <c r="H1041" s="42">
        <v>20</v>
      </c>
      <c r="I1041" s="44">
        <f>VENTAS[[#This Row],[Cantidad]]*VENTAS[[#This Row],[Precio Venta]]</f>
        <v>20</v>
      </c>
      <c r="J1041" s="42">
        <f>IF(VENTAS[[#This Row],[Nombre del Gestor]]&gt;1,VENTAS[[#This Row],[Precio Venta]]*10%,0)</f>
        <v>2</v>
      </c>
      <c r="K1041" s="42">
        <f>IFERROR(VLOOKUP(VENTAS[[#This Row],[Código del producto Vendido]],STOCK[],13,FALSE),VENTAS[[#This Row],[Precio Venta]]*0.6)-VENTAS[[#This Row],[Comisión Unitaria 10%]]</f>
        <v>10</v>
      </c>
      <c r="L1041" s="42">
        <f>VENTAS[[#This Row],[Cantidad]]*(VENTAS[[#This Row],[Precio Venta]]-VENTAS[[#This Row],[Costo Unitario SIN Comision]]-VENTAS[[#This Row],[Comisión Unitaria 10%]]-0.01*VENTAS[[#This Row],[Precio Venta]])</f>
        <v>7.8</v>
      </c>
      <c r="M1041" s="46"/>
      <c r="N1041" s="47" t="s">
        <v>25304</v>
      </c>
    </row>
    <row r="1042" ht="34" customHeight="1" spans="1:14">
      <c r="A1042" s="38">
        <v>45667.6709953704</v>
      </c>
      <c r="B1042" s="39"/>
      <c r="C1042" s="39"/>
      <c r="D1042" s="39" t="s">
        <v>24060</v>
      </c>
      <c r="E1042" s="39" t="s">
        <v>25305</v>
      </c>
      <c r="F1042" s="41" t="s">
        <v>24918</v>
      </c>
      <c r="G1042" s="39">
        <v>1</v>
      </c>
      <c r="H1042" s="42">
        <v>18</v>
      </c>
      <c r="I1042" s="44">
        <f>VENTAS[[#This Row],[Cantidad]]*VENTAS[[#This Row],[Precio Venta]]</f>
        <v>18</v>
      </c>
      <c r="J1042" s="42">
        <f>IF(VENTAS[[#This Row],[Nombre del Gestor]]&gt;1,VENTAS[[#This Row],[Precio Venta]]*10%,0)</f>
        <v>1.8</v>
      </c>
      <c r="K1042" s="42">
        <f>IFERROR(VLOOKUP(VENTAS[[#This Row],[Código del producto Vendido]],STOCK[],13,FALSE),VENTAS[[#This Row],[Precio Venta]]*0.6)-VENTAS[[#This Row],[Comisión Unitaria 10%]]</f>
        <v>9</v>
      </c>
      <c r="L1042" s="42">
        <f>VENTAS[[#This Row],[Cantidad]]*(VENTAS[[#This Row],[Precio Venta]]-VENTAS[[#This Row],[Costo Unitario SIN Comision]]-VENTAS[[#This Row],[Comisión Unitaria 10%]]-0.01*VENTAS[[#This Row],[Precio Venta]])</f>
        <v>7.02</v>
      </c>
      <c r="M1042" s="46"/>
      <c r="N1042" s="47" t="s">
        <v>25306</v>
      </c>
    </row>
    <row r="1043" ht="17" customHeight="1" spans="1:14">
      <c r="A1043" s="38">
        <v>45667.6709953704</v>
      </c>
      <c r="B1043" s="39"/>
      <c r="C1043" s="39"/>
      <c r="D1043" s="39" t="s">
        <v>24060</v>
      </c>
      <c r="E1043" s="39" t="s">
        <v>25307</v>
      </c>
      <c r="F1043" s="41" t="s">
        <v>24893</v>
      </c>
      <c r="G1043" s="39">
        <v>1</v>
      </c>
      <c r="H1043" s="42">
        <v>25</v>
      </c>
      <c r="I1043" s="44">
        <f>VENTAS[[#This Row],[Cantidad]]*VENTAS[[#This Row],[Precio Venta]]</f>
        <v>25</v>
      </c>
      <c r="J1043" s="42">
        <f>IF(VENTAS[[#This Row],[Nombre del Gestor]]&gt;1,VENTAS[[#This Row],[Precio Venta]]*10%,0)</f>
        <v>2.5</v>
      </c>
      <c r="K1043" s="42">
        <f>IFERROR(VLOOKUP(VENTAS[[#This Row],[Código del producto Vendido]],STOCK[],13,FALSE),VENTAS[[#This Row],[Precio Venta]]*0.6)-VENTAS[[#This Row],[Comisión Unitaria 10%]]</f>
        <v>12.5</v>
      </c>
      <c r="L1043" s="42">
        <f>VENTAS[[#This Row],[Cantidad]]*(VENTAS[[#This Row],[Precio Venta]]-VENTAS[[#This Row],[Costo Unitario SIN Comision]]-VENTAS[[#This Row],[Comisión Unitaria 10%]]-0.01*VENTAS[[#This Row],[Precio Venta]])</f>
        <v>9.75</v>
      </c>
      <c r="M1043" s="46"/>
      <c r="N1043" s="47" t="s">
        <v>25308</v>
      </c>
    </row>
    <row r="1044" ht="34" customHeight="1" spans="1:14">
      <c r="A1044" s="38">
        <v>45667.6709953704</v>
      </c>
      <c r="B1044" s="39"/>
      <c r="C1044" s="39"/>
      <c r="D1044" s="39" t="s">
        <v>24060</v>
      </c>
      <c r="E1044" s="39" t="s">
        <v>25309</v>
      </c>
      <c r="F1044" s="41" t="s">
        <v>25310</v>
      </c>
      <c r="G1044" s="39">
        <v>1</v>
      </c>
      <c r="H1044" s="42">
        <v>28</v>
      </c>
      <c r="I1044" s="44">
        <f>VENTAS[[#This Row],[Cantidad]]*VENTAS[[#This Row],[Precio Venta]]</f>
        <v>28</v>
      </c>
      <c r="J1044" s="42">
        <f>IF(VENTAS[[#This Row],[Nombre del Gestor]]&gt;1,VENTAS[[#This Row],[Precio Venta]]*10%,0)</f>
        <v>2.8</v>
      </c>
      <c r="K1044" s="42">
        <f>IFERROR(VLOOKUP(VENTAS[[#This Row],[Código del producto Vendido]],STOCK[],13,FALSE),VENTAS[[#This Row],[Precio Venta]]*0.6)-VENTAS[[#This Row],[Comisión Unitaria 10%]]</f>
        <v>14</v>
      </c>
      <c r="L1044" s="42">
        <f>VENTAS[[#This Row],[Cantidad]]*(VENTAS[[#This Row],[Precio Venta]]-VENTAS[[#This Row],[Costo Unitario SIN Comision]]-VENTAS[[#This Row],[Comisión Unitaria 10%]]-0.01*VENTAS[[#This Row],[Precio Venta]])</f>
        <v>10.92</v>
      </c>
      <c r="M1044" s="46"/>
      <c r="N1044" s="47" t="s">
        <v>25311</v>
      </c>
    </row>
    <row r="1045" ht="34" customHeight="1" spans="1:14">
      <c r="A1045" s="38">
        <v>45668.2366550926</v>
      </c>
      <c r="B1045" s="39"/>
      <c r="C1045" s="39"/>
      <c r="D1045" s="39" t="s">
        <v>23237</v>
      </c>
      <c r="E1045" s="39" t="s">
        <v>24898</v>
      </c>
      <c r="F1045" s="41" t="s">
        <v>24899</v>
      </c>
      <c r="G1045" s="39">
        <v>1</v>
      </c>
      <c r="H1045" s="42">
        <v>25</v>
      </c>
      <c r="I1045" s="44">
        <f>VENTAS[[#This Row],[Cantidad]]*VENTAS[[#This Row],[Precio Venta]]</f>
        <v>25</v>
      </c>
      <c r="J1045" s="42">
        <f>IF(VENTAS[[#This Row],[Nombre del Gestor]]&gt;1,VENTAS[[#This Row],[Precio Venta]]*10%,0)</f>
        <v>2.5</v>
      </c>
      <c r="K1045" s="42">
        <f>IFERROR(VLOOKUP(VENTAS[[#This Row],[Código del producto Vendido]],STOCK[],13,FALSE),VENTAS[[#This Row],[Precio Venta]]*0.6)-VENTAS[[#This Row],[Comisión Unitaria 10%]]</f>
        <v>12.5</v>
      </c>
      <c r="L1045" s="42">
        <f>VENTAS[[#This Row],[Cantidad]]*(VENTAS[[#This Row],[Precio Venta]]-VENTAS[[#This Row],[Costo Unitario SIN Comision]]-VENTAS[[#This Row],[Comisión Unitaria 10%]]-0.01*VENTAS[[#This Row],[Precio Venta]])</f>
        <v>9.75</v>
      </c>
      <c r="M1045" s="46"/>
      <c r="N1045" s="47" t="s">
        <v>25312</v>
      </c>
    </row>
    <row r="1046" ht="34" customHeight="1" spans="1:14">
      <c r="A1046" s="38">
        <v>45668.2375578704</v>
      </c>
      <c r="B1046" s="39"/>
      <c r="C1046" s="39"/>
      <c r="D1046" s="39" t="s">
        <v>25181</v>
      </c>
      <c r="E1046" s="39" t="s">
        <v>24859</v>
      </c>
      <c r="F1046" s="41" t="s">
        <v>17399</v>
      </c>
      <c r="G1046" s="39">
        <v>1</v>
      </c>
      <c r="H1046" s="42">
        <v>30</v>
      </c>
      <c r="I1046" s="44">
        <f>VENTAS[[#This Row],[Cantidad]]*VENTAS[[#This Row],[Precio Venta]]</f>
        <v>30</v>
      </c>
      <c r="J1046" s="42">
        <f>IF(VENTAS[[#This Row],[Nombre del Gestor]]&gt;1,VENTAS[[#This Row],[Precio Venta]]*10%,0)</f>
        <v>3</v>
      </c>
      <c r="K1046" s="42">
        <f>IFERROR(VLOOKUP(VENTAS[[#This Row],[Código del producto Vendido]],STOCK[],13,FALSE),VENTAS[[#This Row],[Precio Venta]]*0.6)-VENTAS[[#This Row],[Comisión Unitaria 10%]]</f>
        <v>15</v>
      </c>
      <c r="L1046" s="42">
        <f>VENTAS[[#This Row],[Cantidad]]*(VENTAS[[#This Row],[Precio Venta]]-VENTAS[[#This Row],[Costo Unitario SIN Comision]]-VENTAS[[#This Row],[Comisión Unitaria 10%]]-0.01*VENTAS[[#This Row],[Precio Venta]])</f>
        <v>11.7</v>
      </c>
      <c r="M1046" s="46"/>
      <c r="N1046" s="47" t="s">
        <v>25313</v>
      </c>
    </row>
    <row r="1047" ht="17" customHeight="1" spans="1:14">
      <c r="A1047" s="38">
        <v>45668.2408912037</v>
      </c>
      <c r="B1047" s="39"/>
      <c r="C1047" s="39"/>
      <c r="D1047" s="39" t="s">
        <v>24029</v>
      </c>
      <c r="E1047" s="39" t="s">
        <v>17091</v>
      </c>
      <c r="F1047" s="41" t="s">
        <v>17092</v>
      </c>
      <c r="G1047" s="39">
        <v>1</v>
      </c>
      <c r="H1047" s="42">
        <v>30</v>
      </c>
      <c r="I1047" s="44">
        <f>VENTAS[[#This Row],[Cantidad]]*VENTAS[[#This Row],[Precio Venta]]</f>
        <v>30</v>
      </c>
      <c r="J1047" s="42">
        <f>IF(VENTAS[[#This Row],[Nombre del Gestor]]&gt;1,VENTAS[[#This Row],[Precio Venta]]*10%,0)</f>
        <v>3</v>
      </c>
      <c r="K1047" s="42">
        <f>IFERROR(VLOOKUP(VENTAS[[#This Row],[Código del producto Vendido]],STOCK[],13,FALSE),VENTAS[[#This Row],[Precio Venta]]*0.6)-VENTAS[[#This Row],[Comisión Unitaria 10%]]</f>
        <v>8.5</v>
      </c>
      <c r="L1047" s="42">
        <f>VENTAS[[#This Row],[Cantidad]]*(VENTAS[[#This Row],[Precio Venta]]-VENTAS[[#This Row],[Costo Unitario SIN Comision]]-VENTAS[[#This Row],[Comisión Unitaria 10%]]-0.01*VENTAS[[#This Row],[Precio Venta]])</f>
        <v>18.2</v>
      </c>
      <c r="M1047" s="46"/>
      <c r="N1047" s="47" t="s">
        <v>25314</v>
      </c>
    </row>
    <row r="1048" ht="17" customHeight="1" spans="1:14">
      <c r="A1048" s="38">
        <v>45668.5119791667</v>
      </c>
      <c r="B1048" s="39"/>
      <c r="C1048" s="39"/>
      <c r="D1048" s="39"/>
      <c r="E1048" s="39" t="s">
        <v>16937</v>
      </c>
      <c r="F1048" s="41" t="s">
        <v>24810</v>
      </c>
      <c r="G1048" s="39">
        <v>1</v>
      </c>
      <c r="H1048" s="42">
        <v>30</v>
      </c>
      <c r="I1048" s="44">
        <f>VENTAS[[#This Row],[Cantidad]]*VENTAS[[#This Row],[Precio Venta]]</f>
        <v>30</v>
      </c>
      <c r="J1048" s="42">
        <f>IF(VENTAS[[#This Row],[Nombre del Gestor]]&gt;1,VENTAS[[#This Row],[Precio Venta]]*10%,0)</f>
        <v>0</v>
      </c>
      <c r="K1048" s="42">
        <f>IFERROR(VLOOKUP(VENTAS[[#This Row],[Código del producto Vendido]],STOCK[],13,FALSE),VENTAS[[#This Row],[Precio Venta]]*0.6)-VENTAS[[#This Row],[Comisión Unitaria 10%]]</f>
        <v>12</v>
      </c>
      <c r="L1048" s="42">
        <f>VENTAS[[#This Row],[Cantidad]]*(VENTAS[[#This Row],[Precio Venta]]-VENTAS[[#This Row],[Costo Unitario SIN Comision]]-VENTAS[[#This Row],[Comisión Unitaria 10%]]-0.01*VENTAS[[#This Row],[Precio Venta]])</f>
        <v>17.7</v>
      </c>
      <c r="M1048" s="46"/>
      <c r="N1048" s="47" t="s">
        <v>25315</v>
      </c>
    </row>
    <row r="1049" ht="17" customHeight="1" spans="1:14">
      <c r="A1049" s="38">
        <v>45668.5119791667</v>
      </c>
      <c r="B1049" s="39"/>
      <c r="C1049" s="39"/>
      <c r="D1049" s="39"/>
      <c r="E1049" s="39" t="s">
        <v>24517</v>
      </c>
      <c r="F1049" s="41" t="s">
        <v>24518</v>
      </c>
      <c r="G1049" s="39">
        <v>1</v>
      </c>
      <c r="H1049" s="42">
        <v>20</v>
      </c>
      <c r="I1049" s="44">
        <f>VENTAS[[#This Row],[Cantidad]]*VENTAS[[#This Row],[Precio Venta]]</f>
        <v>20</v>
      </c>
      <c r="J1049" s="42">
        <f>IF(VENTAS[[#This Row],[Nombre del Gestor]]&gt;1,VENTAS[[#This Row],[Precio Venta]]*10%,0)</f>
        <v>0</v>
      </c>
      <c r="K1049" s="42">
        <f>IFERROR(VLOOKUP(VENTAS[[#This Row],[Código del producto Vendido]],STOCK[],13,FALSE),VENTAS[[#This Row],[Precio Venta]]*0.6)-VENTAS[[#This Row],[Comisión Unitaria 10%]]</f>
        <v>12</v>
      </c>
      <c r="L1049" s="42">
        <f>VENTAS[[#This Row],[Cantidad]]*(VENTAS[[#This Row],[Precio Venta]]-VENTAS[[#This Row],[Costo Unitario SIN Comision]]-VENTAS[[#This Row],[Comisión Unitaria 10%]]-0.01*VENTAS[[#This Row],[Precio Venta]])</f>
        <v>7.8</v>
      </c>
      <c r="M1049" s="46"/>
      <c r="N1049" s="47" t="s">
        <v>25316</v>
      </c>
    </row>
    <row r="1050" ht="17" customHeight="1" spans="1:14">
      <c r="A1050" s="38">
        <v>45668.5119791667</v>
      </c>
      <c r="B1050" s="39"/>
      <c r="C1050" s="39"/>
      <c r="D1050" s="39"/>
      <c r="E1050" s="39" t="s">
        <v>25273</v>
      </c>
      <c r="F1050" s="41" t="s">
        <v>25274</v>
      </c>
      <c r="G1050" s="39">
        <v>1</v>
      </c>
      <c r="H1050" s="42">
        <v>22</v>
      </c>
      <c r="I1050" s="44">
        <f>VENTAS[[#This Row],[Cantidad]]*VENTAS[[#This Row],[Precio Venta]]</f>
        <v>22</v>
      </c>
      <c r="J1050" s="42">
        <f>IF(VENTAS[[#This Row],[Nombre del Gestor]]&gt;1,VENTAS[[#This Row],[Precio Venta]]*10%,0)</f>
        <v>0</v>
      </c>
      <c r="K1050" s="42">
        <f>IFERROR(VLOOKUP(VENTAS[[#This Row],[Código del producto Vendido]],STOCK[],13,FALSE),VENTAS[[#This Row],[Precio Venta]]*0.6)-VENTAS[[#This Row],[Comisión Unitaria 10%]]</f>
        <v>13.2</v>
      </c>
      <c r="L1050" s="42">
        <f>VENTAS[[#This Row],[Cantidad]]*(VENTAS[[#This Row],[Precio Venta]]-VENTAS[[#This Row],[Costo Unitario SIN Comision]]-VENTAS[[#This Row],[Comisión Unitaria 10%]]-0.01*VENTAS[[#This Row],[Precio Venta]])</f>
        <v>8.58</v>
      </c>
      <c r="M1050" s="46"/>
      <c r="N1050" s="47" t="s">
        <v>25317</v>
      </c>
    </row>
    <row r="1051" ht="17" customHeight="1" spans="1:14">
      <c r="A1051" s="38">
        <v>45668.5119791667</v>
      </c>
      <c r="B1051" s="39"/>
      <c r="C1051" s="39"/>
      <c r="D1051" s="39"/>
      <c r="E1051" s="39" t="s">
        <v>24657</v>
      </c>
      <c r="F1051" s="41" t="s">
        <v>24550</v>
      </c>
      <c r="G1051" s="39">
        <v>1</v>
      </c>
      <c r="H1051" s="42">
        <v>35</v>
      </c>
      <c r="I1051" s="44">
        <f>VENTAS[[#This Row],[Cantidad]]*VENTAS[[#This Row],[Precio Venta]]</f>
        <v>35</v>
      </c>
      <c r="J1051" s="42">
        <f>IF(VENTAS[[#This Row],[Nombre del Gestor]]&gt;1,VENTAS[[#This Row],[Precio Venta]]*10%,0)</f>
        <v>0</v>
      </c>
      <c r="K1051" s="42">
        <f>IFERROR(VLOOKUP(VENTAS[[#This Row],[Código del producto Vendido]],STOCK[],13,FALSE),VENTAS[[#This Row],[Precio Venta]]*0.6)-VENTAS[[#This Row],[Comisión Unitaria 10%]]</f>
        <v>21</v>
      </c>
      <c r="L1051" s="42">
        <f>VENTAS[[#This Row],[Cantidad]]*(VENTAS[[#This Row],[Precio Venta]]-VENTAS[[#This Row],[Costo Unitario SIN Comision]]-VENTAS[[#This Row],[Comisión Unitaria 10%]]-0.01*VENTAS[[#This Row],[Precio Venta]])</f>
        <v>13.65</v>
      </c>
      <c r="M1051" s="46"/>
      <c r="N1051" s="47" t="s">
        <v>25318</v>
      </c>
    </row>
    <row r="1052" ht="17" customHeight="1" spans="1:14">
      <c r="A1052" s="38">
        <v>45668.5119791667</v>
      </c>
      <c r="B1052" s="39"/>
      <c r="C1052" s="39"/>
      <c r="D1052" s="39"/>
      <c r="E1052" s="39" t="s">
        <v>25118</v>
      </c>
      <c r="F1052" s="41" t="s">
        <v>25119</v>
      </c>
      <c r="G1052" s="39">
        <v>1</v>
      </c>
      <c r="H1052" s="42">
        <v>15</v>
      </c>
      <c r="I1052" s="44">
        <f>VENTAS[[#This Row],[Cantidad]]*VENTAS[[#This Row],[Precio Venta]]</f>
        <v>15</v>
      </c>
      <c r="J1052" s="42">
        <f>IF(VENTAS[[#This Row],[Nombre del Gestor]]&gt;1,VENTAS[[#This Row],[Precio Venta]]*10%,0)</f>
        <v>0</v>
      </c>
      <c r="K1052" s="42">
        <f>IFERROR(VLOOKUP(VENTAS[[#This Row],[Código del producto Vendido]],STOCK[],13,FALSE),VENTAS[[#This Row],[Precio Venta]]*0.6)-VENTAS[[#This Row],[Comisión Unitaria 10%]]</f>
        <v>9</v>
      </c>
      <c r="L1052" s="42">
        <f>VENTAS[[#This Row],[Cantidad]]*(VENTAS[[#This Row],[Precio Venta]]-VENTAS[[#This Row],[Costo Unitario SIN Comision]]-VENTAS[[#This Row],[Comisión Unitaria 10%]]-0.01*VENTAS[[#This Row],[Precio Venta]])</f>
        <v>5.85</v>
      </c>
      <c r="M1052" s="46"/>
      <c r="N1052" s="47" t="s">
        <v>25319</v>
      </c>
    </row>
    <row r="1053" ht="17" customHeight="1" spans="1:14">
      <c r="A1053" s="38">
        <v>45668.5119791667</v>
      </c>
      <c r="B1053" s="39"/>
      <c r="C1053" s="39"/>
      <c r="D1053" s="39"/>
      <c r="E1053" s="39" t="s">
        <v>25320</v>
      </c>
      <c r="F1053" s="41" t="s">
        <v>24810</v>
      </c>
      <c r="G1053" s="39">
        <v>1</v>
      </c>
      <c r="H1053" s="42">
        <v>30</v>
      </c>
      <c r="I1053" s="44">
        <f>VENTAS[[#This Row],[Cantidad]]*VENTAS[[#This Row],[Precio Venta]]</f>
        <v>30</v>
      </c>
      <c r="J1053" s="42">
        <f>IF(VENTAS[[#This Row],[Nombre del Gestor]]&gt;1,VENTAS[[#This Row],[Precio Venta]]*10%,0)</f>
        <v>0</v>
      </c>
      <c r="K1053" s="42">
        <f>IFERROR(VLOOKUP(VENTAS[[#This Row],[Código del producto Vendido]],STOCK[],13,FALSE),VENTAS[[#This Row],[Precio Venta]]*0.6)-VENTAS[[#This Row],[Comisión Unitaria 10%]]</f>
        <v>18</v>
      </c>
      <c r="L1053" s="42">
        <f>VENTAS[[#This Row],[Cantidad]]*(VENTAS[[#This Row],[Precio Venta]]-VENTAS[[#This Row],[Costo Unitario SIN Comision]]-VENTAS[[#This Row],[Comisión Unitaria 10%]]-0.01*VENTAS[[#This Row],[Precio Venta]])</f>
        <v>11.7</v>
      </c>
      <c r="M1053" s="46"/>
      <c r="N1053" s="47" t="s">
        <v>25321</v>
      </c>
    </row>
    <row r="1054" ht="17" customHeight="1" spans="1:14">
      <c r="A1054" s="38">
        <v>45668.6477430556</v>
      </c>
      <c r="B1054" s="39"/>
      <c r="C1054" s="39"/>
      <c r="D1054" s="39" t="s">
        <v>23383</v>
      </c>
      <c r="E1054" s="39" t="s">
        <v>25322</v>
      </c>
      <c r="F1054" s="41" t="s">
        <v>25323</v>
      </c>
      <c r="G1054" s="39">
        <v>1</v>
      </c>
      <c r="H1054" s="42">
        <v>30</v>
      </c>
      <c r="I1054" s="44">
        <f>VENTAS[[#This Row],[Cantidad]]*VENTAS[[#This Row],[Precio Venta]]</f>
        <v>30</v>
      </c>
      <c r="J1054" s="42">
        <f>IF(VENTAS[[#This Row],[Nombre del Gestor]]&gt;1,VENTAS[[#This Row],[Precio Venta]]*10%,0)</f>
        <v>3</v>
      </c>
      <c r="K1054" s="42">
        <f>IFERROR(VLOOKUP(VENTAS[[#This Row],[Código del producto Vendido]],STOCK[],13,FALSE),VENTAS[[#This Row],[Precio Venta]]*0.6)-VENTAS[[#This Row],[Comisión Unitaria 10%]]</f>
        <v>15</v>
      </c>
      <c r="L1054" s="42">
        <f>VENTAS[[#This Row],[Cantidad]]*(VENTAS[[#This Row],[Precio Venta]]-VENTAS[[#This Row],[Costo Unitario SIN Comision]]-VENTAS[[#This Row],[Comisión Unitaria 10%]]-0.01*VENTAS[[#This Row],[Precio Venta]])</f>
        <v>11.7</v>
      </c>
      <c r="M1054" s="46"/>
      <c r="N1054" s="47" t="s">
        <v>25324</v>
      </c>
    </row>
    <row r="1055" ht="17" customHeight="1" spans="1:14">
      <c r="A1055" s="38">
        <v>45668.7575347222</v>
      </c>
      <c r="B1055" s="39"/>
      <c r="C1055" s="39"/>
      <c r="D1055" s="39"/>
      <c r="E1055" s="39" t="s">
        <v>25325</v>
      </c>
      <c r="F1055" s="41" t="s">
        <v>25326</v>
      </c>
      <c r="G1055" s="39">
        <v>1</v>
      </c>
      <c r="H1055" s="42">
        <v>30</v>
      </c>
      <c r="I1055" s="44">
        <f>VENTAS[[#This Row],[Cantidad]]*VENTAS[[#This Row],[Precio Venta]]</f>
        <v>30</v>
      </c>
      <c r="J1055" s="42">
        <f>IF(VENTAS[[#This Row],[Nombre del Gestor]]&gt;1,VENTAS[[#This Row],[Precio Venta]]*10%,0)</f>
        <v>0</v>
      </c>
      <c r="K1055" s="42">
        <f>IFERROR(VLOOKUP(VENTAS[[#This Row],[Código del producto Vendido]],STOCK[],13,FALSE),VENTAS[[#This Row],[Precio Venta]]*0.6)-VENTAS[[#This Row],[Comisión Unitaria 10%]]</f>
        <v>18</v>
      </c>
      <c r="L1055" s="42">
        <f>VENTAS[[#This Row],[Cantidad]]*(VENTAS[[#This Row],[Precio Venta]]-VENTAS[[#This Row],[Costo Unitario SIN Comision]]-VENTAS[[#This Row],[Comisión Unitaria 10%]]-0.01*VENTAS[[#This Row],[Precio Venta]])</f>
        <v>11.7</v>
      </c>
      <c r="M1055" s="46"/>
      <c r="N1055" s="47" t="s">
        <v>25327</v>
      </c>
    </row>
    <row r="1056" ht="17" customHeight="1" spans="1:14">
      <c r="A1056" s="38">
        <v>45668.7575347222</v>
      </c>
      <c r="B1056" s="39"/>
      <c r="C1056" s="39"/>
      <c r="D1056" s="39"/>
      <c r="E1056" s="39" t="s">
        <v>25328</v>
      </c>
      <c r="F1056" s="41" t="s">
        <v>25329</v>
      </c>
      <c r="G1056" s="39">
        <v>1</v>
      </c>
      <c r="H1056" s="42">
        <v>30</v>
      </c>
      <c r="I1056" s="44">
        <f>VENTAS[[#This Row],[Cantidad]]*VENTAS[[#This Row],[Precio Venta]]</f>
        <v>30</v>
      </c>
      <c r="J1056" s="42">
        <f>IF(VENTAS[[#This Row],[Nombre del Gestor]]&gt;1,VENTAS[[#This Row],[Precio Venta]]*10%,0)</f>
        <v>0</v>
      </c>
      <c r="K1056" s="42">
        <f>IFERROR(VLOOKUP(VENTAS[[#This Row],[Código del producto Vendido]],STOCK[],13,FALSE),VENTAS[[#This Row],[Precio Venta]]*0.6)-VENTAS[[#This Row],[Comisión Unitaria 10%]]</f>
        <v>18</v>
      </c>
      <c r="L1056" s="42">
        <f>VENTAS[[#This Row],[Cantidad]]*(VENTAS[[#This Row],[Precio Venta]]-VENTAS[[#This Row],[Costo Unitario SIN Comision]]-VENTAS[[#This Row],[Comisión Unitaria 10%]]-0.01*VENTAS[[#This Row],[Precio Venta]])</f>
        <v>11.7</v>
      </c>
      <c r="M1056" s="46"/>
      <c r="N1056" s="47" t="s">
        <v>25330</v>
      </c>
    </row>
    <row r="1057" ht="34" customHeight="1" spans="1:14">
      <c r="A1057" s="38">
        <v>45668.7575347222</v>
      </c>
      <c r="B1057" s="39"/>
      <c r="C1057" s="39"/>
      <c r="D1057" s="39"/>
      <c r="E1057" s="39" t="s">
        <v>25331</v>
      </c>
      <c r="F1057" s="41" t="s">
        <v>24686</v>
      </c>
      <c r="G1057" s="39">
        <v>1</v>
      </c>
      <c r="H1057" s="42">
        <v>30</v>
      </c>
      <c r="I1057" s="44">
        <f>VENTAS[[#This Row],[Cantidad]]*VENTAS[[#This Row],[Precio Venta]]</f>
        <v>30</v>
      </c>
      <c r="J1057" s="42">
        <f>IF(VENTAS[[#This Row],[Nombre del Gestor]]&gt;1,VENTAS[[#This Row],[Precio Venta]]*10%,0)</f>
        <v>0</v>
      </c>
      <c r="K1057" s="42">
        <f>IFERROR(VLOOKUP(VENTAS[[#This Row],[Código del producto Vendido]],STOCK[],13,FALSE),VENTAS[[#This Row],[Precio Venta]]*0.6)-VENTAS[[#This Row],[Comisión Unitaria 10%]]</f>
        <v>18</v>
      </c>
      <c r="L1057" s="42">
        <f>VENTAS[[#This Row],[Cantidad]]*(VENTAS[[#This Row],[Precio Venta]]-VENTAS[[#This Row],[Costo Unitario SIN Comision]]-VENTAS[[#This Row],[Comisión Unitaria 10%]]-0.01*VENTAS[[#This Row],[Precio Venta]])</f>
        <v>11.7</v>
      </c>
      <c r="M1057" s="46"/>
      <c r="N1057" s="47" t="s">
        <v>25332</v>
      </c>
    </row>
    <row r="1058" ht="34" customHeight="1" spans="1:14">
      <c r="A1058" s="38">
        <v>45670.8041782407</v>
      </c>
      <c r="B1058" s="39"/>
      <c r="C1058" s="39"/>
      <c r="D1058" s="39" t="s">
        <v>24029</v>
      </c>
      <c r="E1058" s="39" t="s">
        <v>17794</v>
      </c>
      <c r="F1058" s="41" t="s">
        <v>24788</v>
      </c>
      <c r="G1058" s="39">
        <v>1</v>
      </c>
      <c r="H1058" s="42">
        <v>45</v>
      </c>
      <c r="I1058" s="44">
        <f>VENTAS[[#This Row],[Cantidad]]*VENTAS[[#This Row],[Precio Venta]]</f>
        <v>45</v>
      </c>
      <c r="J1058" s="42">
        <f>IF(VENTAS[[#This Row],[Nombre del Gestor]]&gt;1,VENTAS[[#This Row],[Precio Venta]]*10%,0)</f>
        <v>4.5</v>
      </c>
      <c r="K1058" s="42">
        <f>IFERROR(VLOOKUP(VENTAS[[#This Row],[Código del producto Vendido]],STOCK[],13,FALSE),VENTAS[[#This Row],[Precio Venta]]*0.6)-VENTAS[[#This Row],[Comisión Unitaria 10%]]</f>
        <v>26</v>
      </c>
      <c r="L1058" s="42">
        <f>VENTAS[[#This Row],[Cantidad]]*(VENTAS[[#This Row],[Precio Venta]]-VENTAS[[#This Row],[Costo Unitario SIN Comision]]-VENTAS[[#This Row],[Comisión Unitaria 10%]]-0.01*VENTAS[[#This Row],[Precio Venta]])</f>
        <v>14.05</v>
      </c>
      <c r="M1058" s="46"/>
      <c r="N1058" s="47" t="s">
        <v>25333</v>
      </c>
    </row>
    <row r="1059" ht="17" customHeight="1" spans="1:14">
      <c r="A1059" s="38">
        <v>45670.8045601852</v>
      </c>
      <c r="B1059" s="39"/>
      <c r="C1059" s="39"/>
      <c r="D1059" s="39" t="s">
        <v>24060</v>
      </c>
      <c r="E1059" s="39" t="s">
        <v>24764</v>
      </c>
      <c r="F1059" s="41" t="s">
        <v>16481</v>
      </c>
      <c r="G1059" s="39">
        <v>1</v>
      </c>
      <c r="H1059" s="42">
        <v>35</v>
      </c>
      <c r="I1059" s="44">
        <f>VENTAS[[#This Row],[Cantidad]]*VENTAS[[#This Row],[Precio Venta]]</f>
        <v>35</v>
      </c>
      <c r="J1059" s="42">
        <f>IF(VENTAS[[#This Row],[Nombre del Gestor]]&gt;1,VENTAS[[#This Row],[Precio Venta]]*10%,0)</f>
        <v>3.5</v>
      </c>
      <c r="K1059" s="42">
        <f>IFERROR(VLOOKUP(VENTAS[[#This Row],[Código del producto Vendido]],STOCK[],13,FALSE),VENTAS[[#This Row],[Precio Venta]]*0.6)-VENTAS[[#This Row],[Comisión Unitaria 10%]]</f>
        <v>17.5</v>
      </c>
      <c r="L1059" s="42">
        <f>VENTAS[[#This Row],[Cantidad]]*(VENTAS[[#This Row],[Precio Venta]]-VENTAS[[#This Row],[Costo Unitario SIN Comision]]-VENTAS[[#This Row],[Comisión Unitaria 10%]]-0.01*VENTAS[[#This Row],[Precio Venta]])</f>
        <v>13.65</v>
      </c>
      <c r="M1059" s="46"/>
      <c r="N1059" s="47" t="s">
        <v>25334</v>
      </c>
    </row>
    <row r="1060" ht="17" customHeight="1" spans="1:14">
      <c r="A1060" s="38">
        <v>45672.239849537</v>
      </c>
      <c r="B1060" s="39"/>
      <c r="C1060" s="39"/>
      <c r="D1060" s="39" t="s">
        <v>23383</v>
      </c>
      <c r="E1060" s="39" t="s">
        <v>25335</v>
      </c>
      <c r="F1060" s="41" t="s">
        <v>17401</v>
      </c>
      <c r="G1060" s="39">
        <v>1</v>
      </c>
      <c r="H1060" s="42">
        <v>30</v>
      </c>
      <c r="I1060" s="44">
        <f>VENTAS[[#This Row],[Cantidad]]*VENTAS[[#This Row],[Precio Venta]]</f>
        <v>30</v>
      </c>
      <c r="J1060" s="42">
        <f>IF(VENTAS[[#This Row],[Nombre del Gestor]]&gt;1,VENTAS[[#This Row],[Precio Venta]]*10%,0)</f>
        <v>3</v>
      </c>
      <c r="K1060" s="42">
        <f>IFERROR(VLOOKUP(VENTAS[[#This Row],[Código del producto Vendido]],STOCK[],13,FALSE),VENTAS[[#This Row],[Precio Venta]]*0.6)-VENTAS[[#This Row],[Comisión Unitaria 10%]]</f>
        <v>15</v>
      </c>
      <c r="L1060" s="42">
        <f>VENTAS[[#This Row],[Cantidad]]*(VENTAS[[#This Row],[Precio Venta]]-VENTAS[[#This Row],[Costo Unitario SIN Comision]]-VENTAS[[#This Row],[Comisión Unitaria 10%]]-0.01*VENTAS[[#This Row],[Precio Venta]])</f>
        <v>11.7</v>
      </c>
      <c r="M1060" s="46"/>
      <c r="N1060" s="47" t="s">
        <v>25336</v>
      </c>
    </row>
    <row r="1061" ht="17" customHeight="1" spans="1:14">
      <c r="A1061" s="38">
        <v>45672.4698842593</v>
      </c>
      <c r="B1061" s="39"/>
      <c r="C1061" s="39"/>
      <c r="D1061" s="39" t="s">
        <v>24029</v>
      </c>
      <c r="E1061" s="39" t="s">
        <v>25337</v>
      </c>
      <c r="F1061" s="41" t="s">
        <v>25338</v>
      </c>
      <c r="G1061" s="39">
        <v>1</v>
      </c>
      <c r="H1061" s="42">
        <v>35</v>
      </c>
      <c r="I1061" s="44">
        <f>VENTAS[[#This Row],[Cantidad]]*VENTAS[[#This Row],[Precio Venta]]</f>
        <v>35</v>
      </c>
      <c r="J1061" s="42">
        <f>IF(VENTAS[[#This Row],[Nombre del Gestor]]&gt;1,VENTAS[[#This Row],[Precio Venta]]*10%,0)</f>
        <v>3.5</v>
      </c>
      <c r="K1061" s="42">
        <f>IFERROR(VLOOKUP(VENTAS[[#This Row],[Código del producto Vendido]],STOCK[],13,FALSE),VENTAS[[#This Row],[Precio Venta]]*0.6)-VENTAS[[#This Row],[Comisión Unitaria 10%]]</f>
        <v>17.5</v>
      </c>
      <c r="L1061" s="42">
        <f>VENTAS[[#This Row],[Cantidad]]*(VENTAS[[#This Row],[Precio Venta]]-VENTAS[[#This Row],[Costo Unitario SIN Comision]]-VENTAS[[#This Row],[Comisión Unitaria 10%]]-0.01*VENTAS[[#This Row],[Precio Venta]])</f>
        <v>13.65</v>
      </c>
      <c r="M1061" s="46"/>
      <c r="N1061" s="47" t="s">
        <v>25339</v>
      </c>
    </row>
    <row r="1062" ht="17" customHeight="1" spans="1:14">
      <c r="A1062" s="38">
        <v>45672.5828125</v>
      </c>
      <c r="B1062" s="39"/>
      <c r="C1062" s="39"/>
      <c r="D1062" s="39" t="s">
        <v>23237</v>
      </c>
      <c r="E1062" s="39" t="s">
        <v>23814</v>
      </c>
      <c r="F1062" s="41" t="s">
        <v>23815</v>
      </c>
      <c r="G1062" s="39">
        <v>1</v>
      </c>
      <c r="H1062" s="42">
        <v>25</v>
      </c>
      <c r="I1062" s="44">
        <f>VENTAS[[#This Row],[Cantidad]]*VENTAS[[#This Row],[Precio Venta]]</f>
        <v>25</v>
      </c>
      <c r="J1062" s="42">
        <f>IF(VENTAS[[#This Row],[Nombre del Gestor]]&gt;1,VENTAS[[#This Row],[Precio Venta]]*10%,0)</f>
        <v>2.5</v>
      </c>
      <c r="K1062" s="42">
        <f>IFERROR(VLOOKUP(VENTAS[[#This Row],[Código del producto Vendido]],STOCK[],13,FALSE),VENTAS[[#This Row],[Precio Venta]]*0.6)-VENTAS[[#This Row],[Comisión Unitaria 10%]]</f>
        <v>12.5</v>
      </c>
      <c r="L1062" s="42">
        <f>VENTAS[[#This Row],[Cantidad]]*(VENTAS[[#This Row],[Precio Venta]]-VENTAS[[#This Row],[Costo Unitario SIN Comision]]-VENTAS[[#This Row],[Comisión Unitaria 10%]]-0.01*VENTAS[[#This Row],[Precio Venta]])</f>
        <v>9.75</v>
      </c>
      <c r="M1062" s="46"/>
      <c r="N1062" s="47" t="s">
        <v>25340</v>
      </c>
    </row>
    <row r="1063" ht="17" customHeight="1" spans="1:14">
      <c r="A1063" s="38">
        <v>45672.5844560185</v>
      </c>
      <c r="B1063" s="39"/>
      <c r="C1063" s="39"/>
      <c r="D1063" s="39" t="s">
        <v>23237</v>
      </c>
      <c r="E1063" s="39" t="s">
        <v>25341</v>
      </c>
      <c r="F1063" s="41" t="s">
        <v>25342</v>
      </c>
      <c r="G1063" s="39">
        <v>1</v>
      </c>
      <c r="H1063" s="42">
        <v>22</v>
      </c>
      <c r="I1063" s="44">
        <f>VENTAS[[#This Row],[Cantidad]]*VENTAS[[#This Row],[Precio Venta]]</f>
        <v>22</v>
      </c>
      <c r="J1063" s="42">
        <f>IF(VENTAS[[#This Row],[Nombre del Gestor]]&gt;1,VENTAS[[#This Row],[Precio Venta]]*10%,0)</f>
        <v>2.2</v>
      </c>
      <c r="K1063" s="42">
        <f>IFERROR(VLOOKUP(VENTAS[[#This Row],[Código del producto Vendido]],STOCK[],13,FALSE),VENTAS[[#This Row],[Precio Venta]]*0.6)-VENTAS[[#This Row],[Comisión Unitaria 10%]]</f>
        <v>11</v>
      </c>
      <c r="L1063" s="42">
        <f>VENTAS[[#This Row],[Cantidad]]*(VENTAS[[#This Row],[Precio Venta]]-VENTAS[[#This Row],[Costo Unitario SIN Comision]]-VENTAS[[#This Row],[Comisión Unitaria 10%]]-0.01*VENTAS[[#This Row],[Precio Venta]])</f>
        <v>8.58</v>
      </c>
      <c r="M1063" s="46"/>
      <c r="N1063" s="47" t="s">
        <v>25343</v>
      </c>
    </row>
    <row r="1064" ht="17" customHeight="1" spans="1:14">
      <c r="A1064" s="38">
        <v>45672.5844560185</v>
      </c>
      <c r="B1064" s="39"/>
      <c r="C1064" s="39"/>
      <c r="D1064" s="39" t="s">
        <v>23237</v>
      </c>
      <c r="E1064" s="39" t="s">
        <v>25344</v>
      </c>
      <c r="F1064" s="41" t="s">
        <v>25345</v>
      </c>
      <c r="G1064" s="39">
        <v>1</v>
      </c>
      <c r="H1064" s="42">
        <v>22</v>
      </c>
      <c r="I1064" s="44">
        <f>VENTAS[[#This Row],[Cantidad]]*VENTAS[[#This Row],[Precio Venta]]</f>
        <v>22</v>
      </c>
      <c r="J1064" s="42">
        <f>IF(VENTAS[[#This Row],[Nombre del Gestor]]&gt;1,VENTAS[[#This Row],[Precio Venta]]*10%,0)</f>
        <v>2.2</v>
      </c>
      <c r="K1064" s="42">
        <f>IFERROR(VLOOKUP(VENTAS[[#This Row],[Código del producto Vendido]],STOCK[],13,FALSE),VENTAS[[#This Row],[Precio Venta]]*0.6)-VENTAS[[#This Row],[Comisión Unitaria 10%]]</f>
        <v>11</v>
      </c>
      <c r="L1064" s="42">
        <f>VENTAS[[#This Row],[Cantidad]]*(VENTAS[[#This Row],[Precio Venta]]-VENTAS[[#This Row],[Costo Unitario SIN Comision]]-VENTAS[[#This Row],[Comisión Unitaria 10%]]-0.01*VENTAS[[#This Row],[Precio Venta]])</f>
        <v>8.58</v>
      </c>
      <c r="M1064" s="46"/>
      <c r="N1064" s="47" t="s">
        <v>25346</v>
      </c>
    </row>
    <row r="1065" ht="17" customHeight="1" spans="1:14">
      <c r="A1065" s="38">
        <v>45673.6432407407</v>
      </c>
      <c r="B1065" s="39"/>
      <c r="C1065" s="39"/>
      <c r="D1065" s="39"/>
      <c r="E1065" s="39" t="s">
        <v>25347</v>
      </c>
      <c r="F1065" s="41" t="s">
        <v>25348</v>
      </c>
      <c r="G1065" s="39">
        <v>1</v>
      </c>
      <c r="H1065" s="42">
        <v>15</v>
      </c>
      <c r="I1065" s="44">
        <f>VENTAS[[#This Row],[Cantidad]]*VENTAS[[#This Row],[Precio Venta]]</f>
        <v>15</v>
      </c>
      <c r="J1065" s="42">
        <f>IF(VENTAS[[#This Row],[Nombre del Gestor]]&gt;1,VENTAS[[#This Row],[Precio Venta]]*10%,0)</f>
        <v>0</v>
      </c>
      <c r="K1065" s="42">
        <f>IFERROR(VLOOKUP(VENTAS[[#This Row],[Código del producto Vendido]],STOCK[],13,FALSE),VENTAS[[#This Row],[Precio Venta]]*0.6)-VENTAS[[#This Row],[Comisión Unitaria 10%]]</f>
        <v>9</v>
      </c>
      <c r="L1065" s="42">
        <f>VENTAS[[#This Row],[Cantidad]]*(VENTAS[[#This Row],[Precio Venta]]-VENTAS[[#This Row],[Costo Unitario SIN Comision]]-VENTAS[[#This Row],[Comisión Unitaria 10%]]-0.01*VENTAS[[#This Row],[Precio Venta]])</f>
        <v>5.85</v>
      </c>
      <c r="M1065" s="46"/>
      <c r="N1065" s="47" t="s">
        <v>25349</v>
      </c>
    </row>
    <row r="1066" ht="17" customHeight="1" spans="1:14">
      <c r="A1066" s="38">
        <v>45673.6432407407</v>
      </c>
      <c r="B1066" s="39"/>
      <c r="C1066" s="39"/>
      <c r="D1066" s="39"/>
      <c r="E1066" s="39" t="s">
        <v>25350</v>
      </c>
      <c r="F1066" s="41" t="s">
        <v>25338</v>
      </c>
      <c r="G1066" s="39">
        <v>1</v>
      </c>
      <c r="H1066" s="42">
        <v>35</v>
      </c>
      <c r="I1066" s="44">
        <f>VENTAS[[#This Row],[Cantidad]]*VENTAS[[#This Row],[Precio Venta]]</f>
        <v>35</v>
      </c>
      <c r="J1066" s="42">
        <f>IF(VENTAS[[#This Row],[Nombre del Gestor]]&gt;1,VENTAS[[#This Row],[Precio Venta]]*10%,0)</f>
        <v>0</v>
      </c>
      <c r="K1066" s="42">
        <f>IFERROR(VLOOKUP(VENTAS[[#This Row],[Código del producto Vendido]],STOCK[],13,FALSE),VENTAS[[#This Row],[Precio Venta]]*0.6)-VENTAS[[#This Row],[Comisión Unitaria 10%]]</f>
        <v>21</v>
      </c>
      <c r="L1066" s="42">
        <f>VENTAS[[#This Row],[Cantidad]]*(VENTAS[[#This Row],[Precio Venta]]-VENTAS[[#This Row],[Costo Unitario SIN Comision]]-VENTAS[[#This Row],[Comisión Unitaria 10%]]-0.01*VENTAS[[#This Row],[Precio Venta]])</f>
        <v>13.65</v>
      </c>
      <c r="M1066" s="46"/>
      <c r="N1066" s="47" t="s">
        <v>25351</v>
      </c>
    </row>
    <row r="1067" ht="17" customHeight="1" spans="1:14">
      <c r="A1067" s="38">
        <v>45673.6432407407</v>
      </c>
      <c r="B1067" s="39"/>
      <c r="C1067" s="39"/>
      <c r="D1067" s="39"/>
      <c r="E1067" s="39" t="s">
        <v>25352</v>
      </c>
      <c r="F1067" s="41" t="s">
        <v>25164</v>
      </c>
      <c r="G1067" s="39">
        <v>1</v>
      </c>
      <c r="H1067" s="42">
        <v>15</v>
      </c>
      <c r="I1067" s="44">
        <f>VENTAS[[#This Row],[Cantidad]]*VENTAS[[#This Row],[Precio Venta]]</f>
        <v>15</v>
      </c>
      <c r="J1067" s="42">
        <f>IF(VENTAS[[#This Row],[Nombre del Gestor]]&gt;1,VENTAS[[#This Row],[Precio Venta]]*10%,0)</f>
        <v>0</v>
      </c>
      <c r="K1067" s="42">
        <f>IFERROR(VLOOKUP(VENTAS[[#This Row],[Código del producto Vendido]],STOCK[],13,FALSE),VENTAS[[#This Row],[Precio Venta]]*0.6)-VENTAS[[#This Row],[Comisión Unitaria 10%]]</f>
        <v>9</v>
      </c>
      <c r="L1067" s="42">
        <f>VENTAS[[#This Row],[Cantidad]]*(VENTAS[[#This Row],[Precio Venta]]-VENTAS[[#This Row],[Costo Unitario SIN Comision]]-VENTAS[[#This Row],[Comisión Unitaria 10%]]-0.01*VENTAS[[#This Row],[Precio Venta]])</f>
        <v>5.85</v>
      </c>
      <c r="M1067" s="46"/>
      <c r="N1067" s="47" t="s">
        <v>25353</v>
      </c>
    </row>
    <row r="1068" ht="34" customHeight="1" spans="1:14">
      <c r="A1068" s="38">
        <v>45673.6452430556</v>
      </c>
      <c r="B1068" s="39"/>
      <c r="C1068" s="39"/>
      <c r="D1068" s="39" t="s">
        <v>23383</v>
      </c>
      <c r="E1068" s="39" t="s">
        <v>17352</v>
      </c>
      <c r="F1068" s="41" t="s">
        <v>17351</v>
      </c>
      <c r="G1068" s="39">
        <v>1</v>
      </c>
      <c r="H1068" s="42">
        <v>12</v>
      </c>
      <c r="I1068" s="44">
        <f>VENTAS[[#This Row],[Cantidad]]*VENTAS[[#This Row],[Precio Venta]]</f>
        <v>12</v>
      </c>
      <c r="J1068" s="42">
        <f>IF(VENTAS[[#This Row],[Nombre del Gestor]]&gt;1,VENTAS[[#This Row],[Precio Venta]]*10%,0)</f>
        <v>1.2</v>
      </c>
      <c r="K1068" s="42">
        <f>IFERROR(VLOOKUP(VENTAS[[#This Row],[Código del producto Vendido]],STOCK[],13,FALSE),VENTAS[[#This Row],[Precio Venta]]*0.6)-VENTAS[[#This Row],[Comisión Unitaria 10%]]</f>
        <v>7.79</v>
      </c>
      <c r="L1068" s="42">
        <f>VENTAS[[#This Row],[Cantidad]]*(VENTAS[[#This Row],[Precio Venta]]-VENTAS[[#This Row],[Costo Unitario SIN Comision]]-VENTAS[[#This Row],[Comisión Unitaria 10%]]-0.01*VENTAS[[#This Row],[Precio Venta]])</f>
        <v>2.89</v>
      </c>
      <c r="M1068" s="46"/>
      <c r="N1068" s="47" t="s">
        <v>25354</v>
      </c>
    </row>
    <row r="1069" ht="17" customHeight="1" spans="1:14">
      <c r="A1069" s="38">
        <v>45673.6466435185</v>
      </c>
      <c r="B1069" s="39"/>
      <c r="C1069" s="39"/>
      <c r="D1069" s="39" t="s">
        <v>23383</v>
      </c>
      <c r="E1069" s="39" t="s">
        <v>16436</v>
      </c>
      <c r="F1069" s="41" t="s">
        <v>16434</v>
      </c>
      <c r="G1069" s="39">
        <v>1</v>
      </c>
      <c r="H1069" s="42">
        <v>18</v>
      </c>
      <c r="I1069" s="44">
        <f>VENTAS[[#This Row],[Cantidad]]*VENTAS[[#This Row],[Precio Venta]]</f>
        <v>18</v>
      </c>
      <c r="J1069" s="42">
        <f>IF(VENTAS[[#This Row],[Nombre del Gestor]]&gt;1,VENTAS[[#This Row],[Precio Venta]]*10%,0)</f>
        <v>1.8</v>
      </c>
      <c r="K1069" s="42">
        <f>IFERROR(VLOOKUP(VENTAS[[#This Row],[Código del producto Vendido]],STOCK[],13,FALSE),VENTAS[[#This Row],[Precio Venta]]*0.6)-VENTAS[[#This Row],[Comisión Unitaria 10%]]</f>
        <v>9.64444444444444</v>
      </c>
      <c r="L1069" s="42">
        <f>VENTAS[[#This Row],[Cantidad]]*(VENTAS[[#This Row],[Precio Venta]]-VENTAS[[#This Row],[Costo Unitario SIN Comision]]-VENTAS[[#This Row],[Comisión Unitaria 10%]]-0.01*VENTAS[[#This Row],[Precio Venta]])</f>
        <v>6.37555555555556</v>
      </c>
      <c r="M1069" s="46"/>
      <c r="N1069" s="47" t="s">
        <v>25355</v>
      </c>
    </row>
    <row r="1070" ht="34" customHeight="1" spans="1:14">
      <c r="A1070" s="38">
        <v>45673.6480208333</v>
      </c>
      <c r="B1070" s="39"/>
      <c r="C1070" s="39"/>
      <c r="D1070" s="39" t="s">
        <v>25356</v>
      </c>
      <c r="E1070" s="39" t="s">
        <v>25357</v>
      </c>
      <c r="F1070" s="41" t="s">
        <v>25358</v>
      </c>
      <c r="G1070" s="39">
        <v>1</v>
      </c>
      <c r="H1070" s="42">
        <v>18</v>
      </c>
      <c r="I1070" s="44">
        <f>VENTAS[[#This Row],[Cantidad]]*VENTAS[[#This Row],[Precio Venta]]</f>
        <v>18</v>
      </c>
      <c r="J1070" s="42">
        <f>IF(VENTAS[[#This Row],[Nombre del Gestor]]&gt;1,VENTAS[[#This Row],[Precio Venta]]*10%,0)</f>
        <v>1.8</v>
      </c>
      <c r="K1070" s="42">
        <f>IFERROR(VLOOKUP(VENTAS[[#This Row],[Código del producto Vendido]],STOCK[],13,FALSE),VENTAS[[#This Row],[Precio Venta]]*0.6)-VENTAS[[#This Row],[Comisión Unitaria 10%]]</f>
        <v>9</v>
      </c>
      <c r="L1070" s="42">
        <f>VENTAS[[#This Row],[Cantidad]]*(VENTAS[[#This Row],[Precio Venta]]-VENTAS[[#This Row],[Costo Unitario SIN Comision]]-VENTAS[[#This Row],[Comisión Unitaria 10%]]-0.01*VENTAS[[#This Row],[Precio Venta]])</f>
        <v>7.02</v>
      </c>
      <c r="M1070" s="46"/>
      <c r="N1070" s="47" t="s">
        <v>25359</v>
      </c>
    </row>
    <row r="1071" ht="17" customHeight="1" spans="1:14">
      <c r="A1071" s="38">
        <v>45673.6507291667</v>
      </c>
      <c r="B1071" s="39"/>
      <c r="C1071" s="39"/>
      <c r="D1071" s="39"/>
      <c r="E1071" s="39" t="s">
        <v>25360</v>
      </c>
      <c r="F1071" s="41" t="s">
        <v>24803</v>
      </c>
      <c r="G1071" s="39">
        <v>1</v>
      </c>
      <c r="H1071" s="42">
        <v>20</v>
      </c>
      <c r="I1071" s="44">
        <f>VENTAS[[#This Row],[Cantidad]]*VENTAS[[#This Row],[Precio Venta]]</f>
        <v>20</v>
      </c>
      <c r="J1071" s="42">
        <f>IF(VENTAS[[#This Row],[Nombre del Gestor]]&gt;1,VENTAS[[#This Row],[Precio Venta]]*10%,0)</f>
        <v>0</v>
      </c>
      <c r="K1071" s="42">
        <f>IFERROR(VLOOKUP(VENTAS[[#This Row],[Código del producto Vendido]],STOCK[],13,FALSE),VENTAS[[#This Row],[Precio Venta]]*0.6)-VENTAS[[#This Row],[Comisión Unitaria 10%]]</f>
        <v>12</v>
      </c>
      <c r="L1071" s="42">
        <f>VENTAS[[#This Row],[Cantidad]]*(VENTAS[[#This Row],[Precio Venta]]-VENTAS[[#This Row],[Costo Unitario SIN Comision]]-VENTAS[[#This Row],[Comisión Unitaria 10%]]-0.01*VENTAS[[#This Row],[Precio Venta]])</f>
        <v>7.8</v>
      </c>
      <c r="M1071" s="46"/>
      <c r="N1071" s="47" t="s">
        <v>25361</v>
      </c>
    </row>
    <row r="1072" ht="17" customHeight="1" spans="1:14">
      <c r="A1072" s="38">
        <v>45673.6507291667</v>
      </c>
      <c r="B1072" s="39"/>
      <c r="C1072" s="39"/>
      <c r="D1072" s="39"/>
      <c r="E1072" s="39" t="s">
        <v>25362</v>
      </c>
      <c r="F1072" s="41" t="s">
        <v>25363</v>
      </c>
      <c r="G1072" s="39">
        <v>1</v>
      </c>
      <c r="H1072" s="42">
        <v>25</v>
      </c>
      <c r="I1072" s="44">
        <f>VENTAS[[#This Row],[Cantidad]]*VENTAS[[#This Row],[Precio Venta]]</f>
        <v>25</v>
      </c>
      <c r="J1072" s="42">
        <f>IF(VENTAS[[#This Row],[Nombre del Gestor]]&gt;1,VENTAS[[#This Row],[Precio Venta]]*10%,0)</f>
        <v>0</v>
      </c>
      <c r="K1072" s="42">
        <f>IFERROR(VLOOKUP(VENTAS[[#This Row],[Código del producto Vendido]],STOCK[],13,FALSE),VENTAS[[#This Row],[Precio Venta]]*0.6)-VENTAS[[#This Row],[Comisión Unitaria 10%]]</f>
        <v>15</v>
      </c>
      <c r="L1072" s="42">
        <f>VENTAS[[#This Row],[Cantidad]]*(VENTAS[[#This Row],[Precio Venta]]-VENTAS[[#This Row],[Costo Unitario SIN Comision]]-VENTAS[[#This Row],[Comisión Unitaria 10%]]-0.01*VENTAS[[#This Row],[Precio Venta]])</f>
        <v>9.75</v>
      </c>
      <c r="M1072" s="46"/>
      <c r="N1072" s="47" t="s">
        <v>25364</v>
      </c>
    </row>
    <row r="1073" ht="34" customHeight="1" spans="1:14">
      <c r="A1073" s="38">
        <v>45673.6507291667</v>
      </c>
      <c r="B1073" s="39"/>
      <c r="C1073" s="39"/>
      <c r="D1073" s="39"/>
      <c r="E1073" s="39" t="s">
        <v>17145</v>
      </c>
      <c r="F1073" s="41" t="s">
        <v>25365</v>
      </c>
      <c r="G1073" s="39">
        <v>1</v>
      </c>
      <c r="H1073" s="42">
        <v>18</v>
      </c>
      <c r="I1073" s="44">
        <f>VENTAS[[#This Row],[Cantidad]]*VENTAS[[#This Row],[Precio Venta]]</f>
        <v>18</v>
      </c>
      <c r="J1073" s="42">
        <f>IF(VENTAS[[#This Row],[Nombre del Gestor]]&gt;1,VENTAS[[#This Row],[Precio Venta]]*10%,0)</f>
        <v>0</v>
      </c>
      <c r="K1073" s="42">
        <f>IFERROR(VLOOKUP(VENTAS[[#This Row],[Código del producto Vendido]],STOCK[],13,FALSE),VENTAS[[#This Row],[Precio Venta]]*0.6)-VENTAS[[#This Row],[Comisión Unitaria 10%]]</f>
        <v>11</v>
      </c>
      <c r="L1073" s="42">
        <f>VENTAS[[#This Row],[Cantidad]]*(VENTAS[[#This Row],[Precio Venta]]-VENTAS[[#This Row],[Costo Unitario SIN Comision]]-VENTAS[[#This Row],[Comisión Unitaria 10%]]-0.01*VENTAS[[#This Row],[Precio Venta]])</f>
        <v>6.82</v>
      </c>
      <c r="M1073" s="46"/>
      <c r="N1073" s="47" t="s">
        <v>25366</v>
      </c>
    </row>
    <row r="1074" ht="17" customHeight="1" spans="1:14">
      <c r="A1074" s="38">
        <v>45673.7373032407</v>
      </c>
      <c r="B1074" s="39"/>
      <c r="C1074" s="39"/>
      <c r="D1074" s="39"/>
      <c r="E1074" s="39" t="s">
        <v>16837</v>
      </c>
      <c r="F1074" s="41" t="s">
        <v>16838</v>
      </c>
      <c r="G1074" s="39">
        <v>1</v>
      </c>
      <c r="H1074" s="42">
        <v>18</v>
      </c>
      <c r="I1074" s="44">
        <f>VENTAS[[#This Row],[Cantidad]]*VENTAS[[#This Row],[Precio Venta]]</f>
        <v>18</v>
      </c>
      <c r="J1074" s="42">
        <f>IF(VENTAS[[#This Row],[Nombre del Gestor]]&gt;1,VENTAS[[#This Row],[Precio Venta]]*10%,0)</f>
        <v>0</v>
      </c>
      <c r="K1074" s="42">
        <f>IFERROR(VLOOKUP(VENTAS[[#This Row],[Código del producto Vendido]],STOCK[],13,FALSE),VENTAS[[#This Row],[Precio Venta]]*0.6)-VENTAS[[#This Row],[Comisión Unitaria 10%]]</f>
        <v>10.53</v>
      </c>
      <c r="L1074" s="42">
        <f>VENTAS[[#This Row],[Cantidad]]*(VENTAS[[#This Row],[Precio Venta]]-VENTAS[[#This Row],[Costo Unitario SIN Comision]]-VENTAS[[#This Row],[Comisión Unitaria 10%]]-0.01*VENTAS[[#This Row],[Precio Venta]])</f>
        <v>7.29</v>
      </c>
      <c r="M1074" s="46"/>
      <c r="N1074" s="47" t="s">
        <v>25367</v>
      </c>
    </row>
    <row r="1075" ht="17" customHeight="1" spans="1:14">
      <c r="A1075" s="38">
        <v>45673.7373032407</v>
      </c>
      <c r="B1075" s="39"/>
      <c r="C1075" s="39"/>
      <c r="D1075" s="39"/>
      <c r="E1075" s="39" t="s">
        <v>17866</v>
      </c>
      <c r="F1075" s="41" t="s">
        <v>17867</v>
      </c>
      <c r="G1075" s="39">
        <v>1</v>
      </c>
      <c r="H1075" s="42">
        <v>3</v>
      </c>
      <c r="I1075" s="44">
        <f>VENTAS[[#This Row],[Cantidad]]*VENTAS[[#This Row],[Precio Venta]]</f>
        <v>3</v>
      </c>
      <c r="J1075" s="42">
        <f>IF(VENTAS[[#This Row],[Nombre del Gestor]]&gt;1,VENTAS[[#This Row],[Precio Venta]]*10%,0)</f>
        <v>0</v>
      </c>
      <c r="K1075" s="42">
        <f>IFERROR(VLOOKUP(VENTAS[[#This Row],[Código del producto Vendido]],STOCK[],13,FALSE),VENTAS[[#This Row],[Precio Venta]]*0.6)-VENTAS[[#This Row],[Comisión Unitaria 10%]]</f>
        <v>1.8</v>
      </c>
      <c r="L1075" s="42">
        <f>VENTAS[[#This Row],[Cantidad]]*(VENTAS[[#This Row],[Precio Venta]]-VENTAS[[#This Row],[Costo Unitario SIN Comision]]-VENTAS[[#This Row],[Comisión Unitaria 10%]]-0.01*VENTAS[[#This Row],[Precio Venta]])</f>
        <v>1.17</v>
      </c>
      <c r="M1075" s="46"/>
      <c r="N1075" s="47" t="s">
        <v>25368</v>
      </c>
    </row>
    <row r="1076" ht="17" customHeight="1" spans="1:14">
      <c r="A1076" s="38">
        <v>45673.7382175926</v>
      </c>
      <c r="B1076" s="39"/>
      <c r="C1076" s="39"/>
      <c r="D1076" s="39" t="s">
        <v>23383</v>
      </c>
      <c r="E1076" s="39" t="s">
        <v>23814</v>
      </c>
      <c r="F1076" s="41" t="s">
        <v>23815</v>
      </c>
      <c r="G1076" s="39">
        <v>1</v>
      </c>
      <c r="H1076" s="42">
        <v>25</v>
      </c>
      <c r="I1076" s="44">
        <f>VENTAS[[#This Row],[Cantidad]]*VENTAS[[#This Row],[Precio Venta]]</f>
        <v>25</v>
      </c>
      <c r="J1076" s="42">
        <f>IF(VENTAS[[#This Row],[Nombre del Gestor]]&gt;1,VENTAS[[#This Row],[Precio Venta]]*10%,0)</f>
        <v>2.5</v>
      </c>
      <c r="K1076" s="42">
        <f>IFERROR(VLOOKUP(VENTAS[[#This Row],[Código del producto Vendido]],STOCK[],13,FALSE),VENTAS[[#This Row],[Precio Venta]]*0.6)-VENTAS[[#This Row],[Comisión Unitaria 10%]]</f>
        <v>12.5</v>
      </c>
      <c r="L1076" s="42">
        <f>VENTAS[[#This Row],[Cantidad]]*(VENTAS[[#This Row],[Precio Venta]]-VENTAS[[#This Row],[Costo Unitario SIN Comision]]-VENTAS[[#This Row],[Comisión Unitaria 10%]]-0.01*VENTAS[[#This Row],[Precio Venta]])</f>
        <v>9.75</v>
      </c>
      <c r="M1076" s="46"/>
      <c r="N1076" s="47" t="s">
        <v>25369</v>
      </c>
    </row>
    <row r="1077" ht="17" customHeight="1" spans="1:14">
      <c r="A1077" s="38">
        <v>45673.7382175926</v>
      </c>
      <c r="B1077" s="39"/>
      <c r="C1077" s="39"/>
      <c r="D1077" s="39" t="s">
        <v>23383</v>
      </c>
      <c r="E1077" s="39" t="s">
        <v>25370</v>
      </c>
      <c r="F1077" s="41" t="s">
        <v>23335</v>
      </c>
      <c r="G1077" s="39">
        <v>1</v>
      </c>
      <c r="H1077" s="42">
        <v>22</v>
      </c>
      <c r="I1077" s="44">
        <f>VENTAS[[#This Row],[Cantidad]]*VENTAS[[#This Row],[Precio Venta]]</f>
        <v>22</v>
      </c>
      <c r="J1077" s="42">
        <f>IF(VENTAS[[#This Row],[Nombre del Gestor]]&gt;1,VENTAS[[#This Row],[Precio Venta]]*10%,0)</f>
        <v>2.2</v>
      </c>
      <c r="K1077" s="42">
        <f>IFERROR(VLOOKUP(VENTAS[[#This Row],[Código del producto Vendido]],STOCK[],13,FALSE),VENTAS[[#This Row],[Precio Venta]]*0.6)-VENTAS[[#This Row],[Comisión Unitaria 10%]]</f>
        <v>11</v>
      </c>
      <c r="L1077" s="42">
        <f>VENTAS[[#This Row],[Cantidad]]*(VENTAS[[#This Row],[Precio Venta]]-VENTAS[[#This Row],[Costo Unitario SIN Comision]]-VENTAS[[#This Row],[Comisión Unitaria 10%]]-0.01*VENTAS[[#This Row],[Precio Venta]])</f>
        <v>8.58</v>
      </c>
      <c r="M1077" s="46"/>
      <c r="N1077" s="47" t="s">
        <v>25371</v>
      </c>
    </row>
    <row r="1078" ht="17" customHeight="1" spans="1:14">
      <c r="A1078" s="38">
        <v>45674.4098842593</v>
      </c>
      <c r="B1078" s="39"/>
      <c r="C1078" s="39"/>
      <c r="D1078" s="39" t="s">
        <v>23383</v>
      </c>
      <c r="E1078" s="39" t="s">
        <v>16782</v>
      </c>
      <c r="F1078" s="41" t="s">
        <v>16779</v>
      </c>
      <c r="G1078" s="39">
        <v>1</v>
      </c>
      <c r="H1078" s="42">
        <v>20</v>
      </c>
      <c r="I1078" s="44">
        <f>VENTAS[[#This Row],[Cantidad]]*VENTAS[[#This Row],[Precio Venta]]</f>
        <v>20</v>
      </c>
      <c r="J1078" s="42">
        <f>IF(VENTAS[[#This Row],[Nombre del Gestor]]&gt;1,VENTAS[[#This Row],[Precio Venta]]*10%,0)</f>
        <v>2</v>
      </c>
      <c r="K1078" s="42">
        <f>IFERROR(VLOOKUP(VENTAS[[#This Row],[Código del producto Vendido]],STOCK[],13,FALSE),VENTAS[[#This Row],[Precio Venta]]*0.6)-VENTAS[[#This Row],[Comisión Unitaria 10%]]</f>
        <v>7.43</v>
      </c>
      <c r="L1078" s="42">
        <f>VENTAS[[#This Row],[Cantidad]]*(VENTAS[[#This Row],[Precio Venta]]-VENTAS[[#This Row],[Costo Unitario SIN Comision]]-VENTAS[[#This Row],[Comisión Unitaria 10%]]-0.01*VENTAS[[#This Row],[Precio Venta]])</f>
        <v>10.37</v>
      </c>
      <c r="M1078" s="46"/>
      <c r="N1078" s="47" t="s">
        <v>25372</v>
      </c>
    </row>
    <row r="1079" ht="34" customHeight="1" spans="1:14">
      <c r="A1079" s="38">
        <v>45674.4132638889</v>
      </c>
      <c r="B1079" s="39"/>
      <c r="C1079" s="39"/>
      <c r="D1079" s="39" t="s">
        <v>23218</v>
      </c>
      <c r="E1079" s="39" t="s">
        <v>25373</v>
      </c>
      <c r="F1079" s="41" t="s">
        <v>25374</v>
      </c>
      <c r="G1079" s="39">
        <v>1</v>
      </c>
      <c r="H1079" s="42">
        <v>20</v>
      </c>
      <c r="I1079" s="44">
        <f>VENTAS[[#This Row],[Cantidad]]*VENTAS[[#This Row],[Precio Venta]]</f>
        <v>20</v>
      </c>
      <c r="J1079" s="42">
        <f>IF(VENTAS[[#This Row],[Nombre del Gestor]]&gt;1,VENTAS[[#This Row],[Precio Venta]]*10%,0)</f>
        <v>2</v>
      </c>
      <c r="K1079" s="42">
        <f>IFERROR(VLOOKUP(VENTAS[[#This Row],[Código del producto Vendido]],STOCK[],13,FALSE),VENTAS[[#This Row],[Precio Venta]]*0.6)-VENTAS[[#This Row],[Comisión Unitaria 10%]]</f>
        <v>10</v>
      </c>
      <c r="L1079" s="42">
        <f>VENTAS[[#This Row],[Cantidad]]*(VENTAS[[#This Row],[Precio Venta]]-VENTAS[[#This Row],[Costo Unitario SIN Comision]]-VENTAS[[#This Row],[Comisión Unitaria 10%]]-0.01*VENTAS[[#This Row],[Precio Venta]])</f>
        <v>7.8</v>
      </c>
      <c r="M1079" s="46"/>
      <c r="N1079" s="47" t="s">
        <v>25375</v>
      </c>
    </row>
    <row r="1080" ht="17" customHeight="1" spans="1:14">
      <c r="A1080" s="38">
        <v>45674.4132638889</v>
      </c>
      <c r="B1080" s="39"/>
      <c r="C1080" s="39"/>
      <c r="D1080" s="39" t="s">
        <v>23218</v>
      </c>
      <c r="E1080" s="39" t="s">
        <v>24189</v>
      </c>
      <c r="F1080" s="41" t="s">
        <v>24190</v>
      </c>
      <c r="G1080" s="39">
        <v>1</v>
      </c>
      <c r="H1080" s="42">
        <v>18</v>
      </c>
      <c r="I1080" s="44">
        <f>VENTAS[[#This Row],[Cantidad]]*VENTAS[[#This Row],[Precio Venta]]</f>
        <v>18</v>
      </c>
      <c r="J1080" s="42">
        <f>IF(VENTAS[[#This Row],[Nombre del Gestor]]&gt;1,VENTAS[[#This Row],[Precio Venta]]*10%,0)</f>
        <v>1.8</v>
      </c>
      <c r="K1080" s="42">
        <f>IFERROR(VLOOKUP(VENTAS[[#This Row],[Código del producto Vendido]],STOCK[],13,FALSE),VENTAS[[#This Row],[Precio Venta]]*0.6)-VENTAS[[#This Row],[Comisión Unitaria 10%]]</f>
        <v>9</v>
      </c>
      <c r="L1080" s="42">
        <f>VENTAS[[#This Row],[Cantidad]]*(VENTAS[[#This Row],[Precio Venta]]-VENTAS[[#This Row],[Costo Unitario SIN Comision]]-VENTAS[[#This Row],[Comisión Unitaria 10%]]-0.01*VENTAS[[#This Row],[Precio Venta]])</f>
        <v>7.02</v>
      </c>
      <c r="M1080" s="46"/>
      <c r="N1080" s="47" t="s">
        <v>25376</v>
      </c>
    </row>
    <row r="1081" ht="34" customHeight="1" spans="1:14">
      <c r="A1081" s="38">
        <v>45674.5256828704</v>
      </c>
      <c r="B1081" s="39"/>
      <c r="C1081" s="39"/>
      <c r="D1081" s="39" t="s">
        <v>23345</v>
      </c>
      <c r="E1081" s="39" t="s">
        <v>24807</v>
      </c>
      <c r="F1081" s="41" t="s">
        <v>17351</v>
      </c>
      <c r="G1081" s="39">
        <v>1</v>
      </c>
      <c r="H1081" s="42">
        <v>12</v>
      </c>
      <c r="I1081" s="44">
        <f>VENTAS[[#This Row],[Cantidad]]*VENTAS[[#This Row],[Precio Venta]]</f>
        <v>12</v>
      </c>
      <c r="J1081" s="42">
        <f>IF(VENTAS[[#This Row],[Nombre del Gestor]]&gt;1,VENTAS[[#This Row],[Precio Venta]]*10%,0)</f>
        <v>1.2</v>
      </c>
      <c r="K1081" s="42">
        <f>IFERROR(VLOOKUP(VENTAS[[#This Row],[Código del producto Vendido]],STOCK[],13,FALSE),VENTAS[[#This Row],[Precio Venta]]*0.6)-VENTAS[[#This Row],[Comisión Unitaria 10%]]</f>
        <v>6</v>
      </c>
      <c r="L1081" s="42">
        <f>VENTAS[[#This Row],[Cantidad]]*(VENTAS[[#This Row],[Precio Venta]]-VENTAS[[#This Row],[Costo Unitario SIN Comision]]-VENTAS[[#This Row],[Comisión Unitaria 10%]]-0.01*VENTAS[[#This Row],[Precio Venta]])</f>
        <v>4.68</v>
      </c>
      <c r="M1081" s="46"/>
      <c r="N1081" s="47" t="s">
        <v>25377</v>
      </c>
    </row>
    <row r="1082" ht="34" customHeight="1" spans="1:14">
      <c r="A1082" s="38">
        <v>45674.6857986111</v>
      </c>
      <c r="B1082" s="39"/>
      <c r="C1082" s="39"/>
      <c r="D1082" s="39" t="s">
        <v>23484</v>
      </c>
      <c r="E1082" s="39" t="s">
        <v>25378</v>
      </c>
      <c r="F1082" s="41" t="s">
        <v>25379</v>
      </c>
      <c r="G1082" s="39">
        <v>1</v>
      </c>
      <c r="H1082" s="42">
        <v>18</v>
      </c>
      <c r="I1082" s="44">
        <f>VENTAS[[#This Row],[Cantidad]]*VENTAS[[#This Row],[Precio Venta]]</f>
        <v>18</v>
      </c>
      <c r="J1082" s="42">
        <f>IF(VENTAS[[#This Row],[Nombre del Gestor]]&gt;1,VENTAS[[#This Row],[Precio Venta]]*10%,0)</f>
        <v>1.8</v>
      </c>
      <c r="K1082" s="42">
        <f>IFERROR(VLOOKUP(VENTAS[[#This Row],[Código del producto Vendido]],STOCK[],13,FALSE),VENTAS[[#This Row],[Precio Venta]]*0.6)-VENTAS[[#This Row],[Comisión Unitaria 10%]]</f>
        <v>9</v>
      </c>
      <c r="L1082" s="42">
        <f>VENTAS[[#This Row],[Cantidad]]*(VENTAS[[#This Row],[Precio Venta]]-VENTAS[[#This Row],[Costo Unitario SIN Comision]]-VENTAS[[#This Row],[Comisión Unitaria 10%]]-0.01*VENTAS[[#This Row],[Precio Venta]])</f>
        <v>7.02</v>
      </c>
      <c r="M1082" s="46"/>
      <c r="N1082" s="47" t="s">
        <v>25380</v>
      </c>
    </row>
    <row r="1083" ht="34" customHeight="1" spans="1:14">
      <c r="A1083" s="38">
        <v>45674.6857986111</v>
      </c>
      <c r="B1083" s="39"/>
      <c r="C1083" s="39"/>
      <c r="D1083" s="39" t="s">
        <v>23484</v>
      </c>
      <c r="E1083" s="39" t="s">
        <v>25381</v>
      </c>
      <c r="F1083" s="41" t="s">
        <v>25382</v>
      </c>
      <c r="G1083" s="39">
        <v>1</v>
      </c>
      <c r="H1083" s="42">
        <v>18</v>
      </c>
      <c r="I1083" s="44">
        <f>VENTAS[[#This Row],[Cantidad]]*VENTAS[[#This Row],[Precio Venta]]</f>
        <v>18</v>
      </c>
      <c r="J1083" s="42">
        <f>IF(VENTAS[[#This Row],[Nombre del Gestor]]&gt;1,VENTAS[[#This Row],[Precio Venta]]*10%,0)</f>
        <v>1.8</v>
      </c>
      <c r="K1083" s="42">
        <f>IFERROR(VLOOKUP(VENTAS[[#This Row],[Código del producto Vendido]],STOCK[],13,FALSE),VENTAS[[#This Row],[Precio Venta]]*0.6)-VENTAS[[#This Row],[Comisión Unitaria 10%]]</f>
        <v>9</v>
      </c>
      <c r="L1083" s="42">
        <f>VENTAS[[#This Row],[Cantidad]]*(VENTAS[[#This Row],[Precio Venta]]-VENTAS[[#This Row],[Costo Unitario SIN Comision]]-VENTAS[[#This Row],[Comisión Unitaria 10%]]-0.01*VENTAS[[#This Row],[Precio Venta]])</f>
        <v>7.02</v>
      </c>
      <c r="M1083" s="46"/>
      <c r="N1083" s="47" t="s">
        <v>25383</v>
      </c>
    </row>
    <row r="1084" ht="34" customHeight="1" spans="1:14">
      <c r="A1084" s="38">
        <v>45674.6857986111</v>
      </c>
      <c r="B1084" s="39"/>
      <c r="C1084" s="39"/>
      <c r="D1084" s="39" t="s">
        <v>23484</v>
      </c>
      <c r="E1084" s="39" t="s">
        <v>16995</v>
      </c>
      <c r="F1084" s="41" t="s">
        <v>16996</v>
      </c>
      <c r="G1084" s="39">
        <v>1</v>
      </c>
      <c r="H1084" s="42">
        <v>18</v>
      </c>
      <c r="I1084" s="44">
        <f>VENTAS[[#This Row],[Cantidad]]*VENTAS[[#This Row],[Precio Venta]]</f>
        <v>18</v>
      </c>
      <c r="J1084" s="42">
        <f>IF(VENTAS[[#This Row],[Nombre del Gestor]]&gt;1,VENTAS[[#This Row],[Precio Venta]]*10%,0)</f>
        <v>1.8</v>
      </c>
      <c r="K1084" s="42">
        <f>IFERROR(VLOOKUP(VENTAS[[#This Row],[Código del producto Vendido]],STOCK[],13,FALSE),VENTAS[[#This Row],[Precio Venta]]*0.6)-VENTAS[[#This Row],[Comisión Unitaria 10%]]</f>
        <v>9</v>
      </c>
      <c r="L1084" s="42">
        <f>VENTAS[[#This Row],[Cantidad]]*(VENTAS[[#This Row],[Precio Venta]]-VENTAS[[#This Row],[Costo Unitario SIN Comision]]-VENTAS[[#This Row],[Comisión Unitaria 10%]]-0.01*VENTAS[[#This Row],[Precio Venta]])</f>
        <v>7.02</v>
      </c>
      <c r="M1084" s="46"/>
      <c r="N1084" s="47" t="s">
        <v>25384</v>
      </c>
    </row>
    <row r="1085" ht="17" customHeight="1" spans="1:14">
      <c r="A1085" s="38">
        <v>45674.7015509259</v>
      </c>
      <c r="B1085" s="39"/>
      <c r="C1085" s="39"/>
      <c r="D1085" s="39" t="s">
        <v>23237</v>
      </c>
      <c r="E1085" s="39" t="s">
        <v>23271</v>
      </c>
      <c r="F1085" s="41" t="s">
        <v>23272</v>
      </c>
      <c r="G1085" s="39">
        <v>1</v>
      </c>
      <c r="H1085" s="42">
        <v>12</v>
      </c>
      <c r="I1085" s="44">
        <f>VENTAS[[#This Row],[Cantidad]]*VENTAS[[#This Row],[Precio Venta]]</f>
        <v>12</v>
      </c>
      <c r="J1085" s="42">
        <f>IF(VENTAS[[#This Row],[Nombre del Gestor]]&gt;1,VENTAS[[#This Row],[Precio Venta]]*10%,0)</f>
        <v>1.2</v>
      </c>
      <c r="K1085" s="42">
        <f>IFERROR(VLOOKUP(VENTAS[[#This Row],[Código del producto Vendido]],STOCK[],13,FALSE),VENTAS[[#This Row],[Precio Venta]]*0.6)-VENTAS[[#This Row],[Comisión Unitaria 10%]]</f>
        <v>6</v>
      </c>
      <c r="L1085" s="42">
        <f>VENTAS[[#This Row],[Cantidad]]*(VENTAS[[#This Row],[Precio Venta]]-VENTAS[[#This Row],[Costo Unitario SIN Comision]]-VENTAS[[#This Row],[Comisión Unitaria 10%]]-0.01*VENTAS[[#This Row],[Precio Venta]])</f>
        <v>4.68</v>
      </c>
      <c r="M1085" s="46"/>
      <c r="N1085" s="47" t="s">
        <v>25385</v>
      </c>
    </row>
    <row r="1086" ht="34" customHeight="1" spans="1:14">
      <c r="A1086" s="38">
        <v>45674.7015509259</v>
      </c>
      <c r="B1086" s="39"/>
      <c r="C1086" s="39"/>
      <c r="D1086" s="39" t="s">
        <v>23237</v>
      </c>
      <c r="E1086" s="39" t="s">
        <v>25386</v>
      </c>
      <c r="F1086" s="41" t="s">
        <v>17397</v>
      </c>
      <c r="G1086" s="39">
        <v>1</v>
      </c>
      <c r="H1086" s="42">
        <v>30</v>
      </c>
      <c r="I1086" s="44">
        <f>VENTAS[[#This Row],[Cantidad]]*VENTAS[[#This Row],[Precio Venta]]</f>
        <v>30</v>
      </c>
      <c r="J1086" s="42">
        <f>IF(VENTAS[[#This Row],[Nombre del Gestor]]&gt;1,VENTAS[[#This Row],[Precio Venta]]*10%,0)</f>
        <v>3</v>
      </c>
      <c r="K1086" s="42">
        <f>IFERROR(VLOOKUP(VENTAS[[#This Row],[Código del producto Vendido]],STOCK[],13,FALSE),VENTAS[[#This Row],[Precio Venta]]*0.6)-VENTAS[[#This Row],[Comisión Unitaria 10%]]</f>
        <v>15</v>
      </c>
      <c r="L1086" s="42">
        <f>VENTAS[[#This Row],[Cantidad]]*(VENTAS[[#This Row],[Precio Venta]]-VENTAS[[#This Row],[Costo Unitario SIN Comision]]-VENTAS[[#This Row],[Comisión Unitaria 10%]]-0.01*VENTAS[[#This Row],[Precio Venta]])</f>
        <v>11.7</v>
      </c>
      <c r="M1086" s="46"/>
      <c r="N1086" s="47" t="s">
        <v>25387</v>
      </c>
    </row>
    <row r="1087" ht="34" customHeight="1" spans="1:14">
      <c r="A1087" s="38">
        <v>45674.7038310185</v>
      </c>
      <c r="B1087" s="39"/>
      <c r="C1087" s="39"/>
      <c r="D1087" s="39" t="s">
        <v>25388</v>
      </c>
      <c r="E1087" s="39" t="s">
        <v>25389</v>
      </c>
      <c r="F1087" s="41" t="s">
        <v>25390</v>
      </c>
      <c r="G1087" s="39">
        <v>1</v>
      </c>
      <c r="H1087" s="42">
        <v>25</v>
      </c>
      <c r="I1087" s="44">
        <f>VENTAS[[#This Row],[Cantidad]]*VENTAS[[#This Row],[Precio Venta]]</f>
        <v>25</v>
      </c>
      <c r="J1087" s="42">
        <f>IF(VENTAS[[#This Row],[Nombre del Gestor]]&gt;1,VENTAS[[#This Row],[Precio Venta]]*10%,0)</f>
        <v>2.5</v>
      </c>
      <c r="K1087" s="42">
        <f>IFERROR(VLOOKUP(VENTAS[[#This Row],[Código del producto Vendido]],STOCK[],13,FALSE),VENTAS[[#This Row],[Precio Venta]]*0.6)-VENTAS[[#This Row],[Comisión Unitaria 10%]]</f>
        <v>12.5</v>
      </c>
      <c r="L1087" s="42">
        <f>VENTAS[[#This Row],[Cantidad]]*(VENTAS[[#This Row],[Precio Venta]]-VENTAS[[#This Row],[Costo Unitario SIN Comision]]-VENTAS[[#This Row],[Comisión Unitaria 10%]]-0.01*VENTAS[[#This Row],[Precio Venta]])</f>
        <v>9.75</v>
      </c>
      <c r="M1087" s="46"/>
      <c r="N1087" s="47" t="s">
        <v>25391</v>
      </c>
    </row>
    <row r="1088" ht="17" customHeight="1" spans="1:14">
      <c r="A1088" s="38">
        <v>45674.7038310185</v>
      </c>
      <c r="B1088" s="39"/>
      <c r="C1088" s="39"/>
      <c r="D1088" s="39" t="s">
        <v>25388</v>
      </c>
      <c r="E1088" s="39" t="s">
        <v>25392</v>
      </c>
      <c r="F1088" s="41" t="s">
        <v>17126</v>
      </c>
      <c r="G1088" s="39">
        <v>1</v>
      </c>
      <c r="H1088" s="42">
        <v>18</v>
      </c>
      <c r="I1088" s="44">
        <f>VENTAS[[#This Row],[Cantidad]]*VENTAS[[#This Row],[Precio Venta]]</f>
        <v>18</v>
      </c>
      <c r="J1088" s="42">
        <f>IF(VENTAS[[#This Row],[Nombre del Gestor]]&gt;1,VENTAS[[#This Row],[Precio Venta]]*10%,0)</f>
        <v>1.8</v>
      </c>
      <c r="K1088" s="42">
        <f>IFERROR(VLOOKUP(VENTAS[[#This Row],[Código del producto Vendido]],STOCK[],13,FALSE),VENTAS[[#This Row],[Precio Venta]]*0.6)-VENTAS[[#This Row],[Comisión Unitaria 10%]]</f>
        <v>9</v>
      </c>
      <c r="L1088" s="42">
        <f>VENTAS[[#This Row],[Cantidad]]*(VENTAS[[#This Row],[Precio Venta]]-VENTAS[[#This Row],[Costo Unitario SIN Comision]]-VENTAS[[#This Row],[Comisión Unitaria 10%]]-0.01*VENTAS[[#This Row],[Precio Venta]])</f>
        <v>7.02</v>
      </c>
      <c r="M1088" s="46"/>
      <c r="N1088" s="47" t="s">
        <v>25393</v>
      </c>
    </row>
    <row r="1089" ht="17" customHeight="1" spans="1:14">
      <c r="A1089" s="38">
        <v>45674.7038310185</v>
      </c>
      <c r="B1089" s="39"/>
      <c r="C1089" s="39"/>
      <c r="D1089" s="39" t="s">
        <v>25388</v>
      </c>
      <c r="E1089" s="39" t="s">
        <v>16958</v>
      </c>
      <c r="F1089" s="41" t="s">
        <v>16956</v>
      </c>
      <c r="G1089" s="39">
        <v>1</v>
      </c>
      <c r="H1089" s="42">
        <v>35</v>
      </c>
      <c r="I1089" s="44">
        <f>VENTAS[[#This Row],[Cantidad]]*VENTAS[[#This Row],[Precio Venta]]</f>
        <v>35</v>
      </c>
      <c r="J1089" s="42">
        <f>IF(VENTAS[[#This Row],[Nombre del Gestor]]&gt;1,VENTAS[[#This Row],[Precio Venta]]*10%,0)</f>
        <v>3.5</v>
      </c>
      <c r="K1089" s="42">
        <f>IFERROR(VLOOKUP(VENTAS[[#This Row],[Código del producto Vendido]],STOCK[],13,FALSE),VENTAS[[#This Row],[Precio Venta]]*0.6)-VENTAS[[#This Row],[Comisión Unitaria 10%]]</f>
        <v>9</v>
      </c>
      <c r="L1089" s="42">
        <f>VENTAS[[#This Row],[Cantidad]]*(VENTAS[[#This Row],[Precio Venta]]-VENTAS[[#This Row],[Costo Unitario SIN Comision]]-VENTAS[[#This Row],[Comisión Unitaria 10%]]-0.01*VENTAS[[#This Row],[Precio Venta]])</f>
        <v>22.15</v>
      </c>
      <c r="M1089" s="46"/>
      <c r="N1089" s="47" t="s">
        <v>25394</v>
      </c>
    </row>
    <row r="1090" ht="34" customHeight="1" spans="1:14">
      <c r="A1090" s="38">
        <v>45675.4295833333</v>
      </c>
      <c r="B1090" s="39"/>
      <c r="C1090" s="39"/>
      <c r="D1090" s="39" t="s">
        <v>23345</v>
      </c>
      <c r="E1090" s="39" t="s">
        <v>25395</v>
      </c>
      <c r="F1090" s="41" t="s">
        <v>24873</v>
      </c>
      <c r="G1090" s="39">
        <v>1</v>
      </c>
      <c r="H1090" s="42">
        <v>35</v>
      </c>
      <c r="I1090" s="44">
        <f>VENTAS[[#This Row],[Cantidad]]*VENTAS[[#This Row],[Precio Venta]]</f>
        <v>35</v>
      </c>
      <c r="J1090" s="42">
        <f>IF(VENTAS[[#This Row],[Nombre del Gestor]]&gt;1,VENTAS[[#This Row],[Precio Venta]]*10%,0)</f>
        <v>3.5</v>
      </c>
      <c r="K1090" s="42">
        <f>IFERROR(VLOOKUP(VENTAS[[#This Row],[Código del producto Vendido]],STOCK[],13,FALSE),VENTAS[[#This Row],[Precio Venta]]*0.6)-VENTAS[[#This Row],[Comisión Unitaria 10%]]</f>
        <v>17.5</v>
      </c>
      <c r="L1090" s="42">
        <f>VENTAS[[#This Row],[Cantidad]]*(VENTAS[[#This Row],[Precio Venta]]-VENTAS[[#This Row],[Costo Unitario SIN Comision]]-VENTAS[[#This Row],[Comisión Unitaria 10%]]-0.01*VENTAS[[#This Row],[Precio Venta]])</f>
        <v>13.65</v>
      </c>
      <c r="M1090" s="46"/>
      <c r="N1090" s="47" t="s">
        <v>25396</v>
      </c>
    </row>
    <row r="1091" ht="34" customHeight="1" spans="1:14">
      <c r="A1091" s="38">
        <v>45675.4295833333</v>
      </c>
      <c r="B1091" s="39"/>
      <c r="C1091" s="39"/>
      <c r="D1091" s="39" t="s">
        <v>23345</v>
      </c>
      <c r="E1091" s="39" t="s">
        <v>25397</v>
      </c>
      <c r="F1091" s="41" t="s">
        <v>25398</v>
      </c>
      <c r="G1091" s="39">
        <v>1</v>
      </c>
      <c r="H1091" s="42">
        <v>18</v>
      </c>
      <c r="I1091" s="44">
        <f>VENTAS[[#This Row],[Cantidad]]*VENTAS[[#This Row],[Precio Venta]]</f>
        <v>18</v>
      </c>
      <c r="J1091" s="42">
        <f>IF(VENTAS[[#This Row],[Nombre del Gestor]]&gt;1,VENTAS[[#This Row],[Precio Venta]]*10%,0)</f>
        <v>1.8</v>
      </c>
      <c r="K1091" s="42">
        <f>IFERROR(VLOOKUP(VENTAS[[#This Row],[Código del producto Vendido]],STOCK[],13,FALSE),VENTAS[[#This Row],[Precio Venta]]*0.6)-VENTAS[[#This Row],[Comisión Unitaria 10%]]</f>
        <v>9</v>
      </c>
      <c r="L1091" s="42">
        <f>VENTAS[[#This Row],[Cantidad]]*(VENTAS[[#This Row],[Precio Venta]]-VENTAS[[#This Row],[Costo Unitario SIN Comision]]-VENTAS[[#This Row],[Comisión Unitaria 10%]]-0.01*VENTAS[[#This Row],[Precio Venta]])</f>
        <v>7.02</v>
      </c>
      <c r="M1091" s="46"/>
      <c r="N1091" s="47" t="s">
        <v>25399</v>
      </c>
    </row>
    <row r="1092" ht="34" customHeight="1" spans="1:14">
      <c r="A1092" s="38">
        <v>45675.4295833333</v>
      </c>
      <c r="B1092" s="39"/>
      <c r="C1092" s="39"/>
      <c r="D1092" s="39" t="s">
        <v>23345</v>
      </c>
      <c r="E1092" s="39" t="s">
        <v>25400</v>
      </c>
      <c r="F1092" s="41" t="s">
        <v>25401</v>
      </c>
      <c r="G1092" s="39">
        <v>1</v>
      </c>
      <c r="H1092" s="42">
        <v>35</v>
      </c>
      <c r="I1092" s="44">
        <f>VENTAS[[#This Row],[Cantidad]]*VENTAS[[#This Row],[Precio Venta]]</f>
        <v>35</v>
      </c>
      <c r="J1092" s="42">
        <f>IF(VENTAS[[#This Row],[Nombre del Gestor]]&gt;1,VENTAS[[#This Row],[Precio Venta]]*10%,0)</f>
        <v>3.5</v>
      </c>
      <c r="K1092" s="42">
        <f>IFERROR(VLOOKUP(VENTAS[[#This Row],[Código del producto Vendido]],STOCK[],13,FALSE),VENTAS[[#This Row],[Precio Venta]]*0.6)-VENTAS[[#This Row],[Comisión Unitaria 10%]]</f>
        <v>17.5</v>
      </c>
      <c r="L1092" s="42">
        <f>VENTAS[[#This Row],[Cantidad]]*(VENTAS[[#This Row],[Precio Venta]]-VENTAS[[#This Row],[Costo Unitario SIN Comision]]-VENTAS[[#This Row],[Comisión Unitaria 10%]]-0.01*VENTAS[[#This Row],[Precio Venta]])</f>
        <v>13.65</v>
      </c>
      <c r="M1092" s="46"/>
      <c r="N1092" s="47" t="s">
        <v>25402</v>
      </c>
    </row>
    <row r="1093" ht="17" customHeight="1" spans="1:14">
      <c r="A1093" s="38">
        <v>45675.5754166667</v>
      </c>
      <c r="B1093" s="39"/>
      <c r="C1093" s="39"/>
      <c r="D1093" s="39"/>
      <c r="E1093" s="39" t="s">
        <v>25403</v>
      </c>
      <c r="F1093" s="41" t="s">
        <v>16688</v>
      </c>
      <c r="G1093" s="39">
        <v>1</v>
      </c>
      <c r="H1093" s="42">
        <v>35</v>
      </c>
      <c r="I1093" s="44">
        <f>VENTAS[[#This Row],[Cantidad]]*VENTAS[[#This Row],[Precio Venta]]</f>
        <v>35</v>
      </c>
      <c r="J1093" s="42">
        <f>IF(VENTAS[[#This Row],[Nombre del Gestor]]&gt;1,VENTAS[[#This Row],[Precio Venta]]*10%,0)</f>
        <v>0</v>
      </c>
      <c r="K1093" s="42">
        <f>IFERROR(VLOOKUP(VENTAS[[#This Row],[Código del producto Vendido]],STOCK[],13,FALSE),VENTAS[[#This Row],[Precio Venta]]*0.6)-VENTAS[[#This Row],[Comisión Unitaria 10%]]</f>
        <v>21</v>
      </c>
      <c r="L1093" s="42">
        <f>VENTAS[[#This Row],[Cantidad]]*(VENTAS[[#This Row],[Precio Venta]]-VENTAS[[#This Row],[Costo Unitario SIN Comision]]-VENTAS[[#This Row],[Comisión Unitaria 10%]]-0.01*VENTAS[[#This Row],[Precio Venta]])</f>
        <v>13.65</v>
      </c>
      <c r="M1093" s="46"/>
      <c r="N1093" s="47" t="s">
        <v>25404</v>
      </c>
    </row>
    <row r="1094" ht="17" customHeight="1" spans="1:14">
      <c r="A1094" s="38">
        <v>45675.5754166667</v>
      </c>
      <c r="B1094" s="39"/>
      <c r="C1094" s="39"/>
      <c r="D1094" s="39"/>
      <c r="E1094" s="39" t="s">
        <v>16672</v>
      </c>
      <c r="F1094" s="41" t="s">
        <v>23302</v>
      </c>
      <c r="G1094" s="39">
        <v>1</v>
      </c>
      <c r="H1094" s="42">
        <v>35</v>
      </c>
      <c r="I1094" s="44">
        <f>VENTAS[[#This Row],[Cantidad]]*VENTAS[[#This Row],[Precio Venta]]</f>
        <v>35</v>
      </c>
      <c r="J1094" s="42">
        <f>IF(VENTAS[[#This Row],[Nombre del Gestor]]&gt;1,VENTAS[[#This Row],[Precio Venta]]*10%,0)</f>
        <v>0</v>
      </c>
      <c r="K1094" s="42">
        <f>IFERROR(VLOOKUP(VENTAS[[#This Row],[Código del producto Vendido]],STOCK[],13,FALSE),VENTAS[[#This Row],[Precio Venta]]*0.6)-VENTAS[[#This Row],[Comisión Unitaria 10%]]</f>
        <v>20.7520211515864</v>
      </c>
      <c r="L1094" s="42">
        <f>VENTAS[[#This Row],[Cantidad]]*(VENTAS[[#This Row],[Precio Venta]]-VENTAS[[#This Row],[Costo Unitario SIN Comision]]-VENTAS[[#This Row],[Comisión Unitaria 10%]]-0.01*VENTAS[[#This Row],[Precio Venta]])</f>
        <v>13.8979788484136</v>
      </c>
      <c r="M1094" s="46"/>
      <c r="N1094" s="47" t="s">
        <v>25405</v>
      </c>
    </row>
    <row r="1095" ht="17" customHeight="1" spans="1:14">
      <c r="A1095" s="38">
        <v>45676.3631828704</v>
      </c>
      <c r="B1095" s="39"/>
      <c r="C1095" s="39"/>
      <c r="D1095" s="39" t="s">
        <v>23383</v>
      </c>
      <c r="E1095" s="39" t="s">
        <v>25077</v>
      </c>
      <c r="F1095" s="41" t="s">
        <v>23335</v>
      </c>
      <c r="G1095" s="39">
        <v>1</v>
      </c>
      <c r="H1095" s="42">
        <v>22</v>
      </c>
      <c r="I1095" s="44">
        <f>VENTAS[[#This Row],[Cantidad]]*VENTAS[[#This Row],[Precio Venta]]</f>
        <v>22</v>
      </c>
      <c r="J1095" s="42">
        <f>IF(VENTAS[[#This Row],[Nombre del Gestor]]&gt;1,VENTAS[[#This Row],[Precio Venta]]*10%,0)</f>
        <v>2.2</v>
      </c>
      <c r="K1095" s="42">
        <f>IFERROR(VLOOKUP(VENTAS[[#This Row],[Código del producto Vendido]],STOCK[],13,FALSE),VENTAS[[#This Row],[Precio Venta]]*0.6)-VENTAS[[#This Row],[Comisión Unitaria 10%]]</f>
        <v>11</v>
      </c>
      <c r="L1095" s="42">
        <f>VENTAS[[#This Row],[Cantidad]]*(VENTAS[[#This Row],[Precio Venta]]-VENTAS[[#This Row],[Costo Unitario SIN Comision]]-VENTAS[[#This Row],[Comisión Unitaria 10%]]-0.01*VENTAS[[#This Row],[Precio Venta]])</f>
        <v>8.58</v>
      </c>
      <c r="M1095" s="46"/>
      <c r="N1095" s="47" t="s">
        <v>25406</v>
      </c>
    </row>
    <row r="1096" ht="17" customHeight="1" spans="1:14">
      <c r="A1096" s="38">
        <v>45676.4416203704</v>
      </c>
      <c r="B1096" s="39"/>
      <c r="C1096" s="39"/>
      <c r="D1096" s="39" t="s">
        <v>23383</v>
      </c>
      <c r="E1096" s="39" t="s">
        <v>24657</v>
      </c>
      <c r="F1096" s="41" t="s">
        <v>24550</v>
      </c>
      <c r="G1096" s="39">
        <v>1</v>
      </c>
      <c r="H1096" s="42">
        <v>35</v>
      </c>
      <c r="I1096" s="44">
        <f>VENTAS[[#This Row],[Cantidad]]*VENTAS[[#This Row],[Precio Venta]]</f>
        <v>35</v>
      </c>
      <c r="J1096" s="42">
        <f>IF(VENTAS[[#This Row],[Nombre del Gestor]]&gt;1,VENTAS[[#This Row],[Precio Venta]]*10%,0)</f>
        <v>3.5</v>
      </c>
      <c r="K1096" s="42">
        <f>IFERROR(VLOOKUP(VENTAS[[#This Row],[Código del producto Vendido]],STOCK[],13,FALSE),VENTAS[[#This Row],[Precio Venta]]*0.6)-VENTAS[[#This Row],[Comisión Unitaria 10%]]</f>
        <v>17.5</v>
      </c>
      <c r="L1096" s="42">
        <f>VENTAS[[#This Row],[Cantidad]]*(VENTAS[[#This Row],[Precio Venta]]-VENTAS[[#This Row],[Costo Unitario SIN Comision]]-VENTAS[[#This Row],[Comisión Unitaria 10%]]-0.01*VENTAS[[#This Row],[Precio Venta]])</f>
        <v>13.65</v>
      </c>
      <c r="M1096" s="46"/>
      <c r="N1096" s="47" t="s">
        <v>25407</v>
      </c>
    </row>
    <row r="1097" ht="34" customHeight="1" spans="1:14">
      <c r="A1097" s="38">
        <v>45676.4507986111</v>
      </c>
      <c r="B1097" s="39"/>
      <c r="C1097" s="39"/>
      <c r="D1097" s="39" t="s">
        <v>24029</v>
      </c>
      <c r="E1097" s="39" t="s">
        <v>25408</v>
      </c>
      <c r="F1097" s="41" t="s">
        <v>25124</v>
      </c>
      <c r="G1097" s="39">
        <v>1</v>
      </c>
      <c r="H1097" s="42">
        <v>18</v>
      </c>
      <c r="I1097" s="44">
        <f>VENTAS[[#This Row],[Cantidad]]*VENTAS[[#This Row],[Precio Venta]]</f>
        <v>18</v>
      </c>
      <c r="J1097" s="42">
        <f>IF(VENTAS[[#This Row],[Nombre del Gestor]]&gt;1,VENTAS[[#This Row],[Precio Venta]]*10%,0)</f>
        <v>1.8</v>
      </c>
      <c r="K1097" s="42">
        <f>IFERROR(VLOOKUP(VENTAS[[#This Row],[Código del producto Vendido]],STOCK[],13,FALSE),VENTAS[[#This Row],[Precio Venta]]*0.6)-VENTAS[[#This Row],[Comisión Unitaria 10%]]</f>
        <v>9</v>
      </c>
      <c r="L1097" s="42">
        <f>VENTAS[[#This Row],[Cantidad]]*(VENTAS[[#This Row],[Precio Venta]]-VENTAS[[#This Row],[Costo Unitario SIN Comision]]-VENTAS[[#This Row],[Comisión Unitaria 10%]]-0.01*VENTAS[[#This Row],[Precio Venta]])</f>
        <v>7.02</v>
      </c>
      <c r="M1097" s="46"/>
      <c r="N1097" s="47" t="s">
        <v>25409</v>
      </c>
    </row>
    <row r="1098" ht="17" customHeight="1" spans="1:14">
      <c r="A1098" s="38">
        <v>45676.5035300926</v>
      </c>
      <c r="B1098" s="39"/>
      <c r="C1098" s="39"/>
      <c r="D1098" s="39" t="s">
        <v>25356</v>
      </c>
      <c r="E1098" s="39" t="s">
        <v>24428</v>
      </c>
      <c r="F1098" s="41" t="s">
        <v>16822</v>
      </c>
      <c r="G1098" s="39">
        <v>1</v>
      </c>
      <c r="H1098" s="42">
        <v>30</v>
      </c>
      <c r="I1098" s="44">
        <f>VENTAS[[#This Row],[Cantidad]]*VENTAS[[#This Row],[Precio Venta]]</f>
        <v>30</v>
      </c>
      <c r="J1098" s="42">
        <f>IF(VENTAS[[#This Row],[Nombre del Gestor]]&gt;1,VENTAS[[#This Row],[Precio Venta]]*10%,0)</f>
        <v>3</v>
      </c>
      <c r="K1098" s="42">
        <f>IFERROR(VLOOKUP(VENTAS[[#This Row],[Código del producto Vendido]],STOCK[],13,FALSE),VENTAS[[#This Row],[Precio Venta]]*0.6)-VENTAS[[#This Row],[Comisión Unitaria 10%]]</f>
        <v>15</v>
      </c>
      <c r="L1098" s="42">
        <f>VENTAS[[#This Row],[Cantidad]]*(VENTAS[[#This Row],[Precio Venta]]-VENTAS[[#This Row],[Costo Unitario SIN Comision]]-VENTAS[[#This Row],[Comisión Unitaria 10%]]-0.01*VENTAS[[#This Row],[Precio Venta]])</f>
        <v>11.7</v>
      </c>
      <c r="M1098" s="46"/>
      <c r="N1098" s="47" t="s">
        <v>25410</v>
      </c>
    </row>
    <row r="1099" ht="17" customHeight="1" spans="1:14">
      <c r="A1099" s="38">
        <v>45677.5445486111</v>
      </c>
      <c r="B1099" s="39"/>
      <c r="C1099" s="39"/>
      <c r="D1099" s="39" t="s">
        <v>23345</v>
      </c>
      <c r="E1099" s="39" t="s">
        <v>25411</v>
      </c>
      <c r="F1099" s="41" t="s">
        <v>25412</v>
      </c>
      <c r="G1099" s="39">
        <v>1</v>
      </c>
      <c r="H1099" s="42">
        <v>28</v>
      </c>
      <c r="I1099" s="44">
        <f>VENTAS[[#This Row],[Cantidad]]*VENTAS[[#This Row],[Precio Venta]]</f>
        <v>28</v>
      </c>
      <c r="J1099" s="42">
        <f>IF(VENTAS[[#This Row],[Nombre del Gestor]]&gt;1,VENTAS[[#This Row],[Precio Venta]]*10%,0)</f>
        <v>2.8</v>
      </c>
      <c r="K1099" s="42">
        <f>IFERROR(VLOOKUP(VENTAS[[#This Row],[Código del producto Vendido]],STOCK[],13,FALSE),VENTAS[[#This Row],[Precio Venta]]*0.6)-VENTAS[[#This Row],[Comisión Unitaria 10%]]</f>
        <v>14</v>
      </c>
      <c r="L1099" s="42">
        <f>VENTAS[[#This Row],[Cantidad]]*(VENTAS[[#This Row],[Precio Venta]]-VENTAS[[#This Row],[Costo Unitario SIN Comision]]-VENTAS[[#This Row],[Comisión Unitaria 10%]]-0.01*VENTAS[[#This Row],[Precio Venta]])</f>
        <v>10.92</v>
      </c>
      <c r="M1099" s="46"/>
      <c r="N1099" s="47" t="s">
        <v>25413</v>
      </c>
    </row>
    <row r="1100" ht="34" customHeight="1" spans="1:14">
      <c r="A1100" s="38">
        <v>45677.5445486111</v>
      </c>
      <c r="B1100" s="39"/>
      <c r="C1100" s="39"/>
      <c r="D1100" s="39" t="s">
        <v>23345</v>
      </c>
      <c r="E1100" s="39" t="s">
        <v>17402</v>
      </c>
      <c r="F1100" s="41" t="s">
        <v>25414</v>
      </c>
      <c r="G1100" s="39">
        <v>1</v>
      </c>
      <c r="H1100" s="42">
        <v>20</v>
      </c>
      <c r="I1100" s="44">
        <f>VENTAS[[#This Row],[Cantidad]]*VENTAS[[#This Row],[Precio Venta]]</f>
        <v>20</v>
      </c>
      <c r="J1100" s="42">
        <f>IF(VENTAS[[#This Row],[Nombre del Gestor]]&gt;1,VENTAS[[#This Row],[Precio Venta]]*10%,0)</f>
        <v>2</v>
      </c>
      <c r="K1100" s="42">
        <f>IFERROR(VLOOKUP(VENTAS[[#This Row],[Código del producto Vendido]],STOCK[],13,FALSE),VENTAS[[#This Row],[Precio Venta]]*0.6)-VENTAS[[#This Row],[Comisión Unitaria 10%]]</f>
        <v>9</v>
      </c>
      <c r="L1100" s="42">
        <f>VENTAS[[#This Row],[Cantidad]]*(VENTAS[[#This Row],[Precio Venta]]-VENTAS[[#This Row],[Costo Unitario SIN Comision]]-VENTAS[[#This Row],[Comisión Unitaria 10%]]-0.01*VENTAS[[#This Row],[Precio Venta]])</f>
        <v>8.8</v>
      </c>
      <c r="M1100" s="46"/>
      <c r="N1100" s="47" t="s">
        <v>25415</v>
      </c>
    </row>
    <row r="1101" ht="17" customHeight="1" spans="1:14">
      <c r="A1101" s="38">
        <v>45677.5445486111</v>
      </c>
      <c r="B1101" s="39"/>
      <c r="C1101" s="39"/>
      <c r="D1101" s="39" t="s">
        <v>23345</v>
      </c>
      <c r="E1101" s="39" t="s">
        <v>25416</v>
      </c>
      <c r="F1101" s="41" t="s">
        <v>25417</v>
      </c>
      <c r="G1101" s="39">
        <v>1</v>
      </c>
      <c r="H1101" s="42">
        <v>30</v>
      </c>
      <c r="I1101" s="44">
        <f>VENTAS[[#This Row],[Cantidad]]*VENTAS[[#This Row],[Precio Venta]]</f>
        <v>30</v>
      </c>
      <c r="J1101" s="42">
        <f>IF(VENTAS[[#This Row],[Nombre del Gestor]]&gt;1,VENTAS[[#This Row],[Precio Venta]]*10%,0)</f>
        <v>3</v>
      </c>
      <c r="K1101" s="42">
        <f>IFERROR(VLOOKUP(VENTAS[[#This Row],[Código del producto Vendido]],STOCK[],13,FALSE),VENTAS[[#This Row],[Precio Venta]]*0.6)-VENTAS[[#This Row],[Comisión Unitaria 10%]]</f>
        <v>15</v>
      </c>
      <c r="L1101" s="42">
        <f>VENTAS[[#This Row],[Cantidad]]*(VENTAS[[#This Row],[Precio Venta]]-VENTAS[[#This Row],[Costo Unitario SIN Comision]]-VENTAS[[#This Row],[Comisión Unitaria 10%]]-0.01*VENTAS[[#This Row],[Precio Venta]])</f>
        <v>11.7</v>
      </c>
      <c r="M1101" s="46"/>
      <c r="N1101" s="47" t="s">
        <v>25418</v>
      </c>
    </row>
    <row r="1102" ht="17" customHeight="1" spans="1:14">
      <c r="A1102" s="38">
        <v>45677.5445486111</v>
      </c>
      <c r="B1102" s="39"/>
      <c r="C1102" s="39"/>
      <c r="D1102" s="39" t="s">
        <v>23345</v>
      </c>
      <c r="E1102" s="39" t="s">
        <v>25419</v>
      </c>
      <c r="F1102" s="41" t="s">
        <v>25420</v>
      </c>
      <c r="G1102" s="39">
        <v>1</v>
      </c>
      <c r="H1102" s="42">
        <v>15</v>
      </c>
      <c r="I1102" s="44">
        <f>VENTAS[[#This Row],[Cantidad]]*VENTAS[[#This Row],[Precio Venta]]</f>
        <v>15</v>
      </c>
      <c r="J1102" s="42">
        <f>IF(VENTAS[[#This Row],[Nombre del Gestor]]&gt;1,VENTAS[[#This Row],[Precio Venta]]*10%,0)</f>
        <v>1.5</v>
      </c>
      <c r="K1102" s="42">
        <f>IFERROR(VLOOKUP(VENTAS[[#This Row],[Código del producto Vendido]],STOCK[],13,FALSE),VENTAS[[#This Row],[Precio Venta]]*0.6)-VENTAS[[#This Row],[Comisión Unitaria 10%]]</f>
        <v>7.5</v>
      </c>
      <c r="L1102" s="42">
        <f>VENTAS[[#This Row],[Cantidad]]*(VENTAS[[#This Row],[Precio Venta]]-VENTAS[[#This Row],[Costo Unitario SIN Comision]]-VENTAS[[#This Row],[Comisión Unitaria 10%]]-0.01*VENTAS[[#This Row],[Precio Venta]])</f>
        <v>5.85</v>
      </c>
      <c r="M1102" s="46"/>
      <c r="N1102" s="47" t="s">
        <v>25421</v>
      </c>
    </row>
    <row r="1103" ht="17" customHeight="1" spans="1:14">
      <c r="A1103" s="38">
        <v>45677.5445486111</v>
      </c>
      <c r="B1103" s="39"/>
      <c r="C1103" s="39"/>
      <c r="D1103" s="39" t="s">
        <v>23345</v>
      </c>
      <c r="E1103" s="39" t="s">
        <v>24675</v>
      </c>
      <c r="F1103" s="41" t="s">
        <v>24616</v>
      </c>
      <c r="G1103" s="39">
        <v>1</v>
      </c>
      <c r="H1103" s="42">
        <v>30</v>
      </c>
      <c r="I1103" s="44">
        <f>VENTAS[[#This Row],[Cantidad]]*VENTAS[[#This Row],[Precio Venta]]</f>
        <v>30</v>
      </c>
      <c r="J1103" s="42">
        <f>IF(VENTAS[[#This Row],[Nombre del Gestor]]&gt;1,VENTAS[[#This Row],[Precio Venta]]*10%,0)</f>
        <v>3</v>
      </c>
      <c r="K1103" s="42">
        <f>IFERROR(VLOOKUP(VENTAS[[#This Row],[Código del producto Vendido]],STOCK[],13,FALSE),VENTAS[[#This Row],[Precio Venta]]*0.6)-VENTAS[[#This Row],[Comisión Unitaria 10%]]</f>
        <v>15</v>
      </c>
      <c r="L1103" s="42">
        <f>VENTAS[[#This Row],[Cantidad]]*(VENTAS[[#This Row],[Precio Venta]]-VENTAS[[#This Row],[Costo Unitario SIN Comision]]-VENTAS[[#This Row],[Comisión Unitaria 10%]]-0.01*VENTAS[[#This Row],[Precio Venta]])</f>
        <v>11.7</v>
      </c>
      <c r="M1103" s="46"/>
      <c r="N1103" s="47" t="s">
        <v>25422</v>
      </c>
    </row>
    <row r="1104" ht="34" customHeight="1" spans="1:14">
      <c r="A1104" s="38">
        <v>45677.5445486111</v>
      </c>
      <c r="B1104" s="39"/>
      <c r="C1104" s="39"/>
      <c r="D1104" s="39" t="s">
        <v>23345</v>
      </c>
      <c r="E1104" s="39" t="s">
        <v>25423</v>
      </c>
      <c r="F1104" s="41" t="s">
        <v>24261</v>
      </c>
      <c r="G1104" s="39">
        <v>1</v>
      </c>
      <c r="H1104" s="42">
        <v>22</v>
      </c>
      <c r="I1104" s="44">
        <f>VENTAS[[#This Row],[Cantidad]]*VENTAS[[#This Row],[Precio Venta]]</f>
        <v>22</v>
      </c>
      <c r="J1104" s="42">
        <f>IF(VENTAS[[#This Row],[Nombre del Gestor]]&gt;1,VENTAS[[#This Row],[Precio Venta]]*10%,0)</f>
        <v>2.2</v>
      </c>
      <c r="K1104" s="42">
        <f>IFERROR(VLOOKUP(VENTAS[[#This Row],[Código del producto Vendido]],STOCK[],13,FALSE),VENTAS[[#This Row],[Precio Venta]]*0.6)-VENTAS[[#This Row],[Comisión Unitaria 10%]]</f>
        <v>11</v>
      </c>
      <c r="L1104" s="42">
        <f>VENTAS[[#This Row],[Cantidad]]*(VENTAS[[#This Row],[Precio Venta]]-VENTAS[[#This Row],[Costo Unitario SIN Comision]]-VENTAS[[#This Row],[Comisión Unitaria 10%]]-0.01*VENTAS[[#This Row],[Precio Venta]])</f>
        <v>8.58</v>
      </c>
      <c r="M1104" s="46"/>
      <c r="N1104" s="47" t="s">
        <v>25424</v>
      </c>
    </row>
    <row r="1105" ht="34" customHeight="1" spans="1:14">
      <c r="A1105" s="38">
        <v>45677.545474537</v>
      </c>
      <c r="B1105" s="39"/>
      <c r="C1105" s="39"/>
      <c r="D1105" s="39" t="s">
        <v>23237</v>
      </c>
      <c r="E1105" s="39" t="s">
        <v>17794</v>
      </c>
      <c r="F1105" s="41" t="s">
        <v>24788</v>
      </c>
      <c r="G1105" s="39">
        <v>1</v>
      </c>
      <c r="H1105" s="42">
        <v>45</v>
      </c>
      <c r="I1105" s="44">
        <f>VENTAS[[#This Row],[Cantidad]]*VENTAS[[#This Row],[Precio Venta]]</f>
        <v>45</v>
      </c>
      <c r="J1105" s="42">
        <f>IF(VENTAS[[#This Row],[Nombre del Gestor]]&gt;1,VENTAS[[#This Row],[Precio Venta]]*10%,0)</f>
        <v>4.5</v>
      </c>
      <c r="K1105" s="42">
        <f>IFERROR(VLOOKUP(VENTAS[[#This Row],[Código del producto Vendido]],STOCK[],13,FALSE),VENTAS[[#This Row],[Precio Venta]]*0.6)-VENTAS[[#This Row],[Comisión Unitaria 10%]]</f>
        <v>26</v>
      </c>
      <c r="L1105" s="42">
        <f>VENTAS[[#This Row],[Cantidad]]*(VENTAS[[#This Row],[Precio Venta]]-VENTAS[[#This Row],[Costo Unitario SIN Comision]]-VENTAS[[#This Row],[Comisión Unitaria 10%]]-0.01*VENTAS[[#This Row],[Precio Venta]])</f>
        <v>14.05</v>
      </c>
      <c r="M1105" s="46"/>
      <c r="N1105" s="47" t="s">
        <v>25425</v>
      </c>
    </row>
    <row r="1106" ht="34" customHeight="1" spans="1:14">
      <c r="A1106" s="38">
        <v>45678.3064699074</v>
      </c>
      <c r="B1106" s="39"/>
      <c r="C1106" s="39"/>
      <c r="D1106" s="39" t="s">
        <v>23218</v>
      </c>
      <c r="E1106" s="39" t="s">
        <v>25426</v>
      </c>
      <c r="F1106" s="41" t="s">
        <v>25427</v>
      </c>
      <c r="G1106" s="39">
        <v>1</v>
      </c>
      <c r="H1106" s="42">
        <v>20</v>
      </c>
      <c r="I1106" s="44">
        <f>VENTAS[[#This Row],[Cantidad]]*VENTAS[[#This Row],[Precio Venta]]</f>
        <v>20</v>
      </c>
      <c r="J1106" s="42">
        <f>IF(VENTAS[[#This Row],[Nombre del Gestor]]&gt;1,VENTAS[[#This Row],[Precio Venta]]*10%,0)</f>
        <v>2</v>
      </c>
      <c r="K1106" s="42">
        <f>IFERROR(VLOOKUP(VENTAS[[#This Row],[Código del producto Vendido]],STOCK[],13,FALSE),VENTAS[[#This Row],[Precio Venta]]*0.6)-VENTAS[[#This Row],[Comisión Unitaria 10%]]</f>
        <v>10</v>
      </c>
      <c r="L1106" s="42">
        <f>VENTAS[[#This Row],[Cantidad]]*(VENTAS[[#This Row],[Precio Venta]]-VENTAS[[#This Row],[Costo Unitario SIN Comision]]-VENTAS[[#This Row],[Comisión Unitaria 10%]]-0.01*VENTAS[[#This Row],[Precio Venta]])</f>
        <v>7.8</v>
      </c>
      <c r="M1106" s="46"/>
      <c r="N1106" s="47" t="s">
        <v>25428</v>
      </c>
    </row>
    <row r="1107" ht="34" customHeight="1" spans="1:14">
      <c r="A1107" s="38">
        <v>45678.4754513889</v>
      </c>
      <c r="B1107" s="39"/>
      <c r="C1107" s="39"/>
      <c r="D1107" s="39" t="s">
        <v>23174</v>
      </c>
      <c r="E1107" s="39" t="s">
        <v>24807</v>
      </c>
      <c r="F1107" s="41" t="s">
        <v>17351</v>
      </c>
      <c r="G1107" s="39">
        <v>1</v>
      </c>
      <c r="H1107" s="42">
        <v>12</v>
      </c>
      <c r="I1107" s="44">
        <f>VENTAS[[#This Row],[Cantidad]]*VENTAS[[#This Row],[Precio Venta]]</f>
        <v>12</v>
      </c>
      <c r="J1107" s="42">
        <f>IF(VENTAS[[#This Row],[Nombre del Gestor]]&gt;1,VENTAS[[#This Row],[Precio Venta]]*10%,0)</f>
        <v>1.2</v>
      </c>
      <c r="K1107" s="42">
        <f>IFERROR(VLOOKUP(VENTAS[[#This Row],[Código del producto Vendido]],STOCK[],13,FALSE),VENTAS[[#This Row],[Precio Venta]]*0.6)-VENTAS[[#This Row],[Comisión Unitaria 10%]]</f>
        <v>6</v>
      </c>
      <c r="L1107" s="42">
        <f>VENTAS[[#This Row],[Cantidad]]*(VENTAS[[#This Row],[Precio Venta]]-VENTAS[[#This Row],[Costo Unitario SIN Comision]]-VENTAS[[#This Row],[Comisión Unitaria 10%]]-0.01*VENTAS[[#This Row],[Precio Venta]])</f>
        <v>4.68</v>
      </c>
      <c r="M1107" s="46"/>
      <c r="N1107" s="47" t="s">
        <v>25429</v>
      </c>
    </row>
    <row r="1108" ht="17" customHeight="1" spans="1:14">
      <c r="A1108" s="38">
        <v>45678.4764930555</v>
      </c>
      <c r="B1108" s="39"/>
      <c r="C1108" s="39"/>
      <c r="D1108" s="39" t="s">
        <v>24029</v>
      </c>
      <c r="E1108" s="39" t="s">
        <v>25337</v>
      </c>
      <c r="F1108" s="41" t="s">
        <v>25338</v>
      </c>
      <c r="G1108" s="39">
        <v>1</v>
      </c>
      <c r="H1108" s="42">
        <v>35</v>
      </c>
      <c r="I1108" s="44">
        <f>VENTAS[[#This Row],[Cantidad]]*VENTAS[[#This Row],[Precio Venta]]</f>
        <v>35</v>
      </c>
      <c r="J1108" s="42">
        <f>IF(VENTAS[[#This Row],[Nombre del Gestor]]&gt;1,VENTAS[[#This Row],[Precio Venta]]*10%,0)</f>
        <v>3.5</v>
      </c>
      <c r="K1108" s="42">
        <f>IFERROR(VLOOKUP(VENTAS[[#This Row],[Código del producto Vendido]],STOCK[],13,FALSE),VENTAS[[#This Row],[Precio Venta]]*0.6)-VENTAS[[#This Row],[Comisión Unitaria 10%]]</f>
        <v>17.5</v>
      </c>
      <c r="L1108" s="42">
        <f>VENTAS[[#This Row],[Cantidad]]*(VENTAS[[#This Row],[Precio Venta]]-VENTAS[[#This Row],[Costo Unitario SIN Comision]]-VENTAS[[#This Row],[Comisión Unitaria 10%]]-0.01*VENTAS[[#This Row],[Precio Venta]])</f>
        <v>13.65</v>
      </c>
      <c r="M1108" s="46"/>
      <c r="N1108" s="47" t="s">
        <v>25430</v>
      </c>
    </row>
    <row r="1109" ht="17" customHeight="1" spans="1:14">
      <c r="A1109" s="38">
        <v>45678.4778587963</v>
      </c>
      <c r="B1109" s="39"/>
      <c r="C1109" s="39"/>
      <c r="D1109" s="39" t="s">
        <v>23281</v>
      </c>
      <c r="E1109" s="39" t="s">
        <v>25431</v>
      </c>
      <c r="F1109" s="41" t="s">
        <v>24507</v>
      </c>
      <c r="G1109" s="39">
        <v>1</v>
      </c>
      <c r="H1109" s="42">
        <v>22</v>
      </c>
      <c r="I1109" s="44">
        <f>VENTAS[[#This Row],[Cantidad]]*VENTAS[[#This Row],[Precio Venta]]</f>
        <v>22</v>
      </c>
      <c r="J1109" s="42">
        <f>IF(VENTAS[[#This Row],[Nombre del Gestor]]&gt;1,VENTAS[[#This Row],[Precio Venta]]*10%,0)</f>
        <v>2.2</v>
      </c>
      <c r="K1109" s="42">
        <f>IFERROR(VLOOKUP(VENTAS[[#This Row],[Código del producto Vendido]],STOCK[],13,FALSE),VENTAS[[#This Row],[Precio Venta]]*0.6)-VENTAS[[#This Row],[Comisión Unitaria 10%]]</f>
        <v>11</v>
      </c>
      <c r="L1109" s="42">
        <f>VENTAS[[#This Row],[Cantidad]]*(VENTAS[[#This Row],[Precio Venta]]-VENTAS[[#This Row],[Costo Unitario SIN Comision]]-VENTAS[[#This Row],[Comisión Unitaria 10%]]-0.01*VENTAS[[#This Row],[Precio Venta]])</f>
        <v>8.58</v>
      </c>
      <c r="M1109" s="46"/>
      <c r="N1109" s="47" t="s">
        <v>25432</v>
      </c>
    </row>
    <row r="1110" ht="17" customHeight="1" spans="1:14">
      <c r="A1110" s="38">
        <v>45678.4800810185</v>
      </c>
      <c r="B1110" s="39"/>
      <c r="C1110" s="39"/>
      <c r="D1110" s="39" t="s">
        <v>25433</v>
      </c>
      <c r="E1110" s="39" t="s">
        <v>25434</v>
      </c>
      <c r="F1110" s="41" t="s">
        <v>16836</v>
      </c>
      <c r="G1110" s="39">
        <v>1</v>
      </c>
      <c r="H1110" s="42">
        <v>20</v>
      </c>
      <c r="I1110" s="44">
        <f>VENTAS[[#This Row],[Cantidad]]*VENTAS[[#This Row],[Precio Venta]]</f>
        <v>20</v>
      </c>
      <c r="J1110" s="42">
        <f>IF(VENTAS[[#This Row],[Nombre del Gestor]]&gt;1,VENTAS[[#This Row],[Precio Venta]]*10%,0)</f>
        <v>2</v>
      </c>
      <c r="K1110" s="42">
        <f>IFERROR(VLOOKUP(VENTAS[[#This Row],[Código del producto Vendido]],STOCK[],13,FALSE),VENTAS[[#This Row],[Precio Venta]]*0.6)-VENTAS[[#This Row],[Comisión Unitaria 10%]]</f>
        <v>10</v>
      </c>
      <c r="L1110" s="42">
        <f>VENTAS[[#This Row],[Cantidad]]*(VENTAS[[#This Row],[Precio Venta]]-VENTAS[[#This Row],[Costo Unitario SIN Comision]]-VENTAS[[#This Row],[Comisión Unitaria 10%]]-0.01*VENTAS[[#This Row],[Precio Venta]])</f>
        <v>7.8</v>
      </c>
      <c r="M1110" s="46"/>
      <c r="N1110" s="47" t="s">
        <v>25435</v>
      </c>
    </row>
    <row r="1111" ht="17" customHeight="1" spans="1:14">
      <c r="A1111" s="38">
        <v>45678.6258217593</v>
      </c>
      <c r="B1111" s="39"/>
      <c r="C1111" s="39"/>
      <c r="D1111" s="39" t="s">
        <v>25436</v>
      </c>
      <c r="E1111" s="39" t="s">
        <v>25437</v>
      </c>
      <c r="F1111" s="41" t="s">
        <v>25438</v>
      </c>
      <c r="G1111" s="39">
        <v>1</v>
      </c>
      <c r="H1111" s="42">
        <v>28</v>
      </c>
      <c r="I1111" s="44">
        <f>VENTAS[[#This Row],[Cantidad]]*VENTAS[[#This Row],[Precio Venta]]</f>
        <v>28</v>
      </c>
      <c r="J1111" s="42">
        <f>IF(VENTAS[[#This Row],[Nombre del Gestor]]&gt;1,VENTAS[[#This Row],[Precio Venta]]*10%,0)</f>
        <v>2.8</v>
      </c>
      <c r="K1111" s="42">
        <f>IFERROR(VLOOKUP(VENTAS[[#This Row],[Código del producto Vendido]],STOCK[],13,FALSE),VENTAS[[#This Row],[Precio Venta]]*0.6)-VENTAS[[#This Row],[Comisión Unitaria 10%]]</f>
        <v>14</v>
      </c>
      <c r="L1111" s="42">
        <f>VENTAS[[#This Row],[Cantidad]]*(VENTAS[[#This Row],[Precio Venta]]-VENTAS[[#This Row],[Costo Unitario SIN Comision]]-VENTAS[[#This Row],[Comisión Unitaria 10%]]-0.01*VENTAS[[#This Row],[Precio Venta]])</f>
        <v>10.92</v>
      </c>
      <c r="M1111" s="46"/>
      <c r="N1111" s="47" t="s">
        <v>25439</v>
      </c>
    </row>
    <row r="1112" ht="17" customHeight="1" spans="1:14">
      <c r="A1112" s="38">
        <v>45678.6258217593</v>
      </c>
      <c r="B1112" s="39"/>
      <c r="C1112" s="39"/>
      <c r="D1112" s="39" t="s">
        <v>25436</v>
      </c>
      <c r="E1112" s="39" t="s">
        <v>25440</v>
      </c>
      <c r="F1112" s="41" t="s">
        <v>25215</v>
      </c>
      <c r="G1112" s="39">
        <v>1</v>
      </c>
      <c r="H1112" s="42">
        <v>20</v>
      </c>
      <c r="I1112" s="44">
        <f>VENTAS[[#This Row],[Cantidad]]*VENTAS[[#This Row],[Precio Venta]]</f>
        <v>20</v>
      </c>
      <c r="J1112" s="42">
        <f>IF(VENTAS[[#This Row],[Nombre del Gestor]]&gt;1,VENTAS[[#This Row],[Precio Venta]]*10%,0)</f>
        <v>2</v>
      </c>
      <c r="K1112" s="42">
        <f>IFERROR(VLOOKUP(VENTAS[[#This Row],[Código del producto Vendido]],STOCK[],13,FALSE),VENTAS[[#This Row],[Precio Venta]]*0.6)-VENTAS[[#This Row],[Comisión Unitaria 10%]]</f>
        <v>10</v>
      </c>
      <c r="L1112" s="42">
        <f>VENTAS[[#This Row],[Cantidad]]*(VENTAS[[#This Row],[Precio Venta]]-VENTAS[[#This Row],[Costo Unitario SIN Comision]]-VENTAS[[#This Row],[Comisión Unitaria 10%]]-0.01*VENTAS[[#This Row],[Precio Venta]])</f>
        <v>7.8</v>
      </c>
      <c r="M1112" s="46"/>
      <c r="N1112" s="47" t="s">
        <v>25441</v>
      </c>
    </row>
    <row r="1113" ht="17" customHeight="1" spans="1:14">
      <c r="A1113" s="38">
        <v>45678.7509027778</v>
      </c>
      <c r="B1113" s="39"/>
      <c r="C1113" s="39"/>
      <c r="D1113" s="39" t="s">
        <v>25442</v>
      </c>
      <c r="E1113" s="39" t="s">
        <v>17013</v>
      </c>
      <c r="F1113" s="41" t="s">
        <v>17014</v>
      </c>
      <c r="G1113" s="39">
        <v>1</v>
      </c>
      <c r="H1113" s="42">
        <v>30</v>
      </c>
      <c r="I1113" s="44">
        <f>VENTAS[[#This Row],[Cantidad]]*VENTAS[[#This Row],[Precio Venta]]</f>
        <v>30</v>
      </c>
      <c r="J1113" s="42">
        <f>IF(VENTAS[[#This Row],[Nombre del Gestor]]&gt;1,VENTAS[[#This Row],[Precio Venta]]*10%,0)</f>
        <v>3</v>
      </c>
      <c r="K1113" s="42">
        <f>IFERROR(VLOOKUP(VENTAS[[#This Row],[Código del producto Vendido]],STOCK[],13,FALSE),VENTAS[[#This Row],[Precio Venta]]*0.6)-VENTAS[[#This Row],[Comisión Unitaria 10%]]</f>
        <v>9</v>
      </c>
      <c r="L1113" s="42">
        <f>VENTAS[[#This Row],[Cantidad]]*(VENTAS[[#This Row],[Precio Venta]]-VENTAS[[#This Row],[Costo Unitario SIN Comision]]-VENTAS[[#This Row],[Comisión Unitaria 10%]]-0.01*VENTAS[[#This Row],[Precio Venta]])</f>
        <v>17.7</v>
      </c>
      <c r="M1113" s="46"/>
      <c r="N1113" s="47" t="s">
        <v>25443</v>
      </c>
    </row>
    <row r="1114" ht="17" customHeight="1" spans="1:14">
      <c r="A1114" s="38">
        <v>45679.431087963</v>
      </c>
      <c r="B1114" s="39"/>
      <c r="C1114" s="39"/>
      <c r="D1114" s="39" t="s">
        <v>23383</v>
      </c>
      <c r="E1114" s="39" t="s">
        <v>24500</v>
      </c>
      <c r="F1114" s="41" t="s">
        <v>17337</v>
      </c>
      <c r="G1114" s="39">
        <v>1</v>
      </c>
      <c r="H1114" s="42">
        <v>30</v>
      </c>
      <c r="I1114" s="44">
        <f>VENTAS[[#This Row],[Cantidad]]*VENTAS[[#This Row],[Precio Venta]]</f>
        <v>30</v>
      </c>
      <c r="J1114" s="42">
        <f>IF(VENTAS[[#This Row],[Nombre del Gestor]]&gt;1,VENTAS[[#This Row],[Precio Venta]]*10%,0)</f>
        <v>3</v>
      </c>
      <c r="K1114" s="42">
        <f>IFERROR(VLOOKUP(VENTAS[[#This Row],[Código del producto Vendido]],STOCK[],13,FALSE),VENTAS[[#This Row],[Precio Venta]]*0.6)-VENTAS[[#This Row],[Comisión Unitaria 10%]]</f>
        <v>15</v>
      </c>
      <c r="L1114" s="42">
        <f>VENTAS[[#This Row],[Cantidad]]*(VENTAS[[#This Row],[Precio Venta]]-VENTAS[[#This Row],[Costo Unitario SIN Comision]]-VENTAS[[#This Row],[Comisión Unitaria 10%]]-0.01*VENTAS[[#This Row],[Precio Venta]])</f>
        <v>11.7</v>
      </c>
      <c r="M1114" s="46"/>
      <c r="N1114" s="47" t="s">
        <v>25444</v>
      </c>
    </row>
    <row r="1115" ht="34" customHeight="1" spans="1:14">
      <c r="A1115" s="38">
        <v>45679.431087963</v>
      </c>
      <c r="B1115" s="39"/>
      <c r="C1115" s="39"/>
      <c r="D1115" s="39" t="s">
        <v>23383</v>
      </c>
      <c r="E1115" s="39" t="s">
        <v>25445</v>
      </c>
      <c r="F1115" s="41" t="s">
        <v>24834</v>
      </c>
      <c r="G1115" s="39">
        <v>1</v>
      </c>
      <c r="H1115" s="42">
        <v>30</v>
      </c>
      <c r="I1115" s="44">
        <f>VENTAS[[#This Row],[Cantidad]]*VENTAS[[#This Row],[Precio Venta]]</f>
        <v>30</v>
      </c>
      <c r="J1115" s="42">
        <f>IF(VENTAS[[#This Row],[Nombre del Gestor]]&gt;1,VENTAS[[#This Row],[Precio Venta]]*10%,0)</f>
        <v>3</v>
      </c>
      <c r="K1115" s="42">
        <f>IFERROR(VLOOKUP(VENTAS[[#This Row],[Código del producto Vendido]],STOCK[],13,FALSE),VENTAS[[#This Row],[Precio Venta]]*0.6)-VENTAS[[#This Row],[Comisión Unitaria 10%]]</f>
        <v>15</v>
      </c>
      <c r="L1115" s="42">
        <f>VENTAS[[#This Row],[Cantidad]]*(VENTAS[[#This Row],[Precio Venta]]-VENTAS[[#This Row],[Costo Unitario SIN Comision]]-VENTAS[[#This Row],[Comisión Unitaria 10%]]-0.01*VENTAS[[#This Row],[Precio Venta]])</f>
        <v>11.7</v>
      </c>
      <c r="M1115" s="46"/>
      <c r="N1115" s="47" t="s">
        <v>25446</v>
      </c>
    </row>
    <row r="1116" ht="17" customHeight="1" spans="1:14">
      <c r="A1116" s="38">
        <v>45679.8761574074</v>
      </c>
      <c r="B1116" s="39"/>
      <c r="C1116" s="39"/>
      <c r="D1116" s="39" t="s">
        <v>23237</v>
      </c>
      <c r="E1116" s="39" t="s">
        <v>17332</v>
      </c>
      <c r="F1116" s="41" t="s">
        <v>17333</v>
      </c>
      <c r="G1116" s="39">
        <v>1</v>
      </c>
      <c r="H1116" s="42">
        <v>12</v>
      </c>
      <c r="I1116" s="44">
        <f>VENTAS[[#This Row],[Cantidad]]*VENTAS[[#This Row],[Precio Venta]]</f>
        <v>12</v>
      </c>
      <c r="J1116" s="42">
        <f>IF(VENTAS[[#This Row],[Nombre del Gestor]]&gt;1,VENTAS[[#This Row],[Precio Venta]]*10%,0)</f>
        <v>1.2</v>
      </c>
      <c r="K1116" s="42">
        <f>IFERROR(VLOOKUP(VENTAS[[#This Row],[Código del producto Vendido]],STOCK[],13,FALSE),VENTAS[[#This Row],[Precio Venta]]*0.6)-VENTAS[[#This Row],[Comisión Unitaria 10%]]</f>
        <v>10</v>
      </c>
      <c r="L1116" s="42">
        <f>VENTAS[[#This Row],[Cantidad]]*(VENTAS[[#This Row],[Precio Venta]]-VENTAS[[#This Row],[Costo Unitario SIN Comision]]-VENTAS[[#This Row],[Comisión Unitaria 10%]]-0.01*VENTAS[[#This Row],[Precio Venta]])</f>
        <v>0.68</v>
      </c>
      <c r="M1116" s="46"/>
      <c r="N1116" s="47" t="s">
        <v>25447</v>
      </c>
    </row>
    <row r="1117" ht="34" customHeight="1" spans="1:14">
      <c r="A1117" s="38">
        <v>45679.8923148148</v>
      </c>
      <c r="B1117" s="39"/>
      <c r="C1117" s="39"/>
      <c r="D1117" s="39" t="s">
        <v>23218</v>
      </c>
      <c r="E1117" s="39" t="s">
        <v>25448</v>
      </c>
      <c r="F1117" s="41" t="s">
        <v>25449</v>
      </c>
      <c r="G1117" s="39">
        <v>1</v>
      </c>
      <c r="H1117" s="42">
        <v>18</v>
      </c>
      <c r="I1117" s="44">
        <f>VENTAS[[#This Row],[Cantidad]]*VENTAS[[#This Row],[Precio Venta]]</f>
        <v>18</v>
      </c>
      <c r="J1117" s="42">
        <f>IF(VENTAS[[#This Row],[Nombre del Gestor]]&gt;1,VENTAS[[#This Row],[Precio Venta]]*10%,0)</f>
        <v>1.8</v>
      </c>
      <c r="K1117" s="42">
        <f>IFERROR(VLOOKUP(VENTAS[[#This Row],[Código del producto Vendido]],STOCK[],13,FALSE),VENTAS[[#This Row],[Precio Venta]]*0.6)-VENTAS[[#This Row],[Comisión Unitaria 10%]]</f>
        <v>9</v>
      </c>
      <c r="L1117" s="42">
        <f>VENTAS[[#This Row],[Cantidad]]*(VENTAS[[#This Row],[Precio Venta]]-VENTAS[[#This Row],[Costo Unitario SIN Comision]]-VENTAS[[#This Row],[Comisión Unitaria 10%]]-0.01*VENTAS[[#This Row],[Precio Venta]])</f>
        <v>7.02</v>
      </c>
      <c r="M1117" s="46"/>
      <c r="N1117" s="47" t="s">
        <v>25450</v>
      </c>
    </row>
    <row r="1118" ht="17" customHeight="1" spans="1:14">
      <c r="A1118" s="38">
        <v>45679.8923148148</v>
      </c>
      <c r="B1118" s="39"/>
      <c r="C1118" s="39"/>
      <c r="D1118" s="39" t="s">
        <v>23218</v>
      </c>
      <c r="E1118" s="39" t="s">
        <v>25451</v>
      </c>
      <c r="F1118" s="41" t="s">
        <v>17435</v>
      </c>
      <c r="G1118" s="39">
        <v>1</v>
      </c>
      <c r="H1118" s="42">
        <v>15</v>
      </c>
      <c r="I1118" s="44">
        <f>VENTAS[[#This Row],[Cantidad]]*VENTAS[[#This Row],[Precio Venta]]</f>
        <v>15</v>
      </c>
      <c r="J1118" s="42">
        <f>IF(VENTAS[[#This Row],[Nombre del Gestor]]&gt;1,VENTAS[[#This Row],[Precio Venta]]*10%,0)</f>
        <v>1.5</v>
      </c>
      <c r="K1118" s="42">
        <f>IFERROR(VLOOKUP(VENTAS[[#This Row],[Código del producto Vendido]],STOCK[],13,FALSE),VENTAS[[#This Row],[Precio Venta]]*0.6)-VENTAS[[#This Row],[Comisión Unitaria 10%]]</f>
        <v>7.5</v>
      </c>
      <c r="L1118" s="42">
        <f>VENTAS[[#This Row],[Cantidad]]*(VENTAS[[#This Row],[Precio Venta]]-VENTAS[[#This Row],[Costo Unitario SIN Comision]]-VENTAS[[#This Row],[Comisión Unitaria 10%]]-0.01*VENTAS[[#This Row],[Precio Venta]])</f>
        <v>5.85</v>
      </c>
      <c r="M1118" s="46"/>
      <c r="N1118" s="47" t="s">
        <v>25452</v>
      </c>
    </row>
    <row r="1119" ht="17" customHeight="1" spans="1:14">
      <c r="A1119" s="38">
        <v>45679.8937962963</v>
      </c>
      <c r="B1119" s="39"/>
      <c r="C1119" s="39"/>
      <c r="D1119" s="39" t="s">
        <v>25453</v>
      </c>
      <c r="E1119" s="39" t="s">
        <v>24428</v>
      </c>
      <c r="F1119" s="41" t="s">
        <v>16822</v>
      </c>
      <c r="G1119" s="39">
        <v>1</v>
      </c>
      <c r="H1119" s="42">
        <v>30</v>
      </c>
      <c r="I1119" s="44">
        <f>VENTAS[[#This Row],[Cantidad]]*VENTAS[[#This Row],[Precio Venta]]</f>
        <v>30</v>
      </c>
      <c r="J1119" s="42">
        <f>IF(VENTAS[[#This Row],[Nombre del Gestor]]&gt;1,VENTAS[[#This Row],[Precio Venta]]*10%,0)</f>
        <v>3</v>
      </c>
      <c r="K1119" s="42">
        <f>IFERROR(VLOOKUP(VENTAS[[#This Row],[Código del producto Vendido]],STOCK[],13,FALSE),VENTAS[[#This Row],[Precio Venta]]*0.6)-VENTAS[[#This Row],[Comisión Unitaria 10%]]</f>
        <v>15</v>
      </c>
      <c r="L1119" s="42">
        <f>VENTAS[[#This Row],[Cantidad]]*(VENTAS[[#This Row],[Precio Venta]]-VENTAS[[#This Row],[Costo Unitario SIN Comision]]-VENTAS[[#This Row],[Comisión Unitaria 10%]]-0.01*VENTAS[[#This Row],[Precio Venta]])</f>
        <v>11.7</v>
      </c>
      <c r="M1119" s="46"/>
      <c r="N1119" s="47" t="s">
        <v>25454</v>
      </c>
    </row>
    <row r="1120" ht="34" customHeight="1" spans="1:14">
      <c r="A1120" s="38">
        <v>45679.8937962963</v>
      </c>
      <c r="B1120" s="39"/>
      <c r="C1120" s="39"/>
      <c r="D1120" s="39" t="s">
        <v>25453</v>
      </c>
      <c r="E1120" s="39" t="s">
        <v>25455</v>
      </c>
      <c r="F1120" s="41" t="s">
        <v>25382</v>
      </c>
      <c r="G1120" s="39">
        <v>1</v>
      </c>
      <c r="H1120" s="42">
        <v>18</v>
      </c>
      <c r="I1120" s="44">
        <f>VENTAS[[#This Row],[Cantidad]]*VENTAS[[#This Row],[Precio Venta]]</f>
        <v>18</v>
      </c>
      <c r="J1120" s="42">
        <f>IF(VENTAS[[#This Row],[Nombre del Gestor]]&gt;1,VENTAS[[#This Row],[Precio Venta]]*10%,0)</f>
        <v>1.8</v>
      </c>
      <c r="K1120" s="42">
        <f>IFERROR(VLOOKUP(VENTAS[[#This Row],[Código del producto Vendido]],STOCK[],13,FALSE),VENTAS[[#This Row],[Precio Venta]]*0.6)-VENTAS[[#This Row],[Comisión Unitaria 10%]]</f>
        <v>9</v>
      </c>
      <c r="L1120" s="42">
        <f>VENTAS[[#This Row],[Cantidad]]*(VENTAS[[#This Row],[Precio Venta]]-VENTAS[[#This Row],[Costo Unitario SIN Comision]]-VENTAS[[#This Row],[Comisión Unitaria 10%]]-0.01*VENTAS[[#This Row],[Precio Venta]])</f>
        <v>7.02</v>
      </c>
      <c r="M1120" s="46"/>
      <c r="N1120" s="47" t="s">
        <v>25456</v>
      </c>
    </row>
    <row r="1121" ht="17" customHeight="1" spans="1:14">
      <c r="A1121" s="38">
        <v>45679.9063773148</v>
      </c>
      <c r="B1121" s="39"/>
      <c r="C1121" s="39"/>
      <c r="D1121" s="39" t="s">
        <v>23383</v>
      </c>
      <c r="E1121" s="39" t="s">
        <v>23669</v>
      </c>
      <c r="F1121" s="41" t="s">
        <v>16771</v>
      </c>
      <c r="G1121" s="39">
        <v>1</v>
      </c>
      <c r="H1121" s="42">
        <v>35</v>
      </c>
      <c r="I1121" s="44">
        <f>VENTAS[[#This Row],[Cantidad]]*VENTAS[[#This Row],[Precio Venta]]</f>
        <v>35</v>
      </c>
      <c r="J1121" s="42">
        <f>IF(VENTAS[[#This Row],[Nombre del Gestor]]&gt;1,VENTAS[[#This Row],[Precio Venta]]*10%,0)</f>
        <v>3.5</v>
      </c>
      <c r="K1121" s="42">
        <f>IFERROR(VLOOKUP(VENTAS[[#This Row],[Código del producto Vendido]],STOCK[],13,FALSE),VENTAS[[#This Row],[Precio Venta]]*0.6)-VENTAS[[#This Row],[Comisión Unitaria 10%]]</f>
        <v>17.5</v>
      </c>
      <c r="L1121" s="42">
        <f>VENTAS[[#This Row],[Cantidad]]*(VENTAS[[#This Row],[Precio Venta]]-VENTAS[[#This Row],[Costo Unitario SIN Comision]]-VENTAS[[#This Row],[Comisión Unitaria 10%]]-0.01*VENTAS[[#This Row],[Precio Venta]])</f>
        <v>13.65</v>
      </c>
      <c r="M1121" s="46"/>
      <c r="N1121" s="47" t="s">
        <v>25457</v>
      </c>
    </row>
    <row r="1122" ht="17" customHeight="1" spans="1:14">
      <c r="A1122" s="38">
        <v>45680.6488541667</v>
      </c>
      <c r="B1122" s="39"/>
      <c r="C1122" s="39"/>
      <c r="D1122" s="39" t="s">
        <v>25458</v>
      </c>
      <c r="E1122" s="39" t="s">
        <v>25459</v>
      </c>
      <c r="F1122" s="41" t="s">
        <v>25460</v>
      </c>
      <c r="G1122" s="39">
        <v>1</v>
      </c>
      <c r="H1122" s="42">
        <v>22</v>
      </c>
      <c r="I1122" s="44">
        <f>VENTAS[[#This Row],[Cantidad]]*VENTAS[[#This Row],[Precio Venta]]</f>
        <v>22</v>
      </c>
      <c r="J1122" s="42">
        <f>IF(VENTAS[[#This Row],[Nombre del Gestor]]&gt;1,VENTAS[[#This Row],[Precio Venta]]*10%,0)</f>
        <v>2.2</v>
      </c>
      <c r="K1122" s="42">
        <f>IFERROR(VLOOKUP(VENTAS[[#This Row],[Código del producto Vendido]],STOCK[],13,FALSE),VENTAS[[#This Row],[Precio Venta]]*0.6)-VENTAS[[#This Row],[Comisión Unitaria 10%]]</f>
        <v>11</v>
      </c>
      <c r="L1122" s="42">
        <f>VENTAS[[#This Row],[Cantidad]]*(VENTAS[[#This Row],[Precio Venta]]-VENTAS[[#This Row],[Costo Unitario SIN Comision]]-VENTAS[[#This Row],[Comisión Unitaria 10%]]-0.01*VENTAS[[#This Row],[Precio Venta]])</f>
        <v>8.58</v>
      </c>
      <c r="M1122" s="46"/>
      <c r="N1122" s="47" t="s">
        <v>25461</v>
      </c>
    </row>
    <row r="1123" ht="17" customHeight="1" spans="1:14">
      <c r="A1123" s="38">
        <v>45680.6488541667</v>
      </c>
      <c r="B1123" s="39"/>
      <c r="C1123" s="39"/>
      <c r="D1123" s="39" t="s">
        <v>25458</v>
      </c>
      <c r="E1123" s="39" t="s">
        <v>25462</v>
      </c>
      <c r="F1123" s="41" t="s">
        <v>25463</v>
      </c>
      <c r="G1123" s="39">
        <v>1</v>
      </c>
      <c r="H1123" s="42">
        <v>22</v>
      </c>
      <c r="I1123" s="44">
        <f>VENTAS[[#This Row],[Cantidad]]*VENTAS[[#This Row],[Precio Venta]]</f>
        <v>22</v>
      </c>
      <c r="J1123" s="42">
        <f>IF(VENTAS[[#This Row],[Nombre del Gestor]]&gt;1,VENTAS[[#This Row],[Precio Venta]]*10%,0)</f>
        <v>2.2</v>
      </c>
      <c r="K1123" s="42">
        <f>IFERROR(VLOOKUP(VENTAS[[#This Row],[Código del producto Vendido]],STOCK[],13,FALSE),VENTAS[[#This Row],[Precio Venta]]*0.6)-VENTAS[[#This Row],[Comisión Unitaria 10%]]</f>
        <v>11</v>
      </c>
      <c r="L1123" s="42">
        <f>VENTAS[[#This Row],[Cantidad]]*(VENTAS[[#This Row],[Precio Venta]]-VENTAS[[#This Row],[Costo Unitario SIN Comision]]-VENTAS[[#This Row],[Comisión Unitaria 10%]]-0.01*VENTAS[[#This Row],[Precio Venta]])</f>
        <v>8.58</v>
      </c>
      <c r="M1123" s="46"/>
      <c r="N1123" s="47" t="s">
        <v>25464</v>
      </c>
    </row>
    <row r="1124" ht="17" customHeight="1" spans="1:14">
      <c r="A1124" s="38">
        <v>45680.6497800926</v>
      </c>
      <c r="B1124" s="39"/>
      <c r="C1124" s="39"/>
      <c r="D1124" s="39" t="s">
        <v>23174</v>
      </c>
      <c r="E1124" s="39" t="s">
        <v>25465</v>
      </c>
      <c r="F1124" s="41" t="s">
        <v>25466</v>
      </c>
      <c r="G1124" s="39">
        <v>1</v>
      </c>
      <c r="H1124" s="42">
        <v>18</v>
      </c>
      <c r="I1124" s="44">
        <f>VENTAS[[#This Row],[Cantidad]]*VENTAS[[#This Row],[Precio Venta]]</f>
        <v>18</v>
      </c>
      <c r="J1124" s="42">
        <f>IF(VENTAS[[#This Row],[Nombre del Gestor]]&gt;1,VENTAS[[#This Row],[Precio Venta]]*10%,0)</f>
        <v>1.8</v>
      </c>
      <c r="K1124" s="42">
        <f>IFERROR(VLOOKUP(VENTAS[[#This Row],[Código del producto Vendido]],STOCK[],13,FALSE),VENTAS[[#This Row],[Precio Venta]]*0.6)-VENTAS[[#This Row],[Comisión Unitaria 10%]]</f>
        <v>9</v>
      </c>
      <c r="L1124" s="42">
        <f>VENTAS[[#This Row],[Cantidad]]*(VENTAS[[#This Row],[Precio Venta]]-VENTAS[[#This Row],[Costo Unitario SIN Comision]]-VENTAS[[#This Row],[Comisión Unitaria 10%]]-0.01*VENTAS[[#This Row],[Precio Venta]])</f>
        <v>7.02</v>
      </c>
      <c r="M1124" s="46"/>
      <c r="N1124" s="47" t="s">
        <v>25467</v>
      </c>
    </row>
    <row r="1125" ht="34" customHeight="1" spans="1:14">
      <c r="A1125" s="38">
        <v>45680.6497800926</v>
      </c>
      <c r="B1125" s="39"/>
      <c r="C1125" s="39"/>
      <c r="D1125" s="39" t="s">
        <v>23174</v>
      </c>
      <c r="E1125" s="39" t="s">
        <v>25468</v>
      </c>
      <c r="F1125" s="41" t="s">
        <v>25469</v>
      </c>
      <c r="G1125" s="39">
        <v>1</v>
      </c>
      <c r="H1125" s="42">
        <v>20</v>
      </c>
      <c r="I1125" s="44">
        <f>VENTAS[[#This Row],[Cantidad]]*VENTAS[[#This Row],[Precio Venta]]</f>
        <v>20</v>
      </c>
      <c r="J1125" s="42">
        <f>IF(VENTAS[[#This Row],[Nombre del Gestor]]&gt;1,VENTAS[[#This Row],[Precio Venta]]*10%,0)</f>
        <v>2</v>
      </c>
      <c r="K1125" s="42">
        <f>IFERROR(VLOOKUP(VENTAS[[#This Row],[Código del producto Vendido]],STOCK[],13,FALSE),VENTAS[[#This Row],[Precio Venta]]*0.6)-VENTAS[[#This Row],[Comisión Unitaria 10%]]</f>
        <v>10</v>
      </c>
      <c r="L1125" s="42">
        <f>VENTAS[[#This Row],[Cantidad]]*(VENTAS[[#This Row],[Precio Venta]]-VENTAS[[#This Row],[Costo Unitario SIN Comision]]-VENTAS[[#This Row],[Comisión Unitaria 10%]]-0.01*VENTAS[[#This Row],[Precio Venta]])</f>
        <v>7.8</v>
      </c>
      <c r="M1125" s="46"/>
      <c r="N1125" s="47" t="s">
        <v>25470</v>
      </c>
    </row>
    <row r="1126" ht="34" customHeight="1" spans="1:14">
      <c r="A1126" s="38">
        <v>45680.6517708333</v>
      </c>
      <c r="B1126" s="39"/>
      <c r="C1126" s="39"/>
      <c r="D1126" s="39" t="s">
        <v>23196</v>
      </c>
      <c r="E1126" s="39" t="s">
        <v>17315</v>
      </c>
      <c r="F1126" s="41" t="s">
        <v>25471</v>
      </c>
      <c r="G1126" s="39">
        <v>1</v>
      </c>
      <c r="H1126" s="42">
        <v>18</v>
      </c>
      <c r="I1126" s="44">
        <f>VENTAS[[#This Row],[Cantidad]]*VENTAS[[#This Row],[Precio Venta]]</f>
        <v>18</v>
      </c>
      <c r="J1126" s="42">
        <f>IF(VENTAS[[#This Row],[Nombre del Gestor]]&gt;1,VENTAS[[#This Row],[Precio Venta]]*10%,0)</f>
        <v>1.8</v>
      </c>
      <c r="K1126" s="42">
        <f>IFERROR(VLOOKUP(VENTAS[[#This Row],[Código del producto Vendido]],STOCK[],13,FALSE),VENTAS[[#This Row],[Precio Venta]]*0.6)-VENTAS[[#This Row],[Comisión Unitaria 10%]]</f>
        <v>13.7</v>
      </c>
      <c r="L1126" s="42">
        <f>VENTAS[[#This Row],[Cantidad]]*(VENTAS[[#This Row],[Precio Venta]]-VENTAS[[#This Row],[Costo Unitario SIN Comision]]-VENTAS[[#This Row],[Comisión Unitaria 10%]]-0.01*VENTAS[[#This Row],[Precio Venta]])</f>
        <v>2.32</v>
      </c>
      <c r="M1126" s="46"/>
      <c r="N1126" s="47" t="s">
        <v>25472</v>
      </c>
    </row>
    <row r="1127" ht="34" customHeight="1" spans="1:14">
      <c r="A1127" s="38">
        <v>45680.6534490741</v>
      </c>
      <c r="B1127" s="39"/>
      <c r="C1127" s="39"/>
      <c r="D1127" s="39" t="s">
        <v>23196</v>
      </c>
      <c r="E1127" s="39" t="s">
        <v>25468</v>
      </c>
      <c r="F1127" s="41" t="s">
        <v>25469</v>
      </c>
      <c r="G1127" s="39">
        <v>1</v>
      </c>
      <c r="H1127" s="42">
        <v>20</v>
      </c>
      <c r="I1127" s="44">
        <f>VENTAS[[#This Row],[Cantidad]]*VENTAS[[#This Row],[Precio Venta]]</f>
        <v>20</v>
      </c>
      <c r="J1127" s="42">
        <f>IF(VENTAS[[#This Row],[Nombre del Gestor]]&gt;1,VENTAS[[#This Row],[Precio Venta]]*10%,0)</f>
        <v>2</v>
      </c>
      <c r="K1127" s="42">
        <f>IFERROR(VLOOKUP(VENTAS[[#This Row],[Código del producto Vendido]],STOCK[],13,FALSE),VENTAS[[#This Row],[Precio Venta]]*0.6)-VENTAS[[#This Row],[Comisión Unitaria 10%]]</f>
        <v>10</v>
      </c>
      <c r="L1127" s="42">
        <f>VENTAS[[#This Row],[Cantidad]]*(VENTAS[[#This Row],[Precio Venta]]-VENTAS[[#This Row],[Costo Unitario SIN Comision]]-VENTAS[[#This Row],[Comisión Unitaria 10%]]-0.01*VENTAS[[#This Row],[Precio Venta]])</f>
        <v>7.8</v>
      </c>
      <c r="M1127" s="46"/>
      <c r="N1127" s="47" t="s">
        <v>25473</v>
      </c>
    </row>
    <row r="1128" ht="34" customHeight="1" spans="1:14">
      <c r="A1128" s="38">
        <v>45680.6560532407</v>
      </c>
      <c r="B1128" s="39"/>
      <c r="C1128" s="39"/>
      <c r="D1128" s="39" t="s">
        <v>23174</v>
      </c>
      <c r="E1128" s="39" t="s">
        <v>25474</v>
      </c>
      <c r="F1128" s="41" t="s">
        <v>25475</v>
      </c>
      <c r="G1128" s="39">
        <v>1</v>
      </c>
      <c r="H1128" s="42">
        <v>25</v>
      </c>
      <c r="I1128" s="44">
        <f>VENTAS[[#This Row],[Cantidad]]*VENTAS[[#This Row],[Precio Venta]]</f>
        <v>25</v>
      </c>
      <c r="J1128" s="42">
        <f>IF(VENTAS[[#This Row],[Nombre del Gestor]]&gt;1,VENTAS[[#This Row],[Precio Venta]]*10%,0)</f>
        <v>2.5</v>
      </c>
      <c r="K1128" s="42">
        <f>IFERROR(VLOOKUP(VENTAS[[#This Row],[Código del producto Vendido]],STOCK[],13,FALSE),VENTAS[[#This Row],[Precio Venta]]*0.6)-VENTAS[[#This Row],[Comisión Unitaria 10%]]</f>
        <v>12.5</v>
      </c>
      <c r="L1128" s="42">
        <f>VENTAS[[#This Row],[Cantidad]]*(VENTAS[[#This Row],[Precio Venta]]-VENTAS[[#This Row],[Costo Unitario SIN Comision]]-VENTAS[[#This Row],[Comisión Unitaria 10%]]-0.01*VENTAS[[#This Row],[Precio Venta]])</f>
        <v>9.75</v>
      </c>
      <c r="M1128" s="46"/>
      <c r="N1128" s="47" t="s">
        <v>25476</v>
      </c>
    </row>
    <row r="1129" ht="34" customHeight="1" spans="1:14">
      <c r="A1129" s="38">
        <v>45680.657037037</v>
      </c>
      <c r="B1129" s="39"/>
      <c r="C1129" s="39"/>
      <c r="D1129" s="39" t="s">
        <v>25356</v>
      </c>
      <c r="E1129" s="39" t="s">
        <v>24389</v>
      </c>
      <c r="F1129" s="41" t="s">
        <v>23795</v>
      </c>
      <c r="G1129" s="39">
        <v>1</v>
      </c>
      <c r="H1129" s="42">
        <v>40</v>
      </c>
      <c r="I1129" s="44">
        <f>VENTAS[[#This Row],[Cantidad]]*VENTAS[[#This Row],[Precio Venta]]</f>
        <v>40</v>
      </c>
      <c r="J1129" s="42">
        <f>IF(VENTAS[[#This Row],[Nombre del Gestor]]&gt;1,VENTAS[[#This Row],[Precio Venta]]*10%,0)</f>
        <v>4</v>
      </c>
      <c r="K1129" s="42">
        <f>IFERROR(VLOOKUP(VENTAS[[#This Row],[Código del producto Vendido]],STOCK[],13,FALSE),VENTAS[[#This Row],[Precio Venta]]*0.6)-VENTAS[[#This Row],[Comisión Unitaria 10%]]</f>
        <v>20</v>
      </c>
      <c r="L1129" s="42">
        <f>VENTAS[[#This Row],[Cantidad]]*(VENTAS[[#This Row],[Precio Venta]]-VENTAS[[#This Row],[Costo Unitario SIN Comision]]-VENTAS[[#This Row],[Comisión Unitaria 10%]]-0.01*VENTAS[[#This Row],[Precio Venta]])</f>
        <v>15.6</v>
      </c>
      <c r="M1129" s="46"/>
      <c r="N1129" s="47" t="s">
        <v>25477</v>
      </c>
    </row>
    <row r="1130" ht="34" customHeight="1" spans="1:14">
      <c r="A1130" s="38">
        <v>45680.6957407407</v>
      </c>
      <c r="B1130" s="39"/>
      <c r="C1130" s="39"/>
      <c r="D1130" s="39" t="s">
        <v>23174</v>
      </c>
      <c r="E1130" s="39" t="s">
        <v>25478</v>
      </c>
      <c r="F1130" s="41" t="s">
        <v>25479</v>
      </c>
      <c r="G1130" s="39">
        <v>1</v>
      </c>
      <c r="H1130" s="42">
        <v>15</v>
      </c>
      <c r="I1130" s="44">
        <f>VENTAS[[#This Row],[Cantidad]]*VENTAS[[#This Row],[Precio Venta]]</f>
        <v>15</v>
      </c>
      <c r="J1130" s="42">
        <f>IF(VENTAS[[#This Row],[Nombre del Gestor]]&gt;1,VENTAS[[#This Row],[Precio Venta]]*10%,0)</f>
        <v>1.5</v>
      </c>
      <c r="K1130" s="42">
        <f>IFERROR(VLOOKUP(VENTAS[[#This Row],[Código del producto Vendido]],STOCK[],13,FALSE),VENTAS[[#This Row],[Precio Venta]]*0.6)-VENTAS[[#This Row],[Comisión Unitaria 10%]]</f>
        <v>7.5</v>
      </c>
      <c r="L1130" s="42">
        <f>VENTAS[[#This Row],[Cantidad]]*(VENTAS[[#This Row],[Precio Venta]]-VENTAS[[#This Row],[Costo Unitario SIN Comision]]-VENTAS[[#This Row],[Comisión Unitaria 10%]]-0.01*VENTAS[[#This Row],[Precio Venta]])</f>
        <v>5.85</v>
      </c>
      <c r="M1130" s="46"/>
      <c r="N1130" s="47" t="s">
        <v>25480</v>
      </c>
    </row>
    <row r="1131" ht="17" customHeight="1" spans="1:14">
      <c r="A1131" s="38">
        <v>45680.6979282407</v>
      </c>
      <c r="B1131" s="39"/>
      <c r="C1131" s="39"/>
      <c r="D1131" s="39" t="s">
        <v>23174</v>
      </c>
      <c r="E1131" s="39" t="s">
        <v>25481</v>
      </c>
      <c r="F1131" s="41" t="s">
        <v>25482</v>
      </c>
      <c r="G1131" s="39">
        <v>1</v>
      </c>
      <c r="H1131" s="42">
        <v>18</v>
      </c>
      <c r="I1131" s="44">
        <f>VENTAS[[#This Row],[Cantidad]]*VENTAS[[#This Row],[Precio Venta]]</f>
        <v>18</v>
      </c>
      <c r="J1131" s="42">
        <f>IF(VENTAS[[#This Row],[Nombre del Gestor]]&gt;1,VENTAS[[#This Row],[Precio Venta]]*10%,0)</f>
        <v>1.8</v>
      </c>
      <c r="K1131" s="42">
        <f>IFERROR(VLOOKUP(VENTAS[[#This Row],[Código del producto Vendido]],STOCK[],13,FALSE),VENTAS[[#This Row],[Precio Venta]]*0.6)-VENTAS[[#This Row],[Comisión Unitaria 10%]]</f>
        <v>8.7</v>
      </c>
      <c r="L1131" s="42">
        <f>VENTAS[[#This Row],[Cantidad]]*(VENTAS[[#This Row],[Precio Venta]]-VENTAS[[#This Row],[Costo Unitario SIN Comision]]-VENTAS[[#This Row],[Comisión Unitaria 10%]]-0.01*VENTAS[[#This Row],[Precio Venta]])</f>
        <v>7.32</v>
      </c>
      <c r="M1131" s="46"/>
      <c r="N1131" s="47" t="s">
        <v>25483</v>
      </c>
    </row>
    <row r="1132" ht="17" customHeight="1" spans="1:14">
      <c r="A1132" s="38">
        <v>45680.7017708333</v>
      </c>
      <c r="B1132" s="39"/>
      <c r="C1132" s="39"/>
      <c r="D1132" s="39" t="s">
        <v>23189</v>
      </c>
      <c r="E1132" s="39" t="s">
        <v>17015</v>
      </c>
      <c r="F1132" s="41" t="s">
        <v>25484</v>
      </c>
      <c r="G1132" s="39">
        <v>1</v>
      </c>
      <c r="H1132" s="42">
        <v>30</v>
      </c>
      <c r="I1132" s="44">
        <f>VENTAS[[#This Row],[Cantidad]]*VENTAS[[#This Row],[Precio Venta]]</f>
        <v>30</v>
      </c>
      <c r="J1132" s="42">
        <f>IF(VENTAS[[#This Row],[Nombre del Gestor]]&gt;1,VENTAS[[#This Row],[Precio Venta]]*10%,0)</f>
        <v>3</v>
      </c>
      <c r="K1132" s="42">
        <f>IFERROR(VLOOKUP(VENTAS[[#This Row],[Código del producto Vendido]],STOCK[],13,FALSE),VENTAS[[#This Row],[Precio Venta]]*0.6)-VENTAS[[#This Row],[Comisión Unitaria 10%]]</f>
        <v>9</v>
      </c>
      <c r="L1132" s="42">
        <f>VENTAS[[#This Row],[Cantidad]]*(VENTAS[[#This Row],[Precio Venta]]-VENTAS[[#This Row],[Costo Unitario SIN Comision]]-VENTAS[[#This Row],[Comisión Unitaria 10%]]-0.01*VENTAS[[#This Row],[Precio Venta]])</f>
        <v>17.7</v>
      </c>
      <c r="M1132" s="46"/>
      <c r="N1132" s="47" t="s">
        <v>25485</v>
      </c>
    </row>
    <row r="1133" ht="17" customHeight="1" spans="1:14">
      <c r="A1133" s="38">
        <v>45680.7252199074</v>
      </c>
      <c r="B1133" s="39"/>
      <c r="C1133" s="39"/>
      <c r="D1133" s="39" t="s">
        <v>25436</v>
      </c>
      <c r="E1133" s="39" t="s">
        <v>25486</v>
      </c>
      <c r="F1133" s="41" t="s">
        <v>25487</v>
      </c>
      <c r="G1133" s="39">
        <v>1</v>
      </c>
      <c r="H1133" s="42">
        <v>5</v>
      </c>
      <c r="I1133" s="44">
        <f>VENTAS[[#This Row],[Cantidad]]*VENTAS[[#This Row],[Precio Venta]]</f>
        <v>5</v>
      </c>
      <c r="J1133" s="42">
        <f>IF(VENTAS[[#This Row],[Nombre del Gestor]]&gt;1,VENTAS[[#This Row],[Precio Venta]]*10%,0)</f>
        <v>0.5</v>
      </c>
      <c r="K1133" s="42">
        <f>IFERROR(VLOOKUP(VENTAS[[#This Row],[Código del producto Vendido]],STOCK[],13,FALSE),VENTAS[[#This Row],[Precio Venta]]*0.6)-VENTAS[[#This Row],[Comisión Unitaria 10%]]</f>
        <v>2.5</v>
      </c>
      <c r="L1133" s="42">
        <f>VENTAS[[#This Row],[Cantidad]]*(VENTAS[[#This Row],[Precio Venta]]-VENTAS[[#This Row],[Costo Unitario SIN Comision]]-VENTAS[[#This Row],[Comisión Unitaria 10%]]-0.01*VENTAS[[#This Row],[Precio Venta]])</f>
        <v>1.95</v>
      </c>
      <c r="M1133" s="46"/>
      <c r="N1133" s="47" t="s">
        <v>25488</v>
      </c>
    </row>
    <row r="1134" ht="34" customHeight="1" spans="1:14">
      <c r="A1134" s="38">
        <v>45681.3914236111</v>
      </c>
      <c r="B1134" s="39"/>
      <c r="C1134" s="39"/>
      <c r="D1134" s="39" t="s">
        <v>25489</v>
      </c>
      <c r="E1134" s="39" t="s">
        <v>16867</v>
      </c>
      <c r="F1134" s="41" t="s">
        <v>16868</v>
      </c>
      <c r="G1134" s="39">
        <v>1</v>
      </c>
      <c r="H1134" s="42">
        <v>22</v>
      </c>
      <c r="I1134" s="44">
        <f>VENTAS[[#This Row],[Cantidad]]*VENTAS[[#This Row],[Precio Venta]]</f>
        <v>22</v>
      </c>
      <c r="J1134" s="42">
        <f>IF(VENTAS[[#This Row],[Nombre del Gestor]]&gt;1,VENTAS[[#This Row],[Precio Venta]]*10%,0)</f>
        <v>2.2</v>
      </c>
      <c r="K1134" s="42">
        <f>IFERROR(VLOOKUP(VENTAS[[#This Row],[Código del producto Vendido]],STOCK[],13,FALSE),VENTAS[[#This Row],[Precio Venta]]*0.6)-VENTAS[[#This Row],[Comisión Unitaria 10%]]</f>
        <v>8</v>
      </c>
      <c r="L1134" s="42">
        <f>VENTAS[[#This Row],[Cantidad]]*(VENTAS[[#This Row],[Precio Venta]]-VENTAS[[#This Row],[Costo Unitario SIN Comision]]-VENTAS[[#This Row],[Comisión Unitaria 10%]]-0.01*VENTAS[[#This Row],[Precio Venta]])</f>
        <v>11.58</v>
      </c>
      <c r="M1134" s="46"/>
      <c r="N1134" s="47" t="s">
        <v>25490</v>
      </c>
    </row>
    <row r="1135" ht="17" customHeight="1" spans="1:14">
      <c r="A1135" s="38">
        <v>45681.3914236111</v>
      </c>
      <c r="B1135" s="39"/>
      <c r="C1135" s="39"/>
      <c r="D1135" s="39" t="s">
        <v>25489</v>
      </c>
      <c r="E1135" s="39" t="s">
        <v>25491</v>
      </c>
      <c r="F1135" s="41" t="s">
        <v>25492</v>
      </c>
      <c r="G1135" s="39">
        <v>1</v>
      </c>
      <c r="H1135" s="42">
        <v>35</v>
      </c>
      <c r="I1135" s="44">
        <f>VENTAS[[#This Row],[Cantidad]]*VENTAS[[#This Row],[Precio Venta]]</f>
        <v>35</v>
      </c>
      <c r="J1135" s="42">
        <f>IF(VENTAS[[#This Row],[Nombre del Gestor]]&gt;1,VENTAS[[#This Row],[Precio Venta]]*10%,0)</f>
        <v>3.5</v>
      </c>
      <c r="K1135" s="42">
        <f>IFERROR(VLOOKUP(VENTAS[[#This Row],[Código del producto Vendido]],STOCK[],13,FALSE),VENTAS[[#This Row],[Precio Venta]]*0.6)-VENTAS[[#This Row],[Comisión Unitaria 10%]]</f>
        <v>17.5</v>
      </c>
      <c r="L1135" s="42">
        <f>VENTAS[[#This Row],[Cantidad]]*(VENTAS[[#This Row],[Precio Venta]]-VENTAS[[#This Row],[Costo Unitario SIN Comision]]-VENTAS[[#This Row],[Comisión Unitaria 10%]]-0.01*VENTAS[[#This Row],[Precio Venta]])</f>
        <v>13.65</v>
      </c>
      <c r="M1135" s="46"/>
      <c r="N1135" s="47" t="s">
        <v>25493</v>
      </c>
    </row>
    <row r="1136" ht="17" customHeight="1" spans="1:14">
      <c r="A1136" s="38">
        <v>45681.3914236111</v>
      </c>
      <c r="B1136" s="39"/>
      <c r="C1136" s="39"/>
      <c r="D1136" s="39" t="s">
        <v>25489</v>
      </c>
      <c r="E1136" s="39" t="s">
        <v>17302</v>
      </c>
      <c r="F1136" s="41" t="s">
        <v>23970</v>
      </c>
      <c r="G1136" s="39">
        <v>1</v>
      </c>
      <c r="H1136" s="42">
        <v>25</v>
      </c>
      <c r="I1136" s="44">
        <f>VENTAS[[#This Row],[Cantidad]]*VENTAS[[#This Row],[Precio Venta]]</f>
        <v>25</v>
      </c>
      <c r="J1136" s="42">
        <f>IF(VENTAS[[#This Row],[Nombre del Gestor]]&gt;1,VENTAS[[#This Row],[Precio Venta]]*10%,0)</f>
        <v>2.5</v>
      </c>
      <c r="K1136" s="42">
        <f>IFERROR(VLOOKUP(VENTAS[[#This Row],[Código del producto Vendido]],STOCK[],13,FALSE),VENTAS[[#This Row],[Precio Venta]]*0.6)-VENTAS[[#This Row],[Comisión Unitaria 10%]]</f>
        <v>14</v>
      </c>
      <c r="L1136" s="42">
        <f>VENTAS[[#This Row],[Cantidad]]*(VENTAS[[#This Row],[Precio Venta]]-VENTAS[[#This Row],[Costo Unitario SIN Comision]]-VENTAS[[#This Row],[Comisión Unitaria 10%]]-0.01*VENTAS[[#This Row],[Precio Venta]])</f>
        <v>8.25</v>
      </c>
      <c r="M1136" s="46"/>
      <c r="N1136" s="47" t="s">
        <v>25494</v>
      </c>
    </row>
    <row r="1137" ht="34" customHeight="1" spans="1:14">
      <c r="A1137" s="38">
        <v>45681.3914236111</v>
      </c>
      <c r="B1137" s="39"/>
      <c r="C1137" s="39"/>
      <c r="D1137" s="39" t="s">
        <v>25489</v>
      </c>
      <c r="E1137" s="39" t="s">
        <v>22567</v>
      </c>
      <c r="F1137" s="41" t="s">
        <v>25495</v>
      </c>
      <c r="G1137" s="39">
        <v>1</v>
      </c>
      <c r="H1137" s="42">
        <v>25</v>
      </c>
      <c r="I1137" s="44">
        <f>VENTAS[[#This Row],[Cantidad]]*VENTAS[[#This Row],[Precio Venta]]</f>
        <v>25</v>
      </c>
      <c r="J1137" s="42">
        <f>IF(VENTAS[[#This Row],[Nombre del Gestor]]&gt;1,VENTAS[[#This Row],[Precio Venta]]*10%,0)</f>
        <v>2.5</v>
      </c>
      <c r="K1137" s="42">
        <f>IFERROR(VLOOKUP(VENTAS[[#This Row],[Código del producto Vendido]],STOCK[],13,FALSE),VENTAS[[#This Row],[Precio Venta]]*0.6)-VENTAS[[#This Row],[Comisión Unitaria 10%]]</f>
        <v>12.5</v>
      </c>
      <c r="L1137" s="42">
        <f>VENTAS[[#This Row],[Cantidad]]*(VENTAS[[#This Row],[Precio Venta]]-VENTAS[[#This Row],[Costo Unitario SIN Comision]]-VENTAS[[#This Row],[Comisión Unitaria 10%]]-0.01*VENTAS[[#This Row],[Precio Venta]])</f>
        <v>9.75</v>
      </c>
      <c r="M1137" s="46"/>
      <c r="N1137" s="47" t="s">
        <v>25496</v>
      </c>
    </row>
    <row r="1138" ht="17" customHeight="1" spans="1:14">
      <c r="A1138" s="38">
        <v>45681.4209143519</v>
      </c>
      <c r="B1138" s="39"/>
      <c r="C1138" s="39"/>
      <c r="D1138" s="39" t="s">
        <v>25436</v>
      </c>
      <c r="E1138" s="39" t="s">
        <v>25497</v>
      </c>
      <c r="F1138" s="41" t="s">
        <v>25498</v>
      </c>
      <c r="G1138" s="39">
        <v>1</v>
      </c>
      <c r="H1138" s="42">
        <v>30</v>
      </c>
      <c r="I1138" s="44">
        <f>VENTAS[[#This Row],[Cantidad]]*VENTAS[[#This Row],[Precio Venta]]</f>
        <v>30</v>
      </c>
      <c r="J1138" s="42">
        <f>IF(VENTAS[[#This Row],[Nombre del Gestor]]&gt;1,VENTAS[[#This Row],[Precio Venta]]*10%,0)</f>
        <v>3</v>
      </c>
      <c r="K1138" s="42">
        <f>IFERROR(VLOOKUP(VENTAS[[#This Row],[Código del producto Vendido]],STOCK[],13,FALSE),VENTAS[[#This Row],[Precio Venta]]*0.6)-VENTAS[[#This Row],[Comisión Unitaria 10%]]</f>
        <v>15</v>
      </c>
      <c r="L1138" s="42">
        <f>VENTAS[[#This Row],[Cantidad]]*(VENTAS[[#This Row],[Precio Venta]]-VENTAS[[#This Row],[Costo Unitario SIN Comision]]-VENTAS[[#This Row],[Comisión Unitaria 10%]]-0.01*VENTAS[[#This Row],[Precio Venta]])</f>
        <v>11.7</v>
      </c>
      <c r="M1138" s="46"/>
      <c r="N1138" s="47" t="s">
        <v>25499</v>
      </c>
    </row>
    <row r="1139" ht="34" customHeight="1" spans="1:14">
      <c r="A1139" s="38">
        <v>45681.4209143519</v>
      </c>
      <c r="B1139" s="39"/>
      <c r="C1139" s="39"/>
      <c r="D1139" s="39" t="s">
        <v>25436</v>
      </c>
      <c r="E1139" s="39" t="s">
        <v>25500</v>
      </c>
      <c r="F1139" s="41" t="s">
        <v>25501</v>
      </c>
      <c r="G1139" s="39">
        <v>1</v>
      </c>
      <c r="H1139" s="42">
        <v>30</v>
      </c>
      <c r="I1139" s="44">
        <f>VENTAS[[#This Row],[Cantidad]]*VENTAS[[#This Row],[Precio Venta]]</f>
        <v>30</v>
      </c>
      <c r="J1139" s="42">
        <f>IF(VENTAS[[#This Row],[Nombre del Gestor]]&gt;1,VENTAS[[#This Row],[Precio Venta]]*10%,0)</f>
        <v>3</v>
      </c>
      <c r="K1139" s="42">
        <f>IFERROR(VLOOKUP(VENTAS[[#This Row],[Código del producto Vendido]],STOCK[],13,FALSE),VENTAS[[#This Row],[Precio Venta]]*0.6)-VENTAS[[#This Row],[Comisión Unitaria 10%]]</f>
        <v>15</v>
      </c>
      <c r="L1139" s="42">
        <f>VENTAS[[#This Row],[Cantidad]]*(VENTAS[[#This Row],[Precio Venta]]-VENTAS[[#This Row],[Costo Unitario SIN Comision]]-VENTAS[[#This Row],[Comisión Unitaria 10%]]-0.01*VENTAS[[#This Row],[Precio Venta]])</f>
        <v>11.7</v>
      </c>
      <c r="M1139" s="46"/>
      <c r="N1139" s="47" t="s">
        <v>25502</v>
      </c>
    </row>
    <row r="1140" ht="34" customHeight="1" spans="1:14">
      <c r="A1140" s="38">
        <v>45681.5971412037</v>
      </c>
      <c r="B1140" s="39"/>
      <c r="C1140" s="39"/>
      <c r="D1140" s="39"/>
      <c r="E1140" s="39" t="s">
        <v>25503</v>
      </c>
      <c r="F1140" s="41" t="s">
        <v>25504</v>
      </c>
      <c r="G1140" s="39">
        <v>1</v>
      </c>
      <c r="H1140" s="42">
        <v>25</v>
      </c>
      <c r="I1140" s="44">
        <f>VENTAS[[#This Row],[Cantidad]]*VENTAS[[#This Row],[Precio Venta]]</f>
        <v>25</v>
      </c>
      <c r="J1140" s="42">
        <f>IF(VENTAS[[#This Row],[Nombre del Gestor]]&gt;1,VENTAS[[#This Row],[Precio Venta]]*10%,0)</f>
        <v>0</v>
      </c>
      <c r="K1140" s="42">
        <f>IFERROR(VLOOKUP(VENTAS[[#This Row],[Código del producto Vendido]],STOCK[],13,FALSE),VENTAS[[#This Row],[Precio Venta]]*0.6)-VENTAS[[#This Row],[Comisión Unitaria 10%]]</f>
        <v>15</v>
      </c>
      <c r="L1140" s="42">
        <f>VENTAS[[#This Row],[Cantidad]]*(VENTAS[[#This Row],[Precio Venta]]-VENTAS[[#This Row],[Costo Unitario SIN Comision]]-VENTAS[[#This Row],[Comisión Unitaria 10%]]-0.01*VENTAS[[#This Row],[Precio Venta]])</f>
        <v>9.75</v>
      </c>
      <c r="M1140" s="46"/>
      <c r="N1140" s="47" t="s">
        <v>25505</v>
      </c>
    </row>
    <row r="1141" ht="34" customHeight="1" spans="1:14">
      <c r="A1141" s="38">
        <v>45681.5971412037</v>
      </c>
      <c r="B1141" s="39"/>
      <c r="C1141" s="39"/>
      <c r="D1141" s="39"/>
      <c r="E1141" s="39" t="s">
        <v>25474</v>
      </c>
      <c r="F1141" s="41" t="s">
        <v>25475</v>
      </c>
      <c r="G1141" s="39">
        <v>1</v>
      </c>
      <c r="H1141" s="42">
        <v>25</v>
      </c>
      <c r="I1141" s="44">
        <f>VENTAS[[#This Row],[Cantidad]]*VENTAS[[#This Row],[Precio Venta]]</f>
        <v>25</v>
      </c>
      <c r="J1141" s="42">
        <f>IF(VENTAS[[#This Row],[Nombre del Gestor]]&gt;1,VENTAS[[#This Row],[Precio Venta]]*10%,0)</f>
        <v>0</v>
      </c>
      <c r="K1141" s="42">
        <f>IFERROR(VLOOKUP(VENTAS[[#This Row],[Código del producto Vendido]],STOCK[],13,FALSE),VENTAS[[#This Row],[Precio Venta]]*0.6)-VENTAS[[#This Row],[Comisión Unitaria 10%]]</f>
        <v>15</v>
      </c>
      <c r="L1141" s="42">
        <f>VENTAS[[#This Row],[Cantidad]]*(VENTAS[[#This Row],[Precio Venta]]-VENTAS[[#This Row],[Costo Unitario SIN Comision]]-VENTAS[[#This Row],[Comisión Unitaria 10%]]-0.01*VENTAS[[#This Row],[Precio Venta]])</f>
        <v>9.75</v>
      </c>
      <c r="M1141" s="46"/>
      <c r="N1141" s="47" t="s">
        <v>25506</v>
      </c>
    </row>
    <row r="1142" ht="17" customHeight="1" spans="1:14">
      <c r="A1142" s="38">
        <v>45681.5971412037</v>
      </c>
      <c r="B1142" s="39"/>
      <c r="C1142" s="39"/>
      <c r="D1142" s="39"/>
      <c r="E1142" s="39" t="s">
        <v>25507</v>
      </c>
      <c r="F1142" s="41" t="s">
        <v>25508</v>
      </c>
      <c r="G1142" s="39">
        <v>1</v>
      </c>
      <c r="H1142" s="42">
        <v>20</v>
      </c>
      <c r="I1142" s="44">
        <f>VENTAS[[#This Row],[Cantidad]]*VENTAS[[#This Row],[Precio Venta]]</f>
        <v>20</v>
      </c>
      <c r="J1142" s="42">
        <f>IF(VENTAS[[#This Row],[Nombre del Gestor]]&gt;1,VENTAS[[#This Row],[Precio Venta]]*10%,0)</f>
        <v>0</v>
      </c>
      <c r="K1142" s="42">
        <f>IFERROR(VLOOKUP(VENTAS[[#This Row],[Código del producto Vendido]],STOCK[],13,FALSE),VENTAS[[#This Row],[Precio Venta]]*0.6)-VENTAS[[#This Row],[Comisión Unitaria 10%]]</f>
        <v>12</v>
      </c>
      <c r="L1142" s="42">
        <f>VENTAS[[#This Row],[Cantidad]]*(VENTAS[[#This Row],[Precio Venta]]-VENTAS[[#This Row],[Costo Unitario SIN Comision]]-VENTAS[[#This Row],[Comisión Unitaria 10%]]-0.01*VENTAS[[#This Row],[Precio Venta]])</f>
        <v>7.8</v>
      </c>
      <c r="M1142" s="46"/>
      <c r="N1142" s="47" t="s">
        <v>25509</v>
      </c>
    </row>
    <row r="1143" ht="34" customHeight="1" spans="1:14">
      <c r="A1143" s="38">
        <v>45682.4023842593</v>
      </c>
      <c r="B1143" s="39"/>
      <c r="C1143" s="39"/>
      <c r="D1143" s="39" t="s">
        <v>24029</v>
      </c>
      <c r="E1143" s="39" t="s">
        <v>25510</v>
      </c>
      <c r="F1143" s="41" t="s">
        <v>25390</v>
      </c>
      <c r="G1143" s="39">
        <v>1</v>
      </c>
      <c r="H1143" s="42">
        <v>25</v>
      </c>
      <c r="I1143" s="44">
        <f>VENTAS[[#This Row],[Cantidad]]*VENTAS[[#This Row],[Precio Venta]]</f>
        <v>25</v>
      </c>
      <c r="J1143" s="42">
        <f>IF(VENTAS[[#This Row],[Nombre del Gestor]]&gt;1,VENTAS[[#This Row],[Precio Venta]]*10%,0)</f>
        <v>2.5</v>
      </c>
      <c r="K1143" s="42">
        <f>IFERROR(VLOOKUP(VENTAS[[#This Row],[Código del producto Vendido]],STOCK[],13,FALSE),VENTAS[[#This Row],[Precio Venta]]*0.6)-VENTAS[[#This Row],[Comisión Unitaria 10%]]</f>
        <v>12.5</v>
      </c>
      <c r="L1143" s="42">
        <f>VENTAS[[#This Row],[Cantidad]]*(VENTAS[[#This Row],[Precio Venta]]-VENTAS[[#This Row],[Costo Unitario SIN Comision]]-VENTAS[[#This Row],[Comisión Unitaria 10%]]-0.01*VENTAS[[#This Row],[Precio Venta]])</f>
        <v>9.75</v>
      </c>
      <c r="M1143" s="46"/>
      <c r="N1143" s="47" t="s">
        <v>25511</v>
      </c>
    </row>
    <row r="1144" ht="34" customHeight="1" spans="1:14">
      <c r="A1144" s="38">
        <v>45682.4023842593</v>
      </c>
      <c r="B1144" s="39"/>
      <c r="C1144" s="39"/>
      <c r="D1144" s="39" t="s">
        <v>24029</v>
      </c>
      <c r="E1144" s="39" t="s">
        <v>17376</v>
      </c>
      <c r="F1144" s="41" t="s">
        <v>25382</v>
      </c>
      <c r="G1144" s="39">
        <v>1</v>
      </c>
      <c r="H1144" s="42">
        <v>18</v>
      </c>
      <c r="I1144" s="44">
        <f>VENTAS[[#This Row],[Cantidad]]*VENTAS[[#This Row],[Precio Venta]]</f>
        <v>18</v>
      </c>
      <c r="J1144" s="42">
        <f>IF(VENTAS[[#This Row],[Nombre del Gestor]]&gt;1,VENTAS[[#This Row],[Precio Venta]]*10%,0)</f>
        <v>1.8</v>
      </c>
      <c r="K1144" s="42">
        <f>IFERROR(VLOOKUP(VENTAS[[#This Row],[Código del producto Vendido]],STOCK[],13,FALSE),VENTAS[[#This Row],[Precio Venta]]*0.6)-VENTAS[[#This Row],[Comisión Unitaria 10%]]</f>
        <v>9</v>
      </c>
      <c r="L1144" s="42">
        <f>VENTAS[[#This Row],[Cantidad]]*(VENTAS[[#This Row],[Precio Venta]]-VENTAS[[#This Row],[Costo Unitario SIN Comision]]-VENTAS[[#This Row],[Comisión Unitaria 10%]]-0.01*VENTAS[[#This Row],[Precio Venta]])</f>
        <v>7.02</v>
      </c>
      <c r="M1144" s="46"/>
      <c r="N1144" s="47" t="s">
        <v>25512</v>
      </c>
    </row>
    <row r="1145" ht="17" customHeight="1" spans="1:14">
      <c r="A1145" s="38">
        <v>45682.4023842593</v>
      </c>
      <c r="B1145" s="39"/>
      <c r="C1145" s="39"/>
      <c r="D1145" s="39" t="s">
        <v>24029</v>
      </c>
      <c r="E1145" s="39" t="s">
        <v>16929</v>
      </c>
      <c r="F1145" s="41" t="s">
        <v>24738</v>
      </c>
      <c r="G1145" s="39">
        <v>1</v>
      </c>
      <c r="H1145" s="42">
        <v>35</v>
      </c>
      <c r="I1145" s="44">
        <f>VENTAS[[#This Row],[Cantidad]]*VENTAS[[#This Row],[Precio Venta]]</f>
        <v>35</v>
      </c>
      <c r="J1145" s="42">
        <f>IF(VENTAS[[#This Row],[Nombre del Gestor]]&gt;1,VENTAS[[#This Row],[Precio Venta]]*10%,0)</f>
        <v>3.5</v>
      </c>
      <c r="K1145" s="42">
        <f>IFERROR(VLOOKUP(VENTAS[[#This Row],[Código del producto Vendido]],STOCK[],13,FALSE),VENTAS[[#This Row],[Precio Venta]]*0.6)-VENTAS[[#This Row],[Comisión Unitaria 10%]]</f>
        <v>9</v>
      </c>
      <c r="L1145" s="42">
        <f>VENTAS[[#This Row],[Cantidad]]*(VENTAS[[#This Row],[Precio Venta]]-VENTAS[[#This Row],[Costo Unitario SIN Comision]]-VENTAS[[#This Row],[Comisión Unitaria 10%]]-0.01*VENTAS[[#This Row],[Precio Venta]])</f>
        <v>22.15</v>
      </c>
      <c r="M1145" s="46"/>
      <c r="N1145" s="47" t="s">
        <v>25513</v>
      </c>
    </row>
    <row r="1146" ht="34" customHeight="1" spans="1:14">
      <c r="A1146" s="38">
        <v>45682.4031828704</v>
      </c>
      <c r="B1146" s="39"/>
      <c r="C1146" s="39"/>
      <c r="D1146" s="39" t="s">
        <v>24029</v>
      </c>
      <c r="E1146" s="39" t="s">
        <v>24465</v>
      </c>
      <c r="F1146" s="41" t="s">
        <v>23488</v>
      </c>
      <c r="G1146" s="39">
        <v>1</v>
      </c>
      <c r="H1146" s="42">
        <v>22</v>
      </c>
      <c r="I1146" s="44">
        <f>VENTAS[[#This Row],[Cantidad]]*VENTAS[[#This Row],[Precio Venta]]</f>
        <v>22</v>
      </c>
      <c r="J1146" s="42">
        <f>IF(VENTAS[[#This Row],[Nombre del Gestor]]&gt;1,VENTAS[[#This Row],[Precio Venta]]*10%,0)</f>
        <v>2.2</v>
      </c>
      <c r="K1146" s="42">
        <f>IFERROR(VLOOKUP(VENTAS[[#This Row],[Código del producto Vendido]],STOCK[],13,FALSE),VENTAS[[#This Row],[Precio Venta]]*0.6)-VENTAS[[#This Row],[Comisión Unitaria 10%]]</f>
        <v>11</v>
      </c>
      <c r="L1146" s="42">
        <f>VENTAS[[#This Row],[Cantidad]]*(VENTAS[[#This Row],[Precio Venta]]-VENTAS[[#This Row],[Costo Unitario SIN Comision]]-VENTAS[[#This Row],[Comisión Unitaria 10%]]-0.01*VENTAS[[#This Row],[Precio Venta]])</f>
        <v>8.58</v>
      </c>
      <c r="M1146" s="46"/>
      <c r="N1146" s="47" t="s">
        <v>25514</v>
      </c>
    </row>
    <row r="1147" ht="17" customHeight="1" spans="1:14">
      <c r="A1147" s="38">
        <v>45682.403912037</v>
      </c>
      <c r="B1147" s="39"/>
      <c r="C1147" s="39"/>
      <c r="D1147" s="39" t="s">
        <v>23218</v>
      </c>
      <c r="E1147" s="39" t="s">
        <v>25515</v>
      </c>
      <c r="F1147" s="41" t="s">
        <v>25516</v>
      </c>
      <c r="G1147" s="39">
        <v>1</v>
      </c>
      <c r="H1147" s="42">
        <v>25</v>
      </c>
      <c r="I1147" s="44">
        <f>VENTAS[[#This Row],[Cantidad]]*VENTAS[[#This Row],[Precio Venta]]</f>
        <v>25</v>
      </c>
      <c r="J1147" s="42">
        <f>IF(VENTAS[[#This Row],[Nombre del Gestor]]&gt;1,VENTAS[[#This Row],[Precio Venta]]*10%,0)</f>
        <v>2.5</v>
      </c>
      <c r="K1147" s="42">
        <f>IFERROR(VLOOKUP(VENTAS[[#This Row],[Código del producto Vendido]],STOCK[],13,FALSE),VENTAS[[#This Row],[Precio Venta]]*0.6)-VENTAS[[#This Row],[Comisión Unitaria 10%]]</f>
        <v>12.5</v>
      </c>
      <c r="L1147" s="42">
        <f>VENTAS[[#This Row],[Cantidad]]*(VENTAS[[#This Row],[Precio Venta]]-VENTAS[[#This Row],[Costo Unitario SIN Comision]]-VENTAS[[#This Row],[Comisión Unitaria 10%]]-0.01*VENTAS[[#This Row],[Precio Venta]])</f>
        <v>9.75</v>
      </c>
      <c r="M1147" s="46"/>
      <c r="N1147" s="47" t="s">
        <v>25517</v>
      </c>
    </row>
    <row r="1148" ht="17" customHeight="1" spans="1:14">
      <c r="A1148" s="38">
        <v>45682.9868287037</v>
      </c>
      <c r="B1148" s="39"/>
      <c r="C1148" s="39"/>
      <c r="D1148" s="39" t="s">
        <v>25436</v>
      </c>
      <c r="E1148" s="39" t="s">
        <v>25331</v>
      </c>
      <c r="F1148" s="41" t="s">
        <v>17005</v>
      </c>
      <c r="G1148" s="39">
        <v>1</v>
      </c>
      <c r="H1148" s="42">
        <v>20</v>
      </c>
      <c r="I1148" s="44">
        <f>VENTAS[[#This Row],[Cantidad]]*VENTAS[[#This Row],[Precio Venta]]</f>
        <v>20</v>
      </c>
      <c r="J1148" s="42">
        <f>IF(VENTAS[[#This Row],[Nombre del Gestor]]&gt;1,VENTAS[[#This Row],[Precio Venta]]*10%,0)</f>
        <v>2</v>
      </c>
      <c r="K1148" s="42">
        <f>IFERROR(VLOOKUP(VENTAS[[#This Row],[Código del producto Vendido]],STOCK[],13,FALSE),VENTAS[[#This Row],[Precio Venta]]*0.6)-VENTAS[[#This Row],[Comisión Unitaria 10%]]</f>
        <v>10</v>
      </c>
      <c r="L1148" s="42">
        <f>VENTAS[[#This Row],[Cantidad]]*(VENTAS[[#This Row],[Precio Venta]]-VENTAS[[#This Row],[Costo Unitario SIN Comision]]-VENTAS[[#This Row],[Comisión Unitaria 10%]]-0.01*VENTAS[[#This Row],[Precio Venta]])</f>
        <v>7.8</v>
      </c>
      <c r="M1148" s="46"/>
      <c r="N1148" s="47" t="s">
        <v>25518</v>
      </c>
    </row>
    <row r="1149" ht="17" customHeight="1" spans="1:14">
      <c r="A1149" s="38">
        <v>45682.9876157407</v>
      </c>
      <c r="B1149" s="39"/>
      <c r="C1149" s="39"/>
      <c r="D1149" s="39" t="s">
        <v>23383</v>
      </c>
      <c r="E1149" s="39" t="s">
        <v>25337</v>
      </c>
      <c r="F1149" s="41" t="s">
        <v>25338</v>
      </c>
      <c r="G1149" s="39">
        <v>1</v>
      </c>
      <c r="H1149" s="42">
        <v>35</v>
      </c>
      <c r="I1149" s="44">
        <f>VENTAS[[#This Row],[Cantidad]]*VENTAS[[#This Row],[Precio Venta]]</f>
        <v>35</v>
      </c>
      <c r="J1149" s="42">
        <f>IF(VENTAS[[#This Row],[Nombre del Gestor]]&gt;1,VENTAS[[#This Row],[Precio Venta]]*10%,0)</f>
        <v>3.5</v>
      </c>
      <c r="K1149" s="42">
        <f>IFERROR(VLOOKUP(VENTAS[[#This Row],[Código del producto Vendido]],STOCK[],13,FALSE),VENTAS[[#This Row],[Precio Venta]]*0.6)-VENTAS[[#This Row],[Comisión Unitaria 10%]]</f>
        <v>17.5</v>
      </c>
      <c r="L1149" s="42">
        <f>VENTAS[[#This Row],[Cantidad]]*(VENTAS[[#This Row],[Precio Venta]]-VENTAS[[#This Row],[Costo Unitario SIN Comision]]-VENTAS[[#This Row],[Comisión Unitaria 10%]]-0.01*VENTAS[[#This Row],[Precio Venta]])</f>
        <v>13.65</v>
      </c>
      <c r="M1149" s="46"/>
      <c r="N1149" s="47" t="s">
        <v>25519</v>
      </c>
    </row>
    <row r="1150" ht="17" customHeight="1" spans="1:14">
      <c r="A1150" s="38">
        <v>45682.9991898148</v>
      </c>
      <c r="B1150" s="39"/>
      <c r="C1150" s="39"/>
      <c r="D1150" s="39"/>
      <c r="E1150" s="39" t="s">
        <v>25520</v>
      </c>
      <c r="F1150" s="41" t="s">
        <v>25521</v>
      </c>
      <c r="G1150" s="39">
        <v>1</v>
      </c>
      <c r="H1150" s="42">
        <v>25</v>
      </c>
      <c r="I1150" s="44">
        <f>VENTAS[[#This Row],[Cantidad]]*VENTAS[[#This Row],[Precio Venta]]</f>
        <v>25</v>
      </c>
      <c r="J1150" s="42">
        <f>IF(VENTAS[[#This Row],[Nombre del Gestor]]&gt;1,VENTAS[[#This Row],[Precio Venta]]*10%,0)</f>
        <v>0</v>
      </c>
      <c r="K1150" s="42">
        <f>IFERROR(VLOOKUP(VENTAS[[#This Row],[Código del producto Vendido]],STOCK[],13,FALSE),VENTAS[[#This Row],[Precio Venta]]*0.6)-VENTAS[[#This Row],[Comisión Unitaria 10%]]</f>
        <v>15</v>
      </c>
      <c r="L1150" s="42">
        <f>VENTAS[[#This Row],[Cantidad]]*(VENTAS[[#This Row],[Precio Venta]]-VENTAS[[#This Row],[Costo Unitario SIN Comision]]-VENTAS[[#This Row],[Comisión Unitaria 10%]]-0.01*VENTAS[[#This Row],[Precio Venta]])</f>
        <v>9.75</v>
      </c>
      <c r="M1150" s="46"/>
      <c r="N1150" s="47" t="s">
        <v>25522</v>
      </c>
    </row>
    <row r="1151" ht="17" customHeight="1" spans="1:14">
      <c r="A1151" s="38">
        <v>45683.0072916667</v>
      </c>
      <c r="B1151" s="39"/>
      <c r="C1151" s="39"/>
      <c r="D1151" s="39" t="s">
        <v>25356</v>
      </c>
      <c r="E1151" s="39" t="s">
        <v>25523</v>
      </c>
      <c r="F1151" s="41" t="s">
        <v>25524</v>
      </c>
      <c r="G1151" s="39">
        <v>1</v>
      </c>
      <c r="H1151" s="42">
        <v>115</v>
      </c>
      <c r="I1151" s="44">
        <f>VENTAS[[#This Row],[Cantidad]]*VENTAS[[#This Row],[Precio Venta]]</f>
        <v>115</v>
      </c>
      <c r="J1151" s="42">
        <f>IF(VENTAS[[#This Row],[Nombre del Gestor]]&gt;1,VENTAS[[#This Row],[Precio Venta]]*10%,0)</f>
        <v>11.5</v>
      </c>
      <c r="K1151" s="42">
        <f>IFERROR(VLOOKUP(VENTAS[[#This Row],[Código del producto Vendido]],STOCK[],13,FALSE),VENTAS[[#This Row],[Precio Venta]]*0.6)-VENTAS[[#This Row],[Comisión Unitaria 10%]]</f>
        <v>57.5</v>
      </c>
      <c r="L1151" s="42">
        <f>VENTAS[[#This Row],[Cantidad]]*(VENTAS[[#This Row],[Precio Venta]]-VENTAS[[#This Row],[Costo Unitario SIN Comision]]-VENTAS[[#This Row],[Comisión Unitaria 10%]]-0.01*VENTAS[[#This Row],[Precio Venta]])</f>
        <v>44.85</v>
      </c>
      <c r="M1151" s="46"/>
      <c r="N1151" s="47" t="s">
        <v>25525</v>
      </c>
    </row>
    <row r="1152" ht="34" customHeight="1" spans="1:14">
      <c r="A1152" s="38">
        <v>45683.0085416667</v>
      </c>
      <c r="B1152" s="39"/>
      <c r="C1152" s="39"/>
      <c r="D1152" s="39" t="s">
        <v>25526</v>
      </c>
      <c r="E1152" s="39" t="s">
        <v>25527</v>
      </c>
      <c r="F1152" s="41" t="s">
        <v>25528</v>
      </c>
      <c r="G1152" s="39">
        <v>1</v>
      </c>
      <c r="H1152" s="42">
        <v>30</v>
      </c>
      <c r="I1152" s="44">
        <f>VENTAS[[#This Row],[Cantidad]]*VENTAS[[#This Row],[Precio Venta]]</f>
        <v>30</v>
      </c>
      <c r="J1152" s="42">
        <f>IF(VENTAS[[#This Row],[Nombre del Gestor]]&gt;1,VENTAS[[#This Row],[Precio Venta]]*10%,0)</f>
        <v>3</v>
      </c>
      <c r="K1152" s="42">
        <f>IFERROR(VLOOKUP(VENTAS[[#This Row],[Código del producto Vendido]],STOCK[],13,FALSE),VENTAS[[#This Row],[Precio Venta]]*0.6)-VENTAS[[#This Row],[Comisión Unitaria 10%]]</f>
        <v>15</v>
      </c>
      <c r="L1152" s="42">
        <f>VENTAS[[#This Row],[Cantidad]]*(VENTAS[[#This Row],[Precio Venta]]-VENTAS[[#This Row],[Costo Unitario SIN Comision]]-VENTAS[[#This Row],[Comisión Unitaria 10%]]-0.01*VENTAS[[#This Row],[Precio Venta]])</f>
        <v>11.7</v>
      </c>
      <c r="M1152" s="46"/>
      <c r="N1152" s="47" t="s">
        <v>25529</v>
      </c>
    </row>
    <row r="1153" ht="17" customHeight="1" spans="1:14">
      <c r="A1153" s="38">
        <v>45683.0097222222</v>
      </c>
      <c r="B1153" s="39"/>
      <c r="C1153" s="39"/>
      <c r="D1153" s="39" t="s">
        <v>23218</v>
      </c>
      <c r="E1153" s="39" t="s">
        <v>24602</v>
      </c>
      <c r="F1153" s="41" t="s">
        <v>17337</v>
      </c>
      <c r="G1153" s="39">
        <v>1</v>
      </c>
      <c r="H1153" s="42">
        <v>30</v>
      </c>
      <c r="I1153" s="44">
        <f>VENTAS[[#This Row],[Cantidad]]*VENTAS[[#This Row],[Precio Venta]]</f>
        <v>30</v>
      </c>
      <c r="J1153" s="42">
        <f>IF(VENTAS[[#This Row],[Nombre del Gestor]]&gt;1,VENTAS[[#This Row],[Precio Venta]]*10%,0)</f>
        <v>3</v>
      </c>
      <c r="K1153" s="42">
        <f>IFERROR(VLOOKUP(VENTAS[[#This Row],[Código del producto Vendido]],STOCK[],13,FALSE),VENTAS[[#This Row],[Precio Venta]]*0.6)-VENTAS[[#This Row],[Comisión Unitaria 10%]]</f>
        <v>15</v>
      </c>
      <c r="L1153" s="42">
        <f>VENTAS[[#This Row],[Cantidad]]*(VENTAS[[#This Row],[Precio Venta]]-VENTAS[[#This Row],[Costo Unitario SIN Comision]]-VENTAS[[#This Row],[Comisión Unitaria 10%]]-0.01*VENTAS[[#This Row],[Precio Venta]])</f>
        <v>11.7</v>
      </c>
      <c r="M1153" s="46"/>
      <c r="N1153" s="47" t="s">
        <v>25530</v>
      </c>
    </row>
    <row r="1154" ht="34" customHeight="1" spans="1:14">
      <c r="A1154" s="38">
        <v>45683.0097222222</v>
      </c>
      <c r="B1154" s="39"/>
      <c r="C1154" s="39"/>
      <c r="D1154" s="39" t="s">
        <v>23218</v>
      </c>
      <c r="E1154" s="39" t="s">
        <v>16848</v>
      </c>
      <c r="F1154" s="41" t="s">
        <v>16847</v>
      </c>
      <c r="G1154" s="39">
        <v>1</v>
      </c>
      <c r="H1154" s="42">
        <v>18</v>
      </c>
      <c r="I1154" s="44">
        <f>VENTAS[[#This Row],[Cantidad]]*VENTAS[[#This Row],[Precio Venta]]</f>
        <v>18</v>
      </c>
      <c r="J1154" s="42">
        <f>IF(VENTAS[[#This Row],[Nombre del Gestor]]&gt;1,VENTAS[[#This Row],[Precio Venta]]*10%,0)</f>
        <v>1.8</v>
      </c>
      <c r="K1154" s="42">
        <f>IFERROR(VLOOKUP(VENTAS[[#This Row],[Código del producto Vendido]],STOCK[],13,FALSE),VENTAS[[#This Row],[Precio Venta]]*0.6)-VENTAS[[#This Row],[Comisión Unitaria 10%]]</f>
        <v>9.68</v>
      </c>
      <c r="L1154" s="42">
        <f>VENTAS[[#This Row],[Cantidad]]*(VENTAS[[#This Row],[Precio Venta]]-VENTAS[[#This Row],[Costo Unitario SIN Comision]]-VENTAS[[#This Row],[Comisión Unitaria 10%]]-0.01*VENTAS[[#This Row],[Precio Venta]])</f>
        <v>6.34</v>
      </c>
      <c r="M1154" s="46"/>
      <c r="N1154" s="47" t="s">
        <v>25531</v>
      </c>
    </row>
    <row r="1155" ht="17" customHeight="1" spans="1:14">
      <c r="A1155" s="38">
        <v>45683.0105324074</v>
      </c>
      <c r="B1155" s="39"/>
      <c r="C1155" s="39"/>
      <c r="D1155" s="39" t="s">
        <v>23281</v>
      </c>
      <c r="E1155" s="39" t="s">
        <v>25532</v>
      </c>
      <c r="F1155" s="41" t="s">
        <v>16950</v>
      </c>
      <c r="G1155" s="39">
        <v>1</v>
      </c>
      <c r="H1155" s="42">
        <v>18</v>
      </c>
      <c r="I1155" s="44">
        <f>VENTAS[[#This Row],[Cantidad]]*VENTAS[[#This Row],[Precio Venta]]</f>
        <v>18</v>
      </c>
      <c r="J1155" s="42">
        <f>IF(VENTAS[[#This Row],[Nombre del Gestor]]&gt;1,VENTAS[[#This Row],[Precio Venta]]*10%,0)</f>
        <v>1.8</v>
      </c>
      <c r="K1155" s="42">
        <f>IFERROR(VLOOKUP(VENTAS[[#This Row],[Código del producto Vendido]],STOCK[],13,FALSE),VENTAS[[#This Row],[Precio Venta]]*0.6)-VENTAS[[#This Row],[Comisión Unitaria 10%]]</f>
        <v>9</v>
      </c>
      <c r="L1155" s="42">
        <f>VENTAS[[#This Row],[Cantidad]]*(VENTAS[[#This Row],[Precio Venta]]-VENTAS[[#This Row],[Costo Unitario SIN Comision]]-VENTAS[[#This Row],[Comisión Unitaria 10%]]-0.01*VENTAS[[#This Row],[Precio Venta]])</f>
        <v>7.02</v>
      </c>
      <c r="M1155" s="46"/>
      <c r="N1155" s="47" t="s">
        <v>25533</v>
      </c>
    </row>
    <row r="1156" ht="17" customHeight="1" spans="1:14">
      <c r="A1156" s="38">
        <v>45683.5808101852</v>
      </c>
      <c r="B1156" s="39"/>
      <c r="C1156" s="39"/>
      <c r="D1156" s="39" t="s">
        <v>25534</v>
      </c>
      <c r="E1156" s="39" t="s">
        <v>25535</v>
      </c>
      <c r="F1156" s="41" t="s">
        <v>25213</v>
      </c>
      <c r="G1156" s="39">
        <v>1</v>
      </c>
      <c r="H1156" s="42">
        <v>20</v>
      </c>
      <c r="I1156" s="44">
        <f>VENTAS[[#This Row],[Cantidad]]*VENTAS[[#This Row],[Precio Venta]]</f>
        <v>20</v>
      </c>
      <c r="J1156" s="42">
        <f>IF(VENTAS[[#This Row],[Nombre del Gestor]]&gt;1,VENTAS[[#This Row],[Precio Venta]]*10%,0)</f>
        <v>2</v>
      </c>
      <c r="K1156" s="42">
        <f>IFERROR(VLOOKUP(VENTAS[[#This Row],[Código del producto Vendido]],STOCK[],13,FALSE),VENTAS[[#This Row],[Precio Venta]]*0.6)-VENTAS[[#This Row],[Comisión Unitaria 10%]]</f>
        <v>10</v>
      </c>
      <c r="L1156" s="42">
        <f>VENTAS[[#This Row],[Cantidad]]*(VENTAS[[#This Row],[Precio Venta]]-VENTAS[[#This Row],[Costo Unitario SIN Comision]]-VENTAS[[#This Row],[Comisión Unitaria 10%]]-0.01*VENTAS[[#This Row],[Precio Venta]])</f>
        <v>7.8</v>
      </c>
      <c r="M1156" s="46"/>
      <c r="N1156" s="47" t="s">
        <v>25536</v>
      </c>
    </row>
    <row r="1157" ht="17" customHeight="1" spans="1:14">
      <c r="A1157" s="38">
        <v>45683.5808101852</v>
      </c>
      <c r="B1157" s="39"/>
      <c r="C1157" s="39"/>
      <c r="D1157" s="39" t="s">
        <v>25534</v>
      </c>
      <c r="E1157" s="39" t="s">
        <v>25320</v>
      </c>
      <c r="F1157" s="41" t="s">
        <v>24810</v>
      </c>
      <c r="G1157" s="39">
        <v>1</v>
      </c>
      <c r="H1157" s="42">
        <v>30</v>
      </c>
      <c r="I1157" s="44">
        <f>VENTAS[[#This Row],[Cantidad]]*VENTAS[[#This Row],[Precio Venta]]</f>
        <v>30</v>
      </c>
      <c r="J1157" s="42">
        <f>IF(VENTAS[[#This Row],[Nombre del Gestor]]&gt;1,VENTAS[[#This Row],[Precio Venta]]*10%,0)</f>
        <v>3</v>
      </c>
      <c r="K1157" s="42">
        <f>IFERROR(VLOOKUP(VENTAS[[#This Row],[Código del producto Vendido]],STOCK[],13,FALSE),VENTAS[[#This Row],[Precio Venta]]*0.6)-VENTAS[[#This Row],[Comisión Unitaria 10%]]</f>
        <v>15</v>
      </c>
      <c r="L1157" s="42">
        <f>VENTAS[[#This Row],[Cantidad]]*(VENTAS[[#This Row],[Precio Venta]]-VENTAS[[#This Row],[Costo Unitario SIN Comision]]-VENTAS[[#This Row],[Comisión Unitaria 10%]]-0.01*VENTAS[[#This Row],[Precio Venta]])</f>
        <v>11.7</v>
      </c>
      <c r="M1157" s="46"/>
      <c r="N1157" s="47" t="s">
        <v>25537</v>
      </c>
    </row>
    <row r="1158" ht="17" customHeight="1" spans="1:14">
      <c r="A1158" s="38">
        <v>45683.5808101852</v>
      </c>
      <c r="B1158" s="39"/>
      <c r="C1158" s="39"/>
      <c r="D1158" s="39" t="s">
        <v>25534</v>
      </c>
      <c r="E1158" s="39" t="s">
        <v>25538</v>
      </c>
      <c r="F1158" s="41" t="s">
        <v>25539</v>
      </c>
      <c r="G1158" s="39">
        <v>1</v>
      </c>
      <c r="H1158" s="42">
        <v>25</v>
      </c>
      <c r="I1158" s="44">
        <f>VENTAS[[#This Row],[Cantidad]]*VENTAS[[#This Row],[Precio Venta]]</f>
        <v>25</v>
      </c>
      <c r="J1158" s="42">
        <f>IF(VENTAS[[#This Row],[Nombre del Gestor]]&gt;1,VENTAS[[#This Row],[Precio Venta]]*10%,0)</f>
        <v>2.5</v>
      </c>
      <c r="K1158" s="42">
        <f>IFERROR(VLOOKUP(VENTAS[[#This Row],[Código del producto Vendido]],STOCK[],13,FALSE),VENTAS[[#This Row],[Precio Venta]]*0.6)-VENTAS[[#This Row],[Comisión Unitaria 10%]]</f>
        <v>12.5</v>
      </c>
      <c r="L1158" s="42">
        <f>VENTAS[[#This Row],[Cantidad]]*(VENTAS[[#This Row],[Precio Venta]]-VENTAS[[#This Row],[Costo Unitario SIN Comision]]-VENTAS[[#This Row],[Comisión Unitaria 10%]]-0.01*VENTAS[[#This Row],[Precio Venta]])</f>
        <v>9.75</v>
      </c>
      <c r="M1158" s="46"/>
      <c r="N1158" s="47" t="s">
        <v>25540</v>
      </c>
    </row>
    <row r="1159" ht="17" customHeight="1" spans="1:14">
      <c r="A1159" s="38">
        <v>45683.5818981481</v>
      </c>
      <c r="B1159" s="39"/>
      <c r="C1159" s="39"/>
      <c r="D1159" s="39" t="s">
        <v>25541</v>
      </c>
      <c r="E1159" s="39" t="s">
        <v>25331</v>
      </c>
      <c r="F1159" s="41" t="s">
        <v>17005</v>
      </c>
      <c r="G1159" s="39">
        <v>1</v>
      </c>
      <c r="H1159" s="42">
        <v>20</v>
      </c>
      <c r="I1159" s="44">
        <f>VENTAS[[#This Row],[Cantidad]]*VENTAS[[#This Row],[Precio Venta]]</f>
        <v>20</v>
      </c>
      <c r="J1159" s="42">
        <f>IF(VENTAS[[#This Row],[Nombre del Gestor]]&gt;1,VENTAS[[#This Row],[Precio Venta]]*10%,0)</f>
        <v>2</v>
      </c>
      <c r="K1159" s="42">
        <f>IFERROR(VLOOKUP(VENTAS[[#This Row],[Código del producto Vendido]],STOCK[],13,FALSE),VENTAS[[#This Row],[Precio Venta]]*0.6)-VENTAS[[#This Row],[Comisión Unitaria 10%]]</f>
        <v>10</v>
      </c>
      <c r="L1159" s="42">
        <f>VENTAS[[#This Row],[Cantidad]]*(VENTAS[[#This Row],[Precio Venta]]-VENTAS[[#This Row],[Costo Unitario SIN Comision]]-VENTAS[[#This Row],[Comisión Unitaria 10%]]-0.01*VENTAS[[#This Row],[Precio Venta]])</f>
        <v>7.8</v>
      </c>
      <c r="M1159" s="46"/>
      <c r="N1159" s="47" t="s">
        <v>25542</v>
      </c>
    </row>
    <row r="1160" ht="34" customHeight="1" spans="1:14">
      <c r="A1160" s="38">
        <v>45683.5828240741</v>
      </c>
      <c r="B1160" s="39"/>
      <c r="C1160" s="39"/>
      <c r="D1160" s="39" t="s">
        <v>24029</v>
      </c>
      <c r="E1160" s="39" t="s">
        <v>25543</v>
      </c>
      <c r="F1160" s="41" t="s">
        <v>25544</v>
      </c>
      <c r="G1160" s="39">
        <v>1</v>
      </c>
      <c r="H1160" s="42">
        <v>25</v>
      </c>
      <c r="I1160" s="44">
        <f>VENTAS[[#This Row],[Cantidad]]*VENTAS[[#This Row],[Precio Venta]]</f>
        <v>25</v>
      </c>
      <c r="J1160" s="42">
        <f>IF(VENTAS[[#This Row],[Nombre del Gestor]]&gt;1,VENTAS[[#This Row],[Precio Venta]]*10%,0)</f>
        <v>2.5</v>
      </c>
      <c r="K1160" s="42">
        <f>IFERROR(VLOOKUP(VENTAS[[#This Row],[Código del producto Vendido]],STOCK[],13,FALSE),VENTAS[[#This Row],[Precio Venta]]*0.6)-VENTAS[[#This Row],[Comisión Unitaria 10%]]</f>
        <v>12.5</v>
      </c>
      <c r="L1160" s="42">
        <f>VENTAS[[#This Row],[Cantidad]]*(VENTAS[[#This Row],[Precio Venta]]-VENTAS[[#This Row],[Costo Unitario SIN Comision]]-VENTAS[[#This Row],[Comisión Unitaria 10%]]-0.01*VENTAS[[#This Row],[Precio Venta]])</f>
        <v>9.75</v>
      </c>
      <c r="M1160" s="46"/>
      <c r="N1160" s="47" t="s">
        <v>25545</v>
      </c>
    </row>
    <row r="1161" ht="34" customHeight="1" spans="1:14">
      <c r="A1161" s="38">
        <v>45683.8070486111</v>
      </c>
      <c r="B1161" s="39"/>
      <c r="C1161" s="39"/>
      <c r="D1161" s="39" t="s">
        <v>23383</v>
      </c>
      <c r="E1161" s="39" t="s">
        <v>25546</v>
      </c>
      <c r="F1161" s="41" t="s">
        <v>25547</v>
      </c>
      <c r="G1161" s="39">
        <v>1</v>
      </c>
      <c r="H1161" s="42">
        <v>20</v>
      </c>
      <c r="I1161" s="44">
        <f>VENTAS[[#This Row],[Cantidad]]*VENTAS[[#This Row],[Precio Venta]]</f>
        <v>20</v>
      </c>
      <c r="J1161" s="42">
        <f>IF(VENTAS[[#This Row],[Nombre del Gestor]]&gt;1,VENTAS[[#This Row],[Precio Venta]]*10%,0)</f>
        <v>2</v>
      </c>
      <c r="K1161" s="42">
        <f>IFERROR(VLOOKUP(VENTAS[[#This Row],[Código del producto Vendido]],STOCK[],13,FALSE),VENTAS[[#This Row],[Precio Venta]]*0.6)-VENTAS[[#This Row],[Comisión Unitaria 10%]]</f>
        <v>10</v>
      </c>
      <c r="L1161" s="42">
        <f>VENTAS[[#This Row],[Cantidad]]*(VENTAS[[#This Row],[Precio Venta]]-VENTAS[[#This Row],[Costo Unitario SIN Comision]]-VENTAS[[#This Row],[Comisión Unitaria 10%]]-0.01*VENTAS[[#This Row],[Precio Venta]])</f>
        <v>7.8</v>
      </c>
      <c r="M1161" s="46"/>
      <c r="N1161" s="47" t="s">
        <v>25548</v>
      </c>
    </row>
    <row r="1162" ht="17" customHeight="1" spans="1:14">
      <c r="A1162" s="38">
        <v>45683.8070486111</v>
      </c>
      <c r="B1162" s="39"/>
      <c r="C1162" s="39"/>
      <c r="D1162" s="39" t="s">
        <v>23383</v>
      </c>
      <c r="E1162" s="39" t="s">
        <v>25549</v>
      </c>
      <c r="F1162" s="41" t="s">
        <v>24264</v>
      </c>
      <c r="G1162" s="39">
        <v>1</v>
      </c>
      <c r="H1162" s="42">
        <v>30</v>
      </c>
      <c r="I1162" s="44">
        <f>VENTAS[[#This Row],[Cantidad]]*VENTAS[[#This Row],[Precio Venta]]</f>
        <v>30</v>
      </c>
      <c r="J1162" s="42">
        <f>IF(VENTAS[[#This Row],[Nombre del Gestor]]&gt;1,VENTAS[[#This Row],[Precio Venta]]*10%,0)</f>
        <v>3</v>
      </c>
      <c r="K1162" s="42">
        <f>IFERROR(VLOOKUP(VENTAS[[#This Row],[Código del producto Vendido]],STOCK[],13,FALSE),VENTAS[[#This Row],[Precio Venta]]*0.6)-VENTAS[[#This Row],[Comisión Unitaria 10%]]</f>
        <v>15</v>
      </c>
      <c r="L1162" s="42">
        <f>VENTAS[[#This Row],[Cantidad]]*(VENTAS[[#This Row],[Precio Venta]]-VENTAS[[#This Row],[Costo Unitario SIN Comision]]-VENTAS[[#This Row],[Comisión Unitaria 10%]]-0.01*VENTAS[[#This Row],[Precio Venta]])</f>
        <v>11.7</v>
      </c>
      <c r="M1162" s="46"/>
      <c r="N1162" s="47" t="s">
        <v>25550</v>
      </c>
    </row>
    <row r="1163" ht="17" customHeight="1" spans="1:14">
      <c r="A1163" s="38">
        <v>45683.8091319444</v>
      </c>
      <c r="B1163" s="39"/>
      <c r="C1163" s="39"/>
      <c r="D1163" s="39" t="s">
        <v>23383</v>
      </c>
      <c r="E1163" s="39" t="s">
        <v>17338</v>
      </c>
      <c r="F1163" s="41" t="s">
        <v>17337</v>
      </c>
      <c r="G1163" s="39">
        <v>1</v>
      </c>
      <c r="H1163" s="42">
        <v>30</v>
      </c>
      <c r="I1163" s="44">
        <f>VENTAS[[#This Row],[Cantidad]]*VENTAS[[#This Row],[Precio Venta]]</f>
        <v>30</v>
      </c>
      <c r="J1163" s="42">
        <f>IF(VENTAS[[#This Row],[Nombre del Gestor]]&gt;1,VENTAS[[#This Row],[Precio Venta]]*10%,0)</f>
        <v>3</v>
      </c>
      <c r="K1163" s="42">
        <f>IFERROR(VLOOKUP(VENTAS[[#This Row],[Código del producto Vendido]],STOCK[],13,FALSE),VENTAS[[#This Row],[Precio Venta]]*0.6)-VENTAS[[#This Row],[Comisión Unitaria 10%]]</f>
        <v>15.63</v>
      </c>
      <c r="L1163" s="42">
        <f>VENTAS[[#This Row],[Cantidad]]*(VENTAS[[#This Row],[Precio Venta]]-VENTAS[[#This Row],[Costo Unitario SIN Comision]]-VENTAS[[#This Row],[Comisión Unitaria 10%]]-0.01*VENTAS[[#This Row],[Precio Venta]])</f>
        <v>11.07</v>
      </c>
      <c r="M1163" s="46"/>
      <c r="N1163" s="47" t="s">
        <v>25551</v>
      </c>
    </row>
    <row r="1164" ht="17" customHeight="1" spans="1:14">
      <c r="A1164" s="38">
        <v>45683.9894097222</v>
      </c>
      <c r="B1164" s="39"/>
      <c r="C1164" s="39"/>
      <c r="D1164" s="39"/>
      <c r="E1164" s="39" t="s">
        <v>17469</v>
      </c>
      <c r="F1164" s="41" t="s">
        <v>25297</v>
      </c>
      <c r="G1164" s="39">
        <v>1</v>
      </c>
      <c r="H1164" s="42">
        <v>30</v>
      </c>
      <c r="I1164" s="44">
        <f>VENTAS[[#This Row],[Cantidad]]*VENTAS[[#This Row],[Precio Venta]]</f>
        <v>30</v>
      </c>
      <c r="J1164" s="42">
        <f>IF(VENTAS[[#This Row],[Nombre del Gestor]]&gt;1,VENTAS[[#This Row],[Precio Venta]]*10%,0)</f>
        <v>0</v>
      </c>
      <c r="K1164" s="42">
        <f>IFERROR(VLOOKUP(VENTAS[[#This Row],[Código del producto Vendido]],STOCK[],13,FALSE),VENTAS[[#This Row],[Precio Venta]]*0.6)-VENTAS[[#This Row],[Comisión Unitaria 10%]]</f>
        <v>12</v>
      </c>
      <c r="L1164" s="42">
        <f>VENTAS[[#This Row],[Cantidad]]*(VENTAS[[#This Row],[Precio Venta]]-VENTAS[[#This Row],[Costo Unitario SIN Comision]]-VENTAS[[#This Row],[Comisión Unitaria 10%]]-0.01*VENTAS[[#This Row],[Precio Venta]])</f>
        <v>17.7</v>
      </c>
      <c r="M1164" s="46"/>
      <c r="N1164" s="47" t="s">
        <v>25552</v>
      </c>
    </row>
    <row r="1165" ht="34" customHeight="1" spans="1:14">
      <c r="A1165" s="38">
        <v>45683.9894097222</v>
      </c>
      <c r="B1165" s="39"/>
      <c r="C1165" s="39"/>
      <c r="D1165" s="39"/>
      <c r="E1165" s="39" t="s">
        <v>17298</v>
      </c>
      <c r="F1165" s="41" t="s">
        <v>17299</v>
      </c>
      <c r="G1165" s="39">
        <v>1</v>
      </c>
      <c r="H1165" s="42">
        <v>30</v>
      </c>
      <c r="I1165" s="44">
        <f>VENTAS[[#This Row],[Cantidad]]*VENTAS[[#This Row],[Precio Venta]]</f>
        <v>30</v>
      </c>
      <c r="J1165" s="42">
        <f>IF(VENTAS[[#This Row],[Nombre del Gestor]]&gt;1,VENTAS[[#This Row],[Precio Venta]]*10%,0)</f>
        <v>0</v>
      </c>
      <c r="K1165" s="42">
        <f>IFERROR(VLOOKUP(VENTAS[[#This Row],[Código del producto Vendido]],STOCK[],13,FALSE),VENTAS[[#This Row],[Precio Venta]]*0.6)-VENTAS[[#This Row],[Comisión Unitaria 10%]]</f>
        <v>16.5</v>
      </c>
      <c r="L1165" s="42">
        <f>VENTAS[[#This Row],[Cantidad]]*(VENTAS[[#This Row],[Precio Venta]]-VENTAS[[#This Row],[Costo Unitario SIN Comision]]-VENTAS[[#This Row],[Comisión Unitaria 10%]]-0.01*VENTAS[[#This Row],[Precio Venta]])</f>
        <v>13.2</v>
      </c>
      <c r="M1165" s="46"/>
      <c r="N1165" s="47" t="s">
        <v>25553</v>
      </c>
    </row>
    <row r="1166" ht="17" customHeight="1" spans="1:14">
      <c r="A1166" s="38">
        <v>45683.9923263889</v>
      </c>
      <c r="B1166" s="39"/>
      <c r="C1166" s="39"/>
      <c r="D1166" s="39"/>
      <c r="E1166" s="39" t="s">
        <v>17004</v>
      </c>
      <c r="F1166" s="41" t="s">
        <v>17005</v>
      </c>
      <c r="G1166" s="39">
        <v>1</v>
      </c>
      <c r="H1166" s="42">
        <v>20</v>
      </c>
      <c r="I1166" s="44">
        <f>VENTAS[[#This Row],[Cantidad]]*VENTAS[[#This Row],[Precio Venta]]</f>
        <v>20</v>
      </c>
      <c r="J1166" s="42">
        <f>IF(VENTAS[[#This Row],[Nombre del Gestor]]&gt;1,VENTAS[[#This Row],[Precio Venta]]*10%,0)</f>
        <v>0</v>
      </c>
      <c r="K1166" s="42">
        <f>IFERROR(VLOOKUP(VENTAS[[#This Row],[Código del producto Vendido]],STOCK[],13,FALSE),VENTAS[[#This Row],[Precio Venta]]*0.6)-VENTAS[[#This Row],[Comisión Unitaria 10%]]</f>
        <v>11</v>
      </c>
      <c r="L1166" s="42">
        <f>VENTAS[[#This Row],[Cantidad]]*(VENTAS[[#This Row],[Precio Venta]]-VENTAS[[#This Row],[Costo Unitario SIN Comision]]-VENTAS[[#This Row],[Comisión Unitaria 10%]]-0.01*VENTAS[[#This Row],[Precio Venta]])</f>
        <v>8.8</v>
      </c>
      <c r="M1166" s="46"/>
      <c r="N1166" s="47" t="s">
        <v>25554</v>
      </c>
    </row>
    <row r="1167" ht="34" customHeight="1" spans="1:14">
      <c r="A1167" s="38">
        <v>45684.0088541667</v>
      </c>
      <c r="B1167" s="39"/>
      <c r="C1167" s="39"/>
      <c r="D1167" s="39"/>
      <c r="E1167" s="39" t="s">
        <v>24935</v>
      </c>
      <c r="F1167" s="41" t="s">
        <v>24899</v>
      </c>
      <c r="G1167" s="39">
        <v>1</v>
      </c>
      <c r="H1167" s="42">
        <v>25</v>
      </c>
      <c r="I1167" s="44">
        <f>VENTAS[[#This Row],[Cantidad]]*VENTAS[[#This Row],[Precio Venta]]</f>
        <v>25</v>
      </c>
      <c r="J1167" s="42">
        <f>IF(VENTAS[[#This Row],[Nombre del Gestor]]&gt;1,VENTAS[[#This Row],[Precio Venta]]*10%,0)</f>
        <v>0</v>
      </c>
      <c r="K1167" s="42">
        <f>IFERROR(VLOOKUP(VENTAS[[#This Row],[Código del producto Vendido]],STOCK[],13,FALSE),VENTAS[[#This Row],[Precio Venta]]*0.6)-VENTAS[[#This Row],[Comisión Unitaria 10%]]</f>
        <v>15</v>
      </c>
      <c r="L1167" s="42">
        <f>VENTAS[[#This Row],[Cantidad]]*(VENTAS[[#This Row],[Precio Venta]]-VENTAS[[#This Row],[Costo Unitario SIN Comision]]-VENTAS[[#This Row],[Comisión Unitaria 10%]]-0.01*VENTAS[[#This Row],[Precio Venta]])</f>
        <v>9.75</v>
      </c>
      <c r="M1167" s="46"/>
      <c r="N1167" s="47" t="s">
        <v>25555</v>
      </c>
    </row>
    <row r="1168" ht="17" customHeight="1" spans="1:14">
      <c r="A1168" s="38">
        <v>45684.3853472222</v>
      </c>
      <c r="B1168" s="39"/>
      <c r="C1168" s="39"/>
      <c r="D1168" s="39" t="s">
        <v>23383</v>
      </c>
      <c r="E1168" s="39" t="s">
        <v>17271</v>
      </c>
      <c r="F1168" s="41" t="s">
        <v>24538</v>
      </c>
      <c r="G1168" s="39">
        <v>1</v>
      </c>
      <c r="H1168" s="42">
        <v>30</v>
      </c>
      <c r="I1168" s="44">
        <f>VENTAS[[#This Row],[Cantidad]]*VENTAS[[#This Row],[Precio Venta]]</f>
        <v>30</v>
      </c>
      <c r="J1168" s="42">
        <f>IF(VENTAS[[#This Row],[Nombre del Gestor]]&gt;1,VENTAS[[#This Row],[Precio Venta]]*10%,0)</f>
        <v>3</v>
      </c>
      <c r="K1168" s="42">
        <f>IFERROR(VLOOKUP(VENTAS[[#This Row],[Código del producto Vendido]],STOCK[],13,FALSE),VENTAS[[#This Row],[Precio Venta]]*0.6)-VENTAS[[#This Row],[Comisión Unitaria 10%]]</f>
        <v>14</v>
      </c>
      <c r="L1168" s="42">
        <f>VENTAS[[#This Row],[Cantidad]]*(VENTAS[[#This Row],[Precio Venta]]-VENTAS[[#This Row],[Costo Unitario SIN Comision]]-VENTAS[[#This Row],[Comisión Unitaria 10%]]-0.01*VENTAS[[#This Row],[Precio Venta]])</f>
        <v>12.7</v>
      </c>
      <c r="M1168" s="46"/>
      <c r="N1168" s="47" t="s">
        <v>25556</v>
      </c>
    </row>
    <row r="1169" ht="17" customHeight="1" spans="1:14">
      <c r="A1169" s="38">
        <v>45684.3853472222</v>
      </c>
      <c r="B1169" s="39"/>
      <c r="C1169" s="39"/>
      <c r="D1169" s="39" t="s">
        <v>23383</v>
      </c>
      <c r="E1169" s="39" t="s">
        <v>24887</v>
      </c>
      <c r="F1169" s="41" t="s">
        <v>24888</v>
      </c>
      <c r="G1169" s="39">
        <v>1</v>
      </c>
      <c r="H1169" s="42">
        <v>30</v>
      </c>
      <c r="I1169" s="44">
        <f>VENTAS[[#This Row],[Cantidad]]*VENTAS[[#This Row],[Precio Venta]]</f>
        <v>30</v>
      </c>
      <c r="J1169" s="42">
        <f>IF(VENTAS[[#This Row],[Nombre del Gestor]]&gt;1,VENTAS[[#This Row],[Precio Venta]]*10%,0)</f>
        <v>3</v>
      </c>
      <c r="K1169" s="42">
        <f>IFERROR(VLOOKUP(VENTAS[[#This Row],[Código del producto Vendido]],STOCK[],13,FALSE),VENTAS[[#This Row],[Precio Venta]]*0.6)-VENTAS[[#This Row],[Comisión Unitaria 10%]]</f>
        <v>15</v>
      </c>
      <c r="L1169" s="42">
        <f>VENTAS[[#This Row],[Cantidad]]*(VENTAS[[#This Row],[Precio Venta]]-VENTAS[[#This Row],[Costo Unitario SIN Comision]]-VENTAS[[#This Row],[Comisión Unitaria 10%]]-0.01*VENTAS[[#This Row],[Precio Venta]])</f>
        <v>11.7</v>
      </c>
      <c r="M1169" s="46"/>
      <c r="N1169" s="47" t="s">
        <v>25557</v>
      </c>
    </row>
    <row r="1170" ht="17" customHeight="1" spans="1:14">
      <c r="A1170" s="38">
        <v>45684.4273611111</v>
      </c>
      <c r="B1170" s="39"/>
      <c r="C1170" s="39"/>
      <c r="D1170" s="39"/>
      <c r="E1170" s="39" t="s">
        <v>25558</v>
      </c>
      <c r="F1170" s="41" t="s">
        <v>25559</v>
      </c>
      <c r="G1170" s="39">
        <v>1</v>
      </c>
      <c r="H1170" s="42">
        <v>20</v>
      </c>
      <c r="I1170" s="44">
        <f>VENTAS[[#This Row],[Cantidad]]*VENTAS[[#This Row],[Precio Venta]]</f>
        <v>20</v>
      </c>
      <c r="J1170" s="42">
        <f>IF(VENTAS[[#This Row],[Nombre del Gestor]]&gt;1,VENTAS[[#This Row],[Precio Venta]]*10%,0)</f>
        <v>0</v>
      </c>
      <c r="K1170" s="42">
        <f>IFERROR(VLOOKUP(VENTAS[[#This Row],[Código del producto Vendido]],STOCK[],13,FALSE),VENTAS[[#This Row],[Precio Venta]]*0.6)-VENTAS[[#This Row],[Comisión Unitaria 10%]]</f>
        <v>12</v>
      </c>
      <c r="L1170" s="42">
        <f>VENTAS[[#This Row],[Cantidad]]*(VENTAS[[#This Row],[Precio Venta]]-VENTAS[[#This Row],[Costo Unitario SIN Comision]]-VENTAS[[#This Row],[Comisión Unitaria 10%]]-0.01*VENTAS[[#This Row],[Precio Venta]])</f>
        <v>7.8</v>
      </c>
      <c r="M1170" s="46"/>
      <c r="N1170" s="47" t="s">
        <v>25560</v>
      </c>
    </row>
    <row r="1171" ht="34" customHeight="1" spans="1:14">
      <c r="A1171" s="38">
        <v>45684.551099537</v>
      </c>
      <c r="B1171" s="39"/>
      <c r="C1171" s="39"/>
      <c r="D1171" s="39" t="s">
        <v>23196</v>
      </c>
      <c r="E1171" s="39" t="s">
        <v>25561</v>
      </c>
      <c r="F1171" s="41" t="s">
        <v>25562</v>
      </c>
      <c r="G1171" s="39">
        <v>1</v>
      </c>
      <c r="H1171" s="42">
        <v>20</v>
      </c>
      <c r="I1171" s="44">
        <f>VENTAS[[#This Row],[Cantidad]]*VENTAS[[#This Row],[Precio Venta]]</f>
        <v>20</v>
      </c>
      <c r="J1171" s="42">
        <f>IF(VENTAS[[#This Row],[Nombre del Gestor]]&gt;1,VENTAS[[#This Row],[Precio Venta]]*10%,0)</f>
        <v>2</v>
      </c>
      <c r="K1171" s="42">
        <f>IFERROR(VLOOKUP(VENTAS[[#This Row],[Código del producto Vendido]],STOCK[],13,FALSE),VENTAS[[#This Row],[Precio Venta]]*0.6)-VENTAS[[#This Row],[Comisión Unitaria 10%]]</f>
        <v>10</v>
      </c>
      <c r="L1171" s="42">
        <f>VENTAS[[#This Row],[Cantidad]]*(VENTAS[[#This Row],[Precio Venta]]-VENTAS[[#This Row],[Costo Unitario SIN Comision]]-VENTAS[[#This Row],[Comisión Unitaria 10%]]-0.01*VENTAS[[#This Row],[Precio Venta]])</f>
        <v>7.8</v>
      </c>
      <c r="M1171" s="46"/>
      <c r="N1171" s="47" t="s">
        <v>25563</v>
      </c>
    </row>
    <row r="1172" ht="17" customHeight="1" spans="1:14">
      <c r="A1172" s="38">
        <v>45684.551099537</v>
      </c>
      <c r="B1172" s="39"/>
      <c r="C1172" s="39"/>
      <c r="D1172" s="39" t="s">
        <v>23196</v>
      </c>
      <c r="E1172" s="39" t="s">
        <v>17004</v>
      </c>
      <c r="F1172" s="41" t="s">
        <v>17005</v>
      </c>
      <c r="G1172" s="39">
        <v>1</v>
      </c>
      <c r="H1172" s="42">
        <v>20</v>
      </c>
      <c r="I1172" s="44">
        <f>VENTAS[[#This Row],[Cantidad]]*VENTAS[[#This Row],[Precio Venta]]</f>
        <v>20</v>
      </c>
      <c r="J1172" s="42">
        <f>IF(VENTAS[[#This Row],[Nombre del Gestor]]&gt;1,VENTAS[[#This Row],[Precio Venta]]*10%,0)</f>
        <v>2</v>
      </c>
      <c r="K1172" s="42">
        <f>IFERROR(VLOOKUP(VENTAS[[#This Row],[Código del producto Vendido]],STOCK[],13,FALSE),VENTAS[[#This Row],[Precio Venta]]*0.6)-VENTAS[[#This Row],[Comisión Unitaria 10%]]</f>
        <v>9</v>
      </c>
      <c r="L1172" s="42">
        <f>VENTAS[[#This Row],[Cantidad]]*(VENTAS[[#This Row],[Precio Venta]]-VENTAS[[#This Row],[Costo Unitario SIN Comision]]-VENTAS[[#This Row],[Comisión Unitaria 10%]]-0.01*VENTAS[[#This Row],[Precio Venta]])</f>
        <v>8.8</v>
      </c>
      <c r="M1172" s="46"/>
      <c r="N1172" s="47" t="s">
        <v>25564</v>
      </c>
    </row>
    <row r="1173" ht="34" customHeight="1" spans="1:14">
      <c r="A1173" s="38">
        <v>45684.551099537</v>
      </c>
      <c r="B1173" s="39"/>
      <c r="C1173" s="39"/>
      <c r="D1173" s="39" t="s">
        <v>23196</v>
      </c>
      <c r="E1173" s="39" t="s">
        <v>25565</v>
      </c>
      <c r="F1173" s="41" t="s">
        <v>17399</v>
      </c>
      <c r="G1173" s="39">
        <v>1</v>
      </c>
      <c r="H1173" s="42">
        <v>30</v>
      </c>
      <c r="I1173" s="44">
        <f>VENTAS[[#This Row],[Cantidad]]*VENTAS[[#This Row],[Precio Venta]]</f>
        <v>30</v>
      </c>
      <c r="J1173" s="42">
        <f>IF(VENTAS[[#This Row],[Nombre del Gestor]]&gt;1,VENTAS[[#This Row],[Precio Venta]]*10%,0)</f>
        <v>3</v>
      </c>
      <c r="K1173" s="42">
        <f>IFERROR(VLOOKUP(VENTAS[[#This Row],[Código del producto Vendido]],STOCK[],13,FALSE),VENTAS[[#This Row],[Precio Venta]]*0.6)-VENTAS[[#This Row],[Comisión Unitaria 10%]]</f>
        <v>15</v>
      </c>
      <c r="L1173" s="42">
        <f>VENTAS[[#This Row],[Cantidad]]*(VENTAS[[#This Row],[Precio Venta]]-VENTAS[[#This Row],[Costo Unitario SIN Comision]]-VENTAS[[#This Row],[Comisión Unitaria 10%]]-0.01*VENTAS[[#This Row],[Precio Venta]])</f>
        <v>11.7</v>
      </c>
      <c r="M1173" s="46"/>
      <c r="N1173" s="47" t="s">
        <v>25566</v>
      </c>
    </row>
    <row r="1174" ht="34" customHeight="1" spans="1:14">
      <c r="A1174" s="38">
        <v>45684.5526736111</v>
      </c>
      <c r="B1174" s="39"/>
      <c r="C1174" s="39"/>
      <c r="D1174" s="39" t="s">
        <v>23383</v>
      </c>
      <c r="E1174" s="39" t="s">
        <v>25567</v>
      </c>
      <c r="F1174" s="41" t="s">
        <v>25568</v>
      </c>
      <c r="G1174" s="39">
        <v>1</v>
      </c>
      <c r="H1174" s="42">
        <v>60</v>
      </c>
      <c r="I1174" s="44">
        <f>VENTAS[[#This Row],[Cantidad]]*VENTAS[[#This Row],[Precio Venta]]</f>
        <v>60</v>
      </c>
      <c r="J1174" s="42">
        <f>IF(VENTAS[[#This Row],[Nombre del Gestor]]&gt;1,VENTAS[[#This Row],[Precio Venta]]*10%,0)</f>
        <v>6</v>
      </c>
      <c r="K1174" s="42">
        <f>IFERROR(VLOOKUP(VENTAS[[#This Row],[Código del producto Vendido]],STOCK[],13,FALSE),VENTAS[[#This Row],[Precio Venta]]*0.6)-VENTAS[[#This Row],[Comisión Unitaria 10%]]</f>
        <v>30</v>
      </c>
      <c r="L1174" s="42">
        <f>VENTAS[[#This Row],[Cantidad]]*(VENTAS[[#This Row],[Precio Venta]]-VENTAS[[#This Row],[Costo Unitario SIN Comision]]-VENTAS[[#This Row],[Comisión Unitaria 10%]]-0.01*VENTAS[[#This Row],[Precio Venta]])</f>
        <v>23.4</v>
      </c>
      <c r="M1174" s="46"/>
      <c r="N1174" s="47" t="s">
        <v>25569</v>
      </c>
    </row>
    <row r="1175" ht="17" customHeight="1" spans="1:14">
      <c r="A1175" s="38">
        <v>45684.7611574074</v>
      </c>
      <c r="B1175" s="39"/>
      <c r="C1175" s="39"/>
      <c r="D1175" s="39" t="s">
        <v>23671</v>
      </c>
      <c r="E1175" s="39" t="s">
        <v>25570</v>
      </c>
      <c r="F1175" s="41" t="s">
        <v>24488</v>
      </c>
      <c r="G1175" s="39">
        <v>1</v>
      </c>
      <c r="H1175" s="42">
        <v>15</v>
      </c>
      <c r="I1175" s="44">
        <f>VENTAS[[#This Row],[Cantidad]]*VENTAS[[#This Row],[Precio Venta]]</f>
        <v>15</v>
      </c>
      <c r="J1175" s="42">
        <f>IF(VENTAS[[#This Row],[Nombre del Gestor]]&gt;1,VENTAS[[#This Row],[Precio Venta]]*10%,0)</f>
        <v>1.5</v>
      </c>
      <c r="K1175" s="42">
        <f>IFERROR(VLOOKUP(VENTAS[[#This Row],[Código del producto Vendido]],STOCK[],13,FALSE),VENTAS[[#This Row],[Precio Venta]]*0.6)-VENTAS[[#This Row],[Comisión Unitaria 10%]]</f>
        <v>7.5</v>
      </c>
      <c r="L1175" s="42">
        <f>VENTAS[[#This Row],[Cantidad]]*(VENTAS[[#This Row],[Precio Venta]]-VENTAS[[#This Row],[Costo Unitario SIN Comision]]-VENTAS[[#This Row],[Comisión Unitaria 10%]]-0.01*VENTAS[[#This Row],[Precio Venta]])</f>
        <v>5.85</v>
      </c>
      <c r="M1175" s="46"/>
      <c r="N1175" s="47" t="s">
        <v>25571</v>
      </c>
    </row>
    <row r="1176" ht="34" customHeight="1" spans="1:14">
      <c r="A1176" s="38">
        <v>45684.7621064815</v>
      </c>
      <c r="B1176" s="39"/>
      <c r="C1176" s="39"/>
      <c r="D1176" s="39" t="s">
        <v>23218</v>
      </c>
      <c r="E1176" s="39" t="s">
        <v>17352</v>
      </c>
      <c r="F1176" s="41" t="s">
        <v>17351</v>
      </c>
      <c r="G1176" s="39">
        <v>1</v>
      </c>
      <c r="H1176" s="42">
        <v>12</v>
      </c>
      <c r="I1176" s="44">
        <f>VENTAS[[#This Row],[Cantidad]]*VENTAS[[#This Row],[Precio Venta]]</f>
        <v>12</v>
      </c>
      <c r="J1176" s="42">
        <f>IF(VENTAS[[#This Row],[Nombre del Gestor]]&gt;1,VENTAS[[#This Row],[Precio Venta]]*10%,0)</f>
        <v>1.2</v>
      </c>
      <c r="K1176" s="42">
        <f>IFERROR(VLOOKUP(VENTAS[[#This Row],[Código del producto Vendido]],STOCK[],13,FALSE),VENTAS[[#This Row],[Precio Venta]]*0.6)-VENTAS[[#This Row],[Comisión Unitaria 10%]]</f>
        <v>7.79</v>
      </c>
      <c r="L1176" s="42">
        <f>VENTAS[[#This Row],[Cantidad]]*(VENTAS[[#This Row],[Precio Venta]]-VENTAS[[#This Row],[Costo Unitario SIN Comision]]-VENTAS[[#This Row],[Comisión Unitaria 10%]]-0.01*VENTAS[[#This Row],[Precio Venta]])</f>
        <v>2.89</v>
      </c>
      <c r="M1176" s="46"/>
      <c r="N1176" s="47" t="s">
        <v>25572</v>
      </c>
    </row>
    <row r="1177" ht="34" customHeight="1" spans="1:14">
      <c r="A1177" s="38">
        <v>45684.7621064815</v>
      </c>
      <c r="B1177" s="39"/>
      <c r="C1177" s="39"/>
      <c r="D1177" s="39" t="s">
        <v>23218</v>
      </c>
      <c r="E1177" s="39" t="s">
        <v>25573</v>
      </c>
      <c r="F1177" s="41" t="s">
        <v>25574</v>
      </c>
      <c r="G1177" s="39">
        <v>1</v>
      </c>
      <c r="H1177" s="42">
        <v>20</v>
      </c>
      <c r="I1177" s="44">
        <f>VENTAS[[#This Row],[Cantidad]]*VENTAS[[#This Row],[Precio Venta]]</f>
        <v>20</v>
      </c>
      <c r="J1177" s="42">
        <f>IF(VENTAS[[#This Row],[Nombre del Gestor]]&gt;1,VENTAS[[#This Row],[Precio Venta]]*10%,0)</f>
        <v>2</v>
      </c>
      <c r="K1177" s="42">
        <f>IFERROR(VLOOKUP(VENTAS[[#This Row],[Código del producto Vendido]],STOCK[],13,FALSE),VENTAS[[#This Row],[Precio Venta]]*0.6)-VENTAS[[#This Row],[Comisión Unitaria 10%]]</f>
        <v>10</v>
      </c>
      <c r="L1177" s="42">
        <f>VENTAS[[#This Row],[Cantidad]]*(VENTAS[[#This Row],[Precio Venta]]-VENTAS[[#This Row],[Costo Unitario SIN Comision]]-VENTAS[[#This Row],[Comisión Unitaria 10%]]-0.01*VENTAS[[#This Row],[Precio Venta]])</f>
        <v>7.8</v>
      </c>
      <c r="M1177" s="46"/>
      <c r="N1177" s="47" t="s">
        <v>25575</v>
      </c>
    </row>
    <row r="1178" ht="17" customHeight="1" spans="1:14">
      <c r="A1178" s="38">
        <v>45684.7629513889</v>
      </c>
      <c r="B1178" s="39"/>
      <c r="C1178" s="39"/>
      <c r="D1178" s="39" t="s">
        <v>24029</v>
      </c>
      <c r="E1178" s="39" t="s">
        <v>25576</v>
      </c>
      <c r="F1178" s="41" t="s">
        <v>24511</v>
      </c>
      <c r="G1178" s="39">
        <v>1</v>
      </c>
      <c r="H1178" s="42">
        <v>30</v>
      </c>
      <c r="I1178" s="44">
        <f>VENTAS[[#This Row],[Cantidad]]*VENTAS[[#This Row],[Precio Venta]]</f>
        <v>30</v>
      </c>
      <c r="J1178" s="42">
        <f>IF(VENTAS[[#This Row],[Nombre del Gestor]]&gt;1,VENTAS[[#This Row],[Precio Venta]]*10%,0)</f>
        <v>3</v>
      </c>
      <c r="K1178" s="42">
        <f>IFERROR(VLOOKUP(VENTAS[[#This Row],[Código del producto Vendido]],STOCK[],13,FALSE),VENTAS[[#This Row],[Precio Venta]]*0.6)-VENTAS[[#This Row],[Comisión Unitaria 10%]]</f>
        <v>15</v>
      </c>
      <c r="L1178" s="42">
        <f>VENTAS[[#This Row],[Cantidad]]*(VENTAS[[#This Row],[Precio Venta]]-VENTAS[[#This Row],[Costo Unitario SIN Comision]]-VENTAS[[#This Row],[Comisión Unitaria 10%]]-0.01*VENTAS[[#This Row],[Precio Venta]])</f>
        <v>11.7</v>
      </c>
      <c r="M1178" s="46"/>
      <c r="N1178" s="47" t="s">
        <v>25577</v>
      </c>
    </row>
    <row r="1179" ht="17" customHeight="1" spans="1:14">
      <c r="A1179" s="38">
        <v>45684.8390972222</v>
      </c>
      <c r="B1179" s="39"/>
      <c r="C1179" s="39"/>
      <c r="D1179" s="39" t="s">
        <v>23218</v>
      </c>
      <c r="E1179" s="39" t="s">
        <v>25578</v>
      </c>
      <c r="F1179" s="41" t="s">
        <v>25579</v>
      </c>
      <c r="G1179" s="39">
        <v>1</v>
      </c>
      <c r="H1179" s="42">
        <v>25</v>
      </c>
      <c r="I1179" s="44">
        <f>VENTAS[[#This Row],[Cantidad]]*VENTAS[[#This Row],[Precio Venta]]</f>
        <v>25</v>
      </c>
      <c r="J1179" s="42">
        <f>IF(VENTAS[[#This Row],[Nombre del Gestor]]&gt;1,VENTAS[[#This Row],[Precio Venta]]*10%,0)</f>
        <v>2.5</v>
      </c>
      <c r="K1179" s="42">
        <f>IFERROR(VLOOKUP(VENTAS[[#This Row],[Código del producto Vendido]],STOCK[],13,FALSE),VENTAS[[#This Row],[Precio Venta]]*0.6)-VENTAS[[#This Row],[Comisión Unitaria 10%]]</f>
        <v>12.5</v>
      </c>
      <c r="L1179" s="42">
        <f>VENTAS[[#This Row],[Cantidad]]*(VENTAS[[#This Row],[Precio Venta]]-VENTAS[[#This Row],[Costo Unitario SIN Comision]]-VENTAS[[#This Row],[Comisión Unitaria 10%]]-0.01*VENTAS[[#This Row],[Precio Venta]])</f>
        <v>9.75</v>
      </c>
      <c r="M1179" s="46"/>
      <c r="N1179" s="47" t="s">
        <v>25580</v>
      </c>
    </row>
    <row r="1180" ht="17" customHeight="1" spans="1:14">
      <c r="A1180" s="38">
        <v>45687.7513194444</v>
      </c>
      <c r="B1180" s="39"/>
      <c r="C1180" s="39"/>
      <c r="D1180" s="39" t="s">
        <v>23174</v>
      </c>
      <c r="E1180" s="39" t="s">
        <v>25581</v>
      </c>
      <c r="F1180" s="41" t="s">
        <v>23392</v>
      </c>
      <c r="G1180" s="39">
        <v>1</v>
      </c>
      <c r="H1180" s="42">
        <v>20</v>
      </c>
      <c r="I1180" s="44">
        <f>VENTAS[[#This Row],[Cantidad]]*VENTAS[[#This Row],[Precio Venta]]</f>
        <v>20</v>
      </c>
      <c r="J1180" s="42">
        <f>IF(VENTAS[[#This Row],[Nombre del Gestor]]&gt;1,VENTAS[[#This Row],[Precio Venta]]*10%,0)</f>
        <v>2</v>
      </c>
      <c r="K1180" s="42">
        <f>IFERROR(VLOOKUP(VENTAS[[#This Row],[Código del producto Vendido]],STOCK[],13,FALSE),VENTAS[[#This Row],[Precio Venta]]*0.6)-VENTAS[[#This Row],[Comisión Unitaria 10%]]</f>
        <v>10</v>
      </c>
      <c r="L1180" s="42">
        <f>VENTAS[[#This Row],[Cantidad]]*(VENTAS[[#This Row],[Precio Venta]]-VENTAS[[#This Row],[Costo Unitario SIN Comision]]-VENTAS[[#This Row],[Comisión Unitaria 10%]]-0.01*VENTAS[[#This Row],[Precio Venta]])</f>
        <v>7.8</v>
      </c>
      <c r="M1180" s="46"/>
      <c r="N1180" s="47" t="s">
        <v>25582</v>
      </c>
    </row>
    <row r="1181" ht="17" customHeight="1" spans="1:14">
      <c r="A1181" s="38">
        <v>45687.7522800926</v>
      </c>
      <c r="B1181" s="39"/>
      <c r="C1181" s="39"/>
      <c r="D1181" s="39" t="s">
        <v>24029</v>
      </c>
      <c r="E1181" s="39" t="s">
        <v>25583</v>
      </c>
      <c r="F1181" s="41" t="s">
        <v>25584</v>
      </c>
      <c r="G1181" s="39">
        <v>1</v>
      </c>
      <c r="H1181" s="42">
        <v>30</v>
      </c>
      <c r="I1181" s="44">
        <f>VENTAS[[#This Row],[Cantidad]]*VENTAS[[#This Row],[Precio Venta]]</f>
        <v>30</v>
      </c>
      <c r="J1181" s="42">
        <f>IF(VENTAS[[#This Row],[Nombre del Gestor]]&gt;1,VENTAS[[#This Row],[Precio Venta]]*10%,0)</f>
        <v>3</v>
      </c>
      <c r="K1181" s="42">
        <f>IFERROR(VLOOKUP(VENTAS[[#This Row],[Código del producto Vendido]],STOCK[],13,FALSE),VENTAS[[#This Row],[Precio Venta]]*0.6)-VENTAS[[#This Row],[Comisión Unitaria 10%]]</f>
        <v>15</v>
      </c>
      <c r="L1181" s="42">
        <f>VENTAS[[#This Row],[Cantidad]]*(VENTAS[[#This Row],[Precio Venta]]-VENTAS[[#This Row],[Costo Unitario SIN Comision]]-VENTAS[[#This Row],[Comisión Unitaria 10%]]-0.01*VENTAS[[#This Row],[Precio Venta]])</f>
        <v>11.7</v>
      </c>
      <c r="M1181" s="46"/>
      <c r="N1181" s="47" t="s">
        <v>25585</v>
      </c>
    </row>
    <row r="1182" ht="17" customHeight="1" spans="1:14">
      <c r="A1182" s="38">
        <v>45687.7533680556</v>
      </c>
      <c r="B1182" s="39"/>
      <c r="C1182" s="39"/>
      <c r="D1182" s="39" t="s">
        <v>24029</v>
      </c>
      <c r="E1182" s="39" t="s">
        <v>17796</v>
      </c>
      <c r="F1182" s="41" t="s">
        <v>24708</v>
      </c>
      <c r="G1182" s="39">
        <v>1</v>
      </c>
      <c r="H1182" s="42">
        <v>25</v>
      </c>
      <c r="I1182" s="44">
        <f>VENTAS[[#This Row],[Cantidad]]*VENTAS[[#This Row],[Precio Venta]]</f>
        <v>25</v>
      </c>
      <c r="J1182" s="42">
        <f>IF(VENTAS[[#This Row],[Nombre del Gestor]]&gt;1,VENTAS[[#This Row],[Precio Venta]]*10%,0)</f>
        <v>2.5</v>
      </c>
      <c r="K1182" s="42">
        <f>IFERROR(VLOOKUP(VENTAS[[#This Row],[Código del producto Vendido]],STOCK[],13,FALSE),VENTAS[[#This Row],[Precio Venta]]*0.6)-VENTAS[[#This Row],[Comisión Unitaria 10%]]</f>
        <v>12</v>
      </c>
      <c r="L1182" s="42">
        <f>VENTAS[[#This Row],[Cantidad]]*(VENTAS[[#This Row],[Precio Venta]]-VENTAS[[#This Row],[Costo Unitario SIN Comision]]-VENTAS[[#This Row],[Comisión Unitaria 10%]]-0.01*VENTAS[[#This Row],[Precio Venta]])</f>
        <v>10.25</v>
      </c>
      <c r="M1182" s="46"/>
      <c r="N1182" s="47" t="s">
        <v>25586</v>
      </c>
    </row>
    <row r="1183" ht="34" customHeight="1" spans="1:14">
      <c r="A1183" s="38">
        <v>45687.754537037</v>
      </c>
      <c r="B1183" s="39"/>
      <c r="C1183" s="39"/>
      <c r="D1183" s="39" t="s">
        <v>23196</v>
      </c>
      <c r="E1183" s="39" t="s">
        <v>25103</v>
      </c>
      <c r="F1183" s="41" t="s">
        <v>17694</v>
      </c>
      <c r="G1183" s="39">
        <v>1</v>
      </c>
      <c r="H1183" s="42">
        <v>18</v>
      </c>
      <c r="I1183" s="44">
        <f>VENTAS[[#This Row],[Cantidad]]*VENTAS[[#This Row],[Precio Venta]]</f>
        <v>18</v>
      </c>
      <c r="J1183" s="42">
        <f>IF(VENTAS[[#This Row],[Nombre del Gestor]]&gt;1,VENTAS[[#This Row],[Precio Venta]]*10%,0)</f>
        <v>1.8</v>
      </c>
      <c r="K1183" s="42">
        <f>IFERROR(VLOOKUP(VENTAS[[#This Row],[Código del producto Vendido]],STOCK[],13,FALSE),VENTAS[[#This Row],[Precio Venta]]*0.6)-VENTAS[[#This Row],[Comisión Unitaria 10%]]</f>
        <v>9</v>
      </c>
      <c r="L1183" s="42">
        <f>VENTAS[[#This Row],[Cantidad]]*(VENTAS[[#This Row],[Precio Venta]]-VENTAS[[#This Row],[Costo Unitario SIN Comision]]-VENTAS[[#This Row],[Comisión Unitaria 10%]]-0.01*VENTAS[[#This Row],[Precio Venta]])</f>
        <v>7.02</v>
      </c>
      <c r="M1183" s="46"/>
      <c r="N1183" s="47" t="s">
        <v>25587</v>
      </c>
    </row>
    <row r="1184" ht="17" customHeight="1" spans="1:14">
      <c r="A1184" s="38">
        <v>45687.7728356482</v>
      </c>
      <c r="B1184" s="39"/>
      <c r="C1184" s="39"/>
      <c r="D1184" s="39" t="s">
        <v>23174</v>
      </c>
      <c r="E1184" s="39" t="s">
        <v>17336</v>
      </c>
      <c r="F1184" s="41" t="s">
        <v>17337</v>
      </c>
      <c r="G1184" s="39">
        <v>1</v>
      </c>
      <c r="H1184" s="42">
        <v>30</v>
      </c>
      <c r="I1184" s="44">
        <f>VENTAS[[#This Row],[Cantidad]]*VENTAS[[#This Row],[Precio Venta]]</f>
        <v>30</v>
      </c>
      <c r="J1184" s="42">
        <f>IF(VENTAS[[#This Row],[Nombre del Gestor]]&gt;1,VENTAS[[#This Row],[Precio Venta]]*10%,0)</f>
        <v>3</v>
      </c>
      <c r="K1184" s="42">
        <f>IFERROR(VLOOKUP(VENTAS[[#This Row],[Código del producto Vendido]],STOCK[],13,FALSE),VENTAS[[#This Row],[Precio Venta]]*0.6)-VENTAS[[#This Row],[Comisión Unitaria 10%]]</f>
        <v>15.63</v>
      </c>
      <c r="L1184" s="42">
        <f>VENTAS[[#This Row],[Cantidad]]*(VENTAS[[#This Row],[Precio Venta]]-VENTAS[[#This Row],[Costo Unitario SIN Comision]]-VENTAS[[#This Row],[Comisión Unitaria 10%]]-0.01*VENTAS[[#This Row],[Precio Venta]])</f>
        <v>11.07</v>
      </c>
      <c r="M1184" s="46"/>
      <c r="N1184" s="47" t="s">
        <v>25588</v>
      </c>
    </row>
    <row r="1185" ht="17" customHeight="1" spans="1:14">
      <c r="A1185" s="38">
        <v>45687.7728356482</v>
      </c>
      <c r="B1185" s="39"/>
      <c r="C1185" s="39"/>
      <c r="D1185" s="39" t="s">
        <v>23174</v>
      </c>
      <c r="E1185" s="39" t="s">
        <v>24607</v>
      </c>
      <c r="F1185" s="41" t="s">
        <v>17340</v>
      </c>
      <c r="G1185" s="39">
        <v>1</v>
      </c>
      <c r="H1185" s="42">
        <v>30</v>
      </c>
      <c r="I1185" s="44">
        <f>VENTAS[[#This Row],[Cantidad]]*VENTAS[[#This Row],[Precio Venta]]</f>
        <v>30</v>
      </c>
      <c r="J1185" s="42">
        <f>IF(VENTAS[[#This Row],[Nombre del Gestor]]&gt;1,VENTAS[[#This Row],[Precio Venta]]*10%,0)</f>
        <v>3</v>
      </c>
      <c r="K1185" s="42">
        <f>IFERROR(VLOOKUP(VENTAS[[#This Row],[Código del producto Vendido]],STOCK[],13,FALSE),VENTAS[[#This Row],[Precio Venta]]*0.6)-VENTAS[[#This Row],[Comisión Unitaria 10%]]</f>
        <v>15</v>
      </c>
      <c r="L1185" s="42">
        <f>VENTAS[[#This Row],[Cantidad]]*(VENTAS[[#This Row],[Precio Venta]]-VENTAS[[#This Row],[Costo Unitario SIN Comision]]-VENTAS[[#This Row],[Comisión Unitaria 10%]]-0.01*VENTAS[[#This Row],[Precio Venta]])</f>
        <v>11.7</v>
      </c>
      <c r="M1185" s="46"/>
      <c r="N1185" s="47" t="s">
        <v>25589</v>
      </c>
    </row>
    <row r="1186" ht="17" customHeight="1" spans="1:14">
      <c r="A1186" s="38">
        <v>45687.7763888889</v>
      </c>
      <c r="B1186" s="39"/>
      <c r="C1186" s="39"/>
      <c r="D1186" s="39" t="s">
        <v>23218</v>
      </c>
      <c r="E1186" s="39" t="s">
        <v>25590</v>
      </c>
      <c r="F1186" s="41" t="s">
        <v>25591</v>
      </c>
      <c r="G1186" s="39">
        <v>1</v>
      </c>
      <c r="H1186" s="42">
        <v>20</v>
      </c>
      <c r="I1186" s="44">
        <f>VENTAS[[#This Row],[Cantidad]]*VENTAS[[#This Row],[Precio Venta]]</f>
        <v>20</v>
      </c>
      <c r="J1186" s="42">
        <f>IF(VENTAS[[#This Row],[Nombre del Gestor]]&gt;1,VENTAS[[#This Row],[Precio Venta]]*10%,0)</f>
        <v>2</v>
      </c>
      <c r="K1186" s="42">
        <f>IFERROR(VLOOKUP(VENTAS[[#This Row],[Código del producto Vendido]],STOCK[],13,FALSE),VENTAS[[#This Row],[Precio Venta]]*0.6)-VENTAS[[#This Row],[Comisión Unitaria 10%]]</f>
        <v>10</v>
      </c>
      <c r="L1186" s="42">
        <f>VENTAS[[#This Row],[Cantidad]]*(VENTAS[[#This Row],[Precio Venta]]-VENTAS[[#This Row],[Costo Unitario SIN Comision]]-VENTAS[[#This Row],[Comisión Unitaria 10%]]-0.01*VENTAS[[#This Row],[Precio Venta]])</f>
        <v>7.8</v>
      </c>
      <c r="M1186" s="46"/>
      <c r="N1186" s="47" t="s">
        <v>25592</v>
      </c>
    </row>
    <row r="1187" ht="34" customHeight="1" spans="1:14">
      <c r="A1187" s="38">
        <v>45689.4065277778</v>
      </c>
      <c r="B1187" s="39"/>
      <c r="C1187" s="39"/>
      <c r="D1187" s="39" t="s">
        <v>23671</v>
      </c>
      <c r="E1187" s="39" t="s">
        <v>16826</v>
      </c>
      <c r="F1187" s="41" t="s">
        <v>16827</v>
      </c>
      <c r="G1187" s="39">
        <v>1</v>
      </c>
      <c r="H1187" s="42">
        <v>12</v>
      </c>
      <c r="I1187" s="44">
        <f>VENTAS[[#This Row],[Cantidad]]*VENTAS[[#This Row],[Precio Venta]]</f>
        <v>12</v>
      </c>
      <c r="J1187" s="42">
        <f>IF(VENTAS[[#This Row],[Nombre del Gestor]]&gt;1,VENTAS[[#This Row],[Precio Venta]]*10%,0)</f>
        <v>1.2</v>
      </c>
      <c r="K1187" s="42">
        <f>IFERROR(VLOOKUP(VENTAS[[#This Row],[Código del producto Vendido]],STOCK[],13,FALSE),VENTAS[[#This Row],[Precio Venta]]*0.6)-VENTAS[[#This Row],[Comisión Unitaria 10%]]</f>
        <v>4.64</v>
      </c>
      <c r="L1187" s="42">
        <f>VENTAS[[#This Row],[Cantidad]]*(VENTAS[[#This Row],[Precio Venta]]-VENTAS[[#This Row],[Costo Unitario SIN Comision]]-VENTAS[[#This Row],[Comisión Unitaria 10%]]-0.01*VENTAS[[#This Row],[Precio Venta]])</f>
        <v>6.04</v>
      </c>
      <c r="M1187" s="46"/>
      <c r="N1187" s="47" t="s">
        <v>25593</v>
      </c>
    </row>
    <row r="1188" ht="17" customHeight="1" spans="1:14">
      <c r="A1188" s="38">
        <v>45689.710462963</v>
      </c>
      <c r="B1188" s="39"/>
      <c r="C1188" s="39"/>
      <c r="D1188" s="39" t="s">
        <v>23218</v>
      </c>
      <c r="E1188" s="39" t="s">
        <v>17796</v>
      </c>
      <c r="F1188" s="41" t="s">
        <v>24708</v>
      </c>
      <c r="G1188" s="39">
        <v>1</v>
      </c>
      <c r="H1188" s="42">
        <v>25</v>
      </c>
      <c r="I1188" s="44">
        <f>VENTAS[[#This Row],[Cantidad]]*VENTAS[[#This Row],[Precio Venta]]</f>
        <v>25</v>
      </c>
      <c r="J1188" s="42">
        <f>IF(VENTAS[[#This Row],[Nombre del Gestor]]&gt;1,VENTAS[[#This Row],[Precio Venta]]*10%,0)</f>
        <v>2.5</v>
      </c>
      <c r="K1188" s="42">
        <f>IFERROR(VLOOKUP(VENTAS[[#This Row],[Código del producto Vendido]],STOCK[],13,FALSE),VENTAS[[#This Row],[Precio Venta]]*0.6)-VENTAS[[#This Row],[Comisión Unitaria 10%]]</f>
        <v>12</v>
      </c>
      <c r="L1188" s="42">
        <f>VENTAS[[#This Row],[Cantidad]]*(VENTAS[[#This Row],[Precio Venta]]-VENTAS[[#This Row],[Costo Unitario SIN Comision]]-VENTAS[[#This Row],[Comisión Unitaria 10%]]-0.01*VENTAS[[#This Row],[Precio Venta]])</f>
        <v>10.25</v>
      </c>
      <c r="M1188" s="46"/>
      <c r="N1188" s="47" t="s">
        <v>25594</v>
      </c>
    </row>
    <row r="1189" ht="34" customHeight="1" spans="1:14">
      <c r="A1189" s="38">
        <v>45689.7114930555</v>
      </c>
      <c r="B1189" s="39"/>
      <c r="C1189" s="39"/>
      <c r="D1189" s="39" t="s">
        <v>23196</v>
      </c>
      <c r="E1189" s="39" t="s">
        <v>25595</v>
      </c>
      <c r="F1189" s="41" t="s">
        <v>25544</v>
      </c>
      <c r="G1189" s="39">
        <v>1</v>
      </c>
      <c r="H1189" s="42">
        <v>25</v>
      </c>
      <c r="I1189" s="44">
        <f>VENTAS[[#This Row],[Cantidad]]*VENTAS[[#This Row],[Precio Venta]]</f>
        <v>25</v>
      </c>
      <c r="J1189" s="42">
        <f>IF(VENTAS[[#This Row],[Nombre del Gestor]]&gt;1,VENTAS[[#This Row],[Precio Venta]]*10%,0)</f>
        <v>2.5</v>
      </c>
      <c r="K1189" s="42">
        <f>IFERROR(VLOOKUP(VENTAS[[#This Row],[Código del producto Vendido]],STOCK[],13,FALSE),VENTAS[[#This Row],[Precio Venta]]*0.6)-VENTAS[[#This Row],[Comisión Unitaria 10%]]</f>
        <v>12.5</v>
      </c>
      <c r="L1189" s="42">
        <f>VENTAS[[#This Row],[Cantidad]]*(VENTAS[[#This Row],[Precio Venta]]-VENTAS[[#This Row],[Costo Unitario SIN Comision]]-VENTAS[[#This Row],[Comisión Unitaria 10%]]-0.01*VENTAS[[#This Row],[Precio Venta]])</f>
        <v>9.75</v>
      </c>
      <c r="M1189" s="46"/>
      <c r="N1189" s="47" t="s">
        <v>25596</v>
      </c>
    </row>
    <row r="1190" ht="34" customHeight="1" spans="1:14">
      <c r="A1190" s="38">
        <v>45689.7114930555</v>
      </c>
      <c r="B1190" s="39"/>
      <c r="C1190" s="39"/>
      <c r="D1190" s="39" t="s">
        <v>23196</v>
      </c>
      <c r="E1190" s="39" t="s">
        <v>25597</v>
      </c>
      <c r="F1190" s="41" t="s">
        <v>24686</v>
      </c>
      <c r="G1190" s="39">
        <v>1</v>
      </c>
      <c r="H1190" s="42">
        <v>30</v>
      </c>
      <c r="I1190" s="44">
        <f>VENTAS[[#This Row],[Cantidad]]*VENTAS[[#This Row],[Precio Venta]]</f>
        <v>30</v>
      </c>
      <c r="J1190" s="42">
        <f>IF(VENTAS[[#This Row],[Nombre del Gestor]]&gt;1,VENTAS[[#This Row],[Precio Venta]]*10%,0)</f>
        <v>3</v>
      </c>
      <c r="K1190" s="42">
        <f>IFERROR(VLOOKUP(VENTAS[[#This Row],[Código del producto Vendido]],STOCK[],13,FALSE),VENTAS[[#This Row],[Precio Venta]]*0.6)-VENTAS[[#This Row],[Comisión Unitaria 10%]]</f>
        <v>15</v>
      </c>
      <c r="L1190" s="42">
        <f>VENTAS[[#This Row],[Cantidad]]*(VENTAS[[#This Row],[Precio Venta]]-VENTAS[[#This Row],[Costo Unitario SIN Comision]]-VENTAS[[#This Row],[Comisión Unitaria 10%]]-0.01*VENTAS[[#This Row],[Precio Venta]])</f>
        <v>11.7</v>
      </c>
      <c r="M1190" s="46"/>
      <c r="N1190" s="47" t="s">
        <v>25598</v>
      </c>
    </row>
    <row r="1191" ht="34" customHeight="1" spans="1:14">
      <c r="A1191" s="38">
        <v>45689.7122916667</v>
      </c>
      <c r="B1191" s="39"/>
      <c r="C1191" s="39"/>
      <c r="D1191" s="39" t="s">
        <v>23237</v>
      </c>
      <c r="E1191" s="39" t="s">
        <v>24942</v>
      </c>
      <c r="F1191" s="41" t="s">
        <v>24943</v>
      </c>
      <c r="G1191" s="39">
        <v>1</v>
      </c>
      <c r="H1191" s="42">
        <v>45</v>
      </c>
      <c r="I1191" s="44">
        <f>VENTAS[[#This Row],[Cantidad]]*VENTAS[[#This Row],[Precio Venta]]</f>
        <v>45</v>
      </c>
      <c r="J1191" s="42">
        <f>IF(VENTAS[[#This Row],[Nombre del Gestor]]&gt;1,VENTAS[[#This Row],[Precio Venta]]*10%,0)</f>
        <v>4.5</v>
      </c>
      <c r="K1191" s="42">
        <f>IFERROR(VLOOKUP(VENTAS[[#This Row],[Código del producto Vendido]],STOCK[],13,FALSE),VENTAS[[#This Row],[Precio Venta]]*0.6)-VENTAS[[#This Row],[Comisión Unitaria 10%]]</f>
        <v>22.5</v>
      </c>
      <c r="L1191" s="42">
        <f>VENTAS[[#This Row],[Cantidad]]*(VENTAS[[#This Row],[Precio Venta]]-VENTAS[[#This Row],[Costo Unitario SIN Comision]]-VENTAS[[#This Row],[Comisión Unitaria 10%]]-0.01*VENTAS[[#This Row],[Precio Venta]])</f>
        <v>17.55</v>
      </c>
      <c r="M1191" s="46"/>
      <c r="N1191" s="47" t="s">
        <v>25599</v>
      </c>
    </row>
    <row r="1192" ht="17" customHeight="1" spans="1:14">
      <c r="A1192" s="38">
        <v>45689.7130902778</v>
      </c>
      <c r="B1192" s="39"/>
      <c r="C1192" s="39"/>
      <c r="D1192" s="39" t="s">
        <v>23196</v>
      </c>
      <c r="E1192" s="39" t="s">
        <v>16780</v>
      </c>
      <c r="F1192" s="41" t="s">
        <v>16779</v>
      </c>
      <c r="G1192" s="39">
        <v>1</v>
      </c>
      <c r="H1192" s="42">
        <v>20</v>
      </c>
      <c r="I1192" s="44">
        <f>VENTAS[[#This Row],[Cantidad]]*VENTAS[[#This Row],[Precio Venta]]</f>
        <v>20</v>
      </c>
      <c r="J1192" s="42">
        <f>IF(VENTAS[[#This Row],[Nombre del Gestor]]&gt;1,VENTAS[[#This Row],[Precio Venta]]*10%,0)</f>
        <v>2</v>
      </c>
      <c r="K1192" s="42">
        <f>IFERROR(VLOOKUP(VENTAS[[#This Row],[Código del producto Vendido]],STOCK[],13,FALSE),VENTAS[[#This Row],[Precio Venta]]*0.6)-VENTAS[[#This Row],[Comisión Unitaria 10%]]</f>
        <v>7.43</v>
      </c>
      <c r="L1192" s="42">
        <f>VENTAS[[#This Row],[Cantidad]]*(VENTAS[[#This Row],[Precio Venta]]-VENTAS[[#This Row],[Costo Unitario SIN Comision]]-VENTAS[[#This Row],[Comisión Unitaria 10%]]-0.01*VENTAS[[#This Row],[Precio Venta]])</f>
        <v>10.37</v>
      </c>
      <c r="M1192" s="46"/>
      <c r="N1192" s="47" t="s">
        <v>25600</v>
      </c>
    </row>
    <row r="1193" ht="34" customHeight="1" spans="1:14">
      <c r="A1193" s="38">
        <v>45690.443125</v>
      </c>
      <c r="B1193" s="39"/>
      <c r="C1193" s="39"/>
      <c r="D1193" s="39" t="s">
        <v>23237</v>
      </c>
      <c r="E1193" s="39" t="s">
        <v>25601</v>
      </c>
      <c r="F1193" s="41" t="s">
        <v>24367</v>
      </c>
      <c r="G1193" s="39">
        <v>1</v>
      </c>
      <c r="H1193" s="42">
        <v>22</v>
      </c>
      <c r="I1193" s="44">
        <f>VENTAS[[#This Row],[Cantidad]]*VENTAS[[#This Row],[Precio Venta]]</f>
        <v>22</v>
      </c>
      <c r="J1193" s="42">
        <f>IF(VENTAS[[#This Row],[Nombre del Gestor]]&gt;1,VENTAS[[#This Row],[Precio Venta]]*10%,0)</f>
        <v>2.2</v>
      </c>
      <c r="K1193" s="42">
        <f>IFERROR(VLOOKUP(VENTAS[[#This Row],[Código del producto Vendido]],STOCK[],13,FALSE),VENTAS[[#This Row],[Precio Venta]]*0.6)-VENTAS[[#This Row],[Comisión Unitaria 10%]]</f>
        <v>11</v>
      </c>
      <c r="L1193" s="42">
        <f>VENTAS[[#This Row],[Cantidad]]*(VENTAS[[#This Row],[Precio Venta]]-VENTAS[[#This Row],[Costo Unitario SIN Comision]]-VENTAS[[#This Row],[Comisión Unitaria 10%]]-0.01*VENTAS[[#This Row],[Precio Venta]])</f>
        <v>8.58</v>
      </c>
      <c r="M1193" s="46"/>
      <c r="N1193" s="47" t="s">
        <v>25602</v>
      </c>
    </row>
    <row r="1194" ht="17" customHeight="1" spans="1:14">
      <c r="A1194" s="38">
        <v>45690.5948726852</v>
      </c>
      <c r="B1194" s="39"/>
      <c r="C1194" s="39"/>
      <c r="D1194" s="39" t="s">
        <v>25436</v>
      </c>
      <c r="E1194" s="39" t="s">
        <v>16837</v>
      </c>
      <c r="F1194" s="41" t="s">
        <v>16838</v>
      </c>
      <c r="G1194" s="39">
        <v>1</v>
      </c>
      <c r="H1194" s="42">
        <v>18</v>
      </c>
      <c r="I1194" s="44">
        <f>VENTAS[[#This Row],[Cantidad]]*VENTAS[[#This Row],[Precio Venta]]</f>
        <v>18</v>
      </c>
      <c r="J1194" s="42">
        <f>IF(VENTAS[[#This Row],[Nombre del Gestor]]&gt;1,VENTAS[[#This Row],[Precio Venta]]*10%,0)</f>
        <v>1.8</v>
      </c>
      <c r="K1194" s="42">
        <f>IFERROR(VLOOKUP(VENTAS[[#This Row],[Código del producto Vendido]],STOCK[],13,FALSE),VENTAS[[#This Row],[Precio Venta]]*0.6)-VENTAS[[#This Row],[Comisión Unitaria 10%]]</f>
        <v>8.73</v>
      </c>
      <c r="L1194" s="42">
        <f>VENTAS[[#This Row],[Cantidad]]*(VENTAS[[#This Row],[Precio Venta]]-VENTAS[[#This Row],[Costo Unitario SIN Comision]]-VENTAS[[#This Row],[Comisión Unitaria 10%]]-0.01*VENTAS[[#This Row],[Precio Venta]])</f>
        <v>7.29</v>
      </c>
      <c r="M1194" s="46"/>
      <c r="N1194" s="47" t="s">
        <v>25603</v>
      </c>
    </row>
    <row r="1195" ht="17" customHeight="1" spans="1:14">
      <c r="A1195" s="38">
        <v>45691.7431597222</v>
      </c>
      <c r="B1195" s="39"/>
      <c r="C1195" s="39"/>
      <c r="D1195" s="39" t="s">
        <v>23174</v>
      </c>
      <c r="E1195" s="39" t="s">
        <v>25604</v>
      </c>
      <c r="F1195" s="41" t="s">
        <v>25605</v>
      </c>
      <c r="G1195" s="39">
        <v>1</v>
      </c>
      <c r="H1195" s="42">
        <v>18</v>
      </c>
      <c r="I1195" s="44">
        <f>VENTAS[[#This Row],[Cantidad]]*VENTAS[[#This Row],[Precio Venta]]</f>
        <v>18</v>
      </c>
      <c r="J1195" s="42">
        <f>IF(VENTAS[[#This Row],[Nombre del Gestor]]&gt;1,VENTAS[[#This Row],[Precio Venta]]*10%,0)</f>
        <v>1.8</v>
      </c>
      <c r="K1195" s="42">
        <f>IFERROR(VLOOKUP(VENTAS[[#This Row],[Código del producto Vendido]],STOCK[],13,FALSE),VENTAS[[#This Row],[Precio Venta]]*0.6)-VENTAS[[#This Row],[Comisión Unitaria 10%]]</f>
        <v>9</v>
      </c>
      <c r="L1195" s="42">
        <f>VENTAS[[#This Row],[Cantidad]]*(VENTAS[[#This Row],[Precio Venta]]-VENTAS[[#This Row],[Costo Unitario SIN Comision]]-VENTAS[[#This Row],[Comisión Unitaria 10%]]-0.01*VENTAS[[#This Row],[Precio Venta]])</f>
        <v>7.02</v>
      </c>
      <c r="M1195" s="46"/>
      <c r="N1195" s="47" t="s">
        <v>25606</v>
      </c>
    </row>
    <row r="1196" ht="17" customHeight="1" spans="1:14">
      <c r="A1196" s="38">
        <v>45692.8132986111</v>
      </c>
      <c r="B1196" s="39"/>
      <c r="C1196" s="39"/>
      <c r="D1196" s="39" t="s">
        <v>23174</v>
      </c>
      <c r="E1196" s="39" t="s">
        <v>25607</v>
      </c>
      <c r="F1196" s="41" t="s">
        <v>25608</v>
      </c>
      <c r="G1196" s="39">
        <v>1</v>
      </c>
      <c r="H1196" s="42">
        <v>23</v>
      </c>
      <c r="I1196" s="44">
        <f>VENTAS[[#This Row],[Cantidad]]*VENTAS[[#This Row],[Precio Venta]]</f>
        <v>23</v>
      </c>
      <c r="J1196" s="42">
        <f>IF(VENTAS[[#This Row],[Nombre del Gestor]]&gt;1,VENTAS[[#This Row],[Precio Venta]]*10%,0)</f>
        <v>2.3</v>
      </c>
      <c r="K1196" s="42">
        <f>IFERROR(VLOOKUP(VENTAS[[#This Row],[Código del producto Vendido]],STOCK[],13,FALSE),VENTAS[[#This Row],[Precio Venta]]*0.6)-VENTAS[[#This Row],[Comisión Unitaria 10%]]</f>
        <v>11.5</v>
      </c>
      <c r="L1196" s="42">
        <f>VENTAS[[#This Row],[Cantidad]]*(VENTAS[[#This Row],[Precio Venta]]-VENTAS[[#This Row],[Costo Unitario SIN Comision]]-VENTAS[[#This Row],[Comisión Unitaria 10%]]-0.01*VENTAS[[#This Row],[Precio Venta]])</f>
        <v>8.97</v>
      </c>
      <c r="M1196" s="46"/>
      <c r="N1196" s="47" t="s">
        <v>25609</v>
      </c>
    </row>
    <row r="1197" ht="34" customHeight="1" spans="1:14">
      <c r="A1197" s="38">
        <v>45692.8132986111</v>
      </c>
      <c r="B1197" s="39"/>
      <c r="C1197" s="39"/>
      <c r="D1197" s="39" t="s">
        <v>23174</v>
      </c>
      <c r="E1197" s="39" t="s">
        <v>25389</v>
      </c>
      <c r="F1197" s="41" t="s">
        <v>25390</v>
      </c>
      <c r="G1197" s="39">
        <v>1</v>
      </c>
      <c r="H1197" s="42">
        <v>25</v>
      </c>
      <c r="I1197" s="44">
        <f>VENTAS[[#This Row],[Cantidad]]*VENTAS[[#This Row],[Precio Venta]]</f>
        <v>25</v>
      </c>
      <c r="J1197" s="42">
        <f>IF(VENTAS[[#This Row],[Nombre del Gestor]]&gt;1,VENTAS[[#This Row],[Precio Venta]]*10%,0)</f>
        <v>2.5</v>
      </c>
      <c r="K1197" s="42">
        <f>IFERROR(VLOOKUP(VENTAS[[#This Row],[Código del producto Vendido]],STOCK[],13,FALSE),VENTAS[[#This Row],[Precio Venta]]*0.6)-VENTAS[[#This Row],[Comisión Unitaria 10%]]</f>
        <v>12.5</v>
      </c>
      <c r="L1197" s="42">
        <f>VENTAS[[#This Row],[Cantidad]]*(VENTAS[[#This Row],[Precio Venta]]-VENTAS[[#This Row],[Costo Unitario SIN Comision]]-VENTAS[[#This Row],[Comisión Unitaria 10%]]-0.01*VENTAS[[#This Row],[Precio Venta]])</f>
        <v>9.75</v>
      </c>
      <c r="M1197" s="46"/>
      <c r="N1197" s="47" t="s">
        <v>25610</v>
      </c>
    </row>
    <row r="1198" ht="34" customHeight="1" spans="1:14">
      <c r="A1198" s="38">
        <v>45692.8146875</v>
      </c>
      <c r="B1198" s="39"/>
      <c r="C1198" s="39"/>
      <c r="D1198" s="39" t="s">
        <v>24280</v>
      </c>
      <c r="E1198" s="39" t="s">
        <v>17177</v>
      </c>
      <c r="F1198" s="41" t="s">
        <v>17178</v>
      </c>
      <c r="G1198" s="39">
        <v>1</v>
      </c>
      <c r="H1198" s="42">
        <v>35</v>
      </c>
      <c r="I1198" s="44">
        <f>VENTAS[[#This Row],[Cantidad]]*VENTAS[[#This Row],[Precio Venta]]</f>
        <v>35</v>
      </c>
      <c r="J1198" s="42">
        <f>IF(VENTAS[[#This Row],[Nombre del Gestor]]&gt;1,VENTAS[[#This Row],[Precio Venta]]*10%,0)</f>
        <v>3.5</v>
      </c>
      <c r="K1198" s="42">
        <f>IFERROR(VLOOKUP(VENTAS[[#This Row],[Código del producto Vendido]],STOCK[],13,FALSE),VENTAS[[#This Row],[Precio Venta]]*0.6)-VENTAS[[#This Row],[Comisión Unitaria 10%]]</f>
        <v>9</v>
      </c>
      <c r="L1198" s="42">
        <f>VENTAS[[#This Row],[Cantidad]]*(VENTAS[[#This Row],[Precio Venta]]-VENTAS[[#This Row],[Costo Unitario SIN Comision]]-VENTAS[[#This Row],[Comisión Unitaria 10%]]-0.01*VENTAS[[#This Row],[Precio Venta]])</f>
        <v>22.15</v>
      </c>
      <c r="M1198" s="46"/>
      <c r="N1198" s="47" t="s">
        <v>25611</v>
      </c>
    </row>
    <row r="1199" ht="34" customHeight="1" spans="1:14">
      <c r="A1199" s="38">
        <v>45692.8146875</v>
      </c>
      <c r="B1199" s="39"/>
      <c r="C1199" s="39"/>
      <c r="D1199" s="39" t="s">
        <v>24280</v>
      </c>
      <c r="E1199" s="39" t="s">
        <v>17215</v>
      </c>
      <c r="F1199" s="41" t="s">
        <v>17216</v>
      </c>
      <c r="G1199" s="39">
        <v>1</v>
      </c>
      <c r="H1199" s="42">
        <v>35</v>
      </c>
      <c r="I1199" s="44">
        <f>VENTAS[[#This Row],[Cantidad]]*VENTAS[[#This Row],[Precio Venta]]</f>
        <v>35</v>
      </c>
      <c r="J1199" s="42">
        <f>IF(VENTAS[[#This Row],[Nombre del Gestor]]&gt;1,VENTAS[[#This Row],[Precio Venta]]*10%,0)</f>
        <v>3.5</v>
      </c>
      <c r="K1199" s="42">
        <f>IFERROR(VLOOKUP(VENTAS[[#This Row],[Código del producto Vendido]],STOCK[],13,FALSE),VENTAS[[#This Row],[Precio Venta]]*0.6)-VENTAS[[#This Row],[Comisión Unitaria 10%]]</f>
        <v>14</v>
      </c>
      <c r="L1199" s="42">
        <f>VENTAS[[#This Row],[Cantidad]]*(VENTAS[[#This Row],[Precio Venta]]-VENTAS[[#This Row],[Costo Unitario SIN Comision]]-VENTAS[[#This Row],[Comisión Unitaria 10%]]-0.01*VENTAS[[#This Row],[Precio Venta]])</f>
        <v>17.15</v>
      </c>
      <c r="M1199" s="46"/>
      <c r="N1199" s="47" t="s">
        <v>25612</v>
      </c>
    </row>
    <row r="1200" ht="17" customHeight="1" spans="1:14">
      <c r="A1200" s="38">
        <v>45693.5940046296</v>
      </c>
      <c r="B1200" s="39"/>
      <c r="C1200" s="39"/>
      <c r="D1200" s="39" t="s">
        <v>23174</v>
      </c>
      <c r="E1200" s="39" t="s">
        <v>25613</v>
      </c>
      <c r="F1200" s="41" t="s">
        <v>16838</v>
      </c>
      <c r="G1200" s="39">
        <v>1</v>
      </c>
      <c r="H1200" s="42">
        <v>18</v>
      </c>
      <c r="I1200" s="44">
        <f>VENTAS[[#This Row],[Cantidad]]*VENTAS[[#This Row],[Precio Venta]]</f>
        <v>18</v>
      </c>
      <c r="J1200" s="42">
        <f>IF(VENTAS[[#This Row],[Nombre del Gestor]]&gt;1,VENTAS[[#This Row],[Precio Venta]]*10%,0)</f>
        <v>1.8</v>
      </c>
      <c r="K1200" s="42">
        <f>IFERROR(VLOOKUP(VENTAS[[#This Row],[Código del producto Vendido]],STOCK[],13,FALSE),VENTAS[[#This Row],[Precio Venta]]*0.6)-VENTAS[[#This Row],[Comisión Unitaria 10%]]</f>
        <v>9</v>
      </c>
      <c r="L1200" s="42">
        <f>VENTAS[[#This Row],[Cantidad]]*(VENTAS[[#This Row],[Precio Venta]]-VENTAS[[#This Row],[Costo Unitario SIN Comision]]-VENTAS[[#This Row],[Comisión Unitaria 10%]]-0.01*VENTAS[[#This Row],[Precio Venta]])</f>
        <v>7.02</v>
      </c>
      <c r="M1200" s="46"/>
      <c r="N1200" s="47" t="s">
        <v>25614</v>
      </c>
    </row>
    <row r="1201" ht="17" customHeight="1" spans="1:14">
      <c r="A1201" s="38">
        <v>45693.5940046296</v>
      </c>
      <c r="B1201" s="39"/>
      <c r="C1201" s="39"/>
      <c r="D1201" s="39" t="s">
        <v>23174</v>
      </c>
      <c r="E1201" s="39" t="s">
        <v>25581</v>
      </c>
      <c r="F1201" s="41" t="s">
        <v>23392</v>
      </c>
      <c r="G1201" s="39">
        <v>1</v>
      </c>
      <c r="H1201" s="42">
        <v>20</v>
      </c>
      <c r="I1201" s="44">
        <f>VENTAS[[#This Row],[Cantidad]]*VENTAS[[#This Row],[Precio Venta]]</f>
        <v>20</v>
      </c>
      <c r="J1201" s="42">
        <f>IF(VENTAS[[#This Row],[Nombre del Gestor]]&gt;1,VENTAS[[#This Row],[Precio Venta]]*10%,0)</f>
        <v>2</v>
      </c>
      <c r="K1201" s="42">
        <f>IFERROR(VLOOKUP(VENTAS[[#This Row],[Código del producto Vendido]],STOCK[],13,FALSE),VENTAS[[#This Row],[Precio Venta]]*0.6)-VENTAS[[#This Row],[Comisión Unitaria 10%]]</f>
        <v>10</v>
      </c>
      <c r="L1201" s="42">
        <f>VENTAS[[#This Row],[Cantidad]]*(VENTAS[[#This Row],[Precio Venta]]-VENTAS[[#This Row],[Costo Unitario SIN Comision]]-VENTAS[[#This Row],[Comisión Unitaria 10%]]-0.01*VENTAS[[#This Row],[Precio Venta]])</f>
        <v>7.8</v>
      </c>
      <c r="M1201" s="46"/>
      <c r="N1201" s="47" t="s">
        <v>25615</v>
      </c>
    </row>
    <row r="1202" ht="34" customHeight="1" spans="1:14">
      <c r="A1202" s="38">
        <v>45694.6388425926</v>
      </c>
      <c r="B1202" s="39"/>
      <c r="C1202" s="39"/>
      <c r="D1202" s="39" t="s">
        <v>23345</v>
      </c>
      <c r="E1202" s="39" t="s">
        <v>17343</v>
      </c>
      <c r="F1202" s="41" t="s">
        <v>17344</v>
      </c>
      <c r="G1202" s="39">
        <v>1</v>
      </c>
      <c r="H1202" s="42">
        <v>30</v>
      </c>
      <c r="I1202" s="44">
        <f>VENTAS[[#This Row],[Cantidad]]*VENTAS[[#This Row],[Precio Venta]]</f>
        <v>30</v>
      </c>
      <c r="J1202" s="42">
        <f>IF(VENTAS[[#This Row],[Nombre del Gestor]]&gt;1,VENTAS[[#This Row],[Precio Venta]]*10%,0)</f>
        <v>3</v>
      </c>
      <c r="K1202" s="42">
        <f>IFERROR(VLOOKUP(VENTAS[[#This Row],[Código del producto Vendido]],STOCK[],13,FALSE),VENTAS[[#This Row],[Precio Venta]]*0.6)-VENTAS[[#This Row],[Comisión Unitaria 10%]]</f>
        <v>16.69</v>
      </c>
      <c r="L1202" s="42">
        <f>VENTAS[[#This Row],[Cantidad]]*(VENTAS[[#This Row],[Precio Venta]]-VENTAS[[#This Row],[Costo Unitario SIN Comision]]-VENTAS[[#This Row],[Comisión Unitaria 10%]]-0.01*VENTAS[[#This Row],[Precio Venta]])</f>
        <v>10.01</v>
      </c>
      <c r="M1202" s="46"/>
      <c r="N1202" s="47" t="s">
        <v>25616</v>
      </c>
    </row>
    <row r="1203" ht="17" customHeight="1" spans="1:14">
      <c r="A1203" s="38">
        <v>45694.6970023148</v>
      </c>
      <c r="B1203" s="39"/>
      <c r="C1203" s="39"/>
      <c r="D1203" s="39" t="s">
        <v>23174</v>
      </c>
      <c r="E1203" s="39" t="s">
        <v>25617</v>
      </c>
      <c r="F1203" s="41" t="s">
        <v>16768</v>
      </c>
      <c r="G1203" s="39">
        <v>1</v>
      </c>
      <c r="H1203" s="42">
        <v>45</v>
      </c>
      <c r="I1203" s="44">
        <f>VENTAS[[#This Row],[Cantidad]]*VENTAS[[#This Row],[Precio Venta]]</f>
        <v>45</v>
      </c>
      <c r="J1203" s="42">
        <f>IF(VENTAS[[#This Row],[Nombre del Gestor]]&gt;1,VENTAS[[#This Row],[Precio Venta]]*10%,0)</f>
        <v>4.5</v>
      </c>
      <c r="K1203" s="42">
        <f>IFERROR(VLOOKUP(VENTAS[[#This Row],[Código del producto Vendido]],STOCK[],13,FALSE),VENTAS[[#This Row],[Precio Venta]]*0.6)-VENTAS[[#This Row],[Comisión Unitaria 10%]]</f>
        <v>22.5</v>
      </c>
      <c r="L1203" s="42">
        <f>VENTAS[[#This Row],[Cantidad]]*(VENTAS[[#This Row],[Precio Venta]]-VENTAS[[#This Row],[Costo Unitario SIN Comision]]-VENTAS[[#This Row],[Comisión Unitaria 10%]]-0.01*VENTAS[[#This Row],[Precio Venta]])</f>
        <v>17.55</v>
      </c>
      <c r="M1203" s="46"/>
      <c r="N1203" s="47" t="s">
        <v>25618</v>
      </c>
    </row>
    <row r="1204" ht="17" customHeight="1" spans="1:14">
      <c r="A1204" s="38">
        <v>45694.7320023148</v>
      </c>
      <c r="B1204" s="39"/>
      <c r="C1204" s="39"/>
      <c r="D1204" s="39" t="s">
        <v>25436</v>
      </c>
      <c r="E1204" s="39" t="s">
        <v>17796</v>
      </c>
      <c r="F1204" s="41" t="s">
        <v>24708</v>
      </c>
      <c r="G1204" s="39">
        <v>1</v>
      </c>
      <c r="H1204" s="42">
        <v>25</v>
      </c>
      <c r="I1204" s="44">
        <f>VENTAS[[#This Row],[Cantidad]]*VENTAS[[#This Row],[Precio Venta]]</f>
        <v>25</v>
      </c>
      <c r="J1204" s="42">
        <f>IF(VENTAS[[#This Row],[Nombre del Gestor]]&gt;1,VENTAS[[#This Row],[Precio Venta]]*10%,0)</f>
        <v>2.5</v>
      </c>
      <c r="K1204" s="42">
        <f>IFERROR(VLOOKUP(VENTAS[[#This Row],[Código del producto Vendido]],STOCK[],13,FALSE),VENTAS[[#This Row],[Precio Venta]]*0.6)-VENTAS[[#This Row],[Comisión Unitaria 10%]]</f>
        <v>12</v>
      </c>
      <c r="L1204" s="42">
        <f>VENTAS[[#This Row],[Cantidad]]*(VENTAS[[#This Row],[Precio Venta]]-VENTAS[[#This Row],[Costo Unitario SIN Comision]]-VENTAS[[#This Row],[Comisión Unitaria 10%]]-0.01*VENTAS[[#This Row],[Precio Venta]])</f>
        <v>10.25</v>
      </c>
      <c r="M1204" s="46"/>
      <c r="N1204" s="47" t="s">
        <v>25619</v>
      </c>
    </row>
    <row r="1205" ht="17" customHeight="1" spans="1:14">
      <c r="A1205" s="38">
        <v>45695.4506018519</v>
      </c>
      <c r="B1205" s="39"/>
      <c r="C1205" s="39"/>
      <c r="D1205" s="39" t="s">
        <v>23218</v>
      </c>
      <c r="E1205" s="39" t="s">
        <v>17853</v>
      </c>
      <c r="F1205" s="41" t="s">
        <v>17852</v>
      </c>
      <c r="G1205" s="39">
        <v>1</v>
      </c>
      <c r="H1205" s="42">
        <v>3</v>
      </c>
      <c r="I1205" s="44">
        <f>VENTAS[[#This Row],[Cantidad]]*VENTAS[[#This Row],[Precio Venta]]</f>
        <v>3</v>
      </c>
      <c r="J1205" s="42">
        <f>IF(VENTAS[[#This Row],[Nombre del Gestor]]&gt;1,VENTAS[[#This Row],[Precio Venta]]*10%,0)</f>
        <v>0.3</v>
      </c>
      <c r="K1205" s="42">
        <f>IFERROR(VLOOKUP(VENTAS[[#This Row],[Código del producto Vendido]],STOCK[],13,FALSE),VENTAS[[#This Row],[Precio Venta]]*0.6)-VENTAS[[#This Row],[Comisión Unitaria 10%]]</f>
        <v>1.5</v>
      </c>
      <c r="L1205" s="42">
        <f>VENTAS[[#This Row],[Cantidad]]*(VENTAS[[#This Row],[Precio Venta]]-VENTAS[[#This Row],[Costo Unitario SIN Comision]]-VENTAS[[#This Row],[Comisión Unitaria 10%]]-0.01*VENTAS[[#This Row],[Precio Venta]])</f>
        <v>1.17</v>
      </c>
      <c r="M1205" s="46"/>
      <c r="N1205" s="47" t="s">
        <v>25620</v>
      </c>
    </row>
    <row r="1206" ht="17" customHeight="1" spans="1:14">
      <c r="A1206" s="38">
        <v>45695.4506018519</v>
      </c>
      <c r="B1206" s="39"/>
      <c r="C1206" s="39"/>
      <c r="D1206" s="39" t="s">
        <v>23218</v>
      </c>
      <c r="E1206" s="39" t="s">
        <v>17858</v>
      </c>
      <c r="F1206" s="41" t="s">
        <v>17857</v>
      </c>
      <c r="G1206" s="39">
        <v>1</v>
      </c>
      <c r="H1206" s="42">
        <v>3</v>
      </c>
      <c r="I1206" s="44">
        <f>VENTAS[[#This Row],[Cantidad]]*VENTAS[[#This Row],[Precio Venta]]</f>
        <v>3</v>
      </c>
      <c r="J1206" s="42">
        <f>IF(VENTAS[[#This Row],[Nombre del Gestor]]&gt;1,VENTAS[[#This Row],[Precio Venta]]*10%,0)</f>
        <v>0.3</v>
      </c>
      <c r="K1206" s="42">
        <f>IFERROR(VLOOKUP(VENTAS[[#This Row],[Código del producto Vendido]],STOCK[],13,FALSE),VENTAS[[#This Row],[Precio Venta]]*0.6)-VENTAS[[#This Row],[Comisión Unitaria 10%]]</f>
        <v>1.5</v>
      </c>
      <c r="L1206" s="42">
        <f>VENTAS[[#This Row],[Cantidad]]*(VENTAS[[#This Row],[Precio Venta]]-VENTAS[[#This Row],[Costo Unitario SIN Comision]]-VENTAS[[#This Row],[Comisión Unitaria 10%]]-0.01*VENTAS[[#This Row],[Precio Venta]])</f>
        <v>1.17</v>
      </c>
      <c r="M1206" s="46"/>
      <c r="N1206" s="47" t="s">
        <v>25621</v>
      </c>
    </row>
    <row r="1207" ht="17" customHeight="1" spans="1:14">
      <c r="A1207" s="38">
        <v>45695.4506018519</v>
      </c>
      <c r="B1207" s="39"/>
      <c r="C1207" s="39"/>
      <c r="D1207" s="39" t="s">
        <v>23218</v>
      </c>
      <c r="E1207" s="39" t="s">
        <v>17863</v>
      </c>
      <c r="F1207" s="41" t="s">
        <v>17862</v>
      </c>
      <c r="G1207" s="39">
        <v>1</v>
      </c>
      <c r="H1207" s="42">
        <v>3</v>
      </c>
      <c r="I1207" s="44">
        <f>VENTAS[[#This Row],[Cantidad]]*VENTAS[[#This Row],[Precio Venta]]</f>
        <v>3</v>
      </c>
      <c r="J1207" s="42">
        <f>IF(VENTAS[[#This Row],[Nombre del Gestor]]&gt;1,VENTAS[[#This Row],[Precio Venta]]*10%,0)</f>
        <v>0.3</v>
      </c>
      <c r="K1207" s="42">
        <f>IFERROR(VLOOKUP(VENTAS[[#This Row],[Código del producto Vendido]],STOCK[],13,FALSE),VENTAS[[#This Row],[Precio Venta]]*0.6)-VENTAS[[#This Row],[Comisión Unitaria 10%]]</f>
        <v>1.5</v>
      </c>
      <c r="L1207" s="42">
        <f>VENTAS[[#This Row],[Cantidad]]*(VENTAS[[#This Row],[Precio Venta]]-VENTAS[[#This Row],[Costo Unitario SIN Comision]]-VENTAS[[#This Row],[Comisión Unitaria 10%]]-0.01*VENTAS[[#This Row],[Precio Venta]])</f>
        <v>1.17</v>
      </c>
      <c r="M1207" s="46"/>
      <c r="N1207" s="47" t="s">
        <v>25622</v>
      </c>
    </row>
    <row r="1208" ht="17" customHeight="1" spans="1:14">
      <c r="A1208" s="38">
        <v>45695.4506018519</v>
      </c>
      <c r="B1208" s="39"/>
      <c r="C1208" s="39"/>
      <c r="D1208" s="39" t="s">
        <v>23218</v>
      </c>
      <c r="E1208" s="39" t="s">
        <v>17868</v>
      </c>
      <c r="F1208" s="41" t="s">
        <v>17867</v>
      </c>
      <c r="G1208" s="39">
        <v>1</v>
      </c>
      <c r="H1208" s="42">
        <v>3</v>
      </c>
      <c r="I1208" s="44">
        <f>VENTAS[[#This Row],[Cantidad]]*VENTAS[[#This Row],[Precio Venta]]</f>
        <v>3</v>
      </c>
      <c r="J1208" s="42">
        <f>IF(VENTAS[[#This Row],[Nombre del Gestor]]&gt;1,VENTAS[[#This Row],[Precio Venta]]*10%,0)</f>
        <v>0.3</v>
      </c>
      <c r="K1208" s="42">
        <f>IFERROR(VLOOKUP(VENTAS[[#This Row],[Código del producto Vendido]],STOCK[],13,FALSE),VENTAS[[#This Row],[Precio Venta]]*0.6)-VENTAS[[#This Row],[Comisión Unitaria 10%]]</f>
        <v>1.5</v>
      </c>
      <c r="L1208" s="42">
        <f>VENTAS[[#This Row],[Cantidad]]*(VENTAS[[#This Row],[Precio Venta]]-VENTAS[[#This Row],[Costo Unitario SIN Comision]]-VENTAS[[#This Row],[Comisión Unitaria 10%]]-0.01*VENTAS[[#This Row],[Precio Venta]])</f>
        <v>1.17</v>
      </c>
      <c r="M1208" s="46"/>
      <c r="N1208" s="47" t="s">
        <v>25623</v>
      </c>
    </row>
    <row r="1209" ht="17" customHeight="1" spans="1:14">
      <c r="A1209" s="38">
        <v>45695.4506018519</v>
      </c>
      <c r="B1209" s="39"/>
      <c r="C1209" s="39"/>
      <c r="D1209" s="39" t="s">
        <v>23218</v>
      </c>
      <c r="E1209" s="39" t="s">
        <v>17873</v>
      </c>
      <c r="F1209" s="41" t="s">
        <v>17872</v>
      </c>
      <c r="G1209" s="39">
        <v>1</v>
      </c>
      <c r="H1209" s="42">
        <v>3</v>
      </c>
      <c r="I1209" s="44">
        <f>VENTAS[[#This Row],[Cantidad]]*VENTAS[[#This Row],[Precio Venta]]</f>
        <v>3</v>
      </c>
      <c r="J1209" s="42">
        <f>IF(VENTAS[[#This Row],[Nombre del Gestor]]&gt;1,VENTAS[[#This Row],[Precio Venta]]*10%,0)</f>
        <v>0.3</v>
      </c>
      <c r="K1209" s="42">
        <f>IFERROR(VLOOKUP(VENTAS[[#This Row],[Código del producto Vendido]],STOCK[],13,FALSE),VENTAS[[#This Row],[Precio Venta]]*0.6)-VENTAS[[#This Row],[Comisión Unitaria 10%]]</f>
        <v>1.5</v>
      </c>
      <c r="L1209" s="42">
        <f>VENTAS[[#This Row],[Cantidad]]*(VENTAS[[#This Row],[Precio Venta]]-VENTAS[[#This Row],[Costo Unitario SIN Comision]]-VENTAS[[#This Row],[Comisión Unitaria 10%]]-0.01*VENTAS[[#This Row],[Precio Venta]])</f>
        <v>1.17</v>
      </c>
      <c r="M1209" s="46"/>
      <c r="N1209" s="47" t="s">
        <v>25624</v>
      </c>
    </row>
    <row r="1210" ht="34" customHeight="1" spans="1:14">
      <c r="A1210" s="38">
        <v>45695.7039583333</v>
      </c>
      <c r="B1210" s="39"/>
      <c r="C1210" s="39"/>
      <c r="D1210" s="39" t="s">
        <v>23174</v>
      </c>
      <c r="E1210" s="39" t="s">
        <v>24942</v>
      </c>
      <c r="F1210" s="41" t="s">
        <v>24943</v>
      </c>
      <c r="G1210" s="39">
        <v>1</v>
      </c>
      <c r="H1210" s="42">
        <v>45</v>
      </c>
      <c r="I1210" s="44">
        <f>VENTAS[[#This Row],[Cantidad]]*VENTAS[[#This Row],[Precio Venta]]</f>
        <v>45</v>
      </c>
      <c r="J1210" s="42">
        <f>IF(VENTAS[[#This Row],[Nombre del Gestor]]&gt;1,VENTAS[[#This Row],[Precio Venta]]*10%,0)</f>
        <v>4.5</v>
      </c>
      <c r="K1210" s="42">
        <f>IFERROR(VLOOKUP(VENTAS[[#This Row],[Código del producto Vendido]],STOCK[],13,FALSE),VENTAS[[#This Row],[Precio Venta]]*0.6)-VENTAS[[#This Row],[Comisión Unitaria 10%]]</f>
        <v>22.5</v>
      </c>
      <c r="L1210" s="42">
        <f>VENTAS[[#This Row],[Cantidad]]*(VENTAS[[#This Row],[Precio Venta]]-VENTAS[[#This Row],[Costo Unitario SIN Comision]]-VENTAS[[#This Row],[Comisión Unitaria 10%]]-0.01*VENTAS[[#This Row],[Precio Venta]])</f>
        <v>17.55</v>
      </c>
      <c r="M1210" s="46"/>
      <c r="N1210" s="47" t="s">
        <v>25625</v>
      </c>
    </row>
    <row r="1211" ht="17" customHeight="1" spans="1:14">
      <c r="A1211" s="38">
        <v>45695.7047453704</v>
      </c>
      <c r="B1211" s="39"/>
      <c r="C1211" s="39"/>
      <c r="D1211" s="39" t="s">
        <v>23237</v>
      </c>
      <c r="E1211" s="39" t="s">
        <v>17796</v>
      </c>
      <c r="F1211" s="41" t="s">
        <v>24708</v>
      </c>
      <c r="G1211" s="39">
        <v>1</v>
      </c>
      <c r="H1211" s="42">
        <v>25</v>
      </c>
      <c r="I1211" s="44">
        <f>VENTAS[[#This Row],[Cantidad]]*VENTAS[[#This Row],[Precio Venta]]</f>
        <v>25</v>
      </c>
      <c r="J1211" s="42">
        <f>IF(VENTAS[[#This Row],[Nombre del Gestor]]&gt;1,VENTAS[[#This Row],[Precio Venta]]*10%,0)</f>
        <v>2.5</v>
      </c>
      <c r="K1211" s="42">
        <f>IFERROR(VLOOKUP(VENTAS[[#This Row],[Código del producto Vendido]],STOCK[],13,FALSE),VENTAS[[#This Row],[Precio Venta]]*0.6)-VENTAS[[#This Row],[Comisión Unitaria 10%]]</f>
        <v>12</v>
      </c>
      <c r="L1211" s="42">
        <f>VENTAS[[#This Row],[Cantidad]]*(VENTAS[[#This Row],[Precio Venta]]-VENTAS[[#This Row],[Costo Unitario SIN Comision]]-VENTAS[[#This Row],[Comisión Unitaria 10%]]-0.01*VENTAS[[#This Row],[Precio Venta]])</f>
        <v>10.25</v>
      </c>
      <c r="M1211" s="46"/>
      <c r="N1211" s="47" t="s">
        <v>25626</v>
      </c>
    </row>
    <row r="1212" ht="17" customHeight="1" spans="1:14">
      <c r="A1212" s="38">
        <v>45695.7059490741</v>
      </c>
      <c r="B1212" s="39"/>
      <c r="C1212" s="39"/>
      <c r="D1212" s="39" t="s">
        <v>23383</v>
      </c>
      <c r="E1212" s="39" t="s">
        <v>17013</v>
      </c>
      <c r="F1212" s="41" t="s">
        <v>17014</v>
      </c>
      <c r="G1212" s="39">
        <v>1</v>
      </c>
      <c r="H1212" s="42">
        <v>30</v>
      </c>
      <c r="I1212" s="44">
        <f>VENTAS[[#This Row],[Cantidad]]*VENTAS[[#This Row],[Precio Venta]]</f>
        <v>30</v>
      </c>
      <c r="J1212" s="42">
        <f>IF(VENTAS[[#This Row],[Nombre del Gestor]]&gt;1,VENTAS[[#This Row],[Precio Venta]]*10%,0)</f>
        <v>3</v>
      </c>
      <c r="K1212" s="42">
        <f>IFERROR(VLOOKUP(VENTAS[[#This Row],[Código del producto Vendido]],STOCK[],13,FALSE),VENTAS[[#This Row],[Precio Venta]]*0.6)-VENTAS[[#This Row],[Comisión Unitaria 10%]]</f>
        <v>9</v>
      </c>
      <c r="L1212" s="42">
        <f>VENTAS[[#This Row],[Cantidad]]*(VENTAS[[#This Row],[Precio Venta]]-VENTAS[[#This Row],[Costo Unitario SIN Comision]]-VENTAS[[#This Row],[Comisión Unitaria 10%]]-0.01*VENTAS[[#This Row],[Precio Venta]])</f>
        <v>17.7</v>
      </c>
      <c r="M1212" s="46"/>
      <c r="N1212" s="47" t="s">
        <v>25627</v>
      </c>
    </row>
    <row r="1213" ht="17" customHeight="1" spans="1:14">
      <c r="A1213" s="38">
        <v>45696.364375</v>
      </c>
      <c r="B1213" s="39"/>
      <c r="C1213" s="39"/>
      <c r="D1213" s="39" t="s">
        <v>25436</v>
      </c>
      <c r="E1213" s="39" t="s">
        <v>23477</v>
      </c>
      <c r="F1213" s="41" t="s">
        <v>16836</v>
      </c>
      <c r="G1213" s="39">
        <v>1</v>
      </c>
      <c r="H1213" s="42">
        <v>20</v>
      </c>
      <c r="I1213" s="44">
        <f>VENTAS[[#This Row],[Cantidad]]*VENTAS[[#This Row],[Precio Venta]]</f>
        <v>20</v>
      </c>
      <c r="J1213" s="42">
        <f>IF(VENTAS[[#This Row],[Nombre del Gestor]]&gt;1,VENTAS[[#This Row],[Precio Venta]]*10%,0)</f>
        <v>2</v>
      </c>
      <c r="K1213" s="42">
        <f>IFERROR(VLOOKUP(VENTAS[[#This Row],[Código del producto Vendido]],STOCK[],13,FALSE),VENTAS[[#This Row],[Precio Venta]]*0.6)-VENTAS[[#This Row],[Comisión Unitaria 10%]]</f>
        <v>10</v>
      </c>
      <c r="L1213" s="42">
        <f>VENTAS[[#This Row],[Cantidad]]*(VENTAS[[#This Row],[Precio Venta]]-VENTAS[[#This Row],[Costo Unitario SIN Comision]]-VENTAS[[#This Row],[Comisión Unitaria 10%]]-0.01*VENTAS[[#This Row],[Precio Venta]])</f>
        <v>7.8</v>
      </c>
      <c r="M1213" s="46"/>
      <c r="N1213" s="47" t="s">
        <v>25628</v>
      </c>
    </row>
    <row r="1214" ht="17" customHeight="1" spans="1:14">
      <c r="A1214" s="38">
        <v>45696.3658333333</v>
      </c>
      <c r="B1214" s="39"/>
      <c r="C1214" s="39"/>
      <c r="D1214" s="39" t="s">
        <v>23218</v>
      </c>
      <c r="E1214" s="39" t="s">
        <v>17842</v>
      </c>
      <c r="F1214" s="41" t="s">
        <v>17840</v>
      </c>
      <c r="G1214" s="39">
        <v>2</v>
      </c>
      <c r="H1214" s="42">
        <v>3</v>
      </c>
      <c r="I1214" s="44">
        <f>VENTAS[[#This Row],[Cantidad]]*VENTAS[[#This Row],[Precio Venta]]</f>
        <v>6</v>
      </c>
      <c r="J1214" s="42">
        <f>IF(VENTAS[[#This Row],[Nombre del Gestor]]&gt;1,VENTAS[[#This Row],[Precio Venta]]*10%,0)</f>
        <v>0.3</v>
      </c>
      <c r="K1214" s="42">
        <f>IFERROR(VLOOKUP(VENTAS[[#This Row],[Código del producto Vendido]],STOCK[],13,FALSE),VENTAS[[#This Row],[Precio Venta]]*0.6)-VENTAS[[#This Row],[Comisión Unitaria 10%]]</f>
        <v>1.4</v>
      </c>
      <c r="L1214" s="42">
        <f>VENTAS[[#This Row],[Cantidad]]*(VENTAS[[#This Row],[Precio Venta]]-VENTAS[[#This Row],[Costo Unitario SIN Comision]]-VENTAS[[#This Row],[Comisión Unitaria 10%]]-0.01*VENTAS[[#This Row],[Precio Venta]])</f>
        <v>2.54</v>
      </c>
      <c r="M1214" s="46"/>
      <c r="N1214" s="47" t="s">
        <v>25629</v>
      </c>
    </row>
    <row r="1215" ht="17" customHeight="1" spans="1:14">
      <c r="A1215" s="38">
        <v>45696.3658333333</v>
      </c>
      <c r="B1215" s="39"/>
      <c r="C1215" s="39"/>
      <c r="D1215" s="39" t="s">
        <v>23218</v>
      </c>
      <c r="E1215" s="39" t="s">
        <v>17838</v>
      </c>
      <c r="F1215" s="41" t="s">
        <v>17836</v>
      </c>
      <c r="G1215" s="39">
        <v>1</v>
      </c>
      <c r="H1215" s="42">
        <v>3</v>
      </c>
      <c r="I1215" s="44">
        <f>VENTAS[[#This Row],[Cantidad]]*VENTAS[[#This Row],[Precio Venta]]</f>
        <v>3</v>
      </c>
      <c r="J1215" s="42">
        <f>IF(VENTAS[[#This Row],[Nombre del Gestor]]&gt;1,VENTAS[[#This Row],[Precio Venta]]*10%,0)</f>
        <v>0.3</v>
      </c>
      <c r="K1215" s="42">
        <f>IFERROR(VLOOKUP(VENTAS[[#This Row],[Código del producto Vendido]],STOCK[],13,FALSE),VENTAS[[#This Row],[Precio Venta]]*0.6)-VENTAS[[#This Row],[Comisión Unitaria 10%]]</f>
        <v>1.4</v>
      </c>
      <c r="L1215" s="42">
        <f>VENTAS[[#This Row],[Cantidad]]*(VENTAS[[#This Row],[Precio Venta]]-VENTAS[[#This Row],[Costo Unitario SIN Comision]]-VENTAS[[#This Row],[Comisión Unitaria 10%]]-0.01*VENTAS[[#This Row],[Precio Venta]])</f>
        <v>1.27</v>
      </c>
      <c r="M1215" s="46"/>
      <c r="N1215" s="47" t="s">
        <v>25630</v>
      </c>
    </row>
    <row r="1216" ht="17" customHeight="1" spans="1:14">
      <c r="A1216" s="38">
        <v>45696.3658333333</v>
      </c>
      <c r="B1216" s="39"/>
      <c r="C1216" s="39"/>
      <c r="D1216" s="39" t="s">
        <v>23218</v>
      </c>
      <c r="E1216" s="39" t="s">
        <v>17850</v>
      </c>
      <c r="F1216" s="41" t="s">
        <v>17848</v>
      </c>
      <c r="G1216" s="39">
        <v>1</v>
      </c>
      <c r="H1216" s="42">
        <v>3</v>
      </c>
      <c r="I1216" s="44">
        <f>VENTAS[[#This Row],[Cantidad]]*VENTAS[[#This Row],[Precio Venta]]</f>
        <v>3</v>
      </c>
      <c r="J1216" s="42">
        <f>IF(VENTAS[[#This Row],[Nombre del Gestor]]&gt;1,VENTAS[[#This Row],[Precio Venta]]*10%,0)</f>
        <v>0.3</v>
      </c>
      <c r="K1216" s="42">
        <f>IFERROR(VLOOKUP(VENTAS[[#This Row],[Código del producto Vendido]],STOCK[],13,FALSE),VENTAS[[#This Row],[Precio Venta]]*0.6)-VENTAS[[#This Row],[Comisión Unitaria 10%]]</f>
        <v>1.4</v>
      </c>
      <c r="L1216" s="42">
        <f>VENTAS[[#This Row],[Cantidad]]*(VENTAS[[#This Row],[Precio Venta]]-VENTAS[[#This Row],[Costo Unitario SIN Comision]]-VENTAS[[#This Row],[Comisión Unitaria 10%]]-0.01*VENTAS[[#This Row],[Precio Venta]])</f>
        <v>1.27</v>
      </c>
      <c r="M1216" s="46"/>
      <c r="N1216" s="47" t="s">
        <v>25631</v>
      </c>
    </row>
    <row r="1217" ht="34" customHeight="1" spans="1:14">
      <c r="A1217" s="38">
        <v>45698.6709259259</v>
      </c>
      <c r="B1217" s="39"/>
      <c r="C1217" s="39"/>
      <c r="D1217" s="39" t="s">
        <v>23174</v>
      </c>
      <c r="E1217" s="39" t="s">
        <v>24942</v>
      </c>
      <c r="F1217" s="41" t="s">
        <v>24943</v>
      </c>
      <c r="G1217" s="39">
        <v>1</v>
      </c>
      <c r="H1217" s="42">
        <v>45</v>
      </c>
      <c r="I1217" s="44">
        <f>VENTAS[[#This Row],[Cantidad]]*VENTAS[[#This Row],[Precio Venta]]</f>
        <v>45</v>
      </c>
      <c r="J1217" s="42">
        <f>IF(VENTAS[[#This Row],[Nombre del Gestor]]&gt;1,VENTAS[[#This Row],[Precio Venta]]*10%,0)</f>
        <v>4.5</v>
      </c>
      <c r="K1217" s="42">
        <f>IFERROR(VLOOKUP(VENTAS[[#This Row],[Código del producto Vendido]],STOCK[],13,FALSE),VENTAS[[#This Row],[Precio Venta]]*0.6)-VENTAS[[#This Row],[Comisión Unitaria 10%]]</f>
        <v>22.5</v>
      </c>
      <c r="L1217" s="42">
        <f>VENTAS[[#This Row],[Cantidad]]*(VENTAS[[#This Row],[Precio Venta]]-VENTAS[[#This Row],[Costo Unitario SIN Comision]]-VENTAS[[#This Row],[Comisión Unitaria 10%]]-0.01*VENTAS[[#This Row],[Precio Venta]])</f>
        <v>17.55</v>
      </c>
      <c r="M1217" s="46"/>
      <c r="N1217" s="47" t="s">
        <v>25632</v>
      </c>
    </row>
    <row r="1218" ht="17" customHeight="1" spans="1:14">
      <c r="A1218" s="38">
        <v>45698.6776851852</v>
      </c>
      <c r="B1218" s="39"/>
      <c r="C1218" s="39"/>
      <c r="D1218" s="39" t="s">
        <v>23174</v>
      </c>
      <c r="E1218" s="39" t="s">
        <v>25633</v>
      </c>
      <c r="F1218" s="41" t="s">
        <v>23392</v>
      </c>
      <c r="G1218" s="39">
        <v>1</v>
      </c>
      <c r="H1218" s="42">
        <v>20</v>
      </c>
      <c r="I1218" s="44">
        <f>VENTAS[[#This Row],[Cantidad]]*VENTAS[[#This Row],[Precio Venta]]</f>
        <v>20</v>
      </c>
      <c r="J1218" s="42">
        <f>IF(VENTAS[[#This Row],[Nombre del Gestor]]&gt;1,VENTAS[[#This Row],[Precio Venta]]*10%,0)</f>
        <v>2</v>
      </c>
      <c r="K1218" s="42">
        <f>IFERROR(VLOOKUP(VENTAS[[#This Row],[Código del producto Vendido]],STOCK[],13,FALSE),VENTAS[[#This Row],[Precio Venta]]*0.6)-VENTAS[[#This Row],[Comisión Unitaria 10%]]</f>
        <v>10</v>
      </c>
      <c r="L1218" s="42">
        <f>VENTAS[[#This Row],[Cantidad]]*(VENTAS[[#This Row],[Precio Venta]]-VENTAS[[#This Row],[Costo Unitario SIN Comision]]-VENTAS[[#This Row],[Comisión Unitaria 10%]]-0.01*VENTAS[[#This Row],[Precio Venta]])</f>
        <v>7.8</v>
      </c>
      <c r="M1218" s="46"/>
      <c r="N1218" s="47" t="s">
        <v>25634</v>
      </c>
    </row>
    <row r="1219" ht="17" customHeight="1" spans="1:14">
      <c r="A1219" s="38">
        <v>45698.6776851852</v>
      </c>
      <c r="B1219" s="39"/>
      <c r="C1219" s="39"/>
      <c r="D1219" s="39" t="s">
        <v>23174</v>
      </c>
      <c r="E1219" s="39" t="s">
        <v>23334</v>
      </c>
      <c r="F1219" s="41" t="s">
        <v>23335</v>
      </c>
      <c r="G1219" s="39">
        <v>1</v>
      </c>
      <c r="H1219" s="42">
        <v>22</v>
      </c>
      <c r="I1219" s="44">
        <f>VENTAS[[#This Row],[Cantidad]]*VENTAS[[#This Row],[Precio Venta]]</f>
        <v>22</v>
      </c>
      <c r="J1219" s="42">
        <f>IF(VENTAS[[#This Row],[Nombre del Gestor]]&gt;1,VENTAS[[#This Row],[Precio Venta]]*10%,0)</f>
        <v>2.2</v>
      </c>
      <c r="K1219" s="42">
        <f>IFERROR(VLOOKUP(VENTAS[[#This Row],[Código del producto Vendido]],STOCK[],13,FALSE),VENTAS[[#This Row],[Precio Venta]]*0.6)-VENTAS[[#This Row],[Comisión Unitaria 10%]]</f>
        <v>11</v>
      </c>
      <c r="L1219" s="42">
        <f>VENTAS[[#This Row],[Cantidad]]*(VENTAS[[#This Row],[Precio Venta]]-VENTAS[[#This Row],[Costo Unitario SIN Comision]]-VENTAS[[#This Row],[Comisión Unitaria 10%]]-0.01*VENTAS[[#This Row],[Precio Venta]])</f>
        <v>8.58</v>
      </c>
      <c r="M1219" s="46"/>
      <c r="N1219" s="47" t="s">
        <v>25635</v>
      </c>
    </row>
    <row r="1220" ht="17" customHeight="1" spans="1:14">
      <c r="A1220" s="38">
        <v>45698.6821412037</v>
      </c>
      <c r="B1220" s="39"/>
      <c r="C1220" s="39"/>
      <c r="D1220" s="39" t="s">
        <v>23196</v>
      </c>
      <c r="E1220" s="39" t="s">
        <v>25636</v>
      </c>
      <c r="F1220" s="41" t="s">
        <v>25637</v>
      </c>
      <c r="G1220" s="39">
        <v>1</v>
      </c>
      <c r="H1220" s="42">
        <v>15</v>
      </c>
      <c r="I1220" s="44">
        <f>VENTAS[[#This Row],[Cantidad]]*VENTAS[[#This Row],[Precio Venta]]</f>
        <v>15</v>
      </c>
      <c r="J1220" s="42">
        <f>IF(VENTAS[[#This Row],[Nombre del Gestor]]&gt;1,VENTAS[[#This Row],[Precio Venta]]*10%,0)</f>
        <v>1.5</v>
      </c>
      <c r="K1220" s="42">
        <f>IFERROR(VLOOKUP(VENTAS[[#This Row],[Código del producto Vendido]],STOCK[],13,FALSE),VENTAS[[#This Row],[Precio Venta]]*0.6)-VENTAS[[#This Row],[Comisión Unitaria 10%]]</f>
        <v>7.5</v>
      </c>
      <c r="L1220" s="42">
        <f>VENTAS[[#This Row],[Cantidad]]*(VENTAS[[#This Row],[Precio Venta]]-VENTAS[[#This Row],[Costo Unitario SIN Comision]]-VENTAS[[#This Row],[Comisión Unitaria 10%]]-0.01*VENTAS[[#This Row],[Precio Venta]])</f>
        <v>5.85</v>
      </c>
      <c r="M1220" s="46"/>
      <c r="N1220" s="47" t="s">
        <v>25638</v>
      </c>
    </row>
    <row r="1221" ht="17" customHeight="1" spans="1:14">
      <c r="A1221" s="38">
        <v>45698.6821412037</v>
      </c>
      <c r="B1221" s="39"/>
      <c r="C1221" s="39"/>
      <c r="D1221" s="39" t="s">
        <v>23196</v>
      </c>
      <c r="E1221" s="39" t="s">
        <v>16984</v>
      </c>
      <c r="F1221" s="41" t="s">
        <v>25639</v>
      </c>
      <c r="G1221" s="39">
        <v>1</v>
      </c>
      <c r="H1221" s="42">
        <v>20</v>
      </c>
      <c r="I1221" s="44">
        <f>VENTAS[[#This Row],[Cantidad]]*VENTAS[[#This Row],[Precio Venta]]</f>
        <v>20</v>
      </c>
      <c r="J1221" s="42">
        <f>IF(VENTAS[[#This Row],[Nombre del Gestor]]&gt;1,VENTAS[[#This Row],[Precio Venta]]*10%,0)</f>
        <v>2</v>
      </c>
      <c r="K1221" s="42">
        <f>IFERROR(VLOOKUP(VENTAS[[#This Row],[Código del producto Vendido]],STOCK[],13,FALSE),VENTAS[[#This Row],[Precio Venta]]*0.6)-VENTAS[[#This Row],[Comisión Unitaria 10%]]</f>
        <v>8.5</v>
      </c>
      <c r="L1221" s="42">
        <f>VENTAS[[#This Row],[Cantidad]]*(VENTAS[[#This Row],[Precio Venta]]-VENTAS[[#This Row],[Costo Unitario SIN Comision]]-VENTAS[[#This Row],[Comisión Unitaria 10%]]-0.01*VENTAS[[#This Row],[Precio Venta]])</f>
        <v>9.3</v>
      </c>
      <c r="M1221" s="46"/>
      <c r="N1221" s="47" t="s">
        <v>25640</v>
      </c>
    </row>
    <row r="1222" ht="17" customHeight="1" spans="1:14">
      <c r="A1222" s="38">
        <v>45698.6821412037</v>
      </c>
      <c r="B1222" s="39"/>
      <c r="C1222" s="39"/>
      <c r="D1222" s="39" t="s">
        <v>23196</v>
      </c>
      <c r="E1222" s="39" t="s">
        <v>16507</v>
      </c>
      <c r="F1222" s="41" t="s">
        <v>16508</v>
      </c>
      <c r="G1222" s="39">
        <v>1</v>
      </c>
      <c r="H1222" s="42">
        <v>28</v>
      </c>
      <c r="I1222" s="44">
        <f>VENTAS[[#This Row],[Cantidad]]*VENTAS[[#This Row],[Precio Venta]]</f>
        <v>28</v>
      </c>
      <c r="J1222" s="42">
        <f>IF(VENTAS[[#This Row],[Nombre del Gestor]]&gt;1,VENTAS[[#This Row],[Precio Venta]]*10%,0)</f>
        <v>2.8</v>
      </c>
      <c r="K1222" s="42">
        <f>IFERROR(VLOOKUP(VENTAS[[#This Row],[Código del producto Vendido]],STOCK[],13,FALSE),VENTAS[[#This Row],[Precio Venta]]*0.6)-VENTAS[[#This Row],[Comisión Unitaria 10%]]</f>
        <v>18.2</v>
      </c>
      <c r="L1222" s="42">
        <f>VENTAS[[#This Row],[Cantidad]]*(VENTAS[[#This Row],[Precio Venta]]-VENTAS[[#This Row],[Costo Unitario SIN Comision]]-VENTAS[[#This Row],[Comisión Unitaria 10%]]-0.01*VENTAS[[#This Row],[Precio Venta]])</f>
        <v>6.72</v>
      </c>
      <c r="M1222" s="46"/>
      <c r="N1222" s="47" t="s">
        <v>25641</v>
      </c>
    </row>
    <row r="1223" ht="34" customHeight="1" spans="1:14">
      <c r="A1223" s="38">
        <v>45698.6821412037</v>
      </c>
      <c r="B1223" s="39"/>
      <c r="C1223" s="39"/>
      <c r="D1223" s="39" t="s">
        <v>23196</v>
      </c>
      <c r="E1223" s="39" t="s">
        <v>24300</v>
      </c>
      <c r="F1223" s="41" t="s">
        <v>16840</v>
      </c>
      <c r="G1223" s="39">
        <v>1</v>
      </c>
      <c r="H1223" s="42">
        <v>18</v>
      </c>
      <c r="I1223" s="44">
        <f>VENTAS[[#This Row],[Cantidad]]*VENTAS[[#This Row],[Precio Venta]]</f>
        <v>18</v>
      </c>
      <c r="J1223" s="42">
        <f>IF(VENTAS[[#This Row],[Nombre del Gestor]]&gt;1,VENTAS[[#This Row],[Precio Venta]]*10%,0)</f>
        <v>1.8</v>
      </c>
      <c r="K1223" s="42">
        <f>IFERROR(VLOOKUP(VENTAS[[#This Row],[Código del producto Vendido]],STOCK[],13,FALSE),VENTAS[[#This Row],[Precio Venta]]*0.6)-VENTAS[[#This Row],[Comisión Unitaria 10%]]</f>
        <v>9</v>
      </c>
      <c r="L1223" s="42">
        <f>VENTAS[[#This Row],[Cantidad]]*(VENTAS[[#This Row],[Precio Venta]]-VENTAS[[#This Row],[Costo Unitario SIN Comision]]-VENTAS[[#This Row],[Comisión Unitaria 10%]]-0.01*VENTAS[[#This Row],[Precio Venta]])</f>
        <v>7.02</v>
      </c>
      <c r="M1223" s="46"/>
      <c r="N1223" s="47" t="s">
        <v>25642</v>
      </c>
    </row>
    <row r="1224" ht="17" customHeight="1" spans="1:14">
      <c r="A1224" s="38">
        <v>45698.6821412037</v>
      </c>
      <c r="B1224" s="39"/>
      <c r="C1224" s="39"/>
      <c r="D1224" s="39" t="s">
        <v>23196</v>
      </c>
      <c r="E1224" s="39" t="s">
        <v>24382</v>
      </c>
      <c r="F1224" s="41" t="s">
        <v>16539</v>
      </c>
      <c r="G1224" s="39">
        <v>1</v>
      </c>
      <c r="H1224" s="42">
        <v>32</v>
      </c>
      <c r="I1224" s="44">
        <f>VENTAS[[#This Row],[Cantidad]]*VENTAS[[#This Row],[Precio Venta]]</f>
        <v>32</v>
      </c>
      <c r="J1224" s="42">
        <f>IF(VENTAS[[#This Row],[Nombre del Gestor]]&gt;1,VENTAS[[#This Row],[Precio Venta]]*10%,0)</f>
        <v>3.2</v>
      </c>
      <c r="K1224" s="42">
        <f>IFERROR(VLOOKUP(VENTAS[[#This Row],[Código del producto Vendido]],STOCK[],13,FALSE),VENTAS[[#This Row],[Precio Venta]]*0.6)-VENTAS[[#This Row],[Comisión Unitaria 10%]]</f>
        <v>16</v>
      </c>
      <c r="L1224" s="42">
        <f>VENTAS[[#This Row],[Cantidad]]*(VENTAS[[#This Row],[Precio Venta]]-VENTAS[[#This Row],[Costo Unitario SIN Comision]]-VENTAS[[#This Row],[Comisión Unitaria 10%]]-0.01*VENTAS[[#This Row],[Precio Venta]])</f>
        <v>12.48</v>
      </c>
      <c r="M1224" s="46"/>
      <c r="N1224" s="47" t="s">
        <v>25643</v>
      </c>
    </row>
    <row r="1225" ht="17" customHeight="1" spans="1:14">
      <c r="A1225" s="38">
        <v>45698.6821412037</v>
      </c>
      <c r="B1225" s="39"/>
      <c r="C1225" s="39"/>
      <c r="D1225" s="39" t="s">
        <v>23196</v>
      </c>
      <c r="E1225" s="39" t="s">
        <v>25644</v>
      </c>
      <c r="F1225" s="41" t="s">
        <v>24187</v>
      </c>
      <c r="G1225" s="39">
        <v>1</v>
      </c>
      <c r="H1225" s="42">
        <v>25</v>
      </c>
      <c r="I1225" s="44">
        <f>VENTAS[[#This Row],[Cantidad]]*VENTAS[[#This Row],[Precio Venta]]</f>
        <v>25</v>
      </c>
      <c r="J1225" s="42">
        <f>IF(VENTAS[[#This Row],[Nombre del Gestor]]&gt;1,VENTAS[[#This Row],[Precio Venta]]*10%,0)</f>
        <v>2.5</v>
      </c>
      <c r="K1225" s="42">
        <f>IFERROR(VLOOKUP(VENTAS[[#This Row],[Código del producto Vendido]],STOCK[],13,FALSE),VENTAS[[#This Row],[Precio Venta]]*0.6)-VENTAS[[#This Row],[Comisión Unitaria 10%]]</f>
        <v>12.5</v>
      </c>
      <c r="L1225" s="42">
        <f>VENTAS[[#This Row],[Cantidad]]*(VENTAS[[#This Row],[Precio Venta]]-VENTAS[[#This Row],[Costo Unitario SIN Comision]]-VENTAS[[#This Row],[Comisión Unitaria 10%]]-0.01*VENTAS[[#This Row],[Precio Venta]])</f>
        <v>9.75</v>
      </c>
      <c r="M1225" s="46"/>
      <c r="N1225" s="47" t="s">
        <v>25645</v>
      </c>
    </row>
    <row r="1226" ht="17" customHeight="1" spans="1:14">
      <c r="A1226" s="38">
        <v>45698.6821412037</v>
      </c>
      <c r="B1226" s="39"/>
      <c r="C1226" s="39"/>
      <c r="D1226" s="39" t="s">
        <v>23196</v>
      </c>
      <c r="E1226" s="39" t="s">
        <v>25646</v>
      </c>
      <c r="F1226" s="41" t="s">
        <v>25259</v>
      </c>
      <c r="G1226" s="39">
        <v>1</v>
      </c>
      <c r="H1226" s="42">
        <v>15</v>
      </c>
      <c r="I1226" s="44">
        <f>VENTAS[[#This Row],[Cantidad]]*VENTAS[[#This Row],[Precio Venta]]</f>
        <v>15</v>
      </c>
      <c r="J1226" s="42">
        <f>IF(VENTAS[[#This Row],[Nombre del Gestor]]&gt;1,VENTAS[[#This Row],[Precio Venta]]*10%,0)</f>
        <v>1.5</v>
      </c>
      <c r="K1226" s="42">
        <f>IFERROR(VLOOKUP(VENTAS[[#This Row],[Código del producto Vendido]],STOCK[],13,FALSE),VENTAS[[#This Row],[Precio Venta]]*0.6)-VENTAS[[#This Row],[Comisión Unitaria 10%]]</f>
        <v>7.5</v>
      </c>
      <c r="L1226" s="42">
        <f>VENTAS[[#This Row],[Cantidad]]*(VENTAS[[#This Row],[Precio Venta]]-VENTAS[[#This Row],[Costo Unitario SIN Comision]]-VENTAS[[#This Row],[Comisión Unitaria 10%]]-0.01*VENTAS[[#This Row],[Precio Venta]])</f>
        <v>5.85</v>
      </c>
      <c r="M1226" s="46"/>
      <c r="N1226" s="47" t="s">
        <v>25647</v>
      </c>
    </row>
    <row r="1227" ht="17" customHeight="1" spans="1:14">
      <c r="A1227" s="38">
        <v>45698.6821412037</v>
      </c>
      <c r="B1227" s="39"/>
      <c r="C1227" s="39"/>
      <c r="D1227" s="39" t="s">
        <v>23196</v>
      </c>
      <c r="E1227" s="39" t="s">
        <v>25648</v>
      </c>
      <c r="F1227" s="41" t="s">
        <v>25649</v>
      </c>
      <c r="G1227" s="39">
        <v>1</v>
      </c>
      <c r="H1227" s="42">
        <v>36</v>
      </c>
      <c r="I1227" s="44">
        <f>VENTAS[[#This Row],[Cantidad]]*VENTAS[[#This Row],[Precio Venta]]</f>
        <v>36</v>
      </c>
      <c r="J1227" s="42">
        <f>IF(VENTAS[[#This Row],[Nombre del Gestor]]&gt;1,VENTAS[[#This Row],[Precio Venta]]*10%,0)</f>
        <v>3.6</v>
      </c>
      <c r="K1227" s="42">
        <f>IFERROR(VLOOKUP(VENTAS[[#This Row],[Código del producto Vendido]],STOCK[],13,FALSE),VENTAS[[#This Row],[Precio Venta]]*0.6)-VENTAS[[#This Row],[Comisión Unitaria 10%]]</f>
        <v>18</v>
      </c>
      <c r="L1227" s="42">
        <f>VENTAS[[#This Row],[Cantidad]]*(VENTAS[[#This Row],[Precio Venta]]-VENTAS[[#This Row],[Costo Unitario SIN Comision]]-VENTAS[[#This Row],[Comisión Unitaria 10%]]-0.01*VENTAS[[#This Row],[Precio Venta]])</f>
        <v>14.04</v>
      </c>
      <c r="M1227" s="46"/>
      <c r="N1227" s="47" t="s">
        <v>25650</v>
      </c>
    </row>
    <row r="1228" ht="34" customHeight="1" spans="1:14">
      <c r="A1228" s="38">
        <v>45698.6821412037</v>
      </c>
      <c r="B1228" s="39"/>
      <c r="C1228" s="39"/>
      <c r="D1228" s="39" t="s">
        <v>23196</v>
      </c>
      <c r="E1228" s="39" t="s">
        <v>16803</v>
      </c>
      <c r="F1228" s="41" t="s">
        <v>23482</v>
      </c>
      <c r="G1228" s="39">
        <v>1</v>
      </c>
      <c r="H1228" s="42">
        <v>35</v>
      </c>
      <c r="I1228" s="44">
        <f>VENTAS[[#This Row],[Cantidad]]*VENTAS[[#This Row],[Precio Venta]]</f>
        <v>35</v>
      </c>
      <c r="J1228" s="42">
        <f>IF(VENTAS[[#This Row],[Nombre del Gestor]]&gt;1,VENTAS[[#This Row],[Precio Venta]]*10%,0)</f>
        <v>3.5</v>
      </c>
      <c r="K1228" s="42">
        <f>IFERROR(VLOOKUP(VENTAS[[#This Row],[Código del producto Vendido]],STOCK[],13,FALSE),VENTAS[[#This Row],[Precio Venta]]*0.6)-VENTAS[[#This Row],[Comisión Unitaria 10%]]</f>
        <v>11.57</v>
      </c>
      <c r="L1228" s="42">
        <f>VENTAS[[#This Row],[Cantidad]]*(VENTAS[[#This Row],[Precio Venta]]-VENTAS[[#This Row],[Costo Unitario SIN Comision]]-VENTAS[[#This Row],[Comisión Unitaria 10%]]-0.01*VENTAS[[#This Row],[Precio Venta]])</f>
        <v>19.58</v>
      </c>
      <c r="M1228" s="46"/>
      <c r="N1228" s="47" t="s">
        <v>25651</v>
      </c>
    </row>
    <row r="1229" ht="17" customHeight="1" spans="1:14">
      <c r="A1229" s="38">
        <v>45698.6821412037</v>
      </c>
      <c r="B1229" s="39"/>
      <c r="C1229" s="39"/>
      <c r="D1229" s="39" t="s">
        <v>23196</v>
      </c>
      <c r="E1229" s="39" t="s">
        <v>25652</v>
      </c>
      <c r="F1229" s="41" t="s">
        <v>25653</v>
      </c>
      <c r="G1229" s="39">
        <v>1</v>
      </c>
      <c r="H1229" s="42">
        <v>15</v>
      </c>
      <c r="I1229" s="44">
        <f>VENTAS[[#This Row],[Cantidad]]*VENTAS[[#This Row],[Precio Venta]]</f>
        <v>15</v>
      </c>
      <c r="J1229" s="42">
        <f>IF(VENTAS[[#This Row],[Nombre del Gestor]]&gt;1,VENTAS[[#This Row],[Precio Venta]]*10%,0)</f>
        <v>1.5</v>
      </c>
      <c r="K1229" s="42">
        <f>IFERROR(VLOOKUP(VENTAS[[#This Row],[Código del producto Vendido]],STOCK[],13,FALSE),VENTAS[[#This Row],[Precio Venta]]*0.6)-VENTAS[[#This Row],[Comisión Unitaria 10%]]</f>
        <v>7.5</v>
      </c>
      <c r="L1229" s="42">
        <f>VENTAS[[#This Row],[Cantidad]]*(VENTAS[[#This Row],[Precio Venta]]-VENTAS[[#This Row],[Costo Unitario SIN Comision]]-VENTAS[[#This Row],[Comisión Unitaria 10%]]-0.01*VENTAS[[#This Row],[Precio Venta]])</f>
        <v>5.85</v>
      </c>
      <c r="M1229" s="46"/>
      <c r="N1229" s="47" t="s">
        <v>25654</v>
      </c>
    </row>
    <row r="1230" ht="17" customHeight="1" spans="1:14">
      <c r="A1230" s="38">
        <v>45698.6855671296</v>
      </c>
      <c r="B1230" s="39"/>
      <c r="C1230" s="39"/>
      <c r="D1230" s="39" t="s">
        <v>23189</v>
      </c>
      <c r="E1230" s="39" t="s">
        <v>16758</v>
      </c>
      <c r="F1230" s="41" t="s">
        <v>16692</v>
      </c>
      <c r="G1230" s="39">
        <v>1</v>
      </c>
      <c r="H1230" s="42">
        <v>45</v>
      </c>
      <c r="I1230" s="44">
        <f>VENTAS[[#This Row],[Cantidad]]*VENTAS[[#This Row],[Precio Venta]]</f>
        <v>45</v>
      </c>
      <c r="J1230" s="42">
        <f>IF(VENTAS[[#This Row],[Nombre del Gestor]]&gt;1,VENTAS[[#This Row],[Precio Venta]]*10%,0)</f>
        <v>4.5</v>
      </c>
      <c r="K1230" s="42">
        <f>IFERROR(VLOOKUP(VENTAS[[#This Row],[Código del producto Vendido]],STOCK[],13,FALSE),VENTAS[[#This Row],[Precio Venta]]*0.6)-VENTAS[[#This Row],[Comisión Unitaria 10%]]</f>
        <v>24.47</v>
      </c>
      <c r="L1230" s="42">
        <f>VENTAS[[#This Row],[Cantidad]]*(VENTAS[[#This Row],[Precio Venta]]-VENTAS[[#This Row],[Costo Unitario SIN Comision]]-VENTAS[[#This Row],[Comisión Unitaria 10%]]-0.01*VENTAS[[#This Row],[Precio Venta]])</f>
        <v>15.58</v>
      </c>
      <c r="M1230" s="46"/>
      <c r="N1230" s="47" t="s">
        <v>25655</v>
      </c>
    </row>
    <row r="1231" ht="34" customHeight="1" spans="1:14">
      <c r="A1231" s="38">
        <v>45698.6875462963</v>
      </c>
      <c r="B1231" s="39"/>
      <c r="C1231" s="39"/>
      <c r="D1231" s="39" t="s">
        <v>25436</v>
      </c>
      <c r="E1231" s="39" t="s">
        <v>24942</v>
      </c>
      <c r="F1231" s="41" t="s">
        <v>24943</v>
      </c>
      <c r="G1231" s="39">
        <v>1</v>
      </c>
      <c r="H1231" s="42">
        <v>45</v>
      </c>
      <c r="I1231" s="44">
        <f>VENTAS[[#This Row],[Cantidad]]*VENTAS[[#This Row],[Precio Venta]]</f>
        <v>45</v>
      </c>
      <c r="J1231" s="42">
        <f>IF(VENTAS[[#This Row],[Nombre del Gestor]]&gt;1,VENTAS[[#This Row],[Precio Venta]]*10%,0)</f>
        <v>4.5</v>
      </c>
      <c r="K1231" s="42">
        <f>IFERROR(VLOOKUP(VENTAS[[#This Row],[Código del producto Vendido]],STOCK[],13,FALSE),VENTAS[[#This Row],[Precio Venta]]*0.6)-VENTAS[[#This Row],[Comisión Unitaria 10%]]</f>
        <v>22.5</v>
      </c>
      <c r="L1231" s="42">
        <f>VENTAS[[#This Row],[Cantidad]]*(VENTAS[[#This Row],[Precio Venta]]-VENTAS[[#This Row],[Costo Unitario SIN Comision]]-VENTAS[[#This Row],[Comisión Unitaria 10%]]-0.01*VENTAS[[#This Row],[Precio Venta]])</f>
        <v>17.55</v>
      </c>
      <c r="M1231" s="46"/>
      <c r="N1231" s="47" t="s">
        <v>25656</v>
      </c>
    </row>
    <row r="1232" ht="17" customHeight="1" spans="1:14">
      <c r="A1232" s="38">
        <v>45698.6888194444</v>
      </c>
      <c r="B1232" s="39"/>
      <c r="C1232" s="39"/>
      <c r="D1232" s="39" t="s">
        <v>23383</v>
      </c>
      <c r="E1232" s="39" t="s">
        <v>25350</v>
      </c>
      <c r="F1232" s="41" t="s">
        <v>25338</v>
      </c>
      <c r="G1232" s="39">
        <v>1</v>
      </c>
      <c r="H1232" s="42">
        <v>35</v>
      </c>
      <c r="I1232" s="44">
        <f>VENTAS[[#This Row],[Cantidad]]*VENTAS[[#This Row],[Precio Venta]]</f>
        <v>35</v>
      </c>
      <c r="J1232" s="42">
        <f>IF(VENTAS[[#This Row],[Nombre del Gestor]]&gt;1,VENTAS[[#This Row],[Precio Venta]]*10%,0)</f>
        <v>3.5</v>
      </c>
      <c r="K1232" s="42">
        <f>IFERROR(VLOOKUP(VENTAS[[#This Row],[Código del producto Vendido]],STOCK[],13,FALSE),VENTAS[[#This Row],[Precio Venta]]*0.6)-VENTAS[[#This Row],[Comisión Unitaria 10%]]</f>
        <v>17.5</v>
      </c>
      <c r="L1232" s="42">
        <f>VENTAS[[#This Row],[Cantidad]]*(VENTAS[[#This Row],[Precio Venta]]-VENTAS[[#This Row],[Costo Unitario SIN Comision]]-VENTAS[[#This Row],[Comisión Unitaria 10%]]-0.01*VENTAS[[#This Row],[Precio Venta]])</f>
        <v>13.65</v>
      </c>
      <c r="M1232" s="46"/>
      <c r="N1232" s="47" t="s">
        <v>25657</v>
      </c>
    </row>
    <row r="1233" ht="17" customHeight="1" spans="1:14">
      <c r="A1233" s="38">
        <v>45699.5777893519</v>
      </c>
      <c r="B1233" s="39"/>
      <c r="C1233" s="39"/>
      <c r="D1233" s="39" t="s">
        <v>25436</v>
      </c>
      <c r="E1233" s="39" t="s">
        <v>25658</v>
      </c>
      <c r="F1233" s="41" t="s">
        <v>25659</v>
      </c>
      <c r="G1233" s="39">
        <v>1</v>
      </c>
      <c r="H1233" s="42">
        <v>30</v>
      </c>
      <c r="I1233" s="44">
        <f>VENTAS[[#This Row],[Cantidad]]*VENTAS[[#This Row],[Precio Venta]]</f>
        <v>30</v>
      </c>
      <c r="J1233" s="42">
        <f>IF(VENTAS[[#This Row],[Nombre del Gestor]]&gt;1,VENTAS[[#This Row],[Precio Venta]]*10%,0)</f>
        <v>3</v>
      </c>
      <c r="K1233" s="42">
        <f>IFERROR(VLOOKUP(VENTAS[[#This Row],[Código del producto Vendido]],STOCK[],13,FALSE),VENTAS[[#This Row],[Precio Venta]]*0.6)-VENTAS[[#This Row],[Comisión Unitaria 10%]]</f>
        <v>15</v>
      </c>
      <c r="L1233" s="42">
        <f>VENTAS[[#This Row],[Cantidad]]*(VENTAS[[#This Row],[Precio Venta]]-VENTAS[[#This Row],[Costo Unitario SIN Comision]]-VENTAS[[#This Row],[Comisión Unitaria 10%]]-0.01*VENTAS[[#This Row],[Precio Venta]])</f>
        <v>11.7</v>
      </c>
      <c r="M1233" s="46"/>
      <c r="N1233" s="47" t="s">
        <v>25660</v>
      </c>
    </row>
    <row r="1234" ht="17" customHeight="1" spans="1:14">
      <c r="A1234" s="38">
        <v>45699.5784953704</v>
      </c>
      <c r="B1234" s="39"/>
      <c r="C1234" s="39"/>
      <c r="D1234" s="39" t="s">
        <v>23174</v>
      </c>
      <c r="E1234" s="39" t="s">
        <v>25613</v>
      </c>
      <c r="F1234" s="41" t="s">
        <v>16838</v>
      </c>
      <c r="G1234" s="39">
        <v>1</v>
      </c>
      <c r="H1234" s="42">
        <v>18</v>
      </c>
      <c r="I1234" s="44">
        <f>VENTAS[[#This Row],[Cantidad]]*VENTAS[[#This Row],[Precio Venta]]</f>
        <v>18</v>
      </c>
      <c r="J1234" s="42">
        <f>IF(VENTAS[[#This Row],[Nombre del Gestor]]&gt;1,VENTAS[[#This Row],[Precio Venta]]*10%,0)</f>
        <v>1.8</v>
      </c>
      <c r="K1234" s="42">
        <f>IFERROR(VLOOKUP(VENTAS[[#This Row],[Código del producto Vendido]],STOCK[],13,FALSE),VENTAS[[#This Row],[Precio Venta]]*0.6)-VENTAS[[#This Row],[Comisión Unitaria 10%]]</f>
        <v>9</v>
      </c>
      <c r="L1234" s="42">
        <f>VENTAS[[#This Row],[Cantidad]]*(VENTAS[[#This Row],[Precio Venta]]-VENTAS[[#This Row],[Costo Unitario SIN Comision]]-VENTAS[[#This Row],[Comisión Unitaria 10%]]-0.01*VENTAS[[#This Row],[Precio Venta]])</f>
        <v>7.02</v>
      </c>
      <c r="M1234" s="46"/>
      <c r="N1234" s="47" t="s">
        <v>25661</v>
      </c>
    </row>
    <row r="1235" ht="34" customHeight="1" spans="1:14">
      <c r="A1235" s="38">
        <v>45700.5525578704</v>
      </c>
      <c r="B1235" s="39"/>
      <c r="C1235" s="39"/>
      <c r="D1235" s="39" t="s">
        <v>25662</v>
      </c>
      <c r="E1235" s="39" t="s">
        <v>17542</v>
      </c>
      <c r="F1235" s="41" t="s">
        <v>17543</v>
      </c>
      <c r="G1235" s="39">
        <v>1</v>
      </c>
      <c r="H1235" s="42">
        <v>24</v>
      </c>
      <c r="I1235" s="44">
        <f>VENTAS[[#This Row],[Cantidad]]*VENTAS[[#This Row],[Precio Venta]]</f>
        <v>24</v>
      </c>
      <c r="J1235" s="42">
        <f>IF(VENTAS[[#This Row],[Nombre del Gestor]]&gt;1,VENTAS[[#This Row],[Precio Venta]]*10%,0)</f>
        <v>2.4</v>
      </c>
      <c r="K1235" s="42">
        <f>IFERROR(VLOOKUP(VENTAS[[#This Row],[Código del producto Vendido]],STOCK[],13,FALSE),VENTAS[[#This Row],[Precio Venta]]*0.6)-VENTAS[[#This Row],[Comisión Unitaria 10%]]</f>
        <v>6.9</v>
      </c>
      <c r="L1235" s="42">
        <f>VENTAS[[#This Row],[Cantidad]]*(VENTAS[[#This Row],[Precio Venta]]-VENTAS[[#This Row],[Costo Unitario SIN Comision]]-VENTAS[[#This Row],[Comisión Unitaria 10%]]-0.01*VENTAS[[#This Row],[Precio Venta]])</f>
        <v>14.46</v>
      </c>
      <c r="M1235" s="46"/>
      <c r="N1235" s="47" t="s">
        <v>25663</v>
      </c>
    </row>
    <row r="1236" ht="34" customHeight="1" spans="1:14">
      <c r="A1236" s="38">
        <v>45700.5525578704</v>
      </c>
      <c r="B1236" s="39"/>
      <c r="C1236" s="39"/>
      <c r="D1236" s="39" t="s">
        <v>25662</v>
      </c>
      <c r="E1236" s="39" t="s">
        <v>17509</v>
      </c>
      <c r="F1236" s="41" t="s">
        <v>17510</v>
      </c>
      <c r="G1236" s="39">
        <v>1</v>
      </c>
      <c r="H1236" s="42">
        <v>28</v>
      </c>
      <c r="I1236" s="44">
        <f>VENTAS[[#This Row],[Cantidad]]*VENTAS[[#This Row],[Precio Venta]]</f>
        <v>28</v>
      </c>
      <c r="J1236" s="42">
        <f>IF(VENTAS[[#This Row],[Nombre del Gestor]]&gt;1,VENTAS[[#This Row],[Precio Venta]]*10%,0)</f>
        <v>2.8</v>
      </c>
      <c r="K1236" s="42">
        <f>IFERROR(VLOOKUP(VENTAS[[#This Row],[Código del producto Vendido]],STOCK[],13,FALSE),VENTAS[[#This Row],[Precio Venta]]*0.6)-VENTAS[[#This Row],[Comisión Unitaria 10%]]</f>
        <v>10.5</v>
      </c>
      <c r="L1236" s="42">
        <f>VENTAS[[#This Row],[Cantidad]]*(VENTAS[[#This Row],[Precio Venta]]-VENTAS[[#This Row],[Costo Unitario SIN Comision]]-VENTAS[[#This Row],[Comisión Unitaria 10%]]-0.01*VENTAS[[#This Row],[Precio Venta]])</f>
        <v>14.42</v>
      </c>
      <c r="M1236" s="46"/>
      <c r="N1236" s="47" t="s">
        <v>25664</v>
      </c>
    </row>
    <row r="1237" ht="17" customHeight="1" spans="1:14">
      <c r="A1237" s="38">
        <v>45700.5525578704</v>
      </c>
      <c r="B1237" s="39"/>
      <c r="C1237" s="39"/>
      <c r="D1237" s="39" t="s">
        <v>25662</v>
      </c>
      <c r="E1237" s="39" t="s">
        <v>24922</v>
      </c>
      <c r="F1237" s="41" t="s">
        <v>24923</v>
      </c>
      <c r="G1237" s="39">
        <v>1</v>
      </c>
      <c r="H1237" s="42">
        <v>20</v>
      </c>
      <c r="I1237" s="44">
        <f>VENTAS[[#This Row],[Cantidad]]*VENTAS[[#This Row],[Precio Venta]]</f>
        <v>20</v>
      </c>
      <c r="J1237" s="42">
        <f>IF(VENTAS[[#This Row],[Nombre del Gestor]]&gt;1,VENTAS[[#This Row],[Precio Venta]]*10%,0)</f>
        <v>2</v>
      </c>
      <c r="K1237" s="42">
        <f>IFERROR(VLOOKUP(VENTAS[[#This Row],[Código del producto Vendido]],STOCK[],13,FALSE),VENTAS[[#This Row],[Precio Venta]]*0.6)-VENTAS[[#This Row],[Comisión Unitaria 10%]]</f>
        <v>10</v>
      </c>
      <c r="L1237" s="42">
        <f>VENTAS[[#This Row],[Cantidad]]*(VENTAS[[#This Row],[Precio Venta]]-VENTAS[[#This Row],[Costo Unitario SIN Comision]]-VENTAS[[#This Row],[Comisión Unitaria 10%]]-0.01*VENTAS[[#This Row],[Precio Venta]])</f>
        <v>7.8</v>
      </c>
      <c r="M1237" s="46"/>
      <c r="N1237" s="47" t="s">
        <v>25665</v>
      </c>
    </row>
    <row r="1238" ht="34" customHeight="1" spans="1:14">
      <c r="A1238" s="38">
        <v>45700.5525578704</v>
      </c>
      <c r="B1238" s="39"/>
      <c r="C1238" s="39"/>
      <c r="D1238" s="39" t="s">
        <v>25662</v>
      </c>
      <c r="E1238" s="39" t="s">
        <v>16850</v>
      </c>
      <c r="F1238" s="41" t="s">
        <v>16852</v>
      </c>
      <c r="G1238" s="39">
        <v>1</v>
      </c>
      <c r="H1238" s="42">
        <v>20</v>
      </c>
      <c r="I1238" s="44">
        <f>VENTAS[[#This Row],[Cantidad]]*VENTAS[[#This Row],[Precio Venta]]</f>
        <v>20</v>
      </c>
      <c r="J1238" s="42">
        <f>IF(VENTAS[[#This Row],[Nombre del Gestor]]&gt;1,VENTAS[[#This Row],[Precio Venta]]*10%,0)</f>
        <v>2</v>
      </c>
      <c r="K1238" s="42">
        <f>IFERROR(VLOOKUP(VENTAS[[#This Row],[Código del producto Vendido]],STOCK[],13,FALSE),VENTAS[[#This Row],[Precio Venta]]*0.6)-VENTAS[[#This Row],[Comisión Unitaria 10%]]</f>
        <v>10</v>
      </c>
      <c r="L1238" s="42">
        <f>VENTAS[[#This Row],[Cantidad]]*(VENTAS[[#This Row],[Precio Venta]]-VENTAS[[#This Row],[Costo Unitario SIN Comision]]-VENTAS[[#This Row],[Comisión Unitaria 10%]]-0.01*VENTAS[[#This Row],[Precio Venta]])</f>
        <v>7.8</v>
      </c>
      <c r="M1238" s="46"/>
      <c r="N1238" s="47" t="s">
        <v>25666</v>
      </c>
    </row>
    <row r="1239" ht="34" customHeight="1" spans="1:14">
      <c r="A1239" s="38">
        <v>45701.399375</v>
      </c>
      <c r="B1239" s="39"/>
      <c r="C1239" s="39"/>
      <c r="D1239" s="39"/>
      <c r="E1239" s="39" t="s">
        <v>24089</v>
      </c>
      <c r="F1239" s="41" t="s">
        <v>24090</v>
      </c>
      <c r="G1239" s="39">
        <v>1</v>
      </c>
      <c r="H1239" s="42">
        <v>18</v>
      </c>
      <c r="I1239" s="44">
        <f>VENTAS[[#This Row],[Cantidad]]*VENTAS[[#This Row],[Precio Venta]]</f>
        <v>18</v>
      </c>
      <c r="J1239" s="42">
        <f>IF(VENTAS[[#This Row],[Nombre del Gestor]]&gt;1,VENTAS[[#This Row],[Precio Venta]]*10%,0)</f>
        <v>0</v>
      </c>
      <c r="K1239" s="42">
        <f>IFERROR(VLOOKUP(VENTAS[[#This Row],[Código del producto Vendido]],STOCK[],13,FALSE),VENTAS[[#This Row],[Precio Venta]]*0.6)-VENTAS[[#This Row],[Comisión Unitaria 10%]]</f>
        <v>10.8</v>
      </c>
      <c r="L1239" s="42">
        <f>VENTAS[[#This Row],[Cantidad]]*(VENTAS[[#This Row],[Precio Venta]]-VENTAS[[#This Row],[Costo Unitario SIN Comision]]-VENTAS[[#This Row],[Comisión Unitaria 10%]]-0.01*VENTAS[[#This Row],[Precio Venta]])</f>
        <v>7.02</v>
      </c>
      <c r="M1239" s="46"/>
      <c r="N1239" s="47" t="s">
        <v>25667</v>
      </c>
    </row>
    <row r="1240" ht="17" customHeight="1" spans="1:14">
      <c r="A1240" s="38">
        <v>45701.4159375</v>
      </c>
      <c r="B1240" s="39"/>
      <c r="C1240" s="39"/>
      <c r="D1240" s="39" t="s">
        <v>23196</v>
      </c>
      <c r="E1240" s="39" t="s">
        <v>25668</v>
      </c>
      <c r="F1240" s="41" t="s">
        <v>25669</v>
      </c>
      <c r="G1240" s="39">
        <v>1</v>
      </c>
      <c r="H1240" s="42">
        <v>20</v>
      </c>
      <c r="I1240" s="44">
        <f>VENTAS[[#This Row],[Cantidad]]*VENTAS[[#This Row],[Precio Venta]]</f>
        <v>20</v>
      </c>
      <c r="J1240" s="42">
        <f>IF(VENTAS[[#This Row],[Nombre del Gestor]]&gt;1,VENTAS[[#This Row],[Precio Venta]]*10%,0)</f>
        <v>2</v>
      </c>
      <c r="K1240" s="42">
        <f>IFERROR(VLOOKUP(VENTAS[[#This Row],[Código del producto Vendido]],STOCK[],13,FALSE),VENTAS[[#This Row],[Precio Venta]]*0.6)-VENTAS[[#This Row],[Comisión Unitaria 10%]]</f>
        <v>10</v>
      </c>
      <c r="L1240" s="42">
        <f>VENTAS[[#This Row],[Cantidad]]*(VENTAS[[#This Row],[Precio Venta]]-VENTAS[[#This Row],[Costo Unitario SIN Comision]]-VENTAS[[#This Row],[Comisión Unitaria 10%]]-0.01*VENTAS[[#This Row],[Precio Venta]])</f>
        <v>7.8</v>
      </c>
      <c r="M1240" s="46"/>
      <c r="N1240" s="47" t="s">
        <v>25670</v>
      </c>
    </row>
    <row r="1241" ht="17" customHeight="1" spans="1:14">
      <c r="A1241" s="38">
        <v>45701.41875</v>
      </c>
      <c r="B1241" s="39"/>
      <c r="C1241" s="39"/>
      <c r="D1241" s="39" t="s">
        <v>23174</v>
      </c>
      <c r="E1241" s="39" t="s">
        <v>25671</v>
      </c>
      <c r="F1241" s="41" t="s">
        <v>25672</v>
      </c>
      <c r="G1241" s="39">
        <v>1</v>
      </c>
      <c r="H1241" s="42">
        <v>25</v>
      </c>
      <c r="I1241" s="44">
        <f>VENTAS[[#This Row],[Cantidad]]*VENTAS[[#This Row],[Precio Venta]]</f>
        <v>25</v>
      </c>
      <c r="J1241" s="42">
        <f>IF(VENTAS[[#This Row],[Nombre del Gestor]]&gt;1,VENTAS[[#This Row],[Precio Venta]]*10%,0)</f>
        <v>2.5</v>
      </c>
      <c r="K1241" s="42">
        <f>IFERROR(VLOOKUP(VENTAS[[#This Row],[Código del producto Vendido]],STOCK[],13,FALSE),VENTAS[[#This Row],[Precio Venta]]*0.6)-VENTAS[[#This Row],[Comisión Unitaria 10%]]</f>
        <v>12.5</v>
      </c>
      <c r="L1241" s="42">
        <f>VENTAS[[#This Row],[Cantidad]]*(VENTAS[[#This Row],[Precio Venta]]-VENTAS[[#This Row],[Costo Unitario SIN Comision]]-VENTAS[[#This Row],[Comisión Unitaria 10%]]-0.01*VENTAS[[#This Row],[Precio Venta]])</f>
        <v>9.75</v>
      </c>
      <c r="M1241" s="46"/>
      <c r="N1241" s="47" t="s">
        <v>25673</v>
      </c>
    </row>
    <row r="1242" ht="17" customHeight="1" spans="1:14">
      <c r="A1242" s="38">
        <v>45701.4219907407</v>
      </c>
      <c r="B1242" s="39"/>
      <c r="C1242" s="39"/>
      <c r="D1242" s="39" t="s">
        <v>25356</v>
      </c>
      <c r="E1242" s="39" t="s">
        <v>25674</v>
      </c>
      <c r="F1242" s="41" t="s">
        <v>25675</v>
      </c>
      <c r="G1242" s="39">
        <v>1</v>
      </c>
      <c r="H1242" s="42">
        <v>20</v>
      </c>
      <c r="I1242" s="44">
        <f>VENTAS[[#This Row],[Cantidad]]*VENTAS[[#This Row],[Precio Venta]]</f>
        <v>20</v>
      </c>
      <c r="J1242" s="42">
        <f>IF(VENTAS[[#This Row],[Nombre del Gestor]]&gt;1,VENTAS[[#This Row],[Precio Venta]]*10%,0)</f>
        <v>2</v>
      </c>
      <c r="K1242" s="42">
        <f>IFERROR(VLOOKUP(VENTAS[[#This Row],[Código del producto Vendido]],STOCK[],13,FALSE),VENTAS[[#This Row],[Precio Venta]]*0.6)-VENTAS[[#This Row],[Comisión Unitaria 10%]]</f>
        <v>10</v>
      </c>
      <c r="L1242" s="42">
        <f>VENTAS[[#This Row],[Cantidad]]*(VENTAS[[#This Row],[Precio Venta]]-VENTAS[[#This Row],[Costo Unitario SIN Comision]]-VENTAS[[#This Row],[Comisión Unitaria 10%]]-0.01*VENTAS[[#This Row],[Precio Venta]])</f>
        <v>7.8</v>
      </c>
      <c r="M1242" s="46"/>
      <c r="N1242" s="47" t="s">
        <v>25676</v>
      </c>
    </row>
    <row r="1243" ht="34" customHeight="1" spans="1:14">
      <c r="A1243" s="38">
        <v>45701.4233796296</v>
      </c>
      <c r="B1243" s="39"/>
      <c r="C1243" s="39"/>
      <c r="D1243" s="39" t="s">
        <v>24029</v>
      </c>
      <c r="E1243" s="39" t="s">
        <v>17514</v>
      </c>
      <c r="F1243" s="41" t="s">
        <v>17513</v>
      </c>
      <c r="G1243" s="39">
        <v>1</v>
      </c>
      <c r="H1243" s="42">
        <v>28</v>
      </c>
      <c r="I1243" s="44">
        <f>VENTAS[[#This Row],[Cantidad]]*VENTAS[[#This Row],[Precio Venta]]</f>
        <v>28</v>
      </c>
      <c r="J1243" s="42">
        <f>IF(VENTAS[[#This Row],[Nombre del Gestor]]&gt;1,VENTAS[[#This Row],[Precio Venta]]*10%,0)</f>
        <v>2.8</v>
      </c>
      <c r="K1243" s="42">
        <f>IFERROR(VLOOKUP(VENTAS[[#This Row],[Código del producto Vendido]],STOCK[],13,FALSE),VENTAS[[#This Row],[Precio Venta]]*0.6)-VENTAS[[#This Row],[Comisión Unitaria 10%]]</f>
        <v>13.25</v>
      </c>
      <c r="L1243" s="42">
        <f>VENTAS[[#This Row],[Cantidad]]*(VENTAS[[#This Row],[Precio Venta]]-VENTAS[[#This Row],[Costo Unitario SIN Comision]]-VENTAS[[#This Row],[Comisión Unitaria 10%]]-0.01*VENTAS[[#This Row],[Precio Venta]])</f>
        <v>11.67</v>
      </c>
      <c r="M1243" s="46"/>
      <c r="N1243" s="47" t="s">
        <v>25677</v>
      </c>
    </row>
    <row r="1244" ht="17" customHeight="1" spans="1:14">
      <c r="A1244" s="38">
        <v>45701.4243055556</v>
      </c>
      <c r="B1244" s="39"/>
      <c r="C1244" s="39"/>
      <c r="D1244" s="39" t="s">
        <v>23237</v>
      </c>
      <c r="E1244" s="39" t="s">
        <v>23430</v>
      </c>
      <c r="F1244" s="41" t="s">
        <v>23431</v>
      </c>
      <c r="G1244" s="39">
        <v>1</v>
      </c>
      <c r="H1244" s="42">
        <v>12</v>
      </c>
      <c r="I1244" s="44">
        <f>VENTAS[[#This Row],[Cantidad]]*VENTAS[[#This Row],[Precio Venta]]</f>
        <v>12</v>
      </c>
      <c r="J1244" s="42">
        <f>IF(VENTAS[[#This Row],[Nombre del Gestor]]&gt;1,VENTAS[[#This Row],[Precio Venta]]*10%,0)</f>
        <v>1.2</v>
      </c>
      <c r="K1244" s="42">
        <f>IFERROR(VLOOKUP(VENTAS[[#This Row],[Código del producto Vendido]],STOCK[],13,FALSE),VENTAS[[#This Row],[Precio Venta]]*0.6)-VENTAS[[#This Row],[Comisión Unitaria 10%]]</f>
        <v>6</v>
      </c>
      <c r="L1244" s="42">
        <f>VENTAS[[#This Row],[Cantidad]]*(VENTAS[[#This Row],[Precio Venta]]-VENTAS[[#This Row],[Costo Unitario SIN Comision]]-VENTAS[[#This Row],[Comisión Unitaria 10%]]-0.01*VENTAS[[#This Row],[Precio Venta]])</f>
        <v>4.68</v>
      </c>
      <c r="M1244" s="46"/>
      <c r="N1244" s="47" t="s">
        <v>25678</v>
      </c>
    </row>
    <row r="1245" ht="17" customHeight="1" spans="1:14">
      <c r="A1245" s="38">
        <v>45701.4263888889</v>
      </c>
      <c r="B1245" s="39"/>
      <c r="C1245" s="39"/>
      <c r="D1245" s="39" t="s">
        <v>25436</v>
      </c>
      <c r="E1245" s="39" t="s">
        <v>25679</v>
      </c>
      <c r="F1245" s="41" t="s">
        <v>25680</v>
      </c>
      <c r="G1245" s="39">
        <v>1</v>
      </c>
      <c r="H1245" s="42">
        <v>25</v>
      </c>
      <c r="I1245" s="44">
        <f>VENTAS[[#This Row],[Cantidad]]*VENTAS[[#This Row],[Precio Venta]]</f>
        <v>25</v>
      </c>
      <c r="J1245" s="42">
        <f>IF(VENTAS[[#This Row],[Nombre del Gestor]]&gt;1,VENTAS[[#This Row],[Precio Venta]]*10%,0)</f>
        <v>2.5</v>
      </c>
      <c r="K1245" s="42">
        <f>IFERROR(VLOOKUP(VENTAS[[#This Row],[Código del producto Vendido]],STOCK[],13,FALSE),VENTAS[[#This Row],[Precio Venta]]*0.6)-VENTAS[[#This Row],[Comisión Unitaria 10%]]</f>
        <v>12.5</v>
      </c>
      <c r="L1245" s="42">
        <f>VENTAS[[#This Row],[Cantidad]]*(VENTAS[[#This Row],[Precio Venta]]-VENTAS[[#This Row],[Costo Unitario SIN Comision]]-VENTAS[[#This Row],[Comisión Unitaria 10%]]-0.01*VENTAS[[#This Row],[Precio Venta]])</f>
        <v>9.75</v>
      </c>
      <c r="M1245" s="46"/>
      <c r="N1245" s="47" t="s">
        <v>25681</v>
      </c>
    </row>
    <row r="1246" ht="17" customHeight="1" spans="1:14">
      <c r="A1246" s="38">
        <v>45701.4274884259</v>
      </c>
      <c r="B1246" s="39"/>
      <c r="C1246" s="39"/>
      <c r="D1246" s="39" t="s">
        <v>23237</v>
      </c>
      <c r="E1246" s="39" t="s">
        <v>25613</v>
      </c>
      <c r="F1246" s="41" t="s">
        <v>16838</v>
      </c>
      <c r="G1246" s="39">
        <v>1</v>
      </c>
      <c r="H1246" s="42">
        <v>18</v>
      </c>
      <c r="I1246" s="44">
        <f>VENTAS[[#This Row],[Cantidad]]*VENTAS[[#This Row],[Precio Venta]]</f>
        <v>18</v>
      </c>
      <c r="J1246" s="42">
        <f>IF(VENTAS[[#This Row],[Nombre del Gestor]]&gt;1,VENTAS[[#This Row],[Precio Venta]]*10%,0)</f>
        <v>1.8</v>
      </c>
      <c r="K1246" s="42">
        <f>IFERROR(VLOOKUP(VENTAS[[#This Row],[Código del producto Vendido]],STOCK[],13,FALSE),VENTAS[[#This Row],[Precio Venta]]*0.6)-VENTAS[[#This Row],[Comisión Unitaria 10%]]</f>
        <v>9</v>
      </c>
      <c r="L1246" s="42">
        <f>VENTAS[[#This Row],[Cantidad]]*(VENTAS[[#This Row],[Precio Venta]]-VENTAS[[#This Row],[Costo Unitario SIN Comision]]-VENTAS[[#This Row],[Comisión Unitaria 10%]]-0.01*VENTAS[[#This Row],[Precio Venta]])</f>
        <v>7.02</v>
      </c>
      <c r="M1246" s="46"/>
      <c r="N1246" s="47" t="s">
        <v>25682</v>
      </c>
    </row>
    <row r="1247" ht="17" customHeight="1" spans="1:14">
      <c r="A1247" s="38">
        <v>45701.4824189815</v>
      </c>
      <c r="B1247" s="39"/>
      <c r="C1247" s="39"/>
      <c r="D1247" s="39" t="s">
        <v>23174</v>
      </c>
      <c r="E1247" s="39" t="s">
        <v>25683</v>
      </c>
      <c r="F1247" s="41" t="s">
        <v>25684</v>
      </c>
      <c r="G1247" s="39">
        <v>1</v>
      </c>
      <c r="H1247" s="42">
        <v>18</v>
      </c>
      <c r="I1247" s="44">
        <f>VENTAS[[#This Row],[Cantidad]]*VENTAS[[#This Row],[Precio Venta]]</f>
        <v>18</v>
      </c>
      <c r="J1247" s="42">
        <f>IF(VENTAS[[#This Row],[Nombre del Gestor]]&gt;1,VENTAS[[#This Row],[Precio Venta]]*10%,0)</f>
        <v>1.8</v>
      </c>
      <c r="K1247" s="42">
        <f>IFERROR(VLOOKUP(VENTAS[[#This Row],[Código del producto Vendido]],STOCK[],13,FALSE),VENTAS[[#This Row],[Precio Venta]]*0.6)-VENTAS[[#This Row],[Comisión Unitaria 10%]]</f>
        <v>9</v>
      </c>
      <c r="L1247" s="42">
        <f>VENTAS[[#This Row],[Cantidad]]*(VENTAS[[#This Row],[Precio Venta]]-VENTAS[[#This Row],[Costo Unitario SIN Comision]]-VENTAS[[#This Row],[Comisión Unitaria 10%]]-0.01*VENTAS[[#This Row],[Precio Venta]])</f>
        <v>7.02</v>
      </c>
      <c r="M1247" s="46"/>
      <c r="N1247" s="47" t="s">
        <v>25685</v>
      </c>
    </row>
    <row r="1248" ht="34" customHeight="1" spans="1:14">
      <c r="A1248" s="38">
        <v>45701.5189699074</v>
      </c>
      <c r="B1248" s="39"/>
      <c r="C1248" s="39"/>
      <c r="D1248" s="39"/>
      <c r="E1248" s="39" t="s">
        <v>25686</v>
      </c>
      <c r="F1248" s="41" t="s">
        <v>25687</v>
      </c>
      <c r="G1248" s="39">
        <v>1</v>
      </c>
      <c r="H1248" s="42">
        <v>28</v>
      </c>
      <c r="I1248" s="44">
        <f>VENTAS[[#This Row],[Cantidad]]*VENTAS[[#This Row],[Precio Venta]]</f>
        <v>28</v>
      </c>
      <c r="J1248" s="42">
        <f>IF(VENTAS[[#This Row],[Nombre del Gestor]]&gt;1,VENTAS[[#This Row],[Precio Venta]]*10%,0)</f>
        <v>0</v>
      </c>
      <c r="K1248" s="42">
        <f>IFERROR(VLOOKUP(VENTAS[[#This Row],[Código del producto Vendido]],STOCK[],13,FALSE),VENTAS[[#This Row],[Precio Venta]]*0.6)-VENTAS[[#This Row],[Comisión Unitaria 10%]]</f>
        <v>16.8</v>
      </c>
      <c r="L1248" s="42">
        <f>VENTAS[[#This Row],[Cantidad]]*(VENTAS[[#This Row],[Precio Venta]]-VENTAS[[#This Row],[Costo Unitario SIN Comision]]-VENTAS[[#This Row],[Comisión Unitaria 10%]]-0.01*VENTAS[[#This Row],[Precio Venta]])</f>
        <v>10.92</v>
      </c>
      <c r="M1248" s="46"/>
      <c r="N1248" s="47" t="s">
        <v>25688</v>
      </c>
    </row>
    <row r="1249" ht="34" customHeight="1" spans="1:14">
      <c r="A1249" s="38">
        <v>45701.5261111111</v>
      </c>
      <c r="B1249" s="39"/>
      <c r="C1249" s="39"/>
      <c r="D1249" s="39" t="s">
        <v>24029</v>
      </c>
      <c r="E1249" s="39" t="s">
        <v>17562</v>
      </c>
      <c r="F1249" s="41" t="s">
        <v>17561</v>
      </c>
      <c r="G1249" s="39">
        <v>1</v>
      </c>
      <c r="H1249" s="42">
        <v>24</v>
      </c>
      <c r="I1249" s="44">
        <f>VENTAS[[#This Row],[Cantidad]]*VENTAS[[#This Row],[Precio Venta]]</f>
        <v>24</v>
      </c>
      <c r="J1249" s="42">
        <f>IF(VENTAS[[#This Row],[Nombre del Gestor]]&gt;1,VENTAS[[#This Row],[Precio Venta]]*10%,0)</f>
        <v>2.4</v>
      </c>
      <c r="K1249" s="42">
        <f>IFERROR(VLOOKUP(VENTAS[[#This Row],[Código del producto Vendido]],STOCK[],13,FALSE),VENTAS[[#This Row],[Precio Venta]]*0.6)-VENTAS[[#This Row],[Comisión Unitaria 10%]]</f>
        <v>7.4</v>
      </c>
      <c r="L1249" s="42">
        <f>VENTAS[[#This Row],[Cantidad]]*(VENTAS[[#This Row],[Precio Venta]]-VENTAS[[#This Row],[Costo Unitario SIN Comision]]-VENTAS[[#This Row],[Comisión Unitaria 10%]]-0.01*VENTAS[[#This Row],[Precio Venta]])</f>
        <v>13.96</v>
      </c>
      <c r="M1249" s="46"/>
      <c r="N1249" s="47" t="s">
        <v>25689</v>
      </c>
    </row>
    <row r="1250" ht="34" customHeight="1" spans="1:14">
      <c r="A1250" s="38">
        <v>45701.5261111111</v>
      </c>
      <c r="B1250" s="39"/>
      <c r="C1250" s="39"/>
      <c r="D1250" s="39" t="s">
        <v>24029</v>
      </c>
      <c r="E1250" s="39" t="s">
        <v>17517</v>
      </c>
      <c r="F1250" s="41" t="s">
        <v>17516</v>
      </c>
      <c r="G1250" s="39">
        <v>1</v>
      </c>
      <c r="H1250" s="42">
        <v>28</v>
      </c>
      <c r="I1250" s="44">
        <f>VENTAS[[#This Row],[Cantidad]]*VENTAS[[#This Row],[Precio Venta]]</f>
        <v>28</v>
      </c>
      <c r="J1250" s="42">
        <f>IF(VENTAS[[#This Row],[Nombre del Gestor]]&gt;1,VENTAS[[#This Row],[Precio Venta]]*10%,0)</f>
        <v>2.8</v>
      </c>
      <c r="K1250" s="42">
        <f>IFERROR(VLOOKUP(VENTAS[[#This Row],[Código del producto Vendido]],STOCK[],13,FALSE),VENTAS[[#This Row],[Precio Venta]]*0.6)-VENTAS[[#This Row],[Comisión Unitaria 10%]]</f>
        <v>13</v>
      </c>
      <c r="L1250" s="42">
        <f>VENTAS[[#This Row],[Cantidad]]*(VENTAS[[#This Row],[Precio Venta]]-VENTAS[[#This Row],[Costo Unitario SIN Comision]]-VENTAS[[#This Row],[Comisión Unitaria 10%]]-0.01*VENTAS[[#This Row],[Precio Venta]])</f>
        <v>11.92</v>
      </c>
      <c r="M1250" s="46"/>
      <c r="N1250" s="47" t="s">
        <v>25690</v>
      </c>
    </row>
    <row r="1251" ht="17" customHeight="1" spans="1:14">
      <c r="A1251" s="38">
        <v>45701.5414583333</v>
      </c>
      <c r="B1251" s="39"/>
      <c r="C1251" s="39"/>
      <c r="D1251" s="39" t="s">
        <v>23174</v>
      </c>
      <c r="E1251" s="39" t="s">
        <v>17775</v>
      </c>
      <c r="F1251" s="41" t="s">
        <v>17776</v>
      </c>
      <c r="G1251" s="39">
        <v>1</v>
      </c>
      <c r="H1251" s="42">
        <v>30</v>
      </c>
      <c r="I1251" s="44">
        <f>VENTAS[[#This Row],[Cantidad]]*VENTAS[[#This Row],[Precio Venta]]</f>
        <v>30</v>
      </c>
      <c r="J1251" s="42">
        <f>IF(VENTAS[[#This Row],[Nombre del Gestor]]&gt;1,VENTAS[[#This Row],[Precio Venta]]*10%,0)</f>
        <v>3</v>
      </c>
      <c r="K1251" s="42">
        <f>IFERROR(VLOOKUP(VENTAS[[#This Row],[Código del producto Vendido]],STOCK[],13,FALSE),VENTAS[[#This Row],[Precio Venta]]*0.6)-VENTAS[[#This Row],[Comisión Unitaria 10%]]</f>
        <v>10.8</v>
      </c>
      <c r="L1251" s="42">
        <f>VENTAS[[#This Row],[Cantidad]]*(VENTAS[[#This Row],[Precio Venta]]-VENTAS[[#This Row],[Costo Unitario SIN Comision]]-VENTAS[[#This Row],[Comisión Unitaria 10%]]-0.01*VENTAS[[#This Row],[Precio Venta]])</f>
        <v>15.9</v>
      </c>
      <c r="M1251" s="46"/>
      <c r="N1251" s="47" t="s">
        <v>25691</v>
      </c>
    </row>
    <row r="1252" ht="34" customHeight="1" spans="1:14">
      <c r="A1252" s="38">
        <v>45701.5414583333</v>
      </c>
      <c r="B1252" s="39"/>
      <c r="C1252" s="39"/>
      <c r="D1252" s="39" t="s">
        <v>23174</v>
      </c>
      <c r="E1252" s="39" t="s">
        <v>17767</v>
      </c>
      <c r="F1252" s="41" t="s">
        <v>17768</v>
      </c>
      <c r="G1252" s="39">
        <v>1</v>
      </c>
      <c r="H1252" s="42">
        <v>35</v>
      </c>
      <c r="I1252" s="44">
        <f>VENTAS[[#This Row],[Cantidad]]*VENTAS[[#This Row],[Precio Venta]]</f>
        <v>35</v>
      </c>
      <c r="J1252" s="42">
        <f>IF(VENTAS[[#This Row],[Nombre del Gestor]]&gt;1,VENTAS[[#This Row],[Precio Venta]]*10%,0)</f>
        <v>3.5</v>
      </c>
      <c r="K1252" s="42">
        <f>IFERROR(VLOOKUP(VENTAS[[#This Row],[Código del producto Vendido]],STOCK[],13,FALSE),VENTAS[[#This Row],[Precio Venta]]*0.6)-VENTAS[[#This Row],[Comisión Unitaria 10%]]</f>
        <v>10.8</v>
      </c>
      <c r="L1252" s="42">
        <f>VENTAS[[#This Row],[Cantidad]]*(VENTAS[[#This Row],[Precio Venta]]-VENTAS[[#This Row],[Costo Unitario SIN Comision]]-VENTAS[[#This Row],[Comisión Unitaria 10%]]-0.01*VENTAS[[#This Row],[Precio Venta]])</f>
        <v>20.35</v>
      </c>
      <c r="M1252" s="46"/>
      <c r="N1252" s="47" t="s">
        <v>25692</v>
      </c>
    </row>
    <row r="1253" ht="17" customHeight="1" spans="1:14">
      <c r="A1253" s="38">
        <v>45701.5725810185</v>
      </c>
      <c r="B1253" s="39"/>
      <c r="C1253" s="39"/>
      <c r="D1253" s="39" t="s">
        <v>23237</v>
      </c>
      <c r="E1253" s="39" t="s">
        <v>25613</v>
      </c>
      <c r="F1253" s="41" t="s">
        <v>16838</v>
      </c>
      <c r="G1253" s="39">
        <v>1</v>
      </c>
      <c r="H1253" s="42">
        <v>18</v>
      </c>
      <c r="I1253" s="44">
        <f>VENTAS[[#This Row],[Cantidad]]*VENTAS[[#This Row],[Precio Venta]]</f>
        <v>18</v>
      </c>
      <c r="J1253" s="42">
        <f>IF(VENTAS[[#This Row],[Nombre del Gestor]]&gt;1,VENTAS[[#This Row],[Precio Venta]]*10%,0)</f>
        <v>1.8</v>
      </c>
      <c r="K1253" s="42">
        <f>IFERROR(VLOOKUP(VENTAS[[#This Row],[Código del producto Vendido]],STOCK[],13,FALSE),VENTAS[[#This Row],[Precio Venta]]*0.6)-VENTAS[[#This Row],[Comisión Unitaria 10%]]</f>
        <v>9</v>
      </c>
      <c r="L1253" s="42">
        <f>VENTAS[[#This Row],[Cantidad]]*(VENTAS[[#This Row],[Precio Venta]]-VENTAS[[#This Row],[Costo Unitario SIN Comision]]-VENTAS[[#This Row],[Comisión Unitaria 10%]]-0.01*VENTAS[[#This Row],[Precio Venta]])</f>
        <v>7.02</v>
      </c>
      <c r="M1253" s="46"/>
      <c r="N1253" s="47" t="s">
        <v>25693</v>
      </c>
    </row>
    <row r="1254" ht="17" customHeight="1" spans="1:14">
      <c r="A1254" s="38">
        <v>45701.6048958333</v>
      </c>
      <c r="B1254" s="39"/>
      <c r="C1254" s="39"/>
      <c r="D1254" s="39"/>
      <c r="E1254" s="39" t="s">
        <v>25694</v>
      </c>
      <c r="F1254" s="41" t="s">
        <v>17126</v>
      </c>
      <c r="G1254" s="39">
        <v>1</v>
      </c>
      <c r="H1254" s="42">
        <v>18</v>
      </c>
      <c r="I1254" s="44">
        <f>VENTAS[[#This Row],[Cantidad]]*VENTAS[[#This Row],[Precio Venta]]</f>
        <v>18</v>
      </c>
      <c r="J1254" s="42">
        <f>IF(VENTAS[[#This Row],[Nombre del Gestor]]&gt;1,VENTAS[[#This Row],[Precio Venta]]*10%,0)</f>
        <v>0</v>
      </c>
      <c r="K1254" s="42">
        <f>IFERROR(VLOOKUP(VENTAS[[#This Row],[Código del producto Vendido]],STOCK[],13,FALSE),VENTAS[[#This Row],[Precio Venta]]*0.6)-VENTAS[[#This Row],[Comisión Unitaria 10%]]</f>
        <v>10.8</v>
      </c>
      <c r="L1254" s="42">
        <f>VENTAS[[#This Row],[Cantidad]]*(VENTAS[[#This Row],[Precio Venta]]-VENTAS[[#This Row],[Costo Unitario SIN Comision]]-VENTAS[[#This Row],[Comisión Unitaria 10%]]-0.01*VENTAS[[#This Row],[Precio Venta]])</f>
        <v>7.02</v>
      </c>
      <c r="M1254" s="46"/>
      <c r="N1254" s="47" t="s">
        <v>25695</v>
      </c>
    </row>
    <row r="1255" ht="17" customHeight="1" spans="1:14">
      <c r="A1255" s="38">
        <v>45701.6231828704</v>
      </c>
      <c r="B1255" s="39"/>
      <c r="C1255" s="39"/>
      <c r="D1255" s="39" t="s">
        <v>23671</v>
      </c>
      <c r="E1255" s="39" t="s">
        <v>25696</v>
      </c>
      <c r="F1255" s="41" t="s">
        <v>24578</v>
      </c>
      <c r="G1255" s="39">
        <v>1</v>
      </c>
      <c r="H1255" s="42">
        <v>25</v>
      </c>
      <c r="I1255" s="44">
        <f>VENTAS[[#This Row],[Cantidad]]*VENTAS[[#This Row],[Precio Venta]]</f>
        <v>25</v>
      </c>
      <c r="J1255" s="42">
        <f>IF(VENTAS[[#This Row],[Nombre del Gestor]]&gt;1,VENTAS[[#This Row],[Precio Venta]]*10%,0)</f>
        <v>2.5</v>
      </c>
      <c r="K1255" s="42">
        <f>IFERROR(VLOOKUP(VENTAS[[#This Row],[Código del producto Vendido]],STOCK[],13,FALSE),VENTAS[[#This Row],[Precio Venta]]*0.6)-VENTAS[[#This Row],[Comisión Unitaria 10%]]</f>
        <v>12.5</v>
      </c>
      <c r="L1255" s="42">
        <f>VENTAS[[#This Row],[Cantidad]]*(VENTAS[[#This Row],[Precio Venta]]-VENTAS[[#This Row],[Costo Unitario SIN Comision]]-VENTAS[[#This Row],[Comisión Unitaria 10%]]-0.01*VENTAS[[#This Row],[Precio Venta]])</f>
        <v>9.75</v>
      </c>
      <c r="M1255" s="46"/>
      <c r="N1255" s="47" t="s">
        <v>25697</v>
      </c>
    </row>
    <row r="1256" ht="17" customHeight="1" spans="1:14">
      <c r="A1256" s="38">
        <v>45701.6231828704</v>
      </c>
      <c r="B1256" s="39"/>
      <c r="C1256" s="39"/>
      <c r="D1256" s="39" t="s">
        <v>23671</v>
      </c>
      <c r="E1256" s="39" t="s">
        <v>16620</v>
      </c>
      <c r="F1256" s="41" t="s">
        <v>16622</v>
      </c>
      <c r="G1256" s="39">
        <v>1</v>
      </c>
      <c r="H1256" s="42">
        <v>28</v>
      </c>
      <c r="I1256" s="44">
        <f>VENTAS[[#This Row],[Cantidad]]*VENTAS[[#This Row],[Precio Venta]]</f>
        <v>28</v>
      </c>
      <c r="J1256" s="42">
        <f>IF(VENTAS[[#This Row],[Nombre del Gestor]]&gt;1,VENTAS[[#This Row],[Precio Venta]]*10%,0)</f>
        <v>2.8</v>
      </c>
      <c r="K1256" s="42">
        <f>IFERROR(VLOOKUP(VENTAS[[#This Row],[Código del producto Vendido]],STOCK[],13,FALSE),VENTAS[[#This Row],[Precio Venta]]*0.6)-VENTAS[[#This Row],[Comisión Unitaria 10%]]</f>
        <v>15.02</v>
      </c>
      <c r="L1256" s="42">
        <f>VENTAS[[#This Row],[Cantidad]]*(VENTAS[[#This Row],[Precio Venta]]-VENTAS[[#This Row],[Costo Unitario SIN Comision]]-VENTAS[[#This Row],[Comisión Unitaria 10%]]-0.01*VENTAS[[#This Row],[Precio Venta]])</f>
        <v>9.9</v>
      </c>
      <c r="M1256" s="46"/>
      <c r="N1256" s="47" t="s">
        <v>25698</v>
      </c>
    </row>
    <row r="1257" ht="17" customHeight="1" spans="1:14">
      <c r="A1257" s="38">
        <v>45701.6231828704</v>
      </c>
      <c r="B1257" s="39"/>
      <c r="C1257" s="39"/>
      <c r="D1257" s="39" t="s">
        <v>23671</v>
      </c>
      <c r="E1257" s="39" t="s">
        <v>25699</v>
      </c>
      <c r="F1257" s="41" t="s">
        <v>25700</v>
      </c>
      <c r="G1257" s="39">
        <v>1</v>
      </c>
      <c r="H1257" s="42">
        <v>30</v>
      </c>
      <c r="I1257" s="44">
        <f>VENTAS[[#This Row],[Cantidad]]*VENTAS[[#This Row],[Precio Venta]]</f>
        <v>30</v>
      </c>
      <c r="J1257" s="42">
        <f>IF(VENTAS[[#This Row],[Nombre del Gestor]]&gt;1,VENTAS[[#This Row],[Precio Venta]]*10%,0)</f>
        <v>3</v>
      </c>
      <c r="K1257" s="42">
        <f>IFERROR(VLOOKUP(VENTAS[[#This Row],[Código del producto Vendido]],STOCK[],13,FALSE),VENTAS[[#This Row],[Precio Venta]]*0.6)-VENTAS[[#This Row],[Comisión Unitaria 10%]]</f>
        <v>15</v>
      </c>
      <c r="L1257" s="42">
        <f>VENTAS[[#This Row],[Cantidad]]*(VENTAS[[#This Row],[Precio Venta]]-VENTAS[[#This Row],[Costo Unitario SIN Comision]]-VENTAS[[#This Row],[Comisión Unitaria 10%]]-0.01*VENTAS[[#This Row],[Precio Venta]])</f>
        <v>11.7</v>
      </c>
      <c r="M1257" s="46"/>
      <c r="N1257" s="47" t="s">
        <v>25701</v>
      </c>
    </row>
    <row r="1258" ht="17" customHeight="1" spans="1:14">
      <c r="A1258" s="38">
        <v>45701.6253240741</v>
      </c>
      <c r="B1258" s="39"/>
      <c r="C1258" s="39"/>
      <c r="D1258" s="39" t="s">
        <v>23237</v>
      </c>
      <c r="E1258" s="39" t="s">
        <v>24609</v>
      </c>
      <c r="F1258" s="41" t="s">
        <v>23959</v>
      </c>
      <c r="G1258" s="39">
        <v>1</v>
      </c>
      <c r="H1258" s="42">
        <v>8</v>
      </c>
      <c r="I1258" s="44">
        <f>VENTAS[[#This Row],[Cantidad]]*VENTAS[[#This Row],[Precio Venta]]</f>
        <v>8</v>
      </c>
      <c r="J1258" s="42">
        <f>IF(VENTAS[[#This Row],[Nombre del Gestor]]&gt;1,VENTAS[[#This Row],[Precio Venta]]*10%,0)</f>
        <v>0.8</v>
      </c>
      <c r="K1258" s="42">
        <f>IFERROR(VLOOKUP(VENTAS[[#This Row],[Código del producto Vendido]],STOCK[],13,FALSE),VENTAS[[#This Row],[Precio Venta]]*0.6)-VENTAS[[#This Row],[Comisión Unitaria 10%]]</f>
        <v>4</v>
      </c>
      <c r="L1258" s="42">
        <f>VENTAS[[#This Row],[Cantidad]]*(VENTAS[[#This Row],[Precio Venta]]-VENTAS[[#This Row],[Costo Unitario SIN Comision]]-VENTAS[[#This Row],[Comisión Unitaria 10%]]-0.01*VENTAS[[#This Row],[Precio Venta]])</f>
        <v>3.12</v>
      </c>
      <c r="M1258" s="46"/>
      <c r="N1258" s="47" t="s">
        <v>25702</v>
      </c>
    </row>
    <row r="1259" ht="34" customHeight="1" spans="1:14">
      <c r="A1259" s="38">
        <v>45701.7194444444</v>
      </c>
      <c r="B1259" s="39"/>
      <c r="C1259" s="39"/>
      <c r="D1259" s="39" t="s">
        <v>25436</v>
      </c>
      <c r="E1259" s="39" t="s">
        <v>17603</v>
      </c>
      <c r="F1259" s="41" t="s">
        <v>25703</v>
      </c>
      <c r="G1259" s="39">
        <v>1</v>
      </c>
      <c r="H1259" s="42">
        <v>25</v>
      </c>
      <c r="I1259" s="44">
        <f>VENTAS[[#This Row],[Cantidad]]*VENTAS[[#This Row],[Precio Venta]]</f>
        <v>25</v>
      </c>
      <c r="J1259" s="42">
        <f>IF(VENTAS[[#This Row],[Nombre del Gestor]]&gt;1,VENTAS[[#This Row],[Precio Venta]]*10%,0)</f>
        <v>2.5</v>
      </c>
      <c r="K1259" s="42">
        <f>IFERROR(VLOOKUP(VENTAS[[#This Row],[Código del producto Vendido]],STOCK[],13,FALSE),VENTAS[[#This Row],[Precio Venta]]*0.6)-VENTAS[[#This Row],[Comisión Unitaria 10%]]</f>
        <v>12</v>
      </c>
      <c r="L1259" s="42">
        <f>VENTAS[[#This Row],[Cantidad]]*(VENTAS[[#This Row],[Precio Venta]]-VENTAS[[#This Row],[Costo Unitario SIN Comision]]-VENTAS[[#This Row],[Comisión Unitaria 10%]]-0.01*VENTAS[[#This Row],[Precio Venta]])</f>
        <v>10.25</v>
      </c>
      <c r="M1259" s="46"/>
      <c r="N1259" s="47" t="s">
        <v>25704</v>
      </c>
    </row>
    <row r="1260" ht="17" customHeight="1" spans="1:14">
      <c r="A1260" s="38">
        <v>45702.3902546296</v>
      </c>
      <c r="B1260" s="39"/>
      <c r="C1260" s="39"/>
      <c r="D1260" s="39" t="s">
        <v>23237</v>
      </c>
      <c r="E1260" s="39" t="s">
        <v>25705</v>
      </c>
      <c r="F1260" s="41" t="s">
        <v>25164</v>
      </c>
      <c r="G1260" s="39">
        <v>1</v>
      </c>
      <c r="H1260" s="42">
        <v>15</v>
      </c>
      <c r="I1260" s="44">
        <f>VENTAS[[#This Row],[Cantidad]]*VENTAS[[#This Row],[Precio Venta]]</f>
        <v>15</v>
      </c>
      <c r="J1260" s="42">
        <f>IF(VENTAS[[#This Row],[Nombre del Gestor]]&gt;1,VENTAS[[#This Row],[Precio Venta]]*10%,0)</f>
        <v>1.5</v>
      </c>
      <c r="K1260" s="42">
        <f>IFERROR(VLOOKUP(VENTAS[[#This Row],[Código del producto Vendido]],STOCK[],13,FALSE),VENTAS[[#This Row],[Precio Venta]]*0.6)-VENTAS[[#This Row],[Comisión Unitaria 10%]]</f>
        <v>7.5</v>
      </c>
      <c r="L1260" s="42">
        <f>VENTAS[[#This Row],[Cantidad]]*(VENTAS[[#This Row],[Precio Venta]]-VENTAS[[#This Row],[Costo Unitario SIN Comision]]-VENTAS[[#This Row],[Comisión Unitaria 10%]]-0.01*VENTAS[[#This Row],[Precio Venta]])</f>
        <v>5.85</v>
      </c>
      <c r="M1260" s="46"/>
      <c r="N1260" s="47" t="s">
        <v>25706</v>
      </c>
    </row>
    <row r="1261" ht="17" customHeight="1" spans="1:14">
      <c r="A1261" s="38">
        <v>45702.487025463</v>
      </c>
      <c r="B1261" s="39"/>
      <c r="C1261" s="39"/>
      <c r="D1261" s="39" t="s">
        <v>23174</v>
      </c>
      <c r="E1261" s="39" t="s">
        <v>17698</v>
      </c>
      <c r="F1261" s="41" t="s">
        <v>17024</v>
      </c>
      <c r="G1261" s="39">
        <v>1</v>
      </c>
      <c r="H1261" s="42">
        <v>30</v>
      </c>
      <c r="I1261" s="44">
        <f>VENTAS[[#This Row],[Cantidad]]*VENTAS[[#This Row],[Precio Venta]]</f>
        <v>30</v>
      </c>
      <c r="J1261" s="42">
        <f>IF(VENTAS[[#This Row],[Nombre del Gestor]]&gt;1,VENTAS[[#This Row],[Precio Venta]]*10%,0)</f>
        <v>3</v>
      </c>
      <c r="K1261" s="42">
        <f>IFERROR(VLOOKUP(VENTAS[[#This Row],[Código del producto Vendido]],STOCK[],13,FALSE),VENTAS[[#This Row],[Precio Venta]]*0.6)-VENTAS[[#This Row],[Comisión Unitaria 10%]]</f>
        <v>10.8</v>
      </c>
      <c r="L1261" s="42">
        <f>VENTAS[[#This Row],[Cantidad]]*(VENTAS[[#This Row],[Precio Venta]]-VENTAS[[#This Row],[Costo Unitario SIN Comision]]-VENTAS[[#This Row],[Comisión Unitaria 10%]]-0.01*VENTAS[[#This Row],[Precio Venta]])</f>
        <v>15.9</v>
      </c>
      <c r="M1261" s="46"/>
      <c r="N1261" s="47" t="s">
        <v>25707</v>
      </c>
    </row>
    <row r="1262" ht="17" customHeight="1" spans="1:14">
      <c r="A1262" s="38">
        <v>45702.487025463</v>
      </c>
      <c r="B1262" s="39"/>
      <c r="C1262" s="39"/>
      <c r="D1262" s="39" t="s">
        <v>23174</v>
      </c>
      <c r="E1262" s="39" t="s">
        <v>17023</v>
      </c>
      <c r="F1262" s="41" t="s">
        <v>17024</v>
      </c>
      <c r="G1262" s="39">
        <v>1</v>
      </c>
      <c r="H1262" s="42">
        <v>30</v>
      </c>
      <c r="I1262" s="44">
        <f>VENTAS[[#This Row],[Cantidad]]*VENTAS[[#This Row],[Precio Venta]]</f>
        <v>30</v>
      </c>
      <c r="J1262" s="42">
        <f>IF(VENTAS[[#This Row],[Nombre del Gestor]]&gt;1,VENTAS[[#This Row],[Precio Venta]]*10%,0)</f>
        <v>3</v>
      </c>
      <c r="K1262" s="42">
        <f>IFERROR(VLOOKUP(VENTAS[[#This Row],[Código del producto Vendido]],STOCK[],13,FALSE),VENTAS[[#This Row],[Precio Venta]]*0.6)-VENTAS[[#This Row],[Comisión Unitaria 10%]]</f>
        <v>9</v>
      </c>
      <c r="L1262" s="42">
        <f>VENTAS[[#This Row],[Cantidad]]*(VENTAS[[#This Row],[Precio Venta]]-VENTAS[[#This Row],[Costo Unitario SIN Comision]]-VENTAS[[#This Row],[Comisión Unitaria 10%]]-0.01*VENTAS[[#This Row],[Precio Venta]])</f>
        <v>17.7</v>
      </c>
      <c r="M1262" s="46"/>
      <c r="N1262" s="47" t="s">
        <v>25708</v>
      </c>
    </row>
    <row r="1263" ht="17" customHeight="1" spans="1:14">
      <c r="A1263" s="38">
        <v>45702.487025463</v>
      </c>
      <c r="B1263" s="39"/>
      <c r="C1263" s="39"/>
      <c r="D1263" s="39" t="s">
        <v>23174</v>
      </c>
      <c r="E1263" s="39" t="s">
        <v>24306</v>
      </c>
      <c r="F1263" s="41" t="s">
        <v>16822</v>
      </c>
      <c r="G1263" s="39">
        <v>1</v>
      </c>
      <c r="H1263" s="42">
        <v>30</v>
      </c>
      <c r="I1263" s="44">
        <f>VENTAS[[#This Row],[Cantidad]]*VENTAS[[#This Row],[Precio Venta]]</f>
        <v>30</v>
      </c>
      <c r="J1263" s="42">
        <f>IF(VENTAS[[#This Row],[Nombre del Gestor]]&gt;1,VENTAS[[#This Row],[Precio Venta]]*10%,0)</f>
        <v>3</v>
      </c>
      <c r="K1263" s="42">
        <f>IFERROR(VLOOKUP(VENTAS[[#This Row],[Código del producto Vendido]],STOCK[],13,FALSE),VENTAS[[#This Row],[Precio Venta]]*0.6)-VENTAS[[#This Row],[Comisión Unitaria 10%]]</f>
        <v>15</v>
      </c>
      <c r="L1263" s="42">
        <f>VENTAS[[#This Row],[Cantidad]]*(VENTAS[[#This Row],[Precio Venta]]-VENTAS[[#This Row],[Costo Unitario SIN Comision]]-VENTAS[[#This Row],[Comisión Unitaria 10%]]-0.01*VENTAS[[#This Row],[Precio Venta]])</f>
        <v>11.7</v>
      </c>
      <c r="M1263" s="46"/>
      <c r="N1263" s="47" t="s">
        <v>25709</v>
      </c>
    </row>
    <row r="1264" ht="34" customHeight="1" spans="1:14">
      <c r="A1264" s="38">
        <v>45702.487025463</v>
      </c>
      <c r="B1264" s="39"/>
      <c r="C1264" s="39"/>
      <c r="D1264" s="39" t="s">
        <v>23174</v>
      </c>
      <c r="E1264" s="39" t="s">
        <v>17736</v>
      </c>
      <c r="F1264" s="41" t="s">
        <v>17739</v>
      </c>
      <c r="G1264" s="39">
        <v>1</v>
      </c>
      <c r="H1264" s="42">
        <v>25</v>
      </c>
      <c r="I1264" s="44">
        <f>VENTAS[[#This Row],[Cantidad]]*VENTAS[[#This Row],[Precio Venta]]</f>
        <v>25</v>
      </c>
      <c r="J1264" s="42">
        <f>IF(VENTAS[[#This Row],[Nombre del Gestor]]&gt;1,VENTAS[[#This Row],[Precio Venta]]*10%,0)</f>
        <v>2.5</v>
      </c>
      <c r="K1264" s="42">
        <f>IFERROR(VLOOKUP(VENTAS[[#This Row],[Código del producto Vendido]],STOCK[],13,FALSE),VENTAS[[#This Row],[Precio Venta]]*0.6)-VENTAS[[#This Row],[Comisión Unitaria 10%]]</f>
        <v>10.8</v>
      </c>
      <c r="L1264" s="42">
        <f>VENTAS[[#This Row],[Cantidad]]*(VENTAS[[#This Row],[Precio Venta]]-VENTAS[[#This Row],[Costo Unitario SIN Comision]]-VENTAS[[#This Row],[Comisión Unitaria 10%]]-0.01*VENTAS[[#This Row],[Precio Venta]])</f>
        <v>11.45</v>
      </c>
      <c r="M1264" s="46"/>
      <c r="N1264" s="47" t="s">
        <v>25710</v>
      </c>
    </row>
    <row r="1265" ht="17" customHeight="1" spans="1:14">
      <c r="A1265" s="38">
        <v>45702.6578472222</v>
      </c>
      <c r="B1265" s="39"/>
      <c r="C1265" s="39"/>
      <c r="D1265" s="39" t="s">
        <v>23237</v>
      </c>
      <c r="E1265" s="39" t="s">
        <v>25711</v>
      </c>
      <c r="F1265" s="41" t="s">
        <v>17659</v>
      </c>
      <c r="G1265" s="39">
        <v>1</v>
      </c>
      <c r="H1265" s="42">
        <v>18</v>
      </c>
      <c r="I1265" s="44">
        <f>VENTAS[[#This Row],[Cantidad]]*VENTAS[[#This Row],[Precio Venta]]</f>
        <v>18</v>
      </c>
      <c r="J1265" s="42">
        <f>IF(VENTAS[[#This Row],[Nombre del Gestor]]&gt;1,VENTAS[[#This Row],[Precio Venta]]*10%,0)</f>
        <v>1.8</v>
      </c>
      <c r="K1265" s="42">
        <f>IFERROR(VLOOKUP(VENTAS[[#This Row],[Código del producto Vendido]],STOCK[],13,FALSE),VENTAS[[#This Row],[Precio Venta]]*0.6)-VENTAS[[#This Row],[Comisión Unitaria 10%]]</f>
        <v>9</v>
      </c>
      <c r="L1265" s="42">
        <f>VENTAS[[#This Row],[Cantidad]]*(VENTAS[[#This Row],[Precio Venta]]-VENTAS[[#This Row],[Costo Unitario SIN Comision]]-VENTAS[[#This Row],[Comisión Unitaria 10%]]-0.01*VENTAS[[#This Row],[Precio Venta]])</f>
        <v>7.02</v>
      </c>
      <c r="M1265" s="46"/>
      <c r="N1265" s="47" t="s">
        <v>25712</v>
      </c>
    </row>
    <row r="1266" ht="17" customHeight="1" spans="1:14">
      <c r="A1266" s="38">
        <v>45702.8049189815</v>
      </c>
      <c r="B1266" s="39"/>
      <c r="C1266" s="39"/>
      <c r="D1266" s="39" t="s">
        <v>24029</v>
      </c>
      <c r="E1266" s="39" t="s">
        <v>17334</v>
      </c>
      <c r="F1266" s="41" t="s">
        <v>17333</v>
      </c>
      <c r="G1266" s="39">
        <v>1</v>
      </c>
      <c r="H1266" s="42">
        <v>12</v>
      </c>
      <c r="I1266" s="44">
        <f>VENTAS[[#This Row],[Cantidad]]*VENTAS[[#This Row],[Precio Venta]]</f>
        <v>12</v>
      </c>
      <c r="J1266" s="42">
        <f>IF(VENTAS[[#This Row],[Nombre del Gestor]]&gt;1,VENTAS[[#This Row],[Precio Venta]]*10%,0)</f>
        <v>1.2</v>
      </c>
      <c r="K1266" s="42">
        <f>IFERROR(VLOOKUP(VENTAS[[#This Row],[Código del producto Vendido]],STOCK[],13,FALSE),VENTAS[[#This Row],[Precio Venta]]*0.6)-VENTAS[[#This Row],[Comisión Unitaria 10%]]</f>
        <v>10</v>
      </c>
      <c r="L1266" s="42">
        <f>VENTAS[[#This Row],[Cantidad]]*(VENTAS[[#This Row],[Precio Venta]]-VENTAS[[#This Row],[Costo Unitario SIN Comision]]-VENTAS[[#This Row],[Comisión Unitaria 10%]]-0.01*VENTAS[[#This Row],[Precio Venta]])</f>
        <v>0.68</v>
      </c>
      <c r="M1266" s="46"/>
      <c r="N1266" s="47" t="s">
        <v>25713</v>
      </c>
    </row>
    <row r="1267" ht="34" customHeight="1" spans="1:14">
      <c r="A1267" s="38">
        <v>45703.4119444444</v>
      </c>
      <c r="B1267" s="39"/>
      <c r="C1267" s="39"/>
      <c r="D1267" s="39" t="s">
        <v>23174</v>
      </c>
      <c r="E1267" s="39" t="s">
        <v>17599</v>
      </c>
      <c r="F1267" s="41" t="s">
        <v>25714</v>
      </c>
      <c r="G1267" s="39">
        <v>1</v>
      </c>
      <c r="H1267" s="42">
        <v>25</v>
      </c>
      <c r="I1267" s="44">
        <f>VENTAS[[#This Row],[Cantidad]]*VENTAS[[#This Row],[Precio Venta]]</f>
        <v>25</v>
      </c>
      <c r="J1267" s="42">
        <f>IF(VENTAS[[#This Row],[Nombre del Gestor]]&gt;1,VENTAS[[#This Row],[Precio Venta]]*10%,0)</f>
        <v>2.5</v>
      </c>
      <c r="K1267" s="42">
        <f>IFERROR(VLOOKUP(VENTAS[[#This Row],[Código del producto Vendido]],STOCK[],13,FALSE),VENTAS[[#This Row],[Precio Venta]]*0.6)-VENTAS[[#This Row],[Comisión Unitaria 10%]]</f>
        <v>12.56</v>
      </c>
      <c r="L1267" s="42">
        <f>VENTAS[[#This Row],[Cantidad]]*(VENTAS[[#This Row],[Precio Venta]]-VENTAS[[#This Row],[Costo Unitario SIN Comision]]-VENTAS[[#This Row],[Comisión Unitaria 10%]]-0.01*VENTAS[[#This Row],[Precio Venta]])</f>
        <v>9.69</v>
      </c>
      <c r="M1267" s="46"/>
      <c r="N1267" s="47" t="s">
        <v>25715</v>
      </c>
    </row>
    <row r="1268" ht="34" customHeight="1" spans="1:14">
      <c r="A1268" s="38">
        <v>45703.4126157407</v>
      </c>
      <c r="B1268" s="39"/>
      <c r="C1268" s="39"/>
      <c r="D1268" s="39" t="s">
        <v>23174</v>
      </c>
      <c r="E1268" s="39" t="s">
        <v>17599</v>
      </c>
      <c r="F1268" s="41" t="s">
        <v>25714</v>
      </c>
      <c r="G1268" s="39">
        <v>1</v>
      </c>
      <c r="H1268" s="42">
        <v>25</v>
      </c>
      <c r="I1268" s="44">
        <f>VENTAS[[#This Row],[Cantidad]]*VENTAS[[#This Row],[Precio Venta]]</f>
        <v>25</v>
      </c>
      <c r="J1268" s="42">
        <f>IF(VENTAS[[#This Row],[Nombre del Gestor]]&gt;1,VENTAS[[#This Row],[Precio Venta]]*10%,0)</f>
        <v>2.5</v>
      </c>
      <c r="K1268" s="42">
        <f>IFERROR(VLOOKUP(VENTAS[[#This Row],[Código del producto Vendido]],STOCK[],13,FALSE),VENTAS[[#This Row],[Precio Venta]]*0.6)-VENTAS[[#This Row],[Comisión Unitaria 10%]]</f>
        <v>12.56</v>
      </c>
      <c r="L1268" s="42">
        <f>VENTAS[[#This Row],[Cantidad]]*(VENTAS[[#This Row],[Precio Venta]]-VENTAS[[#This Row],[Costo Unitario SIN Comision]]-VENTAS[[#This Row],[Comisión Unitaria 10%]]-0.01*VENTAS[[#This Row],[Precio Venta]])</f>
        <v>9.69</v>
      </c>
      <c r="M1268" s="46"/>
      <c r="N1268" s="47" t="s">
        <v>25716</v>
      </c>
    </row>
    <row r="1269" ht="34" customHeight="1" spans="1:14">
      <c r="A1269" s="38">
        <v>45703.6006828704</v>
      </c>
      <c r="B1269" s="39"/>
      <c r="C1269" s="39"/>
      <c r="D1269" s="39" t="s">
        <v>24029</v>
      </c>
      <c r="E1269" s="39" t="s">
        <v>17599</v>
      </c>
      <c r="F1269" s="41" t="s">
        <v>25714</v>
      </c>
      <c r="G1269" s="39">
        <v>1</v>
      </c>
      <c r="H1269" s="42">
        <v>25</v>
      </c>
      <c r="I1269" s="44">
        <f>VENTAS[[#This Row],[Cantidad]]*VENTAS[[#This Row],[Precio Venta]]</f>
        <v>25</v>
      </c>
      <c r="J1269" s="42">
        <f>IF(VENTAS[[#This Row],[Nombre del Gestor]]&gt;1,VENTAS[[#This Row],[Precio Venta]]*10%,0)</f>
        <v>2.5</v>
      </c>
      <c r="K1269" s="42">
        <f>IFERROR(VLOOKUP(VENTAS[[#This Row],[Código del producto Vendido]],STOCK[],13,FALSE),VENTAS[[#This Row],[Precio Venta]]*0.6)-VENTAS[[#This Row],[Comisión Unitaria 10%]]</f>
        <v>12.56</v>
      </c>
      <c r="L1269" s="42">
        <f>VENTAS[[#This Row],[Cantidad]]*(VENTAS[[#This Row],[Precio Venta]]-VENTAS[[#This Row],[Costo Unitario SIN Comision]]-VENTAS[[#This Row],[Comisión Unitaria 10%]]-0.01*VENTAS[[#This Row],[Precio Venta]])</f>
        <v>9.69</v>
      </c>
      <c r="M1269" s="46"/>
      <c r="N1269" s="47" t="s">
        <v>25717</v>
      </c>
    </row>
    <row r="1270" ht="34" customHeight="1" spans="1:14">
      <c r="A1270" s="38">
        <v>45704.3903935185</v>
      </c>
      <c r="B1270" s="39"/>
      <c r="C1270" s="39"/>
      <c r="D1270" s="39" t="s">
        <v>23196</v>
      </c>
      <c r="E1270" s="39" t="s">
        <v>17601</v>
      </c>
      <c r="F1270" s="41" t="s">
        <v>17602</v>
      </c>
      <c r="G1270" s="39">
        <v>1</v>
      </c>
      <c r="H1270" s="42">
        <v>30</v>
      </c>
      <c r="I1270" s="44">
        <f>VENTAS[[#This Row],[Cantidad]]*VENTAS[[#This Row],[Precio Venta]]</f>
        <v>30</v>
      </c>
      <c r="J1270" s="42">
        <f>IF(VENTAS[[#This Row],[Nombre del Gestor]]&gt;1,VENTAS[[#This Row],[Precio Venta]]*10%,0)</f>
        <v>3</v>
      </c>
      <c r="K1270" s="42">
        <f>IFERROR(VLOOKUP(VENTAS[[#This Row],[Código del producto Vendido]],STOCK[],13,FALSE),VENTAS[[#This Row],[Precio Venta]]*0.6)-VENTAS[[#This Row],[Comisión Unitaria 10%]]</f>
        <v>12.78</v>
      </c>
      <c r="L1270" s="42">
        <f>VENTAS[[#This Row],[Cantidad]]*(VENTAS[[#This Row],[Precio Venta]]-VENTAS[[#This Row],[Costo Unitario SIN Comision]]-VENTAS[[#This Row],[Comisión Unitaria 10%]]-0.01*VENTAS[[#This Row],[Precio Venta]])</f>
        <v>13.92</v>
      </c>
      <c r="M1270" s="46"/>
      <c r="N1270" s="47" t="s">
        <v>25718</v>
      </c>
    </row>
    <row r="1271" ht="34" customHeight="1" spans="1:14">
      <c r="A1271" s="38">
        <v>45705.4381365741</v>
      </c>
      <c r="B1271" s="39"/>
      <c r="C1271" s="39"/>
      <c r="D1271" s="39" t="s">
        <v>23189</v>
      </c>
      <c r="E1271" s="39" t="s">
        <v>16759</v>
      </c>
      <c r="F1271" s="41" t="s">
        <v>25719</v>
      </c>
      <c r="G1271" s="39">
        <v>1</v>
      </c>
      <c r="H1271" s="42">
        <v>35</v>
      </c>
      <c r="I1271" s="44">
        <f>VENTAS[[#This Row],[Cantidad]]*VENTAS[[#This Row],[Precio Venta]]</f>
        <v>35</v>
      </c>
      <c r="J1271" s="42">
        <f>IF(VENTAS[[#This Row],[Nombre del Gestor]]&gt;1,VENTAS[[#This Row],[Precio Venta]]*10%,0)</f>
        <v>3.5</v>
      </c>
      <c r="K1271" s="42">
        <f>IFERROR(VLOOKUP(VENTAS[[#This Row],[Código del producto Vendido]],STOCK[],13,FALSE),VENTAS[[#This Row],[Precio Venta]]*0.6)-VENTAS[[#This Row],[Comisión Unitaria 10%]]</f>
        <v>12.69</v>
      </c>
      <c r="L1271" s="42">
        <f>VENTAS[[#This Row],[Cantidad]]*(VENTAS[[#This Row],[Precio Venta]]-VENTAS[[#This Row],[Costo Unitario SIN Comision]]-VENTAS[[#This Row],[Comisión Unitaria 10%]]-0.01*VENTAS[[#This Row],[Precio Venta]])</f>
        <v>18.46</v>
      </c>
      <c r="M1271" s="46"/>
      <c r="N1271" s="47" t="s">
        <v>25720</v>
      </c>
    </row>
    <row r="1272" ht="34" customHeight="1" spans="1:14">
      <c r="A1272" s="38">
        <v>45705.4381365741</v>
      </c>
      <c r="B1272" s="39"/>
      <c r="C1272" s="39"/>
      <c r="D1272" s="39" t="s">
        <v>23189</v>
      </c>
      <c r="E1272" s="39" t="s">
        <v>17580</v>
      </c>
      <c r="F1272" s="41" t="s">
        <v>17487</v>
      </c>
      <c r="G1272" s="39">
        <v>1</v>
      </c>
      <c r="H1272" s="42">
        <v>35</v>
      </c>
      <c r="I1272" s="44">
        <f>VENTAS[[#This Row],[Cantidad]]*VENTAS[[#This Row],[Precio Venta]]</f>
        <v>35</v>
      </c>
      <c r="J1272" s="42">
        <f>IF(VENTAS[[#This Row],[Nombre del Gestor]]&gt;1,VENTAS[[#This Row],[Precio Venta]]*10%,0)</f>
        <v>3.5</v>
      </c>
      <c r="K1272" s="42">
        <f>IFERROR(VLOOKUP(VENTAS[[#This Row],[Código del producto Vendido]],STOCK[],13,FALSE),VENTAS[[#This Row],[Precio Venta]]*0.6)-VENTAS[[#This Row],[Comisión Unitaria 10%]]</f>
        <v>10.05</v>
      </c>
      <c r="L1272" s="42">
        <f>VENTAS[[#This Row],[Cantidad]]*(VENTAS[[#This Row],[Precio Venta]]-VENTAS[[#This Row],[Costo Unitario SIN Comision]]-VENTAS[[#This Row],[Comisión Unitaria 10%]]-0.01*VENTAS[[#This Row],[Precio Venta]])</f>
        <v>21.1</v>
      </c>
      <c r="M1272" s="46"/>
      <c r="N1272" s="47" t="s">
        <v>25721</v>
      </c>
    </row>
    <row r="1273" ht="34" customHeight="1" spans="1:14">
      <c r="A1273" s="38">
        <v>45705.4381365741</v>
      </c>
      <c r="B1273" s="39"/>
      <c r="C1273" s="39"/>
      <c r="D1273" s="39" t="s">
        <v>23189</v>
      </c>
      <c r="E1273" s="39" t="s">
        <v>25722</v>
      </c>
      <c r="F1273" s="41" t="s">
        <v>23480</v>
      </c>
      <c r="G1273" s="39">
        <v>1</v>
      </c>
      <c r="H1273" s="42">
        <v>30</v>
      </c>
      <c r="I1273" s="44">
        <f>VENTAS[[#This Row],[Cantidad]]*VENTAS[[#This Row],[Precio Venta]]</f>
        <v>30</v>
      </c>
      <c r="J1273" s="42">
        <f>IF(VENTAS[[#This Row],[Nombre del Gestor]]&gt;1,VENTAS[[#This Row],[Precio Venta]]*10%,0)</f>
        <v>3</v>
      </c>
      <c r="K1273" s="42">
        <f>IFERROR(VLOOKUP(VENTAS[[#This Row],[Código del producto Vendido]],STOCK[],13,FALSE),VENTAS[[#This Row],[Precio Venta]]*0.6)-VENTAS[[#This Row],[Comisión Unitaria 10%]]</f>
        <v>15</v>
      </c>
      <c r="L1273" s="42">
        <f>VENTAS[[#This Row],[Cantidad]]*(VENTAS[[#This Row],[Precio Venta]]-VENTAS[[#This Row],[Costo Unitario SIN Comision]]-VENTAS[[#This Row],[Comisión Unitaria 10%]]-0.01*VENTAS[[#This Row],[Precio Venta]])</f>
        <v>11.7</v>
      </c>
      <c r="M1273" s="46"/>
      <c r="N1273" s="47" t="s">
        <v>25723</v>
      </c>
    </row>
    <row r="1274" ht="34" customHeight="1" spans="1:14">
      <c r="A1274" s="38">
        <v>45705.4797222222</v>
      </c>
      <c r="B1274" s="39"/>
      <c r="C1274" s="39"/>
      <c r="D1274" s="39"/>
      <c r="E1274" s="39" t="s">
        <v>25724</v>
      </c>
      <c r="F1274" s="41" t="s">
        <v>25725</v>
      </c>
      <c r="G1274" s="39">
        <v>1</v>
      </c>
      <c r="H1274" s="42">
        <v>30</v>
      </c>
      <c r="I1274" s="44">
        <f>VENTAS[[#This Row],[Cantidad]]*VENTAS[[#This Row],[Precio Venta]]</f>
        <v>30</v>
      </c>
      <c r="J1274" s="42">
        <f>IF(VENTAS[[#This Row],[Nombre del Gestor]]&gt;1,VENTAS[[#This Row],[Precio Venta]]*10%,0)</f>
        <v>0</v>
      </c>
      <c r="K1274" s="42">
        <f>IFERROR(VLOOKUP(VENTAS[[#This Row],[Código del producto Vendido]],STOCK[],13,FALSE),VENTAS[[#This Row],[Precio Venta]]*0.6)-VENTAS[[#This Row],[Comisión Unitaria 10%]]</f>
        <v>18</v>
      </c>
      <c r="L1274" s="42">
        <f>VENTAS[[#This Row],[Cantidad]]*(VENTAS[[#This Row],[Precio Venta]]-VENTAS[[#This Row],[Costo Unitario SIN Comision]]-VENTAS[[#This Row],[Comisión Unitaria 10%]]-0.01*VENTAS[[#This Row],[Precio Venta]])</f>
        <v>11.7</v>
      </c>
      <c r="M1274" s="46"/>
      <c r="N1274" s="47" t="s">
        <v>25726</v>
      </c>
    </row>
    <row r="1275" ht="34" customHeight="1" spans="1:14">
      <c r="A1275" s="38">
        <v>45705.5268865741</v>
      </c>
      <c r="B1275" s="39"/>
      <c r="C1275" s="39"/>
      <c r="D1275" s="39" t="s">
        <v>24029</v>
      </c>
      <c r="E1275" s="39" t="s">
        <v>17577</v>
      </c>
      <c r="F1275" s="41" t="s">
        <v>17576</v>
      </c>
      <c r="G1275" s="39">
        <v>1</v>
      </c>
      <c r="H1275" s="42">
        <v>30</v>
      </c>
      <c r="I1275" s="44">
        <f>VENTAS[[#This Row],[Cantidad]]*VENTAS[[#This Row],[Precio Venta]]</f>
        <v>30</v>
      </c>
      <c r="J1275" s="42">
        <f>IF(VENTAS[[#This Row],[Nombre del Gestor]]&gt;1,VENTAS[[#This Row],[Precio Venta]]*10%,0)</f>
        <v>3</v>
      </c>
      <c r="K1275" s="42">
        <f>IFERROR(VLOOKUP(VENTAS[[#This Row],[Código del producto Vendido]],STOCK[],13,FALSE),VENTAS[[#This Row],[Precio Venta]]*0.6)-VENTAS[[#This Row],[Comisión Unitaria 10%]]</f>
        <v>9.8</v>
      </c>
      <c r="L1275" s="42">
        <f>VENTAS[[#This Row],[Cantidad]]*(VENTAS[[#This Row],[Precio Venta]]-VENTAS[[#This Row],[Costo Unitario SIN Comision]]-VENTAS[[#This Row],[Comisión Unitaria 10%]]-0.01*VENTAS[[#This Row],[Precio Venta]])</f>
        <v>16.9</v>
      </c>
      <c r="M1275" s="46"/>
      <c r="N1275" s="47" t="s">
        <v>25727</v>
      </c>
    </row>
    <row r="1276" ht="17" customHeight="1" spans="1:14">
      <c r="A1276" s="38">
        <v>45705.5936574074</v>
      </c>
      <c r="B1276" s="39"/>
      <c r="C1276" s="39"/>
      <c r="D1276" s="39" t="s">
        <v>23383</v>
      </c>
      <c r="E1276" s="39" t="s">
        <v>24697</v>
      </c>
      <c r="F1276" s="41" t="s">
        <v>16605</v>
      </c>
      <c r="G1276" s="39">
        <v>1</v>
      </c>
      <c r="H1276" s="42">
        <v>35</v>
      </c>
      <c r="I1276" s="44">
        <f>VENTAS[[#This Row],[Cantidad]]*VENTAS[[#This Row],[Precio Venta]]</f>
        <v>35</v>
      </c>
      <c r="J1276" s="42">
        <f>IF(VENTAS[[#This Row],[Nombre del Gestor]]&gt;1,VENTAS[[#This Row],[Precio Venta]]*10%,0)</f>
        <v>3.5</v>
      </c>
      <c r="K1276" s="42">
        <f>IFERROR(VLOOKUP(VENTAS[[#This Row],[Código del producto Vendido]],STOCK[],13,FALSE),VENTAS[[#This Row],[Precio Venta]]*0.6)-VENTAS[[#This Row],[Comisión Unitaria 10%]]</f>
        <v>17.5</v>
      </c>
      <c r="L1276" s="42">
        <f>VENTAS[[#This Row],[Cantidad]]*(VENTAS[[#This Row],[Precio Venta]]-VENTAS[[#This Row],[Costo Unitario SIN Comision]]-VENTAS[[#This Row],[Comisión Unitaria 10%]]-0.01*VENTAS[[#This Row],[Precio Venta]])</f>
        <v>13.65</v>
      </c>
      <c r="M1276" s="46"/>
      <c r="N1276" s="47" t="s">
        <v>25728</v>
      </c>
    </row>
    <row r="1277" ht="34" customHeight="1" spans="1:14">
      <c r="A1277" s="38">
        <v>45705.6334837963</v>
      </c>
      <c r="B1277" s="39"/>
      <c r="C1277" s="39"/>
      <c r="D1277" s="39" t="s">
        <v>25181</v>
      </c>
      <c r="E1277" s="39" t="s">
        <v>17051</v>
      </c>
      <c r="F1277" s="41" t="s">
        <v>25729</v>
      </c>
      <c r="G1277" s="39">
        <v>1</v>
      </c>
      <c r="H1277" s="42">
        <v>22</v>
      </c>
      <c r="I1277" s="44">
        <f>VENTAS[[#This Row],[Cantidad]]*VENTAS[[#This Row],[Precio Venta]]</f>
        <v>22</v>
      </c>
      <c r="J1277" s="42">
        <f>IF(VENTAS[[#This Row],[Nombre del Gestor]]&gt;1,VENTAS[[#This Row],[Precio Venta]]*10%,0)</f>
        <v>2.2</v>
      </c>
      <c r="K1277" s="42">
        <f>IFERROR(VLOOKUP(VENTAS[[#This Row],[Código del producto Vendido]],STOCK[],13,FALSE),VENTAS[[#This Row],[Precio Venta]]*0.6)-VENTAS[[#This Row],[Comisión Unitaria 10%]]</f>
        <v>9.3</v>
      </c>
      <c r="L1277" s="42">
        <f>VENTAS[[#This Row],[Cantidad]]*(VENTAS[[#This Row],[Precio Venta]]-VENTAS[[#This Row],[Costo Unitario SIN Comision]]-VENTAS[[#This Row],[Comisión Unitaria 10%]]-0.01*VENTAS[[#This Row],[Precio Venta]])</f>
        <v>10.28</v>
      </c>
      <c r="M1277" s="46"/>
      <c r="N1277" s="47" t="s">
        <v>25730</v>
      </c>
    </row>
    <row r="1278" ht="34" customHeight="1" spans="1:14">
      <c r="A1278" s="38">
        <v>45705.6363657407</v>
      </c>
      <c r="B1278" s="39"/>
      <c r="C1278" s="39"/>
      <c r="D1278" s="39" t="s">
        <v>23345</v>
      </c>
      <c r="E1278" s="39" t="s">
        <v>17695</v>
      </c>
      <c r="F1278" s="41" t="s">
        <v>25731</v>
      </c>
      <c r="G1278" s="39">
        <v>1</v>
      </c>
      <c r="H1278" s="42">
        <v>20</v>
      </c>
      <c r="I1278" s="44">
        <f>VENTAS[[#This Row],[Cantidad]]*VENTAS[[#This Row],[Precio Venta]]</f>
        <v>20</v>
      </c>
      <c r="J1278" s="42">
        <f>IF(VENTAS[[#This Row],[Nombre del Gestor]]&gt;1,VENTAS[[#This Row],[Precio Venta]]*10%,0)</f>
        <v>2</v>
      </c>
      <c r="K1278" s="42">
        <f>IFERROR(VLOOKUP(VENTAS[[#This Row],[Código del producto Vendido]],STOCK[],13,FALSE),VENTAS[[#This Row],[Precio Venta]]*0.6)-VENTAS[[#This Row],[Comisión Unitaria 10%]]</f>
        <v>10.8</v>
      </c>
      <c r="L1278" s="42">
        <f>VENTAS[[#This Row],[Cantidad]]*(VENTAS[[#This Row],[Precio Venta]]-VENTAS[[#This Row],[Costo Unitario SIN Comision]]-VENTAS[[#This Row],[Comisión Unitaria 10%]]-0.01*VENTAS[[#This Row],[Precio Venta]])</f>
        <v>7</v>
      </c>
      <c r="M1278" s="46"/>
      <c r="N1278" s="47" t="s">
        <v>25732</v>
      </c>
    </row>
    <row r="1279" ht="34" customHeight="1" spans="1:14">
      <c r="A1279" s="38">
        <v>45705.6363657407</v>
      </c>
      <c r="B1279" s="39"/>
      <c r="C1279" s="39"/>
      <c r="D1279" s="39" t="s">
        <v>23345</v>
      </c>
      <c r="E1279" s="39" t="s">
        <v>17375</v>
      </c>
      <c r="F1279" s="41" t="s">
        <v>16998</v>
      </c>
      <c r="G1279" s="39">
        <v>1</v>
      </c>
      <c r="H1279" s="42">
        <v>18</v>
      </c>
      <c r="I1279" s="44">
        <f>VENTAS[[#This Row],[Cantidad]]*VENTAS[[#This Row],[Precio Venta]]</f>
        <v>18</v>
      </c>
      <c r="J1279" s="42">
        <f>IF(VENTAS[[#This Row],[Nombre del Gestor]]&gt;1,VENTAS[[#This Row],[Precio Venta]]*10%,0)</f>
        <v>1.8</v>
      </c>
      <c r="K1279" s="42">
        <f>IFERROR(VLOOKUP(VENTAS[[#This Row],[Código del producto Vendido]],STOCK[],13,FALSE),VENTAS[[#This Row],[Precio Venta]]*0.6)-VENTAS[[#This Row],[Comisión Unitaria 10%]]</f>
        <v>9</v>
      </c>
      <c r="L1279" s="42">
        <f>VENTAS[[#This Row],[Cantidad]]*(VENTAS[[#This Row],[Precio Venta]]-VENTAS[[#This Row],[Costo Unitario SIN Comision]]-VENTAS[[#This Row],[Comisión Unitaria 10%]]-0.01*VENTAS[[#This Row],[Precio Venta]])</f>
        <v>7.02</v>
      </c>
      <c r="M1279" s="46"/>
      <c r="N1279" s="47" t="s">
        <v>25733</v>
      </c>
    </row>
    <row r="1280" ht="17" customHeight="1" spans="1:14">
      <c r="A1280" s="38">
        <v>45706.7690393518</v>
      </c>
      <c r="B1280" s="39"/>
      <c r="C1280" s="39"/>
      <c r="D1280" s="39" t="s">
        <v>25181</v>
      </c>
      <c r="E1280" s="39" t="s">
        <v>25734</v>
      </c>
      <c r="F1280" s="41" t="s">
        <v>24377</v>
      </c>
      <c r="G1280" s="39">
        <v>1</v>
      </c>
      <c r="H1280" s="42">
        <v>30</v>
      </c>
      <c r="I1280" s="44">
        <f>VENTAS[[#This Row],[Cantidad]]*VENTAS[[#This Row],[Precio Venta]]</f>
        <v>30</v>
      </c>
      <c r="J1280" s="42">
        <f>IF(VENTAS[[#This Row],[Nombre del Gestor]]&gt;1,VENTAS[[#This Row],[Precio Venta]]*10%,0)</f>
        <v>3</v>
      </c>
      <c r="K1280" s="42">
        <f>IFERROR(VLOOKUP(VENTAS[[#This Row],[Código del producto Vendido]],STOCK[],13,FALSE),VENTAS[[#This Row],[Precio Venta]]*0.6)-VENTAS[[#This Row],[Comisión Unitaria 10%]]</f>
        <v>15</v>
      </c>
      <c r="L1280" s="42">
        <f>VENTAS[[#This Row],[Cantidad]]*(VENTAS[[#This Row],[Precio Venta]]-VENTAS[[#This Row],[Costo Unitario SIN Comision]]-VENTAS[[#This Row],[Comisión Unitaria 10%]]-0.01*VENTAS[[#This Row],[Precio Venta]])</f>
        <v>11.7</v>
      </c>
      <c r="M1280" s="46"/>
      <c r="N1280" s="47" t="s">
        <v>25735</v>
      </c>
    </row>
    <row r="1281" ht="17" customHeight="1" spans="1:14">
      <c r="A1281" s="38">
        <v>45706.7690393518</v>
      </c>
      <c r="B1281" s="39"/>
      <c r="C1281" s="39"/>
      <c r="D1281" s="39" t="s">
        <v>25181</v>
      </c>
      <c r="E1281" s="39" t="s">
        <v>25307</v>
      </c>
      <c r="F1281" s="41" t="s">
        <v>24893</v>
      </c>
      <c r="G1281" s="39">
        <v>1</v>
      </c>
      <c r="H1281" s="42">
        <v>25</v>
      </c>
      <c r="I1281" s="44">
        <f>VENTAS[[#This Row],[Cantidad]]*VENTAS[[#This Row],[Precio Venta]]</f>
        <v>25</v>
      </c>
      <c r="J1281" s="42">
        <f>IF(VENTAS[[#This Row],[Nombre del Gestor]]&gt;1,VENTAS[[#This Row],[Precio Venta]]*10%,0)</f>
        <v>2.5</v>
      </c>
      <c r="K1281" s="42">
        <f>IFERROR(VLOOKUP(VENTAS[[#This Row],[Código del producto Vendido]],STOCK[],13,FALSE),VENTAS[[#This Row],[Precio Venta]]*0.6)-VENTAS[[#This Row],[Comisión Unitaria 10%]]</f>
        <v>12.5</v>
      </c>
      <c r="L1281" s="42">
        <f>VENTAS[[#This Row],[Cantidad]]*(VENTAS[[#This Row],[Precio Venta]]-VENTAS[[#This Row],[Costo Unitario SIN Comision]]-VENTAS[[#This Row],[Comisión Unitaria 10%]]-0.01*VENTAS[[#This Row],[Precio Venta]])</f>
        <v>9.75</v>
      </c>
      <c r="M1281" s="46"/>
      <c r="N1281" s="47" t="s">
        <v>25736</v>
      </c>
    </row>
    <row r="1282" ht="17" customHeight="1" spans="1:14">
      <c r="A1282" s="38">
        <v>45706.7697685185</v>
      </c>
      <c r="B1282" s="39"/>
      <c r="C1282" s="39"/>
      <c r="D1282" s="39" t="s">
        <v>23174</v>
      </c>
      <c r="E1282" s="39" t="s">
        <v>16639</v>
      </c>
      <c r="F1282" s="41" t="s">
        <v>16640</v>
      </c>
      <c r="G1282" s="39">
        <v>1</v>
      </c>
      <c r="H1282" s="42">
        <v>15</v>
      </c>
      <c r="I1282" s="44">
        <f>VENTAS[[#This Row],[Cantidad]]*VENTAS[[#This Row],[Precio Venta]]</f>
        <v>15</v>
      </c>
      <c r="J1282" s="42">
        <f>IF(VENTAS[[#This Row],[Nombre del Gestor]]&gt;1,VENTAS[[#This Row],[Precio Venta]]*10%,0)</f>
        <v>1.5</v>
      </c>
      <c r="K1282" s="42">
        <f>IFERROR(VLOOKUP(VENTAS[[#This Row],[Código del producto Vendido]],STOCK[],13,FALSE),VENTAS[[#This Row],[Precio Venta]]*0.6)-VENTAS[[#This Row],[Comisión Unitaria 10%]]</f>
        <v>4.69</v>
      </c>
      <c r="L1282" s="42">
        <f>VENTAS[[#This Row],[Cantidad]]*(VENTAS[[#This Row],[Precio Venta]]-VENTAS[[#This Row],[Costo Unitario SIN Comision]]-VENTAS[[#This Row],[Comisión Unitaria 10%]]-0.01*VENTAS[[#This Row],[Precio Venta]])</f>
        <v>8.66</v>
      </c>
      <c r="M1282" s="46"/>
      <c r="N1282" s="47" t="s">
        <v>25737</v>
      </c>
    </row>
    <row r="1283" ht="34" customHeight="1" spans="1:14">
      <c r="A1283" s="38">
        <v>45707.4154166667</v>
      </c>
      <c r="B1283" s="39"/>
      <c r="C1283" s="39"/>
      <c r="D1283" s="39" t="s">
        <v>23174</v>
      </c>
      <c r="E1283" s="39" t="s">
        <v>17555</v>
      </c>
      <c r="F1283" s="41" t="s">
        <v>17554</v>
      </c>
      <c r="G1283" s="39">
        <v>1</v>
      </c>
      <c r="H1283" s="42">
        <v>25</v>
      </c>
      <c r="I1283" s="44">
        <f>VENTAS[[#This Row],[Cantidad]]*VENTAS[[#This Row],[Precio Venta]]</f>
        <v>25</v>
      </c>
      <c r="J1283" s="42">
        <f>IF(VENTAS[[#This Row],[Nombre del Gestor]]&gt;1,VENTAS[[#This Row],[Precio Venta]]*10%,0)</f>
        <v>2.5</v>
      </c>
      <c r="K1283" s="42">
        <f>IFERROR(VLOOKUP(VENTAS[[#This Row],[Código del producto Vendido]],STOCK[],13,FALSE),VENTAS[[#This Row],[Precio Venta]]*0.6)-VENTAS[[#This Row],[Comisión Unitaria 10%]]</f>
        <v>10.05</v>
      </c>
      <c r="L1283" s="42">
        <f>VENTAS[[#This Row],[Cantidad]]*(VENTAS[[#This Row],[Precio Venta]]-VENTAS[[#This Row],[Costo Unitario SIN Comision]]-VENTAS[[#This Row],[Comisión Unitaria 10%]]-0.01*VENTAS[[#This Row],[Precio Venta]])</f>
        <v>12.2</v>
      </c>
      <c r="M1283" s="46"/>
      <c r="N1283" s="47" t="s">
        <v>25738</v>
      </c>
    </row>
    <row r="1284" ht="17" customHeight="1" spans="1:14">
      <c r="A1284" s="38">
        <v>45709.4440972222</v>
      </c>
      <c r="B1284" s="39"/>
      <c r="C1284" s="39"/>
      <c r="D1284" s="39"/>
      <c r="E1284" s="39" t="s">
        <v>24794</v>
      </c>
      <c r="F1284" s="41" t="s">
        <v>24795</v>
      </c>
      <c r="G1284" s="39">
        <v>1</v>
      </c>
      <c r="H1284" s="42">
        <v>12</v>
      </c>
      <c r="I1284" s="44">
        <f>VENTAS[[#This Row],[Cantidad]]*VENTAS[[#This Row],[Precio Venta]]</f>
        <v>12</v>
      </c>
      <c r="J1284" s="42">
        <f>IF(VENTAS[[#This Row],[Nombre del Gestor]]&gt;1,VENTAS[[#This Row],[Precio Venta]]*10%,0)</f>
        <v>0</v>
      </c>
      <c r="K1284" s="42">
        <f>IFERROR(VLOOKUP(VENTAS[[#This Row],[Código del producto Vendido]],STOCK[],13,FALSE),VENTAS[[#This Row],[Precio Venta]]*0.6)-VENTAS[[#This Row],[Comisión Unitaria 10%]]</f>
        <v>7.2</v>
      </c>
      <c r="L1284" s="42">
        <f>VENTAS[[#This Row],[Cantidad]]*(VENTAS[[#This Row],[Precio Venta]]-VENTAS[[#This Row],[Costo Unitario SIN Comision]]-VENTAS[[#This Row],[Comisión Unitaria 10%]]-0.01*VENTAS[[#This Row],[Precio Venta]])</f>
        <v>4.68</v>
      </c>
      <c r="M1284" s="46"/>
      <c r="N1284" s="47" t="s">
        <v>25739</v>
      </c>
    </row>
    <row r="1285" ht="17" customHeight="1" spans="1:14">
      <c r="A1285" s="38">
        <v>45709.4440972222</v>
      </c>
      <c r="B1285" s="39"/>
      <c r="C1285" s="39"/>
      <c r="D1285" s="39"/>
      <c r="E1285" s="39" t="s">
        <v>25740</v>
      </c>
      <c r="F1285" s="41" t="s">
        <v>25741</v>
      </c>
      <c r="G1285" s="39">
        <v>1</v>
      </c>
      <c r="H1285" s="42">
        <v>10</v>
      </c>
      <c r="I1285" s="44">
        <f>VENTAS[[#This Row],[Cantidad]]*VENTAS[[#This Row],[Precio Venta]]</f>
        <v>10</v>
      </c>
      <c r="J1285" s="42">
        <f>IF(VENTAS[[#This Row],[Nombre del Gestor]]&gt;1,VENTAS[[#This Row],[Precio Venta]]*10%,0)</f>
        <v>0</v>
      </c>
      <c r="K1285" s="42">
        <f>IFERROR(VLOOKUP(VENTAS[[#This Row],[Código del producto Vendido]],STOCK[],13,FALSE),VENTAS[[#This Row],[Precio Venta]]*0.6)-VENTAS[[#This Row],[Comisión Unitaria 10%]]</f>
        <v>6</v>
      </c>
      <c r="L1285" s="42">
        <f>VENTAS[[#This Row],[Cantidad]]*(VENTAS[[#This Row],[Precio Venta]]-VENTAS[[#This Row],[Costo Unitario SIN Comision]]-VENTAS[[#This Row],[Comisión Unitaria 10%]]-0.01*VENTAS[[#This Row],[Precio Venta]])</f>
        <v>3.9</v>
      </c>
      <c r="M1285" s="46"/>
      <c r="N1285" s="47" t="s">
        <v>25742</v>
      </c>
    </row>
    <row r="1286" ht="17" customHeight="1" spans="1:14">
      <c r="A1286" s="38">
        <v>45709.4503935185</v>
      </c>
      <c r="B1286" s="39"/>
      <c r="C1286" s="39"/>
      <c r="D1286" s="39" t="s">
        <v>25436</v>
      </c>
      <c r="E1286" s="39" t="s">
        <v>17683</v>
      </c>
      <c r="F1286" s="41" t="s">
        <v>25743</v>
      </c>
      <c r="G1286" s="39">
        <v>1</v>
      </c>
      <c r="H1286" s="42">
        <v>18</v>
      </c>
      <c r="I1286" s="44">
        <f>VENTAS[[#This Row],[Cantidad]]*VENTAS[[#This Row],[Precio Venta]]</f>
        <v>18</v>
      </c>
      <c r="J1286" s="42">
        <f>IF(VENTAS[[#This Row],[Nombre del Gestor]]&gt;1,VENTAS[[#This Row],[Precio Venta]]*10%,0)</f>
        <v>1.8</v>
      </c>
      <c r="K1286" s="42">
        <f>IFERROR(VLOOKUP(VENTAS[[#This Row],[Código del producto Vendido]],STOCK[],13,FALSE),VENTAS[[#This Row],[Precio Venta]]*0.6)-VENTAS[[#This Row],[Comisión Unitaria 10%]]</f>
        <v>10.8</v>
      </c>
      <c r="L1286" s="42">
        <f>VENTAS[[#This Row],[Cantidad]]*(VENTAS[[#This Row],[Precio Venta]]-VENTAS[[#This Row],[Costo Unitario SIN Comision]]-VENTAS[[#This Row],[Comisión Unitaria 10%]]-0.01*VENTAS[[#This Row],[Precio Venta]])</f>
        <v>5.22</v>
      </c>
      <c r="M1286" s="46"/>
      <c r="N1286" s="47" t="s">
        <v>25744</v>
      </c>
    </row>
    <row r="1287" ht="34" customHeight="1" spans="1:14">
      <c r="A1287" s="38">
        <v>45709.6261574074</v>
      </c>
      <c r="B1287" s="39"/>
      <c r="C1287" s="39"/>
      <c r="D1287" s="39" t="s">
        <v>23174</v>
      </c>
      <c r="E1287" s="39" t="s">
        <v>17562</v>
      </c>
      <c r="F1287" s="41" t="s">
        <v>17561</v>
      </c>
      <c r="G1287" s="39">
        <v>1</v>
      </c>
      <c r="H1287" s="42">
        <v>25</v>
      </c>
      <c r="I1287" s="44">
        <f>VENTAS[[#This Row],[Cantidad]]*VENTAS[[#This Row],[Precio Venta]]</f>
        <v>25</v>
      </c>
      <c r="J1287" s="42">
        <f>IF(VENTAS[[#This Row],[Nombre del Gestor]]&gt;1,VENTAS[[#This Row],[Precio Venta]]*10%,0)</f>
        <v>2.5</v>
      </c>
      <c r="K1287" s="42">
        <f>IFERROR(VLOOKUP(VENTAS[[#This Row],[Código del producto Vendido]],STOCK[],13,FALSE),VENTAS[[#This Row],[Precio Venta]]*0.6)-VENTAS[[#This Row],[Comisión Unitaria 10%]]</f>
        <v>7.3</v>
      </c>
      <c r="L1287" s="42">
        <f>VENTAS[[#This Row],[Cantidad]]*(VENTAS[[#This Row],[Precio Venta]]-VENTAS[[#This Row],[Costo Unitario SIN Comision]]-VENTAS[[#This Row],[Comisión Unitaria 10%]]-0.01*VENTAS[[#This Row],[Precio Venta]])</f>
        <v>14.95</v>
      </c>
      <c r="M1287" s="46"/>
      <c r="N1287" s="47" t="s">
        <v>25745</v>
      </c>
    </row>
    <row r="1288" ht="17" customHeight="1" spans="1:14">
      <c r="A1288" s="38">
        <v>45709.6278125</v>
      </c>
      <c r="B1288" s="39"/>
      <c r="C1288" s="39"/>
      <c r="D1288" s="39"/>
      <c r="E1288" s="39" t="s">
        <v>17807</v>
      </c>
      <c r="F1288" s="41" t="s">
        <v>17808</v>
      </c>
      <c r="G1288" s="39">
        <v>1</v>
      </c>
      <c r="H1288" s="42">
        <v>3</v>
      </c>
      <c r="I1288" s="44">
        <f>VENTAS[[#This Row],[Cantidad]]*VENTAS[[#This Row],[Precio Venta]]</f>
        <v>3</v>
      </c>
      <c r="J1288" s="42">
        <f>IF(VENTAS[[#This Row],[Nombre del Gestor]]&gt;1,VENTAS[[#This Row],[Precio Venta]]*10%,0)</f>
        <v>0</v>
      </c>
      <c r="K1288" s="42">
        <f>IFERROR(VLOOKUP(VENTAS[[#This Row],[Código del producto Vendido]],STOCK[],13,FALSE),VENTAS[[#This Row],[Precio Venta]]*0.6)-VENTAS[[#This Row],[Comisión Unitaria 10%]]</f>
        <v>1.75</v>
      </c>
      <c r="L1288" s="42">
        <f>VENTAS[[#This Row],[Cantidad]]*(VENTAS[[#This Row],[Precio Venta]]-VENTAS[[#This Row],[Costo Unitario SIN Comision]]-VENTAS[[#This Row],[Comisión Unitaria 10%]]-0.01*VENTAS[[#This Row],[Precio Venta]])</f>
        <v>1.22</v>
      </c>
      <c r="M1288" s="46"/>
      <c r="N1288" s="47" t="s">
        <v>25746</v>
      </c>
    </row>
    <row r="1289" ht="17" customHeight="1" spans="1:14">
      <c r="A1289" s="38">
        <v>45709.6278125</v>
      </c>
      <c r="B1289" s="39"/>
      <c r="C1289" s="39"/>
      <c r="D1289" s="39"/>
      <c r="E1289" s="39" t="s">
        <v>17798</v>
      </c>
      <c r="F1289" s="41" t="s">
        <v>17800</v>
      </c>
      <c r="G1289" s="39">
        <v>1</v>
      </c>
      <c r="H1289" s="42">
        <v>3</v>
      </c>
      <c r="I1289" s="44">
        <f>VENTAS[[#This Row],[Cantidad]]*VENTAS[[#This Row],[Precio Venta]]</f>
        <v>3</v>
      </c>
      <c r="J1289" s="42">
        <f>IF(VENTAS[[#This Row],[Nombre del Gestor]]&gt;1,VENTAS[[#This Row],[Precio Venta]]*10%,0)</f>
        <v>0</v>
      </c>
      <c r="K1289" s="42">
        <f>IFERROR(VLOOKUP(VENTAS[[#This Row],[Código del producto Vendido]],STOCK[],13,FALSE),VENTAS[[#This Row],[Precio Venta]]*0.6)-VENTAS[[#This Row],[Comisión Unitaria 10%]]</f>
        <v>1.75</v>
      </c>
      <c r="L1289" s="42">
        <f>VENTAS[[#This Row],[Cantidad]]*(VENTAS[[#This Row],[Precio Venta]]-VENTAS[[#This Row],[Costo Unitario SIN Comision]]-VENTAS[[#This Row],[Comisión Unitaria 10%]]-0.01*VENTAS[[#This Row],[Precio Venta]])</f>
        <v>1.22</v>
      </c>
      <c r="M1289" s="46"/>
      <c r="N1289" s="47" t="s">
        <v>25747</v>
      </c>
    </row>
    <row r="1290" ht="17" customHeight="1" spans="1:14">
      <c r="A1290" s="38">
        <v>45709.6278125</v>
      </c>
      <c r="B1290" s="39"/>
      <c r="C1290" s="39"/>
      <c r="D1290" s="39"/>
      <c r="E1290" s="39" t="s">
        <v>17819</v>
      </c>
      <c r="F1290" s="41" t="s">
        <v>17820</v>
      </c>
      <c r="G1290" s="39">
        <v>1</v>
      </c>
      <c r="H1290" s="42">
        <v>3</v>
      </c>
      <c r="I1290" s="44">
        <f>VENTAS[[#This Row],[Cantidad]]*VENTAS[[#This Row],[Precio Venta]]</f>
        <v>3</v>
      </c>
      <c r="J1290" s="42">
        <f>IF(VENTAS[[#This Row],[Nombre del Gestor]]&gt;1,VENTAS[[#This Row],[Precio Venta]]*10%,0)</f>
        <v>0</v>
      </c>
      <c r="K1290" s="42">
        <f>IFERROR(VLOOKUP(VENTAS[[#This Row],[Código del producto Vendido]],STOCK[],13,FALSE),VENTAS[[#This Row],[Precio Venta]]*0.6)-VENTAS[[#This Row],[Comisión Unitaria 10%]]</f>
        <v>1.75</v>
      </c>
      <c r="L1290" s="42">
        <f>VENTAS[[#This Row],[Cantidad]]*(VENTAS[[#This Row],[Precio Venta]]-VENTAS[[#This Row],[Costo Unitario SIN Comision]]-VENTAS[[#This Row],[Comisión Unitaria 10%]]-0.01*VENTAS[[#This Row],[Precio Venta]])</f>
        <v>1.22</v>
      </c>
      <c r="M1290" s="46"/>
      <c r="N1290" s="47" t="s">
        <v>25748</v>
      </c>
    </row>
    <row r="1291" ht="17" customHeight="1" spans="1:14">
      <c r="A1291" s="38">
        <v>45709.6278125</v>
      </c>
      <c r="B1291" s="39"/>
      <c r="C1291" s="39"/>
      <c r="D1291" s="39"/>
      <c r="E1291" s="39" t="s">
        <v>17825</v>
      </c>
      <c r="F1291" s="41" t="s">
        <v>17826</v>
      </c>
      <c r="G1291" s="39">
        <v>1</v>
      </c>
      <c r="H1291" s="42">
        <v>3</v>
      </c>
      <c r="I1291" s="44">
        <f>VENTAS[[#This Row],[Cantidad]]*VENTAS[[#This Row],[Precio Venta]]</f>
        <v>3</v>
      </c>
      <c r="J1291" s="42">
        <f>IF(VENTAS[[#This Row],[Nombre del Gestor]]&gt;1,VENTAS[[#This Row],[Precio Venta]]*10%,0)</f>
        <v>0</v>
      </c>
      <c r="K1291" s="42">
        <f>IFERROR(VLOOKUP(VENTAS[[#This Row],[Código del producto Vendido]],STOCK[],13,FALSE),VENTAS[[#This Row],[Precio Venta]]*0.6)-VENTAS[[#This Row],[Comisión Unitaria 10%]]</f>
        <v>1.75</v>
      </c>
      <c r="L1291" s="42">
        <f>VENTAS[[#This Row],[Cantidad]]*(VENTAS[[#This Row],[Precio Venta]]-VENTAS[[#This Row],[Costo Unitario SIN Comision]]-VENTAS[[#This Row],[Comisión Unitaria 10%]]-0.01*VENTAS[[#This Row],[Precio Venta]])</f>
        <v>1.22</v>
      </c>
      <c r="M1291" s="46"/>
      <c r="N1291" s="47" t="s">
        <v>25749</v>
      </c>
    </row>
    <row r="1292" ht="17" customHeight="1" spans="1:14">
      <c r="A1292" s="38">
        <v>45709.6278125</v>
      </c>
      <c r="B1292" s="39"/>
      <c r="C1292" s="39"/>
      <c r="D1292" s="39"/>
      <c r="E1292" s="39" t="s">
        <v>17813</v>
      </c>
      <c r="F1292" s="41" t="s">
        <v>17814</v>
      </c>
      <c r="G1292" s="39">
        <v>1</v>
      </c>
      <c r="H1292" s="42">
        <v>3</v>
      </c>
      <c r="I1292" s="44">
        <f>VENTAS[[#This Row],[Cantidad]]*VENTAS[[#This Row],[Precio Venta]]</f>
        <v>3</v>
      </c>
      <c r="J1292" s="42">
        <f>IF(VENTAS[[#This Row],[Nombre del Gestor]]&gt;1,VENTAS[[#This Row],[Precio Venta]]*10%,0)</f>
        <v>0</v>
      </c>
      <c r="K1292" s="42">
        <f>IFERROR(VLOOKUP(VENTAS[[#This Row],[Código del producto Vendido]],STOCK[],13,FALSE),VENTAS[[#This Row],[Precio Venta]]*0.6)-VENTAS[[#This Row],[Comisión Unitaria 10%]]</f>
        <v>1.75</v>
      </c>
      <c r="L1292" s="42">
        <f>VENTAS[[#This Row],[Cantidad]]*(VENTAS[[#This Row],[Precio Venta]]-VENTAS[[#This Row],[Costo Unitario SIN Comision]]-VENTAS[[#This Row],[Comisión Unitaria 10%]]-0.01*VENTAS[[#This Row],[Precio Venta]])</f>
        <v>1.22</v>
      </c>
      <c r="M1292" s="46"/>
      <c r="N1292" s="47" t="s">
        <v>25750</v>
      </c>
    </row>
    <row r="1293" ht="17" customHeight="1" spans="1:14">
      <c r="A1293" s="38">
        <v>45710.4283333333</v>
      </c>
      <c r="B1293" s="39"/>
      <c r="C1293" s="39"/>
      <c r="D1293" s="39" t="s">
        <v>23237</v>
      </c>
      <c r="E1293" s="39" t="s">
        <v>17685</v>
      </c>
      <c r="F1293" s="41" t="s">
        <v>25751</v>
      </c>
      <c r="G1293" s="39">
        <v>1</v>
      </c>
      <c r="H1293" s="42">
        <v>20</v>
      </c>
      <c r="I1293" s="44">
        <f>VENTAS[[#This Row],[Cantidad]]*VENTAS[[#This Row],[Precio Venta]]</f>
        <v>20</v>
      </c>
      <c r="J1293" s="42">
        <f>IF(VENTAS[[#This Row],[Nombre del Gestor]]&gt;1,VENTAS[[#This Row],[Precio Venta]]*10%,0)</f>
        <v>2</v>
      </c>
      <c r="K1293" s="42">
        <f>IFERROR(VLOOKUP(VENTAS[[#This Row],[Código del producto Vendido]],STOCK[],13,FALSE),VENTAS[[#This Row],[Precio Venta]]*0.6)-VENTAS[[#This Row],[Comisión Unitaria 10%]]</f>
        <v>10.8</v>
      </c>
      <c r="L1293" s="42">
        <f>VENTAS[[#This Row],[Cantidad]]*(VENTAS[[#This Row],[Precio Venta]]-VENTAS[[#This Row],[Costo Unitario SIN Comision]]-VENTAS[[#This Row],[Comisión Unitaria 10%]]-0.01*VENTAS[[#This Row],[Precio Venta]])</f>
        <v>7</v>
      </c>
      <c r="M1293" s="46"/>
      <c r="N1293" s="47" t="s">
        <v>25752</v>
      </c>
    </row>
    <row r="1294" ht="34" customHeight="1" spans="1:14">
      <c r="A1294" s="38">
        <v>45710.4377546296</v>
      </c>
      <c r="B1294" s="39"/>
      <c r="C1294" s="39"/>
      <c r="D1294" s="39" t="s">
        <v>25436</v>
      </c>
      <c r="E1294" s="39" t="s">
        <v>25753</v>
      </c>
      <c r="F1294" s="41" t="s">
        <v>25754</v>
      </c>
      <c r="G1294" s="39">
        <v>1</v>
      </c>
      <c r="H1294" s="42">
        <v>25</v>
      </c>
      <c r="I1294" s="44">
        <f>VENTAS[[#This Row],[Cantidad]]*VENTAS[[#This Row],[Precio Venta]]</f>
        <v>25</v>
      </c>
      <c r="J1294" s="42">
        <f>IF(VENTAS[[#This Row],[Nombre del Gestor]]&gt;1,VENTAS[[#This Row],[Precio Venta]]*10%,0)</f>
        <v>2.5</v>
      </c>
      <c r="K1294" s="42">
        <f>IFERROR(VLOOKUP(VENTAS[[#This Row],[Código del producto Vendido]],STOCK[],13,FALSE),VENTAS[[#This Row],[Precio Venta]]*0.6)-VENTAS[[#This Row],[Comisión Unitaria 10%]]</f>
        <v>12.5</v>
      </c>
      <c r="L1294" s="42">
        <f>VENTAS[[#This Row],[Cantidad]]*(VENTAS[[#This Row],[Precio Venta]]-VENTAS[[#This Row],[Costo Unitario SIN Comision]]-VENTAS[[#This Row],[Comisión Unitaria 10%]]-0.01*VENTAS[[#This Row],[Precio Venta]])</f>
        <v>9.75</v>
      </c>
      <c r="M1294" s="46"/>
      <c r="N1294" s="47" t="s">
        <v>25755</v>
      </c>
    </row>
    <row r="1295" ht="17" customHeight="1" spans="1:14">
      <c r="A1295" s="38">
        <v>45710.4377546296</v>
      </c>
      <c r="B1295" s="39"/>
      <c r="C1295" s="39"/>
      <c r="D1295" s="39" t="s">
        <v>25436</v>
      </c>
      <c r="E1295" s="39" t="s">
        <v>25756</v>
      </c>
      <c r="F1295" s="41" t="s">
        <v>17659</v>
      </c>
      <c r="G1295" s="39">
        <v>1</v>
      </c>
      <c r="H1295" s="42">
        <v>18</v>
      </c>
      <c r="I1295" s="44">
        <f>VENTAS[[#This Row],[Cantidad]]*VENTAS[[#This Row],[Precio Venta]]</f>
        <v>18</v>
      </c>
      <c r="J1295" s="42">
        <f>IF(VENTAS[[#This Row],[Nombre del Gestor]]&gt;1,VENTAS[[#This Row],[Precio Venta]]*10%,0)</f>
        <v>1.8</v>
      </c>
      <c r="K1295" s="42">
        <f>IFERROR(VLOOKUP(VENTAS[[#This Row],[Código del producto Vendido]],STOCK[],13,FALSE),VENTAS[[#This Row],[Precio Venta]]*0.6)-VENTAS[[#This Row],[Comisión Unitaria 10%]]</f>
        <v>9</v>
      </c>
      <c r="L1295" s="42">
        <f>VENTAS[[#This Row],[Cantidad]]*(VENTAS[[#This Row],[Precio Venta]]-VENTAS[[#This Row],[Costo Unitario SIN Comision]]-VENTAS[[#This Row],[Comisión Unitaria 10%]]-0.01*VENTAS[[#This Row],[Precio Venta]])</f>
        <v>7.02</v>
      </c>
      <c r="M1295" s="46"/>
      <c r="N1295" s="47" t="s">
        <v>25757</v>
      </c>
    </row>
    <row r="1296" ht="17" customHeight="1" spans="1:14">
      <c r="A1296" s="38">
        <v>45710.4377546296</v>
      </c>
      <c r="B1296" s="39"/>
      <c r="C1296" s="39"/>
      <c r="D1296" s="39" t="s">
        <v>25436</v>
      </c>
      <c r="E1296" s="39" t="s">
        <v>17161</v>
      </c>
      <c r="F1296" s="41" t="s">
        <v>17162</v>
      </c>
      <c r="G1296" s="39">
        <v>1</v>
      </c>
      <c r="H1296" s="42">
        <v>20</v>
      </c>
      <c r="I1296" s="44">
        <f>VENTAS[[#This Row],[Cantidad]]*VENTAS[[#This Row],[Precio Venta]]</f>
        <v>20</v>
      </c>
      <c r="J1296" s="42">
        <f>IF(VENTAS[[#This Row],[Nombre del Gestor]]&gt;1,VENTAS[[#This Row],[Precio Venta]]*10%,0)</f>
        <v>2</v>
      </c>
      <c r="K1296" s="42">
        <f>IFERROR(VLOOKUP(VENTAS[[#This Row],[Código del producto Vendido]],STOCK[],13,FALSE),VENTAS[[#This Row],[Precio Venta]]*0.6)-VENTAS[[#This Row],[Comisión Unitaria 10%]]</f>
        <v>9</v>
      </c>
      <c r="L1296" s="42">
        <f>VENTAS[[#This Row],[Cantidad]]*(VENTAS[[#This Row],[Precio Venta]]-VENTAS[[#This Row],[Costo Unitario SIN Comision]]-VENTAS[[#This Row],[Comisión Unitaria 10%]]-0.01*VENTAS[[#This Row],[Precio Venta]])</f>
        <v>8.8</v>
      </c>
      <c r="M1296" s="46"/>
      <c r="N1296" s="47" t="s">
        <v>25758</v>
      </c>
    </row>
    <row r="1297" ht="34" customHeight="1" spans="1:14">
      <c r="A1297" s="38">
        <v>45710.4377546296</v>
      </c>
      <c r="B1297" s="39"/>
      <c r="C1297" s="39"/>
      <c r="D1297" s="39" t="s">
        <v>25436</v>
      </c>
      <c r="E1297" s="39" t="s">
        <v>17044</v>
      </c>
      <c r="F1297" s="41" t="s">
        <v>17045</v>
      </c>
      <c r="G1297" s="39">
        <v>1</v>
      </c>
      <c r="H1297" s="42">
        <v>15</v>
      </c>
      <c r="I1297" s="44">
        <f>VENTAS[[#This Row],[Cantidad]]*VENTAS[[#This Row],[Precio Venta]]</f>
        <v>15</v>
      </c>
      <c r="J1297" s="42">
        <f>IF(VENTAS[[#This Row],[Nombre del Gestor]]&gt;1,VENTAS[[#This Row],[Precio Venta]]*10%,0)</f>
        <v>1.5</v>
      </c>
      <c r="K1297" s="42">
        <f>IFERROR(VLOOKUP(VENTAS[[#This Row],[Código del producto Vendido]],STOCK[],13,FALSE),VENTAS[[#This Row],[Precio Venta]]*0.6)-VENTAS[[#This Row],[Comisión Unitaria 10%]]</f>
        <v>9</v>
      </c>
      <c r="L1297" s="42">
        <f>VENTAS[[#This Row],[Cantidad]]*(VENTAS[[#This Row],[Precio Venta]]-VENTAS[[#This Row],[Costo Unitario SIN Comision]]-VENTAS[[#This Row],[Comisión Unitaria 10%]]-0.01*VENTAS[[#This Row],[Precio Venta]])</f>
        <v>4.35</v>
      </c>
      <c r="M1297" s="46"/>
      <c r="N1297" s="47" t="s">
        <v>25759</v>
      </c>
    </row>
    <row r="1298" ht="17" customHeight="1" spans="1:14">
      <c r="A1298" s="38">
        <v>45710.4399537037</v>
      </c>
      <c r="B1298" s="39"/>
      <c r="C1298" s="39"/>
      <c r="D1298" s="39" t="s">
        <v>23196</v>
      </c>
      <c r="E1298" s="39" t="s">
        <v>17262</v>
      </c>
      <c r="F1298" s="41" t="s">
        <v>17258</v>
      </c>
      <c r="G1298" s="39">
        <v>1</v>
      </c>
      <c r="H1298" s="42">
        <v>30</v>
      </c>
      <c r="I1298" s="44">
        <f>VENTAS[[#This Row],[Cantidad]]*VENTAS[[#This Row],[Precio Venta]]</f>
        <v>30</v>
      </c>
      <c r="J1298" s="42">
        <f>IF(VENTAS[[#This Row],[Nombre del Gestor]]&gt;1,VENTAS[[#This Row],[Precio Venta]]*10%,0)</f>
        <v>3</v>
      </c>
      <c r="K1298" s="42">
        <f>IFERROR(VLOOKUP(VENTAS[[#This Row],[Código del producto Vendido]],STOCK[],13,FALSE),VENTAS[[#This Row],[Precio Venta]]*0.6)-VENTAS[[#This Row],[Comisión Unitaria 10%]]</f>
        <v>14</v>
      </c>
      <c r="L1298" s="42">
        <f>VENTAS[[#This Row],[Cantidad]]*(VENTAS[[#This Row],[Precio Venta]]-VENTAS[[#This Row],[Costo Unitario SIN Comision]]-VENTAS[[#This Row],[Comisión Unitaria 10%]]-0.01*VENTAS[[#This Row],[Precio Venta]])</f>
        <v>12.7</v>
      </c>
      <c r="M1298" s="46"/>
      <c r="N1298" s="47" t="s">
        <v>25760</v>
      </c>
    </row>
    <row r="1299" ht="17" customHeight="1" spans="1:14">
      <c r="A1299" s="38">
        <v>45710.4419560185</v>
      </c>
      <c r="B1299" s="39"/>
      <c r="C1299" s="39"/>
      <c r="D1299" s="39" t="s">
        <v>23383</v>
      </c>
      <c r="E1299" s="39" t="s">
        <v>25761</v>
      </c>
      <c r="F1299" s="41" t="s">
        <v>25762</v>
      </c>
      <c r="G1299" s="39">
        <v>1</v>
      </c>
      <c r="H1299" s="42">
        <v>15</v>
      </c>
      <c r="I1299" s="44">
        <f>VENTAS[[#This Row],[Cantidad]]*VENTAS[[#This Row],[Precio Venta]]</f>
        <v>15</v>
      </c>
      <c r="J1299" s="42">
        <f>IF(VENTAS[[#This Row],[Nombre del Gestor]]&gt;1,VENTAS[[#This Row],[Precio Venta]]*10%,0)</f>
        <v>1.5</v>
      </c>
      <c r="K1299" s="42">
        <f>IFERROR(VLOOKUP(VENTAS[[#This Row],[Código del producto Vendido]],STOCK[],13,FALSE),VENTAS[[#This Row],[Precio Venta]]*0.6)-VENTAS[[#This Row],[Comisión Unitaria 10%]]</f>
        <v>7.5</v>
      </c>
      <c r="L1299" s="42">
        <f>VENTAS[[#This Row],[Cantidad]]*(VENTAS[[#This Row],[Precio Venta]]-VENTAS[[#This Row],[Costo Unitario SIN Comision]]-VENTAS[[#This Row],[Comisión Unitaria 10%]]-0.01*VENTAS[[#This Row],[Precio Venta]])</f>
        <v>5.85</v>
      </c>
      <c r="M1299" s="46"/>
      <c r="N1299" s="47" t="s">
        <v>25763</v>
      </c>
    </row>
    <row r="1300" ht="17" customHeight="1" spans="1:14">
      <c r="A1300" s="38">
        <v>45710.4419560185</v>
      </c>
      <c r="B1300" s="39"/>
      <c r="C1300" s="39"/>
      <c r="D1300" s="39" t="s">
        <v>23383</v>
      </c>
      <c r="E1300" s="39" t="s">
        <v>25764</v>
      </c>
      <c r="F1300" s="41" t="s">
        <v>16725</v>
      </c>
      <c r="G1300" s="39">
        <v>1</v>
      </c>
      <c r="H1300" s="42">
        <v>10</v>
      </c>
      <c r="I1300" s="44">
        <f>VENTAS[[#This Row],[Cantidad]]*VENTAS[[#This Row],[Precio Venta]]</f>
        <v>10</v>
      </c>
      <c r="J1300" s="42">
        <f>IF(VENTAS[[#This Row],[Nombre del Gestor]]&gt;1,VENTAS[[#This Row],[Precio Venta]]*10%,0)</f>
        <v>1</v>
      </c>
      <c r="K1300" s="42">
        <f>IFERROR(VLOOKUP(VENTAS[[#This Row],[Código del producto Vendido]],STOCK[],13,FALSE),VENTAS[[#This Row],[Precio Venta]]*0.6)-VENTAS[[#This Row],[Comisión Unitaria 10%]]</f>
        <v>5</v>
      </c>
      <c r="L1300" s="42">
        <f>VENTAS[[#This Row],[Cantidad]]*(VENTAS[[#This Row],[Precio Venta]]-VENTAS[[#This Row],[Costo Unitario SIN Comision]]-VENTAS[[#This Row],[Comisión Unitaria 10%]]-0.01*VENTAS[[#This Row],[Precio Venta]])</f>
        <v>3.9</v>
      </c>
      <c r="M1300" s="46"/>
      <c r="N1300" s="47" t="s">
        <v>25765</v>
      </c>
    </row>
    <row r="1301" ht="34" customHeight="1" spans="1:14">
      <c r="A1301" s="38">
        <v>45710.4428009259</v>
      </c>
      <c r="B1301" s="39"/>
      <c r="C1301" s="39"/>
      <c r="D1301" s="39" t="s">
        <v>23237</v>
      </c>
      <c r="E1301" s="39" t="s">
        <v>25766</v>
      </c>
      <c r="F1301" s="41" t="s">
        <v>17571</v>
      </c>
      <c r="G1301" s="39">
        <v>1</v>
      </c>
      <c r="H1301" s="42">
        <v>20</v>
      </c>
      <c r="I1301" s="44">
        <f>VENTAS[[#This Row],[Cantidad]]*VENTAS[[#This Row],[Precio Venta]]</f>
        <v>20</v>
      </c>
      <c r="J1301" s="42">
        <f>IF(VENTAS[[#This Row],[Nombre del Gestor]]&gt;1,VENTAS[[#This Row],[Precio Venta]]*10%,0)</f>
        <v>2</v>
      </c>
      <c r="K1301" s="42">
        <f>IFERROR(VLOOKUP(VENTAS[[#This Row],[Código del producto Vendido]],STOCK[],13,FALSE),VENTAS[[#This Row],[Precio Venta]]*0.6)-VENTAS[[#This Row],[Comisión Unitaria 10%]]</f>
        <v>10</v>
      </c>
      <c r="L1301" s="42">
        <f>VENTAS[[#This Row],[Cantidad]]*(VENTAS[[#This Row],[Precio Venta]]-VENTAS[[#This Row],[Costo Unitario SIN Comision]]-VENTAS[[#This Row],[Comisión Unitaria 10%]]-0.01*VENTAS[[#This Row],[Precio Venta]])</f>
        <v>7.8</v>
      </c>
      <c r="M1301" s="46"/>
      <c r="N1301" s="47" t="s">
        <v>25767</v>
      </c>
    </row>
    <row r="1302" ht="34" customHeight="1" spans="1:14">
      <c r="A1302" s="38">
        <v>45710.4436805556</v>
      </c>
      <c r="B1302" s="39"/>
      <c r="C1302" s="39"/>
      <c r="D1302" s="39" t="s">
        <v>25181</v>
      </c>
      <c r="E1302" s="39" t="s">
        <v>17536</v>
      </c>
      <c r="F1302" s="41" t="s">
        <v>17534</v>
      </c>
      <c r="G1302" s="39">
        <v>1</v>
      </c>
      <c r="H1302" s="42">
        <v>30</v>
      </c>
      <c r="I1302" s="44">
        <f>VENTAS[[#This Row],[Cantidad]]*VENTAS[[#This Row],[Precio Venta]]</f>
        <v>30</v>
      </c>
      <c r="J1302" s="42">
        <f>IF(VENTAS[[#This Row],[Nombre del Gestor]]&gt;1,VENTAS[[#This Row],[Precio Venta]]*10%,0)</f>
        <v>3</v>
      </c>
      <c r="K1302" s="42">
        <f>IFERROR(VLOOKUP(VENTAS[[#This Row],[Código del producto Vendido]],STOCK[],13,FALSE),VENTAS[[#This Row],[Precio Venta]]*0.6)-VENTAS[[#This Row],[Comisión Unitaria 10%]]</f>
        <v>11.05</v>
      </c>
      <c r="L1302" s="42">
        <f>VENTAS[[#This Row],[Cantidad]]*(VENTAS[[#This Row],[Precio Venta]]-VENTAS[[#This Row],[Costo Unitario SIN Comision]]-VENTAS[[#This Row],[Comisión Unitaria 10%]]-0.01*VENTAS[[#This Row],[Precio Venta]])</f>
        <v>15.65</v>
      </c>
      <c r="M1302" s="46"/>
      <c r="N1302" s="47" t="s">
        <v>25768</v>
      </c>
    </row>
    <row r="1303" ht="34" customHeight="1" spans="1:14">
      <c r="A1303" s="38">
        <v>45710.4436805556</v>
      </c>
      <c r="B1303" s="39"/>
      <c r="C1303" s="39"/>
      <c r="D1303" s="39" t="s">
        <v>25181</v>
      </c>
      <c r="E1303" s="39" t="s">
        <v>24567</v>
      </c>
      <c r="F1303" s="41" t="s">
        <v>24270</v>
      </c>
      <c r="G1303" s="39">
        <v>1</v>
      </c>
      <c r="H1303" s="42">
        <v>35</v>
      </c>
      <c r="I1303" s="44">
        <f>VENTAS[[#This Row],[Cantidad]]*VENTAS[[#This Row],[Precio Venta]]</f>
        <v>35</v>
      </c>
      <c r="J1303" s="42">
        <f>IF(VENTAS[[#This Row],[Nombre del Gestor]]&gt;1,VENTAS[[#This Row],[Precio Venta]]*10%,0)</f>
        <v>3.5</v>
      </c>
      <c r="K1303" s="42">
        <f>IFERROR(VLOOKUP(VENTAS[[#This Row],[Código del producto Vendido]],STOCK[],13,FALSE),VENTAS[[#This Row],[Precio Venta]]*0.6)-VENTAS[[#This Row],[Comisión Unitaria 10%]]</f>
        <v>17.5</v>
      </c>
      <c r="L1303" s="42">
        <f>VENTAS[[#This Row],[Cantidad]]*(VENTAS[[#This Row],[Precio Venta]]-VENTAS[[#This Row],[Costo Unitario SIN Comision]]-VENTAS[[#This Row],[Comisión Unitaria 10%]]-0.01*VENTAS[[#This Row],[Precio Venta]])</f>
        <v>13.65</v>
      </c>
      <c r="M1303" s="46"/>
      <c r="N1303" s="47" t="s">
        <v>25769</v>
      </c>
    </row>
    <row r="1304" ht="34" customHeight="1" spans="1:14">
      <c r="A1304" s="38">
        <v>45710.9576273148</v>
      </c>
      <c r="B1304" s="39"/>
      <c r="C1304" s="39"/>
      <c r="D1304" s="39" t="s">
        <v>23383</v>
      </c>
      <c r="E1304" s="39" t="s">
        <v>17353</v>
      </c>
      <c r="F1304" s="41" t="s">
        <v>25770</v>
      </c>
      <c r="G1304" s="39">
        <v>1</v>
      </c>
      <c r="H1304" s="42">
        <v>12</v>
      </c>
      <c r="I1304" s="44">
        <f>VENTAS[[#This Row],[Cantidad]]*VENTAS[[#This Row],[Precio Venta]]</f>
        <v>12</v>
      </c>
      <c r="J1304" s="42">
        <f>IF(VENTAS[[#This Row],[Nombre del Gestor]]&gt;1,VENTAS[[#This Row],[Precio Venta]]*10%,0)</f>
        <v>1.2</v>
      </c>
      <c r="K1304" s="42">
        <f>IFERROR(VLOOKUP(VENTAS[[#This Row],[Código del producto Vendido]],STOCK[],13,FALSE),VENTAS[[#This Row],[Precio Venta]]*0.6)-VENTAS[[#This Row],[Comisión Unitaria 10%]]</f>
        <v>7.79</v>
      </c>
      <c r="L1304" s="42">
        <f>VENTAS[[#This Row],[Cantidad]]*(VENTAS[[#This Row],[Precio Venta]]-VENTAS[[#This Row],[Costo Unitario SIN Comision]]-VENTAS[[#This Row],[Comisión Unitaria 10%]]-0.01*VENTAS[[#This Row],[Precio Venta]])</f>
        <v>2.89</v>
      </c>
      <c r="M1304" s="46"/>
      <c r="N1304" s="47" t="s">
        <v>25771</v>
      </c>
    </row>
    <row r="1305" ht="34" customHeight="1" spans="1:14">
      <c r="A1305" s="38">
        <v>45712.8894328704</v>
      </c>
      <c r="B1305" s="39"/>
      <c r="C1305" s="39"/>
      <c r="D1305" s="39" t="s">
        <v>24029</v>
      </c>
      <c r="E1305" s="39" t="s">
        <v>17196</v>
      </c>
      <c r="F1305" s="41" t="s">
        <v>17197</v>
      </c>
      <c r="G1305" s="39">
        <v>1</v>
      </c>
      <c r="H1305" s="42">
        <v>18</v>
      </c>
      <c r="I1305" s="44">
        <f>VENTAS[[#This Row],[Cantidad]]*VENTAS[[#This Row],[Precio Venta]]</f>
        <v>18</v>
      </c>
      <c r="J1305" s="42">
        <f>IF(VENTAS[[#This Row],[Nombre del Gestor]]&gt;1,VENTAS[[#This Row],[Precio Venta]]*10%,0)</f>
        <v>1.8</v>
      </c>
      <c r="K1305" s="42">
        <f>IFERROR(VLOOKUP(VENTAS[[#This Row],[Código del producto Vendido]],STOCK[],13,FALSE),VENTAS[[#This Row],[Precio Venta]]*0.6)-VENTAS[[#This Row],[Comisión Unitaria 10%]]</f>
        <v>9</v>
      </c>
      <c r="L1305" s="42">
        <f>VENTAS[[#This Row],[Cantidad]]*(VENTAS[[#This Row],[Precio Venta]]-VENTAS[[#This Row],[Costo Unitario SIN Comision]]-VENTAS[[#This Row],[Comisión Unitaria 10%]]-0.01*VENTAS[[#This Row],[Precio Venta]])</f>
        <v>7.02</v>
      </c>
      <c r="M1305" s="46"/>
      <c r="N1305" s="47" t="s">
        <v>25772</v>
      </c>
    </row>
    <row r="1306" ht="34" customHeight="1" spans="1:14">
      <c r="A1306" s="38">
        <v>45712.8900925926</v>
      </c>
      <c r="B1306" s="39"/>
      <c r="C1306" s="39"/>
      <c r="D1306" s="39" t="s">
        <v>23189</v>
      </c>
      <c r="E1306" s="39" t="s">
        <v>25773</v>
      </c>
      <c r="F1306" s="41" t="s">
        <v>17160</v>
      </c>
      <c r="G1306" s="39">
        <v>1</v>
      </c>
      <c r="H1306" s="42">
        <v>20</v>
      </c>
      <c r="I1306" s="44">
        <f>VENTAS[[#This Row],[Cantidad]]*VENTAS[[#This Row],[Precio Venta]]</f>
        <v>20</v>
      </c>
      <c r="J1306" s="42">
        <f>IF(VENTAS[[#This Row],[Nombre del Gestor]]&gt;1,VENTAS[[#This Row],[Precio Venta]]*10%,0)</f>
        <v>2</v>
      </c>
      <c r="K1306" s="42">
        <f>IFERROR(VLOOKUP(VENTAS[[#This Row],[Código del producto Vendido]],STOCK[],13,FALSE),VENTAS[[#This Row],[Precio Venta]]*0.6)-VENTAS[[#This Row],[Comisión Unitaria 10%]]</f>
        <v>10</v>
      </c>
      <c r="L1306" s="42">
        <f>VENTAS[[#This Row],[Cantidad]]*(VENTAS[[#This Row],[Precio Venta]]-VENTAS[[#This Row],[Costo Unitario SIN Comision]]-VENTAS[[#This Row],[Comisión Unitaria 10%]]-0.01*VENTAS[[#This Row],[Precio Venta]])</f>
        <v>7.8</v>
      </c>
      <c r="M1306" s="46"/>
      <c r="N1306" s="47" t="s">
        <v>25774</v>
      </c>
    </row>
    <row r="1307" ht="34" customHeight="1" spans="1:14">
      <c r="A1307" s="38">
        <v>45712.8900925926</v>
      </c>
      <c r="B1307" s="39"/>
      <c r="C1307" s="39"/>
      <c r="D1307" s="39" t="s">
        <v>23189</v>
      </c>
      <c r="E1307" s="39" t="s">
        <v>17695</v>
      </c>
      <c r="F1307" s="41" t="s">
        <v>25731</v>
      </c>
      <c r="G1307" s="39">
        <v>1</v>
      </c>
      <c r="H1307" s="42">
        <v>20</v>
      </c>
      <c r="I1307" s="44">
        <f>VENTAS[[#This Row],[Cantidad]]*VENTAS[[#This Row],[Precio Venta]]</f>
        <v>20</v>
      </c>
      <c r="J1307" s="42">
        <f>IF(VENTAS[[#This Row],[Nombre del Gestor]]&gt;1,VENTAS[[#This Row],[Precio Venta]]*10%,0)</f>
        <v>2</v>
      </c>
      <c r="K1307" s="42">
        <f>IFERROR(VLOOKUP(VENTAS[[#This Row],[Código del producto Vendido]],STOCK[],13,FALSE),VENTAS[[#This Row],[Precio Venta]]*0.6)-VENTAS[[#This Row],[Comisión Unitaria 10%]]</f>
        <v>10.8</v>
      </c>
      <c r="L1307" s="42">
        <f>VENTAS[[#This Row],[Cantidad]]*(VENTAS[[#This Row],[Precio Venta]]-VENTAS[[#This Row],[Costo Unitario SIN Comision]]-VENTAS[[#This Row],[Comisión Unitaria 10%]]-0.01*VENTAS[[#This Row],[Precio Venta]])</f>
        <v>7</v>
      </c>
      <c r="M1307" s="46"/>
      <c r="N1307" s="47" t="s">
        <v>25775</v>
      </c>
    </row>
    <row r="1308" ht="17" customHeight="1" spans="1:14">
      <c r="A1308" s="38">
        <v>45712.8912152778</v>
      </c>
      <c r="B1308" s="39"/>
      <c r="C1308" s="39"/>
      <c r="D1308" s="39" t="s">
        <v>25181</v>
      </c>
      <c r="E1308" s="39" t="s">
        <v>25776</v>
      </c>
      <c r="F1308" s="41" t="s">
        <v>25777</v>
      </c>
      <c r="G1308" s="39">
        <v>1</v>
      </c>
      <c r="H1308" s="42">
        <v>25</v>
      </c>
      <c r="I1308" s="44">
        <f>VENTAS[[#This Row],[Cantidad]]*VENTAS[[#This Row],[Precio Venta]]</f>
        <v>25</v>
      </c>
      <c r="J1308" s="42">
        <f>IF(VENTAS[[#This Row],[Nombre del Gestor]]&gt;1,VENTAS[[#This Row],[Precio Venta]]*10%,0)</f>
        <v>2.5</v>
      </c>
      <c r="K1308" s="42">
        <f>IFERROR(VLOOKUP(VENTAS[[#This Row],[Código del producto Vendido]],STOCK[],13,FALSE),VENTAS[[#This Row],[Precio Venta]]*0.6)-VENTAS[[#This Row],[Comisión Unitaria 10%]]</f>
        <v>12.5</v>
      </c>
      <c r="L1308" s="42">
        <f>VENTAS[[#This Row],[Cantidad]]*(VENTAS[[#This Row],[Precio Venta]]-VENTAS[[#This Row],[Costo Unitario SIN Comision]]-VENTAS[[#This Row],[Comisión Unitaria 10%]]-0.01*VENTAS[[#This Row],[Precio Venta]])</f>
        <v>9.75</v>
      </c>
      <c r="M1308" s="46"/>
      <c r="N1308" s="47" t="s">
        <v>25778</v>
      </c>
    </row>
    <row r="1309" ht="17" customHeight="1" spans="1:14">
      <c r="A1309" s="38">
        <v>45712.893287037</v>
      </c>
      <c r="B1309" s="39"/>
      <c r="C1309" s="39"/>
      <c r="D1309" s="39" t="s">
        <v>23174</v>
      </c>
      <c r="E1309" s="39" t="s">
        <v>17847</v>
      </c>
      <c r="F1309" s="41" t="s">
        <v>17848</v>
      </c>
      <c r="G1309" s="39">
        <v>1</v>
      </c>
      <c r="H1309" s="42">
        <v>3</v>
      </c>
      <c r="I1309" s="44">
        <f>VENTAS[[#This Row],[Cantidad]]*VENTAS[[#This Row],[Precio Venta]]</f>
        <v>3</v>
      </c>
      <c r="J1309" s="42">
        <f>IF(VENTAS[[#This Row],[Nombre del Gestor]]&gt;1,VENTAS[[#This Row],[Precio Venta]]*10%,0)</f>
        <v>0.3</v>
      </c>
      <c r="K1309" s="42">
        <f>IFERROR(VLOOKUP(VENTAS[[#This Row],[Código del producto Vendido]],STOCK[],13,FALSE),VENTAS[[#This Row],[Precio Venta]]*0.6)-VENTAS[[#This Row],[Comisión Unitaria 10%]]</f>
        <v>1.4</v>
      </c>
      <c r="L1309" s="42">
        <f>VENTAS[[#This Row],[Cantidad]]*(VENTAS[[#This Row],[Precio Venta]]-VENTAS[[#This Row],[Costo Unitario SIN Comision]]-VENTAS[[#This Row],[Comisión Unitaria 10%]]-0.01*VENTAS[[#This Row],[Precio Venta]])</f>
        <v>1.27</v>
      </c>
      <c r="M1309" s="46"/>
      <c r="N1309" s="47" t="s">
        <v>25779</v>
      </c>
    </row>
    <row r="1310" ht="17" customHeight="1" spans="1:14">
      <c r="A1310" s="38">
        <v>45712.893287037</v>
      </c>
      <c r="B1310" s="39"/>
      <c r="C1310" s="39"/>
      <c r="D1310" s="39" t="s">
        <v>23174</v>
      </c>
      <c r="E1310" s="39" t="s">
        <v>17839</v>
      </c>
      <c r="F1310" s="41" t="s">
        <v>17840</v>
      </c>
      <c r="G1310" s="39">
        <v>1</v>
      </c>
      <c r="H1310" s="42">
        <v>3</v>
      </c>
      <c r="I1310" s="44">
        <f>VENTAS[[#This Row],[Cantidad]]*VENTAS[[#This Row],[Precio Venta]]</f>
        <v>3</v>
      </c>
      <c r="J1310" s="42">
        <f>IF(VENTAS[[#This Row],[Nombre del Gestor]]&gt;1,VENTAS[[#This Row],[Precio Venta]]*10%,0)</f>
        <v>0.3</v>
      </c>
      <c r="K1310" s="42">
        <f>IFERROR(VLOOKUP(VENTAS[[#This Row],[Código del producto Vendido]],STOCK[],13,FALSE),VENTAS[[#This Row],[Precio Venta]]*0.6)-VENTAS[[#This Row],[Comisión Unitaria 10%]]</f>
        <v>1.4</v>
      </c>
      <c r="L1310" s="42">
        <f>VENTAS[[#This Row],[Cantidad]]*(VENTAS[[#This Row],[Precio Venta]]-VENTAS[[#This Row],[Costo Unitario SIN Comision]]-VENTAS[[#This Row],[Comisión Unitaria 10%]]-0.01*VENTAS[[#This Row],[Precio Venta]])</f>
        <v>1.27</v>
      </c>
      <c r="M1310" s="46"/>
      <c r="N1310" s="47" t="s">
        <v>25780</v>
      </c>
    </row>
    <row r="1311" ht="17" customHeight="1" spans="1:14">
      <c r="A1311" s="38">
        <v>45712.8942824074</v>
      </c>
      <c r="B1311" s="39"/>
      <c r="C1311" s="39"/>
      <c r="D1311" s="39" t="s">
        <v>23196</v>
      </c>
      <c r="E1311" s="39" t="s">
        <v>25781</v>
      </c>
      <c r="F1311" s="41" t="s">
        <v>25782</v>
      </c>
      <c r="G1311" s="39">
        <v>1</v>
      </c>
      <c r="H1311" s="42">
        <v>25</v>
      </c>
      <c r="I1311" s="44">
        <f>VENTAS[[#This Row],[Cantidad]]*VENTAS[[#This Row],[Precio Venta]]</f>
        <v>25</v>
      </c>
      <c r="J1311" s="42">
        <f>IF(VENTAS[[#This Row],[Nombre del Gestor]]&gt;1,VENTAS[[#This Row],[Precio Venta]]*10%,0)</f>
        <v>2.5</v>
      </c>
      <c r="K1311" s="42">
        <f>IFERROR(VLOOKUP(VENTAS[[#This Row],[Código del producto Vendido]],STOCK[],13,FALSE),VENTAS[[#This Row],[Precio Venta]]*0.6)-VENTAS[[#This Row],[Comisión Unitaria 10%]]</f>
        <v>12.5</v>
      </c>
      <c r="L1311" s="42">
        <f>VENTAS[[#This Row],[Cantidad]]*(VENTAS[[#This Row],[Precio Venta]]-VENTAS[[#This Row],[Costo Unitario SIN Comision]]-VENTAS[[#This Row],[Comisión Unitaria 10%]]-0.01*VENTAS[[#This Row],[Precio Venta]])</f>
        <v>9.75</v>
      </c>
      <c r="M1311" s="46"/>
      <c r="N1311" s="47" t="s">
        <v>25783</v>
      </c>
    </row>
    <row r="1312" ht="17" customHeight="1" spans="1:14">
      <c r="A1312" s="38">
        <v>45712.9090162037</v>
      </c>
      <c r="B1312" s="39"/>
      <c r="C1312" s="39"/>
      <c r="D1312" s="39" t="s">
        <v>23345</v>
      </c>
      <c r="E1312" s="39" t="s">
        <v>17847</v>
      </c>
      <c r="F1312" s="41" t="s">
        <v>17848</v>
      </c>
      <c r="G1312" s="39">
        <v>1</v>
      </c>
      <c r="H1312" s="42">
        <v>3</v>
      </c>
      <c r="I1312" s="44">
        <f>VENTAS[[#This Row],[Cantidad]]*VENTAS[[#This Row],[Precio Venta]]</f>
        <v>3</v>
      </c>
      <c r="J1312" s="42">
        <f>IF(VENTAS[[#This Row],[Nombre del Gestor]]&gt;1,VENTAS[[#This Row],[Precio Venta]]*10%,0)</f>
        <v>0.3</v>
      </c>
      <c r="K1312" s="42">
        <f>IFERROR(VLOOKUP(VENTAS[[#This Row],[Código del producto Vendido]],STOCK[],13,FALSE),VENTAS[[#This Row],[Precio Venta]]*0.6)-VENTAS[[#This Row],[Comisión Unitaria 10%]]</f>
        <v>1.4</v>
      </c>
      <c r="L1312" s="42">
        <f>VENTAS[[#This Row],[Cantidad]]*(VENTAS[[#This Row],[Precio Venta]]-VENTAS[[#This Row],[Costo Unitario SIN Comision]]-VENTAS[[#This Row],[Comisión Unitaria 10%]]-0.01*VENTAS[[#This Row],[Precio Venta]])</f>
        <v>1.27</v>
      </c>
      <c r="M1312" s="46"/>
      <c r="N1312" s="47" t="s">
        <v>25784</v>
      </c>
    </row>
    <row r="1313" ht="17" customHeight="1" spans="1:14">
      <c r="A1313" s="38">
        <v>45712.9090162037</v>
      </c>
      <c r="B1313" s="39"/>
      <c r="C1313" s="39"/>
      <c r="D1313" s="39" t="s">
        <v>23345</v>
      </c>
      <c r="E1313" s="39" t="s">
        <v>17839</v>
      </c>
      <c r="F1313" s="41" t="s">
        <v>17840</v>
      </c>
      <c r="G1313" s="39">
        <v>1</v>
      </c>
      <c r="H1313" s="42">
        <v>3</v>
      </c>
      <c r="I1313" s="44">
        <f>VENTAS[[#This Row],[Cantidad]]*VENTAS[[#This Row],[Precio Venta]]</f>
        <v>3</v>
      </c>
      <c r="J1313" s="42">
        <f>IF(VENTAS[[#This Row],[Nombre del Gestor]]&gt;1,VENTAS[[#This Row],[Precio Venta]]*10%,0)</f>
        <v>0.3</v>
      </c>
      <c r="K1313" s="42">
        <f>IFERROR(VLOOKUP(VENTAS[[#This Row],[Código del producto Vendido]],STOCK[],13,FALSE),VENTAS[[#This Row],[Precio Venta]]*0.6)-VENTAS[[#This Row],[Comisión Unitaria 10%]]</f>
        <v>1.4</v>
      </c>
      <c r="L1313" s="42">
        <f>VENTAS[[#This Row],[Cantidad]]*(VENTAS[[#This Row],[Precio Venta]]-VENTAS[[#This Row],[Costo Unitario SIN Comision]]-VENTAS[[#This Row],[Comisión Unitaria 10%]]-0.01*VENTAS[[#This Row],[Precio Venta]])</f>
        <v>1.27</v>
      </c>
      <c r="M1313" s="46"/>
      <c r="N1313" s="47" t="s">
        <v>25785</v>
      </c>
    </row>
    <row r="1314" ht="17" customHeight="1" spans="1:14">
      <c r="A1314" s="38">
        <v>45712.9090162037</v>
      </c>
      <c r="B1314" s="39"/>
      <c r="C1314" s="39"/>
      <c r="D1314" s="39" t="s">
        <v>23345</v>
      </c>
      <c r="E1314" s="39" t="s">
        <v>17831</v>
      </c>
      <c r="F1314" s="41" t="s">
        <v>17832</v>
      </c>
      <c r="G1314" s="39">
        <v>1</v>
      </c>
      <c r="H1314" s="42">
        <v>3</v>
      </c>
      <c r="I1314" s="44">
        <f>VENTAS[[#This Row],[Cantidad]]*VENTAS[[#This Row],[Precio Venta]]</f>
        <v>3</v>
      </c>
      <c r="J1314" s="42">
        <f>IF(VENTAS[[#This Row],[Nombre del Gestor]]&gt;1,VENTAS[[#This Row],[Precio Venta]]*10%,0)</f>
        <v>0.3</v>
      </c>
      <c r="K1314" s="42">
        <f>IFERROR(VLOOKUP(VENTAS[[#This Row],[Código del producto Vendido]],STOCK[],13,FALSE),VENTAS[[#This Row],[Precio Venta]]*0.6)-VENTAS[[#This Row],[Comisión Unitaria 10%]]</f>
        <v>1.4</v>
      </c>
      <c r="L1314" s="42">
        <f>VENTAS[[#This Row],[Cantidad]]*(VENTAS[[#This Row],[Precio Venta]]-VENTAS[[#This Row],[Costo Unitario SIN Comision]]-VENTAS[[#This Row],[Comisión Unitaria 10%]]-0.01*VENTAS[[#This Row],[Precio Venta]])</f>
        <v>1.27</v>
      </c>
      <c r="M1314" s="46"/>
      <c r="N1314" s="47" t="s">
        <v>25786</v>
      </c>
    </row>
    <row r="1315" ht="17" customHeight="1" spans="1:14">
      <c r="A1315" s="38">
        <v>45712.9124537037</v>
      </c>
      <c r="B1315" s="39"/>
      <c r="C1315" s="39"/>
      <c r="D1315" s="39" t="s">
        <v>23189</v>
      </c>
      <c r="E1315" s="39" t="s">
        <v>25787</v>
      </c>
      <c r="F1315" s="41" t="s">
        <v>16956</v>
      </c>
      <c r="G1315" s="39">
        <v>1</v>
      </c>
      <c r="H1315" s="42">
        <v>35</v>
      </c>
      <c r="I1315" s="44">
        <f>VENTAS[[#This Row],[Cantidad]]*VENTAS[[#This Row],[Precio Venta]]</f>
        <v>35</v>
      </c>
      <c r="J1315" s="42">
        <f>IF(VENTAS[[#This Row],[Nombre del Gestor]]&gt;1,VENTAS[[#This Row],[Precio Venta]]*10%,0)</f>
        <v>3.5</v>
      </c>
      <c r="K1315" s="42">
        <f>IFERROR(VLOOKUP(VENTAS[[#This Row],[Código del producto Vendido]],STOCK[],13,FALSE),VENTAS[[#This Row],[Precio Venta]]*0.6)-VENTAS[[#This Row],[Comisión Unitaria 10%]]</f>
        <v>17.5</v>
      </c>
      <c r="L1315" s="42">
        <f>VENTAS[[#This Row],[Cantidad]]*(VENTAS[[#This Row],[Precio Venta]]-VENTAS[[#This Row],[Costo Unitario SIN Comision]]-VENTAS[[#This Row],[Comisión Unitaria 10%]]-0.01*VENTAS[[#This Row],[Precio Venta]])</f>
        <v>13.65</v>
      </c>
      <c r="M1315" s="46"/>
      <c r="N1315" s="47" t="s">
        <v>25788</v>
      </c>
    </row>
    <row r="1316" ht="17" customHeight="1" spans="1:14">
      <c r="A1316" s="38">
        <v>45712.9124537037</v>
      </c>
      <c r="B1316" s="39"/>
      <c r="C1316" s="39"/>
      <c r="D1316" s="39" t="s">
        <v>23189</v>
      </c>
      <c r="E1316" s="39" t="s">
        <v>17029</v>
      </c>
      <c r="F1316" s="41" t="s">
        <v>17030</v>
      </c>
      <c r="G1316" s="39">
        <v>1</v>
      </c>
      <c r="H1316" s="42">
        <v>35</v>
      </c>
      <c r="I1316" s="44">
        <f>VENTAS[[#This Row],[Cantidad]]*VENTAS[[#This Row],[Precio Venta]]</f>
        <v>35</v>
      </c>
      <c r="J1316" s="42">
        <f>IF(VENTAS[[#This Row],[Nombre del Gestor]]&gt;1,VENTAS[[#This Row],[Precio Venta]]*10%,0)</f>
        <v>3.5</v>
      </c>
      <c r="K1316" s="42">
        <f>IFERROR(VLOOKUP(VENTAS[[#This Row],[Código del producto Vendido]],STOCK[],13,FALSE),VENTAS[[#This Row],[Precio Venta]]*0.6)-VENTAS[[#This Row],[Comisión Unitaria 10%]]</f>
        <v>9</v>
      </c>
      <c r="L1316" s="42">
        <f>VENTAS[[#This Row],[Cantidad]]*(VENTAS[[#This Row],[Precio Venta]]-VENTAS[[#This Row],[Costo Unitario SIN Comision]]-VENTAS[[#This Row],[Comisión Unitaria 10%]]-0.01*VENTAS[[#This Row],[Precio Venta]])</f>
        <v>22.15</v>
      </c>
      <c r="M1316" s="46"/>
      <c r="N1316" s="47" t="s">
        <v>25789</v>
      </c>
    </row>
    <row r="1317" ht="34" customHeight="1" spans="1:14">
      <c r="A1317" s="38">
        <v>45712.9124537037</v>
      </c>
      <c r="B1317" s="39"/>
      <c r="C1317" s="39"/>
      <c r="D1317" s="39" t="s">
        <v>23189</v>
      </c>
      <c r="E1317" s="39" t="s">
        <v>25790</v>
      </c>
      <c r="F1317" s="41" t="s">
        <v>17365</v>
      </c>
      <c r="G1317" s="39">
        <v>1</v>
      </c>
      <c r="H1317" s="42">
        <v>35</v>
      </c>
      <c r="I1317" s="44">
        <f>VENTAS[[#This Row],[Cantidad]]*VENTAS[[#This Row],[Precio Venta]]</f>
        <v>35</v>
      </c>
      <c r="J1317" s="42">
        <f>IF(VENTAS[[#This Row],[Nombre del Gestor]]&gt;1,VENTAS[[#This Row],[Precio Venta]]*10%,0)</f>
        <v>3.5</v>
      </c>
      <c r="K1317" s="42">
        <f>IFERROR(VLOOKUP(VENTAS[[#This Row],[Código del producto Vendido]],STOCK[],13,FALSE),VENTAS[[#This Row],[Precio Venta]]*0.6)-VENTAS[[#This Row],[Comisión Unitaria 10%]]</f>
        <v>17.5</v>
      </c>
      <c r="L1317" s="42">
        <f>VENTAS[[#This Row],[Cantidad]]*(VENTAS[[#This Row],[Precio Venta]]-VENTAS[[#This Row],[Costo Unitario SIN Comision]]-VENTAS[[#This Row],[Comisión Unitaria 10%]]-0.01*VENTAS[[#This Row],[Precio Venta]])</f>
        <v>13.65</v>
      </c>
      <c r="M1317" s="46"/>
      <c r="N1317" s="47" t="s">
        <v>25791</v>
      </c>
    </row>
    <row r="1318" ht="34" customHeight="1" spans="1:14">
      <c r="A1318" s="38">
        <v>45712.9146180555</v>
      </c>
      <c r="B1318" s="39"/>
      <c r="C1318" s="39"/>
      <c r="D1318" s="39" t="s">
        <v>23189</v>
      </c>
      <c r="E1318" s="39" t="s">
        <v>17664</v>
      </c>
      <c r="F1318" s="41" t="s">
        <v>17665</v>
      </c>
      <c r="G1318" s="39">
        <v>1</v>
      </c>
      <c r="H1318" s="42">
        <v>20</v>
      </c>
      <c r="I1318" s="44">
        <f>VENTAS[[#This Row],[Cantidad]]*VENTAS[[#This Row],[Precio Venta]]</f>
        <v>20</v>
      </c>
      <c r="J1318" s="42">
        <f>IF(VENTAS[[#This Row],[Nombre del Gestor]]&gt;1,VENTAS[[#This Row],[Precio Venta]]*10%,0)</f>
        <v>2</v>
      </c>
      <c r="K1318" s="42">
        <f>IFERROR(VLOOKUP(VENTAS[[#This Row],[Código del producto Vendido]],STOCK[],13,FALSE),VENTAS[[#This Row],[Precio Venta]]*0.6)-VENTAS[[#This Row],[Comisión Unitaria 10%]]</f>
        <v>10.8</v>
      </c>
      <c r="L1318" s="42">
        <f>VENTAS[[#This Row],[Cantidad]]*(VENTAS[[#This Row],[Precio Venta]]-VENTAS[[#This Row],[Costo Unitario SIN Comision]]-VENTAS[[#This Row],[Comisión Unitaria 10%]]-0.01*VENTAS[[#This Row],[Precio Venta]])</f>
        <v>7</v>
      </c>
      <c r="M1318" s="46"/>
      <c r="N1318" s="47" t="s">
        <v>25792</v>
      </c>
    </row>
    <row r="1319" ht="17" customHeight="1" spans="1:14">
      <c r="A1319" s="38">
        <v>45712.9146180555</v>
      </c>
      <c r="B1319" s="39"/>
      <c r="C1319" s="39"/>
      <c r="D1319" s="39" t="s">
        <v>23189</v>
      </c>
      <c r="E1319" s="39" t="s">
        <v>17690</v>
      </c>
      <c r="F1319" s="41" t="s">
        <v>17054</v>
      </c>
      <c r="G1319" s="39">
        <v>1</v>
      </c>
      <c r="H1319" s="42">
        <v>18</v>
      </c>
      <c r="I1319" s="44">
        <f>VENTAS[[#This Row],[Cantidad]]*VENTAS[[#This Row],[Precio Venta]]</f>
        <v>18</v>
      </c>
      <c r="J1319" s="42">
        <f>IF(VENTAS[[#This Row],[Nombre del Gestor]]&gt;1,VENTAS[[#This Row],[Precio Venta]]*10%,0)</f>
        <v>1.8</v>
      </c>
      <c r="K1319" s="42">
        <f>IFERROR(VLOOKUP(VENTAS[[#This Row],[Código del producto Vendido]],STOCK[],13,FALSE),VENTAS[[#This Row],[Precio Venta]]*0.6)-VENTAS[[#This Row],[Comisión Unitaria 10%]]</f>
        <v>10.8</v>
      </c>
      <c r="L1319" s="42">
        <f>VENTAS[[#This Row],[Cantidad]]*(VENTAS[[#This Row],[Precio Venta]]-VENTAS[[#This Row],[Costo Unitario SIN Comision]]-VENTAS[[#This Row],[Comisión Unitaria 10%]]-0.01*VENTAS[[#This Row],[Precio Venta]])</f>
        <v>5.22</v>
      </c>
      <c r="M1319" s="46"/>
      <c r="N1319" s="47" t="s">
        <v>25793</v>
      </c>
    </row>
    <row r="1320" ht="34" customHeight="1" spans="1:14">
      <c r="A1320" s="38">
        <v>45712.9146180555</v>
      </c>
      <c r="B1320" s="39"/>
      <c r="C1320" s="39"/>
      <c r="D1320" s="39" t="s">
        <v>23189</v>
      </c>
      <c r="E1320" s="39" t="s">
        <v>17000</v>
      </c>
      <c r="F1320" s="41" t="s">
        <v>17001</v>
      </c>
      <c r="G1320" s="39">
        <v>1</v>
      </c>
      <c r="H1320" s="42">
        <v>18</v>
      </c>
      <c r="I1320" s="44">
        <f>VENTAS[[#This Row],[Cantidad]]*VENTAS[[#This Row],[Precio Venta]]</f>
        <v>18</v>
      </c>
      <c r="J1320" s="42">
        <f>IF(VENTAS[[#This Row],[Nombre del Gestor]]&gt;1,VENTAS[[#This Row],[Precio Venta]]*10%,0)</f>
        <v>1.8</v>
      </c>
      <c r="K1320" s="42">
        <f>IFERROR(VLOOKUP(VENTAS[[#This Row],[Código del producto Vendido]],STOCK[],13,FALSE),VENTAS[[#This Row],[Precio Venta]]*0.6)-VENTAS[[#This Row],[Comisión Unitaria 10%]]</f>
        <v>9</v>
      </c>
      <c r="L1320" s="42">
        <f>VENTAS[[#This Row],[Cantidad]]*(VENTAS[[#This Row],[Precio Venta]]-VENTAS[[#This Row],[Costo Unitario SIN Comision]]-VENTAS[[#This Row],[Comisión Unitaria 10%]]-0.01*VENTAS[[#This Row],[Precio Venta]])</f>
        <v>7.02</v>
      </c>
      <c r="M1320" s="46"/>
      <c r="N1320" s="47" t="s">
        <v>25794</v>
      </c>
    </row>
    <row r="1321" ht="17" customHeight="1" spans="1:14">
      <c r="A1321" s="38">
        <v>45719.632025463</v>
      </c>
      <c r="B1321" s="39"/>
      <c r="C1321" s="39"/>
      <c r="D1321" s="39"/>
      <c r="E1321" s="39" t="s">
        <v>17777</v>
      </c>
      <c r="F1321" s="41" t="s">
        <v>17778</v>
      </c>
      <c r="G1321" s="39">
        <v>1</v>
      </c>
      <c r="H1321" s="42">
        <v>38</v>
      </c>
      <c r="I1321" s="44">
        <f>VENTAS[[#This Row],[Cantidad]]*VENTAS[[#This Row],[Precio Venta]]</f>
        <v>38</v>
      </c>
      <c r="J1321" s="42">
        <f>IF(VENTAS[[#This Row],[Nombre del Gestor]]&gt;1,VENTAS[[#This Row],[Precio Venta]]*10%,0)</f>
        <v>0</v>
      </c>
      <c r="K1321" s="42">
        <f>IFERROR(VLOOKUP(VENTAS[[#This Row],[Código del producto Vendido]],STOCK[],13,FALSE),VENTAS[[#This Row],[Precio Venta]]*0.6)-VENTAS[[#This Row],[Comisión Unitaria 10%]]</f>
        <v>26.71</v>
      </c>
      <c r="L1321" s="42">
        <f>VENTAS[[#This Row],[Cantidad]]*(VENTAS[[#This Row],[Precio Venta]]-VENTAS[[#This Row],[Costo Unitario SIN Comision]]-VENTAS[[#This Row],[Comisión Unitaria 10%]]-0.01*VENTAS[[#This Row],[Precio Venta]])</f>
        <v>10.91</v>
      </c>
      <c r="M1321" s="46"/>
      <c r="N1321" s="47" t="s">
        <v>25795</v>
      </c>
    </row>
    <row r="1322" ht="34" customHeight="1" spans="1:14">
      <c r="A1322" s="38">
        <v>45719.632025463</v>
      </c>
      <c r="B1322" s="39"/>
      <c r="C1322" s="39"/>
      <c r="D1322" s="39"/>
      <c r="E1322" s="39" t="s">
        <v>25796</v>
      </c>
      <c r="F1322" s="41" t="s">
        <v>25797</v>
      </c>
      <c r="G1322" s="39">
        <v>1</v>
      </c>
      <c r="H1322" s="42">
        <v>22</v>
      </c>
      <c r="I1322" s="44">
        <f>VENTAS[[#This Row],[Cantidad]]*VENTAS[[#This Row],[Precio Venta]]</f>
        <v>22</v>
      </c>
      <c r="J1322" s="42">
        <f>IF(VENTAS[[#This Row],[Nombre del Gestor]]&gt;1,VENTAS[[#This Row],[Precio Venta]]*10%,0)</f>
        <v>0</v>
      </c>
      <c r="K1322" s="42">
        <f>IFERROR(VLOOKUP(VENTAS[[#This Row],[Código del producto Vendido]],STOCK[],13,FALSE),VENTAS[[#This Row],[Precio Venta]]*0.6)-VENTAS[[#This Row],[Comisión Unitaria 10%]]</f>
        <v>13.2</v>
      </c>
      <c r="L1322" s="42">
        <f>VENTAS[[#This Row],[Cantidad]]*(VENTAS[[#This Row],[Precio Venta]]-VENTAS[[#This Row],[Costo Unitario SIN Comision]]-VENTAS[[#This Row],[Comisión Unitaria 10%]]-0.01*VENTAS[[#This Row],[Precio Venta]])</f>
        <v>8.58</v>
      </c>
      <c r="M1322" s="46"/>
      <c r="N1322" s="47" t="s">
        <v>25798</v>
      </c>
    </row>
    <row r="1323" ht="34" customHeight="1" spans="1:14">
      <c r="A1323" s="38">
        <v>45720.4950347222</v>
      </c>
      <c r="B1323" s="39"/>
      <c r="C1323" s="39"/>
      <c r="D1323" s="39" t="s">
        <v>25436</v>
      </c>
      <c r="E1323" s="39" t="s">
        <v>17589</v>
      </c>
      <c r="F1323" s="41" t="s">
        <v>17587</v>
      </c>
      <c r="G1323" s="39">
        <v>1</v>
      </c>
      <c r="H1323" s="42">
        <v>20</v>
      </c>
      <c r="I1323" s="44">
        <f>VENTAS[[#This Row],[Cantidad]]*VENTAS[[#This Row],[Precio Venta]]</f>
        <v>20</v>
      </c>
      <c r="J1323" s="42">
        <f>IF(VENTAS[[#This Row],[Nombre del Gestor]]&gt;1,VENTAS[[#This Row],[Precio Venta]]*10%,0)</f>
        <v>2</v>
      </c>
      <c r="K1323" s="42">
        <f>IFERROR(VLOOKUP(VENTAS[[#This Row],[Código del producto Vendido]],STOCK[],13,FALSE),VENTAS[[#This Row],[Precio Venta]]*0.6)-VENTAS[[#This Row],[Comisión Unitaria 10%]]</f>
        <v>8.55</v>
      </c>
      <c r="L1323" s="42">
        <f>VENTAS[[#This Row],[Cantidad]]*(VENTAS[[#This Row],[Precio Venta]]-VENTAS[[#This Row],[Costo Unitario SIN Comision]]-VENTAS[[#This Row],[Comisión Unitaria 10%]]-0.01*VENTAS[[#This Row],[Precio Venta]])</f>
        <v>9.25</v>
      </c>
      <c r="M1323" s="46"/>
      <c r="N1323" s="47" t="s">
        <v>25799</v>
      </c>
    </row>
    <row r="1324" ht="34" customHeight="1" spans="1:14">
      <c r="A1324" s="38">
        <v>45721.8945601852</v>
      </c>
      <c r="B1324" s="39"/>
      <c r="C1324" s="39"/>
      <c r="D1324" s="39"/>
      <c r="E1324" s="39" t="s">
        <v>17927</v>
      </c>
      <c r="F1324" s="41" t="s">
        <v>17928</v>
      </c>
      <c r="G1324" s="39">
        <v>1</v>
      </c>
      <c r="H1324" s="42">
        <v>30</v>
      </c>
      <c r="I1324" s="44">
        <f>VENTAS[[#This Row],[Cantidad]]*VENTAS[[#This Row],[Precio Venta]]</f>
        <v>30</v>
      </c>
      <c r="J1324" s="42">
        <f>IF(VENTAS[[#This Row],[Nombre del Gestor]]&gt;1,VENTAS[[#This Row],[Precio Venta]]*10%,0)</f>
        <v>0</v>
      </c>
      <c r="K1324" s="42">
        <f>IFERROR(VLOOKUP(VENTAS[[#This Row],[Código del producto Vendido]],STOCK[],13,FALSE),VENTAS[[#This Row],[Precio Venta]]*0.6)-VENTAS[[#This Row],[Comisión Unitaria 10%]]</f>
        <v>15</v>
      </c>
      <c r="L1324" s="42">
        <f>VENTAS[[#This Row],[Cantidad]]*(VENTAS[[#This Row],[Precio Venta]]-VENTAS[[#This Row],[Costo Unitario SIN Comision]]-VENTAS[[#This Row],[Comisión Unitaria 10%]]-0.01*VENTAS[[#This Row],[Precio Venta]])</f>
        <v>14.7</v>
      </c>
      <c r="M1324" s="46"/>
      <c r="N1324" s="47" t="s">
        <v>25800</v>
      </c>
    </row>
    <row r="1325" ht="17" customHeight="1" spans="1:14">
      <c r="A1325" s="38">
        <v>45721.8945601852</v>
      </c>
      <c r="B1325" s="39"/>
      <c r="C1325" s="39"/>
      <c r="D1325" s="39"/>
      <c r="E1325" s="39" t="s">
        <v>25801</v>
      </c>
      <c r="F1325" s="41" t="s">
        <v>25802</v>
      </c>
      <c r="G1325" s="39">
        <v>1</v>
      </c>
      <c r="H1325" s="42">
        <v>15</v>
      </c>
      <c r="I1325" s="44">
        <f>VENTAS[[#This Row],[Cantidad]]*VENTAS[[#This Row],[Precio Venta]]</f>
        <v>15</v>
      </c>
      <c r="J1325" s="42">
        <f>IF(VENTAS[[#This Row],[Nombre del Gestor]]&gt;1,VENTAS[[#This Row],[Precio Venta]]*10%,0)</f>
        <v>0</v>
      </c>
      <c r="K1325" s="42">
        <f>IFERROR(VLOOKUP(VENTAS[[#This Row],[Código del producto Vendido]],STOCK[],13,FALSE),VENTAS[[#This Row],[Precio Venta]]*0.6)-VENTAS[[#This Row],[Comisión Unitaria 10%]]</f>
        <v>9</v>
      </c>
      <c r="L1325" s="42">
        <f>VENTAS[[#This Row],[Cantidad]]*(VENTAS[[#This Row],[Precio Venta]]-VENTAS[[#This Row],[Costo Unitario SIN Comision]]-VENTAS[[#This Row],[Comisión Unitaria 10%]]-0.01*VENTAS[[#This Row],[Precio Venta]])</f>
        <v>5.85</v>
      </c>
      <c r="M1325" s="46"/>
      <c r="N1325" s="47" t="s">
        <v>25803</v>
      </c>
    </row>
    <row r="1326" ht="34" customHeight="1" spans="1:14">
      <c r="A1326" s="38">
        <v>45721.8958564815</v>
      </c>
      <c r="B1326" s="39"/>
      <c r="C1326" s="39"/>
      <c r="D1326" s="39" t="s">
        <v>24029</v>
      </c>
      <c r="E1326" s="39" t="s">
        <v>17945</v>
      </c>
      <c r="F1326" s="41" t="s">
        <v>17944</v>
      </c>
      <c r="G1326" s="39">
        <v>1</v>
      </c>
      <c r="H1326" s="42">
        <v>20</v>
      </c>
      <c r="I1326" s="44">
        <f>VENTAS[[#This Row],[Cantidad]]*VENTAS[[#This Row],[Precio Venta]]</f>
        <v>20</v>
      </c>
      <c r="J1326" s="42">
        <f>IF(VENTAS[[#This Row],[Nombre del Gestor]]&gt;1,VENTAS[[#This Row],[Precio Venta]]*10%,0)</f>
        <v>2</v>
      </c>
      <c r="K1326" s="42">
        <f>IFERROR(VLOOKUP(VENTAS[[#This Row],[Código del producto Vendido]],STOCK[],13,FALSE),VENTAS[[#This Row],[Precio Venta]]*0.6)-VENTAS[[#This Row],[Comisión Unitaria 10%]]</f>
        <v>12</v>
      </c>
      <c r="L1326" s="42">
        <f>VENTAS[[#This Row],[Cantidad]]*(VENTAS[[#This Row],[Precio Venta]]-VENTAS[[#This Row],[Costo Unitario SIN Comision]]-VENTAS[[#This Row],[Comisión Unitaria 10%]]-0.01*VENTAS[[#This Row],[Precio Venta]])</f>
        <v>5.8</v>
      </c>
      <c r="M1326" s="46"/>
      <c r="N1326" s="47" t="s">
        <v>25804</v>
      </c>
    </row>
    <row r="1327" ht="17" customHeight="1" spans="1:14">
      <c r="A1327" s="38">
        <v>45721.9296412037</v>
      </c>
      <c r="B1327" s="39"/>
      <c r="C1327" s="39"/>
      <c r="D1327" s="39" t="s">
        <v>23174</v>
      </c>
      <c r="E1327" s="39" t="s">
        <v>25805</v>
      </c>
      <c r="F1327" s="41" t="s">
        <v>25806</v>
      </c>
      <c r="G1327" s="39">
        <v>1</v>
      </c>
      <c r="H1327" s="42">
        <v>35</v>
      </c>
      <c r="I1327" s="44">
        <f>VENTAS[[#This Row],[Cantidad]]*VENTAS[[#This Row],[Precio Venta]]</f>
        <v>35</v>
      </c>
      <c r="J1327" s="42">
        <f>IF(VENTAS[[#This Row],[Nombre del Gestor]]&gt;1,VENTAS[[#This Row],[Precio Venta]]*10%,0)</f>
        <v>3.5</v>
      </c>
      <c r="K1327" s="42">
        <f>IFERROR(VLOOKUP(VENTAS[[#This Row],[Código del producto Vendido]],STOCK[],13,FALSE),VENTAS[[#This Row],[Precio Venta]]*0.6)-VENTAS[[#This Row],[Comisión Unitaria 10%]]</f>
        <v>17.5</v>
      </c>
      <c r="L1327" s="42">
        <f>VENTAS[[#This Row],[Cantidad]]*(VENTAS[[#This Row],[Precio Venta]]-VENTAS[[#This Row],[Costo Unitario SIN Comision]]-VENTAS[[#This Row],[Comisión Unitaria 10%]]-0.01*VENTAS[[#This Row],[Precio Venta]])</f>
        <v>13.65</v>
      </c>
      <c r="M1327" s="46"/>
      <c r="N1327" s="47" t="s">
        <v>25807</v>
      </c>
    </row>
    <row r="1328" ht="34" customHeight="1" spans="1:14">
      <c r="A1328" s="38">
        <v>45726.2863888889</v>
      </c>
      <c r="B1328" s="39"/>
      <c r="C1328" s="39"/>
      <c r="D1328" s="39" t="s">
        <v>25436</v>
      </c>
      <c r="E1328" s="39" t="s">
        <v>25808</v>
      </c>
      <c r="F1328" s="41" t="s">
        <v>25809</v>
      </c>
      <c r="G1328" s="39">
        <v>1</v>
      </c>
      <c r="H1328" s="42">
        <v>18</v>
      </c>
      <c r="I1328" s="44">
        <f>VENTAS[[#This Row],[Cantidad]]*VENTAS[[#This Row],[Precio Venta]]</f>
        <v>18</v>
      </c>
      <c r="J1328" s="42">
        <f>IF(VENTAS[[#This Row],[Nombre del Gestor]]&gt;1,VENTAS[[#This Row],[Precio Venta]]*10%,0)</f>
        <v>1.8</v>
      </c>
      <c r="K1328" s="42">
        <f>IFERROR(VLOOKUP(VENTAS[[#This Row],[Código del producto Vendido]],STOCK[],13,FALSE),VENTAS[[#This Row],[Precio Venta]]*0.6)-VENTAS[[#This Row],[Comisión Unitaria 10%]]</f>
        <v>9</v>
      </c>
      <c r="L1328" s="42">
        <f>VENTAS[[#This Row],[Cantidad]]*(VENTAS[[#This Row],[Precio Venta]]-VENTAS[[#This Row],[Costo Unitario SIN Comision]]-VENTAS[[#This Row],[Comisión Unitaria 10%]]-0.01*VENTAS[[#This Row],[Precio Venta]])</f>
        <v>7.02</v>
      </c>
      <c r="M1328" s="46"/>
      <c r="N1328" s="47" t="s">
        <v>25810</v>
      </c>
    </row>
    <row r="1329" ht="34" customHeight="1" spans="1:14">
      <c r="A1329" s="38">
        <v>45726.4736574074</v>
      </c>
      <c r="B1329" s="39"/>
      <c r="C1329" s="39"/>
      <c r="D1329" s="39" t="s">
        <v>23196</v>
      </c>
      <c r="E1329" s="39" t="s">
        <v>17590</v>
      </c>
      <c r="F1329" s="41" t="s">
        <v>17587</v>
      </c>
      <c r="G1329" s="39">
        <v>1</v>
      </c>
      <c r="H1329" s="42">
        <v>20</v>
      </c>
      <c r="I1329" s="44">
        <f>VENTAS[[#This Row],[Cantidad]]*VENTAS[[#This Row],[Precio Venta]]</f>
        <v>20</v>
      </c>
      <c r="J1329" s="42">
        <f>IF(VENTAS[[#This Row],[Nombre del Gestor]]&gt;1,VENTAS[[#This Row],[Precio Venta]]*10%,0)</f>
        <v>2</v>
      </c>
      <c r="K1329" s="42">
        <f>IFERROR(VLOOKUP(VENTAS[[#This Row],[Código del producto Vendido]],STOCK[],13,FALSE),VENTAS[[#This Row],[Precio Venta]]*0.6)-VENTAS[[#This Row],[Comisión Unitaria 10%]]</f>
        <v>8.55</v>
      </c>
      <c r="L1329" s="42">
        <f>VENTAS[[#This Row],[Cantidad]]*(VENTAS[[#This Row],[Precio Venta]]-VENTAS[[#This Row],[Costo Unitario SIN Comision]]-VENTAS[[#This Row],[Comisión Unitaria 10%]]-0.01*VENTAS[[#This Row],[Precio Venta]])</f>
        <v>9.25</v>
      </c>
      <c r="M1329" s="46"/>
      <c r="N1329" s="47" t="s">
        <v>25811</v>
      </c>
    </row>
    <row r="1330" ht="17" customHeight="1" spans="1:14">
      <c r="A1330" s="38">
        <v>45726.6527777778</v>
      </c>
      <c r="B1330" s="39"/>
      <c r="C1330" s="39"/>
      <c r="D1330" s="39" t="s">
        <v>23196</v>
      </c>
      <c r="E1330" s="39" t="s">
        <v>17260</v>
      </c>
      <c r="F1330" s="41" t="s">
        <v>17258</v>
      </c>
      <c r="G1330" s="39">
        <v>1</v>
      </c>
      <c r="H1330" s="42">
        <v>30</v>
      </c>
      <c r="I1330" s="44">
        <f>VENTAS[[#This Row],[Cantidad]]*VENTAS[[#This Row],[Precio Venta]]</f>
        <v>30</v>
      </c>
      <c r="J1330" s="42">
        <f>IF(VENTAS[[#This Row],[Nombre del Gestor]]&gt;1,VENTAS[[#This Row],[Precio Venta]]*10%,0)</f>
        <v>3</v>
      </c>
      <c r="K1330" s="42">
        <f>IFERROR(VLOOKUP(VENTAS[[#This Row],[Código del producto Vendido]],STOCK[],13,FALSE),VENTAS[[#This Row],[Precio Venta]]*0.6)-VENTAS[[#This Row],[Comisión Unitaria 10%]]</f>
        <v>14</v>
      </c>
      <c r="L1330" s="42">
        <f>VENTAS[[#This Row],[Cantidad]]*(VENTAS[[#This Row],[Precio Venta]]-VENTAS[[#This Row],[Costo Unitario SIN Comision]]-VENTAS[[#This Row],[Comisión Unitaria 10%]]-0.01*VENTAS[[#This Row],[Precio Venta]])</f>
        <v>12.7</v>
      </c>
      <c r="M1330" s="46"/>
      <c r="N1330" s="47" t="s">
        <v>25812</v>
      </c>
    </row>
    <row r="1331" ht="17" customHeight="1" spans="1:14">
      <c r="A1331" s="38">
        <v>45726.6538888889</v>
      </c>
      <c r="B1331" s="39"/>
      <c r="C1331" s="39"/>
      <c r="D1331" s="39" t="s">
        <v>23237</v>
      </c>
      <c r="E1331" s="39" t="s">
        <v>17089</v>
      </c>
      <c r="F1331" s="41" t="s">
        <v>17090</v>
      </c>
      <c r="G1331" s="39">
        <v>1</v>
      </c>
      <c r="H1331" s="42">
        <v>20</v>
      </c>
      <c r="I1331" s="44">
        <f>VENTAS[[#This Row],[Cantidad]]*VENTAS[[#This Row],[Precio Venta]]</f>
        <v>20</v>
      </c>
      <c r="J1331" s="42">
        <f>IF(VENTAS[[#This Row],[Nombre del Gestor]]&gt;1,VENTAS[[#This Row],[Precio Venta]]*10%,0)</f>
        <v>2</v>
      </c>
      <c r="K1331" s="42">
        <f>IFERROR(VLOOKUP(VENTAS[[#This Row],[Código del producto Vendido]],STOCK[],13,FALSE),VENTAS[[#This Row],[Precio Venta]]*0.6)-VENTAS[[#This Row],[Comisión Unitaria 10%]]</f>
        <v>9</v>
      </c>
      <c r="L1331" s="42">
        <f>VENTAS[[#This Row],[Cantidad]]*(VENTAS[[#This Row],[Precio Venta]]-VENTAS[[#This Row],[Costo Unitario SIN Comision]]-VENTAS[[#This Row],[Comisión Unitaria 10%]]-0.01*VENTAS[[#This Row],[Precio Venta]])</f>
        <v>8.8</v>
      </c>
      <c r="M1331" s="46"/>
      <c r="N1331" s="47" t="s">
        <v>25813</v>
      </c>
    </row>
    <row r="1332" ht="34" customHeight="1" spans="1:14">
      <c r="A1332" s="38">
        <v>45726.6538888889</v>
      </c>
      <c r="B1332" s="39"/>
      <c r="C1332" s="39"/>
      <c r="D1332" s="39" t="s">
        <v>23237</v>
      </c>
      <c r="E1332" s="39" t="s">
        <v>17946</v>
      </c>
      <c r="F1332" s="41" t="s">
        <v>17944</v>
      </c>
      <c r="G1332" s="39">
        <v>1</v>
      </c>
      <c r="H1332" s="42">
        <v>20</v>
      </c>
      <c r="I1332" s="44">
        <f>VENTAS[[#This Row],[Cantidad]]*VENTAS[[#This Row],[Precio Venta]]</f>
        <v>20</v>
      </c>
      <c r="J1332" s="42">
        <f>IF(VENTAS[[#This Row],[Nombre del Gestor]]&gt;1,VENTAS[[#This Row],[Precio Venta]]*10%,0)</f>
        <v>2</v>
      </c>
      <c r="K1332" s="42">
        <f>IFERROR(VLOOKUP(VENTAS[[#This Row],[Código del producto Vendido]],STOCK[],13,FALSE),VENTAS[[#This Row],[Precio Venta]]*0.6)-VENTAS[[#This Row],[Comisión Unitaria 10%]]</f>
        <v>12</v>
      </c>
      <c r="L1332" s="42">
        <f>VENTAS[[#This Row],[Cantidad]]*(VENTAS[[#This Row],[Precio Venta]]-VENTAS[[#This Row],[Costo Unitario SIN Comision]]-VENTAS[[#This Row],[Comisión Unitaria 10%]]-0.01*VENTAS[[#This Row],[Precio Venta]])</f>
        <v>5.8</v>
      </c>
      <c r="M1332" s="46"/>
      <c r="N1332" s="47" t="s">
        <v>25814</v>
      </c>
    </row>
    <row r="1333" ht="17" customHeight="1" spans="1:14">
      <c r="A1333" s="38">
        <v>45727.6529513889</v>
      </c>
      <c r="B1333" s="39"/>
      <c r="C1333" s="39"/>
      <c r="D1333" s="39" t="s">
        <v>23189</v>
      </c>
      <c r="E1333" s="39" t="s">
        <v>17759</v>
      </c>
      <c r="F1333" s="41" t="s">
        <v>17760</v>
      </c>
      <c r="G1333" s="39">
        <v>1</v>
      </c>
      <c r="H1333" s="42">
        <v>30</v>
      </c>
      <c r="I1333" s="44">
        <f>VENTAS[[#This Row],[Cantidad]]*VENTAS[[#This Row],[Precio Venta]]</f>
        <v>30</v>
      </c>
      <c r="J1333" s="42">
        <f>IF(VENTAS[[#This Row],[Nombre del Gestor]]&gt;1,VENTAS[[#This Row],[Precio Venta]]*10%,0)</f>
        <v>3</v>
      </c>
      <c r="K1333" s="42">
        <f>IFERROR(VLOOKUP(VENTAS[[#This Row],[Código del producto Vendido]],STOCK[],13,FALSE),VENTAS[[#This Row],[Precio Venta]]*0.6)-VENTAS[[#This Row],[Comisión Unitaria 10%]]</f>
        <v>10.8</v>
      </c>
      <c r="L1333" s="42">
        <f>VENTAS[[#This Row],[Cantidad]]*(VENTAS[[#This Row],[Precio Venta]]-VENTAS[[#This Row],[Costo Unitario SIN Comision]]-VENTAS[[#This Row],[Comisión Unitaria 10%]]-0.01*VENTAS[[#This Row],[Precio Venta]])</f>
        <v>15.9</v>
      </c>
      <c r="M1333" s="46"/>
      <c r="N1333" s="47" t="s">
        <v>25815</v>
      </c>
    </row>
    <row r="1334" ht="34" customHeight="1" spans="1:14">
      <c r="A1334" s="38">
        <v>45727.654212963</v>
      </c>
      <c r="B1334" s="39"/>
      <c r="C1334" s="39"/>
      <c r="D1334" s="39" t="s">
        <v>25181</v>
      </c>
      <c r="E1334" s="39" t="s">
        <v>25816</v>
      </c>
      <c r="F1334" s="41" t="s">
        <v>25817</v>
      </c>
      <c r="G1334" s="39">
        <v>1</v>
      </c>
      <c r="H1334" s="42">
        <v>18</v>
      </c>
      <c r="I1334" s="44">
        <f>VENTAS[[#This Row],[Cantidad]]*VENTAS[[#This Row],[Precio Venta]]</f>
        <v>18</v>
      </c>
      <c r="J1334" s="42">
        <f>IF(VENTAS[[#This Row],[Nombre del Gestor]]&gt;1,VENTAS[[#This Row],[Precio Venta]]*10%,0)</f>
        <v>1.8</v>
      </c>
      <c r="K1334" s="42">
        <f>IFERROR(VLOOKUP(VENTAS[[#This Row],[Código del producto Vendido]],STOCK[],13,FALSE),VENTAS[[#This Row],[Precio Venta]]*0.6)-VENTAS[[#This Row],[Comisión Unitaria 10%]]</f>
        <v>9</v>
      </c>
      <c r="L1334" s="42">
        <f>VENTAS[[#This Row],[Cantidad]]*(VENTAS[[#This Row],[Precio Venta]]-VENTAS[[#This Row],[Costo Unitario SIN Comision]]-VENTAS[[#This Row],[Comisión Unitaria 10%]]-0.01*VENTAS[[#This Row],[Precio Venta]])</f>
        <v>7.02</v>
      </c>
      <c r="M1334" s="46"/>
      <c r="N1334" s="47" t="s">
        <v>25818</v>
      </c>
    </row>
    <row r="1335" ht="17" customHeight="1" spans="1:14">
      <c r="A1335" s="38">
        <v>45727.654212963</v>
      </c>
      <c r="B1335" s="39"/>
      <c r="C1335" s="39"/>
      <c r="D1335" s="39" t="s">
        <v>25181</v>
      </c>
      <c r="E1335" s="39" t="s">
        <v>18114</v>
      </c>
      <c r="F1335" s="41" t="s">
        <v>18115</v>
      </c>
      <c r="G1335" s="39">
        <v>1</v>
      </c>
      <c r="H1335" s="42">
        <v>18</v>
      </c>
      <c r="I1335" s="44">
        <f>VENTAS[[#This Row],[Cantidad]]*VENTAS[[#This Row],[Precio Venta]]</f>
        <v>18</v>
      </c>
      <c r="J1335" s="42">
        <f>IF(VENTAS[[#This Row],[Nombre del Gestor]]&gt;1,VENTAS[[#This Row],[Precio Venta]]*10%,0)</f>
        <v>1.8</v>
      </c>
      <c r="K1335" s="42">
        <f>IFERROR(VLOOKUP(VENTAS[[#This Row],[Código del producto Vendido]],STOCK[],13,FALSE),VENTAS[[#This Row],[Precio Venta]]*0.6)-VENTAS[[#This Row],[Comisión Unitaria 10%]]</f>
        <v>12</v>
      </c>
      <c r="L1335" s="42">
        <f>VENTAS[[#This Row],[Cantidad]]*(VENTAS[[#This Row],[Precio Venta]]-VENTAS[[#This Row],[Costo Unitario SIN Comision]]-VENTAS[[#This Row],[Comisión Unitaria 10%]]-0.01*VENTAS[[#This Row],[Precio Venta]])</f>
        <v>4.02</v>
      </c>
      <c r="M1335" s="46"/>
      <c r="N1335" s="47" t="s">
        <v>25819</v>
      </c>
    </row>
    <row r="1336" ht="17" customHeight="1" spans="1:14">
      <c r="A1336" s="38">
        <v>45727.6568055555</v>
      </c>
      <c r="B1336" s="39"/>
      <c r="C1336" s="39"/>
      <c r="D1336" s="39" t="s">
        <v>23196</v>
      </c>
      <c r="E1336" s="39" t="s">
        <v>25820</v>
      </c>
      <c r="F1336" s="41" t="s">
        <v>25821</v>
      </c>
      <c r="G1336" s="39">
        <v>1</v>
      </c>
      <c r="H1336" s="42">
        <v>35</v>
      </c>
      <c r="I1336" s="44">
        <f>VENTAS[[#This Row],[Cantidad]]*VENTAS[[#This Row],[Precio Venta]]</f>
        <v>35</v>
      </c>
      <c r="J1336" s="42">
        <f>IF(VENTAS[[#This Row],[Nombre del Gestor]]&gt;1,VENTAS[[#This Row],[Precio Venta]]*10%,0)</f>
        <v>3.5</v>
      </c>
      <c r="K1336" s="42">
        <f>IFERROR(VLOOKUP(VENTAS[[#This Row],[Código del producto Vendido]],STOCK[],13,FALSE),VENTAS[[#This Row],[Precio Venta]]*0.6)-VENTAS[[#This Row],[Comisión Unitaria 10%]]</f>
        <v>17.5</v>
      </c>
      <c r="L1336" s="42">
        <f>VENTAS[[#This Row],[Cantidad]]*(VENTAS[[#This Row],[Precio Venta]]-VENTAS[[#This Row],[Costo Unitario SIN Comision]]-VENTAS[[#This Row],[Comisión Unitaria 10%]]-0.01*VENTAS[[#This Row],[Precio Venta]])</f>
        <v>13.65</v>
      </c>
      <c r="M1336" s="46"/>
      <c r="N1336" s="47" t="s">
        <v>25822</v>
      </c>
    </row>
    <row r="1337" ht="17" customHeight="1" spans="1:14">
      <c r="A1337" s="38">
        <v>45727.6974421296</v>
      </c>
      <c r="B1337" s="39"/>
      <c r="C1337" s="39"/>
      <c r="D1337" s="39" t="s">
        <v>24029</v>
      </c>
      <c r="E1337" s="39" t="s">
        <v>18053</v>
      </c>
      <c r="F1337" s="41" t="s">
        <v>25823</v>
      </c>
      <c r="G1337" s="39">
        <v>1</v>
      </c>
      <c r="H1337" s="42">
        <v>18</v>
      </c>
      <c r="I1337" s="44">
        <f>VENTAS[[#This Row],[Cantidad]]*VENTAS[[#This Row],[Precio Venta]]</f>
        <v>18</v>
      </c>
      <c r="J1337" s="42">
        <f>IF(VENTAS[[#This Row],[Nombre del Gestor]]&gt;1,VENTAS[[#This Row],[Precio Venta]]*10%,0)</f>
        <v>1.8</v>
      </c>
      <c r="K1337" s="42">
        <f>IFERROR(VLOOKUP(VENTAS[[#This Row],[Código del producto Vendido]],STOCK[],13,FALSE),VENTAS[[#This Row],[Precio Venta]]*0.6)-VENTAS[[#This Row],[Comisión Unitaria 10%]]</f>
        <v>12</v>
      </c>
      <c r="L1337" s="42">
        <f>VENTAS[[#This Row],[Cantidad]]*(VENTAS[[#This Row],[Precio Venta]]-VENTAS[[#This Row],[Costo Unitario SIN Comision]]-VENTAS[[#This Row],[Comisión Unitaria 10%]]-0.01*VENTAS[[#This Row],[Precio Venta]])</f>
        <v>4.02</v>
      </c>
      <c r="M1337" s="46"/>
      <c r="N1337" s="47" t="s">
        <v>25824</v>
      </c>
    </row>
    <row r="1338" ht="34" customHeight="1" spans="1:14">
      <c r="A1338" s="38">
        <v>45727.8860648148</v>
      </c>
      <c r="B1338" s="39"/>
      <c r="C1338" s="39"/>
      <c r="D1338" s="39" t="s">
        <v>23189</v>
      </c>
      <c r="E1338" s="39" t="s">
        <v>25825</v>
      </c>
      <c r="F1338" s="41" t="s">
        <v>25826</v>
      </c>
      <c r="G1338" s="39">
        <v>1</v>
      </c>
      <c r="H1338" s="42">
        <v>20</v>
      </c>
      <c r="I1338" s="44">
        <f>VENTAS[[#This Row],[Cantidad]]*VENTAS[[#This Row],[Precio Venta]]</f>
        <v>20</v>
      </c>
      <c r="J1338" s="42">
        <f>IF(VENTAS[[#This Row],[Nombre del Gestor]]&gt;1,VENTAS[[#This Row],[Precio Venta]]*10%,0)</f>
        <v>2</v>
      </c>
      <c r="K1338" s="42">
        <f>IFERROR(VLOOKUP(VENTAS[[#This Row],[Código del producto Vendido]],STOCK[],13,FALSE),VENTAS[[#This Row],[Precio Venta]]*0.6)-VENTAS[[#This Row],[Comisión Unitaria 10%]]</f>
        <v>10</v>
      </c>
      <c r="L1338" s="42">
        <f>VENTAS[[#This Row],[Cantidad]]*(VENTAS[[#This Row],[Precio Venta]]-VENTAS[[#This Row],[Costo Unitario SIN Comision]]-VENTAS[[#This Row],[Comisión Unitaria 10%]]-0.01*VENTAS[[#This Row],[Precio Venta]])</f>
        <v>7.8</v>
      </c>
      <c r="M1338" s="46"/>
      <c r="N1338" s="47" t="s">
        <v>25827</v>
      </c>
    </row>
    <row r="1339" ht="17" customHeight="1" spans="1:14">
      <c r="A1339" s="38">
        <v>45728.6237962963</v>
      </c>
      <c r="B1339" s="39"/>
      <c r="C1339" s="39"/>
      <c r="D1339" s="39" t="s">
        <v>23281</v>
      </c>
      <c r="E1339" s="39" t="s">
        <v>18063</v>
      </c>
      <c r="F1339" s="41" t="s">
        <v>18064</v>
      </c>
      <c r="G1339" s="39">
        <v>1</v>
      </c>
      <c r="H1339" s="42">
        <v>25</v>
      </c>
      <c r="I1339" s="44">
        <f>VENTAS[[#This Row],[Cantidad]]*VENTAS[[#This Row],[Precio Venta]]</f>
        <v>25</v>
      </c>
      <c r="J1339" s="42">
        <f>IF(VENTAS[[#This Row],[Nombre del Gestor]]&gt;1,VENTAS[[#This Row],[Precio Venta]]*10%,0)</f>
        <v>2.5</v>
      </c>
      <c r="K1339" s="42">
        <f>IFERROR(VLOOKUP(VENTAS[[#This Row],[Código del producto Vendido]],STOCK[],13,FALSE),VENTAS[[#This Row],[Precio Venta]]*0.6)-VENTAS[[#This Row],[Comisión Unitaria 10%]]</f>
        <v>12</v>
      </c>
      <c r="L1339" s="42">
        <f>VENTAS[[#This Row],[Cantidad]]*(VENTAS[[#This Row],[Precio Venta]]-VENTAS[[#This Row],[Costo Unitario SIN Comision]]-VENTAS[[#This Row],[Comisión Unitaria 10%]]-0.01*VENTAS[[#This Row],[Precio Venta]])</f>
        <v>10.25</v>
      </c>
      <c r="M1339" s="46"/>
      <c r="N1339" s="47" t="s">
        <v>25828</v>
      </c>
    </row>
    <row r="1340" ht="17" customHeight="1" spans="1:14">
      <c r="A1340" s="38">
        <v>45728.6237962963</v>
      </c>
      <c r="B1340" s="39"/>
      <c r="C1340" s="39"/>
      <c r="D1340" s="39" t="s">
        <v>23281</v>
      </c>
      <c r="E1340" s="39" t="s">
        <v>17993</v>
      </c>
      <c r="F1340" s="41" t="s">
        <v>17994</v>
      </c>
      <c r="G1340" s="39">
        <v>1</v>
      </c>
      <c r="H1340" s="42">
        <v>25</v>
      </c>
      <c r="I1340" s="44">
        <f>VENTAS[[#This Row],[Cantidad]]*VENTAS[[#This Row],[Precio Venta]]</f>
        <v>25</v>
      </c>
      <c r="J1340" s="42">
        <f>IF(VENTAS[[#This Row],[Nombre del Gestor]]&gt;1,VENTAS[[#This Row],[Precio Venta]]*10%,0)</f>
        <v>2.5</v>
      </c>
      <c r="K1340" s="42">
        <f>IFERROR(VLOOKUP(VENTAS[[#This Row],[Código del producto Vendido]],STOCK[],13,FALSE),VENTAS[[#This Row],[Precio Venta]]*0.6)-VENTAS[[#This Row],[Comisión Unitaria 10%]]</f>
        <v>12</v>
      </c>
      <c r="L1340" s="42">
        <f>VENTAS[[#This Row],[Cantidad]]*(VENTAS[[#This Row],[Precio Venta]]-VENTAS[[#This Row],[Costo Unitario SIN Comision]]-VENTAS[[#This Row],[Comisión Unitaria 10%]]-0.01*VENTAS[[#This Row],[Precio Venta]])</f>
        <v>10.25</v>
      </c>
      <c r="M1340" s="46"/>
      <c r="N1340" s="47" t="s">
        <v>25829</v>
      </c>
    </row>
    <row r="1341" ht="17" customHeight="1" spans="1:14">
      <c r="A1341" s="38">
        <v>45728.6237962963</v>
      </c>
      <c r="B1341" s="39"/>
      <c r="C1341" s="39"/>
      <c r="D1341" s="39" t="s">
        <v>23281</v>
      </c>
      <c r="E1341" s="39" t="s">
        <v>18055</v>
      </c>
      <c r="F1341" s="41" t="s">
        <v>25830</v>
      </c>
      <c r="G1341" s="39">
        <v>1</v>
      </c>
      <c r="H1341" s="42">
        <v>18</v>
      </c>
      <c r="I1341" s="44">
        <f>VENTAS[[#This Row],[Cantidad]]*VENTAS[[#This Row],[Precio Venta]]</f>
        <v>18</v>
      </c>
      <c r="J1341" s="42">
        <f>IF(VENTAS[[#This Row],[Nombre del Gestor]]&gt;1,VENTAS[[#This Row],[Precio Venta]]*10%,0)</f>
        <v>1.8</v>
      </c>
      <c r="K1341" s="42">
        <f>IFERROR(VLOOKUP(VENTAS[[#This Row],[Código del producto Vendido]],STOCK[],13,FALSE),VENTAS[[#This Row],[Precio Venta]]*0.6)-VENTAS[[#This Row],[Comisión Unitaria 10%]]</f>
        <v>12</v>
      </c>
      <c r="L1341" s="42">
        <f>VENTAS[[#This Row],[Cantidad]]*(VENTAS[[#This Row],[Precio Venta]]-VENTAS[[#This Row],[Costo Unitario SIN Comision]]-VENTAS[[#This Row],[Comisión Unitaria 10%]]-0.01*VENTAS[[#This Row],[Precio Venta]])</f>
        <v>4.02</v>
      </c>
      <c r="M1341" s="46"/>
      <c r="N1341" s="47" t="s">
        <v>25831</v>
      </c>
    </row>
    <row r="1342" ht="17" customHeight="1" spans="1:14">
      <c r="A1342" s="38">
        <v>45728.6251851852</v>
      </c>
      <c r="B1342" s="39"/>
      <c r="C1342" s="39"/>
      <c r="D1342" s="39" t="s">
        <v>24029</v>
      </c>
      <c r="E1342" s="39" t="s">
        <v>17473</v>
      </c>
      <c r="F1342" s="41" t="s">
        <v>17472</v>
      </c>
      <c r="G1342" s="39">
        <v>1</v>
      </c>
      <c r="H1342" s="42">
        <v>22</v>
      </c>
      <c r="I1342" s="44">
        <f>VENTAS[[#This Row],[Cantidad]]*VENTAS[[#This Row],[Precio Venta]]</f>
        <v>22</v>
      </c>
      <c r="J1342" s="42">
        <f>IF(VENTAS[[#This Row],[Nombre del Gestor]]&gt;1,VENTAS[[#This Row],[Precio Venta]]*10%,0)</f>
        <v>2.2</v>
      </c>
      <c r="K1342" s="42">
        <f>IFERROR(VLOOKUP(VENTAS[[#This Row],[Código del producto Vendido]],STOCK[],13,FALSE),VENTAS[[#This Row],[Precio Venta]]*0.6)-VENTAS[[#This Row],[Comisión Unitaria 10%]]</f>
        <v>11.75</v>
      </c>
      <c r="L1342" s="42">
        <f>VENTAS[[#This Row],[Cantidad]]*(VENTAS[[#This Row],[Precio Venta]]-VENTAS[[#This Row],[Costo Unitario SIN Comision]]-VENTAS[[#This Row],[Comisión Unitaria 10%]]-0.01*VENTAS[[#This Row],[Precio Venta]])</f>
        <v>7.83</v>
      </c>
      <c r="M1342" s="46"/>
      <c r="N1342" s="47" t="s">
        <v>25832</v>
      </c>
    </row>
    <row r="1343" ht="34" customHeight="1" spans="1:14">
      <c r="A1343" s="38">
        <v>45728.6312847222</v>
      </c>
      <c r="B1343" s="39"/>
      <c r="C1343" s="39"/>
      <c r="D1343" s="39"/>
      <c r="E1343" s="39" t="s">
        <v>17882</v>
      </c>
      <c r="F1343" s="41" t="s">
        <v>17883</v>
      </c>
      <c r="G1343" s="39">
        <v>1</v>
      </c>
      <c r="H1343" s="42">
        <v>25</v>
      </c>
      <c r="I1343" s="44">
        <f>VENTAS[[#This Row],[Cantidad]]*VENTAS[[#This Row],[Precio Venta]]</f>
        <v>25</v>
      </c>
      <c r="J1343" s="42">
        <f>IF(VENTAS[[#This Row],[Nombre del Gestor]]&gt;1,VENTAS[[#This Row],[Precio Venta]]*10%,0)</f>
        <v>0</v>
      </c>
      <c r="K1343" s="42">
        <f>IFERROR(VLOOKUP(VENTAS[[#This Row],[Código del producto Vendido]],STOCK[],13,FALSE),VENTAS[[#This Row],[Precio Venta]]*0.6)-VENTAS[[#This Row],[Comisión Unitaria 10%]]</f>
        <v>14.5</v>
      </c>
      <c r="L1343" s="42">
        <f>VENTAS[[#This Row],[Cantidad]]*(VENTAS[[#This Row],[Precio Venta]]-VENTAS[[#This Row],[Costo Unitario SIN Comision]]-VENTAS[[#This Row],[Comisión Unitaria 10%]]-0.01*VENTAS[[#This Row],[Precio Venta]])</f>
        <v>10.25</v>
      </c>
      <c r="M1343" s="46"/>
      <c r="N1343" s="47" t="s">
        <v>25833</v>
      </c>
    </row>
    <row r="1344" ht="34" customHeight="1" spans="1:14">
      <c r="A1344" s="38">
        <v>45729.273912037</v>
      </c>
      <c r="B1344" s="39"/>
      <c r="C1344" s="39"/>
      <c r="D1344" s="39" t="s">
        <v>23174</v>
      </c>
      <c r="E1344" s="39" t="s">
        <v>17603</v>
      </c>
      <c r="F1344" s="41" t="s">
        <v>25703</v>
      </c>
      <c r="G1344" s="39">
        <v>1</v>
      </c>
      <c r="H1344" s="42">
        <v>25</v>
      </c>
      <c r="I1344" s="44">
        <f>VENTAS[[#This Row],[Cantidad]]*VENTAS[[#This Row],[Precio Venta]]</f>
        <v>25</v>
      </c>
      <c r="J1344" s="42">
        <f>IF(VENTAS[[#This Row],[Nombre del Gestor]]&gt;1,VENTAS[[#This Row],[Precio Venta]]*10%,0)</f>
        <v>2.5</v>
      </c>
      <c r="K1344" s="42">
        <f>IFERROR(VLOOKUP(VENTAS[[#This Row],[Código del producto Vendido]],STOCK[],13,FALSE),VENTAS[[#This Row],[Precio Venta]]*0.6)-VENTAS[[#This Row],[Comisión Unitaria 10%]]</f>
        <v>12</v>
      </c>
      <c r="L1344" s="42">
        <f>VENTAS[[#This Row],[Cantidad]]*(VENTAS[[#This Row],[Precio Venta]]-VENTAS[[#This Row],[Costo Unitario SIN Comision]]-VENTAS[[#This Row],[Comisión Unitaria 10%]]-0.01*VENTAS[[#This Row],[Precio Venta]])</f>
        <v>10.25</v>
      </c>
      <c r="M1344" s="46"/>
      <c r="N1344" s="47" t="s">
        <v>25834</v>
      </c>
    </row>
    <row r="1345" ht="17" customHeight="1" spans="1:14">
      <c r="A1345" s="38">
        <v>45729.6402314815</v>
      </c>
      <c r="B1345" s="39"/>
      <c r="C1345" s="39"/>
      <c r="D1345" s="39"/>
      <c r="E1345" s="39" t="s">
        <v>17478</v>
      </c>
      <c r="F1345" s="41" t="s">
        <v>17479</v>
      </c>
      <c r="G1345" s="39">
        <v>1</v>
      </c>
      <c r="H1345" s="42">
        <v>29</v>
      </c>
      <c r="I1345" s="44">
        <f>VENTAS[[#This Row],[Cantidad]]*VENTAS[[#This Row],[Precio Venta]]</f>
        <v>29</v>
      </c>
      <c r="J1345" s="42">
        <f>IF(VENTAS[[#This Row],[Nombre del Gestor]]&gt;1,VENTAS[[#This Row],[Precio Venta]]*10%,0)</f>
        <v>0</v>
      </c>
      <c r="K1345" s="42">
        <f>IFERROR(VLOOKUP(VENTAS[[#This Row],[Código del producto Vendido]],STOCK[],13,FALSE),VENTAS[[#This Row],[Precio Venta]]*0.6)-VENTAS[[#This Row],[Comisión Unitaria 10%]]</f>
        <v>19.15</v>
      </c>
      <c r="L1345" s="42">
        <f>VENTAS[[#This Row],[Cantidad]]*(VENTAS[[#This Row],[Precio Venta]]-VENTAS[[#This Row],[Costo Unitario SIN Comision]]-VENTAS[[#This Row],[Comisión Unitaria 10%]]-0.01*VENTAS[[#This Row],[Precio Venta]])</f>
        <v>9.56</v>
      </c>
      <c r="M1345" s="46"/>
      <c r="N1345" s="47" t="s">
        <v>25835</v>
      </c>
    </row>
    <row r="1346" ht="34" customHeight="1" spans="1:14">
      <c r="A1346" s="38">
        <v>45729.6402314815</v>
      </c>
      <c r="B1346" s="39"/>
      <c r="C1346" s="39"/>
      <c r="D1346" s="39"/>
      <c r="E1346" s="39" t="s">
        <v>17590</v>
      </c>
      <c r="F1346" s="41" t="s">
        <v>17587</v>
      </c>
      <c r="G1346" s="39">
        <v>1</v>
      </c>
      <c r="H1346" s="42">
        <v>20</v>
      </c>
      <c r="I1346" s="44">
        <f>VENTAS[[#This Row],[Cantidad]]*VENTAS[[#This Row],[Precio Venta]]</f>
        <v>20</v>
      </c>
      <c r="J1346" s="42">
        <f>IF(VENTAS[[#This Row],[Nombre del Gestor]]&gt;1,VENTAS[[#This Row],[Precio Venta]]*10%,0)</f>
        <v>0</v>
      </c>
      <c r="K1346" s="42">
        <f>IFERROR(VLOOKUP(VENTAS[[#This Row],[Código del producto Vendido]],STOCK[],13,FALSE),VENTAS[[#This Row],[Precio Venta]]*0.6)-VENTAS[[#This Row],[Comisión Unitaria 10%]]</f>
        <v>10.55</v>
      </c>
      <c r="L1346" s="42">
        <f>VENTAS[[#This Row],[Cantidad]]*(VENTAS[[#This Row],[Precio Venta]]-VENTAS[[#This Row],[Costo Unitario SIN Comision]]-VENTAS[[#This Row],[Comisión Unitaria 10%]]-0.01*VENTAS[[#This Row],[Precio Venta]])</f>
        <v>9.25</v>
      </c>
      <c r="M1346" s="46"/>
      <c r="N1346" s="47" t="s">
        <v>25836</v>
      </c>
    </row>
    <row r="1347" ht="34" customHeight="1" spans="1:14">
      <c r="A1347" s="38">
        <v>45729.6420833333</v>
      </c>
      <c r="B1347" s="39"/>
      <c r="C1347" s="39"/>
      <c r="D1347" s="39" t="s">
        <v>24029</v>
      </c>
      <c r="E1347" s="39" t="s">
        <v>18095</v>
      </c>
      <c r="F1347" s="41" t="s">
        <v>18096</v>
      </c>
      <c r="G1347" s="39">
        <v>1</v>
      </c>
      <c r="H1347" s="42">
        <v>40</v>
      </c>
      <c r="I1347" s="44">
        <f>VENTAS[[#This Row],[Cantidad]]*VENTAS[[#This Row],[Precio Venta]]</f>
        <v>40</v>
      </c>
      <c r="J1347" s="42">
        <f>IF(VENTAS[[#This Row],[Nombre del Gestor]]&gt;1,VENTAS[[#This Row],[Precio Venta]]*10%,0)</f>
        <v>4</v>
      </c>
      <c r="K1347" s="42">
        <f>IFERROR(VLOOKUP(VENTAS[[#This Row],[Código del producto Vendido]],STOCK[],13,FALSE),VENTAS[[#This Row],[Precio Venta]]*0.6)-VENTAS[[#This Row],[Comisión Unitaria 10%]]</f>
        <v>12</v>
      </c>
      <c r="L1347" s="42">
        <f>VENTAS[[#This Row],[Cantidad]]*(VENTAS[[#This Row],[Precio Venta]]-VENTAS[[#This Row],[Costo Unitario SIN Comision]]-VENTAS[[#This Row],[Comisión Unitaria 10%]]-0.01*VENTAS[[#This Row],[Precio Venta]])</f>
        <v>23.6</v>
      </c>
      <c r="M1347" s="46"/>
      <c r="N1347" s="47" t="s">
        <v>25837</v>
      </c>
    </row>
    <row r="1348" ht="17" customHeight="1" spans="1:14">
      <c r="A1348" s="38">
        <v>45729.6430902778</v>
      </c>
      <c r="B1348" s="39"/>
      <c r="C1348" s="39"/>
      <c r="D1348" s="39" t="s">
        <v>24029</v>
      </c>
      <c r="E1348" s="39" t="s">
        <v>18177</v>
      </c>
      <c r="F1348" s="41" t="s">
        <v>18178</v>
      </c>
      <c r="G1348" s="39">
        <v>1</v>
      </c>
      <c r="H1348" s="42">
        <v>35</v>
      </c>
      <c r="I1348" s="44">
        <f>VENTAS[[#This Row],[Cantidad]]*VENTAS[[#This Row],[Precio Venta]]</f>
        <v>35</v>
      </c>
      <c r="J1348" s="42">
        <f>IF(VENTAS[[#This Row],[Nombre del Gestor]]&gt;1,VENTAS[[#This Row],[Precio Venta]]*10%,0)</f>
        <v>3.5</v>
      </c>
      <c r="K1348" s="42">
        <f>IFERROR(VLOOKUP(VENTAS[[#This Row],[Código del producto Vendido]],STOCK[],13,FALSE),VENTAS[[#This Row],[Precio Venta]]*0.6)-VENTAS[[#This Row],[Comisión Unitaria 10%]]</f>
        <v>12</v>
      </c>
      <c r="L1348" s="42">
        <f>VENTAS[[#This Row],[Cantidad]]*(VENTAS[[#This Row],[Precio Venta]]-VENTAS[[#This Row],[Costo Unitario SIN Comision]]-VENTAS[[#This Row],[Comisión Unitaria 10%]]-0.01*VENTAS[[#This Row],[Precio Venta]])</f>
        <v>19.15</v>
      </c>
      <c r="M1348" s="46"/>
      <c r="N1348" s="47" t="s">
        <v>25838</v>
      </c>
    </row>
    <row r="1349" ht="17" customHeight="1" spans="1:14">
      <c r="A1349" s="38">
        <v>45729.6473032407</v>
      </c>
      <c r="B1349" s="39"/>
      <c r="C1349" s="39"/>
      <c r="D1349" s="39"/>
      <c r="E1349" s="39" t="s">
        <v>25839</v>
      </c>
      <c r="F1349" s="41" t="s">
        <v>25840</v>
      </c>
      <c r="G1349" s="39">
        <v>1</v>
      </c>
      <c r="H1349" s="42">
        <v>18</v>
      </c>
      <c r="I1349" s="44">
        <f>VENTAS[[#This Row],[Cantidad]]*VENTAS[[#This Row],[Precio Venta]]</f>
        <v>18</v>
      </c>
      <c r="J1349" s="42">
        <f>IF(VENTAS[[#This Row],[Nombre del Gestor]]&gt;1,VENTAS[[#This Row],[Precio Venta]]*10%,0)</f>
        <v>0</v>
      </c>
      <c r="K1349" s="42">
        <f>IFERROR(VLOOKUP(VENTAS[[#This Row],[Código del producto Vendido]],STOCK[],13,FALSE),VENTAS[[#This Row],[Precio Venta]]*0.6)-VENTAS[[#This Row],[Comisión Unitaria 10%]]</f>
        <v>10.8</v>
      </c>
      <c r="L1349" s="42">
        <f>VENTAS[[#This Row],[Cantidad]]*(VENTAS[[#This Row],[Precio Venta]]-VENTAS[[#This Row],[Costo Unitario SIN Comision]]-VENTAS[[#This Row],[Comisión Unitaria 10%]]-0.01*VENTAS[[#This Row],[Precio Venta]])</f>
        <v>7.02</v>
      </c>
      <c r="M1349" s="46"/>
      <c r="N1349" s="47" t="s">
        <v>25841</v>
      </c>
    </row>
    <row r="1350" ht="17" customHeight="1" spans="1:14">
      <c r="A1350" s="38">
        <v>45729.6473032407</v>
      </c>
      <c r="B1350" s="39"/>
      <c r="C1350" s="39"/>
      <c r="D1350" s="39"/>
      <c r="E1350" s="39" t="s">
        <v>18122</v>
      </c>
      <c r="F1350" s="41" t="s">
        <v>18123</v>
      </c>
      <c r="G1350" s="39">
        <v>1</v>
      </c>
      <c r="H1350" s="42">
        <v>25</v>
      </c>
      <c r="I1350" s="44">
        <f>VENTAS[[#This Row],[Cantidad]]*VENTAS[[#This Row],[Precio Venta]]</f>
        <v>25</v>
      </c>
      <c r="J1350" s="42">
        <f>IF(VENTAS[[#This Row],[Nombre del Gestor]]&gt;1,VENTAS[[#This Row],[Precio Venta]]*10%,0)</f>
        <v>0</v>
      </c>
      <c r="K1350" s="42">
        <f>IFERROR(VLOOKUP(VENTAS[[#This Row],[Código del producto Vendido]],STOCK[],13,FALSE),VENTAS[[#This Row],[Precio Venta]]*0.6)-VENTAS[[#This Row],[Comisión Unitaria 10%]]</f>
        <v>14.5</v>
      </c>
      <c r="L1350" s="42">
        <f>VENTAS[[#This Row],[Cantidad]]*(VENTAS[[#This Row],[Precio Venta]]-VENTAS[[#This Row],[Costo Unitario SIN Comision]]-VENTAS[[#This Row],[Comisión Unitaria 10%]]-0.01*VENTAS[[#This Row],[Precio Venta]])</f>
        <v>10.25</v>
      </c>
      <c r="M1350" s="46"/>
      <c r="N1350" s="47" t="s">
        <v>25842</v>
      </c>
    </row>
    <row r="1351" ht="34" customHeight="1" spans="1:14">
      <c r="A1351" s="38">
        <v>45729.6480324074</v>
      </c>
      <c r="B1351" s="39"/>
      <c r="C1351" s="39"/>
      <c r="D1351" s="39" t="s">
        <v>23196</v>
      </c>
      <c r="E1351" s="39" t="s">
        <v>17930</v>
      </c>
      <c r="F1351" s="41" t="s">
        <v>17931</v>
      </c>
      <c r="G1351" s="39">
        <v>1</v>
      </c>
      <c r="H1351" s="42">
        <v>30</v>
      </c>
      <c r="I1351" s="44">
        <f>VENTAS[[#This Row],[Cantidad]]*VENTAS[[#This Row],[Precio Venta]]</f>
        <v>30</v>
      </c>
      <c r="J1351" s="42">
        <f>IF(VENTAS[[#This Row],[Nombre del Gestor]]&gt;1,VENTAS[[#This Row],[Precio Venta]]*10%,0)</f>
        <v>3</v>
      </c>
      <c r="K1351" s="42">
        <f>IFERROR(VLOOKUP(VENTAS[[#This Row],[Código del producto Vendido]],STOCK[],13,FALSE),VENTAS[[#This Row],[Precio Venta]]*0.6)-VENTAS[[#This Row],[Comisión Unitaria 10%]]</f>
        <v>12</v>
      </c>
      <c r="L1351" s="42">
        <f>VENTAS[[#This Row],[Cantidad]]*(VENTAS[[#This Row],[Precio Venta]]-VENTAS[[#This Row],[Costo Unitario SIN Comision]]-VENTAS[[#This Row],[Comisión Unitaria 10%]]-0.01*VENTAS[[#This Row],[Precio Venta]])</f>
        <v>14.7</v>
      </c>
      <c r="M1351" s="46"/>
      <c r="N1351" s="47" t="s">
        <v>25843</v>
      </c>
    </row>
    <row r="1352" ht="34" customHeight="1" spans="1:14">
      <c r="A1352" s="38">
        <v>45729.6480324074</v>
      </c>
      <c r="B1352" s="39"/>
      <c r="C1352" s="39"/>
      <c r="D1352" s="39" t="s">
        <v>23196</v>
      </c>
      <c r="E1352" s="39" t="s">
        <v>17108</v>
      </c>
      <c r="F1352" s="41" t="s">
        <v>17109</v>
      </c>
      <c r="G1352" s="39">
        <v>1</v>
      </c>
      <c r="H1352" s="42">
        <v>18</v>
      </c>
      <c r="I1352" s="44">
        <f>VENTAS[[#This Row],[Cantidad]]*VENTAS[[#This Row],[Precio Venta]]</f>
        <v>18</v>
      </c>
      <c r="J1352" s="42">
        <f>IF(VENTAS[[#This Row],[Nombre del Gestor]]&gt;1,VENTAS[[#This Row],[Precio Venta]]*10%,0)</f>
        <v>1.8</v>
      </c>
      <c r="K1352" s="42">
        <f>IFERROR(VLOOKUP(VENTAS[[#This Row],[Código del producto Vendido]],STOCK[],13,FALSE),VENTAS[[#This Row],[Precio Venta]]*0.6)-VENTAS[[#This Row],[Comisión Unitaria 10%]]</f>
        <v>9</v>
      </c>
      <c r="L1352" s="42">
        <f>VENTAS[[#This Row],[Cantidad]]*(VENTAS[[#This Row],[Precio Venta]]-VENTAS[[#This Row],[Costo Unitario SIN Comision]]-VENTAS[[#This Row],[Comisión Unitaria 10%]]-0.01*VENTAS[[#This Row],[Precio Venta]])</f>
        <v>7.02</v>
      </c>
      <c r="M1352" s="46"/>
      <c r="N1352" s="47" t="s">
        <v>25844</v>
      </c>
    </row>
    <row r="1353" ht="34" customHeight="1" spans="1:14">
      <c r="A1353" s="38">
        <v>45729.6495023148</v>
      </c>
      <c r="B1353" s="39"/>
      <c r="C1353" s="39"/>
      <c r="D1353" s="39" t="s">
        <v>25845</v>
      </c>
      <c r="E1353" s="39" t="s">
        <v>17991</v>
      </c>
      <c r="F1353" s="41" t="s">
        <v>17992</v>
      </c>
      <c r="G1353" s="39">
        <v>1</v>
      </c>
      <c r="H1353" s="42">
        <v>12</v>
      </c>
      <c r="I1353" s="44">
        <f>VENTAS[[#This Row],[Cantidad]]*VENTAS[[#This Row],[Precio Venta]]</f>
        <v>12</v>
      </c>
      <c r="J1353" s="42">
        <f>IF(VENTAS[[#This Row],[Nombre del Gestor]]&gt;1,VENTAS[[#This Row],[Precio Venta]]*10%,0)</f>
        <v>1.2</v>
      </c>
      <c r="K1353" s="42">
        <f>IFERROR(VLOOKUP(VENTAS[[#This Row],[Código del producto Vendido]],STOCK[],13,FALSE),VENTAS[[#This Row],[Precio Venta]]*0.6)-VENTAS[[#This Row],[Comisión Unitaria 10%]]</f>
        <v>12</v>
      </c>
      <c r="L1353" s="42">
        <f>VENTAS[[#This Row],[Cantidad]]*(VENTAS[[#This Row],[Precio Venta]]-VENTAS[[#This Row],[Costo Unitario SIN Comision]]-VENTAS[[#This Row],[Comisión Unitaria 10%]]-0.01*VENTAS[[#This Row],[Precio Venta]])</f>
        <v>-1.32</v>
      </c>
      <c r="M1353" s="46"/>
      <c r="N1353" s="47" t="s">
        <v>25846</v>
      </c>
    </row>
    <row r="1354" ht="17" customHeight="1" spans="1:14">
      <c r="A1354" s="38">
        <v>45729.6542824074</v>
      </c>
      <c r="B1354" s="39"/>
      <c r="C1354" s="39"/>
      <c r="D1354" s="39" t="s">
        <v>25181</v>
      </c>
      <c r="E1354" s="39" t="s">
        <v>17071</v>
      </c>
      <c r="F1354" s="41" t="s">
        <v>18299</v>
      </c>
      <c r="G1354" s="39">
        <v>1</v>
      </c>
      <c r="H1354" s="42">
        <v>30</v>
      </c>
      <c r="I1354" s="44">
        <f>VENTAS[[#This Row],[Cantidad]]*VENTAS[[#This Row],[Precio Venta]]</f>
        <v>30</v>
      </c>
      <c r="J1354" s="42">
        <f>IF(VENTAS[[#This Row],[Nombre del Gestor]]&gt;1,VENTAS[[#This Row],[Precio Venta]]*10%,0)</f>
        <v>3</v>
      </c>
      <c r="K1354" s="42">
        <f>IFERROR(VLOOKUP(VENTAS[[#This Row],[Código del producto Vendido]],STOCK[],13,FALSE),VENTAS[[#This Row],[Precio Venta]]*0.6)-VENTAS[[#This Row],[Comisión Unitaria 10%]]</f>
        <v>9</v>
      </c>
      <c r="L1354" s="42">
        <f>VENTAS[[#This Row],[Cantidad]]*(VENTAS[[#This Row],[Precio Venta]]-VENTAS[[#This Row],[Costo Unitario SIN Comision]]-VENTAS[[#This Row],[Comisión Unitaria 10%]]-0.01*VENTAS[[#This Row],[Precio Venta]])</f>
        <v>17.7</v>
      </c>
      <c r="M1354" s="46"/>
      <c r="N1354" s="47" t="s">
        <v>25847</v>
      </c>
    </row>
    <row r="1355" ht="17" customHeight="1" spans="1:14">
      <c r="A1355" s="38">
        <v>45729.6542824074</v>
      </c>
      <c r="B1355" s="39"/>
      <c r="C1355" s="39"/>
      <c r="D1355" s="39" t="s">
        <v>25181</v>
      </c>
      <c r="E1355" s="39" t="s">
        <v>18153</v>
      </c>
      <c r="F1355" s="41" t="s">
        <v>18154</v>
      </c>
      <c r="G1355" s="39">
        <v>1</v>
      </c>
      <c r="H1355" s="42">
        <v>35</v>
      </c>
      <c r="I1355" s="44">
        <f>VENTAS[[#This Row],[Cantidad]]*VENTAS[[#This Row],[Precio Venta]]</f>
        <v>35</v>
      </c>
      <c r="J1355" s="42">
        <f>IF(VENTAS[[#This Row],[Nombre del Gestor]]&gt;1,VENTAS[[#This Row],[Precio Venta]]*10%,0)</f>
        <v>3.5</v>
      </c>
      <c r="K1355" s="42">
        <f>IFERROR(VLOOKUP(VENTAS[[#This Row],[Código del producto Vendido]],STOCK[],13,FALSE),VENTAS[[#This Row],[Precio Venta]]*0.6)-VENTAS[[#This Row],[Comisión Unitaria 10%]]</f>
        <v>12</v>
      </c>
      <c r="L1355" s="42">
        <f>VENTAS[[#This Row],[Cantidad]]*(VENTAS[[#This Row],[Precio Venta]]-VENTAS[[#This Row],[Costo Unitario SIN Comision]]-VENTAS[[#This Row],[Comisión Unitaria 10%]]-0.01*VENTAS[[#This Row],[Precio Venta]])</f>
        <v>19.15</v>
      </c>
      <c r="M1355" s="46"/>
      <c r="N1355" s="47" t="s">
        <v>25848</v>
      </c>
    </row>
    <row r="1356" ht="17" customHeight="1" spans="1:14">
      <c r="A1356" s="38">
        <v>45729.6596064815</v>
      </c>
      <c r="B1356" s="39"/>
      <c r="C1356" s="39"/>
      <c r="D1356" s="39" t="s">
        <v>25845</v>
      </c>
      <c r="E1356" s="39" t="s">
        <v>24630</v>
      </c>
      <c r="F1356" s="41" t="s">
        <v>16789</v>
      </c>
      <c r="G1356" s="39">
        <v>1</v>
      </c>
      <c r="H1356" s="42">
        <v>18</v>
      </c>
      <c r="I1356" s="44">
        <f>VENTAS[[#This Row],[Cantidad]]*VENTAS[[#This Row],[Precio Venta]]</f>
        <v>18</v>
      </c>
      <c r="J1356" s="42">
        <f>IF(VENTAS[[#This Row],[Nombre del Gestor]]&gt;1,VENTAS[[#This Row],[Precio Venta]]*10%,0)</f>
        <v>1.8</v>
      </c>
      <c r="K1356" s="42">
        <f>IFERROR(VLOOKUP(VENTAS[[#This Row],[Código del producto Vendido]],STOCK[],13,FALSE),VENTAS[[#This Row],[Precio Venta]]*0.6)-VENTAS[[#This Row],[Comisión Unitaria 10%]]</f>
        <v>9</v>
      </c>
      <c r="L1356" s="42">
        <f>VENTAS[[#This Row],[Cantidad]]*(VENTAS[[#This Row],[Precio Venta]]-VENTAS[[#This Row],[Costo Unitario SIN Comision]]-VENTAS[[#This Row],[Comisión Unitaria 10%]]-0.01*VENTAS[[#This Row],[Precio Venta]])</f>
        <v>7.02</v>
      </c>
      <c r="M1356" s="46"/>
      <c r="N1356" s="47" t="s">
        <v>25849</v>
      </c>
    </row>
    <row r="1357" ht="34" customHeight="1" spans="1:14">
      <c r="A1357" s="38">
        <v>45729.6618171296</v>
      </c>
      <c r="B1357" s="39"/>
      <c r="C1357" s="39"/>
      <c r="D1357" s="39" t="s">
        <v>23218</v>
      </c>
      <c r="E1357" s="39" t="s">
        <v>17664</v>
      </c>
      <c r="F1357" s="41" t="s">
        <v>17665</v>
      </c>
      <c r="G1357" s="39">
        <v>1</v>
      </c>
      <c r="H1357" s="42">
        <v>20</v>
      </c>
      <c r="I1357" s="44">
        <f>VENTAS[[#This Row],[Cantidad]]*VENTAS[[#This Row],[Precio Venta]]</f>
        <v>20</v>
      </c>
      <c r="J1357" s="42">
        <f>IF(VENTAS[[#This Row],[Nombre del Gestor]]&gt;1,VENTAS[[#This Row],[Precio Venta]]*10%,0)</f>
        <v>2</v>
      </c>
      <c r="K1357" s="42">
        <f>IFERROR(VLOOKUP(VENTAS[[#This Row],[Código del producto Vendido]],STOCK[],13,FALSE),VENTAS[[#This Row],[Precio Venta]]*0.6)-VENTAS[[#This Row],[Comisión Unitaria 10%]]</f>
        <v>10.8</v>
      </c>
      <c r="L1357" s="42">
        <f>VENTAS[[#This Row],[Cantidad]]*(VENTAS[[#This Row],[Precio Venta]]-VENTAS[[#This Row],[Costo Unitario SIN Comision]]-VENTAS[[#This Row],[Comisión Unitaria 10%]]-0.01*VENTAS[[#This Row],[Precio Venta]])</f>
        <v>7</v>
      </c>
      <c r="M1357" s="46"/>
      <c r="N1357" s="47" t="s">
        <v>25850</v>
      </c>
    </row>
    <row r="1358" ht="17" customHeight="1" spans="1:14">
      <c r="A1358" s="38">
        <v>45729.7540393519</v>
      </c>
      <c r="B1358" s="39"/>
      <c r="C1358" s="39"/>
      <c r="D1358" s="39"/>
      <c r="E1358" s="39" t="s">
        <v>19813</v>
      </c>
      <c r="F1358" s="41" t="s">
        <v>25851</v>
      </c>
      <c r="G1358" s="39">
        <v>1</v>
      </c>
      <c r="H1358" s="42">
        <v>30</v>
      </c>
      <c r="I1358" s="44">
        <f>VENTAS[[#This Row],[Cantidad]]*VENTAS[[#This Row],[Precio Venta]]</f>
        <v>30</v>
      </c>
      <c r="J1358" s="42">
        <f>IF(VENTAS[[#This Row],[Nombre del Gestor]]&gt;1,VENTAS[[#This Row],[Precio Venta]]*10%,0)</f>
        <v>0</v>
      </c>
      <c r="K1358" s="42">
        <f>IFERROR(VLOOKUP(VENTAS[[#This Row],[Código del producto Vendido]],STOCK[],13,FALSE),VENTAS[[#This Row],[Precio Venta]]*0.6)-VENTAS[[#This Row],[Comisión Unitaria 10%]]</f>
        <v>15</v>
      </c>
      <c r="L1358" s="42">
        <f>VENTAS[[#This Row],[Cantidad]]*(VENTAS[[#This Row],[Precio Venta]]-VENTAS[[#This Row],[Costo Unitario SIN Comision]]-VENTAS[[#This Row],[Comisión Unitaria 10%]]-0.01*VENTAS[[#This Row],[Precio Venta]])</f>
        <v>14.7</v>
      </c>
      <c r="M1358" s="46"/>
      <c r="N1358" s="47" t="s">
        <v>25852</v>
      </c>
    </row>
    <row r="1359" ht="34" customHeight="1" spans="1:14">
      <c r="A1359" s="38">
        <v>45729.7540393519</v>
      </c>
      <c r="B1359" s="39"/>
      <c r="C1359" s="39"/>
      <c r="D1359" s="39"/>
      <c r="E1359" s="39" t="s">
        <v>25825</v>
      </c>
      <c r="F1359" s="41" t="s">
        <v>25826</v>
      </c>
      <c r="G1359" s="39">
        <v>1</v>
      </c>
      <c r="H1359" s="42">
        <v>20</v>
      </c>
      <c r="I1359" s="44">
        <f>VENTAS[[#This Row],[Cantidad]]*VENTAS[[#This Row],[Precio Venta]]</f>
        <v>20</v>
      </c>
      <c r="J1359" s="42">
        <f>IF(VENTAS[[#This Row],[Nombre del Gestor]]&gt;1,VENTAS[[#This Row],[Precio Venta]]*10%,0)</f>
        <v>0</v>
      </c>
      <c r="K1359" s="42">
        <f>IFERROR(VLOOKUP(VENTAS[[#This Row],[Código del producto Vendido]],STOCK[],13,FALSE),VENTAS[[#This Row],[Precio Venta]]*0.6)-VENTAS[[#This Row],[Comisión Unitaria 10%]]</f>
        <v>12</v>
      </c>
      <c r="L1359" s="42">
        <f>VENTAS[[#This Row],[Cantidad]]*(VENTAS[[#This Row],[Precio Venta]]-VENTAS[[#This Row],[Costo Unitario SIN Comision]]-VENTAS[[#This Row],[Comisión Unitaria 10%]]-0.01*VENTAS[[#This Row],[Precio Venta]])</f>
        <v>7.8</v>
      </c>
      <c r="M1359" s="46"/>
      <c r="N1359" s="47" t="s">
        <v>25853</v>
      </c>
    </row>
    <row r="1360" ht="17" customHeight="1" spans="1:14">
      <c r="A1360" s="38">
        <v>45729.7744444444</v>
      </c>
      <c r="B1360" s="39"/>
      <c r="C1360" s="39"/>
      <c r="D1360" s="39"/>
      <c r="E1360" s="39" t="s">
        <v>19355</v>
      </c>
      <c r="F1360" s="41" t="s">
        <v>25854</v>
      </c>
      <c r="G1360" s="39">
        <v>1</v>
      </c>
      <c r="H1360" s="42">
        <v>8</v>
      </c>
      <c r="I1360" s="44">
        <f>VENTAS[[#This Row],[Cantidad]]*VENTAS[[#This Row],[Precio Venta]]</f>
        <v>8</v>
      </c>
      <c r="J1360" s="42">
        <f>IF(VENTAS[[#This Row],[Nombre del Gestor]]&gt;1,VENTAS[[#This Row],[Precio Venta]]*10%,0)</f>
        <v>0</v>
      </c>
      <c r="K1360" s="42">
        <f>IFERROR(VLOOKUP(VENTAS[[#This Row],[Código del producto Vendido]],STOCK[],13,FALSE),VENTAS[[#This Row],[Precio Venta]]*0.6)-VENTAS[[#This Row],[Comisión Unitaria 10%]]</f>
        <v>14.5</v>
      </c>
      <c r="L1360" s="42">
        <f>VENTAS[[#This Row],[Cantidad]]*(VENTAS[[#This Row],[Precio Venta]]-VENTAS[[#This Row],[Costo Unitario SIN Comision]]-VENTAS[[#This Row],[Comisión Unitaria 10%]]-0.01*VENTAS[[#This Row],[Precio Venta]])</f>
        <v>-6.58</v>
      </c>
      <c r="M1360" s="46"/>
      <c r="N1360" s="47" t="s">
        <v>25855</v>
      </c>
    </row>
    <row r="1361" ht="17" customHeight="1" spans="1:14">
      <c r="A1361" s="38">
        <v>45729.7809837963</v>
      </c>
      <c r="B1361" s="39"/>
      <c r="C1361" s="39"/>
      <c r="D1361" s="39"/>
      <c r="E1361" s="39" t="s">
        <v>16905</v>
      </c>
      <c r="F1361" s="41" t="s">
        <v>25856</v>
      </c>
      <c r="G1361" s="39">
        <v>1</v>
      </c>
      <c r="H1361" s="42">
        <v>5</v>
      </c>
      <c r="I1361" s="44">
        <f>VENTAS[[#This Row],[Cantidad]]*VENTAS[[#This Row],[Precio Venta]]</f>
        <v>5</v>
      </c>
      <c r="J1361" s="42">
        <f>IF(VENTAS[[#This Row],[Nombre del Gestor]]&gt;1,VENTAS[[#This Row],[Precio Venta]]*10%,0)</f>
        <v>0</v>
      </c>
      <c r="K1361" s="42">
        <f>IFERROR(VLOOKUP(VENTAS[[#This Row],[Código del producto Vendido]],STOCK[],13,FALSE),VENTAS[[#This Row],[Precio Venta]]*0.6)-VENTAS[[#This Row],[Comisión Unitaria 10%]]</f>
        <v>2.5</v>
      </c>
      <c r="L1361" s="42">
        <f>VENTAS[[#This Row],[Cantidad]]*(VENTAS[[#This Row],[Precio Venta]]-VENTAS[[#This Row],[Costo Unitario SIN Comision]]-VENTAS[[#This Row],[Comisión Unitaria 10%]]-0.01*VENTAS[[#This Row],[Precio Venta]])</f>
        <v>2.45</v>
      </c>
      <c r="M1361" s="46"/>
      <c r="N1361" s="47" t="s">
        <v>25857</v>
      </c>
    </row>
    <row r="1362" ht="34" customHeight="1" spans="1:14">
      <c r="A1362" s="38">
        <v>45729.7819560185</v>
      </c>
      <c r="B1362" s="39"/>
      <c r="C1362" s="39"/>
      <c r="D1362" s="39" t="s">
        <v>24029</v>
      </c>
      <c r="E1362" s="39" t="s">
        <v>17878</v>
      </c>
      <c r="F1362" s="41" t="s">
        <v>17877</v>
      </c>
      <c r="G1362" s="39">
        <v>1</v>
      </c>
      <c r="H1362" s="42">
        <v>25</v>
      </c>
      <c r="I1362" s="44">
        <f>VENTAS[[#This Row],[Cantidad]]*VENTAS[[#This Row],[Precio Venta]]</f>
        <v>25</v>
      </c>
      <c r="J1362" s="42">
        <f>IF(VENTAS[[#This Row],[Nombre del Gestor]]&gt;1,VENTAS[[#This Row],[Precio Venta]]*10%,0)</f>
        <v>2.5</v>
      </c>
      <c r="K1362" s="42">
        <f>IFERROR(VLOOKUP(VENTAS[[#This Row],[Código del producto Vendido]],STOCK[],13,FALSE),VENTAS[[#This Row],[Precio Venta]]*0.6)-VENTAS[[#This Row],[Comisión Unitaria 10%]]</f>
        <v>12</v>
      </c>
      <c r="L1362" s="42">
        <f>VENTAS[[#This Row],[Cantidad]]*(VENTAS[[#This Row],[Precio Venta]]-VENTAS[[#This Row],[Costo Unitario SIN Comision]]-VENTAS[[#This Row],[Comisión Unitaria 10%]]-0.01*VENTAS[[#This Row],[Precio Venta]])</f>
        <v>10.25</v>
      </c>
      <c r="M1362" s="46"/>
      <c r="N1362" s="47" t="s">
        <v>25858</v>
      </c>
    </row>
    <row r="1363" ht="17" customHeight="1" spans="1:14">
      <c r="A1363" s="38">
        <v>45730.3646643519</v>
      </c>
      <c r="B1363" s="39"/>
      <c r="C1363" s="39"/>
      <c r="D1363" s="39"/>
      <c r="E1363" s="39" t="s">
        <v>17341</v>
      </c>
      <c r="F1363" s="41" t="s">
        <v>17340</v>
      </c>
      <c r="G1363" s="39">
        <v>1</v>
      </c>
      <c r="H1363" s="42">
        <v>30</v>
      </c>
      <c r="I1363" s="44">
        <f>VENTAS[[#This Row],[Cantidad]]*VENTAS[[#This Row],[Precio Venta]]</f>
        <v>30</v>
      </c>
      <c r="J1363" s="42">
        <f>IF(VENTAS[[#This Row],[Nombre del Gestor]]&gt;1,VENTAS[[#This Row],[Precio Venta]]*10%,0)</f>
        <v>0</v>
      </c>
      <c r="K1363" s="42">
        <f>IFERROR(VLOOKUP(VENTAS[[#This Row],[Código del producto Vendido]],STOCK[],13,FALSE),VENTAS[[#This Row],[Precio Venta]]*0.6)-VENTAS[[#This Row],[Comisión Unitaria 10%]]</f>
        <v>21.28</v>
      </c>
      <c r="L1363" s="42">
        <f>VENTAS[[#This Row],[Cantidad]]*(VENTAS[[#This Row],[Precio Venta]]-VENTAS[[#This Row],[Costo Unitario SIN Comision]]-VENTAS[[#This Row],[Comisión Unitaria 10%]]-0.01*VENTAS[[#This Row],[Precio Venta]])</f>
        <v>8.42</v>
      </c>
      <c r="M1363" s="46"/>
      <c r="N1363" s="47" t="s">
        <v>25859</v>
      </c>
    </row>
    <row r="1364" ht="34" customHeight="1" spans="1:14">
      <c r="A1364" s="38">
        <v>45730.6918865741</v>
      </c>
      <c r="B1364" s="39"/>
      <c r="C1364" s="39"/>
      <c r="D1364" s="39" t="s">
        <v>23218</v>
      </c>
      <c r="E1364" s="39" t="s">
        <v>17712</v>
      </c>
      <c r="F1364" s="41" t="s">
        <v>17713</v>
      </c>
      <c r="G1364" s="39">
        <v>1</v>
      </c>
      <c r="H1364" s="42">
        <v>40</v>
      </c>
      <c r="I1364" s="44">
        <f>VENTAS[[#This Row],[Cantidad]]*VENTAS[[#This Row],[Precio Venta]]</f>
        <v>40</v>
      </c>
      <c r="J1364" s="42">
        <f>IF(VENTAS[[#This Row],[Nombre del Gestor]]&gt;1,VENTAS[[#This Row],[Precio Venta]]*10%,0)</f>
        <v>4</v>
      </c>
      <c r="K1364" s="42">
        <f>IFERROR(VLOOKUP(VENTAS[[#This Row],[Código del producto Vendido]],STOCK[],13,FALSE),VENTAS[[#This Row],[Precio Venta]]*0.6)-VENTAS[[#This Row],[Comisión Unitaria 10%]]</f>
        <v>10.8</v>
      </c>
      <c r="L1364" s="42">
        <f>VENTAS[[#This Row],[Cantidad]]*(VENTAS[[#This Row],[Precio Venta]]-VENTAS[[#This Row],[Costo Unitario SIN Comision]]-VENTAS[[#This Row],[Comisión Unitaria 10%]]-0.01*VENTAS[[#This Row],[Precio Venta]])</f>
        <v>24.8</v>
      </c>
      <c r="M1364" s="46"/>
      <c r="N1364" s="47" t="s">
        <v>25860</v>
      </c>
    </row>
    <row r="1365" ht="34" customHeight="1" spans="1:14">
      <c r="A1365" s="38">
        <v>45730.6925231482</v>
      </c>
      <c r="B1365" s="39"/>
      <c r="C1365" s="39"/>
      <c r="D1365" s="39" t="s">
        <v>24029</v>
      </c>
      <c r="E1365" s="39" t="s">
        <v>17601</v>
      </c>
      <c r="F1365" s="41" t="s">
        <v>17602</v>
      </c>
      <c r="G1365" s="39">
        <v>1</v>
      </c>
      <c r="H1365" s="42">
        <v>30</v>
      </c>
      <c r="I1365" s="44">
        <f>VENTAS[[#This Row],[Cantidad]]*VENTAS[[#This Row],[Precio Venta]]</f>
        <v>30</v>
      </c>
      <c r="J1365" s="42">
        <f>IF(VENTAS[[#This Row],[Nombre del Gestor]]&gt;1,VENTAS[[#This Row],[Precio Venta]]*10%,0)</f>
        <v>3</v>
      </c>
      <c r="K1365" s="42">
        <f>IFERROR(VLOOKUP(VENTAS[[#This Row],[Código del producto Vendido]],STOCK[],13,FALSE),VENTAS[[#This Row],[Precio Venta]]*0.6)-VENTAS[[#This Row],[Comisión Unitaria 10%]]</f>
        <v>12.78</v>
      </c>
      <c r="L1365" s="42">
        <f>VENTAS[[#This Row],[Cantidad]]*(VENTAS[[#This Row],[Precio Venta]]-VENTAS[[#This Row],[Costo Unitario SIN Comision]]-VENTAS[[#This Row],[Comisión Unitaria 10%]]-0.01*VENTAS[[#This Row],[Precio Venta]])</f>
        <v>13.92</v>
      </c>
      <c r="M1365" s="46"/>
      <c r="N1365" s="47" t="s">
        <v>25861</v>
      </c>
    </row>
    <row r="1366" ht="17" customHeight="1" spans="1:14">
      <c r="A1366" s="38">
        <v>45730.6931944444</v>
      </c>
      <c r="B1366" s="39"/>
      <c r="C1366" s="39"/>
      <c r="D1366" s="39" t="s">
        <v>25356</v>
      </c>
      <c r="E1366" s="39" t="s">
        <v>17171</v>
      </c>
      <c r="F1366" s="41" t="s">
        <v>17172</v>
      </c>
      <c r="G1366" s="39">
        <v>1</v>
      </c>
      <c r="H1366" s="42">
        <v>18</v>
      </c>
      <c r="I1366" s="44">
        <f>VENTAS[[#This Row],[Cantidad]]*VENTAS[[#This Row],[Precio Venta]]</f>
        <v>18</v>
      </c>
      <c r="J1366" s="42">
        <f>IF(VENTAS[[#This Row],[Nombre del Gestor]]&gt;1,VENTAS[[#This Row],[Precio Venta]]*10%,0)</f>
        <v>1.8</v>
      </c>
      <c r="K1366" s="42">
        <f>IFERROR(VLOOKUP(VENTAS[[#This Row],[Código del producto Vendido]],STOCK[],13,FALSE),VENTAS[[#This Row],[Precio Venta]]*0.6)-VENTAS[[#This Row],[Comisión Unitaria 10%]]</f>
        <v>9</v>
      </c>
      <c r="L1366" s="42">
        <f>VENTAS[[#This Row],[Cantidad]]*(VENTAS[[#This Row],[Precio Venta]]-VENTAS[[#This Row],[Costo Unitario SIN Comision]]-VENTAS[[#This Row],[Comisión Unitaria 10%]]-0.01*VENTAS[[#This Row],[Precio Venta]])</f>
        <v>7.02</v>
      </c>
      <c r="M1366" s="46"/>
      <c r="N1366" s="47" t="s">
        <v>25862</v>
      </c>
    </row>
    <row r="1367" ht="34" customHeight="1" spans="1:14">
      <c r="A1367" s="38">
        <v>45730.6952430555</v>
      </c>
      <c r="B1367" s="39"/>
      <c r="C1367" s="39"/>
      <c r="D1367" s="39"/>
      <c r="E1367" s="39" t="s">
        <v>17593</v>
      </c>
      <c r="F1367" s="41" t="s">
        <v>25863</v>
      </c>
      <c r="G1367" s="39">
        <v>1</v>
      </c>
      <c r="H1367" s="42">
        <v>28</v>
      </c>
      <c r="I1367" s="44">
        <f>VENTAS[[#This Row],[Cantidad]]*VENTAS[[#This Row],[Precio Venta]]</f>
        <v>28</v>
      </c>
      <c r="J1367" s="42">
        <f>IF(VENTAS[[#This Row],[Nombre del Gestor]]&gt;1,VENTAS[[#This Row],[Precio Venta]]*10%,0)</f>
        <v>0</v>
      </c>
      <c r="K1367" s="42">
        <f>IFERROR(VLOOKUP(VENTAS[[#This Row],[Código del producto Vendido]],STOCK[],13,FALSE),VENTAS[[#This Row],[Precio Venta]]*0.6)-VENTAS[[#This Row],[Comisión Unitaria 10%]]</f>
        <v>13.8</v>
      </c>
      <c r="L1367" s="42">
        <f>VENTAS[[#This Row],[Cantidad]]*(VENTAS[[#This Row],[Precio Venta]]-VENTAS[[#This Row],[Costo Unitario SIN Comision]]-VENTAS[[#This Row],[Comisión Unitaria 10%]]-0.01*VENTAS[[#This Row],[Precio Venta]])</f>
        <v>13.92</v>
      </c>
      <c r="M1367" s="46"/>
      <c r="N1367" s="47" t="s">
        <v>25864</v>
      </c>
    </row>
    <row r="1368" ht="34" customHeight="1" spans="1:14">
      <c r="A1368" s="38">
        <v>45733.375775463</v>
      </c>
      <c r="B1368" s="39"/>
      <c r="C1368" s="39"/>
      <c r="D1368" s="39" t="s">
        <v>23174</v>
      </c>
      <c r="E1368" s="39" t="s">
        <v>17970</v>
      </c>
      <c r="F1368" s="41" t="s">
        <v>17971</v>
      </c>
      <c r="G1368" s="39">
        <v>1</v>
      </c>
      <c r="H1368" s="42">
        <v>35</v>
      </c>
      <c r="I1368" s="44">
        <f>VENTAS[[#This Row],[Cantidad]]*VENTAS[[#This Row],[Precio Venta]]</f>
        <v>35</v>
      </c>
      <c r="J1368" s="42">
        <f>IF(VENTAS[[#This Row],[Nombre del Gestor]]&gt;1,VENTAS[[#This Row],[Precio Venta]]*10%,0)</f>
        <v>3.5</v>
      </c>
      <c r="K1368" s="42">
        <f>IFERROR(VLOOKUP(VENTAS[[#This Row],[Código del producto Vendido]],STOCK[],13,FALSE),VENTAS[[#This Row],[Precio Venta]]*0.6)-VENTAS[[#This Row],[Comisión Unitaria 10%]]</f>
        <v>12</v>
      </c>
      <c r="L1368" s="42">
        <f>VENTAS[[#This Row],[Cantidad]]*(VENTAS[[#This Row],[Precio Venta]]-VENTAS[[#This Row],[Costo Unitario SIN Comision]]-VENTAS[[#This Row],[Comisión Unitaria 10%]]-0.01*VENTAS[[#This Row],[Precio Venta]])</f>
        <v>19.15</v>
      </c>
      <c r="M1368" s="46"/>
      <c r="N1368" s="47" t="s">
        <v>25865</v>
      </c>
    </row>
    <row r="1369" ht="17" customHeight="1" spans="1:14">
      <c r="A1369" s="38">
        <v>45733.5302662037</v>
      </c>
      <c r="B1369" s="39"/>
      <c r="C1369" s="39"/>
      <c r="D1369" s="39" t="s">
        <v>23196</v>
      </c>
      <c r="E1369" s="39" t="s">
        <v>17339</v>
      </c>
      <c r="F1369" s="41" t="s">
        <v>17340</v>
      </c>
      <c r="G1369" s="39">
        <v>1</v>
      </c>
      <c r="H1369" s="42">
        <v>30</v>
      </c>
      <c r="I1369" s="44">
        <f>VENTAS[[#This Row],[Cantidad]]*VENTAS[[#This Row],[Precio Venta]]</f>
        <v>30</v>
      </c>
      <c r="J1369" s="42">
        <f>IF(VENTAS[[#This Row],[Nombre del Gestor]]&gt;1,VENTAS[[#This Row],[Precio Venta]]*10%,0)</f>
        <v>3</v>
      </c>
      <c r="K1369" s="42">
        <f>IFERROR(VLOOKUP(VENTAS[[#This Row],[Código del producto Vendido]],STOCK[],13,FALSE),VENTAS[[#This Row],[Precio Venta]]*0.6)-VENTAS[[#This Row],[Comisión Unitaria 10%]]</f>
        <v>16.63</v>
      </c>
      <c r="L1369" s="42">
        <f>VENTAS[[#This Row],[Cantidad]]*(VENTAS[[#This Row],[Precio Venta]]-VENTAS[[#This Row],[Costo Unitario SIN Comision]]-VENTAS[[#This Row],[Comisión Unitaria 10%]]-0.01*VENTAS[[#This Row],[Precio Venta]])</f>
        <v>10.07</v>
      </c>
      <c r="M1369" s="46"/>
      <c r="N1369" s="47" t="s">
        <v>25866</v>
      </c>
    </row>
    <row r="1370" ht="34" customHeight="1" spans="1:14">
      <c r="A1370" s="38">
        <v>45734.2524768518</v>
      </c>
      <c r="B1370" s="39"/>
      <c r="C1370" s="39"/>
      <c r="D1370" s="39" t="s">
        <v>23218</v>
      </c>
      <c r="E1370" s="39" t="s">
        <v>17982</v>
      </c>
      <c r="F1370" s="41" t="s">
        <v>17983</v>
      </c>
      <c r="G1370" s="39">
        <v>1</v>
      </c>
      <c r="H1370" s="42">
        <v>18</v>
      </c>
      <c r="I1370" s="44">
        <f>VENTAS[[#This Row],[Cantidad]]*VENTAS[[#This Row],[Precio Venta]]</f>
        <v>18</v>
      </c>
      <c r="J1370" s="42">
        <f>IF(VENTAS[[#This Row],[Nombre del Gestor]]&gt;1,VENTAS[[#This Row],[Precio Venta]]*10%,0)</f>
        <v>1.8</v>
      </c>
      <c r="K1370" s="42">
        <f>IFERROR(VLOOKUP(VENTAS[[#This Row],[Código del producto Vendido]],STOCK[],13,FALSE),VENTAS[[#This Row],[Precio Venta]]*0.6)-VENTAS[[#This Row],[Comisión Unitaria 10%]]</f>
        <v>12</v>
      </c>
      <c r="L1370" s="42">
        <f>VENTAS[[#This Row],[Cantidad]]*(VENTAS[[#This Row],[Precio Venta]]-VENTAS[[#This Row],[Costo Unitario SIN Comision]]-VENTAS[[#This Row],[Comisión Unitaria 10%]]-0.01*VENTAS[[#This Row],[Precio Venta]])</f>
        <v>4.02</v>
      </c>
      <c r="M1370" s="46"/>
      <c r="N1370" s="47" t="s">
        <v>25867</v>
      </c>
    </row>
    <row r="1371" ht="17" customHeight="1" spans="1:14">
      <c r="A1371" s="38">
        <v>45735.3071643518</v>
      </c>
      <c r="B1371" s="39"/>
      <c r="C1371" s="39"/>
      <c r="D1371" s="39" t="s">
        <v>25868</v>
      </c>
      <c r="E1371" s="39" t="s">
        <v>23553</v>
      </c>
      <c r="F1371" s="41" t="s">
        <v>23554</v>
      </c>
      <c r="G1371" s="39">
        <v>1</v>
      </c>
      <c r="H1371" s="42">
        <v>5</v>
      </c>
      <c r="I1371" s="44">
        <f>VENTAS[[#This Row],[Cantidad]]*VENTAS[[#This Row],[Precio Venta]]</f>
        <v>5</v>
      </c>
      <c r="J1371" s="42">
        <f>IF(VENTAS[[#This Row],[Nombre del Gestor]]&gt;1,VENTAS[[#This Row],[Precio Venta]]*10%,0)</f>
        <v>0.5</v>
      </c>
      <c r="K1371" s="42">
        <f>IFERROR(VLOOKUP(VENTAS[[#This Row],[Código del producto Vendido]],STOCK[],13,FALSE),VENTAS[[#This Row],[Precio Venta]]*0.6)-VENTAS[[#This Row],[Comisión Unitaria 10%]]</f>
        <v>2.5</v>
      </c>
      <c r="L1371" s="42">
        <f>VENTAS[[#This Row],[Cantidad]]*(VENTAS[[#This Row],[Precio Venta]]-VENTAS[[#This Row],[Costo Unitario SIN Comision]]-VENTAS[[#This Row],[Comisión Unitaria 10%]]-0.01*VENTAS[[#This Row],[Precio Venta]])</f>
        <v>1.95</v>
      </c>
      <c r="M1371" s="46"/>
      <c r="N1371" s="47" t="s">
        <v>25869</v>
      </c>
    </row>
    <row r="1372" ht="17" customHeight="1" spans="1:14">
      <c r="A1372" s="38">
        <v>45735.3110763889</v>
      </c>
      <c r="B1372" s="39"/>
      <c r="C1372" s="39"/>
      <c r="D1372" s="39" t="s">
        <v>25436</v>
      </c>
      <c r="E1372" s="39" t="s">
        <v>24558</v>
      </c>
      <c r="F1372" s="41" t="s">
        <v>25870</v>
      </c>
      <c r="G1372" s="39">
        <v>1</v>
      </c>
      <c r="H1372" s="42">
        <v>40</v>
      </c>
      <c r="I1372" s="44">
        <f>VENTAS[[#This Row],[Cantidad]]*VENTAS[[#This Row],[Precio Venta]]</f>
        <v>40</v>
      </c>
      <c r="J1372" s="42">
        <f>IF(VENTAS[[#This Row],[Nombre del Gestor]]&gt;1,VENTAS[[#This Row],[Precio Venta]]*10%,0)</f>
        <v>4</v>
      </c>
      <c r="K1372" s="42">
        <f>IFERROR(VLOOKUP(VENTAS[[#This Row],[Código del producto Vendido]],STOCK[],13,FALSE),VENTAS[[#This Row],[Precio Venta]]*0.6)-VENTAS[[#This Row],[Comisión Unitaria 10%]]</f>
        <v>20</v>
      </c>
      <c r="L1372" s="42">
        <f>VENTAS[[#This Row],[Cantidad]]*(VENTAS[[#This Row],[Precio Venta]]-VENTAS[[#This Row],[Costo Unitario SIN Comision]]-VENTAS[[#This Row],[Comisión Unitaria 10%]]-0.01*VENTAS[[#This Row],[Precio Venta]])</f>
        <v>15.6</v>
      </c>
      <c r="M1372" s="46"/>
      <c r="N1372" s="47" t="s">
        <v>25871</v>
      </c>
    </row>
    <row r="1373" ht="34" customHeight="1" spans="1:14">
      <c r="A1373" s="38">
        <v>45735.3269097222</v>
      </c>
      <c r="B1373" s="39"/>
      <c r="C1373" s="39"/>
      <c r="D1373" s="39" t="s">
        <v>23218</v>
      </c>
      <c r="E1373" s="39" t="s">
        <v>25872</v>
      </c>
      <c r="F1373" s="41" t="s">
        <v>25873</v>
      </c>
      <c r="G1373" s="39">
        <v>1</v>
      </c>
      <c r="H1373" s="42">
        <v>35</v>
      </c>
      <c r="I1373" s="44">
        <f>VENTAS[[#This Row],[Cantidad]]*VENTAS[[#This Row],[Precio Venta]]</f>
        <v>35</v>
      </c>
      <c r="J1373" s="42">
        <f>IF(VENTAS[[#This Row],[Nombre del Gestor]]&gt;1,VENTAS[[#This Row],[Precio Venta]]*10%,0)</f>
        <v>3.5</v>
      </c>
      <c r="K1373" s="42">
        <f>IFERROR(VLOOKUP(VENTAS[[#This Row],[Código del producto Vendido]],STOCK[],13,FALSE),VENTAS[[#This Row],[Precio Venta]]*0.6)-VENTAS[[#This Row],[Comisión Unitaria 10%]]</f>
        <v>17.5</v>
      </c>
      <c r="L1373" s="42">
        <f>VENTAS[[#This Row],[Cantidad]]*(VENTAS[[#This Row],[Precio Venta]]-VENTAS[[#This Row],[Costo Unitario SIN Comision]]-VENTAS[[#This Row],[Comisión Unitaria 10%]]-0.01*VENTAS[[#This Row],[Precio Venta]])</f>
        <v>13.65</v>
      </c>
      <c r="M1373" s="46"/>
      <c r="N1373" s="47" t="s">
        <v>25874</v>
      </c>
    </row>
    <row r="1374" ht="34" customHeight="1" spans="1:14">
      <c r="A1374" s="38">
        <v>45735.4215509259</v>
      </c>
      <c r="B1374" s="39"/>
      <c r="C1374" s="39"/>
      <c r="D1374" s="39" t="s">
        <v>25875</v>
      </c>
      <c r="E1374" s="39" t="s">
        <v>16990</v>
      </c>
      <c r="F1374" s="41" t="s">
        <v>16996</v>
      </c>
      <c r="G1374" s="39">
        <v>1</v>
      </c>
      <c r="H1374" s="42">
        <v>15</v>
      </c>
      <c r="I1374" s="44">
        <f>VENTAS[[#This Row],[Cantidad]]*VENTAS[[#This Row],[Precio Venta]]</f>
        <v>15</v>
      </c>
      <c r="J1374" s="42">
        <f>IF(VENTAS[[#This Row],[Nombre del Gestor]]&gt;1,VENTAS[[#This Row],[Precio Venta]]*10%,0)</f>
        <v>1.5</v>
      </c>
      <c r="K1374" s="42">
        <f>IFERROR(VLOOKUP(VENTAS[[#This Row],[Código del producto Vendido]],STOCK[],13,FALSE),VENTAS[[#This Row],[Precio Venta]]*0.6)-VENTAS[[#This Row],[Comisión Unitaria 10%]]</f>
        <v>9.3</v>
      </c>
      <c r="L1374" s="42">
        <f>VENTAS[[#This Row],[Cantidad]]*(VENTAS[[#This Row],[Precio Venta]]-VENTAS[[#This Row],[Costo Unitario SIN Comision]]-VENTAS[[#This Row],[Comisión Unitaria 10%]]-0.01*VENTAS[[#This Row],[Precio Venta]])</f>
        <v>4.05</v>
      </c>
      <c r="M1374" s="46"/>
      <c r="N1374" s="47" t="s">
        <v>25876</v>
      </c>
    </row>
    <row r="1375" ht="34" customHeight="1" spans="1:14">
      <c r="A1375" s="38">
        <v>45735.4247800926</v>
      </c>
      <c r="B1375" s="39"/>
      <c r="C1375" s="39"/>
      <c r="D1375" s="39" t="s">
        <v>23237</v>
      </c>
      <c r="E1375" s="39" t="s">
        <v>17794</v>
      </c>
      <c r="F1375" s="41" t="s">
        <v>17795</v>
      </c>
      <c r="G1375" s="39">
        <v>1</v>
      </c>
      <c r="H1375" s="42">
        <v>45</v>
      </c>
      <c r="I1375" s="44">
        <f>VENTAS[[#This Row],[Cantidad]]*VENTAS[[#This Row],[Precio Venta]]</f>
        <v>45</v>
      </c>
      <c r="J1375" s="42">
        <f>IF(VENTAS[[#This Row],[Nombre del Gestor]]&gt;1,VENTAS[[#This Row],[Precio Venta]]*10%,0)</f>
        <v>4.5</v>
      </c>
      <c r="K1375" s="42">
        <f>IFERROR(VLOOKUP(VENTAS[[#This Row],[Código del producto Vendido]],STOCK[],13,FALSE),VENTAS[[#This Row],[Precio Venta]]*0.6)-VENTAS[[#This Row],[Comisión Unitaria 10%]]</f>
        <v>26</v>
      </c>
      <c r="L1375" s="42">
        <f>VENTAS[[#This Row],[Cantidad]]*(VENTAS[[#This Row],[Precio Venta]]-VENTAS[[#This Row],[Costo Unitario SIN Comision]]-VENTAS[[#This Row],[Comisión Unitaria 10%]]-0.01*VENTAS[[#This Row],[Precio Venta]])</f>
        <v>14.05</v>
      </c>
      <c r="M1375" s="46"/>
      <c r="N1375" s="47" t="s">
        <v>25877</v>
      </c>
    </row>
    <row r="1376" ht="34" customHeight="1" spans="1:14">
      <c r="A1376" s="38">
        <v>45735.6054398148</v>
      </c>
      <c r="B1376" s="39"/>
      <c r="C1376" s="39"/>
      <c r="D1376" s="39" t="s">
        <v>24029</v>
      </c>
      <c r="E1376" s="39" t="s">
        <v>17515</v>
      </c>
      <c r="F1376" s="41" t="s">
        <v>17516</v>
      </c>
      <c r="G1376" s="39">
        <v>1</v>
      </c>
      <c r="H1376" s="42">
        <v>28</v>
      </c>
      <c r="I1376" s="44">
        <f>VENTAS[[#This Row],[Cantidad]]*VENTAS[[#This Row],[Precio Venta]]</f>
        <v>28</v>
      </c>
      <c r="J1376" s="42">
        <f>IF(VENTAS[[#This Row],[Nombre del Gestor]]&gt;1,VENTAS[[#This Row],[Precio Venta]]*10%,0)</f>
        <v>2.8</v>
      </c>
      <c r="K1376" s="42">
        <f>IFERROR(VLOOKUP(VENTAS[[#This Row],[Código del producto Vendido]],STOCK[],13,FALSE),VENTAS[[#This Row],[Precio Venta]]*0.6)-VENTAS[[#This Row],[Comisión Unitaria 10%]]</f>
        <v>13</v>
      </c>
      <c r="L1376" s="42">
        <f>VENTAS[[#This Row],[Cantidad]]*(VENTAS[[#This Row],[Precio Venta]]-VENTAS[[#This Row],[Costo Unitario SIN Comision]]-VENTAS[[#This Row],[Comisión Unitaria 10%]]-0.01*VENTAS[[#This Row],[Precio Venta]])</f>
        <v>11.92</v>
      </c>
      <c r="M1376" s="46"/>
      <c r="N1376" s="47" t="s">
        <v>25878</v>
      </c>
    </row>
    <row r="1377" ht="34" customHeight="1" spans="1:14">
      <c r="A1377" s="38">
        <v>45735.6054398148</v>
      </c>
      <c r="B1377" s="39"/>
      <c r="C1377" s="39"/>
      <c r="D1377" s="39" t="s">
        <v>24029</v>
      </c>
      <c r="E1377" s="39" t="s">
        <v>17555</v>
      </c>
      <c r="F1377" s="41" t="s">
        <v>17554</v>
      </c>
      <c r="G1377" s="39">
        <v>1</v>
      </c>
      <c r="H1377" s="42">
        <v>20</v>
      </c>
      <c r="I1377" s="44">
        <f>VENTAS[[#This Row],[Cantidad]]*VENTAS[[#This Row],[Precio Venta]]</f>
        <v>20</v>
      </c>
      <c r="J1377" s="42">
        <f>IF(VENTAS[[#This Row],[Nombre del Gestor]]&gt;1,VENTAS[[#This Row],[Precio Venta]]*10%,0)</f>
        <v>2</v>
      </c>
      <c r="K1377" s="42">
        <f>IFERROR(VLOOKUP(VENTAS[[#This Row],[Código del producto Vendido]],STOCK[],13,FALSE),VENTAS[[#This Row],[Precio Venta]]*0.6)-VENTAS[[#This Row],[Comisión Unitaria 10%]]</f>
        <v>10.55</v>
      </c>
      <c r="L1377" s="42">
        <f>VENTAS[[#This Row],[Cantidad]]*(VENTAS[[#This Row],[Precio Venta]]-VENTAS[[#This Row],[Costo Unitario SIN Comision]]-VENTAS[[#This Row],[Comisión Unitaria 10%]]-0.01*VENTAS[[#This Row],[Precio Venta]])</f>
        <v>7.25</v>
      </c>
      <c r="M1377" s="46"/>
      <c r="N1377" s="47" t="s">
        <v>25879</v>
      </c>
    </row>
    <row r="1378" ht="34" customHeight="1" spans="1:14">
      <c r="A1378" s="38">
        <v>45736.5666087963</v>
      </c>
      <c r="B1378" s="39"/>
      <c r="C1378" s="39"/>
      <c r="D1378" s="39"/>
      <c r="E1378" s="39" t="s">
        <v>17165</v>
      </c>
      <c r="F1378" s="41" t="s">
        <v>17121</v>
      </c>
      <c r="G1378" s="39">
        <v>1</v>
      </c>
      <c r="H1378" s="42">
        <v>30</v>
      </c>
      <c r="I1378" s="44">
        <f>VENTAS[[#This Row],[Cantidad]]*VENTAS[[#This Row],[Precio Venta]]</f>
        <v>30</v>
      </c>
      <c r="J1378" s="42">
        <f>IF(VENTAS[[#This Row],[Nombre del Gestor]]&gt;1,VENTAS[[#This Row],[Precio Venta]]*10%,0)</f>
        <v>0</v>
      </c>
      <c r="K1378" s="42">
        <f>IFERROR(VLOOKUP(VENTAS[[#This Row],[Código del producto Vendido]],STOCK[],13,FALSE),VENTAS[[#This Row],[Precio Venta]]*0.6)-VENTAS[[#This Row],[Comisión Unitaria 10%]]</f>
        <v>12</v>
      </c>
      <c r="L1378" s="42">
        <f>VENTAS[[#This Row],[Cantidad]]*(VENTAS[[#This Row],[Precio Venta]]-VENTAS[[#This Row],[Costo Unitario SIN Comision]]-VENTAS[[#This Row],[Comisión Unitaria 10%]]-0.01*VENTAS[[#This Row],[Precio Venta]])</f>
        <v>17.7</v>
      </c>
      <c r="M1378" s="46"/>
      <c r="N1378" s="47" t="s">
        <v>25880</v>
      </c>
    </row>
    <row r="1379" ht="34" customHeight="1" spans="1:14">
      <c r="A1379" s="38">
        <v>45736.5666087963</v>
      </c>
      <c r="B1379" s="39"/>
      <c r="C1379" s="39"/>
      <c r="D1379" s="39"/>
      <c r="E1379" s="39" t="s">
        <v>18112</v>
      </c>
      <c r="F1379" s="41" t="s">
        <v>18113</v>
      </c>
      <c r="G1379" s="39">
        <v>1</v>
      </c>
      <c r="H1379" s="42">
        <v>30</v>
      </c>
      <c r="I1379" s="44">
        <f>VENTAS[[#This Row],[Cantidad]]*VENTAS[[#This Row],[Precio Venta]]</f>
        <v>30</v>
      </c>
      <c r="J1379" s="42">
        <f>IF(VENTAS[[#This Row],[Nombre del Gestor]]&gt;1,VENTAS[[#This Row],[Precio Venta]]*10%,0)</f>
        <v>0</v>
      </c>
      <c r="K1379" s="42">
        <f>IFERROR(VLOOKUP(VENTAS[[#This Row],[Código del producto Vendido]],STOCK[],13,FALSE),VENTAS[[#This Row],[Precio Venta]]*0.6)-VENTAS[[#This Row],[Comisión Unitaria 10%]]</f>
        <v>15</v>
      </c>
      <c r="L1379" s="42">
        <f>VENTAS[[#This Row],[Cantidad]]*(VENTAS[[#This Row],[Precio Venta]]-VENTAS[[#This Row],[Costo Unitario SIN Comision]]-VENTAS[[#This Row],[Comisión Unitaria 10%]]-0.01*VENTAS[[#This Row],[Precio Venta]])</f>
        <v>14.7</v>
      </c>
      <c r="M1379" s="46"/>
      <c r="N1379" s="47" t="s">
        <v>25881</v>
      </c>
    </row>
    <row r="1380" ht="17" customHeight="1" spans="1:14">
      <c r="A1380" s="38">
        <v>45736.5677083333</v>
      </c>
      <c r="B1380" s="39"/>
      <c r="C1380" s="39"/>
      <c r="D1380" s="39"/>
      <c r="E1380" s="39" t="s">
        <v>23553</v>
      </c>
      <c r="F1380" s="41" t="s">
        <v>23554</v>
      </c>
      <c r="G1380" s="39">
        <v>1</v>
      </c>
      <c r="H1380" s="42">
        <v>5</v>
      </c>
      <c r="I1380" s="44">
        <f>VENTAS[[#This Row],[Cantidad]]*VENTAS[[#This Row],[Precio Venta]]</f>
        <v>5</v>
      </c>
      <c r="J1380" s="42">
        <f>IF(VENTAS[[#This Row],[Nombre del Gestor]]&gt;1,VENTAS[[#This Row],[Precio Venta]]*10%,0)</f>
        <v>0</v>
      </c>
      <c r="K1380" s="42">
        <f>IFERROR(VLOOKUP(VENTAS[[#This Row],[Código del producto Vendido]],STOCK[],13,FALSE),VENTAS[[#This Row],[Precio Venta]]*0.6)-VENTAS[[#This Row],[Comisión Unitaria 10%]]</f>
        <v>3</v>
      </c>
      <c r="L1380" s="42">
        <f>VENTAS[[#This Row],[Cantidad]]*(VENTAS[[#This Row],[Precio Venta]]-VENTAS[[#This Row],[Costo Unitario SIN Comision]]-VENTAS[[#This Row],[Comisión Unitaria 10%]]-0.01*VENTAS[[#This Row],[Precio Venta]])</f>
        <v>1.95</v>
      </c>
      <c r="M1380" s="46"/>
      <c r="N1380" s="47" t="s">
        <v>25882</v>
      </c>
    </row>
    <row r="1381" ht="17" customHeight="1" spans="1:14">
      <c r="A1381" s="38">
        <v>45737.8464467593</v>
      </c>
      <c r="B1381" s="39"/>
      <c r="C1381" s="39"/>
      <c r="D1381" s="39" t="s">
        <v>24029</v>
      </c>
      <c r="E1381" s="39" t="s">
        <v>17483</v>
      </c>
      <c r="F1381" s="41" t="s">
        <v>17479</v>
      </c>
      <c r="G1381" s="39">
        <v>1</v>
      </c>
      <c r="H1381" s="42">
        <v>29</v>
      </c>
      <c r="I1381" s="44">
        <f>VENTAS[[#This Row],[Cantidad]]*VENTAS[[#This Row],[Precio Venta]]</f>
        <v>29</v>
      </c>
      <c r="J1381" s="42">
        <f>IF(VENTAS[[#This Row],[Nombre del Gestor]]&gt;1,VENTAS[[#This Row],[Precio Venta]]*10%,0)</f>
        <v>2.9</v>
      </c>
      <c r="K1381" s="42">
        <f>IFERROR(VLOOKUP(VENTAS[[#This Row],[Código del producto Vendido]],STOCK[],13,FALSE),VENTAS[[#This Row],[Precio Venta]]*0.6)-VENTAS[[#This Row],[Comisión Unitaria 10%]]</f>
        <v>16.25</v>
      </c>
      <c r="L1381" s="42">
        <f>VENTAS[[#This Row],[Cantidad]]*(VENTAS[[#This Row],[Precio Venta]]-VENTAS[[#This Row],[Costo Unitario SIN Comision]]-VENTAS[[#This Row],[Comisión Unitaria 10%]]-0.01*VENTAS[[#This Row],[Precio Venta]])</f>
        <v>9.56</v>
      </c>
      <c r="M1381" s="46"/>
      <c r="N1381" s="47" t="s">
        <v>25883</v>
      </c>
    </row>
    <row r="1382" ht="17" customHeight="1" spans="1:14">
      <c r="A1382" s="38">
        <v>45737.8464467593</v>
      </c>
      <c r="B1382" s="39"/>
      <c r="C1382" s="39"/>
      <c r="D1382" s="39" t="s">
        <v>24029</v>
      </c>
      <c r="E1382" s="39" t="s">
        <v>24675</v>
      </c>
      <c r="F1382" s="41" t="s">
        <v>17258</v>
      </c>
      <c r="G1382" s="39">
        <v>1</v>
      </c>
      <c r="H1382" s="42">
        <v>30</v>
      </c>
      <c r="I1382" s="44">
        <f>VENTAS[[#This Row],[Cantidad]]*VENTAS[[#This Row],[Precio Venta]]</f>
        <v>30</v>
      </c>
      <c r="J1382" s="42">
        <f>IF(VENTAS[[#This Row],[Nombre del Gestor]]&gt;1,VENTAS[[#This Row],[Precio Venta]]*10%,0)</f>
        <v>3</v>
      </c>
      <c r="K1382" s="42">
        <f>IFERROR(VLOOKUP(VENTAS[[#This Row],[Código del producto Vendido]],STOCK[],13,FALSE),VENTAS[[#This Row],[Precio Venta]]*0.6)-VENTAS[[#This Row],[Comisión Unitaria 10%]]</f>
        <v>15</v>
      </c>
      <c r="L1382" s="42">
        <f>VENTAS[[#This Row],[Cantidad]]*(VENTAS[[#This Row],[Precio Venta]]-VENTAS[[#This Row],[Costo Unitario SIN Comision]]-VENTAS[[#This Row],[Comisión Unitaria 10%]]-0.01*VENTAS[[#This Row],[Precio Venta]])</f>
        <v>11.7</v>
      </c>
      <c r="M1382" s="46"/>
      <c r="N1382" s="47" t="s">
        <v>25884</v>
      </c>
    </row>
    <row r="1383" ht="34" customHeight="1" spans="1:14">
      <c r="A1383" s="38">
        <v>45737.8506018519</v>
      </c>
      <c r="B1383" s="39"/>
      <c r="C1383" s="39"/>
      <c r="D1383" s="39" t="s">
        <v>25885</v>
      </c>
      <c r="E1383" s="39" t="s">
        <v>16797</v>
      </c>
      <c r="F1383" s="41" t="s">
        <v>16796</v>
      </c>
      <c r="G1383" s="39">
        <v>1</v>
      </c>
      <c r="H1383" s="42">
        <v>18</v>
      </c>
      <c r="I1383" s="44">
        <f>VENTAS[[#This Row],[Cantidad]]*VENTAS[[#This Row],[Precio Venta]]</f>
        <v>18</v>
      </c>
      <c r="J1383" s="42">
        <f>IF(VENTAS[[#This Row],[Nombre del Gestor]]&gt;1,VENTAS[[#This Row],[Precio Venta]]*10%,0)</f>
        <v>1.8</v>
      </c>
      <c r="K1383" s="42">
        <f>IFERROR(VLOOKUP(VENTAS[[#This Row],[Código del producto Vendido]],STOCK[],13,FALSE),VENTAS[[#This Row],[Precio Venta]]*0.6)-VENTAS[[#This Row],[Comisión Unitaria 10%]]</f>
        <v>10.17</v>
      </c>
      <c r="L1383" s="42">
        <f>VENTAS[[#This Row],[Cantidad]]*(VENTAS[[#This Row],[Precio Venta]]-VENTAS[[#This Row],[Costo Unitario SIN Comision]]-VENTAS[[#This Row],[Comisión Unitaria 10%]]-0.01*VENTAS[[#This Row],[Precio Venta]])</f>
        <v>5.85</v>
      </c>
      <c r="M1383" s="46"/>
      <c r="N1383" s="47" t="s">
        <v>25886</v>
      </c>
    </row>
    <row r="1384" ht="17" customHeight="1" spans="1:14">
      <c r="A1384" s="38">
        <v>45737.8544328704</v>
      </c>
      <c r="B1384" s="39"/>
      <c r="C1384" s="39"/>
      <c r="D1384" s="39" t="s">
        <v>25885</v>
      </c>
      <c r="E1384" s="39" t="s">
        <v>16611</v>
      </c>
      <c r="F1384" s="41" t="s">
        <v>16613</v>
      </c>
      <c r="G1384" s="39">
        <v>1</v>
      </c>
      <c r="H1384" s="42">
        <v>18</v>
      </c>
      <c r="I1384" s="44">
        <f>VENTAS[[#This Row],[Cantidad]]*VENTAS[[#This Row],[Precio Venta]]</f>
        <v>18</v>
      </c>
      <c r="J1384" s="42">
        <f>IF(VENTAS[[#This Row],[Nombre del Gestor]]&gt;1,VENTAS[[#This Row],[Precio Venta]]*10%,0)</f>
        <v>1.8</v>
      </c>
      <c r="K1384" s="42">
        <f>IFERROR(VLOOKUP(VENTAS[[#This Row],[Código del producto Vendido]],STOCK[],13,FALSE),VENTAS[[#This Row],[Precio Venta]]*0.6)-VENTAS[[#This Row],[Comisión Unitaria 10%]]</f>
        <v>11.79</v>
      </c>
      <c r="L1384" s="42">
        <f>VENTAS[[#This Row],[Cantidad]]*(VENTAS[[#This Row],[Precio Venta]]-VENTAS[[#This Row],[Costo Unitario SIN Comision]]-VENTAS[[#This Row],[Comisión Unitaria 10%]]-0.01*VENTAS[[#This Row],[Precio Venta]])</f>
        <v>4.23</v>
      </c>
      <c r="M1384" s="46"/>
      <c r="N1384" s="47" t="s">
        <v>25887</v>
      </c>
    </row>
    <row r="1385" ht="17" customHeight="1" spans="1:14">
      <c r="A1385" s="38">
        <v>45737.8561921296</v>
      </c>
      <c r="B1385" s="39"/>
      <c r="C1385" s="39"/>
      <c r="D1385" s="39" t="s">
        <v>23196</v>
      </c>
      <c r="E1385" s="39" t="s">
        <v>25888</v>
      </c>
      <c r="F1385" s="41" t="s">
        <v>18227</v>
      </c>
      <c r="G1385" s="39">
        <v>1</v>
      </c>
      <c r="H1385" s="42">
        <v>18</v>
      </c>
      <c r="I1385" s="44">
        <f>VENTAS[[#This Row],[Cantidad]]*VENTAS[[#This Row],[Precio Venta]]</f>
        <v>18</v>
      </c>
      <c r="J1385" s="42">
        <f>IF(VENTAS[[#This Row],[Nombre del Gestor]]&gt;1,VENTAS[[#This Row],[Precio Venta]]*10%,0)</f>
        <v>1.8</v>
      </c>
      <c r="K1385" s="42">
        <f>IFERROR(VLOOKUP(VENTAS[[#This Row],[Código del producto Vendido]],STOCK[],13,FALSE),VENTAS[[#This Row],[Precio Venta]]*0.6)-VENTAS[[#This Row],[Comisión Unitaria 10%]]</f>
        <v>9</v>
      </c>
      <c r="L1385" s="42">
        <f>VENTAS[[#This Row],[Cantidad]]*(VENTAS[[#This Row],[Precio Venta]]-VENTAS[[#This Row],[Costo Unitario SIN Comision]]-VENTAS[[#This Row],[Comisión Unitaria 10%]]-0.01*VENTAS[[#This Row],[Precio Venta]])</f>
        <v>7.02</v>
      </c>
      <c r="M1385" s="46"/>
      <c r="N1385" s="47" t="s">
        <v>25889</v>
      </c>
    </row>
    <row r="1386" ht="34" customHeight="1" spans="1:14">
      <c r="A1386" s="38">
        <v>45737.8561921296</v>
      </c>
      <c r="B1386" s="39"/>
      <c r="C1386" s="39"/>
      <c r="D1386" s="39" t="s">
        <v>23196</v>
      </c>
      <c r="E1386" s="39" t="s">
        <v>17943</v>
      </c>
      <c r="F1386" s="41" t="s">
        <v>17944</v>
      </c>
      <c r="G1386" s="39">
        <v>1</v>
      </c>
      <c r="H1386" s="42">
        <v>20</v>
      </c>
      <c r="I1386" s="44">
        <f>VENTAS[[#This Row],[Cantidad]]*VENTAS[[#This Row],[Precio Venta]]</f>
        <v>20</v>
      </c>
      <c r="J1386" s="42">
        <f>IF(VENTAS[[#This Row],[Nombre del Gestor]]&gt;1,VENTAS[[#This Row],[Precio Venta]]*10%,0)</f>
        <v>2</v>
      </c>
      <c r="K1386" s="42">
        <f>IFERROR(VLOOKUP(VENTAS[[#This Row],[Código del producto Vendido]],STOCK[],13,FALSE),VENTAS[[#This Row],[Precio Venta]]*0.6)-VENTAS[[#This Row],[Comisión Unitaria 10%]]</f>
        <v>12</v>
      </c>
      <c r="L1386" s="42">
        <f>VENTAS[[#This Row],[Cantidad]]*(VENTAS[[#This Row],[Precio Venta]]-VENTAS[[#This Row],[Costo Unitario SIN Comision]]-VENTAS[[#This Row],[Comisión Unitaria 10%]]-0.01*VENTAS[[#This Row],[Precio Venta]])</f>
        <v>5.8</v>
      </c>
      <c r="M1386" s="46"/>
      <c r="N1386" s="47" t="s">
        <v>25890</v>
      </c>
    </row>
    <row r="1387" ht="34" customHeight="1" spans="1:14">
      <c r="A1387" s="38">
        <v>45738.4346643519</v>
      </c>
      <c r="B1387" s="39"/>
      <c r="C1387" s="39"/>
      <c r="D1387" s="39" t="s">
        <v>23196</v>
      </c>
      <c r="E1387" s="39" t="s">
        <v>17982</v>
      </c>
      <c r="F1387" s="41" t="s">
        <v>17983</v>
      </c>
      <c r="G1387" s="39">
        <v>1</v>
      </c>
      <c r="H1387" s="42">
        <v>18</v>
      </c>
      <c r="I1387" s="44">
        <f>VENTAS[[#This Row],[Cantidad]]*VENTAS[[#This Row],[Precio Venta]]</f>
        <v>18</v>
      </c>
      <c r="J1387" s="42">
        <f>IF(VENTAS[[#This Row],[Nombre del Gestor]]&gt;1,VENTAS[[#This Row],[Precio Venta]]*10%,0)</f>
        <v>1.8</v>
      </c>
      <c r="K1387" s="42">
        <f>IFERROR(VLOOKUP(VENTAS[[#This Row],[Código del producto Vendido]],STOCK[],13,FALSE),VENTAS[[#This Row],[Precio Venta]]*0.6)-VENTAS[[#This Row],[Comisión Unitaria 10%]]</f>
        <v>12</v>
      </c>
      <c r="L1387" s="42">
        <f>VENTAS[[#This Row],[Cantidad]]*(VENTAS[[#This Row],[Precio Venta]]-VENTAS[[#This Row],[Costo Unitario SIN Comision]]-VENTAS[[#This Row],[Comisión Unitaria 10%]]-0.01*VENTAS[[#This Row],[Precio Venta]])</f>
        <v>4.02</v>
      </c>
      <c r="M1387" s="46"/>
      <c r="N1387" s="47" t="s">
        <v>25891</v>
      </c>
    </row>
    <row r="1388" ht="17" customHeight="1" spans="1:14">
      <c r="A1388" s="38">
        <v>45738.4346643519</v>
      </c>
      <c r="B1388" s="39"/>
      <c r="C1388" s="39"/>
      <c r="D1388" s="39" t="s">
        <v>23196</v>
      </c>
      <c r="E1388" s="39" t="s">
        <v>17335</v>
      </c>
      <c r="F1388" s="41" t="s">
        <v>17333</v>
      </c>
      <c r="G1388" s="39">
        <v>1</v>
      </c>
      <c r="H1388" s="42">
        <v>12</v>
      </c>
      <c r="I1388" s="44">
        <f>VENTAS[[#This Row],[Cantidad]]*VENTAS[[#This Row],[Precio Venta]]</f>
        <v>12</v>
      </c>
      <c r="J1388" s="42">
        <f>IF(VENTAS[[#This Row],[Nombre del Gestor]]&gt;1,VENTAS[[#This Row],[Precio Venta]]*10%,0)</f>
        <v>1.2</v>
      </c>
      <c r="K1388" s="42">
        <f>IFERROR(VLOOKUP(VENTAS[[#This Row],[Código del producto Vendido]],STOCK[],13,FALSE),VENTAS[[#This Row],[Precio Venta]]*0.6)-VENTAS[[#This Row],[Comisión Unitaria 10%]]</f>
        <v>6</v>
      </c>
      <c r="L1388" s="42">
        <f>VENTAS[[#This Row],[Cantidad]]*(VENTAS[[#This Row],[Precio Venta]]-VENTAS[[#This Row],[Costo Unitario SIN Comision]]-VENTAS[[#This Row],[Comisión Unitaria 10%]]-0.01*VENTAS[[#This Row],[Precio Venta]])</f>
        <v>4.68</v>
      </c>
      <c r="M1388" s="46"/>
      <c r="N1388" s="47" t="s">
        <v>25892</v>
      </c>
    </row>
    <row r="1389" ht="34" customHeight="1" spans="1:14">
      <c r="A1389" s="38">
        <v>45738.4552893518</v>
      </c>
      <c r="B1389" s="39"/>
      <c r="C1389" s="39"/>
      <c r="D1389" s="39" t="s">
        <v>25893</v>
      </c>
      <c r="E1389" s="39" t="s">
        <v>25894</v>
      </c>
      <c r="F1389" s="41" t="s">
        <v>25895</v>
      </c>
      <c r="G1389" s="39">
        <v>1</v>
      </c>
      <c r="H1389" s="42">
        <v>25</v>
      </c>
      <c r="I1389" s="44">
        <f>VENTAS[[#This Row],[Cantidad]]*VENTAS[[#This Row],[Precio Venta]]</f>
        <v>25</v>
      </c>
      <c r="J1389" s="42">
        <f>IF(VENTAS[[#This Row],[Nombre del Gestor]]&gt;1,VENTAS[[#This Row],[Precio Venta]]*10%,0)</f>
        <v>2.5</v>
      </c>
      <c r="K1389" s="42">
        <f>IFERROR(VLOOKUP(VENTAS[[#This Row],[Código del producto Vendido]],STOCK[],13,FALSE),VENTAS[[#This Row],[Precio Venta]]*0.6)-VENTAS[[#This Row],[Comisión Unitaria 10%]]</f>
        <v>12.5</v>
      </c>
      <c r="L1389" s="42">
        <f>VENTAS[[#This Row],[Cantidad]]*(VENTAS[[#This Row],[Precio Venta]]-VENTAS[[#This Row],[Costo Unitario SIN Comision]]-VENTAS[[#This Row],[Comisión Unitaria 10%]]-0.01*VENTAS[[#This Row],[Precio Venta]])</f>
        <v>9.75</v>
      </c>
      <c r="M1389" s="46"/>
      <c r="N1389" s="47" t="s">
        <v>25896</v>
      </c>
    </row>
    <row r="1390" ht="17" customHeight="1" spans="1:14">
      <c r="A1390" s="38">
        <v>45739.5478240741</v>
      </c>
      <c r="B1390" s="39"/>
      <c r="C1390" s="39"/>
      <c r="D1390" s="39" t="s">
        <v>25436</v>
      </c>
      <c r="E1390" s="39" t="s">
        <v>17907</v>
      </c>
      <c r="F1390" s="41" t="s">
        <v>17906</v>
      </c>
      <c r="G1390" s="39">
        <v>1</v>
      </c>
      <c r="H1390" s="42">
        <v>15</v>
      </c>
      <c r="I1390" s="44">
        <f>VENTAS[[#This Row],[Cantidad]]*VENTAS[[#This Row],[Precio Venta]]</f>
        <v>15</v>
      </c>
      <c r="J1390" s="42">
        <f>IF(VENTAS[[#This Row],[Nombre del Gestor]]&gt;1,VENTAS[[#This Row],[Precio Venta]]*10%,0)</f>
        <v>1.5</v>
      </c>
      <c r="K1390" s="42">
        <f>IFERROR(VLOOKUP(VENTAS[[#This Row],[Código del producto Vendido]],STOCK[],13,FALSE),VENTAS[[#This Row],[Precio Venta]]*0.6)-VENTAS[[#This Row],[Comisión Unitaria 10%]]</f>
        <v>12</v>
      </c>
      <c r="L1390" s="42">
        <f>VENTAS[[#This Row],[Cantidad]]*(VENTAS[[#This Row],[Precio Venta]]-VENTAS[[#This Row],[Costo Unitario SIN Comision]]-VENTAS[[#This Row],[Comisión Unitaria 10%]]-0.01*VENTAS[[#This Row],[Precio Venta]])</f>
        <v>1.35</v>
      </c>
      <c r="M1390" s="46"/>
      <c r="N1390" s="47" t="s">
        <v>25897</v>
      </c>
    </row>
    <row r="1391" ht="17" customHeight="1" spans="1:14">
      <c r="A1391" s="38">
        <v>45739.5478240741</v>
      </c>
      <c r="B1391" s="39"/>
      <c r="C1391" s="39"/>
      <c r="D1391" s="39" t="s">
        <v>25436</v>
      </c>
      <c r="E1391" s="39" t="s">
        <v>17023</v>
      </c>
      <c r="F1391" s="41" t="s">
        <v>17024</v>
      </c>
      <c r="G1391" s="39">
        <v>1</v>
      </c>
      <c r="H1391" s="42">
        <v>30</v>
      </c>
      <c r="I1391" s="44">
        <f>VENTAS[[#This Row],[Cantidad]]*VENTAS[[#This Row],[Precio Venta]]</f>
        <v>30</v>
      </c>
      <c r="J1391" s="42">
        <f>IF(VENTAS[[#This Row],[Nombre del Gestor]]&gt;1,VENTAS[[#This Row],[Precio Venta]]*10%,0)</f>
        <v>3</v>
      </c>
      <c r="K1391" s="42">
        <f>IFERROR(VLOOKUP(VENTAS[[#This Row],[Código del producto Vendido]],STOCK[],13,FALSE),VENTAS[[#This Row],[Precio Venta]]*0.6)-VENTAS[[#This Row],[Comisión Unitaria 10%]]</f>
        <v>9</v>
      </c>
      <c r="L1391" s="42">
        <f>VENTAS[[#This Row],[Cantidad]]*(VENTAS[[#This Row],[Precio Venta]]-VENTAS[[#This Row],[Costo Unitario SIN Comision]]-VENTAS[[#This Row],[Comisión Unitaria 10%]]-0.01*VENTAS[[#This Row],[Precio Venta]])</f>
        <v>17.7</v>
      </c>
      <c r="M1391" s="46"/>
      <c r="N1391" s="47" t="s">
        <v>25898</v>
      </c>
    </row>
    <row r="1392" ht="17" customHeight="1" spans="1:14">
      <c r="A1392" s="38">
        <v>45739.5478240741</v>
      </c>
      <c r="B1392" s="39"/>
      <c r="C1392" s="39"/>
      <c r="D1392" s="39" t="s">
        <v>25436</v>
      </c>
      <c r="E1392" s="39" t="s">
        <v>25899</v>
      </c>
      <c r="F1392" s="41" t="s">
        <v>25900</v>
      </c>
      <c r="G1392" s="39">
        <v>1</v>
      </c>
      <c r="H1392" s="42">
        <v>15</v>
      </c>
      <c r="I1392" s="44">
        <f>VENTAS[[#This Row],[Cantidad]]*VENTAS[[#This Row],[Precio Venta]]</f>
        <v>15</v>
      </c>
      <c r="J1392" s="42">
        <f>IF(VENTAS[[#This Row],[Nombre del Gestor]]&gt;1,VENTAS[[#This Row],[Precio Venta]]*10%,0)</f>
        <v>1.5</v>
      </c>
      <c r="K1392" s="42">
        <f>IFERROR(VLOOKUP(VENTAS[[#This Row],[Código del producto Vendido]],STOCK[],13,FALSE),VENTAS[[#This Row],[Precio Venta]]*0.6)-VENTAS[[#This Row],[Comisión Unitaria 10%]]</f>
        <v>7.5</v>
      </c>
      <c r="L1392" s="42">
        <f>VENTAS[[#This Row],[Cantidad]]*(VENTAS[[#This Row],[Precio Venta]]-VENTAS[[#This Row],[Costo Unitario SIN Comision]]-VENTAS[[#This Row],[Comisión Unitaria 10%]]-0.01*VENTAS[[#This Row],[Precio Venta]])</f>
        <v>5.85</v>
      </c>
      <c r="M1392" s="46"/>
      <c r="N1392" s="47" t="s">
        <v>25901</v>
      </c>
    </row>
    <row r="1393" ht="34" customHeight="1" spans="1:14">
      <c r="A1393" s="38">
        <v>45739.5478240741</v>
      </c>
      <c r="B1393" s="39"/>
      <c r="C1393" s="39"/>
      <c r="D1393" s="39" t="s">
        <v>25436</v>
      </c>
      <c r="E1393" s="39" t="s">
        <v>17904</v>
      </c>
      <c r="F1393" s="41" t="s">
        <v>17902</v>
      </c>
      <c r="G1393" s="39">
        <v>1</v>
      </c>
      <c r="H1393" s="42">
        <v>15</v>
      </c>
      <c r="I1393" s="44">
        <f>VENTAS[[#This Row],[Cantidad]]*VENTAS[[#This Row],[Precio Venta]]</f>
        <v>15</v>
      </c>
      <c r="J1393" s="42">
        <f>IF(VENTAS[[#This Row],[Nombre del Gestor]]&gt;1,VENTAS[[#This Row],[Precio Venta]]*10%,0)</f>
        <v>1.5</v>
      </c>
      <c r="K1393" s="42">
        <f>IFERROR(VLOOKUP(VENTAS[[#This Row],[Código del producto Vendido]],STOCK[],13,FALSE),VENTAS[[#This Row],[Precio Venta]]*0.6)-VENTAS[[#This Row],[Comisión Unitaria 10%]]</f>
        <v>12</v>
      </c>
      <c r="L1393" s="42">
        <f>VENTAS[[#This Row],[Cantidad]]*(VENTAS[[#This Row],[Precio Venta]]-VENTAS[[#This Row],[Costo Unitario SIN Comision]]-VENTAS[[#This Row],[Comisión Unitaria 10%]]-0.01*VENTAS[[#This Row],[Precio Venta]])</f>
        <v>1.35</v>
      </c>
      <c r="M1393" s="46"/>
      <c r="N1393" s="47" t="s">
        <v>25902</v>
      </c>
    </row>
    <row r="1394" ht="17" customHeight="1" spans="1:14">
      <c r="A1394" s="38">
        <v>45739.5493055556</v>
      </c>
      <c r="B1394" s="39"/>
      <c r="C1394" s="39"/>
      <c r="D1394" s="39" t="s">
        <v>24280</v>
      </c>
      <c r="E1394" s="39" t="s">
        <v>16833</v>
      </c>
      <c r="F1394" s="41" t="s">
        <v>16834</v>
      </c>
      <c r="G1394" s="39">
        <v>1</v>
      </c>
      <c r="H1394" s="42">
        <v>10</v>
      </c>
      <c r="I1394" s="44">
        <f>VENTAS[[#This Row],[Cantidad]]*VENTAS[[#This Row],[Precio Venta]]</f>
        <v>10</v>
      </c>
      <c r="J1394" s="42">
        <f>IF(VENTAS[[#This Row],[Nombre del Gestor]]&gt;1,VENTAS[[#This Row],[Precio Venta]]*10%,0)</f>
        <v>1</v>
      </c>
      <c r="K1394" s="42">
        <f>IFERROR(VLOOKUP(VENTAS[[#This Row],[Código del producto Vendido]],STOCK[],13,FALSE),VENTAS[[#This Row],[Precio Venta]]*0.6)-VENTAS[[#This Row],[Comisión Unitaria 10%]]</f>
        <v>3.61</v>
      </c>
      <c r="L1394" s="42">
        <f>VENTAS[[#This Row],[Cantidad]]*(VENTAS[[#This Row],[Precio Venta]]-VENTAS[[#This Row],[Costo Unitario SIN Comision]]-VENTAS[[#This Row],[Comisión Unitaria 10%]]-0.01*VENTAS[[#This Row],[Precio Venta]])</f>
        <v>5.29</v>
      </c>
      <c r="M1394" s="46"/>
      <c r="N1394" s="47" t="s">
        <v>25903</v>
      </c>
    </row>
    <row r="1395" ht="34" customHeight="1" spans="1:14">
      <c r="A1395" s="38">
        <v>45739.5659375</v>
      </c>
      <c r="B1395" s="39"/>
      <c r="C1395" s="39"/>
      <c r="D1395" s="39" t="s">
        <v>24029</v>
      </c>
      <c r="E1395" s="39" t="s">
        <v>17601</v>
      </c>
      <c r="F1395" s="41" t="s">
        <v>17602</v>
      </c>
      <c r="G1395" s="39">
        <v>1</v>
      </c>
      <c r="H1395" s="42">
        <v>30</v>
      </c>
      <c r="I1395" s="44">
        <f>VENTAS[[#This Row],[Cantidad]]*VENTAS[[#This Row],[Precio Venta]]</f>
        <v>30</v>
      </c>
      <c r="J1395" s="42">
        <f>IF(VENTAS[[#This Row],[Nombre del Gestor]]&gt;1,VENTAS[[#This Row],[Precio Venta]]*10%,0)</f>
        <v>3</v>
      </c>
      <c r="K1395" s="42">
        <f>IFERROR(VLOOKUP(VENTAS[[#This Row],[Código del producto Vendido]],STOCK[],13,FALSE),VENTAS[[#This Row],[Precio Venta]]*0.6)-VENTAS[[#This Row],[Comisión Unitaria 10%]]</f>
        <v>12.78</v>
      </c>
      <c r="L1395" s="42">
        <f>VENTAS[[#This Row],[Cantidad]]*(VENTAS[[#This Row],[Precio Venta]]-VENTAS[[#This Row],[Costo Unitario SIN Comision]]-VENTAS[[#This Row],[Comisión Unitaria 10%]]-0.01*VENTAS[[#This Row],[Precio Venta]])</f>
        <v>13.92</v>
      </c>
      <c r="M1395" s="46"/>
      <c r="N1395" s="47" t="s">
        <v>25904</v>
      </c>
    </row>
    <row r="1396" ht="34" customHeight="1" spans="1:14">
      <c r="A1396" s="38">
        <v>45739.6512962963</v>
      </c>
      <c r="B1396" s="39"/>
      <c r="C1396" s="39"/>
      <c r="D1396" s="39" t="s">
        <v>24029</v>
      </c>
      <c r="E1396" s="39" t="s">
        <v>17603</v>
      </c>
      <c r="F1396" s="41" t="s">
        <v>25703</v>
      </c>
      <c r="G1396" s="39">
        <v>1</v>
      </c>
      <c r="H1396" s="42">
        <v>25</v>
      </c>
      <c r="I1396" s="44">
        <f>VENTAS[[#This Row],[Cantidad]]*VENTAS[[#This Row],[Precio Venta]]</f>
        <v>25</v>
      </c>
      <c r="J1396" s="42">
        <f>IF(VENTAS[[#This Row],[Nombre del Gestor]]&gt;1,VENTAS[[#This Row],[Precio Venta]]*10%,0)</f>
        <v>2.5</v>
      </c>
      <c r="K1396" s="42">
        <f>IFERROR(VLOOKUP(VENTAS[[#This Row],[Código del producto Vendido]],STOCK[],13,FALSE),VENTAS[[#This Row],[Precio Venta]]*0.6)-VENTAS[[#This Row],[Comisión Unitaria 10%]]</f>
        <v>12</v>
      </c>
      <c r="L1396" s="42">
        <f>VENTAS[[#This Row],[Cantidad]]*(VENTAS[[#This Row],[Precio Venta]]-VENTAS[[#This Row],[Costo Unitario SIN Comision]]-VENTAS[[#This Row],[Comisión Unitaria 10%]]-0.01*VENTAS[[#This Row],[Precio Venta]])</f>
        <v>10.25</v>
      </c>
      <c r="M1396" s="46"/>
      <c r="N1396" s="47" t="s">
        <v>25905</v>
      </c>
    </row>
    <row r="1397" ht="17" customHeight="1" spans="1:14">
      <c r="A1397" s="38">
        <v>45739.7560185185</v>
      </c>
      <c r="B1397" s="39"/>
      <c r="C1397" s="39"/>
      <c r="D1397" s="39" t="s">
        <v>25885</v>
      </c>
      <c r="E1397" s="39" t="s">
        <v>25906</v>
      </c>
      <c r="F1397" s="41" t="s">
        <v>25907</v>
      </c>
      <c r="G1397" s="39">
        <v>1</v>
      </c>
      <c r="H1397" s="42">
        <v>30</v>
      </c>
      <c r="I1397" s="44">
        <f>VENTAS[[#This Row],[Cantidad]]*VENTAS[[#This Row],[Precio Venta]]</f>
        <v>30</v>
      </c>
      <c r="J1397" s="42">
        <f>IF(VENTAS[[#This Row],[Nombre del Gestor]]&gt;1,VENTAS[[#This Row],[Precio Venta]]*10%,0)</f>
        <v>3</v>
      </c>
      <c r="K1397" s="42">
        <f>IFERROR(VLOOKUP(VENTAS[[#This Row],[Código del producto Vendido]],STOCK[],13,FALSE),VENTAS[[#This Row],[Precio Venta]]*0.6)-VENTAS[[#This Row],[Comisión Unitaria 10%]]</f>
        <v>15</v>
      </c>
      <c r="L1397" s="42">
        <f>VENTAS[[#This Row],[Cantidad]]*(VENTAS[[#This Row],[Precio Venta]]-VENTAS[[#This Row],[Costo Unitario SIN Comision]]-VENTAS[[#This Row],[Comisión Unitaria 10%]]-0.01*VENTAS[[#This Row],[Precio Venta]])</f>
        <v>11.7</v>
      </c>
      <c r="M1397" s="46"/>
      <c r="N1397" s="47" t="s">
        <v>25908</v>
      </c>
    </row>
    <row r="1398" ht="34" customHeight="1" spans="1:14">
      <c r="A1398" s="38">
        <v>45740.4851273148</v>
      </c>
      <c r="B1398" s="39"/>
      <c r="C1398" s="39"/>
      <c r="D1398" s="39" t="s">
        <v>25356</v>
      </c>
      <c r="E1398" s="39" t="s">
        <v>25909</v>
      </c>
      <c r="F1398" s="41" t="s">
        <v>17938</v>
      </c>
      <c r="G1398" s="39">
        <v>1</v>
      </c>
      <c r="H1398" s="42">
        <v>20</v>
      </c>
      <c r="I1398" s="44">
        <f>VENTAS[[#This Row],[Cantidad]]*VENTAS[[#This Row],[Precio Venta]]</f>
        <v>20</v>
      </c>
      <c r="J1398" s="42">
        <f>IF(VENTAS[[#This Row],[Nombre del Gestor]]&gt;1,VENTAS[[#This Row],[Precio Venta]]*10%,0)</f>
        <v>2</v>
      </c>
      <c r="K1398" s="42">
        <f>IFERROR(VLOOKUP(VENTAS[[#This Row],[Código del producto Vendido]],STOCK[],13,FALSE),VENTAS[[#This Row],[Precio Venta]]*0.6)-VENTAS[[#This Row],[Comisión Unitaria 10%]]</f>
        <v>10</v>
      </c>
      <c r="L1398" s="42">
        <f>VENTAS[[#This Row],[Cantidad]]*(VENTAS[[#This Row],[Precio Venta]]-VENTAS[[#This Row],[Costo Unitario SIN Comision]]-VENTAS[[#This Row],[Comisión Unitaria 10%]]-0.01*VENTAS[[#This Row],[Precio Venta]])</f>
        <v>7.8</v>
      </c>
      <c r="M1398" s="46"/>
      <c r="N1398" s="47" t="s">
        <v>25910</v>
      </c>
    </row>
    <row r="1399" ht="34" customHeight="1" spans="1:14">
      <c r="A1399" s="38">
        <v>45740.4851273148</v>
      </c>
      <c r="B1399" s="39"/>
      <c r="C1399" s="39"/>
      <c r="D1399" s="39" t="s">
        <v>25356</v>
      </c>
      <c r="E1399" s="39" t="s">
        <v>18128</v>
      </c>
      <c r="F1399" s="41" t="s">
        <v>18129</v>
      </c>
      <c r="G1399" s="39">
        <v>1</v>
      </c>
      <c r="H1399" s="42">
        <v>30</v>
      </c>
      <c r="I1399" s="44">
        <f>VENTAS[[#This Row],[Cantidad]]*VENTAS[[#This Row],[Precio Venta]]</f>
        <v>30</v>
      </c>
      <c r="J1399" s="42">
        <f>IF(VENTAS[[#This Row],[Nombre del Gestor]]&gt;1,VENTAS[[#This Row],[Precio Venta]]*10%,0)</f>
        <v>3</v>
      </c>
      <c r="K1399" s="42">
        <f>IFERROR(VLOOKUP(VENTAS[[#This Row],[Código del producto Vendido]],STOCK[],13,FALSE),VENTAS[[#This Row],[Precio Venta]]*0.6)-VENTAS[[#This Row],[Comisión Unitaria 10%]]</f>
        <v>12</v>
      </c>
      <c r="L1399" s="42">
        <f>VENTAS[[#This Row],[Cantidad]]*(VENTAS[[#This Row],[Precio Venta]]-VENTAS[[#This Row],[Costo Unitario SIN Comision]]-VENTAS[[#This Row],[Comisión Unitaria 10%]]-0.01*VENTAS[[#This Row],[Precio Venta]])</f>
        <v>14.7</v>
      </c>
      <c r="M1399" s="46"/>
      <c r="N1399" s="47" t="s">
        <v>25911</v>
      </c>
    </row>
    <row r="1400" ht="34" customHeight="1" spans="1:14">
      <c r="A1400" s="38">
        <v>45740.4851273148</v>
      </c>
      <c r="B1400" s="39"/>
      <c r="C1400" s="39"/>
      <c r="D1400" s="39" t="s">
        <v>25356</v>
      </c>
      <c r="E1400" s="39" t="s">
        <v>18187</v>
      </c>
      <c r="F1400" s="41" t="s">
        <v>18188</v>
      </c>
      <c r="G1400" s="39">
        <v>1</v>
      </c>
      <c r="H1400" s="42">
        <v>30</v>
      </c>
      <c r="I1400" s="44">
        <f>VENTAS[[#This Row],[Cantidad]]*VENTAS[[#This Row],[Precio Venta]]</f>
        <v>30</v>
      </c>
      <c r="J1400" s="42">
        <f>IF(VENTAS[[#This Row],[Nombre del Gestor]]&gt;1,VENTAS[[#This Row],[Precio Venta]]*10%,0)</f>
        <v>3</v>
      </c>
      <c r="K1400" s="42">
        <f>IFERROR(VLOOKUP(VENTAS[[#This Row],[Código del producto Vendido]],STOCK[],13,FALSE),VENTAS[[#This Row],[Precio Venta]]*0.6)-VENTAS[[#This Row],[Comisión Unitaria 10%]]</f>
        <v>12</v>
      </c>
      <c r="L1400" s="42">
        <f>VENTAS[[#This Row],[Cantidad]]*(VENTAS[[#This Row],[Precio Venta]]-VENTAS[[#This Row],[Costo Unitario SIN Comision]]-VENTAS[[#This Row],[Comisión Unitaria 10%]]-0.01*VENTAS[[#This Row],[Precio Venta]])</f>
        <v>14.7</v>
      </c>
      <c r="M1400" s="46"/>
      <c r="N1400" s="47" t="s">
        <v>25912</v>
      </c>
    </row>
    <row r="1401" ht="34" customHeight="1" spans="1:14">
      <c r="A1401" s="38">
        <v>45740.4851273148</v>
      </c>
      <c r="B1401" s="39"/>
      <c r="C1401" s="39"/>
      <c r="D1401" s="39" t="s">
        <v>25356</v>
      </c>
      <c r="E1401" s="39" t="s">
        <v>18130</v>
      </c>
      <c r="F1401" s="41" t="s">
        <v>18131</v>
      </c>
      <c r="G1401" s="39">
        <v>1</v>
      </c>
      <c r="H1401" s="42">
        <v>30</v>
      </c>
      <c r="I1401" s="44">
        <f>VENTAS[[#This Row],[Cantidad]]*VENTAS[[#This Row],[Precio Venta]]</f>
        <v>30</v>
      </c>
      <c r="J1401" s="42">
        <f>IF(VENTAS[[#This Row],[Nombre del Gestor]]&gt;1,VENTAS[[#This Row],[Precio Venta]]*10%,0)</f>
        <v>3</v>
      </c>
      <c r="K1401" s="42">
        <f>IFERROR(VLOOKUP(VENTAS[[#This Row],[Código del producto Vendido]],STOCK[],13,FALSE),VENTAS[[#This Row],[Precio Venta]]*0.6)-VENTAS[[#This Row],[Comisión Unitaria 10%]]</f>
        <v>12</v>
      </c>
      <c r="L1401" s="42">
        <f>VENTAS[[#This Row],[Cantidad]]*(VENTAS[[#This Row],[Precio Venta]]-VENTAS[[#This Row],[Costo Unitario SIN Comision]]-VENTAS[[#This Row],[Comisión Unitaria 10%]]-0.01*VENTAS[[#This Row],[Precio Venta]])</f>
        <v>14.7</v>
      </c>
      <c r="M1401" s="46"/>
      <c r="N1401" s="47" t="s">
        <v>25913</v>
      </c>
    </row>
    <row r="1402" ht="34" customHeight="1" spans="1:14">
      <c r="A1402" s="38">
        <v>45740.8184259259</v>
      </c>
      <c r="B1402" s="39"/>
      <c r="C1402" s="39"/>
      <c r="D1402" s="39" t="s">
        <v>24280</v>
      </c>
      <c r="E1402" s="39" t="s">
        <v>25914</v>
      </c>
      <c r="F1402" s="41" t="s">
        <v>25915</v>
      </c>
      <c r="G1402" s="39">
        <v>3</v>
      </c>
      <c r="H1402" s="42">
        <v>4</v>
      </c>
      <c r="I1402" s="44">
        <f>VENTAS[[#This Row],[Cantidad]]*VENTAS[[#This Row],[Precio Venta]]</f>
        <v>12</v>
      </c>
      <c r="J1402" s="42">
        <f>IF(VENTAS[[#This Row],[Nombre del Gestor]]&gt;1,VENTAS[[#This Row],[Precio Venta]]*10%,0)</f>
        <v>0.4</v>
      </c>
      <c r="K1402" s="42">
        <f>IFERROR(VLOOKUP(VENTAS[[#This Row],[Código del producto Vendido]],STOCK[],13,FALSE),VENTAS[[#This Row],[Precio Venta]]*0.6)-VENTAS[[#This Row],[Comisión Unitaria 10%]]</f>
        <v>2</v>
      </c>
      <c r="L1402" s="42">
        <f>VENTAS[[#This Row],[Cantidad]]*(VENTAS[[#This Row],[Precio Venta]]-VENTAS[[#This Row],[Costo Unitario SIN Comision]]-VENTAS[[#This Row],[Comisión Unitaria 10%]]-0.01*VENTAS[[#This Row],[Precio Venta]])</f>
        <v>4.68</v>
      </c>
      <c r="M1402" s="46"/>
      <c r="N1402" s="47" t="s">
        <v>25916</v>
      </c>
    </row>
    <row r="1403" ht="34" customHeight="1" spans="1:14">
      <c r="A1403" s="38">
        <v>45741.6197337963</v>
      </c>
      <c r="B1403" s="39"/>
      <c r="C1403" s="39"/>
      <c r="D1403" s="39" t="s">
        <v>24029</v>
      </c>
      <c r="E1403" s="39" t="s">
        <v>25917</v>
      </c>
      <c r="F1403" s="41" t="s">
        <v>25918</v>
      </c>
      <c r="G1403" s="39">
        <v>1</v>
      </c>
      <c r="H1403" s="42">
        <v>30</v>
      </c>
      <c r="I1403" s="44">
        <f>VENTAS[[#This Row],[Cantidad]]*VENTAS[[#This Row],[Precio Venta]]</f>
        <v>30</v>
      </c>
      <c r="J1403" s="42">
        <f>IF(VENTAS[[#This Row],[Nombre del Gestor]]&gt;1,VENTAS[[#This Row],[Precio Venta]]*10%,0)</f>
        <v>3</v>
      </c>
      <c r="K1403" s="42">
        <f>IFERROR(VLOOKUP(VENTAS[[#This Row],[Código del producto Vendido]],STOCK[],13,FALSE),VENTAS[[#This Row],[Precio Venta]]*0.6)-VENTAS[[#This Row],[Comisión Unitaria 10%]]</f>
        <v>15</v>
      </c>
      <c r="L1403" s="42">
        <f>VENTAS[[#This Row],[Cantidad]]*(VENTAS[[#This Row],[Precio Venta]]-VENTAS[[#This Row],[Costo Unitario SIN Comision]]-VENTAS[[#This Row],[Comisión Unitaria 10%]]-0.01*VENTAS[[#This Row],[Precio Venta]])</f>
        <v>11.7</v>
      </c>
      <c r="M1403" s="46"/>
      <c r="N1403" s="47" t="s">
        <v>25919</v>
      </c>
    </row>
    <row r="1404" ht="34" customHeight="1" spans="1:14">
      <c r="A1404" s="38">
        <v>45742.2938310185</v>
      </c>
      <c r="B1404" s="39"/>
      <c r="C1404" s="39"/>
      <c r="D1404" s="39" t="s">
        <v>25436</v>
      </c>
      <c r="E1404" s="39" t="s">
        <v>17769</v>
      </c>
      <c r="F1404" s="41" t="s">
        <v>17739</v>
      </c>
      <c r="G1404" s="39">
        <v>1</v>
      </c>
      <c r="H1404" s="42">
        <v>25</v>
      </c>
      <c r="I1404" s="44">
        <f>VENTAS[[#This Row],[Cantidad]]*VENTAS[[#This Row],[Precio Venta]]</f>
        <v>25</v>
      </c>
      <c r="J1404" s="42">
        <f>IF(VENTAS[[#This Row],[Nombre del Gestor]]&gt;1,VENTAS[[#This Row],[Precio Venta]]*10%,0)</f>
        <v>2.5</v>
      </c>
      <c r="K1404" s="42">
        <f>IFERROR(VLOOKUP(VENTAS[[#This Row],[Código del producto Vendido]],STOCK[],13,FALSE),VENTAS[[#This Row],[Precio Venta]]*0.6)-VENTAS[[#This Row],[Comisión Unitaria 10%]]</f>
        <v>10.8</v>
      </c>
      <c r="L1404" s="42">
        <f>VENTAS[[#This Row],[Cantidad]]*(VENTAS[[#This Row],[Precio Venta]]-VENTAS[[#This Row],[Costo Unitario SIN Comision]]-VENTAS[[#This Row],[Comisión Unitaria 10%]]-0.01*VENTAS[[#This Row],[Precio Venta]])</f>
        <v>11.45</v>
      </c>
      <c r="M1404" s="46"/>
      <c r="N1404" s="47" t="s">
        <v>25920</v>
      </c>
    </row>
    <row r="1405" ht="34" customHeight="1" spans="1:14">
      <c r="A1405" s="38">
        <v>45742.3492592593</v>
      </c>
      <c r="B1405" s="39"/>
      <c r="C1405" s="39"/>
      <c r="D1405" s="39"/>
      <c r="E1405" s="39" t="s">
        <v>17978</v>
      </c>
      <c r="F1405" s="41" t="s">
        <v>17979</v>
      </c>
      <c r="G1405" s="39">
        <v>1</v>
      </c>
      <c r="H1405" s="42">
        <v>35</v>
      </c>
      <c r="I1405" s="44">
        <f>VENTAS[[#This Row],[Cantidad]]*VENTAS[[#This Row],[Precio Venta]]</f>
        <v>35</v>
      </c>
      <c r="J1405" s="42">
        <f>IF(VENTAS[[#This Row],[Nombre del Gestor]]&gt;1,VENTAS[[#This Row],[Precio Venta]]*10%,0)</f>
        <v>0</v>
      </c>
      <c r="K1405" s="42">
        <f>IFERROR(VLOOKUP(VENTAS[[#This Row],[Código del producto Vendido]],STOCK[],13,FALSE),VENTAS[[#This Row],[Precio Venta]]*0.6)-VENTAS[[#This Row],[Comisión Unitaria 10%]]</f>
        <v>15.5</v>
      </c>
      <c r="L1405" s="42">
        <f>VENTAS[[#This Row],[Cantidad]]*(VENTAS[[#This Row],[Precio Venta]]-VENTAS[[#This Row],[Costo Unitario SIN Comision]]-VENTAS[[#This Row],[Comisión Unitaria 10%]]-0.01*VENTAS[[#This Row],[Precio Venta]])</f>
        <v>19.15</v>
      </c>
      <c r="M1405" s="46"/>
      <c r="N1405" s="47" t="s">
        <v>25921</v>
      </c>
    </row>
    <row r="1406" ht="17" customHeight="1" spans="1:14">
      <c r="A1406" s="38">
        <v>45742.8360648148</v>
      </c>
      <c r="B1406" s="39"/>
      <c r="C1406" s="39"/>
      <c r="D1406" s="39" t="s">
        <v>25436</v>
      </c>
      <c r="E1406" s="39" t="s">
        <v>25922</v>
      </c>
      <c r="F1406" s="41" t="s">
        <v>25923</v>
      </c>
      <c r="G1406" s="39">
        <v>1</v>
      </c>
      <c r="H1406" s="42">
        <v>22</v>
      </c>
      <c r="I1406" s="44">
        <f>VENTAS[[#This Row],[Cantidad]]*VENTAS[[#This Row],[Precio Venta]]</f>
        <v>22</v>
      </c>
      <c r="J1406" s="42">
        <f>IF(VENTAS[[#This Row],[Nombre del Gestor]]&gt;1,VENTAS[[#This Row],[Precio Venta]]*10%,0)</f>
        <v>2.2</v>
      </c>
      <c r="K1406" s="42">
        <f>IFERROR(VLOOKUP(VENTAS[[#This Row],[Código del producto Vendido]],STOCK[],13,FALSE),VENTAS[[#This Row],[Precio Venta]]*0.6)-VENTAS[[#This Row],[Comisión Unitaria 10%]]</f>
        <v>11</v>
      </c>
      <c r="L1406" s="42">
        <f>VENTAS[[#This Row],[Cantidad]]*(VENTAS[[#This Row],[Precio Venta]]-VENTAS[[#This Row],[Costo Unitario SIN Comision]]-VENTAS[[#This Row],[Comisión Unitaria 10%]]-0.01*VENTAS[[#This Row],[Precio Venta]])</f>
        <v>8.58</v>
      </c>
      <c r="M1406" s="46"/>
      <c r="N1406" s="47" t="s">
        <v>25924</v>
      </c>
    </row>
    <row r="1407" ht="34" customHeight="1" spans="1:14">
      <c r="A1407" s="38">
        <v>45742.8360648148</v>
      </c>
      <c r="B1407" s="39"/>
      <c r="C1407" s="39"/>
      <c r="D1407" s="39" t="s">
        <v>25436</v>
      </c>
      <c r="E1407" s="39" t="s">
        <v>25796</v>
      </c>
      <c r="F1407" s="41" t="s">
        <v>25797</v>
      </c>
      <c r="G1407" s="39">
        <v>1</v>
      </c>
      <c r="H1407" s="42">
        <v>22</v>
      </c>
      <c r="I1407" s="44">
        <f>VENTAS[[#This Row],[Cantidad]]*VENTAS[[#This Row],[Precio Venta]]</f>
        <v>22</v>
      </c>
      <c r="J1407" s="42">
        <f>IF(VENTAS[[#This Row],[Nombre del Gestor]]&gt;1,VENTAS[[#This Row],[Precio Venta]]*10%,0)</f>
        <v>2.2</v>
      </c>
      <c r="K1407" s="42">
        <f>IFERROR(VLOOKUP(VENTAS[[#This Row],[Código del producto Vendido]],STOCK[],13,FALSE),VENTAS[[#This Row],[Precio Venta]]*0.6)-VENTAS[[#This Row],[Comisión Unitaria 10%]]</f>
        <v>11</v>
      </c>
      <c r="L1407" s="42">
        <f>VENTAS[[#This Row],[Cantidad]]*(VENTAS[[#This Row],[Precio Venta]]-VENTAS[[#This Row],[Costo Unitario SIN Comision]]-VENTAS[[#This Row],[Comisión Unitaria 10%]]-0.01*VENTAS[[#This Row],[Precio Venta]])</f>
        <v>8.58</v>
      </c>
      <c r="M1407" s="46"/>
      <c r="N1407" s="47" t="s">
        <v>25925</v>
      </c>
    </row>
    <row r="1408" ht="17" customHeight="1" spans="1:14">
      <c r="A1408" s="38">
        <v>45742.8373958333</v>
      </c>
      <c r="B1408" s="39"/>
      <c r="C1408" s="39"/>
      <c r="D1408" s="39" t="s">
        <v>25356</v>
      </c>
      <c r="E1408" s="39" t="s">
        <v>25926</v>
      </c>
      <c r="F1408" s="41" t="s">
        <v>17661</v>
      </c>
      <c r="G1408" s="39">
        <v>1</v>
      </c>
      <c r="H1408" s="42">
        <v>18</v>
      </c>
      <c r="I1408" s="44">
        <f>VENTAS[[#This Row],[Cantidad]]*VENTAS[[#This Row],[Precio Venta]]</f>
        <v>18</v>
      </c>
      <c r="J1408" s="42">
        <f>IF(VENTAS[[#This Row],[Nombre del Gestor]]&gt;1,VENTAS[[#This Row],[Precio Venta]]*10%,0)</f>
        <v>1.8</v>
      </c>
      <c r="K1408" s="42">
        <f>IFERROR(VLOOKUP(VENTAS[[#This Row],[Código del producto Vendido]],STOCK[],13,FALSE),VENTAS[[#This Row],[Precio Venta]]*0.6)-VENTAS[[#This Row],[Comisión Unitaria 10%]]</f>
        <v>9</v>
      </c>
      <c r="L1408" s="42">
        <f>VENTAS[[#This Row],[Cantidad]]*(VENTAS[[#This Row],[Precio Venta]]-VENTAS[[#This Row],[Costo Unitario SIN Comision]]-VENTAS[[#This Row],[Comisión Unitaria 10%]]-0.01*VENTAS[[#This Row],[Precio Venta]])</f>
        <v>7.02</v>
      </c>
      <c r="M1408" s="46"/>
      <c r="N1408" s="47" t="s">
        <v>25927</v>
      </c>
    </row>
    <row r="1409" ht="17" customHeight="1" spans="1:14">
      <c r="A1409" s="38">
        <v>45742.8392361111</v>
      </c>
      <c r="B1409" s="39"/>
      <c r="C1409" s="39"/>
      <c r="D1409" s="39" t="s">
        <v>23671</v>
      </c>
      <c r="E1409" s="39" t="s">
        <v>25269</v>
      </c>
      <c r="F1409" s="41" t="s">
        <v>16659</v>
      </c>
      <c r="G1409" s="39">
        <v>1</v>
      </c>
      <c r="H1409" s="42">
        <v>18</v>
      </c>
      <c r="I1409" s="44">
        <f>VENTAS[[#This Row],[Cantidad]]*VENTAS[[#This Row],[Precio Venta]]</f>
        <v>18</v>
      </c>
      <c r="J1409" s="42">
        <f>IF(VENTAS[[#This Row],[Nombre del Gestor]]&gt;1,VENTAS[[#This Row],[Precio Venta]]*10%,0)</f>
        <v>1.8</v>
      </c>
      <c r="K1409" s="42">
        <f>IFERROR(VLOOKUP(VENTAS[[#This Row],[Código del producto Vendido]],STOCK[],13,FALSE),VENTAS[[#This Row],[Precio Venta]]*0.6)-VENTAS[[#This Row],[Comisión Unitaria 10%]]</f>
        <v>9</v>
      </c>
      <c r="L1409" s="42">
        <f>VENTAS[[#This Row],[Cantidad]]*(VENTAS[[#This Row],[Precio Venta]]-VENTAS[[#This Row],[Costo Unitario SIN Comision]]-VENTAS[[#This Row],[Comisión Unitaria 10%]]-0.01*VENTAS[[#This Row],[Precio Venta]])</f>
        <v>7.02</v>
      </c>
      <c r="M1409" s="46"/>
      <c r="N1409" s="47" t="s">
        <v>25928</v>
      </c>
    </row>
    <row r="1410" ht="17" customHeight="1" spans="1:14">
      <c r="A1410" s="38">
        <v>45742.8392361111</v>
      </c>
      <c r="B1410" s="39"/>
      <c r="C1410" s="39"/>
      <c r="D1410" s="39" t="s">
        <v>23671</v>
      </c>
      <c r="E1410" s="39" t="s">
        <v>25929</v>
      </c>
      <c r="F1410" s="41" t="s">
        <v>25930</v>
      </c>
      <c r="G1410" s="39">
        <v>1</v>
      </c>
      <c r="H1410" s="42">
        <v>15</v>
      </c>
      <c r="I1410" s="44">
        <f>VENTAS[[#This Row],[Cantidad]]*VENTAS[[#This Row],[Precio Venta]]</f>
        <v>15</v>
      </c>
      <c r="J1410" s="42">
        <f>IF(VENTAS[[#This Row],[Nombre del Gestor]]&gt;1,VENTAS[[#This Row],[Precio Venta]]*10%,0)</f>
        <v>1.5</v>
      </c>
      <c r="K1410" s="42">
        <f>IFERROR(VLOOKUP(VENTAS[[#This Row],[Código del producto Vendido]],STOCK[],13,FALSE),VENTAS[[#This Row],[Precio Venta]]*0.6)-VENTAS[[#This Row],[Comisión Unitaria 10%]]</f>
        <v>7.5</v>
      </c>
      <c r="L1410" s="42">
        <f>VENTAS[[#This Row],[Cantidad]]*(VENTAS[[#This Row],[Precio Venta]]-VENTAS[[#This Row],[Costo Unitario SIN Comision]]-VENTAS[[#This Row],[Comisión Unitaria 10%]]-0.01*VENTAS[[#This Row],[Precio Venta]])</f>
        <v>5.85</v>
      </c>
      <c r="M1410" s="46"/>
      <c r="N1410" s="47" t="s">
        <v>25931</v>
      </c>
    </row>
    <row r="1411" ht="17" customHeight="1" spans="1:14">
      <c r="A1411" s="38">
        <v>45742.8407638889</v>
      </c>
      <c r="B1411" s="39"/>
      <c r="C1411" s="39"/>
      <c r="D1411" s="39" t="s">
        <v>23174</v>
      </c>
      <c r="E1411" s="39" t="s">
        <v>17484</v>
      </c>
      <c r="F1411" s="41" t="s">
        <v>17479</v>
      </c>
      <c r="G1411" s="39">
        <v>1</v>
      </c>
      <c r="H1411" s="42">
        <v>29</v>
      </c>
      <c r="I1411" s="44">
        <f>VENTAS[[#This Row],[Cantidad]]*VENTAS[[#This Row],[Precio Venta]]</f>
        <v>29</v>
      </c>
      <c r="J1411" s="42">
        <f>IF(VENTAS[[#This Row],[Nombre del Gestor]]&gt;1,VENTAS[[#This Row],[Precio Venta]]*10%,0)</f>
        <v>2.9</v>
      </c>
      <c r="K1411" s="42">
        <f>IFERROR(VLOOKUP(VENTAS[[#This Row],[Código del producto Vendido]],STOCK[],13,FALSE),VENTAS[[#This Row],[Precio Venta]]*0.6)-VENTAS[[#This Row],[Comisión Unitaria 10%]]</f>
        <v>16.25</v>
      </c>
      <c r="L1411" s="42">
        <f>VENTAS[[#This Row],[Cantidad]]*(VENTAS[[#This Row],[Precio Venta]]-VENTAS[[#This Row],[Costo Unitario SIN Comision]]-VENTAS[[#This Row],[Comisión Unitaria 10%]]-0.01*VENTAS[[#This Row],[Precio Venta]])</f>
        <v>9.56</v>
      </c>
      <c r="M1411" s="46"/>
      <c r="N1411" s="47" t="s">
        <v>25932</v>
      </c>
    </row>
    <row r="1412" ht="17" customHeight="1" spans="1:14">
      <c r="A1412" s="38">
        <v>45742.8423032407</v>
      </c>
      <c r="B1412" s="39"/>
      <c r="C1412" s="39"/>
      <c r="D1412" s="39" t="s">
        <v>24029</v>
      </c>
      <c r="E1412" s="39" t="s">
        <v>17358</v>
      </c>
      <c r="F1412" s="41" t="s">
        <v>17359</v>
      </c>
      <c r="G1412" s="39">
        <v>1</v>
      </c>
      <c r="H1412" s="42">
        <v>23</v>
      </c>
      <c r="I1412" s="44">
        <f>VENTAS[[#This Row],[Cantidad]]*VENTAS[[#This Row],[Precio Venta]]</f>
        <v>23</v>
      </c>
      <c r="J1412" s="42">
        <f>IF(VENTAS[[#This Row],[Nombre del Gestor]]&gt;1,VENTAS[[#This Row],[Precio Venta]]*10%,0)</f>
        <v>2.3</v>
      </c>
      <c r="K1412" s="42">
        <f>IFERROR(VLOOKUP(VENTAS[[#This Row],[Código del producto Vendido]],STOCK[],13,FALSE),VENTAS[[#This Row],[Precio Venta]]*0.6)-VENTAS[[#This Row],[Comisión Unitaria 10%]]</f>
        <v>15.22</v>
      </c>
      <c r="L1412" s="42">
        <f>VENTAS[[#This Row],[Cantidad]]*(VENTAS[[#This Row],[Precio Venta]]-VENTAS[[#This Row],[Costo Unitario SIN Comision]]-VENTAS[[#This Row],[Comisión Unitaria 10%]]-0.01*VENTAS[[#This Row],[Precio Venta]])</f>
        <v>5.25</v>
      </c>
      <c r="M1412" s="46"/>
      <c r="N1412" s="47" t="s">
        <v>25933</v>
      </c>
    </row>
    <row r="1413" ht="34" customHeight="1" spans="1:14">
      <c r="A1413" s="38">
        <v>45742.8423032407</v>
      </c>
      <c r="B1413" s="39"/>
      <c r="C1413" s="39"/>
      <c r="D1413" s="39" t="s">
        <v>24029</v>
      </c>
      <c r="E1413" s="39" t="s">
        <v>17708</v>
      </c>
      <c r="F1413" s="41" t="s">
        <v>25934</v>
      </c>
      <c r="G1413" s="39">
        <v>1</v>
      </c>
      <c r="H1413" s="42">
        <v>35</v>
      </c>
      <c r="I1413" s="44">
        <f>VENTAS[[#This Row],[Cantidad]]*VENTAS[[#This Row],[Precio Venta]]</f>
        <v>35</v>
      </c>
      <c r="J1413" s="42">
        <f>IF(VENTAS[[#This Row],[Nombre del Gestor]]&gt;1,VENTAS[[#This Row],[Precio Venta]]*10%,0)</f>
        <v>3.5</v>
      </c>
      <c r="K1413" s="42">
        <f>IFERROR(VLOOKUP(VENTAS[[#This Row],[Código del producto Vendido]],STOCK[],13,FALSE),VENTAS[[#This Row],[Precio Venta]]*0.6)-VENTAS[[#This Row],[Comisión Unitaria 10%]]</f>
        <v>10.8</v>
      </c>
      <c r="L1413" s="42">
        <f>VENTAS[[#This Row],[Cantidad]]*(VENTAS[[#This Row],[Precio Venta]]-VENTAS[[#This Row],[Costo Unitario SIN Comision]]-VENTAS[[#This Row],[Comisión Unitaria 10%]]-0.01*VENTAS[[#This Row],[Precio Venta]])</f>
        <v>20.35</v>
      </c>
      <c r="M1413" s="46"/>
      <c r="N1413" s="47" t="s">
        <v>25935</v>
      </c>
    </row>
    <row r="1414" ht="17" customHeight="1" spans="1:14">
      <c r="A1414" s="38">
        <v>45742.8423032407</v>
      </c>
      <c r="B1414" s="39"/>
      <c r="C1414" s="39"/>
      <c r="D1414" s="39" t="s">
        <v>24029</v>
      </c>
      <c r="E1414" s="39" t="s">
        <v>17341</v>
      </c>
      <c r="F1414" s="41" t="s">
        <v>17340</v>
      </c>
      <c r="G1414" s="39">
        <v>1</v>
      </c>
      <c r="H1414" s="42">
        <v>30</v>
      </c>
      <c r="I1414" s="44">
        <f>VENTAS[[#This Row],[Cantidad]]*VENTAS[[#This Row],[Precio Venta]]</f>
        <v>30</v>
      </c>
      <c r="J1414" s="42">
        <f>IF(VENTAS[[#This Row],[Nombre del Gestor]]&gt;1,VENTAS[[#This Row],[Precio Venta]]*10%,0)</f>
        <v>3</v>
      </c>
      <c r="K1414" s="42">
        <f>IFERROR(VLOOKUP(VENTAS[[#This Row],[Código del producto Vendido]],STOCK[],13,FALSE),VENTAS[[#This Row],[Precio Venta]]*0.6)-VENTAS[[#This Row],[Comisión Unitaria 10%]]</f>
        <v>18.28</v>
      </c>
      <c r="L1414" s="42">
        <f>VENTAS[[#This Row],[Cantidad]]*(VENTAS[[#This Row],[Precio Venta]]-VENTAS[[#This Row],[Costo Unitario SIN Comision]]-VENTAS[[#This Row],[Comisión Unitaria 10%]]-0.01*VENTAS[[#This Row],[Precio Venta]])</f>
        <v>8.42</v>
      </c>
      <c r="M1414" s="46"/>
      <c r="N1414" s="47" t="s">
        <v>25936</v>
      </c>
    </row>
    <row r="1415" ht="34" customHeight="1" spans="1:14">
      <c r="A1415" s="38">
        <v>45743.7529050926</v>
      </c>
      <c r="B1415" s="39"/>
      <c r="C1415" s="39"/>
      <c r="D1415" s="39" t="s">
        <v>24029</v>
      </c>
      <c r="E1415" s="39" t="s">
        <v>17559</v>
      </c>
      <c r="F1415" s="41" t="s">
        <v>17557</v>
      </c>
      <c r="G1415" s="39">
        <v>1</v>
      </c>
      <c r="H1415" s="42">
        <v>20</v>
      </c>
      <c r="I1415" s="44">
        <f>VENTAS[[#This Row],[Cantidad]]*VENTAS[[#This Row],[Precio Venta]]</f>
        <v>20</v>
      </c>
      <c r="J1415" s="42">
        <f>IF(VENTAS[[#This Row],[Nombre del Gestor]]&gt;1,VENTAS[[#This Row],[Precio Venta]]*10%,0)</f>
        <v>2</v>
      </c>
      <c r="K1415" s="42">
        <f>IFERROR(VLOOKUP(VENTAS[[#This Row],[Código del producto Vendido]],STOCK[],13,FALSE),VENTAS[[#This Row],[Precio Venta]]*0.6)-VENTAS[[#This Row],[Comisión Unitaria 10%]]</f>
        <v>9.8</v>
      </c>
      <c r="L1415" s="42">
        <f>VENTAS[[#This Row],[Cantidad]]*(VENTAS[[#This Row],[Precio Venta]]-VENTAS[[#This Row],[Costo Unitario SIN Comision]]-VENTAS[[#This Row],[Comisión Unitaria 10%]]-0.01*VENTAS[[#This Row],[Precio Venta]])</f>
        <v>8</v>
      </c>
      <c r="M1415" s="46"/>
      <c r="N1415" s="47" t="s">
        <v>25937</v>
      </c>
    </row>
    <row r="1416" ht="17" customHeight="1" spans="1:14">
      <c r="A1416" s="38">
        <v>45743.7672337963</v>
      </c>
      <c r="B1416" s="39"/>
      <c r="C1416" s="39"/>
      <c r="D1416" s="39"/>
      <c r="E1416" s="39" t="s">
        <v>18545</v>
      </c>
      <c r="F1416" s="41" t="s">
        <v>18546</v>
      </c>
      <c r="G1416" s="39">
        <v>1</v>
      </c>
      <c r="H1416" s="42">
        <v>30</v>
      </c>
      <c r="I1416" s="44">
        <f>VENTAS[[#This Row],[Cantidad]]*VENTAS[[#This Row],[Precio Venta]]</f>
        <v>30</v>
      </c>
      <c r="J1416" s="42">
        <f>IF(VENTAS[[#This Row],[Nombre del Gestor]]&gt;1,VENTAS[[#This Row],[Precio Venta]]*10%,0)</f>
        <v>0</v>
      </c>
      <c r="K1416" s="42">
        <f>IFERROR(VLOOKUP(VENTAS[[#This Row],[Código del producto Vendido]],STOCK[],13,FALSE),VENTAS[[#This Row],[Precio Venta]]*0.6)-VENTAS[[#This Row],[Comisión Unitaria 10%]]</f>
        <v>15</v>
      </c>
      <c r="L1416" s="42">
        <f>VENTAS[[#This Row],[Cantidad]]*(VENTAS[[#This Row],[Precio Venta]]-VENTAS[[#This Row],[Costo Unitario SIN Comision]]-VENTAS[[#This Row],[Comisión Unitaria 10%]]-0.01*VENTAS[[#This Row],[Precio Venta]])</f>
        <v>14.7</v>
      </c>
      <c r="M1416" s="46"/>
      <c r="N1416" s="47" t="s">
        <v>25938</v>
      </c>
    </row>
    <row r="1417" ht="34" customHeight="1" spans="1:14">
      <c r="A1417" s="38">
        <v>45744.3206828704</v>
      </c>
      <c r="B1417" s="39"/>
      <c r="C1417" s="39"/>
      <c r="D1417" s="39" t="s">
        <v>24280</v>
      </c>
      <c r="E1417" s="39" t="s">
        <v>18527</v>
      </c>
      <c r="F1417" s="41" t="s">
        <v>18528</v>
      </c>
      <c r="G1417" s="39">
        <v>1</v>
      </c>
      <c r="H1417" s="42">
        <v>20</v>
      </c>
      <c r="I1417" s="44">
        <f>VENTAS[[#This Row],[Cantidad]]*VENTAS[[#This Row],[Precio Venta]]</f>
        <v>20</v>
      </c>
      <c r="J1417" s="42">
        <f>IF(VENTAS[[#This Row],[Nombre del Gestor]]&gt;1,VENTAS[[#This Row],[Precio Venta]]*10%,0)</f>
        <v>2</v>
      </c>
      <c r="K1417" s="42">
        <f>IFERROR(VLOOKUP(VENTAS[[#This Row],[Código del producto Vendido]],STOCK[],13,FALSE),VENTAS[[#This Row],[Precio Venta]]*0.6)-VENTAS[[#This Row],[Comisión Unitaria 10%]]</f>
        <v>12</v>
      </c>
      <c r="L1417" s="42">
        <f>VENTAS[[#This Row],[Cantidad]]*(VENTAS[[#This Row],[Precio Venta]]-VENTAS[[#This Row],[Costo Unitario SIN Comision]]-VENTAS[[#This Row],[Comisión Unitaria 10%]]-0.01*VENTAS[[#This Row],[Precio Venta]])</f>
        <v>5.8</v>
      </c>
      <c r="M1417" s="46"/>
      <c r="N1417" s="47" t="s">
        <v>25939</v>
      </c>
    </row>
    <row r="1418" ht="17" customHeight="1" spans="1:14">
      <c r="A1418" s="38">
        <v>45744.3206828704</v>
      </c>
      <c r="B1418" s="39"/>
      <c r="C1418" s="39"/>
      <c r="D1418" s="39" t="s">
        <v>24280</v>
      </c>
      <c r="E1418" s="39" t="s">
        <v>18026</v>
      </c>
      <c r="F1418" s="41" t="s">
        <v>18027</v>
      </c>
      <c r="G1418" s="39">
        <v>1</v>
      </c>
      <c r="H1418" s="42">
        <v>15</v>
      </c>
      <c r="I1418" s="44">
        <f>VENTAS[[#This Row],[Cantidad]]*VENTAS[[#This Row],[Precio Venta]]</f>
        <v>15</v>
      </c>
      <c r="J1418" s="42">
        <f>IF(VENTAS[[#This Row],[Nombre del Gestor]]&gt;1,VENTAS[[#This Row],[Precio Venta]]*10%,0)</f>
        <v>1.5</v>
      </c>
      <c r="K1418" s="42">
        <f>IFERROR(VLOOKUP(VENTAS[[#This Row],[Código del producto Vendido]],STOCK[],13,FALSE),VENTAS[[#This Row],[Precio Venta]]*0.6)-VENTAS[[#This Row],[Comisión Unitaria 10%]]</f>
        <v>12</v>
      </c>
      <c r="L1418" s="42">
        <f>VENTAS[[#This Row],[Cantidad]]*(VENTAS[[#This Row],[Precio Venta]]-VENTAS[[#This Row],[Costo Unitario SIN Comision]]-VENTAS[[#This Row],[Comisión Unitaria 10%]]-0.01*VENTAS[[#This Row],[Precio Venta]])</f>
        <v>1.35</v>
      </c>
      <c r="M1418" s="46"/>
      <c r="N1418" s="47" t="s">
        <v>25940</v>
      </c>
    </row>
    <row r="1419" ht="34" customHeight="1" spans="1:14">
      <c r="A1419" s="38">
        <v>45745.4349074074</v>
      </c>
      <c r="B1419" s="39"/>
      <c r="C1419" s="39"/>
      <c r="D1419" s="39" t="s">
        <v>23174</v>
      </c>
      <c r="E1419" s="39" t="s">
        <v>18768</v>
      </c>
      <c r="F1419" s="41" t="s">
        <v>18766</v>
      </c>
      <c r="G1419" s="39">
        <v>1</v>
      </c>
      <c r="H1419" s="42">
        <v>30</v>
      </c>
      <c r="I1419" s="44">
        <f>VENTAS[[#This Row],[Cantidad]]*VENTAS[[#This Row],[Precio Venta]]</f>
        <v>30</v>
      </c>
      <c r="J1419" s="42">
        <f>IF(VENTAS[[#This Row],[Nombre del Gestor]]&gt;1,VENTAS[[#This Row],[Precio Venta]]*10%,0)</f>
        <v>3</v>
      </c>
      <c r="K1419" s="42">
        <f>IFERROR(VLOOKUP(VENTAS[[#This Row],[Código del producto Vendido]],STOCK[],13,FALSE),VENTAS[[#This Row],[Precio Venta]]*0.6)-VENTAS[[#This Row],[Comisión Unitaria 10%]]</f>
        <v>12.73</v>
      </c>
      <c r="L1419" s="42">
        <f>VENTAS[[#This Row],[Cantidad]]*(VENTAS[[#This Row],[Precio Venta]]-VENTAS[[#This Row],[Costo Unitario SIN Comision]]-VENTAS[[#This Row],[Comisión Unitaria 10%]]-0.01*VENTAS[[#This Row],[Precio Venta]])</f>
        <v>13.97</v>
      </c>
      <c r="M1419" s="46"/>
      <c r="N1419" s="47" t="s">
        <v>25941</v>
      </c>
    </row>
    <row r="1420" ht="34" customHeight="1" spans="1:14">
      <c r="A1420" s="38">
        <v>45745.4901041667</v>
      </c>
      <c r="B1420" s="39"/>
      <c r="C1420" s="39"/>
      <c r="D1420" s="39" t="s">
        <v>23345</v>
      </c>
      <c r="E1420" s="39" t="s">
        <v>25942</v>
      </c>
      <c r="F1420" s="41" t="s">
        <v>25943</v>
      </c>
      <c r="G1420" s="39">
        <v>1</v>
      </c>
      <c r="H1420" s="42">
        <v>25</v>
      </c>
      <c r="I1420" s="44">
        <f>VENTAS[[#This Row],[Cantidad]]*VENTAS[[#This Row],[Precio Venta]]</f>
        <v>25</v>
      </c>
      <c r="J1420" s="42">
        <f>IF(VENTAS[[#This Row],[Nombre del Gestor]]&gt;1,VENTAS[[#This Row],[Precio Venta]]*10%,0)</f>
        <v>2.5</v>
      </c>
      <c r="K1420" s="42">
        <f>IFERROR(VLOOKUP(VENTAS[[#This Row],[Código del producto Vendido]],STOCK[],13,FALSE),VENTAS[[#This Row],[Precio Venta]]*0.6)-VENTAS[[#This Row],[Comisión Unitaria 10%]]</f>
        <v>12.5</v>
      </c>
      <c r="L1420" s="42">
        <f>VENTAS[[#This Row],[Cantidad]]*(VENTAS[[#This Row],[Precio Venta]]-VENTAS[[#This Row],[Costo Unitario SIN Comision]]-VENTAS[[#This Row],[Comisión Unitaria 10%]]-0.01*VENTAS[[#This Row],[Precio Venta]])</f>
        <v>9.75</v>
      </c>
      <c r="M1420" s="46"/>
      <c r="N1420" s="47" t="s">
        <v>25944</v>
      </c>
    </row>
    <row r="1421" ht="34" customHeight="1" spans="1:14">
      <c r="A1421" s="38">
        <v>45745.4901041667</v>
      </c>
      <c r="B1421" s="39"/>
      <c r="C1421" s="39"/>
      <c r="D1421" s="39" t="s">
        <v>23345</v>
      </c>
      <c r="E1421" s="39" t="s">
        <v>25945</v>
      </c>
      <c r="F1421" s="41" t="s">
        <v>25946</v>
      </c>
      <c r="G1421" s="39">
        <v>1</v>
      </c>
      <c r="H1421" s="42">
        <v>18</v>
      </c>
      <c r="I1421" s="44">
        <f>VENTAS[[#This Row],[Cantidad]]*VENTAS[[#This Row],[Precio Venta]]</f>
        <v>18</v>
      </c>
      <c r="J1421" s="42">
        <f>IF(VENTAS[[#This Row],[Nombre del Gestor]]&gt;1,VENTAS[[#This Row],[Precio Venta]]*10%,0)</f>
        <v>1.8</v>
      </c>
      <c r="K1421" s="42">
        <f>IFERROR(VLOOKUP(VENTAS[[#This Row],[Código del producto Vendido]],STOCK[],13,FALSE),VENTAS[[#This Row],[Precio Venta]]*0.6)-VENTAS[[#This Row],[Comisión Unitaria 10%]]</f>
        <v>9</v>
      </c>
      <c r="L1421" s="42">
        <f>VENTAS[[#This Row],[Cantidad]]*(VENTAS[[#This Row],[Precio Venta]]-VENTAS[[#This Row],[Costo Unitario SIN Comision]]-VENTAS[[#This Row],[Comisión Unitaria 10%]]-0.01*VENTAS[[#This Row],[Precio Venta]])</f>
        <v>7.02</v>
      </c>
      <c r="M1421" s="46"/>
      <c r="N1421" s="47" t="s">
        <v>25947</v>
      </c>
    </row>
    <row r="1422" ht="34" customHeight="1" spans="1:14">
      <c r="A1422" s="38">
        <v>45745.4930555555</v>
      </c>
      <c r="B1422" s="39"/>
      <c r="C1422" s="39"/>
      <c r="D1422" s="39"/>
      <c r="E1422" s="39" t="s">
        <v>18768</v>
      </c>
      <c r="F1422" s="41" t="s">
        <v>18766</v>
      </c>
      <c r="G1422" s="39">
        <v>1</v>
      </c>
      <c r="H1422" s="42">
        <v>30</v>
      </c>
      <c r="I1422" s="44">
        <f>VENTAS[[#This Row],[Cantidad]]*VENTAS[[#This Row],[Precio Venta]]</f>
        <v>30</v>
      </c>
      <c r="J1422" s="42">
        <f>IF(VENTAS[[#This Row],[Nombre del Gestor]]&gt;1,VENTAS[[#This Row],[Precio Venta]]*10%,0)</f>
        <v>0</v>
      </c>
      <c r="K1422" s="42">
        <f>IFERROR(VLOOKUP(VENTAS[[#This Row],[Código del producto Vendido]],STOCK[],13,FALSE),VENTAS[[#This Row],[Precio Venta]]*0.6)-VENTAS[[#This Row],[Comisión Unitaria 10%]]</f>
        <v>15.73</v>
      </c>
      <c r="L1422" s="42">
        <f>VENTAS[[#This Row],[Cantidad]]*(VENTAS[[#This Row],[Precio Venta]]-VENTAS[[#This Row],[Costo Unitario SIN Comision]]-VENTAS[[#This Row],[Comisión Unitaria 10%]]-0.01*VENTAS[[#This Row],[Precio Venta]])</f>
        <v>13.97</v>
      </c>
      <c r="M1422" s="46"/>
      <c r="N1422" s="47" t="s">
        <v>25948</v>
      </c>
    </row>
    <row r="1423" ht="34" customHeight="1" spans="1:14">
      <c r="A1423" s="38">
        <v>45745.5339467593</v>
      </c>
      <c r="B1423" s="39"/>
      <c r="C1423" s="39"/>
      <c r="D1423" s="39" t="s">
        <v>23345</v>
      </c>
      <c r="E1423" s="39" t="s">
        <v>18767</v>
      </c>
      <c r="F1423" s="41" t="s">
        <v>18766</v>
      </c>
      <c r="G1423" s="39">
        <v>1</v>
      </c>
      <c r="H1423" s="42">
        <v>30</v>
      </c>
      <c r="I1423" s="44">
        <f>VENTAS[[#This Row],[Cantidad]]*VENTAS[[#This Row],[Precio Venta]]</f>
        <v>30</v>
      </c>
      <c r="J1423" s="42">
        <f>IF(VENTAS[[#This Row],[Nombre del Gestor]]&gt;1,VENTAS[[#This Row],[Precio Venta]]*10%,0)</f>
        <v>3</v>
      </c>
      <c r="K1423" s="42">
        <f>IFERROR(VLOOKUP(VENTAS[[#This Row],[Código del producto Vendido]],STOCK[],13,FALSE),VENTAS[[#This Row],[Precio Venta]]*0.6)-VENTAS[[#This Row],[Comisión Unitaria 10%]]</f>
        <v>12.73</v>
      </c>
      <c r="L1423" s="42">
        <f>VENTAS[[#This Row],[Cantidad]]*(VENTAS[[#This Row],[Precio Venta]]-VENTAS[[#This Row],[Costo Unitario SIN Comision]]-VENTAS[[#This Row],[Comisión Unitaria 10%]]-0.01*VENTAS[[#This Row],[Precio Venta]])</f>
        <v>13.97</v>
      </c>
      <c r="M1423" s="46"/>
      <c r="N1423" s="47" t="s">
        <v>25949</v>
      </c>
    </row>
    <row r="1424" ht="34" customHeight="1" spans="1:14">
      <c r="A1424" s="38">
        <v>45745.5347337963</v>
      </c>
      <c r="B1424" s="39"/>
      <c r="C1424" s="39"/>
      <c r="D1424" s="39" t="s">
        <v>25950</v>
      </c>
      <c r="E1424" s="39" t="s">
        <v>18768</v>
      </c>
      <c r="F1424" s="41" t="s">
        <v>18766</v>
      </c>
      <c r="G1424" s="39">
        <v>1</v>
      </c>
      <c r="H1424" s="42">
        <v>30</v>
      </c>
      <c r="I1424" s="44">
        <f>VENTAS[[#This Row],[Cantidad]]*VENTAS[[#This Row],[Precio Venta]]</f>
        <v>30</v>
      </c>
      <c r="J1424" s="42">
        <f>IF(VENTAS[[#This Row],[Nombre del Gestor]]&gt;1,VENTAS[[#This Row],[Precio Venta]]*10%,0)</f>
        <v>3</v>
      </c>
      <c r="K1424" s="42">
        <f>IFERROR(VLOOKUP(VENTAS[[#This Row],[Código del producto Vendido]],STOCK[],13,FALSE),VENTAS[[#This Row],[Precio Venta]]*0.6)-VENTAS[[#This Row],[Comisión Unitaria 10%]]</f>
        <v>12.73</v>
      </c>
      <c r="L1424" s="42">
        <f>VENTAS[[#This Row],[Cantidad]]*(VENTAS[[#This Row],[Precio Venta]]-VENTAS[[#This Row],[Costo Unitario SIN Comision]]-VENTAS[[#This Row],[Comisión Unitaria 10%]]-0.01*VENTAS[[#This Row],[Precio Venta]])</f>
        <v>13.97</v>
      </c>
      <c r="M1424" s="46"/>
      <c r="N1424" s="47" t="s">
        <v>25951</v>
      </c>
    </row>
    <row r="1425" ht="17" customHeight="1" spans="1:14">
      <c r="A1425" s="38">
        <v>45745.5362152778</v>
      </c>
      <c r="B1425" s="39"/>
      <c r="C1425" s="39"/>
      <c r="D1425" s="39"/>
      <c r="E1425" s="39" t="s">
        <v>25604</v>
      </c>
      <c r="F1425" s="41" t="s">
        <v>25605</v>
      </c>
      <c r="G1425" s="39">
        <v>1</v>
      </c>
      <c r="H1425" s="42">
        <v>18</v>
      </c>
      <c r="I1425" s="44">
        <f>VENTAS[[#This Row],[Cantidad]]*VENTAS[[#This Row],[Precio Venta]]</f>
        <v>18</v>
      </c>
      <c r="J1425" s="42">
        <f>IF(VENTAS[[#This Row],[Nombre del Gestor]]&gt;1,VENTAS[[#This Row],[Precio Venta]]*10%,0)</f>
        <v>0</v>
      </c>
      <c r="K1425" s="42">
        <f>IFERROR(VLOOKUP(VENTAS[[#This Row],[Código del producto Vendido]],STOCK[],13,FALSE),VENTAS[[#This Row],[Precio Venta]]*0.6)-VENTAS[[#This Row],[Comisión Unitaria 10%]]</f>
        <v>10.8</v>
      </c>
      <c r="L1425" s="42">
        <f>VENTAS[[#This Row],[Cantidad]]*(VENTAS[[#This Row],[Precio Venta]]-VENTAS[[#This Row],[Costo Unitario SIN Comision]]-VENTAS[[#This Row],[Comisión Unitaria 10%]]-0.01*VENTAS[[#This Row],[Precio Venta]])</f>
        <v>7.02</v>
      </c>
      <c r="M1425" s="46"/>
      <c r="N1425" s="47" t="s">
        <v>25952</v>
      </c>
    </row>
    <row r="1426" ht="17" customHeight="1" spans="1:14">
      <c r="A1426" s="38">
        <v>45745.5367708333</v>
      </c>
      <c r="B1426" s="39"/>
      <c r="C1426" s="39"/>
      <c r="D1426" s="39" t="s">
        <v>25356</v>
      </c>
      <c r="E1426" s="39" t="s">
        <v>25953</v>
      </c>
      <c r="F1426" s="41" t="s">
        <v>16630</v>
      </c>
      <c r="G1426" s="39">
        <v>1</v>
      </c>
      <c r="H1426" s="42">
        <v>20</v>
      </c>
      <c r="I1426" s="44">
        <f>VENTAS[[#This Row],[Cantidad]]*VENTAS[[#This Row],[Precio Venta]]</f>
        <v>20</v>
      </c>
      <c r="J1426" s="42">
        <f>IF(VENTAS[[#This Row],[Nombre del Gestor]]&gt;1,VENTAS[[#This Row],[Precio Venta]]*10%,0)</f>
        <v>2</v>
      </c>
      <c r="K1426" s="42">
        <f>IFERROR(VLOOKUP(VENTAS[[#This Row],[Código del producto Vendido]],STOCK[],13,FALSE),VENTAS[[#This Row],[Precio Venta]]*0.6)-VENTAS[[#This Row],[Comisión Unitaria 10%]]</f>
        <v>10</v>
      </c>
      <c r="L1426" s="42">
        <f>VENTAS[[#This Row],[Cantidad]]*(VENTAS[[#This Row],[Precio Venta]]-VENTAS[[#This Row],[Costo Unitario SIN Comision]]-VENTAS[[#This Row],[Comisión Unitaria 10%]]-0.01*VENTAS[[#This Row],[Precio Venta]])</f>
        <v>7.8</v>
      </c>
      <c r="M1426" s="46"/>
      <c r="N1426" s="47" t="s">
        <v>25954</v>
      </c>
    </row>
    <row r="1427" ht="17" customHeight="1" spans="1:14">
      <c r="A1427" s="38">
        <v>45745.5878703704</v>
      </c>
      <c r="B1427" s="39"/>
      <c r="C1427" s="39"/>
      <c r="D1427" s="39"/>
      <c r="E1427" s="39" t="s">
        <v>18155</v>
      </c>
      <c r="F1427" s="41" t="s">
        <v>18156</v>
      </c>
      <c r="G1427" s="39">
        <v>1</v>
      </c>
      <c r="H1427" s="42">
        <v>30</v>
      </c>
      <c r="I1427" s="44">
        <f>VENTAS[[#This Row],[Cantidad]]*VENTAS[[#This Row],[Precio Venta]]</f>
        <v>30</v>
      </c>
      <c r="J1427" s="42">
        <f>IF(VENTAS[[#This Row],[Nombre del Gestor]]&gt;1,VENTAS[[#This Row],[Precio Venta]]*10%,0)</f>
        <v>0</v>
      </c>
      <c r="K1427" s="42">
        <f>IFERROR(VLOOKUP(VENTAS[[#This Row],[Código del producto Vendido]],STOCK[],13,FALSE),VENTAS[[#This Row],[Precio Venta]]*0.6)-VENTAS[[#This Row],[Comisión Unitaria 10%]]</f>
        <v>15</v>
      </c>
      <c r="L1427" s="42">
        <f>VENTAS[[#This Row],[Cantidad]]*(VENTAS[[#This Row],[Precio Venta]]-VENTAS[[#This Row],[Costo Unitario SIN Comision]]-VENTAS[[#This Row],[Comisión Unitaria 10%]]-0.01*VENTAS[[#This Row],[Precio Venta]])</f>
        <v>14.7</v>
      </c>
      <c r="M1427" s="46"/>
      <c r="N1427" s="47" t="s">
        <v>25955</v>
      </c>
    </row>
    <row r="1428" ht="17" customHeight="1" spans="1:14">
      <c r="A1428" s="38">
        <v>45745.5878703704</v>
      </c>
      <c r="B1428" s="39"/>
      <c r="C1428" s="39"/>
      <c r="D1428" s="39"/>
      <c r="E1428" s="39" t="s">
        <v>18541</v>
      </c>
      <c r="F1428" s="41" t="s">
        <v>18542</v>
      </c>
      <c r="G1428" s="39">
        <v>1</v>
      </c>
      <c r="H1428" s="42">
        <v>35</v>
      </c>
      <c r="I1428" s="44">
        <f>VENTAS[[#This Row],[Cantidad]]*VENTAS[[#This Row],[Precio Venta]]</f>
        <v>35</v>
      </c>
      <c r="J1428" s="42">
        <f>IF(VENTAS[[#This Row],[Nombre del Gestor]]&gt;1,VENTAS[[#This Row],[Precio Venta]]*10%,0)</f>
        <v>0</v>
      </c>
      <c r="K1428" s="42">
        <f>IFERROR(VLOOKUP(VENTAS[[#This Row],[Código del producto Vendido]],STOCK[],13,FALSE),VENTAS[[#This Row],[Precio Venta]]*0.6)-VENTAS[[#This Row],[Comisión Unitaria 10%]]</f>
        <v>15.5</v>
      </c>
      <c r="L1428" s="42">
        <f>VENTAS[[#This Row],[Cantidad]]*(VENTAS[[#This Row],[Precio Venta]]-VENTAS[[#This Row],[Costo Unitario SIN Comision]]-VENTAS[[#This Row],[Comisión Unitaria 10%]]-0.01*VENTAS[[#This Row],[Precio Venta]])</f>
        <v>19.15</v>
      </c>
      <c r="M1428" s="46"/>
      <c r="N1428" s="47" t="s">
        <v>25956</v>
      </c>
    </row>
    <row r="1429" ht="34" customHeight="1" spans="1:14">
      <c r="A1429" s="38">
        <v>45745.5903240741</v>
      </c>
      <c r="B1429" s="39"/>
      <c r="C1429" s="39"/>
      <c r="D1429" s="39"/>
      <c r="E1429" s="39" t="s">
        <v>25957</v>
      </c>
      <c r="F1429" s="41" t="s">
        <v>25958</v>
      </c>
      <c r="G1429" s="39">
        <v>1</v>
      </c>
      <c r="H1429" s="42">
        <v>40</v>
      </c>
      <c r="I1429" s="44">
        <f>VENTAS[[#This Row],[Cantidad]]*VENTAS[[#This Row],[Precio Venta]]</f>
        <v>40</v>
      </c>
      <c r="J1429" s="42">
        <f>IF(VENTAS[[#This Row],[Nombre del Gestor]]&gt;1,VENTAS[[#This Row],[Precio Venta]]*10%,0)</f>
        <v>0</v>
      </c>
      <c r="K1429" s="42">
        <f>IFERROR(VLOOKUP(VENTAS[[#This Row],[Código del producto Vendido]],STOCK[],13,FALSE),VENTAS[[#This Row],[Precio Venta]]*0.6)-VENTAS[[#This Row],[Comisión Unitaria 10%]]</f>
        <v>24</v>
      </c>
      <c r="L1429" s="42">
        <f>VENTAS[[#This Row],[Cantidad]]*(VENTAS[[#This Row],[Precio Venta]]-VENTAS[[#This Row],[Costo Unitario SIN Comision]]-VENTAS[[#This Row],[Comisión Unitaria 10%]]-0.01*VENTAS[[#This Row],[Precio Venta]])</f>
        <v>15.6</v>
      </c>
      <c r="M1429" s="46"/>
      <c r="N1429" s="47" t="s">
        <v>25959</v>
      </c>
    </row>
    <row r="1430" ht="34" customHeight="1" spans="1:14">
      <c r="A1430" s="38">
        <v>45745.6341319444</v>
      </c>
      <c r="B1430" s="39"/>
      <c r="C1430" s="39"/>
      <c r="D1430" s="39" t="s">
        <v>25960</v>
      </c>
      <c r="E1430" s="39" t="s">
        <v>18822</v>
      </c>
      <c r="F1430" s="41" t="s">
        <v>18821</v>
      </c>
      <c r="G1430" s="39">
        <v>1</v>
      </c>
      <c r="H1430" s="42">
        <v>30</v>
      </c>
      <c r="I1430" s="44">
        <f>VENTAS[[#This Row],[Cantidad]]*VENTAS[[#This Row],[Precio Venta]]</f>
        <v>30</v>
      </c>
      <c r="J1430" s="42">
        <f>IF(VENTAS[[#This Row],[Nombre del Gestor]]&gt;1,VENTAS[[#This Row],[Precio Venta]]*10%,0)</f>
        <v>3</v>
      </c>
      <c r="K1430" s="42">
        <f>IFERROR(VLOOKUP(VENTAS[[#This Row],[Código del producto Vendido]],STOCK[],13,FALSE),VENTAS[[#This Row],[Precio Venta]]*0.6)-VENTAS[[#This Row],[Comisión Unitaria 10%]]</f>
        <v>9.98</v>
      </c>
      <c r="L1430" s="42">
        <f>VENTAS[[#This Row],[Cantidad]]*(VENTAS[[#This Row],[Precio Venta]]-VENTAS[[#This Row],[Costo Unitario SIN Comision]]-VENTAS[[#This Row],[Comisión Unitaria 10%]]-0.01*VENTAS[[#This Row],[Precio Venta]])</f>
        <v>16.72</v>
      </c>
      <c r="M1430" s="46"/>
      <c r="N1430" s="47" t="s">
        <v>25961</v>
      </c>
    </row>
    <row r="1431" ht="34" customHeight="1" spans="1:14">
      <c r="A1431" s="38">
        <v>45745.6348148148</v>
      </c>
      <c r="B1431" s="39"/>
      <c r="C1431" s="39"/>
      <c r="D1431" s="39" t="s">
        <v>24029</v>
      </c>
      <c r="E1431" s="39" t="s">
        <v>18822</v>
      </c>
      <c r="F1431" s="41" t="s">
        <v>18821</v>
      </c>
      <c r="G1431" s="39">
        <v>1</v>
      </c>
      <c r="H1431" s="42">
        <v>30</v>
      </c>
      <c r="I1431" s="44">
        <f>VENTAS[[#This Row],[Cantidad]]*VENTAS[[#This Row],[Precio Venta]]</f>
        <v>30</v>
      </c>
      <c r="J1431" s="42">
        <f>IF(VENTAS[[#This Row],[Nombre del Gestor]]&gt;1,VENTAS[[#This Row],[Precio Venta]]*10%,0)</f>
        <v>3</v>
      </c>
      <c r="K1431" s="42">
        <f>IFERROR(VLOOKUP(VENTAS[[#This Row],[Código del producto Vendido]],STOCK[],13,FALSE),VENTAS[[#This Row],[Precio Venta]]*0.6)-VENTAS[[#This Row],[Comisión Unitaria 10%]]</f>
        <v>9.98</v>
      </c>
      <c r="L1431" s="42">
        <f>VENTAS[[#This Row],[Cantidad]]*(VENTAS[[#This Row],[Precio Venta]]-VENTAS[[#This Row],[Costo Unitario SIN Comision]]-VENTAS[[#This Row],[Comisión Unitaria 10%]]-0.01*VENTAS[[#This Row],[Precio Venta]])</f>
        <v>16.72</v>
      </c>
      <c r="M1431" s="46"/>
      <c r="N1431" s="47" t="s">
        <v>25962</v>
      </c>
    </row>
    <row r="1432" ht="17" customHeight="1" spans="1:14">
      <c r="A1432" s="38">
        <v>45746.3084606481</v>
      </c>
      <c r="B1432" s="39"/>
      <c r="C1432" s="39"/>
      <c r="D1432" s="39" t="s">
        <v>23671</v>
      </c>
      <c r="E1432" s="39" t="s">
        <v>24406</v>
      </c>
      <c r="F1432" s="41" t="s">
        <v>24407</v>
      </c>
      <c r="G1432" s="39">
        <v>1</v>
      </c>
      <c r="H1432" s="42">
        <v>30</v>
      </c>
      <c r="I1432" s="44">
        <f>VENTAS[[#This Row],[Cantidad]]*VENTAS[[#This Row],[Precio Venta]]</f>
        <v>30</v>
      </c>
      <c r="J1432" s="42">
        <f>IF(VENTAS[[#This Row],[Nombre del Gestor]]&gt;1,VENTAS[[#This Row],[Precio Venta]]*10%,0)</f>
        <v>3</v>
      </c>
      <c r="K1432" s="42">
        <f>IFERROR(VLOOKUP(VENTAS[[#This Row],[Código del producto Vendido]],STOCK[],13,FALSE),VENTAS[[#This Row],[Precio Venta]]*0.6)-VENTAS[[#This Row],[Comisión Unitaria 10%]]</f>
        <v>15</v>
      </c>
      <c r="L1432" s="42">
        <f>VENTAS[[#This Row],[Cantidad]]*(VENTAS[[#This Row],[Precio Venta]]-VENTAS[[#This Row],[Costo Unitario SIN Comision]]-VENTAS[[#This Row],[Comisión Unitaria 10%]]-0.01*VENTAS[[#This Row],[Precio Venta]])</f>
        <v>11.7</v>
      </c>
      <c r="M1432" s="46"/>
      <c r="N1432" s="47" t="s">
        <v>25963</v>
      </c>
    </row>
    <row r="1433" ht="34" customHeight="1" spans="1:14">
      <c r="A1433" s="38">
        <v>45747.3729282407</v>
      </c>
      <c r="B1433" s="39"/>
      <c r="C1433" s="39"/>
      <c r="D1433" s="39" t="s">
        <v>25964</v>
      </c>
      <c r="E1433" s="39" t="s">
        <v>23870</v>
      </c>
      <c r="F1433" s="41" t="s">
        <v>16774</v>
      </c>
      <c r="G1433" s="39">
        <v>1</v>
      </c>
      <c r="H1433" s="42">
        <v>20</v>
      </c>
      <c r="I1433" s="44">
        <f>VENTAS[[#This Row],[Cantidad]]*VENTAS[[#This Row],[Precio Venta]]</f>
        <v>20</v>
      </c>
      <c r="J1433" s="42">
        <f>IF(VENTAS[[#This Row],[Nombre del Gestor]]&gt;1,VENTAS[[#This Row],[Precio Venta]]*10%,0)</f>
        <v>2</v>
      </c>
      <c r="K1433" s="42">
        <f>IFERROR(VLOOKUP(VENTAS[[#This Row],[Código del producto Vendido]],STOCK[],13,FALSE),VENTAS[[#This Row],[Precio Venta]]*0.6)-VENTAS[[#This Row],[Comisión Unitaria 10%]]</f>
        <v>10</v>
      </c>
      <c r="L1433" s="42">
        <f>VENTAS[[#This Row],[Cantidad]]*(VENTAS[[#This Row],[Precio Venta]]-VENTAS[[#This Row],[Costo Unitario SIN Comision]]-VENTAS[[#This Row],[Comisión Unitaria 10%]]-0.01*VENTAS[[#This Row],[Precio Venta]])</f>
        <v>7.8</v>
      </c>
      <c r="M1433" s="46"/>
      <c r="N1433" s="47" t="s">
        <v>25965</v>
      </c>
    </row>
    <row r="1434" ht="17" customHeight="1" spans="1:14">
      <c r="A1434" s="38">
        <v>45747.4395949074</v>
      </c>
      <c r="B1434" s="39"/>
      <c r="C1434" s="39"/>
      <c r="D1434" s="39"/>
      <c r="E1434" s="39" t="s">
        <v>18061</v>
      </c>
      <c r="F1434" s="41" t="s">
        <v>18062</v>
      </c>
      <c r="G1434" s="39">
        <v>1</v>
      </c>
      <c r="H1434" s="42">
        <v>25</v>
      </c>
      <c r="I1434" s="44">
        <f>VENTAS[[#This Row],[Cantidad]]*VENTAS[[#This Row],[Precio Venta]]</f>
        <v>25</v>
      </c>
      <c r="J1434" s="42">
        <f>IF(VENTAS[[#This Row],[Nombre del Gestor]]&gt;1,VENTAS[[#This Row],[Precio Venta]]*10%,0)</f>
        <v>0</v>
      </c>
      <c r="K1434" s="42">
        <f>IFERROR(VLOOKUP(VENTAS[[#This Row],[Código del producto Vendido]],STOCK[],13,FALSE),VENTAS[[#This Row],[Precio Venta]]*0.6)-VENTAS[[#This Row],[Comisión Unitaria 10%]]</f>
        <v>14.5</v>
      </c>
      <c r="L1434" s="42">
        <f>VENTAS[[#This Row],[Cantidad]]*(VENTAS[[#This Row],[Precio Venta]]-VENTAS[[#This Row],[Costo Unitario SIN Comision]]-VENTAS[[#This Row],[Comisión Unitaria 10%]]-0.01*VENTAS[[#This Row],[Precio Venta]])</f>
        <v>10.25</v>
      </c>
      <c r="M1434" s="46"/>
      <c r="N1434" s="47" t="s">
        <v>25966</v>
      </c>
    </row>
    <row r="1435" ht="34" customHeight="1" spans="1:14">
      <c r="A1435" s="38">
        <v>45747.452337963</v>
      </c>
      <c r="B1435" s="39"/>
      <c r="C1435" s="39"/>
      <c r="D1435" s="39" t="s">
        <v>23281</v>
      </c>
      <c r="E1435" s="39" t="s">
        <v>18783</v>
      </c>
      <c r="F1435" s="41" t="s">
        <v>18784</v>
      </c>
      <c r="G1435" s="39">
        <v>1</v>
      </c>
      <c r="H1435" s="42">
        <v>35</v>
      </c>
      <c r="I1435" s="44">
        <f>VENTAS[[#This Row],[Cantidad]]*VENTAS[[#This Row],[Precio Venta]]</f>
        <v>35</v>
      </c>
      <c r="J1435" s="42">
        <f>IF(VENTAS[[#This Row],[Nombre del Gestor]]&gt;1,VENTAS[[#This Row],[Precio Venta]]*10%,0)</f>
        <v>3.5</v>
      </c>
      <c r="K1435" s="42">
        <f>IFERROR(VLOOKUP(VENTAS[[#This Row],[Código del producto Vendido]],STOCK[],13,FALSE),VENTAS[[#This Row],[Precio Venta]]*0.6)-VENTAS[[#This Row],[Comisión Unitaria 10%]]</f>
        <v>19.6</v>
      </c>
      <c r="L1435" s="42">
        <f>VENTAS[[#This Row],[Cantidad]]*(VENTAS[[#This Row],[Precio Venta]]-VENTAS[[#This Row],[Costo Unitario SIN Comision]]-VENTAS[[#This Row],[Comisión Unitaria 10%]]-0.01*VENTAS[[#This Row],[Precio Venta]])</f>
        <v>11.55</v>
      </c>
      <c r="M1435" s="46"/>
      <c r="N1435" s="47" t="s">
        <v>25967</v>
      </c>
    </row>
    <row r="1436" ht="34" customHeight="1" spans="1:14">
      <c r="A1436" s="38">
        <v>45747.4538078704</v>
      </c>
      <c r="B1436" s="39"/>
      <c r="C1436" s="39"/>
      <c r="D1436" s="39"/>
      <c r="E1436" s="39" t="s">
        <v>18502</v>
      </c>
      <c r="F1436" s="41" t="s">
        <v>18503</v>
      </c>
      <c r="G1436" s="39">
        <v>1</v>
      </c>
      <c r="H1436" s="42">
        <v>25</v>
      </c>
      <c r="I1436" s="44">
        <f>VENTAS[[#This Row],[Cantidad]]*VENTAS[[#This Row],[Precio Venta]]</f>
        <v>25</v>
      </c>
      <c r="J1436" s="42">
        <f>IF(VENTAS[[#This Row],[Nombre del Gestor]]&gt;1,VENTAS[[#This Row],[Precio Venta]]*10%,0)</f>
        <v>0</v>
      </c>
      <c r="K1436" s="42">
        <f>IFERROR(VLOOKUP(VENTAS[[#This Row],[Código del producto Vendido]],STOCK[],13,FALSE),VENTAS[[#This Row],[Precio Venta]]*0.6)-VENTAS[[#This Row],[Comisión Unitaria 10%]]</f>
        <v>14.5</v>
      </c>
      <c r="L1436" s="42">
        <f>VENTAS[[#This Row],[Cantidad]]*(VENTAS[[#This Row],[Precio Venta]]-VENTAS[[#This Row],[Costo Unitario SIN Comision]]-VENTAS[[#This Row],[Comisión Unitaria 10%]]-0.01*VENTAS[[#This Row],[Precio Venta]])</f>
        <v>10.25</v>
      </c>
      <c r="M1436" s="46"/>
      <c r="N1436" s="47" t="s">
        <v>25968</v>
      </c>
    </row>
    <row r="1437" ht="17" customHeight="1" spans="1:14">
      <c r="A1437" s="38">
        <v>45747.4544907407</v>
      </c>
      <c r="B1437" s="39"/>
      <c r="C1437" s="39"/>
      <c r="D1437" s="39" t="s">
        <v>24280</v>
      </c>
      <c r="E1437" s="39" t="s">
        <v>25969</v>
      </c>
      <c r="F1437" s="41" t="s">
        <v>18386</v>
      </c>
      <c r="G1437" s="39">
        <v>1</v>
      </c>
      <c r="H1437" s="42">
        <v>25</v>
      </c>
      <c r="I1437" s="44">
        <f>VENTAS[[#This Row],[Cantidad]]*VENTAS[[#This Row],[Precio Venta]]</f>
        <v>25</v>
      </c>
      <c r="J1437" s="42">
        <f>IF(VENTAS[[#This Row],[Nombre del Gestor]]&gt;1,VENTAS[[#This Row],[Precio Venta]]*10%,0)</f>
        <v>2.5</v>
      </c>
      <c r="K1437" s="42">
        <f>IFERROR(VLOOKUP(VENTAS[[#This Row],[Código del producto Vendido]],STOCK[],13,FALSE),VENTAS[[#This Row],[Precio Venta]]*0.6)-VENTAS[[#This Row],[Comisión Unitaria 10%]]</f>
        <v>12.5</v>
      </c>
      <c r="L1437" s="42">
        <f>VENTAS[[#This Row],[Cantidad]]*(VENTAS[[#This Row],[Precio Venta]]-VENTAS[[#This Row],[Costo Unitario SIN Comision]]-VENTAS[[#This Row],[Comisión Unitaria 10%]]-0.01*VENTAS[[#This Row],[Precio Venta]])</f>
        <v>9.75</v>
      </c>
      <c r="M1437" s="46"/>
      <c r="N1437" s="47" t="s">
        <v>25970</v>
      </c>
    </row>
    <row r="1438" ht="34" customHeight="1" spans="1:14">
      <c r="A1438" s="38">
        <v>45747.4565046296</v>
      </c>
      <c r="B1438" s="39"/>
      <c r="C1438" s="39"/>
      <c r="D1438" s="39" t="s">
        <v>23196</v>
      </c>
      <c r="E1438" s="39" t="s">
        <v>18446</v>
      </c>
      <c r="F1438" s="41" t="s">
        <v>18447</v>
      </c>
      <c r="G1438" s="39">
        <v>1</v>
      </c>
      <c r="H1438" s="42">
        <v>30</v>
      </c>
      <c r="I1438" s="44">
        <f>VENTAS[[#This Row],[Cantidad]]*VENTAS[[#This Row],[Precio Venta]]</f>
        <v>30</v>
      </c>
      <c r="J1438" s="42">
        <f>IF(VENTAS[[#This Row],[Nombre del Gestor]]&gt;1,VENTAS[[#This Row],[Precio Venta]]*10%,0)</f>
        <v>3</v>
      </c>
      <c r="K1438" s="42">
        <f>IFERROR(VLOOKUP(VENTAS[[#This Row],[Código del producto Vendido]],STOCK[],13,FALSE),VENTAS[[#This Row],[Precio Venta]]*0.6)-VENTAS[[#This Row],[Comisión Unitaria 10%]]</f>
        <v>12</v>
      </c>
      <c r="L1438" s="42">
        <f>VENTAS[[#This Row],[Cantidad]]*(VENTAS[[#This Row],[Precio Venta]]-VENTAS[[#This Row],[Costo Unitario SIN Comision]]-VENTAS[[#This Row],[Comisión Unitaria 10%]]-0.01*VENTAS[[#This Row],[Precio Venta]])</f>
        <v>14.7</v>
      </c>
      <c r="M1438" s="46"/>
      <c r="N1438" s="47" t="s">
        <v>25971</v>
      </c>
    </row>
    <row r="1439" ht="17" customHeight="1" spans="1:14">
      <c r="A1439" s="38">
        <v>45747.4584490741</v>
      </c>
      <c r="B1439" s="39"/>
      <c r="C1439" s="39"/>
      <c r="D1439" s="39" t="s">
        <v>23174</v>
      </c>
      <c r="E1439" s="39" t="s">
        <v>17598</v>
      </c>
      <c r="F1439" s="41" t="s">
        <v>17597</v>
      </c>
      <c r="G1439" s="39">
        <v>1</v>
      </c>
      <c r="H1439" s="42">
        <v>30</v>
      </c>
      <c r="I1439" s="44">
        <f>VENTAS[[#This Row],[Cantidad]]*VENTAS[[#This Row],[Precio Venta]]</f>
        <v>30</v>
      </c>
      <c r="J1439" s="42">
        <f>IF(VENTAS[[#This Row],[Nombre del Gestor]]&gt;1,VENTAS[[#This Row],[Precio Venta]]*10%,0)</f>
        <v>3</v>
      </c>
      <c r="K1439" s="42">
        <f>IFERROR(VLOOKUP(VENTAS[[#This Row],[Código del producto Vendido]],STOCK[],13,FALSE),VENTAS[[#This Row],[Precio Venta]]*0.6)-VENTAS[[#This Row],[Comisión Unitaria 10%]]</f>
        <v>6.8</v>
      </c>
      <c r="L1439" s="42">
        <f>VENTAS[[#This Row],[Cantidad]]*(VENTAS[[#This Row],[Precio Venta]]-VENTAS[[#This Row],[Costo Unitario SIN Comision]]-VENTAS[[#This Row],[Comisión Unitaria 10%]]-0.01*VENTAS[[#This Row],[Precio Venta]])</f>
        <v>19.9</v>
      </c>
      <c r="M1439" s="46"/>
      <c r="N1439" s="47" t="s">
        <v>25972</v>
      </c>
    </row>
    <row r="1440" ht="34" customHeight="1" spans="1:14">
      <c r="A1440" s="38">
        <v>45747.4766087963</v>
      </c>
      <c r="B1440" s="39"/>
      <c r="C1440" s="39"/>
      <c r="D1440" s="39" t="s">
        <v>23174</v>
      </c>
      <c r="E1440" s="39" t="s">
        <v>18810</v>
      </c>
      <c r="F1440" s="41" t="s">
        <v>18806</v>
      </c>
      <c r="G1440" s="39">
        <v>1</v>
      </c>
      <c r="H1440" s="42">
        <v>35</v>
      </c>
      <c r="I1440" s="44">
        <f>VENTAS[[#This Row],[Cantidad]]*VENTAS[[#This Row],[Precio Venta]]</f>
        <v>35</v>
      </c>
      <c r="J1440" s="42">
        <f>IF(VENTAS[[#This Row],[Nombre del Gestor]]&gt;1,VENTAS[[#This Row],[Precio Venta]]*10%,0)</f>
        <v>3.5</v>
      </c>
      <c r="K1440" s="42">
        <f>IFERROR(VLOOKUP(VENTAS[[#This Row],[Código del producto Vendido]],STOCK[],13,FALSE),VENTAS[[#This Row],[Precio Venta]]*0.6)-VENTAS[[#This Row],[Comisión Unitaria 10%]]</f>
        <v>19.99</v>
      </c>
      <c r="L1440" s="42">
        <f>VENTAS[[#This Row],[Cantidad]]*(VENTAS[[#This Row],[Precio Venta]]-VENTAS[[#This Row],[Costo Unitario SIN Comision]]-VENTAS[[#This Row],[Comisión Unitaria 10%]]-0.01*VENTAS[[#This Row],[Precio Venta]])</f>
        <v>11.16</v>
      </c>
      <c r="M1440" s="46"/>
      <c r="N1440" s="47" t="s">
        <v>25973</v>
      </c>
    </row>
    <row r="1441" ht="34" customHeight="1" spans="1:14">
      <c r="A1441" s="38">
        <v>45747.6584259259</v>
      </c>
      <c r="B1441" s="39"/>
      <c r="C1441" s="39"/>
      <c r="D1441" s="39" t="s">
        <v>23189</v>
      </c>
      <c r="E1441" s="39" t="s">
        <v>25957</v>
      </c>
      <c r="F1441" s="41" t="s">
        <v>25958</v>
      </c>
      <c r="G1441" s="39">
        <v>1</v>
      </c>
      <c r="H1441" s="42">
        <v>40</v>
      </c>
      <c r="I1441" s="44">
        <f>VENTAS[[#This Row],[Cantidad]]*VENTAS[[#This Row],[Precio Venta]]</f>
        <v>40</v>
      </c>
      <c r="J1441" s="42">
        <f>IF(VENTAS[[#This Row],[Nombre del Gestor]]&gt;1,VENTAS[[#This Row],[Precio Venta]]*10%,0)</f>
        <v>4</v>
      </c>
      <c r="K1441" s="42">
        <f>IFERROR(VLOOKUP(VENTAS[[#This Row],[Código del producto Vendido]],STOCK[],13,FALSE),VENTAS[[#This Row],[Precio Venta]]*0.6)-VENTAS[[#This Row],[Comisión Unitaria 10%]]</f>
        <v>20</v>
      </c>
      <c r="L1441" s="42">
        <f>VENTAS[[#This Row],[Cantidad]]*(VENTAS[[#This Row],[Precio Venta]]-VENTAS[[#This Row],[Costo Unitario SIN Comision]]-VENTAS[[#This Row],[Comisión Unitaria 10%]]-0.01*VENTAS[[#This Row],[Precio Venta]])</f>
        <v>15.6</v>
      </c>
      <c r="M1441" s="46"/>
      <c r="N1441" s="47" t="s">
        <v>25974</v>
      </c>
    </row>
    <row r="1442" ht="17" customHeight="1" spans="1:14">
      <c r="A1442" s="38">
        <v>45747.6601041667</v>
      </c>
      <c r="B1442" s="39"/>
      <c r="C1442" s="39"/>
      <c r="D1442" s="39" t="s">
        <v>23345</v>
      </c>
      <c r="E1442" s="39" t="s">
        <v>22418</v>
      </c>
      <c r="F1442" s="41" t="s">
        <v>17388</v>
      </c>
      <c r="G1442" s="39">
        <v>1</v>
      </c>
      <c r="H1442" s="42">
        <v>30</v>
      </c>
      <c r="I1442" s="44">
        <f>VENTAS[[#This Row],[Cantidad]]*VENTAS[[#This Row],[Precio Venta]]</f>
        <v>30</v>
      </c>
      <c r="J1442" s="42">
        <f>IF(VENTAS[[#This Row],[Nombre del Gestor]]&gt;1,VENTAS[[#This Row],[Precio Venta]]*10%,0)</f>
        <v>3</v>
      </c>
      <c r="K1442" s="42">
        <f>IFERROR(VLOOKUP(VENTAS[[#This Row],[Código del producto Vendido]],STOCK[],13,FALSE),VENTAS[[#This Row],[Precio Venta]]*0.6)-VENTAS[[#This Row],[Comisión Unitaria 10%]]</f>
        <v>8</v>
      </c>
      <c r="L1442" s="42">
        <f>VENTAS[[#This Row],[Cantidad]]*(VENTAS[[#This Row],[Precio Venta]]-VENTAS[[#This Row],[Costo Unitario SIN Comision]]-VENTAS[[#This Row],[Comisión Unitaria 10%]]-0.01*VENTAS[[#This Row],[Precio Venta]])</f>
        <v>18.7</v>
      </c>
      <c r="M1442" s="46"/>
      <c r="N1442" s="47" t="s">
        <v>25975</v>
      </c>
    </row>
    <row r="1443" ht="17" customHeight="1" spans="1:14">
      <c r="A1443" s="38">
        <v>45747.6616550926</v>
      </c>
      <c r="B1443" s="39"/>
      <c r="C1443" s="39"/>
      <c r="D1443" s="39" t="s">
        <v>23671</v>
      </c>
      <c r="E1443" s="39" t="s">
        <v>17274</v>
      </c>
      <c r="F1443" s="41" t="s">
        <v>17273</v>
      </c>
      <c r="G1443" s="39">
        <v>1</v>
      </c>
      <c r="H1443" s="42">
        <v>35</v>
      </c>
      <c r="I1443" s="44">
        <f>VENTAS[[#This Row],[Cantidad]]*VENTAS[[#This Row],[Precio Venta]]</f>
        <v>35</v>
      </c>
      <c r="J1443" s="42">
        <f>IF(VENTAS[[#This Row],[Nombre del Gestor]]&gt;1,VENTAS[[#This Row],[Precio Venta]]*10%,0)</f>
        <v>3.5</v>
      </c>
      <c r="K1443" s="42">
        <f>IFERROR(VLOOKUP(VENTAS[[#This Row],[Código del producto Vendido]],STOCK[],13,FALSE),VENTAS[[#This Row],[Precio Venta]]*0.6)-VENTAS[[#This Row],[Comisión Unitaria 10%]]</f>
        <v>14</v>
      </c>
      <c r="L1443" s="42">
        <f>VENTAS[[#This Row],[Cantidad]]*(VENTAS[[#This Row],[Precio Venta]]-VENTAS[[#This Row],[Costo Unitario SIN Comision]]-VENTAS[[#This Row],[Comisión Unitaria 10%]]-0.01*VENTAS[[#This Row],[Precio Venta]])</f>
        <v>17.15</v>
      </c>
      <c r="M1443" s="46"/>
      <c r="N1443" s="47" t="s">
        <v>25976</v>
      </c>
    </row>
    <row r="1444" ht="17" customHeight="1" spans="1:14">
      <c r="A1444" s="38">
        <v>45747.6625578704</v>
      </c>
      <c r="B1444" s="39"/>
      <c r="C1444" s="39"/>
      <c r="D1444" s="39" t="s">
        <v>23174</v>
      </c>
      <c r="E1444" s="39" t="s">
        <v>20973</v>
      </c>
      <c r="F1444" s="41" t="s">
        <v>18792</v>
      </c>
      <c r="G1444" s="39">
        <v>1</v>
      </c>
      <c r="H1444" s="42">
        <v>22</v>
      </c>
      <c r="I1444" s="44">
        <f>VENTAS[[#This Row],[Cantidad]]*VENTAS[[#This Row],[Precio Venta]]</f>
        <v>22</v>
      </c>
      <c r="J1444" s="42">
        <f>IF(VENTAS[[#This Row],[Nombre del Gestor]]&gt;1,VENTAS[[#This Row],[Precio Venta]]*10%,0)</f>
        <v>2.2</v>
      </c>
      <c r="K1444" s="42">
        <f>IFERROR(VLOOKUP(VENTAS[[#This Row],[Código del producto Vendido]],STOCK[],13,FALSE),VENTAS[[#This Row],[Precio Venta]]*0.6)-VENTAS[[#This Row],[Comisión Unitaria 10%]]</f>
        <v>14</v>
      </c>
      <c r="L1444" s="42">
        <f>VENTAS[[#This Row],[Cantidad]]*(VENTAS[[#This Row],[Precio Venta]]-VENTAS[[#This Row],[Costo Unitario SIN Comision]]-VENTAS[[#This Row],[Comisión Unitaria 10%]]-0.01*VENTAS[[#This Row],[Precio Venta]])</f>
        <v>5.58</v>
      </c>
      <c r="M1444" s="46"/>
      <c r="N1444" s="47" t="s">
        <v>25977</v>
      </c>
    </row>
    <row r="1445" ht="34" customHeight="1" spans="1:14">
      <c r="A1445" s="38">
        <v>45747.6636342593</v>
      </c>
      <c r="B1445" s="39"/>
      <c r="C1445" s="39"/>
      <c r="D1445" s="39" t="s">
        <v>23345</v>
      </c>
      <c r="E1445" s="39" t="s">
        <v>17607</v>
      </c>
      <c r="F1445" s="41" t="s">
        <v>17399</v>
      </c>
      <c r="G1445" s="39">
        <v>1</v>
      </c>
      <c r="H1445" s="42">
        <v>30</v>
      </c>
      <c r="I1445" s="44">
        <f>VENTAS[[#This Row],[Cantidad]]*VENTAS[[#This Row],[Precio Venta]]</f>
        <v>30</v>
      </c>
      <c r="J1445" s="42">
        <f>IF(VENTAS[[#This Row],[Nombre del Gestor]]&gt;1,VENTAS[[#This Row],[Precio Venta]]*10%,0)</f>
        <v>3</v>
      </c>
      <c r="K1445" s="42">
        <f>IFERROR(VLOOKUP(VENTAS[[#This Row],[Código del producto Vendido]],STOCK[],13,FALSE),VENTAS[[#This Row],[Precio Venta]]*0.6)-VENTAS[[#This Row],[Comisión Unitaria 10%]]</f>
        <v>10.8</v>
      </c>
      <c r="L1445" s="42">
        <f>VENTAS[[#This Row],[Cantidad]]*(VENTAS[[#This Row],[Precio Venta]]-VENTAS[[#This Row],[Costo Unitario SIN Comision]]-VENTAS[[#This Row],[Comisión Unitaria 10%]]-0.01*VENTAS[[#This Row],[Precio Venta]])</f>
        <v>15.9</v>
      </c>
      <c r="M1445" s="46"/>
      <c r="N1445" s="47" t="s">
        <v>25978</v>
      </c>
    </row>
    <row r="1446" ht="34" customHeight="1" spans="1:14">
      <c r="A1446" s="38">
        <v>45747.697974537</v>
      </c>
      <c r="B1446" s="39"/>
      <c r="C1446" s="39"/>
      <c r="D1446" s="39" t="s">
        <v>23671</v>
      </c>
      <c r="E1446" s="39" t="s">
        <v>18783</v>
      </c>
      <c r="F1446" s="41" t="s">
        <v>18784</v>
      </c>
      <c r="G1446" s="39">
        <v>1</v>
      </c>
      <c r="H1446" s="42">
        <v>35</v>
      </c>
      <c r="I1446" s="44">
        <f>VENTAS[[#This Row],[Cantidad]]*VENTAS[[#This Row],[Precio Venta]]</f>
        <v>35</v>
      </c>
      <c r="J1446" s="42">
        <f>IF(VENTAS[[#This Row],[Nombre del Gestor]]&gt;1,VENTAS[[#This Row],[Precio Venta]]*10%,0)</f>
        <v>3.5</v>
      </c>
      <c r="K1446" s="42">
        <f>IFERROR(VLOOKUP(VENTAS[[#This Row],[Código del producto Vendido]],STOCK[],13,FALSE),VENTAS[[#This Row],[Precio Venta]]*0.6)-VENTAS[[#This Row],[Comisión Unitaria 10%]]</f>
        <v>19.6</v>
      </c>
      <c r="L1446" s="42">
        <f>VENTAS[[#This Row],[Cantidad]]*(VENTAS[[#This Row],[Precio Venta]]-VENTAS[[#This Row],[Costo Unitario SIN Comision]]-VENTAS[[#This Row],[Comisión Unitaria 10%]]-0.01*VENTAS[[#This Row],[Precio Venta]])</f>
        <v>11.55</v>
      </c>
      <c r="M1446" s="46"/>
      <c r="N1446" s="47" t="s">
        <v>25979</v>
      </c>
    </row>
    <row r="1447" ht="34" customHeight="1" spans="1:14">
      <c r="A1447" s="38">
        <v>45747.7034490741</v>
      </c>
      <c r="B1447" s="39"/>
      <c r="C1447" s="39"/>
      <c r="D1447" s="39" t="s">
        <v>23196</v>
      </c>
      <c r="E1447" s="39" t="s">
        <v>18770</v>
      </c>
      <c r="F1447" s="41" t="s">
        <v>18771</v>
      </c>
      <c r="G1447" s="39">
        <v>1</v>
      </c>
      <c r="H1447" s="42">
        <v>30</v>
      </c>
      <c r="I1447" s="44">
        <f>VENTAS[[#This Row],[Cantidad]]*VENTAS[[#This Row],[Precio Venta]]</f>
        <v>30</v>
      </c>
      <c r="J1447" s="42">
        <f>IF(VENTAS[[#This Row],[Nombre del Gestor]]&gt;1,VENTAS[[#This Row],[Precio Venta]]*10%,0)</f>
        <v>3</v>
      </c>
      <c r="K1447" s="42">
        <f>IFERROR(VLOOKUP(VENTAS[[#This Row],[Código del producto Vendido]],STOCK[],13,FALSE),VENTAS[[#This Row],[Precio Venta]]*0.6)-VENTAS[[#This Row],[Comisión Unitaria 10%]]</f>
        <v>15.44</v>
      </c>
      <c r="L1447" s="42">
        <f>VENTAS[[#This Row],[Cantidad]]*(VENTAS[[#This Row],[Precio Venta]]-VENTAS[[#This Row],[Costo Unitario SIN Comision]]-VENTAS[[#This Row],[Comisión Unitaria 10%]]-0.01*VENTAS[[#This Row],[Precio Venta]])</f>
        <v>11.26</v>
      </c>
      <c r="M1447" s="46"/>
      <c r="N1447" s="47" t="s">
        <v>25980</v>
      </c>
    </row>
    <row r="1448" ht="34" customHeight="1" spans="1:14">
      <c r="A1448" s="38">
        <v>45747.7051967593</v>
      </c>
      <c r="B1448" s="39"/>
      <c r="C1448" s="39"/>
      <c r="D1448" s="39" t="s">
        <v>24029</v>
      </c>
      <c r="E1448" s="39" t="s">
        <v>17599</v>
      </c>
      <c r="F1448" s="41" t="s">
        <v>17600</v>
      </c>
      <c r="G1448" s="39">
        <v>1</v>
      </c>
      <c r="H1448" s="42">
        <v>25</v>
      </c>
      <c r="I1448" s="44">
        <f>VENTAS[[#This Row],[Cantidad]]*VENTAS[[#This Row],[Precio Venta]]</f>
        <v>25</v>
      </c>
      <c r="J1448" s="42">
        <f>IF(VENTAS[[#This Row],[Nombre del Gestor]]&gt;1,VENTAS[[#This Row],[Precio Venta]]*10%,0)</f>
        <v>2.5</v>
      </c>
      <c r="K1448" s="42">
        <f>IFERROR(VLOOKUP(VENTAS[[#This Row],[Código del producto Vendido]],STOCK[],13,FALSE),VENTAS[[#This Row],[Precio Venta]]*0.6)-VENTAS[[#This Row],[Comisión Unitaria 10%]]</f>
        <v>12.56</v>
      </c>
      <c r="L1448" s="42">
        <f>VENTAS[[#This Row],[Cantidad]]*(VENTAS[[#This Row],[Precio Venta]]-VENTAS[[#This Row],[Costo Unitario SIN Comision]]-VENTAS[[#This Row],[Comisión Unitaria 10%]]-0.01*VENTAS[[#This Row],[Precio Venta]])</f>
        <v>9.69</v>
      </c>
      <c r="M1448" s="46"/>
      <c r="N1448" s="47" t="s">
        <v>25981</v>
      </c>
    </row>
    <row r="1449" ht="34" customHeight="1" spans="1:14">
      <c r="A1449" s="38">
        <v>45747.7719675926</v>
      </c>
      <c r="B1449" s="39"/>
      <c r="C1449" s="39"/>
      <c r="D1449" s="39" t="s">
        <v>23281</v>
      </c>
      <c r="E1449" s="39" t="s">
        <v>18787</v>
      </c>
      <c r="F1449" s="41" t="s">
        <v>18788</v>
      </c>
      <c r="G1449" s="39">
        <v>1</v>
      </c>
      <c r="H1449" s="42">
        <v>30</v>
      </c>
      <c r="I1449" s="44">
        <f>VENTAS[[#This Row],[Cantidad]]*VENTAS[[#This Row],[Precio Venta]]</f>
        <v>30</v>
      </c>
      <c r="J1449" s="42">
        <f>IF(VENTAS[[#This Row],[Nombre del Gestor]]&gt;1,VENTAS[[#This Row],[Precio Venta]]*10%,0)</f>
        <v>3</v>
      </c>
      <c r="K1449" s="42">
        <f>IFERROR(VLOOKUP(VENTAS[[#This Row],[Código del producto Vendido]],STOCK[],13,FALSE),VENTAS[[#This Row],[Precio Venta]]*0.6)-VENTAS[[#This Row],[Comisión Unitaria 10%]]</f>
        <v>16.39</v>
      </c>
      <c r="L1449" s="42">
        <f>VENTAS[[#This Row],[Cantidad]]*(VENTAS[[#This Row],[Precio Venta]]-VENTAS[[#This Row],[Costo Unitario SIN Comision]]-VENTAS[[#This Row],[Comisión Unitaria 10%]]-0.01*VENTAS[[#This Row],[Precio Venta]])</f>
        <v>10.31</v>
      </c>
      <c r="M1449" s="46"/>
      <c r="N1449" s="47" t="s">
        <v>25982</v>
      </c>
    </row>
    <row r="1450" ht="17" customHeight="1" spans="1:14">
      <c r="A1450" s="38">
        <v>45748.4142939815</v>
      </c>
      <c r="B1450" s="39"/>
      <c r="C1450" s="39"/>
      <c r="D1450" s="39"/>
      <c r="E1450" s="39" t="s">
        <v>18539</v>
      </c>
      <c r="F1450" s="41" t="s">
        <v>18540</v>
      </c>
      <c r="G1450" s="39">
        <v>1</v>
      </c>
      <c r="H1450" s="42">
        <v>35</v>
      </c>
      <c r="I1450" s="44">
        <f>VENTAS[[#This Row],[Cantidad]]*VENTAS[[#This Row],[Precio Venta]]</f>
        <v>35</v>
      </c>
      <c r="J1450" s="42">
        <f>IF(VENTAS[[#This Row],[Nombre del Gestor]]&gt;1,VENTAS[[#This Row],[Precio Venta]]*10%,0)</f>
        <v>0</v>
      </c>
      <c r="K1450" s="42">
        <f>IFERROR(VLOOKUP(VENTAS[[#This Row],[Código del producto Vendido]],STOCK[],13,FALSE),VENTAS[[#This Row],[Precio Venta]]*0.6)-VENTAS[[#This Row],[Comisión Unitaria 10%]]</f>
        <v>15.5</v>
      </c>
      <c r="L1450" s="42">
        <f>VENTAS[[#This Row],[Cantidad]]*(VENTAS[[#This Row],[Precio Venta]]-VENTAS[[#This Row],[Costo Unitario SIN Comision]]-VENTAS[[#This Row],[Comisión Unitaria 10%]]-0.01*VENTAS[[#This Row],[Precio Venta]])</f>
        <v>19.15</v>
      </c>
      <c r="M1450" s="46"/>
      <c r="N1450" s="47" t="s">
        <v>25983</v>
      </c>
    </row>
    <row r="1451" ht="17" customHeight="1" spans="1:14">
      <c r="A1451" s="38">
        <v>45748.4142939815</v>
      </c>
      <c r="B1451" s="39"/>
      <c r="C1451" s="39"/>
      <c r="D1451" s="39"/>
      <c r="E1451" s="39" t="s">
        <v>25984</v>
      </c>
      <c r="F1451" s="41" t="s">
        <v>17906</v>
      </c>
      <c r="G1451" s="39">
        <v>1</v>
      </c>
      <c r="H1451" s="42">
        <v>15</v>
      </c>
      <c r="I1451" s="44">
        <f>VENTAS[[#This Row],[Cantidad]]*VENTAS[[#This Row],[Precio Venta]]</f>
        <v>15</v>
      </c>
      <c r="J1451" s="42">
        <f>IF(VENTAS[[#This Row],[Nombre del Gestor]]&gt;1,VENTAS[[#This Row],[Precio Venta]]*10%,0)</f>
        <v>0</v>
      </c>
      <c r="K1451" s="42">
        <f>IFERROR(VLOOKUP(VENTAS[[#This Row],[Código del producto Vendido]],STOCK[],13,FALSE),VENTAS[[#This Row],[Precio Venta]]*0.6)-VENTAS[[#This Row],[Comisión Unitaria 10%]]</f>
        <v>9</v>
      </c>
      <c r="L1451" s="42">
        <f>VENTAS[[#This Row],[Cantidad]]*(VENTAS[[#This Row],[Precio Venta]]-VENTAS[[#This Row],[Costo Unitario SIN Comision]]-VENTAS[[#This Row],[Comisión Unitaria 10%]]-0.01*VENTAS[[#This Row],[Precio Venta]])</f>
        <v>5.85</v>
      </c>
      <c r="M1451" s="46"/>
      <c r="N1451" s="47" t="s">
        <v>25985</v>
      </c>
    </row>
    <row r="1452" ht="17" customHeight="1" spans="1:14">
      <c r="A1452" s="38">
        <v>45748.4142939815</v>
      </c>
      <c r="B1452" s="39"/>
      <c r="C1452" s="39"/>
      <c r="D1452" s="39"/>
      <c r="E1452" s="39" t="s">
        <v>18480</v>
      </c>
      <c r="F1452" s="41" t="s">
        <v>25986</v>
      </c>
      <c r="G1452" s="39">
        <v>1</v>
      </c>
      <c r="H1452" s="42">
        <v>25</v>
      </c>
      <c r="I1452" s="44">
        <f>VENTAS[[#This Row],[Cantidad]]*VENTAS[[#This Row],[Precio Venta]]</f>
        <v>25</v>
      </c>
      <c r="J1452" s="42">
        <f>IF(VENTAS[[#This Row],[Nombre del Gestor]]&gt;1,VENTAS[[#This Row],[Precio Venta]]*10%,0)</f>
        <v>0</v>
      </c>
      <c r="K1452" s="42">
        <f>IFERROR(VLOOKUP(VENTAS[[#This Row],[Código del producto Vendido]],STOCK[],13,FALSE),VENTAS[[#This Row],[Precio Venta]]*0.6)-VENTAS[[#This Row],[Comisión Unitaria 10%]]</f>
        <v>14.5</v>
      </c>
      <c r="L1452" s="42">
        <f>VENTAS[[#This Row],[Cantidad]]*(VENTAS[[#This Row],[Precio Venta]]-VENTAS[[#This Row],[Costo Unitario SIN Comision]]-VENTAS[[#This Row],[Comisión Unitaria 10%]]-0.01*VENTAS[[#This Row],[Precio Venta]])</f>
        <v>10.25</v>
      </c>
      <c r="M1452" s="46"/>
      <c r="N1452" s="47" t="s">
        <v>25987</v>
      </c>
    </row>
    <row r="1453" ht="17" customHeight="1" spans="1:14">
      <c r="A1453" s="38">
        <v>45748.4142939815</v>
      </c>
      <c r="B1453" s="39"/>
      <c r="C1453" s="39"/>
      <c r="D1453" s="39"/>
      <c r="E1453" s="39" t="s">
        <v>18512</v>
      </c>
      <c r="F1453" s="41" t="s">
        <v>18513</v>
      </c>
      <c r="G1453" s="39">
        <v>1</v>
      </c>
      <c r="H1453" s="42">
        <v>35</v>
      </c>
      <c r="I1453" s="44">
        <f>VENTAS[[#This Row],[Cantidad]]*VENTAS[[#This Row],[Precio Venta]]</f>
        <v>35</v>
      </c>
      <c r="J1453" s="42">
        <f>IF(VENTAS[[#This Row],[Nombre del Gestor]]&gt;1,VENTAS[[#This Row],[Precio Venta]]*10%,0)</f>
        <v>0</v>
      </c>
      <c r="K1453" s="42">
        <f>IFERROR(VLOOKUP(VENTAS[[#This Row],[Código del producto Vendido]],STOCK[],13,FALSE),VENTAS[[#This Row],[Precio Venta]]*0.6)-VENTAS[[#This Row],[Comisión Unitaria 10%]]</f>
        <v>15.5</v>
      </c>
      <c r="L1453" s="42">
        <f>VENTAS[[#This Row],[Cantidad]]*(VENTAS[[#This Row],[Precio Venta]]-VENTAS[[#This Row],[Costo Unitario SIN Comision]]-VENTAS[[#This Row],[Comisión Unitaria 10%]]-0.01*VENTAS[[#This Row],[Precio Venta]])</f>
        <v>19.15</v>
      </c>
      <c r="M1453" s="46"/>
      <c r="N1453" s="47" t="s">
        <v>25988</v>
      </c>
    </row>
    <row r="1454" ht="17" customHeight="1" spans="1:14">
      <c r="A1454" s="38">
        <v>45748.4514583333</v>
      </c>
      <c r="B1454" s="39"/>
      <c r="C1454" s="39"/>
      <c r="D1454" s="39" t="s">
        <v>24029</v>
      </c>
      <c r="E1454" s="39" t="s">
        <v>25740</v>
      </c>
      <c r="F1454" s="41" t="s">
        <v>25741</v>
      </c>
      <c r="G1454" s="39">
        <v>1</v>
      </c>
      <c r="H1454" s="42">
        <v>10</v>
      </c>
      <c r="I1454" s="44">
        <f>VENTAS[[#This Row],[Cantidad]]*VENTAS[[#This Row],[Precio Venta]]</f>
        <v>10</v>
      </c>
      <c r="J1454" s="42">
        <f>IF(VENTAS[[#This Row],[Nombre del Gestor]]&gt;1,VENTAS[[#This Row],[Precio Venta]]*10%,0)</f>
        <v>1</v>
      </c>
      <c r="K1454" s="42">
        <f>IFERROR(VLOOKUP(VENTAS[[#This Row],[Código del producto Vendido]],STOCK[],13,FALSE),VENTAS[[#This Row],[Precio Venta]]*0.6)-VENTAS[[#This Row],[Comisión Unitaria 10%]]</f>
        <v>5</v>
      </c>
      <c r="L1454" s="42">
        <f>VENTAS[[#This Row],[Cantidad]]*(VENTAS[[#This Row],[Precio Venta]]-VENTAS[[#This Row],[Costo Unitario SIN Comision]]-VENTAS[[#This Row],[Comisión Unitaria 10%]]-0.01*VENTAS[[#This Row],[Precio Venta]])</f>
        <v>3.9</v>
      </c>
      <c r="M1454" s="46"/>
      <c r="N1454" s="47" t="s">
        <v>25989</v>
      </c>
    </row>
    <row r="1455" ht="34" customHeight="1" spans="1:14">
      <c r="A1455" s="38">
        <v>45748.4720717593</v>
      </c>
      <c r="B1455" s="39"/>
      <c r="C1455" s="39"/>
      <c r="D1455" s="39" t="s">
        <v>25885</v>
      </c>
      <c r="E1455" s="39" t="s">
        <v>18834</v>
      </c>
      <c r="F1455" s="41" t="s">
        <v>18828</v>
      </c>
      <c r="G1455" s="39">
        <v>1</v>
      </c>
      <c r="H1455" s="42">
        <v>30</v>
      </c>
      <c r="I1455" s="44">
        <f>VENTAS[[#This Row],[Cantidad]]*VENTAS[[#This Row],[Precio Venta]]</f>
        <v>30</v>
      </c>
      <c r="J1455" s="42">
        <f>IF(VENTAS[[#This Row],[Nombre del Gestor]]&gt;1,VENTAS[[#This Row],[Precio Venta]]*10%,0)</f>
        <v>3</v>
      </c>
      <c r="K1455" s="42">
        <f>IFERROR(VLOOKUP(VENTAS[[#This Row],[Código del producto Vendido]],STOCK[],13,FALSE),VENTAS[[#This Row],[Precio Venta]]*0.6)-VENTAS[[#This Row],[Comisión Unitaria 10%]]</f>
        <v>11.98</v>
      </c>
      <c r="L1455" s="42">
        <f>VENTAS[[#This Row],[Cantidad]]*(VENTAS[[#This Row],[Precio Venta]]-VENTAS[[#This Row],[Costo Unitario SIN Comision]]-VENTAS[[#This Row],[Comisión Unitaria 10%]]-0.01*VENTAS[[#This Row],[Precio Venta]])</f>
        <v>14.72</v>
      </c>
      <c r="M1455" s="46"/>
      <c r="N1455" s="47" t="s">
        <v>25990</v>
      </c>
    </row>
    <row r="1456" ht="34" customHeight="1" spans="1:14">
      <c r="A1456" s="38">
        <v>45748.4832986111</v>
      </c>
      <c r="B1456" s="39"/>
      <c r="C1456" s="39"/>
      <c r="D1456" s="39" t="s">
        <v>23281</v>
      </c>
      <c r="E1456" s="39" t="s">
        <v>25991</v>
      </c>
      <c r="F1456" s="41" t="s">
        <v>25992</v>
      </c>
      <c r="G1456" s="39">
        <v>1</v>
      </c>
      <c r="H1456" s="42">
        <v>40</v>
      </c>
      <c r="I1456" s="44">
        <f>VENTAS[[#This Row],[Cantidad]]*VENTAS[[#This Row],[Precio Venta]]</f>
        <v>40</v>
      </c>
      <c r="J1456" s="42">
        <f>IF(VENTAS[[#This Row],[Nombre del Gestor]]&gt;1,VENTAS[[#This Row],[Precio Venta]]*10%,0)</f>
        <v>4</v>
      </c>
      <c r="K1456" s="42">
        <f>IFERROR(VLOOKUP(VENTAS[[#This Row],[Código del producto Vendido]],STOCK[],13,FALSE),VENTAS[[#This Row],[Precio Venta]]*0.6)-VENTAS[[#This Row],[Comisión Unitaria 10%]]</f>
        <v>20</v>
      </c>
      <c r="L1456" s="42">
        <f>VENTAS[[#This Row],[Cantidad]]*(VENTAS[[#This Row],[Precio Venta]]-VENTAS[[#This Row],[Costo Unitario SIN Comision]]-VENTAS[[#This Row],[Comisión Unitaria 10%]]-0.01*VENTAS[[#This Row],[Precio Venta]])</f>
        <v>15.6</v>
      </c>
      <c r="M1456" s="46"/>
      <c r="N1456" s="47" t="s">
        <v>25993</v>
      </c>
    </row>
    <row r="1457" ht="17" customHeight="1" spans="1:14">
      <c r="A1457" s="38">
        <v>45748.4832986111</v>
      </c>
      <c r="B1457" s="39"/>
      <c r="C1457" s="39"/>
      <c r="D1457" s="39" t="s">
        <v>23281</v>
      </c>
      <c r="E1457" s="39" t="s">
        <v>18556</v>
      </c>
      <c r="F1457" s="41" t="s">
        <v>25777</v>
      </c>
      <c r="G1457" s="39">
        <v>1</v>
      </c>
      <c r="H1457" s="42">
        <v>25</v>
      </c>
      <c r="I1457" s="44">
        <f>VENTAS[[#This Row],[Cantidad]]*VENTAS[[#This Row],[Precio Venta]]</f>
        <v>25</v>
      </c>
      <c r="J1457" s="42">
        <f>IF(VENTAS[[#This Row],[Nombre del Gestor]]&gt;1,VENTAS[[#This Row],[Precio Venta]]*10%,0)</f>
        <v>2.5</v>
      </c>
      <c r="K1457" s="42">
        <f>IFERROR(VLOOKUP(VENTAS[[#This Row],[Código del producto Vendido]],STOCK[],13,FALSE),VENTAS[[#This Row],[Precio Venta]]*0.6)-VENTAS[[#This Row],[Comisión Unitaria 10%]]</f>
        <v>12</v>
      </c>
      <c r="L1457" s="42">
        <f>VENTAS[[#This Row],[Cantidad]]*(VENTAS[[#This Row],[Precio Venta]]-VENTAS[[#This Row],[Costo Unitario SIN Comision]]-VENTAS[[#This Row],[Comisión Unitaria 10%]]-0.01*VENTAS[[#This Row],[Precio Venta]])</f>
        <v>10.25</v>
      </c>
      <c r="M1457" s="46"/>
      <c r="N1457" s="47" t="s">
        <v>25994</v>
      </c>
    </row>
    <row r="1458" ht="17" customHeight="1" spans="1:14">
      <c r="A1458" s="38">
        <v>45748.4832986111</v>
      </c>
      <c r="B1458" s="39"/>
      <c r="C1458" s="39"/>
      <c r="D1458" s="39" t="s">
        <v>23281</v>
      </c>
      <c r="E1458" s="39" t="s">
        <v>18509</v>
      </c>
      <c r="F1458" s="41" t="s">
        <v>18510</v>
      </c>
      <c r="G1458" s="39">
        <v>1</v>
      </c>
      <c r="H1458" s="42">
        <v>25</v>
      </c>
      <c r="I1458" s="44">
        <f>VENTAS[[#This Row],[Cantidad]]*VENTAS[[#This Row],[Precio Venta]]</f>
        <v>25</v>
      </c>
      <c r="J1458" s="42">
        <f>IF(VENTAS[[#This Row],[Nombre del Gestor]]&gt;1,VENTAS[[#This Row],[Precio Venta]]*10%,0)</f>
        <v>2.5</v>
      </c>
      <c r="K1458" s="42">
        <f>IFERROR(VLOOKUP(VENTAS[[#This Row],[Código del producto Vendido]],STOCK[],13,FALSE),VENTAS[[#This Row],[Precio Venta]]*0.6)-VENTAS[[#This Row],[Comisión Unitaria 10%]]</f>
        <v>12</v>
      </c>
      <c r="L1458" s="42">
        <f>VENTAS[[#This Row],[Cantidad]]*(VENTAS[[#This Row],[Precio Venta]]-VENTAS[[#This Row],[Costo Unitario SIN Comision]]-VENTAS[[#This Row],[Comisión Unitaria 10%]]-0.01*VENTAS[[#This Row],[Precio Venta]])</f>
        <v>10.25</v>
      </c>
      <c r="M1458" s="46"/>
      <c r="N1458" s="47" t="s">
        <v>25995</v>
      </c>
    </row>
    <row r="1459" ht="17" customHeight="1" spans="1:14">
      <c r="A1459" s="38">
        <v>45748.4902777778</v>
      </c>
      <c r="B1459" s="39"/>
      <c r="C1459" s="39"/>
      <c r="D1459" s="39"/>
      <c r="E1459" s="39" t="s">
        <v>25996</v>
      </c>
      <c r="F1459" s="41" t="s">
        <v>25997</v>
      </c>
      <c r="G1459" s="39">
        <v>1</v>
      </c>
      <c r="H1459" s="42">
        <v>20</v>
      </c>
      <c r="I1459" s="44">
        <f>VENTAS[[#This Row],[Cantidad]]*VENTAS[[#This Row],[Precio Venta]]</f>
        <v>20</v>
      </c>
      <c r="J1459" s="42">
        <f>IF(VENTAS[[#This Row],[Nombre del Gestor]]&gt;1,VENTAS[[#This Row],[Precio Venta]]*10%,0)</f>
        <v>0</v>
      </c>
      <c r="K1459" s="42">
        <f>IFERROR(VLOOKUP(VENTAS[[#This Row],[Código del producto Vendido]],STOCK[],13,FALSE),VENTAS[[#This Row],[Precio Venta]]*0.6)-VENTAS[[#This Row],[Comisión Unitaria 10%]]</f>
        <v>12</v>
      </c>
      <c r="L1459" s="42">
        <f>VENTAS[[#This Row],[Cantidad]]*(VENTAS[[#This Row],[Precio Venta]]-VENTAS[[#This Row],[Costo Unitario SIN Comision]]-VENTAS[[#This Row],[Comisión Unitaria 10%]]-0.01*VENTAS[[#This Row],[Precio Venta]])</f>
        <v>7.8</v>
      </c>
      <c r="M1459" s="46"/>
      <c r="N1459" s="47" t="s">
        <v>25998</v>
      </c>
    </row>
    <row r="1460" ht="17" customHeight="1" spans="1:14">
      <c r="A1460" s="38">
        <v>45748.4902777778</v>
      </c>
      <c r="B1460" s="39"/>
      <c r="C1460" s="39"/>
      <c r="D1460" s="39"/>
      <c r="E1460" s="39" t="s">
        <v>17907</v>
      </c>
      <c r="F1460" s="41" t="s">
        <v>17906</v>
      </c>
      <c r="G1460" s="39">
        <v>1</v>
      </c>
      <c r="H1460" s="42">
        <v>15</v>
      </c>
      <c r="I1460" s="44">
        <f>VENTAS[[#This Row],[Cantidad]]*VENTAS[[#This Row],[Precio Venta]]</f>
        <v>15</v>
      </c>
      <c r="J1460" s="42">
        <f>IF(VENTAS[[#This Row],[Nombre del Gestor]]&gt;1,VENTAS[[#This Row],[Precio Venta]]*10%,0)</f>
        <v>0</v>
      </c>
      <c r="K1460" s="42">
        <f>IFERROR(VLOOKUP(VENTAS[[#This Row],[Código del producto Vendido]],STOCK[],13,FALSE),VENTAS[[#This Row],[Precio Venta]]*0.6)-VENTAS[[#This Row],[Comisión Unitaria 10%]]</f>
        <v>13.5</v>
      </c>
      <c r="L1460" s="42">
        <f>VENTAS[[#This Row],[Cantidad]]*(VENTAS[[#This Row],[Precio Venta]]-VENTAS[[#This Row],[Costo Unitario SIN Comision]]-VENTAS[[#This Row],[Comisión Unitaria 10%]]-0.01*VENTAS[[#This Row],[Precio Venta]])</f>
        <v>1.35</v>
      </c>
      <c r="M1460" s="46"/>
      <c r="N1460" s="47" t="s">
        <v>25999</v>
      </c>
    </row>
    <row r="1461" ht="17" customHeight="1" spans="1:14">
      <c r="A1461" s="38">
        <v>45748.4902777778</v>
      </c>
      <c r="B1461" s="39"/>
      <c r="C1461" s="39"/>
      <c r="D1461" s="39"/>
      <c r="E1461" s="39" t="s">
        <v>17900</v>
      </c>
      <c r="F1461" s="41" t="s">
        <v>17228</v>
      </c>
      <c r="G1461" s="39">
        <v>1</v>
      </c>
      <c r="H1461" s="42">
        <v>15</v>
      </c>
      <c r="I1461" s="44">
        <f>VENTAS[[#This Row],[Cantidad]]*VENTAS[[#This Row],[Precio Venta]]</f>
        <v>15</v>
      </c>
      <c r="J1461" s="42">
        <f>IF(VENTAS[[#This Row],[Nombre del Gestor]]&gt;1,VENTAS[[#This Row],[Precio Venta]]*10%,0)</f>
        <v>0</v>
      </c>
      <c r="K1461" s="42">
        <f>IFERROR(VLOOKUP(VENTAS[[#This Row],[Código del producto Vendido]],STOCK[],13,FALSE),VENTAS[[#This Row],[Precio Venta]]*0.6)-VENTAS[[#This Row],[Comisión Unitaria 10%]]</f>
        <v>13.5</v>
      </c>
      <c r="L1461" s="42">
        <f>VENTAS[[#This Row],[Cantidad]]*(VENTAS[[#This Row],[Precio Venta]]-VENTAS[[#This Row],[Costo Unitario SIN Comision]]-VENTAS[[#This Row],[Comisión Unitaria 10%]]-0.01*VENTAS[[#This Row],[Precio Venta]])</f>
        <v>1.35</v>
      </c>
      <c r="M1461" s="46"/>
      <c r="N1461" s="47" t="s">
        <v>26000</v>
      </c>
    </row>
    <row r="1462" ht="17" customHeight="1" spans="1:14">
      <c r="A1462" s="38">
        <v>45748.4902777778</v>
      </c>
      <c r="B1462" s="39"/>
      <c r="C1462" s="39"/>
      <c r="D1462" s="39"/>
      <c r="E1462" s="39" t="s">
        <v>18007</v>
      </c>
      <c r="F1462" s="41" t="s">
        <v>18008</v>
      </c>
      <c r="G1462" s="39">
        <v>1</v>
      </c>
      <c r="H1462" s="42">
        <v>15</v>
      </c>
      <c r="I1462" s="44">
        <f>VENTAS[[#This Row],[Cantidad]]*VENTAS[[#This Row],[Precio Venta]]</f>
        <v>15</v>
      </c>
      <c r="J1462" s="42">
        <f>IF(VENTAS[[#This Row],[Nombre del Gestor]]&gt;1,VENTAS[[#This Row],[Precio Venta]]*10%,0)</f>
        <v>0</v>
      </c>
      <c r="K1462" s="42">
        <f>IFERROR(VLOOKUP(VENTAS[[#This Row],[Código del producto Vendido]],STOCK[],13,FALSE),VENTAS[[#This Row],[Precio Venta]]*0.6)-VENTAS[[#This Row],[Comisión Unitaria 10%]]</f>
        <v>13.5</v>
      </c>
      <c r="L1462" s="42">
        <f>VENTAS[[#This Row],[Cantidad]]*(VENTAS[[#This Row],[Precio Venta]]-VENTAS[[#This Row],[Costo Unitario SIN Comision]]-VENTAS[[#This Row],[Comisión Unitaria 10%]]-0.01*VENTAS[[#This Row],[Precio Venta]])</f>
        <v>1.35</v>
      </c>
      <c r="M1462" s="46"/>
      <c r="N1462" s="47" t="s">
        <v>26001</v>
      </c>
    </row>
    <row r="1463" ht="17" customHeight="1" spans="1:14">
      <c r="A1463" s="38">
        <v>45748.4902777778</v>
      </c>
      <c r="B1463" s="39"/>
      <c r="C1463" s="39"/>
      <c r="D1463" s="39"/>
      <c r="E1463" s="39" t="s">
        <v>26002</v>
      </c>
      <c r="F1463" s="41" t="s">
        <v>26003</v>
      </c>
      <c r="G1463" s="39">
        <v>1</v>
      </c>
      <c r="H1463" s="42">
        <v>20</v>
      </c>
      <c r="I1463" s="44">
        <f>VENTAS[[#This Row],[Cantidad]]*VENTAS[[#This Row],[Precio Venta]]</f>
        <v>20</v>
      </c>
      <c r="J1463" s="42">
        <f>IF(VENTAS[[#This Row],[Nombre del Gestor]]&gt;1,VENTAS[[#This Row],[Precio Venta]]*10%,0)</f>
        <v>0</v>
      </c>
      <c r="K1463" s="42">
        <f>IFERROR(VLOOKUP(VENTAS[[#This Row],[Código del producto Vendido]],STOCK[],13,FALSE),VENTAS[[#This Row],[Precio Venta]]*0.6)-VENTAS[[#This Row],[Comisión Unitaria 10%]]</f>
        <v>12</v>
      </c>
      <c r="L1463" s="42">
        <f>VENTAS[[#This Row],[Cantidad]]*(VENTAS[[#This Row],[Precio Venta]]-VENTAS[[#This Row],[Costo Unitario SIN Comision]]-VENTAS[[#This Row],[Comisión Unitaria 10%]]-0.01*VENTAS[[#This Row],[Precio Venta]])</f>
        <v>7.8</v>
      </c>
      <c r="M1463" s="46"/>
      <c r="N1463" s="47" t="s">
        <v>26004</v>
      </c>
    </row>
    <row r="1464" ht="17" customHeight="1" spans="1:14">
      <c r="A1464" s="38">
        <v>45748.4902777778</v>
      </c>
      <c r="B1464" s="39"/>
      <c r="C1464" s="39"/>
      <c r="D1464" s="39"/>
      <c r="E1464" s="39" t="s">
        <v>26005</v>
      </c>
      <c r="F1464" s="41" t="s">
        <v>26006</v>
      </c>
      <c r="G1464" s="39">
        <v>1</v>
      </c>
      <c r="H1464" s="42">
        <v>18</v>
      </c>
      <c r="I1464" s="44">
        <f>VENTAS[[#This Row],[Cantidad]]*VENTAS[[#This Row],[Precio Venta]]</f>
        <v>18</v>
      </c>
      <c r="J1464" s="42">
        <f>IF(VENTAS[[#This Row],[Nombre del Gestor]]&gt;1,VENTAS[[#This Row],[Precio Venta]]*10%,0)</f>
        <v>0</v>
      </c>
      <c r="K1464" s="42">
        <f>IFERROR(VLOOKUP(VENTAS[[#This Row],[Código del producto Vendido]],STOCK[],13,FALSE),VENTAS[[#This Row],[Precio Venta]]*0.6)-VENTAS[[#This Row],[Comisión Unitaria 10%]]</f>
        <v>10.8</v>
      </c>
      <c r="L1464" s="42">
        <f>VENTAS[[#This Row],[Cantidad]]*(VENTAS[[#This Row],[Precio Venta]]-VENTAS[[#This Row],[Costo Unitario SIN Comision]]-VENTAS[[#This Row],[Comisión Unitaria 10%]]-0.01*VENTAS[[#This Row],[Precio Venta]])</f>
        <v>7.02</v>
      </c>
      <c r="M1464" s="46"/>
      <c r="N1464" s="47" t="s">
        <v>26007</v>
      </c>
    </row>
    <row r="1465" ht="17" customHeight="1" spans="1:14">
      <c r="A1465" s="38">
        <v>45748.4902777778</v>
      </c>
      <c r="B1465" s="39"/>
      <c r="C1465" s="39"/>
      <c r="D1465" s="39"/>
      <c r="E1465" s="39" t="s">
        <v>26008</v>
      </c>
      <c r="F1465" s="41" t="s">
        <v>26009</v>
      </c>
      <c r="G1465" s="39">
        <v>1</v>
      </c>
      <c r="H1465" s="42">
        <v>18</v>
      </c>
      <c r="I1465" s="44">
        <f>VENTAS[[#This Row],[Cantidad]]*VENTAS[[#This Row],[Precio Venta]]</f>
        <v>18</v>
      </c>
      <c r="J1465" s="42">
        <f>IF(VENTAS[[#This Row],[Nombre del Gestor]]&gt;1,VENTAS[[#This Row],[Precio Venta]]*10%,0)</f>
        <v>0</v>
      </c>
      <c r="K1465" s="42">
        <f>IFERROR(VLOOKUP(VENTAS[[#This Row],[Código del producto Vendido]],STOCK[],13,FALSE),VENTAS[[#This Row],[Precio Venta]]*0.6)-VENTAS[[#This Row],[Comisión Unitaria 10%]]</f>
        <v>10.8</v>
      </c>
      <c r="L1465" s="42">
        <f>VENTAS[[#This Row],[Cantidad]]*(VENTAS[[#This Row],[Precio Venta]]-VENTAS[[#This Row],[Costo Unitario SIN Comision]]-VENTAS[[#This Row],[Comisión Unitaria 10%]]-0.01*VENTAS[[#This Row],[Precio Venta]])</f>
        <v>7.02</v>
      </c>
      <c r="M1465" s="46"/>
      <c r="N1465" s="47" t="s">
        <v>26010</v>
      </c>
    </row>
    <row r="1466" ht="17" customHeight="1" spans="1:14">
      <c r="A1466" s="38">
        <v>45748.4902777778</v>
      </c>
      <c r="B1466" s="39"/>
      <c r="C1466" s="39"/>
      <c r="D1466" s="39"/>
      <c r="E1466" s="39" t="s">
        <v>26011</v>
      </c>
      <c r="F1466" s="41" t="s">
        <v>18004</v>
      </c>
      <c r="G1466" s="39">
        <v>1</v>
      </c>
      <c r="H1466" s="42">
        <v>15</v>
      </c>
      <c r="I1466" s="44">
        <f>VENTAS[[#This Row],[Cantidad]]*VENTAS[[#This Row],[Precio Venta]]</f>
        <v>15</v>
      </c>
      <c r="J1466" s="42">
        <f>IF(VENTAS[[#This Row],[Nombre del Gestor]]&gt;1,VENTAS[[#This Row],[Precio Venta]]*10%,0)</f>
        <v>0</v>
      </c>
      <c r="K1466" s="42">
        <f>IFERROR(VLOOKUP(VENTAS[[#This Row],[Código del producto Vendido]],STOCK[],13,FALSE),VENTAS[[#This Row],[Precio Venta]]*0.6)-VENTAS[[#This Row],[Comisión Unitaria 10%]]</f>
        <v>9</v>
      </c>
      <c r="L1466" s="42">
        <f>VENTAS[[#This Row],[Cantidad]]*(VENTAS[[#This Row],[Precio Venta]]-VENTAS[[#This Row],[Costo Unitario SIN Comision]]-VENTAS[[#This Row],[Comisión Unitaria 10%]]-0.01*VENTAS[[#This Row],[Precio Venta]])</f>
        <v>5.85</v>
      </c>
      <c r="M1466" s="46"/>
      <c r="N1466" s="47" t="s">
        <v>26012</v>
      </c>
    </row>
    <row r="1467" ht="34" customHeight="1" spans="1:14">
      <c r="A1467" s="38">
        <v>45748.4902777778</v>
      </c>
      <c r="B1467" s="39"/>
      <c r="C1467" s="39"/>
      <c r="D1467" s="39"/>
      <c r="E1467" s="39" t="s">
        <v>18554</v>
      </c>
      <c r="F1467" s="41" t="s">
        <v>18555</v>
      </c>
      <c r="G1467" s="39">
        <v>1</v>
      </c>
      <c r="H1467" s="42">
        <v>35</v>
      </c>
      <c r="I1467" s="44">
        <f>VENTAS[[#This Row],[Cantidad]]*VENTAS[[#This Row],[Precio Venta]]</f>
        <v>35</v>
      </c>
      <c r="J1467" s="42">
        <f>IF(VENTAS[[#This Row],[Nombre del Gestor]]&gt;1,VENTAS[[#This Row],[Precio Venta]]*10%,0)</f>
        <v>0</v>
      </c>
      <c r="K1467" s="42">
        <f>IFERROR(VLOOKUP(VENTAS[[#This Row],[Código del producto Vendido]],STOCK[],13,FALSE),VENTAS[[#This Row],[Precio Venta]]*0.6)-VENTAS[[#This Row],[Comisión Unitaria 10%]]</f>
        <v>15.5</v>
      </c>
      <c r="L1467" s="42">
        <f>VENTAS[[#This Row],[Cantidad]]*(VENTAS[[#This Row],[Precio Venta]]-VENTAS[[#This Row],[Costo Unitario SIN Comision]]-VENTAS[[#This Row],[Comisión Unitaria 10%]]-0.01*VENTAS[[#This Row],[Precio Venta]])</f>
        <v>19.15</v>
      </c>
      <c r="M1467" s="46"/>
      <c r="N1467" s="47" t="s">
        <v>26013</v>
      </c>
    </row>
    <row r="1468" ht="17" customHeight="1" spans="1:14">
      <c r="A1468" s="38">
        <v>45748.4902777778</v>
      </c>
      <c r="B1468" s="39"/>
      <c r="C1468" s="39"/>
      <c r="D1468" s="39"/>
      <c r="E1468" s="39" t="s">
        <v>18013</v>
      </c>
      <c r="F1468" s="41" t="s">
        <v>18014</v>
      </c>
      <c r="G1468" s="39">
        <v>1</v>
      </c>
      <c r="H1468" s="42">
        <v>35</v>
      </c>
      <c r="I1468" s="44">
        <f>VENTAS[[#This Row],[Cantidad]]*VENTAS[[#This Row],[Precio Venta]]</f>
        <v>35</v>
      </c>
      <c r="J1468" s="42">
        <f>IF(VENTAS[[#This Row],[Nombre del Gestor]]&gt;1,VENTAS[[#This Row],[Precio Venta]]*10%,0)</f>
        <v>0</v>
      </c>
      <c r="K1468" s="42">
        <f>IFERROR(VLOOKUP(VENTAS[[#This Row],[Código del producto Vendido]],STOCK[],13,FALSE),VENTAS[[#This Row],[Precio Venta]]*0.6)-VENTAS[[#This Row],[Comisión Unitaria 10%]]</f>
        <v>15.5</v>
      </c>
      <c r="L1468" s="42">
        <f>VENTAS[[#This Row],[Cantidad]]*(VENTAS[[#This Row],[Precio Venta]]-VENTAS[[#This Row],[Costo Unitario SIN Comision]]-VENTAS[[#This Row],[Comisión Unitaria 10%]]-0.01*VENTAS[[#This Row],[Precio Venta]])</f>
        <v>19.15</v>
      </c>
      <c r="M1468" s="46"/>
      <c r="N1468" s="47" t="s">
        <v>26014</v>
      </c>
    </row>
    <row r="1469" ht="17" customHeight="1" spans="1:14">
      <c r="A1469" s="38">
        <v>45748.4902777778</v>
      </c>
      <c r="B1469" s="39"/>
      <c r="C1469" s="39"/>
      <c r="D1469" s="39"/>
      <c r="E1469" s="39" t="s">
        <v>18051</v>
      </c>
      <c r="F1469" s="41" t="s">
        <v>25823</v>
      </c>
      <c r="G1469" s="39">
        <v>1</v>
      </c>
      <c r="H1469" s="42">
        <v>18</v>
      </c>
      <c r="I1469" s="44">
        <f>VENTAS[[#This Row],[Cantidad]]*VENTAS[[#This Row],[Precio Venta]]</f>
        <v>18</v>
      </c>
      <c r="J1469" s="42">
        <f>IF(VENTAS[[#This Row],[Nombre del Gestor]]&gt;1,VENTAS[[#This Row],[Precio Venta]]*10%,0)</f>
        <v>0</v>
      </c>
      <c r="K1469" s="42">
        <f>IFERROR(VLOOKUP(VENTAS[[#This Row],[Código del producto Vendido]],STOCK[],13,FALSE),VENTAS[[#This Row],[Precio Venta]]*0.6)-VENTAS[[#This Row],[Comisión Unitaria 10%]]</f>
        <v>13.8</v>
      </c>
      <c r="L1469" s="42">
        <f>VENTAS[[#This Row],[Cantidad]]*(VENTAS[[#This Row],[Precio Venta]]-VENTAS[[#This Row],[Costo Unitario SIN Comision]]-VENTAS[[#This Row],[Comisión Unitaria 10%]]-0.01*VENTAS[[#This Row],[Precio Venta]])</f>
        <v>4.02</v>
      </c>
      <c r="M1469" s="46"/>
      <c r="N1469" s="47" t="s">
        <v>26015</v>
      </c>
    </row>
    <row r="1470" ht="34" customHeight="1" spans="1:14">
      <c r="A1470" s="38">
        <v>45748.4984027778</v>
      </c>
      <c r="B1470" s="39"/>
      <c r="C1470" s="39"/>
      <c r="D1470" s="39" t="s">
        <v>23196</v>
      </c>
      <c r="E1470" s="39" t="s">
        <v>17515</v>
      </c>
      <c r="F1470" s="41" t="s">
        <v>17516</v>
      </c>
      <c r="G1470" s="39">
        <v>1</v>
      </c>
      <c r="H1470" s="42">
        <v>28</v>
      </c>
      <c r="I1470" s="44">
        <f>VENTAS[[#This Row],[Cantidad]]*VENTAS[[#This Row],[Precio Venta]]</f>
        <v>28</v>
      </c>
      <c r="J1470" s="42">
        <f>IF(VENTAS[[#This Row],[Nombre del Gestor]]&gt;1,VENTAS[[#This Row],[Precio Venta]]*10%,0)</f>
        <v>2.8</v>
      </c>
      <c r="K1470" s="42">
        <f>IFERROR(VLOOKUP(VENTAS[[#This Row],[Código del producto Vendido]],STOCK[],13,FALSE),VENTAS[[#This Row],[Precio Venta]]*0.6)-VENTAS[[#This Row],[Comisión Unitaria 10%]]</f>
        <v>13</v>
      </c>
      <c r="L1470" s="42">
        <f>VENTAS[[#This Row],[Cantidad]]*(VENTAS[[#This Row],[Precio Venta]]-VENTAS[[#This Row],[Costo Unitario SIN Comision]]-VENTAS[[#This Row],[Comisión Unitaria 10%]]-0.01*VENTAS[[#This Row],[Precio Venta]])</f>
        <v>11.92</v>
      </c>
      <c r="M1470" s="46"/>
      <c r="N1470" s="47" t="s">
        <v>26016</v>
      </c>
    </row>
    <row r="1471" ht="34" customHeight="1" spans="1:14">
      <c r="A1471" s="38">
        <v>45748.4997106482</v>
      </c>
      <c r="B1471" s="39"/>
      <c r="C1471" s="39"/>
      <c r="D1471" s="39" t="s">
        <v>23174</v>
      </c>
      <c r="E1471" s="39" t="s">
        <v>17599</v>
      </c>
      <c r="F1471" s="41" t="s">
        <v>17600</v>
      </c>
      <c r="G1471" s="39">
        <v>1</v>
      </c>
      <c r="H1471" s="42">
        <v>25</v>
      </c>
      <c r="I1471" s="44">
        <f>VENTAS[[#This Row],[Cantidad]]*VENTAS[[#This Row],[Precio Venta]]</f>
        <v>25</v>
      </c>
      <c r="J1471" s="42">
        <f>IF(VENTAS[[#This Row],[Nombre del Gestor]]&gt;1,VENTAS[[#This Row],[Precio Venta]]*10%,0)</f>
        <v>2.5</v>
      </c>
      <c r="K1471" s="42">
        <f>IFERROR(VLOOKUP(VENTAS[[#This Row],[Código del producto Vendido]],STOCK[],13,FALSE),VENTAS[[#This Row],[Precio Venta]]*0.6)-VENTAS[[#This Row],[Comisión Unitaria 10%]]</f>
        <v>12.56</v>
      </c>
      <c r="L1471" s="42">
        <f>VENTAS[[#This Row],[Cantidad]]*(VENTAS[[#This Row],[Precio Venta]]-VENTAS[[#This Row],[Costo Unitario SIN Comision]]-VENTAS[[#This Row],[Comisión Unitaria 10%]]-0.01*VENTAS[[#This Row],[Precio Venta]])</f>
        <v>9.69</v>
      </c>
      <c r="M1471" s="46"/>
      <c r="N1471" s="47" t="s">
        <v>26017</v>
      </c>
    </row>
    <row r="1472" ht="34" customHeight="1" spans="1:14">
      <c r="A1472" s="38">
        <v>45748.6178240741</v>
      </c>
      <c r="B1472" s="39"/>
      <c r="C1472" s="39"/>
      <c r="D1472" s="39" t="s">
        <v>26018</v>
      </c>
      <c r="E1472" s="39" t="s">
        <v>26019</v>
      </c>
      <c r="F1472" s="41" t="s">
        <v>18821</v>
      </c>
      <c r="G1472" s="39">
        <v>1</v>
      </c>
      <c r="H1472" s="42">
        <v>30</v>
      </c>
      <c r="I1472" s="44">
        <f>VENTAS[[#This Row],[Cantidad]]*VENTAS[[#This Row],[Precio Venta]]</f>
        <v>30</v>
      </c>
      <c r="J1472" s="42">
        <f>IF(VENTAS[[#This Row],[Nombre del Gestor]]&gt;1,VENTAS[[#This Row],[Precio Venta]]*10%,0)</f>
        <v>3</v>
      </c>
      <c r="K1472" s="42">
        <f>IFERROR(VLOOKUP(VENTAS[[#This Row],[Código del producto Vendido]],STOCK[],13,FALSE),VENTAS[[#This Row],[Precio Venta]]*0.6)-VENTAS[[#This Row],[Comisión Unitaria 10%]]</f>
        <v>15</v>
      </c>
      <c r="L1472" s="42">
        <f>VENTAS[[#This Row],[Cantidad]]*(VENTAS[[#This Row],[Precio Venta]]-VENTAS[[#This Row],[Costo Unitario SIN Comision]]-VENTAS[[#This Row],[Comisión Unitaria 10%]]-0.01*VENTAS[[#This Row],[Precio Venta]])</f>
        <v>11.7</v>
      </c>
      <c r="M1472" s="46"/>
      <c r="N1472" s="47" t="s">
        <v>26020</v>
      </c>
    </row>
    <row r="1473" ht="34" customHeight="1" spans="1:14">
      <c r="A1473" s="38">
        <v>45748.7236226852</v>
      </c>
      <c r="B1473" s="39"/>
      <c r="C1473" s="39"/>
      <c r="D1473" s="39" t="s">
        <v>26021</v>
      </c>
      <c r="E1473" s="39" t="s">
        <v>26022</v>
      </c>
      <c r="F1473" s="41" t="s">
        <v>25958</v>
      </c>
      <c r="G1473" s="39">
        <v>1</v>
      </c>
      <c r="H1473" s="42">
        <v>40</v>
      </c>
      <c r="I1473" s="44">
        <f>VENTAS[[#This Row],[Cantidad]]*VENTAS[[#This Row],[Precio Venta]]</f>
        <v>40</v>
      </c>
      <c r="J1473" s="42">
        <f>IF(VENTAS[[#This Row],[Nombre del Gestor]]&gt;1,VENTAS[[#This Row],[Precio Venta]]*10%,0)</f>
        <v>4</v>
      </c>
      <c r="K1473" s="42">
        <f>IFERROR(VLOOKUP(VENTAS[[#This Row],[Código del producto Vendido]],STOCK[],13,FALSE),VENTAS[[#This Row],[Precio Venta]]*0.6)-VENTAS[[#This Row],[Comisión Unitaria 10%]]</f>
        <v>20</v>
      </c>
      <c r="L1473" s="42">
        <f>VENTAS[[#This Row],[Cantidad]]*(VENTAS[[#This Row],[Precio Venta]]-VENTAS[[#This Row],[Costo Unitario SIN Comision]]-VENTAS[[#This Row],[Comisión Unitaria 10%]]-0.01*VENTAS[[#This Row],[Precio Venta]])</f>
        <v>15.6</v>
      </c>
      <c r="M1473" s="46"/>
      <c r="N1473" s="47" t="s">
        <v>26023</v>
      </c>
    </row>
    <row r="1474" ht="17" customHeight="1" spans="1:14">
      <c r="A1474" s="38">
        <v>45748.7466203704</v>
      </c>
      <c r="B1474" s="39"/>
      <c r="C1474" s="39"/>
      <c r="D1474" s="39" t="s">
        <v>23237</v>
      </c>
      <c r="E1474" s="39" t="s">
        <v>26024</v>
      </c>
      <c r="F1474" s="41" t="s">
        <v>26025</v>
      </c>
      <c r="G1474" s="39">
        <v>1</v>
      </c>
      <c r="H1474" s="42">
        <v>30</v>
      </c>
      <c r="I1474" s="44">
        <f>VENTAS[[#This Row],[Cantidad]]*VENTAS[[#This Row],[Precio Venta]]</f>
        <v>30</v>
      </c>
      <c r="J1474" s="42">
        <f>IF(VENTAS[[#This Row],[Nombre del Gestor]]&gt;1,VENTAS[[#This Row],[Precio Venta]]*10%,0)</f>
        <v>3</v>
      </c>
      <c r="K1474" s="42">
        <f>IFERROR(VLOOKUP(VENTAS[[#This Row],[Código del producto Vendido]],STOCK[],13,FALSE),VENTAS[[#This Row],[Precio Venta]]*0.6)-VENTAS[[#This Row],[Comisión Unitaria 10%]]</f>
        <v>15</v>
      </c>
      <c r="L1474" s="42">
        <f>VENTAS[[#This Row],[Cantidad]]*(VENTAS[[#This Row],[Precio Venta]]-VENTAS[[#This Row],[Costo Unitario SIN Comision]]-VENTAS[[#This Row],[Comisión Unitaria 10%]]-0.01*VENTAS[[#This Row],[Precio Venta]])</f>
        <v>11.7</v>
      </c>
      <c r="M1474" s="46"/>
      <c r="N1474" s="47" t="s">
        <v>26026</v>
      </c>
    </row>
    <row r="1475" ht="17" customHeight="1" spans="1:14">
      <c r="A1475" s="38">
        <v>45748.7466203704</v>
      </c>
      <c r="B1475" s="39"/>
      <c r="C1475" s="39"/>
      <c r="D1475" s="39" t="s">
        <v>23237</v>
      </c>
      <c r="E1475" s="39" t="s">
        <v>26027</v>
      </c>
      <c r="F1475" s="41" t="s">
        <v>26028</v>
      </c>
      <c r="G1475" s="39">
        <v>1</v>
      </c>
      <c r="H1475" s="42">
        <v>15</v>
      </c>
      <c r="I1475" s="44">
        <f>VENTAS[[#This Row],[Cantidad]]*VENTAS[[#This Row],[Precio Venta]]</f>
        <v>15</v>
      </c>
      <c r="J1475" s="42">
        <f>IF(VENTAS[[#This Row],[Nombre del Gestor]]&gt;1,VENTAS[[#This Row],[Precio Venta]]*10%,0)</f>
        <v>1.5</v>
      </c>
      <c r="K1475" s="42">
        <f>IFERROR(VLOOKUP(VENTAS[[#This Row],[Código del producto Vendido]],STOCK[],13,FALSE),VENTAS[[#This Row],[Precio Venta]]*0.6)-VENTAS[[#This Row],[Comisión Unitaria 10%]]</f>
        <v>7.5</v>
      </c>
      <c r="L1475" s="42">
        <f>VENTAS[[#This Row],[Cantidad]]*(VENTAS[[#This Row],[Precio Venta]]-VENTAS[[#This Row],[Costo Unitario SIN Comision]]-VENTAS[[#This Row],[Comisión Unitaria 10%]]-0.01*VENTAS[[#This Row],[Precio Venta]])</f>
        <v>5.85</v>
      </c>
      <c r="M1475" s="46"/>
      <c r="N1475" s="47" t="s">
        <v>26029</v>
      </c>
    </row>
    <row r="1476" ht="34" customHeight="1" spans="1:14">
      <c r="A1476" s="38">
        <v>45748.7481018519</v>
      </c>
      <c r="B1476" s="39"/>
      <c r="C1476" s="39"/>
      <c r="D1476" s="39" t="s">
        <v>24029</v>
      </c>
      <c r="E1476" s="39" t="s">
        <v>17599</v>
      </c>
      <c r="F1476" s="41" t="s">
        <v>17600</v>
      </c>
      <c r="G1476" s="39">
        <v>1</v>
      </c>
      <c r="H1476" s="42">
        <v>25</v>
      </c>
      <c r="I1476" s="44">
        <f>VENTAS[[#This Row],[Cantidad]]*VENTAS[[#This Row],[Precio Venta]]</f>
        <v>25</v>
      </c>
      <c r="J1476" s="42">
        <f>IF(VENTAS[[#This Row],[Nombre del Gestor]]&gt;1,VENTAS[[#This Row],[Precio Venta]]*10%,0)</f>
        <v>2.5</v>
      </c>
      <c r="K1476" s="42">
        <f>IFERROR(VLOOKUP(VENTAS[[#This Row],[Código del producto Vendido]],STOCK[],13,FALSE),VENTAS[[#This Row],[Precio Venta]]*0.6)-VENTAS[[#This Row],[Comisión Unitaria 10%]]</f>
        <v>12.56</v>
      </c>
      <c r="L1476" s="42">
        <f>VENTAS[[#This Row],[Cantidad]]*(VENTAS[[#This Row],[Precio Venta]]-VENTAS[[#This Row],[Costo Unitario SIN Comision]]-VENTAS[[#This Row],[Comisión Unitaria 10%]]-0.01*VENTAS[[#This Row],[Precio Venta]])</f>
        <v>9.69</v>
      </c>
      <c r="M1476" s="46"/>
      <c r="N1476" s="47" t="s">
        <v>26030</v>
      </c>
    </row>
    <row r="1477" ht="34" customHeight="1" spans="1:14">
      <c r="A1477" s="38">
        <v>45748.9284722222</v>
      </c>
      <c r="B1477" s="39"/>
      <c r="C1477" s="39"/>
      <c r="D1477" s="39"/>
      <c r="E1477" s="39" t="s">
        <v>18146</v>
      </c>
      <c r="F1477" s="41" t="s">
        <v>18145</v>
      </c>
      <c r="G1477" s="39">
        <v>1</v>
      </c>
      <c r="H1477" s="42">
        <v>35</v>
      </c>
      <c r="I1477" s="44">
        <f>VENTAS[[#This Row],[Cantidad]]*VENTAS[[#This Row],[Precio Venta]]</f>
        <v>35</v>
      </c>
      <c r="J1477" s="42">
        <f>IF(VENTAS[[#This Row],[Nombre del Gestor]]&gt;1,VENTAS[[#This Row],[Precio Venta]]*10%,0)</f>
        <v>0</v>
      </c>
      <c r="K1477" s="42">
        <f>IFERROR(VLOOKUP(VENTAS[[#This Row],[Código del producto Vendido]],STOCK[],13,FALSE),VENTAS[[#This Row],[Precio Venta]]*0.6)-VENTAS[[#This Row],[Comisión Unitaria 10%]]</f>
        <v>15.5</v>
      </c>
      <c r="L1477" s="42">
        <f>VENTAS[[#This Row],[Cantidad]]*(VENTAS[[#This Row],[Precio Venta]]-VENTAS[[#This Row],[Costo Unitario SIN Comision]]-VENTAS[[#This Row],[Comisión Unitaria 10%]]-0.01*VENTAS[[#This Row],[Precio Venta]])</f>
        <v>19.15</v>
      </c>
      <c r="M1477" s="46"/>
      <c r="N1477" s="47" t="s">
        <v>26031</v>
      </c>
    </row>
    <row r="1478" ht="17" customHeight="1" spans="1:14">
      <c r="A1478" s="38">
        <v>45748.9294675926</v>
      </c>
      <c r="B1478" s="39"/>
      <c r="C1478" s="39"/>
      <c r="D1478" s="39" t="s">
        <v>26032</v>
      </c>
      <c r="E1478" s="39" t="s">
        <v>18225</v>
      </c>
      <c r="F1478" s="41" t="s">
        <v>18224</v>
      </c>
      <c r="G1478" s="39">
        <v>1</v>
      </c>
      <c r="H1478" s="42">
        <v>20</v>
      </c>
      <c r="I1478" s="44">
        <f>VENTAS[[#This Row],[Cantidad]]*VENTAS[[#This Row],[Precio Venta]]</f>
        <v>20</v>
      </c>
      <c r="J1478" s="42">
        <f>IF(VENTAS[[#This Row],[Nombre del Gestor]]&gt;1,VENTAS[[#This Row],[Precio Venta]]*10%,0)</f>
        <v>2</v>
      </c>
      <c r="K1478" s="42">
        <f>IFERROR(VLOOKUP(VENTAS[[#This Row],[Código del producto Vendido]],STOCK[],13,FALSE),VENTAS[[#This Row],[Precio Venta]]*0.6)-VENTAS[[#This Row],[Comisión Unitaria 10%]]</f>
        <v>12</v>
      </c>
      <c r="L1478" s="42">
        <f>VENTAS[[#This Row],[Cantidad]]*(VENTAS[[#This Row],[Precio Venta]]-VENTAS[[#This Row],[Costo Unitario SIN Comision]]-VENTAS[[#This Row],[Comisión Unitaria 10%]]-0.01*VENTAS[[#This Row],[Precio Venta]])</f>
        <v>5.8</v>
      </c>
      <c r="M1478" s="46"/>
      <c r="N1478" s="47" t="s">
        <v>26033</v>
      </c>
    </row>
    <row r="1479" ht="17" customHeight="1" spans="1:14">
      <c r="A1479" s="38">
        <v>45749.3317361111</v>
      </c>
      <c r="B1479" s="39"/>
      <c r="C1479" s="39"/>
      <c r="D1479" s="39" t="s">
        <v>25436</v>
      </c>
      <c r="E1479" s="39" t="s">
        <v>26034</v>
      </c>
      <c r="F1479" s="41" t="s">
        <v>26035</v>
      </c>
      <c r="G1479" s="39">
        <v>1</v>
      </c>
      <c r="H1479" s="42">
        <v>22</v>
      </c>
      <c r="I1479" s="44">
        <f>VENTAS[[#This Row],[Cantidad]]*VENTAS[[#This Row],[Precio Venta]]</f>
        <v>22</v>
      </c>
      <c r="J1479" s="42">
        <f>IF(VENTAS[[#This Row],[Nombre del Gestor]]&gt;1,VENTAS[[#This Row],[Precio Venta]]*10%,0)</f>
        <v>2.2</v>
      </c>
      <c r="K1479" s="42">
        <f>IFERROR(VLOOKUP(VENTAS[[#This Row],[Código del producto Vendido]],STOCK[],13,FALSE),VENTAS[[#This Row],[Precio Venta]]*0.6)-VENTAS[[#This Row],[Comisión Unitaria 10%]]</f>
        <v>11</v>
      </c>
      <c r="L1479" s="42">
        <f>VENTAS[[#This Row],[Cantidad]]*(VENTAS[[#This Row],[Precio Venta]]-VENTAS[[#This Row],[Costo Unitario SIN Comision]]-VENTAS[[#This Row],[Comisión Unitaria 10%]]-0.01*VENTAS[[#This Row],[Precio Venta]])</f>
        <v>8.58</v>
      </c>
      <c r="M1479" s="46"/>
      <c r="N1479" s="47" t="s">
        <v>26036</v>
      </c>
    </row>
    <row r="1480" ht="34" customHeight="1" spans="1:14">
      <c r="A1480" s="38">
        <v>45749.3317361111</v>
      </c>
      <c r="B1480" s="39"/>
      <c r="C1480" s="39"/>
      <c r="D1480" s="39" t="s">
        <v>25436</v>
      </c>
      <c r="E1480" s="39" t="s">
        <v>18282</v>
      </c>
      <c r="F1480" s="41" t="s">
        <v>18283</v>
      </c>
      <c r="G1480" s="39">
        <v>1</v>
      </c>
      <c r="H1480" s="42">
        <v>22</v>
      </c>
      <c r="I1480" s="44">
        <f>VENTAS[[#This Row],[Cantidad]]*VENTAS[[#This Row],[Precio Venta]]</f>
        <v>22</v>
      </c>
      <c r="J1480" s="42">
        <f>IF(VENTAS[[#This Row],[Nombre del Gestor]]&gt;1,VENTAS[[#This Row],[Precio Venta]]*10%,0)</f>
        <v>2.2</v>
      </c>
      <c r="K1480" s="42">
        <f>IFERROR(VLOOKUP(VENTAS[[#This Row],[Código del producto Vendido]],STOCK[],13,FALSE),VENTAS[[#This Row],[Precio Venta]]*0.6)-VENTAS[[#This Row],[Comisión Unitaria 10%]]</f>
        <v>12</v>
      </c>
      <c r="L1480" s="42">
        <f>VENTAS[[#This Row],[Cantidad]]*(VENTAS[[#This Row],[Precio Venta]]-VENTAS[[#This Row],[Costo Unitario SIN Comision]]-VENTAS[[#This Row],[Comisión Unitaria 10%]]-0.01*VENTAS[[#This Row],[Precio Venta]])</f>
        <v>7.58</v>
      </c>
      <c r="M1480" s="46"/>
      <c r="N1480" s="47" t="s">
        <v>26037</v>
      </c>
    </row>
    <row r="1481" ht="17" customHeight="1" spans="1:14">
      <c r="A1481" s="38">
        <v>45749.3317361111</v>
      </c>
      <c r="B1481" s="39"/>
      <c r="C1481" s="39"/>
      <c r="D1481" s="39" t="s">
        <v>25436</v>
      </c>
      <c r="E1481" s="39" t="s">
        <v>26038</v>
      </c>
      <c r="F1481" s="41" t="s">
        <v>26039</v>
      </c>
      <c r="G1481" s="39">
        <v>1</v>
      </c>
      <c r="H1481" s="42">
        <v>22</v>
      </c>
      <c r="I1481" s="44">
        <f>VENTAS[[#This Row],[Cantidad]]*VENTAS[[#This Row],[Precio Venta]]</f>
        <v>22</v>
      </c>
      <c r="J1481" s="42">
        <f>IF(VENTAS[[#This Row],[Nombre del Gestor]]&gt;1,VENTAS[[#This Row],[Precio Venta]]*10%,0)</f>
        <v>2.2</v>
      </c>
      <c r="K1481" s="42">
        <f>IFERROR(VLOOKUP(VENTAS[[#This Row],[Código del producto Vendido]],STOCK[],13,FALSE),VENTAS[[#This Row],[Precio Venta]]*0.6)-VENTAS[[#This Row],[Comisión Unitaria 10%]]</f>
        <v>11</v>
      </c>
      <c r="L1481" s="42">
        <f>VENTAS[[#This Row],[Cantidad]]*(VENTAS[[#This Row],[Precio Venta]]-VENTAS[[#This Row],[Costo Unitario SIN Comision]]-VENTAS[[#This Row],[Comisión Unitaria 10%]]-0.01*VENTAS[[#This Row],[Precio Venta]])</f>
        <v>8.58</v>
      </c>
      <c r="M1481" s="46"/>
      <c r="N1481" s="47" t="s">
        <v>26040</v>
      </c>
    </row>
    <row r="1482" ht="34" customHeight="1" spans="1:14">
      <c r="A1482" s="38">
        <v>45749.5339351852</v>
      </c>
      <c r="B1482" s="39"/>
      <c r="C1482" s="39"/>
      <c r="D1482" s="39" t="s">
        <v>23196</v>
      </c>
      <c r="E1482" s="39" t="s">
        <v>18780</v>
      </c>
      <c r="F1482" s="41" t="s">
        <v>18782</v>
      </c>
      <c r="G1482" s="39">
        <v>1</v>
      </c>
      <c r="H1482" s="42">
        <v>35</v>
      </c>
      <c r="I1482" s="44">
        <f>VENTAS[[#This Row],[Cantidad]]*VENTAS[[#This Row],[Precio Venta]]</f>
        <v>35</v>
      </c>
      <c r="J1482" s="42">
        <f>IF(VENTAS[[#This Row],[Nombre del Gestor]]&gt;1,VENTAS[[#This Row],[Precio Venta]]*10%,0)</f>
        <v>3.5</v>
      </c>
      <c r="K1482" s="42">
        <f>IFERROR(VLOOKUP(VENTAS[[#This Row],[Código del producto Vendido]],STOCK[],13,FALSE),VENTAS[[#This Row],[Precio Venta]]*0.6)-VENTAS[[#This Row],[Comisión Unitaria 10%]]</f>
        <v>21.17</v>
      </c>
      <c r="L1482" s="42">
        <f>VENTAS[[#This Row],[Cantidad]]*(VENTAS[[#This Row],[Precio Venta]]-VENTAS[[#This Row],[Costo Unitario SIN Comision]]-VENTAS[[#This Row],[Comisión Unitaria 10%]]-0.01*VENTAS[[#This Row],[Precio Venta]])</f>
        <v>9.98</v>
      </c>
      <c r="M1482" s="46"/>
      <c r="N1482" s="47" t="s">
        <v>26041</v>
      </c>
    </row>
    <row r="1483" ht="34" customHeight="1" spans="1:14">
      <c r="A1483" s="38">
        <v>45749.5345601852</v>
      </c>
      <c r="B1483" s="39"/>
      <c r="C1483" s="39"/>
      <c r="D1483" s="39" t="s">
        <v>26021</v>
      </c>
      <c r="E1483" s="39" t="s">
        <v>18770</v>
      </c>
      <c r="F1483" s="41" t="s">
        <v>18771</v>
      </c>
      <c r="G1483" s="39">
        <v>1</v>
      </c>
      <c r="H1483" s="42">
        <v>30</v>
      </c>
      <c r="I1483" s="44">
        <f>VENTAS[[#This Row],[Cantidad]]*VENTAS[[#This Row],[Precio Venta]]</f>
        <v>30</v>
      </c>
      <c r="J1483" s="42">
        <f>IF(VENTAS[[#This Row],[Nombre del Gestor]]&gt;1,VENTAS[[#This Row],[Precio Venta]]*10%,0)</f>
        <v>3</v>
      </c>
      <c r="K1483" s="42">
        <f>IFERROR(VLOOKUP(VENTAS[[#This Row],[Código del producto Vendido]],STOCK[],13,FALSE),VENTAS[[#This Row],[Precio Venta]]*0.6)-VENTAS[[#This Row],[Comisión Unitaria 10%]]</f>
        <v>15.44</v>
      </c>
      <c r="L1483" s="42">
        <f>VENTAS[[#This Row],[Cantidad]]*(VENTAS[[#This Row],[Precio Venta]]-VENTAS[[#This Row],[Costo Unitario SIN Comision]]-VENTAS[[#This Row],[Comisión Unitaria 10%]]-0.01*VENTAS[[#This Row],[Precio Venta]])</f>
        <v>11.26</v>
      </c>
      <c r="M1483" s="46"/>
      <c r="N1483" s="47" t="s">
        <v>26042</v>
      </c>
    </row>
    <row r="1484" ht="34" customHeight="1" spans="1:14">
      <c r="A1484" s="38">
        <v>45749.8584143519</v>
      </c>
      <c r="B1484" s="39"/>
      <c r="C1484" s="39"/>
      <c r="D1484" s="39" t="s">
        <v>23196</v>
      </c>
      <c r="E1484" s="39" t="s">
        <v>18789</v>
      </c>
      <c r="F1484" s="41" t="s">
        <v>26043</v>
      </c>
      <c r="G1484" s="39">
        <v>1</v>
      </c>
      <c r="H1484" s="42">
        <v>35</v>
      </c>
      <c r="I1484" s="44">
        <f>VENTAS[[#This Row],[Cantidad]]*VENTAS[[#This Row],[Precio Venta]]</f>
        <v>35</v>
      </c>
      <c r="J1484" s="42">
        <f>IF(VENTAS[[#This Row],[Nombre del Gestor]]&gt;1,VENTAS[[#This Row],[Precio Venta]]*10%,0)</f>
        <v>3.5</v>
      </c>
      <c r="K1484" s="42">
        <f>IFERROR(VLOOKUP(VENTAS[[#This Row],[Código del producto Vendido]],STOCK[],13,FALSE),VENTAS[[#This Row],[Precio Venta]]*0.6)-VENTAS[[#This Row],[Comisión Unitaria 10%]]</f>
        <v>16.23</v>
      </c>
      <c r="L1484" s="42">
        <f>VENTAS[[#This Row],[Cantidad]]*(VENTAS[[#This Row],[Precio Venta]]-VENTAS[[#This Row],[Costo Unitario SIN Comision]]-VENTAS[[#This Row],[Comisión Unitaria 10%]]-0.01*VENTAS[[#This Row],[Precio Venta]])</f>
        <v>14.92</v>
      </c>
      <c r="M1484" s="46"/>
      <c r="N1484" s="47" t="s">
        <v>26044</v>
      </c>
    </row>
    <row r="1485" ht="34" customHeight="1" spans="1:14">
      <c r="A1485" s="38">
        <v>45749.8612384259</v>
      </c>
      <c r="B1485" s="39"/>
      <c r="C1485" s="39"/>
      <c r="D1485" s="39" t="s">
        <v>23196</v>
      </c>
      <c r="E1485" s="39" t="s">
        <v>17603</v>
      </c>
      <c r="F1485" s="41" t="s">
        <v>25703</v>
      </c>
      <c r="G1485" s="39">
        <v>1</v>
      </c>
      <c r="H1485" s="42">
        <v>25</v>
      </c>
      <c r="I1485" s="44">
        <f>VENTAS[[#This Row],[Cantidad]]*VENTAS[[#This Row],[Precio Venta]]</f>
        <v>25</v>
      </c>
      <c r="J1485" s="42">
        <f>IF(VENTAS[[#This Row],[Nombre del Gestor]]&gt;1,VENTAS[[#This Row],[Precio Venta]]*10%,0)</f>
        <v>2.5</v>
      </c>
      <c r="K1485" s="42">
        <f>IFERROR(VLOOKUP(VENTAS[[#This Row],[Código del producto Vendido]],STOCK[],13,FALSE),VENTAS[[#This Row],[Precio Venta]]*0.6)-VENTAS[[#This Row],[Comisión Unitaria 10%]]</f>
        <v>12</v>
      </c>
      <c r="L1485" s="42">
        <f>VENTAS[[#This Row],[Cantidad]]*(VENTAS[[#This Row],[Precio Venta]]-VENTAS[[#This Row],[Costo Unitario SIN Comision]]-VENTAS[[#This Row],[Comisión Unitaria 10%]]-0.01*VENTAS[[#This Row],[Precio Venta]])</f>
        <v>10.25</v>
      </c>
      <c r="M1485" s="46"/>
      <c r="N1485" s="47" t="s">
        <v>26045</v>
      </c>
    </row>
    <row r="1486" ht="34" customHeight="1" spans="1:14">
      <c r="A1486" s="38">
        <v>45749.8627430556</v>
      </c>
      <c r="B1486" s="39"/>
      <c r="C1486" s="39"/>
      <c r="D1486" s="39" t="s">
        <v>23237</v>
      </c>
      <c r="E1486" s="39" t="s">
        <v>18785</v>
      </c>
      <c r="F1486" s="41" t="s">
        <v>18786</v>
      </c>
      <c r="G1486" s="39">
        <v>1</v>
      </c>
      <c r="H1486" s="42">
        <v>35</v>
      </c>
      <c r="I1486" s="44">
        <f>VENTAS[[#This Row],[Cantidad]]*VENTAS[[#This Row],[Precio Venta]]</f>
        <v>35</v>
      </c>
      <c r="J1486" s="42">
        <f>IF(VENTAS[[#This Row],[Nombre del Gestor]]&gt;1,VENTAS[[#This Row],[Precio Venta]]*10%,0)</f>
        <v>3.5</v>
      </c>
      <c r="K1486" s="42">
        <f>IFERROR(VLOOKUP(VENTAS[[#This Row],[Código del producto Vendido]],STOCK[],13,FALSE),VENTAS[[#This Row],[Precio Venta]]*0.6)-VENTAS[[#This Row],[Comisión Unitaria 10%]]</f>
        <v>17.8</v>
      </c>
      <c r="L1486" s="42">
        <f>VENTAS[[#This Row],[Cantidad]]*(VENTAS[[#This Row],[Precio Venta]]-VENTAS[[#This Row],[Costo Unitario SIN Comision]]-VENTAS[[#This Row],[Comisión Unitaria 10%]]-0.01*VENTAS[[#This Row],[Precio Venta]])</f>
        <v>13.35</v>
      </c>
      <c r="M1486" s="46"/>
      <c r="N1486" s="47" t="s">
        <v>26046</v>
      </c>
    </row>
    <row r="1487" ht="34" customHeight="1" spans="1:14">
      <c r="A1487" s="38">
        <v>45750.7014699074</v>
      </c>
      <c r="B1487" s="39"/>
      <c r="C1487" s="39"/>
      <c r="D1487" s="39" t="s">
        <v>26047</v>
      </c>
      <c r="E1487" s="39" t="s">
        <v>18805</v>
      </c>
      <c r="F1487" s="41" t="s">
        <v>18806</v>
      </c>
      <c r="G1487" s="39">
        <v>1</v>
      </c>
      <c r="H1487" s="42">
        <v>35</v>
      </c>
      <c r="I1487" s="44">
        <f>VENTAS[[#This Row],[Cantidad]]*VENTAS[[#This Row],[Precio Venta]]</f>
        <v>35</v>
      </c>
      <c r="J1487" s="42">
        <f>IF(VENTAS[[#This Row],[Nombre del Gestor]]&gt;1,VENTAS[[#This Row],[Precio Venta]]*10%,0)</f>
        <v>3.5</v>
      </c>
      <c r="K1487" s="42">
        <f>IFERROR(VLOOKUP(VENTAS[[#This Row],[Código del producto Vendido]],STOCK[],13,FALSE),VENTAS[[#This Row],[Precio Venta]]*0.6)-VENTAS[[#This Row],[Comisión Unitaria 10%]]</f>
        <v>19.99</v>
      </c>
      <c r="L1487" s="42">
        <f>VENTAS[[#This Row],[Cantidad]]*(VENTAS[[#This Row],[Precio Venta]]-VENTAS[[#This Row],[Costo Unitario SIN Comision]]-VENTAS[[#This Row],[Comisión Unitaria 10%]]-0.01*VENTAS[[#This Row],[Precio Venta]])</f>
        <v>11.16</v>
      </c>
      <c r="M1487" s="46"/>
      <c r="N1487" s="47" t="s">
        <v>26048</v>
      </c>
    </row>
    <row r="1488" ht="17" customHeight="1" spans="1:14">
      <c r="A1488" s="38">
        <v>45750.7038888889</v>
      </c>
      <c r="B1488" s="39"/>
      <c r="C1488" s="39"/>
      <c r="D1488" s="39" t="s">
        <v>24341</v>
      </c>
      <c r="E1488" s="39" t="s">
        <v>17658</v>
      </c>
      <c r="F1488" s="41" t="s">
        <v>17659</v>
      </c>
      <c r="G1488" s="39">
        <v>1</v>
      </c>
      <c r="H1488" s="42">
        <v>18</v>
      </c>
      <c r="I1488" s="44">
        <f>VENTAS[[#This Row],[Cantidad]]*VENTAS[[#This Row],[Precio Venta]]</f>
        <v>18</v>
      </c>
      <c r="J1488" s="42">
        <f>IF(VENTAS[[#This Row],[Nombre del Gestor]]&gt;1,VENTAS[[#This Row],[Precio Venta]]*10%,0)</f>
        <v>1.8</v>
      </c>
      <c r="K1488" s="42">
        <f>IFERROR(VLOOKUP(VENTAS[[#This Row],[Código del producto Vendido]],STOCK[],13,FALSE),VENTAS[[#This Row],[Precio Venta]]*0.6)-VENTAS[[#This Row],[Comisión Unitaria 10%]]</f>
        <v>10.8</v>
      </c>
      <c r="L1488" s="42">
        <f>VENTAS[[#This Row],[Cantidad]]*(VENTAS[[#This Row],[Precio Venta]]-VENTAS[[#This Row],[Costo Unitario SIN Comision]]-VENTAS[[#This Row],[Comisión Unitaria 10%]]-0.01*VENTAS[[#This Row],[Precio Venta]])</f>
        <v>5.22</v>
      </c>
      <c r="M1488" s="46"/>
      <c r="N1488" s="47" t="s">
        <v>26049</v>
      </c>
    </row>
    <row r="1489" ht="17" customHeight="1" spans="1:14">
      <c r="A1489" s="38">
        <v>45750.7046064815</v>
      </c>
      <c r="B1489" s="39"/>
      <c r="C1489" s="39"/>
      <c r="D1489" s="39" t="s">
        <v>23174</v>
      </c>
      <c r="E1489" s="39" t="s">
        <v>17262</v>
      </c>
      <c r="F1489" s="41" t="s">
        <v>17258</v>
      </c>
      <c r="G1489" s="39">
        <v>1</v>
      </c>
      <c r="H1489" s="42">
        <v>30</v>
      </c>
      <c r="I1489" s="44">
        <f>VENTAS[[#This Row],[Cantidad]]*VENTAS[[#This Row],[Precio Venta]]</f>
        <v>30</v>
      </c>
      <c r="J1489" s="42">
        <f>IF(VENTAS[[#This Row],[Nombre del Gestor]]&gt;1,VENTAS[[#This Row],[Precio Venta]]*10%,0)</f>
        <v>3</v>
      </c>
      <c r="K1489" s="42">
        <f>IFERROR(VLOOKUP(VENTAS[[#This Row],[Código del producto Vendido]],STOCK[],13,FALSE),VENTAS[[#This Row],[Precio Venta]]*0.6)-VENTAS[[#This Row],[Comisión Unitaria 10%]]</f>
        <v>14</v>
      </c>
      <c r="L1489" s="42">
        <f>VENTAS[[#This Row],[Cantidad]]*(VENTAS[[#This Row],[Precio Venta]]-VENTAS[[#This Row],[Costo Unitario SIN Comision]]-VENTAS[[#This Row],[Comisión Unitaria 10%]]-0.01*VENTAS[[#This Row],[Precio Venta]])</f>
        <v>12.7</v>
      </c>
      <c r="M1489" s="46"/>
      <c r="N1489" s="47" t="s">
        <v>26050</v>
      </c>
    </row>
    <row r="1490" ht="17" customHeight="1" spans="1:14">
      <c r="A1490" s="38">
        <v>45750.7051157407</v>
      </c>
      <c r="B1490" s="39"/>
      <c r="C1490" s="39"/>
      <c r="D1490" s="39" t="s">
        <v>23174</v>
      </c>
      <c r="E1490" s="39" t="s">
        <v>25613</v>
      </c>
      <c r="F1490" s="41" t="s">
        <v>16838</v>
      </c>
      <c r="G1490" s="39">
        <v>1</v>
      </c>
      <c r="H1490" s="42">
        <v>18</v>
      </c>
      <c r="I1490" s="44">
        <f>VENTAS[[#This Row],[Cantidad]]*VENTAS[[#This Row],[Precio Venta]]</f>
        <v>18</v>
      </c>
      <c r="J1490" s="42">
        <f>IF(VENTAS[[#This Row],[Nombre del Gestor]]&gt;1,VENTAS[[#This Row],[Precio Venta]]*10%,0)</f>
        <v>1.8</v>
      </c>
      <c r="K1490" s="42">
        <f>IFERROR(VLOOKUP(VENTAS[[#This Row],[Código del producto Vendido]],STOCK[],13,FALSE),VENTAS[[#This Row],[Precio Venta]]*0.6)-VENTAS[[#This Row],[Comisión Unitaria 10%]]</f>
        <v>9</v>
      </c>
      <c r="L1490" s="42">
        <f>VENTAS[[#This Row],[Cantidad]]*(VENTAS[[#This Row],[Precio Venta]]-VENTAS[[#This Row],[Costo Unitario SIN Comision]]-VENTAS[[#This Row],[Comisión Unitaria 10%]]-0.01*VENTAS[[#This Row],[Precio Venta]])</f>
        <v>7.02</v>
      </c>
      <c r="M1490" s="46"/>
      <c r="N1490" s="47" t="s">
        <v>26051</v>
      </c>
    </row>
    <row r="1491" ht="34" customHeight="1" spans="1:14">
      <c r="A1491" s="38">
        <v>45750.8905208333</v>
      </c>
      <c r="B1491" s="39"/>
      <c r="C1491" s="39"/>
      <c r="D1491" s="39" t="s">
        <v>23174</v>
      </c>
      <c r="E1491" s="39" t="s">
        <v>18109</v>
      </c>
      <c r="F1491" s="41" t="s">
        <v>25754</v>
      </c>
      <c r="G1491" s="39">
        <v>1</v>
      </c>
      <c r="H1491" s="42">
        <v>25</v>
      </c>
      <c r="I1491" s="44">
        <f>VENTAS[[#This Row],[Cantidad]]*VENTAS[[#This Row],[Precio Venta]]</f>
        <v>25</v>
      </c>
      <c r="J1491" s="42">
        <f>IF(VENTAS[[#This Row],[Nombre del Gestor]]&gt;1,VENTAS[[#This Row],[Precio Venta]]*10%,0)</f>
        <v>2.5</v>
      </c>
      <c r="K1491" s="42">
        <f>IFERROR(VLOOKUP(VENTAS[[#This Row],[Código del producto Vendido]],STOCK[],13,FALSE),VENTAS[[#This Row],[Precio Venta]]*0.6)-VENTAS[[#This Row],[Comisión Unitaria 10%]]</f>
        <v>12</v>
      </c>
      <c r="L1491" s="42">
        <f>VENTAS[[#This Row],[Cantidad]]*(VENTAS[[#This Row],[Precio Venta]]-VENTAS[[#This Row],[Costo Unitario SIN Comision]]-VENTAS[[#This Row],[Comisión Unitaria 10%]]-0.01*VENTAS[[#This Row],[Precio Venta]])</f>
        <v>10.25</v>
      </c>
      <c r="M1491" s="46"/>
      <c r="N1491" s="47" t="s">
        <v>26052</v>
      </c>
    </row>
    <row r="1492" ht="34" customHeight="1" spans="1:14">
      <c r="A1492" s="38">
        <v>45750.8905208333</v>
      </c>
      <c r="B1492" s="39"/>
      <c r="C1492" s="39"/>
      <c r="D1492" s="39" t="s">
        <v>23174</v>
      </c>
      <c r="E1492" s="39" t="s">
        <v>26053</v>
      </c>
      <c r="F1492" s="41" t="s">
        <v>26054</v>
      </c>
      <c r="G1492" s="39">
        <v>1</v>
      </c>
      <c r="H1492" s="42">
        <v>35</v>
      </c>
      <c r="I1492" s="44">
        <f>VENTAS[[#This Row],[Cantidad]]*VENTAS[[#This Row],[Precio Venta]]</f>
        <v>35</v>
      </c>
      <c r="J1492" s="42">
        <f>IF(VENTAS[[#This Row],[Nombre del Gestor]]&gt;1,VENTAS[[#This Row],[Precio Venta]]*10%,0)</f>
        <v>3.5</v>
      </c>
      <c r="K1492" s="42">
        <f>IFERROR(VLOOKUP(VENTAS[[#This Row],[Código del producto Vendido]],STOCK[],13,FALSE),VENTAS[[#This Row],[Precio Venta]]*0.6)-VENTAS[[#This Row],[Comisión Unitaria 10%]]</f>
        <v>17.5</v>
      </c>
      <c r="L1492" s="42">
        <f>VENTAS[[#This Row],[Cantidad]]*(VENTAS[[#This Row],[Precio Venta]]-VENTAS[[#This Row],[Costo Unitario SIN Comision]]-VENTAS[[#This Row],[Comisión Unitaria 10%]]-0.01*VENTAS[[#This Row],[Precio Venta]])</f>
        <v>13.65</v>
      </c>
      <c r="M1492" s="46"/>
      <c r="N1492" s="47" t="s">
        <v>26055</v>
      </c>
    </row>
    <row r="1493" ht="17" customHeight="1" spans="1:14">
      <c r="A1493" s="38">
        <v>45750.8905208333</v>
      </c>
      <c r="B1493" s="39"/>
      <c r="C1493" s="39"/>
      <c r="D1493" s="39" t="s">
        <v>23174</v>
      </c>
      <c r="E1493" s="39" t="s">
        <v>26056</v>
      </c>
      <c r="F1493" s="41" t="s">
        <v>26057</v>
      </c>
      <c r="G1493" s="39">
        <v>1</v>
      </c>
      <c r="H1493" s="42">
        <v>30</v>
      </c>
      <c r="I1493" s="44">
        <f>VENTAS[[#This Row],[Cantidad]]*VENTAS[[#This Row],[Precio Venta]]</f>
        <v>30</v>
      </c>
      <c r="J1493" s="42">
        <f>IF(VENTAS[[#This Row],[Nombre del Gestor]]&gt;1,VENTAS[[#This Row],[Precio Venta]]*10%,0)</f>
        <v>3</v>
      </c>
      <c r="K1493" s="42">
        <f>IFERROR(VLOOKUP(VENTAS[[#This Row],[Código del producto Vendido]],STOCK[],13,FALSE),VENTAS[[#This Row],[Precio Venta]]*0.6)-VENTAS[[#This Row],[Comisión Unitaria 10%]]</f>
        <v>15</v>
      </c>
      <c r="L1493" s="42">
        <f>VENTAS[[#This Row],[Cantidad]]*(VENTAS[[#This Row],[Precio Venta]]-VENTAS[[#This Row],[Costo Unitario SIN Comision]]-VENTAS[[#This Row],[Comisión Unitaria 10%]]-0.01*VENTAS[[#This Row],[Precio Venta]])</f>
        <v>11.7</v>
      </c>
      <c r="M1493" s="46"/>
      <c r="N1493" s="47" t="s">
        <v>26058</v>
      </c>
    </row>
    <row r="1494" ht="17" customHeight="1" spans="1:14">
      <c r="A1494" s="38">
        <v>45750.8905208333</v>
      </c>
      <c r="B1494" s="39"/>
      <c r="C1494" s="39"/>
      <c r="D1494" s="39" t="s">
        <v>23174</v>
      </c>
      <c r="E1494" s="39" t="s">
        <v>18198</v>
      </c>
      <c r="F1494" s="41" t="s">
        <v>17054</v>
      </c>
      <c r="G1494" s="39">
        <v>1</v>
      </c>
      <c r="H1494" s="42">
        <v>18</v>
      </c>
      <c r="I1494" s="44">
        <f>VENTAS[[#This Row],[Cantidad]]*VENTAS[[#This Row],[Precio Venta]]</f>
        <v>18</v>
      </c>
      <c r="J1494" s="42">
        <f>IF(VENTAS[[#This Row],[Nombre del Gestor]]&gt;1,VENTAS[[#This Row],[Precio Venta]]*10%,0)</f>
        <v>1.8</v>
      </c>
      <c r="K1494" s="42">
        <f>IFERROR(VLOOKUP(VENTAS[[#This Row],[Código del producto Vendido]],STOCK[],13,FALSE),VENTAS[[#This Row],[Precio Venta]]*0.6)-VENTAS[[#This Row],[Comisión Unitaria 10%]]</f>
        <v>12</v>
      </c>
      <c r="L1494" s="42">
        <f>VENTAS[[#This Row],[Cantidad]]*(VENTAS[[#This Row],[Precio Venta]]-VENTAS[[#This Row],[Costo Unitario SIN Comision]]-VENTAS[[#This Row],[Comisión Unitaria 10%]]-0.01*VENTAS[[#This Row],[Precio Venta]])</f>
        <v>4.02</v>
      </c>
      <c r="M1494" s="46"/>
      <c r="N1494" s="47" t="s">
        <v>26059</v>
      </c>
    </row>
    <row r="1495" ht="17" customHeight="1" spans="1:14">
      <c r="A1495" s="38">
        <v>45750.8905208333</v>
      </c>
      <c r="B1495" s="39"/>
      <c r="C1495" s="39"/>
      <c r="D1495" s="39" t="s">
        <v>23174</v>
      </c>
      <c r="E1495" s="39" t="s">
        <v>18116</v>
      </c>
      <c r="F1495" s="41" t="s">
        <v>18117</v>
      </c>
      <c r="G1495" s="39">
        <v>1</v>
      </c>
      <c r="H1495" s="42">
        <v>18</v>
      </c>
      <c r="I1495" s="44">
        <f>VENTAS[[#This Row],[Cantidad]]*VENTAS[[#This Row],[Precio Venta]]</f>
        <v>18</v>
      </c>
      <c r="J1495" s="42">
        <f>IF(VENTAS[[#This Row],[Nombre del Gestor]]&gt;1,VENTAS[[#This Row],[Precio Venta]]*10%,0)</f>
        <v>1.8</v>
      </c>
      <c r="K1495" s="42">
        <f>IFERROR(VLOOKUP(VENTAS[[#This Row],[Código del producto Vendido]],STOCK[],13,FALSE),VENTAS[[#This Row],[Precio Venta]]*0.6)-VENTAS[[#This Row],[Comisión Unitaria 10%]]</f>
        <v>12</v>
      </c>
      <c r="L1495" s="42">
        <f>VENTAS[[#This Row],[Cantidad]]*(VENTAS[[#This Row],[Precio Venta]]-VENTAS[[#This Row],[Costo Unitario SIN Comision]]-VENTAS[[#This Row],[Comisión Unitaria 10%]]-0.01*VENTAS[[#This Row],[Precio Venta]])</f>
        <v>4.02</v>
      </c>
      <c r="M1495" s="46"/>
      <c r="N1495" s="47" t="s">
        <v>26060</v>
      </c>
    </row>
    <row r="1496" ht="34" customHeight="1" spans="1:14">
      <c r="A1496" s="38">
        <v>45751.9480208333</v>
      </c>
      <c r="B1496" s="39"/>
      <c r="C1496" s="39"/>
      <c r="D1496" s="39"/>
      <c r="E1496" s="39" t="s">
        <v>18783</v>
      </c>
      <c r="F1496" s="41" t="s">
        <v>18784</v>
      </c>
      <c r="G1496" s="39">
        <v>1</v>
      </c>
      <c r="H1496" s="42">
        <v>35</v>
      </c>
      <c r="I1496" s="44">
        <f>VENTAS[[#This Row],[Cantidad]]*VENTAS[[#This Row],[Precio Venta]]</f>
        <v>35</v>
      </c>
      <c r="J1496" s="42">
        <f>IF(VENTAS[[#This Row],[Nombre del Gestor]]&gt;1,VENTAS[[#This Row],[Precio Venta]]*10%,0)</f>
        <v>0</v>
      </c>
      <c r="K1496" s="42">
        <f>IFERROR(VLOOKUP(VENTAS[[#This Row],[Código del producto Vendido]],STOCK[],13,FALSE),VENTAS[[#This Row],[Precio Venta]]*0.6)-VENTAS[[#This Row],[Comisión Unitaria 10%]]</f>
        <v>23.1</v>
      </c>
      <c r="L1496" s="42">
        <f>VENTAS[[#This Row],[Cantidad]]*(VENTAS[[#This Row],[Precio Venta]]-VENTAS[[#This Row],[Costo Unitario SIN Comision]]-VENTAS[[#This Row],[Comisión Unitaria 10%]]-0.01*VENTAS[[#This Row],[Precio Venta]])</f>
        <v>11.55</v>
      </c>
      <c r="M1496" s="46"/>
      <c r="N1496" s="47" t="s">
        <v>26061</v>
      </c>
    </row>
    <row r="1497" ht="34" customHeight="1" spans="1:14">
      <c r="A1497" s="38">
        <v>45751.9486226852</v>
      </c>
      <c r="B1497" s="39"/>
      <c r="C1497" s="39"/>
      <c r="D1497" s="39" t="s">
        <v>26062</v>
      </c>
      <c r="E1497" s="39" t="s">
        <v>18780</v>
      </c>
      <c r="F1497" s="41" t="s">
        <v>18782</v>
      </c>
      <c r="G1497" s="39">
        <v>1</v>
      </c>
      <c r="H1497" s="42">
        <v>35</v>
      </c>
      <c r="I1497" s="44">
        <f>VENTAS[[#This Row],[Cantidad]]*VENTAS[[#This Row],[Precio Venta]]</f>
        <v>35</v>
      </c>
      <c r="J1497" s="42">
        <f>IF(VENTAS[[#This Row],[Nombre del Gestor]]&gt;1,VENTAS[[#This Row],[Precio Venta]]*10%,0)</f>
        <v>3.5</v>
      </c>
      <c r="K1497" s="42">
        <f>IFERROR(VLOOKUP(VENTAS[[#This Row],[Código del producto Vendido]],STOCK[],13,FALSE),VENTAS[[#This Row],[Precio Venta]]*0.6)-VENTAS[[#This Row],[Comisión Unitaria 10%]]</f>
        <v>21.17</v>
      </c>
      <c r="L1497" s="42">
        <f>VENTAS[[#This Row],[Cantidad]]*(VENTAS[[#This Row],[Precio Venta]]-VENTAS[[#This Row],[Costo Unitario SIN Comision]]-VENTAS[[#This Row],[Comisión Unitaria 10%]]-0.01*VENTAS[[#This Row],[Precio Venta]])</f>
        <v>9.98</v>
      </c>
      <c r="M1497" s="46"/>
      <c r="N1497" s="47" t="s">
        <v>26063</v>
      </c>
    </row>
    <row r="1498" ht="34" customHeight="1" spans="1:14">
      <c r="A1498" s="38">
        <v>45751.9509722222</v>
      </c>
      <c r="B1498" s="39"/>
      <c r="C1498" s="39"/>
      <c r="D1498" s="39" t="s">
        <v>23671</v>
      </c>
      <c r="E1498" s="39" t="s">
        <v>18767</v>
      </c>
      <c r="F1498" s="41" t="s">
        <v>18766</v>
      </c>
      <c r="G1498" s="39">
        <v>1</v>
      </c>
      <c r="H1498" s="42">
        <v>30</v>
      </c>
      <c r="I1498" s="44">
        <f>VENTAS[[#This Row],[Cantidad]]*VENTAS[[#This Row],[Precio Venta]]</f>
        <v>30</v>
      </c>
      <c r="J1498" s="42">
        <f>IF(VENTAS[[#This Row],[Nombre del Gestor]]&gt;1,VENTAS[[#This Row],[Precio Venta]]*10%,0)</f>
        <v>3</v>
      </c>
      <c r="K1498" s="42">
        <f>IFERROR(VLOOKUP(VENTAS[[#This Row],[Código del producto Vendido]],STOCK[],13,FALSE),VENTAS[[#This Row],[Precio Venta]]*0.6)-VENTAS[[#This Row],[Comisión Unitaria 10%]]</f>
        <v>12.73</v>
      </c>
      <c r="L1498" s="42">
        <f>VENTAS[[#This Row],[Cantidad]]*(VENTAS[[#This Row],[Precio Venta]]-VENTAS[[#This Row],[Costo Unitario SIN Comision]]-VENTAS[[#This Row],[Comisión Unitaria 10%]]-0.01*VENTAS[[#This Row],[Precio Venta]])</f>
        <v>13.97</v>
      </c>
      <c r="M1498" s="46"/>
      <c r="N1498" s="47" t="s">
        <v>26064</v>
      </c>
    </row>
    <row r="1499" ht="17" customHeight="1" spans="1:14">
      <c r="A1499" s="38">
        <v>45751.9518402778</v>
      </c>
      <c r="B1499" s="39"/>
      <c r="C1499" s="39"/>
      <c r="D1499" s="39" t="s">
        <v>25885</v>
      </c>
      <c r="E1499" s="39" t="s">
        <v>26065</v>
      </c>
      <c r="F1499" s="41" t="s">
        <v>24931</v>
      </c>
      <c r="G1499" s="39">
        <v>1</v>
      </c>
      <c r="H1499" s="42">
        <v>20</v>
      </c>
      <c r="I1499" s="44">
        <f>VENTAS[[#This Row],[Cantidad]]*VENTAS[[#This Row],[Precio Venta]]</f>
        <v>20</v>
      </c>
      <c r="J1499" s="42">
        <f>IF(VENTAS[[#This Row],[Nombre del Gestor]]&gt;1,VENTAS[[#This Row],[Precio Venta]]*10%,0)</f>
        <v>2</v>
      </c>
      <c r="K1499" s="42">
        <f>IFERROR(VLOOKUP(VENTAS[[#This Row],[Código del producto Vendido]],STOCK[],13,FALSE),VENTAS[[#This Row],[Precio Venta]]*0.6)-VENTAS[[#This Row],[Comisión Unitaria 10%]]</f>
        <v>10</v>
      </c>
      <c r="L1499" s="42">
        <f>VENTAS[[#This Row],[Cantidad]]*(VENTAS[[#This Row],[Precio Venta]]-VENTAS[[#This Row],[Costo Unitario SIN Comision]]-VENTAS[[#This Row],[Comisión Unitaria 10%]]-0.01*VENTAS[[#This Row],[Precio Venta]])</f>
        <v>7.8</v>
      </c>
      <c r="M1499" s="46"/>
      <c r="N1499" s="47" t="s">
        <v>26066</v>
      </c>
    </row>
    <row r="1500" ht="34" customHeight="1" spans="1:14">
      <c r="A1500" s="38">
        <v>45751.9533217593</v>
      </c>
      <c r="B1500" s="39"/>
      <c r="C1500" s="39"/>
      <c r="D1500" s="39" t="s">
        <v>26047</v>
      </c>
      <c r="E1500" s="39" t="s">
        <v>18770</v>
      </c>
      <c r="F1500" s="41" t="s">
        <v>18771</v>
      </c>
      <c r="G1500" s="39">
        <v>1</v>
      </c>
      <c r="H1500" s="42">
        <v>30</v>
      </c>
      <c r="I1500" s="44">
        <f>VENTAS[[#This Row],[Cantidad]]*VENTAS[[#This Row],[Precio Venta]]</f>
        <v>30</v>
      </c>
      <c r="J1500" s="42">
        <f>IF(VENTAS[[#This Row],[Nombre del Gestor]]&gt;1,VENTAS[[#This Row],[Precio Venta]]*10%,0)</f>
        <v>3</v>
      </c>
      <c r="K1500" s="42">
        <f>IFERROR(VLOOKUP(VENTAS[[#This Row],[Código del producto Vendido]],STOCK[],13,FALSE),VENTAS[[#This Row],[Precio Venta]]*0.6)-VENTAS[[#This Row],[Comisión Unitaria 10%]]</f>
        <v>15.44</v>
      </c>
      <c r="L1500" s="42">
        <f>VENTAS[[#This Row],[Cantidad]]*(VENTAS[[#This Row],[Precio Venta]]-VENTAS[[#This Row],[Costo Unitario SIN Comision]]-VENTAS[[#This Row],[Comisión Unitaria 10%]]-0.01*VENTAS[[#This Row],[Precio Venta]])</f>
        <v>11.26</v>
      </c>
      <c r="M1500" s="46"/>
      <c r="N1500" s="47" t="s">
        <v>26067</v>
      </c>
    </row>
    <row r="1501" ht="17" customHeight="1" spans="1:14">
      <c r="A1501" s="38">
        <v>45751.9566087963</v>
      </c>
      <c r="B1501" s="39"/>
      <c r="C1501" s="39"/>
      <c r="D1501" s="39" t="s">
        <v>25356</v>
      </c>
      <c r="E1501" s="39" t="s">
        <v>18560</v>
      </c>
      <c r="F1501" s="41" t="s">
        <v>18561</v>
      </c>
      <c r="G1501" s="39">
        <v>1</v>
      </c>
      <c r="H1501" s="42">
        <v>18</v>
      </c>
      <c r="I1501" s="44">
        <f>VENTAS[[#This Row],[Cantidad]]*VENTAS[[#This Row],[Precio Venta]]</f>
        <v>18</v>
      </c>
      <c r="J1501" s="42">
        <f>IF(VENTAS[[#This Row],[Nombre del Gestor]]&gt;1,VENTAS[[#This Row],[Precio Venta]]*10%,0)</f>
        <v>1.8</v>
      </c>
      <c r="K1501" s="42">
        <f>IFERROR(VLOOKUP(VENTAS[[#This Row],[Código del producto Vendido]],STOCK[],13,FALSE),VENTAS[[#This Row],[Precio Venta]]*0.6)-VENTAS[[#This Row],[Comisión Unitaria 10%]]</f>
        <v>12</v>
      </c>
      <c r="L1501" s="42">
        <f>VENTAS[[#This Row],[Cantidad]]*(VENTAS[[#This Row],[Precio Venta]]-VENTAS[[#This Row],[Costo Unitario SIN Comision]]-VENTAS[[#This Row],[Comisión Unitaria 10%]]-0.01*VENTAS[[#This Row],[Precio Venta]])</f>
        <v>4.02</v>
      </c>
      <c r="M1501" s="46"/>
      <c r="N1501" s="47" t="s">
        <v>26068</v>
      </c>
    </row>
    <row r="1502" ht="17" customHeight="1" spans="1:14">
      <c r="A1502" s="38">
        <v>45751.9566087963</v>
      </c>
      <c r="B1502" s="39"/>
      <c r="C1502" s="39"/>
      <c r="D1502" s="39" t="s">
        <v>25356</v>
      </c>
      <c r="E1502" s="39" t="s">
        <v>16821</v>
      </c>
      <c r="F1502" s="41" t="s">
        <v>16822</v>
      </c>
      <c r="G1502" s="39">
        <v>1</v>
      </c>
      <c r="H1502" s="42">
        <v>30</v>
      </c>
      <c r="I1502" s="44">
        <f>VENTAS[[#This Row],[Cantidad]]*VENTAS[[#This Row],[Precio Venta]]</f>
        <v>30</v>
      </c>
      <c r="J1502" s="42">
        <f>IF(VENTAS[[#This Row],[Nombre del Gestor]]&gt;1,VENTAS[[#This Row],[Precio Venta]]*10%,0)</f>
        <v>3</v>
      </c>
      <c r="K1502" s="42">
        <f>IFERROR(VLOOKUP(VENTAS[[#This Row],[Código del producto Vendido]],STOCK[],13,FALSE),VENTAS[[#This Row],[Precio Venta]]*0.6)-VENTAS[[#This Row],[Comisión Unitaria 10%]]</f>
        <v>8.6</v>
      </c>
      <c r="L1502" s="42">
        <f>VENTAS[[#This Row],[Cantidad]]*(VENTAS[[#This Row],[Precio Venta]]-VENTAS[[#This Row],[Costo Unitario SIN Comision]]-VENTAS[[#This Row],[Comisión Unitaria 10%]]-0.01*VENTAS[[#This Row],[Precio Venta]])</f>
        <v>18.1</v>
      </c>
      <c r="M1502" s="46"/>
      <c r="N1502" s="47" t="s">
        <v>26069</v>
      </c>
    </row>
    <row r="1503" ht="17" customHeight="1" spans="1:14">
      <c r="A1503" s="38">
        <v>45751.9566087963</v>
      </c>
      <c r="B1503" s="39"/>
      <c r="C1503" s="39"/>
      <c r="D1503" s="39" t="s">
        <v>25356</v>
      </c>
      <c r="E1503" s="39" t="s">
        <v>17482</v>
      </c>
      <c r="F1503" s="41" t="s">
        <v>17479</v>
      </c>
      <c r="G1503" s="39">
        <v>1</v>
      </c>
      <c r="H1503" s="42">
        <v>29</v>
      </c>
      <c r="I1503" s="44">
        <f>VENTAS[[#This Row],[Cantidad]]*VENTAS[[#This Row],[Precio Venta]]</f>
        <v>29</v>
      </c>
      <c r="J1503" s="42">
        <f>IF(VENTAS[[#This Row],[Nombre del Gestor]]&gt;1,VENTAS[[#This Row],[Precio Venta]]*10%,0)</f>
        <v>2.9</v>
      </c>
      <c r="K1503" s="42">
        <f>IFERROR(VLOOKUP(VENTAS[[#This Row],[Código del producto Vendido]],STOCK[],13,FALSE),VENTAS[[#This Row],[Precio Venta]]*0.6)-VENTAS[[#This Row],[Comisión Unitaria 10%]]</f>
        <v>16.25</v>
      </c>
      <c r="L1503" s="42">
        <f>VENTAS[[#This Row],[Cantidad]]*(VENTAS[[#This Row],[Precio Venta]]-VENTAS[[#This Row],[Costo Unitario SIN Comision]]-VENTAS[[#This Row],[Comisión Unitaria 10%]]-0.01*VENTAS[[#This Row],[Precio Venta]])</f>
        <v>9.56</v>
      </c>
      <c r="M1503" s="46"/>
      <c r="N1503" s="47" t="s">
        <v>26070</v>
      </c>
    </row>
    <row r="1504" ht="34" customHeight="1" spans="1:14">
      <c r="A1504" s="38">
        <v>45751.9566087963</v>
      </c>
      <c r="B1504" s="39"/>
      <c r="C1504" s="39"/>
      <c r="D1504" s="39" t="s">
        <v>25356</v>
      </c>
      <c r="E1504" s="39" t="s">
        <v>18419</v>
      </c>
      <c r="F1504" s="41" t="s">
        <v>18420</v>
      </c>
      <c r="G1504" s="39">
        <v>1</v>
      </c>
      <c r="H1504" s="42">
        <v>18</v>
      </c>
      <c r="I1504" s="44">
        <f>VENTAS[[#This Row],[Cantidad]]*VENTAS[[#This Row],[Precio Venta]]</f>
        <v>18</v>
      </c>
      <c r="J1504" s="42">
        <f>IF(VENTAS[[#This Row],[Nombre del Gestor]]&gt;1,VENTAS[[#This Row],[Precio Venta]]*10%,0)</f>
        <v>1.8</v>
      </c>
      <c r="K1504" s="42">
        <f>IFERROR(VLOOKUP(VENTAS[[#This Row],[Código del producto Vendido]],STOCK[],13,FALSE),VENTAS[[#This Row],[Precio Venta]]*0.6)-VENTAS[[#This Row],[Comisión Unitaria 10%]]</f>
        <v>12</v>
      </c>
      <c r="L1504" s="42">
        <f>VENTAS[[#This Row],[Cantidad]]*(VENTAS[[#This Row],[Precio Venta]]-VENTAS[[#This Row],[Costo Unitario SIN Comision]]-VENTAS[[#This Row],[Comisión Unitaria 10%]]-0.01*VENTAS[[#This Row],[Precio Venta]])</f>
        <v>4.02</v>
      </c>
      <c r="M1504" s="46"/>
      <c r="N1504" s="47" t="s">
        <v>26071</v>
      </c>
    </row>
    <row r="1505" ht="34" customHeight="1" spans="1:14">
      <c r="A1505" s="38">
        <v>45751.9566087963</v>
      </c>
      <c r="B1505" s="39"/>
      <c r="C1505" s="39"/>
      <c r="D1505" s="39" t="s">
        <v>25356</v>
      </c>
      <c r="E1505" s="39" t="s">
        <v>17599</v>
      </c>
      <c r="F1505" s="41" t="s">
        <v>17600</v>
      </c>
      <c r="G1505" s="39">
        <v>1</v>
      </c>
      <c r="H1505" s="42">
        <v>25</v>
      </c>
      <c r="I1505" s="44">
        <f>VENTAS[[#This Row],[Cantidad]]*VENTAS[[#This Row],[Precio Venta]]</f>
        <v>25</v>
      </c>
      <c r="J1505" s="42">
        <f>IF(VENTAS[[#This Row],[Nombre del Gestor]]&gt;1,VENTAS[[#This Row],[Precio Venta]]*10%,0)</f>
        <v>2.5</v>
      </c>
      <c r="K1505" s="42">
        <f>IFERROR(VLOOKUP(VENTAS[[#This Row],[Código del producto Vendido]],STOCK[],13,FALSE),VENTAS[[#This Row],[Precio Venta]]*0.6)-VENTAS[[#This Row],[Comisión Unitaria 10%]]</f>
        <v>12.56</v>
      </c>
      <c r="L1505" s="42">
        <f>VENTAS[[#This Row],[Cantidad]]*(VENTAS[[#This Row],[Precio Venta]]-VENTAS[[#This Row],[Costo Unitario SIN Comision]]-VENTAS[[#This Row],[Comisión Unitaria 10%]]-0.01*VENTAS[[#This Row],[Precio Venta]])</f>
        <v>9.69</v>
      </c>
      <c r="M1505" s="46"/>
      <c r="N1505" s="47" t="s">
        <v>26072</v>
      </c>
    </row>
    <row r="1506" ht="34" customHeight="1" spans="1:14">
      <c r="A1506" s="38">
        <v>45751.9566087963</v>
      </c>
      <c r="B1506" s="39"/>
      <c r="C1506" s="39"/>
      <c r="D1506" s="39" t="s">
        <v>25356</v>
      </c>
      <c r="E1506" s="39" t="s">
        <v>17601</v>
      </c>
      <c r="F1506" s="41" t="s">
        <v>17602</v>
      </c>
      <c r="G1506" s="39">
        <v>1</v>
      </c>
      <c r="H1506" s="42">
        <v>30</v>
      </c>
      <c r="I1506" s="44">
        <f>VENTAS[[#This Row],[Cantidad]]*VENTAS[[#This Row],[Precio Venta]]</f>
        <v>30</v>
      </c>
      <c r="J1506" s="42">
        <f>IF(VENTAS[[#This Row],[Nombre del Gestor]]&gt;1,VENTAS[[#This Row],[Precio Venta]]*10%,0)</f>
        <v>3</v>
      </c>
      <c r="K1506" s="42">
        <f>IFERROR(VLOOKUP(VENTAS[[#This Row],[Código del producto Vendido]],STOCK[],13,FALSE),VENTAS[[#This Row],[Precio Venta]]*0.6)-VENTAS[[#This Row],[Comisión Unitaria 10%]]</f>
        <v>12.78</v>
      </c>
      <c r="L1506" s="42">
        <f>VENTAS[[#This Row],[Cantidad]]*(VENTAS[[#This Row],[Precio Venta]]-VENTAS[[#This Row],[Costo Unitario SIN Comision]]-VENTAS[[#This Row],[Comisión Unitaria 10%]]-0.01*VENTAS[[#This Row],[Precio Venta]])</f>
        <v>13.92</v>
      </c>
      <c r="M1506" s="46"/>
      <c r="N1506" s="47" t="s">
        <v>26073</v>
      </c>
    </row>
    <row r="1507" ht="34" customHeight="1" spans="1:14">
      <c r="A1507" s="38">
        <v>45752.5933912037</v>
      </c>
      <c r="B1507" s="39"/>
      <c r="C1507" s="39"/>
      <c r="D1507" s="39" t="s">
        <v>26074</v>
      </c>
      <c r="E1507" s="39" t="s">
        <v>26075</v>
      </c>
      <c r="F1507" s="41" t="s">
        <v>26076</v>
      </c>
      <c r="G1507" s="39">
        <v>1</v>
      </c>
      <c r="H1507" s="42">
        <v>20</v>
      </c>
      <c r="I1507" s="44">
        <f>VENTAS[[#This Row],[Cantidad]]*VENTAS[[#This Row],[Precio Venta]]</f>
        <v>20</v>
      </c>
      <c r="J1507" s="42">
        <f>IF(VENTAS[[#This Row],[Nombre del Gestor]]&gt;1,VENTAS[[#This Row],[Precio Venta]]*10%,0)</f>
        <v>2</v>
      </c>
      <c r="K1507" s="42">
        <f>IFERROR(VLOOKUP(VENTAS[[#This Row],[Código del producto Vendido]],STOCK[],13,FALSE),VENTAS[[#This Row],[Precio Venta]]*0.6)-VENTAS[[#This Row],[Comisión Unitaria 10%]]</f>
        <v>10</v>
      </c>
      <c r="L1507" s="42">
        <f>VENTAS[[#This Row],[Cantidad]]*(VENTAS[[#This Row],[Precio Venta]]-VENTAS[[#This Row],[Costo Unitario SIN Comision]]-VENTAS[[#This Row],[Comisión Unitaria 10%]]-0.01*VENTAS[[#This Row],[Precio Venta]])</f>
        <v>7.8</v>
      </c>
      <c r="M1507" s="46"/>
      <c r="N1507" s="47" t="s">
        <v>26077</v>
      </c>
    </row>
    <row r="1508" ht="34" customHeight="1" spans="1:14">
      <c r="A1508" s="38">
        <v>45752.6305671296</v>
      </c>
      <c r="B1508" s="39"/>
      <c r="C1508" s="39"/>
      <c r="D1508" s="39" t="s">
        <v>23174</v>
      </c>
      <c r="E1508" s="39" t="s">
        <v>18770</v>
      </c>
      <c r="F1508" s="41" t="s">
        <v>18771</v>
      </c>
      <c r="G1508" s="39">
        <v>1</v>
      </c>
      <c r="H1508" s="42">
        <v>30</v>
      </c>
      <c r="I1508" s="44">
        <f>VENTAS[[#This Row],[Cantidad]]*VENTAS[[#This Row],[Precio Venta]]</f>
        <v>30</v>
      </c>
      <c r="J1508" s="42">
        <f>IF(VENTAS[[#This Row],[Nombre del Gestor]]&gt;1,VENTAS[[#This Row],[Precio Venta]]*10%,0)</f>
        <v>3</v>
      </c>
      <c r="K1508" s="42">
        <f>IFERROR(VLOOKUP(VENTAS[[#This Row],[Código del producto Vendido]],STOCK[],13,FALSE),VENTAS[[#This Row],[Precio Venta]]*0.6)-VENTAS[[#This Row],[Comisión Unitaria 10%]]</f>
        <v>15.44</v>
      </c>
      <c r="L1508" s="42">
        <f>VENTAS[[#This Row],[Cantidad]]*(VENTAS[[#This Row],[Precio Venta]]-VENTAS[[#This Row],[Costo Unitario SIN Comision]]-VENTAS[[#This Row],[Comisión Unitaria 10%]]-0.01*VENTAS[[#This Row],[Precio Venta]])</f>
        <v>11.26</v>
      </c>
      <c r="M1508" s="46"/>
      <c r="N1508" s="47" t="s">
        <v>26078</v>
      </c>
    </row>
    <row r="1509" ht="17" customHeight="1" spans="1:14">
      <c r="A1509" s="38">
        <v>45752.6305671296</v>
      </c>
      <c r="B1509" s="39"/>
      <c r="C1509" s="39"/>
      <c r="D1509" s="39" t="s">
        <v>23174</v>
      </c>
      <c r="E1509" s="39" t="s">
        <v>17475</v>
      </c>
      <c r="F1509" s="41" t="s">
        <v>17472</v>
      </c>
      <c r="G1509" s="39">
        <v>1</v>
      </c>
      <c r="H1509" s="42">
        <v>22</v>
      </c>
      <c r="I1509" s="44">
        <f>VENTAS[[#This Row],[Cantidad]]*VENTAS[[#This Row],[Precio Venta]]</f>
        <v>22</v>
      </c>
      <c r="J1509" s="42">
        <f>IF(VENTAS[[#This Row],[Nombre del Gestor]]&gt;1,VENTAS[[#This Row],[Precio Venta]]*10%,0)</f>
        <v>2.2</v>
      </c>
      <c r="K1509" s="42">
        <f>IFERROR(VLOOKUP(VENTAS[[#This Row],[Código del producto Vendido]],STOCK[],13,FALSE),VENTAS[[#This Row],[Precio Venta]]*0.6)-VENTAS[[#This Row],[Comisión Unitaria 10%]]</f>
        <v>11.75</v>
      </c>
      <c r="L1509" s="42">
        <f>VENTAS[[#This Row],[Cantidad]]*(VENTAS[[#This Row],[Precio Venta]]-VENTAS[[#This Row],[Costo Unitario SIN Comision]]-VENTAS[[#This Row],[Comisión Unitaria 10%]]-0.01*VENTAS[[#This Row],[Precio Venta]])</f>
        <v>7.83</v>
      </c>
      <c r="M1509" s="46"/>
      <c r="N1509" s="47" t="s">
        <v>26079</v>
      </c>
    </row>
    <row r="1510" ht="34" customHeight="1" spans="1:14">
      <c r="A1510" s="38">
        <v>45752.6357175926</v>
      </c>
      <c r="B1510" s="39"/>
      <c r="C1510" s="39"/>
      <c r="D1510" s="39" t="s">
        <v>23174</v>
      </c>
      <c r="E1510" s="39" t="s">
        <v>18770</v>
      </c>
      <c r="F1510" s="41" t="s">
        <v>18771</v>
      </c>
      <c r="G1510" s="39">
        <v>1</v>
      </c>
      <c r="H1510" s="42">
        <v>30</v>
      </c>
      <c r="I1510" s="44">
        <f>VENTAS[[#This Row],[Cantidad]]*VENTAS[[#This Row],[Precio Venta]]</f>
        <v>30</v>
      </c>
      <c r="J1510" s="42">
        <f>IF(VENTAS[[#This Row],[Nombre del Gestor]]&gt;1,VENTAS[[#This Row],[Precio Venta]]*10%,0)</f>
        <v>3</v>
      </c>
      <c r="K1510" s="42">
        <f>IFERROR(VLOOKUP(VENTAS[[#This Row],[Código del producto Vendido]],STOCK[],13,FALSE),VENTAS[[#This Row],[Precio Venta]]*0.6)-VENTAS[[#This Row],[Comisión Unitaria 10%]]</f>
        <v>15.44</v>
      </c>
      <c r="L1510" s="42">
        <f>VENTAS[[#This Row],[Cantidad]]*(VENTAS[[#This Row],[Precio Venta]]-VENTAS[[#This Row],[Costo Unitario SIN Comision]]-VENTAS[[#This Row],[Comisión Unitaria 10%]]-0.01*VENTAS[[#This Row],[Precio Venta]])</f>
        <v>11.26</v>
      </c>
      <c r="M1510" s="46"/>
      <c r="N1510" s="47" t="s">
        <v>26080</v>
      </c>
    </row>
    <row r="1511" ht="34" customHeight="1" spans="1:14">
      <c r="A1511" s="38">
        <v>45752.6391666667</v>
      </c>
      <c r="B1511" s="39"/>
      <c r="C1511" s="39"/>
      <c r="D1511" s="39" t="s">
        <v>25885</v>
      </c>
      <c r="E1511" s="39" t="s">
        <v>17588</v>
      </c>
      <c r="F1511" s="41" t="s">
        <v>17587</v>
      </c>
      <c r="G1511" s="39">
        <v>1</v>
      </c>
      <c r="H1511" s="42">
        <v>20</v>
      </c>
      <c r="I1511" s="44">
        <f>VENTAS[[#This Row],[Cantidad]]*VENTAS[[#This Row],[Precio Venta]]</f>
        <v>20</v>
      </c>
      <c r="J1511" s="42">
        <f>IF(VENTAS[[#This Row],[Nombre del Gestor]]&gt;1,VENTAS[[#This Row],[Precio Venta]]*10%,0)</f>
        <v>2</v>
      </c>
      <c r="K1511" s="42">
        <f>IFERROR(VLOOKUP(VENTAS[[#This Row],[Código del producto Vendido]],STOCK[],13,FALSE),VENTAS[[#This Row],[Precio Venta]]*0.6)-VENTAS[[#This Row],[Comisión Unitaria 10%]]</f>
        <v>8.55</v>
      </c>
      <c r="L1511" s="42">
        <f>VENTAS[[#This Row],[Cantidad]]*(VENTAS[[#This Row],[Precio Venta]]-VENTAS[[#This Row],[Costo Unitario SIN Comision]]-VENTAS[[#This Row],[Comisión Unitaria 10%]]-0.01*VENTAS[[#This Row],[Precio Venta]])</f>
        <v>9.25</v>
      </c>
      <c r="M1511" s="46"/>
      <c r="N1511" s="47" t="s">
        <v>26081</v>
      </c>
    </row>
    <row r="1512" ht="17" customHeight="1" spans="1:14">
      <c r="A1512" s="38">
        <v>45752.6628703704</v>
      </c>
      <c r="B1512" s="39"/>
      <c r="C1512" s="39"/>
      <c r="D1512" s="39" t="s">
        <v>23174</v>
      </c>
      <c r="E1512" s="39" t="s">
        <v>18081</v>
      </c>
      <c r="F1512" s="41" t="s">
        <v>18080</v>
      </c>
      <c r="G1512" s="39">
        <v>1</v>
      </c>
      <c r="H1512" s="42">
        <v>6.98</v>
      </c>
      <c r="I1512" s="44">
        <f>VENTAS[[#This Row],[Cantidad]]*VENTAS[[#This Row],[Precio Venta]]</f>
        <v>6.98</v>
      </c>
      <c r="J1512" s="42">
        <f>IF(VENTAS[[#This Row],[Nombre del Gestor]]&gt;1,VENTAS[[#This Row],[Precio Venta]]*10%,0)</f>
        <v>0.698</v>
      </c>
      <c r="K1512" s="42">
        <f>IFERROR(VLOOKUP(VENTAS[[#This Row],[Código del producto Vendido]],STOCK[],13,FALSE),VENTAS[[#This Row],[Precio Venta]]*0.6)-VENTAS[[#This Row],[Comisión Unitaria 10%]]</f>
        <v>6.9745</v>
      </c>
      <c r="L1512" s="42">
        <f>VENTAS[[#This Row],[Cantidad]]*(VENTAS[[#This Row],[Precio Venta]]-VENTAS[[#This Row],[Costo Unitario SIN Comision]]-VENTAS[[#This Row],[Comisión Unitaria 10%]]-0.01*VENTAS[[#This Row],[Precio Venta]])</f>
        <v>-0.762299999999999</v>
      </c>
      <c r="M1512" s="46"/>
      <c r="N1512" s="47" t="s">
        <v>26082</v>
      </c>
    </row>
    <row r="1513" ht="34" customHeight="1" spans="1:14">
      <c r="A1513" s="38">
        <v>45752.6628703704</v>
      </c>
      <c r="B1513" s="39"/>
      <c r="C1513" s="39"/>
      <c r="D1513" s="39" t="s">
        <v>23174</v>
      </c>
      <c r="E1513" s="39" t="s">
        <v>17956</v>
      </c>
      <c r="F1513" s="41" t="s">
        <v>17957</v>
      </c>
      <c r="G1513" s="39">
        <v>1</v>
      </c>
      <c r="H1513" s="42">
        <v>35</v>
      </c>
      <c r="I1513" s="44">
        <f>VENTAS[[#This Row],[Cantidad]]*VENTAS[[#This Row],[Precio Venta]]</f>
        <v>35</v>
      </c>
      <c r="J1513" s="42">
        <f>IF(VENTAS[[#This Row],[Nombre del Gestor]]&gt;1,VENTAS[[#This Row],[Precio Venta]]*10%,0)</f>
        <v>3.5</v>
      </c>
      <c r="K1513" s="42">
        <f>IFERROR(VLOOKUP(VENTAS[[#This Row],[Código del producto Vendido]],STOCK[],13,FALSE),VENTAS[[#This Row],[Precio Venta]]*0.6)-VENTAS[[#This Row],[Comisión Unitaria 10%]]</f>
        <v>12</v>
      </c>
      <c r="L1513" s="42">
        <f>VENTAS[[#This Row],[Cantidad]]*(VENTAS[[#This Row],[Precio Venta]]-VENTAS[[#This Row],[Costo Unitario SIN Comision]]-VENTAS[[#This Row],[Comisión Unitaria 10%]]-0.01*VENTAS[[#This Row],[Precio Venta]])</f>
        <v>19.15</v>
      </c>
      <c r="M1513" s="46"/>
      <c r="N1513" s="47" t="s">
        <v>26083</v>
      </c>
    </row>
    <row r="1514" ht="34" customHeight="1" spans="1:14">
      <c r="A1514" s="38">
        <v>45752.6628703704</v>
      </c>
      <c r="B1514" s="39"/>
      <c r="C1514" s="39"/>
      <c r="D1514" s="39" t="s">
        <v>23174</v>
      </c>
      <c r="E1514" s="39" t="s">
        <v>18767</v>
      </c>
      <c r="F1514" s="41" t="s">
        <v>18766</v>
      </c>
      <c r="G1514" s="39">
        <v>1</v>
      </c>
      <c r="H1514" s="42">
        <v>30</v>
      </c>
      <c r="I1514" s="44">
        <f>VENTAS[[#This Row],[Cantidad]]*VENTAS[[#This Row],[Precio Venta]]</f>
        <v>30</v>
      </c>
      <c r="J1514" s="42">
        <f>IF(VENTAS[[#This Row],[Nombre del Gestor]]&gt;1,VENTAS[[#This Row],[Precio Venta]]*10%,0)</f>
        <v>3</v>
      </c>
      <c r="K1514" s="42">
        <f>IFERROR(VLOOKUP(VENTAS[[#This Row],[Código del producto Vendido]],STOCK[],13,FALSE),VENTAS[[#This Row],[Precio Venta]]*0.6)-VENTAS[[#This Row],[Comisión Unitaria 10%]]</f>
        <v>12.73</v>
      </c>
      <c r="L1514" s="42">
        <f>VENTAS[[#This Row],[Cantidad]]*(VENTAS[[#This Row],[Precio Venta]]-VENTAS[[#This Row],[Costo Unitario SIN Comision]]-VENTAS[[#This Row],[Comisión Unitaria 10%]]-0.01*VENTAS[[#This Row],[Precio Venta]])</f>
        <v>13.97</v>
      </c>
      <c r="M1514" s="46"/>
      <c r="N1514" s="47" t="s">
        <v>26084</v>
      </c>
    </row>
    <row r="1515" ht="17" customHeight="1" spans="1:14">
      <c r="A1515" s="38">
        <v>45752.6628703704</v>
      </c>
      <c r="B1515" s="39"/>
      <c r="C1515" s="39"/>
      <c r="D1515" s="39" t="s">
        <v>23174</v>
      </c>
      <c r="E1515" s="39" t="s">
        <v>26085</v>
      </c>
      <c r="F1515" s="41" t="s">
        <v>26086</v>
      </c>
      <c r="G1515" s="39">
        <v>1</v>
      </c>
      <c r="H1515" s="42">
        <v>15</v>
      </c>
      <c r="I1515" s="44">
        <f>VENTAS[[#This Row],[Cantidad]]*VENTAS[[#This Row],[Precio Venta]]</f>
        <v>15</v>
      </c>
      <c r="J1515" s="42">
        <f>IF(VENTAS[[#This Row],[Nombre del Gestor]]&gt;1,VENTAS[[#This Row],[Precio Venta]]*10%,0)</f>
        <v>1.5</v>
      </c>
      <c r="K1515" s="42">
        <f>IFERROR(VLOOKUP(VENTAS[[#This Row],[Código del producto Vendido]],STOCK[],13,FALSE),VENTAS[[#This Row],[Precio Venta]]*0.6)-VENTAS[[#This Row],[Comisión Unitaria 10%]]</f>
        <v>7.5</v>
      </c>
      <c r="L1515" s="42">
        <f>VENTAS[[#This Row],[Cantidad]]*(VENTAS[[#This Row],[Precio Venta]]-VENTAS[[#This Row],[Costo Unitario SIN Comision]]-VENTAS[[#This Row],[Comisión Unitaria 10%]]-0.01*VENTAS[[#This Row],[Precio Venta]])</f>
        <v>5.85</v>
      </c>
      <c r="M1515" s="46"/>
      <c r="N1515" s="47" t="s">
        <v>26087</v>
      </c>
    </row>
    <row r="1516" ht="17" customHeight="1" spans="1:14">
      <c r="A1516" s="38">
        <v>45752.6628703704</v>
      </c>
      <c r="B1516" s="39"/>
      <c r="C1516" s="39"/>
      <c r="D1516" s="39" t="s">
        <v>23174</v>
      </c>
      <c r="E1516" s="39" t="s">
        <v>26088</v>
      </c>
      <c r="F1516" s="41" t="s">
        <v>26089</v>
      </c>
      <c r="G1516" s="39">
        <v>1</v>
      </c>
      <c r="H1516" s="42">
        <v>30</v>
      </c>
      <c r="I1516" s="44">
        <f>VENTAS[[#This Row],[Cantidad]]*VENTAS[[#This Row],[Precio Venta]]</f>
        <v>30</v>
      </c>
      <c r="J1516" s="42">
        <f>IF(VENTAS[[#This Row],[Nombre del Gestor]]&gt;1,VENTAS[[#This Row],[Precio Venta]]*10%,0)</f>
        <v>3</v>
      </c>
      <c r="K1516" s="42">
        <f>IFERROR(VLOOKUP(VENTAS[[#This Row],[Código del producto Vendido]],STOCK[],13,FALSE),VENTAS[[#This Row],[Precio Venta]]*0.6)-VENTAS[[#This Row],[Comisión Unitaria 10%]]</f>
        <v>15</v>
      </c>
      <c r="L1516" s="42">
        <f>VENTAS[[#This Row],[Cantidad]]*(VENTAS[[#This Row],[Precio Venta]]-VENTAS[[#This Row],[Costo Unitario SIN Comision]]-VENTAS[[#This Row],[Comisión Unitaria 10%]]-0.01*VENTAS[[#This Row],[Precio Venta]])</f>
        <v>11.7</v>
      </c>
      <c r="M1516" s="46"/>
      <c r="N1516" s="47" t="s">
        <v>26090</v>
      </c>
    </row>
    <row r="1517" ht="34" customHeight="1" spans="1:14">
      <c r="A1517" s="38">
        <v>45753.574212963</v>
      </c>
      <c r="B1517" s="39"/>
      <c r="C1517" s="39"/>
      <c r="D1517" s="39" t="s">
        <v>23174</v>
      </c>
      <c r="E1517" s="39" t="s">
        <v>18768</v>
      </c>
      <c r="F1517" s="41" t="s">
        <v>18766</v>
      </c>
      <c r="G1517" s="39">
        <v>1</v>
      </c>
      <c r="H1517" s="42">
        <v>30</v>
      </c>
      <c r="I1517" s="44">
        <f>VENTAS[[#This Row],[Cantidad]]*VENTAS[[#This Row],[Precio Venta]]</f>
        <v>30</v>
      </c>
      <c r="J1517" s="42">
        <f>IF(VENTAS[[#This Row],[Nombre del Gestor]]&gt;1,VENTAS[[#This Row],[Precio Venta]]*10%,0)</f>
        <v>3</v>
      </c>
      <c r="K1517" s="42">
        <f>IFERROR(VLOOKUP(VENTAS[[#This Row],[Código del producto Vendido]],STOCK[],13,FALSE),VENTAS[[#This Row],[Precio Venta]]*0.6)-VENTAS[[#This Row],[Comisión Unitaria 10%]]</f>
        <v>12.73</v>
      </c>
      <c r="L1517" s="42">
        <f>VENTAS[[#This Row],[Cantidad]]*(VENTAS[[#This Row],[Precio Venta]]-VENTAS[[#This Row],[Costo Unitario SIN Comision]]-VENTAS[[#This Row],[Comisión Unitaria 10%]]-0.01*VENTAS[[#This Row],[Precio Venta]])</f>
        <v>13.97</v>
      </c>
      <c r="M1517" s="46"/>
      <c r="N1517" s="47" t="s">
        <v>26091</v>
      </c>
    </row>
    <row r="1518" ht="34" customHeight="1" spans="1:14">
      <c r="A1518" s="38">
        <v>45753.5757060185</v>
      </c>
      <c r="B1518" s="39"/>
      <c r="C1518" s="39"/>
      <c r="D1518" s="39" t="s">
        <v>23174</v>
      </c>
      <c r="E1518" s="39" t="s">
        <v>17949</v>
      </c>
      <c r="F1518" s="41" t="s">
        <v>17948</v>
      </c>
      <c r="G1518" s="39">
        <v>1</v>
      </c>
      <c r="H1518" s="42">
        <v>28</v>
      </c>
      <c r="I1518" s="44">
        <f>VENTAS[[#This Row],[Cantidad]]*VENTAS[[#This Row],[Precio Venta]]</f>
        <v>28</v>
      </c>
      <c r="J1518" s="42">
        <f>IF(VENTAS[[#This Row],[Nombre del Gestor]]&gt;1,VENTAS[[#This Row],[Precio Venta]]*10%,0)</f>
        <v>2.8</v>
      </c>
      <c r="K1518" s="42">
        <f>IFERROR(VLOOKUP(VENTAS[[#This Row],[Código del producto Vendido]],STOCK[],13,FALSE),VENTAS[[#This Row],[Precio Venta]]*0.6)-VENTAS[[#This Row],[Comisión Unitaria 10%]]</f>
        <v>12</v>
      </c>
      <c r="L1518" s="42">
        <f>VENTAS[[#This Row],[Cantidad]]*(VENTAS[[#This Row],[Precio Venta]]-VENTAS[[#This Row],[Costo Unitario SIN Comision]]-VENTAS[[#This Row],[Comisión Unitaria 10%]]-0.01*VENTAS[[#This Row],[Precio Venta]])</f>
        <v>12.92</v>
      </c>
      <c r="M1518" s="46"/>
      <c r="N1518" s="47" t="s">
        <v>26092</v>
      </c>
    </row>
    <row r="1519" ht="17" customHeight="1" spans="1:14">
      <c r="A1519" s="38">
        <v>45753.5805208333</v>
      </c>
      <c r="B1519" s="39"/>
      <c r="C1519" s="39"/>
      <c r="D1519" s="39"/>
      <c r="E1519" s="39" t="s">
        <v>18848</v>
      </c>
      <c r="F1519" s="41" t="s">
        <v>18849</v>
      </c>
      <c r="G1519" s="39">
        <v>1</v>
      </c>
      <c r="H1519" s="42">
        <v>30</v>
      </c>
      <c r="I1519" s="44">
        <f>VENTAS[[#This Row],[Cantidad]]*VENTAS[[#This Row],[Precio Venta]]</f>
        <v>30</v>
      </c>
      <c r="J1519" s="42">
        <f>IF(VENTAS[[#This Row],[Nombre del Gestor]]&gt;1,VENTAS[[#This Row],[Precio Venta]]*10%,0)</f>
        <v>0</v>
      </c>
      <c r="K1519" s="42">
        <f>IFERROR(VLOOKUP(VENTAS[[#This Row],[Código del producto Vendido]],STOCK[],13,FALSE),VENTAS[[#This Row],[Precio Venta]]*0.6)-VENTAS[[#This Row],[Comisión Unitaria 10%]]</f>
        <v>15</v>
      </c>
      <c r="L1519" s="42">
        <f>VENTAS[[#This Row],[Cantidad]]*(VENTAS[[#This Row],[Precio Venta]]-VENTAS[[#This Row],[Costo Unitario SIN Comision]]-VENTAS[[#This Row],[Comisión Unitaria 10%]]-0.01*VENTAS[[#This Row],[Precio Venta]])</f>
        <v>14.7</v>
      </c>
      <c r="M1519" s="46"/>
      <c r="N1519" s="47" t="s">
        <v>26093</v>
      </c>
    </row>
    <row r="1520" ht="17" customHeight="1" spans="1:14">
      <c r="A1520" s="38">
        <v>45753.6095949074</v>
      </c>
      <c r="B1520" s="39"/>
      <c r="C1520" s="39"/>
      <c r="D1520" s="39" t="s">
        <v>25885</v>
      </c>
      <c r="E1520" s="39" t="s">
        <v>17260</v>
      </c>
      <c r="F1520" s="41" t="s">
        <v>17258</v>
      </c>
      <c r="G1520" s="39">
        <v>1</v>
      </c>
      <c r="H1520" s="42">
        <v>30</v>
      </c>
      <c r="I1520" s="44">
        <f>VENTAS[[#This Row],[Cantidad]]*VENTAS[[#This Row],[Precio Venta]]</f>
        <v>30</v>
      </c>
      <c r="J1520" s="42">
        <f>IF(VENTAS[[#This Row],[Nombre del Gestor]]&gt;1,VENTAS[[#This Row],[Precio Venta]]*10%,0)</f>
        <v>3</v>
      </c>
      <c r="K1520" s="42">
        <f>IFERROR(VLOOKUP(VENTAS[[#This Row],[Código del producto Vendido]],STOCK[],13,FALSE),VENTAS[[#This Row],[Precio Venta]]*0.6)-VENTAS[[#This Row],[Comisión Unitaria 10%]]</f>
        <v>14</v>
      </c>
      <c r="L1520" s="42">
        <f>VENTAS[[#This Row],[Cantidad]]*(VENTAS[[#This Row],[Precio Venta]]-VENTAS[[#This Row],[Costo Unitario SIN Comision]]-VENTAS[[#This Row],[Comisión Unitaria 10%]]-0.01*VENTAS[[#This Row],[Precio Venta]])</f>
        <v>12.7</v>
      </c>
      <c r="M1520" s="46"/>
      <c r="N1520" s="47" t="s">
        <v>26094</v>
      </c>
    </row>
    <row r="1521" ht="34" customHeight="1" spans="1:14">
      <c r="A1521" s="38">
        <v>45753.6429513889</v>
      </c>
      <c r="B1521" s="39"/>
      <c r="C1521" s="39"/>
      <c r="D1521" s="39" t="s">
        <v>23174</v>
      </c>
      <c r="E1521" s="39" t="s">
        <v>18770</v>
      </c>
      <c r="F1521" s="41" t="s">
        <v>18771</v>
      </c>
      <c r="G1521" s="39">
        <v>1</v>
      </c>
      <c r="H1521" s="42">
        <v>30</v>
      </c>
      <c r="I1521" s="44">
        <f>VENTAS[[#This Row],[Cantidad]]*VENTAS[[#This Row],[Precio Venta]]</f>
        <v>30</v>
      </c>
      <c r="J1521" s="42">
        <f>IF(VENTAS[[#This Row],[Nombre del Gestor]]&gt;1,VENTAS[[#This Row],[Precio Venta]]*10%,0)</f>
        <v>3</v>
      </c>
      <c r="K1521" s="42">
        <f>IFERROR(VLOOKUP(VENTAS[[#This Row],[Código del producto Vendido]],STOCK[],13,FALSE),VENTAS[[#This Row],[Precio Venta]]*0.6)-VENTAS[[#This Row],[Comisión Unitaria 10%]]</f>
        <v>15.44</v>
      </c>
      <c r="L1521" s="42">
        <f>VENTAS[[#This Row],[Cantidad]]*(VENTAS[[#This Row],[Precio Venta]]-VENTAS[[#This Row],[Costo Unitario SIN Comision]]-VENTAS[[#This Row],[Comisión Unitaria 10%]]-0.01*VENTAS[[#This Row],[Precio Venta]])</f>
        <v>11.26</v>
      </c>
      <c r="M1521" s="46"/>
      <c r="N1521" s="47" t="s">
        <v>26095</v>
      </c>
    </row>
    <row r="1522" ht="17" customHeight="1" spans="1:14">
      <c r="A1522" s="38">
        <v>45754.3302314815</v>
      </c>
      <c r="B1522" s="39"/>
      <c r="C1522" s="39"/>
      <c r="D1522" s="39" t="s">
        <v>25885</v>
      </c>
      <c r="E1522" s="39" t="s">
        <v>18316</v>
      </c>
      <c r="F1522" s="41" t="s">
        <v>18317</v>
      </c>
      <c r="G1522" s="39">
        <v>1</v>
      </c>
      <c r="H1522" s="42">
        <v>18</v>
      </c>
      <c r="I1522" s="44">
        <f>VENTAS[[#This Row],[Cantidad]]*VENTAS[[#This Row],[Precio Venta]]</f>
        <v>18</v>
      </c>
      <c r="J1522" s="42">
        <f>IF(VENTAS[[#This Row],[Nombre del Gestor]]&gt;1,VENTAS[[#This Row],[Precio Venta]]*10%,0)</f>
        <v>1.8</v>
      </c>
      <c r="K1522" s="42">
        <f>IFERROR(VLOOKUP(VENTAS[[#This Row],[Código del producto Vendido]],STOCK[],13,FALSE),VENTAS[[#This Row],[Precio Venta]]*0.6)-VENTAS[[#This Row],[Comisión Unitaria 10%]]</f>
        <v>12</v>
      </c>
      <c r="L1522" s="42">
        <f>VENTAS[[#This Row],[Cantidad]]*(VENTAS[[#This Row],[Precio Venta]]-VENTAS[[#This Row],[Costo Unitario SIN Comision]]-VENTAS[[#This Row],[Comisión Unitaria 10%]]-0.01*VENTAS[[#This Row],[Precio Venta]])</f>
        <v>4.02</v>
      </c>
      <c r="M1522" s="46"/>
      <c r="N1522" s="47" t="s">
        <v>26096</v>
      </c>
    </row>
    <row r="1523" ht="17" customHeight="1" spans="1:14">
      <c r="A1523" s="38">
        <v>45754.3308217593</v>
      </c>
      <c r="B1523" s="39"/>
      <c r="C1523" s="39"/>
      <c r="D1523" s="39" t="s">
        <v>25885</v>
      </c>
      <c r="E1523" s="39" t="s">
        <v>18464</v>
      </c>
      <c r="F1523" s="41" t="s">
        <v>18465</v>
      </c>
      <c r="G1523" s="39">
        <v>1</v>
      </c>
      <c r="H1523" s="42">
        <v>25</v>
      </c>
      <c r="I1523" s="44">
        <f>VENTAS[[#This Row],[Cantidad]]*VENTAS[[#This Row],[Precio Venta]]</f>
        <v>25</v>
      </c>
      <c r="J1523" s="42">
        <f>IF(VENTAS[[#This Row],[Nombre del Gestor]]&gt;1,VENTAS[[#This Row],[Precio Venta]]*10%,0)</f>
        <v>2.5</v>
      </c>
      <c r="K1523" s="42">
        <f>IFERROR(VLOOKUP(VENTAS[[#This Row],[Código del producto Vendido]],STOCK[],13,FALSE),VENTAS[[#This Row],[Precio Venta]]*0.6)-VENTAS[[#This Row],[Comisión Unitaria 10%]]</f>
        <v>12</v>
      </c>
      <c r="L1523" s="42">
        <f>VENTAS[[#This Row],[Cantidad]]*(VENTAS[[#This Row],[Precio Venta]]-VENTAS[[#This Row],[Costo Unitario SIN Comision]]-VENTAS[[#This Row],[Comisión Unitaria 10%]]-0.01*VENTAS[[#This Row],[Precio Venta]])</f>
        <v>10.25</v>
      </c>
      <c r="M1523" s="46"/>
      <c r="N1523" s="47" t="s">
        <v>26097</v>
      </c>
    </row>
    <row r="1524" ht="34" customHeight="1" spans="1:14">
      <c r="A1524" s="38">
        <v>45754.6531712963</v>
      </c>
      <c r="B1524" s="39"/>
      <c r="C1524" s="39"/>
      <c r="D1524" s="39" t="s">
        <v>23174</v>
      </c>
      <c r="E1524" s="39" t="s">
        <v>18780</v>
      </c>
      <c r="F1524" s="41" t="s">
        <v>18782</v>
      </c>
      <c r="G1524" s="39">
        <v>1</v>
      </c>
      <c r="H1524" s="42">
        <v>35</v>
      </c>
      <c r="I1524" s="44">
        <f>VENTAS[[#This Row],[Cantidad]]*VENTAS[[#This Row],[Precio Venta]]</f>
        <v>35</v>
      </c>
      <c r="J1524" s="42">
        <f>IF(VENTAS[[#This Row],[Nombre del Gestor]]&gt;1,VENTAS[[#This Row],[Precio Venta]]*10%,0)</f>
        <v>3.5</v>
      </c>
      <c r="K1524" s="42">
        <f>IFERROR(VLOOKUP(VENTAS[[#This Row],[Código del producto Vendido]],STOCK[],13,FALSE),VENTAS[[#This Row],[Precio Venta]]*0.6)-VENTAS[[#This Row],[Comisión Unitaria 10%]]</f>
        <v>21.17</v>
      </c>
      <c r="L1524" s="42">
        <f>VENTAS[[#This Row],[Cantidad]]*(VENTAS[[#This Row],[Precio Venta]]-VENTAS[[#This Row],[Costo Unitario SIN Comision]]-VENTAS[[#This Row],[Comisión Unitaria 10%]]-0.01*VENTAS[[#This Row],[Precio Venta]])</f>
        <v>9.98</v>
      </c>
      <c r="M1524" s="46"/>
      <c r="N1524" s="47" t="s">
        <v>26098</v>
      </c>
    </row>
    <row r="1525" ht="34" customHeight="1" spans="1:14">
      <c r="A1525" s="38">
        <v>45754.6539814815</v>
      </c>
      <c r="B1525" s="39"/>
      <c r="C1525" s="39"/>
      <c r="D1525" s="39" t="s">
        <v>23174</v>
      </c>
      <c r="E1525" s="39" t="s">
        <v>17603</v>
      </c>
      <c r="F1525" s="41" t="s">
        <v>17604</v>
      </c>
      <c r="G1525" s="39">
        <v>1</v>
      </c>
      <c r="H1525" s="42">
        <v>25</v>
      </c>
      <c r="I1525" s="44">
        <f>VENTAS[[#This Row],[Cantidad]]*VENTAS[[#This Row],[Precio Venta]]</f>
        <v>25</v>
      </c>
      <c r="J1525" s="42">
        <f>IF(VENTAS[[#This Row],[Nombre del Gestor]]&gt;1,VENTAS[[#This Row],[Precio Venta]]*10%,0)</f>
        <v>2.5</v>
      </c>
      <c r="K1525" s="42">
        <f>IFERROR(VLOOKUP(VENTAS[[#This Row],[Código del producto Vendido]],STOCK[],13,FALSE),VENTAS[[#This Row],[Precio Venta]]*0.6)-VENTAS[[#This Row],[Comisión Unitaria 10%]]</f>
        <v>12</v>
      </c>
      <c r="L1525" s="42">
        <f>VENTAS[[#This Row],[Cantidad]]*(VENTAS[[#This Row],[Precio Venta]]-VENTAS[[#This Row],[Costo Unitario SIN Comision]]-VENTAS[[#This Row],[Comisión Unitaria 10%]]-0.01*VENTAS[[#This Row],[Precio Venta]])</f>
        <v>10.25</v>
      </c>
      <c r="M1525" s="46"/>
      <c r="N1525" s="47" t="s">
        <v>26099</v>
      </c>
    </row>
    <row r="1526" ht="34" customHeight="1" spans="1:14">
      <c r="A1526" s="38">
        <v>45754.6556597222</v>
      </c>
      <c r="B1526" s="39"/>
      <c r="C1526" s="39"/>
      <c r="D1526" s="39" t="s">
        <v>25885</v>
      </c>
      <c r="E1526" s="39" t="s">
        <v>18810</v>
      </c>
      <c r="F1526" s="41" t="s">
        <v>18806</v>
      </c>
      <c r="G1526" s="39">
        <v>1</v>
      </c>
      <c r="H1526" s="42">
        <v>40</v>
      </c>
      <c r="I1526" s="44">
        <f>VENTAS[[#This Row],[Cantidad]]*VENTAS[[#This Row],[Precio Venta]]</f>
        <v>40</v>
      </c>
      <c r="J1526" s="42">
        <f>IF(VENTAS[[#This Row],[Nombre del Gestor]]&gt;1,VENTAS[[#This Row],[Precio Venta]]*10%,0)</f>
        <v>4</v>
      </c>
      <c r="K1526" s="42">
        <f>IFERROR(VLOOKUP(VENTAS[[#This Row],[Código del producto Vendido]],STOCK[],13,FALSE),VENTAS[[#This Row],[Precio Venta]]*0.6)-VENTAS[[#This Row],[Comisión Unitaria 10%]]</f>
        <v>19.49</v>
      </c>
      <c r="L1526" s="42">
        <f>VENTAS[[#This Row],[Cantidad]]*(VENTAS[[#This Row],[Precio Venta]]-VENTAS[[#This Row],[Costo Unitario SIN Comision]]-VENTAS[[#This Row],[Comisión Unitaria 10%]]-0.01*VENTAS[[#This Row],[Precio Venta]])</f>
        <v>16.11</v>
      </c>
      <c r="M1526" s="46"/>
      <c r="N1526" s="47" t="s">
        <v>26100</v>
      </c>
    </row>
    <row r="1527" ht="34" customHeight="1" spans="1:14">
      <c r="A1527" s="38">
        <v>45754.6846875</v>
      </c>
      <c r="B1527" s="39"/>
      <c r="C1527" s="39"/>
      <c r="D1527" s="39" t="s">
        <v>23174</v>
      </c>
      <c r="E1527" s="39" t="s">
        <v>18822</v>
      </c>
      <c r="F1527" s="41" t="s">
        <v>18821</v>
      </c>
      <c r="G1527" s="39">
        <v>1</v>
      </c>
      <c r="H1527" s="42">
        <v>30</v>
      </c>
      <c r="I1527" s="44">
        <f>VENTAS[[#This Row],[Cantidad]]*VENTAS[[#This Row],[Precio Venta]]</f>
        <v>30</v>
      </c>
      <c r="J1527" s="42">
        <f>IF(VENTAS[[#This Row],[Nombre del Gestor]]&gt;1,VENTAS[[#This Row],[Precio Venta]]*10%,0)</f>
        <v>3</v>
      </c>
      <c r="K1527" s="42">
        <f>IFERROR(VLOOKUP(VENTAS[[#This Row],[Código del producto Vendido]],STOCK[],13,FALSE),VENTAS[[#This Row],[Precio Venta]]*0.6)-VENTAS[[#This Row],[Comisión Unitaria 10%]]</f>
        <v>9.98</v>
      </c>
      <c r="L1527" s="42">
        <f>VENTAS[[#This Row],[Cantidad]]*(VENTAS[[#This Row],[Precio Venta]]-VENTAS[[#This Row],[Costo Unitario SIN Comision]]-VENTAS[[#This Row],[Comisión Unitaria 10%]]-0.01*VENTAS[[#This Row],[Precio Venta]])</f>
        <v>16.72</v>
      </c>
      <c r="M1527" s="46"/>
      <c r="N1527" s="47" t="s">
        <v>26101</v>
      </c>
    </row>
    <row r="1528" ht="17" customHeight="1" spans="1:14">
      <c r="A1528" s="38">
        <v>45754.694537037</v>
      </c>
      <c r="B1528" s="39"/>
      <c r="C1528" s="39"/>
      <c r="D1528" s="39" t="s">
        <v>23174</v>
      </c>
      <c r="E1528" s="39" t="s">
        <v>17475</v>
      </c>
      <c r="F1528" s="41" t="s">
        <v>17472</v>
      </c>
      <c r="G1528" s="39">
        <v>1</v>
      </c>
      <c r="H1528" s="42">
        <v>22</v>
      </c>
      <c r="I1528" s="44">
        <f>VENTAS[[#This Row],[Cantidad]]*VENTAS[[#This Row],[Precio Venta]]</f>
        <v>22</v>
      </c>
      <c r="J1528" s="42">
        <f>IF(VENTAS[[#This Row],[Nombre del Gestor]]&gt;1,VENTAS[[#This Row],[Precio Venta]]*10%,0)</f>
        <v>2.2</v>
      </c>
      <c r="K1528" s="42">
        <f>IFERROR(VLOOKUP(VENTAS[[#This Row],[Código del producto Vendido]],STOCK[],13,FALSE),VENTAS[[#This Row],[Precio Venta]]*0.6)-VENTAS[[#This Row],[Comisión Unitaria 10%]]</f>
        <v>11.75</v>
      </c>
      <c r="L1528" s="42">
        <f>VENTAS[[#This Row],[Cantidad]]*(VENTAS[[#This Row],[Precio Venta]]-VENTAS[[#This Row],[Costo Unitario SIN Comision]]-VENTAS[[#This Row],[Comisión Unitaria 10%]]-0.01*VENTAS[[#This Row],[Precio Venta]])</f>
        <v>7.83</v>
      </c>
      <c r="M1528" s="46"/>
      <c r="N1528" s="47" t="s">
        <v>26102</v>
      </c>
    </row>
    <row r="1529" ht="34" customHeight="1" spans="1:14">
      <c r="A1529" s="38">
        <v>45754.694537037</v>
      </c>
      <c r="B1529" s="39"/>
      <c r="C1529" s="39"/>
      <c r="D1529" s="39" t="s">
        <v>23174</v>
      </c>
      <c r="E1529" s="39" t="s">
        <v>18770</v>
      </c>
      <c r="F1529" s="41" t="s">
        <v>18771</v>
      </c>
      <c r="G1529" s="39">
        <v>1</v>
      </c>
      <c r="H1529" s="42">
        <v>30</v>
      </c>
      <c r="I1529" s="44">
        <f>VENTAS[[#This Row],[Cantidad]]*VENTAS[[#This Row],[Precio Venta]]</f>
        <v>30</v>
      </c>
      <c r="J1529" s="42">
        <f>IF(VENTAS[[#This Row],[Nombre del Gestor]]&gt;1,VENTAS[[#This Row],[Precio Venta]]*10%,0)</f>
        <v>3</v>
      </c>
      <c r="K1529" s="42">
        <f>IFERROR(VLOOKUP(VENTAS[[#This Row],[Código del producto Vendido]],STOCK[],13,FALSE),VENTAS[[#This Row],[Precio Venta]]*0.6)-VENTAS[[#This Row],[Comisión Unitaria 10%]]</f>
        <v>15.44</v>
      </c>
      <c r="L1529" s="42">
        <f>VENTAS[[#This Row],[Cantidad]]*(VENTAS[[#This Row],[Precio Venta]]-VENTAS[[#This Row],[Costo Unitario SIN Comision]]-VENTAS[[#This Row],[Comisión Unitaria 10%]]-0.01*VENTAS[[#This Row],[Precio Venta]])</f>
        <v>11.26</v>
      </c>
      <c r="M1529" s="46"/>
      <c r="N1529" s="47" t="s">
        <v>26103</v>
      </c>
    </row>
    <row r="1530" ht="34" customHeight="1" spans="1:14">
      <c r="A1530" s="38">
        <v>45754.6958796296</v>
      </c>
      <c r="B1530" s="39"/>
      <c r="C1530" s="39"/>
      <c r="D1530" s="39" t="s">
        <v>25885</v>
      </c>
      <c r="E1530" s="39" t="s">
        <v>17588</v>
      </c>
      <c r="F1530" s="41" t="s">
        <v>17587</v>
      </c>
      <c r="G1530" s="39">
        <v>1</v>
      </c>
      <c r="H1530" s="42">
        <v>20</v>
      </c>
      <c r="I1530" s="44">
        <f>VENTAS[[#This Row],[Cantidad]]*VENTAS[[#This Row],[Precio Venta]]</f>
        <v>20</v>
      </c>
      <c r="J1530" s="42">
        <f>IF(VENTAS[[#This Row],[Nombre del Gestor]]&gt;1,VENTAS[[#This Row],[Precio Venta]]*10%,0)</f>
        <v>2</v>
      </c>
      <c r="K1530" s="42">
        <f>IFERROR(VLOOKUP(VENTAS[[#This Row],[Código del producto Vendido]],STOCK[],13,FALSE),VENTAS[[#This Row],[Precio Venta]]*0.6)-VENTAS[[#This Row],[Comisión Unitaria 10%]]</f>
        <v>8.55</v>
      </c>
      <c r="L1530" s="42">
        <f>VENTAS[[#This Row],[Cantidad]]*(VENTAS[[#This Row],[Precio Venta]]-VENTAS[[#This Row],[Costo Unitario SIN Comision]]-VENTAS[[#This Row],[Comisión Unitaria 10%]]-0.01*VENTAS[[#This Row],[Precio Venta]])</f>
        <v>9.25</v>
      </c>
      <c r="M1530" s="46"/>
      <c r="N1530" s="47" t="s">
        <v>26104</v>
      </c>
    </row>
    <row r="1531" ht="34" customHeight="1" spans="1:14">
      <c r="A1531" s="38">
        <v>45754.7405324074</v>
      </c>
      <c r="B1531" s="39"/>
      <c r="C1531" s="39"/>
      <c r="D1531" s="39" t="s">
        <v>23174</v>
      </c>
      <c r="E1531" s="39" t="s">
        <v>18770</v>
      </c>
      <c r="F1531" s="41" t="s">
        <v>18771</v>
      </c>
      <c r="G1531" s="39">
        <v>1</v>
      </c>
      <c r="H1531" s="42">
        <v>30</v>
      </c>
      <c r="I1531" s="44">
        <f>VENTAS[[#This Row],[Cantidad]]*VENTAS[[#This Row],[Precio Venta]]</f>
        <v>30</v>
      </c>
      <c r="J1531" s="42">
        <f>IF(VENTAS[[#This Row],[Nombre del Gestor]]&gt;1,VENTAS[[#This Row],[Precio Venta]]*10%,0)</f>
        <v>3</v>
      </c>
      <c r="K1531" s="42">
        <f>IFERROR(VLOOKUP(VENTAS[[#This Row],[Código del producto Vendido]],STOCK[],13,FALSE),VENTAS[[#This Row],[Precio Venta]]*0.6)-VENTAS[[#This Row],[Comisión Unitaria 10%]]</f>
        <v>15.44</v>
      </c>
      <c r="L1531" s="42">
        <f>VENTAS[[#This Row],[Cantidad]]*(VENTAS[[#This Row],[Precio Venta]]-VENTAS[[#This Row],[Costo Unitario SIN Comision]]-VENTAS[[#This Row],[Comisión Unitaria 10%]]-0.01*VENTAS[[#This Row],[Precio Venta]])</f>
        <v>11.26</v>
      </c>
      <c r="M1531" s="46"/>
      <c r="N1531" s="47" t="s">
        <v>26105</v>
      </c>
    </row>
    <row r="1532" ht="34" customHeight="1" spans="1:14">
      <c r="A1532" s="38">
        <v>45754.7565509259</v>
      </c>
      <c r="B1532" s="39"/>
      <c r="C1532" s="39"/>
      <c r="D1532" s="39" t="s">
        <v>23174</v>
      </c>
      <c r="E1532" s="39" t="s">
        <v>18882</v>
      </c>
      <c r="F1532" s="41" t="s">
        <v>18883</v>
      </c>
      <c r="G1532" s="39">
        <v>1</v>
      </c>
      <c r="H1532" s="42">
        <v>35</v>
      </c>
      <c r="I1532" s="44">
        <f>VENTAS[[#This Row],[Cantidad]]*VENTAS[[#This Row],[Precio Venta]]</f>
        <v>35</v>
      </c>
      <c r="J1532" s="42">
        <f>IF(VENTAS[[#This Row],[Nombre del Gestor]]&gt;1,VENTAS[[#This Row],[Precio Venta]]*10%,0)</f>
        <v>3.5</v>
      </c>
      <c r="K1532" s="42">
        <f>IFERROR(VLOOKUP(VENTAS[[#This Row],[Código del producto Vendido]],STOCK[],13,FALSE),VENTAS[[#This Row],[Precio Venta]]*0.6)-VENTAS[[#This Row],[Comisión Unitaria 10%]]</f>
        <v>14</v>
      </c>
      <c r="L1532" s="42">
        <f>VENTAS[[#This Row],[Cantidad]]*(VENTAS[[#This Row],[Precio Venta]]-VENTAS[[#This Row],[Costo Unitario SIN Comision]]-VENTAS[[#This Row],[Comisión Unitaria 10%]]-0.01*VENTAS[[#This Row],[Precio Venta]])</f>
        <v>17.15</v>
      </c>
      <c r="M1532" s="46"/>
      <c r="N1532" s="47" t="s">
        <v>26106</v>
      </c>
    </row>
    <row r="1533" ht="34" customHeight="1" spans="1:14">
      <c r="A1533" s="38">
        <v>45754.7791666667</v>
      </c>
      <c r="B1533" s="39"/>
      <c r="C1533" s="39"/>
      <c r="D1533" s="39" t="s">
        <v>25885</v>
      </c>
      <c r="E1533" s="39" t="s">
        <v>18789</v>
      </c>
      <c r="F1533" s="41" t="s">
        <v>26043</v>
      </c>
      <c r="G1533" s="39">
        <v>1</v>
      </c>
      <c r="H1533" s="42">
        <v>30</v>
      </c>
      <c r="I1533" s="44">
        <f>VENTAS[[#This Row],[Cantidad]]*VENTAS[[#This Row],[Precio Venta]]</f>
        <v>30</v>
      </c>
      <c r="J1533" s="42">
        <f>IF(VENTAS[[#This Row],[Nombre del Gestor]]&gt;1,VENTAS[[#This Row],[Precio Venta]]*10%,0)</f>
        <v>3</v>
      </c>
      <c r="K1533" s="42">
        <f>IFERROR(VLOOKUP(VENTAS[[#This Row],[Código del producto Vendido]],STOCK[],13,FALSE),VENTAS[[#This Row],[Precio Venta]]*0.6)-VENTAS[[#This Row],[Comisión Unitaria 10%]]</f>
        <v>16.73</v>
      </c>
      <c r="L1533" s="42">
        <f>VENTAS[[#This Row],[Cantidad]]*(VENTAS[[#This Row],[Precio Venta]]-VENTAS[[#This Row],[Costo Unitario SIN Comision]]-VENTAS[[#This Row],[Comisión Unitaria 10%]]-0.01*VENTAS[[#This Row],[Precio Venta]])</f>
        <v>9.97</v>
      </c>
      <c r="M1533" s="46"/>
      <c r="N1533" s="47" t="s">
        <v>26107</v>
      </c>
    </row>
    <row r="1534" ht="17" customHeight="1" spans="1:14">
      <c r="A1534" s="38">
        <v>45754.7791666667</v>
      </c>
      <c r="B1534" s="39"/>
      <c r="C1534" s="39"/>
      <c r="D1534" s="39" t="s">
        <v>25885</v>
      </c>
      <c r="E1534" s="39" t="s">
        <v>17481</v>
      </c>
      <c r="F1534" s="41" t="s">
        <v>17479</v>
      </c>
      <c r="G1534" s="39">
        <v>1</v>
      </c>
      <c r="H1534" s="42">
        <v>29</v>
      </c>
      <c r="I1534" s="44">
        <f>VENTAS[[#This Row],[Cantidad]]*VENTAS[[#This Row],[Precio Venta]]</f>
        <v>29</v>
      </c>
      <c r="J1534" s="42">
        <f>IF(VENTAS[[#This Row],[Nombre del Gestor]]&gt;1,VENTAS[[#This Row],[Precio Venta]]*10%,0)</f>
        <v>2.9</v>
      </c>
      <c r="K1534" s="42">
        <f>IFERROR(VLOOKUP(VENTAS[[#This Row],[Código del producto Vendido]],STOCK[],13,FALSE),VENTAS[[#This Row],[Precio Venta]]*0.6)-VENTAS[[#This Row],[Comisión Unitaria 10%]]</f>
        <v>16.25</v>
      </c>
      <c r="L1534" s="42">
        <f>VENTAS[[#This Row],[Cantidad]]*(VENTAS[[#This Row],[Precio Venta]]-VENTAS[[#This Row],[Costo Unitario SIN Comision]]-VENTAS[[#This Row],[Comisión Unitaria 10%]]-0.01*VENTAS[[#This Row],[Precio Venta]])</f>
        <v>9.56</v>
      </c>
      <c r="M1534" s="46"/>
      <c r="N1534" s="47" t="s">
        <v>26108</v>
      </c>
    </row>
    <row r="1535" ht="17" customHeight="1" spans="1:14">
      <c r="A1535" s="38">
        <v>45754.7791666667</v>
      </c>
      <c r="B1535" s="39"/>
      <c r="C1535" s="39"/>
      <c r="D1535" s="39" t="s">
        <v>25885</v>
      </c>
      <c r="E1535" s="39" t="s">
        <v>26109</v>
      </c>
      <c r="F1535" s="41" t="s">
        <v>26110</v>
      </c>
      <c r="G1535" s="39">
        <v>1</v>
      </c>
      <c r="H1535" s="42">
        <v>10</v>
      </c>
      <c r="I1535" s="44">
        <f>VENTAS[[#This Row],[Cantidad]]*VENTAS[[#This Row],[Precio Venta]]</f>
        <v>10</v>
      </c>
      <c r="J1535" s="42">
        <f>IF(VENTAS[[#This Row],[Nombre del Gestor]]&gt;1,VENTAS[[#This Row],[Precio Venta]]*10%,0)</f>
        <v>1</v>
      </c>
      <c r="K1535" s="42">
        <f>IFERROR(VLOOKUP(VENTAS[[#This Row],[Código del producto Vendido]],STOCK[],13,FALSE),VENTAS[[#This Row],[Precio Venta]]*0.6)-VENTAS[[#This Row],[Comisión Unitaria 10%]]</f>
        <v>5</v>
      </c>
      <c r="L1535" s="42">
        <f>VENTAS[[#This Row],[Cantidad]]*(VENTAS[[#This Row],[Precio Venta]]-VENTAS[[#This Row],[Costo Unitario SIN Comision]]-VENTAS[[#This Row],[Comisión Unitaria 10%]]-0.01*VENTAS[[#This Row],[Precio Venta]])</f>
        <v>3.9</v>
      </c>
      <c r="M1535" s="46"/>
      <c r="N1535" s="47" t="s">
        <v>26111</v>
      </c>
    </row>
    <row r="1536" ht="34" customHeight="1" spans="1:14">
      <c r="A1536" s="38">
        <v>45754.7791666667</v>
      </c>
      <c r="B1536" s="39"/>
      <c r="C1536" s="39"/>
      <c r="D1536" s="39" t="s">
        <v>25885</v>
      </c>
      <c r="E1536" s="39" t="s">
        <v>18783</v>
      </c>
      <c r="F1536" s="41" t="s">
        <v>18784</v>
      </c>
      <c r="G1536" s="39">
        <v>1</v>
      </c>
      <c r="H1536" s="42">
        <v>35</v>
      </c>
      <c r="I1536" s="44">
        <f>VENTAS[[#This Row],[Cantidad]]*VENTAS[[#This Row],[Precio Venta]]</f>
        <v>35</v>
      </c>
      <c r="J1536" s="42">
        <f>IF(VENTAS[[#This Row],[Nombre del Gestor]]&gt;1,VENTAS[[#This Row],[Precio Venta]]*10%,0)</f>
        <v>3.5</v>
      </c>
      <c r="K1536" s="42">
        <f>IFERROR(VLOOKUP(VENTAS[[#This Row],[Código del producto Vendido]],STOCK[],13,FALSE),VENTAS[[#This Row],[Precio Venta]]*0.6)-VENTAS[[#This Row],[Comisión Unitaria 10%]]</f>
        <v>19.6</v>
      </c>
      <c r="L1536" s="42">
        <f>VENTAS[[#This Row],[Cantidad]]*(VENTAS[[#This Row],[Precio Venta]]-VENTAS[[#This Row],[Costo Unitario SIN Comision]]-VENTAS[[#This Row],[Comisión Unitaria 10%]]-0.01*VENTAS[[#This Row],[Precio Venta]])</f>
        <v>11.55</v>
      </c>
      <c r="M1536" s="46"/>
      <c r="N1536" s="47" t="s">
        <v>26112</v>
      </c>
    </row>
    <row r="1537" ht="34" customHeight="1" spans="1:14">
      <c r="A1537" s="38">
        <v>45754.7791666667</v>
      </c>
      <c r="B1537" s="39"/>
      <c r="C1537" s="39"/>
      <c r="D1537" s="39" t="s">
        <v>25885</v>
      </c>
      <c r="E1537" s="39" t="s">
        <v>18808</v>
      </c>
      <c r="F1537" s="41" t="s">
        <v>18806</v>
      </c>
      <c r="G1537" s="39">
        <v>1</v>
      </c>
      <c r="H1537" s="42">
        <v>40</v>
      </c>
      <c r="I1537" s="44">
        <f>VENTAS[[#This Row],[Cantidad]]*VENTAS[[#This Row],[Precio Venta]]</f>
        <v>40</v>
      </c>
      <c r="J1537" s="42">
        <f>IF(VENTAS[[#This Row],[Nombre del Gestor]]&gt;1,VENTAS[[#This Row],[Precio Venta]]*10%,0)</f>
        <v>4</v>
      </c>
      <c r="K1537" s="42">
        <f>IFERROR(VLOOKUP(VENTAS[[#This Row],[Código del producto Vendido]],STOCK[],13,FALSE),VENTAS[[#This Row],[Precio Venta]]*0.6)-VENTAS[[#This Row],[Comisión Unitaria 10%]]</f>
        <v>19.49</v>
      </c>
      <c r="L1537" s="42">
        <f>VENTAS[[#This Row],[Cantidad]]*(VENTAS[[#This Row],[Precio Venta]]-VENTAS[[#This Row],[Costo Unitario SIN Comision]]-VENTAS[[#This Row],[Comisión Unitaria 10%]]-0.01*VENTAS[[#This Row],[Precio Venta]])</f>
        <v>16.11</v>
      </c>
      <c r="M1537" s="46"/>
      <c r="N1537" s="47" t="s">
        <v>26113</v>
      </c>
    </row>
    <row r="1538" ht="17" customHeight="1" spans="1:14">
      <c r="A1538" s="38">
        <v>45755.4140625</v>
      </c>
      <c r="B1538" s="39"/>
      <c r="C1538" s="39"/>
      <c r="D1538" s="39" t="s">
        <v>25885</v>
      </c>
      <c r="E1538" s="39" t="s">
        <v>17596</v>
      </c>
      <c r="F1538" s="41" t="s">
        <v>17597</v>
      </c>
      <c r="G1538" s="39">
        <v>1</v>
      </c>
      <c r="H1538" s="42">
        <v>30</v>
      </c>
      <c r="I1538" s="44">
        <f>VENTAS[[#This Row],[Cantidad]]*VENTAS[[#This Row],[Precio Venta]]</f>
        <v>30</v>
      </c>
      <c r="J1538" s="42">
        <f>IF(VENTAS[[#This Row],[Nombre del Gestor]]&gt;1,VENTAS[[#This Row],[Precio Venta]]*10%,0)</f>
        <v>3</v>
      </c>
      <c r="K1538" s="42">
        <f>IFERROR(VLOOKUP(VENTAS[[#This Row],[Código del producto Vendido]],STOCK[],13,FALSE),VENTAS[[#This Row],[Precio Venta]]*0.6)-VENTAS[[#This Row],[Comisión Unitaria 10%]]</f>
        <v>6.8</v>
      </c>
      <c r="L1538" s="42">
        <f>VENTAS[[#This Row],[Cantidad]]*(VENTAS[[#This Row],[Precio Venta]]-VENTAS[[#This Row],[Costo Unitario SIN Comision]]-VENTAS[[#This Row],[Comisión Unitaria 10%]]-0.01*VENTAS[[#This Row],[Precio Venta]])</f>
        <v>19.9</v>
      </c>
      <c r="M1538" s="46"/>
      <c r="N1538" s="47" t="s">
        <v>26114</v>
      </c>
    </row>
    <row r="1539" ht="34" customHeight="1" spans="1:14">
      <c r="A1539" s="38">
        <v>45755.6598032407</v>
      </c>
      <c r="B1539" s="39"/>
      <c r="C1539" s="39"/>
      <c r="D1539" s="39" t="s">
        <v>24029</v>
      </c>
      <c r="E1539" s="39" t="s">
        <v>18787</v>
      </c>
      <c r="F1539" s="41" t="s">
        <v>18788</v>
      </c>
      <c r="G1539" s="39">
        <v>1</v>
      </c>
      <c r="H1539" s="42">
        <v>30</v>
      </c>
      <c r="I1539" s="44">
        <f>VENTAS[[#This Row],[Cantidad]]*VENTAS[[#This Row],[Precio Venta]]</f>
        <v>30</v>
      </c>
      <c r="J1539" s="42">
        <f>IF(VENTAS[[#This Row],[Nombre del Gestor]]&gt;1,VENTAS[[#This Row],[Precio Venta]]*10%,0)</f>
        <v>3</v>
      </c>
      <c r="K1539" s="42">
        <f>IFERROR(VLOOKUP(VENTAS[[#This Row],[Código del producto Vendido]],STOCK[],13,FALSE),VENTAS[[#This Row],[Precio Venta]]*0.6)-VENTAS[[#This Row],[Comisión Unitaria 10%]]</f>
        <v>16.39</v>
      </c>
      <c r="L1539" s="42">
        <f>VENTAS[[#This Row],[Cantidad]]*(VENTAS[[#This Row],[Precio Venta]]-VENTAS[[#This Row],[Costo Unitario SIN Comision]]-VENTAS[[#This Row],[Comisión Unitaria 10%]]-0.01*VENTAS[[#This Row],[Precio Venta]])</f>
        <v>10.31</v>
      </c>
      <c r="M1539" s="46"/>
      <c r="N1539" s="47" t="s">
        <v>26115</v>
      </c>
    </row>
    <row r="1540" ht="34" customHeight="1" spans="1:14">
      <c r="A1540" s="38">
        <v>45755.6606944444</v>
      </c>
      <c r="B1540" s="39"/>
      <c r="C1540" s="39"/>
      <c r="D1540" s="39" t="s">
        <v>23174</v>
      </c>
      <c r="E1540" s="39" t="s">
        <v>18770</v>
      </c>
      <c r="F1540" s="41" t="s">
        <v>18771</v>
      </c>
      <c r="G1540" s="39">
        <v>1</v>
      </c>
      <c r="H1540" s="42">
        <v>30</v>
      </c>
      <c r="I1540" s="44">
        <f>VENTAS[[#This Row],[Cantidad]]*VENTAS[[#This Row],[Precio Venta]]</f>
        <v>30</v>
      </c>
      <c r="J1540" s="42">
        <f>IF(VENTAS[[#This Row],[Nombre del Gestor]]&gt;1,VENTAS[[#This Row],[Precio Venta]]*10%,0)</f>
        <v>3</v>
      </c>
      <c r="K1540" s="42">
        <f>IFERROR(VLOOKUP(VENTAS[[#This Row],[Código del producto Vendido]],STOCK[],13,FALSE),VENTAS[[#This Row],[Precio Venta]]*0.6)-VENTAS[[#This Row],[Comisión Unitaria 10%]]</f>
        <v>15.44</v>
      </c>
      <c r="L1540" s="42">
        <f>VENTAS[[#This Row],[Cantidad]]*(VENTAS[[#This Row],[Precio Venta]]-VENTAS[[#This Row],[Costo Unitario SIN Comision]]-VENTAS[[#This Row],[Comisión Unitaria 10%]]-0.01*VENTAS[[#This Row],[Precio Venta]])</f>
        <v>11.26</v>
      </c>
      <c r="M1540" s="46"/>
      <c r="N1540" s="47" t="s">
        <v>26116</v>
      </c>
    </row>
    <row r="1541" ht="34" customHeight="1" spans="1:14">
      <c r="A1541" s="38">
        <v>45755.6613310185</v>
      </c>
      <c r="B1541" s="39"/>
      <c r="C1541" s="39"/>
      <c r="D1541" s="39" t="s">
        <v>23174</v>
      </c>
      <c r="E1541" s="39" t="s">
        <v>17603</v>
      </c>
      <c r="F1541" s="41" t="s">
        <v>17604</v>
      </c>
      <c r="G1541" s="39">
        <v>1</v>
      </c>
      <c r="H1541" s="42">
        <v>25</v>
      </c>
      <c r="I1541" s="44">
        <f>VENTAS[[#This Row],[Cantidad]]*VENTAS[[#This Row],[Precio Venta]]</f>
        <v>25</v>
      </c>
      <c r="J1541" s="42">
        <f>IF(VENTAS[[#This Row],[Nombre del Gestor]]&gt;1,VENTAS[[#This Row],[Precio Venta]]*10%,0)</f>
        <v>2.5</v>
      </c>
      <c r="K1541" s="42">
        <f>IFERROR(VLOOKUP(VENTAS[[#This Row],[Código del producto Vendido]],STOCK[],13,FALSE),VENTAS[[#This Row],[Precio Venta]]*0.6)-VENTAS[[#This Row],[Comisión Unitaria 10%]]</f>
        <v>12</v>
      </c>
      <c r="L1541" s="42">
        <f>VENTAS[[#This Row],[Cantidad]]*(VENTAS[[#This Row],[Precio Venta]]-VENTAS[[#This Row],[Costo Unitario SIN Comision]]-VENTAS[[#This Row],[Comisión Unitaria 10%]]-0.01*VENTAS[[#This Row],[Precio Venta]])</f>
        <v>10.25</v>
      </c>
      <c r="M1541" s="46"/>
      <c r="N1541" s="47" t="s">
        <v>26117</v>
      </c>
    </row>
    <row r="1542" ht="34" customHeight="1" spans="1:14">
      <c r="A1542" s="38">
        <v>45755.6624189815</v>
      </c>
      <c r="B1542" s="39"/>
      <c r="C1542" s="39"/>
      <c r="D1542" s="39" t="s">
        <v>26118</v>
      </c>
      <c r="E1542" s="39" t="s">
        <v>18785</v>
      </c>
      <c r="F1542" s="41" t="s">
        <v>18786</v>
      </c>
      <c r="G1542" s="39">
        <v>1</v>
      </c>
      <c r="H1542" s="42">
        <v>35</v>
      </c>
      <c r="I1542" s="44">
        <f>VENTAS[[#This Row],[Cantidad]]*VENTAS[[#This Row],[Precio Venta]]</f>
        <v>35</v>
      </c>
      <c r="J1542" s="42">
        <f>IF(VENTAS[[#This Row],[Nombre del Gestor]]&gt;1,VENTAS[[#This Row],[Precio Venta]]*10%,0)</f>
        <v>3.5</v>
      </c>
      <c r="K1542" s="42">
        <f>IFERROR(VLOOKUP(VENTAS[[#This Row],[Código del producto Vendido]],STOCK[],13,FALSE),VENTAS[[#This Row],[Precio Venta]]*0.6)-VENTAS[[#This Row],[Comisión Unitaria 10%]]</f>
        <v>17.8</v>
      </c>
      <c r="L1542" s="42">
        <f>VENTAS[[#This Row],[Cantidad]]*(VENTAS[[#This Row],[Precio Venta]]-VENTAS[[#This Row],[Costo Unitario SIN Comision]]-VENTAS[[#This Row],[Comisión Unitaria 10%]]-0.01*VENTAS[[#This Row],[Precio Venta]])</f>
        <v>13.35</v>
      </c>
      <c r="M1542" s="46"/>
      <c r="N1542" s="47" t="s">
        <v>26119</v>
      </c>
    </row>
    <row r="1543" ht="34" customHeight="1" spans="1:14">
      <c r="A1543" s="38">
        <v>45755.6638541667</v>
      </c>
      <c r="B1543" s="39"/>
      <c r="C1543" s="39"/>
      <c r="D1543" s="39" t="s">
        <v>23174</v>
      </c>
      <c r="E1543" s="39" t="s">
        <v>18820</v>
      </c>
      <c r="F1543" s="41" t="s">
        <v>18821</v>
      </c>
      <c r="G1543" s="39">
        <v>1</v>
      </c>
      <c r="H1543" s="42">
        <v>30</v>
      </c>
      <c r="I1543" s="44">
        <f>VENTAS[[#This Row],[Cantidad]]*VENTAS[[#This Row],[Precio Venta]]</f>
        <v>30</v>
      </c>
      <c r="J1543" s="42">
        <f>IF(VENTAS[[#This Row],[Nombre del Gestor]]&gt;1,VENTAS[[#This Row],[Precio Venta]]*10%,0)</f>
        <v>3</v>
      </c>
      <c r="K1543" s="42">
        <f>IFERROR(VLOOKUP(VENTAS[[#This Row],[Código del producto Vendido]],STOCK[],13,FALSE),VENTAS[[#This Row],[Precio Venta]]*0.6)-VENTAS[[#This Row],[Comisión Unitaria 10%]]</f>
        <v>9.98</v>
      </c>
      <c r="L1543" s="42">
        <f>VENTAS[[#This Row],[Cantidad]]*(VENTAS[[#This Row],[Precio Venta]]-VENTAS[[#This Row],[Costo Unitario SIN Comision]]-VENTAS[[#This Row],[Comisión Unitaria 10%]]-0.01*VENTAS[[#This Row],[Precio Venta]])</f>
        <v>16.72</v>
      </c>
      <c r="M1543" s="46"/>
      <c r="N1543" s="47" t="s">
        <v>26120</v>
      </c>
    </row>
    <row r="1544" ht="17" customHeight="1" spans="1:14">
      <c r="A1544" s="38">
        <v>45755.6645486111</v>
      </c>
      <c r="B1544" s="39"/>
      <c r="C1544" s="39"/>
      <c r="D1544" s="39" t="s">
        <v>23196</v>
      </c>
      <c r="E1544" s="39" t="s">
        <v>16476</v>
      </c>
      <c r="F1544" s="41" t="s">
        <v>16478</v>
      </c>
      <c r="G1544" s="39">
        <v>1</v>
      </c>
      <c r="H1544" s="42">
        <v>15</v>
      </c>
      <c r="I1544" s="44">
        <f>VENTAS[[#This Row],[Cantidad]]*VENTAS[[#This Row],[Precio Venta]]</f>
        <v>15</v>
      </c>
      <c r="J1544" s="42">
        <f>IF(VENTAS[[#This Row],[Nombre del Gestor]]&gt;1,VENTAS[[#This Row],[Precio Venta]]*10%,0)</f>
        <v>1.5</v>
      </c>
      <c r="K1544" s="42">
        <f>IFERROR(VLOOKUP(VENTAS[[#This Row],[Código del producto Vendido]],STOCK[],13,FALSE),VENTAS[[#This Row],[Precio Venta]]*0.6)-VENTAS[[#This Row],[Comisión Unitaria 10%]]</f>
        <v>5.11363636363636</v>
      </c>
      <c r="L1544" s="42">
        <f>VENTAS[[#This Row],[Cantidad]]*(VENTAS[[#This Row],[Precio Venta]]-VENTAS[[#This Row],[Costo Unitario SIN Comision]]-VENTAS[[#This Row],[Comisión Unitaria 10%]]-0.01*VENTAS[[#This Row],[Precio Venta]])</f>
        <v>8.23636363636364</v>
      </c>
      <c r="M1544" s="46"/>
      <c r="N1544" s="47" t="s">
        <v>26121</v>
      </c>
    </row>
    <row r="1545" ht="17" customHeight="1" spans="1:14">
      <c r="A1545" s="38">
        <v>45756.6152314815</v>
      </c>
      <c r="B1545" s="39"/>
      <c r="C1545" s="39"/>
      <c r="D1545" s="39" t="s">
        <v>26122</v>
      </c>
      <c r="E1545" s="39" t="s">
        <v>18452</v>
      </c>
      <c r="F1545" s="41" t="s">
        <v>18453</v>
      </c>
      <c r="G1545" s="39">
        <v>1</v>
      </c>
      <c r="H1545" s="42">
        <v>35</v>
      </c>
      <c r="I1545" s="44">
        <f>VENTAS[[#This Row],[Cantidad]]*VENTAS[[#This Row],[Precio Venta]]</f>
        <v>35</v>
      </c>
      <c r="J1545" s="42">
        <f>IF(VENTAS[[#This Row],[Nombre del Gestor]]&gt;1,VENTAS[[#This Row],[Precio Venta]]*10%,0)</f>
        <v>3.5</v>
      </c>
      <c r="K1545" s="42">
        <f>IFERROR(VLOOKUP(VENTAS[[#This Row],[Código del producto Vendido]],STOCK[],13,FALSE),VENTAS[[#This Row],[Precio Venta]]*0.6)-VENTAS[[#This Row],[Comisión Unitaria 10%]]</f>
        <v>12</v>
      </c>
      <c r="L1545" s="42">
        <f>VENTAS[[#This Row],[Cantidad]]*(VENTAS[[#This Row],[Precio Venta]]-VENTAS[[#This Row],[Costo Unitario SIN Comision]]-VENTAS[[#This Row],[Comisión Unitaria 10%]]-0.01*VENTAS[[#This Row],[Precio Venta]])</f>
        <v>19.15</v>
      </c>
      <c r="M1545" s="46"/>
      <c r="N1545" s="47" t="s">
        <v>26123</v>
      </c>
    </row>
    <row r="1546" ht="17" customHeight="1" spans="1:14">
      <c r="A1546" s="38">
        <v>45756.6622916667</v>
      </c>
      <c r="B1546" s="39"/>
      <c r="C1546" s="39"/>
      <c r="D1546" s="39" t="s">
        <v>26124</v>
      </c>
      <c r="E1546" s="39" t="s">
        <v>17473</v>
      </c>
      <c r="F1546" s="41" t="s">
        <v>17472</v>
      </c>
      <c r="G1546" s="39">
        <v>1</v>
      </c>
      <c r="H1546" s="42">
        <v>22</v>
      </c>
      <c r="I1546" s="44">
        <f>VENTAS[[#This Row],[Cantidad]]*VENTAS[[#This Row],[Precio Venta]]</f>
        <v>22</v>
      </c>
      <c r="J1546" s="42">
        <f>IF(VENTAS[[#This Row],[Nombre del Gestor]]&gt;1,VENTAS[[#This Row],[Precio Venta]]*10%,0)</f>
        <v>2.2</v>
      </c>
      <c r="K1546" s="42">
        <f>IFERROR(VLOOKUP(VENTAS[[#This Row],[Código del producto Vendido]],STOCK[],13,FALSE),VENTAS[[#This Row],[Precio Venta]]*0.6)-VENTAS[[#This Row],[Comisión Unitaria 10%]]</f>
        <v>11.75</v>
      </c>
      <c r="L1546" s="42">
        <f>VENTAS[[#This Row],[Cantidad]]*(VENTAS[[#This Row],[Precio Venta]]-VENTAS[[#This Row],[Costo Unitario SIN Comision]]-VENTAS[[#This Row],[Comisión Unitaria 10%]]-0.01*VENTAS[[#This Row],[Precio Venta]])</f>
        <v>7.83</v>
      </c>
      <c r="M1546" s="46"/>
      <c r="N1546" s="47" t="s">
        <v>26125</v>
      </c>
    </row>
    <row r="1547" ht="34" customHeight="1" spans="1:14">
      <c r="A1547" s="38">
        <v>45757.3962962963</v>
      </c>
      <c r="B1547" s="39"/>
      <c r="C1547" s="39"/>
      <c r="D1547" s="39" t="s">
        <v>26126</v>
      </c>
      <c r="E1547" s="39" t="s">
        <v>18768</v>
      </c>
      <c r="F1547" s="41" t="s">
        <v>18766</v>
      </c>
      <c r="G1547" s="39">
        <v>1</v>
      </c>
      <c r="H1547" s="42">
        <v>30</v>
      </c>
      <c r="I1547" s="44">
        <f>VENTAS[[#This Row],[Cantidad]]*VENTAS[[#This Row],[Precio Venta]]</f>
        <v>30</v>
      </c>
      <c r="J1547" s="42">
        <f>IF(VENTAS[[#This Row],[Nombre del Gestor]]&gt;1,VENTAS[[#This Row],[Precio Venta]]*10%,0)</f>
        <v>3</v>
      </c>
      <c r="K1547" s="42">
        <f>IFERROR(VLOOKUP(VENTAS[[#This Row],[Código del producto Vendido]],STOCK[],13,FALSE),VENTAS[[#This Row],[Precio Venta]]*0.6)-VENTAS[[#This Row],[Comisión Unitaria 10%]]</f>
        <v>12.73</v>
      </c>
      <c r="L1547" s="42">
        <f>VENTAS[[#This Row],[Cantidad]]*(VENTAS[[#This Row],[Precio Venta]]-VENTAS[[#This Row],[Costo Unitario SIN Comision]]-VENTAS[[#This Row],[Comisión Unitaria 10%]]-0.01*VENTAS[[#This Row],[Precio Venta]])</f>
        <v>13.97</v>
      </c>
      <c r="M1547" s="46"/>
      <c r="N1547" s="47" t="s">
        <v>26127</v>
      </c>
    </row>
    <row r="1548" ht="34" customHeight="1" spans="1:14">
      <c r="A1548" s="38">
        <v>45757.3974074074</v>
      </c>
      <c r="B1548" s="39"/>
      <c r="C1548" s="39"/>
      <c r="D1548" s="39" t="s">
        <v>26126</v>
      </c>
      <c r="E1548" s="39" t="s">
        <v>17599</v>
      </c>
      <c r="F1548" s="41" t="s">
        <v>17600</v>
      </c>
      <c r="G1548" s="39">
        <v>1</v>
      </c>
      <c r="H1548" s="42">
        <v>25</v>
      </c>
      <c r="I1548" s="44">
        <f>VENTAS[[#This Row],[Cantidad]]*VENTAS[[#This Row],[Precio Venta]]</f>
        <v>25</v>
      </c>
      <c r="J1548" s="42">
        <f>IF(VENTAS[[#This Row],[Nombre del Gestor]]&gt;1,VENTAS[[#This Row],[Precio Venta]]*10%,0)</f>
        <v>2.5</v>
      </c>
      <c r="K1548" s="42">
        <f>IFERROR(VLOOKUP(VENTAS[[#This Row],[Código del producto Vendido]],STOCK[],13,FALSE),VENTAS[[#This Row],[Precio Venta]]*0.6)-VENTAS[[#This Row],[Comisión Unitaria 10%]]</f>
        <v>12.56</v>
      </c>
      <c r="L1548" s="42">
        <f>VENTAS[[#This Row],[Cantidad]]*(VENTAS[[#This Row],[Precio Venta]]-VENTAS[[#This Row],[Costo Unitario SIN Comision]]-VENTAS[[#This Row],[Comisión Unitaria 10%]]-0.01*VENTAS[[#This Row],[Precio Venta]])</f>
        <v>9.69</v>
      </c>
      <c r="M1548" s="46"/>
      <c r="N1548" s="47" t="s">
        <v>26128</v>
      </c>
    </row>
    <row r="1549" ht="34" customHeight="1" spans="1:14">
      <c r="A1549" s="38">
        <v>45757.3987037037</v>
      </c>
      <c r="B1549" s="39"/>
      <c r="C1549" s="39"/>
      <c r="D1549" s="39" t="s">
        <v>23174</v>
      </c>
      <c r="E1549" s="39" t="s">
        <v>18783</v>
      </c>
      <c r="F1549" s="41" t="s">
        <v>18784</v>
      </c>
      <c r="G1549" s="39">
        <v>1</v>
      </c>
      <c r="H1549" s="42">
        <v>35</v>
      </c>
      <c r="I1549" s="44">
        <f>VENTAS[[#This Row],[Cantidad]]*VENTAS[[#This Row],[Precio Venta]]</f>
        <v>35</v>
      </c>
      <c r="J1549" s="42">
        <f>IF(VENTAS[[#This Row],[Nombre del Gestor]]&gt;1,VENTAS[[#This Row],[Precio Venta]]*10%,0)</f>
        <v>3.5</v>
      </c>
      <c r="K1549" s="42">
        <f>IFERROR(VLOOKUP(VENTAS[[#This Row],[Código del producto Vendido]],STOCK[],13,FALSE),VENTAS[[#This Row],[Precio Venta]]*0.6)-VENTAS[[#This Row],[Comisión Unitaria 10%]]</f>
        <v>19.6</v>
      </c>
      <c r="L1549" s="42">
        <f>VENTAS[[#This Row],[Cantidad]]*(VENTAS[[#This Row],[Precio Venta]]-VENTAS[[#This Row],[Costo Unitario SIN Comision]]-VENTAS[[#This Row],[Comisión Unitaria 10%]]-0.01*VENTAS[[#This Row],[Precio Venta]])</f>
        <v>11.55</v>
      </c>
      <c r="M1549" s="46"/>
      <c r="N1549" s="47" t="s">
        <v>26129</v>
      </c>
    </row>
    <row r="1550" ht="34" customHeight="1" spans="1:14">
      <c r="A1550" s="38">
        <v>45757.7311805556</v>
      </c>
      <c r="B1550" s="39"/>
      <c r="C1550" s="39"/>
      <c r="D1550" s="39" t="s">
        <v>26130</v>
      </c>
      <c r="E1550" s="39" t="s">
        <v>18395</v>
      </c>
      <c r="F1550" s="41" t="s">
        <v>18396</v>
      </c>
      <c r="G1550" s="39">
        <v>1</v>
      </c>
      <c r="H1550" s="42">
        <v>30</v>
      </c>
      <c r="I1550" s="44">
        <f>VENTAS[[#This Row],[Cantidad]]*VENTAS[[#This Row],[Precio Venta]]</f>
        <v>30</v>
      </c>
      <c r="J1550" s="42">
        <f>IF(VENTAS[[#This Row],[Nombre del Gestor]]&gt;1,VENTAS[[#This Row],[Precio Venta]]*10%,0)</f>
        <v>3</v>
      </c>
      <c r="K1550" s="42">
        <f>IFERROR(VLOOKUP(VENTAS[[#This Row],[Código del producto Vendido]],STOCK[],13,FALSE),VENTAS[[#This Row],[Precio Venta]]*0.6)-VENTAS[[#This Row],[Comisión Unitaria 10%]]</f>
        <v>12</v>
      </c>
      <c r="L1550" s="42">
        <f>VENTAS[[#This Row],[Cantidad]]*(VENTAS[[#This Row],[Precio Venta]]-VENTAS[[#This Row],[Costo Unitario SIN Comision]]-VENTAS[[#This Row],[Comisión Unitaria 10%]]-0.01*VENTAS[[#This Row],[Precio Venta]])</f>
        <v>14.7</v>
      </c>
      <c r="M1550" s="46"/>
      <c r="N1550" s="47" t="s">
        <v>26131</v>
      </c>
    </row>
    <row r="1551" ht="17" customHeight="1" spans="1:14">
      <c r="A1551" s="38">
        <v>45757.8913541667</v>
      </c>
      <c r="B1551" s="39"/>
      <c r="C1551" s="39"/>
      <c r="D1551" s="39"/>
      <c r="E1551" s="39" t="s">
        <v>17508</v>
      </c>
      <c r="F1551" s="41" t="s">
        <v>17507</v>
      </c>
      <c r="G1551" s="39">
        <v>1</v>
      </c>
      <c r="H1551" s="42">
        <v>28</v>
      </c>
      <c r="I1551" s="44">
        <f>VENTAS[[#This Row],[Cantidad]]*VENTAS[[#This Row],[Precio Venta]]</f>
        <v>28</v>
      </c>
      <c r="J1551" s="42">
        <f>IF(VENTAS[[#This Row],[Nombre del Gestor]]&gt;1,VENTAS[[#This Row],[Precio Venta]]*10%,0)</f>
        <v>0</v>
      </c>
      <c r="K1551" s="42">
        <f>IFERROR(VLOOKUP(VENTAS[[#This Row],[Código del producto Vendido]],STOCK[],13,FALSE),VENTAS[[#This Row],[Precio Venta]]*0.6)-VENTAS[[#This Row],[Comisión Unitaria 10%]]</f>
        <v>18.3</v>
      </c>
      <c r="L1551" s="42">
        <f>VENTAS[[#This Row],[Cantidad]]*(VENTAS[[#This Row],[Precio Venta]]-VENTAS[[#This Row],[Costo Unitario SIN Comision]]-VENTAS[[#This Row],[Comisión Unitaria 10%]]-0.01*VENTAS[[#This Row],[Precio Venta]])</f>
        <v>9.42</v>
      </c>
      <c r="M1551" s="46"/>
      <c r="N1551" s="47" t="s">
        <v>26132</v>
      </c>
    </row>
    <row r="1552" ht="34" customHeight="1" spans="1:14">
      <c r="A1552" s="38">
        <v>45757.8919675926</v>
      </c>
      <c r="B1552" s="39"/>
      <c r="C1552" s="39"/>
      <c r="D1552" s="39"/>
      <c r="E1552" s="39" t="s">
        <v>18774</v>
      </c>
      <c r="F1552" s="41" t="s">
        <v>26133</v>
      </c>
      <c r="G1552" s="39">
        <v>1</v>
      </c>
      <c r="H1552" s="42">
        <v>30</v>
      </c>
      <c r="I1552" s="44">
        <f>VENTAS[[#This Row],[Cantidad]]*VENTAS[[#This Row],[Precio Venta]]</f>
        <v>30</v>
      </c>
      <c r="J1552" s="42">
        <f>IF(VENTAS[[#This Row],[Nombre del Gestor]]&gt;1,VENTAS[[#This Row],[Precio Venta]]*10%,0)</f>
        <v>0</v>
      </c>
      <c r="K1552" s="42">
        <f>IFERROR(VLOOKUP(VENTAS[[#This Row],[Código del producto Vendido]],STOCK[],13,FALSE),VENTAS[[#This Row],[Precio Venta]]*0.6)-VENTAS[[#This Row],[Comisión Unitaria 10%]]</f>
        <v>15.84</v>
      </c>
      <c r="L1552" s="42">
        <f>VENTAS[[#This Row],[Cantidad]]*(VENTAS[[#This Row],[Precio Venta]]-VENTAS[[#This Row],[Costo Unitario SIN Comision]]-VENTAS[[#This Row],[Comisión Unitaria 10%]]-0.01*VENTAS[[#This Row],[Precio Venta]])</f>
        <v>13.86</v>
      </c>
      <c r="M1552" s="46"/>
      <c r="N1552" s="47" t="s">
        <v>26134</v>
      </c>
    </row>
    <row r="1553" ht="34" customHeight="1" spans="1:14">
      <c r="A1553" s="38">
        <v>45757.8926273148</v>
      </c>
      <c r="B1553" s="39"/>
      <c r="C1553" s="39"/>
      <c r="D1553" s="39"/>
      <c r="E1553" s="39" t="s">
        <v>18778</v>
      </c>
      <c r="F1553" s="41" t="s">
        <v>18777</v>
      </c>
      <c r="G1553" s="39">
        <v>1</v>
      </c>
      <c r="H1553" s="42">
        <v>30</v>
      </c>
      <c r="I1553" s="44">
        <f>VENTAS[[#This Row],[Cantidad]]*VENTAS[[#This Row],[Precio Venta]]</f>
        <v>30</v>
      </c>
      <c r="J1553" s="42">
        <f>IF(VENTAS[[#This Row],[Nombre del Gestor]]&gt;1,VENTAS[[#This Row],[Precio Venta]]*10%,0)</f>
        <v>0</v>
      </c>
      <c r="K1553" s="42">
        <f>IFERROR(VLOOKUP(VENTAS[[#This Row],[Código del producto Vendido]],STOCK[],13,FALSE),VENTAS[[#This Row],[Precio Venta]]*0.6)-VENTAS[[#This Row],[Comisión Unitaria 10%]]</f>
        <v>12.94</v>
      </c>
      <c r="L1553" s="42">
        <f>VENTAS[[#This Row],[Cantidad]]*(VENTAS[[#This Row],[Precio Venta]]-VENTAS[[#This Row],[Costo Unitario SIN Comision]]-VENTAS[[#This Row],[Comisión Unitaria 10%]]-0.01*VENTAS[[#This Row],[Precio Venta]])</f>
        <v>16.76</v>
      </c>
      <c r="M1553" s="46"/>
      <c r="N1553" s="47" t="s">
        <v>26135</v>
      </c>
    </row>
    <row r="1554" ht="34" customHeight="1" spans="1:14">
      <c r="A1554" s="38">
        <v>45757.8933449074</v>
      </c>
      <c r="B1554" s="39"/>
      <c r="C1554" s="39"/>
      <c r="D1554" s="39"/>
      <c r="E1554" s="39" t="s">
        <v>18554</v>
      </c>
      <c r="F1554" s="41" t="s">
        <v>18555</v>
      </c>
      <c r="G1554" s="39">
        <v>1</v>
      </c>
      <c r="H1554" s="42">
        <v>35</v>
      </c>
      <c r="I1554" s="44">
        <f>VENTAS[[#This Row],[Cantidad]]*VENTAS[[#This Row],[Precio Venta]]</f>
        <v>35</v>
      </c>
      <c r="J1554" s="42">
        <f>IF(VENTAS[[#This Row],[Nombre del Gestor]]&gt;1,VENTAS[[#This Row],[Precio Venta]]*10%,0)</f>
        <v>0</v>
      </c>
      <c r="K1554" s="42">
        <f>IFERROR(VLOOKUP(VENTAS[[#This Row],[Código del producto Vendido]],STOCK[],13,FALSE),VENTAS[[#This Row],[Precio Venta]]*0.6)-VENTAS[[#This Row],[Comisión Unitaria 10%]]</f>
        <v>15.5</v>
      </c>
      <c r="L1554" s="42">
        <f>VENTAS[[#This Row],[Cantidad]]*(VENTAS[[#This Row],[Precio Venta]]-VENTAS[[#This Row],[Costo Unitario SIN Comision]]-VENTAS[[#This Row],[Comisión Unitaria 10%]]-0.01*VENTAS[[#This Row],[Precio Venta]])</f>
        <v>19.15</v>
      </c>
      <c r="M1554" s="46"/>
      <c r="N1554" s="47" t="s">
        <v>26136</v>
      </c>
    </row>
    <row r="1555" ht="17" customHeight="1" spans="1:14">
      <c r="A1555" s="38">
        <v>45757.8940625</v>
      </c>
      <c r="B1555" s="39"/>
      <c r="C1555" s="39"/>
      <c r="D1555" s="39"/>
      <c r="E1555" s="39" t="s">
        <v>18978</v>
      </c>
      <c r="F1555" s="41" t="s">
        <v>18979</v>
      </c>
      <c r="G1555" s="39">
        <v>1</v>
      </c>
      <c r="H1555" s="42">
        <v>30</v>
      </c>
      <c r="I1555" s="44">
        <f>VENTAS[[#This Row],[Cantidad]]*VENTAS[[#This Row],[Precio Venta]]</f>
        <v>30</v>
      </c>
      <c r="J1555" s="42">
        <f>IF(VENTAS[[#This Row],[Nombre del Gestor]]&gt;1,VENTAS[[#This Row],[Precio Venta]]*10%,0)</f>
        <v>0</v>
      </c>
      <c r="K1555" s="42">
        <f>IFERROR(VLOOKUP(VENTAS[[#This Row],[Código del producto Vendido]],STOCK[],13,FALSE),VENTAS[[#This Row],[Precio Venta]]*0.6)-VENTAS[[#This Row],[Comisión Unitaria 10%]]</f>
        <v>15</v>
      </c>
      <c r="L1555" s="42">
        <f>VENTAS[[#This Row],[Cantidad]]*(VENTAS[[#This Row],[Precio Venta]]-VENTAS[[#This Row],[Costo Unitario SIN Comision]]-VENTAS[[#This Row],[Comisión Unitaria 10%]]-0.01*VENTAS[[#This Row],[Precio Venta]])</f>
        <v>14.7</v>
      </c>
      <c r="M1555" s="46"/>
      <c r="N1555" s="47" t="s">
        <v>26137</v>
      </c>
    </row>
    <row r="1556" ht="34" customHeight="1" spans="1:14">
      <c r="A1556" s="38">
        <v>45757.9030902778</v>
      </c>
      <c r="B1556" s="39"/>
      <c r="C1556" s="39"/>
      <c r="D1556" s="39"/>
      <c r="E1556" s="39" t="s">
        <v>17603</v>
      </c>
      <c r="F1556" s="41" t="s">
        <v>17604</v>
      </c>
      <c r="G1556" s="39">
        <v>1</v>
      </c>
      <c r="H1556" s="42">
        <v>25</v>
      </c>
      <c r="I1556" s="44">
        <f>VENTAS[[#This Row],[Cantidad]]*VENTAS[[#This Row],[Precio Venta]]</f>
        <v>25</v>
      </c>
      <c r="J1556" s="42">
        <f>IF(VENTAS[[#This Row],[Nombre del Gestor]]&gt;1,VENTAS[[#This Row],[Precio Venta]]*10%,0)</f>
        <v>0</v>
      </c>
      <c r="K1556" s="42">
        <f>IFERROR(VLOOKUP(VENTAS[[#This Row],[Código del producto Vendido]],STOCK[],13,FALSE),VENTAS[[#This Row],[Precio Venta]]*0.6)-VENTAS[[#This Row],[Comisión Unitaria 10%]]</f>
        <v>14.5</v>
      </c>
      <c r="L1556" s="42">
        <f>VENTAS[[#This Row],[Cantidad]]*(VENTAS[[#This Row],[Precio Venta]]-VENTAS[[#This Row],[Costo Unitario SIN Comision]]-VENTAS[[#This Row],[Comisión Unitaria 10%]]-0.01*VENTAS[[#This Row],[Precio Venta]])</f>
        <v>10.25</v>
      </c>
      <c r="M1556" s="46"/>
      <c r="N1556" s="47" t="s">
        <v>26138</v>
      </c>
    </row>
    <row r="1557" ht="34" customHeight="1" spans="1:14">
      <c r="A1557" s="38">
        <v>45757.9578587963</v>
      </c>
      <c r="B1557" s="39"/>
      <c r="C1557" s="39"/>
      <c r="D1557" s="39"/>
      <c r="E1557" s="39" t="s">
        <v>18780</v>
      </c>
      <c r="F1557" s="41" t="s">
        <v>18782</v>
      </c>
      <c r="G1557" s="39">
        <v>1</v>
      </c>
      <c r="H1557" s="42">
        <v>35</v>
      </c>
      <c r="I1557" s="44">
        <f>VENTAS[[#This Row],[Cantidad]]*VENTAS[[#This Row],[Precio Venta]]</f>
        <v>35</v>
      </c>
      <c r="J1557" s="42">
        <f>IF(VENTAS[[#This Row],[Nombre del Gestor]]&gt;1,VENTAS[[#This Row],[Precio Venta]]*10%,0)</f>
        <v>0</v>
      </c>
      <c r="K1557" s="42">
        <f>IFERROR(VLOOKUP(VENTAS[[#This Row],[Código del producto Vendido]],STOCK[],13,FALSE),VENTAS[[#This Row],[Precio Venta]]*0.6)-VENTAS[[#This Row],[Comisión Unitaria 10%]]</f>
        <v>24.67</v>
      </c>
      <c r="L1557" s="42">
        <f>VENTAS[[#This Row],[Cantidad]]*(VENTAS[[#This Row],[Precio Venta]]-VENTAS[[#This Row],[Costo Unitario SIN Comision]]-VENTAS[[#This Row],[Comisión Unitaria 10%]]-0.01*VENTAS[[#This Row],[Precio Venta]])</f>
        <v>9.98</v>
      </c>
      <c r="M1557" s="46"/>
      <c r="N1557" s="47" t="s">
        <v>26139</v>
      </c>
    </row>
    <row r="1558" ht="34" customHeight="1" spans="1:14">
      <c r="A1558" s="38">
        <v>45757.9585763889</v>
      </c>
      <c r="B1558" s="39"/>
      <c r="C1558" s="39"/>
      <c r="D1558" s="39"/>
      <c r="E1558" s="39" t="s">
        <v>18868</v>
      </c>
      <c r="F1558" s="41" t="s">
        <v>18869</v>
      </c>
      <c r="G1558" s="39">
        <v>1</v>
      </c>
      <c r="H1558" s="42">
        <v>30</v>
      </c>
      <c r="I1558" s="44">
        <f>VENTAS[[#This Row],[Cantidad]]*VENTAS[[#This Row],[Precio Venta]]</f>
        <v>30</v>
      </c>
      <c r="J1558" s="42">
        <f>IF(VENTAS[[#This Row],[Nombre del Gestor]]&gt;1,VENTAS[[#This Row],[Precio Venta]]*10%,0)</f>
        <v>0</v>
      </c>
      <c r="K1558" s="42">
        <f>IFERROR(VLOOKUP(VENTAS[[#This Row],[Código del producto Vendido]],STOCK[],13,FALSE),VENTAS[[#This Row],[Precio Venta]]*0.6)-VENTAS[[#This Row],[Comisión Unitaria 10%]]</f>
        <v>17</v>
      </c>
      <c r="L1558" s="42">
        <f>VENTAS[[#This Row],[Cantidad]]*(VENTAS[[#This Row],[Precio Venta]]-VENTAS[[#This Row],[Costo Unitario SIN Comision]]-VENTAS[[#This Row],[Comisión Unitaria 10%]]-0.01*VENTAS[[#This Row],[Precio Venta]])</f>
        <v>12.7</v>
      </c>
      <c r="M1558" s="46"/>
      <c r="N1558" s="47" t="s">
        <v>26140</v>
      </c>
    </row>
    <row r="1559" ht="17" customHeight="1" spans="1:14">
      <c r="A1559" s="38">
        <v>45757.9585763889</v>
      </c>
      <c r="B1559" s="39"/>
      <c r="C1559" s="39"/>
      <c r="D1559" s="39"/>
      <c r="E1559" s="39" t="s">
        <v>18866</v>
      </c>
      <c r="F1559" s="41" t="s">
        <v>18867</v>
      </c>
      <c r="G1559" s="39">
        <v>1</v>
      </c>
      <c r="H1559" s="42">
        <v>30</v>
      </c>
      <c r="I1559" s="44">
        <f>VENTAS[[#This Row],[Cantidad]]*VENTAS[[#This Row],[Precio Venta]]</f>
        <v>30</v>
      </c>
      <c r="J1559" s="42">
        <f>IF(VENTAS[[#This Row],[Nombre del Gestor]]&gt;1,VENTAS[[#This Row],[Precio Venta]]*10%,0)</f>
        <v>0</v>
      </c>
      <c r="K1559" s="42">
        <f>IFERROR(VLOOKUP(VENTAS[[#This Row],[Código del producto Vendido]],STOCK[],13,FALSE),VENTAS[[#This Row],[Precio Venta]]*0.6)-VENTAS[[#This Row],[Comisión Unitaria 10%]]</f>
        <v>17</v>
      </c>
      <c r="L1559" s="42">
        <f>VENTAS[[#This Row],[Cantidad]]*(VENTAS[[#This Row],[Precio Venta]]-VENTAS[[#This Row],[Costo Unitario SIN Comision]]-VENTAS[[#This Row],[Comisión Unitaria 10%]]-0.01*VENTAS[[#This Row],[Precio Venta]])</f>
        <v>12.7</v>
      </c>
      <c r="M1559" s="46"/>
      <c r="N1559" s="47" t="s">
        <v>26141</v>
      </c>
    </row>
    <row r="1560" ht="34" customHeight="1" spans="1:14">
      <c r="A1560" s="38">
        <v>45757.9594328704</v>
      </c>
      <c r="B1560" s="39"/>
      <c r="C1560" s="39"/>
      <c r="D1560" s="39"/>
      <c r="E1560" s="39" t="s">
        <v>18798</v>
      </c>
      <c r="F1560" s="41" t="s">
        <v>26142</v>
      </c>
      <c r="G1560" s="39">
        <v>1</v>
      </c>
      <c r="H1560" s="42">
        <v>50</v>
      </c>
      <c r="I1560" s="44">
        <f>VENTAS[[#This Row],[Cantidad]]*VENTAS[[#This Row],[Precio Venta]]</f>
        <v>50</v>
      </c>
      <c r="J1560" s="42">
        <f>IF(VENTAS[[#This Row],[Nombre del Gestor]]&gt;1,VENTAS[[#This Row],[Precio Venta]]*10%,0)</f>
        <v>0</v>
      </c>
      <c r="K1560" s="42">
        <f>IFERROR(VLOOKUP(VENTAS[[#This Row],[Código del producto Vendido]],STOCK[],13,FALSE),VENTAS[[#This Row],[Precio Venta]]*0.6)-VENTAS[[#This Row],[Comisión Unitaria 10%]]</f>
        <v>34.99</v>
      </c>
      <c r="L1560" s="42">
        <f>VENTAS[[#This Row],[Cantidad]]*(VENTAS[[#This Row],[Precio Venta]]-VENTAS[[#This Row],[Costo Unitario SIN Comision]]-VENTAS[[#This Row],[Comisión Unitaria 10%]]-0.01*VENTAS[[#This Row],[Precio Venta]])</f>
        <v>14.51</v>
      </c>
      <c r="M1560" s="46"/>
      <c r="N1560" s="47" t="s">
        <v>26143</v>
      </c>
    </row>
    <row r="1561" ht="17" customHeight="1" spans="1:14">
      <c r="A1561" s="38">
        <v>45757.9597453704</v>
      </c>
      <c r="B1561" s="39"/>
      <c r="C1561" s="39"/>
      <c r="D1561" s="39"/>
      <c r="E1561" s="39" t="s">
        <v>18015</v>
      </c>
      <c r="F1561" s="41" t="s">
        <v>18016</v>
      </c>
      <c r="G1561" s="39">
        <v>1</v>
      </c>
      <c r="H1561" s="42">
        <v>35</v>
      </c>
      <c r="I1561" s="44">
        <f>VENTAS[[#This Row],[Cantidad]]*VENTAS[[#This Row],[Precio Venta]]</f>
        <v>35</v>
      </c>
      <c r="J1561" s="42">
        <f>IF(VENTAS[[#This Row],[Nombre del Gestor]]&gt;1,VENTAS[[#This Row],[Precio Venta]]*10%,0)</f>
        <v>0</v>
      </c>
      <c r="K1561" s="42">
        <f>IFERROR(VLOOKUP(VENTAS[[#This Row],[Código del producto Vendido]],STOCK[],13,FALSE),VENTAS[[#This Row],[Precio Venta]]*0.6)-VENTAS[[#This Row],[Comisión Unitaria 10%]]</f>
        <v>15.5</v>
      </c>
      <c r="L1561" s="42">
        <f>VENTAS[[#This Row],[Cantidad]]*(VENTAS[[#This Row],[Precio Venta]]-VENTAS[[#This Row],[Costo Unitario SIN Comision]]-VENTAS[[#This Row],[Comisión Unitaria 10%]]-0.01*VENTAS[[#This Row],[Precio Venta]])</f>
        <v>19.15</v>
      </c>
      <c r="M1561" s="46"/>
      <c r="N1561" s="47" t="s">
        <v>26144</v>
      </c>
    </row>
    <row r="1562" ht="34" customHeight="1" spans="1:14">
      <c r="A1562" s="38">
        <v>45757.9600925926</v>
      </c>
      <c r="B1562" s="39"/>
      <c r="C1562" s="39"/>
      <c r="D1562" s="39"/>
      <c r="E1562" s="39" t="s">
        <v>17909</v>
      </c>
      <c r="F1562" s="41" t="s">
        <v>17329</v>
      </c>
      <c r="G1562" s="39">
        <v>1</v>
      </c>
      <c r="H1562" s="42">
        <v>25</v>
      </c>
      <c r="I1562" s="44">
        <f>VENTAS[[#This Row],[Cantidad]]*VENTAS[[#This Row],[Precio Venta]]</f>
        <v>25</v>
      </c>
      <c r="J1562" s="42">
        <f>IF(VENTAS[[#This Row],[Nombre del Gestor]]&gt;1,VENTAS[[#This Row],[Precio Venta]]*10%,0)</f>
        <v>0</v>
      </c>
      <c r="K1562" s="42">
        <f>IFERROR(VLOOKUP(VENTAS[[#This Row],[Código del producto Vendido]],STOCK[],13,FALSE),VENTAS[[#This Row],[Precio Venta]]*0.6)-VENTAS[[#This Row],[Comisión Unitaria 10%]]</f>
        <v>14.5</v>
      </c>
      <c r="L1562" s="42">
        <f>VENTAS[[#This Row],[Cantidad]]*(VENTAS[[#This Row],[Precio Venta]]-VENTAS[[#This Row],[Costo Unitario SIN Comision]]-VENTAS[[#This Row],[Comisión Unitaria 10%]]-0.01*VENTAS[[#This Row],[Precio Venta]])</f>
        <v>10.25</v>
      </c>
      <c r="M1562" s="46"/>
      <c r="N1562" s="47" t="s">
        <v>26145</v>
      </c>
    </row>
    <row r="1563" ht="34" customHeight="1" spans="1:14">
      <c r="A1563" s="38">
        <v>45758.6155439815</v>
      </c>
      <c r="B1563" s="39"/>
      <c r="C1563" s="39"/>
      <c r="D1563" s="39" t="s">
        <v>26146</v>
      </c>
      <c r="E1563" s="39" t="s">
        <v>17885</v>
      </c>
      <c r="F1563" s="41" t="s">
        <v>17886</v>
      </c>
      <c r="G1563" s="39">
        <v>1</v>
      </c>
      <c r="H1563" s="42">
        <v>25</v>
      </c>
      <c r="I1563" s="44">
        <f>VENTAS[[#This Row],[Cantidad]]*VENTAS[[#This Row],[Precio Venta]]</f>
        <v>25</v>
      </c>
      <c r="J1563" s="42">
        <f>IF(VENTAS[[#This Row],[Nombre del Gestor]]&gt;1,VENTAS[[#This Row],[Precio Venta]]*10%,0)</f>
        <v>2.5</v>
      </c>
      <c r="K1563" s="42">
        <f>IFERROR(VLOOKUP(VENTAS[[#This Row],[Código del producto Vendido]],STOCK[],13,FALSE),VENTAS[[#This Row],[Precio Venta]]*0.6)-VENTAS[[#This Row],[Comisión Unitaria 10%]]</f>
        <v>12</v>
      </c>
      <c r="L1563" s="42">
        <f>VENTAS[[#This Row],[Cantidad]]*(VENTAS[[#This Row],[Precio Venta]]-VENTAS[[#This Row],[Costo Unitario SIN Comision]]-VENTAS[[#This Row],[Comisión Unitaria 10%]]-0.01*VENTAS[[#This Row],[Precio Venta]])</f>
        <v>10.25</v>
      </c>
      <c r="M1563" s="46"/>
      <c r="N1563" s="47" t="s">
        <v>26147</v>
      </c>
    </row>
    <row r="1564" ht="34" customHeight="1" spans="1:14">
      <c r="A1564" s="38">
        <v>45758.6165509259</v>
      </c>
      <c r="B1564" s="39"/>
      <c r="C1564" s="39"/>
      <c r="D1564" s="39" t="s">
        <v>23671</v>
      </c>
      <c r="E1564" s="39" t="s">
        <v>17603</v>
      </c>
      <c r="F1564" s="41" t="s">
        <v>17604</v>
      </c>
      <c r="G1564" s="39">
        <v>1</v>
      </c>
      <c r="H1564" s="42">
        <v>25</v>
      </c>
      <c r="I1564" s="44">
        <f>VENTAS[[#This Row],[Cantidad]]*VENTAS[[#This Row],[Precio Venta]]</f>
        <v>25</v>
      </c>
      <c r="J1564" s="42">
        <f>IF(VENTAS[[#This Row],[Nombre del Gestor]]&gt;1,VENTAS[[#This Row],[Precio Venta]]*10%,0)</f>
        <v>2.5</v>
      </c>
      <c r="K1564" s="42">
        <f>IFERROR(VLOOKUP(VENTAS[[#This Row],[Código del producto Vendido]],STOCK[],13,FALSE),VENTAS[[#This Row],[Precio Venta]]*0.6)-VENTAS[[#This Row],[Comisión Unitaria 10%]]</f>
        <v>12</v>
      </c>
      <c r="L1564" s="42">
        <f>VENTAS[[#This Row],[Cantidad]]*(VENTAS[[#This Row],[Precio Venta]]-VENTAS[[#This Row],[Costo Unitario SIN Comision]]-VENTAS[[#This Row],[Comisión Unitaria 10%]]-0.01*VENTAS[[#This Row],[Precio Venta]])</f>
        <v>10.25</v>
      </c>
      <c r="M1564" s="46"/>
      <c r="N1564" s="47" t="s">
        <v>26148</v>
      </c>
    </row>
    <row r="1565" ht="34" customHeight="1" spans="1:14">
      <c r="A1565" s="38">
        <v>45758.617650463</v>
      </c>
      <c r="B1565" s="39"/>
      <c r="C1565" s="39"/>
      <c r="D1565" s="39" t="s">
        <v>25885</v>
      </c>
      <c r="E1565" s="39" t="s">
        <v>18770</v>
      </c>
      <c r="F1565" s="41" t="s">
        <v>18771</v>
      </c>
      <c r="G1565" s="39">
        <v>1</v>
      </c>
      <c r="H1565" s="42">
        <v>30</v>
      </c>
      <c r="I1565" s="44">
        <f>VENTAS[[#This Row],[Cantidad]]*VENTAS[[#This Row],[Precio Venta]]</f>
        <v>30</v>
      </c>
      <c r="J1565" s="42">
        <f>IF(VENTAS[[#This Row],[Nombre del Gestor]]&gt;1,VENTAS[[#This Row],[Precio Venta]]*10%,0)</f>
        <v>3</v>
      </c>
      <c r="K1565" s="42">
        <f>IFERROR(VLOOKUP(VENTAS[[#This Row],[Código del producto Vendido]],STOCK[],13,FALSE),VENTAS[[#This Row],[Precio Venta]]*0.6)-VENTAS[[#This Row],[Comisión Unitaria 10%]]</f>
        <v>15.44</v>
      </c>
      <c r="L1565" s="42">
        <f>VENTAS[[#This Row],[Cantidad]]*(VENTAS[[#This Row],[Precio Venta]]-VENTAS[[#This Row],[Costo Unitario SIN Comision]]-VENTAS[[#This Row],[Comisión Unitaria 10%]]-0.01*VENTAS[[#This Row],[Precio Venta]])</f>
        <v>11.26</v>
      </c>
      <c r="M1565" s="46"/>
      <c r="N1565" s="47" t="s">
        <v>26149</v>
      </c>
    </row>
    <row r="1566" ht="17" customHeight="1" spans="1:14">
      <c r="A1566" s="38">
        <v>45758.6191782407</v>
      </c>
      <c r="B1566" s="39"/>
      <c r="C1566" s="39"/>
      <c r="D1566" s="39" t="s">
        <v>24029</v>
      </c>
      <c r="E1566" s="39" t="s">
        <v>18576</v>
      </c>
      <c r="F1566" s="41" t="s">
        <v>18064</v>
      </c>
      <c r="G1566" s="39">
        <v>1</v>
      </c>
      <c r="H1566" s="42">
        <v>25</v>
      </c>
      <c r="I1566" s="44">
        <f>VENTAS[[#This Row],[Cantidad]]*VENTAS[[#This Row],[Precio Venta]]</f>
        <v>25</v>
      </c>
      <c r="J1566" s="42">
        <f>IF(VENTAS[[#This Row],[Nombre del Gestor]]&gt;1,VENTAS[[#This Row],[Precio Venta]]*10%,0)</f>
        <v>2.5</v>
      </c>
      <c r="K1566" s="42">
        <f>IFERROR(VLOOKUP(VENTAS[[#This Row],[Código del producto Vendido]],STOCK[],13,FALSE),VENTAS[[#This Row],[Precio Venta]]*0.6)-VENTAS[[#This Row],[Comisión Unitaria 10%]]</f>
        <v>12</v>
      </c>
      <c r="L1566" s="42">
        <f>VENTAS[[#This Row],[Cantidad]]*(VENTAS[[#This Row],[Precio Venta]]-VENTAS[[#This Row],[Costo Unitario SIN Comision]]-VENTAS[[#This Row],[Comisión Unitaria 10%]]-0.01*VENTAS[[#This Row],[Precio Venta]])</f>
        <v>10.25</v>
      </c>
      <c r="M1566" s="46"/>
      <c r="N1566" s="47" t="s">
        <v>26150</v>
      </c>
    </row>
    <row r="1567" ht="17" customHeight="1" spans="1:14">
      <c r="A1567" s="38">
        <v>45758.6215277778</v>
      </c>
      <c r="B1567" s="39"/>
      <c r="C1567" s="39"/>
      <c r="D1567" s="39" t="s">
        <v>26151</v>
      </c>
      <c r="E1567" s="39" t="s">
        <v>26152</v>
      </c>
      <c r="F1567" s="41" t="s">
        <v>25266</v>
      </c>
      <c r="G1567" s="39">
        <v>1</v>
      </c>
      <c r="H1567" s="42">
        <v>20</v>
      </c>
      <c r="I1567" s="44">
        <f>VENTAS[[#This Row],[Cantidad]]*VENTAS[[#This Row],[Precio Venta]]</f>
        <v>20</v>
      </c>
      <c r="J1567" s="42">
        <f>IF(VENTAS[[#This Row],[Nombre del Gestor]]&gt;1,VENTAS[[#This Row],[Precio Venta]]*10%,0)</f>
        <v>2</v>
      </c>
      <c r="K1567" s="42">
        <f>IFERROR(VLOOKUP(VENTAS[[#This Row],[Código del producto Vendido]],STOCK[],13,FALSE),VENTAS[[#This Row],[Precio Venta]]*0.6)-VENTAS[[#This Row],[Comisión Unitaria 10%]]</f>
        <v>10</v>
      </c>
      <c r="L1567" s="42">
        <f>VENTAS[[#This Row],[Cantidad]]*(VENTAS[[#This Row],[Precio Venta]]-VENTAS[[#This Row],[Costo Unitario SIN Comision]]-VENTAS[[#This Row],[Comisión Unitaria 10%]]-0.01*VENTAS[[#This Row],[Precio Venta]])</f>
        <v>7.8</v>
      </c>
      <c r="M1567" s="46"/>
      <c r="N1567" s="47" t="s">
        <v>26153</v>
      </c>
    </row>
    <row r="1568" ht="17" customHeight="1" spans="1:14">
      <c r="A1568" s="38">
        <v>45758.6959606481</v>
      </c>
      <c r="B1568" s="39"/>
      <c r="C1568" s="39"/>
      <c r="D1568" s="39" t="s">
        <v>26154</v>
      </c>
      <c r="E1568" s="39" t="s">
        <v>18378</v>
      </c>
      <c r="F1568" s="41" t="s">
        <v>18379</v>
      </c>
      <c r="G1568" s="39">
        <v>1</v>
      </c>
      <c r="H1568" s="42">
        <v>25</v>
      </c>
      <c r="I1568" s="44">
        <f>VENTAS[[#This Row],[Cantidad]]*VENTAS[[#This Row],[Precio Venta]]</f>
        <v>25</v>
      </c>
      <c r="J1568" s="42">
        <f>IF(VENTAS[[#This Row],[Nombre del Gestor]]&gt;1,VENTAS[[#This Row],[Precio Venta]]*10%,0)</f>
        <v>2.5</v>
      </c>
      <c r="K1568" s="42">
        <f>IFERROR(VLOOKUP(VENTAS[[#This Row],[Código del producto Vendido]],STOCK[],13,FALSE),VENTAS[[#This Row],[Precio Venta]]*0.6)-VENTAS[[#This Row],[Comisión Unitaria 10%]]</f>
        <v>12</v>
      </c>
      <c r="L1568" s="42">
        <f>VENTAS[[#This Row],[Cantidad]]*(VENTAS[[#This Row],[Precio Venta]]-VENTAS[[#This Row],[Costo Unitario SIN Comision]]-VENTAS[[#This Row],[Comisión Unitaria 10%]]-0.01*VENTAS[[#This Row],[Precio Venta]])</f>
        <v>10.25</v>
      </c>
      <c r="M1568" s="46"/>
      <c r="N1568" s="47" t="s">
        <v>26155</v>
      </c>
    </row>
    <row r="1569" ht="34" customHeight="1" spans="1:14">
      <c r="A1569" s="38">
        <v>45758.6981944444</v>
      </c>
      <c r="B1569" s="39"/>
      <c r="C1569" s="39"/>
      <c r="D1569" s="39" t="s">
        <v>26156</v>
      </c>
      <c r="E1569" s="39" t="s">
        <v>18805</v>
      </c>
      <c r="F1569" s="41" t="s">
        <v>18806</v>
      </c>
      <c r="G1569" s="39">
        <v>1</v>
      </c>
      <c r="H1569" s="42">
        <v>40</v>
      </c>
      <c r="I1569" s="44">
        <f>VENTAS[[#This Row],[Cantidad]]*VENTAS[[#This Row],[Precio Venta]]</f>
        <v>40</v>
      </c>
      <c r="J1569" s="42">
        <f>IF(VENTAS[[#This Row],[Nombre del Gestor]]&gt;1,VENTAS[[#This Row],[Precio Venta]]*10%,0)</f>
        <v>4</v>
      </c>
      <c r="K1569" s="42">
        <f>IFERROR(VLOOKUP(VENTAS[[#This Row],[Código del producto Vendido]],STOCK[],13,FALSE),VENTAS[[#This Row],[Precio Venta]]*0.6)-VENTAS[[#This Row],[Comisión Unitaria 10%]]</f>
        <v>19.49</v>
      </c>
      <c r="L1569" s="42">
        <f>VENTAS[[#This Row],[Cantidad]]*(VENTAS[[#This Row],[Precio Venta]]-VENTAS[[#This Row],[Costo Unitario SIN Comision]]-VENTAS[[#This Row],[Comisión Unitaria 10%]]-0.01*VENTAS[[#This Row],[Precio Venta]])</f>
        <v>16.11</v>
      </c>
      <c r="M1569" s="46"/>
      <c r="N1569" s="47" t="s">
        <v>26157</v>
      </c>
    </row>
    <row r="1570" ht="34" customHeight="1" spans="1:14">
      <c r="A1570" s="38">
        <v>45759.5080671296</v>
      </c>
      <c r="B1570" s="39"/>
      <c r="C1570" s="39"/>
      <c r="D1570" s="39" t="s">
        <v>26158</v>
      </c>
      <c r="E1570" s="39" t="s">
        <v>18179</v>
      </c>
      <c r="F1570" s="41" t="s">
        <v>18180</v>
      </c>
      <c r="G1570" s="39">
        <v>1</v>
      </c>
      <c r="H1570" s="42">
        <v>20</v>
      </c>
      <c r="I1570" s="44">
        <f>VENTAS[[#This Row],[Cantidad]]*VENTAS[[#This Row],[Precio Venta]]</f>
        <v>20</v>
      </c>
      <c r="J1570" s="42">
        <f>IF(VENTAS[[#This Row],[Nombre del Gestor]]&gt;1,VENTAS[[#This Row],[Precio Venta]]*10%,0)</f>
        <v>2</v>
      </c>
      <c r="K1570" s="42">
        <f>IFERROR(VLOOKUP(VENTAS[[#This Row],[Código del producto Vendido]],STOCK[],13,FALSE),VENTAS[[#This Row],[Precio Venta]]*0.6)-VENTAS[[#This Row],[Comisión Unitaria 10%]]</f>
        <v>12</v>
      </c>
      <c r="L1570" s="42">
        <f>VENTAS[[#This Row],[Cantidad]]*(VENTAS[[#This Row],[Precio Venta]]-VENTAS[[#This Row],[Costo Unitario SIN Comision]]-VENTAS[[#This Row],[Comisión Unitaria 10%]]-0.01*VENTAS[[#This Row],[Precio Venta]])</f>
        <v>5.8</v>
      </c>
      <c r="M1570" s="46"/>
      <c r="N1570" s="47" t="s">
        <v>26159</v>
      </c>
    </row>
    <row r="1571" ht="34" customHeight="1" spans="1:14">
      <c r="A1571" s="38">
        <v>45759.5130671296</v>
      </c>
      <c r="B1571" s="39"/>
      <c r="C1571" s="39"/>
      <c r="D1571" s="39" t="s">
        <v>26160</v>
      </c>
      <c r="E1571" s="39" t="s">
        <v>19187</v>
      </c>
      <c r="F1571" s="41" t="s">
        <v>19188</v>
      </c>
      <c r="G1571" s="39">
        <v>1</v>
      </c>
      <c r="H1571" s="42">
        <v>35</v>
      </c>
      <c r="I1571" s="44">
        <f>VENTAS[[#This Row],[Cantidad]]*VENTAS[[#This Row],[Precio Venta]]</f>
        <v>35</v>
      </c>
      <c r="J1571" s="42">
        <f>IF(VENTAS[[#This Row],[Nombre del Gestor]]&gt;1,VENTAS[[#This Row],[Precio Venta]]*10%,0)</f>
        <v>3.5</v>
      </c>
      <c r="K1571" s="42">
        <f>IFERROR(VLOOKUP(VENTAS[[#This Row],[Código del producto Vendido]],STOCK[],13,FALSE),VENTAS[[#This Row],[Precio Venta]]*0.6)-VENTAS[[#This Row],[Comisión Unitaria 10%]]</f>
        <v>12</v>
      </c>
      <c r="L1571" s="42">
        <f>VENTAS[[#This Row],[Cantidad]]*(VENTAS[[#This Row],[Precio Venta]]-VENTAS[[#This Row],[Costo Unitario SIN Comision]]-VENTAS[[#This Row],[Comisión Unitaria 10%]]-0.01*VENTAS[[#This Row],[Precio Venta]])</f>
        <v>19.15</v>
      </c>
      <c r="M1571" s="46"/>
      <c r="N1571" s="47" t="s">
        <v>26161</v>
      </c>
    </row>
    <row r="1572" ht="17" customHeight="1" spans="1:14">
      <c r="A1572" s="38">
        <v>45759.5145023148</v>
      </c>
      <c r="B1572" s="39"/>
      <c r="C1572" s="39"/>
      <c r="D1572" s="39" t="s">
        <v>26162</v>
      </c>
      <c r="E1572" s="39" t="s">
        <v>17598</v>
      </c>
      <c r="F1572" s="41" t="s">
        <v>17597</v>
      </c>
      <c r="G1572" s="39">
        <v>1</v>
      </c>
      <c r="H1572" s="42">
        <v>30</v>
      </c>
      <c r="I1572" s="44">
        <f>VENTAS[[#This Row],[Cantidad]]*VENTAS[[#This Row],[Precio Venta]]</f>
        <v>30</v>
      </c>
      <c r="J1572" s="42">
        <f>IF(VENTAS[[#This Row],[Nombre del Gestor]]&gt;1,VENTAS[[#This Row],[Precio Venta]]*10%,0)</f>
        <v>3</v>
      </c>
      <c r="K1572" s="42">
        <f>IFERROR(VLOOKUP(VENTAS[[#This Row],[Código del producto Vendido]],STOCK[],13,FALSE),VENTAS[[#This Row],[Precio Venta]]*0.6)-VENTAS[[#This Row],[Comisión Unitaria 10%]]</f>
        <v>6.8</v>
      </c>
      <c r="L1572" s="42">
        <f>VENTAS[[#This Row],[Cantidad]]*(VENTAS[[#This Row],[Precio Venta]]-VENTAS[[#This Row],[Costo Unitario SIN Comision]]-VENTAS[[#This Row],[Comisión Unitaria 10%]]-0.01*VENTAS[[#This Row],[Precio Venta]])</f>
        <v>19.9</v>
      </c>
      <c r="M1572" s="46"/>
      <c r="N1572" s="47" t="s">
        <v>26163</v>
      </c>
    </row>
    <row r="1573" ht="17" customHeight="1" spans="1:14">
      <c r="A1573" s="38">
        <v>45759.6477314815</v>
      </c>
      <c r="B1573" s="39"/>
      <c r="C1573" s="39"/>
      <c r="D1573" s="39" t="s">
        <v>23196</v>
      </c>
      <c r="E1573" s="39" t="s">
        <v>18206</v>
      </c>
      <c r="F1573" s="41" t="s">
        <v>18207</v>
      </c>
      <c r="G1573" s="39">
        <v>1</v>
      </c>
      <c r="H1573" s="42">
        <v>18</v>
      </c>
      <c r="I1573" s="44">
        <f>VENTAS[[#This Row],[Cantidad]]*VENTAS[[#This Row],[Precio Venta]]</f>
        <v>18</v>
      </c>
      <c r="J1573" s="42">
        <f>IF(VENTAS[[#This Row],[Nombre del Gestor]]&gt;1,VENTAS[[#This Row],[Precio Venta]]*10%,0)</f>
        <v>1.8</v>
      </c>
      <c r="K1573" s="42">
        <f>IFERROR(VLOOKUP(VENTAS[[#This Row],[Código del producto Vendido]],STOCK[],13,FALSE),VENTAS[[#This Row],[Precio Venta]]*0.6)-VENTAS[[#This Row],[Comisión Unitaria 10%]]</f>
        <v>12</v>
      </c>
      <c r="L1573" s="42">
        <f>VENTAS[[#This Row],[Cantidad]]*(VENTAS[[#This Row],[Precio Venta]]-VENTAS[[#This Row],[Costo Unitario SIN Comision]]-VENTAS[[#This Row],[Comisión Unitaria 10%]]-0.01*VENTAS[[#This Row],[Precio Venta]])</f>
        <v>4.02</v>
      </c>
      <c r="M1573" s="46"/>
      <c r="N1573" s="47" t="s">
        <v>26164</v>
      </c>
    </row>
    <row r="1574" ht="17" customHeight="1" spans="1:14">
      <c r="A1574" s="38">
        <v>45759.6477314815</v>
      </c>
      <c r="B1574" s="39"/>
      <c r="C1574" s="39"/>
      <c r="D1574" s="39" t="s">
        <v>23196</v>
      </c>
      <c r="E1574" s="39" t="s">
        <v>25307</v>
      </c>
      <c r="F1574" s="41" t="s">
        <v>17680</v>
      </c>
      <c r="G1574" s="39">
        <v>1</v>
      </c>
      <c r="H1574" s="42">
        <v>20</v>
      </c>
      <c r="I1574" s="44">
        <f>VENTAS[[#This Row],[Cantidad]]*VENTAS[[#This Row],[Precio Venta]]</f>
        <v>20</v>
      </c>
      <c r="J1574" s="42">
        <f>IF(VENTAS[[#This Row],[Nombre del Gestor]]&gt;1,VENTAS[[#This Row],[Precio Venta]]*10%,0)</f>
        <v>2</v>
      </c>
      <c r="K1574" s="42">
        <f>IFERROR(VLOOKUP(VENTAS[[#This Row],[Código del producto Vendido]],STOCK[],13,FALSE),VENTAS[[#This Row],[Precio Venta]]*0.6)-VENTAS[[#This Row],[Comisión Unitaria 10%]]</f>
        <v>10</v>
      </c>
      <c r="L1574" s="42">
        <f>VENTAS[[#This Row],[Cantidad]]*(VENTAS[[#This Row],[Precio Venta]]-VENTAS[[#This Row],[Costo Unitario SIN Comision]]-VENTAS[[#This Row],[Comisión Unitaria 10%]]-0.01*VENTAS[[#This Row],[Precio Venta]])</f>
        <v>7.8</v>
      </c>
      <c r="M1574" s="46"/>
      <c r="N1574" s="47" t="s">
        <v>26165</v>
      </c>
    </row>
    <row r="1575" ht="17" customHeight="1" spans="1:14">
      <c r="A1575" s="38">
        <v>45759.6721296296</v>
      </c>
      <c r="B1575" s="39"/>
      <c r="C1575" s="39"/>
      <c r="D1575" s="39" t="s">
        <v>25885</v>
      </c>
      <c r="E1575" s="39" t="s">
        <v>17596</v>
      </c>
      <c r="F1575" s="41" t="s">
        <v>17597</v>
      </c>
      <c r="G1575" s="39">
        <v>1</v>
      </c>
      <c r="H1575" s="42">
        <v>30</v>
      </c>
      <c r="I1575" s="44">
        <f>VENTAS[[#This Row],[Cantidad]]*VENTAS[[#This Row],[Precio Venta]]</f>
        <v>30</v>
      </c>
      <c r="J1575" s="42">
        <f>IF(VENTAS[[#This Row],[Nombre del Gestor]]&gt;1,VENTAS[[#This Row],[Precio Venta]]*10%,0)</f>
        <v>3</v>
      </c>
      <c r="K1575" s="42">
        <f>IFERROR(VLOOKUP(VENTAS[[#This Row],[Código del producto Vendido]],STOCK[],13,FALSE),VENTAS[[#This Row],[Precio Venta]]*0.6)-VENTAS[[#This Row],[Comisión Unitaria 10%]]</f>
        <v>6.8</v>
      </c>
      <c r="L1575" s="42">
        <f>VENTAS[[#This Row],[Cantidad]]*(VENTAS[[#This Row],[Precio Venta]]-VENTAS[[#This Row],[Costo Unitario SIN Comision]]-VENTAS[[#This Row],[Comisión Unitaria 10%]]-0.01*VENTAS[[#This Row],[Precio Venta]])</f>
        <v>19.9</v>
      </c>
      <c r="M1575" s="46"/>
      <c r="N1575" s="47" t="s">
        <v>26166</v>
      </c>
    </row>
    <row r="1576" ht="34" customHeight="1" spans="1:14">
      <c r="A1576" s="38">
        <v>45760.4253356481</v>
      </c>
      <c r="B1576" s="39"/>
      <c r="C1576" s="39"/>
      <c r="D1576" s="39" t="s">
        <v>25868</v>
      </c>
      <c r="E1576" s="39" t="s">
        <v>17536</v>
      </c>
      <c r="F1576" s="41" t="s">
        <v>17534</v>
      </c>
      <c r="G1576" s="39">
        <v>1</v>
      </c>
      <c r="H1576" s="42">
        <v>30</v>
      </c>
      <c r="I1576" s="44">
        <f>VENTAS[[#This Row],[Cantidad]]*VENTAS[[#This Row],[Precio Venta]]</f>
        <v>30</v>
      </c>
      <c r="J1576" s="42">
        <f>IF(VENTAS[[#This Row],[Nombre del Gestor]]&gt;1,VENTAS[[#This Row],[Precio Venta]]*10%,0)</f>
        <v>3</v>
      </c>
      <c r="K1576" s="42">
        <f>IFERROR(VLOOKUP(VENTAS[[#This Row],[Código del producto Vendido]],STOCK[],13,FALSE),VENTAS[[#This Row],[Precio Venta]]*0.6)-VENTAS[[#This Row],[Comisión Unitaria 10%]]</f>
        <v>11.05</v>
      </c>
      <c r="L1576" s="42">
        <f>VENTAS[[#This Row],[Cantidad]]*(VENTAS[[#This Row],[Precio Venta]]-VENTAS[[#This Row],[Costo Unitario SIN Comision]]-VENTAS[[#This Row],[Comisión Unitaria 10%]]-0.01*VENTAS[[#This Row],[Precio Venta]])</f>
        <v>15.65</v>
      </c>
      <c r="M1576" s="46"/>
      <c r="N1576" s="47" t="s">
        <v>26167</v>
      </c>
    </row>
    <row r="1577" ht="17" customHeight="1" spans="1:14">
      <c r="A1577" s="38">
        <v>45760.4253356481</v>
      </c>
      <c r="B1577" s="39"/>
      <c r="C1577" s="39"/>
      <c r="D1577" s="39" t="s">
        <v>25868</v>
      </c>
      <c r="E1577" s="39" t="s">
        <v>26168</v>
      </c>
      <c r="F1577" s="41" t="s">
        <v>26169</v>
      </c>
      <c r="G1577" s="39">
        <v>1</v>
      </c>
      <c r="H1577" s="42">
        <v>25</v>
      </c>
      <c r="I1577" s="44">
        <f>VENTAS[[#This Row],[Cantidad]]*VENTAS[[#This Row],[Precio Venta]]</f>
        <v>25</v>
      </c>
      <c r="J1577" s="42">
        <f>IF(VENTAS[[#This Row],[Nombre del Gestor]]&gt;1,VENTAS[[#This Row],[Precio Venta]]*10%,0)</f>
        <v>2.5</v>
      </c>
      <c r="K1577" s="42">
        <f>IFERROR(VLOOKUP(VENTAS[[#This Row],[Código del producto Vendido]],STOCK[],13,FALSE),VENTAS[[#This Row],[Precio Venta]]*0.6)-VENTAS[[#This Row],[Comisión Unitaria 10%]]</f>
        <v>12.5</v>
      </c>
      <c r="L1577" s="42">
        <f>VENTAS[[#This Row],[Cantidad]]*(VENTAS[[#This Row],[Precio Venta]]-VENTAS[[#This Row],[Costo Unitario SIN Comision]]-VENTAS[[#This Row],[Comisión Unitaria 10%]]-0.01*VENTAS[[#This Row],[Precio Venta]])</f>
        <v>9.75</v>
      </c>
      <c r="M1577" s="46"/>
      <c r="N1577" s="47" t="s">
        <v>26170</v>
      </c>
    </row>
    <row r="1578" ht="34" customHeight="1" spans="1:14">
      <c r="A1578" s="38">
        <v>45760.5963888889</v>
      </c>
      <c r="B1578" s="39"/>
      <c r="C1578" s="39"/>
      <c r="D1578" s="39" t="s">
        <v>23196</v>
      </c>
      <c r="E1578" s="39" t="s">
        <v>18174</v>
      </c>
      <c r="F1578" s="41" t="s">
        <v>18113</v>
      </c>
      <c r="G1578" s="39">
        <v>1</v>
      </c>
      <c r="H1578" s="42">
        <v>30</v>
      </c>
      <c r="I1578" s="44">
        <f>VENTAS[[#This Row],[Cantidad]]*VENTAS[[#This Row],[Precio Venta]]</f>
        <v>30</v>
      </c>
      <c r="J1578" s="42">
        <f>IF(VENTAS[[#This Row],[Nombre del Gestor]]&gt;1,VENTAS[[#This Row],[Precio Venta]]*10%,0)</f>
        <v>3</v>
      </c>
      <c r="K1578" s="42">
        <f>IFERROR(VLOOKUP(VENTAS[[#This Row],[Código del producto Vendido]],STOCK[],13,FALSE),VENTAS[[#This Row],[Precio Venta]]*0.6)-VENTAS[[#This Row],[Comisión Unitaria 10%]]</f>
        <v>12</v>
      </c>
      <c r="L1578" s="42">
        <f>VENTAS[[#This Row],[Cantidad]]*(VENTAS[[#This Row],[Precio Venta]]-VENTAS[[#This Row],[Costo Unitario SIN Comision]]-VENTAS[[#This Row],[Comisión Unitaria 10%]]-0.01*VENTAS[[#This Row],[Precio Venta]])</f>
        <v>14.7</v>
      </c>
      <c r="M1578" s="46"/>
      <c r="N1578" s="47" t="s">
        <v>26171</v>
      </c>
    </row>
    <row r="1579" ht="34" customHeight="1" spans="1:14">
      <c r="A1579" s="38">
        <v>45760.5963888889</v>
      </c>
      <c r="B1579" s="39"/>
      <c r="C1579" s="39"/>
      <c r="D1579" s="39" t="s">
        <v>23196</v>
      </c>
      <c r="E1579" s="39" t="s">
        <v>18608</v>
      </c>
      <c r="F1579" s="41" t="s">
        <v>18609</v>
      </c>
      <c r="G1579" s="39">
        <v>1</v>
      </c>
      <c r="H1579" s="42">
        <v>30</v>
      </c>
      <c r="I1579" s="44">
        <f>VENTAS[[#This Row],[Cantidad]]*VENTAS[[#This Row],[Precio Venta]]</f>
        <v>30</v>
      </c>
      <c r="J1579" s="42">
        <f>IF(VENTAS[[#This Row],[Nombre del Gestor]]&gt;1,VENTAS[[#This Row],[Precio Venta]]*10%,0)</f>
        <v>3</v>
      </c>
      <c r="K1579" s="42">
        <f>IFERROR(VLOOKUP(VENTAS[[#This Row],[Código del producto Vendido]],STOCK[],13,FALSE),VENTAS[[#This Row],[Precio Venta]]*0.6)-VENTAS[[#This Row],[Comisión Unitaria 10%]]</f>
        <v>12</v>
      </c>
      <c r="L1579" s="42">
        <f>VENTAS[[#This Row],[Cantidad]]*(VENTAS[[#This Row],[Precio Venta]]-VENTAS[[#This Row],[Costo Unitario SIN Comision]]-VENTAS[[#This Row],[Comisión Unitaria 10%]]-0.01*VENTAS[[#This Row],[Precio Venta]])</f>
        <v>14.7</v>
      </c>
      <c r="M1579" s="46"/>
      <c r="N1579" s="47" t="s">
        <v>26172</v>
      </c>
    </row>
    <row r="1580" ht="34" customHeight="1" spans="1:14">
      <c r="A1580" s="38">
        <v>45760.5980092593</v>
      </c>
      <c r="B1580" s="39"/>
      <c r="C1580" s="39"/>
      <c r="D1580" s="39" t="s">
        <v>23174</v>
      </c>
      <c r="E1580" s="39" t="s">
        <v>19242</v>
      </c>
      <c r="F1580" s="41" t="s">
        <v>19243</v>
      </c>
      <c r="G1580" s="39">
        <v>1</v>
      </c>
      <c r="H1580" s="42">
        <v>40</v>
      </c>
      <c r="I1580" s="44">
        <f>VENTAS[[#This Row],[Cantidad]]*VENTAS[[#This Row],[Precio Venta]]</f>
        <v>40</v>
      </c>
      <c r="J1580" s="42">
        <f>IF(VENTAS[[#This Row],[Nombre del Gestor]]&gt;1,VENTAS[[#This Row],[Precio Venta]]*10%,0)</f>
        <v>4</v>
      </c>
      <c r="K1580" s="42">
        <f>IFERROR(VLOOKUP(VENTAS[[#This Row],[Código del producto Vendido]],STOCK[],13,FALSE),VENTAS[[#This Row],[Precio Venta]]*0.6)-VENTAS[[#This Row],[Comisión Unitaria 10%]]</f>
        <v>30</v>
      </c>
      <c r="L1580" s="42">
        <f>VENTAS[[#This Row],[Cantidad]]*(VENTAS[[#This Row],[Precio Venta]]-VENTAS[[#This Row],[Costo Unitario SIN Comision]]-VENTAS[[#This Row],[Comisión Unitaria 10%]]-0.01*VENTAS[[#This Row],[Precio Venta]])</f>
        <v>5.6</v>
      </c>
      <c r="M1580" s="46"/>
      <c r="N1580" s="47" t="s">
        <v>26173</v>
      </c>
    </row>
    <row r="1581" ht="34" customHeight="1" spans="1:14">
      <c r="A1581" s="38">
        <v>45760.5991898148</v>
      </c>
      <c r="B1581" s="39"/>
      <c r="C1581" s="39"/>
      <c r="D1581" s="39" t="s">
        <v>23174</v>
      </c>
      <c r="E1581" s="39" t="s">
        <v>18769</v>
      </c>
      <c r="F1581" s="41" t="s">
        <v>18766</v>
      </c>
      <c r="G1581" s="39">
        <v>1</v>
      </c>
      <c r="H1581" s="42">
        <v>30</v>
      </c>
      <c r="I1581" s="44">
        <f>VENTAS[[#This Row],[Cantidad]]*VENTAS[[#This Row],[Precio Venta]]</f>
        <v>30</v>
      </c>
      <c r="J1581" s="42">
        <f>IF(VENTAS[[#This Row],[Nombre del Gestor]]&gt;1,VENTAS[[#This Row],[Precio Venta]]*10%,0)</f>
        <v>3</v>
      </c>
      <c r="K1581" s="42">
        <f>IFERROR(VLOOKUP(VENTAS[[#This Row],[Código del producto Vendido]],STOCK[],13,FALSE),VENTAS[[#This Row],[Precio Venta]]*0.6)-VENTAS[[#This Row],[Comisión Unitaria 10%]]</f>
        <v>12.73</v>
      </c>
      <c r="L1581" s="42">
        <f>VENTAS[[#This Row],[Cantidad]]*(VENTAS[[#This Row],[Precio Venta]]-VENTAS[[#This Row],[Costo Unitario SIN Comision]]-VENTAS[[#This Row],[Comisión Unitaria 10%]]-0.01*VENTAS[[#This Row],[Precio Venta]])</f>
        <v>13.97</v>
      </c>
      <c r="M1581" s="46"/>
      <c r="N1581" s="47" t="s">
        <v>26174</v>
      </c>
    </row>
    <row r="1582" ht="34" customHeight="1" spans="1:14">
      <c r="A1582" s="38">
        <v>45760.6280439815</v>
      </c>
      <c r="B1582" s="39"/>
      <c r="C1582" s="39"/>
      <c r="D1582" s="39" t="s">
        <v>23671</v>
      </c>
      <c r="E1582" s="39" t="s">
        <v>18640</v>
      </c>
      <c r="F1582" s="41" t="s">
        <v>18641</v>
      </c>
      <c r="G1582" s="39">
        <v>1</v>
      </c>
      <c r="H1582" s="42">
        <v>20</v>
      </c>
      <c r="I1582" s="44">
        <f>VENTAS[[#This Row],[Cantidad]]*VENTAS[[#This Row],[Precio Venta]]</f>
        <v>20</v>
      </c>
      <c r="J1582" s="42">
        <f>IF(VENTAS[[#This Row],[Nombre del Gestor]]&gt;1,VENTAS[[#This Row],[Precio Venta]]*10%,0)</f>
        <v>2</v>
      </c>
      <c r="K1582" s="42">
        <f>IFERROR(VLOOKUP(VENTAS[[#This Row],[Código del producto Vendido]],STOCK[],13,FALSE),VENTAS[[#This Row],[Precio Venta]]*0.6)-VENTAS[[#This Row],[Comisión Unitaria 10%]]</f>
        <v>12</v>
      </c>
      <c r="L1582" s="42">
        <f>VENTAS[[#This Row],[Cantidad]]*(VENTAS[[#This Row],[Precio Venta]]-VENTAS[[#This Row],[Costo Unitario SIN Comision]]-VENTAS[[#This Row],[Comisión Unitaria 10%]]-0.01*VENTAS[[#This Row],[Precio Venta]])</f>
        <v>5.8</v>
      </c>
      <c r="M1582" s="46"/>
      <c r="N1582" s="47" t="s">
        <v>26175</v>
      </c>
    </row>
    <row r="1583" ht="34" customHeight="1" spans="1:14">
      <c r="A1583" s="38">
        <v>45760.6280439815</v>
      </c>
      <c r="B1583" s="39"/>
      <c r="C1583" s="39"/>
      <c r="D1583" s="39" t="s">
        <v>23671</v>
      </c>
      <c r="E1583" s="39" t="s">
        <v>18668</v>
      </c>
      <c r="F1583" s="41" t="s">
        <v>18667</v>
      </c>
      <c r="G1583" s="39">
        <v>1</v>
      </c>
      <c r="H1583" s="42">
        <v>15</v>
      </c>
      <c r="I1583" s="44">
        <f>VENTAS[[#This Row],[Cantidad]]*VENTAS[[#This Row],[Precio Venta]]</f>
        <v>15</v>
      </c>
      <c r="J1583" s="42">
        <f>IF(VENTAS[[#This Row],[Nombre del Gestor]]&gt;1,VENTAS[[#This Row],[Precio Venta]]*10%,0)</f>
        <v>1.5</v>
      </c>
      <c r="K1583" s="42">
        <f>IFERROR(VLOOKUP(VENTAS[[#This Row],[Código del producto Vendido]],STOCK[],13,FALSE),VENTAS[[#This Row],[Precio Venta]]*0.6)-VENTAS[[#This Row],[Comisión Unitaria 10%]]</f>
        <v>12</v>
      </c>
      <c r="L1583" s="42">
        <f>VENTAS[[#This Row],[Cantidad]]*(VENTAS[[#This Row],[Precio Venta]]-VENTAS[[#This Row],[Costo Unitario SIN Comision]]-VENTAS[[#This Row],[Comisión Unitaria 10%]]-0.01*VENTAS[[#This Row],[Precio Venta]])</f>
        <v>1.35</v>
      </c>
      <c r="M1583" s="46"/>
      <c r="N1583" s="47" t="s">
        <v>26176</v>
      </c>
    </row>
    <row r="1584" ht="17" customHeight="1" spans="1:14">
      <c r="A1584" s="38">
        <v>45760.6280439815</v>
      </c>
      <c r="B1584" s="39"/>
      <c r="C1584" s="39"/>
      <c r="D1584" s="39" t="s">
        <v>23671</v>
      </c>
      <c r="E1584" s="39" t="s">
        <v>18225</v>
      </c>
      <c r="F1584" s="41" t="s">
        <v>18224</v>
      </c>
      <c r="G1584" s="39">
        <v>1</v>
      </c>
      <c r="H1584" s="42">
        <v>20</v>
      </c>
      <c r="I1584" s="44">
        <f>VENTAS[[#This Row],[Cantidad]]*VENTAS[[#This Row],[Precio Venta]]</f>
        <v>20</v>
      </c>
      <c r="J1584" s="42">
        <f>IF(VENTAS[[#This Row],[Nombre del Gestor]]&gt;1,VENTAS[[#This Row],[Precio Venta]]*10%,0)</f>
        <v>2</v>
      </c>
      <c r="K1584" s="42">
        <f>IFERROR(VLOOKUP(VENTAS[[#This Row],[Código del producto Vendido]],STOCK[],13,FALSE),VENTAS[[#This Row],[Precio Venta]]*0.6)-VENTAS[[#This Row],[Comisión Unitaria 10%]]</f>
        <v>12</v>
      </c>
      <c r="L1584" s="42">
        <f>VENTAS[[#This Row],[Cantidad]]*(VENTAS[[#This Row],[Precio Venta]]-VENTAS[[#This Row],[Costo Unitario SIN Comision]]-VENTAS[[#This Row],[Comisión Unitaria 10%]]-0.01*VENTAS[[#This Row],[Precio Venta]])</f>
        <v>5.8</v>
      </c>
      <c r="M1584" s="46"/>
      <c r="N1584" s="47" t="s">
        <v>26177</v>
      </c>
    </row>
    <row r="1585" ht="34" customHeight="1" spans="1:14">
      <c r="A1585" s="38">
        <v>45760.6280439815</v>
      </c>
      <c r="B1585" s="39"/>
      <c r="C1585" s="39"/>
      <c r="D1585" s="39" t="s">
        <v>23671</v>
      </c>
      <c r="E1585" s="39" t="s">
        <v>18212</v>
      </c>
      <c r="F1585" s="41" t="s">
        <v>18211</v>
      </c>
      <c r="G1585" s="39">
        <v>1</v>
      </c>
      <c r="H1585" s="42">
        <v>20</v>
      </c>
      <c r="I1585" s="44">
        <f>VENTAS[[#This Row],[Cantidad]]*VENTAS[[#This Row],[Precio Venta]]</f>
        <v>20</v>
      </c>
      <c r="J1585" s="42">
        <f>IF(VENTAS[[#This Row],[Nombre del Gestor]]&gt;1,VENTAS[[#This Row],[Precio Venta]]*10%,0)</f>
        <v>2</v>
      </c>
      <c r="K1585" s="42">
        <f>IFERROR(VLOOKUP(VENTAS[[#This Row],[Código del producto Vendido]],STOCK[],13,FALSE),VENTAS[[#This Row],[Precio Venta]]*0.6)-VENTAS[[#This Row],[Comisión Unitaria 10%]]</f>
        <v>12</v>
      </c>
      <c r="L1585" s="42">
        <f>VENTAS[[#This Row],[Cantidad]]*(VENTAS[[#This Row],[Precio Venta]]-VENTAS[[#This Row],[Costo Unitario SIN Comision]]-VENTAS[[#This Row],[Comisión Unitaria 10%]]-0.01*VENTAS[[#This Row],[Precio Venta]])</f>
        <v>5.8</v>
      </c>
      <c r="M1585" s="46"/>
      <c r="N1585" s="47" t="s">
        <v>26178</v>
      </c>
    </row>
    <row r="1586" ht="17" customHeight="1" spans="1:14">
      <c r="A1586" s="38">
        <v>45760.6448148148</v>
      </c>
      <c r="B1586" s="39"/>
      <c r="C1586" s="39"/>
      <c r="D1586" s="39" t="s">
        <v>24029</v>
      </c>
      <c r="E1586" s="39" t="s">
        <v>17801</v>
      </c>
      <c r="F1586" s="41" t="s">
        <v>17800</v>
      </c>
      <c r="G1586" s="39">
        <v>1</v>
      </c>
      <c r="H1586" s="42">
        <v>3</v>
      </c>
      <c r="I1586" s="44">
        <f>VENTAS[[#This Row],[Cantidad]]*VENTAS[[#This Row],[Precio Venta]]</f>
        <v>3</v>
      </c>
      <c r="J1586" s="42">
        <f>IF(VENTAS[[#This Row],[Nombre del Gestor]]&gt;1,VENTAS[[#This Row],[Precio Venta]]*10%,0)</f>
        <v>0.3</v>
      </c>
      <c r="K1586" s="42">
        <f>IFERROR(VLOOKUP(VENTAS[[#This Row],[Código del producto Vendido]],STOCK[],13,FALSE),VENTAS[[#This Row],[Precio Venta]]*0.6)-VENTAS[[#This Row],[Comisión Unitaria 10%]]</f>
        <v>1.45</v>
      </c>
      <c r="L1586" s="42">
        <f>VENTAS[[#This Row],[Cantidad]]*(VENTAS[[#This Row],[Precio Venta]]-VENTAS[[#This Row],[Costo Unitario SIN Comision]]-VENTAS[[#This Row],[Comisión Unitaria 10%]]-0.01*VENTAS[[#This Row],[Precio Venta]])</f>
        <v>1.22</v>
      </c>
      <c r="M1586" s="46"/>
      <c r="N1586" s="47" t="s">
        <v>26179</v>
      </c>
    </row>
    <row r="1587" ht="17" customHeight="1" spans="1:14">
      <c r="A1587" s="38">
        <v>45760.6448148148</v>
      </c>
      <c r="B1587" s="39"/>
      <c r="C1587" s="39"/>
      <c r="D1587" s="39" t="s">
        <v>24029</v>
      </c>
      <c r="E1587" s="39" t="s">
        <v>17815</v>
      </c>
      <c r="F1587" s="41" t="s">
        <v>17814</v>
      </c>
      <c r="G1587" s="39">
        <v>1</v>
      </c>
      <c r="H1587" s="42">
        <v>3</v>
      </c>
      <c r="I1587" s="44">
        <f>VENTAS[[#This Row],[Cantidad]]*VENTAS[[#This Row],[Precio Venta]]</f>
        <v>3</v>
      </c>
      <c r="J1587" s="42">
        <f>IF(VENTAS[[#This Row],[Nombre del Gestor]]&gt;1,VENTAS[[#This Row],[Precio Venta]]*10%,0)</f>
        <v>0.3</v>
      </c>
      <c r="K1587" s="42">
        <f>IFERROR(VLOOKUP(VENTAS[[#This Row],[Código del producto Vendido]],STOCK[],13,FALSE),VENTAS[[#This Row],[Precio Venta]]*0.6)-VENTAS[[#This Row],[Comisión Unitaria 10%]]</f>
        <v>1.45</v>
      </c>
      <c r="L1587" s="42">
        <f>VENTAS[[#This Row],[Cantidad]]*(VENTAS[[#This Row],[Precio Venta]]-VENTAS[[#This Row],[Costo Unitario SIN Comision]]-VENTAS[[#This Row],[Comisión Unitaria 10%]]-0.01*VENTAS[[#This Row],[Precio Venta]])</f>
        <v>1.22</v>
      </c>
      <c r="M1587" s="46"/>
      <c r="N1587" s="47" t="s">
        <v>26180</v>
      </c>
    </row>
    <row r="1588" ht="17" customHeight="1" spans="1:14">
      <c r="A1588" s="38">
        <v>45760.6448148148</v>
      </c>
      <c r="B1588" s="39"/>
      <c r="C1588" s="39"/>
      <c r="D1588" s="39" t="s">
        <v>24029</v>
      </c>
      <c r="E1588" s="39" t="s">
        <v>17827</v>
      </c>
      <c r="F1588" s="41" t="s">
        <v>17826</v>
      </c>
      <c r="G1588" s="39">
        <v>1</v>
      </c>
      <c r="H1588" s="42">
        <v>3</v>
      </c>
      <c r="I1588" s="44">
        <f>VENTAS[[#This Row],[Cantidad]]*VENTAS[[#This Row],[Precio Venta]]</f>
        <v>3</v>
      </c>
      <c r="J1588" s="42">
        <f>IF(VENTAS[[#This Row],[Nombre del Gestor]]&gt;1,VENTAS[[#This Row],[Precio Venta]]*10%,0)</f>
        <v>0.3</v>
      </c>
      <c r="K1588" s="42">
        <f>IFERROR(VLOOKUP(VENTAS[[#This Row],[Código del producto Vendido]],STOCK[],13,FALSE),VENTAS[[#This Row],[Precio Venta]]*0.6)-VENTAS[[#This Row],[Comisión Unitaria 10%]]</f>
        <v>1.45</v>
      </c>
      <c r="L1588" s="42">
        <f>VENTAS[[#This Row],[Cantidad]]*(VENTAS[[#This Row],[Precio Venta]]-VENTAS[[#This Row],[Costo Unitario SIN Comision]]-VENTAS[[#This Row],[Comisión Unitaria 10%]]-0.01*VENTAS[[#This Row],[Precio Venta]])</f>
        <v>1.22</v>
      </c>
      <c r="M1588" s="46"/>
      <c r="N1588" s="47" t="s">
        <v>26181</v>
      </c>
    </row>
    <row r="1589" ht="17" customHeight="1" spans="1:14">
      <c r="A1589" s="38">
        <v>45760.7433333333</v>
      </c>
      <c r="B1589" s="39"/>
      <c r="C1589" s="39"/>
      <c r="D1589" s="39" t="s">
        <v>23174</v>
      </c>
      <c r="E1589" s="39" t="s">
        <v>18030</v>
      </c>
      <c r="F1589" s="41" t="s">
        <v>26182</v>
      </c>
      <c r="G1589" s="39">
        <v>1</v>
      </c>
      <c r="H1589" s="42">
        <v>15</v>
      </c>
      <c r="I1589" s="44">
        <f>VENTAS[[#This Row],[Cantidad]]*VENTAS[[#This Row],[Precio Venta]]</f>
        <v>15</v>
      </c>
      <c r="J1589" s="42">
        <f>IF(VENTAS[[#This Row],[Nombre del Gestor]]&gt;1,VENTAS[[#This Row],[Precio Venta]]*10%,0)</f>
        <v>1.5</v>
      </c>
      <c r="K1589" s="42">
        <f>IFERROR(VLOOKUP(VENTAS[[#This Row],[Código del producto Vendido]],STOCK[],13,FALSE),VENTAS[[#This Row],[Precio Venta]]*0.6)-VENTAS[[#This Row],[Comisión Unitaria 10%]]</f>
        <v>12</v>
      </c>
      <c r="L1589" s="42">
        <f>VENTAS[[#This Row],[Cantidad]]*(VENTAS[[#This Row],[Precio Venta]]-VENTAS[[#This Row],[Costo Unitario SIN Comision]]-VENTAS[[#This Row],[Comisión Unitaria 10%]]-0.01*VENTAS[[#This Row],[Precio Venta]])</f>
        <v>1.35</v>
      </c>
      <c r="M1589" s="46"/>
      <c r="N1589" s="47" t="s">
        <v>26183</v>
      </c>
    </row>
    <row r="1590" ht="17" customHeight="1" spans="1:14">
      <c r="A1590" s="38">
        <v>45761.6189467593</v>
      </c>
      <c r="B1590" s="39"/>
      <c r="C1590" s="39"/>
      <c r="D1590" s="39" t="s">
        <v>25885</v>
      </c>
      <c r="E1590" s="39" t="s">
        <v>26184</v>
      </c>
      <c r="F1590" s="41" t="s">
        <v>24425</v>
      </c>
      <c r="G1590" s="39">
        <v>1</v>
      </c>
      <c r="H1590" s="42">
        <v>30</v>
      </c>
      <c r="I1590" s="44">
        <f>VENTAS[[#This Row],[Cantidad]]*VENTAS[[#This Row],[Precio Venta]]</f>
        <v>30</v>
      </c>
      <c r="J1590" s="42">
        <f>IF(VENTAS[[#This Row],[Nombre del Gestor]]&gt;1,VENTAS[[#This Row],[Precio Venta]]*10%,0)</f>
        <v>3</v>
      </c>
      <c r="K1590" s="42">
        <f>IFERROR(VLOOKUP(VENTAS[[#This Row],[Código del producto Vendido]],STOCK[],13,FALSE),VENTAS[[#This Row],[Precio Venta]]*0.6)-VENTAS[[#This Row],[Comisión Unitaria 10%]]</f>
        <v>15</v>
      </c>
      <c r="L1590" s="42">
        <f>VENTAS[[#This Row],[Cantidad]]*(VENTAS[[#This Row],[Precio Venta]]-VENTAS[[#This Row],[Costo Unitario SIN Comision]]-VENTAS[[#This Row],[Comisión Unitaria 10%]]-0.01*VENTAS[[#This Row],[Precio Venta]])</f>
        <v>11.7</v>
      </c>
      <c r="M1590" s="46"/>
      <c r="N1590" s="47" t="s">
        <v>26185</v>
      </c>
    </row>
    <row r="1591" ht="34" customHeight="1" spans="1:14">
      <c r="A1591" s="38">
        <v>45761.6189467593</v>
      </c>
      <c r="B1591" s="39"/>
      <c r="C1591" s="39"/>
      <c r="D1591" s="39" t="s">
        <v>25885</v>
      </c>
      <c r="E1591" s="39" t="s">
        <v>18770</v>
      </c>
      <c r="F1591" s="41" t="s">
        <v>18771</v>
      </c>
      <c r="G1591" s="39">
        <v>1</v>
      </c>
      <c r="H1591" s="42">
        <v>30</v>
      </c>
      <c r="I1591" s="44">
        <f>VENTAS[[#This Row],[Cantidad]]*VENTAS[[#This Row],[Precio Venta]]</f>
        <v>30</v>
      </c>
      <c r="J1591" s="42">
        <f>IF(VENTAS[[#This Row],[Nombre del Gestor]]&gt;1,VENTAS[[#This Row],[Precio Venta]]*10%,0)</f>
        <v>3</v>
      </c>
      <c r="K1591" s="42">
        <f>IFERROR(VLOOKUP(VENTAS[[#This Row],[Código del producto Vendido]],STOCK[],13,FALSE),VENTAS[[#This Row],[Precio Venta]]*0.6)-VENTAS[[#This Row],[Comisión Unitaria 10%]]</f>
        <v>15.44</v>
      </c>
      <c r="L1591" s="42">
        <f>VENTAS[[#This Row],[Cantidad]]*(VENTAS[[#This Row],[Precio Venta]]-VENTAS[[#This Row],[Costo Unitario SIN Comision]]-VENTAS[[#This Row],[Comisión Unitaria 10%]]-0.01*VENTAS[[#This Row],[Precio Venta]])</f>
        <v>11.26</v>
      </c>
      <c r="M1591" s="46"/>
      <c r="N1591" s="47" t="s">
        <v>26186</v>
      </c>
    </row>
    <row r="1592" ht="17" customHeight="1" spans="1:14">
      <c r="A1592" s="38">
        <v>45761.6189467593</v>
      </c>
      <c r="B1592" s="39"/>
      <c r="C1592" s="39"/>
      <c r="D1592" s="39" t="s">
        <v>25885</v>
      </c>
      <c r="E1592" s="39" t="s">
        <v>17998</v>
      </c>
      <c r="F1592" s="41" t="s">
        <v>17999</v>
      </c>
      <c r="G1592" s="39">
        <v>1</v>
      </c>
      <c r="H1592" s="42">
        <v>30</v>
      </c>
      <c r="I1592" s="44">
        <f>VENTAS[[#This Row],[Cantidad]]*VENTAS[[#This Row],[Precio Venta]]</f>
        <v>30</v>
      </c>
      <c r="J1592" s="42">
        <f>IF(VENTAS[[#This Row],[Nombre del Gestor]]&gt;1,VENTAS[[#This Row],[Precio Venta]]*10%,0)</f>
        <v>3</v>
      </c>
      <c r="K1592" s="42">
        <f>IFERROR(VLOOKUP(VENTAS[[#This Row],[Código del producto Vendido]],STOCK[],13,FALSE),VENTAS[[#This Row],[Precio Venta]]*0.6)-VENTAS[[#This Row],[Comisión Unitaria 10%]]</f>
        <v>12</v>
      </c>
      <c r="L1592" s="42">
        <f>VENTAS[[#This Row],[Cantidad]]*(VENTAS[[#This Row],[Precio Venta]]-VENTAS[[#This Row],[Costo Unitario SIN Comision]]-VENTAS[[#This Row],[Comisión Unitaria 10%]]-0.01*VENTAS[[#This Row],[Precio Venta]])</f>
        <v>14.7</v>
      </c>
      <c r="M1592" s="46"/>
      <c r="N1592" s="47" t="s">
        <v>26187</v>
      </c>
    </row>
    <row r="1593" ht="34" customHeight="1" spans="1:14">
      <c r="A1593" s="38">
        <v>45761.6189467593</v>
      </c>
      <c r="B1593" s="39"/>
      <c r="C1593" s="39"/>
      <c r="D1593" s="39" t="s">
        <v>25885</v>
      </c>
      <c r="E1593" s="39" t="s">
        <v>18992</v>
      </c>
      <c r="F1593" s="41" t="s">
        <v>18993</v>
      </c>
      <c r="G1593" s="39">
        <v>1</v>
      </c>
      <c r="H1593" s="42">
        <v>30</v>
      </c>
      <c r="I1593" s="44">
        <f>VENTAS[[#This Row],[Cantidad]]*VENTAS[[#This Row],[Precio Venta]]</f>
        <v>30</v>
      </c>
      <c r="J1593" s="42">
        <f>IF(VENTAS[[#This Row],[Nombre del Gestor]]&gt;1,VENTAS[[#This Row],[Precio Venta]]*10%,0)</f>
        <v>3</v>
      </c>
      <c r="K1593" s="42">
        <f>IFERROR(VLOOKUP(VENTAS[[#This Row],[Código del producto Vendido]],STOCK[],13,FALSE),VENTAS[[#This Row],[Precio Venta]]*0.6)-VENTAS[[#This Row],[Comisión Unitaria 10%]]</f>
        <v>12</v>
      </c>
      <c r="L1593" s="42">
        <f>VENTAS[[#This Row],[Cantidad]]*(VENTAS[[#This Row],[Precio Venta]]-VENTAS[[#This Row],[Costo Unitario SIN Comision]]-VENTAS[[#This Row],[Comisión Unitaria 10%]]-0.01*VENTAS[[#This Row],[Precio Venta]])</f>
        <v>14.7</v>
      </c>
      <c r="M1593" s="46"/>
      <c r="N1593" s="47" t="s">
        <v>26188</v>
      </c>
    </row>
    <row r="1594" ht="17" customHeight="1" spans="1:14">
      <c r="A1594" s="38">
        <v>45761.6207060185</v>
      </c>
      <c r="B1594" s="39"/>
      <c r="C1594" s="39"/>
      <c r="D1594" s="39" t="s">
        <v>23671</v>
      </c>
      <c r="E1594" s="39" t="s">
        <v>19273</v>
      </c>
      <c r="F1594" s="41" t="s">
        <v>19274</v>
      </c>
      <c r="G1594" s="39">
        <v>1</v>
      </c>
      <c r="H1594" s="42">
        <v>40</v>
      </c>
      <c r="I1594" s="44">
        <f>VENTAS[[#This Row],[Cantidad]]*VENTAS[[#This Row],[Precio Venta]]</f>
        <v>40</v>
      </c>
      <c r="J1594" s="42">
        <f>IF(VENTAS[[#This Row],[Nombre del Gestor]]&gt;1,VENTAS[[#This Row],[Precio Venta]]*10%,0)</f>
        <v>4</v>
      </c>
      <c r="K1594" s="42">
        <f>IFERROR(VLOOKUP(VENTAS[[#This Row],[Código del producto Vendido]],STOCK[],13,FALSE),VENTAS[[#This Row],[Precio Venta]]*0.6)-VENTAS[[#This Row],[Comisión Unitaria 10%]]</f>
        <v>30</v>
      </c>
      <c r="L1594" s="42">
        <f>VENTAS[[#This Row],[Cantidad]]*(VENTAS[[#This Row],[Precio Venta]]-VENTAS[[#This Row],[Costo Unitario SIN Comision]]-VENTAS[[#This Row],[Comisión Unitaria 10%]]-0.01*VENTAS[[#This Row],[Precio Venta]])</f>
        <v>5.6</v>
      </c>
      <c r="M1594" s="46"/>
      <c r="N1594" s="47" t="s">
        <v>26189</v>
      </c>
    </row>
    <row r="1595" ht="34" customHeight="1" spans="1:14">
      <c r="A1595" s="38">
        <v>45761.6216898148</v>
      </c>
      <c r="B1595" s="39"/>
      <c r="C1595" s="39"/>
      <c r="D1595" s="39" t="s">
        <v>23237</v>
      </c>
      <c r="E1595" s="39" t="s">
        <v>18770</v>
      </c>
      <c r="F1595" s="41" t="s">
        <v>18771</v>
      </c>
      <c r="G1595" s="39">
        <v>1</v>
      </c>
      <c r="H1595" s="42">
        <v>30</v>
      </c>
      <c r="I1595" s="44">
        <f>VENTAS[[#This Row],[Cantidad]]*VENTAS[[#This Row],[Precio Venta]]</f>
        <v>30</v>
      </c>
      <c r="J1595" s="42">
        <f>IF(VENTAS[[#This Row],[Nombre del Gestor]]&gt;1,VENTAS[[#This Row],[Precio Venta]]*10%,0)</f>
        <v>3</v>
      </c>
      <c r="K1595" s="42">
        <f>IFERROR(VLOOKUP(VENTAS[[#This Row],[Código del producto Vendido]],STOCK[],13,FALSE),VENTAS[[#This Row],[Precio Venta]]*0.6)-VENTAS[[#This Row],[Comisión Unitaria 10%]]</f>
        <v>15.44</v>
      </c>
      <c r="L1595" s="42">
        <f>VENTAS[[#This Row],[Cantidad]]*(VENTAS[[#This Row],[Precio Venta]]-VENTAS[[#This Row],[Costo Unitario SIN Comision]]-VENTAS[[#This Row],[Comisión Unitaria 10%]]-0.01*VENTAS[[#This Row],[Precio Venta]])</f>
        <v>11.26</v>
      </c>
      <c r="M1595" s="46"/>
      <c r="N1595" s="47" t="s">
        <v>26190</v>
      </c>
    </row>
    <row r="1596" ht="17" customHeight="1" spans="1:14">
      <c r="A1596" s="38">
        <v>45761.641400463</v>
      </c>
      <c r="B1596" s="39"/>
      <c r="C1596" s="39"/>
      <c r="D1596" s="39" t="s">
        <v>25885</v>
      </c>
      <c r="E1596" s="39" t="s">
        <v>26191</v>
      </c>
      <c r="F1596" s="41" t="s">
        <v>26192</v>
      </c>
      <c r="G1596" s="39">
        <v>1</v>
      </c>
      <c r="H1596" s="42">
        <v>22</v>
      </c>
      <c r="I1596" s="44">
        <f>VENTAS[[#This Row],[Cantidad]]*VENTAS[[#This Row],[Precio Venta]]</f>
        <v>22</v>
      </c>
      <c r="J1596" s="42">
        <f>IF(VENTAS[[#This Row],[Nombre del Gestor]]&gt;1,VENTAS[[#This Row],[Precio Venta]]*10%,0)</f>
        <v>2.2</v>
      </c>
      <c r="K1596" s="42">
        <f>IFERROR(VLOOKUP(VENTAS[[#This Row],[Código del producto Vendido]],STOCK[],13,FALSE),VENTAS[[#This Row],[Precio Venta]]*0.6)-VENTAS[[#This Row],[Comisión Unitaria 10%]]</f>
        <v>11</v>
      </c>
      <c r="L1596" s="42">
        <f>VENTAS[[#This Row],[Cantidad]]*(VENTAS[[#This Row],[Precio Venta]]-VENTAS[[#This Row],[Costo Unitario SIN Comision]]-VENTAS[[#This Row],[Comisión Unitaria 10%]]-0.01*VENTAS[[#This Row],[Precio Venta]])</f>
        <v>8.58</v>
      </c>
      <c r="M1596" s="46"/>
      <c r="N1596" s="47" t="s">
        <v>26193</v>
      </c>
    </row>
    <row r="1597" ht="17" customHeight="1" spans="1:14">
      <c r="A1597" s="38">
        <v>45761.641400463</v>
      </c>
      <c r="B1597" s="39"/>
      <c r="C1597" s="39"/>
      <c r="D1597" s="39" t="s">
        <v>25885</v>
      </c>
      <c r="E1597" s="39" t="s">
        <v>18116</v>
      </c>
      <c r="F1597" s="41" t="s">
        <v>18117</v>
      </c>
      <c r="G1597" s="39">
        <v>1</v>
      </c>
      <c r="H1597" s="42">
        <v>18</v>
      </c>
      <c r="I1597" s="44">
        <f>VENTAS[[#This Row],[Cantidad]]*VENTAS[[#This Row],[Precio Venta]]</f>
        <v>18</v>
      </c>
      <c r="J1597" s="42">
        <f>IF(VENTAS[[#This Row],[Nombre del Gestor]]&gt;1,VENTAS[[#This Row],[Precio Venta]]*10%,0)</f>
        <v>1.8</v>
      </c>
      <c r="K1597" s="42">
        <f>IFERROR(VLOOKUP(VENTAS[[#This Row],[Código del producto Vendido]],STOCK[],13,FALSE),VENTAS[[#This Row],[Precio Venta]]*0.6)-VENTAS[[#This Row],[Comisión Unitaria 10%]]</f>
        <v>12</v>
      </c>
      <c r="L1597" s="42">
        <f>VENTAS[[#This Row],[Cantidad]]*(VENTAS[[#This Row],[Precio Venta]]-VENTAS[[#This Row],[Costo Unitario SIN Comision]]-VENTAS[[#This Row],[Comisión Unitaria 10%]]-0.01*VENTAS[[#This Row],[Precio Venta]])</f>
        <v>4.02</v>
      </c>
      <c r="M1597" s="46"/>
      <c r="N1597" s="47" t="s">
        <v>26194</v>
      </c>
    </row>
    <row r="1598" ht="34" customHeight="1" spans="1:14">
      <c r="A1598" s="38">
        <v>45761.641400463</v>
      </c>
      <c r="B1598" s="39"/>
      <c r="C1598" s="39"/>
      <c r="D1598" s="39" t="s">
        <v>25885</v>
      </c>
      <c r="E1598" s="39" t="s">
        <v>18769</v>
      </c>
      <c r="F1598" s="41" t="s">
        <v>18766</v>
      </c>
      <c r="G1598" s="39">
        <v>1</v>
      </c>
      <c r="H1598" s="42">
        <v>30</v>
      </c>
      <c r="I1598" s="44">
        <f>VENTAS[[#This Row],[Cantidad]]*VENTAS[[#This Row],[Precio Venta]]</f>
        <v>30</v>
      </c>
      <c r="J1598" s="42">
        <f>IF(VENTAS[[#This Row],[Nombre del Gestor]]&gt;1,VENTAS[[#This Row],[Precio Venta]]*10%,0)</f>
        <v>3</v>
      </c>
      <c r="K1598" s="42">
        <f>IFERROR(VLOOKUP(VENTAS[[#This Row],[Código del producto Vendido]],STOCK[],13,FALSE),VENTAS[[#This Row],[Precio Venta]]*0.6)-VENTAS[[#This Row],[Comisión Unitaria 10%]]</f>
        <v>12.73</v>
      </c>
      <c r="L1598" s="42">
        <f>VENTAS[[#This Row],[Cantidad]]*(VENTAS[[#This Row],[Precio Venta]]-VENTAS[[#This Row],[Costo Unitario SIN Comision]]-VENTAS[[#This Row],[Comisión Unitaria 10%]]-0.01*VENTAS[[#This Row],[Precio Venta]])</f>
        <v>13.97</v>
      </c>
      <c r="M1598" s="46"/>
      <c r="N1598" s="47" t="s">
        <v>26195</v>
      </c>
    </row>
    <row r="1599" ht="17" customHeight="1" spans="1:14">
      <c r="A1599" s="38">
        <v>45761.641400463</v>
      </c>
      <c r="B1599" s="39"/>
      <c r="C1599" s="39"/>
      <c r="D1599" s="39" t="s">
        <v>25885</v>
      </c>
      <c r="E1599" s="39" t="s">
        <v>18662</v>
      </c>
      <c r="F1599" s="41" t="s">
        <v>18663</v>
      </c>
      <c r="G1599" s="39">
        <v>1</v>
      </c>
      <c r="H1599" s="42">
        <v>18</v>
      </c>
      <c r="I1599" s="44">
        <f>VENTAS[[#This Row],[Cantidad]]*VENTAS[[#This Row],[Precio Venta]]</f>
        <v>18</v>
      </c>
      <c r="J1599" s="42">
        <f>IF(VENTAS[[#This Row],[Nombre del Gestor]]&gt;1,VENTAS[[#This Row],[Precio Venta]]*10%,0)</f>
        <v>1.8</v>
      </c>
      <c r="K1599" s="42">
        <f>IFERROR(VLOOKUP(VENTAS[[#This Row],[Código del producto Vendido]],STOCK[],13,FALSE),VENTAS[[#This Row],[Precio Venta]]*0.6)-VENTAS[[#This Row],[Comisión Unitaria 10%]]</f>
        <v>12</v>
      </c>
      <c r="L1599" s="42">
        <f>VENTAS[[#This Row],[Cantidad]]*(VENTAS[[#This Row],[Precio Venta]]-VENTAS[[#This Row],[Costo Unitario SIN Comision]]-VENTAS[[#This Row],[Comisión Unitaria 10%]]-0.01*VENTAS[[#This Row],[Precio Venta]])</f>
        <v>4.02</v>
      </c>
      <c r="M1599" s="46"/>
      <c r="N1599" s="47" t="s">
        <v>26196</v>
      </c>
    </row>
    <row r="1600" ht="17" customHeight="1" spans="1:14">
      <c r="A1600" s="38">
        <v>45761.6848148148</v>
      </c>
      <c r="B1600" s="39"/>
      <c r="C1600" s="39"/>
      <c r="D1600" s="39" t="s">
        <v>26197</v>
      </c>
      <c r="E1600" s="39" t="s">
        <v>18021</v>
      </c>
      <c r="F1600" s="41" t="s">
        <v>18022</v>
      </c>
      <c r="G1600" s="39">
        <v>1</v>
      </c>
      <c r="H1600" s="42">
        <v>15</v>
      </c>
      <c r="I1600" s="44">
        <f>VENTAS[[#This Row],[Cantidad]]*VENTAS[[#This Row],[Precio Venta]]</f>
        <v>15</v>
      </c>
      <c r="J1600" s="42">
        <f>IF(VENTAS[[#This Row],[Nombre del Gestor]]&gt;1,VENTAS[[#This Row],[Precio Venta]]*10%,0)</f>
        <v>1.5</v>
      </c>
      <c r="K1600" s="42">
        <f>IFERROR(VLOOKUP(VENTAS[[#This Row],[Código del producto Vendido]],STOCK[],13,FALSE),VENTAS[[#This Row],[Precio Venta]]*0.6)-VENTAS[[#This Row],[Comisión Unitaria 10%]]</f>
        <v>12</v>
      </c>
      <c r="L1600" s="42">
        <f>VENTAS[[#This Row],[Cantidad]]*(VENTAS[[#This Row],[Precio Venta]]-VENTAS[[#This Row],[Costo Unitario SIN Comision]]-VENTAS[[#This Row],[Comisión Unitaria 10%]]-0.01*VENTAS[[#This Row],[Precio Venta]])</f>
        <v>1.35</v>
      </c>
      <c r="M1600" s="46"/>
      <c r="N1600" s="47" t="s">
        <v>26198</v>
      </c>
    </row>
    <row r="1601" ht="34" customHeight="1" spans="1:14">
      <c r="A1601" s="38">
        <v>45761.6848148148</v>
      </c>
      <c r="B1601" s="39"/>
      <c r="C1601" s="39"/>
      <c r="D1601" s="39" t="s">
        <v>26197</v>
      </c>
      <c r="E1601" s="39" t="s">
        <v>18443</v>
      </c>
      <c r="F1601" s="41" t="s">
        <v>18442</v>
      </c>
      <c r="G1601" s="39">
        <v>1</v>
      </c>
      <c r="H1601" s="42">
        <v>30</v>
      </c>
      <c r="I1601" s="44">
        <f>VENTAS[[#This Row],[Cantidad]]*VENTAS[[#This Row],[Precio Venta]]</f>
        <v>30</v>
      </c>
      <c r="J1601" s="42">
        <f>IF(VENTAS[[#This Row],[Nombre del Gestor]]&gt;1,VENTAS[[#This Row],[Precio Venta]]*10%,0)</f>
        <v>3</v>
      </c>
      <c r="K1601" s="42">
        <f>IFERROR(VLOOKUP(VENTAS[[#This Row],[Código del producto Vendido]],STOCK[],13,FALSE),VENTAS[[#This Row],[Precio Venta]]*0.6)-VENTAS[[#This Row],[Comisión Unitaria 10%]]</f>
        <v>12</v>
      </c>
      <c r="L1601" s="42">
        <f>VENTAS[[#This Row],[Cantidad]]*(VENTAS[[#This Row],[Precio Venta]]-VENTAS[[#This Row],[Costo Unitario SIN Comision]]-VENTAS[[#This Row],[Comisión Unitaria 10%]]-0.01*VENTAS[[#This Row],[Precio Venta]])</f>
        <v>14.7</v>
      </c>
      <c r="M1601" s="46"/>
      <c r="N1601" s="47" t="s">
        <v>26199</v>
      </c>
    </row>
    <row r="1602" ht="34" customHeight="1" spans="1:14">
      <c r="A1602" s="38">
        <v>45761.7287731481</v>
      </c>
      <c r="B1602" s="39"/>
      <c r="C1602" s="39"/>
      <c r="D1602" s="39" t="s">
        <v>25885</v>
      </c>
      <c r="E1602" s="39" t="s">
        <v>18783</v>
      </c>
      <c r="F1602" s="41" t="s">
        <v>18784</v>
      </c>
      <c r="G1602" s="39">
        <v>1</v>
      </c>
      <c r="H1602" s="42">
        <v>35</v>
      </c>
      <c r="I1602" s="44">
        <f>VENTAS[[#This Row],[Cantidad]]*VENTAS[[#This Row],[Precio Venta]]</f>
        <v>35</v>
      </c>
      <c r="J1602" s="42">
        <f>IF(VENTAS[[#This Row],[Nombre del Gestor]]&gt;1,VENTAS[[#This Row],[Precio Venta]]*10%,0)</f>
        <v>3.5</v>
      </c>
      <c r="K1602" s="42">
        <f>IFERROR(VLOOKUP(VENTAS[[#This Row],[Código del producto Vendido]],STOCK[],13,FALSE),VENTAS[[#This Row],[Precio Venta]]*0.6)-VENTAS[[#This Row],[Comisión Unitaria 10%]]</f>
        <v>19.6</v>
      </c>
      <c r="L1602" s="42">
        <f>VENTAS[[#This Row],[Cantidad]]*(VENTAS[[#This Row],[Precio Venta]]-VENTAS[[#This Row],[Costo Unitario SIN Comision]]-VENTAS[[#This Row],[Comisión Unitaria 10%]]-0.01*VENTAS[[#This Row],[Precio Venta]])</f>
        <v>11.55</v>
      </c>
      <c r="M1602" s="46"/>
      <c r="N1602" s="47" t="s">
        <v>26200</v>
      </c>
    </row>
    <row r="1603" ht="17" customHeight="1" spans="1:14">
      <c r="A1603" s="38">
        <v>45762.6986574074</v>
      </c>
      <c r="B1603" s="39"/>
      <c r="C1603" s="39"/>
      <c r="D1603" s="39" t="s">
        <v>26201</v>
      </c>
      <c r="E1603" s="39" t="s">
        <v>16576</v>
      </c>
      <c r="F1603" s="41" t="s">
        <v>16578</v>
      </c>
      <c r="G1603" s="39">
        <v>1</v>
      </c>
      <c r="H1603" s="42">
        <v>22</v>
      </c>
      <c r="I1603" s="44">
        <f>VENTAS[[#This Row],[Cantidad]]*VENTAS[[#This Row],[Precio Venta]]</f>
        <v>22</v>
      </c>
      <c r="J1603" s="42">
        <f>IF(VENTAS[[#This Row],[Nombre del Gestor]]&gt;1,VENTAS[[#This Row],[Precio Venta]]*10%,0)</f>
        <v>2.2</v>
      </c>
      <c r="K1603" s="42">
        <f>IFERROR(VLOOKUP(VENTAS[[#This Row],[Código del producto Vendido]],STOCK[],13,FALSE),VENTAS[[#This Row],[Precio Venta]]*0.6)-VENTAS[[#This Row],[Comisión Unitaria 10%]]</f>
        <v>13.3529411764706</v>
      </c>
      <c r="L1603" s="42">
        <f>VENTAS[[#This Row],[Cantidad]]*(VENTAS[[#This Row],[Precio Venta]]-VENTAS[[#This Row],[Costo Unitario SIN Comision]]-VENTAS[[#This Row],[Comisión Unitaria 10%]]-0.01*VENTAS[[#This Row],[Precio Venta]])</f>
        <v>6.22705882352941</v>
      </c>
      <c r="M1603" s="46"/>
      <c r="N1603" s="47" t="s">
        <v>26202</v>
      </c>
    </row>
    <row r="1604" ht="17" customHeight="1" spans="1:14">
      <c r="A1604" s="38">
        <v>45762.6992939815</v>
      </c>
      <c r="B1604" s="39"/>
      <c r="C1604" s="39"/>
      <c r="D1604" s="39" t="s">
        <v>26203</v>
      </c>
      <c r="E1604" s="39" t="s">
        <v>26065</v>
      </c>
      <c r="F1604" s="41" t="s">
        <v>24931</v>
      </c>
      <c r="G1604" s="39">
        <v>1</v>
      </c>
      <c r="H1604" s="42">
        <v>20</v>
      </c>
      <c r="I1604" s="44">
        <f>VENTAS[[#This Row],[Cantidad]]*VENTAS[[#This Row],[Precio Venta]]</f>
        <v>20</v>
      </c>
      <c r="J1604" s="42">
        <f>IF(VENTAS[[#This Row],[Nombre del Gestor]]&gt;1,VENTAS[[#This Row],[Precio Venta]]*10%,0)</f>
        <v>2</v>
      </c>
      <c r="K1604" s="42">
        <f>IFERROR(VLOOKUP(VENTAS[[#This Row],[Código del producto Vendido]],STOCK[],13,FALSE),VENTAS[[#This Row],[Precio Venta]]*0.6)-VENTAS[[#This Row],[Comisión Unitaria 10%]]</f>
        <v>10</v>
      </c>
      <c r="L1604" s="42">
        <f>VENTAS[[#This Row],[Cantidad]]*(VENTAS[[#This Row],[Precio Venta]]-VENTAS[[#This Row],[Costo Unitario SIN Comision]]-VENTAS[[#This Row],[Comisión Unitaria 10%]]-0.01*VENTAS[[#This Row],[Precio Venta]])</f>
        <v>7.8</v>
      </c>
      <c r="M1604" s="46"/>
      <c r="N1604" s="47" t="s">
        <v>26204</v>
      </c>
    </row>
    <row r="1605" ht="34" customHeight="1" spans="1:14">
      <c r="A1605" s="38">
        <v>45762.7005555556</v>
      </c>
      <c r="B1605" s="39"/>
      <c r="C1605" s="39"/>
      <c r="D1605" s="39" t="s">
        <v>24029</v>
      </c>
      <c r="E1605" s="39" t="s">
        <v>18857</v>
      </c>
      <c r="F1605" s="41" t="s">
        <v>18858</v>
      </c>
      <c r="G1605" s="39">
        <v>1</v>
      </c>
      <c r="H1605" s="42">
        <v>30</v>
      </c>
      <c r="I1605" s="44">
        <f>VENTAS[[#This Row],[Cantidad]]*VENTAS[[#This Row],[Precio Venta]]</f>
        <v>30</v>
      </c>
      <c r="J1605" s="42">
        <f>IF(VENTAS[[#This Row],[Nombre del Gestor]]&gt;1,VENTAS[[#This Row],[Precio Venta]]*10%,0)</f>
        <v>3</v>
      </c>
      <c r="K1605" s="42">
        <f>IFERROR(VLOOKUP(VENTAS[[#This Row],[Código del producto Vendido]],STOCK[],13,FALSE),VENTAS[[#This Row],[Precio Venta]]*0.6)-VENTAS[[#This Row],[Comisión Unitaria 10%]]</f>
        <v>14</v>
      </c>
      <c r="L1605" s="42">
        <f>VENTAS[[#This Row],[Cantidad]]*(VENTAS[[#This Row],[Precio Venta]]-VENTAS[[#This Row],[Costo Unitario SIN Comision]]-VENTAS[[#This Row],[Comisión Unitaria 10%]]-0.01*VENTAS[[#This Row],[Precio Venta]])</f>
        <v>12.7</v>
      </c>
      <c r="M1605" s="46"/>
      <c r="N1605" s="47" t="s">
        <v>26205</v>
      </c>
    </row>
    <row r="1606" ht="17" customHeight="1" spans="1:14">
      <c r="A1606" s="38">
        <v>45762.7017592593</v>
      </c>
      <c r="B1606" s="39"/>
      <c r="C1606" s="39"/>
      <c r="D1606" s="39" t="s">
        <v>23196</v>
      </c>
      <c r="E1606" s="39" t="s">
        <v>25705</v>
      </c>
      <c r="F1606" s="41" t="s">
        <v>25164</v>
      </c>
      <c r="G1606" s="39">
        <v>1</v>
      </c>
      <c r="H1606" s="42">
        <v>15</v>
      </c>
      <c r="I1606" s="44">
        <f>VENTAS[[#This Row],[Cantidad]]*VENTAS[[#This Row],[Precio Venta]]</f>
        <v>15</v>
      </c>
      <c r="J1606" s="42">
        <f>IF(VENTAS[[#This Row],[Nombre del Gestor]]&gt;1,VENTAS[[#This Row],[Precio Venta]]*10%,0)</f>
        <v>1.5</v>
      </c>
      <c r="K1606" s="42">
        <f>IFERROR(VLOOKUP(VENTAS[[#This Row],[Código del producto Vendido]],STOCK[],13,FALSE),VENTAS[[#This Row],[Precio Venta]]*0.6)-VENTAS[[#This Row],[Comisión Unitaria 10%]]</f>
        <v>7.5</v>
      </c>
      <c r="L1606" s="42">
        <f>VENTAS[[#This Row],[Cantidad]]*(VENTAS[[#This Row],[Precio Venta]]-VENTAS[[#This Row],[Costo Unitario SIN Comision]]-VENTAS[[#This Row],[Comisión Unitaria 10%]]-0.01*VENTAS[[#This Row],[Precio Venta]])</f>
        <v>5.85</v>
      </c>
      <c r="M1606" s="46"/>
      <c r="N1606" s="47" t="s">
        <v>26206</v>
      </c>
    </row>
    <row r="1607" ht="17" customHeight="1" spans="1:14">
      <c r="A1607" s="38">
        <v>45762.7017592593</v>
      </c>
      <c r="B1607" s="39"/>
      <c r="C1607" s="39"/>
      <c r="D1607" s="39" t="s">
        <v>23196</v>
      </c>
      <c r="E1607" s="39" t="s">
        <v>19151</v>
      </c>
      <c r="F1607" s="41" t="s">
        <v>18680</v>
      </c>
      <c r="G1607" s="39">
        <v>1</v>
      </c>
      <c r="H1607" s="42">
        <v>35</v>
      </c>
      <c r="I1607" s="44">
        <f>VENTAS[[#This Row],[Cantidad]]*VENTAS[[#This Row],[Precio Venta]]</f>
        <v>35</v>
      </c>
      <c r="J1607" s="42">
        <f>IF(VENTAS[[#This Row],[Nombre del Gestor]]&gt;1,VENTAS[[#This Row],[Precio Venta]]*10%,0)</f>
        <v>3.5</v>
      </c>
      <c r="K1607" s="42">
        <f>IFERROR(VLOOKUP(VENTAS[[#This Row],[Código del producto Vendido]],STOCK[],13,FALSE),VENTAS[[#This Row],[Precio Venta]]*0.6)-VENTAS[[#This Row],[Comisión Unitaria 10%]]</f>
        <v>12</v>
      </c>
      <c r="L1607" s="42">
        <f>VENTAS[[#This Row],[Cantidad]]*(VENTAS[[#This Row],[Precio Venta]]-VENTAS[[#This Row],[Costo Unitario SIN Comision]]-VENTAS[[#This Row],[Comisión Unitaria 10%]]-0.01*VENTAS[[#This Row],[Precio Venta]])</f>
        <v>19.15</v>
      </c>
      <c r="M1607" s="46"/>
      <c r="N1607" s="47" t="s">
        <v>26207</v>
      </c>
    </row>
    <row r="1608" ht="34" customHeight="1" spans="1:14">
      <c r="A1608" s="38">
        <v>45762.7026851852</v>
      </c>
      <c r="B1608" s="39"/>
      <c r="C1608" s="39"/>
      <c r="D1608" s="39" t="s">
        <v>26208</v>
      </c>
      <c r="E1608" s="39" t="s">
        <v>18789</v>
      </c>
      <c r="F1608" s="41" t="s">
        <v>26043</v>
      </c>
      <c r="G1608" s="39">
        <v>1</v>
      </c>
      <c r="H1608" s="42">
        <v>30</v>
      </c>
      <c r="I1608" s="44">
        <f>VENTAS[[#This Row],[Cantidad]]*VENTAS[[#This Row],[Precio Venta]]</f>
        <v>30</v>
      </c>
      <c r="J1608" s="42">
        <f>IF(VENTAS[[#This Row],[Nombre del Gestor]]&gt;1,VENTAS[[#This Row],[Precio Venta]]*10%,0)</f>
        <v>3</v>
      </c>
      <c r="K1608" s="42">
        <f>IFERROR(VLOOKUP(VENTAS[[#This Row],[Código del producto Vendido]],STOCK[],13,FALSE),VENTAS[[#This Row],[Precio Venta]]*0.6)-VENTAS[[#This Row],[Comisión Unitaria 10%]]</f>
        <v>16.73</v>
      </c>
      <c r="L1608" s="42">
        <f>VENTAS[[#This Row],[Cantidad]]*(VENTAS[[#This Row],[Precio Venta]]-VENTAS[[#This Row],[Costo Unitario SIN Comision]]-VENTAS[[#This Row],[Comisión Unitaria 10%]]-0.01*VENTAS[[#This Row],[Precio Venta]])</f>
        <v>9.97</v>
      </c>
      <c r="M1608" s="46"/>
      <c r="N1608" s="47" t="s">
        <v>26209</v>
      </c>
    </row>
    <row r="1609" ht="17" customHeight="1" spans="1:14">
      <c r="A1609" s="38">
        <v>45762.7026851852</v>
      </c>
      <c r="B1609" s="39"/>
      <c r="C1609" s="39"/>
      <c r="D1609" s="39" t="s">
        <v>26208</v>
      </c>
      <c r="E1609" s="39" t="s">
        <v>18878</v>
      </c>
      <c r="F1609" s="41" t="s">
        <v>18879</v>
      </c>
      <c r="G1609" s="39">
        <v>1</v>
      </c>
      <c r="H1609" s="42">
        <v>40</v>
      </c>
      <c r="I1609" s="44">
        <f>VENTAS[[#This Row],[Cantidad]]*VENTAS[[#This Row],[Precio Venta]]</f>
        <v>40</v>
      </c>
      <c r="J1609" s="42">
        <f>IF(VENTAS[[#This Row],[Nombre del Gestor]]&gt;1,VENTAS[[#This Row],[Precio Venta]]*10%,0)</f>
        <v>4</v>
      </c>
      <c r="K1609" s="42">
        <f>IFERROR(VLOOKUP(VENTAS[[#This Row],[Código del producto Vendido]],STOCK[],13,FALSE),VENTAS[[#This Row],[Precio Venta]]*0.6)-VENTAS[[#This Row],[Comisión Unitaria 10%]]</f>
        <v>14</v>
      </c>
      <c r="L1609" s="42">
        <f>VENTAS[[#This Row],[Cantidad]]*(VENTAS[[#This Row],[Precio Venta]]-VENTAS[[#This Row],[Costo Unitario SIN Comision]]-VENTAS[[#This Row],[Comisión Unitaria 10%]]-0.01*VENTAS[[#This Row],[Precio Venta]])</f>
        <v>21.6</v>
      </c>
      <c r="M1609" s="46"/>
      <c r="N1609" s="47" t="s">
        <v>26210</v>
      </c>
    </row>
    <row r="1610" ht="17" customHeight="1" spans="1:14">
      <c r="A1610" s="38">
        <v>45762.7092939815</v>
      </c>
      <c r="B1610" s="39"/>
      <c r="C1610" s="39"/>
      <c r="D1610" s="39" t="s">
        <v>25960</v>
      </c>
      <c r="E1610" s="39" t="s">
        <v>17683</v>
      </c>
      <c r="F1610" s="41" t="s">
        <v>17682</v>
      </c>
      <c r="G1610" s="39">
        <v>1</v>
      </c>
      <c r="H1610" s="42">
        <v>18</v>
      </c>
      <c r="I1610" s="44">
        <f>VENTAS[[#This Row],[Cantidad]]*VENTAS[[#This Row],[Precio Venta]]</f>
        <v>18</v>
      </c>
      <c r="J1610" s="42">
        <f>IF(VENTAS[[#This Row],[Nombre del Gestor]]&gt;1,VENTAS[[#This Row],[Precio Venta]]*10%,0)</f>
        <v>1.8</v>
      </c>
      <c r="K1610" s="42">
        <f>IFERROR(VLOOKUP(VENTAS[[#This Row],[Código del producto Vendido]],STOCK[],13,FALSE),VENTAS[[#This Row],[Precio Venta]]*0.6)-VENTAS[[#This Row],[Comisión Unitaria 10%]]</f>
        <v>10.8</v>
      </c>
      <c r="L1610" s="42">
        <f>VENTAS[[#This Row],[Cantidad]]*(VENTAS[[#This Row],[Precio Venta]]-VENTAS[[#This Row],[Costo Unitario SIN Comision]]-VENTAS[[#This Row],[Comisión Unitaria 10%]]-0.01*VENTAS[[#This Row],[Precio Venta]])</f>
        <v>5.22</v>
      </c>
      <c r="M1610" s="46"/>
      <c r="N1610" s="47" t="s">
        <v>26211</v>
      </c>
    </row>
    <row r="1611" ht="34" customHeight="1" spans="1:14">
      <c r="A1611" s="38">
        <v>45762.7193171296</v>
      </c>
      <c r="B1611" s="39"/>
      <c r="C1611" s="39"/>
      <c r="D1611" s="39" t="s">
        <v>23671</v>
      </c>
      <c r="E1611" s="39" t="s">
        <v>26212</v>
      </c>
      <c r="F1611" s="41" t="s">
        <v>26213</v>
      </c>
      <c r="G1611" s="39">
        <v>1</v>
      </c>
      <c r="H1611" s="42">
        <v>13</v>
      </c>
      <c r="I1611" s="44">
        <f>VENTAS[[#This Row],[Cantidad]]*VENTAS[[#This Row],[Precio Venta]]</f>
        <v>13</v>
      </c>
      <c r="J1611" s="42">
        <f>IF(VENTAS[[#This Row],[Nombre del Gestor]]&gt;1,VENTAS[[#This Row],[Precio Venta]]*10%,0)</f>
        <v>1.3</v>
      </c>
      <c r="K1611" s="42">
        <f>IFERROR(VLOOKUP(VENTAS[[#This Row],[Código del producto Vendido]],STOCK[],13,FALSE),VENTAS[[#This Row],[Precio Venta]]*0.6)-VENTAS[[#This Row],[Comisión Unitaria 10%]]</f>
        <v>6.5</v>
      </c>
      <c r="L1611" s="42">
        <f>VENTAS[[#This Row],[Cantidad]]*(VENTAS[[#This Row],[Precio Venta]]-VENTAS[[#This Row],[Costo Unitario SIN Comision]]-VENTAS[[#This Row],[Comisión Unitaria 10%]]-0.01*VENTAS[[#This Row],[Precio Venta]])</f>
        <v>5.07</v>
      </c>
      <c r="M1611" s="46"/>
      <c r="N1611" s="47" t="s">
        <v>26214</v>
      </c>
    </row>
    <row r="1612" ht="17" customHeight="1" spans="1:14">
      <c r="A1612" s="38">
        <v>45762.7193171296</v>
      </c>
      <c r="B1612" s="39"/>
      <c r="C1612" s="39"/>
      <c r="D1612" s="39" t="s">
        <v>23671</v>
      </c>
      <c r="E1612" s="39" t="s">
        <v>26215</v>
      </c>
      <c r="F1612" s="41" t="s">
        <v>26216</v>
      </c>
      <c r="G1612" s="39">
        <v>1</v>
      </c>
      <c r="H1612" s="42">
        <v>13</v>
      </c>
      <c r="I1612" s="44">
        <f>VENTAS[[#This Row],[Cantidad]]*VENTAS[[#This Row],[Precio Venta]]</f>
        <v>13</v>
      </c>
      <c r="J1612" s="42">
        <f>IF(VENTAS[[#This Row],[Nombre del Gestor]]&gt;1,VENTAS[[#This Row],[Precio Venta]]*10%,0)</f>
        <v>1.3</v>
      </c>
      <c r="K1612" s="42">
        <f>IFERROR(VLOOKUP(VENTAS[[#This Row],[Código del producto Vendido]],STOCK[],13,FALSE),VENTAS[[#This Row],[Precio Venta]]*0.6)-VENTAS[[#This Row],[Comisión Unitaria 10%]]</f>
        <v>6.5</v>
      </c>
      <c r="L1612" s="42">
        <f>VENTAS[[#This Row],[Cantidad]]*(VENTAS[[#This Row],[Precio Venta]]-VENTAS[[#This Row],[Costo Unitario SIN Comision]]-VENTAS[[#This Row],[Comisión Unitaria 10%]]-0.01*VENTAS[[#This Row],[Precio Venta]])</f>
        <v>5.07</v>
      </c>
      <c r="M1612" s="46"/>
      <c r="N1612" s="47" t="s">
        <v>26217</v>
      </c>
    </row>
    <row r="1613" ht="34" customHeight="1" spans="1:14">
      <c r="A1613" s="38">
        <v>45762.7212152778</v>
      </c>
      <c r="B1613" s="39"/>
      <c r="C1613" s="39"/>
      <c r="D1613" s="39" t="s">
        <v>23671</v>
      </c>
      <c r="E1613" s="39" t="s">
        <v>17179</v>
      </c>
      <c r="F1613" s="41" t="s">
        <v>16954</v>
      </c>
      <c r="G1613" s="39">
        <v>1</v>
      </c>
      <c r="H1613" s="42">
        <v>20</v>
      </c>
      <c r="I1613" s="44">
        <f>VENTAS[[#This Row],[Cantidad]]*VENTAS[[#This Row],[Precio Venta]]</f>
        <v>20</v>
      </c>
      <c r="J1613" s="42">
        <f>IF(VENTAS[[#This Row],[Nombre del Gestor]]&gt;1,VENTAS[[#This Row],[Precio Venta]]*10%,0)</f>
        <v>2</v>
      </c>
      <c r="K1613" s="42">
        <f>IFERROR(VLOOKUP(VENTAS[[#This Row],[Código del producto Vendido]],STOCK[],13,FALSE),VENTAS[[#This Row],[Precio Venta]]*0.6)-VENTAS[[#This Row],[Comisión Unitaria 10%]]</f>
        <v>9</v>
      </c>
      <c r="L1613" s="42">
        <f>VENTAS[[#This Row],[Cantidad]]*(VENTAS[[#This Row],[Precio Venta]]-VENTAS[[#This Row],[Costo Unitario SIN Comision]]-VENTAS[[#This Row],[Comisión Unitaria 10%]]-0.01*VENTAS[[#This Row],[Precio Venta]])</f>
        <v>8.8</v>
      </c>
      <c r="M1613" s="46"/>
      <c r="N1613" s="47" t="s">
        <v>26218</v>
      </c>
    </row>
    <row r="1614" ht="17" customHeight="1" spans="1:14">
      <c r="A1614" s="38">
        <v>45762.7228819444</v>
      </c>
      <c r="B1614" s="39"/>
      <c r="C1614" s="39"/>
      <c r="D1614" s="39" t="s">
        <v>23345</v>
      </c>
      <c r="E1614" s="39" t="s">
        <v>19846</v>
      </c>
      <c r="F1614" s="41" t="s">
        <v>26219</v>
      </c>
      <c r="G1614" s="39">
        <v>1</v>
      </c>
      <c r="H1614" s="42">
        <v>30</v>
      </c>
      <c r="I1614" s="44">
        <f>VENTAS[[#This Row],[Cantidad]]*VENTAS[[#This Row],[Precio Venta]]</f>
        <v>30</v>
      </c>
      <c r="J1614" s="42">
        <f>IF(VENTAS[[#This Row],[Nombre del Gestor]]&gt;1,VENTAS[[#This Row],[Precio Venta]]*10%,0)</f>
        <v>3</v>
      </c>
      <c r="K1614" s="42">
        <f>IFERROR(VLOOKUP(VENTAS[[#This Row],[Código del producto Vendido]],STOCK[],13,FALSE),VENTAS[[#This Row],[Precio Venta]]*0.6)-VENTAS[[#This Row],[Comisión Unitaria 10%]]</f>
        <v>31</v>
      </c>
      <c r="L1614" s="42">
        <f>VENTAS[[#This Row],[Cantidad]]*(VENTAS[[#This Row],[Precio Venta]]-VENTAS[[#This Row],[Costo Unitario SIN Comision]]-VENTAS[[#This Row],[Comisión Unitaria 10%]]-0.01*VENTAS[[#This Row],[Precio Venta]])</f>
        <v>-4.3</v>
      </c>
      <c r="M1614" s="46"/>
      <c r="N1614" s="47" t="s">
        <v>26220</v>
      </c>
    </row>
    <row r="1615" ht="17" customHeight="1" spans="1:14">
      <c r="A1615" s="38">
        <v>45762.796875</v>
      </c>
      <c r="B1615" s="39"/>
      <c r="C1615" s="39"/>
      <c r="D1615" s="39" t="s">
        <v>23671</v>
      </c>
      <c r="E1615" s="39" t="s">
        <v>26221</v>
      </c>
      <c r="F1615" s="41" t="s">
        <v>18117</v>
      </c>
      <c r="G1615" s="39">
        <v>1</v>
      </c>
      <c r="H1615" s="42">
        <v>18</v>
      </c>
      <c r="I1615" s="44">
        <f>VENTAS[[#This Row],[Cantidad]]*VENTAS[[#This Row],[Precio Venta]]</f>
        <v>18</v>
      </c>
      <c r="J1615" s="42">
        <f>IF(VENTAS[[#This Row],[Nombre del Gestor]]&gt;1,VENTAS[[#This Row],[Precio Venta]]*10%,0)</f>
        <v>1.8</v>
      </c>
      <c r="K1615" s="42">
        <f>IFERROR(VLOOKUP(VENTAS[[#This Row],[Código del producto Vendido]],STOCK[],13,FALSE),VENTAS[[#This Row],[Precio Venta]]*0.6)-VENTAS[[#This Row],[Comisión Unitaria 10%]]</f>
        <v>9</v>
      </c>
      <c r="L1615" s="42">
        <f>VENTAS[[#This Row],[Cantidad]]*(VENTAS[[#This Row],[Precio Venta]]-VENTAS[[#This Row],[Costo Unitario SIN Comision]]-VENTAS[[#This Row],[Comisión Unitaria 10%]]-0.01*VENTAS[[#This Row],[Precio Venta]])</f>
        <v>7.02</v>
      </c>
      <c r="M1615" s="46"/>
      <c r="N1615" s="47" t="s">
        <v>26222</v>
      </c>
    </row>
    <row r="1616" ht="17" customHeight="1" spans="1:14">
      <c r="A1616" s="38">
        <v>45762.796875</v>
      </c>
      <c r="B1616" s="39"/>
      <c r="C1616" s="39"/>
      <c r="D1616" s="39" t="s">
        <v>23671</v>
      </c>
      <c r="E1616" s="39" t="s">
        <v>18114</v>
      </c>
      <c r="F1616" s="41" t="s">
        <v>18115</v>
      </c>
      <c r="G1616" s="39">
        <v>1</v>
      </c>
      <c r="H1616" s="42">
        <v>18</v>
      </c>
      <c r="I1616" s="44">
        <f>VENTAS[[#This Row],[Cantidad]]*VENTAS[[#This Row],[Precio Venta]]</f>
        <v>18</v>
      </c>
      <c r="J1616" s="42">
        <f>IF(VENTAS[[#This Row],[Nombre del Gestor]]&gt;1,VENTAS[[#This Row],[Precio Venta]]*10%,0)</f>
        <v>1.8</v>
      </c>
      <c r="K1616" s="42">
        <f>IFERROR(VLOOKUP(VENTAS[[#This Row],[Código del producto Vendido]],STOCK[],13,FALSE),VENTAS[[#This Row],[Precio Venta]]*0.6)-VENTAS[[#This Row],[Comisión Unitaria 10%]]</f>
        <v>12</v>
      </c>
      <c r="L1616" s="42">
        <f>VENTAS[[#This Row],[Cantidad]]*(VENTAS[[#This Row],[Precio Venta]]-VENTAS[[#This Row],[Costo Unitario SIN Comision]]-VENTAS[[#This Row],[Comisión Unitaria 10%]]-0.01*VENTAS[[#This Row],[Precio Venta]])</f>
        <v>4.02</v>
      </c>
      <c r="M1616" s="46"/>
      <c r="N1616" s="47" t="s">
        <v>26223</v>
      </c>
    </row>
    <row r="1617" ht="17" customHeight="1" spans="1:14">
      <c r="A1617" s="38">
        <v>45762.796875</v>
      </c>
      <c r="B1617" s="39"/>
      <c r="C1617" s="39"/>
      <c r="D1617" s="39" t="s">
        <v>23671</v>
      </c>
      <c r="E1617" s="39" t="s">
        <v>26224</v>
      </c>
      <c r="F1617" s="41" t="s">
        <v>26225</v>
      </c>
      <c r="G1617" s="39">
        <v>1</v>
      </c>
      <c r="H1617" s="42">
        <v>18</v>
      </c>
      <c r="I1617" s="44">
        <f>VENTAS[[#This Row],[Cantidad]]*VENTAS[[#This Row],[Precio Venta]]</f>
        <v>18</v>
      </c>
      <c r="J1617" s="42">
        <f>IF(VENTAS[[#This Row],[Nombre del Gestor]]&gt;1,VENTAS[[#This Row],[Precio Venta]]*10%,0)</f>
        <v>1.8</v>
      </c>
      <c r="K1617" s="42">
        <f>IFERROR(VLOOKUP(VENTAS[[#This Row],[Código del producto Vendido]],STOCK[],13,FALSE),VENTAS[[#This Row],[Precio Venta]]*0.6)-VENTAS[[#This Row],[Comisión Unitaria 10%]]</f>
        <v>9</v>
      </c>
      <c r="L1617" s="42">
        <f>VENTAS[[#This Row],[Cantidad]]*(VENTAS[[#This Row],[Precio Venta]]-VENTAS[[#This Row],[Costo Unitario SIN Comision]]-VENTAS[[#This Row],[Comisión Unitaria 10%]]-0.01*VENTAS[[#This Row],[Precio Venta]])</f>
        <v>7.02</v>
      </c>
      <c r="M1617" s="46"/>
      <c r="N1617" s="47" t="s">
        <v>26226</v>
      </c>
    </row>
    <row r="1618" ht="17" customHeight="1" spans="1:14">
      <c r="A1618" s="38">
        <v>45762.7982175926</v>
      </c>
      <c r="B1618" s="39"/>
      <c r="C1618" s="39"/>
      <c r="D1618" s="39" t="s">
        <v>25885</v>
      </c>
      <c r="E1618" s="39" t="s">
        <v>17257</v>
      </c>
      <c r="F1618" s="41" t="s">
        <v>17258</v>
      </c>
      <c r="G1618" s="39">
        <v>1</v>
      </c>
      <c r="H1618" s="42">
        <v>30</v>
      </c>
      <c r="I1618" s="44">
        <f>VENTAS[[#This Row],[Cantidad]]*VENTAS[[#This Row],[Precio Venta]]</f>
        <v>30</v>
      </c>
      <c r="J1618" s="42">
        <f>IF(VENTAS[[#This Row],[Nombre del Gestor]]&gt;1,VENTAS[[#This Row],[Precio Venta]]*10%,0)</f>
        <v>3</v>
      </c>
      <c r="K1618" s="42">
        <f>IFERROR(VLOOKUP(VENTAS[[#This Row],[Código del producto Vendido]],STOCK[],13,FALSE),VENTAS[[#This Row],[Precio Venta]]*0.6)-VENTAS[[#This Row],[Comisión Unitaria 10%]]</f>
        <v>14</v>
      </c>
      <c r="L1618" s="42">
        <f>VENTAS[[#This Row],[Cantidad]]*(VENTAS[[#This Row],[Precio Venta]]-VENTAS[[#This Row],[Costo Unitario SIN Comision]]-VENTAS[[#This Row],[Comisión Unitaria 10%]]-0.01*VENTAS[[#This Row],[Precio Venta]])</f>
        <v>12.7</v>
      </c>
      <c r="M1618" s="46"/>
      <c r="N1618" s="47" t="s">
        <v>26227</v>
      </c>
    </row>
    <row r="1619" ht="17" customHeight="1" spans="1:14">
      <c r="A1619" s="38">
        <v>45762.7982175926</v>
      </c>
      <c r="B1619" s="39"/>
      <c r="C1619" s="39"/>
      <c r="D1619" s="39" t="s">
        <v>25885</v>
      </c>
      <c r="E1619" s="39" t="s">
        <v>17598</v>
      </c>
      <c r="F1619" s="41" t="s">
        <v>17597</v>
      </c>
      <c r="G1619" s="39">
        <v>1</v>
      </c>
      <c r="H1619" s="42">
        <v>30</v>
      </c>
      <c r="I1619" s="44">
        <f>VENTAS[[#This Row],[Cantidad]]*VENTAS[[#This Row],[Precio Venta]]</f>
        <v>30</v>
      </c>
      <c r="J1619" s="42">
        <f>IF(VENTAS[[#This Row],[Nombre del Gestor]]&gt;1,VENTAS[[#This Row],[Precio Venta]]*10%,0)</f>
        <v>3</v>
      </c>
      <c r="K1619" s="42">
        <f>IFERROR(VLOOKUP(VENTAS[[#This Row],[Código del producto Vendido]],STOCK[],13,FALSE),VENTAS[[#This Row],[Precio Venta]]*0.6)-VENTAS[[#This Row],[Comisión Unitaria 10%]]</f>
        <v>6.8</v>
      </c>
      <c r="L1619" s="42">
        <f>VENTAS[[#This Row],[Cantidad]]*(VENTAS[[#This Row],[Precio Venta]]-VENTAS[[#This Row],[Costo Unitario SIN Comision]]-VENTAS[[#This Row],[Comisión Unitaria 10%]]-0.01*VENTAS[[#This Row],[Precio Venta]])</f>
        <v>19.9</v>
      </c>
      <c r="M1619" s="46"/>
      <c r="N1619" s="47" t="s">
        <v>26228</v>
      </c>
    </row>
    <row r="1620" ht="34" customHeight="1" spans="1:14">
      <c r="A1620" s="38">
        <v>45763.6733217593</v>
      </c>
      <c r="B1620" s="39"/>
      <c r="C1620" s="39"/>
      <c r="D1620" s="39" t="s">
        <v>26229</v>
      </c>
      <c r="E1620" s="39" t="s">
        <v>18974</v>
      </c>
      <c r="F1620" s="41" t="s">
        <v>18975</v>
      </c>
      <c r="G1620" s="39">
        <v>1</v>
      </c>
      <c r="H1620" s="42">
        <v>50</v>
      </c>
      <c r="I1620" s="44">
        <f>VENTAS[[#This Row],[Cantidad]]*VENTAS[[#This Row],[Precio Venta]]</f>
        <v>50</v>
      </c>
      <c r="J1620" s="42">
        <f>IF(VENTAS[[#This Row],[Nombre del Gestor]]&gt;1,VENTAS[[#This Row],[Precio Venta]]*10%,0)</f>
        <v>5</v>
      </c>
      <c r="K1620" s="42">
        <f>IFERROR(VLOOKUP(VENTAS[[#This Row],[Código del producto Vendido]],STOCK[],13,FALSE),VENTAS[[#This Row],[Precio Venta]]*0.6)-VENTAS[[#This Row],[Comisión Unitaria 10%]]</f>
        <v>12</v>
      </c>
      <c r="L1620" s="42">
        <f>VENTAS[[#This Row],[Cantidad]]*(VENTAS[[#This Row],[Precio Venta]]-VENTAS[[#This Row],[Costo Unitario SIN Comision]]-VENTAS[[#This Row],[Comisión Unitaria 10%]]-0.01*VENTAS[[#This Row],[Precio Venta]])</f>
        <v>32.5</v>
      </c>
      <c r="M1620" s="46"/>
      <c r="N1620" s="47" t="s">
        <v>26230</v>
      </c>
    </row>
    <row r="1621" ht="17" customHeight="1" spans="1:14">
      <c r="A1621" s="38">
        <v>45763.7692824074</v>
      </c>
      <c r="B1621" s="39"/>
      <c r="C1621" s="39"/>
      <c r="D1621" s="39" t="s">
        <v>24790</v>
      </c>
      <c r="E1621" s="39" t="s">
        <v>19191</v>
      </c>
      <c r="F1621" s="41" t="s">
        <v>19192</v>
      </c>
      <c r="G1621" s="39">
        <v>1</v>
      </c>
      <c r="H1621" s="42">
        <v>40</v>
      </c>
      <c r="I1621" s="44">
        <f>VENTAS[[#This Row],[Cantidad]]*VENTAS[[#This Row],[Precio Venta]]</f>
        <v>40</v>
      </c>
      <c r="J1621" s="42">
        <f>IF(VENTAS[[#This Row],[Nombre del Gestor]]&gt;1,VENTAS[[#This Row],[Precio Venta]]*10%,0)</f>
        <v>4</v>
      </c>
      <c r="K1621" s="42">
        <f>IFERROR(VLOOKUP(VENTAS[[#This Row],[Código del producto Vendido]],STOCK[],13,FALSE),VENTAS[[#This Row],[Precio Venta]]*0.6)-VENTAS[[#This Row],[Comisión Unitaria 10%]]</f>
        <v>12</v>
      </c>
      <c r="L1621" s="42">
        <f>VENTAS[[#This Row],[Cantidad]]*(VENTAS[[#This Row],[Precio Venta]]-VENTAS[[#This Row],[Costo Unitario SIN Comision]]-VENTAS[[#This Row],[Comisión Unitaria 10%]]-0.01*VENTAS[[#This Row],[Precio Venta]])</f>
        <v>23.6</v>
      </c>
      <c r="M1621" s="46"/>
      <c r="N1621" s="47" t="s">
        <v>26231</v>
      </c>
    </row>
    <row r="1622" ht="17" customHeight="1" spans="1:14">
      <c r="A1622" s="38">
        <v>45763.7755439815</v>
      </c>
      <c r="B1622" s="39"/>
      <c r="C1622" s="39"/>
      <c r="D1622" s="39" t="s">
        <v>26232</v>
      </c>
      <c r="E1622" s="39" t="s">
        <v>26233</v>
      </c>
      <c r="F1622" s="41" t="s">
        <v>26234</v>
      </c>
      <c r="G1622" s="39">
        <v>1</v>
      </c>
      <c r="H1622" s="42">
        <v>20</v>
      </c>
      <c r="I1622" s="44">
        <f>VENTAS[[#This Row],[Cantidad]]*VENTAS[[#This Row],[Precio Venta]]</f>
        <v>20</v>
      </c>
      <c r="J1622" s="42">
        <f>IF(VENTAS[[#This Row],[Nombre del Gestor]]&gt;1,VENTAS[[#This Row],[Precio Venta]]*10%,0)</f>
        <v>2</v>
      </c>
      <c r="K1622" s="42">
        <f>IFERROR(VLOOKUP(VENTAS[[#This Row],[Código del producto Vendido]],STOCK[],13,FALSE),VENTAS[[#This Row],[Precio Venta]]*0.6)-VENTAS[[#This Row],[Comisión Unitaria 10%]]</f>
        <v>10</v>
      </c>
      <c r="L1622" s="42">
        <f>VENTAS[[#This Row],[Cantidad]]*(VENTAS[[#This Row],[Precio Venta]]-VENTAS[[#This Row],[Costo Unitario SIN Comision]]-VENTAS[[#This Row],[Comisión Unitaria 10%]]-0.01*VENTAS[[#This Row],[Precio Venta]])</f>
        <v>7.8</v>
      </c>
      <c r="M1622" s="46"/>
      <c r="N1622" s="47" t="s">
        <v>26235</v>
      </c>
    </row>
    <row r="1623" ht="17" customHeight="1" spans="1:14">
      <c r="A1623" s="38">
        <v>45763.7755439815</v>
      </c>
      <c r="B1623" s="39"/>
      <c r="C1623" s="39"/>
      <c r="D1623" s="39" t="s">
        <v>26232</v>
      </c>
      <c r="E1623" s="39" t="s">
        <v>18507</v>
      </c>
      <c r="F1623" s="41" t="s">
        <v>18508</v>
      </c>
      <c r="G1623" s="39">
        <v>1</v>
      </c>
      <c r="H1623" s="42">
        <v>18</v>
      </c>
      <c r="I1623" s="44">
        <f>VENTAS[[#This Row],[Cantidad]]*VENTAS[[#This Row],[Precio Venta]]</f>
        <v>18</v>
      </c>
      <c r="J1623" s="42">
        <f>IF(VENTAS[[#This Row],[Nombre del Gestor]]&gt;1,VENTAS[[#This Row],[Precio Venta]]*10%,0)</f>
        <v>1.8</v>
      </c>
      <c r="K1623" s="42">
        <f>IFERROR(VLOOKUP(VENTAS[[#This Row],[Código del producto Vendido]],STOCK[],13,FALSE),VENTAS[[#This Row],[Precio Venta]]*0.6)-VENTAS[[#This Row],[Comisión Unitaria 10%]]</f>
        <v>12</v>
      </c>
      <c r="L1623" s="42">
        <f>VENTAS[[#This Row],[Cantidad]]*(VENTAS[[#This Row],[Precio Venta]]-VENTAS[[#This Row],[Costo Unitario SIN Comision]]-VENTAS[[#This Row],[Comisión Unitaria 10%]]-0.01*VENTAS[[#This Row],[Precio Venta]])</f>
        <v>4.02</v>
      </c>
      <c r="M1623" s="46"/>
      <c r="N1623" s="47" t="s">
        <v>26236</v>
      </c>
    </row>
    <row r="1624" ht="17" customHeight="1" spans="1:14">
      <c r="A1624" s="38">
        <v>45763.7755439815</v>
      </c>
      <c r="B1624" s="39"/>
      <c r="C1624" s="39"/>
      <c r="D1624" s="39" t="s">
        <v>26232</v>
      </c>
      <c r="E1624" s="39" t="s">
        <v>18425</v>
      </c>
      <c r="F1624" s="41" t="s">
        <v>18426</v>
      </c>
      <c r="G1624" s="39">
        <v>1</v>
      </c>
      <c r="H1624" s="42">
        <v>25</v>
      </c>
      <c r="I1624" s="44">
        <f>VENTAS[[#This Row],[Cantidad]]*VENTAS[[#This Row],[Precio Venta]]</f>
        <v>25</v>
      </c>
      <c r="J1624" s="42">
        <f>IF(VENTAS[[#This Row],[Nombre del Gestor]]&gt;1,VENTAS[[#This Row],[Precio Venta]]*10%,0)</f>
        <v>2.5</v>
      </c>
      <c r="K1624" s="42">
        <f>IFERROR(VLOOKUP(VENTAS[[#This Row],[Código del producto Vendido]],STOCK[],13,FALSE),VENTAS[[#This Row],[Precio Venta]]*0.6)-VENTAS[[#This Row],[Comisión Unitaria 10%]]</f>
        <v>12</v>
      </c>
      <c r="L1624" s="42">
        <f>VENTAS[[#This Row],[Cantidad]]*(VENTAS[[#This Row],[Precio Venta]]-VENTAS[[#This Row],[Costo Unitario SIN Comision]]-VENTAS[[#This Row],[Comisión Unitaria 10%]]-0.01*VENTAS[[#This Row],[Precio Venta]])</f>
        <v>10.25</v>
      </c>
      <c r="M1624" s="46"/>
      <c r="N1624" s="47" t="s">
        <v>26237</v>
      </c>
    </row>
    <row r="1625" ht="34" customHeight="1" spans="1:14">
      <c r="A1625" s="38">
        <v>45763.7810532407</v>
      </c>
      <c r="B1625" s="39"/>
      <c r="C1625" s="39"/>
      <c r="D1625" s="39" t="s">
        <v>25436</v>
      </c>
      <c r="E1625" s="39" t="s">
        <v>17603</v>
      </c>
      <c r="F1625" s="41" t="s">
        <v>17604</v>
      </c>
      <c r="G1625" s="39">
        <v>1</v>
      </c>
      <c r="H1625" s="42">
        <v>25</v>
      </c>
      <c r="I1625" s="44">
        <f>VENTAS[[#This Row],[Cantidad]]*VENTAS[[#This Row],[Precio Venta]]</f>
        <v>25</v>
      </c>
      <c r="J1625" s="42">
        <f>IF(VENTAS[[#This Row],[Nombre del Gestor]]&gt;1,VENTAS[[#This Row],[Precio Venta]]*10%,0)</f>
        <v>2.5</v>
      </c>
      <c r="K1625" s="42">
        <f>IFERROR(VLOOKUP(VENTAS[[#This Row],[Código del producto Vendido]],STOCK[],13,FALSE),VENTAS[[#This Row],[Precio Venta]]*0.6)-VENTAS[[#This Row],[Comisión Unitaria 10%]]</f>
        <v>12</v>
      </c>
      <c r="L1625" s="42">
        <f>VENTAS[[#This Row],[Cantidad]]*(VENTAS[[#This Row],[Precio Venta]]-VENTAS[[#This Row],[Costo Unitario SIN Comision]]-VENTAS[[#This Row],[Comisión Unitaria 10%]]-0.01*VENTAS[[#This Row],[Precio Venta]])</f>
        <v>10.25</v>
      </c>
      <c r="M1625" s="46"/>
      <c r="N1625" s="47" t="s">
        <v>26238</v>
      </c>
    </row>
    <row r="1626" ht="34" customHeight="1" spans="1:14">
      <c r="A1626" s="38">
        <v>45763.7847337963</v>
      </c>
      <c r="B1626" s="39"/>
      <c r="C1626" s="39"/>
      <c r="D1626" s="39" t="s">
        <v>25436</v>
      </c>
      <c r="E1626" s="39" t="s">
        <v>17937</v>
      </c>
      <c r="F1626" s="41" t="s">
        <v>17938</v>
      </c>
      <c r="G1626" s="39">
        <v>1</v>
      </c>
      <c r="H1626" s="42">
        <v>20</v>
      </c>
      <c r="I1626" s="44">
        <f>VENTAS[[#This Row],[Cantidad]]*VENTAS[[#This Row],[Precio Venta]]</f>
        <v>20</v>
      </c>
      <c r="J1626" s="42">
        <f>IF(VENTAS[[#This Row],[Nombre del Gestor]]&gt;1,VENTAS[[#This Row],[Precio Venta]]*10%,0)</f>
        <v>2</v>
      </c>
      <c r="K1626" s="42">
        <f>IFERROR(VLOOKUP(VENTAS[[#This Row],[Código del producto Vendido]],STOCK[],13,FALSE),VENTAS[[#This Row],[Precio Venta]]*0.6)-VENTAS[[#This Row],[Comisión Unitaria 10%]]</f>
        <v>12</v>
      </c>
      <c r="L1626" s="42">
        <f>VENTAS[[#This Row],[Cantidad]]*(VENTAS[[#This Row],[Precio Venta]]-VENTAS[[#This Row],[Costo Unitario SIN Comision]]-VENTAS[[#This Row],[Comisión Unitaria 10%]]-0.01*VENTAS[[#This Row],[Precio Venta]])</f>
        <v>5.8</v>
      </c>
      <c r="M1626" s="46"/>
      <c r="N1626" s="47" t="s">
        <v>26239</v>
      </c>
    </row>
    <row r="1627" ht="34" customHeight="1" spans="1:14">
      <c r="A1627" s="38">
        <v>45763.7847337963</v>
      </c>
      <c r="B1627" s="39"/>
      <c r="C1627" s="39"/>
      <c r="D1627" s="39" t="s">
        <v>25436</v>
      </c>
      <c r="E1627" s="39" t="s">
        <v>26240</v>
      </c>
      <c r="F1627" s="41" t="s">
        <v>25754</v>
      </c>
      <c r="G1627" s="39">
        <v>1</v>
      </c>
      <c r="H1627" s="42">
        <v>25</v>
      </c>
      <c r="I1627" s="44">
        <f>VENTAS[[#This Row],[Cantidad]]*VENTAS[[#This Row],[Precio Venta]]</f>
        <v>25</v>
      </c>
      <c r="J1627" s="42">
        <f>IF(VENTAS[[#This Row],[Nombre del Gestor]]&gt;1,VENTAS[[#This Row],[Precio Venta]]*10%,0)</f>
        <v>2.5</v>
      </c>
      <c r="K1627" s="42">
        <f>IFERROR(VLOOKUP(VENTAS[[#This Row],[Código del producto Vendido]],STOCK[],13,FALSE),VENTAS[[#This Row],[Precio Venta]]*0.6)-VENTAS[[#This Row],[Comisión Unitaria 10%]]</f>
        <v>12.5</v>
      </c>
      <c r="L1627" s="42">
        <f>VENTAS[[#This Row],[Cantidad]]*(VENTAS[[#This Row],[Precio Venta]]-VENTAS[[#This Row],[Costo Unitario SIN Comision]]-VENTAS[[#This Row],[Comisión Unitaria 10%]]-0.01*VENTAS[[#This Row],[Precio Venta]])</f>
        <v>9.75</v>
      </c>
      <c r="M1627" s="46"/>
      <c r="N1627" s="47" t="s">
        <v>26241</v>
      </c>
    </row>
    <row r="1628" ht="34" customHeight="1" spans="1:14">
      <c r="A1628" s="38">
        <v>45763.7847337963</v>
      </c>
      <c r="B1628" s="39"/>
      <c r="C1628" s="39"/>
      <c r="D1628" s="39" t="s">
        <v>25436</v>
      </c>
      <c r="E1628" s="39" t="s">
        <v>26242</v>
      </c>
      <c r="F1628" s="41" t="s">
        <v>26243</v>
      </c>
      <c r="G1628" s="39">
        <v>1</v>
      </c>
      <c r="H1628" s="42">
        <v>25</v>
      </c>
      <c r="I1628" s="44">
        <f>VENTAS[[#This Row],[Cantidad]]*VENTAS[[#This Row],[Precio Venta]]</f>
        <v>25</v>
      </c>
      <c r="J1628" s="42">
        <f>IF(VENTAS[[#This Row],[Nombre del Gestor]]&gt;1,VENTAS[[#This Row],[Precio Venta]]*10%,0)</f>
        <v>2.5</v>
      </c>
      <c r="K1628" s="42">
        <f>IFERROR(VLOOKUP(VENTAS[[#This Row],[Código del producto Vendido]],STOCK[],13,FALSE),VENTAS[[#This Row],[Precio Venta]]*0.6)-VENTAS[[#This Row],[Comisión Unitaria 10%]]</f>
        <v>12.5</v>
      </c>
      <c r="L1628" s="42">
        <f>VENTAS[[#This Row],[Cantidad]]*(VENTAS[[#This Row],[Precio Venta]]-VENTAS[[#This Row],[Costo Unitario SIN Comision]]-VENTAS[[#This Row],[Comisión Unitaria 10%]]-0.01*VENTAS[[#This Row],[Precio Venta]])</f>
        <v>9.75</v>
      </c>
      <c r="M1628" s="46"/>
      <c r="N1628" s="47" t="s">
        <v>26244</v>
      </c>
    </row>
    <row r="1629" ht="34" customHeight="1" spans="1:14">
      <c r="A1629" s="38">
        <v>45763.7847337963</v>
      </c>
      <c r="B1629" s="39"/>
      <c r="C1629" s="39"/>
      <c r="D1629" s="39" t="s">
        <v>25436</v>
      </c>
      <c r="E1629" s="39" t="s">
        <v>17949</v>
      </c>
      <c r="F1629" s="41" t="s">
        <v>17948</v>
      </c>
      <c r="G1629" s="39">
        <v>1</v>
      </c>
      <c r="H1629" s="42">
        <v>28</v>
      </c>
      <c r="I1629" s="44">
        <f>VENTAS[[#This Row],[Cantidad]]*VENTAS[[#This Row],[Precio Venta]]</f>
        <v>28</v>
      </c>
      <c r="J1629" s="42">
        <f>IF(VENTAS[[#This Row],[Nombre del Gestor]]&gt;1,VENTAS[[#This Row],[Precio Venta]]*10%,0)</f>
        <v>2.8</v>
      </c>
      <c r="K1629" s="42">
        <f>IFERROR(VLOOKUP(VENTAS[[#This Row],[Código del producto Vendido]],STOCK[],13,FALSE),VENTAS[[#This Row],[Precio Venta]]*0.6)-VENTAS[[#This Row],[Comisión Unitaria 10%]]</f>
        <v>12</v>
      </c>
      <c r="L1629" s="42">
        <f>VENTAS[[#This Row],[Cantidad]]*(VENTAS[[#This Row],[Precio Venta]]-VENTAS[[#This Row],[Costo Unitario SIN Comision]]-VENTAS[[#This Row],[Comisión Unitaria 10%]]-0.01*VENTAS[[#This Row],[Precio Venta]])</f>
        <v>12.92</v>
      </c>
      <c r="M1629" s="46"/>
      <c r="N1629" s="47" t="s">
        <v>26245</v>
      </c>
    </row>
    <row r="1630" ht="34" customHeight="1" spans="1:14">
      <c r="A1630" s="38">
        <v>45763.7847337963</v>
      </c>
      <c r="B1630" s="39"/>
      <c r="C1630" s="39"/>
      <c r="D1630" s="39" t="s">
        <v>25436</v>
      </c>
      <c r="E1630" s="39" t="s">
        <v>19116</v>
      </c>
      <c r="F1630" s="41" t="s">
        <v>19117</v>
      </c>
      <c r="G1630" s="39">
        <v>1</v>
      </c>
      <c r="H1630" s="42">
        <v>30</v>
      </c>
      <c r="I1630" s="44">
        <f>VENTAS[[#This Row],[Cantidad]]*VENTAS[[#This Row],[Precio Venta]]</f>
        <v>30</v>
      </c>
      <c r="J1630" s="42">
        <f>IF(VENTAS[[#This Row],[Nombre del Gestor]]&gt;1,VENTAS[[#This Row],[Precio Venta]]*10%,0)</f>
        <v>3</v>
      </c>
      <c r="K1630" s="42">
        <f>IFERROR(VLOOKUP(VENTAS[[#This Row],[Código del producto Vendido]],STOCK[],13,FALSE),VENTAS[[#This Row],[Precio Venta]]*0.6)-VENTAS[[#This Row],[Comisión Unitaria 10%]]</f>
        <v>12</v>
      </c>
      <c r="L1630" s="42">
        <f>VENTAS[[#This Row],[Cantidad]]*(VENTAS[[#This Row],[Precio Venta]]-VENTAS[[#This Row],[Costo Unitario SIN Comision]]-VENTAS[[#This Row],[Comisión Unitaria 10%]]-0.01*VENTAS[[#This Row],[Precio Venta]])</f>
        <v>14.7</v>
      </c>
      <c r="M1630" s="46"/>
      <c r="N1630" s="47" t="s">
        <v>26246</v>
      </c>
    </row>
    <row r="1631" ht="17" customHeight="1" spans="1:14">
      <c r="A1631" s="38">
        <v>45763.7878703704</v>
      </c>
      <c r="B1631" s="39"/>
      <c r="C1631" s="39"/>
      <c r="D1631" s="39"/>
      <c r="E1631" s="39" t="s">
        <v>26247</v>
      </c>
      <c r="F1631" s="41" t="s">
        <v>26248</v>
      </c>
      <c r="G1631" s="39">
        <v>1</v>
      </c>
      <c r="H1631" s="42">
        <v>25</v>
      </c>
      <c r="I1631" s="44">
        <f>VENTAS[[#This Row],[Cantidad]]*VENTAS[[#This Row],[Precio Venta]]</f>
        <v>25</v>
      </c>
      <c r="J1631" s="42">
        <f>IF(VENTAS[[#This Row],[Nombre del Gestor]]&gt;1,VENTAS[[#This Row],[Precio Venta]]*10%,0)</f>
        <v>0</v>
      </c>
      <c r="K1631" s="42">
        <f>IFERROR(VLOOKUP(VENTAS[[#This Row],[Código del producto Vendido]],STOCK[],13,FALSE),VENTAS[[#This Row],[Precio Venta]]*0.6)-VENTAS[[#This Row],[Comisión Unitaria 10%]]</f>
        <v>15</v>
      </c>
      <c r="L1631" s="42">
        <f>VENTAS[[#This Row],[Cantidad]]*(VENTAS[[#This Row],[Precio Venta]]-VENTAS[[#This Row],[Costo Unitario SIN Comision]]-VENTAS[[#This Row],[Comisión Unitaria 10%]]-0.01*VENTAS[[#This Row],[Precio Venta]])</f>
        <v>9.75</v>
      </c>
      <c r="M1631" s="46"/>
      <c r="N1631" s="47" t="s">
        <v>26249</v>
      </c>
    </row>
    <row r="1632" ht="17" customHeight="1" spans="1:14">
      <c r="A1632" s="38">
        <v>45763.7878703704</v>
      </c>
      <c r="B1632" s="39"/>
      <c r="C1632" s="39"/>
      <c r="D1632" s="39"/>
      <c r="E1632" s="39" t="s">
        <v>19054</v>
      </c>
      <c r="F1632" s="41" t="s">
        <v>19055</v>
      </c>
      <c r="G1632" s="39">
        <v>1</v>
      </c>
      <c r="H1632" s="42">
        <v>18</v>
      </c>
      <c r="I1632" s="44">
        <f>VENTAS[[#This Row],[Cantidad]]*VENTAS[[#This Row],[Precio Venta]]</f>
        <v>18</v>
      </c>
      <c r="J1632" s="42">
        <f>IF(VENTAS[[#This Row],[Nombre del Gestor]]&gt;1,VENTAS[[#This Row],[Precio Venta]]*10%,0)</f>
        <v>0</v>
      </c>
      <c r="K1632" s="42">
        <f>IFERROR(VLOOKUP(VENTAS[[#This Row],[Código del producto Vendido]],STOCK[],13,FALSE),VENTAS[[#This Row],[Precio Venta]]*0.6)-VENTAS[[#This Row],[Comisión Unitaria 10%]]</f>
        <v>13.8</v>
      </c>
      <c r="L1632" s="42">
        <f>VENTAS[[#This Row],[Cantidad]]*(VENTAS[[#This Row],[Precio Venta]]-VENTAS[[#This Row],[Costo Unitario SIN Comision]]-VENTAS[[#This Row],[Comisión Unitaria 10%]]-0.01*VENTAS[[#This Row],[Precio Venta]])</f>
        <v>4.02</v>
      </c>
      <c r="M1632" s="46"/>
      <c r="N1632" s="47" t="s">
        <v>26250</v>
      </c>
    </row>
    <row r="1633" ht="34" customHeight="1" spans="1:14">
      <c r="A1633" s="38">
        <v>45763.7878703704</v>
      </c>
      <c r="B1633" s="39"/>
      <c r="C1633" s="39"/>
      <c r="D1633" s="39"/>
      <c r="E1633" s="39" t="s">
        <v>18597</v>
      </c>
      <c r="F1633" s="41" t="s">
        <v>26251</v>
      </c>
      <c r="G1633" s="39">
        <v>1</v>
      </c>
      <c r="H1633" s="42">
        <v>30</v>
      </c>
      <c r="I1633" s="44">
        <f>VENTAS[[#This Row],[Cantidad]]*VENTAS[[#This Row],[Precio Venta]]</f>
        <v>30</v>
      </c>
      <c r="J1633" s="42">
        <f>IF(VENTAS[[#This Row],[Nombre del Gestor]]&gt;1,VENTAS[[#This Row],[Precio Venta]]*10%,0)</f>
        <v>0</v>
      </c>
      <c r="K1633" s="42">
        <f>IFERROR(VLOOKUP(VENTAS[[#This Row],[Código del producto Vendido]],STOCK[],13,FALSE),VENTAS[[#This Row],[Precio Venta]]*0.6)-VENTAS[[#This Row],[Comisión Unitaria 10%]]</f>
        <v>15</v>
      </c>
      <c r="L1633" s="42">
        <f>VENTAS[[#This Row],[Cantidad]]*(VENTAS[[#This Row],[Precio Venta]]-VENTAS[[#This Row],[Costo Unitario SIN Comision]]-VENTAS[[#This Row],[Comisión Unitaria 10%]]-0.01*VENTAS[[#This Row],[Precio Venta]])</f>
        <v>14.7</v>
      </c>
      <c r="M1633" s="46"/>
      <c r="N1633" s="47" t="s">
        <v>26252</v>
      </c>
    </row>
    <row r="1634" ht="17" customHeight="1" spans="1:14">
      <c r="A1634" s="38">
        <v>45763.7878703704</v>
      </c>
      <c r="B1634" s="39"/>
      <c r="C1634" s="39"/>
      <c r="D1634" s="39"/>
      <c r="E1634" s="39" t="s">
        <v>18448</v>
      </c>
      <c r="F1634" s="41" t="s">
        <v>18449</v>
      </c>
      <c r="G1634" s="39">
        <v>1</v>
      </c>
      <c r="H1634" s="42">
        <v>25</v>
      </c>
      <c r="I1634" s="44">
        <f>VENTAS[[#This Row],[Cantidad]]*VENTAS[[#This Row],[Precio Venta]]</f>
        <v>25</v>
      </c>
      <c r="J1634" s="42">
        <f>IF(VENTAS[[#This Row],[Nombre del Gestor]]&gt;1,VENTAS[[#This Row],[Precio Venta]]*10%,0)</f>
        <v>0</v>
      </c>
      <c r="K1634" s="42">
        <f>IFERROR(VLOOKUP(VENTAS[[#This Row],[Código del producto Vendido]],STOCK[],13,FALSE),VENTAS[[#This Row],[Precio Venta]]*0.6)-VENTAS[[#This Row],[Comisión Unitaria 10%]]</f>
        <v>14.5</v>
      </c>
      <c r="L1634" s="42">
        <f>VENTAS[[#This Row],[Cantidad]]*(VENTAS[[#This Row],[Precio Venta]]-VENTAS[[#This Row],[Costo Unitario SIN Comision]]-VENTAS[[#This Row],[Comisión Unitaria 10%]]-0.01*VENTAS[[#This Row],[Precio Venta]])</f>
        <v>10.25</v>
      </c>
      <c r="M1634" s="46"/>
      <c r="N1634" s="47" t="s">
        <v>26253</v>
      </c>
    </row>
    <row r="1635" ht="34" customHeight="1" spans="1:14">
      <c r="A1635" s="38">
        <v>45763.7878703704</v>
      </c>
      <c r="B1635" s="39"/>
      <c r="C1635" s="39"/>
      <c r="D1635" s="39"/>
      <c r="E1635" s="39" t="s">
        <v>18765</v>
      </c>
      <c r="F1635" s="41" t="s">
        <v>18766</v>
      </c>
      <c r="G1635" s="39">
        <v>1</v>
      </c>
      <c r="H1635" s="42">
        <v>30</v>
      </c>
      <c r="I1635" s="44">
        <f>VENTAS[[#This Row],[Cantidad]]*VENTAS[[#This Row],[Precio Venta]]</f>
        <v>30</v>
      </c>
      <c r="J1635" s="42">
        <f>IF(VENTAS[[#This Row],[Nombre del Gestor]]&gt;1,VENTAS[[#This Row],[Precio Venta]]*10%,0)</f>
        <v>0</v>
      </c>
      <c r="K1635" s="42">
        <f>IFERROR(VLOOKUP(VENTAS[[#This Row],[Código del producto Vendido]],STOCK[],13,FALSE),VENTAS[[#This Row],[Precio Venta]]*0.6)-VENTAS[[#This Row],[Comisión Unitaria 10%]]</f>
        <v>15.73</v>
      </c>
      <c r="L1635" s="42">
        <f>VENTAS[[#This Row],[Cantidad]]*(VENTAS[[#This Row],[Precio Venta]]-VENTAS[[#This Row],[Costo Unitario SIN Comision]]-VENTAS[[#This Row],[Comisión Unitaria 10%]]-0.01*VENTAS[[#This Row],[Precio Venta]])</f>
        <v>13.97</v>
      </c>
      <c r="M1635" s="46"/>
      <c r="N1635" s="47" t="s">
        <v>26254</v>
      </c>
    </row>
    <row r="1636" ht="34" customHeight="1" spans="1:14">
      <c r="A1636" s="38">
        <v>45763.7894907407</v>
      </c>
      <c r="B1636" s="39"/>
      <c r="C1636" s="39"/>
      <c r="D1636" s="39"/>
      <c r="E1636" s="39" t="s">
        <v>18769</v>
      </c>
      <c r="F1636" s="41" t="s">
        <v>18766</v>
      </c>
      <c r="G1636" s="39">
        <v>1</v>
      </c>
      <c r="H1636" s="42">
        <v>30</v>
      </c>
      <c r="I1636" s="44">
        <f>VENTAS[[#This Row],[Cantidad]]*VENTAS[[#This Row],[Precio Venta]]</f>
        <v>30</v>
      </c>
      <c r="J1636" s="42">
        <f>IF(VENTAS[[#This Row],[Nombre del Gestor]]&gt;1,VENTAS[[#This Row],[Precio Venta]]*10%,0)</f>
        <v>0</v>
      </c>
      <c r="K1636" s="42">
        <f>IFERROR(VLOOKUP(VENTAS[[#This Row],[Código del producto Vendido]],STOCK[],13,FALSE),VENTAS[[#This Row],[Precio Venta]]*0.6)-VENTAS[[#This Row],[Comisión Unitaria 10%]]</f>
        <v>15.73</v>
      </c>
      <c r="L1636" s="42">
        <f>VENTAS[[#This Row],[Cantidad]]*(VENTAS[[#This Row],[Precio Venta]]-VENTAS[[#This Row],[Costo Unitario SIN Comision]]-VENTAS[[#This Row],[Comisión Unitaria 10%]]-0.01*VENTAS[[#This Row],[Precio Venta]])</f>
        <v>13.97</v>
      </c>
      <c r="M1636" s="46"/>
      <c r="N1636" s="47" t="s">
        <v>26255</v>
      </c>
    </row>
    <row r="1637" ht="34" customHeight="1" spans="1:14">
      <c r="A1637" s="38">
        <v>45763.8798726852</v>
      </c>
      <c r="B1637" s="39"/>
      <c r="C1637" s="39"/>
      <c r="D1637" s="39"/>
      <c r="E1637" s="39" t="s">
        <v>18476</v>
      </c>
      <c r="F1637" s="41" t="s">
        <v>26256</v>
      </c>
      <c r="G1637" s="39">
        <v>1</v>
      </c>
      <c r="H1637" s="42">
        <v>25</v>
      </c>
      <c r="I1637" s="44">
        <f>VENTAS[[#This Row],[Cantidad]]*VENTAS[[#This Row],[Precio Venta]]</f>
        <v>25</v>
      </c>
      <c r="J1637" s="42">
        <f>IF(VENTAS[[#This Row],[Nombre del Gestor]]&gt;1,VENTAS[[#This Row],[Precio Venta]]*10%,0)</f>
        <v>0</v>
      </c>
      <c r="K1637" s="42">
        <f>IFERROR(VLOOKUP(VENTAS[[#This Row],[Código del producto Vendido]],STOCK[],13,FALSE),VENTAS[[#This Row],[Precio Venta]]*0.6)-VENTAS[[#This Row],[Comisión Unitaria 10%]]</f>
        <v>14.5</v>
      </c>
      <c r="L1637" s="42">
        <f>VENTAS[[#This Row],[Cantidad]]*(VENTAS[[#This Row],[Precio Venta]]-VENTAS[[#This Row],[Costo Unitario SIN Comision]]-VENTAS[[#This Row],[Comisión Unitaria 10%]]-0.01*VENTAS[[#This Row],[Precio Venta]])</f>
        <v>10.25</v>
      </c>
      <c r="M1637" s="46"/>
      <c r="N1637" s="47" t="s">
        <v>26257</v>
      </c>
    </row>
    <row r="1638" ht="34" customHeight="1" spans="1:14">
      <c r="A1638" s="38">
        <v>45765.365162037</v>
      </c>
      <c r="B1638" s="39"/>
      <c r="C1638" s="39"/>
      <c r="D1638" s="39"/>
      <c r="E1638" s="39" t="s">
        <v>17586</v>
      </c>
      <c r="F1638" s="41" t="s">
        <v>17587</v>
      </c>
      <c r="G1638" s="39">
        <v>1</v>
      </c>
      <c r="H1638" s="42">
        <v>20</v>
      </c>
      <c r="I1638" s="44">
        <f>VENTAS[[#This Row],[Cantidad]]*VENTAS[[#This Row],[Precio Venta]]</f>
        <v>20</v>
      </c>
      <c r="J1638" s="42">
        <f>IF(VENTAS[[#This Row],[Nombre del Gestor]]&gt;1,VENTAS[[#This Row],[Precio Venta]]*10%,0)</f>
        <v>0</v>
      </c>
      <c r="K1638" s="42">
        <f>IFERROR(VLOOKUP(VENTAS[[#This Row],[Código del producto Vendido]],STOCK[],13,FALSE),VENTAS[[#This Row],[Precio Venta]]*0.6)-VENTAS[[#This Row],[Comisión Unitaria 10%]]</f>
        <v>10.55</v>
      </c>
      <c r="L1638" s="42">
        <f>VENTAS[[#This Row],[Cantidad]]*(VENTAS[[#This Row],[Precio Venta]]-VENTAS[[#This Row],[Costo Unitario SIN Comision]]-VENTAS[[#This Row],[Comisión Unitaria 10%]]-0.01*VENTAS[[#This Row],[Precio Venta]])</f>
        <v>9.25</v>
      </c>
      <c r="M1638" s="46"/>
      <c r="N1638" s="47" t="s">
        <v>26258</v>
      </c>
    </row>
    <row r="1639" ht="17" customHeight="1" spans="1:14">
      <c r="A1639" s="38">
        <v>45765.722962963</v>
      </c>
      <c r="B1639" s="39"/>
      <c r="C1639" s="39"/>
      <c r="D1639" s="39"/>
      <c r="E1639" s="39" t="s">
        <v>19078</v>
      </c>
      <c r="F1639" s="41" t="s">
        <v>19079</v>
      </c>
      <c r="G1639" s="39">
        <v>1</v>
      </c>
      <c r="H1639" s="42">
        <v>22</v>
      </c>
      <c r="I1639" s="44">
        <f>VENTAS[[#This Row],[Cantidad]]*VENTAS[[#This Row],[Precio Venta]]</f>
        <v>22</v>
      </c>
      <c r="J1639" s="42">
        <f>IF(VENTAS[[#This Row],[Nombre del Gestor]]&gt;1,VENTAS[[#This Row],[Precio Venta]]*10%,0)</f>
        <v>0</v>
      </c>
      <c r="K1639" s="42">
        <f>IFERROR(VLOOKUP(VENTAS[[#This Row],[Código del producto Vendido]],STOCK[],13,FALSE),VENTAS[[#This Row],[Precio Venta]]*0.6)-VENTAS[[#This Row],[Comisión Unitaria 10%]]</f>
        <v>14.2</v>
      </c>
      <c r="L1639" s="42">
        <f>VENTAS[[#This Row],[Cantidad]]*(VENTAS[[#This Row],[Precio Venta]]-VENTAS[[#This Row],[Costo Unitario SIN Comision]]-VENTAS[[#This Row],[Comisión Unitaria 10%]]-0.01*VENTAS[[#This Row],[Precio Venta]])</f>
        <v>7.58</v>
      </c>
      <c r="M1639" s="46"/>
      <c r="N1639" s="47" t="s">
        <v>26259</v>
      </c>
    </row>
    <row r="1640" ht="17" customHeight="1" spans="1:14">
      <c r="A1640" s="38">
        <v>45765.7241203704</v>
      </c>
      <c r="B1640" s="39"/>
      <c r="C1640" s="39"/>
      <c r="D1640" s="39" t="s">
        <v>23189</v>
      </c>
      <c r="E1640" s="39" t="s">
        <v>19189</v>
      </c>
      <c r="F1640" s="41" t="s">
        <v>19190</v>
      </c>
      <c r="G1640" s="39">
        <v>1</v>
      </c>
      <c r="H1640" s="42">
        <v>45</v>
      </c>
      <c r="I1640" s="44">
        <f>VENTAS[[#This Row],[Cantidad]]*VENTAS[[#This Row],[Precio Venta]]</f>
        <v>45</v>
      </c>
      <c r="J1640" s="42">
        <f>IF(VENTAS[[#This Row],[Nombre del Gestor]]&gt;1,VENTAS[[#This Row],[Precio Venta]]*10%,0)</f>
        <v>4.5</v>
      </c>
      <c r="K1640" s="42">
        <f>IFERROR(VLOOKUP(VENTAS[[#This Row],[Código del producto Vendido]],STOCK[],13,FALSE),VENTAS[[#This Row],[Precio Venta]]*0.6)-VENTAS[[#This Row],[Comisión Unitaria 10%]]</f>
        <v>12</v>
      </c>
      <c r="L1640" s="42">
        <f>VENTAS[[#This Row],[Cantidad]]*(VENTAS[[#This Row],[Precio Venta]]-VENTAS[[#This Row],[Costo Unitario SIN Comision]]-VENTAS[[#This Row],[Comisión Unitaria 10%]]-0.01*VENTAS[[#This Row],[Precio Venta]])</f>
        <v>28.05</v>
      </c>
      <c r="M1640" s="46"/>
      <c r="N1640" s="47" t="s">
        <v>26260</v>
      </c>
    </row>
    <row r="1641" ht="34" customHeight="1" spans="1:14">
      <c r="A1641" s="38">
        <v>45765.7294560185</v>
      </c>
      <c r="B1641" s="39"/>
      <c r="C1641" s="39"/>
      <c r="D1641" s="39"/>
      <c r="E1641" s="39" t="s">
        <v>18170</v>
      </c>
      <c r="F1641" s="41" t="s">
        <v>18171</v>
      </c>
      <c r="G1641" s="39">
        <v>1</v>
      </c>
      <c r="H1641" s="42">
        <v>25</v>
      </c>
      <c r="I1641" s="44">
        <f>VENTAS[[#This Row],[Cantidad]]*VENTAS[[#This Row],[Precio Venta]]</f>
        <v>25</v>
      </c>
      <c r="J1641" s="42">
        <f>IF(VENTAS[[#This Row],[Nombre del Gestor]]&gt;1,VENTAS[[#This Row],[Precio Venta]]*10%,0)</f>
        <v>0</v>
      </c>
      <c r="K1641" s="42">
        <f>IFERROR(VLOOKUP(VENTAS[[#This Row],[Código del producto Vendido]],STOCK[],13,FALSE),VENTAS[[#This Row],[Precio Venta]]*0.6)-VENTAS[[#This Row],[Comisión Unitaria 10%]]</f>
        <v>14.5</v>
      </c>
      <c r="L1641" s="42">
        <f>VENTAS[[#This Row],[Cantidad]]*(VENTAS[[#This Row],[Precio Venta]]-VENTAS[[#This Row],[Costo Unitario SIN Comision]]-VENTAS[[#This Row],[Comisión Unitaria 10%]]-0.01*VENTAS[[#This Row],[Precio Venta]])</f>
        <v>10.25</v>
      </c>
      <c r="M1641" s="46"/>
      <c r="N1641" s="47" t="s">
        <v>26261</v>
      </c>
    </row>
    <row r="1642" ht="34" customHeight="1" spans="1:14">
      <c r="A1642" s="38">
        <v>45765.7294560185</v>
      </c>
      <c r="B1642" s="39"/>
      <c r="C1642" s="39"/>
      <c r="D1642" s="39"/>
      <c r="E1642" s="39" t="s">
        <v>18616</v>
      </c>
      <c r="F1642" s="41" t="s">
        <v>18617</v>
      </c>
      <c r="G1642" s="39">
        <v>1</v>
      </c>
      <c r="H1642" s="42">
        <v>30</v>
      </c>
      <c r="I1642" s="44">
        <f>VENTAS[[#This Row],[Cantidad]]*VENTAS[[#This Row],[Precio Venta]]</f>
        <v>30</v>
      </c>
      <c r="J1642" s="42">
        <f>IF(VENTAS[[#This Row],[Nombre del Gestor]]&gt;1,VENTAS[[#This Row],[Precio Venta]]*10%,0)</f>
        <v>0</v>
      </c>
      <c r="K1642" s="42">
        <f>IFERROR(VLOOKUP(VENTAS[[#This Row],[Código del producto Vendido]],STOCK[],13,FALSE),VENTAS[[#This Row],[Precio Venta]]*0.6)-VENTAS[[#This Row],[Comisión Unitaria 10%]]</f>
        <v>15</v>
      </c>
      <c r="L1642" s="42">
        <f>VENTAS[[#This Row],[Cantidad]]*(VENTAS[[#This Row],[Precio Venta]]-VENTAS[[#This Row],[Costo Unitario SIN Comision]]-VENTAS[[#This Row],[Comisión Unitaria 10%]]-0.01*VENTAS[[#This Row],[Precio Venta]])</f>
        <v>14.7</v>
      </c>
      <c r="M1642" s="46"/>
      <c r="N1642" s="47" t="s">
        <v>26262</v>
      </c>
    </row>
    <row r="1643" ht="17" customHeight="1" spans="1:14">
      <c r="A1643" s="38">
        <v>45765.7294560185</v>
      </c>
      <c r="B1643" s="39"/>
      <c r="C1643" s="39"/>
      <c r="D1643" s="39"/>
      <c r="E1643" s="39" t="s">
        <v>18574</v>
      </c>
      <c r="F1643" s="41" t="s">
        <v>26009</v>
      </c>
      <c r="G1643" s="39">
        <v>1</v>
      </c>
      <c r="H1643" s="42">
        <v>20</v>
      </c>
      <c r="I1643" s="44">
        <f>VENTAS[[#This Row],[Cantidad]]*VENTAS[[#This Row],[Precio Venta]]</f>
        <v>20</v>
      </c>
      <c r="J1643" s="42">
        <f>IF(VENTAS[[#This Row],[Nombre del Gestor]]&gt;1,VENTAS[[#This Row],[Precio Venta]]*10%,0)</f>
        <v>0</v>
      </c>
      <c r="K1643" s="42">
        <f>IFERROR(VLOOKUP(VENTAS[[#This Row],[Código del producto Vendido]],STOCK[],13,FALSE),VENTAS[[#This Row],[Precio Venta]]*0.6)-VENTAS[[#This Row],[Comisión Unitaria 10%]]</f>
        <v>14</v>
      </c>
      <c r="L1643" s="42">
        <f>VENTAS[[#This Row],[Cantidad]]*(VENTAS[[#This Row],[Precio Venta]]-VENTAS[[#This Row],[Costo Unitario SIN Comision]]-VENTAS[[#This Row],[Comisión Unitaria 10%]]-0.01*VENTAS[[#This Row],[Precio Venta]])</f>
        <v>5.8</v>
      </c>
      <c r="M1643" s="46"/>
      <c r="N1643" s="47" t="s">
        <v>26263</v>
      </c>
    </row>
    <row r="1644" ht="34" customHeight="1" spans="1:14">
      <c r="A1644" s="38">
        <v>45765.7294560185</v>
      </c>
      <c r="B1644" s="39"/>
      <c r="C1644" s="39"/>
      <c r="D1644" s="39"/>
      <c r="E1644" s="39" t="s">
        <v>18111</v>
      </c>
      <c r="F1644" s="41" t="s">
        <v>25754</v>
      </c>
      <c r="G1644" s="39">
        <v>1</v>
      </c>
      <c r="H1644" s="42">
        <v>25</v>
      </c>
      <c r="I1644" s="44">
        <f>VENTAS[[#This Row],[Cantidad]]*VENTAS[[#This Row],[Precio Venta]]</f>
        <v>25</v>
      </c>
      <c r="J1644" s="42">
        <f>IF(VENTAS[[#This Row],[Nombre del Gestor]]&gt;1,VENTAS[[#This Row],[Precio Venta]]*10%,0)</f>
        <v>0</v>
      </c>
      <c r="K1644" s="42">
        <f>IFERROR(VLOOKUP(VENTAS[[#This Row],[Código del producto Vendido]],STOCK[],13,FALSE),VENTAS[[#This Row],[Precio Venta]]*0.6)-VENTAS[[#This Row],[Comisión Unitaria 10%]]</f>
        <v>14.5</v>
      </c>
      <c r="L1644" s="42">
        <f>VENTAS[[#This Row],[Cantidad]]*(VENTAS[[#This Row],[Precio Venta]]-VENTAS[[#This Row],[Costo Unitario SIN Comision]]-VENTAS[[#This Row],[Comisión Unitaria 10%]]-0.01*VENTAS[[#This Row],[Precio Venta]])</f>
        <v>10.25</v>
      </c>
      <c r="M1644" s="46"/>
      <c r="N1644" s="47" t="s">
        <v>26264</v>
      </c>
    </row>
    <row r="1645" ht="34" customHeight="1" spans="1:14">
      <c r="A1645" s="38">
        <v>45765.7294560185</v>
      </c>
      <c r="B1645" s="39"/>
      <c r="C1645" s="39"/>
      <c r="D1645" s="39"/>
      <c r="E1645" s="39" t="s">
        <v>18591</v>
      </c>
      <c r="F1645" s="41" t="s">
        <v>18592</v>
      </c>
      <c r="G1645" s="39">
        <v>1</v>
      </c>
      <c r="H1645" s="42">
        <v>40</v>
      </c>
      <c r="I1645" s="44">
        <f>VENTAS[[#This Row],[Cantidad]]*VENTAS[[#This Row],[Precio Venta]]</f>
        <v>40</v>
      </c>
      <c r="J1645" s="42">
        <f>IF(VENTAS[[#This Row],[Nombre del Gestor]]&gt;1,VENTAS[[#This Row],[Precio Venta]]*10%,0)</f>
        <v>0</v>
      </c>
      <c r="K1645" s="42">
        <f>IFERROR(VLOOKUP(VENTAS[[#This Row],[Código del producto Vendido]],STOCK[],13,FALSE),VENTAS[[#This Row],[Precio Venta]]*0.6)-VENTAS[[#This Row],[Comisión Unitaria 10%]]</f>
        <v>16</v>
      </c>
      <c r="L1645" s="42">
        <f>VENTAS[[#This Row],[Cantidad]]*(VENTAS[[#This Row],[Precio Venta]]-VENTAS[[#This Row],[Costo Unitario SIN Comision]]-VENTAS[[#This Row],[Comisión Unitaria 10%]]-0.01*VENTAS[[#This Row],[Precio Venta]])</f>
        <v>23.6</v>
      </c>
      <c r="M1645" s="46"/>
      <c r="N1645" s="47" t="s">
        <v>26265</v>
      </c>
    </row>
    <row r="1646" ht="34" customHeight="1" spans="1:14">
      <c r="A1646" s="38">
        <v>45765.7294560185</v>
      </c>
      <c r="B1646" s="39"/>
      <c r="C1646" s="39"/>
      <c r="D1646" s="39"/>
      <c r="E1646" s="39" t="s">
        <v>19060</v>
      </c>
      <c r="F1646" s="41" t="s">
        <v>19061</v>
      </c>
      <c r="G1646" s="39">
        <v>1</v>
      </c>
      <c r="H1646" s="42">
        <v>20</v>
      </c>
      <c r="I1646" s="44">
        <f>VENTAS[[#This Row],[Cantidad]]*VENTAS[[#This Row],[Precio Venta]]</f>
        <v>20</v>
      </c>
      <c r="J1646" s="42">
        <f>IF(VENTAS[[#This Row],[Nombre del Gestor]]&gt;1,VENTAS[[#This Row],[Precio Venta]]*10%,0)</f>
        <v>0</v>
      </c>
      <c r="K1646" s="42">
        <f>IFERROR(VLOOKUP(VENTAS[[#This Row],[Código del producto Vendido]],STOCK[],13,FALSE),VENTAS[[#This Row],[Precio Venta]]*0.6)-VENTAS[[#This Row],[Comisión Unitaria 10%]]</f>
        <v>14</v>
      </c>
      <c r="L1646" s="42">
        <f>VENTAS[[#This Row],[Cantidad]]*(VENTAS[[#This Row],[Precio Venta]]-VENTAS[[#This Row],[Costo Unitario SIN Comision]]-VENTAS[[#This Row],[Comisión Unitaria 10%]]-0.01*VENTAS[[#This Row],[Precio Venta]])</f>
        <v>5.8</v>
      </c>
      <c r="M1646" s="46"/>
      <c r="N1646" s="47" t="s">
        <v>26266</v>
      </c>
    </row>
    <row r="1647" ht="17" customHeight="1" spans="1:14">
      <c r="A1647" s="38">
        <v>45765.7294560185</v>
      </c>
      <c r="B1647" s="39"/>
      <c r="C1647" s="39"/>
      <c r="D1647" s="39"/>
      <c r="E1647" s="39" t="s">
        <v>18435</v>
      </c>
      <c r="F1647" s="41" t="s">
        <v>18436</v>
      </c>
      <c r="G1647" s="39">
        <v>1</v>
      </c>
      <c r="H1647" s="42">
        <v>40</v>
      </c>
      <c r="I1647" s="44">
        <f>VENTAS[[#This Row],[Cantidad]]*VENTAS[[#This Row],[Precio Venta]]</f>
        <v>40</v>
      </c>
      <c r="J1647" s="42">
        <f>IF(VENTAS[[#This Row],[Nombre del Gestor]]&gt;1,VENTAS[[#This Row],[Precio Venta]]*10%,0)</f>
        <v>0</v>
      </c>
      <c r="K1647" s="42">
        <f>IFERROR(VLOOKUP(VENTAS[[#This Row],[Código del producto Vendido]],STOCK[],13,FALSE),VENTAS[[#This Row],[Precio Venta]]*0.6)-VENTAS[[#This Row],[Comisión Unitaria 10%]]</f>
        <v>16</v>
      </c>
      <c r="L1647" s="42">
        <f>VENTAS[[#This Row],[Cantidad]]*(VENTAS[[#This Row],[Precio Venta]]-VENTAS[[#This Row],[Costo Unitario SIN Comision]]-VENTAS[[#This Row],[Comisión Unitaria 10%]]-0.01*VENTAS[[#This Row],[Precio Venta]])</f>
        <v>23.6</v>
      </c>
      <c r="M1647" s="46"/>
      <c r="N1647" s="47" t="s">
        <v>26267</v>
      </c>
    </row>
    <row r="1648" ht="17" customHeight="1" spans="1:14">
      <c r="A1648" s="38">
        <v>45765.7294560185</v>
      </c>
      <c r="B1648" s="39"/>
      <c r="C1648" s="39"/>
      <c r="D1648" s="39"/>
      <c r="E1648" s="39" t="s">
        <v>18572</v>
      </c>
      <c r="F1648" s="41" t="s">
        <v>18573</v>
      </c>
      <c r="G1648" s="39">
        <v>1</v>
      </c>
      <c r="H1648" s="42">
        <v>20</v>
      </c>
      <c r="I1648" s="44">
        <f>VENTAS[[#This Row],[Cantidad]]*VENTAS[[#This Row],[Precio Venta]]</f>
        <v>20</v>
      </c>
      <c r="J1648" s="42">
        <f>IF(VENTAS[[#This Row],[Nombre del Gestor]]&gt;1,VENTAS[[#This Row],[Precio Venta]]*10%,0)</f>
        <v>0</v>
      </c>
      <c r="K1648" s="42">
        <f>IFERROR(VLOOKUP(VENTAS[[#This Row],[Código del producto Vendido]],STOCK[],13,FALSE),VENTAS[[#This Row],[Precio Venta]]*0.6)-VENTAS[[#This Row],[Comisión Unitaria 10%]]</f>
        <v>14</v>
      </c>
      <c r="L1648" s="42">
        <f>VENTAS[[#This Row],[Cantidad]]*(VENTAS[[#This Row],[Precio Venta]]-VENTAS[[#This Row],[Costo Unitario SIN Comision]]-VENTAS[[#This Row],[Comisión Unitaria 10%]]-0.01*VENTAS[[#This Row],[Precio Venta]])</f>
        <v>5.8</v>
      </c>
      <c r="M1648" s="46"/>
      <c r="N1648" s="47" t="s">
        <v>26268</v>
      </c>
    </row>
    <row r="1649" ht="34" customHeight="1" spans="1:14">
      <c r="A1649" s="38">
        <v>45765.7294560185</v>
      </c>
      <c r="B1649" s="39"/>
      <c r="C1649" s="39"/>
      <c r="D1649" s="39"/>
      <c r="E1649" s="39" t="s">
        <v>18681</v>
      </c>
      <c r="F1649" s="41" t="s">
        <v>18682</v>
      </c>
      <c r="G1649" s="39">
        <v>1</v>
      </c>
      <c r="H1649" s="42">
        <v>35</v>
      </c>
      <c r="I1649" s="44">
        <f>VENTAS[[#This Row],[Cantidad]]*VENTAS[[#This Row],[Precio Venta]]</f>
        <v>35</v>
      </c>
      <c r="J1649" s="42">
        <f>IF(VENTAS[[#This Row],[Nombre del Gestor]]&gt;1,VENTAS[[#This Row],[Precio Venta]]*10%,0)</f>
        <v>0</v>
      </c>
      <c r="K1649" s="42">
        <f>IFERROR(VLOOKUP(VENTAS[[#This Row],[Código del producto Vendido]],STOCK[],13,FALSE),VENTAS[[#This Row],[Precio Venta]]*0.6)-VENTAS[[#This Row],[Comisión Unitaria 10%]]</f>
        <v>15.5</v>
      </c>
      <c r="L1649" s="42">
        <f>VENTAS[[#This Row],[Cantidad]]*(VENTAS[[#This Row],[Precio Venta]]-VENTAS[[#This Row],[Costo Unitario SIN Comision]]-VENTAS[[#This Row],[Comisión Unitaria 10%]]-0.01*VENTAS[[#This Row],[Precio Venta]])</f>
        <v>19.15</v>
      </c>
      <c r="M1649" s="46"/>
      <c r="N1649" s="47" t="s">
        <v>26269</v>
      </c>
    </row>
    <row r="1650" ht="34" customHeight="1" spans="1:14">
      <c r="A1650" s="38">
        <v>45765.7294560185</v>
      </c>
      <c r="B1650" s="39"/>
      <c r="C1650" s="39"/>
      <c r="D1650" s="39"/>
      <c r="E1650" s="39" t="s">
        <v>17885</v>
      </c>
      <c r="F1650" s="41" t="s">
        <v>17886</v>
      </c>
      <c r="G1650" s="39">
        <v>1</v>
      </c>
      <c r="H1650" s="42">
        <v>25</v>
      </c>
      <c r="I1650" s="44">
        <f>VENTAS[[#This Row],[Cantidad]]*VENTAS[[#This Row],[Precio Venta]]</f>
        <v>25</v>
      </c>
      <c r="J1650" s="42">
        <f>IF(VENTAS[[#This Row],[Nombre del Gestor]]&gt;1,VENTAS[[#This Row],[Precio Venta]]*10%,0)</f>
        <v>0</v>
      </c>
      <c r="K1650" s="42">
        <f>IFERROR(VLOOKUP(VENTAS[[#This Row],[Código del producto Vendido]],STOCK[],13,FALSE),VENTAS[[#This Row],[Precio Venta]]*0.6)-VENTAS[[#This Row],[Comisión Unitaria 10%]]</f>
        <v>14.5</v>
      </c>
      <c r="L1650" s="42">
        <f>VENTAS[[#This Row],[Cantidad]]*(VENTAS[[#This Row],[Precio Venta]]-VENTAS[[#This Row],[Costo Unitario SIN Comision]]-VENTAS[[#This Row],[Comisión Unitaria 10%]]-0.01*VENTAS[[#This Row],[Precio Venta]])</f>
        <v>10.25</v>
      </c>
      <c r="M1650" s="46"/>
      <c r="N1650" s="47" t="s">
        <v>26270</v>
      </c>
    </row>
    <row r="1651" ht="34" customHeight="1" spans="1:14">
      <c r="A1651" s="38">
        <v>45765.7294560185</v>
      </c>
      <c r="B1651" s="39"/>
      <c r="C1651" s="39"/>
      <c r="D1651" s="39"/>
      <c r="E1651" s="39" t="s">
        <v>18134</v>
      </c>
      <c r="F1651" s="41" t="s">
        <v>18135</v>
      </c>
      <c r="G1651" s="39">
        <v>1</v>
      </c>
      <c r="H1651" s="42">
        <v>30</v>
      </c>
      <c r="I1651" s="44">
        <f>VENTAS[[#This Row],[Cantidad]]*VENTAS[[#This Row],[Precio Venta]]</f>
        <v>30</v>
      </c>
      <c r="J1651" s="42">
        <f>IF(VENTAS[[#This Row],[Nombre del Gestor]]&gt;1,VENTAS[[#This Row],[Precio Venta]]*10%,0)</f>
        <v>0</v>
      </c>
      <c r="K1651" s="42">
        <f>IFERROR(VLOOKUP(VENTAS[[#This Row],[Código del producto Vendido]],STOCK[],13,FALSE),VENTAS[[#This Row],[Precio Venta]]*0.6)-VENTAS[[#This Row],[Comisión Unitaria 10%]]</f>
        <v>15</v>
      </c>
      <c r="L1651" s="42">
        <f>VENTAS[[#This Row],[Cantidad]]*(VENTAS[[#This Row],[Precio Venta]]-VENTAS[[#This Row],[Costo Unitario SIN Comision]]-VENTAS[[#This Row],[Comisión Unitaria 10%]]-0.01*VENTAS[[#This Row],[Precio Venta]])</f>
        <v>14.7</v>
      </c>
      <c r="M1651" s="46"/>
      <c r="N1651" s="47" t="s">
        <v>26271</v>
      </c>
    </row>
    <row r="1652" ht="34" customHeight="1" spans="1:14">
      <c r="A1652" s="38">
        <v>45766.2849189815</v>
      </c>
      <c r="B1652" s="39"/>
      <c r="C1652" s="39"/>
      <c r="D1652" s="39"/>
      <c r="E1652" s="39" t="s">
        <v>18880</v>
      </c>
      <c r="F1652" s="41" t="s">
        <v>18881</v>
      </c>
      <c r="G1652" s="39">
        <v>1</v>
      </c>
      <c r="H1652" s="42">
        <v>35</v>
      </c>
      <c r="I1652" s="44">
        <f>VENTAS[[#This Row],[Cantidad]]*VENTAS[[#This Row],[Precio Venta]]</f>
        <v>35</v>
      </c>
      <c r="J1652" s="42">
        <f>IF(VENTAS[[#This Row],[Nombre del Gestor]]&gt;1,VENTAS[[#This Row],[Precio Venta]]*10%,0)</f>
        <v>0</v>
      </c>
      <c r="K1652" s="42">
        <f>IFERROR(VLOOKUP(VENTAS[[#This Row],[Código del producto Vendido]],STOCK[],13,FALSE),VENTAS[[#This Row],[Precio Venta]]*0.6)-VENTAS[[#This Row],[Comisión Unitaria 10%]]</f>
        <v>17.5</v>
      </c>
      <c r="L1652" s="42">
        <f>VENTAS[[#This Row],[Cantidad]]*(VENTAS[[#This Row],[Precio Venta]]-VENTAS[[#This Row],[Costo Unitario SIN Comision]]-VENTAS[[#This Row],[Comisión Unitaria 10%]]-0.01*VENTAS[[#This Row],[Precio Venta]])</f>
        <v>17.15</v>
      </c>
      <c r="M1652" s="46"/>
      <c r="N1652" s="47" t="s">
        <v>26272</v>
      </c>
    </row>
    <row r="1653" ht="34" customHeight="1" spans="1:14">
      <c r="A1653" s="38">
        <v>45766.2853125</v>
      </c>
      <c r="B1653" s="39"/>
      <c r="C1653" s="39"/>
      <c r="D1653" s="39" t="s">
        <v>23174</v>
      </c>
      <c r="E1653" s="39" t="s">
        <v>18785</v>
      </c>
      <c r="F1653" s="41" t="s">
        <v>18786</v>
      </c>
      <c r="G1653" s="39">
        <v>1</v>
      </c>
      <c r="H1653" s="42">
        <v>35</v>
      </c>
      <c r="I1653" s="44">
        <f>VENTAS[[#This Row],[Cantidad]]*VENTAS[[#This Row],[Precio Venta]]</f>
        <v>35</v>
      </c>
      <c r="J1653" s="42">
        <f>IF(VENTAS[[#This Row],[Nombre del Gestor]]&gt;1,VENTAS[[#This Row],[Precio Venta]]*10%,0)</f>
        <v>3.5</v>
      </c>
      <c r="K1653" s="42">
        <f>IFERROR(VLOOKUP(VENTAS[[#This Row],[Código del producto Vendido]],STOCK[],13,FALSE),VENTAS[[#This Row],[Precio Venta]]*0.6)-VENTAS[[#This Row],[Comisión Unitaria 10%]]</f>
        <v>17.8</v>
      </c>
      <c r="L1653" s="42">
        <f>VENTAS[[#This Row],[Cantidad]]*(VENTAS[[#This Row],[Precio Venta]]-VENTAS[[#This Row],[Costo Unitario SIN Comision]]-VENTAS[[#This Row],[Comisión Unitaria 10%]]-0.01*VENTAS[[#This Row],[Precio Venta]])</f>
        <v>13.35</v>
      </c>
      <c r="M1653" s="46"/>
      <c r="N1653" s="47" t="s">
        <v>26273</v>
      </c>
    </row>
    <row r="1654" ht="34" customHeight="1" spans="1:14">
      <c r="A1654" s="38">
        <v>45766.3078819444</v>
      </c>
      <c r="B1654" s="39"/>
      <c r="C1654" s="39"/>
      <c r="D1654" s="39" t="s">
        <v>23174</v>
      </c>
      <c r="E1654" s="39" t="s">
        <v>18284</v>
      </c>
      <c r="F1654" s="41" t="s">
        <v>18285</v>
      </c>
      <c r="G1654" s="39">
        <v>1</v>
      </c>
      <c r="H1654" s="42">
        <v>22</v>
      </c>
      <c r="I1654" s="44">
        <f>VENTAS[[#This Row],[Cantidad]]*VENTAS[[#This Row],[Precio Venta]]</f>
        <v>22</v>
      </c>
      <c r="J1654" s="42">
        <f>IF(VENTAS[[#This Row],[Nombre del Gestor]]&gt;1,VENTAS[[#This Row],[Precio Venta]]*10%,0)</f>
        <v>2.2</v>
      </c>
      <c r="K1654" s="42">
        <f>IFERROR(VLOOKUP(VENTAS[[#This Row],[Código del producto Vendido]],STOCK[],13,FALSE),VENTAS[[#This Row],[Precio Venta]]*0.6)-VENTAS[[#This Row],[Comisión Unitaria 10%]]</f>
        <v>12</v>
      </c>
      <c r="L1654" s="42">
        <f>VENTAS[[#This Row],[Cantidad]]*(VENTAS[[#This Row],[Precio Venta]]-VENTAS[[#This Row],[Costo Unitario SIN Comision]]-VENTAS[[#This Row],[Comisión Unitaria 10%]]-0.01*VENTAS[[#This Row],[Precio Venta]])</f>
        <v>7.58</v>
      </c>
      <c r="M1654" s="46"/>
      <c r="N1654" s="47" t="s">
        <v>26274</v>
      </c>
    </row>
    <row r="1655" ht="34" customHeight="1" spans="1:14">
      <c r="A1655" s="38">
        <v>45766.308587963</v>
      </c>
      <c r="B1655" s="39"/>
      <c r="C1655" s="39"/>
      <c r="D1655" s="39" t="s">
        <v>23174</v>
      </c>
      <c r="E1655" s="39" t="s">
        <v>18189</v>
      </c>
      <c r="F1655" s="41" t="s">
        <v>18190</v>
      </c>
      <c r="G1655" s="39">
        <v>1</v>
      </c>
      <c r="H1655" s="42">
        <v>35</v>
      </c>
      <c r="I1655" s="44">
        <f>VENTAS[[#This Row],[Cantidad]]*VENTAS[[#This Row],[Precio Venta]]</f>
        <v>35</v>
      </c>
      <c r="J1655" s="42">
        <f>IF(VENTAS[[#This Row],[Nombre del Gestor]]&gt;1,VENTAS[[#This Row],[Precio Venta]]*10%,0)</f>
        <v>3.5</v>
      </c>
      <c r="K1655" s="42">
        <f>IFERROR(VLOOKUP(VENTAS[[#This Row],[Código del producto Vendido]],STOCK[],13,FALSE),VENTAS[[#This Row],[Precio Venta]]*0.6)-VENTAS[[#This Row],[Comisión Unitaria 10%]]</f>
        <v>12</v>
      </c>
      <c r="L1655" s="42">
        <f>VENTAS[[#This Row],[Cantidad]]*(VENTAS[[#This Row],[Precio Venta]]-VENTAS[[#This Row],[Costo Unitario SIN Comision]]-VENTAS[[#This Row],[Comisión Unitaria 10%]]-0.01*VENTAS[[#This Row],[Precio Venta]])</f>
        <v>19.15</v>
      </c>
      <c r="M1655" s="46"/>
      <c r="N1655" s="47" t="s">
        <v>26275</v>
      </c>
    </row>
    <row r="1656" ht="34" customHeight="1" spans="1:14">
      <c r="A1656" s="38">
        <v>45766.308587963</v>
      </c>
      <c r="B1656" s="39"/>
      <c r="C1656" s="39"/>
      <c r="D1656" s="39" t="s">
        <v>23174</v>
      </c>
      <c r="E1656" s="39" t="s">
        <v>18172</v>
      </c>
      <c r="F1656" s="41" t="s">
        <v>18173</v>
      </c>
      <c r="G1656" s="39">
        <v>1</v>
      </c>
      <c r="H1656" s="42">
        <v>30</v>
      </c>
      <c r="I1656" s="44">
        <f>VENTAS[[#This Row],[Cantidad]]*VENTAS[[#This Row],[Precio Venta]]</f>
        <v>30</v>
      </c>
      <c r="J1656" s="42">
        <f>IF(VENTAS[[#This Row],[Nombre del Gestor]]&gt;1,VENTAS[[#This Row],[Precio Venta]]*10%,0)</f>
        <v>3</v>
      </c>
      <c r="K1656" s="42">
        <f>IFERROR(VLOOKUP(VENTAS[[#This Row],[Código del producto Vendido]],STOCK[],13,FALSE),VENTAS[[#This Row],[Precio Venta]]*0.6)-VENTAS[[#This Row],[Comisión Unitaria 10%]]</f>
        <v>12</v>
      </c>
      <c r="L1656" s="42">
        <f>VENTAS[[#This Row],[Cantidad]]*(VENTAS[[#This Row],[Precio Venta]]-VENTAS[[#This Row],[Costo Unitario SIN Comision]]-VENTAS[[#This Row],[Comisión Unitaria 10%]]-0.01*VENTAS[[#This Row],[Precio Venta]])</f>
        <v>14.7</v>
      </c>
      <c r="M1656" s="46"/>
      <c r="N1656" s="47" t="s">
        <v>26276</v>
      </c>
    </row>
    <row r="1657" ht="34" customHeight="1" spans="1:14">
      <c r="A1657" s="38">
        <v>45766.3100115741</v>
      </c>
      <c r="B1657" s="39"/>
      <c r="C1657" s="39"/>
      <c r="D1657" s="39" t="s">
        <v>23174</v>
      </c>
      <c r="E1657" s="39" t="s">
        <v>18144</v>
      </c>
      <c r="F1657" s="41" t="s">
        <v>18145</v>
      </c>
      <c r="G1657" s="39">
        <v>1</v>
      </c>
      <c r="H1657" s="42">
        <v>35</v>
      </c>
      <c r="I1657" s="44">
        <f>VENTAS[[#This Row],[Cantidad]]*VENTAS[[#This Row],[Precio Venta]]</f>
        <v>35</v>
      </c>
      <c r="J1657" s="42">
        <f>IF(VENTAS[[#This Row],[Nombre del Gestor]]&gt;1,VENTAS[[#This Row],[Precio Venta]]*10%,0)</f>
        <v>3.5</v>
      </c>
      <c r="K1657" s="42">
        <f>IFERROR(VLOOKUP(VENTAS[[#This Row],[Código del producto Vendido]],STOCK[],13,FALSE),VENTAS[[#This Row],[Precio Venta]]*0.6)-VENTAS[[#This Row],[Comisión Unitaria 10%]]</f>
        <v>12</v>
      </c>
      <c r="L1657" s="42">
        <f>VENTAS[[#This Row],[Cantidad]]*(VENTAS[[#This Row],[Precio Venta]]-VENTAS[[#This Row],[Costo Unitario SIN Comision]]-VENTAS[[#This Row],[Comisión Unitaria 10%]]-0.01*VENTAS[[#This Row],[Precio Venta]])</f>
        <v>19.15</v>
      </c>
      <c r="M1657" s="46"/>
      <c r="N1657" s="47" t="s">
        <v>26277</v>
      </c>
    </row>
    <row r="1658" ht="34" customHeight="1" spans="1:14">
      <c r="A1658" s="38">
        <v>45766.3131597222</v>
      </c>
      <c r="B1658" s="39"/>
      <c r="C1658" s="39"/>
      <c r="D1658" s="39"/>
      <c r="E1658" s="39" t="s">
        <v>16748</v>
      </c>
      <c r="F1658" s="41" t="s">
        <v>16750</v>
      </c>
      <c r="G1658" s="39">
        <v>1</v>
      </c>
      <c r="H1658" s="42">
        <v>25</v>
      </c>
      <c r="I1658" s="44">
        <f>VENTAS[[#This Row],[Cantidad]]*VENTAS[[#This Row],[Precio Venta]]</f>
        <v>25</v>
      </c>
      <c r="J1658" s="42">
        <f>IF(VENTAS[[#This Row],[Nombre del Gestor]]&gt;1,VENTAS[[#This Row],[Precio Venta]]*10%,0)</f>
        <v>0</v>
      </c>
      <c r="K1658" s="42">
        <f>IFERROR(VLOOKUP(VENTAS[[#This Row],[Código del producto Vendido]],STOCK[],13,FALSE),VENTAS[[#This Row],[Precio Venta]]*0.6)-VENTAS[[#This Row],[Comisión Unitaria 10%]]</f>
        <v>14.46</v>
      </c>
      <c r="L1658" s="42">
        <f>VENTAS[[#This Row],[Cantidad]]*(VENTAS[[#This Row],[Precio Venta]]-VENTAS[[#This Row],[Costo Unitario SIN Comision]]-VENTAS[[#This Row],[Comisión Unitaria 10%]]-0.01*VENTAS[[#This Row],[Precio Venta]])</f>
        <v>10.29</v>
      </c>
      <c r="M1658" s="46"/>
      <c r="N1658" s="47" t="s">
        <v>26278</v>
      </c>
    </row>
    <row r="1659" ht="34" customHeight="1" spans="1:14">
      <c r="A1659" s="38">
        <v>45766.3131597222</v>
      </c>
      <c r="B1659" s="39"/>
      <c r="C1659" s="39"/>
      <c r="D1659" s="39"/>
      <c r="E1659" s="39" t="s">
        <v>17590</v>
      </c>
      <c r="F1659" s="41" t="s">
        <v>17587</v>
      </c>
      <c r="G1659" s="39">
        <v>1</v>
      </c>
      <c r="H1659" s="42">
        <v>20</v>
      </c>
      <c r="I1659" s="44">
        <f>VENTAS[[#This Row],[Cantidad]]*VENTAS[[#This Row],[Precio Venta]]</f>
        <v>20</v>
      </c>
      <c r="J1659" s="42">
        <f>IF(VENTAS[[#This Row],[Nombre del Gestor]]&gt;1,VENTAS[[#This Row],[Precio Venta]]*10%,0)</f>
        <v>0</v>
      </c>
      <c r="K1659" s="42">
        <f>IFERROR(VLOOKUP(VENTAS[[#This Row],[Código del producto Vendido]],STOCK[],13,FALSE),VENTAS[[#This Row],[Precio Venta]]*0.6)-VENTAS[[#This Row],[Comisión Unitaria 10%]]</f>
        <v>10.55</v>
      </c>
      <c r="L1659" s="42">
        <f>VENTAS[[#This Row],[Cantidad]]*(VENTAS[[#This Row],[Precio Venta]]-VENTAS[[#This Row],[Costo Unitario SIN Comision]]-VENTAS[[#This Row],[Comisión Unitaria 10%]]-0.01*VENTAS[[#This Row],[Precio Venta]])</f>
        <v>9.25</v>
      </c>
      <c r="M1659" s="46"/>
      <c r="N1659" s="47" t="s">
        <v>26279</v>
      </c>
    </row>
    <row r="1660" ht="17" customHeight="1" spans="1:14">
      <c r="A1660" s="38">
        <v>45766.3131597222</v>
      </c>
      <c r="B1660" s="39"/>
      <c r="C1660" s="39"/>
      <c r="D1660" s="39"/>
      <c r="E1660" s="39" t="s">
        <v>17893</v>
      </c>
      <c r="F1660" s="41" t="s">
        <v>17894</v>
      </c>
      <c r="G1660" s="39">
        <v>1</v>
      </c>
      <c r="H1660" s="42">
        <v>25</v>
      </c>
      <c r="I1660" s="44">
        <f>VENTAS[[#This Row],[Cantidad]]*VENTAS[[#This Row],[Precio Venta]]</f>
        <v>25</v>
      </c>
      <c r="J1660" s="42">
        <f>IF(VENTAS[[#This Row],[Nombre del Gestor]]&gt;1,VENTAS[[#This Row],[Precio Venta]]*10%,0)</f>
        <v>0</v>
      </c>
      <c r="K1660" s="42">
        <f>IFERROR(VLOOKUP(VENTAS[[#This Row],[Código del producto Vendido]],STOCK[],13,FALSE),VENTAS[[#This Row],[Precio Venta]]*0.6)-VENTAS[[#This Row],[Comisión Unitaria 10%]]</f>
        <v>14.5</v>
      </c>
      <c r="L1660" s="42">
        <f>VENTAS[[#This Row],[Cantidad]]*(VENTAS[[#This Row],[Precio Venta]]-VENTAS[[#This Row],[Costo Unitario SIN Comision]]-VENTAS[[#This Row],[Comisión Unitaria 10%]]-0.01*VENTAS[[#This Row],[Precio Venta]])</f>
        <v>10.25</v>
      </c>
      <c r="M1660" s="46"/>
      <c r="N1660" s="47" t="s">
        <v>26280</v>
      </c>
    </row>
    <row r="1661" ht="17" customHeight="1" spans="1:14">
      <c r="A1661" s="38">
        <v>45766.3131597222</v>
      </c>
      <c r="B1661" s="39"/>
      <c r="C1661" s="39"/>
      <c r="D1661" s="39"/>
      <c r="E1661" s="39" t="s">
        <v>16734</v>
      </c>
      <c r="F1661" s="41" t="s">
        <v>16736</v>
      </c>
      <c r="G1661" s="39">
        <v>1</v>
      </c>
      <c r="H1661" s="42">
        <v>18</v>
      </c>
      <c r="I1661" s="44">
        <f>VENTAS[[#This Row],[Cantidad]]*VENTAS[[#This Row],[Precio Venta]]</f>
        <v>18</v>
      </c>
      <c r="J1661" s="42">
        <f>IF(VENTAS[[#This Row],[Nombre del Gestor]]&gt;1,VENTAS[[#This Row],[Precio Venta]]*10%,0)</f>
        <v>0</v>
      </c>
      <c r="K1661" s="42">
        <f>IFERROR(VLOOKUP(VENTAS[[#This Row],[Código del producto Vendido]],STOCK[],13,FALSE),VENTAS[[#This Row],[Precio Venta]]*0.6)-VENTAS[[#This Row],[Comisión Unitaria 10%]]</f>
        <v>8.8</v>
      </c>
      <c r="L1661" s="42">
        <f>VENTAS[[#This Row],[Cantidad]]*(VENTAS[[#This Row],[Precio Venta]]-VENTAS[[#This Row],[Costo Unitario SIN Comision]]-VENTAS[[#This Row],[Comisión Unitaria 10%]]-0.01*VENTAS[[#This Row],[Precio Venta]])</f>
        <v>9.02</v>
      </c>
      <c r="M1661" s="46"/>
      <c r="N1661" s="47" t="s">
        <v>26281</v>
      </c>
    </row>
    <row r="1662" ht="17" customHeight="1" spans="1:14">
      <c r="A1662" s="38">
        <v>45766.3131597222</v>
      </c>
      <c r="B1662" s="39"/>
      <c r="C1662" s="39"/>
      <c r="D1662" s="39"/>
      <c r="E1662" s="39" t="s">
        <v>16668</v>
      </c>
      <c r="F1662" s="41" t="s">
        <v>16670</v>
      </c>
      <c r="G1662" s="39">
        <v>1</v>
      </c>
      <c r="H1662" s="42">
        <v>10</v>
      </c>
      <c r="I1662" s="44">
        <f>VENTAS[[#This Row],[Cantidad]]*VENTAS[[#This Row],[Precio Venta]]</f>
        <v>10</v>
      </c>
      <c r="J1662" s="42">
        <f>IF(VENTAS[[#This Row],[Nombre del Gestor]]&gt;1,VENTAS[[#This Row],[Precio Venta]]*10%,0)</f>
        <v>0</v>
      </c>
      <c r="K1662" s="42">
        <f>IFERROR(VLOOKUP(VENTAS[[#This Row],[Código del producto Vendido]],STOCK[],13,FALSE),VENTAS[[#This Row],[Precio Venta]]*0.6)-VENTAS[[#This Row],[Comisión Unitaria 10%]]</f>
        <v>6.88125</v>
      </c>
      <c r="L1662" s="42">
        <f>VENTAS[[#This Row],[Cantidad]]*(VENTAS[[#This Row],[Precio Venta]]-VENTAS[[#This Row],[Costo Unitario SIN Comision]]-VENTAS[[#This Row],[Comisión Unitaria 10%]]-0.01*VENTAS[[#This Row],[Precio Venta]])</f>
        <v>3.01875</v>
      </c>
      <c r="M1662" s="46"/>
      <c r="N1662" s="47" t="s">
        <v>26282</v>
      </c>
    </row>
    <row r="1663" ht="34" customHeight="1" spans="1:14">
      <c r="A1663" s="38">
        <v>45766.3131597222</v>
      </c>
      <c r="B1663" s="39"/>
      <c r="C1663" s="39"/>
      <c r="D1663" s="39"/>
      <c r="E1663" s="39" t="s">
        <v>17585</v>
      </c>
      <c r="F1663" s="41" t="s">
        <v>17582</v>
      </c>
      <c r="G1663" s="39">
        <v>1</v>
      </c>
      <c r="H1663" s="42">
        <v>20</v>
      </c>
      <c r="I1663" s="44">
        <f>VENTAS[[#This Row],[Cantidad]]*VENTAS[[#This Row],[Precio Venta]]</f>
        <v>20</v>
      </c>
      <c r="J1663" s="42">
        <f>IF(VENTAS[[#This Row],[Nombre del Gestor]]&gt;1,VENTAS[[#This Row],[Precio Venta]]*10%,0)</f>
        <v>0</v>
      </c>
      <c r="K1663" s="42">
        <f>IFERROR(VLOOKUP(VENTAS[[#This Row],[Código del producto Vendido]],STOCK[],13,FALSE),VENTAS[[#This Row],[Precio Venta]]*0.6)-VENTAS[[#This Row],[Comisión Unitaria 10%]]</f>
        <v>10.55</v>
      </c>
      <c r="L1663" s="42">
        <f>VENTAS[[#This Row],[Cantidad]]*(VENTAS[[#This Row],[Precio Venta]]-VENTAS[[#This Row],[Costo Unitario SIN Comision]]-VENTAS[[#This Row],[Comisión Unitaria 10%]]-0.01*VENTAS[[#This Row],[Precio Venta]])</f>
        <v>9.25</v>
      </c>
      <c r="M1663" s="46"/>
      <c r="N1663" s="47" t="s">
        <v>26283</v>
      </c>
    </row>
    <row r="1664" ht="17" customHeight="1" spans="1:14">
      <c r="A1664" s="38">
        <v>45766.3131597222</v>
      </c>
      <c r="B1664" s="39"/>
      <c r="C1664" s="39"/>
      <c r="D1664" s="39"/>
      <c r="E1664" s="39" t="s">
        <v>18904</v>
      </c>
      <c r="F1664" s="41" t="s">
        <v>18905</v>
      </c>
      <c r="G1664" s="39">
        <v>1</v>
      </c>
      <c r="H1664" s="42">
        <v>15</v>
      </c>
      <c r="I1664" s="44">
        <f>VENTAS[[#This Row],[Cantidad]]*VENTAS[[#This Row],[Precio Venta]]</f>
        <v>15</v>
      </c>
      <c r="J1664" s="42">
        <f>IF(VENTAS[[#This Row],[Nombre del Gestor]]&gt;1,VENTAS[[#This Row],[Precio Venta]]*10%,0)</f>
        <v>0</v>
      </c>
      <c r="K1664" s="42">
        <f>IFERROR(VLOOKUP(VENTAS[[#This Row],[Código del producto Vendido]],STOCK[],13,FALSE),VENTAS[[#This Row],[Precio Venta]]*0.6)-VENTAS[[#This Row],[Comisión Unitaria 10%]]</f>
        <v>13.5</v>
      </c>
      <c r="L1664" s="42">
        <f>VENTAS[[#This Row],[Cantidad]]*(VENTAS[[#This Row],[Precio Venta]]-VENTAS[[#This Row],[Costo Unitario SIN Comision]]-VENTAS[[#This Row],[Comisión Unitaria 10%]]-0.01*VENTAS[[#This Row],[Precio Venta]])</f>
        <v>1.35</v>
      </c>
      <c r="M1664" s="46"/>
      <c r="N1664" s="47" t="s">
        <v>26284</v>
      </c>
    </row>
    <row r="1665" ht="34" customHeight="1" spans="1:14">
      <c r="A1665" s="38">
        <v>45766.8387615741</v>
      </c>
      <c r="B1665" s="39"/>
      <c r="C1665" s="39"/>
      <c r="D1665" s="39" t="s">
        <v>25436</v>
      </c>
      <c r="E1665" s="39" t="s">
        <v>18818</v>
      </c>
      <c r="F1665" s="41" t="s">
        <v>18816</v>
      </c>
      <c r="G1665" s="39">
        <v>1</v>
      </c>
      <c r="H1665" s="42">
        <v>35</v>
      </c>
      <c r="I1665" s="44">
        <f>VENTAS[[#This Row],[Cantidad]]*VENTAS[[#This Row],[Precio Venta]]</f>
        <v>35</v>
      </c>
      <c r="J1665" s="42">
        <f>IF(VENTAS[[#This Row],[Nombre del Gestor]]&gt;1,VENTAS[[#This Row],[Precio Venta]]*10%,0)</f>
        <v>3.5</v>
      </c>
      <c r="K1665" s="42">
        <f>IFERROR(VLOOKUP(VENTAS[[#This Row],[Código del producto Vendido]],STOCK[],13,FALSE),VENTAS[[#This Row],[Precio Venta]]*0.6)-VENTAS[[#This Row],[Comisión Unitaria 10%]]</f>
        <v>8.98</v>
      </c>
      <c r="L1665" s="42">
        <f>VENTAS[[#This Row],[Cantidad]]*(VENTAS[[#This Row],[Precio Venta]]-VENTAS[[#This Row],[Costo Unitario SIN Comision]]-VENTAS[[#This Row],[Comisión Unitaria 10%]]-0.01*VENTAS[[#This Row],[Precio Venta]])</f>
        <v>22.17</v>
      </c>
      <c r="M1665" s="46"/>
      <c r="N1665" s="47" t="s">
        <v>26285</v>
      </c>
    </row>
    <row r="1666" ht="34" customHeight="1" spans="1:14">
      <c r="A1666" s="38">
        <v>45766.8387615741</v>
      </c>
      <c r="B1666" s="39"/>
      <c r="C1666" s="39"/>
      <c r="D1666" s="39" t="s">
        <v>25436</v>
      </c>
      <c r="E1666" s="39" t="s">
        <v>18711</v>
      </c>
      <c r="F1666" s="41" t="s">
        <v>18712</v>
      </c>
      <c r="G1666" s="39">
        <v>1</v>
      </c>
      <c r="H1666" s="42">
        <v>15</v>
      </c>
      <c r="I1666" s="44">
        <f>VENTAS[[#This Row],[Cantidad]]*VENTAS[[#This Row],[Precio Venta]]</f>
        <v>15</v>
      </c>
      <c r="J1666" s="42">
        <f>IF(VENTAS[[#This Row],[Nombre del Gestor]]&gt;1,VENTAS[[#This Row],[Precio Venta]]*10%,0)</f>
        <v>1.5</v>
      </c>
      <c r="K1666" s="42">
        <f>IFERROR(VLOOKUP(VENTAS[[#This Row],[Código del producto Vendido]],STOCK[],13,FALSE),VENTAS[[#This Row],[Precio Venta]]*0.6)-VENTAS[[#This Row],[Comisión Unitaria 10%]]</f>
        <v>12</v>
      </c>
      <c r="L1666" s="42">
        <f>VENTAS[[#This Row],[Cantidad]]*(VENTAS[[#This Row],[Precio Venta]]-VENTAS[[#This Row],[Costo Unitario SIN Comision]]-VENTAS[[#This Row],[Comisión Unitaria 10%]]-0.01*VENTAS[[#This Row],[Precio Venta]])</f>
        <v>1.35</v>
      </c>
      <c r="M1666" s="46"/>
      <c r="N1666" s="47" t="s">
        <v>26286</v>
      </c>
    </row>
    <row r="1667" ht="34" customHeight="1" spans="1:14">
      <c r="A1667" s="38">
        <v>45766.8387615741</v>
      </c>
      <c r="B1667" s="39"/>
      <c r="C1667" s="39"/>
      <c r="D1667" s="39" t="s">
        <v>25436</v>
      </c>
      <c r="E1667" s="39" t="s">
        <v>18413</v>
      </c>
      <c r="F1667" s="41" t="s">
        <v>18414</v>
      </c>
      <c r="G1667" s="39">
        <v>1</v>
      </c>
      <c r="H1667" s="42">
        <v>18</v>
      </c>
      <c r="I1667" s="44">
        <f>VENTAS[[#This Row],[Cantidad]]*VENTAS[[#This Row],[Precio Venta]]</f>
        <v>18</v>
      </c>
      <c r="J1667" s="42">
        <f>IF(VENTAS[[#This Row],[Nombre del Gestor]]&gt;1,VENTAS[[#This Row],[Precio Venta]]*10%,0)</f>
        <v>1.8</v>
      </c>
      <c r="K1667" s="42">
        <f>IFERROR(VLOOKUP(VENTAS[[#This Row],[Código del producto Vendido]],STOCK[],13,FALSE),VENTAS[[#This Row],[Precio Venta]]*0.6)-VENTAS[[#This Row],[Comisión Unitaria 10%]]</f>
        <v>12</v>
      </c>
      <c r="L1667" s="42">
        <f>VENTAS[[#This Row],[Cantidad]]*(VENTAS[[#This Row],[Precio Venta]]-VENTAS[[#This Row],[Costo Unitario SIN Comision]]-VENTAS[[#This Row],[Comisión Unitaria 10%]]-0.01*VENTAS[[#This Row],[Precio Venta]])</f>
        <v>4.02</v>
      </c>
      <c r="M1667" s="46"/>
      <c r="N1667" s="47" t="s">
        <v>26287</v>
      </c>
    </row>
    <row r="1668" ht="17" customHeight="1" spans="1:14">
      <c r="A1668" s="38">
        <v>45767.3713425926</v>
      </c>
      <c r="B1668" s="39"/>
      <c r="C1668" s="39"/>
      <c r="D1668" s="39" t="s">
        <v>23174</v>
      </c>
      <c r="E1668" s="39" t="s">
        <v>26109</v>
      </c>
      <c r="F1668" s="41" t="s">
        <v>26110</v>
      </c>
      <c r="G1668" s="39">
        <v>1</v>
      </c>
      <c r="H1668" s="42">
        <v>10</v>
      </c>
      <c r="I1668" s="44">
        <f>VENTAS[[#This Row],[Cantidad]]*VENTAS[[#This Row],[Precio Venta]]</f>
        <v>10</v>
      </c>
      <c r="J1668" s="42">
        <f>IF(VENTAS[[#This Row],[Nombre del Gestor]]&gt;1,VENTAS[[#This Row],[Precio Venta]]*10%,0)</f>
        <v>1</v>
      </c>
      <c r="K1668" s="42">
        <f>IFERROR(VLOOKUP(VENTAS[[#This Row],[Código del producto Vendido]],STOCK[],13,FALSE),VENTAS[[#This Row],[Precio Venta]]*0.6)-VENTAS[[#This Row],[Comisión Unitaria 10%]]</f>
        <v>5</v>
      </c>
      <c r="L1668" s="42">
        <f>VENTAS[[#This Row],[Cantidad]]*(VENTAS[[#This Row],[Precio Venta]]-VENTAS[[#This Row],[Costo Unitario SIN Comision]]-VENTAS[[#This Row],[Comisión Unitaria 10%]]-0.01*VENTAS[[#This Row],[Precio Venta]])</f>
        <v>3.9</v>
      </c>
      <c r="M1668" s="46"/>
      <c r="N1668" s="47" t="s">
        <v>26288</v>
      </c>
    </row>
    <row r="1669" ht="34" customHeight="1" spans="1:14">
      <c r="A1669" s="38">
        <v>45767.3837037037</v>
      </c>
      <c r="B1669" s="39"/>
      <c r="C1669" s="39"/>
      <c r="D1669" s="39" t="s">
        <v>23174</v>
      </c>
      <c r="E1669" s="39" t="s">
        <v>19125</v>
      </c>
      <c r="F1669" s="41" t="s">
        <v>19126</v>
      </c>
      <c r="G1669" s="39">
        <v>1</v>
      </c>
      <c r="H1669" s="42">
        <v>30</v>
      </c>
      <c r="I1669" s="44">
        <f>VENTAS[[#This Row],[Cantidad]]*VENTAS[[#This Row],[Precio Venta]]</f>
        <v>30</v>
      </c>
      <c r="J1669" s="42">
        <f>IF(VENTAS[[#This Row],[Nombre del Gestor]]&gt;1,VENTAS[[#This Row],[Precio Venta]]*10%,0)</f>
        <v>3</v>
      </c>
      <c r="K1669" s="42">
        <f>IFERROR(VLOOKUP(VENTAS[[#This Row],[Código del producto Vendido]],STOCK[],13,FALSE),VENTAS[[#This Row],[Precio Venta]]*0.6)-VENTAS[[#This Row],[Comisión Unitaria 10%]]</f>
        <v>12</v>
      </c>
      <c r="L1669" s="42">
        <f>VENTAS[[#This Row],[Cantidad]]*(VENTAS[[#This Row],[Precio Venta]]-VENTAS[[#This Row],[Costo Unitario SIN Comision]]-VENTAS[[#This Row],[Comisión Unitaria 10%]]-0.01*VENTAS[[#This Row],[Precio Venta]])</f>
        <v>14.7</v>
      </c>
      <c r="M1669" s="46"/>
      <c r="N1669" s="47" t="s">
        <v>26289</v>
      </c>
    </row>
    <row r="1670" ht="34" customHeight="1" spans="1:14">
      <c r="A1670" s="38">
        <v>45767.5400347222</v>
      </c>
      <c r="B1670" s="39"/>
      <c r="C1670" s="39"/>
      <c r="D1670" s="39" t="s">
        <v>26290</v>
      </c>
      <c r="E1670" s="39" t="s">
        <v>18193</v>
      </c>
      <c r="F1670" s="41" t="s">
        <v>18194</v>
      </c>
      <c r="G1670" s="39">
        <v>1</v>
      </c>
      <c r="H1670" s="42">
        <v>20</v>
      </c>
      <c r="I1670" s="44">
        <f>VENTAS[[#This Row],[Cantidad]]*VENTAS[[#This Row],[Precio Venta]]</f>
        <v>20</v>
      </c>
      <c r="J1670" s="42">
        <f>IF(VENTAS[[#This Row],[Nombre del Gestor]]&gt;1,VENTAS[[#This Row],[Precio Venta]]*10%,0)</f>
        <v>2</v>
      </c>
      <c r="K1670" s="42">
        <f>IFERROR(VLOOKUP(VENTAS[[#This Row],[Código del producto Vendido]],STOCK[],13,FALSE),VENTAS[[#This Row],[Precio Venta]]*0.6)-VENTAS[[#This Row],[Comisión Unitaria 10%]]</f>
        <v>12</v>
      </c>
      <c r="L1670" s="42">
        <f>VENTAS[[#This Row],[Cantidad]]*(VENTAS[[#This Row],[Precio Venta]]-VENTAS[[#This Row],[Costo Unitario SIN Comision]]-VENTAS[[#This Row],[Comisión Unitaria 10%]]-0.01*VENTAS[[#This Row],[Precio Venta]])</f>
        <v>5.8</v>
      </c>
      <c r="M1670" s="46"/>
      <c r="N1670" s="47" t="s">
        <v>26291</v>
      </c>
    </row>
    <row r="1671" ht="34" customHeight="1" spans="1:14">
      <c r="A1671" s="38">
        <v>45768.3888078704</v>
      </c>
      <c r="B1671" s="39"/>
      <c r="C1671" s="39"/>
      <c r="D1671" s="39" t="s">
        <v>24280</v>
      </c>
      <c r="E1671" s="39" t="s">
        <v>16995</v>
      </c>
      <c r="F1671" s="41" t="s">
        <v>16996</v>
      </c>
      <c r="G1671" s="39">
        <v>1</v>
      </c>
      <c r="H1671" s="42">
        <v>18</v>
      </c>
      <c r="I1671" s="44">
        <f>VENTAS[[#This Row],[Cantidad]]*VENTAS[[#This Row],[Precio Venta]]</f>
        <v>18</v>
      </c>
      <c r="J1671" s="42">
        <f>IF(VENTAS[[#This Row],[Nombre del Gestor]]&gt;1,VENTAS[[#This Row],[Precio Venta]]*10%,0)</f>
        <v>1.8</v>
      </c>
      <c r="K1671" s="42">
        <f>IFERROR(VLOOKUP(VENTAS[[#This Row],[Código del producto Vendido]],STOCK[],13,FALSE),VENTAS[[#This Row],[Precio Venta]]*0.6)-VENTAS[[#This Row],[Comisión Unitaria 10%]]</f>
        <v>9</v>
      </c>
      <c r="L1671" s="42">
        <f>VENTAS[[#This Row],[Cantidad]]*(VENTAS[[#This Row],[Precio Venta]]-VENTAS[[#This Row],[Costo Unitario SIN Comision]]-VENTAS[[#This Row],[Comisión Unitaria 10%]]-0.01*VENTAS[[#This Row],[Precio Venta]])</f>
        <v>7.02</v>
      </c>
      <c r="M1671" s="46"/>
      <c r="N1671" s="47" t="s">
        <v>26292</v>
      </c>
    </row>
    <row r="1672" ht="34" customHeight="1" spans="1:14">
      <c r="A1672" s="38">
        <v>45768.6490509259</v>
      </c>
      <c r="B1672" s="39"/>
      <c r="C1672" s="39"/>
      <c r="D1672" s="39"/>
      <c r="E1672" s="39" t="s">
        <v>19339</v>
      </c>
      <c r="F1672" s="41" t="s">
        <v>19340</v>
      </c>
      <c r="G1672" s="39">
        <v>1</v>
      </c>
      <c r="H1672" s="42">
        <v>40</v>
      </c>
      <c r="I1672" s="44">
        <f>VENTAS[[#This Row],[Cantidad]]*VENTAS[[#This Row],[Precio Venta]]</f>
        <v>40</v>
      </c>
      <c r="J1672" s="42">
        <f>IF(VENTAS[[#This Row],[Nombre del Gestor]]&gt;1,VENTAS[[#This Row],[Precio Venta]]*10%,0)</f>
        <v>0</v>
      </c>
      <c r="K1672" s="42">
        <f>IFERROR(VLOOKUP(VENTAS[[#This Row],[Código del producto Vendido]],STOCK[],13,FALSE),VENTAS[[#This Row],[Precio Venta]]*0.6)-VENTAS[[#This Row],[Comisión Unitaria 10%]]</f>
        <v>34</v>
      </c>
      <c r="L1672" s="42">
        <f>VENTAS[[#This Row],[Cantidad]]*(VENTAS[[#This Row],[Precio Venta]]-VENTAS[[#This Row],[Costo Unitario SIN Comision]]-VENTAS[[#This Row],[Comisión Unitaria 10%]]-0.01*VENTAS[[#This Row],[Precio Venta]])</f>
        <v>5.6</v>
      </c>
      <c r="M1672" s="46"/>
      <c r="N1672" s="47" t="s">
        <v>26293</v>
      </c>
    </row>
    <row r="1673" ht="17" customHeight="1" spans="1:14">
      <c r="A1673" s="38">
        <v>45768.6498032407</v>
      </c>
      <c r="B1673" s="39"/>
      <c r="C1673" s="39"/>
      <c r="D1673" s="39"/>
      <c r="E1673" s="39" t="s">
        <v>19179</v>
      </c>
      <c r="F1673" s="41" t="s">
        <v>19180</v>
      </c>
      <c r="G1673" s="39">
        <v>1</v>
      </c>
      <c r="H1673" s="42">
        <v>18</v>
      </c>
      <c r="I1673" s="44">
        <f>VENTAS[[#This Row],[Cantidad]]*VENTAS[[#This Row],[Precio Venta]]</f>
        <v>18</v>
      </c>
      <c r="J1673" s="42">
        <f>IF(VENTAS[[#This Row],[Nombre del Gestor]]&gt;1,VENTAS[[#This Row],[Precio Venta]]*10%,0)</f>
        <v>0</v>
      </c>
      <c r="K1673" s="42">
        <f>IFERROR(VLOOKUP(VENTAS[[#This Row],[Código del producto Vendido]],STOCK[],13,FALSE),VENTAS[[#This Row],[Precio Venta]]*0.6)-VENTAS[[#This Row],[Comisión Unitaria 10%]]</f>
        <v>13.8</v>
      </c>
      <c r="L1673" s="42">
        <f>VENTAS[[#This Row],[Cantidad]]*(VENTAS[[#This Row],[Precio Venta]]-VENTAS[[#This Row],[Costo Unitario SIN Comision]]-VENTAS[[#This Row],[Comisión Unitaria 10%]]-0.01*VENTAS[[#This Row],[Precio Venta]])</f>
        <v>4.02</v>
      </c>
      <c r="M1673" s="46"/>
      <c r="N1673" s="47" t="s">
        <v>26294</v>
      </c>
    </row>
    <row r="1674" ht="34" customHeight="1" spans="1:14">
      <c r="A1674" s="38">
        <v>45768.6504861111</v>
      </c>
      <c r="B1674" s="39"/>
      <c r="C1674" s="39"/>
      <c r="D1674" s="39" t="s">
        <v>24029</v>
      </c>
      <c r="E1674" s="39" t="s">
        <v>18796</v>
      </c>
      <c r="F1674" s="41" t="s">
        <v>26142</v>
      </c>
      <c r="G1674" s="39">
        <v>1</v>
      </c>
      <c r="H1674" s="42">
        <v>50</v>
      </c>
      <c r="I1674" s="44">
        <f>VENTAS[[#This Row],[Cantidad]]*VENTAS[[#This Row],[Precio Venta]]</f>
        <v>50</v>
      </c>
      <c r="J1674" s="42">
        <f>IF(VENTAS[[#This Row],[Nombre del Gestor]]&gt;1,VENTAS[[#This Row],[Precio Venta]]*10%,0)</f>
        <v>5</v>
      </c>
      <c r="K1674" s="42">
        <f>IFERROR(VLOOKUP(VENTAS[[#This Row],[Código del producto Vendido]],STOCK[],13,FALSE),VENTAS[[#This Row],[Precio Venta]]*0.6)-VENTAS[[#This Row],[Comisión Unitaria 10%]]</f>
        <v>24.5</v>
      </c>
      <c r="L1674" s="42">
        <f>VENTAS[[#This Row],[Cantidad]]*(VENTAS[[#This Row],[Precio Venta]]-VENTAS[[#This Row],[Costo Unitario SIN Comision]]-VENTAS[[#This Row],[Comisión Unitaria 10%]]-0.01*VENTAS[[#This Row],[Precio Venta]])</f>
        <v>20</v>
      </c>
      <c r="M1674" s="46"/>
      <c r="N1674" s="47" t="s">
        <v>26295</v>
      </c>
    </row>
    <row r="1675" ht="34" customHeight="1" spans="1:14">
      <c r="A1675" s="38">
        <v>45768.6510648148</v>
      </c>
      <c r="B1675" s="39"/>
      <c r="C1675" s="39"/>
      <c r="D1675" s="39" t="s">
        <v>25960</v>
      </c>
      <c r="E1675" s="39" t="s">
        <v>18642</v>
      </c>
      <c r="F1675" s="41" t="s">
        <v>18281</v>
      </c>
      <c r="G1675" s="39">
        <v>1</v>
      </c>
      <c r="H1675" s="42">
        <v>18</v>
      </c>
      <c r="I1675" s="44">
        <f>VENTAS[[#This Row],[Cantidad]]*VENTAS[[#This Row],[Precio Venta]]</f>
        <v>18</v>
      </c>
      <c r="J1675" s="42">
        <f>IF(VENTAS[[#This Row],[Nombre del Gestor]]&gt;1,VENTAS[[#This Row],[Precio Venta]]*10%,0)</f>
        <v>1.8</v>
      </c>
      <c r="K1675" s="42">
        <f>IFERROR(VLOOKUP(VENTAS[[#This Row],[Código del producto Vendido]],STOCK[],13,FALSE),VENTAS[[#This Row],[Precio Venta]]*0.6)-VENTAS[[#This Row],[Comisión Unitaria 10%]]</f>
        <v>12</v>
      </c>
      <c r="L1675" s="42">
        <f>VENTAS[[#This Row],[Cantidad]]*(VENTAS[[#This Row],[Precio Venta]]-VENTAS[[#This Row],[Costo Unitario SIN Comision]]-VENTAS[[#This Row],[Comisión Unitaria 10%]]-0.01*VENTAS[[#This Row],[Precio Venta]])</f>
        <v>4.02</v>
      </c>
      <c r="M1675" s="46"/>
      <c r="N1675" s="47" t="s">
        <v>26296</v>
      </c>
    </row>
    <row r="1676" ht="34" customHeight="1" spans="1:14">
      <c r="A1676" s="38">
        <v>45768.6536342593</v>
      </c>
      <c r="B1676" s="39"/>
      <c r="C1676" s="39"/>
      <c r="D1676" s="39" t="s">
        <v>25960</v>
      </c>
      <c r="E1676" s="39" t="s">
        <v>18818</v>
      </c>
      <c r="F1676" s="41" t="s">
        <v>18816</v>
      </c>
      <c r="G1676" s="39">
        <v>1</v>
      </c>
      <c r="H1676" s="42">
        <v>35</v>
      </c>
      <c r="I1676" s="44">
        <f>VENTAS[[#This Row],[Cantidad]]*VENTAS[[#This Row],[Precio Venta]]</f>
        <v>35</v>
      </c>
      <c r="J1676" s="42">
        <f>IF(VENTAS[[#This Row],[Nombre del Gestor]]&gt;1,VENTAS[[#This Row],[Precio Venta]]*10%,0)</f>
        <v>3.5</v>
      </c>
      <c r="K1676" s="42">
        <f>IFERROR(VLOOKUP(VENTAS[[#This Row],[Código del producto Vendido]],STOCK[],13,FALSE),VENTAS[[#This Row],[Precio Venta]]*0.6)-VENTAS[[#This Row],[Comisión Unitaria 10%]]</f>
        <v>8.98</v>
      </c>
      <c r="L1676" s="42">
        <f>VENTAS[[#This Row],[Cantidad]]*(VENTAS[[#This Row],[Precio Venta]]-VENTAS[[#This Row],[Costo Unitario SIN Comision]]-VENTAS[[#This Row],[Comisión Unitaria 10%]]-0.01*VENTAS[[#This Row],[Precio Venta]])</f>
        <v>22.17</v>
      </c>
      <c r="M1676" s="46"/>
      <c r="N1676" s="47" t="s">
        <v>26297</v>
      </c>
    </row>
    <row r="1677" ht="34" customHeight="1" spans="1:14">
      <c r="A1677" s="38">
        <v>45768.7062962963</v>
      </c>
      <c r="B1677" s="39"/>
      <c r="C1677" s="39"/>
      <c r="D1677" s="39" t="s">
        <v>26298</v>
      </c>
      <c r="E1677" s="39" t="s">
        <v>17885</v>
      </c>
      <c r="F1677" s="41" t="s">
        <v>17886</v>
      </c>
      <c r="G1677" s="39">
        <v>1</v>
      </c>
      <c r="H1677" s="42">
        <v>25</v>
      </c>
      <c r="I1677" s="44">
        <f>VENTAS[[#This Row],[Cantidad]]*VENTAS[[#This Row],[Precio Venta]]</f>
        <v>25</v>
      </c>
      <c r="J1677" s="42">
        <f>IF(VENTAS[[#This Row],[Nombre del Gestor]]&gt;1,VENTAS[[#This Row],[Precio Venta]]*10%,0)</f>
        <v>2.5</v>
      </c>
      <c r="K1677" s="42">
        <f>IFERROR(VLOOKUP(VENTAS[[#This Row],[Código del producto Vendido]],STOCK[],13,FALSE),VENTAS[[#This Row],[Precio Venta]]*0.6)-VENTAS[[#This Row],[Comisión Unitaria 10%]]</f>
        <v>12</v>
      </c>
      <c r="L1677" s="42">
        <f>VENTAS[[#This Row],[Cantidad]]*(VENTAS[[#This Row],[Precio Venta]]-VENTAS[[#This Row],[Costo Unitario SIN Comision]]-VENTAS[[#This Row],[Comisión Unitaria 10%]]-0.01*VENTAS[[#This Row],[Precio Venta]])</f>
        <v>10.25</v>
      </c>
      <c r="M1677" s="46"/>
      <c r="N1677" s="47" t="s">
        <v>26299</v>
      </c>
    </row>
    <row r="1678" ht="34" customHeight="1" spans="1:14">
      <c r="A1678" s="38">
        <v>45768.7062962963</v>
      </c>
      <c r="B1678" s="39"/>
      <c r="C1678" s="39"/>
      <c r="D1678" s="39" t="s">
        <v>26298</v>
      </c>
      <c r="E1678" s="39" t="s">
        <v>18787</v>
      </c>
      <c r="F1678" s="41" t="s">
        <v>18788</v>
      </c>
      <c r="G1678" s="39">
        <v>1</v>
      </c>
      <c r="H1678" s="42">
        <v>30</v>
      </c>
      <c r="I1678" s="44">
        <f>VENTAS[[#This Row],[Cantidad]]*VENTAS[[#This Row],[Precio Venta]]</f>
        <v>30</v>
      </c>
      <c r="J1678" s="42">
        <f>IF(VENTAS[[#This Row],[Nombre del Gestor]]&gt;1,VENTAS[[#This Row],[Precio Venta]]*10%,0)</f>
        <v>3</v>
      </c>
      <c r="K1678" s="42">
        <f>IFERROR(VLOOKUP(VENTAS[[#This Row],[Código del producto Vendido]],STOCK[],13,FALSE),VENTAS[[#This Row],[Precio Venta]]*0.6)-VENTAS[[#This Row],[Comisión Unitaria 10%]]</f>
        <v>16.39</v>
      </c>
      <c r="L1678" s="42">
        <f>VENTAS[[#This Row],[Cantidad]]*(VENTAS[[#This Row],[Precio Venta]]-VENTAS[[#This Row],[Costo Unitario SIN Comision]]-VENTAS[[#This Row],[Comisión Unitaria 10%]]-0.01*VENTAS[[#This Row],[Precio Venta]])</f>
        <v>10.31</v>
      </c>
      <c r="M1678" s="46"/>
      <c r="N1678" s="47" t="s">
        <v>26300</v>
      </c>
    </row>
    <row r="1679" ht="34" customHeight="1" spans="1:14">
      <c r="A1679" s="38">
        <v>45769.3769907407</v>
      </c>
      <c r="B1679" s="39"/>
      <c r="C1679" s="39"/>
      <c r="D1679" s="39" t="s">
        <v>26290</v>
      </c>
      <c r="E1679" s="39" t="s">
        <v>19335</v>
      </c>
      <c r="F1679" s="41" t="s">
        <v>19336</v>
      </c>
      <c r="G1679" s="39">
        <v>1</v>
      </c>
      <c r="H1679" s="42">
        <v>45</v>
      </c>
      <c r="I1679" s="44">
        <f>VENTAS[[#This Row],[Cantidad]]*VENTAS[[#This Row],[Precio Venta]]</f>
        <v>45</v>
      </c>
      <c r="J1679" s="42">
        <f>IF(VENTAS[[#This Row],[Nombre del Gestor]]&gt;1,VENTAS[[#This Row],[Precio Venta]]*10%,0)</f>
        <v>4.5</v>
      </c>
      <c r="K1679" s="42">
        <f>IFERROR(VLOOKUP(VENTAS[[#This Row],[Código del producto Vendido]],STOCK[],13,FALSE),VENTAS[[#This Row],[Precio Venta]]*0.6)-VENTAS[[#This Row],[Comisión Unitaria 10%]]</f>
        <v>30</v>
      </c>
      <c r="L1679" s="42">
        <f>VENTAS[[#This Row],[Cantidad]]*(VENTAS[[#This Row],[Precio Venta]]-VENTAS[[#This Row],[Costo Unitario SIN Comision]]-VENTAS[[#This Row],[Comisión Unitaria 10%]]-0.01*VENTAS[[#This Row],[Precio Venta]])</f>
        <v>10.05</v>
      </c>
      <c r="M1679" s="46"/>
      <c r="N1679" s="47" t="s">
        <v>26301</v>
      </c>
    </row>
    <row r="1680" ht="17" customHeight="1" spans="1:14">
      <c r="A1680" s="38">
        <v>45769.3769907407</v>
      </c>
      <c r="B1680" s="39"/>
      <c r="C1680" s="39"/>
      <c r="D1680" s="39" t="s">
        <v>26290</v>
      </c>
      <c r="E1680" s="39" t="s">
        <v>19319</v>
      </c>
      <c r="F1680" s="41" t="s">
        <v>19320</v>
      </c>
      <c r="G1680" s="39">
        <v>1</v>
      </c>
      <c r="H1680" s="42">
        <v>40</v>
      </c>
      <c r="I1680" s="44">
        <f>VENTAS[[#This Row],[Cantidad]]*VENTAS[[#This Row],[Precio Venta]]</f>
        <v>40</v>
      </c>
      <c r="J1680" s="42">
        <f>IF(VENTAS[[#This Row],[Nombre del Gestor]]&gt;1,VENTAS[[#This Row],[Precio Venta]]*10%,0)</f>
        <v>4</v>
      </c>
      <c r="K1680" s="42">
        <f>IFERROR(VLOOKUP(VENTAS[[#This Row],[Código del producto Vendido]],STOCK[],13,FALSE),VENTAS[[#This Row],[Precio Venta]]*0.6)-VENTAS[[#This Row],[Comisión Unitaria 10%]]</f>
        <v>30</v>
      </c>
      <c r="L1680" s="42">
        <f>VENTAS[[#This Row],[Cantidad]]*(VENTAS[[#This Row],[Precio Venta]]-VENTAS[[#This Row],[Costo Unitario SIN Comision]]-VENTAS[[#This Row],[Comisión Unitaria 10%]]-0.01*VENTAS[[#This Row],[Precio Venta]])</f>
        <v>5.6</v>
      </c>
      <c r="M1680" s="46"/>
      <c r="N1680" s="47" t="s">
        <v>26302</v>
      </c>
    </row>
    <row r="1681" ht="34" customHeight="1" spans="1:14">
      <c r="A1681" s="38">
        <v>45769.586712963</v>
      </c>
      <c r="B1681" s="39"/>
      <c r="C1681" s="39"/>
      <c r="D1681" s="39" t="s">
        <v>23174</v>
      </c>
      <c r="E1681" s="39" t="s">
        <v>17601</v>
      </c>
      <c r="F1681" s="41" t="s">
        <v>17602</v>
      </c>
      <c r="G1681" s="39">
        <v>1</v>
      </c>
      <c r="H1681" s="42">
        <v>30</v>
      </c>
      <c r="I1681" s="44">
        <f>VENTAS[[#This Row],[Cantidad]]*VENTAS[[#This Row],[Precio Venta]]</f>
        <v>30</v>
      </c>
      <c r="J1681" s="42">
        <f>IF(VENTAS[[#This Row],[Nombre del Gestor]]&gt;1,VENTAS[[#This Row],[Precio Venta]]*10%,0)</f>
        <v>3</v>
      </c>
      <c r="K1681" s="42">
        <f>IFERROR(VLOOKUP(VENTAS[[#This Row],[Código del producto Vendido]],STOCK[],13,FALSE),VENTAS[[#This Row],[Precio Venta]]*0.6)-VENTAS[[#This Row],[Comisión Unitaria 10%]]</f>
        <v>12.78</v>
      </c>
      <c r="L1681" s="42">
        <f>VENTAS[[#This Row],[Cantidad]]*(VENTAS[[#This Row],[Precio Venta]]-VENTAS[[#This Row],[Costo Unitario SIN Comision]]-VENTAS[[#This Row],[Comisión Unitaria 10%]]-0.01*VENTAS[[#This Row],[Precio Venta]])</f>
        <v>13.92</v>
      </c>
      <c r="M1681" s="46"/>
      <c r="N1681" s="47" t="s">
        <v>26303</v>
      </c>
    </row>
    <row r="1682" ht="17" customHeight="1" spans="1:14">
      <c r="A1682" s="38">
        <v>45769.5886921296</v>
      </c>
      <c r="B1682" s="39"/>
      <c r="C1682" s="39"/>
      <c r="D1682" s="39" t="s">
        <v>23196</v>
      </c>
      <c r="E1682" s="39" t="s">
        <v>19299</v>
      </c>
      <c r="F1682" s="41" t="s">
        <v>19297</v>
      </c>
      <c r="G1682" s="39">
        <v>1</v>
      </c>
      <c r="H1682" s="42">
        <v>35</v>
      </c>
      <c r="I1682" s="44">
        <f>VENTAS[[#This Row],[Cantidad]]*VENTAS[[#This Row],[Precio Venta]]</f>
        <v>35</v>
      </c>
      <c r="J1682" s="42">
        <f>IF(VENTAS[[#This Row],[Nombre del Gestor]]&gt;1,VENTAS[[#This Row],[Precio Venta]]*10%,0)</f>
        <v>3.5</v>
      </c>
      <c r="K1682" s="42">
        <f>IFERROR(VLOOKUP(VENTAS[[#This Row],[Código del producto Vendido]],STOCK[],13,FALSE),VENTAS[[#This Row],[Precio Venta]]*0.6)-VENTAS[[#This Row],[Comisión Unitaria 10%]]</f>
        <v>25</v>
      </c>
      <c r="L1682" s="42">
        <f>VENTAS[[#This Row],[Cantidad]]*(VENTAS[[#This Row],[Precio Venta]]-VENTAS[[#This Row],[Costo Unitario SIN Comision]]-VENTAS[[#This Row],[Comisión Unitaria 10%]]-0.01*VENTAS[[#This Row],[Precio Venta]])</f>
        <v>6.15</v>
      </c>
      <c r="M1682" s="46"/>
      <c r="N1682" s="47" t="s">
        <v>26304</v>
      </c>
    </row>
    <row r="1683" ht="17" customHeight="1" spans="1:14">
      <c r="A1683" s="38">
        <v>45769.5893981481</v>
      </c>
      <c r="B1683" s="39"/>
      <c r="C1683" s="39"/>
      <c r="D1683" s="39" t="s">
        <v>25960</v>
      </c>
      <c r="E1683" s="39" t="s">
        <v>17845</v>
      </c>
      <c r="F1683" s="41" t="s">
        <v>17844</v>
      </c>
      <c r="G1683" s="39">
        <v>1</v>
      </c>
      <c r="H1683" s="42">
        <v>3</v>
      </c>
      <c r="I1683" s="44">
        <f>VENTAS[[#This Row],[Cantidad]]*VENTAS[[#This Row],[Precio Venta]]</f>
        <v>3</v>
      </c>
      <c r="J1683" s="42">
        <f>IF(VENTAS[[#This Row],[Nombre del Gestor]]&gt;1,VENTAS[[#This Row],[Precio Venta]]*10%,0)</f>
        <v>0.3</v>
      </c>
      <c r="K1683" s="42">
        <f>IFERROR(VLOOKUP(VENTAS[[#This Row],[Código del producto Vendido]],STOCK[],13,FALSE),VENTAS[[#This Row],[Precio Venta]]*0.6)-VENTAS[[#This Row],[Comisión Unitaria 10%]]</f>
        <v>1.4</v>
      </c>
      <c r="L1683" s="42">
        <f>VENTAS[[#This Row],[Cantidad]]*(VENTAS[[#This Row],[Precio Venta]]-VENTAS[[#This Row],[Costo Unitario SIN Comision]]-VENTAS[[#This Row],[Comisión Unitaria 10%]]-0.01*VENTAS[[#This Row],[Precio Venta]])</f>
        <v>1.27</v>
      </c>
      <c r="M1683" s="46"/>
      <c r="N1683" s="47" t="s">
        <v>26305</v>
      </c>
    </row>
    <row r="1684" ht="17" customHeight="1" spans="1:14">
      <c r="A1684" s="38">
        <v>45769.5897106481</v>
      </c>
      <c r="B1684" s="39"/>
      <c r="C1684" s="39"/>
      <c r="D1684" s="39" t="s">
        <v>25960</v>
      </c>
      <c r="E1684" s="39" t="s">
        <v>17833</v>
      </c>
      <c r="F1684" s="41" t="s">
        <v>17832</v>
      </c>
      <c r="G1684" s="39">
        <v>1</v>
      </c>
      <c r="H1684" s="42">
        <v>3</v>
      </c>
      <c r="I1684" s="44">
        <f>VENTAS[[#This Row],[Cantidad]]*VENTAS[[#This Row],[Precio Venta]]</f>
        <v>3</v>
      </c>
      <c r="J1684" s="42">
        <f>IF(VENTAS[[#This Row],[Nombre del Gestor]]&gt;1,VENTAS[[#This Row],[Precio Venta]]*10%,0)</f>
        <v>0.3</v>
      </c>
      <c r="K1684" s="42">
        <f>IFERROR(VLOOKUP(VENTAS[[#This Row],[Código del producto Vendido]],STOCK[],13,FALSE),VENTAS[[#This Row],[Precio Venta]]*0.6)-VENTAS[[#This Row],[Comisión Unitaria 10%]]</f>
        <v>1.4</v>
      </c>
      <c r="L1684" s="42">
        <f>VENTAS[[#This Row],[Cantidad]]*(VENTAS[[#This Row],[Precio Venta]]-VENTAS[[#This Row],[Costo Unitario SIN Comision]]-VENTAS[[#This Row],[Comisión Unitaria 10%]]-0.01*VENTAS[[#This Row],[Precio Venta]])</f>
        <v>1.27</v>
      </c>
      <c r="M1684" s="46"/>
      <c r="N1684" s="47" t="s">
        <v>26306</v>
      </c>
    </row>
    <row r="1685" ht="17" customHeight="1" spans="1:14">
      <c r="A1685" s="38">
        <v>45769.5900694444</v>
      </c>
      <c r="B1685" s="39"/>
      <c r="C1685" s="39"/>
      <c r="D1685" s="39" t="s">
        <v>25960</v>
      </c>
      <c r="E1685" s="39" t="s">
        <v>17837</v>
      </c>
      <c r="F1685" s="41" t="s">
        <v>17836</v>
      </c>
      <c r="G1685" s="39">
        <v>1</v>
      </c>
      <c r="H1685" s="42">
        <v>3</v>
      </c>
      <c r="I1685" s="44">
        <f>VENTAS[[#This Row],[Cantidad]]*VENTAS[[#This Row],[Precio Venta]]</f>
        <v>3</v>
      </c>
      <c r="J1685" s="42">
        <f>IF(VENTAS[[#This Row],[Nombre del Gestor]]&gt;1,VENTAS[[#This Row],[Precio Venta]]*10%,0)</f>
        <v>0.3</v>
      </c>
      <c r="K1685" s="42">
        <f>IFERROR(VLOOKUP(VENTAS[[#This Row],[Código del producto Vendido]],STOCK[],13,FALSE),VENTAS[[#This Row],[Precio Venta]]*0.6)-VENTAS[[#This Row],[Comisión Unitaria 10%]]</f>
        <v>1.4</v>
      </c>
      <c r="L1685" s="42">
        <f>VENTAS[[#This Row],[Cantidad]]*(VENTAS[[#This Row],[Precio Venta]]-VENTAS[[#This Row],[Costo Unitario SIN Comision]]-VENTAS[[#This Row],[Comisión Unitaria 10%]]-0.01*VENTAS[[#This Row],[Precio Venta]])</f>
        <v>1.27</v>
      </c>
      <c r="M1685" s="46"/>
      <c r="N1685" s="47" t="s">
        <v>26307</v>
      </c>
    </row>
    <row r="1686" ht="17" customHeight="1" spans="1:14">
      <c r="A1686" s="38">
        <v>45769.5904398148</v>
      </c>
      <c r="B1686" s="39"/>
      <c r="C1686" s="39"/>
      <c r="D1686" s="39" t="s">
        <v>25960</v>
      </c>
      <c r="E1686" s="39" t="s">
        <v>17841</v>
      </c>
      <c r="F1686" s="41" t="s">
        <v>17840</v>
      </c>
      <c r="G1686" s="39">
        <v>1</v>
      </c>
      <c r="H1686" s="42">
        <v>3</v>
      </c>
      <c r="I1686" s="44">
        <f>VENTAS[[#This Row],[Cantidad]]*VENTAS[[#This Row],[Precio Venta]]</f>
        <v>3</v>
      </c>
      <c r="J1686" s="42">
        <f>IF(VENTAS[[#This Row],[Nombre del Gestor]]&gt;1,VENTAS[[#This Row],[Precio Venta]]*10%,0)</f>
        <v>0.3</v>
      </c>
      <c r="K1686" s="42">
        <f>IFERROR(VLOOKUP(VENTAS[[#This Row],[Código del producto Vendido]],STOCK[],13,FALSE),VENTAS[[#This Row],[Precio Venta]]*0.6)-VENTAS[[#This Row],[Comisión Unitaria 10%]]</f>
        <v>1.4</v>
      </c>
      <c r="L1686" s="42">
        <f>VENTAS[[#This Row],[Cantidad]]*(VENTAS[[#This Row],[Precio Venta]]-VENTAS[[#This Row],[Costo Unitario SIN Comision]]-VENTAS[[#This Row],[Comisión Unitaria 10%]]-0.01*VENTAS[[#This Row],[Precio Venta]])</f>
        <v>1.27</v>
      </c>
      <c r="M1686" s="46"/>
      <c r="N1686" s="47" t="s">
        <v>26308</v>
      </c>
    </row>
    <row r="1687" ht="17" customHeight="1" spans="1:14">
      <c r="A1687" s="38">
        <v>45769.5907986111</v>
      </c>
      <c r="B1687" s="39"/>
      <c r="C1687" s="39"/>
      <c r="D1687" s="39" t="s">
        <v>25960</v>
      </c>
      <c r="E1687" s="39" t="s">
        <v>17849</v>
      </c>
      <c r="F1687" s="41" t="s">
        <v>17848</v>
      </c>
      <c r="G1687" s="39">
        <v>1</v>
      </c>
      <c r="H1687" s="42">
        <v>3</v>
      </c>
      <c r="I1687" s="44">
        <f>VENTAS[[#This Row],[Cantidad]]*VENTAS[[#This Row],[Precio Venta]]</f>
        <v>3</v>
      </c>
      <c r="J1687" s="42">
        <f>IF(VENTAS[[#This Row],[Nombre del Gestor]]&gt;1,VENTAS[[#This Row],[Precio Venta]]*10%,0)</f>
        <v>0.3</v>
      </c>
      <c r="K1687" s="42">
        <f>IFERROR(VLOOKUP(VENTAS[[#This Row],[Código del producto Vendido]],STOCK[],13,FALSE),VENTAS[[#This Row],[Precio Venta]]*0.6)-VENTAS[[#This Row],[Comisión Unitaria 10%]]</f>
        <v>1.4</v>
      </c>
      <c r="L1687" s="42">
        <f>VENTAS[[#This Row],[Cantidad]]*(VENTAS[[#This Row],[Precio Venta]]-VENTAS[[#This Row],[Costo Unitario SIN Comision]]-VENTAS[[#This Row],[Comisión Unitaria 10%]]-0.01*VENTAS[[#This Row],[Precio Venta]])</f>
        <v>1.27</v>
      </c>
      <c r="M1687" s="46"/>
      <c r="N1687" s="47" t="s">
        <v>26309</v>
      </c>
    </row>
    <row r="1688" ht="34" customHeight="1" spans="1:14">
      <c r="A1688" s="38">
        <v>45769.5969328704</v>
      </c>
      <c r="B1688" s="39"/>
      <c r="C1688" s="39"/>
      <c r="D1688" s="39" t="s">
        <v>25960</v>
      </c>
      <c r="E1688" s="39" t="s">
        <v>18796</v>
      </c>
      <c r="F1688" s="41" t="s">
        <v>26142</v>
      </c>
      <c r="G1688" s="39">
        <v>1</v>
      </c>
      <c r="H1688" s="42">
        <v>50</v>
      </c>
      <c r="I1688" s="44">
        <f>VENTAS[[#This Row],[Cantidad]]*VENTAS[[#This Row],[Precio Venta]]</f>
        <v>50</v>
      </c>
      <c r="J1688" s="42">
        <f>IF(VENTAS[[#This Row],[Nombre del Gestor]]&gt;1,VENTAS[[#This Row],[Precio Venta]]*10%,0)</f>
        <v>5</v>
      </c>
      <c r="K1688" s="42">
        <f>IFERROR(VLOOKUP(VENTAS[[#This Row],[Código del producto Vendido]],STOCK[],13,FALSE),VENTAS[[#This Row],[Precio Venta]]*0.6)-VENTAS[[#This Row],[Comisión Unitaria 10%]]</f>
        <v>24.5</v>
      </c>
      <c r="L1688" s="42">
        <f>VENTAS[[#This Row],[Cantidad]]*(VENTAS[[#This Row],[Precio Venta]]-VENTAS[[#This Row],[Costo Unitario SIN Comision]]-VENTAS[[#This Row],[Comisión Unitaria 10%]]-0.01*VENTAS[[#This Row],[Precio Venta]])</f>
        <v>20</v>
      </c>
      <c r="M1688" s="46"/>
      <c r="N1688" s="47" t="s">
        <v>26310</v>
      </c>
    </row>
    <row r="1689" ht="17" customHeight="1" spans="1:14">
      <c r="A1689" s="38">
        <v>45769.6114583333</v>
      </c>
      <c r="B1689" s="39"/>
      <c r="C1689" s="39"/>
      <c r="D1689" s="39" t="s">
        <v>26311</v>
      </c>
      <c r="E1689" s="39" t="s">
        <v>18228</v>
      </c>
      <c r="F1689" s="41" t="s">
        <v>18229</v>
      </c>
      <c r="G1689" s="39">
        <v>1</v>
      </c>
      <c r="H1689" s="42">
        <v>20</v>
      </c>
      <c r="I1689" s="44">
        <f>VENTAS[[#This Row],[Cantidad]]*VENTAS[[#This Row],[Precio Venta]]</f>
        <v>20</v>
      </c>
      <c r="J1689" s="42">
        <f>IF(VENTAS[[#This Row],[Nombre del Gestor]]&gt;1,VENTAS[[#This Row],[Precio Venta]]*10%,0)</f>
        <v>2</v>
      </c>
      <c r="K1689" s="42">
        <f>IFERROR(VLOOKUP(VENTAS[[#This Row],[Código del producto Vendido]],STOCK[],13,FALSE),VENTAS[[#This Row],[Precio Venta]]*0.6)-VENTAS[[#This Row],[Comisión Unitaria 10%]]</f>
        <v>12</v>
      </c>
      <c r="L1689" s="42">
        <f>VENTAS[[#This Row],[Cantidad]]*(VENTAS[[#This Row],[Precio Venta]]-VENTAS[[#This Row],[Costo Unitario SIN Comision]]-VENTAS[[#This Row],[Comisión Unitaria 10%]]-0.01*VENTAS[[#This Row],[Precio Venta]])</f>
        <v>5.8</v>
      </c>
      <c r="M1689" s="46"/>
      <c r="N1689" s="47" t="s">
        <v>26312</v>
      </c>
    </row>
    <row r="1690" ht="17" customHeight="1" spans="1:14">
      <c r="A1690" s="38">
        <v>45770.3481018519</v>
      </c>
      <c r="B1690" s="39"/>
      <c r="C1690" s="39"/>
      <c r="D1690" s="39" t="s">
        <v>26313</v>
      </c>
      <c r="E1690" s="39" t="s">
        <v>19296</v>
      </c>
      <c r="F1690" s="41" t="s">
        <v>19297</v>
      </c>
      <c r="G1690" s="39">
        <v>1</v>
      </c>
      <c r="H1690" s="42">
        <v>35</v>
      </c>
      <c r="I1690" s="44">
        <f>VENTAS[[#This Row],[Cantidad]]*VENTAS[[#This Row],[Precio Venta]]</f>
        <v>35</v>
      </c>
      <c r="J1690" s="42">
        <f>IF(VENTAS[[#This Row],[Nombre del Gestor]]&gt;1,VENTAS[[#This Row],[Precio Venta]]*10%,0)</f>
        <v>3.5</v>
      </c>
      <c r="K1690" s="42">
        <f>IFERROR(VLOOKUP(VENTAS[[#This Row],[Código del producto Vendido]],STOCK[],13,FALSE),VENTAS[[#This Row],[Precio Venta]]*0.6)-VENTAS[[#This Row],[Comisión Unitaria 10%]]</f>
        <v>25</v>
      </c>
      <c r="L1690" s="42">
        <f>VENTAS[[#This Row],[Cantidad]]*(VENTAS[[#This Row],[Precio Venta]]-VENTAS[[#This Row],[Costo Unitario SIN Comision]]-VENTAS[[#This Row],[Comisión Unitaria 10%]]-0.01*VENTAS[[#This Row],[Precio Venta]])</f>
        <v>6.15</v>
      </c>
      <c r="M1690" s="46"/>
      <c r="N1690" s="47" t="s">
        <v>26314</v>
      </c>
    </row>
    <row r="1691" ht="34" customHeight="1" spans="1:14">
      <c r="A1691" s="38">
        <v>45770.3491203704</v>
      </c>
      <c r="B1691" s="39"/>
      <c r="C1691" s="39"/>
      <c r="D1691" s="39" t="s">
        <v>23174</v>
      </c>
      <c r="E1691" s="39" t="s">
        <v>17601</v>
      </c>
      <c r="F1691" s="41" t="s">
        <v>17602</v>
      </c>
      <c r="G1691" s="39">
        <v>1</v>
      </c>
      <c r="H1691" s="42">
        <v>30</v>
      </c>
      <c r="I1691" s="44">
        <f>VENTAS[[#This Row],[Cantidad]]*VENTAS[[#This Row],[Precio Venta]]</f>
        <v>30</v>
      </c>
      <c r="J1691" s="42">
        <f>IF(VENTAS[[#This Row],[Nombre del Gestor]]&gt;1,VENTAS[[#This Row],[Precio Venta]]*10%,0)</f>
        <v>3</v>
      </c>
      <c r="K1691" s="42">
        <f>IFERROR(VLOOKUP(VENTAS[[#This Row],[Código del producto Vendido]],STOCK[],13,FALSE),VENTAS[[#This Row],[Precio Venta]]*0.6)-VENTAS[[#This Row],[Comisión Unitaria 10%]]</f>
        <v>12.78</v>
      </c>
      <c r="L1691" s="42">
        <f>VENTAS[[#This Row],[Cantidad]]*(VENTAS[[#This Row],[Precio Venta]]-VENTAS[[#This Row],[Costo Unitario SIN Comision]]-VENTAS[[#This Row],[Comisión Unitaria 10%]]-0.01*VENTAS[[#This Row],[Precio Venta]])</f>
        <v>13.92</v>
      </c>
      <c r="M1691" s="46"/>
      <c r="N1691" s="47" t="s">
        <v>26315</v>
      </c>
    </row>
    <row r="1692" ht="34" customHeight="1" spans="1:14">
      <c r="A1692" s="38">
        <v>45770.3499884259</v>
      </c>
      <c r="B1692" s="39"/>
      <c r="C1692" s="39"/>
      <c r="D1692" s="39" t="s">
        <v>24029</v>
      </c>
      <c r="E1692" s="39" t="s">
        <v>18787</v>
      </c>
      <c r="F1692" s="41" t="s">
        <v>18788</v>
      </c>
      <c r="G1692" s="39">
        <v>1</v>
      </c>
      <c r="H1692" s="42">
        <v>30</v>
      </c>
      <c r="I1692" s="44">
        <f>VENTAS[[#This Row],[Cantidad]]*VENTAS[[#This Row],[Precio Venta]]</f>
        <v>30</v>
      </c>
      <c r="J1692" s="42">
        <f>IF(VENTAS[[#This Row],[Nombre del Gestor]]&gt;1,VENTAS[[#This Row],[Precio Venta]]*10%,0)</f>
        <v>3</v>
      </c>
      <c r="K1692" s="42">
        <f>IFERROR(VLOOKUP(VENTAS[[#This Row],[Código del producto Vendido]],STOCK[],13,FALSE),VENTAS[[#This Row],[Precio Venta]]*0.6)-VENTAS[[#This Row],[Comisión Unitaria 10%]]</f>
        <v>16.39</v>
      </c>
      <c r="L1692" s="42">
        <f>VENTAS[[#This Row],[Cantidad]]*(VENTAS[[#This Row],[Precio Venta]]-VENTAS[[#This Row],[Costo Unitario SIN Comision]]-VENTAS[[#This Row],[Comisión Unitaria 10%]]-0.01*VENTAS[[#This Row],[Precio Venta]])</f>
        <v>10.31</v>
      </c>
      <c r="M1692" s="46"/>
      <c r="N1692" s="47" t="s">
        <v>26316</v>
      </c>
    </row>
    <row r="1693" ht="17" customHeight="1" spans="1:14">
      <c r="A1693" s="38">
        <v>45770.3891898148</v>
      </c>
      <c r="B1693" s="39"/>
      <c r="C1693" s="39"/>
      <c r="D1693" s="39" t="s">
        <v>26317</v>
      </c>
      <c r="E1693" s="39" t="s">
        <v>19273</v>
      </c>
      <c r="F1693" s="41" t="s">
        <v>19274</v>
      </c>
      <c r="G1693" s="39">
        <v>1</v>
      </c>
      <c r="H1693" s="42">
        <v>40</v>
      </c>
      <c r="I1693" s="44">
        <f>VENTAS[[#This Row],[Cantidad]]*VENTAS[[#This Row],[Precio Venta]]</f>
        <v>40</v>
      </c>
      <c r="J1693" s="42">
        <f>IF(VENTAS[[#This Row],[Nombre del Gestor]]&gt;1,VENTAS[[#This Row],[Precio Venta]]*10%,0)</f>
        <v>4</v>
      </c>
      <c r="K1693" s="42">
        <f>IFERROR(VLOOKUP(VENTAS[[#This Row],[Código del producto Vendido]],STOCK[],13,FALSE),VENTAS[[#This Row],[Precio Venta]]*0.6)-VENTAS[[#This Row],[Comisión Unitaria 10%]]</f>
        <v>30</v>
      </c>
      <c r="L1693" s="42">
        <f>VENTAS[[#This Row],[Cantidad]]*(VENTAS[[#This Row],[Precio Venta]]-VENTAS[[#This Row],[Costo Unitario SIN Comision]]-VENTAS[[#This Row],[Comisión Unitaria 10%]]-0.01*VENTAS[[#This Row],[Precio Venta]])</f>
        <v>5.6</v>
      </c>
      <c r="M1693" s="46"/>
      <c r="N1693" s="47" t="s">
        <v>26318</v>
      </c>
    </row>
    <row r="1694" ht="34" customHeight="1" spans="1:14">
      <c r="A1694" s="38">
        <v>45770.4045486111</v>
      </c>
      <c r="B1694" s="39"/>
      <c r="C1694" s="39"/>
      <c r="D1694" s="39" t="s">
        <v>25960</v>
      </c>
      <c r="E1694" s="39" t="s">
        <v>18072</v>
      </c>
      <c r="F1694" s="41" t="s">
        <v>18073</v>
      </c>
      <c r="G1694" s="39">
        <v>1</v>
      </c>
      <c r="H1694" s="42">
        <v>40</v>
      </c>
      <c r="I1694" s="44">
        <f>VENTAS[[#This Row],[Cantidad]]*VENTAS[[#This Row],[Precio Venta]]</f>
        <v>40</v>
      </c>
      <c r="J1694" s="42">
        <f>IF(VENTAS[[#This Row],[Nombre del Gestor]]&gt;1,VENTAS[[#This Row],[Precio Venta]]*10%,0)</f>
        <v>4</v>
      </c>
      <c r="K1694" s="42">
        <f>IFERROR(VLOOKUP(VENTAS[[#This Row],[Código del producto Vendido]],STOCK[],13,FALSE),VENTAS[[#This Row],[Precio Venta]]*0.6)-VENTAS[[#This Row],[Comisión Unitaria 10%]]</f>
        <v>30.5</v>
      </c>
      <c r="L1694" s="42">
        <f>VENTAS[[#This Row],[Cantidad]]*(VENTAS[[#This Row],[Precio Venta]]-VENTAS[[#This Row],[Costo Unitario SIN Comision]]-VENTAS[[#This Row],[Comisión Unitaria 10%]]-0.01*VENTAS[[#This Row],[Precio Venta]])</f>
        <v>5.1</v>
      </c>
      <c r="M1694" s="46"/>
      <c r="N1694" s="47" t="s">
        <v>26319</v>
      </c>
    </row>
    <row r="1695" ht="34" customHeight="1" spans="1:14">
      <c r="A1695" s="38">
        <v>45770.4052430556</v>
      </c>
      <c r="B1695" s="39"/>
      <c r="C1695" s="39"/>
      <c r="D1695" s="39" t="s">
        <v>25960</v>
      </c>
      <c r="E1695" s="39" t="s">
        <v>17794</v>
      </c>
      <c r="F1695" s="41" t="s">
        <v>17795</v>
      </c>
      <c r="G1695" s="39">
        <v>1</v>
      </c>
      <c r="H1695" s="42">
        <v>40</v>
      </c>
      <c r="I1695" s="44">
        <f>VENTAS[[#This Row],[Cantidad]]*VENTAS[[#This Row],[Precio Venta]]</f>
        <v>40</v>
      </c>
      <c r="J1695" s="42">
        <f>IF(VENTAS[[#This Row],[Nombre del Gestor]]&gt;1,VENTAS[[#This Row],[Precio Venta]]*10%,0)</f>
        <v>4</v>
      </c>
      <c r="K1695" s="42">
        <f>IFERROR(VLOOKUP(VENTAS[[#This Row],[Código del producto Vendido]],STOCK[],13,FALSE),VENTAS[[#This Row],[Precio Venta]]*0.6)-VENTAS[[#This Row],[Comisión Unitaria 10%]]</f>
        <v>26.5</v>
      </c>
      <c r="L1695" s="42">
        <f>VENTAS[[#This Row],[Cantidad]]*(VENTAS[[#This Row],[Precio Venta]]-VENTAS[[#This Row],[Costo Unitario SIN Comision]]-VENTAS[[#This Row],[Comisión Unitaria 10%]]-0.01*VENTAS[[#This Row],[Precio Venta]])</f>
        <v>9.1</v>
      </c>
      <c r="M1695" s="46"/>
      <c r="N1695" s="47" t="s">
        <v>26320</v>
      </c>
    </row>
    <row r="1696" ht="34" customHeight="1" spans="1:14">
      <c r="A1696" s="38">
        <v>45770.5914930556</v>
      </c>
      <c r="B1696" s="39"/>
      <c r="C1696" s="39"/>
      <c r="D1696" s="39" t="s">
        <v>26321</v>
      </c>
      <c r="E1696" s="39" t="s">
        <v>18441</v>
      </c>
      <c r="F1696" s="41" t="s">
        <v>18442</v>
      </c>
      <c r="G1696" s="39">
        <v>1</v>
      </c>
      <c r="H1696" s="42">
        <v>30</v>
      </c>
      <c r="I1696" s="44">
        <f>VENTAS[[#This Row],[Cantidad]]*VENTAS[[#This Row],[Precio Venta]]</f>
        <v>30</v>
      </c>
      <c r="J1696" s="42">
        <f>IF(VENTAS[[#This Row],[Nombre del Gestor]]&gt;1,VENTAS[[#This Row],[Precio Venta]]*10%,0)</f>
        <v>3</v>
      </c>
      <c r="K1696" s="42">
        <f>IFERROR(VLOOKUP(VENTAS[[#This Row],[Código del producto Vendido]],STOCK[],13,FALSE),VENTAS[[#This Row],[Precio Venta]]*0.6)-VENTAS[[#This Row],[Comisión Unitaria 10%]]</f>
        <v>12</v>
      </c>
      <c r="L1696" s="42">
        <f>VENTAS[[#This Row],[Cantidad]]*(VENTAS[[#This Row],[Precio Venta]]-VENTAS[[#This Row],[Costo Unitario SIN Comision]]-VENTAS[[#This Row],[Comisión Unitaria 10%]]-0.01*VENTAS[[#This Row],[Precio Venta]])</f>
        <v>14.7</v>
      </c>
      <c r="M1696" s="46"/>
      <c r="N1696" s="47" t="s">
        <v>26322</v>
      </c>
    </row>
    <row r="1697" ht="34" customHeight="1" spans="1:14">
      <c r="A1697" s="38">
        <v>45770.5914930556</v>
      </c>
      <c r="B1697" s="39"/>
      <c r="C1697" s="39"/>
      <c r="D1697" s="39" t="s">
        <v>26321</v>
      </c>
      <c r="E1697" s="39" t="s">
        <v>19050</v>
      </c>
      <c r="F1697" s="41" t="s">
        <v>19051</v>
      </c>
      <c r="G1697" s="39">
        <v>1</v>
      </c>
      <c r="H1697" s="42">
        <v>18</v>
      </c>
      <c r="I1697" s="44">
        <f>VENTAS[[#This Row],[Cantidad]]*VENTAS[[#This Row],[Precio Venta]]</f>
        <v>18</v>
      </c>
      <c r="J1697" s="42">
        <f>IF(VENTAS[[#This Row],[Nombre del Gestor]]&gt;1,VENTAS[[#This Row],[Precio Venta]]*10%,0)</f>
        <v>1.8</v>
      </c>
      <c r="K1697" s="42">
        <f>IFERROR(VLOOKUP(VENTAS[[#This Row],[Código del producto Vendido]],STOCK[],13,FALSE),VENTAS[[#This Row],[Precio Venta]]*0.6)-VENTAS[[#This Row],[Comisión Unitaria 10%]]</f>
        <v>12</v>
      </c>
      <c r="L1697" s="42">
        <f>VENTAS[[#This Row],[Cantidad]]*(VENTAS[[#This Row],[Precio Venta]]-VENTAS[[#This Row],[Costo Unitario SIN Comision]]-VENTAS[[#This Row],[Comisión Unitaria 10%]]-0.01*VENTAS[[#This Row],[Precio Venta]])</f>
        <v>4.02</v>
      </c>
      <c r="M1697" s="46"/>
      <c r="N1697" s="47" t="s">
        <v>26323</v>
      </c>
    </row>
    <row r="1698" ht="17" customHeight="1" spans="1:14">
      <c r="A1698" s="38">
        <v>45770.5914930556</v>
      </c>
      <c r="B1698" s="39"/>
      <c r="C1698" s="39"/>
      <c r="D1698" s="39" t="s">
        <v>26321</v>
      </c>
      <c r="E1698" s="39" t="s">
        <v>18558</v>
      </c>
      <c r="F1698" s="41" t="s">
        <v>18559</v>
      </c>
      <c r="G1698" s="39">
        <v>1</v>
      </c>
      <c r="H1698" s="42">
        <v>25</v>
      </c>
      <c r="I1698" s="44">
        <f>VENTAS[[#This Row],[Cantidad]]*VENTAS[[#This Row],[Precio Venta]]</f>
        <v>25</v>
      </c>
      <c r="J1698" s="42">
        <f>IF(VENTAS[[#This Row],[Nombre del Gestor]]&gt;1,VENTAS[[#This Row],[Precio Venta]]*10%,0)</f>
        <v>2.5</v>
      </c>
      <c r="K1698" s="42">
        <f>IFERROR(VLOOKUP(VENTAS[[#This Row],[Código del producto Vendido]],STOCK[],13,FALSE),VENTAS[[#This Row],[Precio Venta]]*0.6)-VENTAS[[#This Row],[Comisión Unitaria 10%]]</f>
        <v>12</v>
      </c>
      <c r="L1698" s="42">
        <f>VENTAS[[#This Row],[Cantidad]]*(VENTAS[[#This Row],[Precio Venta]]-VENTAS[[#This Row],[Costo Unitario SIN Comision]]-VENTAS[[#This Row],[Comisión Unitaria 10%]]-0.01*VENTAS[[#This Row],[Precio Venta]])</f>
        <v>10.25</v>
      </c>
      <c r="M1698" s="46"/>
      <c r="N1698" s="47" t="s">
        <v>26324</v>
      </c>
    </row>
    <row r="1699" ht="17" customHeight="1" spans="1:14">
      <c r="A1699" s="38">
        <v>45770.5946759259</v>
      </c>
      <c r="B1699" s="39"/>
      <c r="C1699" s="39"/>
      <c r="D1699" s="39" t="s">
        <v>26325</v>
      </c>
      <c r="E1699" s="39" t="s">
        <v>18511</v>
      </c>
      <c r="F1699" s="41" t="s">
        <v>18510</v>
      </c>
      <c r="G1699" s="39">
        <v>1</v>
      </c>
      <c r="H1699" s="42">
        <v>25</v>
      </c>
      <c r="I1699" s="44">
        <f>VENTAS[[#This Row],[Cantidad]]*VENTAS[[#This Row],[Precio Venta]]</f>
        <v>25</v>
      </c>
      <c r="J1699" s="42">
        <f>IF(VENTAS[[#This Row],[Nombre del Gestor]]&gt;1,VENTAS[[#This Row],[Precio Venta]]*10%,0)</f>
        <v>2.5</v>
      </c>
      <c r="K1699" s="42">
        <f>IFERROR(VLOOKUP(VENTAS[[#This Row],[Código del producto Vendido]],STOCK[],13,FALSE),VENTAS[[#This Row],[Precio Venta]]*0.6)-VENTAS[[#This Row],[Comisión Unitaria 10%]]</f>
        <v>12</v>
      </c>
      <c r="L1699" s="42">
        <f>VENTAS[[#This Row],[Cantidad]]*(VENTAS[[#This Row],[Precio Venta]]-VENTAS[[#This Row],[Costo Unitario SIN Comision]]-VENTAS[[#This Row],[Comisión Unitaria 10%]]-0.01*VENTAS[[#This Row],[Precio Venta]])</f>
        <v>10.25</v>
      </c>
      <c r="M1699" s="46"/>
      <c r="N1699" s="47" t="s">
        <v>26326</v>
      </c>
    </row>
    <row r="1700" ht="17" customHeight="1" spans="1:14">
      <c r="A1700" s="38">
        <v>45771.3768518519</v>
      </c>
      <c r="B1700" s="39"/>
      <c r="C1700" s="39"/>
      <c r="D1700" s="39" t="s">
        <v>26327</v>
      </c>
      <c r="E1700" s="39" t="s">
        <v>19074</v>
      </c>
      <c r="F1700" s="41" t="s">
        <v>19075</v>
      </c>
      <c r="G1700" s="39">
        <v>1</v>
      </c>
      <c r="H1700" s="42">
        <v>30</v>
      </c>
      <c r="I1700" s="44">
        <f>VENTAS[[#This Row],[Cantidad]]*VENTAS[[#This Row],[Precio Venta]]</f>
        <v>30</v>
      </c>
      <c r="J1700" s="42">
        <f>IF(VENTAS[[#This Row],[Nombre del Gestor]]&gt;1,VENTAS[[#This Row],[Precio Venta]]*10%,0)</f>
        <v>3</v>
      </c>
      <c r="K1700" s="42">
        <f>IFERROR(VLOOKUP(VENTAS[[#This Row],[Código del producto Vendido]],STOCK[],13,FALSE),VENTAS[[#This Row],[Precio Venta]]*0.6)-VENTAS[[#This Row],[Comisión Unitaria 10%]]</f>
        <v>12</v>
      </c>
      <c r="L1700" s="42">
        <f>VENTAS[[#This Row],[Cantidad]]*(VENTAS[[#This Row],[Precio Venta]]-VENTAS[[#This Row],[Costo Unitario SIN Comision]]-VENTAS[[#This Row],[Comisión Unitaria 10%]]-0.01*VENTAS[[#This Row],[Precio Venta]])</f>
        <v>14.7</v>
      </c>
      <c r="M1700" s="46"/>
      <c r="N1700" s="47" t="s">
        <v>26328</v>
      </c>
    </row>
    <row r="1701" ht="17" customHeight="1" spans="1:14">
      <c r="A1701" s="38">
        <v>45771.3768518519</v>
      </c>
      <c r="B1701" s="39"/>
      <c r="C1701" s="39"/>
      <c r="D1701" s="39" t="s">
        <v>26327</v>
      </c>
      <c r="E1701" s="39" t="s">
        <v>17342</v>
      </c>
      <c r="F1701" s="41" t="s">
        <v>17340</v>
      </c>
      <c r="G1701" s="39">
        <v>1</v>
      </c>
      <c r="H1701" s="42">
        <v>30</v>
      </c>
      <c r="I1701" s="44">
        <f>VENTAS[[#This Row],[Cantidad]]*VENTAS[[#This Row],[Precio Venta]]</f>
        <v>30</v>
      </c>
      <c r="J1701" s="42">
        <f>IF(VENTAS[[#This Row],[Nombre del Gestor]]&gt;1,VENTAS[[#This Row],[Precio Venta]]*10%,0)</f>
        <v>3</v>
      </c>
      <c r="K1701" s="42">
        <f>IFERROR(VLOOKUP(VENTAS[[#This Row],[Código del producto Vendido]],STOCK[],13,FALSE),VENTAS[[#This Row],[Precio Venta]]*0.6)-VENTAS[[#This Row],[Comisión Unitaria 10%]]</f>
        <v>17.28</v>
      </c>
      <c r="L1701" s="42">
        <f>VENTAS[[#This Row],[Cantidad]]*(VENTAS[[#This Row],[Precio Venta]]-VENTAS[[#This Row],[Costo Unitario SIN Comision]]-VENTAS[[#This Row],[Comisión Unitaria 10%]]-0.01*VENTAS[[#This Row],[Precio Venta]])</f>
        <v>9.42</v>
      </c>
      <c r="M1701" s="46"/>
      <c r="N1701" s="47" t="s">
        <v>26329</v>
      </c>
    </row>
    <row r="1702" ht="17" customHeight="1" spans="1:14">
      <c r="A1702" s="38">
        <v>45771.3768518519</v>
      </c>
      <c r="B1702" s="39"/>
      <c r="C1702" s="39"/>
      <c r="D1702" s="39" t="s">
        <v>26327</v>
      </c>
      <c r="E1702" s="39" t="s">
        <v>19092</v>
      </c>
      <c r="F1702" s="41" t="s">
        <v>19093</v>
      </c>
      <c r="G1702" s="39">
        <v>1</v>
      </c>
      <c r="H1702" s="42">
        <v>30</v>
      </c>
      <c r="I1702" s="44">
        <f>VENTAS[[#This Row],[Cantidad]]*VENTAS[[#This Row],[Precio Venta]]</f>
        <v>30</v>
      </c>
      <c r="J1702" s="42">
        <f>IF(VENTAS[[#This Row],[Nombre del Gestor]]&gt;1,VENTAS[[#This Row],[Precio Venta]]*10%,0)</f>
        <v>3</v>
      </c>
      <c r="K1702" s="42">
        <f>IFERROR(VLOOKUP(VENTAS[[#This Row],[Código del producto Vendido]],STOCK[],13,FALSE),VENTAS[[#This Row],[Precio Venta]]*0.6)-VENTAS[[#This Row],[Comisión Unitaria 10%]]</f>
        <v>12</v>
      </c>
      <c r="L1702" s="42">
        <f>VENTAS[[#This Row],[Cantidad]]*(VENTAS[[#This Row],[Precio Venta]]-VENTAS[[#This Row],[Costo Unitario SIN Comision]]-VENTAS[[#This Row],[Comisión Unitaria 10%]]-0.01*VENTAS[[#This Row],[Precio Venta]])</f>
        <v>14.7</v>
      </c>
      <c r="M1702" s="46"/>
      <c r="N1702" s="47" t="s">
        <v>26330</v>
      </c>
    </row>
    <row r="1703" ht="17" customHeight="1" spans="1:14">
      <c r="A1703" s="38">
        <v>45771.3831828704</v>
      </c>
      <c r="B1703" s="39"/>
      <c r="C1703" s="39"/>
      <c r="D1703" s="39"/>
      <c r="E1703" s="39" t="s">
        <v>19246</v>
      </c>
      <c r="F1703" s="41" t="s">
        <v>19245</v>
      </c>
      <c r="G1703" s="39">
        <v>1</v>
      </c>
      <c r="H1703" s="42">
        <v>35</v>
      </c>
      <c r="I1703" s="44">
        <f>VENTAS[[#This Row],[Cantidad]]*VENTAS[[#This Row],[Precio Venta]]</f>
        <v>35</v>
      </c>
      <c r="J1703" s="42">
        <f>IF(VENTAS[[#This Row],[Nombre del Gestor]]&gt;1,VENTAS[[#This Row],[Precio Venta]]*10%,0)</f>
        <v>0</v>
      </c>
      <c r="K1703" s="42">
        <f>IFERROR(VLOOKUP(VENTAS[[#This Row],[Código del producto Vendido]],STOCK[],13,FALSE),VENTAS[[#This Row],[Precio Venta]]*0.6)-VENTAS[[#This Row],[Comisión Unitaria 10%]]</f>
        <v>28.5</v>
      </c>
      <c r="L1703" s="42">
        <f>VENTAS[[#This Row],[Cantidad]]*(VENTAS[[#This Row],[Precio Venta]]-VENTAS[[#This Row],[Costo Unitario SIN Comision]]-VENTAS[[#This Row],[Comisión Unitaria 10%]]-0.01*VENTAS[[#This Row],[Precio Venta]])</f>
        <v>6.15</v>
      </c>
      <c r="M1703" s="46"/>
      <c r="N1703" s="47" t="s">
        <v>26331</v>
      </c>
    </row>
    <row r="1704" ht="17" customHeight="1" spans="1:14">
      <c r="A1704" s="38">
        <v>45771.6412384259</v>
      </c>
      <c r="B1704" s="39"/>
      <c r="C1704" s="39"/>
      <c r="D1704" s="39" t="s">
        <v>26332</v>
      </c>
      <c r="E1704" s="39" t="s">
        <v>17474</v>
      </c>
      <c r="F1704" s="41" t="s">
        <v>17472</v>
      </c>
      <c r="G1704" s="39">
        <v>1</v>
      </c>
      <c r="H1704" s="42">
        <v>22</v>
      </c>
      <c r="I1704" s="44">
        <f>VENTAS[[#This Row],[Cantidad]]*VENTAS[[#This Row],[Precio Venta]]</f>
        <v>22</v>
      </c>
      <c r="J1704" s="42">
        <f>IF(VENTAS[[#This Row],[Nombre del Gestor]]&gt;1,VENTAS[[#This Row],[Precio Venta]]*10%,0)</f>
        <v>2.2</v>
      </c>
      <c r="K1704" s="42">
        <f>IFERROR(VLOOKUP(VENTAS[[#This Row],[Código del producto Vendido]],STOCK[],13,FALSE),VENTAS[[#This Row],[Precio Venta]]*0.6)-VENTAS[[#This Row],[Comisión Unitaria 10%]]</f>
        <v>11.75</v>
      </c>
      <c r="L1704" s="42">
        <f>VENTAS[[#This Row],[Cantidad]]*(VENTAS[[#This Row],[Precio Venta]]-VENTAS[[#This Row],[Costo Unitario SIN Comision]]-VENTAS[[#This Row],[Comisión Unitaria 10%]]-0.01*VENTAS[[#This Row],[Precio Venta]])</f>
        <v>7.83</v>
      </c>
      <c r="M1704" s="46"/>
      <c r="N1704" s="47" t="s">
        <v>26333</v>
      </c>
    </row>
    <row r="1705" ht="34" customHeight="1" spans="1:14">
      <c r="A1705" s="38">
        <v>45771.6416087963</v>
      </c>
      <c r="B1705" s="39"/>
      <c r="C1705" s="39"/>
      <c r="D1705" s="39" t="s">
        <v>26334</v>
      </c>
      <c r="E1705" s="39" t="s">
        <v>17794</v>
      </c>
      <c r="F1705" s="41" t="s">
        <v>17795</v>
      </c>
      <c r="G1705" s="39">
        <v>1</v>
      </c>
      <c r="H1705" s="42">
        <v>40</v>
      </c>
      <c r="I1705" s="44">
        <f>VENTAS[[#This Row],[Cantidad]]*VENTAS[[#This Row],[Precio Venta]]</f>
        <v>40</v>
      </c>
      <c r="J1705" s="42">
        <f>IF(VENTAS[[#This Row],[Nombre del Gestor]]&gt;1,VENTAS[[#This Row],[Precio Venta]]*10%,0)</f>
        <v>4</v>
      </c>
      <c r="K1705" s="42">
        <f>IFERROR(VLOOKUP(VENTAS[[#This Row],[Código del producto Vendido]],STOCK[],13,FALSE),VENTAS[[#This Row],[Precio Venta]]*0.6)-VENTAS[[#This Row],[Comisión Unitaria 10%]]</f>
        <v>26.5</v>
      </c>
      <c r="L1705" s="42">
        <f>VENTAS[[#This Row],[Cantidad]]*(VENTAS[[#This Row],[Precio Venta]]-VENTAS[[#This Row],[Costo Unitario SIN Comision]]-VENTAS[[#This Row],[Comisión Unitaria 10%]]-0.01*VENTAS[[#This Row],[Precio Venta]])</f>
        <v>9.1</v>
      </c>
      <c r="M1705" s="46"/>
      <c r="N1705" s="47" t="s">
        <v>26335</v>
      </c>
    </row>
    <row r="1706" ht="34" customHeight="1" spans="1:14">
      <c r="A1706" s="38">
        <v>45771.6421875</v>
      </c>
      <c r="B1706" s="39"/>
      <c r="C1706" s="39"/>
      <c r="D1706" s="39" t="s">
        <v>25960</v>
      </c>
      <c r="E1706" s="39" t="s">
        <v>17586</v>
      </c>
      <c r="F1706" s="41" t="s">
        <v>17587</v>
      </c>
      <c r="G1706" s="39">
        <v>1</v>
      </c>
      <c r="H1706" s="42">
        <v>20</v>
      </c>
      <c r="I1706" s="44">
        <f>VENTAS[[#This Row],[Cantidad]]*VENTAS[[#This Row],[Precio Venta]]</f>
        <v>20</v>
      </c>
      <c r="J1706" s="42">
        <f>IF(VENTAS[[#This Row],[Nombre del Gestor]]&gt;1,VENTAS[[#This Row],[Precio Venta]]*10%,0)</f>
        <v>2</v>
      </c>
      <c r="K1706" s="42">
        <f>IFERROR(VLOOKUP(VENTAS[[#This Row],[Código del producto Vendido]],STOCK[],13,FALSE),VENTAS[[#This Row],[Precio Venta]]*0.6)-VENTAS[[#This Row],[Comisión Unitaria 10%]]</f>
        <v>8.55</v>
      </c>
      <c r="L1706" s="42">
        <f>VENTAS[[#This Row],[Cantidad]]*(VENTAS[[#This Row],[Precio Venta]]-VENTAS[[#This Row],[Costo Unitario SIN Comision]]-VENTAS[[#This Row],[Comisión Unitaria 10%]]-0.01*VENTAS[[#This Row],[Precio Venta]])</f>
        <v>9.25</v>
      </c>
      <c r="M1706" s="46"/>
      <c r="N1706" s="47" t="s">
        <v>26336</v>
      </c>
    </row>
    <row r="1707" ht="34" customHeight="1" spans="1:14">
      <c r="A1707" s="38">
        <v>45771.642650463</v>
      </c>
      <c r="B1707" s="39"/>
      <c r="C1707" s="39"/>
      <c r="D1707" s="39" t="s">
        <v>23196</v>
      </c>
      <c r="E1707" s="39" t="s">
        <v>18769</v>
      </c>
      <c r="F1707" s="41" t="s">
        <v>18766</v>
      </c>
      <c r="G1707" s="39">
        <v>1</v>
      </c>
      <c r="H1707" s="42">
        <v>30</v>
      </c>
      <c r="I1707" s="44">
        <f>VENTAS[[#This Row],[Cantidad]]*VENTAS[[#This Row],[Precio Venta]]</f>
        <v>30</v>
      </c>
      <c r="J1707" s="42">
        <f>IF(VENTAS[[#This Row],[Nombre del Gestor]]&gt;1,VENTAS[[#This Row],[Precio Venta]]*10%,0)</f>
        <v>3</v>
      </c>
      <c r="K1707" s="42">
        <f>IFERROR(VLOOKUP(VENTAS[[#This Row],[Código del producto Vendido]],STOCK[],13,FALSE),VENTAS[[#This Row],[Precio Venta]]*0.6)-VENTAS[[#This Row],[Comisión Unitaria 10%]]</f>
        <v>12.73</v>
      </c>
      <c r="L1707" s="42">
        <f>VENTAS[[#This Row],[Cantidad]]*(VENTAS[[#This Row],[Precio Venta]]-VENTAS[[#This Row],[Costo Unitario SIN Comision]]-VENTAS[[#This Row],[Comisión Unitaria 10%]]-0.01*VENTAS[[#This Row],[Precio Venta]])</f>
        <v>13.97</v>
      </c>
      <c r="M1707" s="46"/>
      <c r="N1707" s="47" t="s">
        <v>26337</v>
      </c>
    </row>
    <row r="1708" ht="34" customHeight="1" spans="1:14">
      <c r="A1708" s="38">
        <v>45771.6431018518</v>
      </c>
      <c r="B1708" s="39"/>
      <c r="C1708" s="39"/>
      <c r="D1708" s="39" t="s">
        <v>23196</v>
      </c>
      <c r="E1708" s="39" t="s">
        <v>17925</v>
      </c>
      <c r="F1708" s="41" t="s">
        <v>17926</v>
      </c>
      <c r="G1708" s="39">
        <v>1</v>
      </c>
      <c r="H1708" s="42">
        <v>35</v>
      </c>
      <c r="I1708" s="44">
        <f>VENTAS[[#This Row],[Cantidad]]*VENTAS[[#This Row],[Precio Venta]]</f>
        <v>35</v>
      </c>
      <c r="J1708" s="42">
        <f>IF(VENTAS[[#This Row],[Nombre del Gestor]]&gt;1,VENTAS[[#This Row],[Precio Venta]]*10%,0)</f>
        <v>3.5</v>
      </c>
      <c r="K1708" s="42">
        <f>IFERROR(VLOOKUP(VENTAS[[#This Row],[Código del producto Vendido]],STOCK[],13,FALSE),VENTAS[[#This Row],[Precio Venta]]*0.6)-VENTAS[[#This Row],[Comisión Unitaria 10%]]</f>
        <v>12</v>
      </c>
      <c r="L1708" s="42">
        <f>VENTAS[[#This Row],[Cantidad]]*(VENTAS[[#This Row],[Precio Venta]]-VENTAS[[#This Row],[Costo Unitario SIN Comision]]-VENTAS[[#This Row],[Comisión Unitaria 10%]]-0.01*VENTAS[[#This Row],[Precio Venta]])</f>
        <v>19.15</v>
      </c>
      <c r="M1708" s="46"/>
      <c r="N1708" s="47" t="s">
        <v>26338</v>
      </c>
    </row>
    <row r="1709" ht="34" customHeight="1" spans="1:14">
      <c r="A1709" s="38">
        <v>45771.6436689815</v>
      </c>
      <c r="B1709" s="39"/>
      <c r="C1709" s="39"/>
      <c r="D1709" s="39" t="s">
        <v>23196</v>
      </c>
      <c r="E1709" s="39" t="s">
        <v>18741</v>
      </c>
      <c r="F1709" s="41" t="s">
        <v>26339</v>
      </c>
      <c r="G1709" s="39">
        <v>1</v>
      </c>
      <c r="H1709" s="42">
        <v>30</v>
      </c>
      <c r="I1709" s="44">
        <f>VENTAS[[#This Row],[Cantidad]]*VENTAS[[#This Row],[Precio Venta]]</f>
        <v>30</v>
      </c>
      <c r="J1709" s="42">
        <f>IF(VENTAS[[#This Row],[Nombre del Gestor]]&gt;1,VENTAS[[#This Row],[Precio Venta]]*10%,0)</f>
        <v>3</v>
      </c>
      <c r="K1709" s="42">
        <f>IFERROR(VLOOKUP(VENTAS[[#This Row],[Código del producto Vendido]],STOCK[],13,FALSE),VENTAS[[#This Row],[Precio Venta]]*0.6)-VENTAS[[#This Row],[Comisión Unitaria 10%]]</f>
        <v>12</v>
      </c>
      <c r="L1709" s="42">
        <f>VENTAS[[#This Row],[Cantidad]]*(VENTAS[[#This Row],[Precio Venta]]-VENTAS[[#This Row],[Costo Unitario SIN Comision]]-VENTAS[[#This Row],[Comisión Unitaria 10%]]-0.01*VENTAS[[#This Row],[Precio Venta]])</f>
        <v>14.7</v>
      </c>
      <c r="M1709" s="46"/>
      <c r="N1709" s="47" t="s">
        <v>26340</v>
      </c>
    </row>
    <row r="1710" ht="34" customHeight="1" spans="1:14">
      <c r="A1710" s="38">
        <v>45771.6441550926</v>
      </c>
      <c r="B1710" s="39"/>
      <c r="C1710" s="39"/>
      <c r="D1710" s="39" t="s">
        <v>23196</v>
      </c>
      <c r="E1710" s="39" t="s">
        <v>18144</v>
      </c>
      <c r="F1710" s="41" t="s">
        <v>18145</v>
      </c>
      <c r="G1710" s="39">
        <v>1</v>
      </c>
      <c r="H1710" s="42">
        <v>35</v>
      </c>
      <c r="I1710" s="44">
        <f>VENTAS[[#This Row],[Cantidad]]*VENTAS[[#This Row],[Precio Venta]]</f>
        <v>35</v>
      </c>
      <c r="J1710" s="42">
        <f>IF(VENTAS[[#This Row],[Nombre del Gestor]]&gt;1,VENTAS[[#This Row],[Precio Venta]]*10%,0)</f>
        <v>3.5</v>
      </c>
      <c r="K1710" s="42">
        <f>IFERROR(VLOOKUP(VENTAS[[#This Row],[Código del producto Vendido]],STOCK[],13,FALSE),VENTAS[[#This Row],[Precio Venta]]*0.6)-VENTAS[[#This Row],[Comisión Unitaria 10%]]</f>
        <v>12</v>
      </c>
      <c r="L1710" s="42">
        <f>VENTAS[[#This Row],[Cantidad]]*(VENTAS[[#This Row],[Precio Venta]]-VENTAS[[#This Row],[Costo Unitario SIN Comision]]-VENTAS[[#This Row],[Comisión Unitaria 10%]]-0.01*VENTAS[[#This Row],[Precio Venta]])</f>
        <v>19.15</v>
      </c>
      <c r="M1710" s="46"/>
      <c r="N1710" s="47" t="s">
        <v>26341</v>
      </c>
    </row>
    <row r="1711" ht="17" customHeight="1" spans="1:14">
      <c r="A1711" s="38">
        <v>45771.6449537037</v>
      </c>
      <c r="B1711" s="39"/>
      <c r="C1711" s="39"/>
      <c r="D1711" s="39" t="s">
        <v>23174</v>
      </c>
      <c r="E1711" s="39" t="s">
        <v>20973</v>
      </c>
      <c r="F1711" s="41" t="s">
        <v>18792</v>
      </c>
      <c r="G1711" s="39">
        <v>1</v>
      </c>
      <c r="H1711" s="42">
        <v>22</v>
      </c>
      <c r="I1711" s="44">
        <f>VENTAS[[#This Row],[Cantidad]]*VENTAS[[#This Row],[Precio Venta]]</f>
        <v>22</v>
      </c>
      <c r="J1711" s="42">
        <f>IF(VENTAS[[#This Row],[Nombre del Gestor]]&gt;1,VENTAS[[#This Row],[Precio Venta]]*10%,0)</f>
        <v>2.2</v>
      </c>
      <c r="K1711" s="42">
        <f>IFERROR(VLOOKUP(VENTAS[[#This Row],[Código del producto Vendido]],STOCK[],13,FALSE),VENTAS[[#This Row],[Precio Venta]]*0.6)-VENTAS[[#This Row],[Comisión Unitaria 10%]]</f>
        <v>14</v>
      </c>
      <c r="L1711" s="42">
        <f>VENTAS[[#This Row],[Cantidad]]*(VENTAS[[#This Row],[Precio Venta]]-VENTAS[[#This Row],[Costo Unitario SIN Comision]]-VENTAS[[#This Row],[Comisión Unitaria 10%]]-0.01*VENTAS[[#This Row],[Precio Venta]])</f>
        <v>5.58</v>
      </c>
      <c r="M1711" s="46"/>
      <c r="N1711" s="47" t="s">
        <v>26342</v>
      </c>
    </row>
    <row r="1712" ht="34" customHeight="1" spans="1:14">
      <c r="A1712" s="38">
        <v>45773.3853009259</v>
      </c>
      <c r="B1712" s="39"/>
      <c r="C1712" s="39"/>
      <c r="D1712" s="39" t="s">
        <v>24029</v>
      </c>
      <c r="E1712" s="39" t="s">
        <v>18789</v>
      </c>
      <c r="F1712" s="41" t="s">
        <v>26043</v>
      </c>
      <c r="G1712" s="39">
        <v>1</v>
      </c>
      <c r="H1712" s="42">
        <v>30</v>
      </c>
      <c r="I1712" s="44">
        <f>VENTAS[[#This Row],[Cantidad]]*VENTAS[[#This Row],[Precio Venta]]</f>
        <v>30</v>
      </c>
      <c r="J1712" s="42">
        <f>IF(VENTAS[[#This Row],[Nombre del Gestor]]&gt;1,VENTAS[[#This Row],[Precio Venta]]*10%,0)</f>
        <v>3</v>
      </c>
      <c r="K1712" s="42">
        <f>IFERROR(VLOOKUP(VENTAS[[#This Row],[Código del producto Vendido]],STOCK[],13,FALSE),VENTAS[[#This Row],[Precio Venta]]*0.6)-VENTAS[[#This Row],[Comisión Unitaria 10%]]</f>
        <v>16.73</v>
      </c>
      <c r="L1712" s="42">
        <f>VENTAS[[#This Row],[Cantidad]]*(VENTAS[[#This Row],[Precio Venta]]-VENTAS[[#This Row],[Costo Unitario SIN Comision]]-VENTAS[[#This Row],[Comisión Unitaria 10%]]-0.01*VENTAS[[#This Row],[Precio Venta]])</f>
        <v>9.97</v>
      </c>
      <c r="M1712" s="46"/>
      <c r="N1712" s="47" t="s">
        <v>26343</v>
      </c>
    </row>
    <row r="1713" ht="34" customHeight="1" spans="1:14">
      <c r="A1713" s="38">
        <v>45773.4606944445</v>
      </c>
      <c r="B1713" s="39"/>
      <c r="C1713" s="39"/>
      <c r="D1713" s="39" t="s">
        <v>24029</v>
      </c>
      <c r="E1713" s="39" t="s">
        <v>17591</v>
      </c>
      <c r="F1713" s="41" t="s">
        <v>17587</v>
      </c>
      <c r="G1713" s="39">
        <v>2</v>
      </c>
      <c r="H1713" s="42">
        <v>20</v>
      </c>
      <c r="I1713" s="44">
        <f>VENTAS[[#This Row],[Cantidad]]*VENTAS[[#This Row],[Precio Venta]]</f>
        <v>40</v>
      </c>
      <c r="J1713" s="42">
        <f>IF(VENTAS[[#This Row],[Nombre del Gestor]]&gt;1,VENTAS[[#This Row],[Precio Venta]]*10%,0)</f>
        <v>2</v>
      </c>
      <c r="K1713" s="42">
        <f>IFERROR(VLOOKUP(VENTAS[[#This Row],[Código del producto Vendido]],STOCK[],13,FALSE),VENTAS[[#This Row],[Precio Venta]]*0.6)-VENTAS[[#This Row],[Comisión Unitaria 10%]]</f>
        <v>8.55</v>
      </c>
      <c r="L1713" s="42">
        <f>VENTAS[[#This Row],[Cantidad]]*(VENTAS[[#This Row],[Precio Venta]]-VENTAS[[#This Row],[Costo Unitario SIN Comision]]-VENTAS[[#This Row],[Comisión Unitaria 10%]]-0.01*VENTAS[[#This Row],[Precio Venta]])</f>
        <v>18.5</v>
      </c>
      <c r="M1713" s="46"/>
      <c r="N1713" s="47" t="s">
        <v>26344</v>
      </c>
    </row>
    <row r="1714" ht="17" customHeight="1" spans="1:14">
      <c r="A1714" s="38">
        <v>45773.5059490741</v>
      </c>
      <c r="B1714" s="39"/>
      <c r="C1714" s="39"/>
      <c r="D1714" s="39" t="s">
        <v>26345</v>
      </c>
      <c r="E1714" s="39" t="s">
        <v>16710</v>
      </c>
      <c r="F1714" s="41" t="s">
        <v>16711</v>
      </c>
      <c r="G1714" s="39">
        <v>1</v>
      </c>
      <c r="H1714" s="42">
        <v>25</v>
      </c>
      <c r="I1714" s="44">
        <f>VENTAS[[#This Row],[Cantidad]]*VENTAS[[#This Row],[Precio Venta]]</f>
        <v>25</v>
      </c>
      <c r="J1714" s="42">
        <f>IF(VENTAS[[#This Row],[Nombre del Gestor]]&gt;1,VENTAS[[#This Row],[Precio Venta]]*10%,0)</f>
        <v>2.5</v>
      </c>
      <c r="K1714" s="42">
        <f>IFERROR(VLOOKUP(VENTAS[[#This Row],[Código del producto Vendido]],STOCK[],13,FALSE),VENTAS[[#This Row],[Precio Venta]]*0.6)-VENTAS[[#This Row],[Comisión Unitaria 10%]]</f>
        <v>15.79</v>
      </c>
      <c r="L1714" s="42">
        <f>VENTAS[[#This Row],[Cantidad]]*(VENTAS[[#This Row],[Precio Venta]]-VENTAS[[#This Row],[Costo Unitario SIN Comision]]-VENTAS[[#This Row],[Comisión Unitaria 10%]]-0.01*VENTAS[[#This Row],[Precio Venta]])</f>
        <v>6.46</v>
      </c>
      <c r="M1714" s="46"/>
      <c r="N1714" s="47" t="s">
        <v>26346</v>
      </c>
    </row>
    <row r="1715" ht="17" customHeight="1" spans="1:14">
      <c r="A1715" s="38">
        <v>45773.5063310185</v>
      </c>
      <c r="B1715" s="39"/>
      <c r="C1715" s="39"/>
      <c r="D1715" s="39" t="s">
        <v>26345</v>
      </c>
      <c r="E1715" s="39" t="s">
        <v>16712</v>
      </c>
      <c r="F1715" s="41" t="s">
        <v>16711</v>
      </c>
      <c r="G1715" s="39">
        <v>1</v>
      </c>
      <c r="H1715" s="42">
        <v>25</v>
      </c>
      <c r="I1715" s="44">
        <f>VENTAS[[#This Row],[Cantidad]]*VENTAS[[#This Row],[Precio Venta]]</f>
        <v>25</v>
      </c>
      <c r="J1715" s="42">
        <f>IF(VENTAS[[#This Row],[Nombre del Gestor]]&gt;1,VENTAS[[#This Row],[Precio Venta]]*10%,0)</f>
        <v>2.5</v>
      </c>
      <c r="K1715" s="42">
        <f>IFERROR(VLOOKUP(VENTAS[[#This Row],[Código del producto Vendido]],STOCK[],13,FALSE),VENTAS[[#This Row],[Precio Venta]]*0.6)-VENTAS[[#This Row],[Comisión Unitaria 10%]]</f>
        <v>20.28</v>
      </c>
      <c r="L1715" s="42">
        <f>VENTAS[[#This Row],[Cantidad]]*(VENTAS[[#This Row],[Precio Venta]]-VENTAS[[#This Row],[Costo Unitario SIN Comision]]-VENTAS[[#This Row],[Comisión Unitaria 10%]]-0.01*VENTAS[[#This Row],[Precio Venta]])</f>
        <v>1.97</v>
      </c>
      <c r="M1715" s="46"/>
      <c r="N1715" s="47" t="s">
        <v>26347</v>
      </c>
    </row>
    <row r="1716" ht="34" customHeight="1" spans="1:14">
      <c r="A1716" s="38">
        <v>45773.606724537</v>
      </c>
      <c r="B1716" s="39"/>
      <c r="C1716" s="39"/>
      <c r="D1716" s="39"/>
      <c r="E1716" s="39" t="s">
        <v>19289</v>
      </c>
      <c r="F1716" s="41" t="s">
        <v>19290</v>
      </c>
      <c r="G1716" s="39">
        <v>1</v>
      </c>
      <c r="H1716" s="42">
        <v>40</v>
      </c>
      <c r="I1716" s="44">
        <f>VENTAS[[#This Row],[Cantidad]]*VENTAS[[#This Row],[Precio Venta]]</f>
        <v>40</v>
      </c>
      <c r="J1716" s="42">
        <f>IF(VENTAS[[#This Row],[Nombre del Gestor]]&gt;1,VENTAS[[#This Row],[Precio Venta]]*10%,0)</f>
        <v>0</v>
      </c>
      <c r="K1716" s="42">
        <f>IFERROR(VLOOKUP(VENTAS[[#This Row],[Código del producto Vendido]],STOCK[],13,FALSE),VENTAS[[#This Row],[Precio Venta]]*0.6)-VENTAS[[#This Row],[Comisión Unitaria 10%]]</f>
        <v>34</v>
      </c>
      <c r="L1716" s="42">
        <f>VENTAS[[#This Row],[Cantidad]]*(VENTAS[[#This Row],[Precio Venta]]-VENTAS[[#This Row],[Costo Unitario SIN Comision]]-VENTAS[[#This Row],[Comisión Unitaria 10%]]-0.01*VENTAS[[#This Row],[Precio Venta]])</f>
        <v>5.6</v>
      </c>
      <c r="M1716" s="46"/>
      <c r="N1716" s="47" t="s">
        <v>26348</v>
      </c>
    </row>
    <row r="1717" ht="34" customHeight="1" spans="1:14">
      <c r="A1717" s="38">
        <v>45773.6725925926</v>
      </c>
      <c r="B1717" s="39"/>
      <c r="C1717" s="39"/>
      <c r="D1717" s="39" t="s">
        <v>24029</v>
      </c>
      <c r="E1717" s="39" t="s">
        <v>17120</v>
      </c>
      <c r="F1717" s="41" t="s">
        <v>17121</v>
      </c>
      <c r="G1717" s="39">
        <v>1</v>
      </c>
      <c r="H1717" s="42">
        <v>30</v>
      </c>
      <c r="I1717" s="44">
        <f>VENTAS[[#This Row],[Cantidad]]*VENTAS[[#This Row],[Precio Venta]]</f>
        <v>30</v>
      </c>
      <c r="J1717" s="42">
        <f>IF(VENTAS[[#This Row],[Nombre del Gestor]]&gt;1,VENTAS[[#This Row],[Precio Venta]]*10%,0)</f>
        <v>3</v>
      </c>
      <c r="K1717" s="42">
        <f>IFERROR(VLOOKUP(VENTAS[[#This Row],[Código del producto Vendido]],STOCK[],13,FALSE),VENTAS[[#This Row],[Precio Venta]]*0.6)-VENTAS[[#This Row],[Comisión Unitaria 10%]]</f>
        <v>9</v>
      </c>
      <c r="L1717" s="42">
        <f>VENTAS[[#This Row],[Cantidad]]*(VENTAS[[#This Row],[Precio Venta]]-VENTAS[[#This Row],[Costo Unitario SIN Comision]]-VENTAS[[#This Row],[Comisión Unitaria 10%]]-0.01*VENTAS[[#This Row],[Precio Venta]])</f>
        <v>17.7</v>
      </c>
      <c r="M1717" s="46"/>
      <c r="N1717" s="47" t="s">
        <v>26349</v>
      </c>
    </row>
    <row r="1718" ht="17" customHeight="1" spans="1:14">
      <c r="A1718" s="38">
        <v>45773.697349537</v>
      </c>
      <c r="B1718" s="39"/>
      <c r="C1718" s="39"/>
      <c r="D1718" s="39" t="s">
        <v>25960</v>
      </c>
      <c r="E1718" s="39" t="s">
        <v>18852</v>
      </c>
      <c r="F1718" s="41" t="s">
        <v>26350</v>
      </c>
      <c r="G1718" s="39">
        <v>1</v>
      </c>
      <c r="H1718" s="42">
        <v>30</v>
      </c>
      <c r="I1718" s="44">
        <f>VENTAS[[#This Row],[Cantidad]]*VENTAS[[#This Row],[Precio Venta]]</f>
        <v>30</v>
      </c>
      <c r="J1718" s="42">
        <f>IF(VENTAS[[#This Row],[Nombre del Gestor]]&gt;1,VENTAS[[#This Row],[Precio Venta]]*10%,0)</f>
        <v>3</v>
      </c>
      <c r="K1718" s="42">
        <f>IFERROR(VLOOKUP(VENTAS[[#This Row],[Código del producto Vendido]],STOCK[],13,FALSE),VENTAS[[#This Row],[Precio Venta]]*0.6)-VENTAS[[#This Row],[Comisión Unitaria 10%]]</f>
        <v>14</v>
      </c>
      <c r="L1718" s="42">
        <f>VENTAS[[#This Row],[Cantidad]]*(VENTAS[[#This Row],[Precio Venta]]-VENTAS[[#This Row],[Costo Unitario SIN Comision]]-VENTAS[[#This Row],[Comisión Unitaria 10%]]-0.01*VENTAS[[#This Row],[Precio Venta]])</f>
        <v>12.7</v>
      </c>
      <c r="M1718" s="46"/>
      <c r="N1718" s="47" t="s">
        <v>26351</v>
      </c>
    </row>
    <row r="1719" ht="34" customHeight="1" spans="1:14">
      <c r="A1719" s="38">
        <v>45773.6978587963</v>
      </c>
      <c r="B1719" s="39"/>
      <c r="C1719" s="39"/>
      <c r="D1719" s="39" t="s">
        <v>24029</v>
      </c>
      <c r="E1719" s="39" t="s">
        <v>17564</v>
      </c>
      <c r="F1719" s="41" t="s">
        <v>17565</v>
      </c>
      <c r="G1719" s="39">
        <v>1</v>
      </c>
      <c r="H1719" s="42">
        <v>20</v>
      </c>
      <c r="I1719" s="44">
        <f>VENTAS[[#This Row],[Cantidad]]*VENTAS[[#This Row],[Precio Venta]]</f>
        <v>20</v>
      </c>
      <c r="J1719" s="42">
        <f>IF(VENTAS[[#This Row],[Nombre del Gestor]]&gt;1,VENTAS[[#This Row],[Precio Venta]]*10%,0)</f>
        <v>2</v>
      </c>
      <c r="K1719" s="42">
        <f>IFERROR(VLOOKUP(VENTAS[[#This Row],[Código del producto Vendido]],STOCK[],13,FALSE),VENTAS[[#This Row],[Precio Venta]]*0.6)-VENTAS[[#This Row],[Comisión Unitaria 10%]]</f>
        <v>7.3</v>
      </c>
      <c r="L1719" s="42">
        <f>VENTAS[[#This Row],[Cantidad]]*(VENTAS[[#This Row],[Precio Venta]]-VENTAS[[#This Row],[Costo Unitario SIN Comision]]-VENTAS[[#This Row],[Comisión Unitaria 10%]]-0.01*VENTAS[[#This Row],[Precio Venta]])</f>
        <v>10.5</v>
      </c>
      <c r="M1719" s="46"/>
      <c r="N1719" s="47" t="s">
        <v>26352</v>
      </c>
    </row>
    <row r="1720" ht="34" customHeight="1" spans="1:14">
      <c r="A1720" s="38">
        <v>45773.6982638889</v>
      </c>
      <c r="B1720" s="39"/>
      <c r="C1720" s="39"/>
      <c r="D1720" s="39" t="s">
        <v>24029</v>
      </c>
      <c r="E1720" s="39" t="s">
        <v>17545</v>
      </c>
      <c r="F1720" s="41" t="s">
        <v>17543</v>
      </c>
      <c r="G1720" s="39">
        <v>1</v>
      </c>
      <c r="H1720" s="42">
        <v>20</v>
      </c>
      <c r="I1720" s="44">
        <f>VENTAS[[#This Row],[Cantidad]]*VENTAS[[#This Row],[Precio Venta]]</f>
        <v>20</v>
      </c>
      <c r="J1720" s="42">
        <f>IF(VENTAS[[#This Row],[Nombre del Gestor]]&gt;1,VENTAS[[#This Row],[Precio Venta]]*10%,0)</f>
        <v>2</v>
      </c>
      <c r="K1720" s="42">
        <f>IFERROR(VLOOKUP(VENTAS[[#This Row],[Código del producto Vendido]],STOCK[],13,FALSE),VENTAS[[#This Row],[Precio Venta]]*0.6)-VENTAS[[#This Row],[Comisión Unitaria 10%]]</f>
        <v>7.3</v>
      </c>
      <c r="L1720" s="42">
        <f>VENTAS[[#This Row],[Cantidad]]*(VENTAS[[#This Row],[Precio Venta]]-VENTAS[[#This Row],[Costo Unitario SIN Comision]]-VENTAS[[#This Row],[Comisión Unitaria 10%]]-0.01*VENTAS[[#This Row],[Precio Venta]])</f>
        <v>10.5</v>
      </c>
      <c r="M1720" s="46"/>
      <c r="N1720" s="47" t="s">
        <v>26353</v>
      </c>
    </row>
    <row r="1721" ht="34" customHeight="1" spans="1:14">
      <c r="A1721" s="38">
        <v>45773.6988194444</v>
      </c>
      <c r="B1721" s="39"/>
      <c r="C1721" s="39"/>
      <c r="D1721" s="39" t="s">
        <v>24029</v>
      </c>
      <c r="E1721" s="39" t="s">
        <v>16759</v>
      </c>
      <c r="F1721" s="41" t="s">
        <v>25719</v>
      </c>
      <c r="G1721" s="39">
        <v>1</v>
      </c>
      <c r="H1721" s="42">
        <v>30</v>
      </c>
      <c r="I1721" s="44">
        <f>VENTAS[[#This Row],[Cantidad]]*VENTAS[[#This Row],[Precio Venta]]</f>
        <v>30</v>
      </c>
      <c r="J1721" s="42">
        <f>IF(VENTAS[[#This Row],[Nombre del Gestor]]&gt;1,VENTAS[[#This Row],[Precio Venta]]*10%,0)</f>
        <v>3</v>
      </c>
      <c r="K1721" s="42">
        <f>IFERROR(VLOOKUP(VENTAS[[#This Row],[Código del producto Vendido]],STOCK[],13,FALSE),VENTAS[[#This Row],[Precio Venta]]*0.6)-VENTAS[[#This Row],[Comisión Unitaria 10%]]</f>
        <v>13.19</v>
      </c>
      <c r="L1721" s="42">
        <f>VENTAS[[#This Row],[Cantidad]]*(VENTAS[[#This Row],[Precio Venta]]-VENTAS[[#This Row],[Costo Unitario SIN Comision]]-VENTAS[[#This Row],[Comisión Unitaria 10%]]-0.01*VENTAS[[#This Row],[Precio Venta]])</f>
        <v>13.51</v>
      </c>
      <c r="M1721" s="46"/>
      <c r="N1721" s="47" t="s">
        <v>26354</v>
      </c>
    </row>
    <row r="1722" ht="34" customHeight="1" spans="1:14">
      <c r="A1722" s="38">
        <v>45773.6993981482</v>
      </c>
      <c r="B1722" s="39"/>
      <c r="C1722" s="39"/>
      <c r="D1722" s="39" t="s">
        <v>24029</v>
      </c>
      <c r="E1722" s="39" t="s">
        <v>17120</v>
      </c>
      <c r="F1722" s="41" t="s">
        <v>17121</v>
      </c>
      <c r="G1722" s="39">
        <v>1</v>
      </c>
      <c r="H1722" s="42">
        <v>30</v>
      </c>
      <c r="I1722" s="44">
        <f>VENTAS[[#This Row],[Cantidad]]*VENTAS[[#This Row],[Precio Venta]]</f>
        <v>30</v>
      </c>
      <c r="J1722" s="42">
        <f>IF(VENTAS[[#This Row],[Nombre del Gestor]]&gt;1,VENTAS[[#This Row],[Precio Venta]]*10%,0)</f>
        <v>3</v>
      </c>
      <c r="K1722" s="42">
        <f>IFERROR(VLOOKUP(VENTAS[[#This Row],[Código del producto Vendido]],STOCK[],13,FALSE),VENTAS[[#This Row],[Precio Venta]]*0.6)-VENTAS[[#This Row],[Comisión Unitaria 10%]]</f>
        <v>9</v>
      </c>
      <c r="L1722" s="42">
        <f>VENTAS[[#This Row],[Cantidad]]*(VENTAS[[#This Row],[Precio Venta]]-VENTAS[[#This Row],[Costo Unitario SIN Comision]]-VENTAS[[#This Row],[Comisión Unitaria 10%]]-0.01*VENTAS[[#This Row],[Precio Venta]])</f>
        <v>17.7</v>
      </c>
      <c r="M1722" s="46"/>
      <c r="N1722" s="47" t="s">
        <v>26355</v>
      </c>
    </row>
    <row r="1723" ht="34" customHeight="1" spans="1:14">
      <c r="A1723" s="38">
        <v>45773.7927314815</v>
      </c>
      <c r="B1723" s="39"/>
      <c r="C1723" s="39"/>
      <c r="D1723" s="39" t="s">
        <v>26321</v>
      </c>
      <c r="E1723" s="39" t="s">
        <v>19136</v>
      </c>
      <c r="F1723" s="41" t="s">
        <v>19126</v>
      </c>
      <c r="G1723" s="39">
        <v>1</v>
      </c>
      <c r="H1723" s="42">
        <v>30</v>
      </c>
      <c r="I1723" s="44">
        <f>VENTAS[[#This Row],[Cantidad]]*VENTAS[[#This Row],[Precio Venta]]</f>
        <v>30</v>
      </c>
      <c r="J1723" s="42">
        <f>IF(VENTAS[[#This Row],[Nombre del Gestor]]&gt;1,VENTAS[[#This Row],[Precio Venta]]*10%,0)</f>
        <v>3</v>
      </c>
      <c r="K1723" s="42">
        <f>IFERROR(VLOOKUP(VENTAS[[#This Row],[Código del producto Vendido]],STOCK[],13,FALSE),VENTAS[[#This Row],[Precio Venta]]*0.6)-VENTAS[[#This Row],[Comisión Unitaria 10%]]</f>
        <v>12</v>
      </c>
      <c r="L1723" s="42">
        <f>VENTAS[[#This Row],[Cantidad]]*(VENTAS[[#This Row],[Precio Venta]]-VENTAS[[#This Row],[Costo Unitario SIN Comision]]-VENTAS[[#This Row],[Comisión Unitaria 10%]]-0.01*VENTAS[[#This Row],[Precio Venta]])</f>
        <v>14.7</v>
      </c>
      <c r="M1723" s="46"/>
      <c r="N1723" s="47" t="s">
        <v>26356</v>
      </c>
    </row>
    <row r="1724" ht="17" customHeight="1" spans="1:14">
      <c r="A1724" s="38">
        <v>45773.7954166667</v>
      </c>
      <c r="B1724" s="39"/>
      <c r="C1724" s="39"/>
      <c r="D1724" s="39" t="s">
        <v>26357</v>
      </c>
      <c r="E1724" s="39" t="s">
        <v>18409</v>
      </c>
      <c r="F1724" s="41" t="s">
        <v>18410</v>
      </c>
      <c r="G1724" s="39">
        <v>1</v>
      </c>
      <c r="H1724" s="42">
        <v>20</v>
      </c>
      <c r="I1724" s="44">
        <f>VENTAS[[#This Row],[Cantidad]]*VENTAS[[#This Row],[Precio Venta]]</f>
        <v>20</v>
      </c>
      <c r="J1724" s="42">
        <f>IF(VENTAS[[#This Row],[Nombre del Gestor]]&gt;1,VENTAS[[#This Row],[Precio Venta]]*10%,0)</f>
        <v>2</v>
      </c>
      <c r="K1724" s="42">
        <f>IFERROR(VLOOKUP(VENTAS[[#This Row],[Código del producto Vendido]],STOCK[],13,FALSE),VENTAS[[#This Row],[Precio Venta]]*0.6)-VENTAS[[#This Row],[Comisión Unitaria 10%]]</f>
        <v>12</v>
      </c>
      <c r="L1724" s="42">
        <f>VENTAS[[#This Row],[Cantidad]]*(VENTAS[[#This Row],[Precio Venta]]-VENTAS[[#This Row],[Costo Unitario SIN Comision]]-VENTAS[[#This Row],[Comisión Unitaria 10%]]-0.01*VENTAS[[#This Row],[Precio Venta]])</f>
        <v>5.8</v>
      </c>
      <c r="M1724" s="46"/>
      <c r="N1724" s="47" t="s">
        <v>26358</v>
      </c>
    </row>
    <row r="1725" ht="34" customHeight="1" spans="1:14">
      <c r="A1725" s="38">
        <v>45773.7954166667</v>
      </c>
      <c r="B1725" s="39"/>
      <c r="C1725" s="39"/>
      <c r="D1725" s="39" t="s">
        <v>26357</v>
      </c>
      <c r="E1725" s="39" t="s">
        <v>18562</v>
      </c>
      <c r="F1725" s="41" t="s">
        <v>18563</v>
      </c>
      <c r="G1725" s="39">
        <v>1</v>
      </c>
      <c r="H1725" s="42">
        <v>25</v>
      </c>
      <c r="I1725" s="44">
        <f>VENTAS[[#This Row],[Cantidad]]*VENTAS[[#This Row],[Precio Venta]]</f>
        <v>25</v>
      </c>
      <c r="J1725" s="42">
        <f>IF(VENTAS[[#This Row],[Nombre del Gestor]]&gt;1,VENTAS[[#This Row],[Precio Venta]]*10%,0)</f>
        <v>2.5</v>
      </c>
      <c r="K1725" s="42">
        <f>IFERROR(VLOOKUP(VENTAS[[#This Row],[Código del producto Vendido]],STOCK[],13,FALSE),VENTAS[[#This Row],[Precio Venta]]*0.6)-VENTAS[[#This Row],[Comisión Unitaria 10%]]</f>
        <v>12</v>
      </c>
      <c r="L1725" s="42">
        <f>VENTAS[[#This Row],[Cantidad]]*(VENTAS[[#This Row],[Precio Venta]]-VENTAS[[#This Row],[Costo Unitario SIN Comision]]-VENTAS[[#This Row],[Comisión Unitaria 10%]]-0.01*VENTAS[[#This Row],[Precio Venta]])</f>
        <v>10.25</v>
      </c>
      <c r="M1725" s="46"/>
      <c r="N1725" s="47" t="s">
        <v>26359</v>
      </c>
    </row>
    <row r="1726" ht="34" customHeight="1" spans="1:14">
      <c r="A1726" s="38">
        <v>45774.625462963</v>
      </c>
      <c r="B1726" s="39"/>
      <c r="C1726" s="39"/>
      <c r="D1726" s="39" t="s">
        <v>26360</v>
      </c>
      <c r="E1726" s="39" t="s">
        <v>17140</v>
      </c>
      <c r="F1726" s="41" t="s">
        <v>25729</v>
      </c>
      <c r="G1726" s="39">
        <v>1</v>
      </c>
      <c r="H1726" s="42">
        <v>25</v>
      </c>
      <c r="I1726" s="44">
        <f>VENTAS[[#This Row],[Cantidad]]*VENTAS[[#This Row],[Precio Venta]]</f>
        <v>25</v>
      </c>
      <c r="J1726" s="42">
        <f>IF(VENTAS[[#This Row],[Nombre del Gestor]]&gt;1,VENTAS[[#This Row],[Precio Venta]]*10%,0)</f>
        <v>2.5</v>
      </c>
      <c r="K1726" s="42">
        <f>IFERROR(VLOOKUP(VENTAS[[#This Row],[Código del producto Vendido]],STOCK[],13,FALSE),VENTAS[[#This Row],[Precio Venta]]*0.6)-VENTAS[[#This Row],[Comisión Unitaria 10%]]</f>
        <v>9</v>
      </c>
      <c r="L1726" s="42">
        <f>VENTAS[[#This Row],[Cantidad]]*(VENTAS[[#This Row],[Precio Venta]]-VENTAS[[#This Row],[Costo Unitario SIN Comision]]-VENTAS[[#This Row],[Comisión Unitaria 10%]]-0.01*VENTAS[[#This Row],[Precio Venta]])</f>
        <v>13.25</v>
      </c>
      <c r="M1726" s="46"/>
      <c r="N1726" s="47" t="s">
        <v>26361</v>
      </c>
    </row>
    <row r="1727" ht="34" customHeight="1" spans="1:14">
      <c r="A1727" s="38">
        <v>45774.625462963</v>
      </c>
      <c r="B1727" s="39"/>
      <c r="C1727" s="39"/>
      <c r="D1727" s="39" t="s">
        <v>26360</v>
      </c>
      <c r="E1727" s="39" t="s">
        <v>18132</v>
      </c>
      <c r="F1727" s="41" t="s">
        <v>18133</v>
      </c>
      <c r="G1727" s="39">
        <v>1</v>
      </c>
      <c r="H1727" s="42">
        <v>25</v>
      </c>
      <c r="I1727" s="44">
        <f>VENTAS[[#This Row],[Cantidad]]*VENTAS[[#This Row],[Precio Venta]]</f>
        <v>25</v>
      </c>
      <c r="J1727" s="42">
        <f>IF(VENTAS[[#This Row],[Nombre del Gestor]]&gt;1,VENTAS[[#This Row],[Precio Venta]]*10%,0)</f>
        <v>2.5</v>
      </c>
      <c r="K1727" s="42">
        <f>IFERROR(VLOOKUP(VENTAS[[#This Row],[Código del producto Vendido]],STOCK[],13,FALSE),VENTAS[[#This Row],[Precio Venta]]*0.6)-VENTAS[[#This Row],[Comisión Unitaria 10%]]</f>
        <v>12</v>
      </c>
      <c r="L1727" s="42">
        <f>VENTAS[[#This Row],[Cantidad]]*(VENTAS[[#This Row],[Precio Venta]]-VENTAS[[#This Row],[Costo Unitario SIN Comision]]-VENTAS[[#This Row],[Comisión Unitaria 10%]]-0.01*VENTAS[[#This Row],[Precio Venta]])</f>
        <v>10.25</v>
      </c>
      <c r="M1727" s="46"/>
      <c r="N1727" s="47" t="s">
        <v>26362</v>
      </c>
    </row>
    <row r="1728" ht="34" customHeight="1" spans="1:14">
      <c r="A1728" s="38">
        <v>45774.625462963</v>
      </c>
      <c r="B1728" s="39"/>
      <c r="C1728" s="39"/>
      <c r="D1728" s="39" t="s">
        <v>26360</v>
      </c>
      <c r="E1728" s="39" t="s">
        <v>18147</v>
      </c>
      <c r="F1728" s="41" t="s">
        <v>18145</v>
      </c>
      <c r="G1728" s="39">
        <v>1</v>
      </c>
      <c r="H1728" s="42">
        <v>35</v>
      </c>
      <c r="I1728" s="44">
        <f>VENTAS[[#This Row],[Cantidad]]*VENTAS[[#This Row],[Precio Venta]]</f>
        <v>35</v>
      </c>
      <c r="J1728" s="42">
        <f>IF(VENTAS[[#This Row],[Nombre del Gestor]]&gt;1,VENTAS[[#This Row],[Precio Venta]]*10%,0)</f>
        <v>3.5</v>
      </c>
      <c r="K1728" s="42">
        <f>IFERROR(VLOOKUP(VENTAS[[#This Row],[Código del producto Vendido]],STOCK[],13,FALSE),VENTAS[[#This Row],[Precio Venta]]*0.6)-VENTAS[[#This Row],[Comisión Unitaria 10%]]</f>
        <v>12</v>
      </c>
      <c r="L1728" s="42">
        <f>VENTAS[[#This Row],[Cantidad]]*(VENTAS[[#This Row],[Precio Venta]]-VENTAS[[#This Row],[Costo Unitario SIN Comision]]-VENTAS[[#This Row],[Comisión Unitaria 10%]]-0.01*VENTAS[[#This Row],[Precio Venta]])</f>
        <v>19.15</v>
      </c>
      <c r="M1728" s="46"/>
      <c r="N1728" s="47" t="s">
        <v>26363</v>
      </c>
    </row>
    <row r="1729" ht="34" customHeight="1" spans="1:14">
      <c r="A1729" s="38">
        <v>45774.625462963</v>
      </c>
      <c r="B1729" s="39"/>
      <c r="C1729" s="39"/>
      <c r="D1729" s="39" t="s">
        <v>26360</v>
      </c>
      <c r="E1729" s="39" t="s">
        <v>18886</v>
      </c>
      <c r="F1729" s="41" t="s">
        <v>26364</v>
      </c>
      <c r="G1729" s="39">
        <v>1</v>
      </c>
      <c r="H1729" s="42">
        <v>18</v>
      </c>
      <c r="I1729" s="44">
        <f>VENTAS[[#This Row],[Cantidad]]*VENTAS[[#This Row],[Precio Venta]]</f>
        <v>18</v>
      </c>
      <c r="J1729" s="42">
        <f>IF(VENTAS[[#This Row],[Nombre del Gestor]]&gt;1,VENTAS[[#This Row],[Precio Venta]]*10%,0)</f>
        <v>1.8</v>
      </c>
      <c r="K1729" s="42">
        <f>IFERROR(VLOOKUP(VENTAS[[#This Row],[Código del producto Vendido]],STOCK[],13,FALSE),VENTAS[[#This Row],[Precio Venta]]*0.6)-VENTAS[[#This Row],[Comisión Unitaria 10%]]</f>
        <v>12</v>
      </c>
      <c r="L1729" s="42">
        <f>VENTAS[[#This Row],[Cantidad]]*(VENTAS[[#This Row],[Precio Venta]]-VENTAS[[#This Row],[Costo Unitario SIN Comision]]-VENTAS[[#This Row],[Comisión Unitaria 10%]]-0.01*VENTAS[[#This Row],[Precio Venta]])</f>
        <v>4.02</v>
      </c>
      <c r="M1729" s="46"/>
      <c r="N1729" s="47" t="s">
        <v>26365</v>
      </c>
    </row>
    <row r="1730" ht="17" customHeight="1" spans="1:14">
      <c r="A1730" s="38">
        <v>45774.625462963</v>
      </c>
      <c r="B1730" s="39"/>
      <c r="C1730" s="39"/>
      <c r="D1730" s="39" t="s">
        <v>26360</v>
      </c>
      <c r="E1730" s="39" t="s">
        <v>18387</v>
      </c>
      <c r="F1730" s="41" t="s">
        <v>18388</v>
      </c>
      <c r="G1730" s="39">
        <v>1</v>
      </c>
      <c r="H1730" s="42">
        <v>25</v>
      </c>
      <c r="I1730" s="44">
        <f>VENTAS[[#This Row],[Cantidad]]*VENTAS[[#This Row],[Precio Venta]]</f>
        <v>25</v>
      </c>
      <c r="J1730" s="42">
        <f>IF(VENTAS[[#This Row],[Nombre del Gestor]]&gt;1,VENTAS[[#This Row],[Precio Venta]]*10%,0)</f>
        <v>2.5</v>
      </c>
      <c r="K1730" s="42">
        <f>IFERROR(VLOOKUP(VENTAS[[#This Row],[Código del producto Vendido]],STOCK[],13,FALSE),VENTAS[[#This Row],[Precio Venta]]*0.6)-VENTAS[[#This Row],[Comisión Unitaria 10%]]</f>
        <v>12</v>
      </c>
      <c r="L1730" s="42">
        <f>VENTAS[[#This Row],[Cantidad]]*(VENTAS[[#This Row],[Precio Venta]]-VENTAS[[#This Row],[Costo Unitario SIN Comision]]-VENTAS[[#This Row],[Comisión Unitaria 10%]]-0.01*VENTAS[[#This Row],[Precio Venta]])</f>
        <v>10.25</v>
      </c>
      <c r="M1730" s="46"/>
      <c r="N1730" s="47" t="s">
        <v>26366</v>
      </c>
    </row>
    <row r="1731" ht="34" customHeight="1" spans="1:14">
      <c r="A1731" s="38">
        <v>45774.625462963</v>
      </c>
      <c r="B1731" s="39"/>
      <c r="C1731" s="39"/>
      <c r="D1731" s="39" t="s">
        <v>26360</v>
      </c>
      <c r="E1731" s="39" t="s">
        <v>19212</v>
      </c>
      <c r="F1731" s="41" t="s">
        <v>19213</v>
      </c>
      <c r="G1731" s="39">
        <v>1</v>
      </c>
      <c r="H1731" s="42">
        <v>30</v>
      </c>
      <c r="I1731" s="44">
        <f>VENTAS[[#This Row],[Cantidad]]*VENTAS[[#This Row],[Precio Venta]]</f>
        <v>30</v>
      </c>
      <c r="J1731" s="42">
        <f>IF(VENTAS[[#This Row],[Nombre del Gestor]]&gt;1,VENTAS[[#This Row],[Precio Venta]]*10%,0)</f>
        <v>3</v>
      </c>
      <c r="K1731" s="42">
        <f>IFERROR(VLOOKUP(VENTAS[[#This Row],[Código del producto Vendido]],STOCK[],13,FALSE),VENTAS[[#This Row],[Precio Venta]]*0.6)-VENTAS[[#This Row],[Comisión Unitaria 10%]]</f>
        <v>12</v>
      </c>
      <c r="L1731" s="42">
        <f>VENTAS[[#This Row],[Cantidad]]*(VENTAS[[#This Row],[Precio Venta]]-VENTAS[[#This Row],[Costo Unitario SIN Comision]]-VENTAS[[#This Row],[Comisión Unitaria 10%]]-0.01*VENTAS[[#This Row],[Precio Venta]])</f>
        <v>14.7</v>
      </c>
      <c r="M1731" s="46"/>
      <c r="N1731" s="47" t="s">
        <v>26367</v>
      </c>
    </row>
    <row r="1732" ht="34" customHeight="1" spans="1:14">
      <c r="A1732" s="38">
        <v>45774.625462963</v>
      </c>
      <c r="B1732" s="39"/>
      <c r="C1732" s="39"/>
      <c r="D1732" s="39" t="s">
        <v>26360</v>
      </c>
      <c r="E1732" s="39" t="s">
        <v>19209</v>
      </c>
      <c r="F1732" s="41" t="s">
        <v>19210</v>
      </c>
      <c r="G1732" s="39">
        <v>1</v>
      </c>
      <c r="H1732" s="42">
        <v>30</v>
      </c>
      <c r="I1732" s="44">
        <f>VENTAS[[#This Row],[Cantidad]]*VENTAS[[#This Row],[Precio Venta]]</f>
        <v>30</v>
      </c>
      <c r="J1732" s="42">
        <f>IF(VENTAS[[#This Row],[Nombre del Gestor]]&gt;1,VENTAS[[#This Row],[Precio Venta]]*10%,0)</f>
        <v>3</v>
      </c>
      <c r="K1732" s="42">
        <f>IFERROR(VLOOKUP(VENTAS[[#This Row],[Código del producto Vendido]],STOCK[],13,FALSE),VENTAS[[#This Row],[Precio Venta]]*0.6)-VENTAS[[#This Row],[Comisión Unitaria 10%]]</f>
        <v>12</v>
      </c>
      <c r="L1732" s="42">
        <f>VENTAS[[#This Row],[Cantidad]]*(VENTAS[[#This Row],[Precio Venta]]-VENTAS[[#This Row],[Costo Unitario SIN Comision]]-VENTAS[[#This Row],[Comisión Unitaria 10%]]-0.01*VENTAS[[#This Row],[Precio Venta]])</f>
        <v>14.7</v>
      </c>
      <c r="M1732" s="46"/>
      <c r="N1732" s="47" t="s">
        <v>26368</v>
      </c>
    </row>
    <row r="1733" ht="17" customHeight="1" spans="1:14">
      <c r="A1733" s="38">
        <v>45774.625462963</v>
      </c>
      <c r="B1733" s="39"/>
      <c r="C1733" s="39"/>
      <c r="D1733" s="39" t="s">
        <v>26360</v>
      </c>
      <c r="E1733" s="39" t="s">
        <v>18734</v>
      </c>
      <c r="F1733" s="41" t="s">
        <v>18733</v>
      </c>
      <c r="G1733" s="39">
        <v>1</v>
      </c>
      <c r="H1733" s="42">
        <v>35</v>
      </c>
      <c r="I1733" s="44">
        <f>VENTAS[[#This Row],[Cantidad]]*VENTAS[[#This Row],[Precio Venta]]</f>
        <v>35</v>
      </c>
      <c r="J1733" s="42">
        <f>IF(VENTAS[[#This Row],[Nombre del Gestor]]&gt;1,VENTAS[[#This Row],[Precio Venta]]*10%,0)</f>
        <v>3.5</v>
      </c>
      <c r="K1733" s="42">
        <f>IFERROR(VLOOKUP(VENTAS[[#This Row],[Código del producto Vendido]],STOCK[],13,FALSE),VENTAS[[#This Row],[Precio Venta]]*0.6)-VENTAS[[#This Row],[Comisión Unitaria 10%]]</f>
        <v>12</v>
      </c>
      <c r="L1733" s="42">
        <f>VENTAS[[#This Row],[Cantidad]]*(VENTAS[[#This Row],[Precio Venta]]-VENTAS[[#This Row],[Costo Unitario SIN Comision]]-VENTAS[[#This Row],[Comisión Unitaria 10%]]-0.01*VENTAS[[#This Row],[Precio Venta]])</f>
        <v>19.15</v>
      </c>
      <c r="M1733" s="46"/>
      <c r="N1733" s="47" t="s">
        <v>26369</v>
      </c>
    </row>
    <row r="1734" ht="17" customHeight="1" spans="1:14">
      <c r="A1734" s="38">
        <v>45774.625462963</v>
      </c>
      <c r="B1734" s="39"/>
      <c r="C1734" s="39"/>
      <c r="D1734" s="39" t="s">
        <v>26360</v>
      </c>
      <c r="E1734" s="39" t="s">
        <v>18191</v>
      </c>
      <c r="F1734" s="41" t="s">
        <v>18192</v>
      </c>
      <c r="G1734" s="39">
        <v>1</v>
      </c>
      <c r="H1734" s="42">
        <v>30</v>
      </c>
      <c r="I1734" s="44">
        <f>VENTAS[[#This Row],[Cantidad]]*VENTAS[[#This Row],[Precio Venta]]</f>
        <v>30</v>
      </c>
      <c r="J1734" s="42">
        <f>IF(VENTAS[[#This Row],[Nombre del Gestor]]&gt;1,VENTAS[[#This Row],[Precio Venta]]*10%,0)</f>
        <v>3</v>
      </c>
      <c r="K1734" s="42">
        <f>IFERROR(VLOOKUP(VENTAS[[#This Row],[Código del producto Vendido]],STOCK[],13,FALSE),VENTAS[[#This Row],[Precio Venta]]*0.6)-VENTAS[[#This Row],[Comisión Unitaria 10%]]</f>
        <v>12</v>
      </c>
      <c r="L1734" s="42">
        <f>VENTAS[[#This Row],[Cantidad]]*(VENTAS[[#This Row],[Precio Venta]]-VENTAS[[#This Row],[Costo Unitario SIN Comision]]-VENTAS[[#This Row],[Comisión Unitaria 10%]]-0.01*VENTAS[[#This Row],[Precio Venta]])</f>
        <v>14.7</v>
      </c>
      <c r="M1734" s="46"/>
      <c r="N1734" s="47" t="s">
        <v>26370</v>
      </c>
    </row>
    <row r="1735" ht="17" customHeight="1" spans="1:14">
      <c r="A1735" s="38">
        <v>45774.625462963</v>
      </c>
      <c r="B1735" s="39"/>
      <c r="C1735" s="39"/>
      <c r="D1735" s="39" t="s">
        <v>26360</v>
      </c>
      <c r="E1735" s="39" t="s">
        <v>18634</v>
      </c>
      <c r="F1735" s="41" t="s">
        <v>18218</v>
      </c>
      <c r="G1735" s="39">
        <v>2</v>
      </c>
      <c r="H1735" s="42">
        <v>18</v>
      </c>
      <c r="I1735" s="44">
        <f>VENTAS[[#This Row],[Cantidad]]*VENTAS[[#This Row],[Precio Venta]]</f>
        <v>36</v>
      </c>
      <c r="J1735" s="42">
        <f>IF(VENTAS[[#This Row],[Nombre del Gestor]]&gt;1,VENTAS[[#This Row],[Precio Venta]]*10%,0)</f>
        <v>1.8</v>
      </c>
      <c r="K1735" s="42">
        <f>IFERROR(VLOOKUP(VENTAS[[#This Row],[Código del producto Vendido]],STOCK[],13,FALSE),VENTAS[[#This Row],[Precio Venta]]*0.6)-VENTAS[[#This Row],[Comisión Unitaria 10%]]</f>
        <v>12</v>
      </c>
      <c r="L1735" s="42">
        <f>VENTAS[[#This Row],[Cantidad]]*(VENTAS[[#This Row],[Precio Venta]]-VENTAS[[#This Row],[Costo Unitario SIN Comision]]-VENTAS[[#This Row],[Comisión Unitaria 10%]]-0.01*VENTAS[[#This Row],[Precio Venta]])</f>
        <v>8.04</v>
      </c>
      <c r="M1735" s="46"/>
      <c r="N1735" s="47" t="s">
        <v>26371</v>
      </c>
    </row>
    <row r="1736" ht="17" customHeight="1" spans="1:14">
      <c r="A1736" s="38">
        <v>45774.625462963</v>
      </c>
      <c r="B1736" s="39"/>
      <c r="C1736" s="39"/>
      <c r="D1736" s="39" t="s">
        <v>26360</v>
      </c>
      <c r="E1736" s="39" t="s">
        <v>18384</v>
      </c>
      <c r="F1736" s="41" t="s">
        <v>18383</v>
      </c>
      <c r="G1736" s="39">
        <v>1</v>
      </c>
      <c r="H1736" s="42">
        <v>25</v>
      </c>
      <c r="I1736" s="44">
        <f>VENTAS[[#This Row],[Cantidad]]*VENTAS[[#This Row],[Precio Venta]]</f>
        <v>25</v>
      </c>
      <c r="J1736" s="42">
        <f>IF(VENTAS[[#This Row],[Nombre del Gestor]]&gt;1,VENTAS[[#This Row],[Precio Venta]]*10%,0)</f>
        <v>2.5</v>
      </c>
      <c r="K1736" s="42">
        <f>IFERROR(VLOOKUP(VENTAS[[#This Row],[Código del producto Vendido]],STOCK[],13,FALSE),VENTAS[[#This Row],[Precio Venta]]*0.6)-VENTAS[[#This Row],[Comisión Unitaria 10%]]</f>
        <v>12</v>
      </c>
      <c r="L1736" s="42">
        <f>VENTAS[[#This Row],[Cantidad]]*(VENTAS[[#This Row],[Precio Venta]]-VENTAS[[#This Row],[Costo Unitario SIN Comision]]-VENTAS[[#This Row],[Comisión Unitaria 10%]]-0.01*VENTAS[[#This Row],[Precio Venta]])</f>
        <v>10.25</v>
      </c>
      <c r="M1736" s="46"/>
      <c r="N1736" s="47" t="s">
        <v>26372</v>
      </c>
    </row>
    <row r="1737" ht="34" customHeight="1" spans="1:14">
      <c r="A1737" s="38">
        <v>45774.625462963</v>
      </c>
      <c r="B1737" s="39"/>
      <c r="C1737" s="39"/>
      <c r="D1737" s="39" t="s">
        <v>26360</v>
      </c>
      <c r="E1737" s="39" t="s">
        <v>18604</v>
      </c>
      <c r="F1737" s="41" t="s">
        <v>18605</v>
      </c>
      <c r="G1737" s="39">
        <v>1</v>
      </c>
      <c r="H1737" s="42">
        <v>30</v>
      </c>
      <c r="I1737" s="44">
        <f>VENTAS[[#This Row],[Cantidad]]*VENTAS[[#This Row],[Precio Venta]]</f>
        <v>30</v>
      </c>
      <c r="J1737" s="42">
        <f>IF(VENTAS[[#This Row],[Nombre del Gestor]]&gt;1,VENTAS[[#This Row],[Precio Venta]]*10%,0)</f>
        <v>3</v>
      </c>
      <c r="K1737" s="42">
        <f>IFERROR(VLOOKUP(VENTAS[[#This Row],[Código del producto Vendido]],STOCK[],13,FALSE),VENTAS[[#This Row],[Precio Venta]]*0.6)-VENTAS[[#This Row],[Comisión Unitaria 10%]]</f>
        <v>12</v>
      </c>
      <c r="L1737" s="42">
        <f>VENTAS[[#This Row],[Cantidad]]*(VENTAS[[#This Row],[Precio Venta]]-VENTAS[[#This Row],[Costo Unitario SIN Comision]]-VENTAS[[#This Row],[Comisión Unitaria 10%]]-0.01*VENTAS[[#This Row],[Precio Venta]])</f>
        <v>14.7</v>
      </c>
      <c r="M1737" s="46"/>
      <c r="N1737" s="47" t="s">
        <v>26373</v>
      </c>
    </row>
    <row r="1738" ht="34" customHeight="1" spans="1:14">
      <c r="A1738" s="38">
        <v>45774.625462963</v>
      </c>
      <c r="B1738" s="39"/>
      <c r="C1738" s="39"/>
      <c r="D1738" s="39" t="s">
        <v>26360</v>
      </c>
      <c r="E1738" s="39" t="s">
        <v>18745</v>
      </c>
      <c r="F1738" s="41" t="s">
        <v>18746</v>
      </c>
      <c r="G1738" s="39">
        <v>1</v>
      </c>
      <c r="H1738" s="42">
        <v>35</v>
      </c>
      <c r="I1738" s="44">
        <f>VENTAS[[#This Row],[Cantidad]]*VENTAS[[#This Row],[Precio Venta]]</f>
        <v>35</v>
      </c>
      <c r="J1738" s="42">
        <f>IF(VENTAS[[#This Row],[Nombre del Gestor]]&gt;1,VENTAS[[#This Row],[Precio Venta]]*10%,0)</f>
        <v>3.5</v>
      </c>
      <c r="K1738" s="42">
        <f>IFERROR(VLOOKUP(VENTAS[[#This Row],[Código del producto Vendido]],STOCK[],13,FALSE),VENTAS[[#This Row],[Precio Venta]]*0.6)-VENTAS[[#This Row],[Comisión Unitaria 10%]]</f>
        <v>12</v>
      </c>
      <c r="L1738" s="42">
        <f>VENTAS[[#This Row],[Cantidad]]*(VENTAS[[#This Row],[Precio Venta]]-VENTAS[[#This Row],[Costo Unitario SIN Comision]]-VENTAS[[#This Row],[Comisión Unitaria 10%]]-0.01*VENTAS[[#This Row],[Precio Venta]])</f>
        <v>19.15</v>
      </c>
      <c r="M1738" s="46"/>
      <c r="N1738" s="47" t="s">
        <v>26374</v>
      </c>
    </row>
    <row r="1739" ht="17" customHeight="1" spans="1:14">
      <c r="A1739" s="38">
        <v>45774.625462963</v>
      </c>
      <c r="B1739" s="39"/>
      <c r="C1739" s="39"/>
      <c r="D1739" s="39" t="s">
        <v>26360</v>
      </c>
      <c r="E1739" s="39" t="s">
        <v>18354</v>
      </c>
      <c r="F1739" s="41" t="s">
        <v>18355</v>
      </c>
      <c r="G1739" s="39">
        <v>1</v>
      </c>
      <c r="H1739" s="42">
        <v>18</v>
      </c>
      <c r="I1739" s="44">
        <f>VENTAS[[#This Row],[Cantidad]]*VENTAS[[#This Row],[Precio Venta]]</f>
        <v>18</v>
      </c>
      <c r="J1739" s="42">
        <f>IF(VENTAS[[#This Row],[Nombre del Gestor]]&gt;1,VENTAS[[#This Row],[Precio Venta]]*10%,0)</f>
        <v>1.8</v>
      </c>
      <c r="K1739" s="42">
        <f>IFERROR(VLOOKUP(VENTAS[[#This Row],[Código del producto Vendido]],STOCK[],13,FALSE),VENTAS[[#This Row],[Precio Venta]]*0.6)-VENTAS[[#This Row],[Comisión Unitaria 10%]]</f>
        <v>12</v>
      </c>
      <c r="L1739" s="42">
        <f>VENTAS[[#This Row],[Cantidad]]*(VENTAS[[#This Row],[Precio Venta]]-VENTAS[[#This Row],[Costo Unitario SIN Comision]]-VENTAS[[#This Row],[Comisión Unitaria 10%]]-0.01*VENTAS[[#This Row],[Precio Venta]])</f>
        <v>4.02</v>
      </c>
      <c r="M1739" s="46"/>
      <c r="N1739" s="47" t="s">
        <v>26375</v>
      </c>
    </row>
    <row r="1740" ht="17" customHeight="1" spans="1:14">
      <c r="A1740" s="38">
        <v>45774.6281828704</v>
      </c>
      <c r="B1740" s="39"/>
      <c r="C1740" s="39"/>
      <c r="D1740" s="39" t="s">
        <v>26376</v>
      </c>
      <c r="E1740" s="39" t="s">
        <v>17050</v>
      </c>
      <c r="F1740" s="41" t="s">
        <v>16950</v>
      </c>
      <c r="G1740" s="39">
        <v>1</v>
      </c>
      <c r="H1740" s="42">
        <v>15</v>
      </c>
      <c r="I1740" s="44">
        <f>VENTAS[[#This Row],[Cantidad]]*VENTAS[[#This Row],[Precio Venta]]</f>
        <v>15</v>
      </c>
      <c r="J1740" s="42">
        <f>IF(VENTAS[[#This Row],[Nombre del Gestor]]&gt;1,VENTAS[[#This Row],[Precio Venta]]*10%,0)</f>
        <v>1.5</v>
      </c>
      <c r="K1740" s="42">
        <f>IFERROR(VLOOKUP(VENTAS[[#This Row],[Código del producto Vendido]],STOCK[],13,FALSE),VENTAS[[#This Row],[Precio Venta]]*0.6)-VENTAS[[#This Row],[Comisión Unitaria 10%]]</f>
        <v>9.3</v>
      </c>
      <c r="L1740" s="42">
        <f>VENTAS[[#This Row],[Cantidad]]*(VENTAS[[#This Row],[Precio Venta]]-VENTAS[[#This Row],[Costo Unitario SIN Comision]]-VENTAS[[#This Row],[Comisión Unitaria 10%]]-0.01*VENTAS[[#This Row],[Precio Venta]])</f>
        <v>4.05</v>
      </c>
      <c r="M1740" s="46"/>
      <c r="N1740" s="47" t="s">
        <v>26377</v>
      </c>
    </row>
    <row r="1741" ht="17" customHeight="1" spans="1:14">
      <c r="A1741" s="38">
        <v>45774.6281828704</v>
      </c>
      <c r="B1741" s="39"/>
      <c r="C1741" s="39"/>
      <c r="D1741" s="39" t="s">
        <v>26376</v>
      </c>
      <c r="E1741" s="39" t="s">
        <v>18658</v>
      </c>
      <c r="F1741" s="41" t="s">
        <v>16950</v>
      </c>
      <c r="G1741" s="39">
        <v>1</v>
      </c>
      <c r="H1741" s="42">
        <v>18</v>
      </c>
      <c r="I1741" s="44">
        <f>VENTAS[[#This Row],[Cantidad]]*VENTAS[[#This Row],[Precio Venta]]</f>
        <v>18</v>
      </c>
      <c r="J1741" s="42">
        <f>IF(VENTAS[[#This Row],[Nombre del Gestor]]&gt;1,VENTAS[[#This Row],[Precio Venta]]*10%,0)</f>
        <v>1.8</v>
      </c>
      <c r="K1741" s="42">
        <f>IFERROR(VLOOKUP(VENTAS[[#This Row],[Código del producto Vendido]],STOCK[],13,FALSE),VENTAS[[#This Row],[Precio Venta]]*0.6)-VENTAS[[#This Row],[Comisión Unitaria 10%]]</f>
        <v>12</v>
      </c>
      <c r="L1741" s="42">
        <f>VENTAS[[#This Row],[Cantidad]]*(VENTAS[[#This Row],[Precio Venta]]-VENTAS[[#This Row],[Costo Unitario SIN Comision]]-VENTAS[[#This Row],[Comisión Unitaria 10%]]-0.01*VENTAS[[#This Row],[Precio Venta]])</f>
        <v>4.02</v>
      </c>
      <c r="M1741" s="46"/>
      <c r="N1741" s="47" t="s">
        <v>26378</v>
      </c>
    </row>
    <row r="1742" ht="17" customHeight="1" spans="1:14">
      <c r="A1742" s="38">
        <v>45774.6281828704</v>
      </c>
      <c r="B1742" s="39"/>
      <c r="C1742" s="39"/>
      <c r="D1742" s="39" t="s">
        <v>26376</v>
      </c>
      <c r="E1742" s="39" t="s">
        <v>18736</v>
      </c>
      <c r="F1742" s="41" t="s">
        <v>18737</v>
      </c>
      <c r="G1742" s="39">
        <v>1</v>
      </c>
      <c r="H1742" s="42">
        <v>30</v>
      </c>
      <c r="I1742" s="44">
        <f>VENTAS[[#This Row],[Cantidad]]*VENTAS[[#This Row],[Precio Venta]]</f>
        <v>30</v>
      </c>
      <c r="J1742" s="42">
        <f>IF(VENTAS[[#This Row],[Nombre del Gestor]]&gt;1,VENTAS[[#This Row],[Precio Venta]]*10%,0)</f>
        <v>3</v>
      </c>
      <c r="K1742" s="42">
        <f>IFERROR(VLOOKUP(VENTAS[[#This Row],[Código del producto Vendido]],STOCK[],13,FALSE),VENTAS[[#This Row],[Precio Venta]]*0.6)-VENTAS[[#This Row],[Comisión Unitaria 10%]]</f>
        <v>12</v>
      </c>
      <c r="L1742" s="42">
        <f>VENTAS[[#This Row],[Cantidad]]*(VENTAS[[#This Row],[Precio Venta]]-VENTAS[[#This Row],[Costo Unitario SIN Comision]]-VENTAS[[#This Row],[Comisión Unitaria 10%]]-0.01*VENTAS[[#This Row],[Precio Venta]])</f>
        <v>14.7</v>
      </c>
      <c r="M1742" s="46"/>
      <c r="N1742" s="47" t="s">
        <v>26379</v>
      </c>
    </row>
    <row r="1743" ht="17" customHeight="1" spans="1:14">
      <c r="A1743" s="38">
        <v>45774.6281828704</v>
      </c>
      <c r="B1743" s="39"/>
      <c r="C1743" s="39"/>
      <c r="D1743" s="39" t="s">
        <v>26376</v>
      </c>
      <c r="E1743" s="39" t="s">
        <v>18664</v>
      </c>
      <c r="F1743" s="41" t="s">
        <v>18665</v>
      </c>
      <c r="G1743" s="39">
        <v>1</v>
      </c>
      <c r="H1743" s="42">
        <v>22</v>
      </c>
      <c r="I1743" s="44">
        <f>VENTAS[[#This Row],[Cantidad]]*VENTAS[[#This Row],[Precio Venta]]</f>
        <v>22</v>
      </c>
      <c r="J1743" s="42">
        <f>IF(VENTAS[[#This Row],[Nombre del Gestor]]&gt;1,VENTAS[[#This Row],[Precio Venta]]*10%,0)</f>
        <v>2.2</v>
      </c>
      <c r="K1743" s="42">
        <f>IFERROR(VLOOKUP(VENTAS[[#This Row],[Código del producto Vendido]],STOCK[],13,FALSE),VENTAS[[#This Row],[Precio Venta]]*0.6)-VENTAS[[#This Row],[Comisión Unitaria 10%]]</f>
        <v>12</v>
      </c>
      <c r="L1743" s="42">
        <f>VENTAS[[#This Row],[Cantidad]]*(VENTAS[[#This Row],[Precio Venta]]-VENTAS[[#This Row],[Costo Unitario SIN Comision]]-VENTAS[[#This Row],[Comisión Unitaria 10%]]-0.01*VENTAS[[#This Row],[Precio Venta]])</f>
        <v>7.58</v>
      </c>
      <c r="M1743" s="46"/>
      <c r="N1743" s="47" t="s">
        <v>26380</v>
      </c>
    </row>
    <row r="1744" ht="34" customHeight="1" spans="1:14">
      <c r="A1744" s="38">
        <v>45774.6303587963</v>
      </c>
      <c r="B1744" s="39"/>
      <c r="C1744" s="39"/>
      <c r="D1744" s="39" t="s">
        <v>26381</v>
      </c>
      <c r="E1744" s="39" t="s">
        <v>17725</v>
      </c>
      <c r="F1744" s="41" t="s">
        <v>17723</v>
      </c>
      <c r="G1744" s="39">
        <v>1</v>
      </c>
      <c r="H1744" s="42">
        <v>35</v>
      </c>
      <c r="I1744" s="44">
        <f>VENTAS[[#This Row],[Cantidad]]*VENTAS[[#This Row],[Precio Venta]]</f>
        <v>35</v>
      </c>
      <c r="J1744" s="42">
        <f>IF(VENTAS[[#This Row],[Nombre del Gestor]]&gt;1,VENTAS[[#This Row],[Precio Venta]]*10%,0)</f>
        <v>3.5</v>
      </c>
      <c r="K1744" s="42">
        <f>IFERROR(VLOOKUP(VENTAS[[#This Row],[Código del producto Vendido]],STOCK[],13,FALSE),VENTAS[[#This Row],[Precio Venta]]*0.6)-VENTAS[[#This Row],[Comisión Unitaria 10%]]</f>
        <v>10.8</v>
      </c>
      <c r="L1744" s="42">
        <f>VENTAS[[#This Row],[Cantidad]]*(VENTAS[[#This Row],[Precio Venta]]-VENTAS[[#This Row],[Costo Unitario SIN Comision]]-VENTAS[[#This Row],[Comisión Unitaria 10%]]-0.01*VENTAS[[#This Row],[Precio Venta]])</f>
        <v>20.35</v>
      </c>
      <c r="M1744" s="46"/>
      <c r="N1744" s="47" t="s">
        <v>26382</v>
      </c>
    </row>
    <row r="1745" ht="17" customHeight="1" spans="1:14">
      <c r="A1745" s="38">
        <v>45774.6303587963</v>
      </c>
      <c r="B1745" s="39"/>
      <c r="C1745" s="39"/>
      <c r="D1745" s="39" t="s">
        <v>26381</v>
      </c>
      <c r="E1745" s="39" t="s">
        <v>19228</v>
      </c>
      <c r="F1745" s="41" t="s">
        <v>19229</v>
      </c>
      <c r="G1745" s="39">
        <v>1</v>
      </c>
      <c r="H1745" s="42">
        <v>30</v>
      </c>
      <c r="I1745" s="44">
        <f>VENTAS[[#This Row],[Cantidad]]*VENTAS[[#This Row],[Precio Venta]]</f>
        <v>30</v>
      </c>
      <c r="J1745" s="42">
        <f>IF(VENTAS[[#This Row],[Nombre del Gestor]]&gt;1,VENTAS[[#This Row],[Precio Venta]]*10%,0)</f>
        <v>3</v>
      </c>
      <c r="K1745" s="42">
        <f>IFERROR(VLOOKUP(VENTAS[[#This Row],[Código del producto Vendido]],STOCK[],13,FALSE),VENTAS[[#This Row],[Precio Venta]]*0.6)-VENTAS[[#This Row],[Comisión Unitaria 10%]]</f>
        <v>12</v>
      </c>
      <c r="L1745" s="42">
        <f>VENTAS[[#This Row],[Cantidad]]*(VENTAS[[#This Row],[Precio Venta]]-VENTAS[[#This Row],[Costo Unitario SIN Comision]]-VENTAS[[#This Row],[Comisión Unitaria 10%]]-0.01*VENTAS[[#This Row],[Precio Venta]])</f>
        <v>14.7</v>
      </c>
      <c r="M1745" s="46"/>
      <c r="N1745" s="47" t="s">
        <v>26383</v>
      </c>
    </row>
    <row r="1746" ht="34" customHeight="1" spans="1:14">
      <c r="A1746" s="38">
        <v>45774.6443865741</v>
      </c>
      <c r="B1746" s="39"/>
      <c r="C1746" s="39"/>
      <c r="D1746" s="39"/>
      <c r="E1746" s="39" t="s">
        <v>17934</v>
      </c>
      <c r="F1746" s="41" t="s">
        <v>17935</v>
      </c>
      <c r="G1746" s="39">
        <v>1</v>
      </c>
      <c r="H1746" s="42">
        <v>30</v>
      </c>
      <c r="I1746" s="44">
        <f>VENTAS[[#This Row],[Cantidad]]*VENTAS[[#This Row],[Precio Venta]]</f>
        <v>30</v>
      </c>
      <c r="J1746" s="42">
        <f>IF(VENTAS[[#This Row],[Nombre del Gestor]]&gt;1,VENTAS[[#This Row],[Precio Venta]]*10%,0)</f>
        <v>0</v>
      </c>
      <c r="K1746" s="42">
        <f>IFERROR(VLOOKUP(VENTAS[[#This Row],[Código del producto Vendido]],STOCK[],13,FALSE),VENTAS[[#This Row],[Precio Venta]]*0.6)-VENTAS[[#This Row],[Comisión Unitaria 10%]]</f>
        <v>15</v>
      </c>
      <c r="L1746" s="42">
        <f>VENTAS[[#This Row],[Cantidad]]*(VENTAS[[#This Row],[Precio Venta]]-VENTAS[[#This Row],[Costo Unitario SIN Comision]]-VENTAS[[#This Row],[Comisión Unitaria 10%]]-0.01*VENTAS[[#This Row],[Precio Venta]])</f>
        <v>14.7</v>
      </c>
      <c r="M1746" s="46"/>
      <c r="N1746" s="47" t="s">
        <v>26384</v>
      </c>
    </row>
    <row r="1747" ht="34" customHeight="1" spans="1:14">
      <c r="A1747" s="38">
        <v>45774.6465740741</v>
      </c>
      <c r="B1747" s="39"/>
      <c r="C1747" s="39"/>
      <c r="D1747" s="39" t="s">
        <v>25960</v>
      </c>
      <c r="E1747" s="39" t="s">
        <v>18800</v>
      </c>
      <c r="F1747" s="41" t="s">
        <v>26142</v>
      </c>
      <c r="G1747" s="39">
        <v>1</v>
      </c>
      <c r="H1747" s="42">
        <v>50</v>
      </c>
      <c r="I1747" s="44">
        <f>VENTAS[[#This Row],[Cantidad]]*VENTAS[[#This Row],[Precio Venta]]</f>
        <v>50</v>
      </c>
      <c r="J1747" s="42">
        <f>IF(VENTAS[[#This Row],[Nombre del Gestor]]&gt;1,VENTAS[[#This Row],[Precio Venta]]*10%,0)</f>
        <v>5</v>
      </c>
      <c r="K1747" s="42">
        <f>IFERROR(VLOOKUP(VENTAS[[#This Row],[Código del producto Vendido]],STOCK[],13,FALSE),VENTAS[[#This Row],[Precio Venta]]*0.6)-VENTAS[[#This Row],[Comisión Unitaria 10%]]</f>
        <v>29.99</v>
      </c>
      <c r="L1747" s="42">
        <f>VENTAS[[#This Row],[Cantidad]]*(VENTAS[[#This Row],[Precio Venta]]-VENTAS[[#This Row],[Costo Unitario SIN Comision]]-VENTAS[[#This Row],[Comisión Unitaria 10%]]-0.01*VENTAS[[#This Row],[Precio Venta]])</f>
        <v>14.51</v>
      </c>
      <c r="M1747" s="46"/>
      <c r="N1747" s="47" t="s">
        <v>26385</v>
      </c>
    </row>
    <row r="1748" ht="34" customHeight="1" spans="1:14">
      <c r="A1748" s="38">
        <v>45774.6479166667</v>
      </c>
      <c r="B1748" s="39"/>
      <c r="C1748" s="39"/>
      <c r="D1748" s="39" t="s">
        <v>23174</v>
      </c>
      <c r="E1748" s="39" t="s">
        <v>17601</v>
      </c>
      <c r="F1748" s="41" t="s">
        <v>17602</v>
      </c>
      <c r="G1748" s="39">
        <v>1</v>
      </c>
      <c r="H1748" s="42">
        <v>30</v>
      </c>
      <c r="I1748" s="44">
        <f>VENTAS[[#This Row],[Cantidad]]*VENTAS[[#This Row],[Precio Venta]]</f>
        <v>30</v>
      </c>
      <c r="J1748" s="42">
        <f>IF(VENTAS[[#This Row],[Nombre del Gestor]]&gt;1,VENTAS[[#This Row],[Precio Venta]]*10%,0)</f>
        <v>3</v>
      </c>
      <c r="K1748" s="42">
        <f>IFERROR(VLOOKUP(VENTAS[[#This Row],[Código del producto Vendido]],STOCK[],13,FALSE),VENTAS[[#This Row],[Precio Venta]]*0.6)-VENTAS[[#This Row],[Comisión Unitaria 10%]]</f>
        <v>12.78</v>
      </c>
      <c r="L1748" s="42">
        <f>VENTAS[[#This Row],[Cantidad]]*(VENTAS[[#This Row],[Precio Venta]]-VENTAS[[#This Row],[Costo Unitario SIN Comision]]-VENTAS[[#This Row],[Comisión Unitaria 10%]]-0.01*VENTAS[[#This Row],[Precio Venta]])</f>
        <v>13.92</v>
      </c>
      <c r="M1748" s="46"/>
      <c r="N1748" s="47" t="s">
        <v>26386</v>
      </c>
    </row>
    <row r="1749" ht="34" customHeight="1" spans="1:14">
      <c r="A1749" s="38">
        <v>45774.6483217593</v>
      </c>
      <c r="B1749" s="39"/>
      <c r="C1749" s="39"/>
      <c r="D1749" s="39" t="s">
        <v>23259</v>
      </c>
      <c r="E1749" s="39" t="s">
        <v>17601</v>
      </c>
      <c r="F1749" s="41" t="s">
        <v>17602</v>
      </c>
      <c r="G1749" s="39">
        <v>1</v>
      </c>
      <c r="H1749" s="42">
        <v>30</v>
      </c>
      <c r="I1749" s="44">
        <f>VENTAS[[#This Row],[Cantidad]]*VENTAS[[#This Row],[Precio Venta]]</f>
        <v>30</v>
      </c>
      <c r="J1749" s="42">
        <f>IF(VENTAS[[#This Row],[Nombre del Gestor]]&gt;1,VENTAS[[#This Row],[Precio Venta]]*10%,0)</f>
        <v>3</v>
      </c>
      <c r="K1749" s="42">
        <f>IFERROR(VLOOKUP(VENTAS[[#This Row],[Código del producto Vendido]],STOCK[],13,FALSE),VENTAS[[#This Row],[Precio Venta]]*0.6)-VENTAS[[#This Row],[Comisión Unitaria 10%]]</f>
        <v>12.78</v>
      </c>
      <c r="L1749" s="42">
        <f>VENTAS[[#This Row],[Cantidad]]*(VENTAS[[#This Row],[Precio Venta]]-VENTAS[[#This Row],[Costo Unitario SIN Comision]]-VENTAS[[#This Row],[Comisión Unitaria 10%]]-0.01*VENTAS[[#This Row],[Precio Venta]])</f>
        <v>13.92</v>
      </c>
      <c r="M1749" s="46"/>
      <c r="N1749" s="47" t="s">
        <v>26387</v>
      </c>
    </row>
    <row r="1750" ht="17" customHeight="1" spans="1:14">
      <c r="A1750" s="38">
        <v>45774.6487384259</v>
      </c>
      <c r="B1750" s="39"/>
      <c r="C1750" s="39"/>
      <c r="D1750" s="39" t="s">
        <v>26122</v>
      </c>
      <c r="E1750" s="39" t="s">
        <v>17332</v>
      </c>
      <c r="F1750" s="41" t="s">
        <v>17333</v>
      </c>
      <c r="G1750" s="39">
        <v>1</v>
      </c>
      <c r="H1750" s="42">
        <v>12</v>
      </c>
      <c r="I1750" s="44">
        <f>VENTAS[[#This Row],[Cantidad]]*VENTAS[[#This Row],[Precio Venta]]</f>
        <v>12</v>
      </c>
      <c r="J1750" s="42">
        <f>IF(VENTAS[[#This Row],[Nombre del Gestor]]&gt;1,VENTAS[[#This Row],[Precio Venta]]*10%,0)</f>
        <v>1.2</v>
      </c>
      <c r="K1750" s="42">
        <f>IFERROR(VLOOKUP(VENTAS[[#This Row],[Código del producto Vendido]],STOCK[],13,FALSE),VENTAS[[#This Row],[Precio Venta]]*0.6)-VENTAS[[#This Row],[Comisión Unitaria 10%]]</f>
        <v>10</v>
      </c>
      <c r="L1750" s="42">
        <f>VENTAS[[#This Row],[Cantidad]]*(VENTAS[[#This Row],[Precio Venta]]-VENTAS[[#This Row],[Costo Unitario SIN Comision]]-VENTAS[[#This Row],[Comisión Unitaria 10%]]-0.01*VENTAS[[#This Row],[Precio Venta]])</f>
        <v>0.68</v>
      </c>
      <c r="M1750" s="46"/>
      <c r="N1750" s="47" t="s">
        <v>26388</v>
      </c>
    </row>
    <row r="1751" ht="17" customHeight="1" spans="1:14">
      <c r="A1751" s="38">
        <v>45774.6600115741</v>
      </c>
      <c r="B1751" s="39"/>
      <c r="C1751" s="39"/>
      <c r="D1751" s="39"/>
      <c r="E1751" s="39" t="s">
        <v>16698</v>
      </c>
      <c r="F1751" s="41" t="s">
        <v>16699</v>
      </c>
      <c r="G1751" s="39">
        <v>1</v>
      </c>
      <c r="H1751" s="42">
        <v>35</v>
      </c>
      <c r="I1751" s="44">
        <f>VENTAS[[#This Row],[Cantidad]]*VENTAS[[#This Row],[Precio Venta]]</f>
        <v>35</v>
      </c>
      <c r="J1751" s="42">
        <f>IF(VENTAS[[#This Row],[Nombre del Gestor]]&gt;1,VENTAS[[#This Row],[Precio Venta]]*10%,0)</f>
        <v>0</v>
      </c>
      <c r="K1751" s="42">
        <f>IFERROR(VLOOKUP(VENTAS[[#This Row],[Código del producto Vendido]],STOCK[],13,FALSE),VENTAS[[#This Row],[Precio Venta]]*0.6)-VENTAS[[#This Row],[Comisión Unitaria 10%]]</f>
        <v>24.63165</v>
      </c>
      <c r="L1751" s="42">
        <f>VENTAS[[#This Row],[Cantidad]]*(VENTAS[[#This Row],[Precio Venta]]-VENTAS[[#This Row],[Costo Unitario SIN Comision]]-VENTAS[[#This Row],[Comisión Unitaria 10%]]-0.01*VENTAS[[#This Row],[Precio Venta]])</f>
        <v>10.01835</v>
      </c>
      <c r="M1751" s="46"/>
      <c r="N1751" s="47" t="s">
        <v>26389</v>
      </c>
    </row>
    <row r="1752" ht="34" customHeight="1" spans="1:14">
      <c r="A1752" s="38">
        <v>45775.5489699074</v>
      </c>
      <c r="B1752" s="39"/>
      <c r="C1752" s="39"/>
      <c r="D1752" s="39" t="s">
        <v>23196</v>
      </c>
      <c r="E1752" s="39" t="s">
        <v>18789</v>
      </c>
      <c r="F1752" s="41" t="s">
        <v>26043</v>
      </c>
      <c r="G1752" s="39">
        <v>1</v>
      </c>
      <c r="H1752" s="42">
        <v>30</v>
      </c>
      <c r="I1752" s="44">
        <f>VENTAS[[#This Row],[Cantidad]]*VENTAS[[#This Row],[Precio Venta]]</f>
        <v>30</v>
      </c>
      <c r="J1752" s="42">
        <f>IF(VENTAS[[#This Row],[Nombre del Gestor]]&gt;1,VENTAS[[#This Row],[Precio Venta]]*10%,0)</f>
        <v>3</v>
      </c>
      <c r="K1752" s="42">
        <f>IFERROR(VLOOKUP(VENTAS[[#This Row],[Código del producto Vendido]],STOCK[],13,FALSE),VENTAS[[#This Row],[Precio Venta]]*0.6)-VENTAS[[#This Row],[Comisión Unitaria 10%]]</f>
        <v>16.73</v>
      </c>
      <c r="L1752" s="42">
        <f>VENTAS[[#This Row],[Cantidad]]*(VENTAS[[#This Row],[Precio Venta]]-VENTAS[[#This Row],[Costo Unitario SIN Comision]]-VENTAS[[#This Row],[Comisión Unitaria 10%]]-0.01*VENTAS[[#This Row],[Precio Venta]])</f>
        <v>9.97</v>
      </c>
      <c r="M1752" s="46"/>
      <c r="N1752" s="47" t="s">
        <v>26390</v>
      </c>
    </row>
    <row r="1753" ht="17" customHeight="1" spans="1:14">
      <c r="A1753" s="38">
        <v>45775.7345601852</v>
      </c>
      <c r="B1753" s="39"/>
      <c r="C1753" s="39"/>
      <c r="D1753" s="39" t="s">
        <v>24029</v>
      </c>
      <c r="E1753" s="39" t="s">
        <v>17225</v>
      </c>
      <c r="F1753" s="41" t="s">
        <v>17226</v>
      </c>
      <c r="G1753" s="39">
        <v>1</v>
      </c>
      <c r="H1753" s="42">
        <v>15</v>
      </c>
      <c r="I1753" s="44">
        <f>VENTAS[[#This Row],[Cantidad]]*VENTAS[[#This Row],[Precio Venta]]</f>
        <v>15</v>
      </c>
      <c r="J1753" s="42">
        <f>IF(VENTAS[[#This Row],[Nombre del Gestor]]&gt;1,VENTAS[[#This Row],[Precio Venta]]*10%,0)</f>
        <v>1.5</v>
      </c>
      <c r="K1753" s="42">
        <f>IFERROR(VLOOKUP(VENTAS[[#This Row],[Código del producto Vendido]],STOCK[],13,FALSE),VENTAS[[#This Row],[Precio Venta]]*0.6)-VENTAS[[#This Row],[Comisión Unitaria 10%]]</f>
        <v>14</v>
      </c>
      <c r="L1753" s="42">
        <f>VENTAS[[#This Row],[Cantidad]]*(VENTAS[[#This Row],[Precio Venta]]-VENTAS[[#This Row],[Costo Unitario SIN Comision]]-VENTAS[[#This Row],[Comisión Unitaria 10%]]-0.01*VENTAS[[#This Row],[Precio Venta]])</f>
        <v>-0.65</v>
      </c>
      <c r="M1753" s="46"/>
      <c r="N1753" s="47" t="s">
        <v>26391</v>
      </c>
    </row>
    <row r="1754" ht="17" customHeight="1" spans="1:14">
      <c r="A1754" s="38">
        <v>45775.7345601852</v>
      </c>
      <c r="B1754" s="39"/>
      <c r="C1754" s="39"/>
      <c r="D1754" s="39" t="s">
        <v>24029</v>
      </c>
      <c r="E1754" s="39" t="s">
        <v>18754</v>
      </c>
      <c r="F1754" s="41" t="s">
        <v>18755</v>
      </c>
      <c r="G1754" s="39">
        <v>1</v>
      </c>
      <c r="H1754" s="42">
        <v>45</v>
      </c>
      <c r="I1754" s="44">
        <f>VENTAS[[#This Row],[Cantidad]]*VENTAS[[#This Row],[Precio Venta]]</f>
        <v>45</v>
      </c>
      <c r="J1754" s="42">
        <f>IF(VENTAS[[#This Row],[Nombre del Gestor]]&gt;1,VENTAS[[#This Row],[Precio Venta]]*10%,0)</f>
        <v>4.5</v>
      </c>
      <c r="K1754" s="42">
        <f>IFERROR(VLOOKUP(VENTAS[[#This Row],[Código del producto Vendido]],STOCK[],13,FALSE),VENTAS[[#This Row],[Precio Venta]]*0.6)-VENTAS[[#This Row],[Comisión Unitaria 10%]]</f>
        <v>12</v>
      </c>
      <c r="L1754" s="42">
        <f>VENTAS[[#This Row],[Cantidad]]*(VENTAS[[#This Row],[Precio Venta]]-VENTAS[[#This Row],[Costo Unitario SIN Comision]]-VENTAS[[#This Row],[Comisión Unitaria 10%]]-0.01*VENTAS[[#This Row],[Precio Venta]])</f>
        <v>28.05</v>
      </c>
      <c r="M1754" s="46"/>
      <c r="N1754" s="47" t="s">
        <v>26392</v>
      </c>
    </row>
    <row r="1755" ht="34" customHeight="1" spans="1:14">
      <c r="A1755" s="38">
        <v>45776.5386574074</v>
      </c>
      <c r="B1755" s="39"/>
      <c r="C1755" s="39"/>
      <c r="D1755" s="39" t="s">
        <v>23196</v>
      </c>
      <c r="E1755" s="39" t="s">
        <v>18651</v>
      </c>
      <c r="F1755" s="41" t="s">
        <v>18641</v>
      </c>
      <c r="G1755" s="39">
        <v>1</v>
      </c>
      <c r="H1755" s="42">
        <v>20</v>
      </c>
      <c r="I1755" s="44">
        <f>VENTAS[[#This Row],[Cantidad]]*VENTAS[[#This Row],[Precio Venta]]</f>
        <v>20</v>
      </c>
      <c r="J1755" s="42">
        <f>IF(VENTAS[[#This Row],[Nombre del Gestor]]&gt;1,VENTAS[[#This Row],[Precio Venta]]*10%,0)</f>
        <v>2</v>
      </c>
      <c r="K1755" s="42">
        <f>IFERROR(VLOOKUP(VENTAS[[#This Row],[Código del producto Vendido]],STOCK[],13,FALSE),VENTAS[[#This Row],[Precio Venta]]*0.6)-VENTAS[[#This Row],[Comisión Unitaria 10%]]</f>
        <v>12</v>
      </c>
      <c r="L1755" s="42">
        <f>VENTAS[[#This Row],[Cantidad]]*(VENTAS[[#This Row],[Precio Venta]]-VENTAS[[#This Row],[Costo Unitario SIN Comision]]-VENTAS[[#This Row],[Comisión Unitaria 10%]]-0.01*VENTAS[[#This Row],[Precio Venta]])</f>
        <v>5.8</v>
      </c>
      <c r="M1755" s="46"/>
      <c r="N1755" s="47" t="s">
        <v>26393</v>
      </c>
    </row>
    <row r="1756" ht="34" customHeight="1" spans="1:14">
      <c r="A1756" s="38">
        <v>45776.539837963</v>
      </c>
      <c r="B1756" s="39"/>
      <c r="C1756" s="39"/>
      <c r="D1756" s="39" t="s">
        <v>25885</v>
      </c>
      <c r="E1756" s="39" t="s">
        <v>17601</v>
      </c>
      <c r="F1756" s="41" t="s">
        <v>17602</v>
      </c>
      <c r="G1756" s="39">
        <v>1</v>
      </c>
      <c r="H1756" s="42">
        <v>30</v>
      </c>
      <c r="I1756" s="44">
        <f>VENTAS[[#This Row],[Cantidad]]*VENTAS[[#This Row],[Precio Venta]]</f>
        <v>30</v>
      </c>
      <c r="J1756" s="42">
        <f>IF(VENTAS[[#This Row],[Nombre del Gestor]]&gt;1,VENTAS[[#This Row],[Precio Venta]]*10%,0)</f>
        <v>3</v>
      </c>
      <c r="K1756" s="42">
        <f>IFERROR(VLOOKUP(VENTAS[[#This Row],[Código del producto Vendido]],STOCK[],13,FALSE),VENTAS[[#This Row],[Precio Venta]]*0.6)-VENTAS[[#This Row],[Comisión Unitaria 10%]]</f>
        <v>12.78</v>
      </c>
      <c r="L1756" s="42">
        <f>VENTAS[[#This Row],[Cantidad]]*(VENTAS[[#This Row],[Precio Venta]]-VENTAS[[#This Row],[Costo Unitario SIN Comision]]-VENTAS[[#This Row],[Comisión Unitaria 10%]]-0.01*VENTAS[[#This Row],[Precio Venta]])</f>
        <v>13.92</v>
      </c>
      <c r="M1756" s="46"/>
      <c r="N1756" s="47" t="s">
        <v>26394</v>
      </c>
    </row>
    <row r="1757" ht="34" customHeight="1" spans="1:14">
      <c r="A1757" s="38">
        <v>45777.3836689815</v>
      </c>
      <c r="B1757" s="39"/>
      <c r="C1757" s="39"/>
      <c r="D1757" s="39" t="s">
        <v>25885</v>
      </c>
      <c r="E1757" s="39" t="s">
        <v>18842</v>
      </c>
      <c r="F1757" s="41" t="s">
        <v>18843</v>
      </c>
      <c r="G1757" s="39">
        <v>1</v>
      </c>
      <c r="H1757" s="42">
        <v>40</v>
      </c>
      <c r="I1757" s="44">
        <f>VENTAS[[#This Row],[Cantidad]]*VENTAS[[#This Row],[Precio Venta]]</f>
        <v>40</v>
      </c>
      <c r="J1757" s="42">
        <f>IF(VENTAS[[#This Row],[Nombre del Gestor]]&gt;1,VENTAS[[#This Row],[Precio Venta]]*10%,0)</f>
        <v>4</v>
      </c>
      <c r="K1757" s="42">
        <f>IFERROR(VLOOKUP(VENTAS[[#This Row],[Código del producto Vendido]],STOCK[],13,FALSE),VENTAS[[#This Row],[Precio Venta]]*0.6)-VENTAS[[#This Row],[Comisión Unitaria 10%]]</f>
        <v>16.98</v>
      </c>
      <c r="L1757" s="42">
        <f>VENTAS[[#This Row],[Cantidad]]*(VENTAS[[#This Row],[Precio Venta]]-VENTAS[[#This Row],[Costo Unitario SIN Comision]]-VENTAS[[#This Row],[Comisión Unitaria 10%]]-0.01*VENTAS[[#This Row],[Precio Venta]])</f>
        <v>18.62</v>
      </c>
      <c r="M1757" s="46"/>
      <c r="N1757" s="47" t="s">
        <v>26395</v>
      </c>
    </row>
    <row r="1758" ht="34" customHeight="1" spans="1:14">
      <c r="A1758" s="38">
        <v>45777.3836689815</v>
      </c>
      <c r="B1758" s="39"/>
      <c r="C1758" s="39"/>
      <c r="D1758" s="39" t="s">
        <v>25885</v>
      </c>
      <c r="E1758" s="39" t="s">
        <v>18793</v>
      </c>
      <c r="F1758" s="41" t="s">
        <v>26142</v>
      </c>
      <c r="G1758" s="39">
        <v>1</v>
      </c>
      <c r="H1758" s="42">
        <v>50</v>
      </c>
      <c r="I1758" s="44">
        <f>VENTAS[[#This Row],[Cantidad]]*VENTAS[[#This Row],[Precio Venta]]</f>
        <v>50</v>
      </c>
      <c r="J1758" s="42">
        <f>IF(VENTAS[[#This Row],[Nombre del Gestor]]&gt;1,VENTAS[[#This Row],[Precio Venta]]*10%,0)</f>
        <v>5</v>
      </c>
      <c r="K1758" s="42">
        <f>IFERROR(VLOOKUP(VENTAS[[#This Row],[Código del producto Vendido]],STOCK[],13,FALSE),VENTAS[[#This Row],[Precio Venta]]*0.6)-VENTAS[[#This Row],[Comisión Unitaria 10%]]</f>
        <v>24.5</v>
      </c>
      <c r="L1758" s="42">
        <f>VENTAS[[#This Row],[Cantidad]]*(VENTAS[[#This Row],[Precio Venta]]-VENTAS[[#This Row],[Costo Unitario SIN Comision]]-VENTAS[[#This Row],[Comisión Unitaria 10%]]-0.01*VENTAS[[#This Row],[Precio Venta]])</f>
        <v>20</v>
      </c>
      <c r="M1758" s="46"/>
      <c r="N1758" s="47" t="s">
        <v>26396</v>
      </c>
    </row>
    <row r="1759" ht="34" customHeight="1" spans="1:14">
      <c r="A1759" s="38">
        <v>45777.4342939815</v>
      </c>
      <c r="B1759" s="39"/>
      <c r="C1759" s="39"/>
      <c r="D1759" s="39" t="s">
        <v>25885</v>
      </c>
      <c r="E1759" s="39" t="s">
        <v>17140</v>
      </c>
      <c r="F1759" s="41" t="s">
        <v>25729</v>
      </c>
      <c r="G1759" s="39">
        <v>1</v>
      </c>
      <c r="H1759" s="42">
        <v>25</v>
      </c>
      <c r="I1759" s="44">
        <f>VENTAS[[#This Row],[Cantidad]]*VENTAS[[#This Row],[Precio Venta]]</f>
        <v>25</v>
      </c>
      <c r="J1759" s="42">
        <f>IF(VENTAS[[#This Row],[Nombre del Gestor]]&gt;1,VENTAS[[#This Row],[Precio Venta]]*10%,0)</f>
        <v>2.5</v>
      </c>
      <c r="K1759" s="42">
        <f>IFERROR(VLOOKUP(VENTAS[[#This Row],[Código del producto Vendido]],STOCK[],13,FALSE),VENTAS[[#This Row],[Precio Venta]]*0.6)-VENTAS[[#This Row],[Comisión Unitaria 10%]]</f>
        <v>9</v>
      </c>
      <c r="L1759" s="42">
        <f>VENTAS[[#This Row],[Cantidad]]*(VENTAS[[#This Row],[Precio Venta]]-VENTAS[[#This Row],[Costo Unitario SIN Comision]]-VENTAS[[#This Row],[Comisión Unitaria 10%]]-0.01*VENTAS[[#This Row],[Precio Venta]])</f>
        <v>13.25</v>
      </c>
      <c r="M1759" s="46"/>
      <c r="N1759" s="47" t="s">
        <v>26397</v>
      </c>
    </row>
    <row r="1760" ht="34" customHeight="1" spans="1:14">
      <c r="A1760" s="38">
        <v>45778.5167013889</v>
      </c>
      <c r="B1760" s="39"/>
      <c r="C1760" s="39"/>
      <c r="D1760" s="39" t="s">
        <v>26398</v>
      </c>
      <c r="E1760" s="39" t="s">
        <v>18822</v>
      </c>
      <c r="F1760" s="41" t="s">
        <v>18821</v>
      </c>
      <c r="G1760" s="39">
        <v>1</v>
      </c>
      <c r="H1760" s="42">
        <v>30</v>
      </c>
      <c r="I1760" s="44">
        <f>VENTAS[[#This Row],[Cantidad]]*VENTAS[[#This Row],[Precio Venta]]</f>
        <v>30</v>
      </c>
      <c r="J1760" s="42">
        <f>IF(VENTAS[[#This Row],[Nombre del Gestor]]&gt;1,VENTAS[[#This Row],[Precio Venta]]*10%,0)</f>
        <v>3</v>
      </c>
      <c r="K1760" s="42">
        <f>IFERROR(VLOOKUP(VENTAS[[#This Row],[Código del producto Vendido]],STOCK[],13,FALSE),VENTAS[[#This Row],[Precio Venta]]*0.6)-VENTAS[[#This Row],[Comisión Unitaria 10%]]</f>
        <v>9.98</v>
      </c>
      <c r="L1760" s="42">
        <f>VENTAS[[#This Row],[Cantidad]]*(VENTAS[[#This Row],[Precio Venta]]-VENTAS[[#This Row],[Costo Unitario SIN Comision]]-VENTAS[[#This Row],[Comisión Unitaria 10%]]-0.01*VENTAS[[#This Row],[Precio Venta]])</f>
        <v>16.72</v>
      </c>
      <c r="M1760" s="46"/>
      <c r="N1760" s="47" t="s">
        <v>26399</v>
      </c>
    </row>
    <row r="1761" ht="34" customHeight="1" spans="1:14">
      <c r="A1761" s="38">
        <v>45778.5180902778</v>
      </c>
      <c r="B1761" s="39"/>
      <c r="C1761" s="39"/>
      <c r="D1761" s="39"/>
      <c r="E1761" s="39" t="s">
        <v>16763</v>
      </c>
      <c r="F1761" s="41" t="s">
        <v>25719</v>
      </c>
      <c r="G1761" s="39">
        <v>1</v>
      </c>
      <c r="H1761" s="42">
        <v>30</v>
      </c>
      <c r="I1761" s="44">
        <f>VENTAS[[#This Row],[Cantidad]]*VENTAS[[#This Row],[Precio Venta]]</f>
        <v>30</v>
      </c>
      <c r="J1761" s="42">
        <f>IF(VENTAS[[#This Row],[Nombre del Gestor]]&gt;1,VENTAS[[#This Row],[Precio Venta]]*10%,0)</f>
        <v>0</v>
      </c>
      <c r="K1761" s="42">
        <f>IFERROR(VLOOKUP(VENTAS[[#This Row],[Código del producto Vendido]],STOCK[],13,FALSE),VENTAS[[#This Row],[Precio Venta]]*0.6)-VENTAS[[#This Row],[Comisión Unitaria 10%]]</f>
        <v>16.19</v>
      </c>
      <c r="L1761" s="42">
        <f>VENTAS[[#This Row],[Cantidad]]*(VENTAS[[#This Row],[Precio Venta]]-VENTAS[[#This Row],[Costo Unitario SIN Comision]]-VENTAS[[#This Row],[Comisión Unitaria 10%]]-0.01*VENTAS[[#This Row],[Precio Venta]])</f>
        <v>13.51</v>
      </c>
      <c r="M1761" s="46"/>
      <c r="N1761" s="47" t="s">
        <v>26400</v>
      </c>
    </row>
    <row r="1762" ht="34" customHeight="1" spans="1:14">
      <c r="A1762" s="38">
        <v>45778.5193055556</v>
      </c>
      <c r="B1762" s="39"/>
      <c r="C1762" s="39"/>
      <c r="D1762" s="39"/>
      <c r="E1762" s="39" t="s">
        <v>17514</v>
      </c>
      <c r="F1762" s="41" t="s">
        <v>17513</v>
      </c>
      <c r="G1762" s="39">
        <v>1</v>
      </c>
      <c r="H1762" s="42">
        <v>28</v>
      </c>
      <c r="I1762" s="44">
        <f>VENTAS[[#This Row],[Cantidad]]*VENTAS[[#This Row],[Precio Venta]]</f>
        <v>28</v>
      </c>
      <c r="J1762" s="42">
        <f>IF(VENTAS[[#This Row],[Nombre del Gestor]]&gt;1,VENTAS[[#This Row],[Precio Venta]]*10%,0)</f>
        <v>0</v>
      </c>
      <c r="K1762" s="42">
        <f>IFERROR(VLOOKUP(VENTAS[[#This Row],[Código del producto Vendido]],STOCK[],13,FALSE),VENTAS[[#This Row],[Precio Venta]]*0.6)-VENTAS[[#This Row],[Comisión Unitaria 10%]]</f>
        <v>16.05</v>
      </c>
      <c r="L1762" s="42">
        <f>VENTAS[[#This Row],[Cantidad]]*(VENTAS[[#This Row],[Precio Venta]]-VENTAS[[#This Row],[Costo Unitario SIN Comision]]-VENTAS[[#This Row],[Comisión Unitaria 10%]]-0.01*VENTAS[[#This Row],[Precio Venta]])</f>
        <v>11.67</v>
      </c>
      <c r="M1762" s="46"/>
      <c r="N1762" s="47" t="s">
        <v>26401</v>
      </c>
    </row>
    <row r="1763" ht="34" customHeight="1" spans="1:14">
      <c r="A1763" s="38">
        <v>45779.447974537</v>
      </c>
      <c r="B1763" s="39"/>
      <c r="C1763" s="39"/>
      <c r="D1763" s="39" t="s">
        <v>26402</v>
      </c>
      <c r="E1763" s="39" t="s">
        <v>19331</v>
      </c>
      <c r="F1763" s="41" t="s">
        <v>19332</v>
      </c>
      <c r="G1763" s="39">
        <v>1</v>
      </c>
      <c r="H1763" s="42">
        <v>40</v>
      </c>
      <c r="I1763" s="44">
        <f>VENTAS[[#This Row],[Cantidad]]*VENTAS[[#This Row],[Precio Venta]]</f>
        <v>40</v>
      </c>
      <c r="J1763" s="42">
        <f>IF(VENTAS[[#This Row],[Nombre del Gestor]]&gt;1,VENTAS[[#This Row],[Precio Venta]]*10%,0)</f>
        <v>4</v>
      </c>
      <c r="K1763" s="42">
        <f>IFERROR(VLOOKUP(VENTAS[[#This Row],[Código del producto Vendido]],STOCK[],13,FALSE),VENTAS[[#This Row],[Precio Venta]]*0.6)-VENTAS[[#This Row],[Comisión Unitaria 10%]]</f>
        <v>30</v>
      </c>
      <c r="L1763" s="42">
        <f>VENTAS[[#This Row],[Cantidad]]*(VENTAS[[#This Row],[Precio Venta]]-VENTAS[[#This Row],[Costo Unitario SIN Comision]]-VENTAS[[#This Row],[Comisión Unitaria 10%]]-0.01*VENTAS[[#This Row],[Precio Venta]])</f>
        <v>5.6</v>
      </c>
      <c r="M1763" s="46"/>
      <c r="N1763" s="47" t="s">
        <v>26403</v>
      </c>
    </row>
    <row r="1764" ht="34" customHeight="1" spans="1:14">
      <c r="A1764" s="38">
        <v>45779.4494675926</v>
      </c>
      <c r="B1764" s="39"/>
      <c r="C1764" s="39"/>
      <c r="D1764" s="39"/>
      <c r="E1764" s="39" t="s">
        <v>19291</v>
      </c>
      <c r="F1764" s="41" t="s">
        <v>19292</v>
      </c>
      <c r="G1764" s="39">
        <v>1</v>
      </c>
      <c r="H1764" s="42">
        <v>40</v>
      </c>
      <c r="I1764" s="44">
        <f>VENTAS[[#This Row],[Cantidad]]*VENTAS[[#This Row],[Precio Venta]]</f>
        <v>40</v>
      </c>
      <c r="J1764" s="42">
        <f>IF(VENTAS[[#This Row],[Nombre del Gestor]]&gt;1,VENTAS[[#This Row],[Precio Venta]]*10%,0)</f>
        <v>0</v>
      </c>
      <c r="K1764" s="42">
        <f>IFERROR(VLOOKUP(VENTAS[[#This Row],[Código del producto Vendido]],STOCK[],13,FALSE),VENTAS[[#This Row],[Precio Venta]]*0.6)-VENTAS[[#This Row],[Comisión Unitaria 10%]]</f>
        <v>34</v>
      </c>
      <c r="L1764" s="42">
        <f>VENTAS[[#This Row],[Cantidad]]*(VENTAS[[#This Row],[Precio Venta]]-VENTAS[[#This Row],[Costo Unitario SIN Comision]]-VENTAS[[#This Row],[Comisión Unitaria 10%]]-0.01*VENTAS[[#This Row],[Precio Venta]])</f>
        <v>5.6</v>
      </c>
      <c r="M1764" s="46"/>
      <c r="N1764" s="47" t="s">
        <v>26404</v>
      </c>
    </row>
    <row r="1765" ht="17" customHeight="1" spans="1:14">
      <c r="A1765" s="38">
        <v>45780.6484027778</v>
      </c>
      <c r="B1765" s="39"/>
      <c r="C1765" s="39"/>
      <c r="D1765" s="39" t="s">
        <v>23671</v>
      </c>
      <c r="E1765" s="39" t="s">
        <v>19479</v>
      </c>
      <c r="F1765" s="41" t="s">
        <v>19480</v>
      </c>
      <c r="G1765" s="39">
        <v>1</v>
      </c>
      <c r="H1765" s="42">
        <v>20</v>
      </c>
      <c r="I1765" s="44">
        <f>VENTAS[[#This Row],[Cantidad]]*VENTAS[[#This Row],[Precio Venta]]</f>
        <v>20</v>
      </c>
      <c r="J1765" s="42">
        <f>IF(VENTAS[[#This Row],[Nombre del Gestor]]&gt;1,VENTAS[[#This Row],[Precio Venta]]*10%,0)</f>
        <v>2</v>
      </c>
      <c r="K1765" s="42">
        <f>IFERROR(VLOOKUP(VENTAS[[#This Row],[Código del producto Vendido]],STOCK[],13,FALSE),VENTAS[[#This Row],[Precio Venta]]*0.6)-VENTAS[[#This Row],[Comisión Unitaria 10%]]</f>
        <v>12</v>
      </c>
      <c r="L1765" s="42">
        <f>VENTAS[[#This Row],[Cantidad]]*(VENTAS[[#This Row],[Precio Venta]]-VENTAS[[#This Row],[Costo Unitario SIN Comision]]-VENTAS[[#This Row],[Comisión Unitaria 10%]]-0.01*VENTAS[[#This Row],[Precio Venta]])</f>
        <v>5.8</v>
      </c>
      <c r="M1765" s="46"/>
      <c r="N1765" s="47" t="s">
        <v>26405</v>
      </c>
    </row>
    <row r="1766" ht="34" customHeight="1" spans="1:14">
      <c r="A1766" s="38">
        <v>45780.6484027778</v>
      </c>
      <c r="B1766" s="39"/>
      <c r="C1766" s="39"/>
      <c r="D1766" s="39" t="s">
        <v>23671</v>
      </c>
      <c r="E1766" s="39" t="s">
        <v>19009</v>
      </c>
      <c r="F1766" s="41" t="s">
        <v>19010</v>
      </c>
      <c r="G1766" s="39">
        <v>1</v>
      </c>
      <c r="H1766" s="42">
        <v>15</v>
      </c>
      <c r="I1766" s="44">
        <f>VENTAS[[#This Row],[Cantidad]]*VENTAS[[#This Row],[Precio Venta]]</f>
        <v>15</v>
      </c>
      <c r="J1766" s="42">
        <f>IF(VENTAS[[#This Row],[Nombre del Gestor]]&gt;1,VENTAS[[#This Row],[Precio Venta]]*10%,0)</f>
        <v>1.5</v>
      </c>
      <c r="K1766" s="42">
        <f>IFERROR(VLOOKUP(VENTAS[[#This Row],[Código del producto Vendido]],STOCK[],13,FALSE),VENTAS[[#This Row],[Precio Venta]]*0.6)-VENTAS[[#This Row],[Comisión Unitaria 10%]]</f>
        <v>12</v>
      </c>
      <c r="L1766" s="42">
        <f>VENTAS[[#This Row],[Cantidad]]*(VENTAS[[#This Row],[Precio Venta]]-VENTAS[[#This Row],[Costo Unitario SIN Comision]]-VENTAS[[#This Row],[Comisión Unitaria 10%]]-0.01*VENTAS[[#This Row],[Precio Venta]])</f>
        <v>1.35</v>
      </c>
      <c r="M1766" s="46"/>
      <c r="N1766" s="47" t="s">
        <v>26406</v>
      </c>
    </row>
    <row r="1767" ht="17" customHeight="1" spans="1:14">
      <c r="A1767" s="38">
        <v>45780.6484027778</v>
      </c>
      <c r="B1767" s="39"/>
      <c r="C1767" s="39"/>
      <c r="D1767" s="39" t="s">
        <v>23671</v>
      </c>
      <c r="E1767" s="39" t="s">
        <v>19011</v>
      </c>
      <c r="F1767" s="41" t="s">
        <v>19012</v>
      </c>
      <c r="G1767" s="39">
        <v>1</v>
      </c>
      <c r="H1767" s="42">
        <v>18</v>
      </c>
      <c r="I1767" s="44">
        <f>VENTAS[[#This Row],[Cantidad]]*VENTAS[[#This Row],[Precio Venta]]</f>
        <v>18</v>
      </c>
      <c r="J1767" s="42">
        <f>IF(VENTAS[[#This Row],[Nombre del Gestor]]&gt;1,VENTAS[[#This Row],[Precio Venta]]*10%,0)</f>
        <v>1.8</v>
      </c>
      <c r="K1767" s="42">
        <f>IFERROR(VLOOKUP(VENTAS[[#This Row],[Código del producto Vendido]],STOCK[],13,FALSE),VENTAS[[#This Row],[Precio Venta]]*0.6)-VENTAS[[#This Row],[Comisión Unitaria 10%]]</f>
        <v>12</v>
      </c>
      <c r="L1767" s="42">
        <f>VENTAS[[#This Row],[Cantidad]]*(VENTAS[[#This Row],[Precio Venta]]-VENTAS[[#This Row],[Costo Unitario SIN Comision]]-VENTAS[[#This Row],[Comisión Unitaria 10%]]-0.01*VENTAS[[#This Row],[Precio Venta]])</f>
        <v>4.02</v>
      </c>
      <c r="M1767" s="46"/>
      <c r="N1767" s="47" t="s">
        <v>26407</v>
      </c>
    </row>
    <row r="1768" ht="17" customHeight="1" spans="1:14">
      <c r="A1768" s="38">
        <v>45780.6484027778</v>
      </c>
      <c r="B1768" s="39"/>
      <c r="C1768" s="39"/>
      <c r="D1768" s="39" t="s">
        <v>23671</v>
      </c>
      <c r="E1768" s="39" t="s">
        <v>16941</v>
      </c>
      <c r="F1768" s="41" t="s">
        <v>26408</v>
      </c>
      <c r="G1768" s="39">
        <v>1</v>
      </c>
      <c r="H1768" s="42">
        <v>12</v>
      </c>
      <c r="I1768" s="44">
        <f>VENTAS[[#This Row],[Cantidad]]*VENTAS[[#This Row],[Precio Venta]]</f>
        <v>12</v>
      </c>
      <c r="J1768" s="42">
        <f>IF(VENTAS[[#This Row],[Nombre del Gestor]]&gt;1,VENTAS[[#This Row],[Precio Venta]]*10%,0)</f>
        <v>1.2</v>
      </c>
      <c r="K1768" s="42">
        <f>IFERROR(VLOOKUP(VENTAS[[#This Row],[Código del producto Vendido]],STOCK[],13,FALSE),VENTAS[[#This Row],[Precio Venta]]*0.6)-VENTAS[[#This Row],[Comisión Unitaria 10%]]</f>
        <v>9</v>
      </c>
      <c r="L1768" s="42">
        <f>VENTAS[[#This Row],[Cantidad]]*(VENTAS[[#This Row],[Precio Venta]]-VENTAS[[#This Row],[Costo Unitario SIN Comision]]-VENTAS[[#This Row],[Comisión Unitaria 10%]]-0.01*VENTAS[[#This Row],[Precio Venta]])</f>
        <v>1.68</v>
      </c>
      <c r="M1768" s="46"/>
      <c r="N1768" s="47" t="s">
        <v>26409</v>
      </c>
    </row>
    <row r="1769" ht="34" customHeight="1" spans="1:14">
      <c r="A1769" s="38">
        <v>45780.6484027778</v>
      </c>
      <c r="B1769" s="39"/>
      <c r="C1769" s="39"/>
      <c r="D1769" s="39" t="s">
        <v>23671</v>
      </c>
      <c r="E1769" s="39" t="s">
        <v>18713</v>
      </c>
      <c r="F1769" s="41" t="s">
        <v>18714</v>
      </c>
      <c r="G1769" s="39">
        <v>1</v>
      </c>
      <c r="H1769" s="42">
        <v>15</v>
      </c>
      <c r="I1769" s="44">
        <f>VENTAS[[#This Row],[Cantidad]]*VENTAS[[#This Row],[Precio Venta]]</f>
        <v>15</v>
      </c>
      <c r="J1769" s="42">
        <f>IF(VENTAS[[#This Row],[Nombre del Gestor]]&gt;1,VENTAS[[#This Row],[Precio Venta]]*10%,0)</f>
        <v>1.5</v>
      </c>
      <c r="K1769" s="42">
        <f>IFERROR(VLOOKUP(VENTAS[[#This Row],[Código del producto Vendido]],STOCK[],13,FALSE),VENTAS[[#This Row],[Precio Venta]]*0.6)-VENTAS[[#This Row],[Comisión Unitaria 10%]]</f>
        <v>12</v>
      </c>
      <c r="L1769" s="42">
        <f>VENTAS[[#This Row],[Cantidad]]*(VENTAS[[#This Row],[Precio Venta]]-VENTAS[[#This Row],[Costo Unitario SIN Comision]]-VENTAS[[#This Row],[Comisión Unitaria 10%]]-0.01*VENTAS[[#This Row],[Precio Venta]])</f>
        <v>1.35</v>
      </c>
      <c r="M1769" s="46"/>
      <c r="N1769" s="47" t="s">
        <v>26410</v>
      </c>
    </row>
    <row r="1770" ht="34" customHeight="1" spans="1:14">
      <c r="A1770" s="38">
        <v>45780.6484027778</v>
      </c>
      <c r="B1770" s="39"/>
      <c r="C1770" s="39"/>
      <c r="D1770" s="39" t="s">
        <v>23671</v>
      </c>
      <c r="E1770" s="39" t="s">
        <v>19058</v>
      </c>
      <c r="F1770" s="41" t="s">
        <v>19059</v>
      </c>
      <c r="G1770" s="39">
        <v>1</v>
      </c>
      <c r="H1770" s="42">
        <v>20</v>
      </c>
      <c r="I1770" s="44">
        <f>VENTAS[[#This Row],[Cantidad]]*VENTAS[[#This Row],[Precio Venta]]</f>
        <v>20</v>
      </c>
      <c r="J1770" s="42">
        <f>IF(VENTAS[[#This Row],[Nombre del Gestor]]&gt;1,VENTAS[[#This Row],[Precio Venta]]*10%,0)</f>
        <v>2</v>
      </c>
      <c r="K1770" s="42">
        <f>IFERROR(VLOOKUP(VENTAS[[#This Row],[Código del producto Vendido]],STOCK[],13,FALSE),VENTAS[[#This Row],[Precio Venta]]*0.6)-VENTAS[[#This Row],[Comisión Unitaria 10%]]</f>
        <v>12</v>
      </c>
      <c r="L1770" s="42">
        <f>VENTAS[[#This Row],[Cantidad]]*(VENTAS[[#This Row],[Precio Venta]]-VENTAS[[#This Row],[Costo Unitario SIN Comision]]-VENTAS[[#This Row],[Comisión Unitaria 10%]]-0.01*VENTAS[[#This Row],[Precio Venta]])</f>
        <v>5.8</v>
      </c>
      <c r="M1770" s="46"/>
      <c r="N1770" s="47" t="s">
        <v>26411</v>
      </c>
    </row>
    <row r="1771" ht="17" customHeight="1" spans="1:14">
      <c r="A1771" s="38">
        <v>45780.6484027778</v>
      </c>
      <c r="B1771" s="39"/>
      <c r="C1771" s="39"/>
      <c r="D1771" s="39" t="s">
        <v>23671</v>
      </c>
      <c r="E1771" s="39" t="s">
        <v>19461</v>
      </c>
      <c r="F1771" s="41" t="s">
        <v>19462</v>
      </c>
      <c r="G1771" s="39">
        <v>1</v>
      </c>
      <c r="H1771" s="42">
        <v>20</v>
      </c>
      <c r="I1771" s="44">
        <f>VENTAS[[#This Row],[Cantidad]]*VENTAS[[#This Row],[Precio Venta]]</f>
        <v>20</v>
      </c>
      <c r="J1771" s="42">
        <f>IF(VENTAS[[#This Row],[Nombre del Gestor]]&gt;1,VENTAS[[#This Row],[Precio Venta]]*10%,0)</f>
        <v>2</v>
      </c>
      <c r="K1771" s="42">
        <f>IFERROR(VLOOKUP(VENTAS[[#This Row],[Código del producto Vendido]],STOCK[],13,FALSE),VENTAS[[#This Row],[Precio Venta]]*0.6)-VENTAS[[#This Row],[Comisión Unitaria 10%]]</f>
        <v>12</v>
      </c>
      <c r="L1771" s="42">
        <f>VENTAS[[#This Row],[Cantidad]]*(VENTAS[[#This Row],[Precio Venta]]-VENTAS[[#This Row],[Costo Unitario SIN Comision]]-VENTAS[[#This Row],[Comisión Unitaria 10%]]-0.01*VENTAS[[#This Row],[Precio Venta]])</f>
        <v>5.8</v>
      </c>
      <c r="M1771" s="46"/>
      <c r="N1771" s="47" t="s">
        <v>26412</v>
      </c>
    </row>
    <row r="1772" ht="34" customHeight="1" spans="1:14">
      <c r="A1772" s="38">
        <v>45780.6495023148</v>
      </c>
      <c r="B1772" s="39"/>
      <c r="C1772" s="39"/>
      <c r="D1772" s="39" t="s">
        <v>23237</v>
      </c>
      <c r="E1772" s="39" t="s">
        <v>18910</v>
      </c>
      <c r="F1772" s="41" t="s">
        <v>18911</v>
      </c>
      <c r="G1772" s="39">
        <v>1</v>
      </c>
      <c r="H1772" s="42">
        <v>20</v>
      </c>
      <c r="I1772" s="44">
        <f>VENTAS[[#This Row],[Cantidad]]*VENTAS[[#This Row],[Precio Venta]]</f>
        <v>20</v>
      </c>
      <c r="J1772" s="42">
        <f>IF(VENTAS[[#This Row],[Nombre del Gestor]]&gt;1,VENTAS[[#This Row],[Precio Venta]]*10%,0)</f>
        <v>2</v>
      </c>
      <c r="K1772" s="42">
        <f>IFERROR(VLOOKUP(VENTAS[[#This Row],[Código del producto Vendido]],STOCK[],13,FALSE),VENTAS[[#This Row],[Precio Venta]]*0.6)-VENTAS[[#This Row],[Comisión Unitaria 10%]]</f>
        <v>12</v>
      </c>
      <c r="L1772" s="42">
        <f>VENTAS[[#This Row],[Cantidad]]*(VENTAS[[#This Row],[Precio Venta]]-VENTAS[[#This Row],[Costo Unitario SIN Comision]]-VENTAS[[#This Row],[Comisión Unitaria 10%]]-0.01*VENTAS[[#This Row],[Precio Venta]])</f>
        <v>5.8</v>
      </c>
      <c r="M1772" s="46"/>
      <c r="N1772" s="47" t="s">
        <v>26413</v>
      </c>
    </row>
    <row r="1773" ht="34" customHeight="1" spans="1:14">
      <c r="A1773" s="38">
        <v>45780.7540162037</v>
      </c>
      <c r="B1773" s="39"/>
      <c r="C1773" s="39"/>
      <c r="D1773" s="39" t="s">
        <v>25885</v>
      </c>
      <c r="E1773" s="39" t="s">
        <v>18776</v>
      </c>
      <c r="F1773" s="41" t="s">
        <v>18777</v>
      </c>
      <c r="G1773" s="39">
        <v>1</v>
      </c>
      <c r="H1773" s="42">
        <v>30</v>
      </c>
      <c r="I1773" s="44">
        <f>VENTAS[[#This Row],[Cantidad]]*VENTAS[[#This Row],[Precio Venta]]</f>
        <v>30</v>
      </c>
      <c r="J1773" s="42">
        <f>IF(VENTAS[[#This Row],[Nombre del Gestor]]&gt;1,VENTAS[[#This Row],[Precio Venta]]*10%,0)</f>
        <v>3</v>
      </c>
      <c r="K1773" s="42">
        <f>IFERROR(VLOOKUP(VENTAS[[#This Row],[Código del producto Vendido]],STOCK[],13,FALSE),VENTAS[[#This Row],[Precio Venta]]*0.6)-VENTAS[[#This Row],[Comisión Unitaria 10%]]</f>
        <v>9.94</v>
      </c>
      <c r="L1773" s="42">
        <f>VENTAS[[#This Row],[Cantidad]]*(VENTAS[[#This Row],[Precio Venta]]-VENTAS[[#This Row],[Costo Unitario SIN Comision]]-VENTAS[[#This Row],[Comisión Unitaria 10%]]-0.01*VENTAS[[#This Row],[Precio Venta]])</f>
        <v>16.76</v>
      </c>
      <c r="M1773" s="46"/>
      <c r="N1773" s="47" t="s">
        <v>26414</v>
      </c>
    </row>
    <row r="1774" ht="34" customHeight="1" spans="1:14">
      <c r="A1774" s="38">
        <v>45780.7540162037</v>
      </c>
      <c r="B1774" s="39"/>
      <c r="C1774" s="39"/>
      <c r="D1774" s="39" t="s">
        <v>25885</v>
      </c>
      <c r="E1774" s="39" t="s">
        <v>18772</v>
      </c>
      <c r="F1774" s="41" t="s">
        <v>26133</v>
      </c>
      <c r="G1774" s="39">
        <v>1</v>
      </c>
      <c r="H1774" s="42">
        <v>30</v>
      </c>
      <c r="I1774" s="44">
        <f>VENTAS[[#This Row],[Cantidad]]*VENTAS[[#This Row],[Precio Venta]]</f>
        <v>30</v>
      </c>
      <c r="J1774" s="42">
        <f>IF(VENTAS[[#This Row],[Nombre del Gestor]]&gt;1,VENTAS[[#This Row],[Precio Venta]]*10%,0)</f>
        <v>3</v>
      </c>
      <c r="K1774" s="42">
        <f>IFERROR(VLOOKUP(VENTAS[[#This Row],[Código del producto Vendido]],STOCK[],13,FALSE),VENTAS[[#This Row],[Precio Venta]]*0.6)-VENTAS[[#This Row],[Comisión Unitaria 10%]]</f>
        <v>12.84</v>
      </c>
      <c r="L1774" s="42">
        <f>VENTAS[[#This Row],[Cantidad]]*(VENTAS[[#This Row],[Precio Venta]]-VENTAS[[#This Row],[Costo Unitario SIN Comision]]-VENTAS[[#This Row],[Comisión Unitaria 10%]]-0.01*VENTAS[[#This Row],[Precio Venta]])</f>
        <v>13.86</v>
      </c>
      <c r="M1774" s="46"/>
      <c r="N1774" s="47" t="s">
        <v>26415</v>
      </c>
    </row>
    <row r="1775" ht="17" customHeight="1" spans="1:14">
      <c r="A1775" s="38">
        <v>45780.9772569444</v>
      </c>
      <c r="B1775" s="39"/>
      <c r="C1775" s="39"/>
      <c r="D1775" s="39" t="s">
        <v>26290</v>
      </c>
      <c r="E1775" s="39" t="s">
        <v>18234</v>
      </c>
      <c r="F1775" s="41" t="s">
        <v>18235</v>
      </c>
      <c r="G1775" s="39">
        <v>1</v>
      </c>
      <c r="H1775" s="42">
        <v>40</v>
      </c>
      <c r="I1775" s="44">
        <f>VENTAS[[#This Row],[Cantidad]]*VENTAS[[#This Row],[Precio Venta]]</f>
        <v>40</v>
      </c>
      <c r="J1775" s="42">
        <f>IF(VENTAS[[#This Row],[Nombre del Gestor]]&gt;1,VENTAS[[#This Row],[Precio Venta]]*10%,0)</f>
        <v>4</v>
      </c>
      <c r="K1775" s="42">
        <f>IFERROR(VLOOKUP(VENTAS[[#This Row],[Código del producto Vendido]],STOCK[],13,FALSE),VENTAS[[#This Row],[Precio Venta]]*0.6)-VENTAS[[#This Row],[Comisión Unitaria 10%]]</f>
        <v>12</v>
      </c>
      <c r="L1775" s="42">
        <f>VENTAS[[#This Row],[Cantidad]]*(VENTAS[[#This Row],[Precio Venta]]-VENTAS[[#This Row],[Costo Unitario SIN Comision]]-VENTAS[[#This Row],[Comisión Unitaria 10%]]-0.01*VENTAS[[#This Row],[Precio Venta]])</f>
        <v>23.6</v>
      </c>
      <c r="M1775" s="46"/>
      <c r="N1775" s="47" t="s">
        <v>26416</v>
      </c>
    </row>
    <row r="1776" ht="34" customHeight="1" spans="1:14">
      <c r="A1776" s="38">
        <v>45780.9772569444</v>
      </c>
      <c r="B1776" s="39"/>
      <c r="C1776" s="39"/>
      <c r="D1776" s="39" t="s">
        <v>26290</v>
      </c>
      <c r="E1776" s="39" t="s">
        <v>17947</v>
      </c>
      <c r="F1776" s="41" t="s">
        <v>17948</v>
      </c>
      <c r="G1776" s="39">
        <v>1</v>
      </c>
      <c r="H1776" s="42">
        <v>28</v>
      </c>
      <c r="I1776" s="44">
        <f>VENTAS[[#This Row],[Cantidad]]*VENTAS[[#This Row],[Precio Venta]]</f>
        <v>28</v>
      </c>
      <c r="J1776" s="42">
        <f>IF(VENTAS[[#This Row],[Nombre del Gestor]]&gt;1,VENTAS[[#This Row],[Precio Venta]]*10%,0)</f>
        <v>2.8</v>
      </c>
      <c r="K1776" s="42">
        <f>IFERROR(VLOOKUP(VENTAS[[#This Row],[Código del producto Vendido]],STOCK[],13,FALSE),VENTAS[[#This Row],[Precio Venta]]*0.6)-VENTAS[[#This Row],[Comisión Unitaria 10%]]</f>
        <v>12</v>
      </c>
      <c r="L1776" s="42">
        <f>VENTAS[[#This Row],[Cantidad]]*(VENTAS[[#This Row],[Precio Venta]]-VENTAS[[#This Row],[Costo Unitario SIN Comision]]-VENTAS[[#This Row],[Comisión Unitaria 10%]]-0.01*VENTAS[[#This Row],[Precio Venta]])</f>
        <v>12.92</v>
      </c>
      <c r="M1776" s="46"/>
      <c r="N1776" s="47" t="s">
        <v>26417</v>
      </c>
    </row>
    <row r="1777" ht="17" customHeight="1" spans="1:14">
      <c r="A1777" s="38">
        <v>45780.9780555556</v>
      </c>
      <c r="B1777" s="39"/>
      <c r="C1777" s="39"/>
      <c r="D1777" s="39"/>
      <c r="E1777" s="39" t="s">
        <v>18118</v>
      </c>
      <c r="F1777" s="41" t="s">
        <v>17682</v>
      </c>
      <c r="G1777" s="39">
        <v>1</v>
      </c>
      <c r="H1777" s="42">
        <v>18</v>
      </c>
      <c r="I1777" s="44">
        <f>VENTAS[[#This Row],[Cantidad]]*VENTAS[[#This Row],[Precio Venta]]</f>
        <v>18</v>
      </c>
      <c r="J1777" s="42">
        <f>IF(VENTAS[[#This Row],[Nombre del Gestor]]&gt;1,VENTAS[[#This Row],[Precio Venta]]*10%,0)</f>
        <v>0</v>
      </c>
      <c r="K1777" s="42">
        <f>IFERROR(VLOOKUP(VENTAS[[#This Row],[Código del producto Vendido]],STOCK[],13,FALSE),VENTAS[[#This Row],[Precio Venta]]*0.6)-VENTAS[[#This Row],[Comisión Unitaria 10%]]</f>
        <v>13.8</v>
      </c>
      <c r="L1777" s="42">
        <f>VENTAS[[#This Row],[Cantidad]]*(VENTAS[[#This Row],[Precio Venta]]-VENTAS[[#This Row],[Costo Unitario SIN Comision]]-VENTAS[[#This Row],[Comisión Unitaria 10%]]-0.01*VENTAS[[#This Row],[Precio Venta]])</f>
        <v>4.02</v>
      </c>
      <c r="M1777" s="46"/>
      <c r="N1777" s="47" t="s">
        <v>26418</v>
      </c>
    </row>
    <row r="1778" ht="34" customHeight="1" spans="1:14">
      <c r="A1778" s="38">
        <v>45780.980474537</v>
      </c>
      <c r="B1778" s="39"/>
      <c r="C1778" s="39"/>
      <c r="D1778" s="39" t="s">
        <v>26419</v>
      </c>
      <c r="E1778" s="39" t="s">
        <v>18793</v>
      </c>
      <c r="F1778" s="41" t="s">
        <v>26142</v>
      </c>
      <c r="G1778" s="39">
        <v>1</v>
      </c>
      <c r="H1778" s="42">
        <v>50</v>
      </c>
      <c r="I1778" s="44">
        <f>VENTAS[[#This Row],[Cantidad]]*VENTAS[[#This Row],[Precio Venta]]</f>
        <v>50</v>
      </c>
      <c r="J1778" s="42">
        <f>IF(VENTAS[[#This Row],[Nombre del Gestor]]&gt;1,VENTAS[[#This Row],[Precio Venta]]*10%,0)</f>
        <v>5</v>
      </c>
      <c r="K1778" s="42">
        <f>IFERROR(VLOOKUP(VENTAS[[#This Row],[Código del producto Vendido]],STOCK[],13,FALSE),VENTAS[[#This Row],[Precio Venta]]*0.6)-VENTAS[[#This Row],[Comisión Unitaria 10%]]</f>
        <v>24.5</v>
      </c>
      <c r="L1778" s="42">
        <f>VENTAS[[#This Row],[Cantidad]]*(VENTAS[[#This Row],[Precio Venta]]-VENTAS[[#This Row],[Costo Unitario SIN Comision]]-VENTAS[[#This Row],[Comisión Unitaria 10%]]-0.01*VENTAS[[#This Row],[Precio Venta]])</f>
        <v>20</v>
      </c>
      <c r="M1778" s="46"/>
      <c r="N1778" s="47" t="s">
        <v>26420</v>
      </c>
    </row>
    <row r="1779" ht="17" customHeight="1" spans="1:14">
      <c r="A1779" s="38">
        <v>45780.9830902778</v>
      </c>
      <c r="B1779" s="39"/>
      <c r="C1779" s="39"/>
      <c r="D1779" s="39" t="s">
        <v>26421</v>
      </c>
      <c r="E1779" s="39" t="s">
        <v>19430</v>
      </c>
      <c r="F1779" s="41" t="s">
        <v>19431</v>
      </c>
      <c r="G1779" s="39">
        <v>1</v>
      </c>
      <c r="H1779" s="42">
        <v>25</v>
      </c>
      <c r="I1779" s="44">
        <f>VENTAS[[#This Row],[Cantidad]]*VENTAS[[#This Row],[Precio Venta]]</f>
        <v>25</v>
      </c>
      <c r="J1779" s="42">
        <f>IF(VENTAS[[#This Row],[Nombre del Gestor]]&gt;1,VENTAS[[#This Row],[Precio Venta]]*10%,0)</f>
        <v>2.5</v>
      </c>
      <c r="K1779" s="42">
        <f>IFERROR(VLOOKUP(VENTAS[[#This Row],[Código del producto Vendido]],STOCK[],13,FALSE),VENTAS[[#This Row],[Precio Venta]]*0.6)-VENTAS[[#This Row],[Comisión Unitaria 10%]]</f>
        <v>12</v>
      </c>
      <c r="L1779" s="42">
        <f>VENTAS[[#This Row],[Cantidad]]*(VENTAS[[#This Row],[Precio Venta]]-VENTAS[[#This Row],[Costo Unitario SIN Comision]]-VENTAS[[#This Row],[Comisión Unitaria 10%]]-0.01*VENTAS[[#This Row],[Precio Venta]])</f>
        <v>10.25</v>
      </c>
      <c r="M1779" s="46"/>
      <c r="N1779" s="47" t="s">
        <v>26422</v>
      </c>
    </row>
    <row r="1780" ht="17" customHeight="1" spans="1:14">
      <c r="A1780" s="38">
        <v>45780.9830902778</v>
      </c>
      <c r="B1780" s="39"/>
      <c r="C1780" s="39"/>
      <c r="D1780" s="39" t="s">
        <v>26421</v>
      </c>
      <c r="E1780" s="39" t="s">
        <v>18292</v>
      </c>
      <c r="F1780" s="41" t="s">
        <v>18293</v>
      </c>
      <c r="G1780" s="39">
        <v>1</v>
      </c>
      <c r="H1780" s="42">
        <v>35</v>
      </c>
      <c r="I1780" s="44">
        <f>VENTAS[[#This Row],[Cantidad]]*VENTAS[[#This Row],[Precio Venta]]</f>
        <v>35</v>
      </c>
      <c r="J1780" s="42">
        <f>IF(VENTAS[[#This Row],[Nombre del Gestor]]&gt;1,VENTAS[[#This Row],[Precio Venta]]*10%,0)</f>
        <v>3.5</v>
      </c>
      <c r="K1780" s="42">
        <f>IFERROR(VLOOKUP(VENTAS[[#This Row],[Código del producto Vendido]],STOCK[],13,FALSE),VENTAS[[#This Row],[Precio Venta]]*0.6)-VENTAS[[#This Row],[Comisión Unitaria 10%]]</f>
        <v>12</v>
      </c>
      <c r="L1780" s="42">
        <f>VENTAS[[#This Row],[Cantidad]]*(VENTAS[[#This Row],[Precio Venta]]-VENTAS[[#This Row],[Costo Unitario SIN Comision]]-VENTAS[[#This Row],[Comisión Unitaria 10%]]-0.01*VENTAS[[#This Row],[Precio Venta]])</f>
        <v>19.15</v>
      </c>
      <c r="M1780" s="46"/>
      <c r="N1780" s="47" t="s">
        <v>26423</v>
      </c>
    </row>
    <row r="1781" ht="34" customHeight="1" spans="1:14">
      <c r="A1781" s="38">
        <v>45780.9830902778</v>
      </c>
      <c r="B1781" s="39"/>
      <c r="C1781" s="39"/>
      <c r="D1781" s="39" t="s">
        <v>26421</v>
      </c>
      <c r="E1781" s="39" t="s">
        <v>18376</v>
      </c>
      <c r="F1781" s="41" t="s">
        <v>26424</v>
      </c>
      <c r="G1781" s="39">
        <v>1</v>
      </c>
      <c r="H1781" s="42">
        <v>25</v>
      </c>
      <c r="I1781" s="44">
        <f>VENTAS[[#This Row],[Cantidad]]*VENTAS[[#This Row],[Precio Venta]]</f>
        <v>25</v>
      </c>
      <c r="J1781" s="42">
        <f>IF(VENTAS[[#This Row],[Nombre del Gestor]]&gt;1,VENTAS[[#This Row],[Precio Venta]]*10%,0)</f>
        <v>2.5</v>
      </c>
      <c r="K1781" s="42">
        <f>IFERROR(VLOOKUP(VENTAS[[#This Row],[Código del producto Vendido]],STOCK[],13,FALSE),VENTAS[[#This Row],[Precio Venta]]*0.6)-VENTAS[[#This Row],[Comisión Unitaria 10%]]</f>
        <v>12</v>
      </c>
      <c r="L1781" s="42">
        <f>VENTAS[[#This Row],[Cantidad]]*(VENTAS[[#This Row],[Precio Venta]]-VENTAS[[#This Row],[Costo Unitario SIN Comision]]-VENTAS[[#This Row],[Comisión Unitaria 10%]]-0.01*VENTAS[[#This Row],[Precio Venta]])</f>
        <v>10.25</v>
      </c>
      <c r="M1781" s="46"/>
      <c r="N1781" s="47" t="s">
        <v>26425</v>
      </c>
    </row>
    <row r="1782" ht="34" customHeight="1" spans="1:14">
      <c r="A1782" s="38">
        <v>45780.9830902778</v>
      </c>
      <c r="B1782" s="39"/>
      <c r="C1782" s="39"/>
      <c r="D1782" s="39" t="s">
        <v>26421</v>
      </c>
      <c r="E1782" s="39" t="s">
        <v>18087</v>
      </c>
      <c r="F1782" s="41" t="s">
        <v>18088</v>
      </c>
      <c r="G1782" s="39">
        <v>1</v>
      </c>
      <c r="H1782" s="42">
        <v>30</v>
      </c>
      <c r="I1782" s="44">
        <f>VENTAS[[#This Row],[Cantidad]]*VENTAS[[#This Row],[Precio Venta]]</f>
        <v>30</v>
      </c>
      <c r="J1782" s="42">
        <f>IF(VENTAS[[#This Row],[Nombre del Gestor]]&gt;1,VENTAS[[#This Row],[Precio Venta]]*10%,0)</f>
        <v>3</v>
      </c>
      <c r="K1782" s="42">
        <f>IFERROR(VLOOKUP(VENTAS[[#This Row],[Código del producto Vendido]],STOCK[],13,FALSE),VENTAS[[#This Row],[Precio Venta]]*0.6)-VENTAS[[#This Row],[Comisión Unitaria 10%]]</f>
        <v>12</v>
      </c>
      <c r="L1782" s="42">
        <f>VENTAS[[#This Row],[Cantidad]]*(VENTAS[[#This Row],[Precio Venta]]-VENTAS[[#This Row],[Costo Unitario SIN Comision]]-VENTAS[[#This Row],[Comisión Unitaria 10%]]-0.01*VENTAS[[#This Row],[Precio Venta]])</f>
        <v>14.7</v>
      </c>
      <c r="M1782" s="46"/>
      <c r="N1782" s="47" t="s">
        <v>26426</v>
      </c>
    </row>
    <row r="1783" ht="17" customHeight="1" spans="1:14">
      <c r="A1783" s="38">
        <v>45780.9830902778</v>
      </c>
      <c r="B1783" s="39"/>
      <c r="C1783" s="39"/>
      <c r="D1783" s="39" t="s">
        <v>26421</v>
      </c>
      <c r="E1783" s="39" t="s">
        <v>19432</v>
      </c>
      <c r="F1783" s="41" t="s">
        <v>19433</v>
      </c>
      <c r="G1783" s="39">
        <v>1</v>
      </c>
      <c r="H1783" s="42">
        <v>30</v>
      </c>
      <c r="I1783" s="44">
        <f>VENTAS[[#This Row],[Cantidad]]*VENTAS[[#This Row],[Precio Venta]]</f>
        <v>30</v>
      </c>
      <c r="J1783" s="42">
        <f>IF(VENTAS[[#This Row],[Nombre del Gestor]]&gt;1,VENTAS[[#This Row],[Precio Venta]]*10%,0)</f>
        <v>3</v>
      </c>
      <c r="K1783" s="42">
        <f>IFERROR(VLOOKUP(VENTAS[[#This Row],[Código del producto Vendido]],STOCK[],13,FALSE),VENTAS[[#This Row],[Precio Venta]]*0.6)-VENTAS[[#This Row],[Comisión Unitaria 10%]]</f>
        <v>12</v>
      </c>
      <c r="L1783" s="42">
        <f>VENTAS[[#This Row],[Cantidad]]*(VENTAS[[#This Row],[Precio Venta]]-VENTAS[[#This Row],[Costo Unitario SIN Comision]]-VENTAS[[#This Row],[Comisión Unitaria 10%]]-0.01*VENTAS[[#This Row],[Precio Venta]])</f>
        <v>14.7</v>
      </c>
      <c r="M1783" s="46"/>
      <c r="N1783" s="47" t="s">
        <v>26427</v>
      </c>
    </row>
    <row r="1784" ht="17" customHeight="1" spans="1:14">
      <c r="A1784" s="38">
        <v>45780.9848263889</v>
      </c>
      <c r="B1784" s="39"/>
      <c r="C1784" s="39"/>
      <c r="D1784" s="39"/>
      <c r="E1784" s="39" t="s">
        <v>18142</v>
      </c>
      <c r="F1784" s="41" t="s">
        <v>18143</v>
      </c>
      <c r="G1784" s="39">
        <v>1</v>
      </c>
      <c r="H1784" s="42">
        <v>30</v>
      </c>
      <c r="I1784" s="44">
        <f>VENTAS[[#This Row],[Cantidad]]*VENTAS[[#This Row],[Precio Venta]]</f>
        <v>30</v>
      </c>
      <c r="J1784" s="42">
        <f>IF(VENTAS[[#This Row],[Nombre del Gestor]]&gt;1,VENTAS[[#This Row],[Precio Venta]]*10%,0)</f>
        <v>0</v>
      </c>
      <c r="K1784" s="42">
        <f>IFERROR(VLOOKUP(VENTAS[[#This Row],[Código del producto Vendido]],STOCK[],13,FALSE),VENTAS[[#This Row],[Precio Venta]]*0.6)-VENTAS[[#This Row],[Comisión Unitaria 10%]]</f>
        <v>15</v>
      </c>
      <c r="L1784" s="42">
        <f>VENTAS[[#This Row],[Cantidad]]*(VENTAS[[#This Row],[Precio Venta]]-VENTAS[[#This Row],[Costo Unitario SIN Comision]]-VENTAS[[#This Row],[Comisión Unitaria 10%]]-0.01*VENTAS[[#This Row],[Precio Venta]])</f>
        <v>14.7</v>
      </c>
      <c r="M1784" s="46"/>
      <c r="N1784" s="47" t="s">
        <v>26428</v>
      </c>
    </row>
    <row r="1785" ht="17" customHeight="1" spans="1:14">
      <c r="A1785" s="38">
        <v>45780.9848263889</v>
      </c>
      <c r="B1785" s="39"/>
      <c r="C1785" s="39"/>
      <c r="D1785" s="39"/>
      <c r="E1785" s="39" t="s">
        <v>18937</v>
      </c>
      <c r="F1785" s="41" t="s">
        <v>18938</v>
      </c>
      <c r="G1785" s="39">
        <v>1</v>
      </c>
      <c r="H1785" s="42">
        <v>20</v>
      </c>
      <c r="I1785" s="44">
        <f>VENTAS[[#This Row],[Cantidad]]*VENTAS[[#This Row],[Precio Venta]]</f>
        <v>20</v>
      </c>
      <c r="J1785" s="42">
        <f>IF(VENTAS[[#This Row],[Nombre del Gestor]]&gt;1,VENTAS[[#This Row],[Precio Venta]]*10%,0)</f>
        <v>0</v>
      </c>
      <c r="K1785" s="42">
        <f>IFERROR(VLOOKUP(VENTAS[[#This Row],[Código del producto Vendido]],STOCK[],13,FALSE),VENTAS[[#This Row],[Precio Venta]]*0.6)-VENTAS[[#This Row],[Comisión Unitaria 10%]]</f>
        <v>14</v>
      </c>
      <c r="L1785" s="42">
        <f>VENTAS[[#This Row],[Cantidad]]*(VENTAS[[#This Row],[Precio Venta]]-VENTAS[[#This Row],[Costo Unitario SIN Comision]]-VENTAS[[#This Row],[Comisión Unitaria 10%]]-0.01*VENTAS[[#This Row],[Precio Venta]])</f>
        <v>5.8</v>
      </c>
      <c r="M1785" s="46"/>
      <c r="N1785" s="47" t="s">
        <v>26429</v>
      </c>
    </row>
    <row r="1786" ht="34" customHeight="1" spans="1:14">
      <c r="A1786" s="38">
        <v>45780.985625</v>
      </c>
      <c r="B1786" s="39"/>
      <c r="C1786" s="39"/>
      <c r="D1786" s="39"/>
      <c r="E1786" s="39" t="s">
        <v>16895</v>
      </c>
      <c r="F1786" s="41" t="s">
        <v>16896</v>
      </c>
      <c r="G1786" s="39">
        <v>1</v>
      </c>
      <c r="H1786" s="42">
        <v>3</v>
      </c>
      <c r="I1786" s="44">
        <f>VENTAS[[#This Row],[Cantidad]]*VENTAS[[#This Row],[Precio Venta]]</f>
        <v>3</v>
      </c>
      <c r="J1786" s="42">
        <f>IF(VENTAS[[#This Row],[Nombre del Gestor]]&gt;1,VENTAS[[#This Row],[Precio Venta]]*10%,0)</f>
        <v>0</v>
      </c>
      <c r="K1786" s="42">
        <f>IFERROR(VLOOKUP(VENTAS[[#This Row],[Código del producto Vendido]],STOCK[],13,FALSE),VENTAS[[#This Row],[Precio Venta]]*0.6)-VENTAS[[#This Row],[Comisión Unitaria 10%]]</f>
        <v>1.16</v>
      </c>
      <c r="L1786" s="42">
        <f>VENTAS[[#This Row],[Cantidad]]*(VENTAS[[#This Row],[Precio Venta]]-VENTAS[[#This Row],[Costo Unitario SIN Comision]]-VENTAS[[#This Row],[Comisión Unitaria 10%]]-0.01*VENTAS[[#This Row],[Precio Venta]])</f>
        <v>1.81</v>
      </c>
      <c r="M1786" s="46"/>
      <c r="N1786" s="47" t="s">
        <v>26430</v>
      </c>
    </row>
    <row r="1787" ht="34" customHeight="1" spans="1:14">
      <c r="A1787" s="38">
        <v>45780.986400463</v>
      </c>
      <c r="B1787" s="39"/>
      <c r="C1787" s="39"/>
      <c r="D1787" s="39"/>
      <c r="E1787" s="39" t="s">
        <v>19341</v>
      </c>
      <c r="F1787" s="41" t="s">
        <v>19340</v>
      </c>
      <c r="G1787" s="39">
        <v>1</v>
      </c>
      <c r="H1787" s="42">
        <v>40</v>
      </c>
      <c r="I1787" s="44">
        <f>VENTAS[[#This Row],[Cantidad]]*VENTAS[[#This Row],[Precio Venta]]</f>
        <v>40</v>
      </c>
      <c r="J1787" s="42">
        <f>IF(VENTAS[[#This Row],[Nombre del Gestor]]&gt;1,VENTAS[[#This Row],[Precio Venta]]*10%,0)</f>
        <v>0</v>
      </c>
      <c r="K1787" s="42">
        <f>IFERROR(VLOOKUP(VENTAS[[#This Row],[Código del producto Vendido]],STOCK[],13,FALSE),VENTAS[[#This Row],[Precio Venta]]*0.6)-VENTAS[[#This Row],[Comisión Unitaria 10%]]</f>
        <v>34</v>
      </c>
      <c r="L1787" s="42">
        <f>VENTAS[[#This Row],[Cantidad]]*(VENTAS[[#This Row],[Precio Venta]]-VENTAS[[#This Row],[Costo Unitario SIN Comision]]-VENTAS[[#This Row],[Comisión Unitaria 10%]]-0.01*VENTAS[[#This Row],[Precio Venta]])</f>
        <v>5.6</v>
      </c>
      <c r="M1787" s="46"/>
      <c r="N1787" s="47" t="s">
        <v>26431</v>
      </c>
    </row>
    <row r="1788" ht="34" customHeight="1" spans="1:14">
      <c r="A1788" s="38">
        <v>45780.9911342593</v>
      </c>
      <c r="B1788" s="39"/>
      <c r="C1788" s="39"/>
      <c r="D1788" s="39"/>
      <c r="E1788" s="39" t="s">
        <v>19455</v>
      </c>
      <c r="F1788" s="41" t="s">
        <v>19456</v>
      </c>
      <c r="G1788" s="39">
        <v>1</v>
      </c>
      <c r="H1788" s="42">
        <v>20</v>
      </c>
      <c r="I1788" s="44">
        <f>VENTAS[[#This Row],[Cantidad]]*VENTAS[[#This Row],[Precio Venta]]</f>
        <v>20</v>
      </c>
      <c r="J1788" s="42">
        <f>IF(VENTAS[[#This Row],[Nombre del Gestor]]&gt;1,VENTAS[[#This Row],[Precio Venta]]*10%,0)</f>
        <v>0</v>
      </c>
      <c r="K1788" s="42">
        <f>IFERROR(VLOOKUP(VENTAS[[#This Row],[Código del producto Vendido]],STOCK[],13,FALSE),VENTAS[[#This Row],[Precio Venta]]*0.6)-VENTAS[[#This Row],[Comisión Unitaria 10%]]</f>
        <v>14</v>
      </c>
      <c r="L1788" s="42">
        <f>VENTAS[[#This Row],[Cantidad]]*(VENTAS[[#This Row],[Precio Venta]]-VENTAS[[#This Row],[Costo Unitario SIN Comision]]-VENTAS[[#This Row],[Comisión Unitaria 10%]]-0.01*VENTAS[[#This Row],[Precio Venta]])</f>
        <v>5.8</v>
      </c>
      <c r="M1788" s="46"/>
      <c r="N1788" s="47" t="s">
        <v>26432</v>
      </c>
    </row>
    <row r="1789" ht="34" customHeight="1" spans="1:14">
      <c r="A1789" s="38">
        <v>45780.9911342593</v>
      </c>
      <c r="B1789" s="39"/>
      <c r="C1789" s="39"/>
      <c r="D1789" s="39"/>
      <c r="E1789" s="39" t="s">
        <v>18411</v>
      </c>
      <c r="F1789" s="41" t="s">
        <v>18412</v>
      </c>
      <c r="G1789" s="39">
        <v>1</v>
      </c>
      <c r="H1789" s="42">
        <v>18</v>
      </c>
      <c r="I1789" s="44">
        <f>VENTAS[[#This Row],[Cantidad]]*VENTAS[[#This Row],[Precio Venta]]</f>
        <v>18</v>
      </c>
      <c r="J1789" s="42">
        <f>IF(VENTAS[[#This Row],[Nombre del Gestor]]&gt;1,VENTAS[[#This Row],[Precio Venta]]*10%,0)</f>
        <v>0</v>
      </c>
      <c r="K1789" s="42">
        <f>IFERROR(VLOOKUP(VENTAS[[#This Row],[Código del producto Vendido]],STOCK[],13,FALSE),VENTAS[[#This Row],[Precio Venta]]*0.6)-VENTAS[[#This Row],[Comisión Unitaria 10%]]</f>
        <v>13.8</v>
      </c>
      <c r="L1789" s="42">
        <f>VENTAS[[#This Row],[Cantidad]]*(VENTAS[[#This Row],[Precio Venta]]-VENTAS[[#This Row],[Costo Unitario SIN Comision]]-VENTAS[[#This Row],[Comisión Unitaria 10%]]-0.01*VENTAS[[#This Row],[Precio Venta]])</f>
        <v>4.02</v>
      </c>
      <c r="M1789" s="46"/>
      <c r="N1789" s="47" t="s">
        <v>26433</v>
      </c>
    </row>
    <row r="1790" ht="34" customHeight="1" spans="1:14">
      <c r="A1790" s="38">
        <v>45780.9911342593</v>
      </c>
      <c r="B1790" s="39"/>
      <c r="C1790" s="39"/>
      <c r="D1790" s="39"/>
      <c r="E1790" s="39" t="s">
        <v>17738</v>
      </c>
      <c r="F1790" s="41" t="s">
        <v>17737</v>
      </c>
      <c r="G1790" s="39">
        <v>1</v>
      </c>
      <c r="H1790" s="42">
        <v>25</v>
      </c>
      <c r="I1790" s="44">
        <f>VENTAS[[#This Row],[Cantidad]]*VENTAS[[#This Row],[Precio Venta]]</f>
        <v>25</v>
      </c>
      <c r="J1790" s="42">
        <f>IF(VENTAS[[#This Row],[Nombre del Gestor]]&gt;1,VENTAS[[#This Row],[Precio Venta]]*10%,0)</f>
        <v>0</v>
      </c>
      <c r="K1790" s="42">
        <f>IFERROR(VLOOKUP(VENTAS[[#This Row],[Código del producto Vendido]],STOCK[],13,FALSE),VENTAS[[#This Row],[Precio Venta]]*0.6)-VENTAS[[#This Row],[Comisión Unitaria 10%]]</f>
        <v>13.3</v>
      </c>
      <c r="L1790" s="42">
        <f>VENTAS[[#This Row],[Cantidad]]*(VENTAS[[#This Row],[Precio Venta]]-VENTAS[[#This Row],[Costo Unitario SIN Comision]]-VENTAS[[#This Row],[Comisión Unitaria 10%]]-0.01*VENTAS[[#This Row],[Precio Venta]])</f>
        <v>11.45</v>
      </c>
      <c r="M1790" s="46"/>
      <c r="N1790" s="47" t="s">
        <v>26434</v>
      </c>
    </row>
    <row r="1791" ht="17" customHeight="1" spans="1:14">
      <c r="A1791" s="38">
        <v>45780.9911342593</v>
      </c>
      <c r="B1791" s="39"/>
      <c r="C1791" s="39"/>
      <c r="D1791" s="39"/>
      <c r="E1791" s="39" t="s">
        <v>18423</v>
      </c>
      <c r="F1791" s="41" t="s">
        <v>18424</v>
      </c>
      <c r="G1791" s="39">
        <v>1</v>
      </c>
      <c r="H1791" s="42">
        <v>25</v>
      </c>
      <c r="I1791" s="44">
        <f>VENTAS[[#This Row],[Cantidad]]*VENTAS[[#This Row],[Precio Venta]]</f>
        <v>25</v>
      </c>
      <c r="J1791" s="42">
        <f>IF(VENTAS[[#This Row],[Nombre del Gestor]]&gt;1,VENTAS[[#This Row],[Precio Venta]]*10%,0)</f>
        <v>0</v>
      </c>
      <c r="K1791" s="42">
        <f>IFERROR(VLOOKUP(VENTAS[[#This Row],[Código del producto Vendido]],STOCK[],13,FALSE),VENTAS[[#This Row],[Precio Venta]]*0.6)-VENTAS[[#This Row],[Comisión Unitaria 10%]]</f>
        <v>14.5</v>
      </c>
      <c r="L1791" s="42">
        <f>VENTAS[[#This Row],[Cantidad]]*(VENTAS[[#This Row],[Precio Venta]]-VENTAS[[#This Row],[Costo Unitario SIN Comision]]-VENTAS[[#This Row],[Comisión Unitaria 10%]]-0.01*VENTAS[[#This Row],[Precio Venta]])</f>
        <v>10.25</v>
      </c>
      <c r="M1791" s="46"/>
      <c r="N1791" s="47" t="s">
        <v>26435</v>
      </c>
    </row>
    <row r="1792" ht="17" customHeight="1" spans="1:14">
      <c r="A1792" s="38">
        <v>45780.9934953704</v>
      </c>
      <c r="B1792" s="39"/>
      <c r="C1792" s="39"/>
      <c r="D1792" s="39"/>
      <c r="E1792" s="39" t="s">
        <v>18364</v>
      </c>
      <c r="F1792" s="41" t="s">
        <v>18291</v>
      </c>
      <c r="G1792" s="39">
        <v>1</v>
      </c>
      <c r="H1792" s="42">
        <v>25</v>
      </c>
      <c r="I1792" s="44">
        <f>VENTAS[[#This Row],[Cantidad]]*VENTAS[[#This Row],[Precio Venta]]</f>
        <v>25</v>
      </c>
      <c r="J1792" s="42">
        <f>IF(VENTAS[[#This Row],[Nombre del Gestor]]&gt;1,VENTAS[[#This Row],[Precio Venta]]*10%,0)</f>
        <v>0</v>
      </c>
      <c r="K1792" s="42">
        <f>IFERROR(VLOOKUP(VENTAS[[#This Row],[Código del producto Vendido]],STOCK[],13,FALSE),VENTAS[[#This Row],[Precio Venta]]*0.6)-VENTAS[[#This Row],[Comisión Unitaria 10%]]</f>
        <v>14.5</v>
      </c>
      <c r="L1792" s="42">
        <f>VENTAS[[#This Row],[Cantidad]]*(VENTAS[[#This Row],[Precio Venta]]-VENTAS[[#This Row],[Costo Unitario SIN Comision]]-VENTAS[[#This Row],[Comisión Unitaria 10%]]-0.01*VENTAS[[#This Row],[Precio Venta]])</f>
        <v>10.25</v>
      </c>
      <c r="M1792" s="46"/>
      <c r="N1792" s="47" t="s">
        <v>26436</v>
      </c>
    </row>
    <row r="1793" ht="34" customHeight="1" spans="1:14">
      <c r="A1793" s="38">
        <v>45780.9934953704</v>
      </c>
      <c r="B1793" s="39"/>
      <c r="C1793" s="39"/>
      <c r="D1793" s="39"/>
      <c r="E1793" s="39" t="s">
        <v>19090</v>
      </c>
      <c r="F1793" s="41" t="s">
        <v>19091</v>
      </c>
      <c r="G1793" s="39">
        <v>1</v>
      </c>
      <c r="H1793" s="42">
        <v>30</v>
      </c>
      <c r="I1793" s="44">
        <f>VENTAS[[#This Row],[Cantidad]]*VENTAS[[#This Row],[Precio Venta]]</f>
        <v>30</v>
      </c>
      <c r="J1793" s="42">
        <f>IF(VENTAS[[#This Row],[Nombre del Gestor]]&gt;1,VENTAS[[#This Row],[Precio Venta]]*10%,0)</f>
        <v>0</v>
      </c>
      <c r="K1793" s="42">
        <f>IFERROR(VLOOKUP(VENTAS[[#This Row],[Código del producto Vendido]],STOCK[],13,FALSE),VENTAS[[#This Row],[Precio Venta]]*0.6)-VENTAS[[#This Row],[Comisión Unitaria 10%]]</f>
        <v>15</v>
      </c>
      <c r="L1793" s="42">
        <f>VENTAS[[#This Row],[Cantidad]]*(VENTAS[[#This Row],[Precio Venta]]-VENTAS[[#This Row],[Costo Unitario SIN Comision]]-VENTAS[[#This Row],[Comisión Unitaria 10%]]-0.01*VENTAS[[#This Row],[Precio Venta]])</f>
        <v>14.7</v>
      </c>
      <c r="M1793" s="46"/>
      <c r="N1793" s="47" t="s">
        <v>26437</v>
      </c>
    </row>
    <row r="1794" ht="34" customHeight="1" spans="1:14">
      <c r="A1794" s="38">
        <v>45780.9934953704</v>
      </c>
      <c r="B1794" s="39"/>
      <c r="C1794" s="39"/>
      <c r="D1794" s="39"/>
      <c r="E1794" s="39" t="s">
        <v>17750</v>
      </c>
      <c r="F1794" s="41" t="s">
        <v>17743</v>
      </c>
      <c r="G1794" s="39">
        <v>1</v>
      </c>
      <c r="H1794" s="42">
        <v>35</v>
      </c>
      <c r="I1794" s="44">
        <f>VENTAS[[#This Row],[Cantidad]]*VENTAS[[#This Row],[Precio Venta]]</f>
        <v>35</v>
      </c>
      <c r="J1794" s="42">
        <f>IF(VENTAS[[#This Row],[Nombre del Gestor]]&gt;1,VENTAS[[#This Row],[Precio Venta]]*10%,0)</f>
        <v>0</v>
      </c>
      <c r="K1794" s="42">
        <f>IFERROR(VLOOKUP(VENTAS[[#This Row],[Código del producto Vendido]],STOCK[],13,FALSE),VENTAS[[#This Row],[Precio Venta]]*0.6)-VENTAS[[#This Row],[Comisión Unitaria 10%]]</f>
        <v>14.3</v>
      </c>
      <c r="L1794" s="42">
        <f>VENTAS[[#This Row],[Cantidad]]*(VENTAS[[#This Row],[Precio Venta]]-VENTAS[[#This Row],[Costo Unitario SIN Comision]]-VENTAS[[#This Row],[Comisión Unitaria 10%]]-0.01*VENTAS[[#This Row],[Precio Venta]])</f>
        <v>20.35</v>
      </c>
      <c r="M1794" s="46"/>
      <c r="N1794" s="47" t="s">
        <v>26438</v>
      </c>
    </row>
    <row r="1795" ht="34" customHeight="1" spans="1:14">
      <c r="A1795" s="38">
        <v>45780.9934953704</v>
      </c>
      <c r="B1795" s="39"/>
      <c r="C1795" s="39"/>
      <c r="D1795" s="39"/>
      <c r="E1795" s="39" t="s">
        <v>19152</v>
      </c>
      <c r="F1795" s="41" t="s">
        <v>19153</v>
      </c>
      <c r="G1795" s="39">
        <v>1</v>
      </c>
      <c r="H1795" s="42">
        <v>35</v>
      </c>
      <c r="I1795" s="44">
        <f>VENTAS[[#This Row],[Cantidad]]*VENTAS[[#This Row],[Precio Venta]]</f>
        <v>35</v>
      </c>
      <c r="J1795" s="42">
        <f>IF(VENTAS[[#This Row],[Nombre del Gestor]]&gt;1,VENTAS[[#This Row],[Precio Venta]]*10%,0)</f>
        <v>0</v>
      </c>
      <c r="K1795" s="42">
        <f>IFERROR(VLOOKUP(VENTAS[[#This Row],[Código del producto Vendido]],STOCK[],13,FALSE),VENTAS[[#This Row],[Precio Venta]]*0.6)-VENTAS[[#This Row],[Comisión Unitaria 10%]]</f>
        <v>15.5</v>
      </c>
      <c r="L1795" s="42">
        <f>VENTAS[[#This Row],[Cantidad]]*(VENTAS[[#This Row],[Precio Venta]]-VENTAS[[#This Row],[Costo Unitario SIN Comision]]-VENTAS[[#This Row],[Comisión Unitaria 10%]]-0.01*VENTAS[[#This Row],[Precio Venta]])</f>
        <v>19.15</v>
      </c>
      <c r="M1795" s="46"/>
      <c r="N1795" s="47" t="s">
        <v>26439</v>
      </c>
    </row>
    <row r="1796" ht="34" customHeight="1" spans="1:14">
      <c r="A1796" s="38">
        <v>45781.3790625</v>
      </c>
      <c r="B1796" s="39"/>
      <c r="C1796" s="39"/>
      <c r="D1796" s="39"/>
      <c r="E1796" s="39" t="s">
        <v>18944</v>
      </c>
      <c r="F1796" s="41" t="s">
        <v>18945</v>
      </c>
      <c r="G1796" s="39">
        <v>1</v>
      </c>
      <c r="H1796" s="42">
        <v>25</v>
      </c>
      <c r="I1796" s="44">
        <f>VENTAS[[#This Row],[Cantidad]]*VENTAS[[#This Row],[Precio Venta]]</f>
        <v>25</v>
      </c>
      <c r="J1796" s="42">
        <f>IF(VENTAS[[#This Row],[Nombre del Gestor]]&gt;1,VENTAS[[#This Row],[Precio Venta]]*10%,0)</f>
        <v>0</v>
      </c>
      <c r="K1796" s="42">
        <f>IFERROR(VLOOKUP(VENTAS[[#This Row],[Código del producto Vendido]],STOCK[],13,FALSE),VENTAS[[#This Row],[Precio Venta]]*0.6)-VENTAS[[#This Row],[Comisión Unitaria 10%]]</f>
        <v>14.5</v>
      </c>
      <c r="L1796" s="42">
        <f>VENTAS[[#This Row],[Cantidad]]*(VENTAS[[#This Row],[Precio Venta]]-VENTAS[[#This Row],[Costo Unitario SIN Comision]]-VENTAS[[#This Row],[Comisión Unitaria 10%]]-0.01*VENTAS[[#This Row],[Precio Venta]])</f>
        <v>10.25</v>
      </c>
      <c r="M1796" s="46"/>
      <c r="N1796" s="47" t="s">
        <v>26440</v>
      </c>
    </row>
    <row r="1797" ht="34" customHeight="1" spans="1:14">
      <c r="A1797" s="38">
        <v>45781.3802083333</v>
      </c>
      <c r="B1797" s="39"/>
      <c r="C1797" s="39"/>
      <c r="D1797" s="39" t="s">
        <v>26032</v>
      </c>
      <c r="E1797" s="39" t="s">
        <v>19387</v>
      </c>
      <c r="F1797" s="41" t="s">
        <v>26441</v>
      </c>
      <c r="G1797" s="39">
        <v>1</v>
      </c>
      <c r="H1797" s="42">
        <v>35</v>
      </c>
      <c r="I1797" s="44">
        <f>VENTAS[[#This Row],[Cantidad]]*VENTAS[[#This Row],[Precio Venta]]</f>
        <v>35</v>
      </c>
      <c r="J1797" s="42">
        <f>IF(VENTAS[[#This Row],[Nombre del Gestor]]&gt;1,VENTAS[[#This Row],[Precio Venta]]*10%,0)</f>
        <v>3.5</v>
      </c>
      <c r="K1797" s="42">
        <f>IFERROR(VLOOKUP(VENTAS[[#This Row],[Código del producto Vendido]],STOCK[],13,FALSE),VENTAS[[#This Row],[Precio Venta]]*0.6)-VENTAS[[#This Row],[Comisión Unitaria 10%]]</f>
        <v>12</v>
      </c>
      <c r="L1797" s="42">
        <f>VENTAS[[#This Row],[Cantidad]]*(VENTAS[[#This Row],[Precio Venta]]-VENTAS[[#This Row],[Costo Unitario SIN Comision]]-VENTAS[[#This Row],[Comisión Unitaria 10%]]-0.01*VENTAS[[#This Row],[Precio Venta]])</f>
        <v>19.15</v>
      </c>
      <c r="M1797" s="46"/>
      <c r="N1797" s="47" t="s">
        <v>26442</v>
      </c>
    </row>
    <row r="1798" ht="17" customHeight="1" spans="1:14">
      <c r="A1798" s="38">
        <v>45781.3961574074</v>
      </c>
      <c r="B1798" s="39"/>
      <c r="C1798" s="39"/>
      <c r="D1798" s="39" t="s">
        <v>25885</v>
      </c>
      <c r="E1798" s="39" t="s">
        <v>19485</v>
      </c>
      <c r="F1798" s="41" t="s">
        <v>19486</v>
      </c>
      <c r="G1798" s="39">
        <v>1</v>
      </c>
      <c r="H1798" s="42">
        <v>20</v>
      </c>
      <c r="I1798" s="44">
        <f>VENTAS[[#This Row],[Cantidad]]*VENTAS[[#This Row],[Precio Venta]]</f>
        <v>20</v>
      </c>
      <c r="J1798" s="42">
        <f>IF(VENTAS[[#This Row],[Nombre del Gestor]]&gt;1,VENTAS[[#This Row],[Precio Venta]]*10%,0)</f>
        <v>2</v>
      </c>
      <c r="K1798" s="42">
        <f>IFERROR(VLOOKUP(VENTAS[[#This Row],[Código del producto Vendido]],STOCK[],13,FALSE),VENTAS[[#This Row],[Precio Venta]]*0.6)-VENTAS[[#This Row],[Comisión Unitaria 10%]]</f>
        <v>12</v>
      </c>
      <c r="L1798" s="42">
        <f>VENTAS[[#This Row],[Cantidad]]*(VENTAS[[#This Row],[Precio Venta]]-VENTAS[[#This Row],[Costo Unitario SIN Comision]]-VENTAS[[#This Row],[Comisión Unitaria 10%]]-0.01*VENTAS[[#This Row],[Precio Venta]])</f>
        <v>5.8</v>
      </c>
      <c r="M1798" s="46"/>
      <c r="N1798" s="47" t="s">
        <v>26443</v>
      </c>
    </row>
    <row r="1799" ht="17" customHeight="1" spans="1:14">
      <c r="A1799" s="38">
        <v>45781.3961574074</v>
      </c>
      <c r="B1799" s="39"/>
      <c r="C1799" s="39"/>
      <c r="D1799" s="39" t="s">
        <v>25885</v>
      </c>
      <c r="E1799" s="39" t="s">
        <v>19463</v>
      </c>
      <c r="F1799" s="41" t="s">
        <v>19462</v>
      </c>
      <c r="G1799" s="39">
        <v>1</v>
      </c>
      <c r="H1799" s="42">
        <v>20</v>
      </c>
      <c r="I1799" s="44">
        <f>VENTAS[[#This Row],[Cantidad]]*VENTAS[[#This Row],[Precio Venta]]</f>
        <v>20</v>
      </c>
      <c r="J1799" s="42">
        <f>IF(VENTAS[[#This Row],[Nombre del Gestor]]&gt;1,VENTAS[[#This Row],[Precio Venta]]*10%,0)</f>
        <v>2</v>
      </c>
      <c r="K1799" s="42">
        <f>IFERROR(VLOOKUP(VENTAS[[#This Row],[Código del producto Vendido]],STOCK[],13,FALSE),VENTAS[[#This Row],[Precio Venta]]*0.6)-VENTAS[[#This Row],[Comisión Unitaria 10%]]</f>
        <v>12</v>
      </c>
      <c r="L1799" s="42">
        <f>VENTAS[[#This Row],[Cantidad]]*(VENTAS[[#This Row],[Precio Venta]]-VENTAS[[#This Row],[Costo Unitario SIN Comision]]-VENTAS[[#This Row],[Comisión Unitaria 10%]]-0.01*VENTAS[[#This Row],[Precio Venta]])</f>
        <v>5.8</v>
      </c>
      <c r="M1799" s="46"/>
      <c r="N1799" s="47" t="s">
        <v>26444</v>
      </c>
    </row>
    <row r="1800" ht="17" customHeight="1" spans="1:14">
      <c r="A1800" s="38">
        <v>45781.4081134259</v>
      </c>
      <c r="B1800" s="39"/>
      <c r="C1800" s="39"/>
      <c r="D1800" s="39" t="s">
        <v>24029</v>
      </c>
      <c r="E1800" s="39" t="s">
        <v>19441</v>
      </c>
      <c r="F1800" s="41" t="s">
        <v>19442</v>
      </c>
      <c r="G1800" s="39">
        <v>1</v>
      </c>
      <c r="H1800" s="42">
        <v>22</v>
      </c>
      <c r="I1800" s="44">
        <f>VENTAS[[#This Row],[Cantidad]]*VENTAS[[#This Row],[Precio Venta]]</f>
        <v>22</v>
      </c>
      <c r="J1800" s="42">
        <f>IF(VENTAS[[#This Row],[Nombre del Gestor]]&gt;1,VENTAS[[#This Row],[Precio Venta]]*10%,0)</f>
        <v>2.2</v>
      </c>
      <c r="K1800" s="42">
        <f>IFERROR(VLOOKUP(VENTAS[[#This Row],[Código del producto Vendido]],STOCK[],13,FALSE),VENTAS[[#This Row],[Precio Venta]]*0.6)-VENTAS[[#This Row],[Comisión Unitaria 10%]]</f>
        <v>12</v>
      </c>
      <c r="L1800" s="42">
        <f>VENTAS[[#This Row],[Cantidad]]*(VENTAS[[#This Row],[Precio Venta]]-VENTAS[[#This Row],[Costo Unitario SIN Comision]]-VENTAS[[#This Row],[Comisión Unitaria 10%]]-0.01*VENTAS[[#This Row],[Precio Venta]])</f>
        <v>7.58</v>
      </c>
      <c r="M1800" s="46"/>
      <c r="N1800" s="47" t="s">
        <v>26445</v>
      </c>
    </row>
    <row r="1801" ht="34" customHeight="1" spans="1:14">
      <c r="A1801" s="38">
        <v>45781.4958217593</v>
      </c>
      <c r="B1801" s="39"/>
      <c r="C1801" s="39"/>
      <c r="D1801" s="39" t="s">
        <v>23237</v>
      </c>
      <c r="E1801" s="39" t="s">
        <v>18789</v>
      </c>
      <c r="F1801" s="41" t="s">
        <v>26043</v>
      </c>
      <c r="G1801" s="39">
        <v>1</v>
      </c>
      <c r="H1801" s="42">
        <v>30</v>
      </c>
      <c r="I1801" s="44">
        <f>VENTAS[[#This Row],[Cantidad]]*VENTAS[[#This Row],[Precio Venta]]</f>
        <v>30</v>
      </c>
      <c r="J1801" s="42">
        <f>IF(VENTAS[[#This Row],[Nombre del Gestor]]&gt;1,VENTAS[[#This Row],[Precio Venta]]*10%,0)</f>
        <v>3</v>
      </c>
      <c r="K1801" s="42">
        <f>IFERROR(VLOOKUP(VENTAS[[#This Row],[Código del producto Vendido]],STOCK[],13,FALSE),VENTAS[[#This Row],[Precio Venta]]*0.6)-VENTAS[[#This Row],[Comisión Unitaria 10%]]</f>
        <v>16.73</v>
      </c>
      <c r="L1801" s="42">
        <f>VENTAS[[#This Row],[Cantidad]]*(VENTAS[[#This Row],[Precio Venta]]-VENTAS[[#This Row],[Costo Unitario SIN Comision]]-VENTAS[[#This Row],[Comisión Unitaria 10%]]-0.01*VENTAS[[#This Row],[Precio Venta]])</f>
        <v>9.97</v>
      </c>
      <c r="M1801" s="46"/>
      <c r="N1801" s="47" t="s">
        <v>26446</v>
      </c>
    </row>
    <row r="1802" ht="34" customHeight="1" spans="1:14">
      <c r="A1802" s="38">
        <v>45781.4975694444</v>
      </c>
      <c r="B1802" s="39"/>
      <c r="C1802" s="39"/>
      <c r="D1802" s="39" t="s">
        <v>24029</v>
      </c>
      <c r="E1802" s="39" t="s">
        <v>19380</v>
      </c>
      <c r="F1802" s="41" t="s">
        <v>19381</v>
      </c>
      <c r="G1802" s="39">
        <v>1</v>
      </c>
      <c r="H1802" s="42">
        <v>20</v>
      </c>
      <c r="I1802" s="44">
        <f>VENTAS[[#This Row],[Cantidad]]*VENTAS[[#This Row],[Precio Venta]]</f>
        <v>20</v>
      </c>
      <c r="J1802" s="42">
        <f>IF(VENTAS[[#This Row],[Nombre del Gestor]]&gt;1,VENTAS[[#This Row],[Precio Venta]]*10%,0)</f>
        <v>2</v>
      </c>
      <c r="K1802" s="42">
        <f>IFERROR(VLOOKUP(VENTAS[[#This Row],[Código del producto Vendido]],STOCK[],13,FALSE),VENTAS[[#This Row],[Precio Venta]]*0.6)-VENTAS[[#This Row],[Comisión Unitaria 10%]]</f>
        <v>12</v>
      </c>
      <c r="L1802" s="42">
        <f>VENTAS[[#This Row],[Cantidad]]*(VENTAS[[#This Row],[Precio Venta]]-VENTAS[[#This Row],[Costo Unitario SIN Comision]]-VENTAS[[#This Row],[Comisión Unitaria 10%]]-0.01*VENTAS[[#This Row],[Precio Venta]])</f>
        <v>5.8</v>
      </c>
      <c r="M1802" s="46"/>
      <c r="N1802" s="47" t="s">
        <v>26447</v>
      </c>
    </row>
    <row r="1803" ht="17" customHeight="1" spans="1:14">
      <c r="A1803" s="38">
        <v>45781.4975694444</v>
      </c>
      <c r="B1803" s="39"/>
      <c r="C1803" s="39"/>
      <c r="D1803" s="39" t="s">
        <v>24029</v>
      </c>
      <c r="E1803" s="39" t="s">
        <v>18216</v>
      </c>
      <c r="F1803" s="41" t="s">
        <v>18215</v>
      </c>
      <c r="G1803" s="39">
        <v>1</v>
      </c>
      <c r="H1803" s="42">
        <v>20</v>
      </c>
      <c r="I1803" s="44">
        <f>VENTAS[[#This Row],[Cantidad]]*VENTAS[[#This Row],[Precio Venta]]</f>
        <v>20</v>
      </c>
      <c r="J1803" s="42">
        <f>IF(VENTAS[[#This Row],[Nombre del Gestor]]&gt;1,VENTAS[[#This Row],[Precio Venta]]*10%,0)</f>
        <v>2</v>
      </c>
      <c r="K1803" s="42">
        <f>IFERROR(VLOOKUP(VENTAS[[#This Row],[Código del producto Vendido]],STOCK[],13,FALSE),VENTAS[[#This Row],[Precio Venta]]*0.6)-VENTAS[[#This Row],[Comisión Unitaria 10%]]</f>
        <v>12</v>
      </c>
      <c r="L1803" s="42">
        <f>VENTAS[[#This Row],[Cantidad]]*(VENTAS[[#This Row],[Precio Venta]]-VENTAS[[#This Row],[Costo Unitario SIN Comision]]-VENTAS[[#This Row],[Comisión Unitaria 10%]]-0.01*VENTAS[[#This Row],[Precio Venta]])</f>
        <v>5.8</v>
      </c>
      <c r="M1803" s="46"/>
      <c r="N1803" s="47" t="s">
        <v>26448</v>
      </c>
    </row>
    <row r="1804" ht="34" customHeight="1" spans="1:14">
      <c r="A1804" s="38">
        <v>45781.4975694444</v>
      </c>
      <c r="B1804" s="39"/>
      <c r="C1804" s="39"/>
      <c r="D1804" s="39" t="s">
        <v>24029</v>
      </c>
      <c r="E1804" s="39" t="s">
        <v>17119</v>
      </c>
      <c r="F1804" s="41" t="s">
        <v>16954</v>
      </c>
      <c r="G1804" s="39">
        <v>1</v>
      </c>
      <c r="H1804" s="42">
        <v>20</v>
      </c>
      <c r="I1804" s="44">
        <f>VENTAS[[#This Row],[Cantidad]]*VENTAS[[#This Row],[Precio Venta]]</f>
        <v>20</v>
      </c>
      <c r="J1804" s="42">
        <f>IF(VENTAS[[#This Row],[Nombre del Gestor]]&gt;1,VENTAS[[#This Row],[Precio Venta]]*10%,0)</f>
        <v>2</v>
      </c>
      <c r="K1804" s="42">
        <f>IFERROR(VLOOKUP(VENTAS[[#This Row],[Código del producto Vendido]],STOCK[],13,FALSE),VENTAS[[#This Row],[Precio Venta]]*0.6)-VENTAS[[#This Row],[Comisión Unitaria 10%]]</f>
        <v>9</v>
      </c>
      <c r="L1804" s="42">
        <f>VENTAS[[#This Row],[Cantidad]]*(VENTAS[[#This Row],[Precio Venta]]-VENTAS[[#This Row],[Costo Unitario SIN Comision]]-VENTAS[[#This Row],[Comisión Unitaria 10%]]-0.01*VENTAS[[#This Row],[Precio Venta]])</f>
        <v>8.8</v>
      </c>
      <c r="M1804" s="46"/>
      <c r="N1804" s="47" t="s">
        <v>26449</v>
      </c>
    </row>
    <row r="1805" ht="17" customHeight="1" spans="1:14">
      <c r="A1805" s="38">
        <v>45781.5377314815</v>
      </c>
      <c r="B1805" s="39"/>
      <c r="C1805" s="39"/>
      <c r="D1805" s="39" t="s">
        <v>26450</v>
      </c>
      <c r="E1805" s="39" t="s">
        <v>20975</v>
      </c>
      <c r="F1805" s="41" t="s">
        <v>18792</v>
      </c>
      <c r="G1805" s="39">
        <v>1</v>
      </c>
      <c r="H1805" s="42">
        <v>22</v>
      </c>
      <c r="I1805" s="44">
        <f>VENTAS[[#This Row],[Cantidad]]*VENTAS[[#This Row],[Precio Venta]]</f>
        <v>22</v>
      </c>
      <c r="J1805" s="42">
        <f>IF(VENTAS[[#This Row],[Nombre del Gestor]]&gt;1,VENTAS[[#This Row],[Precio Venta]]*10%,0)</f>
        <v>2.2</v>
      </c>
      <c r="K1805" s="42">
        <f>IFERROR(VLOOKUP(VENTAS[[#This Row],[Código del producto Vendido]],STOCK[],13,FALSE),VENTAS[[#This Row],[Precio Venta]]*0.6)-VENTAS[[#This Row],[Comisión Unitaria 10%]]</f>
        <v>14</v>
      </c>
      <c r="L1805" s="42">
        <f>VENTAS[[#This Row],[Cantidad]]*(VENTAS[[#This Row],[Precio Venta]]-VENTAS[[#This Row],[Costo Unitario SIN Comision]]-VENTAS[[#This Row],[Comisión Unitaria 10%]]-0.01*VENTAS[[#This Row],[Precio Venta]])</f>
        <v>5.58</v>
      </c>
      <c r="M1805" s="46"/>
      <c r="N1805" s="47" t="s">
        <v>26451</v>
      </c>
    </row>
    <row r="1806" ht="34" customHeight="1" spans="1:14">
      <c r="A1806" s="38">
        <v>45781.6268287037</v>
      </c>
      <c r="B1806" s="39"/>
      <c r="C1806" s="39"/>
      <c r="D1806" s="39" t="s">
        <v>25885</v>
      </c>
      <c r="E1806" s="39" t="s">
        <v>19337</v>
      </c>
      <c r="F1806" s="41" t="s">
        <v>19338</v>
      </c>
      <c r="G1806" s="39">
        <v>1</v>
      </c>
      <c r="H1806" s="42">
        <v>35</v>
      </c>
      <c r="I1806" s="44">
        <f>VENTAS[[#This Row],[Cantidad]]*VENTAS[[#This Row],[Precio Venta]]</f>
        <v>35</v>
      </c>
      <c r="J1806" s="42">
        <f>IF(VENTAS[[#This Row],[Nombre del Gestor]]&gt;1,VENTAS[[#This Row],[Precio Venta]]*10%,0)</f>
        <v>3.5</v>
      </c>
      <c r="K1806" s="42">
        <f>IFERROR(VLOOKUP(VENTAS[[#This Row],[Código del producto Vendido]],STOCK[],13,FALSE),VENTAS[[#This Row],[Precio Venta]]*0.6)-VENTAS[[#This Row],[Comisión Unitaria 10%]]</f>
        <v>30</v>
      </c>
      <c r="L1806" s="42">
        <f>VENTAS[[#This Row],[Cantidad]]*(VENTAS[[#This Row],[Precio Venta]]-VENTAS[[#This Row],[Costo Unitario SIN Comision]]-VENTAS[[#This Row],[Comisión Unitaria 10%]]-0.01*VENTAS[[#This Row],[Precio Venta]])</f>
        <v>1.15</v>
      </c>
      <c r="M1806" s="46"/>
      <c r="N1806" s="47" t="s">
        <v>26452</v>
      </c>
    </row>
    <row r="1807" ht="34" customHeight="1" spans="1:14">
      <c r="A1807" s="38">
        <v>45781.6901967593</v>
      </c>
      <c r="B1807" s="39"/>
      <c r="C1807" s="39"/>
      <c r="D1807" s="39"/>
      <c r="E1807" s="39" t="s">
        <v>19387</v>
      </c>
      <c r="F1807" s="41" t="s">
        <v>26441</v>
      </c>
      <c r="G1807" s="39">
        <v>1</v>
      </c>
      <c r="H1807" s="42">
        <v>35</v>
      </c>
      <c r="I1807" s="44">
        <f>VENTAS[[#This Row],[Cantidad]]*VENTAS[[#This Row],[Precio Venta]]</f>
        <v>35</v>
      </c>
      <c r="J1807" s="42">
        <f>IF(VENTAS[[#This Row],[Nombre del Gestor]]&gt;1,VENTAS[[#This Row],[Precio Venta]]*10%,0)</f>
        <v>0</v>
      </c>
      <c r="K1807" s="42">
        <f>IFERROR(VLOOKUP(VENTAS[[#This Row],[Código del producto Vendido]],STOCK[],13,FALSE),VENTAS[[#This Row],[Precio Venta]]*0.6)-VENTAS[[#This Row],[Comisión Unitaria 10%]]</f>
        <v>15.5</v>
      </c>
      <c r="L1807" s="42">
        <f>VENTAS[[#This Row],[Cantidad]]*(VENTAS[[#This Row],[Precio Venta]]-VENTAS[[#This Row],[Costo Unitario SIN Comision]]-VENTAS[[#This Row],[Comisión Unitaria 10%]]-0.01*VENTAS[[#This Row],[Precio Venta]])</f>
        <v>19.15</v>
      </c>
      <c r="M1807" s="46"/>
      <c r="N1807" s="47" t="s">
        <v>26453</v>
      </c>
    </row>
    <row r="1808" ht="17" customHeight="1" spans="1:14">
      <c r="A1808" s="38">
        <v>45782.6947222222</v>
      </c>
      <c r="B1808" s="39"/>
      <c r="C1808" s="39"/>
      <c r="D1808" s="39" t="s">
        <v>26454</v>
      </c>
      <c r="E1808" s="39" t="s">
        <v>19296</v>
      </c>
      <c r="F1808" s="41" t="s">
        <v>19297</v>
      </c>
      <c r="G1808" s="39">
        <v>1</v>
      </c>
      <c r="H1808" s="42">
        <v>35</v>
      </c>
      <c r="I1808" s="44">
        <f>VENTAS[[#This Row],[Cantidad]]*VENTAS[[#This Row],[Precio Venta]]</f>
        <v>35</v>
      </c>
      <c r="J1808" s="42">
        <f>IF(VENTAS[[#This Row],[Nombre del Gestor]]&gt;1,VENTAS[[#This Row],[Precio Venta]]*10%,0)</f>
        <v>3.5</v>
      </c>
      <c r="K1808" s="42">
        <f>IFERROR(VLOOKUP(VENTAS[[#This Row],[Código del producto Vendido]],STOCK[],13,FALSE),VENTAS[[#This Row],[Precio Venta]]*0.6)-VENTAS[[#This Row],[Comisión Unitaria 10%]]</f>
        <v>25</v>
      </c>
      <c r="L1808" s="42">
        <f>VENTAS[[#This Row],[Cantidad]]*(VENTAS[[#This Row],[Precio Venta]]-VENTAS[[#This Row],[Costo Unitario SIN Comision]]-VENTAS[[#This Row],[Comisión Unitaria 10%]]-0.01*VENTAS[[#This Row],[Precio Venta]])</f>
        <v>6.15</v>
      </c>
      <c r="M1808" s="46"/>
      <c r="N1808" s="47" t="s">
        <v>26455</v>
      </c>
    </row>
    <row r="1809" ht="17" customHeight="1" spans="1:14">
      <c r="A1809" s="38">
        <v>45782.696400463</v>
      </c>
      <c r="B1809" s="39"/>
      <c r="C1809" s="39"/>
      <c r="D1809" s="39" t="s">
        <v>26456</v>
      </c>
      <c r="E1809" s="39" t="s">
        <v>19307</v>
      </c>
      <c r="F1809" s="41" t="s">
        <v>19308</v>
      </c>
      <c r="G1809" s="39">
        <v>1</v>
      </c>
      <c r="H1809" s="42">
        <v>35</v>
      </c>
      <c r="I1809" s="44">
        <f>VENTAS[[#This Row],[Cantidad]]*VENTAS[[#This Row],[Precio Venta]]</f>
        <v>35</v>
      </c>
      <c r="J1809" s="42">
        <f>IF(VENTAS[[#This Row],[Nombre del Gestor]]&gt;1,VENTAS[[#This Row],[Precio Venta]]*10%,0)</f>
        <v>3.5</v>
      </c>
      <c r="K1809" s="42">
        <f>IFERROR(VLOOKUP(VENTAS[[#This Row],[Código del producto Vendido]],STOCK[],13,FALSE),VENTAS[[#This Row],[Precio Venta]]*0.6)-VENTAS[[#This Row],[Comisión Unitaria 10%]]</f>
        <v>25</v>
      </c>
      <c r="L1809" s="42">
        <f>VENTAS[[#This Row],[Cantidad]]*(VENTAS[[#This Row],[Precio Venta]]-VENTAS[[#This Row],[Costo Unitario SIN Comision]]-VENTAS[[#This Row],[Comisión Unitaria 10%]]-0.01*VENTAS[[#This Row],[Precio Venta]])</f>
        <v>6.15</v>
      </c>
      <c r="M1809" s="46"/>
      <c r="N1809" s="47" t="s">
        <v>26457</v>
      </c>
    </row>
    <row r="1810" ht="34" customHeight="1" spans="1:14">
      <c r="A1810" s="38">
        <v>45782.696400463</v>
      </c>
      <c r="B1810" s="39"/>
      <c r="C1810" s="39"/>
      <c r="D1810" s="39" t="s">
        <v>26456</v>
      </c>
      <c r="E1810" s="39" t="s">
        <v>16775</v>
      </c>
      <c r="F1810" s="41" t="s">
        <v>16774</v>
      </c>
      <c r="G1810" s="39">
        <v>1</v>
      </c>
      <c r="H1810" s="42">
        <v>20</v>
      </c>
      <c r="I1810" s="44">
        <f>VENTAS[[#This Row],[Cantidad]]*VENTAS[[#This Row],[Precio Venta]]</f>
        <v>20</v>
      </c>
      <c r="J1810" s="42">
        <f>IF(VENTAS[[#This Row],[Nombre del Gestor]]&gt;1,VENTAS[[#This Row],[Precio Venta]]*10%,0)</f>
        <v>2</v>
      </c>
      <c r="K1810" s="42">
        <f>IFERROR(VLOOKUP(VENTAS[[#This Row],[Código del producto Vendido]],STOCK[],13,FALSE),VENTAS[[#This Row],[Precio Venta]]*0.6)-VENTAS[[#This Row],[Comisión Unitaria 10%]]</f>
        <v>6.65</v>
      </c>
      <c r="L1810" s="42">
        <f>VENTAS[[#This Row],[Cantidad]]*(VENTAS[[#This Row],[Precio Venta]]-VENTAS[[#This Row],[Costo Unitario SIN Comision]]-VENTAS[[#This Row],[Comisión Unitaria 10%]]-0.01*VENTAS[[#This Row],[Precio Venta]])</f>
        <v>11.15</v>
      </c>
      <c r="M1810" s="46"/>
      <c r="N1810" s="47" t="s">
        <v>26458</v>
      </c>
    </row>
    <row r="1811" ht="17" customHeight="1" spans="1:14">
      <c r="A1811" s="38">
        <v>45782.696400463</v>
      </c>
      <c r="B1811" s="39"/>
      <c r="C1811" s="39"/>
      <c r="D1811" s="39" t="s">
        <v>26456</v>
      </c>
      <c r="E1811" s="39" t="s">
        <v>16769</v>
      </c>
      <c r="F1811" s="41" t="s">
        <v>16771</v>
      </c>
      <c r="G1811" s="39">
        <v>1</v>
      </c>
      <c r="H1811" s="42">
        <v>35</v>
      </c>
      <c r="I1811" s="44">
        <f>VENTAS[[#This Row],[Cantidad]]*VENTAS[[#This Row],[Precio Venta]]</f>
        <v>35</v>
      </c>
      <c r="J1811" s="42">
        <f>IF(VENTAS[[#This Row],[Nombre del Gestor]]&gt;1,VENTAS[[#This Row],[Precio Venta]]*10%,0)</f>
        <v>3.5</v>
      </c>
      <c r="K1811" s="42">
        <f>IFERROR(VLOOKUP(VENTAS[[#This Row],[Código del producto Vendido]],STOCK[],13,FALSE),VENTAS[[#This Row],[Precio Venta]]*0.6)-VENTAS[[#This Row],[Comisión Unitaria 10%]]</f>
        <v>12.15</v>
      </c>
      <c r="L1811" s="42">
        <f>VENTAS[[#This Row],[Cantidad]]*(VENTAS[[#This Row],[Precio Venta]]-VENTAS[[#This Row],[Costo Unitario SIN Comision]]-VENTAS[[#This Row],[Comisión Unitaria 10%]]-0.01*VENTAS[[#This Row],[Precio Venta]])</f>
        <v>19</v>
      </c>
      <c r="M1811" s="46"/>
      <c r="N1811" s="47" t="s">
        <v>26459</v>
      </c>
    </row>
    <row r="1812" ht="34" customHeight="1" spans="1:14">
      <c r="A1812" s="38">
        <v>45782.6980902778</v>
      </c>
      <c r="B1812" s="39"/>
      <c r="C1812" s="39"/>
      <c r="D1812" s="39"/>
      <c r="E1812" s="39" t="s">
        <v>18944</v>
      </c>
      <c r="F1812" s="41" t="s">
        <v>18945</v>
      </c>
      <c r="G1812" s="39">
        <v>1</v>
      </c>
      <c r="H1812" s="42">
        <v>25</v>
      </c>
      <c r="I1812" s="44">
        <f>VENTAS[[#This Row],[Cantidad]]*VENTAS[[#This Row],[Precio Venta]]</f>
        <v>25</v>
      </c>
      <c r="J1812" s="42">
        <f>IF(VENTAS[[#This Row],[Nombre del Gestor]]&gt;1,VENTAS[[#This Row],[Precio Venta]]*10%,0)</f>
        <v>0</v>
      </c>
      <c r="K1812" s="42">
        <f>IFERROR(VLOOKUP(VENTAS[[#This Row],[Código del producto Vendido]],STOCK[],13,FALSE),VENTAS[[#This Row],[Precio Venta]]*0.6)-VENTAS[[#This Row],[Comisión Unitaria 10%]]</f>
        <v>14.5</v>
      </c>
      <c r="L1812" s="42">
        <f>VENTAS[[#This Row],[Cantidad]]*(VENTAS[[#This Row],[Precio Venta]]-VENTAS[[#This Row],[Costo Unitario SIN Comision]]-VENTAS[[#This Row],[Comisión Unitaria 10%]]-0.01*VENTAS[[#This Row],[Precio Venta]])</f>
        <v>10.25</v>
      </c>
      <c r="M1812" s="46"/>
      <c r="N1812" s="47" t="s">
        <v>26460</v>
      </c>
    </row>
    <row r="1813" ht="34" customHeight="1" spans="1:14">
      <c r="A1813" s="38">
        <v>45782.69875</v>
      </c>
      <c r="B1813" s="39"/>
      <c r="C1813" s="39"/>
      <c r="D1813" s="39"/>
      <c r="E1813" s="39" t="s">
        <v>18785</v>
      </c>
      <c r="F1813" s="41" t="s">
        <v>18786</v>
      </c>
      <c r="G1813" s="39">
        <v>1</v>
      </c>
      <c r="H1813" s="42">
        <v>35</v>
      </c>
      <c r="I1813" s="44">
        <f>VENTAS[[#This Row],[Cantidad]]*VENTAS[[#This Row],[Precio Venta]]</f>
        <v>35</v>
      </c>
      <c r="J1813" s="42">
        <f>IF(VENTAS[[#This Row],[Nombre del Gestor]]&gt;1,VENTAS[[#This Row],[Precio Venta]]*10%,0)</f>
        <v>0</v>
      </c>
      <c r="K1813" s="42">
        <f>IFERROR(VLOOKUP(VENTAS[[#This Row],[Código del producto Vendido]],STOCK[],13,FALSE),VENTAS[[#This Row],[Precio Venta]]*0.6)-VENTAS[[#This Row],[Comisión Unitaria 10%]]</f>
        <v>21.3</v>
      </c>
      <c r="L1813" s="42">
        <f>VENTAS[[#This Row],[Cantidad]]*(VENTAS[[#This Row],[Precio Venta]]-VENTAS[[#This Row],[Costo Unitario SIN Comision]]-VENTAS[[#This Row],[Comisión Unitaria 10%]]-0.01*VENTAS[[#This Row],[Precio Venta]])</f>
        <v>13.35</v>
      </c>
      <c r="M1813" s="46"/>
      <c r="N1813" s="47" t="s">
        <v>26461</v>
      </c>
    </row>
    <row r="1814" ht="34" customHeight="1" spans="1:14">
      <c r="A1814" s="38">
        <v>45782.7231712963</v>
      </c>
      <c r="B1814" s="39"/>
      <c r="C1814" s="39"/>
      <c r="D1814" s="39"/>
      <c r="E1814" s="39" t="s">
        <v>18839</v>
      </c>
      <c r="F1814" s="41" t="s">
        <v>26462</v>
      </c>
      <c r="G1814" s="39">
        <v>1</v>
      </c>
      <c r="H1814" s="42">
        <v>30</v>
      </c>
      <c r="I1814" s="44">
        <f>VENTAS[[#This Row],[Cantidad]]*VENTAS[[#This Row],[Precio Venta]]</f>
        <v>30</v>
      </c>
      <c r="J1814" s="42">
        <f>IF(VENTAS[[#This Row],[Nombre del Gestor]]&gt;1,VENTAS[[#This Row],[Precio Venta]]*10%,0)</f>
        <v>0</v>
      </c>
      <c r="K1814" s="42">
        <f>IFERROR(VLOOKUP(VENTAS[[#This Row],[Código del producto Vendido]],STOCK[],13,FALSE),VENTAS[[#This Row],[Precio Venta]]*0.6)-VENTAS[[#This Row],[Comisión Unitaria 10%]]</f>
        <v>14.98</v>
      </c>
      <c r="L1814" s="42">
        <f>VENTAS[[#This Row],[Cantidad]]*(VENTAS[[#This Row],[Precio Venta]]-VENTAS[[#This Row],[Costo Unitario SIN Comision]]-VENTAS[[#This Row],[Comisión Unitaria 10%]]-0.01*VENTAS[[#This Row],[Precio Venta]])</f>
        <v>14.72</v>
      </c>
      <c r="M1814" s="46"/>
      <c r="N1814" s="47" t="s">
        <v>26463</v>
      </c>
    </row>
    <row r="1815" ht="34" customHeight="1" spans="1:14">
      <c r="A1815" s="38">
        <v>45782.7235532407</v>
      </c>
      <c r="B1815" s="39"/>
      <c r="C1815" s="39"/>
      <c r="D1815" s="39"/>
      <c r="E1815" s="39" t="s">
        <v>18765</v>
      </c>
      <c r="F1815" s="41" t="s">
        <v>18766</v>
      </c>
      <c r="G1815" s="39">
        <v>1</v>
      </c>
      <c r="H1815" s="42">
        <v>30</v>
      </c>
      <c r="I1815" s="44">
        <f>VENTAS[[#This Row],[Cantidad]]*VENTAS[[#This Row],[Precio Venta]]</f>
        <v>30</v>
      </c>
      <c r="J1815" s="42">
        <f>IF(VENTAS[[#This Row],[Nombre del Gestor]]&gt;1,VENTAS[[#This Row],[Precio Venta]]*10%,0)</f>
        <v>0</v>
      </c>
      <c r="K1815" s="42">
        <f>IFERROR(VLOOKUP(VENTAS[[#This Row],[Código del producto Vendido]],STOCK[],13,FALSE),VENTAS[[#This Row],[Precio Venta]]*0.6)-VENTAS[[#This Row],[Comisión Unitaria 10%]]</f>
        <v>15.73</v>
      </c>
      <c r="L1815" s="42">
        <f>VENTAS[[#This Row],[Cantidad]]*(VENTAS[[#This Row],[Precio Venta]]-VENTAS[[#This Row],[Costo Unitario SIN Comision]]-VENTAS[[#This Row],[Comisión Unitaria 10%]]-0.01*VENTAS[[#This Row],[Precio Venta]])</f>
        <v>13.97</v>
      </c>
      <c r="M1815" s="46"/>
      <c r="N1815" s="47" t="s">
        <v>26464</v>
      </c>
    </row>
    <row r="1816" ht="34" customHeight="1" spans="1:14">
      <c r="A1816" s="38">
        <v>45782.7257060185</v>
      </c>
      <c r="B1816" s="39"/>
      <c r="C1816" s="39"/>
      <c r="D1816" s="39" t="s">
        <v>26465</v>
      </c>
      <c r="E1816" s="39" t="s">
        <v>19985</v>
      </c>
      <c r="F1816" s="41" t="s">
        <v>18999</v>
      </c>
      <c r="G1816" s="39">
        <v>1</v>
      </c>
      <c r="H1816" s="42">
        <v>35</v>
      </c>
      <c r="I1816" s="44">
        <f>VENTAS[[#This Row],[Cantidad]]*VENTAS[[#This Row],[Precio Venta]]</f>
        <v>35</v>
      </c>
      <c r="J1816" s="42">
        <f>IF(VENTAS[[#This Row],[Nombre del Gestor]]&gt;1,VENTAS[[#This Row],[Precio Venta]]*10%,0)</f>
        <v>3.5</v>
      </c>
      <c r="K1816" s="42">
        <f>IFERROR(VLOOKUP(VENTAS[[#This Row],[Código del producto Vendido]],STOCK[],13,FALSE),VENTAS[[#This Row],[Precio Venta]]*0.6)-VENTAS[[#This Row],[Comisión Unitaria 10%]]</f>
        <v>25</v>
      </c>
      <c r="L1816" s="42">
        <f>VENTAS[[#This Row],[Cantidad]]*(VENTAS[[#This Row],[Precio Venta]]-VENTAS[[#This Row],[Costo Unitario SIN Comision]]-VENTAS[[#This Row],[Comisión Unitaria 10%]]-0.01*VENTAS[[#This Row],[Precio Venta]])</f>
        <v>6.15</v>
      </c>
      <c r="M1816" s="46"/>
      <c r="N1816" s="47" t="s">
        <v>26466</v>
      </c>
    </row>
    <row r="1817" ht="34" customHeight="1" spans="1:14">
      <c r="A1817" s="38">
        <v>45782.7275115741</v>
      </c>
      <c r="B1817" s="39"/>
      <c r="C1817" s="39"/>
      <c r="D1817" s="39"/>
      <c r="E1817" s="39" t="s">
        <v>18610</v>
      </c>
      <c r="F1817" s="41" t="s">
        <v>18611</v>
      </c>
      <c r="G1817" s="39">
        <v>1</v>
      </c>
      <c r="H1817" s="42">
        <v>35</v>
      </c>
      <c r="I1817" s="44">
        <f>VENTAS[[#This Row],[Cantidad]]*VENTAS[[#This Row],[Precio Venta]]</f>
        <v>35</v>
      </c>
      <c r="J1817" s="42">
        <f>IF(VENTAS[[#This Row],[Nombre del Gestor]]&gt;1,VENTAS[[#This Row],[Precio Venta]]*10%,0)</f>
        <v>0</v>
      </c>
      <c r="K1817" s="42">
        <f>IFERROR(VLOOKUP(VENTAS[[#This Row],[Código del producto Vendido]],STOCK[],13,FALSE),VENTAS[[#This Row],[Precio Venta]]*0.6)-VENTAS[[#This Row],[Comisión Unitaria 10%]]</f>
        <v>15.5</v>
      </c>
      <c r="L1817" s="42">
        <f>VENTAS[[#This Row],[Cantidad]]*(VENTAS[[#This Row],[Precio Venta]]-VENTAS[[#This Row],[Costo Unitario SIN Comision]]-VENTAS[[#This Row],[Comisión Unitaria 10%]]-0.01*VENTAS[[#This Row],[Precio Venta]])</f>
        <v>19.15</v>
      </c>
      <c r="M1817" s="46"/>
      <c r="N1817" s="47" t="s">
        <v>26467</v>
      </c>
    </row>
    <row r="1818" ht="34" customHeight="1" spans="1:14">
      <c r="A1818" s="38">
        <v>45783.5607523148</v>
      </c>
      <c r="B1818" s="39"/>
      <c r="C1818" s="39"/>
      <c r="D1818" s="39" t="s">
        <v>24029</v>
      </c>
      <c r="E1818" s="39" t="s">
        <v>18839</v>
      </c>
      <c r="F1818" s="41" t="s">
        <v>26462</v>
      </c>
      <c r="G1818" s="39">
        <v>1</v>
      </c>
      <c r="H1818" s="42">
        <v>30</v>
      </c>
      <c r="I1818" s="44">
        <f>VENTAS[[#This Row],[Cantidad]]*VENTAS[[#This Row],[Precio Venta]]</f>
        <v>30</v>
      </c>
      <c r="J1818" s="42">
        <f>IF(VENTAS[[#This Row],[Nombre del Gestor]]&gt;1,VENTAS[[#This Row],[Precio Venta]]*10%,0)</f>
        <v>3</v>
      </c>
      <c r="K1818" s="42">
        <f>IFERROR(VLOOKUP(VENTAS[[#This Row],[Código del producto Vendido]],STOCK[],13,FALSE),VENTAS[[#This Row],[Precio Venta]]*0.6)-VENTAS[[#This Row],[Comisión Unitaria 10%]]</f>
        <v>11.98</v>
      </c>
      <c r="L1818" s="42">
        <f>VENTAS[[#This Row],[Cantidad]]*(VENTAS[[#This Row],[Precio Venta]]-VENTAS[[#This Row],[Costo Unitario SIN Comision]]-VENTAS[[#This Row],[Comisión Unitaria 10%]]-0.01*VENTAS[[#This Row],[Precio Venta]])</f>
        <v>14.72</v>
      </c>
      <c r="M1818" s="46"/>
      <c r="N1818" s="47" t="s">
        <v>26468</v>
      </c>
    </row>
    <row r="1819" ht="34" customHeight="1" spans="1:14">
      <c r="A1819" s="38">
        <v>45783.5665972222</v>
      </c>
      <c r="B1819" s="39"/>
      <c r="C1819" s="39"/>
      <c r="D1819" s="39" t="s">
        <v>26469</v>
      </c>
      <c r="E1819" s="39" t="s">
        <v>18778</v>
      </c>
      <c r="F1819" s="41" t="s">
        <v>18777</v>
      </c>
      <c r="G1819" s="39">
        <v>1</v>
      </c>
      <c r="H1819" s="42">
        <v>30</v>
      </c>
      <c r="I1819" s="44">
        <f>VENTAS[[#This Row],[Cantidad]]*VENTAS[[#This Row],[Precio Venta]]</f>
        <v>30</v>
      </c>
      <c r="J1819" s="42">
        <f>IF(VENTAS[[#This Row],[Nombre del Gestor]]&gt;1,VENTAS[[#This Row],[Precio Venta]]*10%,0)</f>
        <v>3</v>
      </c>
      <c r="K1819" s="42">
        <f>IFERROR(VLOOKUP(VENTAS[[#This Row],[Código del producto Vendido]],STOCK[],13,FALSE),VENTAS[[#This Row],[Precio Venta]]*0.6)-VENTAS[[#This Row],[Comisión Unitaria 10%]]</f>
        <v>9.94</v>
      </c>
      <c r="L1819" s="42">
        <f>VENTAS[[#This Row],[Cantidad]]*(VENTAS[[#This Row],[Precio Venta]]-VENTAS[[#This Row],[Costo Unitario SIN Comision]]-VENTAS[[#This Row],[Comisión Unitaria 10%]]-0.01*VENTAS[[#This Row],[Precio Venta]])</f>
        <v>16.76</v>
      </c>
      <c r="M1819" s="46"/>
      <c r="N1819" s="47" t="s">
        <v>26470</v>
      </c>
    </row>
    <row r="1820" ht="34" customHeight="1" spans="1:14">
      <c r="A1820" s="38">
        <v>45783.5687615741</v>
      </c>
      <c r="B1820" s="39"/>
      <c r="C1820" s="39"/>
      <c r="D1820" s="39"/>
      <c r="E1820" s="39" t="s">
        <v>17599</v>
      </c>
      <c r="F1820" s="41" t="s">
        <v>17600</v>
      </c>
      <c r="G1820" s="39">
        <v>1</v>
      </c>
      <c r="H1820" s="42">
        <v>25</v>
      </c>
      <c r="I1820" s="44">
        <f>VENTAS[[#This Row],[Cantidad]]*VENTAS[[#This Row],[Precio Venta]]</f>
        <v>25</v>
      </c>
      <c r="J1820" s="42">
        <f>IF(VENTAS[[#This Row],[Nombre del Gestor]]&gt;1,VENTAS[[#This Row],[Precio Venta]]*10%,0)</f>
        <v>0</v>
      </c>
      <c r="K1820" s="42">
        <f>IFERROR(VLOOKUP(VENTAS[[#This Row],[Código del producto Vendido]],STOCK[],13,FALSE),VENTAS[[#This Row],[Precio Venta]]*0.6)-VENTAS[[#This Row],[Comisión Unitaria 10%]]</f>
        <v>15.06</v>
      </c>
      <c r="L1820" s="42">
        <f>VENTAS[[#This Row],[Cantidad]]*(VENTAS[[#This Row],[Precio Venta]]-VENTAS[[#This Row],[Costo Unitario SIN Comision]]-VENTAS[[#This Row],[Comisión Unitaria 10%]]-0.01*VENTAS[[#This Row],[Precio Venta]])</f>
        <v>9.69</v>
      </c>
      <c r="M1820" s="46"/>
      <c r="N1820" s="47" t="s">
        <v>26471</v>
      </c>
    </row>
    <row r="1821" ht="34" customHeight="1" spans="1:14">
      <c r="A1821" s="38">
        <v>45783.5691550926</v>
      </c>
      <c r="B1821" s="39"/>
      <c r="C1821" s="39"/>
      <c r="D1821" s="39"/>
      <c r="E1821" s="39" t="s">
        <v>17603</v>
      </c>
      <c r="F1821" s="41" t="s">
        <v>17604</v>
      </c>
      <c r="G1821" s="39">
        <v>1</v>
      </c>
      <c r="H1821" s="42">
        <v>25</v>
      </c>
      <c r="I1821" s="44">
        <f>VENTAS[[#This Row],[Cantidad]]*VENTAS[[#This Row],[Precio Venta]]</f>
        <v>25</v>
      </c>
      <c r="J1821" s="42">
        <f>IF(VENTAS[[#This Row],[Nombre del Gestor]]&gt;1,VENTAS[[#This Row],[Precio Venta]]*10%,0)</f>
        <v>0</v>
      </c>
      <c r="K1821" s="42">
        <f>IFERROR(VLOOKUP(VENTAS[[#This Row],[Código del producto Vendido]],STOCK[],13,FALSE),VENTAS[[#This Row],[Precio Venta]]*0.6)-VENTAS[[#This Row],[Comisión Unitaria 10%]]</f>
        <v>14.5</v>
      </c>
      <c r="L1821" s="42">
        <f>VENTAS[[#This Row],[Cantidad]]*(VENTAS[[#This Row],[Precio Venta]]-VENTAS[[#This Row],[Costo Unitario SIN Comision]]-VENTAS[[#This Row],[Comisión Unitaria 10%]]-0.01*VENTAS[[#This Row],[Precio Venta]])</f>
        <v>10.25</v>
      </c>
      <c r="M1821" s="46"/>
      <c r="N1821" s="47" t="s">
        <v>26472</v>
      </c>
    </row>
    <row r="1822" ht="34" customHeight="1" spans="1:14">
      <c r="A1822" s="38">
        <v>45783.5703240741</v>
      </c>
      <c r="B1822" s="39"/>
      <c r="C1822" s="39"/>
      <c r="D1822" s="39" t="s">
        <v>26032</v>
      </c>
      <c r="E1822" s="39" t="s">
        <v>18165</v>
      </c>
      <c r="F1822" s="41" t="s">
        <v>17890</v>
      </c>
      <c r="G1822" s="39">
        <v>1</v>
      </c>
      <c r="H1822" s="42">
        <v>25</v>
      </c>
      <c r="I1822" s="44">
        <f>VENTAS[[#This Row],[Cantidad]]*VENTAS[[#This Row],[Precio Venta]]</f>
        <v>25</v>
      </c>
      <c r="J1822" s="42">
        <f>IF(VENTAS[[#This Row],[Nombre del Gestor]]&gt;1,VENTAS[[#This Row],[Precio Venta]]*10%,0)</f>
        <v>2.5</v>
      </c>
      <c r="K1822" s="42">
        <f>IFERROR(VLOOKUP(VENTAS[[#This Row],[Código del producto Vendido]],STOCK[],13,FALSE),VENTAS[[#This Row],[Precio Venta]]*0.6)-VENTAS[[#This Row],[Comisión Unitaria 10%]]</f>
        <v>12</v>
      </c>
      <c r="L1822" s="42">
        <f>VENTAS[[#This Row],[Cantidad]]*(VENTAS[[#This Row],[Precio Venta]]-VENTAS[[#This Row],[Costo Unitario SIN Comision]]-VENTAS[[#This Row],[Comisión Unitaria 10%]]-0.01*VENTAS[[#This Row],[Precio Venta]])</f>
        <v>10.25</v>
      </c>
      <c r="M1822" s="46"/>
      <c r="N1822" s="47" t="s">
        <v>26473</v>
      </c>
    </row>
    <row r="1823" ht="17" customHeight="1" spans="1:14">
      <c r="A1823" s="38">
        <v>45783.5710532407</v>
      </c>
      <c r="B1823" s="39"/>
      <c r="C1823" s="39"/>
      <c r="D1823" s="39" t="s">
        <v>25960</v>
      </c>
      <c r="E1823" s="39" t="s">
        <v>16824</v>
      </c>
      <c r="F1823" s="41" t="s">
        <v>16825</v>
      </c>
      <c r="G1823" s="39">
        <v>1</v>
      </c>
      <c r="H1823" s="42">
        <v>30</v>
      </c>
      <c r="I1823" s="44">
        <f>VENTAS[[#This Row],[Cantidad]]*VENTAS[[#This Row],[Precio Venta]]</f>
        <v>30</v>
      </c>
      <c r="J1823" s="42">
        <f>IF(VENTAS[[#This Row],[Nombre del Gestor]]&gt;1,VENTAS[[#This Row],[Precio Venta]]*10%,0)</f>
        <v>3</v>
      </c>
      <c r="K1823" s="42">
        <f>IFERROR(VLOOKUP(VENTAS[[#This Row],[Código del producto Vendido]],STOCK[],13,FALSE),VENTAS[[#This Row],[Precio Venta]]*0.6)-VENTAS[[#This Row],[Comisión Unitaria 10%]]</f>
        <v>11.63</v>
      </c>
      <c r="L1823" s="42">
        <f>VENTAS[[#This Row],[Cantidad]]*(VENTAS[[#This Row],[Precio Venta]]-VENTAS[[#This Row],[Costo Unitario SIN Comision]]-VENTAS[[#This Row],[Comisión Unitaria 10%]]-0.01*VENTAS[[#This Row],[Precio Venta]])</f>
        <v>15.07</v>
      </c>
      <c r="M1823" s="46"/>
      <c r="N1823" s="47" t="s">
        <v>26474</v>
      </c>
    </row>
    <row r="1824" ht="34" customHeight="1" spans="1:14">
      <c r="A1824" s="38">
        <v>45783.5716087963</v>
      </c>
      <c r="B1824" s="39"/>
      <c r="C1824" s="39"/>
      <c r="D1824" s="39" t="s">
        <v>25960</v>
      </c>
      <c r="E1824" s="39" t="s">
        <v>17509</v>
      </c>
      <c r="F1824" s="41" t="s">
        <v>17510</v>
      </c>
      <c r="G1824" s="39">
        <v>1</v>
      </c>
      <c r="H1824" s="42">
        <v>28</v>
      </c>
      <c r="I1824" s="44">
        <f>VENTAS[[#This Row],[Cantidad]]*VENTAS[[#This Row],[Precio Venta]]</f>
        <v>28</v>
      </c>
      <c r="J1824" s="42">
        <f>IF(VENTAS[[#This Row],[Nombre del Gestor]]&gt;1,VENTAS[[#This Row],[Precio Venta]]*10%,0)</f>
        <v>2.8</v>
      </c>
      <c r="K1824" s="42">
        <f>IFERROR(VLOOKUP(VENTAS[[#This Row],[Código del producto Vendido]],STOCK[],13,FALSE),VENTAS[[#This Row],[Precio Venta]]*0.6)-VENTAS[[#This Row],[Comisión Unitaria 10%]]</f>
        <v>10.5</v>
      </c>
      <c r="L1824" s="42">
        <f>VENTAS[[#This Row],[Cantidad]]*(VENTAS[[#This Row],[Precio Venta]]-VENTAS[[#This Row],[Costo Unitario SIN Comision]]-VENTAS[[#This Row],[Comisión Unitaria 10%]]-0.01*VENTAS[[#This Row],[Precio Venta]])</f>
        <v>14.42</v>
      </c>
      <c r="M1824" s="46"/>
      <c r="N1824" s="47" t="s">
        <v>26475</v>
      </c>
    </row>
    <row r="1825" ht="34" customHeight="1" spans="1:14">
      <c r="A1825" s="38">
        <v>45783.5722569444</v>
      </c>
      <c r="B1825" s="39"/>
      <c r="C1825" s="39"/>
      <c r="D1825" s="39" t="s">
        <v>25960</v>
      </c>
      <c r="E1825" s="39" t="s">
        <v>16765</v>
      </c>
      <c r="F1825" s="41" t="s">
        <v>25719</v>
      </c>
      <c r="G1825" s="39">
        <v>1</v>
      </c>
      <c r="H1825" s="42">
        <v>30</v>
      </c>
      <c r="I1825" s="44">
        <f>VENTAS[[#This Row],[Cantidad]]*VENTAS[[#This Row],[Precio Venta]]</f>
        <v>30</v>
      </c>
      <c r="J1825" s="42">
        <f>IF(VENTAS[[#This Row],[Nombre del Gestor]]&gt;1,VENTAS[[#This Row],[Precio Venta]]*10%,0)</f>
        <v>3</v>
      </c>
      <c r="K1825" s="42">
        <f>IFERROR(VLOOKUP(VENTAS[[#This Row],[Código del producto Vendido]],STOCK[],13,FALSE),VENTAS[[#This Row],[Precio Venta]]*0.6)-VENTAS[[#This Row],[Comisión Unitaria 10%]]</f>
        <v>13.19</v>
      </c>
      <c r="L1825" s="42">
        <f>VENTAS[[#This Row],[Cantidad]]*(VENTAS[[#This Row],[Precio Venta]]-VENTAS[[#This Row],[Costo Unitario SIN Comision]]-VENTAS[[#This Row],[Comisión Unitaria 10%]]-0.01*VENTAS[[#This Row],[Precio Venta]])</f>
        <v>13.51</v>
      </c>
      <c r="M1825" s="46"/>
      <c r="N1825" s="47" t="s">
        <v>26476</v>
      </c>
    </row>
    <row r="1826" ht="34" customHeight="1" spans="1:14">
      <c r="A1826" s="38">
        <v>45783.5728240741</v>
      </c>
      <c r="B1826" s="39"/>
      <c r="C1826" s="39"/>
      <c r="D1826" s="39" t="s">
        <v>25960</v>
      </c>
      <c r="E1826" s="39" t="s">
        <v>18841</v>
      </c>
      <c r="F1826" s="41" t="s">
        <v>26462</v>
      </c>
      <c r="G1826" s="39">
        <v>1</v>
      </c>
      <c r="H1826" s="42">
        <v>30</v>
      </c>
      <c r="I1826" s="44">
        <f>VENTAS[[#This Row],[Cantidad]]*VENTAS[[#This Row],[Precio Venta]]</f>
        <v>30</v>
      </c>
      <c r="J1826" s="42">
        <f>IF(VENTAS[[#This Row],[Nombre del Gestor]]&gt;1,VENTAS[[#This Row],[Precio Venta]]*10%,0)</f>
        <v>3</v>
      </c>
      <c r="K1826" s="42">
        <f>IFERROR(VLOOKUP(VENTAS[[#This Row],[Código del producto Vendido]],STOCK[],13,FALSE),VENTAS[[#This Row],[Precio Venta]]*0.6)-VENTAS[[#This Row],[Comisión Unitaria 10%]]</f>
        <v>11.98</v>
      </c>
      <c r="L1826" s="42">
        <f>VENTAS[[#This Row],[Cantidad]]*(VENTAS[[#This Row],[Precio Venta]]-VENTAS[[#This Row],[Costo Unitario SIN Comision]]-VENTAS[[#This Row],[Comisión Unitaria 10%]]-0.01*VENTAS[[#This Row],[Precio Venta]])</f>
        <v>14.72</v>
      </c>
      <c r="M1826" s="46"/>
      <c r="N1826" s="47" t="s">
        <v>26477</v>
      </c>
    </row>
    <row r="1827" ht="17" customHeight="1" spans="1:14">
      <c r="A1827" s="38">
        <v>45783.5732638889</v>
      </c>
      <c r="B1827" s="39"/>
      <c r="C1827" s="39"/>
      <c r="D1827" s="39" t="s">
        <v>25960</v>
      </c>
      <c r="E1827" s="39" t="s">
        <v>18348</v>
      </c>
      <c r="F1827" s="41" t="s">
        <v>18347</v>
      </c>
      <c r="G1827" s="39">
        <v>1</v>
      </c>
      <c r="H1827" s="42">
        <v>15</v>
      </c>
      <c r="I1827" s="44">
        <f>VENTAS[[#This Row],[Cantidad]]*VENTAS[[#This Row],[Precio Venta]]</f>
        <v>15</v>
      </c>
      <c r="J1827" s="42">
        <f>IF(VENTAS[[#This Row],[Nombre del Gestor]]&gt;1,VENTAS[[#This Row],[Precio Venta]]*10%,0)</f>
        <v>1.5</v>
      </c>
      <c r="K1827" s="42">
        <f>IFERROR(VLOOKUP(VENTAS[[#This Row],[Código del producto Vendido]],STOCK[],13,FALSE),VENTAS[[#This Row],[Precio Venta]]*0.6)-VENTAS[[#This Row],[Comisión Unitaria 10%]]</f>
        <v>12</v>
      </c>
      <c r="L1827" s="42">
        <f>VENTAS[[#This Row],[Cantidad]]*(VENTAS[[#This Row],[Precio Venta]]-VENTAS[[#This Row],[Costo Unitario SIN Comision]]-VENTAS[[#This Row],[Comisión Unitaria 10%]]-0.01*VENTAS[[#This Row],[Precio Venta]])</f>
        <v>1.35</v>
      </c>
      <c r="M1827" s="46"/>
      <c r="N1827" s="47" t="s">
        <v>26478</v>
      </c>
    </row>
    <row r="1828" ht="34" customHeight="1" spans="1:14">
      <c r="A1828" s="38">
        <v>45783.5737962963</v>
      </c>
      <c r="B1828" s="39"/>
      <c r="C1828" s="39"/>
      <c r="D1828" s="39" t="s">
        <v>25960</v>
      </c>
      <c r="E1828" s="39" t="s">
        <v>19173</v>
      </c>
      <c r="F1828" s="41" t="s">
        <v>19174</v>
      </c>
      <c r="G1828" s="39">
        <v>1</v>
      </c>
      <c r="H1828" s="42">
        <v>30</v>
      </c>
      <c r="I1828" s="44">
        <f>VENTAS[[#This Row],[Cantidad]]*VENTAS[[#This Row],[Precio Venta]]</f>
        <v>30</v>
      </c>
      <c r="J1828" s="42">
        <f>IF(VENTAS[[#This Row],[Nombre del Gestor]]&gt;1,VENTAS[[#This Row],[Precio Venta]]*10%,0)</f>
        <v>3</v>
      </c>
      <c r="K1828" s="42">
        <f>IFERROR(VLOOKUP(VENTAS[[#This Row],[Código del producto Vendido]],STOCK[],13,FALSE),VENTAS[[#This Row],[Precio Venta]]*0.6)-VENTAS[[#This Row],[Comisión Unitaria 10%]]</f>
        <v>12</v>
      </c>
      <c r="L1828" s="42">
        <f>VENTAS[[#This Row],[Cantidad]]*(VENTAS[[#This Row],[Precio Venta]]-VENTAS[[#This Row],[Costo Unitario SIN Comision]]-VENTAS[[#This Row],[Comisión Unitaria 10%]]-0.01*VENTAS[[#This Row],[Precio Venta]])</f>
        <v>14.7</v>
      </c>
      <c r="M1828" s="46"/>
      <c r="N1828" s="47" t="s">
        <v>26479</v>
      </c>
    </row>
    <row r="1829" ht="17" customHeight="1" spans="1:14">
      <c r="A1829" s="38">
        <v>45783.5752777778</v>
      </c>
      <c r="B1829" s="39"/>
      <c r="C1829" s="39"/>
      <c r="D1829" s="39" t="s">
        <v>25960</v>
      </c>
      <c r="E1829" s="39" t="s">
        <v>19000</v>
      </c>
      <c r="F1829" s="41" t="s">
        <v>19002</v>
      </c>
      <c r="G1829" s="39">
        <v>1</v>
      </c>
      <c r="H1829" s="42">
        <v>30</v>
      </c>
      <c r="I1829" s="44">
        <f>VENTAS[[#This Row],[Cantidad]]*VENTAS[[#This Row],[Precio Venta]]</f>
        <v>30</v>
      </c>
      <c r="J1829" s="42">
        <f>IF(VENTAS[[#This Row],[Nombre del Gestor]]&gt;1,VENTAS[[#This Row],[Precio Venta]]*10%,0)</f>
        <v>3</v>
      </c>
      <c r="K1829" s="42">
        <f>IFERROR(VLOOKUP(VENTAS[[#This Row],[Código del producto Vendido]],STOCK[],13,FALSE),VENTAS[[#This Row],[Precio Venta]]*0.6)-VENTAS[[#This Row],[Comisión Unitaria 10%]]</f>
        <v>12</v>
      </c>
      <c r="L1829" s="42">
        <f>VENTAS[[#This Row],[Cantidad]]*(VENTAS[[#This Row],[Precio Venta]]-VENTAS[[#This Row],[Costo Unitario SIN Comision]]-VENTAS[[#This Row],[Comisión Unitaria 10%]]-0.01*VENTAS[[#This Row],[Precio Venta]])</f>
        <v>14.7</v>
      </c>
      <c r="M1829" s="46"/>
      <c r="N1829" s="47" t="s">
        <v>26480</v>
      </c>
    </row>
    <row r="1830" ht="34" customHeight="1" spans="1:14">
      <c r="A1830" s="38">
        <v>45783.5756828704</v>
      </c>
      <c r="B1830" s="39"/>
      <c r="C1830" s="39"/>
      <c r="D1830" s="39" t="s">
        <v>25960</v>
      </c>
      <c r="E1830" s="39" t="s">
        <v>18085</v>
      </c>
      <c r="F1830" s="41" t="s">
        <v>18086</v>
      </c>
      <c r="G1830" s="39">
        <v>1</v>
      </c>
      <c r="H1830" s="42">
        <v>30</v>
      </c>
      <c r="I1830" s="44">
        <f>VENTAS[[#This Row],[Cantidad]]*VENTAS[[#This Row],[Precio Venta]]</f>
        <v>30</v>
      </c>
      <c r="J1830" s="42">
        <f>IF(VENTAS[[#This Row],[Nombre del Gestor]]&gt;1,VENTAS[[#This Row],[Precio Venta]]*10%,0)</f>
        <v>3</v>
      </c>
      <c r="K1830" s="42">
        <f>IFERROR(VLOOKUP(VENTAS[[#This Row],[Código del producto Vendido]],STOCK[],13,FALSE),VENTAS[[#This Row],[Precio Venta]]*0.6)-VENTAS[[#This Row],[Comisión Unitaria 10%]]</f>
        <v>12</v>
      </c>
      <c r="L1830" s="42">
        <f>VENTAS[[#This Row],[Cantidad]]*(VENTAS[[#This Row],[Precio Venta]]-VENTAS[[#This Row],[Costo Unitario SIN Comision]]-VENTAS[[#This Row],[Comisión Unitaria 10%]]-0.01*VENTAS[[#This Row],[Precio Venta]])</f>
        <v>14.7</v>
      </c>
      <c r="M1830" s="46"/>
      <c r="N1830" s="47" t="s">
        <v>26481</v>
      </c>
    </row>
    <row r="1831" ht="17" customHeight="1" spans="1:14">
      <c r="A1831" s="38">
        <v>45783.5762731481</v>
      </c>
      <c r="B1831" s="39"/>
      <c r="C1831" s="39"/>
      <c r="D1831" s="39" t="s">
        <v>25960</v>
      </c>
      <c r="E1831" s="39" t="s">
        <v>18914</v>
      </c>
      <c r="F1831" s="41" t="s">
        <v>26482</v>
      </c>
      <c r="G1831" s="39">
        <v>1</v>
      </c>
      <c r="H1831" s="42">
        <v>20</v>
      </c>
      <c r="I1831" s="44">
        <f>VENTAS[[#This Row],[Cantidad]]*VENTAS[[#This Row],[Precio Venta]]</f>
        <v>20</v>
      </c>
      <c r="J1831" s="42">
        <f>IF(VENTAS[[#This Row],[Nombre del Gestor]]&gt;1,VENTAS[[#This Row],[Precio Venta]]*10%,0)</f>
        <v>2</v>
      </c>
      <c r="K1831" s="42">
        <f>IFERROR(VLOOKUP(VENTAS[[#This Row],[Código del producto Vendido]],STOCK[],13,FALSE),VENTAS[[#This Row],[Precio Venta]]*0.6)-VENTAS[[#This Row],[Comisión Unitaria 10%]]</f>
        <v>12</v>
      </c>
      <c r="L1831" s="42">
        <f>VENTAS[[#This Row],[Cantidad]]*(VENTAS[[#This Row],[Precio Venta]]-VENTAS[[#This Row],[Costo Unitario SIN Comision]]-VENTAS[[#This Row],[Comisión Unitaria 10%]]-0.01*VENTAS[[#This Row],[Precio Venta]])</f>
        <v>5.8</v>
      </c>
      <c r="M1831" s="46"/>
      <c r="N1831" s="47" t="s">
        <v>26483</v>
      </c>
    </row>
    <row r="1832" ht="17" customHeight="1" spans="1:14">
      <c r="A1832" s="38">
        <v>45783.5768981482</v>
      </c>
      <c r="B1832" s="39"/>
      <c r="C1832" s="39"/>
      <c r="D1832" s="39" t="s">
        <v>25960</v>
      </c>
      <c r="E1832" s="39" t="s">
        <v>16581</v>
      </c>
      <c r="F1832" s="41" t="s">
        <v>16578</v>
      </c>
      <c r="G1832" s="39">
        <v>1</v>
      </c>
      <c r="H1832" s="42">
        <v>22</v>
      </c>
      <c r="I1832" s="44">
        <f>VENTAS[[#This Row],[Cantidad]]*VENTAS[[#This Row],[Precio Venta]]</f>
        <v>22</v>
      </c>
      <c r="J1832" s="42">
        <f>IF(VENTAS[[#This Row],[Nombre del Gestor]]&gt;1,VENTAS[[#This Row],[Precio Venta]]*10%,0)</f>
        <v>2.2</v>
      </c>
      <c r="K1832" s="42">
        <f>IFERROR(VLOOKUP(VENTAS[[#This Row],[Código del producto Vendido]],STOCK[],13,FALSE),VENTAS[[#This Row],[Precio Venta]]*0.6)-VENTAS[[#This Row],[Comisión Unitaria 10%]]</f>
        <v>13.3529411764706</v>
      </c>
      <c r="L1832" s="42">
        <f>VENTAS[[#This Row],[Cantidad]]*(VENTAS[[#This Row],[Precio Venta]]-VENTAS[[#This Row],[Costo Unitario SIN Comision]]-VENTAS[[#This Row],[Comisión Unitaria 10%]]-0.01*VENTAS[[#This Row],[Precio Venta]])</f>
        <v>6.22705882352941</v>
      </c>
      <c r="M1832" s="46"/>
      <c r="N1832" s="47" t="s">
        <v>26484</v>
      </c>
    </row>
    <row r="1833" ht="34" customHeight="1" spans="1:14">
      <c r="A1833" s="38">
        <v>45783.5773611111</v>
      </c>
      <c r="B1833" s="39"/>
      <c r="C1833" s="39"/>
      <c r="D1833" s="39" t="s">
        <v>25960</v>
      </c>
      <c r="E1833" s="39" t="s">
        <v>17156</v>
      </c>
      <c r="F1833" s="41" t="s">
        <v>17158</v>
      </c>
      <c r="G1833" s="39">
        <v>1</v>
      </c>
      <c r="H1833" s="42">
        <v>20</v>
      </c>
      <c r="I1833" s="44">
        <f>VENTAS[[#This Row],[Cantidad]]*VENTAS[[#This Row],[Precio Venta]]</f>
        <v>20</v>
      </c>
      <c r="J1833" s="42">
        <f>IF(VENTAS[[#This Row],[Nombre del Gestor]]&gt;1,VENTAS[[#This Row],[Precio Venta]]*10%,0)</f>
        <v>2</v>
      </c>
      <c r="K1833" s="42">
        <f>IFERROR(VLOOKUP(VENTAS[[#This Row],[Código del producto Vendido]],STOCK[],13,FALSE),VENTAS[[#This Row],[Precio Venta]]*0.6)-VENTAS[[#This Row],[Comisión Unitaria 10%]]</f>
        <v>9</v>
      </c>
      <c r="L1833" s="42">
        <f>VENTAS[[#This Row],[Cantidad]]*(VENTAS[[#This Row],[Precio Venta]]-VENTAS[[#This Row],[Costo Unitario SIN Comision]]-VENTAS[[#This Row],[Comisión Unitaria 10%]]-0.01*VENTAS[[#This Row],[Precio Venta]])</f>
        <v>8.8</v>
      </c>
      <c r="M1833" s="46"/>
      <c r="N1833" s="47" t="s">
        <v>26485</v>
      </c>
    </row>
    <row r="1834" ht="17" customHeight="1" spans="1:14">
      <c r="A1834" s="38">
        <v>45783.7181481482</v>
      </c>
      <c r="B1834" s="39"/>
      <c r="C1834" s="39"/>
      <c r="D1834" s="39" t="s">
        <v>25960</v>
      </c>
      <c r="E1834" s="39" t="s">
        <v>16708</v>
      </c>
      <c r="F1834" s="41" t="s">
        <v>16709</v>
      </c>
      <c r="G1834" s="39">
        <v>1</v>
      </c>
      <c r="H1834" s="42">
        <v>30</v>
      </c>
      <c r="I1834" s="44">
        <f>VENTAS[[#This Row],[Cantidad]]*VENTAS[[#This Row],[Precio Venta]]</f>
        <v>30</v>
      </c>
      <c r="J1834" s="42">
        <f>IF(VENTAS[[#This Row],[Nombre del Gestor]]&gt;1,VENTAS[[#This Row],[Precio Venta]]*10%,0)</f>
        <v>3</v>
      </c>
      <c r="K1834" s="42">
        <f>IFERROR(VLOOKUP(VENTAS[[#This Row],[Código del producto Vendido]],STOCK[],13,FALSE),VENTAS[[#This Row],[Precio Venta]]*0.6)-VENTAS[[#This Row],[Comisión Unitaria 10%]]</f>
        <v>19.19</v>
      </c>
      <c r="L1834" s="42">
        <f>VENTAS[[#This Row],[Cantidad]]*(VENTAS[[#This Row],[Precio Venta]]-VENTAS[[#This Row],[Costo Unitario SIN Comision]]-VENTAS[[#This Row],[Comisión Unitaria 10%]]-0.01*VENTAS[[#This Row],[Precio Venta]])</f>
        <v>7.51</v>
      </c>
      <c r="M1834" s="46"/>
      <c r="N1834" s="47" t="s">
        <v>26486</v>
      </c>
    </row>
    <row r="1835" ht="34" customHeight="1" spans="1:14">
      <c r="A1835" s="38">
        <v>45783.7185648148</v>
      </c>
      <c r="B1835" s="39"/>
      <c r="C1835" s="39"/>
      <c r="D1835" s="39" t="s">
        <v>25960</v>
      </c>
      <c r="E1835" s="39" t="s">
        <v>17492</v>
      </c>
      <c r="F1835" s="41" t="s">
        <v>17493</v>
      </c>
      <c r="G1835" s="39">
        <v>1</v>
      </c>
      <c r="H1835" s="42">
        <v>35</v>
      </c>
      <c r="I1835" s="44">
        <f>VENTAS[[#This Row],[Cantidad]]*VENTAS[[#This Row],[Precio Venta]]</f>
        <v>35</v>
      </c>
      <c r="J1835" s="42">
        <f>IF(VENTAS[[#This Row],[Nombre del Gestor]]&gt;1,VENTAS[[#This Row],[Precio Venta]]*10%,0)</f>
        <v>3.5</v>
      </c>
      <c r="K1835" s="42">
        <f>IFERROR(VLOOKUP(VENTAS[[#This Row],[Código del producto Vendido]],STOCK[],13,FALSE),VENTAS[[#This Row],[Precio Venta]]*0.6)-VENTAS[[#This Row],[Comisión Unitaria 10%]]</f>
        <v>18.3</v>
      </c>
      <c r="L1835" s="42">
        <f>VENTAS[[#This Row],[Cantidad]]*(VENTAS[[#This Row],[Precio Venta]]-VENTAS[[#This Row],[Costo Unitario SIN Comision]]-VENTAS[[#This Row],[Comisión Unitaria 10%]]-0.01*VENTAS[[#This Row],[Precio Venta]])</f>
        <v>12.85</v>
      </c>
      <c r="M1835" s="46"/>
      <c r="N1835" s="47" t="s">
        <v>26487</v>
      </c>
    </row>
    <row r="1836" ht="34" customHeight="1" spans="1:14">
      <c r="A1836" s="38">
        <v>45783.7189467593</v>
      </c>
      <c r="B1836" s="39"/>
      <c r="C1836" s="39"/>
      <c r="D1836" s="39" t="s">
        <v>25960</v>
      </c>
      <c r="E1836" s="39" t="s">
        <v>18769</v>
      </c>
      <c r="F1836" s="41" t="s">
        <v>18766</v>
      </c>
      <c r="G1836" s="39">
        <v>1</v>
      </c>
      <c r="H1836" s="42">
        <v>30</v>
      </c>
      <c r="I1836" s="44">
        <f>VENTAS[[#This Row],[Cantidad]]*VENTAS[[#This Row],[Precio Venta]]</f>
        <v>30</v>
      </c>
      <c r="J1836" s="42">
        <f>IF(VENTAS[[#This Row],[Nombre del Gestor]]&gt;1,VENTAS[[#This Row],[Precio Venta]]*10%,0)</f>
        <v>3</v>
      </c>
      <c r="K1836" s="42">
        <f>IFERROR(VLOOKUP(VENTAS[[#This Row],[Código del producto Vendido]],STOCK[],13,FALSE),VENTAS[[#This Row],[Precio Venta]]*0.6)-VENTAS[[#This Row],[Comisión Unitaria 10%]]</f>
        <v>12.73</v>
      </c>
      <c r="L1836" s="42">
        <f>VENTAS[[#This Row],[Cantidad]]*(VENTAS[[#This Row],[Precio Venta]]-VENTAS[[#This Row],[Costo Unitario SIN Comision]]-VENTAS[[#This Row],[Comisión Unitaria 10%]]-0.01*VENTAS[[#This Row],[Precio Venta]])</f>
        <v>13.97</v>
      </c>
      <c r="M1836" s="46"/>
      <c r="N1836" s="47" t="s">
        <v>26488</v>
      </c>
    </row>
    <row r="1837" ht="34" customHeight="1" spans="1:14">
      <c r="A1837" s="38">
        <v>45783.7196527778</v>
      </c>
      <c r="B1837" s="39"/>
      <c r="C1837" s="39"/>
      <c r="D1837" s="39" t="s">
        <v>25960</v>
      </c>
      <c r="E1837" s="39" t="s">
        <v>18793</v>
      </c>
      <c r="F1837" s="41" t="s">
        <v>26142</v>
      </c>
      <c r="G1837" s="39">
        <v>1</v>
      </c>
      <c r="H1837" s="42">
        <v>50</v>
      </c>
      <c r="I1837" s="44">
        <f>VENTAS[[#This Row],[Cantidad]]*VENTAS[[#This Row],[Precio Venta]]</f>
        <v>50</v>
      </c>
      <c r="J1837" s="42">
        <f>IF(VENTAS[[#This Row],[Nombre del Gestor]]&gt;1,VENTAS[[#This Row],[Precio Venta]]*10%,0)</f>
        <v>5</v>
      </c>
      <c r="K1837" s="42">
        <f>IFERROR(VLOOKUP(VENTAS[[#This Row],[Código del producto Vendido]],STOCK[],13,FALSE),VENTAS[[#This Row],[Precio Venta]]*0.6)-VENTAS[[#This Row],[Comisión Unitaria 10%]]</f>
        <v>24.5</v>
      </c>
      <c r="L1837" s="42">
        <f>VENTAS[[#This Row],[Cantidad]]*(VENTAS[[#This Row],[Precio Venta]]-VENTAS[[#This Row],[Costo Unitario SIN Comision]]-VENTAS[[#This Row],[Comisión Unitaria 10%]]-0.01*VENTAS[[#This Row],[Precio Venta]])</f>
        <v>20</v>
      </c>
      <c r="M1837" s="46"/>
      <c r="N1837" s="47" t="s">
        <v>26489</v>
      </c>
    </row>
    <row r="1838" ht="17" customHeight="1" spans="1:14">
      <c r="A1838" s="38">
        <v>45783.7204398148</v>
      </c>
      <c r="B1838" s="39"/>
      <c r="C1838" s="39"/>
      <c r="D1838" s="39" t="s">
        <v>25960</v>
      </c>
      <c r="E1838" s="39" t="s">
        <v>16767</v>
      </c>
      <c r="F1838" s="41" t="s">
        <v>16768</v>
      </c>
      <c r="G1838" s="39">
        <v>1</v>
      </c>
      <c r="H1838" s="42">
        <v>45</v>
      </c>
      <c r="I1838" s="44">
        <f>VENTAS[[#This Row],[Cantidad]]*VENTAS[[#This Row],[Precio Venta]]</f>
        <v>45</v>
      </c>
      <c r="J1838" s="42">
        <f>IF(VENTAS[[#This Row],[Nombre del Gestor]]&gt;1,VENTAS[[#This Row],[Precio Venta]]*10%,0)</f>
        <v>4.5</v>
      </c>
      <c r="K1838" s="42">
        <f>IFERROR(VLOOKUP(VENTAS[[#This Row],[Código del producto Vendido]],STOCK[],13,FALSE),VENTAS[[#This Row],[Precio Venta]]*0.6)-VENTAS[[#This Row],[Comisión Unitaria 10%]]</f>
        <v>19.65</v>
      </c>
      <c r="L1838" s="42">
        <f>VENTAS[[#This Row],[Cantidad]]*(VENTAS[[#This Row],[Precio Venta]]-VENTAS[[#This Row],[Costo Unitario SIN Comision]]-VENTAS[[#This Row],[Comisión Unitaria 10%]]-0.01*VENTAS[[#This Row],[Precio Venta]])</f>
        <v>20.4</v>
      </c>
      <c r="M1838" s="46"/>
      <c r="N1838" s="47" t="s">
        <v>26490</v>
      </c>
    </row>
    <row r="1839" ht="34" customHeight="1" spans="1:14">
      <c r="A1839" s="38">
        <v>45783.7802546296</v>
      </c>
      <c r="B1839" s="39"/>
      <c r="C1839" s="39"/>
      <c r="D1839" s="39"/>
      <c r="E1839" s="39" t="s">
        <v>19100</v>
      </c>
      <c r="F1839" s="41" t="s">
        <v>18503</v>
      </c>
      <c r="G1839" s="39">
        <v>1</v>
      </c>
      <c r="H1839" s="42">
        <v>25</v>
      </c>
      <c r="I1839" s="44">
        <f>VENTAS[[#This Row],[Cantidad]]*VENTAS[[#This Row],[Precio Venta]]</f>
        <v>25</v>
      </c>
      <c r="J1839" s="42">
        <f>IF(VENTAS[[#This Row],[Nombre del Gestor]]&gt;1,VENTAS[[#This Row],[Precio Venta]]*10%,0)</f>
        <v>0</v>
      </c>
      <c r="K1839" s="42">
        <f>IFERROR(VLOOKUP(VENTAS[[#This Row],[Código del producto Vendido]],STOCK[],13,FALSE),VENTAS[[#This Row],[Precio Venta]]*0.6)-VENTAS[[#This Row],[Comisión Unitaria 10%]]</f>
        <v>14.5</v>
      </c>
      <c r="L1839" s="42">
        <f>VENTAS[[#This Row],[Cantidad]]*(VENTAS[[#This Row],[Precio Venta]]-VENTAS[[#This Row],[Costo Unitario SIN Comision]]-VENTAS[[#This Row],[Comisión Unitaria 10%]]-0.01*VENTAS[[#This Row],[Precio Venta]])</f>
        <v>10.25</v>
      </c>
      <c r="M1839" s="46"/>
      <c r="N1839" s="47" t="s">
        <v>26491</v>
      </c>
    </row>
    <row r="1840" ht="17" customHeight="1" spans="1:14">
      <c r="A1840" s="38">
        <v>45783.7802546296</v>
      </c>
      <c r="B1840" s="39"/>
      <c r="C1840" s="39"/>
      <c r="D1840" s="39"/>
      <c r="E1840" s="39" t="s">
        <v>16603</v>
      </c>
      <c r="F1840" s="41" t="s">
        <v>16605</v>
      </c>
      <c r="G1840" s="39">
        <v>1</v>
      </c>
      <c r="H1840" s="42">
        <v>35</v>
      </c>
      <c r="I1840" s="44">
        <f>VENTAS[[#This Row],[Cantidad]]*VENTAS[[#This Row],[Precio Venta]]</f>
        <v>35</v>
      </c>
      <c r="J1840" s="42">
        <f>IF(VENTAS[[#This Row],[Nombre del Gestor]]&gt;1,VENTAS[[#This Row],[Precio Venta]]*10%,0)</f>
        <v>0</v>
      </c>
      <c r="K1840" s="42">
        <f>IFERROR(VLOOKUP(VENTAS[[#This Row],[Código del producto Vendido]],STOCK[],13,FALSE),VENTAS[[#This Row],[Precio Venta]]*0.6)-VENTAS[[#This Row],[Comisión Unitaria 10%]]</f>
        <v>5.3</v>
      </c>
      <c r="L1840" s="42">
        <f>VENTAS[[#This Row],[Cantidad]]*(VENTAS[[#This Row],[Precio Venta]]-VENTAS[[#This Row],[Costo Unitario SIN Comision]]-VENTAS[[#This Row],[Comisión Unitaria 10%]]-0.01*VENTAS[[#This Row],[Precio Venta]])</f>
        <v>29.35</v>
      </c>
      <c r="M1840" s="46"/>
      <c r="N1840" s="47" t="s">
        <v>26492</v>
      </c>
    </row>
    <row r="1841" ht="34" customHeight="1" spans="1:14">
      <c r="A1841" s="38">
        <v>45783.7802546296</v>
      </c>
      <c r="B1841" s="39"/>
      <c r="C1841" s="39"/>
      <c r="D1841" s="39"/>
      <c r="E1841" s="39" t="s">
        <v>17140</v>
      </c>
      <c r="F1841" s="41" t="s">
        <v>25729</v>
      </c>
      <c r="G1841" s="39">
        <v>1</v>
      </c>
      <c r="H1841" s="42">
        <v>25</v>
      </c>
      <c r="I1841" s="44">
        <f>VENTAS[[#This Row],[Cantidad]]*VENTAS[[#This Row],[Precio Venta]]</f>
        <v>25</v>
      </c>
      <c r="J1841" s="42">
        <f>IF(VENTAS[[#This Row],[Nombre del Gestor]]&gt;1,VENTAS[[#This Row],[Precio Venta]]*10%,0)</f>
        <v>0</v>
      </c>
      <c r="K1841" s="42">
        <f>IFERROR(VLOOKUP(VENTAS[[#This Row],[Código del producto Vendido]],STOCK[],13,FALSE),VENTAS[[#This Row],[Precio Venta]]*0.6)-VENTAS[[#This Row],[Comisión Unitaria 10%]]</f>
        <v>11.5</v>
      </c>
      <c r="L1841" s="42">
        <f>VENTAS[[#This Row],[Cantidad]]*(VENTAS[[#This Row],[Precio Venta]]-VENTAS[[#This Row],[Costo Unitario SIN Comision]]-VENTAS[[#This Row],[Comisión Unitaria 10%]]-0.01*VENTAS[[#This Row],[Precio Venta]])</f>
        <v>13.25</v>
      </c>
      <c r="M1841" s="46"/>
      <c r="N1841" s="47" t="s">
        <v>26493</v>
      </c>
    </row>
    <row r="1842" ht="17" customHeight="1" spans="1:14">
      <c r="A1842" s="38">
        <v>45783.7802546296</v>
      </c>
      <c r="B1842" s="39"/>
      <c r="C1842" s="39"/>
      <c r="D1842" s="39"/>
      <c r="E1842" s="39" t="s">
        <v>19434</v>
      </c>
      <c r="F1842" s="41" t="s">
        <v>19433</v>
      </c>
      <c r="G1842" s="39">
        <v>1</v>
      </c>
      <c r="H1842" s="42">
        <v>30</v>
      </c>
      <c r="I1842" s="44">
        <f>VENTAS[[#This Row],[Cantidad]]*VENTAS[[#This Row],[Precio Venta]]</f>
        <v>30</v>
      </c>
      <c r="J1842" s="42">
        <f>IF(VENTAS[[#This Row],[Nombre del Gestor]]&gt;1,VENTAS[[#This Row],[Precio Venta]]*10%,0)</f>
        <v>0</v>
      </c>
      <c r="K1842" s="42">
        <f>IFERROR(VLOOKUP(VENTAS[[#This Row],[Código del producto Vendido]],STOCK[],13,FALSE),VENTAS[[#This Row],[Precio Venta]]*0.6)-VENTAS[[#This Row],[Comisión Unitaria 10%]]</f>
        <v>15</v>
      </c>
      <c r="L1842" s="42">
        <f>VENTAS[[#This Row],[Cantidad]]*(VENTAS[[#This Row],[Precio Venta]]-VENTAS[[#This Row],[Costo Unitario SIN Comision]]-VENTAS[[#This Row],[Comisión Unitaria 10%]]-0.01*VENTAS[[#This Row],[Precio Venta]])</f>
        <v>14.7</v>
      </c>
      <c r="M1842" s="46"/>
      <c r="N1842" s="47" t="s">
        <v>26494</v>
      </c>
    </row>
    <row r="1843" ht="17" customHeight="1" spans="1:14">
      <c r="A1843" s="38">
        <v>45783.7802546296</v>
      </c>
      <c r="B1843" s="39"/>
      <c r="C1843" s="39"/>
      <c r="D1843" s="39"/>
      <c r="E1843" s="39" t="s">
        <v>19519</v>
      </c>
      <c r="F1843" s="41" t="s">
        <v>19520</v>
      </c>
      <c r="G1843" s="39">
        <v>1</v>
      </c>
      <c r="H1843" s="42">
        <v>40</v>
      </c>
      <c r="I1843" s="44">
        <f>VENTAS[[#This Row],[Cantidad]]*VENTAS[[#This Row],[Precio Venta]]</f>
        <v>40</v>
      </c>
      <c r="J1843" s="42">
        <f>IF(VENTAS[[#This Row],[Nombre del Gestor]]&gt;1,VENTAS[[#This Row],[Precio Venta]]*10%,0)</f>
        <v>0</v>
      </c>
      <c r="K1843" s="42">
        <f>IFERROR(VLOOKUP(VENTAS[[#This Row],[Código del producto Vendido]],STOCK[],13,FALSE),VENTAS[[#This Row],[Precio Venta]]*0.6)-VENTAS[[#This Row],[Comisión Unitaria 10%]]</f>
        <v>16</v>
      </c>
      <c r="L1843" s="42">
        <f>VENTAS[[#This Row],[Cantidad]]*(VENTAS[[#This Row],[Precio Venta]]-VENTAS[[#This Row],[Costo Unitario SIN Comision]]-VENTAS[[#This Row],[Comisión Unitaria 10%]]-0.01*VENTAS[[#This Row],[Precio Venta]])</f>
        <v>23.6</v>
      </c>
      <c r="M1843" s="46"/>
      <c r="N1843" s="47" t="s">
        <v>26495</v>
      </c>
    </row>
    <row r="1844" ht="34" customHeight="1" spans="1:14">
      <c r="A1844" s="38">
        <v>45783.7802546296</v>
      </c>
      <c r="B1844" s="39"/>
      <c r="C1844" s="39"/>
      <c r="D1844" s="39"/>
      <c r="E1844" s="39" t="s">
        <v>19232</v>
      </c>
      <c r="F1844" s="41" t="s">
        <v>19233</v>
      </c>
      <c r="G1844" s="39">
        <v>1</v>
      </c>
      <c r="H1844" s="42">
        <v>30</v>
      </c>
      <c r="I1844" s="44">
        <f>VENTAS[[#This Row],[Cantidad]]*VENTAS[[#This Row],[Precio Venta]]</f>
        <v>30</v>
      </c>
      <c r="J1844" s="42">
        <f>IF(VENTAS[[#This Row],[Nombre del Gestor]]&gt;1,VENTAS[[#This Row],[Precio Venta]]*10%,0)</f>
        <v>0</v>
      </c>
      <c r="K1844" s="42">
        <f>IFERROR(VLOOKUP(VENTAS[[#This Row],[Código del producto Vendido]],STOCK[],13,FALSE),VENTAS[[#This Row],[Precio Venta]]*0.6)-VENTAS[[#This Row],[Comisión Unitaria 10%]]</f>
        <v>15</v>
      </c>
      <c r="L1844" s="42">
        <f>VENTAS[[#This Row],[Cantidad]]*(VENTAS[[#This Row],[Precio Venta]]-VENTAS[[#This Row],[Costo Unitario SIN Comision]]-VENTAS[[#This Row],[Comisión Unitaria 10%]]-0.01*VENTAS[[#This Row],[Precio Venta]])</f>
        <v>14.7</v>
      </c>
      <c r="M1844" s="46"/>
      <c r="N1844" s="47" t="s">
        <v>26496</v>
      </c>
    </row>
    <row r="1845" ht="34" customHeight="1" spans="1:14">
      <c r="A1845" s="38">
        <v>45783.7802546296</v>
      </c>
      <c r="B1845" s="39"/>
      <c r="C1845" s="39"/>
      <c r="D1845" s="39"/>
      <c r="E1845" s="39" t="s">
        <v>19086</v>
      </c>
      <c r="F1845" s="41" t="s">
        <v>19087</v>
      </c>
      <c r="G1845" s="39">
        <v>1</v>
      </c>
      <c r="H1845" s="42">
        <v>30</v>
      </c>
      <c r="I1845" s="44">
        <f>VENTAS[[#This Row],[Cantidad]]*VENTAS[[#This Row],[Precio Venta]]</f>
        <v>30</v>
      </c>
      <c r="J1845" s="42">
        <f>IF(VENTAS[[#This Row],[Nombre del Gestor]]&gt;1,VENTAS[[#This Row],[Precio Venta]]*10%,0)</f>
        <v>0</v>
      </c>
      <c r="K1845" s="42">
        <f>IFERROR(VLOOKUP(VENTAS[[#This Row],[Código del producto Vendido]],STOCK[],13,FALSE),VENTAS[[#This Row],[Precio Venta]]*0.6)-VENTAS[[#This Row],[Comisión Unitaria 10%]]</f>
        <v>15</v>
      </c>
      <c r="L1845" s="42">
        <f>VENTAS[[#This Row],[Cantidad]]*(VENTAS[[#This Row],[Precio Venta]]-VENTAS[[#This Row],[Costo Unitario SIN Comision]]-VENTAS[[#This Row],[Comisión Unitaria 10%]]-0.01*VENTAS[[#This Row],[Precio Venta]])</f>
        <v>14.7</v>
      </c>
      <c r="M1845" s="46"/>
      <c r="N1845" s="47" t="s">
        <v>26497</v>
      </c>
    </row>
    <row r="1846" ht="34" customHeight="1" spans="1:14">
      <c r="A1846" s="38">
        <v>45783.7802546296</v>
      </c>
      <c r="B1846" s="39"/>
      <c r="C1846" s="39"/>
      <c r="D1846" s="39"/>
      <c r="E1846" s="39" t="s">
        <v>17693</v>
      </c>
      <c r="F1846" s="41" t="s">
        <v>25731</v>
      </c>
      <c r="G1846" s="39">
        <v>1</v>
      </c>
      <c r="H1846" s="42">
        <v>20</v>
      </c>
      <c r="I1846" s="44">
        <f>VENTAS[[#This Row],[Cantidad]]*VENTAS[[#This Row],[Precio Venta]]</f>
        <v>20</v>
      </c>
      <c r="J1846" s="42">
        <f>IF(VENTAS[[#This Row],[Nombre del Gestor]]&gt;1,VENTAS[[#This Row],[Precio Venta]]*10%,0)</f>
        <v>0</v>
      </c>
      <c r="K1846" s="42">
        <f>IFERROR(VLOOKUP(VENTAS[[#This Row],[Código del producto Vendido]],STOCK[],13,FALSE),VENTAS[[#This Row],[Precio Venta]]*0.6)-VENTAS[[#This Row],[Comisión Unitaria 10%]]</f>
        <v>12.8</v>
      </c>
      <c r="L1846" s="42">
        <f>VENTAS[[#This Row],[Cantidad]]*(VENTAS[[#This Row],[Precio Venta]]-VENTAS[[#This Row],[Costo Unitario SIN Comision]]-VENTAS[[#This Row],[Comisión Unitaria 10%]]-0.01*VENTAS[[#This Row],[Precio Venta]])</f>
        <v>7</v>
      </c>
      <c r="M1846" s="46"/>
      <c r="N1846" s="47" t="s">
        <v>26498</v>
      </c>
    </row>
    <row r="1847" ht="17" customHeight="1" spans="1:14">
      <c r="A1847" s="38">
        <v>45783.7802546296</v>
      </c>
      <c r="B1847" s="39"/>
      <c r="C1847" s="39"/>
      <c r="D1847" s="39"/>
      <c r="E1847" s="39" t="s">
        <v>26499</v>
      </c>
      <c r="F1847" s="41" t="s">
        <v>18893</v>
      </c>
      <c r="G1847" s="39">
        <v>1</v>
      </c>
      <c r="H1847" s="42">
        <v>18</v>
      </c>
      <c r="I1847" s="44">
        <f>VENTAS[[#This Row],[Cantidad]]*VENTAS[[#This Row],[Precio Venta]]</f>
        <v>18</v>
      </c>
      <c r="J1847" s="42">
        <f>IF(VENTAS[[#This Row],[Nombre del Gestor]]&gt;1,VENTAS[[#This Row],[Precio Venta]]*10%,0)</f>
        <v>0</v>
      </c>
      <c r="K1847" s="42">
        <f>IFERROR(VLOOKUP(VENTAS[[#This Row],[Código del producto Vendido]],STOCK[],13,FALSE),VENTAS[[#This Row],[Precio Venta]]*0.6)-VENTAS[[#This Row],[Comisión Unitaria 10%]]</f>
        <v>10.8</v>
      </c>
      <c r="L1847" s="42">
        <f>VENTAS[[#This Row],[Cantidad]]*(VENTAS[[#This Row],[Precio Venta]]-VENTAS[[#This Row],[Costo Unitario SIN Comision]]-VENTAS[[#This Row],[Comisión Unitaria 10%]]-0.01*VENTAS[[#This Row],[Precio Venta]])</f>
        <v>7.02</v>
      </c>
      <c r="M1847" s="46"/>
      <c r="N1847" s="47" t="s">
        <v>26500</v>
      </c>
    </row>
    <row r="1848" ht="34" customHeight="1" spans="1:14">
      <c r="A1848" s="38">
        <v>45783.7802546296</v>
      </c>
      <c r="B1848" s="39"/>
      <c r="C1848" s="39"/>
      <c r="D1848" s="39"/>
      <c r="E1848" s="39" t="s">
        <v>19382</v>
      </c>
      <c r="F1848" s="41" t="s">
        <v>19381</v>
      </c>
      <c r="G1848" s="39">
        <v>1</v>
      </c>
      <c r="H1848" s="42">
        <v>20</v>
      </c>
      <c r="I1848" s="44">
        <f>VENTAS[[#This Row],[Cantidad]]*VENTAS[[#This Row],[Precio Venta]]</f>
        <v>20</v>
      </c>
      <c r="J1848" s="42">
        <f>IF(VENTAS[[#This Row],[Nombre del Gestor]]&gt;1,VENTAS[[#This Row],[Precio Venta]]*10%,0)</f>
        <v>0</v>
      </c>
      <c r="K1848" s="42">
        <f>IFERROR(VLOOKUP(VENTAS[[#This Row],[Código del producto Vendido]],STOCK[],13,FALSE),VENTAS[[#This Row],[Precio Venta]]*0.6)-VENTAS[[#This Row],[Comisión Unitaria 10%]]</f>
        <v>14</v>
      </c>
      <c r="L1848" s="42">
        <f>VENTAS[[#This Row],[Cantidad]]*(VENTAS[[#This Row],[Precio Venta]]-VENTAS[[#This Row],[Costo Unitario SIN Comision]]-VENTAS[[#This Row],[Comisión Unitaria 10%]]-0.01*VENTAS[[#This Row],[Precio Venta]])</f>
        <v>5.8</v>
      </c>
      <c r="M1848" s="46"/>
      <c r="N1848" s="47" t="s">
        <v>26501</v>
      </c>
    </row>
    <row r="1849" ht="17" customHeight="1" spans="1:14">
      <c r="A1849" s="38">
        <v>45783.7802546296</v>
      </c>
      <c r="B1849" s="39"/>
      <c r="C1849" s="39"/>
      <c r="D1849" s="39"/>
      <c r="E1849" s="39" t="s">
        <v>18892</v>
      </c>
      <c r="F1849" s="41" t="s">
        <v>18893</v>
      </c>
      <c r="G1849" s="39">
        <v>1</v>
      </c>
      <c r="H1849" s="42">
        <v>18</v>
      </c>
      <c r="I1849" s="44">
        <f>VENTAS[[#This Row],[Cantidad]]*VENTAS[[#This Row],[Precio Venta]]</f>
        <v>18</v>
      </c>
      <c r="J1849" s="42">
        <f>IF(VENTAS[[#This Row],[Nombre del Gestor]]&gt;1,VENTAS[[#This Row],[Precio Venta]]*10%,0)</f>
        <v>0</v>
      </c>
      <c r="K1849" s="42">
        <f>IFERROR(VLOOKUP(VENTAS[[#This Row],[Código del producto Vendido]],STOCK[],13,FALSE),VENTAS[[#This Row],[Precio Venta]]*0.6)-VENTAS[[#This Row],[Comisión Unitaria 10%]]</f>
        <v>13.8</v>
      </c>
      <c r="L1849" s="42">
        <f>VENTAS[[#This Row],[Cantidad]]*(VENTAS[[#This Row],[Precio Venta]]-VENTAS[[#This Row],[Costo Unitario SIN Comision]]-VENTAS[[#This Row],[Comisión Unitaria 10%]]-0.01*VENTAS[[#This Row],[Precio Venta]])</f>
        <v>4.02</v>
      </c>
      <c r="M1849" s="46"/>
      <c r="N1849" s="47" t="s">
        <v>26502</v>
      </c>
    </row>
    <row r="1850" ht="34" customHeight="1" spans="1:14">
      <c r="A1850" s="38">
        <v>45783.7802546296</v>
      </c>
      <c r="B1850" s="39"/>
      <c r="C1850" s="39"/>
      <c r="D1850" s="39"/>
      <c r="E1850" s="39" t="s">
        <v>17581</v>
      </c>
      <c r="F1850" s="41" t="s">
        <v>17582</v>
      </c>
      <c r="G1850" s="39">
        <v>1</v>
      </c>
      <c r="H1850" s="42">
        <v>20</v>
      </c>
      <c r="I1850" s="44">
        <f>VENTAS[[#This Row],[Cantidad]]*VENTAS[[#This Row],[Precio Venta]]</f>
        <v>20</v>
      </c>
      <c r="J1850" s="42">
        <f>IF(VENTAS[[#This Row],[Nombre del Gestor]]&gt;1,VENTAS[[#This Row],[Precio Venta]]*10%,0)</f>
        <v>0</v>
      </c>
      <c r="K1850" s="42">
        <f>IFERROR(VLOOKUP(VENTAS[[#This Row],[Código del producto Vendido]],STOCK[],13,FALSE),VENTAS[[#This Row],[Precio Venta]]*0.6)-VENTAS[[#This Row],[Comisión Unitaria 10%]]</f>
        <v>10.55</v>
      </c>
      <c r="L1850" s="42">
        <f>VENTAS[[#This Row],[Cantidad]]*(VENTAS[[#This Row],[Precio Venta]]-VENTAS[[#This Row],[Costo Unitario SIN Comision]]-VENTAS[[#This Row],[Comisión Unitaria 10%]]-0.01*VENTAS[[#This Row],[Precio Venta]])</f>
        <v>9.25</v>
      </c>
      <c r="M1850" s="46"/>
      <c r="N1850" s="47" t="s">
        <v>26503</v>
      </c>
    </row>
    <row r="1851" ht="34" customHeight="1" spans="1:14">
      <c r="A1851" s="38">
        <v>45784.3547916667</v>
      </c>
      <c r="B1851" s="39"/>
      <c r="C1851" s="39"/>
      <c r="D1851" s="39"/>
      <c r="E1851" s="39" t="s">
        <v>19035</v>
      </c>
      <c r="F1851" s="41" t="s">
        <v>19036</v>
      </c>
      <c r="G1851" s="39">
        <v>1</v>
      </c>
      <c r="H1851" s="42">
        <v>30</v>
      </c>
      <c r="I1851" s="44">
        <f>VENTAS[[#This Row],[Cantidad]]*VENTAS[[#This Row],[Precio Venta]]</f>
        <v>30</v>
      </c>
      <c r="J1851" s="42">
        <f>IF(VENTAS[[#This Row],[Nombre del Gestor]]&gt;1,VENTAS[[#This Row],[Precio Venta]]*10%,0)</f>
        <v>0</v>
      </c>
      <c r="K1851" s="42">
        <f>IFERROR(VLOOKUP(VENTAS[[#This Row],[Código del producto Vendido]],STOCK[],13,FALSE),VENTAS[[#This Row],[Precio Venta]]*0.6)-VENTAS[[#This Row],[Comisión Unitaria 10%]]</f>
        <v>15</v>
      </c>
      <c r="L1851" s="42">
        <f>VENTAS[[#This Row],[Cantidad]]*(VENTAS[[#This Row],[Precio Venta]]-VENTAS[[#This Row],[Costo Unitario SIN Comision]]-VENTAS[[#This Row],[Comisión Unitaria 10%]]-0.01*VENTAS[[#This Row],[Precio Venta]])</f>
        <v>14.7</v>
      </c>
      <c r="M1851" s="46"/>
      <c r="N1851" s="47" t="s">
        <v>26504</v>
      </c>
    </row>
    <row r="1852" ht="17" customHeight="1" spans="1:14">
      <c r="A1852" s="38">
        <v>45784.5488888889</v>
      </c>
      <c r="B1852" s="39"/>
      <c r="C1852" s="39"/>
      <c r="D1852" s="39" t="s">
        <v>26505</v>
      </c>
      <c r="E1852" s="39" t="s">
        <v>17546</v>
      </c>
      <c r="F1852" s="41" t="s">
        <v>17547</v>
      </c>
      <c r="G1852" s="39">
        <v>1</v>
      </c>
      <c r="H1852" s="42">
        <v>25</v>
      </c>
      <c r="I1852" s="44">
        <f>VENTAS[[#This Row],[Cantidad]]*VENTAS[[#This Row],[Precio Venta]]</f>
        <v>25</v>
      </c>
      <c r="J1852" s="42">
        <f>IF(VENTAS[[#This Row],[Nombre del Gestor]]&gt;1,VENTAS[[#This Row],[Precio Venta]]*10%,0)</f>
        <v>2.5</v>
      </c>
      <c r="K1852" s="42">
        <f>IFERROR(VLOOKUP(VENTAS[[#This Row],[Código del producto Vendido]],STOCK[],13,FALSE),VENTAS[[#This Row],[Precio Venta]]*0.6)-VENTAS[[#This Row],[Comisión Unitaria 10%]]</f>
        <v>7.3</v>
      </c>
      <c r="L1852" s="42">
        <f>VENTAS[[#This Row],[Cantidad]]*(VENTAS[[#This Row],[Precio Venta]]-VENTAS[[#This Row],[Costo Unitario SIN Comision]]-VENTAS[[#This Row],[Comisión Unitaria 10%]]-0.01*VENTAS[[#This Row],[Precio Venta]])</f>
        <v>14.95</v>
      </c>
      <c r="M1852" s="46"/>
      <c r="N1852" s="47" t="s">
        <v>26506</v>
      </c>
    </row>
    <row r="1853" ht="34" customHeight="1" spans="1:14">
      <c r="A1853" s="38">
        <v>45784.5494444444</v>
      </c>
      <c r="B1853" s="39"/>
      <c r="C1853" s="39"/>
      <c r="D1853" s="39" t="s">
        <v>24029</v>
      </c>
      <c r="E1853" s="39" t="s">
        <v>19476</v>
      </c>
      <c r="F1853" s="41" t="s">
        <v>19467</v>
      </c>
      <c r="G1853" s="39">
        <v>1</v>
      </c>
      <c r="H1853" s="42">
        <v>20</v>
      </c>
      <c r="I1853" s="44">
        <f>VENTAS[[#This Row],[Cantidad]]*VENTAS[[#This Row],[Precio Venta]]</f>
        <v>20</v>
      </c>
      <c r="J1853" s="42">
        <f>IF(VENTAS[[#This Row],[Nombre del Gestor]]&gt;1,VENTAS[[#This Row],[Precio Venta]]*10%,0)</f>
        <v>2</v>
      </c>
      <c r="K1853" s="42">
        <f>IFERROR(VLOOKUP(VENTAS[[#This Row],[Código del producto Vendido]],STOCK[],13,FALSE),VENTAS[[#This Row],[Precio Venta]]*0.6)-VENTAS[[#This Row],[Comisión Unitaria 10%]]</f>
        <v>12</v>
      </c>
      <c r="L1853" s="42">
        <f>VENTAS[[#This Row],[Cantidad]]*(VENTAS[[#This Row],[Precio Venta]]-VENTAS[[#This Row],[Costo Unitario SIN Comision]]-VENTAS[[#This Row],[Comisión Unitaria 10%]]-0.01*VENTAS[[#This Row],[Precio Venta]])</f>
        <v>5.8</v>
      </c>
      <c r="M1853" s="46"/>
      <c r="N1853" s="47" t="s">
        <v>26507</v>
      </c>
    </row>
    <row r="1854" ht="34" customHeight="1" spans="1:14">
      <c r="A1854" s="38">
        <v>45784.5499074074</v>
      </c>
      <c r="B1854" s="39"/>
      <c r="C1854" s="39"/>
      <c r="D1854" s="39" t="s">
        <v>24029</v>
      </c>
      <c r="E1854" s="39" t="s">
        <v>19372</v>
      </c>
      <c r="F1854" s="41" t="s">
        <v>19373</v>
      </c>
      <c r="G1854" s="39">
        <v>1</v>
      </c>
      <c r="H1854" s="42">
        <v>20</v>
      </c>
      <c r="I1854" s="44">
        <f>VENTAS[[#This Row],[Cantidad]]*VENTAS[[#This Row],[Precio Venta]]</f>
        <v>20</v>
      </c>
      <c r="J1854" s="42">
        <f>IF(VENTAS[[#This Row],[Nombre del Gestor]]&gt;1,VENTAS[[#This Row],[Precio Venta]]*10%,0)</f>
        <v>2</v>
      </c>
      <c r="K1854" s="42">
        <f>IFERROR(VLOOKUP(VENTAS[[#This Row],[Código del producto Vendido]],STOCK[],13,FALSE),VENTAS[[#This Row],[Precio Venta]]*0.6)-VENTAS[[#This Row],[Comisión Unitaria 10%]]</f>
        <v>12</v>
      </c>
      <c r="L1854" s="42">
        <f>VENTAS[[#This Row],[Cantidad]]*(VENTAS[[#This Row],[Precio Venta]]-VENTAS[[#This Row],[Costo Unitario SIN Comision]]-VENTAS[[#This Row],[Comisión Unitaria 10%]]-0.01*VENTAS[[#This Row],[Precio Venta]])</f>
        <v>5.8</v>
      </c>
      <c r="M1854" s="46"/>
      <c r="N1854" s="47" t="s">
        <v>26508</v>
      </c>
    </row>
    <row r="1855" ht="17" customHeight="1" spans="1:14">
      <c r="A1855" s="38">
        <v>45784.5504282407</v>
      </c>
      <c r="B1855" s="39"/>
      <c r="C1855" s="39"/>
      <c r="D1855" s="39" t="s">
        <v>24029</v>
      </c>
      <c r="E1855" s="39" t="s">
        <v>18040</v>
      </c>
      <c r="F1855" s="41" t="s">
        <v>18041</v>
      </c>
      <c r="G1855" s="39">
        <v>1</v>
      </c>
      <c r="H1855" s="42">
        <v>15</v>
      </c>
      <c r="I1855" s="44">
        <f>VENTAS[[#This Row],[Cantidad]]*VENTAS[[#This Row],[Precio Venta]]</f>
        <v>15</v>
      </c>
      <c r="J1855" s="42">
        <f>IF(VENTAS[[#This Row],[Nombre del Gestor]]&gt;1,VENTAS[[#This Row],[Precio Venta]]*10%,0)</f>
        <v>1.5</v>
      </c>
      <c r="K1855" s="42">
        <f>IFERROR(VLOOKUP(VENTAS[[#This Row],[Código del producto Vendido]],STOCK[],13,FALSE),VENTAS[[#This Row],[Precio Venta]]*0.6)-VENTAS[[#This Row],[Comisión Unitaria 10%]]</f>
        <v>12</v>
      </c>
      <c r="L1855" s="42">
        <f>VENTAS[[#This Row],[Cantidad]]*(VENTAS[[#This Row],[Precio Venta]]-VENTAS[[#This Row],[Costo Unitario SIN Comision]]-VENTAS[[#This Row],[Comisión Unitaria 10%]]-0.01*VENTAS[[#This Row],[Precio Venta]])</f>
        <v>1.35</v>
      </c>
      <c r="M1855" s="46"/>
      <c r="N1855" s="47" t="s">
        <v>26509</v>
      </c>
    </row>
    <row r="1856" ht="34" customHeight="1" spans="1:14">
      <c r="A1856" s="38">
        <v>45784.5508101852</v>
      </c>
      <c r="B1856" s="39"/>
      <c r="C1856" s="39"/>
      <c r="D1856" s="39" t="s">
        <v>24029</v>
      </c>
      <c r="E1856" s="39" t="s">
        <v>18349</v>
      </c>
      <c r="F1856" s="41" t="s">
        <v>18350</v>
      </c>
      <c r="G1856" s="39">
        <v>1</v>
      </c>
      <c r="H1856" s="42">
        <v>20</v>
      </c>
      <c r="I1856" s="44">
        <f>VENTAS[[#This Row],[Cantidad]]*VENTAS[[#This Row],[Precio Venta]]</f>
        <v>20</v>
      </c>
      <c r="J1856" s="42">
        <f>IF(VENTAS[[#This Row],[Nombre del Gestor]]&gt;1,VENTAS[[#This Row],[Precio Venta]]*10%,0)</f>
        <v>2</v>
      </c>
      <c r="K1856" s="42">
        <f>IFERROR(VLOOKUP(VENTAS[[#This Row],[Código del producto Vendido]],STOCK[],13,FALSE),VENTAS[[#This Row],[Precio Venta]]*0.6)-VENTAS[[#This Row],[Comisión Unitaria 10%]]</f>
        <v>12</v>
      </c>
      <c r="L1856" s="42">
        <f>VENTAS[[#This Row],[Cantidad]]*(VENTAS[[#This Row],[Precio Venta]]-VENTAS[[#This Row],[Costo Unitario SIN Comision]]-VENTAS[[#This Row],[Comisión Unitaria 10%]]-0.01*VENTAS[[#This Row],[Precio Venta]])</f>
        <v>5.8</v>
      </c>
      <c r="M1856" s="46"/>
      <c r="N1856" s="47" t="s">
        <v>26510</v>
      </c>
    </row>
    <row r="1857" ht="17" customHeight="1" spans="1:14">
      <c r="A1857" s="38">
        <v>45785.7180208333</v>
      </c>
      <c r="B1857" s="39"/>
      <c r="C1857" s="39"/>
      <c r="D1857" s="39" t="s">
        <v>26511</v>
      </c>
      <c r="E1857" s="39" t="s">
        <v>17260</v>
      </c>
      <c r="F1857" s="41" t="s">
        <v>17258</v>
      </c>
      <c r="G1857" s="39">
        <v>1</v>
      </c>
      <c r="H1857" s="42">
        <v>30</v>
      </c>
      <c r="I1857" s="44">
        <f>VENTAS[[#This Row],[Cantidad]]*VENTAS[[#This Row],[Precio Venta]]</f>
        <v>30</v>
      </c>
      <c r="J1857" s="42">
        <f>IF(VENTAS[[#This Row],[Nombre del Gestor]]&gt;1,VENTAS[[#This Row],[Precio Venta]]*10%,0)</f>
        <v>3</v>
      </c>
      <c r="K1857" s="42">
        <f>IFERROR(VLOOKUP(VENTAS[[#This Row],[Código del producto Vendido]],STOCK[],13,FALSE),VENTAS[[#This Row],[Precio Venta]]*0.6)-VENTAS[[#This Row],[Comisión Unitaria 10%]]</f>
        <v>14</v>
      </c>
      <c r="L1857" s="42">
        <f>VENTAS[[#This Row],[Cantidad]]*(VENTAS[[#This Row],[Precio Venta]]-VENTAS[[#This Row],[Costo Unitario SIN Comision]]-VENTAS[[#This Row],[Comisión Unitaria 10%]]-0.01*VENTAS[[#This Row],[Precio Venta]])</f>
        <v>12.7</v>
      </c>
      <c r="M1857" s="46"/>
      <c r="N1857" s="47" t="s">
        <v>26512</v>
      </c>
    </row>
    <row r="1858" ht="34" customHeight="1" spans="1:14">
      <c r="A1858" s="38">
        <v>45785.7180208333</v>
      </c>
      <c r="B1858" s="39"/>
      <c r="C1858" s="39"/>
      <c r="D1858" s="39" t="s">
        <v>26511</v>
      </c>
      <c r="E1858" s="39" t="s">
        <v>17601</v>
      </c>
      <c r="F1858" s="41" t="s">
        <v>17602</v>
      </c>
      <c r="G1858" s="39">
        <v>1</v>
      </c>
      <c r="H1858" s="42">
        <v>30</v>
      </c>
      <c r="I1858" s="44">
        <f>VENTAS[[#This Row],[Cantidad]]*VENTAS[[#This Row],[Precio Venta]]</f>
        <v>30</v>
      </c>
      <c r="J1858" s="42">
        <f>IF(VENTAS[[#This Row],[Nombre del Gestor]]&gt;1,VENTAS[[#This Row],[Precio Venta]]*10%,0)</f>
        <v>3</v>
      </c>
      <c r="K1858" s="42">
        <f>IFERROR(VLOOKUP(VENTAS[[#This Row],[Código del producto Vendido]],STOCK[],13,FALSE),VENTAS[[#This Row],[Precio Venta]]*0.6)-VENTAS[[#This Row],[Comisión Unitaria 10%]]</f>
        <v>12.78</v>
      </c>
      <c r="L1858" s="42">
        <f>VENTAS[[#This Row],[Cantidad]]*(VENTAS[[#This Row],[Precio Venta]]-VENTAS[[#This Row],[Costo Unitario SIN Comision]]-VENTAS[[#This Row],[Comisión Unitaria 10%]]-0.01*VENTAS[[#This Row],[Precio Venta]])</f>
        <v>13.92</v>
      </c>
      <c r="M1858" s="46"/>
      <c r="N1858" s="47" t="s">
        <v>26513</v>
      </c>
    </row>
    <row r="1859" ht="34" customHeight="1" spans="1:14">
      <c r="A1859" s="38">
        <v>45785.7180208333</v>
      </c>
      <c r="B1859" s="39"/>
      <c r="C1859" s="39"/>
      <c r="D1859" s="39" t="s">
        <v>26511</v>
      </c>
      <c r="E1859" s="39" t="s">
        <v>17603</v>
      </c>
      <c r="F1859" s="41" t="s">
        <v>17604</v>
      </c>
      <c r="G1859" s="39">
        <v>1</v>
      </c>
      <c r="H1859" s="42">
        <v>25</v>
      </c>
      <c r="I1859" s="44">
        <f>VENTAS[[#This Row],[Cantidad]]*VENTAS[[#This Row],[Precio Venta]]</f>
        <v>25</v>
      </c>
      <c r="J1859" s="42">
        <f>IF(VENTAS[[#This Row],[Nombre del Gestor]]&gt;1,VENTAS[[#This Row],[Precio Venta]]*10%,0)</f>
        <v>2.5</v>
      </c>
      <c r="K1859" s="42">
        <f>IFERROR(VLOOKUP(VENTAS[[#This Row],[Código del producto Vendido]],STOCK[],13,FALSE),VENTAS[[#This Row],[Precio Venta]]*0.6)-VENTAS[[#This Row],[Comisión Unitaria 10%]]</f>
        <v>12</v>
      </c>
      <c r="L1859" s="42">
        <f>VENTAS[[#This Row],[Cantidad]]*(VENTAS[[#This Row],[Precio Venta]]-VENTAS[[#This Row],[Costo Unitario SIN Comision]]-VENTAS[[#This Row],[Comisión Unitaria 10%]]-0.01*VENTAS[[#This Row],[Precio Venta]])</f>
        <v>10.25</v>
      </c>
      <c r="M1859" s="46"/>
      <c r="N1859" s="47" t="s">
        <v>26514</v>
      </c>
    </row>
    <row r="1860" ht="17" customHeight="1" spans="1:14">
      <c r="A1860" s="38">
        <v>45785.7180208333</v>
      </c>
      <c r="B1860" s="39"/>
      <c r="C1860" s="39"/>
      <c r="D1860" s="39" t="s">
        <v>26511</v>
      </c>
      <c r="E1860" s="39" t="s">
        <v>19327</v>
      </c>
      <c r="F1860" s="41" t="s">
        <v>19328</v>
      </c>
      <c r="G1860" s="39">
        <v>1</v>
      </c>
      <c r="H1860" s="42">
        <v>40</v>
      </c>
      <c r="I1860" s="44">
        <f>VENTAS[[#This Row],[Cantidad]]*VENTAS[[#This Row],[Precio Venta]]</f>
        <v>40</v>
      </c>
      <c r="J1860" s="42">
        <f>IF(VENTAS[[#This Row],[Nombre del Gestor]]&gt;1,VENTAS[[#This Row],[Precio Venta]]*10%,0)</f>
        <v>4</v>
      </c>
      <c r="K1860" s="42">
        <f>IFERROR(VLOOKUP(VENTAS[[#This Row],[Código del producto Vendido]],STOCK[],13,FALSE),VENTAS[[#This Row],[Precio Venta]]*0.6)-VENTAS[[#This Row],[Comisión Unitaria 10%]]</f>
        <v>30</v>
      </c>
      <c r="L1860" s="42">
        <f>VENTAS[[#This Row],[Cantidad]]*(VENTAS[[#This Row],[Precio Venta]]-VENTAS[[#This Row],[Costo Unitario SIN Comision]]-VENTAS[[#This Row],[Comisión Unitaria 10%]]-0.01*VENTAS[[#This Row],[Precio Venta]])</f>
        <v>5.6</v>
      </c>
      <c r="M1860" s="46"/>
      <c r="N1860" s="47" t="s">
        <v>26515</v>
      </c>
    </row>
    <row r="1861" ht="34" customHeight="1" spans="1:14">
      <c r="A1861" s="38">
        <v>45786.3853703704</v>
      </c>
      <c r="B1861" s="39"/>
      <c r="C1861" s="39"/>
      <c r="D1861" s="39" t="s">
        <v>25960</v>
      </c>
      <c r="E1861" s="39" t="s">
        <v>26516</v>
      </c>
      <c r="F1861" s="41" t="s">
        <v>19338</v>
      </c>
      <c r="G1861" s="39">
        <v>1</v>
      </c>
      <c r="H1861" s="42">
        <v>35</v>
      </c>
      <c r="I1861" s="44">
        <f>VENTAS[[#This Row],[Cantidad]]*VENTAS[[#This Row],[Precio Venta]]</f>
        <v>35</v>
      </c>
      <c r="J1861" s="42">
        <f>IF(VENTAS[[#This Row],[Nombre del Gestor]]&gt;1,VENTAS[[#This Row],[Precio Venta]]*10%,0)</f>
        <v>3.5</v>
      </c>
      <c r="K1861" s="42">
        <f>IFERROR(VLOOKUP(VENTAS[[#This Row],[Código del producto Vendido]],STOCK[],13,FALSE),VENTAS[[#This Row],[Precio Venta]]*0.6)-VENTAS[[#This Row],[Comisión Unitaria 10%]]</f>
        <v>17.5</v>
      </c>
      <c r="L1861" s="42">
        <f>VENTAS[[#This Row],[Cantidad]]*(VENTAS[[#This Row],[Precio Venta]]-VENTAS[[#This Row],[Costo Unitario SIN Comision]]-VENTAS[[#This Row],[Comisión Unitaria 10%]]-0.01*VENTAS[[#This Row],[Precio Venta]])</f>
        <v>13.65</v>
      </c>
      <c r="M1861" s="46"/>
      <c r="N1861" s="47" t="s">
        <v>26517</v>
      </c>
    </row>
    <row r="1862" ht="34" customHeight="1" spans="1:14">
      <c r="A1862" s="38">
        <v>45786.3978703704</v>
      </c>
      <c r="B1862" s="39"/>
      <c r="C1862" s="39"/>
      <c r="D1862" s="39" t="s">
        <v>26518</v>
      </c>
      <c r="E1862" s="39" t="s">
        <v>17615</v>
      </c>
      <c r="F1862" s="41" t="s">
        <v>17616</v>
      </c>
      <c r="G1862" s="39">
        <v>1</v>
      </c>
      <c r="H1862" s="42">
        <v>30</v>
      </c>
      <c r="I1862" s="44">
        <f>VENTAS[[#This Row],[Cantidad]]*VENTAS[[#This Row],[Precio Venta]]</f>
        <v>30</v>
      </c>
      <c r="J1862" s="42">
        <f>IF(VENTAS[[#This Row],[Nombre del Gestor]]&gt;1,VENTAS[[#This Row],[Precio Venta]]*10%,0)</f>
        <v>3</v>
      </c>
      <c r="K1862" s="42">
        <f>IFERROR(VLOOKUP(VENTAS[[#This Row],[Código del producto Vendido]],STOCK[],13,FALSE),VENTAS[[#This Row],[Precio Venta]]*0.6)-VENTAS[[#This Row],[Comisión Unitaria 10%]]</f>
        <v>10.8</v>
      </c>
      <c r="L1862" s="42">
        <f>VENTAS[[#This Row],[Cantidad]]*(VENTAS[[#This Row],[Precio Venta]]-VENTAS[[#This Row],[Costo Unitario SIN Comision]]-VENTAS[[#This Row],[Comisión Unitaria 10%]]-0.01*VENTAS[[#This Row],[Precio Venta]])</f>
        <v>15.9</v>
      </c>
      <c r="M1862" s="46"/>
      <c r="N1862" s="47" t="s">
        <v>26519</v>
      </c>
    </row>
    <row r="1863" ht="17" customHeight="1" spans="1:14">
      <c r="A1863" s="38">
        <v>45786.3978703704</v>
      </c>
      <c r="B1863" s="39"/>
      <c r="C1863" s="39"/>
      <c r="D1863" s="39" t="s">
        <v>26518</v>
      </c>
      <c r="E1863" s="39" t="s">
        <v>19244</v>
      </c>
      <c r="F1863" s="41" t="s">
        <v>19245</v>
      </c>
      <c r="G1863" s="39">
        <v>1</v>
      </c>
      <c r="H1863" s="42">
        <v>35</v>
      </c>
      <c r="I1863" s="44">
        <f>VENTAS[[#This Row],[Cantidad]]*VENTAS[[#This Row],[Precio Venta]]</f>
        <v>35</v>
      </c>
      <c r="J1863" s="42">
        <f>IF(VENTAS[[#This Row],[Nombre del Gestor]]&gt;1,VENTAS[[#This Row],[Precio Venta]]*10%,0)</f>
        <v>3.5</v>
      </c>
      <c r="K1863" s="42">
        <f>IFERROR(VLOOKUP(VENTAS[[#This Row],[Código del producto Vendido]],STOCK[],13,FALSE),VENTAS[[#This Row],[Precio Venta]]*0.6)-VENTAS[[#This Row],[Comisión Unitaria 10%]]</f>
        <v>25</v>
      </c>
      <c r="L1863" s="42">
        <f>VENTAS[[#This Row],[Cantidad]]*(VENTAS[[#This Row],[Precio Venta]]-VENTAS[[#This Row],[Costo Unitario SIN Comision]]-VENTAS[[#This Row],[Comisión Unitaria 10%]]-0.01*VENTAS[[#This Row],[Precio Venta]])</f>
        <v>6.15</v>
      </c>
      <c r="M1863" s="46"/>
      <c r="N1863" s="47" t="s">
        <v>26520</v>
      </c>
    </row>
    <row r="1864" ht="34" customHeight="1" spans="1:14">
      <c r="A1864" s="38">
        <v>45786.4014236111</v>
      </c>
      <c r="B1864" s="39"/>
      <c r="C1864" s="39"/>
      <c r="D1864" s="39" t="s">
        <v>26290</v>
      </c>
      <c r="E1864" s="39" t="s">
        <v>18925</v>
      </c>
      <c r="F1864" s="41" t="s">
        <v>18926</v>
      </c>
      <c r="G1864" s="39">
        <v>1</v>
      </c>
      <c r="H1864" s="42">
        <v>35</v>
      </c>
      <c r="I1864" s="44">
        <f>VENTAS[[#This Row],[Cantidad]]*VENTAS[[#This Row],[Precio Venta]]</f>
        <v>35</v>
      </c>
      <c r="J1864" s="42">
        <f>IF(VENTAS[[#This Row],[Nombre del Gestor]]&gt;1,VENTAS[[#This Row],[Precio Venta]]*10%,0)</f>
        <v>3.5</v>
      </c>
      <c r="K1864" s="42">
        <f>IFERROR(VLOOKUP(VENTAS[[#This Row],[Código del producto Vendido]],STOCK[],13,FALSE),VENTAS[[#This Row],[Precio Venta]]*0.6)-VENTAS[[#This Row],[Comisión Unitaria 10%]]</f>
        <v>12</v>
      </c>
      <c r="L1864" s="42">
        <f>VENTAS[[#This Row],[Cantidad]]*(VENTAS[[#This Row],[Precio Venta]]-VENTAS[[#This Row],[Costo Unitario SIN Comision]]-VENTAS[[#This Row],[Comisión Unitaria 10%]]-0.01*VENTAS[[#This Row],[Precio Venta]])</f>
        <v>19.15</v>
      </c>
      <c r="M1864" s="46"/>
      <c r="N1864" s="47" t="s">
        <v>26521</v>
      </c>
    </row>
    <row r="1865" ht="17" customHeight="1" spans="1:14">
      <c r="A1865" s="38">
        <v>45786.4014236111</v>
      </c>
      <c r="B1865" s="39"/>
      <c r="C1865" s="39"/>
      <c r="D1865" s="39" t="s">
        <v>26290</v>
      </c>
      <c r="E1865" s="39" t="s">
        <v>19420</v>
      </c>
      <c r="F1865" s="41" t="s">
        <v>19421</v>
      </c>
      <c r="G1865" s="39">
        <v>1</v>
      </c>
      <c r="H1865" s="42">
        <v>35</v>
      </c>
      <c r="I1865" s="44">
        <f>VENTAS[[#This Row],[Cantidad]]*VENTAS[[#This Row],[Precio Venta]]</f>
        <v>35</v>
      </c>
      <c r="J1865" s="42">
        <f>IF(VENTAS[[#This Row],[Nombre del Gestor]]&gt;1,VENTAS[[#This Row],[Precio Venta]]*10%,0)</f>
        <v>3.5</v>
      </c>
      <c r="K1865" s="42">
        <f>IFERROR(VLOOKUP(VENTAS[[#This Row],[Código del producto Vendido]],STOCK[],13,FALSE),VENTAS[[#This Row],[Precio Venta]]*0.6)-VENTAS[[#This Row],[Comisión Unitaria 10%]]</f>
        <v>12</v>
      </c>
      <c r="L1865" s="42">
        <f>VENTAS[[#This Row],[Cantidad]]*(VENTAS[[#This Row],[Precio Venta]]-VENTAS[[#This Row],[Costo Unitario SIN Comision]]-VENTAS[[#This Row],[Comisión Unitaria 10%]]-0.01*VENTAS[[#This Row],[Precio Venta]])</f>
        <v>19.15</v>
      </c>
      <c r="M1865" s="46"/>
      <c r="N1865" s="47" t="s">
        <v>26522</v>
      </c>
    </row>
    <row r="1866" ht="34" customHeight="1" spans="1:14">
      <c r="A1866" s="38">
        <v>45786.4014236111</v>
      </c>
      <c r="B1866" s="39"/>
      <c r="C1866" s="39"/>
      <c r="D1866" s="39" t="s">
        <v>26290</v>
      </c>
      <c r="E1866" s="39" t="s">
        <v>16988</v>
      </c>
      <c r="F1866" s="41" t="s">
        <v>16989</v>
      </c>
      <c r="G1866" s="39">
        <v>1</v>
      </c>
      <c r="H1866" s="42">
        <v>30</v>
      </c>
      <c r="I1866" s="44">
        <f>VENTAS[[#This Row],[Cantidad]]*VENTAS[[#This Row],[Precio Venta]]</f>
        <v>30</v>
      </c>
      <c r="J1866" s="42">
        <f>IF(VENTAS[[#This Row],[Nombre del Gestor]]&gt;1,VENTAS[[#This Row],[Precio Venta]]*10%,0)</f>
        <v>3</v>
      </c>
      <c r="K1866" s="42">
        <f>IFERROR(VLOOKUP(VENTAS[[#This Row],[Código del producto Vendido]],STOCK[],13,FALSE),VENTAS[[#This Row],[Precio Venta]]*0.6)-VENTAS[[#This Row],[Comisión Unitaria 10%]]</f>
        <v>9</v>
      </c>
      <c r="L1866" s="42">
        <f>VENTAS[[#This Row],[Cantidad]]*(VENTAS[[#This Row],[Precio Venta]]-VENTAS[[#This Row],[Costo Unitario SIN Comision]]-VENTAS[[#This Row],[Comisión Unitaria 10%]]-0.01*VENTAS[[#This Row],[Precio Venta]])</f>
        <v>17.7</v>
      </c>
      <c r="M1866" s="46"/>
      <c r="N1866" s="47" t="s">
        <v>26523</v>
      </c>
    </row>
    <row r="1867" ht="17" customHeight="1" spans="1:14">
      <c r="A1867" s="38">
        <v>45786.4014236111</v>
      </c>
      <c r="B1867" s="39"/>
      <c r="C1867" s="39"/>
      <c r="D1867" s="39" t="s">
        <v>26290</v>
      </c>
      <c r="E1867" s="39" t="s">
        <v>18687</v>
      </c>
      <c r="F1867" s="41" t="s">
        <v>18678</v>
      </c>
      <c r="G1867" s="39">
        <v>1</v>
      </c>
      <c r="H1867" s="42">
        <v>30</v>
      </c>
      <c r="I1867" s="44">
        <f>VENTAS[[#This Row],[Cantidad]]*VENTAS[[#This Row],[Precio Venta]]</f>
        <v>30</v>
      </c>
      <c r="J1867" s="42">
        <f>IF(VENTAS[[#This Row],[Nombre del Gestor]]&gt;1,VENTAS[[#This Row],[Precio Venta]]*10%,0)</f>
        <v>3</v>
      </c>
      <c r="K1867" s="42">
        <f>IFERROR(VLOOKUP(VENTAS[[#This Row],[Código del producto Vendido]],STOCK[],13,FALSE),VENTAS[[#This Row],[Precio Venta]]*0.6)-VENTAS[[#This Row],[Comisión Unitaria 10%]]</f>
        <v>12</v>
      </c>
      <c r="L1867" s="42">
        <f>VENTAS[[#This Row],[Cantidad]]*(VENTAS[[#This Row],[Precio Venta]]-VENTAS[[#This Row],[Costo Unitario SIN Comision]]-VENTAS[[#This Row],[Comisión Unitaria 10%]]-0.01*VENTAS[[#This Row],[Precio Venta]])</f>
        <v>14.7</v>
      </c>
      <c r="M1867" s="46"/>
      <c r="N1867" s="47" t="s">
        <v>26524</v>
      </c>
    </row>
    <row r="1868" ht="34" customHeight="1" spans="1:14">
      <c r="A1868" s="38">
        <v>45786.4295138889</v>
      </c>
      <c r="B1868" s="39"/>
      <c r="C1868" s="39"/>
      <c r="D1868" s="39" t="s">
        <v>25960</v>
      </c>
      <c r="E1868" s="39" t="s">
        <v>17639</v>
      </c>
      <c r="F1868" s="41" t="s">
        <v>17233</v>
      </c>
      <c r="G1868" s="39">
        <v>1</v>
      </c>
      <c r="H1868" s="42">
        <v>35</v>
      </c>
      <c r="I1868" s="44">
        <f>VENTAS[[#This Row],[Cantidad]]*VENTAS[[#This Row],[Precio Venta]]</f>
        <v>35</v>
      </c>
      <c r="J1868" s="42">
        <f>IF(VENTAS[[#This Row],[Nombre del Gestor]]&gt;1,VENTAS[[#This Row],[Precio Venta]]*10%,0)</f>
        <v>3.5</v>
      </c>
      <c r="K1868" s="42">
        <f>IFERROR(VLOOKUP(VENTAS[[#This Row],[Código del producto Vendido]],STOCK[],13,FALSE),VENTAS[[#This Row],[Precio Venta]]*0.6)-VENTAS[[#This Row],[Comisión Unitaria 10%]]</f>
        <v>10.8</v>
      </c>
      <c r="L1868" s="42">
        <f>VENTAS[[#This Row],[Cantidad]]*(VENTAS[[#This Row],[Precio Venta]]-VENTAS[[#This Row],[Costo Unitario SIN Comision]]-VENTAS[[#This Row],[Comisión Unitaria 10%]]-0.01*VENTAS[[#This Row],[Precio Venta]])</f>
        <v>20.35</v>
      </c>
      <c r="M1868" s="46"/>
      <c r="N1868" s="47" t="s">
        <v>26525</v>
      </c>
    </row>
    <row r="1869" ht="34" customHeight="1" spans="1:14">
      <c r="A1869" s="38">
        <v>45786.6812037037</v>
      </c>
      <c r="B1869" s="39"/>
      <c r="C1869" s="39"/>
      <c r="D1869" s="39" t="s">
        <v>23196</v>
      </c>
      <c r="E1869" s="39" t="s">
        <v>18765</v>
      </c>
      <c r="F1869" s="41" t="s">
        <v>18766</v>
      </c>
      <c r="G1869" s="39">
        <v>1</v>
      </c>
      <c r="H1869" s="42">
        <v>30</v>
      </c>
      <c r="I1869" s="44">
        <f>VENTAS[[#This Row],[Cantidad]]*VENTAS[[#This Row],[Precio Venta]]</f>
        <v>30</v>
      </c>
      <c r="J1869" s="42">
        <f>IF(VENTAS[[#This Row],[Nombre del Gestor]]&gt;1,VENTAS[[#This Row],[Precio Venta]]*10%,0)</f>
        <v>3</v>
      </c>
      <c r="K1869" s="42">
        <f>IFERROR(VLOOKUP(VENTAS[[#This Row],[Código del producto Vendido]],STOCK[],13,FALSE),VENTAS[[#This Row],[Precio Venta]]*0.6)-VENTAS[[#This Row],[Comisión Unitaria 10%]]</f>
        <v>12.73</v>
      </c>
      <c r="L1869" s="42">
        <f>VENTAS[[#This Row],[Cantidad]]*(VENTAS[[#This Row],[Precio Venta]]-VENTAS[[#This Row],[Costo Unitario SIN Comision]]-VENTAS[[#This Row],[Comisión Unitaria 10%]]-0.01*VENTAS[[#This Row],[Precio Venta]])</f>
        <v>13.97</v>
      </c>
      <c r="M1869" s="46"/>
      <c r="N1869" s="47" t="s">
        <v>26526</v>
      </c>
    </row>
    <row r="1870" ht="17" customHeight="1" spans="1:14">
      <c r="A1870" s="38">
        <v>45786.6952777778</v>
      </c>
      <c r="B1870" s="39"/>
      <c r="C1870" s="39"/>
      <c r="D1870" s="39" t="s">
        <v>23345</v>
      </c>
      <c r="E1870" s="39" t="s">
        <v>26527</v>
      </c>
      <c r="F1870" s="41" t="s">
        <v>19728</v>
      </c>
      <c r="G1870" s="39">
        <v>1</v>
      </c>
      <c r="H1870" s="42">
        <v>30</v>
      </c>
      <c r="I1870" s="44">
        <f>VENTAS[[#This Row],[Cantidad]]*VENTAS[[#This Row],[Precio Venta]]</f>
        <v>30</v>
      </c>
      <c r="J1870" s="42">
        <f>IF(VENTAS[[#This Row],[Nombre del Gestor]]&gt;1,VENTAS[[#This Row],[Precio Venta]]*10%,0)</f>
        <v>3</v>
      </c>
      <c r="K1870" s="42">
        <f>IFERROR(VLOOKUP(VENTAS[[#This Row],[Código del producto Vendido]],STOCK[],13,FALSE),VENTAS[[#This Row],[Precio Venta]]*0.6)-VENTAS[[#This Row],[Comisión Unitaria 10%]]</f>
        <v>15</v>
      </c>
      <c r="L1870" s="42">
        <f>VENTAS[[#This Row],[Cantidad]]*(VENTAS[[#This Row],[Precio Venta]]-VENTAS[[#This Row],[Costo Unitario SIN Comision]]-VENTAS[[#This Row],[Comisión Unitaria 10%]]-0.01*VENTAS[[#This Row],[Precio Venta]])</f>
        <v>11.7</v>
      </c>
      <c r="M1870" s="46"/>
      <c r="N1870" s="47" t="s">
        <v>26528</v>
      </c>
    </row>
    <row r="1871" ht="34" customHeight="1" spans="1:14">
      <c r="A1871" s="38">
        <v>45787.6632291667</v>
      </c>
      <c r="B1871" s="39"/>
      <c r="C1871" s="39"/>
      <c r="D1871" s="39"/>
      <c r="E1871" s="39" t="s">
        <v>18808</v>
      </c>
      <c r="F1871" s="41" t="s">
        <v>18806</v>
      </c>
      <c r="G1871" s="39">
        <v>1</v>
      </c>
      <c r="H1871" s="42">
        <v>40</v>
      </c>
      <c r="I1871" s="44">
        <f>VENTAS[[#This Row],[Cantidad]]*VENTAS[[#This Row],[Precio Venta]]</f>
        <v>40</v>
      </c>
      <c r="J1871" s="42">
        <f>IF(VENTAS[[#This Row],[Nombre del Gestor]]&gt;1,VENTAS[[#This Row],[Precio Venta]]*10%,0)</f>
        <v>0</v>
      </c>
      <c r="K1871" s="42">
        <f>IFERROR(VLOOKUP(VENTAS[[#This Row],[Código del producto Vendido]],STOCK[],13,FALSE),VENTAS[[#This Row],[Precio Venta]]*0.6)-VENTAS[[#This Row],[Comisión Unitaria 10%]]</f>
        <v>23.49</v>
      </c>
      <c r="L1871" s="42">
        <f>VENTAS[[#This Row],[Cantidad]]*(VENTAS[[#This Row],[Precio Venta]]-VENTAS[[#This Row],[Costo Unitario SIN Comision]]-VENTAS[[#This Row],[Comisión Unitaria 10%]]-0.01*VENTAS[[#This Row],[Precio Venta]])</f>
        <v>16.11</v>
      </c>
      <c r="M1871" s="46"/>
      <c r="N1871" s="47" t="s">
        <v>26529</v>
      </c>
    </row>
    <row r="1872" ht="17" customHeight="1" spans="1:14">
      <c r="A1872" s="38">
        <v>45787.6632291667</v>
      </c>
      <c r="B1872" s="39"/>
      <c r="C1872" s="39"/>
      <c r="D1872" s="39"/>
      <c r="E1872" s="39" t="s">
        <v>19445</v>
      </c>
      <c r="F1872" s="41" t="s">
        <v>26530</v>
      </c>
      <c r="G1872" s="39">
        <v>1</v>
      </c>
      <c r="H1872" s="42">
        <v>22</v>
      </c>
      <c r="I1872" s="44">
        <f>VENTAS[[#This Row],[Cantidad]]*VENTAS[[#This Row],[Precio Venta]]</f>
        <v>22</v>
      </c>
      <c r="J1872" s="42">
        <f>IF(VENTAS[[#This Row],[Nombre del Gestor]]&gt;1,VENTAS[[#This Row],[Precio Venta]]*10%,0)</f>
        <v>0</v>
      </c>
      <c r="K1872" s="42">
        <f>IFERROR(VLOOKUP(VENTAS[[#This Row],[Código del producto Vendido]],STOCK[],13,FALSE),VENTAS[[#This Row],[Precio Venta]]*0.6)-VENTAS[[#This Row],[Comisión Unitaria 10%]]</f>
        <v>14.2</v>
      </c>
      <c r="L1872" s="42">
        <f>VENTAS[[#This Row],[Cantidad]]*(VENTAS[[#This Row],[Precio Venta]]-VENTAS[[#This Row],[Costo Unitario SIN Comision]]-VENTAS[[#This Row],[Comisión Unitaria 10%]]-0.01*VENTAS[[#This Row],[Precio Venta]])</f>
        <v>7.58</v>
      </c>
      <c r="M1872" s="46"/>
      <c r="N1872" s="47" t="s">
        <v>26531</v>
      </c>
    </row>
    <row r="1873" ht="34" customHeight="1" spans="1:14">
      <c r="A1873" s="38">
        <v>45787.6632291667</v>
      </c>
      <c r="B1873" s="39"/>
      <c r="C1873" s="39"/>
      <c r="D1873" s="39"/>
      <c r="E1873" s="39" t="s">
        <v>19060</v>
      </c>
      <c r="F1873" s="41" t="s">
        <v>19061</v>
      </c>
      <c r="G1873" s="39">
        <v>1</v>
      </c>
      <c r="H1873" s="42">
        <v>20</v>
      </c>
      <c r="I1873" s="44">
        <f>VENTAS[[#This Row],[Cantidad]]*VENTAS[[#This Row],[Precio Venta]]</f>
        <v>20</v>
      </c>
      <c r="J1873" s="42">
        <f>IF(VENTAS[[#This Row],[Nombre del Gestor]]&gt;1,VENTAS[[#This Row],[Precio Venta]]*10%,0)</f>
        <v>0</v>
      </c>
      <c r="K1873" s="42">
        <f>IFERROR(VLOOKUP(VENTAS[[#This Row],[Código del producto Vendido]],STOCK[],13,FALSE),VENTAS[[#This Row],[Precio Venta]]*0.6)-VENTAS[[#This Row],[Comisión Unitaria 10%]]</f>
        <v>14</v>
      </c>
      <c r="L1873" s="42">
        <f>VENTAS[[#This Row],[Cantidad]]*(VENTAS[[#This Row],[Precio Venta]]-VENTAS[[#This Row],[Costo Unitario SIN Comision]]-VENTAS[[#This Row],[Comisión Unitaria 10%]]-0.01*VENTAS[[#This Row],[Precio Venta]])</f>
        <v>5.8</v>
      </c>
      <c r="M1873" s="46"/>
      <c r="N1873" s="47" t="s">
        <v>26532</v>
      </c>
    </row>
    <row r="1874" ht="34" customHeight="1" spans="1:14">
      <c r="A1874" s="38">
        <v>45787.6632291667</v>
      </c>
      <c r="B1874" s="39"/>
      <c r="C1874" s="39"/>
      <c r="D1874" s="39"/>
      <c r="E1874" s="39" t="s">
        <v>19066</v>
      </c>
      <c r="F1874" s="41" t="s">
        <v>19067</v>
      </c>
      <c r="G1874" s="39">
        <v>1</v>
      </c>
      <c r="H1874" s="42">
        <v>20</v>
      </c>
      <c r="I1874" s="44">
        <f>VENTAS[[#This Row],[Cantidad]]*VENTAS[[#This Row],[Precio Venta]]</f>
        <v>20</v>
      </c>
      <c r="J1874" s="42">
        <f>IF(VENTAS[[#This Row],[Nombre del Gestor]]&gt;1,VENTAS[[#This Row],[Precio Venta]]*10%,0)</f>
        <v>0</v>
      </c>
      <c r="K1874" s="42">
        <f>IFERROR(VLOOKUP(VENTAS[[#This Row],[Código del producto Vendido]],STOCK[],13,FALSE),VENTAS[[#This Row],[Precio Venta]]*0.6)-VENTAS[[#This Row],[Comisión Unitaria 10%]]</f>
        <v>14</v>
      </c>
      <c r="L1874" s="42">
        <f>VENTAS[[#This Row],[Cantidad]]*(VENTAS[[#This Row],[Precio Venta]]-VENTAS[[#This Row],[Costo Unitario SIN Comision]]-VENTAS[[#This Row],[Comisión Unitaria 10%]]-0.01*VENTAS[[#This Row],[Precio Venta]])</f>
        <v>5.8</v>
      </c>
      <c r="M1874" s="46"/>
      <c r="N1874" s="47" t="s">
        <v>26533</v>
      </c>
    </row>
    <row r="1875" ht="34" customHeight="1" spans="1:14">
      <c r="A1875" s="38">
        <v>45787.6632291667</v>
      </c>
      <c r="B1875" s="39"/>
      <c r="C1875" s="39"/>
      <c r="D1875" s="39"/>
      <c r="E1875" s="39" t="s">
        <v>18929</v>
      </c>
      <c r="F1875" s="41" t="s">
        <v>18930</v>
      </c>
      <c r="G1875" s="39">
        <v>1</v>
      </c>
      <c r="H1875" s="42">
        <v>30</v>
      </c>
      <c r="I1875" s="44">
        <f>VENTAS[[#This Row],[Cantidad]]*VENTAS[[#This Row],[Precio Venta]]</f>
        <v>30</v>
      </c>
      <c r="J1875" s="42">
        <f>IF(VENTAS[[#This Row],[Nombre del Gestor]]&gt;1,VENTAS[[#This Row],[Precio Venta]]*10%,0)</f>
        <v>0</v>
      </c>
      <c r="K1875" s="42">
        <f>IFERROR(VLOOKUP(VENTAS[[#This Row],[Código del producto Vendido]],STOCK[],13,FALSE),VENTAS[[#This Row],[Precio Venta]]*0.6)-VENTAS[[#This Row],[Comisión Unitaria 10%]]</f>
        <v>15</v>
      </c>
      <c r="L1875" s="42">
        <f>VENTAS[[#This Row],[Cantidad]]*(VENTAS[[#This Row],[Precio Venta]]-VENTAS[[#This Row],[Costo Unitario SIN Comision]]-VENTAS[[#This Row],[Comisión Unitaria 10%]]-0.01*VENTAS[[#This Row],[Precio Venta]])</f>
        <v>14.7</v>
      </c>
      <c r="M1875" s="46"/>
      <c r="N1875" s="47" t="s">
        <v>26534</v>
      </c>
    </row>
    <row r="1876" ht="34" customHeight="1" spans="1:14">
      <c r="A1876" s="38">
        <v>45787.6637962963</v>
      </c>
      <c r="B1876" s="39"/>
      <c r="C1876" s="39"/>
      <c r="D1876" s="39"/>
      <c r="E1876" s="39" t="s">
        <v>18810</v>
      </c>
      <c r="F1876" s="41" t="s">
        <v>18806</v>
      </c>
      <c r="G1876" s="39">
        <v>1</v>
      </c>
      <c r="H1876" s="42">
        <v>40</v>
      </c>
      <c r="I1876" s="44">
        <f>VENTAS[[#This Row],[Cantidad]]*VENTAS[[#This Row],[Precio Venta]]</f>
        <v>40</v>
      </c>
      <c r="J1876" s="42">
        <f>IF(VENTAS[[#This Row],[Nombre del Gestor]]&gt;1,VENTAS[[#This Row],[Precio Venta]]*10%,0)</f>
        <v>0</v>
      </c>
      <c r="K1876" s="42">
        <f>IFERROR(VLOOKUP(VENTAS[[#This Row],[Código del producto Vendido]],STOCK[],13,FALSE),VENTAS[[#This Row],[Precio Venta]]*0.6)-VENTAS[[#This Row],[Comisión Unitaria 10%]]</f>
        <v>23.49</v>
      </c>
      <c r="L1876" s="42">
        <f>VENTAS[[#This Row],[Cantidad]]*(VENTAS[[#This Row],[Precio Venta]]-VENTAS[[#This Row],[Costo Unitario SIN Comision]]-VENTAS[[#This Row],[Comisión Unitaria 10%]]-0.01*VENTAS[[#This Row],[Precio Venta]])</f>
        <v>16.11</v>
      </c>
      <c r="M1876" s="46"/>
      <c r="N1876" s="47" t="s">
        <v>26535</v>
      </c>
    </row>
    <row r="1877" ht="34" customHeight="1" spans="1:14">
      <c r="A1877" s="38">
        <v>45787.6642708333</v>
      </c>
      <c r="B1877" s="39"/>
      <c r="C1877" s="39"/>
      <c r="D1877" s="39"/>
      <c r="E1877" s="39" t="s">
        <v>19333</v>
      </c>
      <c r="F1877" s="41" t="s">
        <v>19334</v>
      </c>
      <c r="G1877" s="39">
        <v>1</v>
      </c>
      <c r="H1877" s="42">
        <v>40</v>
      </c>
      <c r="I1877" s="44">
        <f>VENTAS[[#This Row],[Cantidad]]*VENTAS[[#This Row],[Precio Venta]]</f>
        <v>40</v>
      </c>
      <c r="J1877" s="42">
        <f>IF(VENTAS[[#This Row],[Nombre del Gestor]]&gt;1,VENTAS[[#This Row],[Precio Venta]]*10%,0)</f>
        <v>0</v>
      </c>
      <c r="K1877" s="42">
        <f>IFERROR(VLOOKUP(VENTAS[[#This Row],[Código del producto Vendido]],STOCK[],13,FALSE),VENTAS[[#This Row],[Precio Venta]]*0.6)-VENTAS[[#This Row],[Comisión Unitaria 10%]]</f>
        <v>34</v>
      </c>
      <c r="L1877" s="42">
        <f>VENTAS[[#This Row],[Cantidad]]*(VENTAS[[#This Row],[Precio Venta]]-VENTAS[[#This Row],[Costo Unitario SIN Comision]]-VENTAS[[#This Row],[Comisión Unitaria 10%]]-0.01*VENTAS[[#This Row],[Precio Venta]])</f>
        <v>5.6</v>
      </c>
      <c r="M1877" s="46"/>
      <c r="N1877" s="47" t="s">
        <v>26536</v>
      </c>
    </row>
    <row r="1878" ht="34" customHeight="1" spans="1:14">
      <c r="A1878" s="38">
        <v>45787.6664236111</v>
      </c>
      <c r="B1878" s="39"/>
      <c r="C1878" s="39"/>
      <c r="D1878" s="39"/>
      <c r="E1878" s="39" t="s">
        <v>19499</v>
      </c>
      <c r="F1878" s="41" t="s">
        <v>19500</v>
      </c>
      <c r="G1878" s="39">
        <v>1</v>
      </c>
      <c r="H1878" s="42">
        <v>30</v>
      </c>
      <c r="I1878" s="44">
        <f>VENTAS[[#This Row],[Cantidad]]*VENTAS[[#This Row],[Precio Venta]]</f>
        <v>30</v>
      </c>
      <c r="J1878" s="42">
        <f>IF(VENTAS[[#This Row],[Nombre del Gestor]]&gt;1,VENTAS[[#This Row],[Precio Venta]]*10%,0)</f>
        <v>0</v>
      </c>
      <c r="K1878" s="42">
        <f>IFERROR(VLOOKUP(VENTAS[[#This Row],[Código del producto Vendido]],STOCK[],13,FALSE),VENTAS[[#This Row],[Precio Venta]]*0.6)-VENTAS[[#This Row],[Comisión Unitaria 10%]]</f>
        <v>15</v>
      </c>
      <c r="L1878" s="42">
        <f>VENTAS[[#This Row],[Cantidad]]*(VENTAS[[#This Row],[Precio Venta]]-VENTAS[[#This Row],[Costo Unitario SIN Comision]]-VENTAS[[#This Row],[Comisión Unitaria 10%]]-0.01*VENTAS[[#This Row],[Precio Venta]])</f>
        <v>14.7</v>
      </c>
      <c r="M1878" s="46"/>
      <c r="N1878" s="47" t="s">
        <v>26537</v>
      </c>
    </row>
    <row r="1879" ht="34" customHeight="1" spans="1:14">
      <c r="A1879" s="38">
        <v>45787.7226967593</v>
      </c>
      <c r="B1879" s="39"/>
      <c r="C1879" s="39"/>
      <c r="D1879" s="39"/>
      <c r="E1879" s="39" t="s">
        <v>19214</v>
      </c>
      <c r="F1879" s="41" t="s">
        <v>19215</v>
      </c>
      <c r="G1879" s="39">
        <v>1</v>
      </c>
      <c r="H1879" s="42">
        <v>50</v>
      </c>
      <c r="I1879" s="44">
        <f>VENTAS[[#This Row],[Cantidad]]*VENTAS[[#This Row],[Precio Venta]]</f>
        <v>50</v>
      </c>
      <c r="J1879" s="42">
        <f>IF(VENTAS[[#This Row],[Nombre del Gestor]]&gt;1,VENTAS[[#This Row],[Precio Venta]]*10%,0)</f>
        <v>0</v>
      </c>
      <c r="K1879" s="42">
        <f>IFERROR(VLOOKUP(VENTAS[[#This Row],[Código del producto Vendido]],STOCK[],13,FALSE),VENTAS[[#This Row],[Precio Venta]]*0.6)-VENTAS[[#This Row],[Comisión Unitaria 10%]]</f>
        <v>17</v>
      </c>
      <c r="L1879" s="42">
        <f>VENTAS[[#This Row],[Cantidad]]*(VENTAS[[#This Row],[Precio Venta]]-VENTAS[[#This Row],[Costo Unitario SIN Comision]]-VENTAS[[#This Row],[Comisión Unitaria 10%]]-0.01*VENTAS[[#This Row],[Precio Venta]])</f>
        <v>32.5</v>
      </c>
      <c r="M1879" s="46"/>
      <c r="N1879" s="47" t="s">
        <v>26538</v>
      </c>
    </row>
    <row r="1880" ht="17" customHeight="1" spans="1:14">
      <c r="A1880" s="38">
        <v>45787.7232175926</v>
      </c>
      <c r="B1880" s="39"/>
      <c r="C1880" s="39"/>
      <c r="D1880" s="39"/>
      <c r="E1880" s="39" t="s">
        <v>18421</v>
      </c>
      <c r="F1880" s="41" t="s">
        <v>18422</v>
      </c>
      <c r="G1880" s="39">
        <v>1</v>
      </c>
      <c r="H1880" s="42">
        <v>35</v>
      </c>
      <c r="I1880" s="44">
        <f>VENTAS[[#This Row],[Cantidad]]*VENTAS[[#This Row],[Precio Venta]]</f>
        <v>35</v>
      </c>
      <c r="J1880" s="42">
        <f>IF(VENTAS[[#This Row],[Nombre del Gestor]]&gt;1,VENTAS[[#This Row],[Precio Venta]]*10%,0)</f>
        <v>0</v>
      </c>
      <c r="K1880" s="42">
        <f>IFERROR(VLOOKUP(VENTAS[[#This Row],[Código del producto Vendido]],STOCK[],13,FALSE),VENTAS[[#This Row],[Precio Venta]]*0.6)-VENTAS[[#This Row],[Comisión Unitaria 10%]]</f>
        <v>15.5</v>
      </c>
      <c r="L1880" s="42">
        <f>VENTAS[[#This Row],[Cantidad]]*(VENTAS[[#This Row],[Precio Venta]]-VENTAS[[#This Row],[Costo Unitario SIN Comision]]-VENTAS[[#This Row],[Comisión Unitaria 10%]]-0.01*VENTAS[[#This Row],[Precio Venta]])</f>
        <v>19.15</v>
      </c>
      <c r="M1880" s="46"/>
      <c r="N1880" s="47" t="s">
        <v>26539</v>
      </c>
    </row>
    <row r="1881" ht="34" customHeight="1" spans="1:14">
      <c r="A1881" s="38">
        <v>45787.7236689815</v>
      </c>
      <c r="B1881" s="39"/>
      <c r="C1881" s="39"/>
      <c r="D1881" s="39"/>
      <c r="E1881" s="39" t="s">
        <v>17527</v>
      </c>
      <c r="F1881" s="41" t="s">
        <v>17528</v>
      </c>
      <c r="G1881" s="39">
        <v>1</v>
      </c>
      <c r="H1881" s="42">
        <v>30</v>
      </c>
      <c r="I1881" s="44">
        <f>VENTAS[[#This Row],[Cantidad]]*VENTAS[[#This Row],[Precio Venta]]</f>
        <v>30</v>
      </c>
      <c r="J1881" s="42">
        <f>IF(VENTAS[[#This Row],[Nombre del Gestor]]&gt;1,VENTAS[[#This Row],[Precio Venta]]*10%,0)</f>
        <v>0</v>
      </c>
      <c r="K1881" s="42">
        <f>IFERROR(VLOOKUP(VENTAS[[#This Row],[Código del producto Vendido]],STOCK[],13,FALSE),VENTAS[[#This Row],[Precio Venta]]*0.6)-VENTAS[[#This Row],[Comisión Unitaria 10%]]</f>
        <v>10.3</v>
      </c>
      <c r="L1881" s="42">
        <f>VENTAS[[#This Row],[Cantidad]]*(VENTAS[[#This Row],[Precio Venta]]-VENTAS[[#This Row],[Costo Unitario SIN Comision]]-VENTAS[[#This Row],[Comisión Unitaria 10%]]-0.01*VENTAS[[#This Row],[Precio Venta]])</f>
        <v>19.4</v>
      </c>
      <c r="M1881" s="46"/>
      <c r="N1881" s="47" t="s">
        <v>26540</v>
      </c>
    </row>
    <row r="1882" ht="34" customHeight="1" spans="1:14">
      <c r="A1882" s="38">
        <v>45787.7241319444</v>
      </c>
      <c r="B1882" s="39"/>
      <c r="C1882" s="39"/>
      <c r="D1882" s="39"/>
      <c r="E1882" s="39" t="s">
        <v>17559</v>
      </c>
      <c r="F1882" s="41" t="s">
        <v>17557</v>
      </c>
      <c r="G1882" s="39">
        <v>1</v>
      </c>
      <c r="H1882" s="42">
        <v>30</v>
      </c>
      <c r="I1882" s="44">
        <f>VENTAS[[#This Row],[Cantidad]]*VENTAS[[#This Row],[Precio Venta]]</f>
        <v>30</v>
      </c>
      <c r="J1882" s="42">
        <f>IF(VENTAS[[#This Row],[Nombre del Gestor]]&gt;1,VENTAS[[#This Row],[Precio Venta]]*10%,0)</f>
        <v>0</v>
      </c>
      <c r="K1882" s="42">
        <f>IFERROR(VLOOKUP(VENTAS[[#This Row],[Código del producto Vendido]],STOCK[],13,FALSE),VENTAS[[#This Row],[Precio Venta]]*0.6)-VENTAS[[#This Row],[Comisión Unitaria 10%]]</f>
        <v>11.8</v>
      </c>
      <c r="L1882" s="42">
        <f>VENTAS[[#This Row],[Cantidad]]*(VENTAS[[#This Row],[Precio Venta]]-VENTAS[[#This Row],[Costo Unitario SIN Comision]]-VENTAS[[#This Row],[Comisión Unitaria 10%]]-0.01*VENTAS[[#This Row],[Precio Venta]])</f>
        <v>17.9</v>
      </c>
      <c r="M1882" s="46"/>
      <c r="N1882" s="47" t="s">
        <v>26541</v>
      </c>
    </row>
    <row r="1883" ht="34" customHeight="1" spans="1:14">
      <c r="A1883" s="38">
        <v>45787.9469097222</v>
      </c>
      <c r="B1883" s="39"/>
      <c r="C1883" s="39"/>
      <c r="D1883" s="39"/>
      <c r="E1883" s="39" t="s">
        <v>19505</v>
      </c>
      <c r="F1883" s="41" t="s">
        <v>19506</v>
      </c>
      <c r="G1883" s="39">
        <v>1</v>
      </c>
      <c r="H1883" s="42">
        <v>20</v>
      </c>
      <c r="I1883" s="44">
        <f>VENTAS[[#This Row],[Cantidad]]*VENTAS[[#This Row],[Precio Venta]]</f>
        <v>20</v>
      </c>
      <c r="J1883" s="42">
        <f>IF(VENTAS[[#This Row],[Nombre del Gestor]]&gt;1,VENTAS[[#This Row],[Precio Venta]]*10%,0)</f>
        <v>0</v>
      </c>
      <c r="K1883" s="42">
        <f>IFERROR(VLOOKUP(VENTAS[[#This Row],[Código del producto Vendido]],STOCK[],13,FALSE),VENTAS[[#This Row],[Precio Venta]]*0.6)-VENTAS[[#This Row],[Comisión Unitaria 10%]]</f>
        <v>14</v>
      </c>
      <c r="L1883" s="42">
        <f>VENTAS[[#This Row],[Cantidad]]*(VENTAS[[#This Row],[Precio Venta]]-VENTAS[[#This Row],[Costo Unitario SIN Comision]]-VENTAS[[#This Row],[Comisión Unitaria 10%]]-0.01*VENTAS[[#This Row],[Precio Venta]])</f>
        <v>5.8</v>
      </c>
      <c r="M1883" s="46"/>
      <c r="N1883" s="47" t="s">
        <v>26542</v>
      </c>
    </row>
    <row r="1884" ht="34" customHeight="1" spans="1:14">
      <c r="A1884" s="38">
        <v>45787.9469097222</v>
      </c>
      <c r="B1884" s="39"/>
      <c r="C1884" s="39"/>
      <c r="D1884" s="39"/>
      <c r="E1884" s="39" t="s">
        <v>26543</v>
      </c>
      <c r="F1884" s="41" t="s">
        <v>19036</v>
      </c>
      <c r="G1884" s="39">
        <v>1</v>
      </c>
      <c r="H1884" s="42">
        <v>30</v>
      </c>
      <c r="I1884" s="44">
        <f>VENTAS[[#This Row],[Cantidad]]*VENTAS[[#This Row],[Precio Venta]]</f>
        <v>30</v>
      </c>
      <c r="J1884" s="42">
        <f>IF(VENTAS[[#This Row],[Nombre del Gestor]]&gt;1,VENTAS[[#This Row],[Precio Venta]]*10%,0)</f>
        <v>0</v>
      </c>
      <c r="K1884" s="42">
        <f>IFERROR(VLOOKUP(VENTAS[[#This Row],[Código del producto Vendido]],STOCK[],13,FALSE),VENTAS[[#This Row],[Precio Venta]]*0.6)-VENTAS[[#This Row],[Comisión Unitaria 10%]]</f>
        <v>18</v>
      </c>
      <c r="L1884" s="42">
        <f>VENTAS[[#This Row],[Cantidad]]*(VENTAS[[#This Row],[Precio Venta]]-VENTAS[[#This Row],[Costo Unitario SIN Comision]]-VENTAS[[#This Row],[Comisión Unitaria 10%]]-0.01*VENTAS[[#This Row],[Precio Venta]])</f>
        <v>11.7</v>
      </c>
      <c r="M1884" s="46"/>
      <c r="N1884" s="47" t="s">
        <v>26544</v>
      </c>
    </row>
    <row r="1885" ht="34" customHeight="1" spans="1:14">
      <c r="A1885" s="38">
        <v>45787.9469097222</v>
      </c>
      <c r="B1885" s="39"/>
      <c r="C1885" s="39"/>
      <c r="D1885" s="39"/>
      <c r="E1885" s="39" t="s">
        <v>19403</v>
      </c>
      <c r="F1885" s="41" t="s">
        <v>26545</v>
      </c>
      <c r="G1885" s="39">
        <v>1</v>
      </c>
      <c r="H1885" s="42">
        <v>20</v>
      </c>
      <c r="I1885" s="44">
        <f>VENTAS[[#This Row],[Cantidad]]*VENTAS[[#This Row],[Precio Venta]]</f>
        <v>20</v>
      </c>
      <c r="J1885" s="42">
        <f>IF(VENTAS[[#This Row],[Nombre del Gestor]]&gt;1,VENTAS[[#This Row],[Precio Venta]]*10%,0)</f>
        <v>0</v>
      </c>
      <c r="K1885" s="42">
        <f>IFERROR(VLOOKUP(VENTAS[[#This Row],[Código del producto Vendido]],STOCK[],13,FALSE),VENTAS[[#This Row],[Precio Venta]]*0.6)-VENTAS[[#This Row],[Comisión Unitaria 10%]]</f>
        <v>14</v>
      </c>
      <c r="L1885" s="42">
        <f>VENTAS[[#This Row],[Cantidad]]*(VENTAS[[#This Row],[Precio Venta]]-VENTAS[[#This Row],[Costo Unitario SIN Comision]]-VENTAS[[#This Row],[Comisión Unitaria 10%]]-0.01*VENTAS[[#This Row],[Precio Venta]])</f>
        <v>5.8</v>
      </c>
      <c r="M1885" s="46"/>
      <c r="N1885" s="47" t="s">
        <v>26546</v>
      </c>
    </row>
    <row r="1886" ht="17" customHeight="1" spans="1:14">
      <c r="A1886" s="38">
        <v>45787.9469097222</v>
      </c>
      <c r="B1886" s="39"/>
      <c r="C1886" s="39"/>
      <c r="D1886" s="39"/>
      <c r="E1886" s="39" t="s">
        <v>19266</v>
      </c>
      <c r="F1886" s="41" t="s">
        <v>19268</v>
      </c>
      <c r="G1886" s="39">
        <v>1</v>
      </c>
      <c r="H1886" s="42">
        <v>40</v>
      </c>
      <c r="I1886" s="44">
        <f>VENTAS[[#This Row],[Cantidad]]*VENTAS[[#This Row],[Precio Venta]]</f>
        <v>40</v>
      </c>
      <c r="J1886" s="42">
        <f>IF(VENTAS[[#This Row],[Nombre del Gestor]]&gt;1,VENTAS[[#This Row],[Precio Venta]]*10%,0)</f>
        <v>0</v>
      </c>
      <c r="K1886" s="42">
        <f>IFERROR(VLOOKUP(VENTAS[[#This Row],[Código del producto Vendido]],STOCK[],13,FALSE),VENTAS[[#This Row],[Precio Venta]]*0.6)-VENTAS[[#This Row],[Comisión Unitaria 10%]]</f>
        <v>34</v>
      </c>
      <c r="L1886" s="42">
        <f>VENTAS[[#This Row],[Cantidad]]*(VENTAS[[#This Row],[Precio Venta]]-VENTAS[[#This Row],[Costo Unitario SIN Comision]]-VENTAS[[#This Row],[Comisión Unitaria 10%]]-0.01*VENTAS[[#This Row],[Precio Venta]])</f>
        <v>5.6</v>
      </c>
      <c r="M1886" s="46"/>
      <c r="N1886" s="47" t="s">
        <v>26547</v>
      </c>
    </row>
    <row r="1887" ht="34" customHeight="1" spans="1:14">
      <c r="A1887" s="38">
        <v>45788.4824189815</v>
      </c>
      <c r="B1887" s="39"/>
      <c r="C1887" s="39"/>
      <c r="D1887" s="39"/>
      <c r="E1887" s="39" t="s">
        <v>26516</v>
      </c>
      <c r="F1887" s="41" t="s">
        <v>19338</v>
      </c>
      <c r="G1887" s="39">
        <v>1</v>
      </c>
      <c r="H1887" s="42">
        <v>35</v>
      </c>
      <c r="I1887" s="44">
        <f>VENTAS[[#This Row],[Cantidad]]*VENTAS[[#This Row],[Precio Venta]]</f>
        <v>35</v>
      </c>
      <c r="J1887" s="42">
        <f>IF(VENTAS[[#This Row],[Nombre del Gestor]]&gt;1,VENTAS[[#This Row],[Precio Venta]]*10%,0)</f>
        <v>0</v>
      </c>
      <c r="K1887" s="42">
        <f>IFERROR(VLOOKUP(VENTAS[[#This Row],[Código del producto Vendido]],STOCK[],13,FALSE),VENTAS[[#This Row],[Precio Venta]]*0.6)-VENTAS[[#This Row],[Comisión Unitaria 10%]]</f>
        <v>21</v>
      </c>
      <c r="L1887" s="42">
        <f>VENTAS[[#This Row],[Cantidad]]*(VENTAS[[#This Row],[Precio Venta]]-VENTAS[[#This Row],[Costo Unitario SIN Comision]]-VENTAS[[#This Row],[Comisión Unitaria 10%]]-0.01*VENTAS[[#This Row],[Precio Venta]])</f>
        <v>13.65</v>
      </c>
      <c r="M1887" s="46"/>
      <c r="N1887" s="47" t="s">
        <v>26548</v>
      </c>
    </row>
    <row r="1888" ht="34" customHeight="1" spans="1:14">
      <c r="A1888" s="38">
        <v>45788.4832986111</v>
      </c>
      <c r="B1888" s="39"/>
      <c r="C1888" s="39"/>
      <c r="D1888" s="39"/>
      <c r="E1888" s="39" t="s">
        <v>26549</v>
      </c>
      <c r="F1888" s="41" t="s">
        <v>19206</v>
      </c>
      <c r="G1888" s="39">
        <v>1</v>
      </c>
      <c r="H1888" s="42">
        <v>35</v>
      </c>
      <c r="I1888" s="44">
        <f>VENTAS[[#This Row],[Cantidad]]*VENTAS[[#This Row],[Precio Venta]]</f>
        <v>35</v>
      </c>
      <c r="J1888" s="42">
        <f>IF(VENTAS[[#This Row],[Nombre del Gestor]]&gt;1,VENTAS[[#This Row],[Precio Venta]]*10%,0)</f>
        <v>0</v>
      </c>
      <c r="K1888" s="42">
        <f>IFERROR(VLOOKUP(VENTAS[[#This Row],[Código del producto Vendido]],STOCK[],13,FALSE),VENTAS[[#This Row],[Precio Venta]]*0.6)-VENTAS[[#This Row],[Comisión Unitaria 10%]]</f>
        <v>21</v>
      </c>
      <c r="L1888" s="42">
        <f>VENTAS[[#This Row],[Cantidad]]*(VENTAS[[#This Row],[Precio Venta]]-VENTAS[[#This Row],[Costo Unitario SIN Comision]]-VENTAS[[#This Row],[Comisión Unitaria 10%]]-0.01*VENTAS[[#This Row],[Precio Venta]])</f>
        <v>13.65</v>
      </c>
      <c r="M1888" s="46"/>
      <c r="N1888" s="47" t="s">
        <v>26550</v>
      </c>
    </row>
    <row r="1889" ht="17" customHeight="1" spans="1:14">
      <c r="A1889" s="38">
        <v>45788.9180092593</v>
      </c>
      <c r="B1889" s="39"/>
      <c r="C1889" s="39"/>
      <c r="D1889" s="39"/>
      <c r="E1889" s="39" t="s">
        <v>18970</v>
      </c>
      <c r="F1889" s="41" t="s">
        <v>18971</v>
      </c>
      <c r="G1889" s="39">
        <v>1</v>
      </c>
      <c r="H1889" s="42">
        <v>25</v>
      </c>
      <c r="I1889" s="44">
        <f>VENTAS[[#This Row],[Cantidad]]*VENTAS[[#This Row],[Precio Venta]]</f>
        <v>25</v>
      </c>
      <c r="J1889" s="42">
        <f>IF(VENTAS[[#This Row],[Nombre del Gestor]]&gt;1,VENTAS[[#This Row],[Precio Venta]]*10%,0)</f>
        <v>0</v>
      </c>
      <c r="K1889" s="42">
        <f>IFERROR(VLOOKUP(VENTAS[[#This Row],[Código del producto Vendido]],STOCK[],13,FALSE),VENTAS[[#This Row],[Precio Venta]]*0.6)-VENTAS[[#This Row],[Comisión Unitaria 10%]]</f>
        <v>14.5</v>
      </c>
      <c r="L1889" s="42">
        <f>VENTAS[[#This Row],[Cantidad]]*(VENTAS[[#This Row],[Precio Venta]]-VENTAS[[#This Row],[Costo Unitario SIN Comision]]-VENTAS[[#This Row],[Comisión Unitaria 10%]]-0.01*VENTAS[[#This Row],[Precio Venta]])</f>
        <v>10.25</v>
      </c>
      <c r="M1889" s="46"/>
      <c r="N1889" s="47" t="s">
        <v>26551</v>
      </c>
    </row>
    <row r="1890" ht="17" customHeight="1" spans="1:14">
      <c r="A1890" s="38">
        <v>45788.9180092593</v>
      </c>
      <c r="B1890" s="39"/>
      <c r="C1890" s="39"/>
      <c r="D1890" s="39"/>
      <c r="E1890" s="39" t="s">
        <v>18988</v>
      </c>
      <c r="F1890" s="41" t="s">
        <v>18303</v>
      </c>
      <c r="G1890" s="39">
        <v>1</v>
      </c>
      <c r="H1890" s="42">
        <v>18</v>
      </c>
      <c r="I1890" s="44">
        <f>VENTAS[[#This Row],[Cantidad]]*VENTAS[[#This Row],[Precio Venta]]</f>
        <v>18</v>
      </c>
      <c r="J1890" s="42">
        <f>IF(VENTAS[[#This Row],[Nombre del Gestor]]&gt;1,VENTAS[[#This Row],[Precio Venta]]*10%,0)</f>
        <v>0</v>
      </c>
      <c r="K1890" s="42">
        <f>IFERROR(VLOOKUP(VENTAS[[#This Row],[Código del producto Vendido]],STOCK[],13,FALSE),VENTAS[[#This Row],[Precio Venta]]*0.6)-VENTAS[[#This Row],[Comisión Unitaria 10%]]</f>
        <v>13.8</v>
      </c>
      <c r="L1890" s="42">
        <f>VENTAS[[#This Row],[Cantidad]]*(VENTAS[[#This Row],[Precio Venta]]-VENTAS[[#This Row],[Costo Unitario SIN Comision]]-VENTAS[[#This Row],[Comisión Unitaria 10%]]-0.01*VENTAS[[#This Row],[Precio Venta]])</f>
        <v>4.02</v>
      </c>
      <c r="M1890" s="46"/>
      <c r="N1890" s="47" t="s">
        <v>26552</v>
      </c>
    </row>
    <row r="1891" ht="17" customHeight="1" spans="1:14">
      <c r="A1891" s="38">
        <v>45789.3371064815</v>
      </c>
      <c r="B1891" s="39"/>
      <c r="C1891" s="39"/>
      <c r="D1891" s="39"/>
      <c r="E1891" s="39" t="s">
        <v>16516</v>
      </c>
      <c r="F1891" s="41" t="s">
        <v>16517</v>
      </c>
      <c r="G1891" s="39">
        <v>1</v>
      </c>
      <c r="H1891" s="42">
        <v>25</v>
      </c>
      <c r="I1891" s="44">
        <f>VENTAS[[#This Row],[Cantidad]]*VENTAS[[#This Row],[Precio Venta]]</f>
        <v>25</v>
      </c>
      <c r="J1891" s="42">
        <f>IF(VENTAS[[#This Row],[Nombre del Gestor]]&gt;1,VENTAS[[#This Row],[Precio Venta]]*10%,0)</f>
        <v>0</v>
      </c>
      <c r="K1891" s="42">
        <f>IFERROR(VLOOKUP(VENTAS[[#This Row],[Código del producto Vendido]],STOCK[],13,FALSE),VENTAS[[#This Row],[Precio Venta]]*0.6)-VENTAS[[#This Row],[Comisión Unitaria 10%]]</f>
        <v>13.5</v>
      </c>
      <c r="L1891" s="42">
        <f>VENTAS[[#This Row],[Cantidad]]*(VENTAS[[#This Row],[Precio Venta]]-VENTAS[[#This Row],[Costo Unitario SIN Comision]]-VENTAS[[#This Row],[Comisión Unitaria 10%]]-0.01*VENTAS[[#This Row],[Precio Venta]])</f>
        <v>11.25</v>
      </c>
      <c r="M1891" s="46"/>
      <c r="N1891" s="47" t="s">
        <v>26553</v>
      </c>
    </row>
    <row r="1892" ht="34" customHeight="1" spans="1:14">
      <c r="A1892" s="38">
        <v>45789.3371064815</v>
      </c>
      <c r="B1892" s="39"/>
      <c r="C1892" s="39"/>
      <c r="D1892" s="39"/>
      <c r="E1892" s="39" t="s">
        <v>19686</v>
      </c>
      <c r="F1892" s="41" t="s">
        <v>19687</v>
      </c>
      <c r="G1892" s="39">
        <v>1</v>
      </c>
      <c r="H1892" s="42">
        <v>25</v>
      </c>
      <c r="I1892" s="44">
        <f>VENTAS[[#This Row],[Cantidad]]*VENTAS[[#This Row],[Precio Venta]]</f>
        <v>25</v>
      </c>
      <c r="J1892" s="42">
        <f>IF(VENTAS[[#This Row],[Nombre del Gestor]]&gt;1,VENTAS[[#This Row],[Precio Venta]]*10%,0)</f>
        <v>0</v>
      </c>
      <c r="K1892" s="42">
        <f>IFERROR(VLOOKUP(VENTAS[[#This Row],[Código del producto Vendido]],STOCK[],13,FALSE),VENTAS[[#This Row],[Precio Venta]]*0.6)-VENTAS[[#This Row],[Comisión Unitaria 10%]]</f>
        <v>14.5</v>
      </c>
      <c r="L1892" s="42">
        <f>VENTAS[[#This Row],[Cantidad]]*(VENTAS[[#This Row],[Precio Venta]]-VENTAS[[#This Row],[Costo Unitario SIN Comision]]-VENTAS[[#This Row],[Comisión Unitaria 10%]]-0.01*VENTAS[[#This Row],[Precio Venta]])</f>
        <v>10.25</v>
      </c>
      <c r="M1892" s="46"/>
      <c r="N1892" s="47" t="s">
        <v>26554</v>
      </c>
    </row>
    <row r="1893" ht="17" customHeight="1" spans="1:14">
      <c r="A1893" s="38">
        <v>45789.3371064815</v>
      </c>
      <c r="B1893" s="39"/>
      <c r="C1893" s="39"/>
      <c r="D1893" s="39"/>
      <c r="E1893" s="39" t="s">
        <v>19700</v>
      </c>
      <c r="F1893" s="41" t="s">
        <v>19701</v>
      </c>
      <c r="G1893" s="39">
        <v>1</v>
      </c>
      <c r="H1893" s="42">
        <v>20</v>
      </c>
      <c r="I1893" s="44">
        <f>VENTAS[[#This Row],[Cantidad]]*VENTAS[[#This Row],[Precio Venta]]</f>
        <v>20</v>
      </c>
      <c r="J1893" s="42">
        <f>IF(VENTAS[[#This Row],[Nombre del Gestor]]&gt;1,VENTAS[[#This Row],[Precio Venta]]*10%,0)</f>
        <v>0</v>
      </c>
      <c r="K1893" s="42">
        <f>IFERROR(VLOOKUP(VENTAS[[#This Row],[Código del producto Vendido]],STOCK[],13,FALSE),VENTAS[[#This Row],[Precio Venta]]*0.6)-VENTAS[[#This Row],[Comisión Unitaria 10%]]</f>
        <v>14</v>
      </c>
      <c r="L1893" s="42">
        <f>VENTAS[[#This Row],[Cantidad]]*(VENTAS[[#This Row],[Precio Venta]]-VENTAS[[#This Row],[Costo Unitario SIN Comision]]-VENTAS[[#This Row],[Comisión Unitaria 10%]]-0.01*VENTAS[[#This Row],[Precio Venta]])</f>
        <v>5.8</v>
      </c>
      <c r="M1893" s="46"/>
      <c r="N1893" s="47" t="s">
        <v>26555</v>
      </c>
    </row>
    <row r="1894" ht="17" customHeight="1" spans="1:14">
      <c r="A1894" s="38">
        <v>45789.3394791667</v>
      </c>
      <c r="B1894" s="39"/>
      <c r="C1894" s="39"/>
      <c r="D1894" s="39"/>
      <c r="E1894" s="39" t="s">
        <v>18732</v>
      </c>
      <c r="F1894" s="41" t="s">
        <v>18733</v>
      </c>
      <c r="G1894" s="39">
        <v>1</v>
      </c>
      <c r="H1894" s="42">
        <v>35</v>
      </c>
      <c r="I1894" s="44">
        <f>VENTAS[[#This Row],[Cantidad]]*VENTAS[[#This Row],[Precio Venta]]</f>
        <v>35</v>
      </c>
      <c r="J1894" s="42">
        <f>IF(VENTAS[[#This Row],[Nombre del Gestor]]&gt;1,VENTAS[[#This Row],[Precio Venta]]*10%,0)</f>
        <v>0</v>
      </c>
      <c r="K1894" s="42">
        <f>IFERROR(VLOOKUP(VENTAS[[#This Row],[Código del producto Vendido]],STOCK[],13,FALSE),VENTAS[[#This Row],[Precio Venta]]*0.6)-VENTAS[[#This Row],[Comisión Unitaria 10%]]</f>
        <v>15.5</v>
      </c>
      <c r="L1894" s="42">
        <f>VENTAS[[#This Row],[Cantidad]]*(VENTAS[[#This Row],[Precio Venta]]-VENTAS[[#This Row],[Costo Unitario SIN Comision]]-VENTAS[[#This Row],[Comisión Unitaria 10%]]-0.01*VENTAS[[#This Row],[Precio Venta]])</f>
        <v>19.15</v>
      </c>
      <c r="M1894" s="46"/>
      <c r="N1894" s="47" t="s">
        <v>26556</v>
      </c>
    </row>
    <row r="1895" ht="34" customHeight="1" spans="1:14">
      <c r="A1895" s="38">
        <v>45789.3394791667</v>
      </c>
      <c r="B1895" s="39"/>
      <c r="C1895" s="39"/>
      <c r="D1895" s="39"/>
      <c r="E1895" s="39" t="s">
        <v>18931</v>
      </c>
      <c r="F1895" s="41" t="s">
        <v>18932</v>
      </c>
      <c r="G1895" s="39">
        <v>1</v>
      </c>
      <c r="H1895" s="42">
        <v>30</v>
      </c>
      <c r="I1895" s="44">
        <f>VENTAS[[#This Row],[Cantidad]]*VENTAS[[#This Row],[Precio Venta]]</f>
        <v>30</v>
      </c>
      <c r="J1895" s="42">
        <f>IF(VENTAS[[#This Row],[Nombre del Gestor]]&gt;1,VENTAS[[#This Row],[Precio Venta]]*10%,0)</f>
        <v>0</v>
      </c>
      <c r="K1895" s="42">
        <f>IFERROR(VLOOKUP(VENTAS[[#This Row],[Código del producto Vendido]],STOCK[],13,FALSE),VENTAS[[#This Row],[Precio Venta]]*0.6)-VENTAS[[#This Row],[Comisión Unitaria 10%]]</f>
        <v>15</v>
      </c>
      <c r="L1895" s="42">
        <f>VENTAS[[#This Row],[Cantidad]]*(VENTAS[[#This Row],[Precio Venta]]-VENTAS[[#This Row],[Costo Unitario SIN Comision]]-VENTAS[[#This Row],[Comisión Unitaria 10%]]-0.01*VENTAS[[#This Row],[Precio Venta]])</f>
        <v>14.7</v>
      </c>
      <c r="M1895" s="46"/>
      <c r="N1895" s="47" t="s">
        <v>26557</v>
      </c>
    </row>
    <row r="1896" ht="34" customHeight="1" spans="1:14">
      <c r="A1896" s="38">
        <v>45789.3394791667</v>
      </c>
      <c r="B1896" s="39"/>
      <c r="C1896" s="39"/>
      <c r="D1896" s="39"/>
      <c r="E1896" s="39" t="s">
        <v>18504</v>
      </c>
      <c r="F1896" s="41" t="s">
        <v>18503</v>
      </c>
      <c r="G1896" s="39">
        <v>1</v>
      </c>
      <c r="H1896" s="42">
        <v>25</v>
      </c>
      <c r="I1896" s="44">
        <f>VENTAS[[#This Row],[Cantidad]]*VENTAS[[#This Row],[Precio Venta]]</f>
        <v>25</v>
      </c>
      <c r="J1896" s="42">
        <f>IF(VENTAS[[#This Row],[Nombre del Gestor]]&gt;1,VENTAS[[#This Row],[Precio Venta]]*10%,0)</f>
        <v>0</v>
      </c>
      <c r="K1896" s="42">
        <f>IFERROR(VLOOKUP(VENTAS[[#This Row],[Código del producto Vendido]],STOCK[],13,FALSE),VENTAS[[#This Row],[Precio Venta]]*0.6)-VENTAS[[#This Row],[Comisión Unitaria 10%]]</f>
        <v>14.5</v>
      </c>
      <c r="L1896" s="42">
        <f>VENTAS[[#This Row],[Cantidad]]*(VENTAS[[#This Row],[Precio Venta]]-VENTAS[[#This Row],[Costo Unitario SIN Comision]]-VENTAS[[#This Row],[Comisión Unitaria 10%]]-0.01*VENTAS[[#This Row],[Precio Venta]])</f>
        <v>10.25</v>
      </c>
      <c r="M1896" s="46"/>
      <c r="N1896" s="47" t="s">
        <v>26558</v>
      </c>
    </row>
    <row r="1897" ht="17" customHeight="1" spans="1:14">
      <c r="A1897" s="38">
        <v>45789.3394791667</v>
      </c>
      <c r="B1897" s="39"/>
      <c r="C1897" s="39"/>
      <c r="D1897" s="39"/>
      <c r="E1897" s="39" t="s">
        <v>18244</v>
      </c>
      <c r="F1897" s="41" t="s">
        <v>18245</v>
      </c>
      <c r="G1897" s="39">
        <v>1</v>
      </c>
      <c r="H1897" s="42">
        <v>40</v>
      </c>
      <c r="I1897" s="44">
        <f>VENTAS[[#This Row],[Cantidad]]*VENTAS[[#This Row],[Precio Venta]]</f>
        <v>40</v>
      </c>
      <c r="J1897" s="42">
        <f>IF(VENTAS[[#This Row],[Nombre del Gestor]]&gt;1,VENTAS[[#This Row],[Precio Venta]]*10%,0)</f>
        <v>0</v>
      </c>
      <c r="K1897" s="42">
        <f>IFERROR(VLOOKUP(VENTAS[[#This Row],[Código del producto Vendido]],STOCK[],13,FALSE),VENTAS[[#This Row],[Precio Venta]]*0.6)-VENTAS[[#This Row],[Comisión Unitaria 10%]]</f>
        <v>16</v>
      </c>
      <c r="L1897" s="42">
        <f>VENTAS[[#This Row],[Cantidad]]*(VENTAS[[#This Row],[Precio Venta]]-VENTAS[[#This Row],[Costo Unitario SIN Comision]]-VENTAS[[#This Row],[Comisión Unitaria 10%]]-0.01*VENTAS[[#This Row],[Precio Venta]])</f>
        <v>23.6</v>
      </c>
      <c r="M1897" s="46"/>
      <c r="N1897" s="47" t="s">
        <v>26559</v>
      </c>
    </row>
    <row r="1898" ht="34" customHeight="1" spans="1:14">
      <c r="A1898" s="38">
        <v>45789.3394791667</v>
      </c>
      <c r="B1898" s="39"/>
      <c r="C1898" s="39"/>
      <c r="D1898" s="39"/>
      <c r="E1898" s="39" t="s">
        <v>18644</v>
      </c>
      <c r="F1898" s="41" t="s">
        <v>18194</v>
      </c>
      <c r="G1898" s="39">
        <v>1</v>
      </c>
      <c r="H1898" s="42">
        <v>20</v>
      </c>
      <c r="I1898" s="44">
        <f>VENTAS[[#This Row],[Cantidad]]*VENTAS[[#This Row],[Precio Venta]]</f>
        <v>20</v>
      </c>
      <c r="J1898" s="42">
        <f>IF(VENTAS[[#This Row],[Nombre del Gestor]]&gt;1,VENTAS[[#This Row],[Precio Venta]]*10%,0)</f>
        <v>0</v>
      </c>
      <c r="K1898" s="42">
        <f>IFERROR(VLOOKUP(VENTAS[[#This Row],[Código del producto Vendido]],STOCK[],13,FALSE),VENTAS[[#This Row],[Precio Venta]]*0.6)-VENTAS[[#This Row],[Comisión Unitaria 10%]]</f>
        <v>14</v>
      </c>
      <c r="L1898" s="42">
        <f>VENTAS[[#This Row],[Cantidad]]*(VENTAS[[#This Row],[Precio Venta]]-VENTAS[[#This Row],[Costo Unitario SIN Comision]]-VENTAS[[#This Row],[Comisión Unitaria 10%]]-0.01*VENTAS[[#This Row],[Precio Venta]])</f>
        <v>5.8</v>
      </c>
      <c r="M1898" s="46"/>
      <c r="N1898" s="47" t="s">
        <v>26560</v>
      </c>
    </row>
    <row r="1899" ht="17" customHeight="1" spans="1:14">
      <c r="A1899" s="38">
        <v>45789.3394791667</v>
      </c>
      <c r="B1899" s="39"/>
      <c r="C1899" s="39"/>
      <c r="D1899" s="39"/>
      <c r="E1899" s="39" t="s">
        <v>17006</v>
      </c>
      <c r="F1899" s="41" t="s">
        <v>17007</v>
      </c>
      <c r="G1899" s="39">
        <v>1</v>
      </c>
      <c r="H1899" s="42">
        <v>30</v>
      </c>
      <c r="I1899" s="44">
        <f>VENTAS[[#This Row],[Cantidad]]*VENTAS[[#This Row],[Precio Venta]]</f>
        <v>30</v>
      </c>
      <c r="J1899" s="42">
        <f>IF(VENTAS[[#This Row],[Nombre del Gestor]]&gt;1,VENTAS[[#This Row],[Precio Venta]]*10%,0)</f>
        <v>0</v>
      </c>
      <c r="K1899" s="42">
        <f>IFERROR(VLOOKUP(VENTAS[[#This Row],[Código del producto Vendido]],STOCK[],13,FALSE),VENTAS[[#This Row],[Precio Venta]]*0.6)-VENTAS[[#This Row],[Comisión Unitaria 10%]]</f>
        <v>12</v>
      </c>
      <c r="L1899" s="42">
        <f>VENTAS[[#This Row],[Cantidad]]*(VENTAS[[#This Row],[Precio Venta]]-VENTAS[[#This Row],[Costo Unitario SIN Comision]]-VENTAS[[#This Row],[Comisión Unitaria 10%]]-0.01*VENTAS[[#This Row],[Precio Venta]])</f>
        <v>17.7</v>
      </c>
      <c r="M1899" s="46"/>
      <c r="N1899" s="47" t="s">
        <v>26561</v>
      </c>
    </row>
    <row r="1900" ht="17" customHeight="1" spans="1:14">
      <c r="A1900" s="38">
        <v>45789.3394791667</v>
      </c>
      <c r="B1900" s="39"/>
      <c r="C1900" s="39"/>
      <c r="D1900" s="39"/>
      <c r="E1900" s="39" t="s">
        <v>18636</v>
      </c>
      <c r="F1900" s="41" t="s">
        <v>18637</v>
      </c>
      <c r="G1900" s="39">
        <v>1</v>
      </c>
      <c r="H1900" s="42">
        <v>18</v>
      </c>
      <c r="I1900" s="44">
        <f>VENTAS[[#This Row],[Cantidad]]*VENTAS[[#This Row],[Precio Venta]]</f>
        <v>18</v>
      </c>
      <c r="J1900" s="42">
        <f>IF(VENTAS[[#This Row],[Nombre del Gestor]]&gt;1,VENTAS[[#This Row],[Precio Venta]]*10%,0)</f>
        <v>0</v>
      </c>
      <c r="K1900" s="42">
        <f>IFERROR(VLOOKUP(VENTAS[[#This Row],[Código del producto Vendido]],STOCK[],13,FALSE),VENTAS[[#This Row],[Precio Venta]]*0.6)-VENTAS[[#This Row],[Comisión Unitaria 10%]]</f>
        <v>13.8</v>
      </c>
      <c r="L1900" s="42">
        <f>VENTAS[[#This Row],[Cantidad]]*(VENTAS[[#This Row],[Precio Venta]]-VENTAS[[#This Row],[Costo Unitario SIN Comision]]-VENTAS[[#This Row],[Comisión Unitaria 10%]]-0.01*VENTAS[[#This Row],[Precio Venta]])</f>
        <v>4.02</v>
      </c>
      <c r="M1900" s="46"/>
      <c r="N1900" s="47" t="s">
        <v>26562</v>
      </c>
    </row>
    <row r="1901" ht="34" customHeight="1" spans="1:14">
      <c r="A1901" s="38">
        <v>45789.3421643519</v>
      </c>
      <c r="B1901" s="39"/>
      <c r="C1901" s="39"/>
      <c r="D1901" s="39"/>
      <c r="E1901" s="39" t="s">
        <v>19037</v>
      </c>
      <c r="F1901" s="41" t="s">
        <v>19038</v>
      </c>
      <c r="G1901" s="39">
        <v>1</v>
      </c>
      <c r="H1901" s="42">
        <v>30</v>
      </c>
      <c r="I1901" s="44">
        <f>VENTAS[[#This Row],[Cantidad]]*VENTAS[[#This Row],[Precio Venta]]</f>
        <v>30</v>
      </c>
      <c r="J1901" s="42">
        <f>IF(VENTAS[[#This Row],[Nombre del Gestor]]&gt;1,VENTAS[[#This Row],[Precio Venta]]*10%,0)</f>
        <v>0</v>
      </c>
      <c r="K1901" s="42">
        <f>IFERROR(VLOOKUP(VENTAS[[#This Row],[Código del producto Vendido]],STOCK[],13,FALSE),VENTAS[[#This Row],[Precio Venta]]*0.6)-VENTAS[[#This Row],[Comisión Unitaria 10%]]</f>
        <v>15</v>
      </c>
      <c r="L1901" s="42">
        <f>VENTAS[[#This Row],[Cantidad]]*(VENTAS[[#This Row],[Precio Venta]]-VENTAS[[#This Row],[Costo Unitario SIN Comision]]-VENTAS[[#This Row],[Comisión Unitaria 10%]]-0.01*VENTAS[[#This Row],[Precio Venta]])</f>
        <v>14.7</v>
      </c>
      <c r="M1901" s="46"/>
      <c r="N1901" s="47" t="s">
        <v>26563</v>
      </c>
    </row>
    <row r="1902" ht="17" customHeight="1" spans="1:14">
      <c r="A1902" s="38">
        <v>45789.3421643519</v>
      </c>
      <c r="B1902" s="39"/>
      <c r="C1902" s="39"/>
      <c r="D1902" s="39"/>
      <c r="E1902" s="39" t="s">
        <v>19294</v>
      </c>
      <c r="F1902" s="41" t="s">
        <v>19295</v>
      </c>
      <c r="G1902" s="39">
        <v>1</v>
      </c>
      <c r="H1902" s="42">
        <v>40</v>
      </c>
      <c r="I1902" s="44">
        <f>VENTAS[[#This Row],[Cantidad]]*VENTAS[[#This Row],[Precio Venta]]</f>
        <v>40</v>
      </c>
      <c r="J1902" s="42">
        <f>IF(VENTAS[[#This Row],[Nombre del Gestor]]&gt;1,VENTAS[[#This Row],[Precio Venta]]*10%,0)</f>
        <v>0</v>
      </c>
      <c r="K1902" s="42">
        <f>IFERROR(VLOOKUP(VENTAS[[#This Row],[Código del producto Vendido]],STOCK[],13,FALSE),VENTAS[[#This Row],[Precio Venta]]*0.6)-VENTAS[[#This Row],[Comisión Unitaria 10%]]</f>
        <v>34</v>
      </c>
      <c r="L1902" s="42">
        <f>VENTAS[[#This Row],[Cantidad]]*(VENTAS[[#This Row],[Precio Venta]]-VENTAS[[#This Row],[Costo Unitario SIN Comision]]-VENTAS[[#This Row],[Comisión Unitaria 10%]]-0.01*VENTAS[[#This Row],[Precio Venta]])</f>
        <v>5.6</v>
      </c>
      <c r="M1902" s="46"/>
      <c r="N1902" s="47" t="s">
        <v>26564</v>
      </c>
    </row>
    <row r="1903" ht="34" customHeight="1" spans="1:14">
      <c r="A1903" s="38">
        <v>45789.3729050926</v>
      </c>
      <c r="B1903" s="39"/>
      <c r="C1903" s="39"/>
      <c r="D1903" s="39"/>
      <c r="E1903" s="39" t="s">
        <v>19729</v>
      </c>
      <c r="F1903" s="41" t="s">
        <v>19730</v>
      </c>
      <c r="G1903" s="39">
        <v>1</v>
      </c>
      <c r="H1903" s="42">
        <v>35</v>
      </c>
      <c r="I1903" s="44">
        <f>VENTAS[[#This Row],[Cantidad]]*VENTAS[[#This Row],[Precio Venta]]</f>
        <v>35</v>
      </c>
      <c r="J1903" s="42">
        <f>IF(VENTAS[[#This Row],[Nombre del Gestor]]&gt;1,VENTAS[[#This Row],[Precio Venta]]*10%,0)</f>
        <v>0</v>
      </c>
      <c r="K1903" s="42">
        <f>IFERROR(VLOOKUP(VENTAS[[#This Row],[Código del producto Vendido]],STOCK[],13,FALSE),VENTAS[[#This Row],[Precio Venta]]*0.6)-VENTAS[[#This Row],[Comisión Unitaria 10%]]</f>
        <v>15.5</v>
      </c>
      <c r="L1903" s="42">
        <f>VENTAS[[#This Row],[Cantidad]]*(VENTAS[[#This Row],[Precio Venta]]-VENTAS[[#This Row],[Costo Unitario SIN Comision]]-VENTAS[[#This Row],[Comisión Unitaria 10%]]-0.01*VENTAS[[#This Row],[Precio Venta]])</f>
        <v>19.15</v>
      </c>
      <c r="M1903" s="46"/>
      <c r="N1903" s="47" t="s">
        <v>26565</v>
      </c>
    </row>
    <row r="1904" ht="17" customHeight="1" spans="1:14">
      <c r="A1904" s="38">
        <v>45789.3874768519</v>
      </c>
      <c r="B1904" s="39"/>
      <c r="C1904" s="39"/>
      <c r="D1904" s="39"/>
      <c r="E1904" s="39" t="s">
        <v>16743</v>
      </c>
      <c r="F1904" s="41" t="s">
        <v>16745</v>
      </c>
      <c r="G1904" s="39">
        <v>1</v>
      </c>
      <c r="H1904" s="42">
        <v>30</v>
      </c>
      <c r="I1904" s="44">
        <f>VENTAS[[#This Row],[Cantidad]]*VENTAS[[#This Row],[Precio Venta]]</f>
        <v>30</v>
      </c>
      <c r="J1904" s="42">
        <f>IF(VENTAS[[#This Row],[Nombre del Gestor]]&gt;1,VENTAS[[#This Row],[Precio Venta]]*10%,0)</f>
        <v>0</v>
      </c>
      <c r="K1904" s="42">
        <f>IFERROR(VLOOKUP(VENTAS[[#This Row],[Código del producto Vendido]],STOCK[],13,FALSE),VENTAS[[#This Row],[Precio Venta]]*0.6)-VENTAS[[#This Row],[Comisión Unitaria 10%]]</f>
        <v>19.97</v>
      </c>
      <c r="L1904" s="42">
        <f>VENTAS[[#This Row],[Cantidad]]*(VENTAS[[#This Row],[Precio Venta]]-VENTAS[[#This Row],[Costo Unitario SIN Comision]]-VENTAS[[#This Row],[Comisión Unitaria 10%]]-0.01*VENTAS[[#This Row],[Precio Venta]])</f>
        <v>9.73</v>
      </c>
      <c r="M1904" s="46"/>
      <c r="N1904" s="47" t="s">
        <v>26566</v>
      </c>
    </row>
    <row r="1905" ht="34" customHeight="1" spans="1:14">
      <c r="A1905" s="38">
        <v>45789.3879398148</v>
      </c>
      <c r="B1905" s="39"/>
      <c r="C1905" s="39"/>
      <c r="D1905" s="39"/>
      <c r="E1905" s="39" t="s">
        <v>19503</v>
      </c>
      <c r="F1905" s="41" t="s">
        <v>19504</v>
      </c>
      <c r="G1905" s="39">
        <v>1</v>
      </c>
      <c r="H1905" s="42">
        <v>30</v>
      </c>
      <c r="I1905" s="44">
        <f>VENTAS[[#This Row],[Cantidad]]*VENTAS[[#This Row],[Precio Venta]]</f>
        <v>30</v>
      </c>
      <c r="J1905" s="42">
        <f>IF(VENTAS[[#This Row],[Nombre del Gestor]]&gt;1,VENTAS[[#This Row],[Precio Venta]]*10%,0)</f>
        <v>0</v>
      </c>
      <c r="K1905" s="42">
        <f>IFERROR(VLOOKUP(VENTAS[[#This Row],[Código del producto Vendido]],STOCK[],13,FALSE),VENTAS[[#This Row],[Precio Venta]]*0.6)-VENTAS[[#This Row],[Comisión Unitaria 10%]]</f>
        <v>15</v>
      </c>
      <c r="L1905" s="42">
        <f>VENTAS[[#This Row],[Cantidad]]*(VENTAS[[#This Row],[Precio Venta]]-VENTAS[[#This Row],[Costo Unitario SIN Comision]]-VENTAS[[#This Row],[Comisión Unitaria 10%]]-0.01*VENTAS[[#This Row],[Precio Venta]])</f>
        <v>14.7</v>
      </c>
      <c r="M1905" s="46"/>
      <c r="N1905" s="47" t="s">
        <v>26567</v>
      </c>
    </row>
    <row r="1906" ht="17" customHeight="1" spans="1:14">
      <c r="A1906" s="38">
        <v>45789.3884259259</v>
      </c>
      <c r="B1906" s="39"/>
      <c r="C1906" s="39"/>
      <c r="D1906" s="39"/>
      <c r="E1906" s="39" t="s">
        <v>26568</v>
      </c>
      <c r="F1906" s="41" t="s">
        <v>19075</v>
      </c>
      <c r="G1906" s="39">
        <v>1</v>
      </c>
      <c r="H1906" s="42">
        <v>30</v>
      </c>
      <c r="I1906" s="44">
        <f>VENTAS[[#This Row],[Cantidad]]*VENTAS[[#This Row],[Precio Venta]]</f>
        <v>30</v>
      </c>
      <c r="J1906" s="42">
        <f>IF(VENTAS[[#This Row],[Nombre del Gestor]]&gt;1,VENTAS[[#This Row],[Precio Venta]]*10%,0)</f>
        <v>0</v>
      </c>
      <c r="K1906" s="42">
        <f>IFERROR(VLOOKUP(VENTAS[[#This Row],[Código del producto Vendido]],STOCK[],13,FALSE),VENTAS[[#This Row],[Precio Venta]]*0.6)-VENTAS[[#This Row],[Comisión Unitaria 10%]]</f>
        <v>18</v>
      </c>
      <c r="L1906" s="42">
        <f>VENTAS[[#This Row],[Cantidad]]*(VENTAS[[#This Row],[Precio Venta]]-VENTAS[[#This Row],[Costo Unitario SIN Comision]]-VENTAS[[#This Row],[Comisión Unitaria 10%]]-0.01*VENTAS[[#This Row],[Precio Venta]])</f>
        <v>11.7</v>
      </c>
      <c r="M1906" s="46"/>
      <c r="N1906" s="47" t="s">
        <v>26569</v>
      </c>
    </row>
    <row r="1907" ht="17" customHeight="1" spans="1:14">
      <c r="A1907" s="38">
        <v>45789.3890162037</v>
      </c>
      <c r="B1907" s="39"/>
      <c r="C1907" s="39"/>
      <c r="D1907" s="39"/>
      <c r="E1907" s="39" t="s">
        <v>26570</v>
      </c>
      <c r="F1907" s="41" t="s">
        <v>26530</v>
      </c>
      <c r="G1907" s="39">
        <v>1</v>
      </c>
      <c r="H1907" s="42">
        <v>22</v>
      </c>
      <c r="I1907" s="44">
        <f>VENTAS[[#This Row],[Cantidad]]*VENTAS[[#This Row],[Precio Venta]]</f>
        <v>22</v>
      </c>
      <c r="J1907" s="42">
        <f>IF(VENTAS[[#This Row],[Nombre del Gestor]]&gt;1,VENTAS[[#This Row],[Precio Venta]]*10%,0)</f>
        <v>0</v>
      </c>
      <c r="K1907" s="42">
        <f>IFERROR(VLOOKUP(VENTAS[[#This Row],[Código del producto Vendido]],STOCK[],13,FALSE),VENTAS[[#This Row],[Precio Venta]]*0.6)-VENTAS[[#This Row],[Comisión Unitaria 10%]]</f>
        <v>13.2</v>
      </c>
      <c r="L1907" s="42">
        <f>VENTAS[[#This Row],[Cantidad]]*(VENTAS[[#This Row],[Precio Venta]]-VENTAS[[#This Row],[Costo Unitario SIN Comision]]-VENTAS[[#This Row],[Comisión Unitaria 10%]]-0.01*VENTAS[[#This Row],[Precio Venta]])</f>
        <v>8.58</v>
      </c>
      <c r="M1907" s="46"/>
      <c r="N1907" s="47" t="s">
        <v>26571</v>
      </c>
    </row>
    <row r="1908" ht="34" customHeight="1" spans="1:14">
      <c r="A1908" s="38">
        <v>45789.3895486111</v>
      </c>
      <c r="B1908" s="39"/>
      <c r="C1908" s="39"/>
      <c r="D1908" s="39"/>
      <c r="E1908" s="39" t="s">
        <v>18648</v>
      </c>
      <c r="F1908" s="41" t="s">
        <v>18649</v>
      </c>
      <c r="G1908" s="39">
        <v>1</v>
      </c>
      <c r="H1908" s="42">
        <v>18</v>
      </c>
      <c r="I1908" s="44">
        <f>VENTAS[[#This Row],[Cantidad]]*VENTAS[[#This Row],[Precio Venta]]</f>
        <v>18</v>
      </c>
      <c r="J1908" s="42">
        <f>IF(VENTAS[[#This Row],[Nombre del Gestor]]&gt;1,VENTAS[[#This Row],[Precio Venta]]*10%,0)</f>
        <v>0</v>
      </c>
      <c r="K1908" s="42">
        <f>IFERROR(VLOOKUP(VENTAS[[#This Row],[Código del producto Vendido]],STOCK[],13,FALSE),VENTAS[[#This Row],[Precio Venta]]*0.6)-VENTAS[[#This Row],[Comisión Unitaria 10%]]</f>
        <v>13.8</v>
      </c>
      <c r="L1908" s="42">
        <f>VENTAS[[#This Row],[Cantidad]]*(VENTAS[[#This Row],[Precio Venta]]-VENTAS[[#This Row],[Costo Unitario SIN Comision]]-VENTAS[[#This Row],[Comisión Unitaria 10%]]-0.01*VENTAS[[#This Row],[Precio Venta]])</f>
        <v>4.02</v>
      </c>
      <c r="M1908" s="46"/>
      <c r="N1908" s="47" t="s">
        <v>26572</v>
      </c>
    </row>
    <row r="1909" ht="34" customHeight="1" spans="1:14">
      <c r="A1909" s="38">
        <v>45789.3900578704</v>
      </c>
      <c r="B1909" s="39"/>
      <c r="C1909" s="39"/>
      <c r="D1909" s="39"/>
      <c r="E1909" s="39" t="s">
        <v>18193</v>
      </c>
      <c r="F1909" s="41" t="s">
        <v>18194</v>
      </c>
      <c r="G1909" s="39">
        <v>1</v>
      </c>
      <c r="H1909" s="42">
        <v>20</v>
      </c>
      <c r="I1909" s="44">
        <f>VENTAS[[#This Row],[Cantidad]]*VENTAS[[#This Row],[Precio Venta]]</f>
        <v>20</v>
      </c>
      <c r="J1909" s="42">
        <f>IF(VENTAS[[#This Row],[Nombre del Gestor]]&gt;1,VENTAS[[#This Row],[Precio Venta]]*10%,0)</f>
        <v>0</v>
      </c>
      <c r="K1909" s="42">
        <f>IFERROR(VLOOKUP(VENTAS[[#This Row],[Código del producto Vendido]],STOCK[],13,FALSE),VENTAS[[#This Row],[Precio Venta]]*0.6)-VENTAS[[#This Row],[Comisión Unitaria 10%]]</f>
        <v>14</v>
      </c>
      <c r="L1909" s="42">
        <f>VENTAS[[#This Row],[Cantidad]]*(VENTAS[[#This Row],[Precio Venta]]-VENTAS[[#This Row],[Costo Unitario SIN Comision]]-VENTAS[[#This Row],[Comisión Unitaria 10%]]-0.01*VENTAS[[#This Row],[Precio Venta]])</f>
        <v>5.8</v>
      </c>
      <c r="M1909" s="46"/>
      <c r="N1909" s="47" t="s">
        <v>26573</v>
      </c>
    </row>
    <row r="1910" ht="17" customHeight="1" spans="1:14">
      <c r="A1910" s="38">
        <v>45790.4140972222</v>
      </c>
      <c r="B1910" s="39"/>
      <c r="C1910" s="39"/>
      <c r="D1910" s="39" t="s">
        <v>25885</v>
      </c>
      <c r="E1910" s="39" t="s">
        <v>19445</v>
      </c>
      <c r="F1910" s="41" t="s">
        <v>26530</v>
      </c>
      <c r="G1910" s="39">
        <v>1</v>
      </c>
      <c r="H1910" s="42">
        <v>22</v>
      </c>
      <c r="I1910" s="44">
        <f>VENTAS[[#This Row],[Cantidad]]*VENTAS[[#This Row],[Precio Venta]]</f>
        <v>22</v>
      </c>
      <c r="J1910" s="42">
        <f>IF(VENTAS[[#This Row],[Nombre del Gestor]]&gt;1,VENTAS[[#This Row],[Precio Venta]]*10%,0)</f>
        <v>2.2</v>
      </c>
      <c r="K1910" s="42">
        <f>IFERROR(VLOOKUP(VENTAS[[#This Row],[Código del producto Vendido]],STOCK[],13,FALSE),VENTAS[[#This Row],[Precio Venta]]*0.6)-VENTAS[[#This Row],[Comisión Unitaria 10%]]</f>
        <v>12</v>
      </c>
      <c r="L1910" s="42">
        <f>VENTAS[[#This Row],[Cantidad]]*(VENTAS[[#This Row],[Precio Venta]]-VENTAS[[#This Row],[Costo Unitario SIN Comision]]-VENTAS[[#This Row],[Comisión Unitaria 10%]]-0.01*VENTAS[[#This Row],[Precio Venta]])</f>
        <v>7.58</v>
      </c>
      <c r="M1910" s="46"/>
      <c r="N1910" s="47" t="s">
        <v>26574</v>
      </c>
    </row>
    <row r="1911" ht="17" customHeight="1" spans="1:14">
      <c r="A1911" s="38">
        <v>45790.415150463</v>
      </c>
      <c r="B1911" s="39"/>
      <c r="C1911" s="39"/>
      <c r="D1911" s="39" t="s">
        <v>25885</v>
      </c>
      <c r="E1911" s="39" t="s">
        <v>19435</v>
      </c>
      <c r="F1911" s="41" t="s">
        <v>19436</v>
      </c>
      <c r="G1911" s="39">
        <v>1</v>
      </c>
      <c r="H1911" s="42">
        <v>22</v>
      </c>
      <c r="I1911" s="44">
        <f>VENTAS[[#This Row],[Cantidad]]*VENTAS[[#This Row],[Precio Venta]]</f>
        <v>22</v>
      </c>
      <c r="J1911" s="42">
        <f>IF(VENTAS[[#This Row],[Nombre del Gestor]]&gt;1,VENTAS[[#This Row],[Precio Venta]]*10%,0)</f>
        <v>2.2</v>
      </c>
      <c r="K1911" s="42">
        <f>IFERROR(VLOOKUP(VENTAS[[#This Row],[Código del producto Vendido]],STOCK[],13,FALSE),VENTAS[[#This Row],[Precio Venta]]*0.6)-VENTAS[[#This Row],[Comisión Unitaria 10%]]</f>
        <v>12</v>
      </c>
      <c r="L1911" s="42">
        <f>VENTAS[[#This Row],[Cantidad]]*(VENTAS[[#This Row],[Precio Venta]]-VENTAS[[#This Row],[Costo Unitario SIN Comision]]-VENTAS[[#This Row],[Comisión Unitaria 10%]]-0.01*VENTAS[[#This Row],[Precio Venta]])</f>
        <v>7.58</v>
      </c>
      <c r="M1911" s="46"/>
      <c r="N1911" s="47" t="s">
        <v>26575</v>
      </c>
    </row>
    <row r="1912" ht="17" customHeight="1" spans="1:14">
      <c r="A1912" s="38">
        <v>45790.4165740741</v>
      </c>
      <c r="B1912" s="39"/>
      <c r="C1912" s="39"/>
      <c r="D1912" s="39" t="s">
        <v>24790</v>
      </c>
      <c r="E1912" s="39" t="s">
        <v>26576</v>
      </c>
      <c r="F1912" s="41" t="s">
        <v>18227</v>
      </c>
      <c r="G1912" s="39">
        <v>1</v>
      </c>
      <c r="H1912" s="42">
        <v>20</v>
      </c>
      <c r="I1912" s="44">
        <f>VENTAS[[#This Row],[Cantidad]]*VENTAS[[#This Row],[Precio Venta]]</f>
        <v>20</v>
      </c>
      <c r="J1912" s="42">
        <f>IF(VENTAS[[#This Row],[Nombre del Gestor]]&gt;1,VENTAS[[#This Row],[Precio Venta]]*10%,0)</f>
        <v>2</v>
      </c>
      <c r="K1912" s="42">
        <f>IFERROR(VLOOKUP(VENTAS[[#This Row],[Código del producto Vendido]],STOCK[],13,FALSE),VENTAS[[#This Row],[Precio Venta]]*0.6)-VENTAS[[#This Row],[Comisión Unitaria 10%]]</f>
        <v>10</v>
      </c>
      <c r="L1912" s="42">
        <f>VENTAS[[#This Row],[Cantidad]]*(VENTAS[[#This Row],[Precio Venta]]-VENTAS[[#This Row],[Costo Unitario SIN Comision]]-VENTAS[[#This Row],[Comisión Unitaria 10%]]-0.01*VENTAS[[#This Row],[Precio Venta]])</f>
        <v>7.8</v>
      </c>
      <c r="M1912" s="46"/>
      <c r="N1912" s="47" t="s">
        <v>26577</v>
      </c>
    </row>
    <row r="1913" ht="34" customHeight="1" spans="1:14">
      <c r="A1913" s="38">
        <v>45790.4165740741</v>
      </c>
      <c r="B1913" s="39"/>
      <c r="C1913" s="39"/>
      <c r="D1913" s="39" t="s">
        <v>24790</v>
      </c>
      <c r="E1913" s="39" t="s">
        <v>19399</v>
      </c>
      <c r="F1913" s="41" t="s">
        <v>26578</v>
      </c>
      <c r="G1913" s="39">
        <v>1</v>
      </c>
      <c r="H1913" s="42">
        <v>20</v>
      </c>
      <c r="I1913" s="44">
        <f>VENTAS[[#This Row],[Cantidad]]*VENTAS[[#This Row],[Precio Venta]]</f>
        <v>20</v>
      </c>
      <c r="J1913" s="42">
        <f>IF(VENTAS[[#This Row],[Nombre del Gestor]]&gt;1,VENTAS[[#This Row],[Precio Venta]]*10%,0)</f>
        <v>2</v>
      </c>
      <c r="K1913" s="42">
        <f>IFERROR(VLOOKUP(VENTAS[[#This Row],[Código del producto Vendido]],STOCK[],13,FALSE),VENTAS[[#This Row],[Precio Venta]]*0.6)-VENTAS[[#This Row],[Comisión Unitaria 10%]]</f>
        <v>12</v>
      </c>
      <c r="L1913" s="42">
        <f>VENTAS[[#This Row],[Cantidad]]*(VENTAS[[#This Row],[Precio Venta]]-VENTAS[[#This Row],[Costo Unitario SIN Comision]]-VENTAS[[#This Row],[Comisión Unitaria 10%]]-0.01*VENTAS[[#This Row],[Precio Venta]])</f>
        <v>5.8</v>
      </c>
      <c r="M1913" s="46"/>
      <c r="N1913" s="47" t="s">
        <v>26579</v>
      </c>
    </row>
    <row r="1914" ht="34" customHeight="1" spans="1:14">
      <c r="A1914" s="38">
        <v>45790.4179398148</v>
      </c>
      <c r="B1914" s="39"/>
      <c r="C1914" s="39"/>
      <c r="D1914" s="39" t="s">
        <v>24790</v>
      </c>
      <c r="E1914" s="39" t="s">
        <v>22544</v>
      </c>
      <c r="F1914" s="41" t="s">
        <v>26580</v>
      </c>
      <c r="G1914" s="39">
        <v>1</v>
      </c>
      <c r="H1914" s="42">
        <v>30</v>
      </c>
      <c r="I1914" s="44">
        <f>VENTAS[[#This Row],[Cantidad]]*VENTAS[[#This Row],[Precio Venta]]</f>
        <v>30</v>
      </c>
      <c r="J1914" s="42">
        <f>IF(VENTAS[[#This Row],[Nombre del Gestor]]&gt;1,VENTAS[[#This Row],[Precio Venta]]*10%,0)</f>
        <v>3</v>
      </c>
      <c r="K1914" s="42">
        <f>IFERROR(VLOOKUP(VENTAS[[#This Row],[Código del producto Vendido]],STOCK[],13,FALSE),VENTAS[[#This Row],[Precio Venta]]*0.6)-VENTAS[[#This Row],[Comisión Unitaria 10%]]</f>
        <v>8</v>
      </c>
      <c r="L1914" s="42">
        <f>VENTAS[[#This Row],[Cantidad]]*(VENTAS[[#This Row],[Precio Venta]]-VENTAS[[#This Row],[Costo Unitario SIN Comision]]-VENTAS[[#This Row],[Comisión Unitaria 10%]]-0.01*VENTAS[[#This Row],[Precio Venta]])</f>
        <v>18.7</v>
      </c>
      <c r="M1914" s="46"/>
      <c r="N1914" s="47" t="s">
        <v>26581</v>
      </c>
    </row>
    <row r="1915" ht="17" customHeight="1" spans="1:14">
      <c r="A1915" s="38">
        <v>45790.4179398148</v>
      </c>
      <c r="B1915" s="39"/>
      <c r="C1915" s="39"/>
      <c r="D1915" s="39" t="s">
        <v>24790</v>
      </c>
      <c r="E1915" s="39" t="s">
        <v>19554</v>
      </c>
      <c r="F1915" s="41" t="s">
        <v>19555</v>
      </c>
      <c r="G1915" s="39">
        <v>1</v>
      </c>
      <c r="H1915" s="42">
        <v>35</v>
      </c>
      <c r="I1915" s="44">
        <f>VENTAS[[#This Row],[Cantidad]]*VENTAS[[#This Row],[Precio Venta]]</f>
        <v>35</v>
      </c>
      <c r="J1915" s="42">
        <f>IF(VENTAS[[#This Row],[Nombre del Gestor]]&gt;1,VENTAS[[#This Row],[Precio Venta]]*10%,0)</f>
        <v>3.5</v>
      </c>
      <c r="K1915" s="42">
        <f>IFERROR(VLOOKUP(VENTAS[[#This Row],[Código del producto Vendido]],STOCK[],13,FALSE),VENTAS[[#This Row],[Precio Venta]]*0.6)-VENTAS[[#This Row],[Comisión Unitaria 10%]]</f>
        <v>12</v>
      </c>
      <c r="L1915" s="42">
        <f>VENTAS[[#This Row],[Cantidad]]*(VENTAS[[#This Row],[Precio Venta]]-VENTAS[[#This Row],[Costo Unitario SIN Comision]]-VENTAS[[#This Row],[Comisión Unitaria 10%]]-0.01*VENTAS[[#This Row],[Precio Venta]])</f>
        <v>19.15</v>
      </c>
      <c r="M1915" s="46"/>
      <c r="N1915" s="47" t="s">
        <v>26582</v>
      </c>
    </row>
    <row r="1916" ht="34" customHeight="1" spans="1:14">
      <c r="A1916" s="38">
        <v>45790.4179398148</v>
      </c>
      <c r="B1916" s="39"/>
      <c r="C1916" s="39"/>
      <c r="D1916" s="39" t="s">
        <v>24790</v>
      </c>
      <c r="E1916" s="39" t="s">
        <v>19119</v>
      </c>
      <c r="F1916" s="41" t="s">
        <v>19120</v>
      </c>
      <c r="G1916" s="39">
        <v>1</v>
      </c>
      <c r="H1916" s="42">
        <v>25</v>
      </c>
      <c r="I1916" s="44">
        <f>VENTAS[[#This Row],[Cantidad]]*VENTAS[[#This Row],[Precio Venta]]</f>
        <v>25</v>
      </c>
      <c r="J1916" s="42">
        <f>IF(VENTAS[[#This Row],[Nombre del Gestor]]&gt;1,VENTAS[[#This Row],[Precio Venta]]*10%,0)</f>
        <v>2.5</v>
      </c>
      <c r="K1916" s="42">
        <f>IFERROR(VLOOKUP(VENTAS[[#This Row],[Código del producto Vendido]],STOCK[],13,FALSE),VENTAS[[#This Row],[Precio Venta]]*0.6)-VENTAS[[#This Row],[Comisión Unitaria 10%]]</f>
        <v>12</v>
      </c>
      <c r="L1916" s="42">
        <f>VENTAS[[#This Row],[Cantidad]]*(VENTAS[[#This Row],[Precio Venta]]-VENTAS[[#This Row],[Costo Unitario SIN Comision]]-VENTAS[[#This Row],[Comisión Unitaria 10%]]-0.01*VENTAS[[#This Row],[Precio Venta]])</f>
        <v>10.25</v>
      </c>
      <c r="M1916" s="46"/>
      <c r="N1916" s="47" t="s">
        <v>26583</v>
      </c>
    </row>
    <row r="1917" ht="17" customHeight="1" spans="1:14">
      <c r="A1917" s="38">
        <v>45790.5573842593</v>
      </c>
      <c r="B1917" s="39"/>
      <c r="C1917" s="39"/>
      <c r="D1917" s="39" t="s">
        <v>23196</v>
      </c>
      <c r="E1917" s="39" t="s">
        <v>19238</v>
      </c>
      <c r="F1917" s="41" t="s">
        <v>19239</v>
      </c>
      <c r="G1917" s="39">
        <v>1</v>
      </c>
      <c r="H1917" s="42">
        <v>30</v>
      </c>
      <c r="I1917" s="44">
        <f>VENTAS[[#This Row],[Cantidad]]*VENTAS[[#This Row],[Precio Venta]]</f>
        <v>30</v>
      </c>
      <c r="J1917" s="42">
        <f>IF(VENTAS[[#This Row],[Nombre del Gestor]]&gt;1,VENTAS[[#This Row],[Precio Venta]]*10%,0)</f>
        <v>3</v>
      </c>
      <c r="K1917" s="42">
        <f>IFERROR(VLOOKUP(VENTAS[[#This Row],[Código del producto Vendido]],STOCK[],13,FALSE),VENTAS[[#This Row],[Precio Venta]]*0.6)-VENTAS[[#This Row],[Comisión Unitaria 10%]]</f>
        <v>25</v>
      </c>
      <c r="L1917" s="42">
        <f>VENTAS[[#This Row],[Cantidad]]*(VENTAS[[#This Row],[Precio Venta]]-VENTAS[[#This Row],[Costo Unitario SIN Comision]]-VENTAS[[#This Row],[Comisión Unitaria 10%]]-0.01*VENTAS[[#This Row],[Precio Venta]])</f>
        <v>1.7</v>
      </c>
      <c r="M1917" s="46"/>
      <c r="N1917" s="47" t="s">
        <v>26584</v>
      </c>
    </row>
    <row r="1918" ht="17" customHeight="1" spans="1:14">
      <c r="A1918" s="38">
        <v>45790.5588310185</v>
      </c>
      <c r="B1918" s="39"/>
      <c r="C1918" s="39"/>
      <c r="D1918" s="39" t="s">
        <v>23196</v>
      </c>
      <c r="E1918" s="39" t="s">
        <v>19670</v>
      </c>
      <c r="F1918" s="41" t="s">
        <v>19671</v>
      </c>
      <c r="G1918" s="39">
        <v>1</v>
      </c>
      <c r="H1918" s="42">
        <v>25</v>
      </c>
      <c r="I1918" s="44">
        <f>VENTAS[[#This Row],[Cantidad]]*VENTAS[[#This Row],[Precio Venta]]</f>
        <v>25</v>
      </c>
      <c r="J1918" s="42">
        <f>IF(VENTAS[[#This Row],[Nombre del Gestor]]&gt;1,VENTAS[[#This Row],[Precio Venta]]*10%,0)</f>
        <v>2.5</v>
      </c>
      <c r="K1918" s="42">
        <f>IFERROR(VLOOKUP(VENTAS[[#This Row],[Código del producto Vendido]],STOCK[],13,FALSE),VENTAS[[#This Row],[Precio Venta]]*0.6)-VENTAS[[#This Row],[Comisión Unitaria 10%]]</f>
        <v>12</v>
      </c>
      <c r="L1918" s="42">
        <f>VENTAS[[#This Row],[Cantidad]]*(VENTAS[[#This Row],[Precio Venta]]-VENTAS[[#This Row],[Costo Unitario SIN Comision]]-VENTAS[[#This Row],[Comisión Unitaria 10%]]-0.01*VENTAS[[#This Row],[Precio Venta]])</f>
        <v>10.25</v>
      </c>
      <c r="M1918" s="46"/>
      <c r="N1918" s="47" t="s">
        <v>26585</v>
      </c>
    </row>
    <row r="1919" ht="34" customHeight="1" spans="1:14">
      <c r="A1919" s="38">
        <v>45790.6276273148</v>
      </c>
      <c r="B1919" s="39"/>
      <c r="C1919" s="39"/>
      <c r="D1919" s="39"/>
      <c r="E1919" s="39" t="s">
        <v>19193</v>
      </c>
      <c r="F1919" s="41" t="s">
        <v>19194</v>
      </c>
      <c r="G1919" s="39">
        <v>1</v>
      </c>
      <c r="H1919" s="42">
        <v>35</v>
      </c>
      <c r="I1919" s="44">
        <f>VENTAS[[#This Row],[Cantidad]]*VENTAS[[#This Row],[Precio Venta]]</f>
        <v>35</v>
      </c>
      <c r="J1919" s="42">
        <f>IF(VENTAS[[#This Row],[Nombre del Gestor]]&gt;1,VENTAS[[#This Row],[Precio Venta]]*10%,0)</f>
        <v>0</v>
      </c>
      <c r="K1919" s="42">
        <f>IFERROR(VLOOKUP(VENTAS[[#This Row],[Código del producto Vendido]],STOCK[],13,FALSE),VENTAS[[#This Row],[Precio Venta]]*0.6)-VENTAS[[#This Row],[Comisión Unitaria 10%]]</f>
        <v>15.5</v>
      </c>
      <c r="L1919" s="42">
        <f>VENTAS[[#This Row],[Cantidad]]*(VENTAS[[#This Row],[Precio Venta]]-VENTAS[[#This Row],[Costo Unitario SIN Comision]]-VENTAS[[#This Row],[Comisión Unitaria 10%]]-0.01*VENTAS[[#This Row],[Precio Venta]])</f>
        <v>19.15</v>
      </c>
      <c r="M1919" s="46"/>
      <c r="N1919" s="47" t="s">
        <v>26586</v>
      </c>
    </row>
    <row r="1920" ht="34" customHeight="1" spans="1:14">
      <c r="A1920" s="38">
        <v>45790.6768518519</v>
      </c>
      <c r="B1920" s="39"/>
      <c r="C1920" s="39"/>
      <c r="D1920" s="39" t="s">
        <v>25885</v>
      </c>
      <c r="E1920" s="39" t="s">
        <v>20209</v>
      </c>
      <c r="F1920" s="41" t="s">
        <v>19194</v>
      </c>
      <c r="G1920" s="39">
        <v>1</v>
      </c>
      <c r="H1920" s="42">
        <v>35</v>
      </c>
      <c r="I1920" s="44">
        <f>VENTAS[[#This Row],[Cantidad]]*VENTAS[[#This Row],[Precio Venta]]</f>
        <v>35</v>
      </c>
      <c r="J1920" s="42">
        <f>IF(VENTAS[[#This Row],[Nombre del Gestor]]&gt;1,VENTAS[[#This Row],[Precio Venta]]*10%,0)</f>
        <v>3.5</v>
      </c>
      <c r="K1920" s="42">
        <f>IFERROR(VLOOKUP(VENTAS[[#This Row],[Código del producto Vendido]],STOCK[],13,FALSE),VENTAS[[#This Row],[Precio Venta]]*0.6)-VENTAS[[#This Row],[Comisión Unitaria 10%]]</f>
        <v>30</v>
      </c>
      <c r="L1920" s="42">
        <f>VENTAS[[#This Row],[Cantidad]]*(VENTAS[[#This Row],[Precio Venta]]-VENTAS[[#This Row],[Costo Unitario SIN Comision]]-VENTAS[[#This Row],[Comisión Unitaria 10%]]-0.01*VENTAS[[#This Row],[Precio Venta]])</f>
        <v>1.15</v>
      </c>
      <c r="M1920" s="46"/>
      <c r="N1920" s="47" t="s">
        <v>26587</v>
      </c>
    </row>
    <row r="1921" ht="34" customHeight="1" spans="1:14">
      <c r="A1921" s="38">
        <v>45790.7057291667</v>
      </c>
      <c r="B1921" s="39"/>
      <c r="C1921" s="39"/>
      <c r="D1921" s="39" t="s">
        <v>25960</v>
      </c>
      <c r="E1921" s="39" t="s">
        <v>18059</v>
      </c>
      <c r="F1921" s="41" t="s">
        <v>26588</v>
      </c>
      <c r="G1921" s="39">
        <v>1</v>
      </c>
      <c r="H1921" s="42">
        <v>18</v>
      </c>
      <c r="I1921" s="44">
        <f>VENTAS[[#This Row],[Cantidad]]*VENTAS[[#This Row],[Precio Venta]]</f>
        <v>18</v>
      </c>
      <c r="J1921" s="42">
        <f>IF(VENTAS[[#This Row],[Nombre del Gestor]]&gt;1,VENTAS[[#This Row],[Precio Venta]]*10%,0)</f>
        <v>1.8</v>
      </c>
      <c r="K1921" s="42">
        <f>IFERROR(VLOOKUP(VENTAS[[#This Row],[Código del producto Vendido]],STOCK[],13,FALSE),VENTAS[[#This Row],[Precio Venta]]*0.6)-VENTAS[[#This Row],[Comisión Unitaria 10%]]</f>
        <v>12</v>
      </c>
      <c r="L1921" s="42">
        <f>VENTAS[[#This Row],[Cantidad]]*(VENTAS[[#This Row],[Precio Venta]]-VENTAS[[#This Row],[Costo Unitario SIN Comision]]-VENTAS[[#This Row],[Comisión Unitaria 10%]]-0.01*VENTAS[[#This Row],[Precio Venta]])</f>
        <v>4.02</v>
      </c>
      <c r="M1921" s="46"/>
      <c r="N1921" s="47" t="s">
        <v>26589</v>
      </c>
    </row>
    <row r="1922" ht="17" customHeight="1" spans="1:14">
      <c r="A1922" s="38">
        <v>45790.7057291667</v>
      </c>
      <c r="B1922" s="39"/>
      <c r="C1922" s="39"/>
      <c r="D1922" s="39" t="s">
        <v>25960</v>
      </c>
      <c r="E1922" s="39" t="s">
        <v>17995</v>
      </c>
      <c r="F1922" s="41" t="s">
        <v>17994</v>
      </c>
      <c r="G1922" s="39">
        <v>1</v>
      </c>
      <c r="H1922" s="42">
        <v>25</v>
      </c>
      <c r="I1922" s="44">
        <f>VENTAS[[#This Row],[Cantidad]]*VENTAS[[#This Row],[Precio Venta]]</f>
        <v>25</v>
      </c>
      <c r="J1922" s="42">
        <f>IF(VENTAS[[#This Row],[Nombre del Gestor]]&gt;1,VENTAS[[#This Row],[Precio Venta]]*10%,0)</f>
        <v>2.5</v>
      </c>
      <c r="K1922" s="42">
        <f>IFERROR(VLOOKUP(VENTAS[[#This Row],[Código del producto Vendido]],STOCK[],13,FALSE),VENTAS[[#This Row],[Precio Venta]]*0.6)-VENTAS[[#This Row],[Comisión Unitaria 10%]]</f>
        <v>12</v>
      </c>
      <c r="L1922" s="42">
        <f>VENTAS[[#This Row],[Cantidad]]*(VENTAS[[#This Row],[Precio Venta]]-VENTAS[[#This Row],[Costo Unitario SIN Comision]]-VENTAS[[#This Row],[Comisión Unitaria 10%]]-0.01*VENTAS[[#This Row],[Precio Venta]])</f>
        <v>10.25</v>
      </c>
      <c r="M1922" s="46"/>
      <c r="N1922" s="47" t="s">
        <v>26590</v>
      </c>
    </row>
    <row r="1923" ht="34" customHeight="1" spans="1:14">
      <c r="A1923" s="38">
        <v>45790.7559259259</v>
      </c>
      <c r="B1923" s="39"/>
      <c r="C1923" s="39"/>
      <c r="D1923" s="39" t="s">
        <v>24029</v>
      </c>
      <c r="E1923" s="39" t="s">
        <v>16740</v>
      </c>
      <c r="F1923" s="41" t="s">
        <v>16741</v>
      </c>
      <c r="G1923" s="39">
        <v>1</v>
      </c>
      <c r="H1923" s="42">
        <v>35</v>
      </c>
      <c r="I1923" s="44">
        <f>VENTAS[[#This Row],[Cantidad]]*VENTAS[[#This Row],[Precio Venta]]</f>
        <v>35</v>
      </c>
      <c r="J1923" s="42">
        <f>IF(VENTAS[[#This Row],[Nombre del Gestor]]&gt;1,VENTAS[[#This Row],[Precio Venta]]*10%,0)</f>
        <v>3.5</v>
      </c>
      <c r="K1923" s="42">
        <f>IFERROR(VLOOKUP(VENTAS[[#This Row],[Código del producto Vendido]],STOCK[],13,FALSE),VENTAS[[#This Row],[Precio Venta]]*0.6)-VENTAS[[#This Row],[Comisión Unitaria 10%]]</f>
        <v>14.97</v>
      </c>
      <c r="L1923" s="42">
        <f>VENTAS[[#This Row],[Cantidad]]*(VENTAS[[#This Row],[Precio Venta]]-VENTAS[[#This Row],[Costo Unitario SIN Comision]]-VENTAS[[#This Row],[Comisión Unitaria 10%]]-0.01*VENTAS[[#This Row],[Precio Venta]])</f>
        <v>16.18</v>
      </c>
      <c r="M1923" s="46"/>
      <c r="N1923" s="47" t="s">
        <v>26591</v>
      </c>
    </row>
    <row r="1924" ht="34" customHeight="1" spans="1:14">
      <c r="A1924" s="38">
        <v>45791.2631365741</v>
      </c>
      <c r="B1924" s="39"/>
      <c r="C1924" s="39"/>
      <c r="D1924" s="39"/>
      <c r="E1924" s="39" t="s">
        <v>18783</v>
      </c>
      <c r="F1924" s="41" t="s">
        <v>18784</v>
      </c>
      <c r="G1924" s="39">
        <v>1</v>
      </c>
      <c r="H1924" s="42">
        <v>35</v>
      </c>
      <c r="I1924" s="44">
        <f>VENTAS[[#This Row],[Cantidad]]*VENTAS[[#This Row],[Precio Venta]]</f>
        <v>35</v>
      </c>
      <c r="J1924" s="42">
        <f>IF(VENTAS[[#This Row],[Nombre del Gestor]]&gt;1,VENTAS[[#This Row],[Precio Venta]]*10%,0)</f>
        <v>0</v>
      </c>
      <c r="K1924" s="42">
        <f>IFERROR(VLOOKUP(VENTAS[[#This Row],[Código del producto Vendido]],STOCK[],13,FALSE),VENTAS[[#This Row],[Precio Venta]]*0.6)-VENTAS[[#This Row],[Comisión Unitaria 10%]]</f>
        <v>23.1</v>
      </c>
      <c r="L1924" s="42">
        <f>VENTAS[[#This Row],[Cantidad]]*(VENTAS[[#This Row],[Precio Venta]]-VENTAS[[#This Row],[Costo Unitario SIN Comision]]-VENTAS[[#This Row],[Comisión Unitaria 10%]]-0.01*VENTAS[[#This Row],[Precio Venta]])</f>
        <v>11.55</v>
      </c>
      <c r="M1924" s="46"/>
      <c r="N1924" s="47" t="s">
        <v>26592</v>
      </c>
    </row>
    <row r="1925" ht="17" customHeight="1" spans="1:14">
      <c r="A1925" s="38">
        <v>45791.6950347222</v>
      </c>
      <c r="B1925" s="39"/>
      <c r="C1925" s="39"/>
      <c r="D1925" s="39" t="s">
        <v>23345</v>
      </c>
      <c r="E1925" s="39" t="s">
        <v>18923</v>
      </c>
      <c r="F1925" s="41" t="s">
        <v>18924</v>
      </c>
      <c r="G1925" s="39">
        <v>1</v>
      </c>
      <c r="H1925" s="42">
        <v>30</v>
      </c>
      <c r="I1925" s="44">
        <f>VENTAS[[#This Row],[Cantidad]]*VENTAS[[#This Row],[Precio Venta]]</f>
        <v>30</v>
      </c>
      <c r="J1925" s="42">
        <f>IF(VENTAS[[#This Row],[Nombre del Gestor]]&gt;1,VENTAS[[#This Row],[Precio Venta]]*10%,0)</f>
        <v>3</v>
      </c>
      <c r="K1925" s="42">
        <f>IFERROR(VLOOKUP(VENTAS[[#This Row],[Código del producto Vendido]],STOCK[],13,FALSE),VENTAS[[#This Row],[Precio Venta]]*0.6)-VENTAS[[#This Row],[Comisión Unitaria 10%]]</f>
        <v>12</v>
      </c>
      <c r="L1925" s="42">
        <f>VENTAS[[#This Row],[Cantidad]]*(VENTAS[[#This Row],[Precio Venta]]-VENTAS[[#This Row],[Costo Unitario SIN Comision]]-VENTAS[[#This Row],[Comisión Unitaria 10%]]-0.01*VENTAS[[#This Row],[Precio Venta]])</f>
        <v>14.7</v>
      </c>
      <c r="M1925" s="46"/>
      <c r="N1925" s="47" t="s">
        <v>26593</v>
      </c>
    </row>
    <row r="1926" ht="17" customHeight="1" spans="1:14">
      <c r="A1926" s="38">
        <v>45791.6950347222</v>
      </c>
      <c r="B1926" s="39"/>
      <c r="C1926" s="39"/>
      <c r="D1926" s="39" t="s">
        <v>23345</v>
      </c>
      <c r="E1926" s="39" t="s">
        <v>19570</v>
      </c>
      <c r="F1926" s="41" t="s">
        <v>19571</v>
      </c>
      <c r="G1926" s="39">
        <v>1</v>
      </c>
      <c r="H1926" s="42">
        <v>20</v>
      </c>
      <c r="I1926" s="44">
        <f>VENTAS[[#This Row],[Cantidad]]*VENTAS[[#This Row],[Precio Venta]]</f>
        <v>20</v>
      </c>
      <c r="J1926" s="42">
        <f>IF(VENTAS[[#This Row],[Nombre del Gestor]]&gt;1,VENTAS[[#This Row],[Precio Venta]]*10%,0)</f>
        <v>2</v>
      </c>
      <c r="K1926" s="42">
        <f>IFERROR(VLOOKUP(VENTAS[[#This Row],[Código del producto Vendido]],STOCK[],13,FALSE),VENTAS[[#This Row],[Precio Venta]]*0.6)-VENTAS[[#This Row],[Comisión Unitaria 10%]]</f>
        <v>12</v>
      </c>
      <c r="L1926" s="42">
        <f>VENTAS[[#This Row],[Cantidad]]*(VENTAS[[#This Row],[Precio Venta]]-VENTAS[[#This Row],[Costo Unitario SIN Comision]]-VENTAS[[#This Row],[Comisión Unitaria 10%]]-0.01*VENTAS[[#This Row],[Precio Venta]])</f>
        <v>5.8</v>
      </c>
      <c r="M1926" s="46"/>
      <c r="N1926" s="47" t="s">
        <v>26594</v>
      </c>
    </row>
    <row r="1927" ht="17" customHeight="1" spans="1:14">
      <c r="A1927" s="38">
        <v>45791.7310185185</v>
      </c>
      <c r="B1927" s="39"/>
      <c r="C1927" s="39"/>
      <c r="D1927" s="39" t="s">
        <v>26595</v>
      </c>
      <c r="E1927" s="39" t="s">
        <v>18514</v>
      </c>
      <c r="F1927" s="41" t="s">
        <v>18515</v>
      </c>
      <c r="G1927" s="39">
        <v>1</v>
      </c>
      <c r="H1927" s="42">
        <v>30</v>
      </c>
      <c r="I1927" s="44">
        <f>VENTAS[[#This Row],[Cantidad]]*VENTAS[[#This Row],[Precio Venta]]</f>
        <v>30</v>
      </c>
      <c r="J1927" s="42">
        <f>IF(VENTAS[[#This Row],[Nombre del Gestor]]&gt;1,VENTAS[[#This Row],[Precio Venta]]*10%,0)</f>
        <v>3</v>
      </c>
      <c r="K1927" s="42">
        <f>IFERROR(VLOOKUP(VENTAS[[#This Row],[Código del producto Vendido]],STOCK[],13,FALSE),VENTAS[[#This Row],[Precio Venta]]*0.6)-VENTAS[[#This Row],[Comisión Unitaria 10%]]</f>
        <v>12</v>
      </c>
      <c r="L1927" s="42">
        <f>VENTAS[[#This Row],[Cantidad]]*(VENTAS[[#This Row],[Precio Venta]]-VENTAS[[#This Row],[Costo Unitario SIN Comision]]-VENTAS[[#This Row],[Comisión Unitaria 10%]]-0.01*VENTAS[[#This Row],[Precio Venta]])</f>
        <v>14.7</v>
      </c>
      <c r="M1927" s="46"/>
      <c r="N1927" s="47" t="s">
        <v>26596</v>
      </c>
    </row>
    <row r="1928" ht="17" customHeight="1" spans="1:14">
      <c r="A1928" s="38">
        <v>45792.3890740741</v>
      </c>
      <c r="B1928" s="39"/>
      <c r="C1928" s="39"/>
      <c r="D1928" s="39" t="s">
        <v>26597</v>
      </c>
      <c r="E1928" s="39" t="s">
        <v>19538</v>
      </c>
      <c r="F1928" s="41" t="s">
        <v>19539</v>
      </c>
      <c r="G1928" s="39">
        <v>1</v>
      </c>
      <c r="H1928" s="42">
        <v>35</v>
      </c>
      <c r="I1928" s="44">
        <f>VENTAS[[#This Row],[Cantidad]]*VENTAS[[#This Row],[Precio Venta]]</f>
        <v>35</v>
      </c>
      <c r="J1928" s="42">
        <f>IF(VENTAS[[#This Row],[Nombre del Gestor]]&gt;1,VENTAS[[#This Row],[Precio Venta]]*10%,0)</f>
        <v>3.5</v>
      </c>
      <c r="K1928" s="42">
        <f>IFERROR(VLOOKUP(VENTAS[[#This Row],[Código del producto Vendido]],STOCK[],13,FALSE),VENTAS[[#This Row],[Precio Venta]]*0.6)-VENTAS[[#This Row],[Comisión Unitaria 10%]]</f>
        <v>12</v>
      </c>
      <c r="L1928" s="42">
        <f>VENTAS[[#This Row],[Cantidad]]*(VENTAS[[#This Row],[Precio Venta]]-VENTAS[[#This Row],[Costo Unitario SIN Comision]]-VENTAS[[#This Row],[Comisión Unitaria 10%]]-0.01*VENTAS[[#This Row],[Precio Venta]])</f>
        <v>19.15</v>
      </c>
      <c r="M1928" s="46"/>
      <c r="N1928" s="47" t="s">
        <v>26598</v>
      </c>
    </row>
    <row r="1929" ht="17" customHeight="1" spans="1:14">
      <c r="A1929" s="38">
        <v>45792.3918981481</v>
      </c>
      <c r="B1929" s="39"/>
      <c r="C1929" s="39"/>
      <c r="D1929" s="39"/>
      <c r="E1929" s="39" t="s">
        <v>18295</v>
      </c>
      <c r="F1929" s="41" t="s">
        <v>18296</v>
      </c>
      <c r="G1929" s="39">
        <v>1</v>
      </c>
      <c r="H1929" s="42">
        <v>35</v>
      </c>
      <c r="I1929" s="44">
        <f>VENTAS[[#This Row],[Cantidad]]*VENTAS[[#This Row],[Precio Venta]]</f>
        <v>35</v>
      </c>
      <c r="J1929" s="42">
        <f>IF(VENTAS[[#This Row],[Nombre del Gestor]]&gt;1,VENTAS[[#This Row],[Precio Venta]]*10%,0)</f>
        <v>0</v>
      </c>
      <c r="K1929" s="42">
        <f>IFERROR(VLOOKUP(VENTAS[[#This Row],[Código del producto Vendido]],STOCK[],13,FALSE),VENTAS[[#This Row],[Precio Venta]]*0.6)-VENTAS[[#This Row],[Comisión Unitaria 10%]]</f>
        <v>15.5</v>
      </c>
      <c r="L1929" s="42">
        <f>VENTAS[[#This Row],[Cantidad]]*(VENTAS[[#This Row],[Precio Venta]]-VENTAS[[#This Row],[Costo Unitario SIN Comision]]-VENTAS[[#This Row],[Comisión Unitaria 10%]]-0.01*VENTAS[[#This Row],[Precio Venta]])</f>
        <v>19.15</v>
      </c>
      <c r="M1929" s="46"/>
      <c r="N1929" s="47" t="s">
        <v>26599</v>
      </c>
    </row>
    <row r="1930" ht="34" customHeight="1" spans="1:14">
      <c r="A1930" s="38">
        <v>45792.3918981481</v>
      </c>
      <c r="B1930" s="39"/>
      <c r="C1930" s="39"/>
      <c r="D1930" s="39"/>
      <c r="E1930" s="39" t="s">
        <v>18270</v>
      </c>
      <c r="F1930" s="41" t="s">
        <v>18271</v>
      </c>
      <c r="G1930" s="39">
        <v>1</v>
      </c>
      <c r="H1930" s="42">
        <v>25</v>
      </c>
      <c r="I1930" s="44">
        <f>VENTAS[[#This Row],[Cantidad]]*VENTAS[[#This Row],[Precio Venta]]</f>
        <v>25</v>
      </c>
      <c r="J1930" s="42">
        <f>IF(VENTAS[[#This Row],[Nombre del Gestor]]&gt;1,VENTAS[[#This Row],[Precio Venta]]*10%,0)</f>
        <v>0</v>
      </c>
      <c r="K1930" s="42">
        <f>IFERROR(VLOOKUP(VENTAS[[#This Row],[Código del producto Vendido]],STOCK[],13,FALSE),VENTAS[[#This Row],[Precio Venta]]*0.6)-VENTAS[[#This Row],[Comisión Unitaria 10%]]</f>
        <v>14.5</v>
      </c>
      <c r="L1930" s="42">
        <f>VENTAS[[#This Row],[Cantidad]]*(VENTAS[[#This Row],[Precio Venta]]-VENTAS[[#This Row],[Costo Unitario SIN Comision]]-VENTAS[[#This Row],[Comisión Unitaria 10%]]-0.01*VENTAS[[#This Row],[Precio Venta]])</f>
        <v>10.25</v>
      </c>
      <c r="M1930" s="46"/>
      <c r="N1930" s="47" t="s">
        <v>26600</v>
      </c>
    </row>
    <row r="1931" ht="17" customHeight="1" spans="1:14">
      <c r="A1931" s="38">
        <v>45792.3918981481</v>
      </c>
      <c r="B1931" s="39"/>
      <c r="C1931" s="39"/>
      <c r="D1931" s="39"/>
      <c r="E1931" s="39" t="s">
        <v>19718</v>
      </c>
      <c r="F1931" s="41" t="s">
        <v>26601</v>
      </c>
      <c r="G1931" s="39">
        <v>1</v>
      </c>
      <c r="H1931" s="42">
        <v>35</v>
      </c>
      <c r="I1931" s="44">
        <f>VENTAS[[#This Row],[Cantidad]]*VENTAS[[#This Row],[Precio Venta]]</f>
        <v>35</v>
      </c>
      <c r="J1931" s="42">
        <f>IF(VENTAS[[#This Row],[Nombre del Gestor]]&gt;1,VENTAS[[#This Row],[Precio Venta]]*10%,0)</f>
        <v>0</v>
      </c>
      <c r="K1931" s="42">
        <f>IFERROR(VLOOKUP(VENTAS[[#This Row],[Código del producto Vendido]],STOCK[],13,FALSE),VENTAS[[#This Row],[Precio Venta]]*0.6)-VENTAS[[#This Row],[Comisión Unitaria 10%]]</f>
        <v>15.5</v>
      </c>
      <c r="L1931" s="42">
        <f>VENTAS[[#This Row],[Cantidad]]*(VENTAS[[#This Row],[Precio Venta]]-VENTAS[[#This Row],[Costo Unitario SIN Comision]]-VENTAS[[#This Row],[Comisión Unitaria 10%]]-0.01*VENTAS[[#This Row],[Precio Venta]])</f>
        <v>19.15</v>
      </c>
      <c r="M1931" s="46"/>
      <c r="N1931" s="47" t="s">
        <v>26602</v>
      </c>
    </row>
    <row r="1932" ht="17" customHeight="1" spans="1:14">
      <c r="A1932" s="38">
        <v>45792.3918981481</v>
      </c>
      <c r="B1932" s="39"/>
      <c r="C1932" s="39"/>
      <c r="D1932" s="39"/>
      <c r="E1932" s="39" t="s">
        <v>18382</v>
      </c>
      <c r="F1932" s="41" t="s">
        <v>18383</v>
      </c>
      <c r="G1932" s="39">
        <v>1</v>
      </c>
      <c r="H1932" s="42">
        <v>25</v>
      </c>
      <c r="I1932" s="44">
        <f>VENTAS[[#This Row],[Cantidad]]*VENTAS[[#This Row],[Precio Venta]]</f>
        <v>25</v>
      </c>
      <c r="J1932" s="42">
        <f>IF(VENTAS[[#This Row],[Nombre del Gestor]]&gt;1,VENTAS[[#This Row],[Precio Venta]]*10%,0)</f>
        <v>0</v>
      </c>
      <c r="K1932" s="42">
        <f>IFERROR(VLOOKUP(VENTAS[[#This Row],[Código del producto Vendido]],STOCK[],13,FALSE),VENTAS[[#This Row],[Precio Venta]]*0.6)-VENTAS[[#This Row],[Comisión Unitaria 10%]]</f>
        <v>14.5</v>
      </c>
      <c r="L1932" s="42">
        <f>VENTAS[[#This Row],[Cantidad]]*(VENTAS[[#This Row],[Precio Venta]]-VENTAS[[#This Row],[Costo Unitario SIN Comision]]-VENTAS[[#This Row],[Comisión Unitaria 10%]]-0.01*VENTAS[[#This Row],[Precio Venta]])</f>
        <v>10.25</v>
      </c>
      <c r="M1932" s="46"/>
      <c r="N1932" s="47" t="s">
        <v>26603</v>
      </c>
    </row>
    <row r="1933" ht="17" customHeight="1" spans="1:14">
      <c r="A1933" s="38">
        <v>45792.3932291667</v>
      </c>
      <c r="B1933" s="39"/>
      <c r="C1933" s="39"/>
      <c r="D1933" s="39"/>
      <c r="E1933" s="39" t="s">
        <v>26604</v>
      </c>
      <c r="F1933" s="41" t="s">
        <v>19433</v>
      </c>
      <c r="G1933" s="39">
        <v>1</v>
      </c>
      <c r="H1933" s="42">
        <v>30</v>
      </c>
      <c r="I1933" s="44">
        <f>VENTAS[[#This Row],[Cantidad]]*VENTAS[[#This Row],[Precio Venta]]</f>
        <v>30</v>
      </c>
      <c r="J1933" s="42">
        <f>IF(VENTAS[[#This Row],[Nombre del Gestor]]&gt;1,VENTAS[[#This Row],[Precio Venta]]*10%,0)</f>
        <v>0</v>
      </c>
      <c r="K1933" s="42">
        <f>IFERROR(VLOOKUP(VENTAS[[#This Row],[Código del producto Vendido]],STOCK[],13,FALSE),VENTAS[[#This Row],[Precio Venta]]*0.6)-VENTAS[[#This Row],[Comisión Unitaria 10%]]</f>
        <v>18</v>
      </c>
      <c r="L1933" s="42">
        <f>VENTAS[[#This Row],[Cantidad]]*(VENTAS[[#This Row],[Precio Venta]]-VENTAS[[#This Row],[Costo Unitario SIN Comision]]-VENTAS[[#This Row],[Comisión Unitaria 10%]]-0.01*VENTAS[[#This Row],[Precio Venta]])</f>
        <v>11.7</v>
      </c>
      <c r="M1933" s="46"/>
      <c r="N1933" s="47" t="s">
        <v>26605</v>
      </c>
    </row>
    <row r="1934" ht="17" customHeight="1" spans="1:14">
      <c r="A1934" s="38">
        <v>45792.3932291667</v>
      </c>
      <c r="B1934" s="39"/>
      <c r="C1934" s="39"/>
      <c r="D1934" s="39"/>
      <c r="E1934" s="39" t="s">
        <v>19445</v>
      </c>
      <c r="F1934" s="41" t="s">
        <v>26530</v>
      </c>
      <c r="G1934" s="39">
        <v>1</v>
      </c>
      <c r="H1934" s="42">
        <v>22</v>
      </c>
      <c r="I1934" s="44">
        <f>VENTAS[[#This Row],[Cantidad]]*VENTAS[[#This Row],[Precio Venta]]</f>
        <v>22</v>
      </c>
      <c r="J1934" s="42">
        <f>IF(VENTAS[[#This Row],[Nombre del Gestor]]&gt;1,VENTAS[[#This Row],[Precio Venta]]*10%,0)</f>
        <v>0</v>
      </c>
      <c r="K1934" s="42">
        <f>IFERROR(VLOOKUP(VENTAS[[#This Row],[Código del producto Vendido]],STOCK[],13,FALSE),VENTAS[[#This Row],[Precio Venta]]*0.6)-VENTAS[[#This Row],[Comisión Unitaria 10%]]</f>
        <v>14.2</v>
      </c>
      <c r="L1934" s="42">
        <f>VENTAS[[#This Row],[Cantidad]]*(VENTAS[[#This Row],[Precio Venta]]-VENTAS[[#This Row],[Costo Unitario SIN Comision]]-VENTAS[[#This Row],[Comisión Unitaria 10%]]-0.01*VENTAS[[#This Row],[Precio Venta]])</f>
        <v>7.58</v>
      </c>
      <c r="M1934" s="46"/>
      <c r="N1934" s="47" t="s">
        <v>26606</v>
      </c>
    </row>
    <row r="1935" ht="17" customHeight="1" spans="1:14">
      <c r="A1935" s="38">
        <v>45792.3932291667</v>
      </c>
      <c r="B1935" s="39"/>
      <c r="C1935" s="39"/>
      <c r="D1935" s="39"/>
      <c r="E1935" s="39" t="s">
        <v>18636</v>
      </c>
      <c r="F1935" s="41" t="s">
        <v>18637</v>
      </c>
      <c r="G1935" s="39">
        <v>1</v>
      </c>
      <c r="H1935" s="42">
        <v>18</v>
      </c>
      <c r="I1935" s="44">
        <f>VENTAS[[#This Row],[Cantidad]]*VENTAS[[#This Row],[Precio Venta]]</f>
        <v>18</v>
      </c>
      <c r="J1935" s="42">
        <f>IF(VENTAS[[#This Row],[Nombre del Gestor]]&gt;1,VENTAS[[#This Row],[Precio Venta]]*10%,0)</f>
        <v>0</v>
      </c>
      <c r="K1935" s="42">
        <f>IFERROR(VLOOKUP(VENTAS[[#This Row],[Código del producto Vendido]],STOCK[],13,FALSE),VENTAS[[#This Row],[Precio Venta]]*0.6)-VENTAS[[#This Row],[Comisión Unitaria 10%]]</f>
        <v>13.8</v>
      </c>
      <c r="L1935" s="42">
        <f>VENTAS[[#This Row],[Cantidad]]*(VENTAS[[#This Row],[Precio Venta]]-VENTAS[[#This Row],[Costo Unitario SIN Comision]]-VENTAS[[#This Row],[Comisión Unitaria 10%]]-0.01*VENTAS[[#This Row],[Precio Venta]])</f>
        <v>4.02</v>
      </c>
      <c r="M1935" s="46"/>
      <c r="N1935" s="47" t="s">
        <v>26607</v>
      </c>
    </row>
    <row r="1936" ht="17" customHeight="1" spans="1:14">
      <c r="A1936" s="38">
        <v>45792.501712963</v>
      </c>
      <c r="B1936" s="39"/>
      <c r="C1936" s="39"/>
      <c r="D1936" s="39" t="s">
        <v>25960</v>
      </c>
      <c r="E1936" s="39" t="s">
        <v>19052</v>
      </c>
      <c r="F1936" s="41" t="s">
        <v>18303</v>
      </c>
      <c r="G1936" s="39">
        <v>1</v>
      </c>
      <c r="H1936" s="42">
        <v>18</v>
      </c>
      <c r="I1936" s="44">
        <f>VENTAS[[#This Row],[Cantidad]]*VENTAS[[#This Row],[Precio Venta]]</f>
        <v>18</v>
      </c>
      <c r="J1936" s="42">
        <f>IF(VENTAS[[#This Row],[Nombre del Gestor]]&gt;1,VENTAS[[#This Row],[Precio Venta]]*10%,0)</f>
        <v>1.8</v>
      </c>
      <c r="K1936" s="42">
        <f>IFERROR(VLOOKUP(VENTAS[[#This Row],[Código del producto Vendido]],STOCK[],13,FALSE),VENTAS[[#This Row],[Precio Venta]]*0.6)-VENTAS[[#This Row],[Comisión Unitaria 10%]]</f>
        <v>12</v>
      </c>
      <c r="L1936" s="42">
        <f>VENTAS[[#This Row],[Cantidad]]*(VENTAS[[#This Row],[Precio Venta]]-VENTAS[[#This Row],[Costo Unitario SIN Comision]]-VENTAS[[#This Row],[Comisión Unitaria 10%]]-0.01*VENTAS[[#This Row],[Precio Venta]])</f>
        <v>4.02</v>
      </c>
      <c r="M1936" s="46"/>
      <c r="N1936" s="47" t="s">
        <v>26608</v>
      </c>
    </row>
    <row r="1937" ht="17" customHeight="1" spans="1:14">
      <c r="A1937" s="38">
        <v>45792.6106018518</v>
      </c>
      <c r="B1937" s="39"/>
      <c r="C1937" s="39"/>
      <c r="D1937" s="39" t="s">
        <v>23196</v>
      </c>
      <c r="E1937" s="39" t="s">
        <v>18258</v>
      </c>
      <c r="F1937" s="41" t="s">
        <v>17894</v>
      </c>
      <c r="G1937" s="39">
        <v>1</v>
      </c>
      <c r="H1937" s="42">
        <v>25</v>
      </c>
      <c r="I1937" s="44">
        <f>VENTAS[[#This Row],[Cantidad]]*VENTAS[[#This Row],[Precio Venta]]</f>
        <v>25</v>
      </c>
      <c r="J1937" s="42">
        <f>IF(VENTAS[[#This Row],[Nombre del Gestor]]&gt;1,VENTAS[[#This Row],[Precio Venta]]*10%,0)</f>
        <v>2.5</v>
      </c>
      <c r="K1937" s="42">
        <f>IFERROR(VLOOKUP(VENTAS[[#This Row],[Código del producto Vendido]],STOCK[],13,FALSE),VENTAS[[#This Row],[Precio Venta]]*0.6)-VENTAS[[#This Row],[Comisión Unitaria 10%]]</f>
        <v>12</v>
      </c>
      <c r="L1937" s="42">
        <f>VENTAS[[#This Row],[Cantidad]]*(VENTAS[[#This Row],[Precio Venta]]-VENTAS[[#This Row],[Costo Unitario SIN Comision]]-VENTAS[[#This Row],[Comisión Unitaria 10%]]-0.01*VENTAS[[#This Row],[Precio Venta]])</f>
        <v>10.25</v>
      </c>
      <c r="M1937" s="46"/>
      <c r="N1937" s="47" t="s">
        <v>26609</v>
      </c>
    </row>
    <row r="1938" ht="34" customHeight="1" spans="1:14">
      <c r="A1938" s="38">
        <v>45792.6131712963</v>
      </c>
      <c r="B1938" s="39"/>
      <c r="C1938" s="39"/>
      <c r="D1938" s="39" t="s">
        <v>26610</v>
      </c>
      <c r="E1938" s="39" t="s">
        <v>19378</v>
      </c>
      <c r="F1938" s="41" t="s">
        <v>19379</v>
      </c>
      <c r="G1938" s="39">
        <v>1</v>
      </c>
      <c r="H1938" s="42">
        <v>18</v>
      </c>
      <c r="I1938" s="44">
        <f>VENTAS[[#This Row],[Cantidad]]*VENTAS[[#This Row],[Precio Venta]]</f>
        <v>18</v>
      </c>
      <c r="J1938" s="42">
        <f>IF(VENTAS[[#This Row],[Nombre del Gestor]]&gt;1,VENTAS[[#This Row],[Precio Venta]]*10%,0)</f>
        <v>1.8</v>
      </c>
      <c r="K1938" s="42">
        <f>IFERROR(VLOOKUP(VENTAS[[#This Row],[Código del producto Vendido]],STOCK[],13,FALSE),VENTAS[[#This Row],[Precio Venta]]*0.6)-VENTAS[[#This Row],[Comisión Unitaria 10%]]</f>
        <v>12</v>
      </c>
      <c r="L1938" s="42">
        <f>VENTAS[[#This Row],[Cantidad]]*(VENTAS[[#This Row],[Precio Venta]]-VENTAS[[#This Row],[Costo Unitario SIN Comision]]-VENTAS[[#This Row],[Comisión Unitaria 10%]]-0.01*VENTAS[[#This Row],[Precio Venta]])</f>
        <v>4.02</v>
      </c>
      <c r="M1938" s="46"/>
      <c r="N1938" s="47" t="s">
        <v>26611</v>
      </c>
    </row>
    <row r="1939" ht="17" customHeight="1" spans="1:14">
      <c r="A1939" s="38">
        <v>45792.6131712963</v>
      </c>
      <c r="B1939" s="39"/>
      <c r="C1939" s="39"/>
      <c r="D1939" s="39" t="s">
        <v>26610</v>
      </c>
      <c r="E1939" s="39" t="s">
        <v>18669</v>
      </c>
      <c r="F1939" s="41" t="s">
        <v>18670</v>
      </c>
      <c r="G1939" s="39">
        <v>1</v>
      </c>
      <c r="H1939" s="42">
        <v>15</v>
      </c>
      <c r="I1939" s="44">
        <f>VENTAS[[#This Row],[Cantidad]]*VENTAS[[#This Row],[Precio Venta]]</f>
        <v>15</v>
      </c>
      <c r="J1939" s="42">
        <f>IF(VENTAS[[#This Row],[Nombre del Gestor]]&gt;1,VENTAS[[#This Row],[Precio Venta]]*10%,0)</f>
        <v>1.5</v>
      </c>
      <c r="K1939" s="42">
        <f>IFERROR(VLOOKUP(VENTAS[[#This Row],[Código del producto Vendido]],STOCK[],13,FALSE),VENTAS[[#This Row],[Precio Venta]]*0.6)-VENTAS[[#This Row],[Comisión Unitaria 10%]]</f>
        <v>12</v>
      </c>
      <c r="L1939" s="42">
        <f>VENTAS[[#This Row],[Cantidad]]*(VENTAS[[#This Row],[Precio Venta]]-VENTAS[[#This Row],[Costo Unitario SIN Comision]]-VENTAS[[#This Row],[Comisión Unitaria 10%]]-0.01*VENTAS[[#This Row],[Precio Venta]])</f>
        <v>1.35</v>
      </c>
      <c r="M1939" s="46"/>
      <c r="N1939" s="47" t="s">
        <v>26612</v>
      </c>
    </row>
    <row r="1940" ht="34" customHeight="1" spans="1:14">
      <c r="A1940" s="38">
        <v>45792.6131712963</v>
      </c>
      <c r="B1940" s="39"/>
      <c r="C1940" s="39"/>
      <c r="D1940" s="39" t="s">
        <v>26610</v>
      </c>
      <c r="E1940" s="39" t="s">
        <v>18136</v>
      </c>
      <c r="F1940" s="41" t="s">
        <v>18137</v>
      </c>
      <c r="G1940" s="39">
        <v>1</v>
      </c>
      <c r="H1940" s="42">
        <v>35</v>
      </c>
      <c r="I1940" s="44">
        <f>VENTAS[[#This Row],[Cantidad]]*VENTAS[[#This Row],[Precio Venta]]</f>
        <v>35</v>
      </c>
      <c r="J1940" s="42">
        <f>IF(VENTAS[[#This Row],[Nombre del Gestor]]&gt;1,VENTAS[[#This Row],[Precio Venta]]*10%,0)</f>
        <v>3.5</v>
      </c>
      <c r="K1940" s="42">
        <f>IFERROR(VLOOKUP(VENTAS[[#This Row],[Código del producto Vendido]],STOCK[],13,FALSE),VENTAS[[#This Row],[Precio Venta]]*0.6)-VENTAS[[#This Row],[Comisión Unitaria 10%]]</f>
        <v>11.5</v>
      </c>
      <c r="L1940" s="42">
        <f>VENTAS[[#This Row],[Cantidad]]*(VENTAS[[#This Row],[Precio Venta]]-VENTAS[[#This Row],[Costo Unitario SIN Comision]]-VENTAS[[#This Row],[Comisión Unitaria 10%]]-0.01*VENTAS[[#This Row],[Precio Venta]])</f>
        <v>19.65</v>
      </c>
      <c r="M1940" s="46"/>
      <c r="N1940" s="47" t="s">
        <v>26613</v>
      </c>
    </row>
    <row r="1941" ht="17" customHeight="1" spans="1:14">
      <c r="A1941" s="38">
        <v>45792.7569097222</v>
      </c>
      <c r="B1941" s="39"/>
      <c r="C1941" s="39"/>
      <c r="D1941" s="39" t="s">
        <v>23196</v>
      </c>
      <c r="E1941" s="39" t="s">
        <v>16632</v>
      </c>
      <c r="F1941" s="41" t="s">
        <v>26614</v>
      </c>
      <c r="G1941" s="39">
        <v>1</v>
      </c>
      <c r="H1941" s="42">
        <v>12</v>
      </c>
      <c r="I1941" s="44">
        <f>VENTAS[[#This Row],[Cantidad]]*VENTAS[[#This Row],[Precio Venta]]</f>
        <v>12</v>
      </c>
      <c r="J1941" s="42">
        <f>IF(VENTAS[[#This Row],[Nombre del Gestor]]&gt;1,VENTAS[[#This Row],[Precio Venta]]*10%,0)</f>
        <v>1.2</v>
      </c>
      <c r="K1941" s="42">
        <f>IFERROR(VLOOKUP(VENTAS[[#This Row],[Código del producto Vendido]],STOCK[],13,FALSE),VENTAS[[#This Row],[Precio Venta]]*0.6)-VENTAS[[#This Row],[Comisión Unitaria 10%]]</f>
        <v>5.84</v>
      </c>
      <c r="L1941" s="42">
        <f>VENTAS[[#This Row],[Cantidad]]*(VENTAS[[#This Row],[Precio Venta]]-VENTAS[[#This Row],[Costo Unitario SIN Comision]]-VENTAS[[#This Row],[Comisión Unitaria 10%]]-0.01*VENTAS[[#This Row],[Precio Venta]])</f>
        <v>4.84</v>
      </c>
      <c r="M1941" s="46"/>
      <c r="N1941" s="47" t="s">
        <v>26615</v>
      </c>
    </row>
    <row r="1942" ht="17" customHeight="1" spans="1:14">
      <c r="A1942" s="38">
        <v>45792.8032986111</v>
      </c>
      <c r="B1942" s="39"/>
      <c r="C1942" s="39"/>
      <c r="D1942" s="39" t="s">
        <v>26595</v>
      </c>
      <c r="E1942" s="39" t="s">
        <v>18168</v>
      </c>
      <c r="F1942" s="41" t="s">
        <v>18169</v>
      </c>
      <c r="G1942" s="39">
        <v>1</v>
      </c>
      <c r="H1942" s="42">
        <v>30</v>
      </c>
      <c r="I1942" s="44">
        <f>VENTAS[[#This Row],[Cantidad]]*VENTAS[[#This Row],[Precio Venta]]</f>
        <v>30</v>
      </c>
      <c r="J1942" s="42">
        <f>IF(VENTAS[[#This Row],[Nombre del Gestor]]&gt;1,VENTAS[[#This Row],[Precio Venta]]*10%,0)</f>
        <v>3</v>
      </c>
      <c r="K1942" s="42">
        <f>IFERROR(VLOOKUP(VENTAS[[#This Row],[Código del producto Vendido]],STOCK[],13,FALSE),VENTAS[[#This Row],[Precio Venta]]*0.6)-VENTAS[[#This Row],[Comisión Unitaria 10%]]</f>
        <v>12</v>
      </c>
      <c r="L1942" s="42">
        <f>VENTAS[[#This Row],[Cantidad]]*(VENTAS[[#This Row],[Precio Venta]]-VENTAS[[#This Row],[Costo Unitario SIN Comision]]-VENTAS[[#This Row],[Comisión Unitaria 10%]]-0.01*VENTAS[[#This Row],[Precio Venta]])</f>
        <v>14.7</v>
      </c>
      <c r="M1942" s="46"/>
      <c r="N1942" s="47" t="s">
        <v>26616</v>
      </c>
    </row>
    <row r="1943" ht="34" customHeight="1" spans="1:14">
      <c r="A1943" s="38">
        <v>45792.8032986111</v>
      </c>
      <c r="B1943" s="39"/>
      <c r="C1943" s="39"/>
      <c r="D1943" s="39" t="s">
        <v>26595</v>
      </c>
      <c r="E1943" s="39" t="s">
        <v>18585</v>
      </c>
      <c r="F1943" s="41" t="s">
        <v>18586</v>
      </c>
      <c r="G1943" s="39">
        <v>1</v>
      </c>
      <c r="H1943" s="42">
        <v>20</v>
      </c>
      <c r="I1943" s="44">
        <f>VENTAS[[#This Row],[Cantidad]]*VENTAS[[#This Row],[Precio Venta]]</f>
        <v>20</v>
      </c>
      <c r="J1943" s="42">
        <f>IF(VENTAS[[#This Row],[Nombre del Gestor]]&gt;1,VENTAS[[#This Row],[Precio Venta]]*10%,0)</f>
        <v>2</v>
      </c>
      <c r="K1943" s="42">
        <f>IFERROR(VLOOKUP(VENTAS[[#This Row],[Código del producto Vendido]],STOCK[],13,FALSE),VENTAS[[#This Row],[Precio Venta]]*0.6)-VENTAS[[#This Row],[Comisión Unitaria 10%]]</f>
        <v>12</v>
      </c>
      <c r="L1943" s="42">
        <f>VENTAS[[#This Row],[Cantidad]]*(VENTAS[[#This Row],[Precio Venta]]-VENTAS[[#This Row],[Costo Unitario SIN Comision]]-VENTAS[[#This Row],[Comisión Unitaria 10%]]-0.01*VENTAS[[#This Row],[Precio Venta]])</f>
        <v>5.8</v>
      </c>
      <c r="M1943" s="46"/>
      <c r="N1943" s="47" t="s">
        <v>26617</v>
      </c>
    </row>
    <row r="1944" ht="17" customHeight="1" spans="1:14">
      <c r="A1944" s="38">
        <v>45792.8032986111</v>
      </c>
      <c r="B1944" s="39"/>
      <c r="C1944" s="39"/>
      <c r="D1944" s="39" t="s">
        <v>26595</v>
      </c>
      <c r="E1944" s="39" t="s">
        <v>26618</v>
      </c>
      <c r="F1944" s="41" t="s">
        <v>19055</v>
      </c>
      <c r="G1944" s="39">
        <v>1</v>
      </c>
      <c r="H1944" s="42">
        <v>18</v>
      </c>
      <c r="I1944" s="44">
        <f>VENTAS[[#This Row],[Cantidad]]*VENTAS[[#This Row],[Precio Venta]]</f>
        <v>18</v>
      </c>
      <c r="J1944" s="42">
        <f>IF(VENTAS[[#This Row],[Nombre del Gestor]]&gt;1,VENTAS[[#This Row],[Precio Venta]]*10%,0)</f>
        <v>1.8</v>
      </c>
      <c r="K1944" s="42">
        <f>IFERROR(VLOOKUP(VENTAS[[#This Row],[Código del producto Vendido]],STOCK[],13,FALSE),VENTAS[[#This Row],[Precio Venta]]*0.6)-VENTAS[[#This Row],[Comisión Unitaria 10%]]</f>
        <v>9</v>
      </c>
      <c r="L1944" s="42">
        <f>VENTAS[[#This Row],[Cantidad]]*(VENTAS[[#This Row],[Precio Venta]]-VENTAS[[#This Row],[Costo Unitario SIN Comision]]-VENTAS[[#This Row],[Comisión Unitaria 10%]]-0.01*VENTAS[[#This Row],[Precio Venta]])</f>
        <v>7.02</v>
      </c>
      <c r="M1944" s="46"/>
      <c r="N1944" s="47" t="s">
        <v>26619</v>
      </c>
    </row>
    <row r="1945" ht="17" customHeight="1" spans="1:14">
      <c r="A1945" s="38">
        <v>45792.9095023148</v>
      </c>
      <c r="B1945" s="39"/>
      <c r="C1945" s="39"/>
      <c r="D1945" s="39"/>
      <c r="E1945" s="39" t="s">
        <v>18923</v>
      </c>
      <c r="F1945" s="41" t="s">
        <v>18924</v>
      </c>
      <c r="G1945" s="39">
        <v>1</v>
      </c>
      <c r="H1945" s="42">
        <v>30</v>
      </c>
      <c r="I1945" s="44">
        <f>VENTAS[[#This Row],[Cantidad]]*VENTAS[[#This Row],[Precio Venta]]</f>
        <v>30</v>
      </c>
      <c r="J1945" s="42">
        <f>IF(VENTAS[[#This Row],[Nombre del Gestor]]&gt;1,VENTAS[[#This Row],[Precio Venta]]*10%,0)</f>
        <v>0</v>
      </c>
      <c r="K1945" s="42">
        <f>IFERROR(VLOOKUP(VENTAS[[#This Row],[Código del producto Vendido]],STOCK[],13,FALSE),VENTAS[[#This Row],[Precio Venta]]*0.6)-VENTAS[[#This Row],[Comisión Unitaria 10%]]</f>
        <v>15</v>
      </c>
      <c r="L1945" s="42">
        <f>VENTAS[[#This Row],[Cantidad]]*(VENTAS[[#This Row],[Precio Venta]]-VENTAS[[#This Row],[Costo Unitario SIN Comision]]-VENTAS[[#This Row],[Comisión Unitaria 10%]]-0.01*VENTAS[[#This Row],[Precio Venta]])</f>
        <v>14.7</v>
      </c>
      <c r="M1945" s="46"/>
      <c r="N1945" s="47" t="s">
        <v>26620</v>
      </c>
    </row>
    <row r="1946" ht="17" customHeight="1" spans="1:14">
      <c r="A1946" s="38">
        <v>45793.4958796296</v>
      </c>
      <c r="B1946" s="39"/>
      <c r="C1946" s="39"/>
      <c r="D1946" s="39"/>
      <c r="E1946" s="39" t="s">
        <v>18516</v>
      </c>
      <c r="F1946" s="41" t="s">
        <v>18517</v>
      </c>
      <c r="G1946" s="39">
        <v>1</v>
      </c>
      <c r="H1946" s="42">
        <v>30</v>
      </c>
      <c r="I1946" s="44">
        <f>VENTAS[[#This Row],[Cantidad]]*VENTAS[[#This Row],[Precio Venta]]</f>
        <v>30</v>
      </c>
      <c r="J1946" s="42">
        <f>IF(VENTAS[[#This Row],[Nombre del Gestor]]&gt;1,VENTAS[[#This Row],[Precio Venta]]*10%,0)</f>
        <v>0</v>
      </c>
      <c r="K1946" s="42">
        <f>IFERROR(VLOOKUP(VENTAS[[#This Row],[Código del producto Vendido]],STOCK[],13,FALSE),VENTAS[[#This Row],[Precio Venta]]*0.6)-VENTAS[[#This Row],[Comisión Unitaria 10%]]</f>
        <v>15</v>
      </c>
      <c r="L1946" s="42">
        <f>VENTAS[[#This Row],[Cantidad]]*(VENTAS[[#This Row],[Precio Venta]]-VENTAS[[#This Row],[Costo Unitario SIN Comision]]-VENTAS[[#This Row],[Comisión Unitaria 10%]]-0.01*VENTAS[[#This Row],[Precio Venta]])</f>
        <v>14.7</v>
      </c>
      <c r="M1946" s="46"/>
      <c r="N1946" s="47" t="s">
        <v>26621</v>
      </c>
    </row>
    <row r="1947" ht="34" customHeight="1" spans="1:14">
      <c r="A1947" s="38">
        <v>45793.6089930556</v>
      </c>
      <c r="B1947" s="39"/>
      <c r="C1947" s="39"/>
      <c r="D1947" s="39" t="s">
        <v>23196</v>
      </c>
      <c r="E1947" s="39" t="s">
        <v>18765</v>
      </c>
      <c r="F1947" s="41" t="s">
        <v>18766</v>
      </c>
      <c r="G1947" s="39">
        <v>1</v>
      </c>
      <c r="H1947" s="42">
        <v>30</v>
      </c>
      <c r="I1947" s="44">
        <f>VENTAS[[#This Row],[Cantidad]]*VENTAS[[#This Row],[Precio Venta]]</f>
        <v>30</v>
      </c>
      <c r="J1947" s="42">
        <f>IF(VENTAS[[#This Row],[Nombre del Gestor]]&gt;1,VENTAS[[#This Row],[Precio Venta]]*10%,0)</f>
        <v>3</v>
      </c>
      <c r="K1947" s="42">
        <f>IFERROR(VLOOKUP(VENTAS[[#This Row],[Código del producto Vendido]],STOCK[],13,FALSE),VENTAS[[#This Row],[Precio Venta]]*0.6)-VENTAS[[#This Row],[Comisión Unitaria 10%]]</f>
        <v>12.73</v>
      </c>
      <c r="L1947" s="42">
        <f>VENTAS[[#This Row],[Cantidad]]*(VENTAS[[#This Row],[Precio Venta]]-VENTAS[[#This Row],[Costo Unitario SIN Comision]]-VENTAS[[#This Row],[Comisión Unitaria 10%]]-0.01*VENTAS[[#This Row],[Precio Venta]])</f>
        <v>13.97</v>
      </c>
      <c r="M1947" s="46"/>
      <c r="N1947" s="47" t="s">
        <v>26622</v>
      </c>
    </row>
    <row r="1948" ht="17" customHeight="1" spans="1:14">
      <c r="A1948" s="38">
        <v>45793.6098842593</v>
      </c>
      <c r="B1948" s="39"/>
      <c r="C1948" s="39"/>
      <c r="D1948" s="39" t="s">
        <v>23196</v>
      </c>
      <c r="E1948" s="39" t="s">
        <v>19725</v>
      </c>
      <c r="F1948" s="41" t="s">
        <v>19726</v>
      </c>
      <c r="G1948" s="39">
        <v>1</v>
      </c>
      <c r="H1948" s="42">
        <v>30</v>
      </c>
      <c r="I1948" s="44">
        <f>VENTAS[[#This Row],[Cantidad]]*VENTAS[[#This Row],[Precio Venta]]</f>
        <v>30</v>
      </c>
      <c r="J1948" s="42">
        <f>IF(VENTAS[[#This Row],[Nombre del Gestor]]&gt;1,VENTAS[[#This Row],[Precio Venta]]*10%,0)</f>
        <v>3</v>
      </c>
      <c r="K1948" s="42">
        <f>IFERROR(VLOOKUP(VENTAS[[#This Row],[Código del producto Vendido]],STOCK[],13,FALSE),VENTAS[[#This Row],[Precio Venta]]*0.6)-VENTAS[[#This Row],[Comisión Unitaria 10%]]</f>
        <v>12</v>
      </c>
      <c r="L1948" s="42">
        <f>VENTAS[[#This Row],[Cantidad]]*(VENTAS[[#This Row],[Precio Venta]]-VENTAS[[#This Row],[Costo Unitario SIN Comision]]-VENTAS[[#This Row],[Comisión Unitaria 10%]]-0.01*VENTAS[[#This Row],[Precio Venta]])</f>
        <v>14.7</v>
      </c>
      <c r="M1948" s="46"/>
      <c r="N1948" s="47" t="s">
        <v>26623</v>
      </c>
    </row>
    <row r="1949" ht="17" customHeight="1" spans="1:14">
      <c r="A1949" s="38">
        <v>45793.6103125</v>
      </c>
      <c r="B1949" s="39"/>
      <c r="C1949" s="39"/>
      <c r="D1949" s="39" t="s">
        <v>23345</v>
      </c>
      <c r="E1949" s="39" t="s">
        <v>16782</v>
      </c>
      <c r="F1949" s="41" t="s">
        <v>16779</v>
      </c>
      <c r="G1949" s="39">
        <v>1</v>
      </c>
      <c r="H1949" s="42">
        <v>20</v>
      </c>
      <c r="I1949" s="44">
        <f>VENTAS[[#This Row],[Cantidad]]*VENTAS[[#This Row],[Precio Venta]]</f>
        <v>20</v>
      </c>
      <c r="J1949" s="42">
        <f>IF(VENTAS[[#This Row],[Nombre del Gestor]]&gt;1,VENTAS[[#This Row],[Precio Venta]]*10%,0)</f>
        <v>2</v>
      </c>
      <c r="K1949" s="42">
        <f>IFERROR(VLOOKUP(VENTAS[[#This Row],[Código del producto Vendido]],STOCK[],13,FALSE),VENTAS[[#This Row],[Precio Venta]]*0.6)-VENTAS[[#This Row],[Comisión Unitaria 10%]]</f>
        <v>7.43</v>
      </c>
      <c r="L1949" s="42">
        <f>VENTAS[[#This Row],[Cantidad]]*(VENTAS[[#This Row],[Precio Venta]]-VENTAS[[#This Row],[Costo Unitario SIN Comision]]-VENTAS[[#This Row],[Comisión Unitaria 10%]]-0.01*VENTAS[[#This Row],[Precio Venta]])</f>
        <v>10.37</v>
      </c>
      <c r="M1949" s="46"/>
      <c r="N1949" s="47" t="s">
        <v>26624</v>
      </c>
    </row>
    <row r="1950" ht="34" customHeight="1" spans="1:14">
      <c r="A1950" s="38">
        <v>45793.6106828704</v>
      </c>
      <c r="B1950" s="39"/>
      <c r="C1950" s="39"/>
      <c r="D1950" s="39" t="s">
        <v>25960</v>
      </c>
      <c r="E1950" s="39" t="s">
        <v>17984</v>
      </c>
      <c r="F1950" s="41" t="s">
        <v>17902</v>
      </c>
      <c r="G1950" s="39">
        <v>1</v>
      </c>
      <c r="H1950" s="42">
        <v>15</v>
      </c>
      <c r="I1950" s="44">
        <f>VENTAS[[#This Row],[Cantidad]]*VENTAS[[#This Row],[Precio Venta]]</f>
        <v>15</v>
      </c>
      <c r="J1950" s="42">
        <f>IF(VENTAS[[#This Row],[Nombre del Gestor]]&gt;1,VENTAS[[#This Row],[Precio Venta]]*10%,0)</f>
        <v>1.5</v>
      </c>
      <c r="K1950" s="42">
        <f>IFERROR(VLOOKUP(VENTAS[[#This Row],[Código del producto Vendido]],STOCK[],13,FALSE),VENTAS[[#This Row],[Precio Venta]]*0.6)-VENTAS[[#This Row],[Comisión Unitaria 10%]]</f>
        <v>12</v>
      </c>
      <c r="L1950" s="42">
        <f>VENTAS[[#This Row],[Cantidad]]*(VENTAS[[#This Row],[Precio Venta]]-VENTAS[[#This Row],[Costo Unitario SIN Comision]]-VENTAS[[#This Row],[Comisión Unitaria 10%]]-0.01*VENTAS[[#This Row],[Precio Venta]])</f>
        <v>1.35</v>
      </c>
      <c r="M1950" s="46"/>
      <c r="N1950" s="47" t="s">
        <v>26625</v>
      </c>
    </row>
    <row r="1951" ht="34" customHeight="1" spans="1:14">
      <c r="A1951" s="38">
        <v>45793.717025463</v>
      </c>
      <c r="B1951" s="39"/>
      <c r="C1951" s="39"/>
      <c r="D1951" s="39"/>
      <c r="E1951" s="39" t="s">
        <v>19846</v>
      </c>
      <c r="F1951" s="41" t="s">
        <v>19848</v>
      </c>
      <c r="G1951" s="39">
        <v>1</v>
      </c>
      <c r="H1951" s="42">
        <v>40</v>
      </c>
      <c r="I1951" s="44">
        <f>VENTAS[[#This Row],[Cantidad]]*VENTAS[[#This Row],[Precio Venta]]</f>
        <v>40</v>
      </c>
      <c r="J1951" s="42">
        <f>IF(VENTAS[[#This Row],[Nombre del Gestor]]&gt;1,VENTAS[[#This Row],[Precio Venta]]*10%,0)</f>
        <v>0</v>
      </c>
      <c r="K1951" s="42">
        <f>IFERROR(VLOOKUP(VENTAS[[#This Row],[Código del producto Vendido]],STOCK[],13,FALSE),VENTAS[[#This Row],[Precio Venta]]*0.6)-VENTAS[[#This Row],[Comisión Unitaria 10%]]</f>
        <v>34</v>
      </c>
      <c r="L1951" s="42">
        <f>VENTAS[[#This Row],[Cantidad]]*(VENTAS[[#This Row],[Precio Venta]]-VENTAS[[#This Row],[Costo Unitario SIN Comision]]-VENTAS[[#This Row],[Comisión Unitaria 10%]]-0.01*VENTAS[[#This Row],[Precio Venta]])</f>
        <v>5.6</v>
      </c>
      <c r="M1951" s="46"/>
      <c r="N1951" s="47" t="s">
        <v>26626</v>
      </c>
    </row>
    <row r="1952" ht="34" customHeight="1" spans="1:14">
      <c r="A1952" s="38">
        <v>45793.7494560185</v>
      </c>
      <c r="B1952" s="39"/>
      <c r="C1952" s="39"/>
      <c r="D1952" s="39" t="s">
        <v>24029</v>
      </c>
      <c r="E1952" s="39" t="s">
        <v>17932</v>
      </c>
      <c r="F1952" s="41" t="s">
        <v>17933</v>
      </c>
      <c r="G1952" s="39">
        <v>1</v>
      </c>
      <c r="H1952" s="42">
        <v>30</v>
      </c>
      <c r="I1952" s="44">
        <f>VENTAS[[#This Row],[Cantidad]]*VENTAS[[#This Row],[Precio Venta]]</f>
        <v>30</v>
      </c>
      <c r="J1952" s="42">
        <f>IF(VENTAS[[#This Row],[Nombre del Gestor]]&gt;1,VENTAS[[#This Row],[Precio Venta]]*10%,0)</f>
        <v>3</v>
      </c>
      <c r="K1952" s="42">
        <f>IFERROR(VLOOKUP(VENTAS[[#This Row],[Código del producto Vendido]],STOCK[],13,FALSE),VENTAS[[#This Row],[Precio Venta]]*0.6)-VENTAS[[#This Row],[Comisión Unitaria 10%]]</f>
        <v>12</v>
      </c>
      <c r="L1952" s="42">
        <f>VENTAS[[#This Row],[Cantidad]]*(VENTAS[[#This Row],[Precio Venta]]-VENTAS[[#This Row],[Costo Unitario SIN Comision]]-VENTAS[[#This Row],[Comisión Unitaria 10%]]-0.01*VENTAS[[#This Row],[Precio Venta]])</f>
        <v>14.7</v>
      </c>
      <c r="M1952" s="46"/>
      <c r="N1952" s="47" t="s">
        <v>26627</v>
      </c>
    </row>
    <row r="1953" ht="17" customHeight="1" spans="1:14">
      <c r="A1953" s="38">
        <v>45793.7498263889</v>
      </c>
      <c r="B1953" s="39"/>
      <c r="C1953" s="39"/>
      <c r="D1953" s="39" t="s">
        <v>24029</v>
      </c>
      <c r="E1953" s="39" t="s">
        <v>19851</v>
      </c>
      <c r="F1953" s="41" t="s">
        <v>19852</v>
      </c>
      <c r="G1953" s="39">
        <v>1</v>
      </c>
      <c r="H1953" s="42">
        <v>35</v>
      </c>
      <c r="I1953" s="44">
        <f>VENTAS[[#This Row],[Cantidad]]*VENTAS[[#This Row],[Precio Venta]]</f>
        <v>35</v>
      </c>
      <c r="J1953" s="42">
        <f>IF(VENTAS[[#This Row],[Nombre del Gestor]]&gt;1,VENTAS[[#This Row],[Precio Venta]]*10%,0)</f>
        <v>3.5</v>
      </c>
      <c r="K1953" s="42">
        <f>IFERROR(VLOOKUP(VENTAS[[#This Row],[Código del producto Vendido]],STOCK[],13,FALSE),VENTAS[[#This Row],[Precio Venta]]*0.6)-VENTAS[[#This Row],[Comisión Unitaria 10%]]</f>
        <v>25</v>
      </c>
      <c r="L1953" s="42">
        <f>VENTAS[[#This Row],[Cantidad]]*(VENTAS[[#This Row],[Precio Venta]]-VENTAS[[#This Row],[Costo Unitario SIN Comision]]-VENTAS[[#This Row],[Comisión Unitaria 10%]]-0.01*VENTAS[[#This Row],[Precio Venta]])</f>
        <v>6.15</v>
      </c>
      <c r="M1953" s="46"/>
      <c r="N1953" s="47" t="s">
        <v>26628</v>
      </c>
    </row>
    <row r="1954" ht="34" customHeight="1" spans="1:14">
      <c r="A1954" s="38">
        <v>45794.6328125</v>
      </c>
      <c r="B1954" s="39"/>
      <c r="C1954" s="39"/>
      <c r="D1954" s="39" t="s">
        <v>23345</v>
      </c>
      <c r="E1954" s="39" t="s">
        <v>18072</v>
      </c>
      <c r="F1954" s="41" t="s">
        <v>18073</v>
      </c>
      <c r="G1954" s="39">
        <v>1</v>
      </c>
      <c r="H1954" s="42">
        <v>40</v>
      </c>
      <c r="I1954" s="44">
        <f>VENTAS[[#This Row],[Cantidad]]*VENTAS[[#This Row],[Precio Venta]]</f>
        <v>40</v>
      </c>
      <c r="J1954" s="42">
        <f>IF(VENTAS[[#This Row],[Nombre del Gestor]]&gt;1,VENTAS[[#This Row],[Precio Venta]]*10%,0)</f>
        <v>4</v>
      </c>
      <c r="K1954" s="42">
        <f>IFERROR(VLOOKUP(VENTAS[[#This Row],[Código del producto Vendido]],STOCK[],13,FALSE),VENTAS[[#This Row],[Precio Venta]]*0.6)-VENTAS[[#This Row],[Comisión Unitaria 10%]]</f>
        <v>30.5</v>
      </c>
      <c r="L1954" s="42">
        <f>VENTAS[[#This Row],[Cantidad]]*(VENTAS[[#This Row],[Precio Venta]]-VENTAS[[#This Row],[Costo Unitario SIN Comision]]-VENTAS[[#This Row],[Comisión Unitaria 10%]]-0.01*VENTAS[[#This Row],[Precio Venta]])</f>
        <v>5.1</v>
      </c>
      <c r="M1954" s="46"/>
      <c r="N1954" s="47" t="s">
        <v>26629</v>
      </c>
    </row>
    <row r="1955" ht="34" customHeight="1" spans="1:14">
      <c r="A1955" s="38">
        <v>45794.6331944444</v>
      </c>
      <c r="B1955" s="39"/>
      <c r="C1955" s="39"/>
      <c r="D1955" s="39" t="s">
        <v>23345</v>
      </c>
      <c r="E1955" s="39" t="s">
        <v>17794</v>
      </c>
      <c r="F1955" s="41" t="s">
        <v>17795</v>
      </c>
      <c r="G1955" s="39">
        <v>1</v>
      </c>
      <c r="H1955" s="42">
        <v>40</v>
      </c>
      <c r="I1955" s="44">
        <f>VENTAS[[#This Row],[Cantidad]]*VENTAS[[#This Row],[Precio Venta]]</f>
        <v>40</v>
      </c>
      <c r="J1955" s="42">
        <f>IF(VENTAS[[#This Row],[Nombre del Gestor]]&gt;1,VENTAS[[#This Row],[Precio Venta]]*10%,0)</f>
        <v>4</v>
      </c>
      <c r="K1955" s="42">
        <f>IFERROR(VLOOKUP(VENTAS[[#This Row],[Código del producto Vendido]],STOCK[],13,FALSE),VENTAS[[#This Row],[Precio Venta]]*0.6)-VENTAS[[#This Row],[Comisión Unitaria 10%]]</f>
        <v>26.5</v>
      </c>
      <c r="L1955" s="42">
        <f>VENTAS[[#This Row],[Cantidad]]*(VENTAS[[#This Row],[Precio Venta]]-VENTAS[[#This Row],[Costo Unitario SIN Comision]]-VENTAS[[#This Row],[Comisión Unitaria 10%]]-0.01*VENTAS[[#This Row],[Precio Venta]])</f>
        <v>9.1</v>
      </c>
      <c r="M1955" s="46"/>
      <c r="N1955" s="47" t="s">
        <v>26630</v>
      </c>
    </row>
    <row r="1956" ht="34" customHeight="1" spans="1:14">
      <c r="A1956" s="38">
        <v>45794.6406944445</v>
      </c>
      <c r="B1956" s="39"/>
      <c r="C1956" s="39"/>
      <c r="D1956" s="39"/>
      <c r="E1956" s="39" t="s">
        <v>19704</v>
      </c>
      <c r="F1956" s="41" t="s">
        <v>19705</v>
      </c>
      <c r="G1956" s="39">
        <v>1</v>
      </c>
      <c r="H1956" s="42">
        <v>30</v>
      </c>
      <c r="I1956" s="44">
        <f>VENTAS[[#This Row],[Cantidad]]*VENTAS[[#This Row],[Precio Venta]]</f>
        <v>30</v>
      </c>
      <c r="J1956" s="42">
        <f>IF(VENTAS[[#This Row],[Nombre del Gestor]]&gt;1,VENTAS[[#This Row],[Precio Venta]]*10%,0)</f>
        <v>0</v>
      </c>
      <c r="K1956" s="42">
        <f>IFERROR(VLOOKUP(VENTAS[[#This Row],[Código del producto Vendido]],STOCK[],13,FALSE),VENTAS[[#This Row],[Precio Venta]]*0.6)-VENTAS[[#This Row],[Comisión Unitaria 10%]]</f>
        <v>15</v>
      </c>
      <c r="L1956" s="42">
        <f>VENTAS[[#This Row],[Cantidad]]*(VENTAS[[#This Row],[Precio Venta]]-VENTAS[[#This Row],[Costo Unitario SIN Comision]]-VENTAS[[#This Row],[Comisión Unitaria 10%]]-0.01*VENTAS[[#This Row],[Precio Venta]])</f>
        <v>14.7</v>
      </c>
      <c r="M1956" s="46"/>
      <c r="N1956" s="47" t="s">
        <v>26631</v>
      </c>
    </row>
    <row r="1957" ht="17" customHeight="1" spans="1:14">
      <c r="A1957" s="38">
        <v>45794.7573263889</v>
      </c>
      <c r="B1957" s="39"/>
      <c r="C1957" s="39"/>
      <c r="D1957" s="39" t="s">
        <v>26632</v>
      </c>
      <c r="E1957" s="39" t="s">
        <v>19862</v>
      </c>
      <c r="F1957" s="41" t="s">
        <v>19864</v>
      </c>
      <c r="G1957" s="39">
        <v>1</v>
      </c>
      <c r="H1957" s="42">
        <v>50</v>
      </c>
      <c r="I1957" s="44">
        <f>VENTAS[[#This Row],[Cantidad]]*VENTAS[[#This Row],[Precio Venta]]</f>
        <v>50</v>
      </c>
      <c r="J1957" s="42">
        <f>IF(VENTAS[[#This Row],[Nombre del Gestor]]&gt;1,VENTAS[[#This Row],[Precio Venta]]*10%,0)</f>
        <v>5</v>
      </c>
      <c r="K1957" s="42">
        <f>IFERROR(VLOOKUP(VENTAS[[#This Row],[Código del producto Vendido]],STOCK[],13,FALSE),VENTAS[[#This Row],[Precio Venta]]*0.6)-VENTAS[[#This Row],[Comisión Unitaria 10%]]</f>
        <v>30</v>
      </c>
      <c r="L1957" s="42">
        <f>VENTAS[[#This Row],[Cantidad]]*(VENTAS[[#This Row],[Precio Venta]]-VENTAS[[#This Row],[Costo Unitario SIN Comision]]-VENTAS[[#This Row],[Comisión Unitaria 10%]]-0.01*VENTAS[[#This Row],[Precio Venta]])</f>
        <v>14.5</v>
      </c>
      <c r="M1957" s="46"/>
      <c r="N1957" s="47" t="s">
        <v>26633</v>
      </c>
    </row>
    <row r="1958" ht="17" customHeight="1" spans="1:14">
      <c r="A1958" s="38">
        <v>45794.8171643519</v>
      </c>
      <c r="B1958" s="39"/>
      <c r="C1958" s="39"/>
      <c r="D1958" s="39" t="s">
        <v>26634</v>
      </c>
      <c r="E1958" s="39" t="s">
        <v>18276</v>
      </c>
      <c r="F1958" s="41" t="s">
        <v>18277</v>
      </c>
      <c r="G1958" s="39">
        <v>1</v>
      </c>
      <c r="H1958" s="42">
        <v>35</v>
      </c>
      <c r="I1958" s="44">
        <f>VENTAS[[#This Row],[Cantidad]]*VENTAS[[#This Row],[Precio Venta]]</f>
        <v>35</v>
      </c>
      <c r="J1958" s="42">
        <f>IF(VENTAS[[#This Row],[Nombre del Gestor]]&gt;1,VENTAS[[#This Row],[Precio Venta]]*10%,0)</f>
        <v>3.5</v>
      </c>
      <c r="K1958" s="42">
        <f>IFERROR(VLOOKUP(VENTAS[[#This Row],[Código del producto Vendido]],STOCK[],13,FALSE),VENTAS[[#This Row],[Precio Venta]]*0.6)-VENTAS[[#This Row],[Comisión Unitaria 10%]]</f>
        <v>12</v>
      </c>
      <c r="L1958" s="42">
        <f>VENTAS[[#This Row],[Cantidad]]*(VENTAS[[#This Row],[Precio Venta]]-VENTAS[[#This Row],[Costo Unitario SIN Comision]]-VENTAS[[#This Row],[Comisión Unitaria 10%]]-0.01*VENTAS[[#This Row],[Precio Venta]])</f>
        <v>19.15</v>
      </c>
      <c r="M1958" s="46"/>
      <c r="N1958" s="47" t="s">
        <v>26635</v>
      </c>
    </row>
    <row r="1959" ht="34" customHeight="1" spans="1:14">
      <c r="A1959" s="38">
        <v>45794.8171643519</v>
      </c>
      <c r="B1959" s="39"/>
      <c r="C1959" s="39"/>
      <c r="D1959" s="39" t="s">
        <v>26634</v>
      </c>
      <c r="E1959" s="39" t="s">
        <v>19399</v>
      </c>
      <c r="F1959" s="41" t="s">
        <v>26578</v>
      </c>
      <c r="G1959" s="39">
        <v>1</v>
      </c>
      <c r="H1959" s="42">
        <v>20</v>
      </c>
      <c r="I1959" s="44">
        <f>VENTAS[[#This Row],[Cantidad]]*VENTAS[[#This Row],[Precio Venta]]</f>
        <v>20</v>
      </c>
      <c r="J1959" s="42">
        <f>IF(VENTAS[[#This Row],[Nombre del Gestor]]&gt;1,VENTAS[[#This Row],[Precio Venta]]*10%,0)</f>
        <v>2</v>
      </c>
      <c r="K1959" s="42">
        <f>IFERROR(VLOOKUP(VENTAS[[#This Row],[Código del producto Vendido]],STOCK[],13,FALSE),VENTAS[[#This Row],[Precio Venta]]*0.6)-VENTAS[[#This Row],[Comisión Unitaria 10%]]</f>
        <v>12</v>
      </c>
      <c r="L1959" s="42">
        <f>VENTAS[[#This Row],[Cantidad]]*(VENTAS[[#This Row],[Precio Venta]]-VENTAS[[#This Row],[Costo Unitario SIN Comision]]-VENTAS[[#This Row],[Comisión Unitaria 10%]]-0.01*VENTAS[[#This Row],[Precio Venta]])</f>
        <v>5.8</v>
      </c>
      <c r="M1959" s="46"/>
      <c r="N1959" s="47" t="s">
        <v>26636</v>
      </c>
    </row>
    <row r="1960" ht="34" customHeight="1" spans="1:14">
      <c r="A1960" s="38">
        <v>45794.8171643519</v>
      </c>
      <c r="B1960" s="39"/>
      <c r="C1960" s="39"/>
      <c r="D1960" s="39" t="s">
        <v>26634</v>
      </c>
      <c r="E1960" s="39" t="s">
        <v>26637</v>
      </c>
      <c r="F1960" s="41" t="s">
        <v>18113</v>
      </c>
      <c r="G1960" s="39">
        <v>1</v>
      </c>
      <c r="H1960" s="42">
        <v>35</v>
      </c>
      <c r="I1960" s="44">
        <f>VENTAS[[#This Row],[Cantidad]]*VENTAS[[#This Row],[Precio Venta]]</f>
        <v>35</v>
      </c>
      <c r="J1960" s="42">
        <f>IF(VENTAS[[#This Row],[Nombre del Gestor]]&gt;1,VENTAS[[#This Row],[Precio Venta]]*10%,0)</f>
        <v>3.5</v>
      </c>
      <c r="K1960" s="42">
        <f>IFERROR(VLOOKUP(VENTAS[[#This Row],[Código del producto Vendido]],STOCK[],13,FALSE),VENTAS[[#This Row],[Precio Venta]]*0.6)-VENTAS[[#This Row],[Comisión Unitaria 10%]]</f>
        <v>17.5</v>
      </c>
      <c r="L1960" s="42">
        <f>VENTAS[[#This Row],[Cantidad]]*(VENTAS[[#This Row],[Precio Venta]]-VENTAS[[#This Row],[Costo Unitario SIN Comision]]-VENTAS[[#This Row],[Comisión Unitaria 10%]]-0.01*VENTAS[[#This Row],[Precio Venta]])</f>
        <v>13.65</v>
      </c>
      <c r="M1960" s="46"/>
      <c r="N1960" s="47" t="s">
        <v>26638</v>
      </c>
    </row>
    <row r="1961" ht="17" customHeight="1" spans="1:14">
      <c r="A1961" s="38">
        <v>45794.8171643519</v>
      </c>
      <c r="B1961" s="39"/>
      <c r="C1961" s="39"/>
      <c r="D1961" s="39" t="s">
        <v>26634</v>
      </c>
      <c r="E1961" s="39" t="s">
        <v>18378</v>
      </c>
      <c r="F1961" s="41" t="s">
        <v>18379</v>
      </c>
      <c r="G1961" s="39">
        <v>2</v>
      </c>
      <c r="H1961" s="42">
        <v>25</v>
      </c>
      <c r="I1961" s="44">
        <f>VENTAS[[#This Row],[Cantidad]]*VENTAS[[#This Row],[Precio Venta]]</f>
        <v>50</v>
      </c>
      <c r="J1961" s="42">
        <f>IF(VENTAS[[#This Row],[Nombre del Gestor]]&gt;1,VENTAS[[#This Row],[Precio Venta]]*10%,0)</f>
        <v>2.5</v>
      </c>
      <c r="K1961" s="42">
        <f>IFERROR(VLOOKUP(VENTAS[[#This Row],[Código del producto Vendido]],STOCK[],13,FALSE),VENTAS[[#This Row],[Precio Venta]]*0.6)-VENTAS[[#This Row],[Comisión Unitaria 10%]]</f>
        <v>12</v>
      </c>
      <c r="L1961" s="42">
        <f>VENTAS[[#This Row],[Cantidad]]*(VENTAS[[#This Row],[Precio Venta]]-VENTAS[[#This Row],[Costo Unitario SIN Comision]]-VENTAS[[#This Row],[Comisión Unitaria 10%]]-0.01*VENTAS[[#This Row],[Precio Venta]])</f>
        <v>20.5</v>
      </c>
      <c r="M1961" s="46"/>
      <c r="N1961" s="47" t="s">
        <v>26639</v>
      </c>
    </row>
    <row r="1962" ht="17" customHeight="1" spans="1:14">
      <c r="A1962" s="38">
        <v>45794.8171643519</v>
      </c>
      <c r="B1962" s="39"/>
      <c r="C1962" s="39"/>
      <c r="D1962" s="39" t="s">
        <v>26634</v>
      </c>
      <c r="E1962" s="39" t="s">
        <v>19866</v>
      </c>
      <c r="F1962" s="41" t="s">
        <v>19833</v>
      </c>
      <c r="G1962" s="39">
        <v>1</v>
      </c>
      <c r="H1962" s="42">
        <v>25</v>
      </c>
      <c r="I1962" s="44">
        <f>VENTAS[[#This Row],[Cantidad]]*VENTAS[[#This Row],[Precio Venta]]</f>
        <v>25</v>
      </c>
      <c r="J1962" s="42">
        <f>IF(VENTAS[[#This Row],[Nombre del Gestor]]&gt;1,VENTAS[[#This Row],[Precio Venta]]*10%,0)</f>
        <v>2.5</v>
      </c>
      <c r="K1962" s="42">
        <f>IFERROR(VLOOKUP(VENTAS[[#This Row],[Código del producto Vendido]],STOCK[],13,FALSE),VENTAS[[#This Row],[Precio Venta]]*0.6)-VENTAS[[#This Row],[Comisión Unitaria 10%]]</f>
        <v>12</v>
      </c>
      <c r="L1962" s="42">
        <f>VENTAS[[#This Row],[Cantidad]]*(VENTAS[[#This Row],[Precio Venta]]-VENTAS[[#This Row],[Costo Unitario SIN Comision]]-VENTAS[[#This Row],[Comisión Unitaria 10%]]-0.01*VENTAS[[#This Row],[Precio Venta]])</f>
        <v>10.25</v>
      </c>
      <c r="M1962" s="46"/>
      <c r="N1962" s="47" t="s">
        <v>26640</v>
      </c>
    </row>
    <row r="1963" ht="34" customHeight="1" spans="1:14">
      <c r="A1963" s="38">
        <v>45794.8171643519</v>
      </c>
      <c r="B1963" s="39"/>
      <c r="C1963" s="39"/>
      <c r="D1963" s="39" t="s">
        <v>26634</v>
      </c>
      <c r="E1963" s="39" t="s">
        <v>18280</v>
      </c>
      <c r="F1963" s="41" t="s">
        <v>18281</v>
      </c>
      <c r="G1963" s="39">
        <v>1</v>
      </c>
      <c r="H1963" s="42">
        <v>18</v>
      </c>
      <c r="I1963" s="44">
        <f>VENTAS[[#This Row],[Cantidad]]*VENTAS[[#This Row],[Precio Venta]]</f>
        <v>18</v>
      </c>
      <c r="J1963" s="42">
        <f>IF(VENTAS[[#This Row],[Nombre del Gestor]]&gt;1,VENTAS[[#This Row],[Precio Venta]]*10%,0)</f>
        <v>1.8</v>
      </c>
      <c r="K1963" s="42">
        <f>IFERROR(VLOOKUP(VENTAS[[#This Row],[Código del producto Vendido]],STOCK[],13,FALSE),VENTAS[[#This Row],[Precio Venta]]*0.6)-VENTAS[[#This Row],[Comisión Unitaria 10%]]</f>
        <v>12</v>
      </c>
      <c r="L1963" s="42">
        <f>VENTAS[[#This Row],[Cantidad]]*(VENTAS[[#This Row],[Precio Venta]]-VENTAS[[#This Row],[Costo Unitario SIN Comision]]-VENTAS[[#This Row],[Comisión Unitaria 10%]]-0.01*VENTAS[[#This Row],[Precio Venta]])</f>
        <v>4.02</v>
      </c>
      <c r="M1963" s="46"/>
      <c r="N1963" s="47" t="s">
        <v>26641</v>
      </c>
    </row>
    <row r="1964" ht="34" customHeight="1" spans="1:14">
      <c r="A1964" s="38">
        <v>45794.8315393518</v>
      </c>
      <c r="B1964" s="39"/>
      <c r="C1964" s="39"/>
      <c r="D1964" s="39" t="s">
        <v>26632</v>
      </c>
      <c r="E1964" s="39" t="s">
        <v>18111</v>
      </c>
      <c r="F1964" s="41" t="s">
        <v>25754</v>
      </c>
      <c r="G1964" s="39">
        <v>1</v>
      </c>
      <c r="H1964" s="42">
        <v>25</v>
      </c>
      <c r="I1964" s="44">
        <f>VENTAS[[#This Row],[Cantidad]]*VENTAS[[#This Row],[Precio Venta]]</f>
        <v>25</v>
      </c>
      <c r="J1964" s="42">
        <f>IF(VENTAS[[#This Row],[Nombre del Gestor]]&gt;1,VENTAS[[#This Row],[Precio Venta]]*10%,0)</f>
        <v>2.5</v>
      </c>
      <c r="K1964" s="42">
        <f>IFERROR(VLOOKUP(VENTAS[[#This Row],[Código del producto Vendido]],STOCK[],13,FALSE),VENTAS[[#This Row],[Precio Venta]]*0.6)-VENTAS[[#This Row],[Comisión Unitaria 10%]]</f>
        <v>12</v>
      </c>
      <c r="L1964" s="42">
        <f>VENTAS[[#This Row],[Cantidad]]*(VENTAS[[#This Row],[Precio Venta]]-VENTAS[[#This Row],[Costo Unitario SIN Comision]]-VENTAS[[#This Row],[Comisión Unitaria 10%]]-0.01*VENTAS[[#This Row],[Precio Venta]])</f>
        <v>10.25</v>
      </c>
      <c r="M1964" s="46"/>
      <c r="N1964" s="47" t="s">
        <v>26642</v>
      </c>
    </row>
    <row r="1965" ht="17" customHeight="1" spans="1:14">
      <c r="A1965" s="38">
        <v>45794.8315393518</v>
      </c>
      <c r="B1965" s="39"/>
      <c r="C1965" s="39"/>
      <c r="D1965" s="39" t="s">
        <v>26632</v>
      </c>
      <c r="E1965" s="39" t="s">
        <v>19840</v>
      </c>
      <c r="F1965" s="41" t="s">
        <v>19841</v>
      </c>
      <c r="G1965" s="39">
        <v>1</v>
      </c>
      <c r="H1965" s="42">
        <v>20</v>
      </c>
      <c r="I1965" s="44">
        <f>VENTAS[[#This Row],[Cantidad]]*VENTAS[[#This Row],[Precio Venta]]</f>
        <v>20</v>
      </c>
      <c r="J1965" s="42">
        <f>IF(VENTAS[[#This Row],[Nombre del Gestor]]&gt;1,VENTAS[[#This Row],[Precio Venta]]*10%,0)</f>
        <v>2</v>
      </c>
      <c r="K1965" s="42">
        <f>IFERROR(VLOOKUP(VENTAS[[#This Row],[Código del producto Vendido]],STOCK[],13,FALSE),VENTAS[[#This Row],[Precio Venta]]*0.6)-VENTAS[[#This Row],[Comisión Unitaria 10%]]</f>
        <v>12</v>
      </c>
      <c r="L1965" s="42">
        <f>VENTAS[[#This Row],[Cantidad]]*(VENTAS[[#This Row],[Precio Venta]]-VENTAS[[#This Row],[Costo Unitario SIN Comision]]-VENTAS[[#This Row],[Comisión Unitaria 10%]]-0.01*VENTAS[[#This Row],[Precio Venta]])</f>
        <v>5.8</v>
      </c>
      <c r="M1965" s="46"/>
      <c r="N1965" s="47" t="s">
        <v>26643</v>
      </c>
    </row>
    <row r="1966" ht="34" customHeight="1" spans="1:14">
      <c r="A1966" s="38">
        <v>45794.8315393518</v>
      </c>
      <c r="B1966" s="39"/>
      <c r="C1966" s="39"/>
      <c r="D1966" s="39" t="s">
        <v>26632</v>
      </c>
      <c r="E1966" s="39" t="s">
        <v>26644</v>
      </c>
      <c r="F1966" s="41" t="s">
        <v>17926</v>
      </c>
      <c r="G1966" s="39">
        <v>1</v>
      </c>
      <c r="H1966" s="42">
        <v>35</v>
      </c>
      <c r="I1966" s="44">
        <f>VENTAS[[#This Row],[Cantidad]]*VENTAS[[#This Row],[Precio Venta]]</f>
        <v>35</v>
      </c>
      <c r="J1966" s="42">
        <f>IF(VENTAS[[#This Row],[Nombre del Gestor]]&gt;1,VENTAS[[#This Row],[Precio Venta]]*10%,0)</f>
        <v>3.5</v>
      </c>
      <c r="K1966" s="42">
        <f>IFERROR(VLOOKUP(VENTAS[[#This Row],[Código del producto Vendido]],STOCK[],13,FALSE),VENTAS[[#This Row],[Precio Venta]]*0.6)-VENTAS[[#This Row],[Comisión Unitaria 10%]]</f>
        <v>17.5</v>
      </c>
      <c r="L1966" s="42">
        <f>VENTAS[[#This Row],[Cantidad]]*(VENTAS[[#This Row],[Precio Venta]]-VENTAS[[#This Row],[Costo Unitario SIN Comision]]-VENTAS[[#This Row],[Comisión Unitaria 10%]]-0.01*VENTAS[[#This Row],[Precio Venta]])</f>
        <v>13.65</v>
      </c>
      <c r="M1966" s="46"/>
      <c r="N1966" s="47" t="s">
        <v>26645</v>
      </c>
    </row>
    <row r="1967" ht="34" customHeight="1" spans="1:14">
      <c r="A1967" s="38">
        <v>45794.8315393518</v>
      </c>
      <c r="B1967" s="39"/>
      <c r="C1967" s="39"/>
      <c r="D1967" s="39" t="s">
        <v>26632</v>
      </c>
      <c r="E1967" s="39" t="s">
        <v>26646</v>
      </c>
      <c r="F1967" s="41" t="s">
        <v>26647</v>
      </c>
      <c r="G1967" s="39">
        <v>1</v>
      </c>
      <c r="H1967" s="42">
        <v>25</v>
      </c>
      <c r="I1967" s="44">
        <f>VENTAS[[#This Row],[Cantidad]]*VENTAS[[#This Row],[Precio Venta]]</f>
        <v>25</v>
      </c>
      <c r="J1967" s="42">
        <f>IF(VENTAS[[#This Row],[Nombre del Gestor]]&gt;1,VENTAS[[#This Row],[Precio Venta]]*10%,0)</f>
        <v>2.5</v>
      </c>
      <c r="K1967" s="42">
        <f>IFERROR(VLOOKUP(VENTAS[[#This Row],[Código del producto Vendido]],STOCK[],13,FALSE),VENTAS[[#This Row],[Precio Venta]]*0.6)-VENTAS[[#This Row],[Comisión Unitaria 10%]]</f>
        <v>12.5</v>
      </c>
      <c r="L1967" s="42">
        <f>VENTAS[[#This Row],[Cantidad]]*(VENTAS[[#This Row],[Precio Venta]]-VENTAS[[#This Row],[Costo Unitario SIN Comision]]-VENTAS[[#This Row],[Comisión Unitaria 10%]]-0.01*VENTAS[[#This Row],[Precio Venta]])</f>
        <v>9.75</v>
      </c>
      <c r="M1967" s="46"/>
      <c r="N1967" s="47" t="s">
        <v>26648</v>
      </c>
    </row>
    <row r="1968" ht="34" customHeight="1" spans="1:14">
      <c r="A1968" s="38">
        <v>45794.8315393518</v>
      </c>
      <c r="B1968" s="39"/>
      <c r="C1968" s="39"/>
      <c r="D1968" s="39" t="s">
        <v>26632</v>
      </c>
      <c r="E1968" s="39" t="s">
        <v>19378</v>
      </c>
      <c r="F1968" s="41" t="s">
        <v>19379</v>
      </c>
      <c r="G1968" s="39">
        <v>1</v>
      </c>
      <c r="H1968" s="42">
        <v>18</v>
      </c>
      <c r="I1968" s="44">
        <f>VENTAS[[#This Row],[Cantidad]]*VENTAS[[#This Row],[Precio Venta]]</f>
        <v>18</v>
      </c>
      <c r="J1968" s="42">
        <f>IF(VENTAS[[#This Row],[Nombre del Gestor]]&gt;1,VENTAS[[#This Row],[Precio Venta]]*10%,0)</f>
        <v>1.8</v>
      </c>
      <c r="K1968" s="42">
        <f>IFERROR(VLOOKUP(VENTAS[[#This Row],[Código del producto Vendido]],STOCK[],13,FALSE),VENTAS[[#This Row],[Precio Venta]]*0.6)-VENTAS[[#This Row],[Comisión Unitaria 10%]]</f>
        <v>12</v>
      </c>
      <c r="L1968" s="42">
        <f>VENTAS[[#This Row],[Cantidad]]*(VENTAS[[#This Row],[Precio Venta]]-VENTAS[[#This Row],[Costo Unitario SIN Comision]]-VENTAS[[#This Row],[Comisión Unitaria 10%]]-0.01*VENTAS[[#This Row],[Precio Venta]])</f>
        <v>4.02</v>
      </c>
      <c r="M1968" s="46"/>
      <c r="N1968" s="47" t="s">
        <v>26649</v>
      </c>
    </row>
    <row r="1969" ht="17" customHeight="1" spans="1:14">
      <c r="A1969" s="38">
        <v>45794.8324305556</v>
      </c>
      <c r="B1969" s="39"/>
      <c r="C1969" s="39"/>
      <c r="D1969" s="39" t="s">
        <v>26632</v>
      </c>
      <c r="E1969" s="39" t="s">
        <v>19834</v>
      </c>
      <c r="F1969" s="41" t="s">
        <v>19833</v>
      </c>
      <c r="G1969" s="39">
        <v>1</v>
      </c>
      <c r="H1969" s="42">
        <v>25</v>
      </c>
      <c r="I1969" s="44">
        <f>VENTAS[[#This Row],[Cantidad]]*VENTAS[[#This Row],[Precio Venta]]</f>
        <v>25</v>
      </c>
      <c r="J1969" s="42">
        <f>IF(VENTAS[[#This Row],[Nombre del Gestor]]&gt;1,VENTAS[[#This Row],[Precio Venta]]*10%,0)</f>
        <v>2.5</v>
      </c>
      <c r="K1969" s="42">
        <f>IFERROR(VLOOKUP(VENTAS[[#This Row],[Código del producto Vendido]],STOCK[],13,FALSE),VENTAS[[#This Row],[Precio Venta]]*0.6)-VENTAS[[#This Row],[Comisión Unitaria 10%]]</f>
        <v>12</v>
      </c>
      <c r="L1969" s="42">
        <f>VENTAS[[#This Row],[Cantidad]]*(VENTAS[[#This Row],[Precio Venta]]-VENTAS[[#This Row],[Costo Unitario SIN Comision]]-VENTAS[[#This Row],[Comisión Unitaria 10%]]-0.01*VENTAS[[#This Row],[Precio Venta]])</f>
        <v>10.25</v>
      </c>
      <c r="M1969" s="46"/>
      <c r="N1969" s="47" t="s">
        <v>26650</v>
      </c>
    </row>
    <row r="1970" ht="17" customHeight="1" spans="1:14">
      <c r="A1970" s="38">
        <v>45794.8350810185</v>
      </c>
      <c r="B1970" s="39"/>
      <c r="C1970" s="39"/>
      <c r="D1970" s="39" t="s">
        <v>26651</v>
      </c>
      <c r="E1970" s="39" t="s">
        <v>18564</v>
      </c>
      <c r="F1970" s="41" t="s">
        <v>18565</v>
      </c>
      <c r="G1970" s="39">
        <v>1</v>
      </c>
      <c r="H1970" s="42">
        <v>30</v>
      </c>
      <c r="I1970" s="44">
        <f>VENTAS[[#This Row],[Cantidad]]*VENTAS[[#This Row],[Precio Venta]]</f>
        <v>30</v>
      </c>
      <c r="J1970" s="42">
        <f>IF(VENTAS[[#This Row],[Nombre del Gestor]]&gt;1,VENTAS[[#This Row],[Precio Venta]]*10%,0)</f>
        <v>3</v>
      </c>
      <c r="K1970" s="42">
        <f>IFERROR(VLOOKUP(VENTAS[[#This Row],[Código del producto Vendido]],STOCK[],13,FALSE),VENTAS[[#This Row],[Precio Venta]]*0.6)-VENTAS[[#This Row],[Comisión Unitaria 10%]]</f>
        <v>12</v>
      </c>
      <c r="L1970" s="42">
        <f>VENTAS[[#This Row],[Cantidad]]*(VENTAS[[#This Row],[Precio Venta]]-VENTAS[[#This Row],[Costo Unitario SIN Comision]]-VENTAS[[#This Row],[Comisión Unitaria 10%]]-0.01*VENTAS[[#This Row],[Precio Venta]])</f>
        <v>14.7</v>
      </c>
      <c r="M1970" s="46"/>
      <c r="N1970" s="47" t="s">
        <v>26652</v>
      </c>
    </row>
    <row r="1971" ht="34" customHeight="1" spans="1:14">
      <c r="A1971" s="38">
        <v>45794.8350810185</v>
      </c>
      <c r="B1971" s="39"/>
      <c r="C1971" s="39"/>
      <c r="D1971" s="39" t="s">
        <v>26651</v>
      </c>
      <c r="E1971" s="39" t="s">
        <v>17593</v>
      </c>
      <c r="F1971" s="41" t="s">
        <v>17595</v>
      </c>
      <c r="G1971" s="39">
        <v>1</v>
      </c>
      <c r="H1971" s="42">
        <v>30</v>
      </c>
      <c r="I1971" s="44">
        <f>VENTAS[[#This Row],[Cantidad]]*VENTAS[[#This Row],[Precio Venta]]</f>
        <v>30</v>
      </c>
      <c r="J1971" s="42">
        <f>IF(VENTAS[[#This Row],[Nombre del Gestor]]&gt;1,VENTAS[[#This Row],[Precio Venta]]*10%,0)</f>
        <v>3</v>
      </c>
      <c r="K1971" s="42">
        <f>IFERROR(VLOOKUP(VENTAS[[#This Row],[Código del producto Vendido]],STOCK[],13,FALSE),VENTAS[[#This Row],[Precio Venta]]*0.6)-VENTAS[[#This Row],[Comisión Unitaria 10%]]</f>
        <v>10.8</v>
      </c>
      <c r="L1971" s="42">
        <f>VENTAS[[#This Row],[Cantidad]]*(VENTAS[[#This Row],[Precio Venta]]-VENTAS[[#This Row],[Costo Unitario SIN Comision]]-VENTAS[[#This Row],[Comisión Unitaria 10%]]-0.01*VENTAS[[#This Row],[Precio Venta]])</f>
        <v>15.9</v>
      </c>
      <c r="M1971" s="46"/>
      <c r="N1971" s="47" t="s">
        <v>26653</v>
      </c>
    </row>
    <row r="1972" ht="17" customHeight="1" spans="1:14">
      <c r="A1972" s="38">
        <v>45794.8350810185</v>
      </c>
      <c r="B1972" s="39"/>
      <c r="C1972" s="39"/>
      <c r="D1972" s="39" t="s">
        <v>26651</v>
      </c>
      <c r="E1972" s="39" t="s">
        <v>19698</v>
      </c>
      <c r="F1972" s="41" t="s">
        <v>19681</v>
      </c>
      <c r="G1972" s="39">
        <v>1</v>
      </c>
      <c r="H1972" s="42">
        <v>25</v>
      </c>
      <c r="I1972" s="44">
        <f>VENTAS[[#This Row],[Cantidad]]*VENTAS[[#This Row],[Precio Venta]]</f>
        <v>25</v>
      </c>
      <c r="J1972" s="42">
        <f>IF(VENTAS[[#This Row],[Nombre del Gestor]]&gt;1,VENTAS[[#This Row],[Precio Venta]]*10%,0)</f>
        <v>2.5</v>
      </c>
      <c r="K1972" s="42">
        <f>IFERROR(VLOOKUP(VENTAS[[#This Row],[Código del producto Vendido]],STOCK[],13,FALSE),VENTAS[[#This Row],[Precio Venta]]*0.6)-VENTAS[[#This Row],[Comisión Unitaria 10%]]</f>
        <v>12</v>
      </c>
      <c r="L1972" s="42">
        <f>VENTAS[[#This Row],[Cantidad]]*(VENTAS[[#This Row],[Precio Venta]]-VENTAS[[#This Row],[Costo Unitario SIN Comision]]-VENTAS[[#This Row],[Comisión Unitaria 10%]]-0.01*VENTAS[[#This Row],[Precio Venta]])</f>
        <v>10.25</v>
      </c>
      <c r="M1972" s="46"/>
      <c r="N1972" s="47" t="s">
        <v>26654</v>
      </c>
    </row>
    <row r="1973" ht="34" customHeight="1" spans="1:14">
      <c r="A1973" s="38">
        <v>45795.3933101852</v>
      </c>
      <c r="B1973" s="39"/>
      <c r="C1973" s="39"/>
      <c r="D1973" s="39" t="s">
        <v>25960</v>
      </c>
      <c r="E1973" s="39" t="s">
        <v>17583</v>
      </c>
      <c r="F1973" s="41" t="s">
        <v>17582</v>
      </c>
      <c r="G1973" s="39">
        <v>1</v>
      </c>
      <c r="H1973" s="42">
        <v>20</v>
      </c>
      <c r="I1973" s="44">
        <f>VENTAS[[#This Row],[Cantidad]]*VENTAS[[#This Row],[Precio Venta]]</f>
        <v>20</v>
      </c>
      <c r="J1973" s="42">
        <f>IF(VENTAS[[#This Row],[Nombre del Gestor]]&gt;1,VENTAS[[#This Row],[Precio Venta]]*10%,0)</f>
        <v>2</v>
      </c>
      <c r="K1973" s="42">
        <f>IFERROR(VLOOKUP(VENTAS[[#This Row],[Código del producto Vendido]],STOCK[],13,FALSE),VENTAS[[#This Row],[Precio Venta]]*0.6)-VENTAS[[#This Row],[Comisión Unitaria 10%]]</f>
        <v>8.55</v>
      </c>
      <c r="L1973" s="42">
        <f>VENTAS[[#This Row],[Cantidad]]*(VENTAS[[#This Row],[Precio Venta]]-VENTAS[[#This Row],[Costo Unitario SIN Comision]]-VENTAS[[#This Row],[Comisión Unitaria 10%]]-0.01*VENTAS[[#This Row],[Precio Venta]])</f>
        <v>9.25</v>
      </c>
      <c r="M1973" s="46"/>
      <c r="N1973" s="47" t="s">
        <v>26655</v>
      </c>
    </row>
    <row r="1974" ht="17" customHeight="1" spans="1:14">
      <c r="A1974" s="38">
        <v>45795.3937847222</v>
      </c>
      <c r="B1974" s="39"/>
      <c r="C1974" s="39"/>
      <c r="D1974" s="39" t="s">
        <v>25960</v>
      </c>
      <c r="E1974" s="39" t="s">
        <v>19226</v>
      </c>
      <c r="F1974" s="41" t="s">
        <v>19227</v>
      </c>
      <c r="G1974" s="39">
        <v>1</v>
      </c>
      <c r="H1974" s="42">
        <v>25</v>
      </c>
      <c r="I1974" s="44">
        <f>VENTAS[[#This Row],[Cantidad]]*VENTAS[[#This Row],[Precio Venta]]</f>
        <v>25</v>
      </c>
      <c r="J1974" s="42">
        <f>IF(VENTAS[[#This Row],[Nombre del Gestor]]&gt;1,VENTAS[[#This Row],[Precio Venta]]*10%,0)</f>
        <v>2.5</v>
      </c>
      <c r="K1974" s="42">
        <f>IFERROR(VLOOKUP(VENTAS[[#This Row],[Código del producto Vendido]],STOCK[],13,FALSE),VENTAS[[#This Row],[Precio Venta]]*0.6)-VENTAS[[#This Row],[Comisión Unitaria 10%]]</f>
        <v>12</v>
      </c>
      <c r="L1974" s="42">
        <f>VENTAS[[#This Row],[Cantidad]]*(VENTAS[[#This Row],[Precio Venta]]-VENTAS[[#This Row],[Costo Unitario SIN Comision]]-VENTAS[[#This Row],[Comisión Unitaria 10%]]-0.01*VENTAS[[#This Row],[Precio Venta]])</f>
        <v>10.25</v>
      </c>
      <c r="M1974" s="46"/>
      <c r="N1974" s="47" t="s">
        <v>26656</v>
      </c>
    </row>
    <row r="1975" ht="17" customHeight="1" spans="1:14">
      <c r="A1975" s="38">
        <v>45795.3943518518</v>
      </c>
      <c r="B1975" s="39"/>
      <c r="C1975" s="39"/>
      <c r="D1975" s="39" t="s">
        <v>23345</v>
      </c>
      <c r="E1975" s="39" t="s">
        <v>19607</v>
      </c>
      <c r="F1975" s="41" t="s">
        <v>19608</v>
      </c>
      <c r="G1975" s="39">
        <v>1</v>
      </c>
      <c r="H1975" s="42">
        <v>6</v>
      </c>
      <c r="I1975" s="44">
        <f>VENTAS[[#This Row],[Cantidad]]*VENTAS[[#This Row],[Precio Venta]]</f>
        <v>6</v>
      </c>
      <c r="J1975" s="42">
        <f>IF(VENTAS[[#This Row],[Nombre del Gestor]]&gt;1,VENTAS[[#This Row],[Precio Venta]]*10%,0)</f>
        <v>0.6</v>
      </c>
      <c r="K1975" s="42">
        <f>IFERROR(VLOOKUP(VENTAS[[#This Row],[Código del producto Vendido]],STOCK[],13,FALSE),VENTAS[[#This Row],[Precio Venta]]*0.6)-VENTAS[[#This Row],[Comisión Unitaria 10%]]</f>
        <v>2</v>
      </c>
      <c r="L1975" s="42">
        <f>VENTAS[[#This Row],[Cantidad]]*(VENTAS[[#This Row],[Precio Venta]]-VENTAS[[#This Row],[Costo Unitario SIN Comision]]-VENTAS[[#This Row],[Comisión Unitaria 10%]]-0.01*VENTAS[[#This Row],[Precio Venta]])</f>
        <v>3.34</v>
      </c>
      <c r="M1975" s="46"/>
      <c r="N1975" s="47" t="s">
        <v>26657</v>
      </c>
    </row>
    <row r="1976" ht="17" customHeight="1" spans="1:14">
      <c r="A1976" s="38">
        <v>45795.3947453704</v>
      </c>
      <c r="B1976" s="39"/>
      <c r="C1976" s="39"/>
      <c r="D1976" s="39" t="s">
        <v>23345</v>
      </c>
      <c r="E1976" s="39" t="s">
        <v>19609</v>
      </c>
      <c r="F1976" s="41" t="s">
        <v>19610</v>
      </c>
      <c r="G1976" s="39">
        <v>1</v>
      </c>
      <c r="H1976" s="42">
        <v>6</v>
      </c>
      <c r="I1976" s="44">
        <f>VENTAS[[#This Row],[Cantidad]]*VENTAS[[#This Row],[Precio Venta]]</f>
        <v>6</v>
      </c>
      <c r="J1976" s="42">
        <f>IF(VENTAS[[#This Row],[Nombre del Gestor]]&gt;1,VENTAS[[#This Row],[Precio Venta]]*10%,0)</f>
        <v>0.6</v>
      </c>
      <c r="K1976" s="42">
        <f>IFERROR(VLOOKUP(VENTAS[[#This Row],[Código del producto Vendido]],STOCK[],13,FALSE),VENTAS[[#This Row],[Precio Venta]]*0.6)-VENTAS[[#This Row],[Comisión Unitaria 10%]]</f>
        <v>2</v>
      </c>
      <c r="L1976" s="42">
        <f>VENTAS[[#This Row],[Cantidad]]*(VENTAS[[#This Row],[Precio Venta]]-VENTAS[[#This Row],[Costo Unitario SIN Comision]]-VENTAS[[#This Row],[Comisión Unitaria 10%]]-0.01*VENTAS[[#This Row],[Precio Venta]])</f>
        <v>3.34</v>
      </c>
      <c r="M1976" s="46"/>
      <c r="N1976" s="47" t="s">
        <v>26658</v>
      </c>
    </row>
    <row r="1977" ht="17" customHeight="1" spans="1:14">
      <c r="A1977" s="38">
        <v>45795.395150463</v>
      </c>
      <c r="B1977" s="39"/>
      <c r="C1977" s="39"/>
      <c r="D1977" s="39" t="s">
        <v>23345</v>
      </c>
      <c r="E1977" s="39" t="s">
        <v>19612</v>
      </c>
      <c r="F1977" s="41" t="s">
        <v>19613</v>
      </c>
      <c r="G1977" s="39">
        <v>1</v>
      </c>
      <c r="H1977" s="42">
        <v>6</v>
      </c>
      <c r="I1977" s="44">
        <f>VENTAS[[#This Row],[Cantidad]]*VENTAS[[#This Row],[Precio Venta]]</f>
        <v>6</v>
      </c>
      <c r="J1977" s="42">
        <f>IF(VENTAS[[#This Row],[Nombre del Gestor]]&gt;1,VENTAS[[#This Row],[Precio Venta]]*10%,0)</f>
        <v>0.6</v>
      </c>
      <c r="K1977" s="42">
        <f>IFERROR(VLOOKUP(VENTAS[[#This Row],[Código del producto Vendido]],STOCK[],13,FALSE),VENTAS[[#This Row],[Precio Venta]]*0.6)-VENTAS[[#This Row],[Comisión Unitaria 10%]]</f>
        <v>2</v>
      </c>
      <c r="L1977" s="42">
        <f>VENTAS[[#This Row],[Cantidad]]*(VENTAS[[#This Row],[Precio Venta]]-VENTAS[[#This Row],[Costo Unitario SIN Comision]]-VENTAS[[#This Row],[Comisión Unitaria 10%]]-0.01*VENTAS[[#This Row],[Precio Venta]])</f>
        <v>3.34</v>
      </c>
      <c r="M1977" s="46"/>
      <c r="N1977" s="47" t="s">
        <v>26659</v>
      </c>
    </row>
    <row r="1978" ht="17" customHeight="1" spans="1:14">
      <c r="A1978" s="38">
        <v>45795.3956712963</v>
      </c>
      <c r="B1978" s="39"/>
      <c r="C1978" s="39"/>
      <c r="D1978" s="39" t="s">
        <v>23345</v>
      </c>
      <c r="E1978" s="39" t="s">
        <v>19597</v>
      </c>
      <c r="F1978" s="41" t="s">
        <v>19599</v>
      </c>
      <c r="G1978" s="39">
        <v>1</v>
      </c>
      <c r="H1978" s="42">
        <v>6</v>
      </c>
      <c r="I1978" s="44">
        <f>VENTAS[[#This Row],[Cantidad]]*VENTAS[[#This Row],[Precio Venta]]</f>
        <v>6</v>
      </c>
      <c r="J1978" s="42">
        <f>IF(VENTAS[[#This Row],[Nombre del Gestor]]&gt;1,VENTAS[[#This Row],[Precio Venta]]*10%,0)</f>
        <v>0.6</v>
      </c>
      <c r="K1978" s="42">
        <f>IFERROR(VLOOKUP(VENTAS[[#This Row],[Código del producto Vendido]],STOCK[],13,FALSE),VENTAS[[#This Row],[Precio Venta]]*0.6)-VENTAS[[#This Row],[Comisión Unitaria 10%]]</f>
        <v>2</v>
      </c>
      <c r="L1978" s="42">
        <f>VENTAS[[#This Row],[Cantidad]]*(VENTAS[[#This Row],[Precio Venta]]-VENTAS[[#This Row],[Costo Unitario SIN Comision]]-VENTAS[[#This Row],[Comisión Unitaria 10%]]-0.01*VENTAS[[#This Row],[Precio Venta]])</f>
        <v>3.34</v>
      </c>
      <c r="M1978" s="46"/>
      <c r="N1978" s="47" t="s">
        <v>26660</v>
      </c>
    </row>
    <row r="1979" ht="17" customHeight="1" spans="1:14">
      <c r="A1979" s="38">
        <v>45795.3960763889</v>
      </c>
      <c r="B1979" s="39"/>
      <c r="C1979" s="39"/>
      <c r="D1979" s="39" t="s">
        <v>23345</v>
      </c>
      <c r="E1979" s="39" t="s">
        <v>19600</v>
      </c>
      <c r="F1979" s="41" t="s">
        <v>19601</v>
      </c>
      <c r="G1979" s="39">
        <v>1</v>
      </c>
      <c r="H1979" s="42">
        <v>6</v>
      </c>
      <c r="I1979" s="44">
        <f>VENTAS[[#This Row],[Cantidad]]*VENTAS[[#This Row],[Precio Venta]]</f>
        <v>6</v>
      </c>
      <c r="J1979" s="42">
        <f>IF(VENTAS[[#This Row],[Nombre del Gestor]]&gt;1,VENTAS[[#This Row],[Precio Venta]]*10%,0)</f>
        <v>0.6</v>
      </c>
      <c r="K1979" s="42">
        <f>IFERROR(VLOOKUP(VENTAS[[#This Row],[Código del producto Vendido]],STOCK[],13,FALSE),VENTAS[[#This Row],[Precio Venta]]*0.6)-VENTAS[[#This Row],[Comisión Unitaria 10%]]</f>
        <v>2</v>
      </c>
      <c r="L1979" s="42">
        <f>VENTAS[[#This Row],[Cantidad]]*(VENTAS[[#This Row],[Precio Venta]]-VENTAS[[#This Row],[Costo Unitario SIN Comision]]-VENTAS[[#This Row],[Comisión Unitaria 10%]]-0.01*VENTAS[[#This Row],[Precio Venta]])</f>
        <v>3.34</v>
      </c>
      <c r="M1979" s="46"/>
      <c r="N1979" s="47" t="s">
        <v>26661</v>
      </c>
    </row>
    <row r="1980" ht="17" customHeight="1" spans="1:14">
      <c r="A1980" s="38">
        <v>45795.3966782407</v>
      </c>
      <c r="B1980" s="39"/>
      <c r="C1980" s="39"/>
      <c r="D1980" s="39" t="s">
        <v>23345</v>
      </c>
      <c r="E1980" s="39" t="s">
        <v>19602</v>
      </c>
      <c r="F1980" s="41" t="s">
        <v>19603</v>
      </c>
      <c r="G1980" s="39">
        <v>1</v>
      </c>
      <c r="H1980" s="42">
        <v>6</v>
      </c>
      <c r="I1980" s="44">
        <f>VENTAS[[#This Row],[Cantidad]]*VENTAS[[#This Row],[Precio Venta]]</f>
        <v>6</v>
      </c>
      <c r="J1980" s="42">
        <f>IF(VENTAS[[#This Row],[Nombre del Gestor]]&gt;1,VENTAS[[#This Row],[Precio Venta]]*10%,0)</f>
        <v>0.6</v>
      </c>
      <c r="K1980" s="42">
        <f>IFERROR(VLOOKUP(VENTAS[[#This Row],[Código del producto Vendido]],STOCK[],13,FALSE),VENTAS[[#This Row],[Precio Venta]]*0.6)-VENTAS[[#This Row],[Comisión Unitaria 10%]]</f>
        <v>2</v>
      </c>
      <c r="L1980" s="42">
        <f>VENTAS[[#This Row],[Cantidad]]*(VENTAS[[#This Row],[Precio Venta]]-VENTAS[[#This Row],[Costo Unitario SIN Comision]]-VENTAS[[#This Row],[Comisión Unitaria 10%]]-0.01*VENTAS[[#This Row],[Precio Venta]])</f>
        <v>3.34</v>
      </c>
      <c r="M1980" s="46"/>
      <c r="N1980" s="47" t="s">
        <v>26662</v>
      </c>
    </row>
    <row r="1981" ht="17" customHeight="1" spans="1:14">
      <c r="A1981" s="38">
        <v>45795.3971875</v>
      </c>
      <c r="B1981" s="39"/>
      <c r="C1981" s="39"/>
      <c r="D1981" s="39" t="s">
        <v>26610</v>
      </c>
      <c r="E1981" s="39" t="s">
        <v>17275</v>
      </c>
      <c r="F1981" s="41" t="s">
        <v>17273</v>
      </c>
      <c r="G1981" s="39">
        <v>1</v>
      </c>
      <c r="H1981" s="42">
        <v>35</v>
      </c>
      <c r="I1981" s="44">
        <f>VENTAS[[#This Row],[Cantidad]]*VENTAS[[#This Row],[Precio Venta]]</f>
        <v>35</v>
      </c>
      <c r="J1981" s="42">
        <f>IF(VENTAS[[#This Row],[Nombre del Gestor]]&gt;1,VENTAS[[#This Row],[Precio Venta]]*10%,0)</f>
        <v>3.5</v>
      </c>
      <c r="K1981" s="42">
        <f>IFERROR(VLOOKUP(VENTAS[[#This Row],[Código del producto Vendido]],STOCK[],13,FALSE),VENTAS[[#This Row],[Precio Venta]]*0.6)-VENTAS[[#This Row],[Comisión Unitaria 10%]]</f>
        <v>14</v>
      </c>
      <c r="L1981" s="42">
        <f>VENTAS[[#This Row],[Cantidad]]*(VENTAS[[#This Row],[Precio Venta]]-VENTAS[[#This Row],[Costo Unitario SIN Comision]]-VENTAS[[#This Row],[Comisión Unitaria 10%]]-0.01*VENTAS[[#This Row],[Precio Venta]])</f>
        <v>17.15</v>
      </c>
      <c r="M1981" s="46"/>
      <c r="N1981" s="47" t="s">
        <v>26663</v>
      </c>
    </row>
    <row r="1982" ht="34" customHeight="1" spans="1:14">
      <c r="A1982" s="38">
        <v>45795.3981134259</v>
      </c>
      <c r="B1982" s="39"/>
      <c r="C1982" s="39"/>
      <c r="D1982" s="39" t="s">
        <v>26664</v>
      </c>
      <c r="E1982" s="39" t="s">
        <v>17398</v>
      </c>
      <c r="F1982" s="41" t="s">
        <v>17399</v>
      </c>
      <c r="G1982" s="39">
        <v>1</v>
      </c>
      <c r="H1982" s="42">
        <v>30</v>
      </c>
      <c r="I1982" s="44">
        <f>VENTAS[[#This Row],[Cantidad]]*VENTAS[[#This Row],[Precio Venta]]</f>
        <v>30</v>
      </c>
      <c r="J1982" s="42">
        <f>IF(VENTAS[[#This Row],[Nombre del Gestor]]&gt;1,VENTAS[[#This Row],[Precio Venta]]*10%,0)</f>
        <v>3</v>
      </c>
      <c r="K1982" s="42">
        <f>IFERROR(VLOOKUP(VENTAS[[#This Row],[Código del producto Vendido]],STOCK[],13,FALSE),VENTAS[[#This Row],[Precio Venta]]*0.6)-VENTAS[[#This Row],[Comisión Unitaria 10%]]</f>
        <v>9</v>
      </c>
      <c r="L1982" s="42">
        <f>VENTAS[[#This Row],[Cantidad]]*(VENTAS[[#This Row],[Precio Venta]]-VENTAS[[#This Row],[Costo Unitario SIN Comision]]-VENTAS[[#This Row],[Comisión Unitaria 10%]]-0.01*VENTAS[[#This Row],[Precio Venta]])</f>
        <v>17.7</v>
      </c>
      <c r="M1982" s="46"/>
      <c r="N1982" s="47" t="s">
        <v>26665</v>
      </c>
    </row>
    <row r="1983" ht="17" customHeight="1" spans="1:14">
      <c r="A1983" s="38">
        <v>45795.4282407407</v>
      </c>
      <c r="B1983" s="39"/>
      <c r="C1983" s="39"/>
      <c r="D1983" s="39"/>
      <c r="E1983" s="39" t="s">
        <v>19447</v>
      </c>
      <c r="F1983" s="41" t="s">
        <v>19448</v>
      </c>
      <c r="G1983" s="39">
        <v>1</v>
      </c>
      <c r="H1983" s="42">
        <v>25</v>
      </c>
      <c r="I1983" s="44">
        <f>VENTAS[[#This Row],[Cantidad]]*VENTAS[[#This Row],[Precio Venta]]</f>
        <v>25</v>
      </c>
      <c r="J1983" s="42">
        <f>IF(VENTAS[[#This Row],[Nombre del Gestor]]&gt;1,VENTAS[[#This Row],[Precio Venta]]*10%,0)</f>
        <v>0</v>
      </c>
      <c r="K1983" s="42">
        <f>IFERROR(VLOOKUP(VENTAS[[#This Row],[Código del producto Vendido]],STOCK[],13,FALSE),VENTAS[[#This Row],[Precio Venta]]*0.6)-VENTAS[[#This Row],[Comisión Unitaria 10%]]</f>
        <v>14.5</v>
      </c>
      <c r="L1983" s="42">
        <f>VENTAS[[#This Row],[Cantidad]]*(VENTAS[[#This Row],[Precio Venta]]-VENTAS[[#This Row],[Costo Unitario SIN Comision]]-VENTAS[[#This Row],[Comisión Unitaria 10%]]-0.01*VENTAS[[#This Row],[Precio Venta]])</f>
        <v>10.25</v>
      </c>
      <c r="M1983" s="46"/>
      <c r="N1983" s="47" t="s">
        <v>26666</v>
      </c>
    </row>
    <row r="1984" ht="17" customHeight="1" spans="1:14">
      <c r="A1984" s="38">
        <v>45795.4294097222</v>
      </c>
      <c r="B1984" s="39"/>
      <c r="C1984" s="39"/>
      <c r="D1984" s="39"/>
      <c r="E1984" s="39" t="s">
        <v>19449</v>
      </c>
      <c r="F1984" s="41" t="s">
        <v>19450</v>
      </c>
      <c r="G1984" s="39">
        <v>1</v>
      </c>
      <c r="H1984" s="42">
        <v>22</v>
      </c>
      <c r="I1984" s="44">
        <f>VENTAS[[#This Row],[Cantidad]]*VENTAS[[#This Row],[Precio Venta]]</f>
        <v>22</v>
      </c>
      <c r="J1984" s="42">
        <f>IF(VENTAS[[#This Row],[Nombre del Gestor]]&gt;1,VENTAS[[#This Row],[Precio Venta]]*10%,0)</f>
        <v>0</v>
      </c>
      <c r="K1984" s="42">
        <f>IFERROR(VLOOKUP(VENTAS[[#This Row],[Código del producto Vendido]],STOCK[],13,FALSE),VENTAS[[#This Row],[Precio Venta]]*0.6)-VENTAS[[#This Row],[Comisión Unitaria 10%]]</f>
        <v>14.2</v>
      </c>
      <c r="L1984" s="42">
        <f>VENTAS[[#This Row],[Cantidad]]*(VENTAS[[#This Row],[Precio Venta]]-VENTAS[[#This Row],[Costo Unitario SIN Comision]]-VENTAS[[#This Row],[Comisión Unitaria 10%]]-0.01*VENTAS[[#This Row],[Precio Venta]])</f>
        <v>7.58</v>
      </c>
      <c r="M1984" s="46"/>
      <c r="N1984" s="47" t="s">
        <v>26667</v>
      </c>
    </row>
    <row r="1985" ht="34" customHeight="1" spans="1:14">
      <c r="A1985" s="38">
        <v>45795.4294097222</v>
      </c>
      <c r="B1985" s="39"/>
      <c r="C1985" s="39"/>
      <c r="D1985" s="39"/>
      <c r="E1985" s="39" t="s">
        <v>19056</v>
      </c>
      <c r="F1985" s="41" t="s">
        <v>19057</v>
      </c>
      <c r="G1985" s="39">
        <v>1</v>
      </c>
      <c r="H1985" s="42">
        <v>18</v>
      </c>
      <c r="I1985" s="44">
        <f>VENTAS[[#This Row],[Cantidad]]*VENTAS[[#This Row],[Precio Venta]]</f>
        <v>18</v>
      </c>
      <c r="J1985" s="42">
        <f>IF(VENTAS[[#This Row],[Nombre del Gestor]]&gt;1,VENTAS[[#This Row],[Precio Venta]]*10%,0)</f>
        <v>0</v>
      </c>
      <c r="K1985" s="42">
        <f>IFERROR(VLOOKUP(VENTAS[[#This Row],[Código del producto Vendido]],STOCK[],13,FALSE),VENTAS[[#This Row],[Precio Venta]]*0.6)-VENTAS[[#This Row],[Comisión Unitaria 10%]]</f>
        <v>13.8</v>
      </c>
      <c r="L1985" s="42">
        <f>VENTAS[[#This Row],[Cantidad]]*(VENTAS[[#This Row],[Precio Venta]]-VENTAS[[#This Row],[Costo Unitario SIN Comision]]-VENTAS[[#This Row],[Comisión Unitaria 10%]]-0.01*VENTAS[[#This Row],[Precio Venta]])</f>
        <v>4.02</v>
      </c>
      <c r="M1985" s="46"/>
      <c r="N1985" s="47" t="s">
        <v>26668</v>
      </c>
    </row>
    <row r="1986" ht="17" customHeight="1" spans="1:14">
      <c r="A1986" s="38">
        <v>45795.435</v>
      </c>
      <c r="B1986" s="39"/>
      <c r="C1986" s="39"/>
      <c r="D1986" s="39"/>
      <c r="E1986" s="39" t="s">
        <v>19451</v>
      </c>
      <c r="F1986" s="41" t="s">
        <v>19452</v>
      </c>
      <c r="G1986" s="39">
        <v>1</v>
      </c>
      <c r="H1986" s="42">
        <v>25</v>
      </c>
      <c r="I1986" s="44">
        <f>VENTAS[[#This Row],[Cantidad]]*VENTAS[[#This Row],[Precio Venta]]</f>
        <v>25</v>
      </c>
      <c r="J1986" s="42">
        <f>IF(VENTAS[[#This Row],[Nombre del Gestor]]&gt;1,VENTAS[[#This Row],[Precio Venta]]*10%,0)</f>
        <v>0</v>
      </c>
      <c r="K1986" s="42">
        <f>IFERROR(VLOOKUP(VENTAS[[#This Row],[Código del producto Vendido]],STOCK[],13,FALSE),VENTAS[[#This Row],[Precio Venta]]*0.6)-VENTAS[[#This Row],[Comisión Unitaria 10%]]</f>
        <v>14.5</v>
      </c>
      <c r="L1986" s="42">
        <f>VENTAS[[#This Row],[Cantidad]]*(VENTAS[[#This Row],[Precio Venta]]-VENTAS[[#This Row],[Costo Unitario SIN Comision]]-VENTAS[[#This Row],[Comisión Unitaria 10%]]-0.01*VENTAS[[#This Row],[Precio Venta]])</f>
        <v>10.25</v>
      </c>
      <c r="M1986" s="46"/>
      <c r="N1986" s="47" t="s">
        <v>26669</v>
      </c>
    </row>
    <row r="1987" ht="34" customHeight="1" spans="1:14">
      <c r="A1987" s="38">
        <v>45795.6129166667</v>
      </c>
      <c r="B1987" s="39"/>
      <c r="C1987" s="39"/>
      <c r="D1987" s="39"/>
      <c r="E1987" s="39" t="s">
        <v>19103</v>
      </c>
      <c r="F1987" s="41" t="s">
        <v>17883</v>
      </c>
      <c r="G1987" s="39">
        <v>1</v>
      </c>
      <c r="H1987" s="42">
        <v>25</v>
      </c>
      <c r="I1987" s="44">
        <f>VENTAS[[#This Row],[Cantidad]]*VENTAS[[#This Row],[Precio Venta]]</f>
        <v>25</v>
      </c>
      <c r="J1987" s="42">
        <f>IF(VENTAS[[#This Row],[Nombre del Gestor]]&gt;1,VENTAS[[#This Row],[Precio Venta]]*10%,0)</f>
        <v>0</v>
      </c>
      <c r="K1987" s="42">
        <f>IFERROR(VLOOKUP(VENTAS[[#This Row],[Código del producto Vendido]],STOCK[],13,FALSE),VENTAS[[#This Row],[Precio Venta]]*0.6)-VENTAS[[#This Row],[Comisión Unitaria 10%]]</f>
        <v>14.5</v>
      </c>
      <c r="L1987" s="42">
        <f>VENTAS[[#This Row],[Cantidad]]*(VENTAS[[#This Row],[Precio Venta]]-VENTAS[[#This Row],[Costo Unitario SIN Comision]]-VENTAS[[#This Row],[Comisión Unitaria 10%]]-0.01*VENTAS[[#This Row],[Precio Venta]])</f>
        <v>10.25</v>
      </c>
      <c r="M1987" s="46"/>
      <c r="N1987" s="47" t="s">
        <v>26670</v>
      </c>
    </row>
    <row r="1988" ht="34" customHeight="1" spans="1:14">
      <c r="A1988" s="38">
        <v>45795.6129166667</v>
      </c>
      <c r="B1988" s="39"/>
      <c r="C1988" s="39"/>
      <c r="D1988" s="39"/>
      <c r="E1988" s="39" t="s">
        <v>17885</v>
      </c>
      <c r="F1988" s="41" t="s">
        <v>17886</v>
      </c>
      <c r="G1988" s="39">
        <v>1</v>
      </c>
      <c r="H1988" s="42">
        <v>25</v>
      </c>
      <c r="I1988" s="44">
        <f>VENTAS[[#This Row],[Cantidad]]*VENTAS[[#This Row],[Precio Venta]]</f>
        <v>25</v>
      </c>
      <c r="J1988" s="42">
        <f>IF(VENTAS[[#This Row],[Nombre del Gestor]]&gt;1,VENTAS[[#This Row],[Precio Venta]]*10%,0)</f>
        <v>0</v>
      </c>
      <c r="K1988" s="42">
        <f>IFERROR(VLOOKUP(VENTAS[[#This Row],[Código del producto Vendido]],STOCK[],13,FALSE),VENTAS[[#This Row],[Precio Venta]]*0.6)-VENTAS[[#This Row],[Comisión Unitaria 10%]]</f>
        <v>14.5</v>
      </c>
      <c r="L1988" s="42">
        <f>VENTAS[[#This Row],[Cantidad]]*(VENTAS[[#This Row],[Precio Venta]]-VENTAS[[#This Row],[Costo Unitario SIN Comision]]-VENTAS[[#This Row],[Comisión Unitaria 10%]]-0.01*VENTAS[[#This Row],[Precio Venta]])</f>
        <v>10.25</v>
      </c>
      <c r="M1988" s="46"/>
      <c r="N1988" s="47" t="s">
        <v>26671</v>
      </c>
    </row>
    <row r="1989" ht="34" customHeight="1" spans="1:14">
      <c r="A1989" s="38">
        <v>45795.6390162037</v>
      </c>
      <c r="B1989" s="39"/>
      <c r="C1989" s="39"/>
      <c r="D1989" s="39" t="s">
        <v>26672</v>
      </c>
      <c r="E1989" s="39" t="s">
        <v>26673</v>
      </c>
      <c r="F1989" s="41" t="s">
        <v>17624</v>
      </c>
      <c r="G1989" s="39">
        <v>1</v>
      </c>
      <c r="H1989" s="42">
        <v>40</v>
      </c>
      <c r="I1989" s="44">
        <f>VENTAS[[#This Row],[Cantidad]]*VENTAS[[#This Row],[Precio Venta]]</f>
        <v>40</v>
      </c>
      <c r="J1989" s="42">
        <f>IF(VENTAS[[#This Row],[Nombre del Gestor]]&gt;1,VENTAS[[#This Row],[Precio Venta]]*10%,0)</f>
        <v>4</v>
      </c>
      <c r="K1989" s="42">
        <f>IFERROR(VLOOKUP(VENTAS[[#This Row],[Código del producto Vendido]],STOCK[],13,FALSE),VENTAS[[#This Row],[Precio Venta]]*0.6)-VENTAS[[#This Row],[Comisión Unitaria 10%]]</f>
        <v>5</v>
      </c>
      <c r="L1989" s="42">
        <f>VENTAS[[#This Row],[Cantidad]]*(VENTAS[[#This Row],[Precio Venta]]-VENTAS[[#This Row],[Costo Unitario SIN Comision]]-VENTAS[[#This Row],[Comisión Unitaria 10%]]-0.01*VENTAS[[#This Row],[Precio Venta]])</f>
        <v>30.6</v>
      </c>
      <c r="M1989" s="46"/>
      <c r="N1989" s="47" t="s">
        <v>26674</v>
      </c>
    </row>
    <row r="1990" ht="34" customHeight="1" spans="1:14">
      <c r="A1990" s="38">
        <v>45795.6398148148</v>
      </c>
      <c r="B1990" s="39"/>
      <c r="C1990" s="39"/>
      <c r="D1990" s="39" t="s">
        <v>26672</v>
      </c>
      <c r="E1990" s="39" t="s">
        <v>26675</v>
      </c>
      <c r="F1990" s="41" t="s">
        <v>17918</v>
      </c>
      <c r="G1990" s="39">
        <v>1</v>
      </c>
      <c r="H1990" s="42">
        <v>30</v>
      </c>
      <c r="I1990" s="44">
        <f>VENTAS[[#This Row],[Cantidad]]*VENTAS[[#This Row],[Precio Venta]]</f>
        <v>30</v>
      </c>
      <c r="J1990" s="42">
        <f>IF(VENTAS[[#This Row],[Nombre del Gestor]]&gt;1,VENTAS[[#This Row],[Precio Venta]]*10%,0)</f>
        <v>3</v>
      </c>
      <c r="K1990" s="42">
        <f>IFERROR(VLOOKUP(VENTAS[[#This Row],[Código del producto Vendido]],STOCK[],13,FALSE),VENTAS[[#This Row],[Precio Venta]]*0.6)-VENTAS[[#This Row],[Comisión Unitaria 10%]]</f>
        <v>13</v>
      </c>
      <c r="L1990" s="42">
        <f>VENTAS[[#This Row],[Cantidad]]*(VENTAS[[#This Row],[Precio Venta]]-VENTAS[[#This Row],[Costo Unitario SIN Comision]]-VENTAS[[#This Row],[Comisión Unitaria 10%]]-0.01*VENTAS[[#This Row],[Precio Venta]])</f>
        <v>13.7</v>
      </c>
      <c r="M1990" s="46"/>
      <c r="N1990" s="47" t="s">
        <v>26676</v>
      </c>
    </row>
    <row r="1991" ht="34" customHeight="1" spans="1:14">
      <c r="A1991" s="38">
        <v>45795.6409490741</v>
      </c>
      <c r="B1991" s="39"/>
      <c r="C1991" s="39"/>
      <c r="D1991" s="39" t="s">
        <v>26610</v>
      </c>
      <c r="E1991" s="39" t="s">
        <v>19675</v>
      </c>
      <c r="F1991" s="41" t="s">
        <v>19676</v>
      </c>
      <c r="G1991" s="39">
        <v>1</v>
      </c>
      <c r="H1991" s="42">
        <v>25</v>
      </c>
      <c r="I1991" s="44">
        <f>VENTAS[[#This Row],[Cantidad]]*VENTAS[[#This Row],[Precio Venta]]</f>
        <v>25</v>
      </c>
      <c r="J1991" s="42">
        <f>IF(VENTAS[[#This Row],[Nombre del Gestor]]&gt;1,VENTAS[[#This Row],[Precio Venta]]*10%,0)</f>
        <v>2.5</v>
      </c>
      <c r="K1991" s="42">
        <f>IFERROR(VLOOKUP(VENTAS[[#This Row],[Código del producto Vendido]],STOCK[],13,FALSE),VENTAS[[#This Row],[Precio Venta]]*0.6)-VENTAS[[#This Row],[Comisión Unitaria 10%]]</f>
        <v>12</v>
      </c>
      <c r="L1991" s="42">
        <f>VENTAS[[#This Row],[Cantidad]]*(VENTAS[[#This Row],[Precio Venta]]-VENTAS[[#This Row],[Costo Unitario SIN Comision]]-VENTAS[[#This Row],[Comisión Unitaria 10%]]-0.01*VENTAS[[#This Row],[Precio Venta]])</f>
        <v>10.25</v>
      </c>
      <c r="M1991" s="46"/>
      <c r="N1991" s="47" t="s">
        <v>26677</v>
      </c>
    </row>
    <row r="1992" ht="34" customHeight="1" spans="1:14">
      <c r="A1992" s="38">
        <v>45795.6426273148</v>
      </c>
      <c r="B1992" s="39"/>
      <c r="C1992" s="39"/>
      <c r="D1992" s="39" t="s">
        <v>26610</v>
      </c>
      <c r="E1992" s="39" t="s">
        <v>18606</v>
      </c>
      <c r="F1992" s="41" t="s">
        <v>18607</v>
      </c>
      <c r="G1992" s="39">
        <v>1</v>
      </c>
      <c r="H1992" s="42">
        <v>35</v>
      </c>
      <c r="I1992" s="44">
        <f>VENTAS[[#This Row],[Cantidad]]*VENTAS[[#This Row],[Precio Venta]]</f>
        <v>35</v>
      </c>
      <c r="J1992" s="42">
        <f>IF(VENTAS[[#This Row],[Nombre del Gestor]]&gt;1,VENTAS[[#This Row],[Precio Venta]]*10%,0)</f>
        <v>3.5</v>
      </c>
      <c r="K1992" s="42">
        <f>IFERROR(VLOOKUP(VENTAS[[#This Row],[Código del producto Vendido]],STOCK[],13,FALSE),VENTAS[[#This Row],[Precio Venta]]*0.6)-VENTAS[[#This Row],[Comisión Unitaria 10%]]</f>
        <v>12</v>
      </c>
      <c r="L1992" s="42">
        <f>VENTAS[[#This Row],[Cantidad]]*(VENTAS[[#This Row],[Precio Venta]]-VENTAS[[#This Row],[Costo Unitario SIN Comision]]-VENTAS[[#This Row],[Comisión Unitaria 10%]]-0.01*VENTAS[[#This Row],[Precio Venta]])</f>
        <v>19.15</v>
      </c>
      <c r="M1992" s="46"/>
      <c r="N1992" s="47" t="s">
        <v>26678</v>
      </c>
    </row>
    <row r="1993" ht="17" customHeight="1" spans="1:14">
      <c r="A1993" s="38">
        <v>45795.6430902778</v>
      </c>
      <c r="B1993" s="39"/>
      <c r="C1993" s="39"/>
      <c r="D1993" s="39" t="s">
        <v>26679</v>
      </c>
      <c r="E1993" s="39" t="s">
        <v>19842</v>
      </c>
      <c r="F1993" s="41" t="s">
        <v>19841</v>
      </c>
      <c r="G1993" s="39">
        <v>1</v>
      </c>
      <c r="H1993" s="42">
        <v>20</v>
      </c>
      <c r="I1993" s="44">
        <f>VENTAS[[#This Row],[Cantidad]]*VENTAS[[#This Row],[Precio Venta]]</f>
        <v>20</v>
      </c>
      <c r="J1993" s="42">
        <f>IF(VENTAS[[#This Row],[Nombre del Gestor]]&gt;1,VENTAS[[#This Row],[Precio Venta]]*10%,0)</f>
        <v>2</v>
      </c>
      <c r="K1993" s="42">
        <f>IFERROR(VLOOKUP(VENTAS[[#This Row],[Código del producto Vendido]],STOCK[],13,FALSE),VENTAS[[#This Row],[Precio Venta]]*0.6)-VENTAS[[#This Row],[Comisión Unitaria 10%]]</f>
        <v>12</v>
      </c>
      <c r="L1993" s="42">
        <f>VENTAS[[#This Row],[Cantidad]]*(VENTAS[[#This Row],[Precio Venta]]-VENTAS[[#This Row],[Costo Unitario SIN Comision]]-VENTAS[[#This Row],[Comisión Unitaria 10%]]-0.01*VENTAS[[#This Row],[Precio Venta]])</f>
        <v>5.8</v>
      </c>
      <c r="M1993" s="46"/>
      <c r="N1993" s="47" t="s">
        <v>26680</v>
      </c>
    </row>
    <row r="1994" ht="34" customHeight="1" spans="1:14">
      <c r="A1994" s="38">
        <v>45795.6434490741</v>
      </c>
      <c r="B1994" s="39"/>
      <c r="C1994" s="39"/>
      <c r="D1994" s="39" t="s">
        <v>26610</v>
      </c>
      <c r="E1994" s="39" t="s">
        <v>17500</v>
      </c>
      <c r="F1994" s="41" t="s">
        <v>17491</v>
      </c>
      <c r="G1994" s="39">
        <v>1</v>
      </c>
      <c r="H1994" s="42">
        <v>30</v>
      </c>
      <c r="I1994" s="44">
        <f>VENTAS[[#This Row],[Cantidad]]*VENTAS[[#This Row],[Precio Venta]]</f>
        <v>30</v>
      </c>
      <c r="J1994" s="42">
        <f>IF(VENTAS[[#This Row],[Nombre del Gestor]]&gt;1,VENTAS[[#This Row],[Precio Venta]]*10%,0)</f>
        <v>3</v>
      </c>
      <c r="K1994" s="42">
        <f>IFERROR(VLOOKUP(VENTAS[[#This Row],[Código del producto Vendido]],STOCK[],13,FALSE),VENTAS[[#This Row],[Precio Venta]]*0.6)-VENTAS[[#This Row],[Comisión Unitaria 10%]]</f>
        <v>9.8</v>
      </c>
      <c r="L1994" s="42">
        <f>VENTAS[[#This Row],[Cantidad]]*(VENTAS[[#This Row],[Precio Venta]]-VENTAS[[#This Row],[Costo Unitario SIN Comision]]-VENTAS[[#This Row],[Comisión Unitaria 10%]]-0.01*VENTAS[[#This Row],[Precio Venta]])</f>
        <v>16.9</v>
      </c>
      <c r="M1994" s="46"/>
      <c r="N1994" s="47" t="s">
        <v>26681</v>
      </c>
    </row>
    <row r="1995" ht="17" customHeight="1" spans="1:14">
      <c r="A1995" s="38">
        <v>45795.643912037</v>
      </c>
      <c r="B1995" s="39"/>
      <c r="C1995" s="39"/>
      <c r="D1995" s="39" t="s">
        <v>26610</v>
      </c>
      <c r="E1995" s="39" t="s">
        <v>17508</v>
      </c>
      <c r="F1995" s="41" t="s">
        <v>17507</v>
      </c>
      <c r="G1995" s="39">
        <v>1</v>
      </c>
      <c r="H1995" s="42">
        <v>28</v>
      </c>
      <c r="I1995" s="44">
        <f>VENTAS[[#This Row],[Cantidad]]*VENTAS[[#This Row],[Precio Venta]]</f>
        <v>28</v>
      </c>
      <c r="J1995" s="42">
        <f>IF(VENTAS[[#This Row],[Nombre del Gestor]]&gt;1,VENTAS[[#This Row],[Precio Venta]]*10%,0)</f>
        <v>2.8</v>
      </c>
      <c r="K1995" s="42">
        <f>IFERROR(VLOOKUP(VENTAS[[#This Row],[Código del producto Vendido]],STOCK[],13,FALSE),VENTAS[[#This Row],[Precio Venta]]*0.6)-VENTAS[[#This Row],[Comisión Unitaria 10%]]</f>
        <v>15.5</v>
      </c>
      <c r="L1995" s="42">
        <f>VENTAS[[#This Row],[Cantidad]]*(VENTAS[[#This Row],[Precio Venta]]-VENTAS[[#This Row],[Costo Unitario SIN Comision]]-VENTAS[[#This Row],[Comisión Unitaria 10%]]-0.01*VENTAS[[#This Row],[Precio Venta]])</f>
        <v>9.42</v>
      </c>
      <c r="M1995" s="46"/>
      <c r="N1995" s="47" t="s">
        <v>26682</v>
      </c>
    </row>
    <row r="1996" ht="34" customHeight="1" spans="1:14">
      <c r="A1996" s="38">
        <v>45795.6447800926</v>
      </c>
      <c r="B1996" s="39"/>
      <c r="C1996" s="39"/>
      <c r="D1996" s="39" t="s">
        <v>26610</v>
      </c>
      <c r="E1996" s="39" t="s">
        <v>16831</v>
      </c>
      <c r="F1996" s="41" t="s">
        <v>16832</v>
      </c>
      <c r="G1996" s="39">
        <v>1</v>
      </c>
      <c r="H1996" s="42">
        <v>35</v>
      </c>
      <c r="I1996" s="44">
        <f>VENTAS[[#This Row],[Cantidad]]*VENTAS[[#This Row],[Precio Venta]]</f>
        <v>35</v>
      </c>
      <c r="J1996" s="42">
        <f>IF(VENTAS[[#This Row],[Nombre del Gestor]]&gt;1,VENTAS[[#This Row],[Precio Venta]]*10%,0)</f>
        <v>3.5</v>
      </c>
      <c r="K1996" s="42">
        <f>IFERROR(VLOOKUP(VENTAS[[#This Row],[Código del producto Vendido]],STOCK[],13,FALSE),VENTAS[[#This Row],[Precio Venta]]*0.6)-VENTAS[[#This Row],[Comisión Unitaria 10%]]</f>
        <v>12.35</v>
      </c>
      <c r="L1996" s="42">
        <f>VENTAS[[#This Row],[Cantidad]]*(VENTAS[[#This Row],[Precio Venta]]-VENTAS[[#This Row],[Costo Unitario SIN Comision]]-VENTAS[[#This Row],[Comisión Unitaria 10%]]-0.01*VENTAS[[#This Row],[Precio Venta]])</f>
        <v>18.8</v>
      </c>
      <c r="M1996" s="46"/>
      <c r="N1996" s="47" t="s">
        <v>26683</v>
      </c>
    </row>
    <row r="1997" ht="17" customHeight="1" spans="1:14">
      <c r="A1997" s="38">
        <v>45795.6453125</v>
      </c>
      <c r="B1997" s="39"/>
      <c r="C1997" s="39"/>
      <c r="D1997" s="39" t="s">
        <v>26610</v>
      </c>
      <c r="E1997" s="39" t="s">
        <v>16737</v>
      </c>
      <c r="F1997" s="41" t="s">
        <v>16739</v>
      </c>
      <c r="G1997" s="39">
        <v>1</v>
      </c>
      <c r="H1997" s="42">
        <v>28</v>
      </c>
      <c r="I1997" s="44">
        <f>VENTAS[[#This Row],[Cantidad]]*VENTAS[[#This Row],[Precio Venta]]</f>
        <v>28</v>
      </c>
      <c r="J1997" s="42">
        <f>IF(VENTAS[[#This Row],[Nombre del Gestor]]&gt;1,VENTAS[[#This Row],[Precio Venta]]*10%,0)</f>
        <v>2.8</v>
      </c>
      <c r="K1997" s="42">
        <f>IFERROR(VLOOKUP(VENTAS[[#This Row],[Código del producto Vendido]],STOCK[],13,FALSE),VENTAS[[#This Row],[Precio Venta]]*0.6)-VENTAS[[#This Row],[Comisión Unitaria 10%]]</f>
        <v>13.96</v>
      </c>
      <c r="L1997" s="42">
        <f>VENTAS[[#This Row],[Cantidad]]*(VENTAS[[#This Row],[Precio Venta]]-VENTAS[[#This Row],[Costo Unitario SIN Comision]]-VENTAS[[#This Row],[Comisión Unitaria 10%]]-0.01*VENTAS[[#This Row],[Precio Venta]])</f>
        <v>10.96</v>
      </c>
      <c r="M1997" s="46"/>
      <c r="N1997" s="47" t="s">
        <v>26684</v>
      </c>
    </row>
    <row r="1998" ht="34" customHeight="1" spans="1:14">
      <c r="A1998" s="38">
        <v>45795.6457175926</v>
      </c>
      <c r="B1998" s="39"/>
      <c r="C1998" s="39"/>
      <c r="D1998" s="39" t="s">
        <v>26610</v>
      </c>
      <c r="E1998" s="39" t="s">
        <v>17562</v>
      </c>
      <c r="F1998" s="41" t="s">
        <v>17561</v>
      </c>
      <c r="G1998" s="39">
        <v>1</v>
      </c>
      <c r="H1998" s="42">
        <v>25</v>
      </c>
      <c r="I1998" s="44">
        <f>VENTAS[[#This Row],[Cantidad]]*VENTAS[[#This Row],[Precio Venta]]</f>
        <v>25</v>
      </c>
      <c r="J1998" s="42">
        <f>IF(VENTAS[[#This Row],[Nombre del Gestor]]&gt;1,VENTAS[[#This Row],[Precio Venta]]*10%,0)</f>
        <v>2.5</v>
      </c>
      <c r="K1998" s="42">
        <f>IFERROR(VLOOKUP(VENTAS[[#This Row],[Código del producto Vendido]],STOCK[],13,FALSE),VENTAS[[#This Row],[Precio Venta]]*0.6)-VENTAS[[#This Row],[Comisión Unitaria 10%]]</f>
        <v>7.3</v>
      </c>
      <c r="L1998" s="42">
        <f>VENTAS[[#This Row],[Cantidad]]*(VENTAS[[#This Row],[Precio Venta]]-VENTAS[[#This Row],[Costo Unitario SIN Comision]]-VENTAS[[#This Row],[Comisión Unitaria 10%]]-0.01*VENTAS[[#This Row],[Precio Venta]])</f>
        <v>14.95</v>
      </c>
      <c r="M1998" s="46"/>
      <c r="N1998" s="47" t="s">
        <v>26685</v>
      </c>
    </row>
    <row r="1999" ht="34" customHeight="1" spans="1:14">
      <c r="A1999" s="38">
        <v>45795.7748032407</v>
      </c>
      <c r="B1999" s="39"/>
      <c r="C1999" s="39"/>
      <c r="D1999" s="39" t="s">
        <v>26686</v>
      </c>
      <c r="E1999" s="39" t="s">
        <v>26675</v>
      </c>
      <c r="F1999" s="41" t="s">
        <v>17918</v>
      </c>
      <c r="G1999" s="39">
        <v>1</v>
      </c>
      <c r="H1999" s="42">
        <v>30</v>
      </c>
      <c r="I1999" s="44">
        <f>VENTAS[[#This Row],[Cantidad]]*VENTAS[[#This Row],[Precio Venta]]</f>
        <v>30</v>
      </c>
      <c r="J1999" s="42">
        <f>IF(VENTAS[[#This Row],[Nombre del Gestor]]&gt;1,VENTAS[[#This Row],[Precio Venta]]*10%,0)</f>
        <v>3</v>
      </c>
      <c r="K1999" s="42">
        <f>IFERROR(VLOOKUP(VENTAS[[#This Row],[Código del producto Vendido]],STOCK[],13,FALSE),VENTAS[[#This Row],[Precio Venta]]*0.6)-VENTAS[[#This Row],[Comisión Unitaria 10%]]</f>
        <v>13</v>
      </c>
      <c r="L1999" s="42">
        <f>VENTAS[[#This Row],[Cantidad]]*(VENTAS[[#This Row],[Precio Venta]]-VENTAS[[#This Row],[Costo Unitario SIN Comision]]-VENTAS[[#This Row],[Comisión Unitaria 10%]]-0.01*VENTAS[[#This Row],[Precio Venta]])</f>
        <v>13.7</v>
      </c>
      <c r="M1999" s="46"/>
      <c r="N1999" s="47" t="s">
        <v>26687</v>
      </c>
    </row>
    <row r="2000" ht="17" customHeight="1" spans="1:14">
      <c r="A2000" s="38">
        <v>45795.7748032407</v>
      </c>
      <c r="B2000" s="39"/>
      <c r="C2000" s="39"/>
      <c r="D2000" s="39" t="s">
        <v>26686</v>
      </c>
      <c r="E2000" s="39" t="s">
        <v>18638</v>
      </c>
      <c r="F2000" s="41" t="s">
        <v>17661</v>
      </c>
      <c r="G2000" s="39">
        <v>1</v>
      </c>
      <c r="H2000" s="42">
        <v>18</v>
      </c>
      <c r="I2000" s="44">
        <f>VENTAS[[#This Row],[Cantidad]]*VENTAS[[#This Row],[Precio Venta]]</f>
        <v>18</v>
      </c>
      <c r="J2000" s="42">
        <f>IF(VENTAS[[#This Row],[Nombre del Gestor]]&gt;1,VENTAS[[#This Row],[Precio Venta]]*10%,0)</f>
        <v>1.8</v>
      </c>
      <c r="K2000" s="42">
        <f>IFERROR(VLOOKUP(VENTAS[[#This Row],[Código del producto Vendido]],STOCK[],13,FALSE),VENTAS[[#This Row],[Precio Venta]]*0.6)-VENTAS[[#This Row],[Comisión Unitaria 10%]]</f>
        <v>12</v>
      </c>
      <c r="L2000" s="42">
        <f>VENTAS[[#This Row],[Cantidad]]*(VENTAS[[#This Row],[Precio Venta]]-VENTAS[[#This Row],[Costo Unitario SIN Comision]]-VENTAS[[#This Row],[Comisión Unitaria 10%]]-0.01*VENTAS[[#This Row],[Precio Venta]])</f>
        <v>4.02</v>
      </c>
      <c r="M2000" s="46"/>
      <c r="N2000" s="47" t="s">
        <v>26688</v>
      </c>
    </row>
    <row r="2001" ht="34" customHeight="1" spans="1:14">
      <c r="A2001" s="38">
        <v>45795.7748032407</v>
      </c>
      <c r="B2001" s="39"/>
      <c r="C2001" s="39"/>
      <c r="D2001" s="39" t="s">
        <v>26686</v>
      </c>
      <c r="E2001" s="39" t="s">
        <v>26673</v>
      </c>
      <c r="F2001" s="41" t="s">
        <v>17624</v>
      </c>
      <c r="G2001" s="39">
        <v>1</v>
      </c>
      <c r="H2001" s="42">
        <v>40</v>
      </c>
      <c r="I2001" s="44">
        <f>VENTAS[[#This Row],[Cantidad]]*VENTAS[[#This Row],[Precio Venta]]</f>
        <v>40</v>
      </c>
      <c r="J2001" s="42">
        <f>IF(VENTAS[[#This Row],[Nombre del Gestor]]&gt;1,VENTAS[[#This Row],[Precio Venta]]*10%,0)</f>
        <v>4</v>
      </c>
      <c r="K2001" s="42">
        <f>IFERROR(VLOOKUP(VENTAS[[#This Row],[Código del producto Vendido]],STOCK[],13,FALSE),VENTAS[[#This Row],[Precio Venta]]*0.6)-VENTAS[[#This Row],[Comisión Unitaria 10%]]</f>
        <v>5</v>
      </c>
      <c r="L2001" s="42">
        <f>VENTAS[[#This Row],[Cantidad]]*(VENTAS[[#This Row],[Precio Venta]]-VENTAS[[#This Row],[Costo Unitario SIN Comision]]-VENTAS[[#This Row],[Comisión Unitaria 10%]]-0.01*VENTAS[[#This Row],[Precio Venta]])</f>
        <v>30.6</v>
      </c>
      <c r="M2001" s="46"/>
      <c r="N2001" s="47" t="s">
        <v>26689</v>
      </c>
    </row>
    <row r="2002" ht="17" customHeight="1" spans="1:14">
      <c r="A2002" s="38">
        <v>45795.7748032407</v>
      </c>
      <c r="B2002" s="39"/>
      <c r="C2002" s="39"/>
      <c r="D2002" s="39" t="s">
        <v>26686</v>
      </c>
      <c r="E2002" s="39" t="s">
        <v>18126</v>
      </c>
      <c r="F2002" s="41" t="s">
        <v>18127</v>
      </c>
      <c r="G2002" s="39">
        <v>1</v>
      </c>
      <c r="H2002" s="42">
        <v>25</v>
      </c>
      <c r="I2002" s="44">
        <f>VENTAS[[#This Row],[Cantidad]]*VENTAS[[#This Row],[Precio Venta]]</f>
        <v>25</v>
      </c>
      <c r="J2002" s="42">
        <f>IF(VENTAS[[#This Row],[Nombre del Gestor]]&gt;1,VENTAS[[#This Row],[Precio Venta]]*10%,0)</f>
        <v>2.5</v>
      </c>
      <c r="K2002" s="42">
        <f>IFERROR(VLOOKUP(VENTAS[[#This Row],[Código del producto Vendido]],STOCK[],13,FALSE),VENTAS[[#This Row],[Precio Venta]]*0.6)-VENTAS[[#This Row],[Comisión Unitaria 10%]]</f>
        <v>12</v>
      </c>
      <c r="L2002" s="42">
        <f>VENTAS[[#This Row],[Cantidad]]*(VENTAS[[#This Row],[Precio Venta]]-VENTAS[[#This Row],[Costo Unitario SIN Comision]]-VENTAS[[#This Row],[Comisión Unitaria 10%]]-0.01*VENTAS[[#This Row],[Precio Venta]])</f>
        <v>10.25</v>
      </c>
      <c r="M2002" s="46"/>
      <c r="N2002" s="47" t="s">
        <v>26690</v>
      </c>
    </row>
    <row r="2003" ht="17" customHeight="1" spans="1:14">
      <c r="A2003" s="38">
        <v>45795.7799884259</v>
      </c>
      <c r="B2003" s="39"/>
      <c r="C2003" s="39"/>
      <c r="D2003" s="39" t="s">
        <v>26290</v>
      </c>
      <c r="E2003" s="39" t="s">
        <v>19668</v>
      </c>
      <c r="F2003" s="41" t="s">
        <v>19669</v>
      </c>
      <c r="G2003" s="39">
        <v>1</v>
      </c>
      <c r="H2003" s="42">
        <v>30</v>
      </c>
      <c r="I2003" s="44">
        <f>VENTAS[[#This Row],[Cantidad]]*VENTAS[[#This Row],[Precio Venta]]</f>
        <v>30</v>
      </c>
      <c r="J2003" s="42">
        <f>IF(VENTAS[[#This Row],[Nombre del Gestor]]&gt;1,VENTAS[[#This Row],[Precio Venta]]*10%,0)</f>
        <v>3</v>
      </c>
      <c r="K2003" s="42">
        <f>IFERROR(VLOOKUP(VENTAS[[#This Row],[Código del producto Vendido]],STOCK[],13,FALSE),VENTAS[[#This Row],[Precio Venta]]*0.6)-VENTAS[[#This Row],[Comisión Unitaria 10%]]</f>
        <v>12</v>
      </c>
      <c r="L2003" s="42">
        <f>VENTAS[[#This Row],[Cantidad]]*(VENTAS[[#This Row],[Precio Venta]]-VENTAS[[#This Row],[Costo Unitario SIN Comision]]-VENTAS[[#This Row],[Comisión Unitaria 10%]]-0.01*VENTAS[[#This Row],[Precio Venta]])</f>
        <v>14.7</v>
      </c>
      <c r="M2003" s="46"/>
      <c r="N2003" s="47" t="s">
        <v>26691</v>
      </c>
    </row>
    <row r="2004" ht="17" customHeight="1" spans="1:14">
      <c r="A2004" s="38">
        <v>45795.7799884259</v>
      </c>
      <c r="B2004" s="39"/>
      <c r="C2004" s="39"/>
      <c r="D2004" s="39" t="s">
        <v>26290</v>
      </c>
      <c r="E2004" s="39" t="s">
        <v>26692</v>
      </c>
      <c r="F2004" s="41" t="s">
        <v>26693</v>
      </c>
      <c r="G2004" s="39">
        <v>1</v>
      </c>
      <c r="H2004" s="42">
        <v>18</v>
      </c>
      <c r="I2004" s="44">
        <f>VENTAS[[#This Row],[Cantidad]]*VENTAS[[#This Row],[Precio Venta]]</f>
        <v>18</v>
      </c>
      <c r="J2004" s="42">
        <f>IF(VENTAS[[#This Row],[Nombre del Gestor]]&gt;1,VENTAS[[#This Row],[Precio Venta]]*10%,0)</f>
        <v>1.8</v>
      </c>
      <c r="K2004" s="42">
        <f>IFERROR(VLOOKUP(VENTAS[[#This Row],[Código del producto Vendido]],STOCK[],13,FALSE),VENTAS[[#This Row],[Precio Venta]]*0.6)-VENTAS[[#This Row],[Comisión Unitaria 10%]]</f>
        <v>12.2</v>
      </c>
      <c r="L2004" s="42">
        <f>VENTAS[[#This Row],[Cantidad]]*(VENTAS[[#This Row],[Precio Venta]]-VENTAS[[#This Row],[Costo Unitario SIN Comision]]-VENTAS[[#This Row],[Comisión Unitaria 10%]]-0.01*VENTAS[[#This Row],[Precio Venta]])</f>
        <v>3.82</v>
      </c>
      <c r="M2004" s="46"/>
      <c r="N2004" s="47" t="s">
        <v>26694</v>
      </c>
    </row>
    <row r="2005" ht="17" customHeight="1" spans="1:14">
      <c r="A2005" s="38">
        <v>45795.7799884259</v>
      </c>
      <c r="B2005" s="39"/>
      <c r="C2005" s="39"/>
      <c r="D2005" s="39" t="s">
        <v>26290</v>
      </c>
      <c r="E2005" s="39" t="s">
        <v>18906</v>
      </c>
      <c r="F2005" s="41" t="s">
        <v>18907</v>
      </c>
      <c r="G2005" s="39">
        <v>1</v>
      </c>
      <c r="H2005" s="42">
        <v>18</v>
      </c>
      <c r="I2005" s="44">
        <f>VENTAS[[#This Row],[Cantidad]]*VENTAS[[#This Row],[Precio Venta]]</f>
        <v>18</v>
      </c>
      <c r="J2005" s="42">
        <f>IF(VENTAS[[#This Row],[Nombre del Gestor]]&gt;1,VENTAS[[#This Row],[Precio Venta]]*10%,0)</f>
        <v>1.8</v>
      </c>
      <c r="K2005" s="42">
        <f>IFERROR(VLOOKUP(VENTAS[[#This Row],[Código del producto Vendido]],STOCK[],13,FALSE),VENTAS[[#This Row],[Precio Venta]]*0.6)-VENTAS[[#This Row],[Comisión Unitaria 10%]]</f>
        <v>12</v>
      </c>
      <c r="L2005" s="42">
        <f>VENTAS[[#This Row],[Cantidad]]*(VENTAS[[#This Row],[Precio Venta]]-VENTAS[[#This Row],[Costo Unitario SIN Comision]]-VENTAS[[#This Row],[Comisión Unitaria 10%]]-0.01*VENTAS[[#This Row],[Precio Venta]])</f>
        <v>4.02</v>
      </c>
      <c r="M2005" s="46"/>
      <c r="N2005" s="47" t="s">
        <v>26695</v>
      </c>
    </row>
    <row r="2006" ht="34" customHeight="1" spans="1:14">
      <c r="A2006" s="38">
        <v>45795.7799884259</v>
      </c>
      <c r="B2006" s="39"/>
      <c r="C2006" s="39"/>
      <c r="D2006" s="39" t="s">
        <v>26290</v>
      </c>
      <c r="E2006" s="39" t="s">
        <v>18287</v>
      </c>
      <c r="F2006" s="41" t="s">
        <v>18209</v>
      </c>
      <c r="G2006" s="39">
        <v>1</v>
      </c>
      <c r="H2006" s="42">
        <v>20</v>
      </c>
      <c r="I2006" s="44">
        <f>VENTAS[[#This Row],[Cantidad]]*VENTAS[[#This Row],[Precio Venta]]</f>
        <v>20</v>
      </c>
      <c r="J2006" s="42">
        <f>IF(VENTAS[[#This Row],[Nombre del Gestor]]&gt;1,VENTAS[[#This Row],[Precio Venta]]*10%,0)</f>
        <v>2</v>
      </c>
      <c r="K2006" s="42">
        <f>IFERROR(VLOOKUP(VENTAS[[#This Row],[Código del producto Vendido]],STOCK[],13,FALSE),VENTAS[[#This Row],[Precio Venta]]*0.6)-VENTAS[[#This Row],[Comisión Unitaria 10%]]</f>
        <v>12</v>
      </c>
      <c r="L2006" s="42">
        <f>VENTAS[[#This Row],[Cantidad]]*(VENTAS[[#This Row],[Precio Venta]]-VENTAS[[#This Row],[Costo Unitario SIN Comision]]-VENTAS[[#This Row],[Comisión Unitaria 10%]]-0.01*VENTAS[[#This Row],[Precio Venta]])</f>
        <v>5.8</v>
      </c>
      <c r="M2006" s="46"/>
      <c r="N2006" s="47" t="s">
        <v>26696</v>
      </c>
    </row>
    <row r="2007" ht="34" customHeight="1" spans="1:14">
      <c r="A2007" s="38">
        <v>45795.7799884259</v>
      </c>
      <c r="B2007" s="39"/>
      <c r="C2007" s="39"/>
      <c r="D2007" s="39" t="s">
        <v>26290</v>
      </c>
      <c r="E2007" s="39" t="s">
        <v>19949</v>
      </c>
      <c r="F2007" s="41" t="s">
        <v>19950</v>
      </c>
      <c r="G2007" s="39">
        <v>1</v>
      </c>
      <c r="H2007" s="42">
        <v>20</v>
      </c>
      <c r="I2007" s="44">
        <f>VENTAS[[#This Row],[Cantidad]]*VENTAS[[#This Row],[Precio Venta]]</f>
        <v>20</v>
      </c>
      <c r="J2007" s="42">
        <f>IF(VENTAS[[#This Row],[Nombre del Gestor]]&gt;1,VENTAS[[#This Row],[Precio Venta]]*10%,0)</f>
        <v>2</v>
      </c>
      <c r="K2007" s="42">
        <f>IFERROR(VLOOKUP(VENTAS[[#This Row],[Código del producto Vendido]],STOCK[],13,FALSE),VENTAS[[#This Row],[Precio Venta]]*0.6)-VENTAS[[#This Row],[Comisión Unitaria 10%]]</f>
        <v>12</v>
      </c>
      <c r="L2007" s="42">
        <f>VENTAS[[#This Row],[Cantidad]]*(VENTAS[[#This Row],[Precio Venta]]-VENTAS[[#This Row],[Costo Unitario SIN Comision]]-VENTAS[[#This Row],[Comisión Unitaria 10%]]-0.01*VENTAS[[#This Row],[Precio Venta]])</f>
        <v>5.8</v>
      </c>
      <c r="M2007" s="46"/>
      <c r="N2007" s="47" t="s">
        <v>26697</v>
      </c>
    </row>
    <row r="2008" ht="17" customHeight="1" spans="1:14">
      <c r="A2008" s="38">
        <v>45795.7827430556</v>
      </c>
      <c r="B2008" s="39"/>
      <c r="C2008" s="39"/>
      <c r="D2008" s="39" t="s">
        <v>26632</v>
      </c>
      <c r="E2008" s="39" t="s">
        <v>19296</v>
      </c>
      <c r="F2008" s="41" t="s">
        <v>19297</v>
      </c>
      <c r="G2008" s="39">
        <v>1</v>
      </c>
      <c r="H2008" s="42">
        <v>35</v>
      </c>
      <c r="I2008" s="44">
        <f>VENTAS[[#This Row],[Cantidad]]*VENTAS[[#This Row],[Precio Venta]]</f>
        <v>35</v>
      </c>
      <c r="J2008" s="42">
        <f>IF(VENTAS[[#This Row],[Nombre del Gestor]]&gt;1,VENTAS[[#This Row],[Precio Venta]]*10%,0)</f>
        <v>3.5</v>
      </c>
      <c r="K2008" s="42">
        <f>IFERROR(VLOOKUP(VENTAS[[#This Row],[Código del producto Vendido]],STOCK[],13,FALSE),VENTAS[[#This Row],[Precio Venta]]*0.6)-VENTAS[[#This Row],[Comisión Unitaria 10%]]</f>
        <v>25</v>
      </c>
      <c r="L2008" s="42">
        <f>VENTAS[[#This Row],[Cantidad]]*(VENTAS[[#This Row],[Precio Venta]]-VENTAS[[#This Row],[Costo Unitario SIN Comision]]-VENTAS[[#This Row],[Comisión Unitaria 10%]]-0.01*VENTAS[[#This Row],[Precio Venta]])</f>
        <v>6.15</v>
      </c>
      <c r="M2008" s="46"/>
      <c r="N2008" s="47" t="s">
        <v>26698</v>
      </c>
    </row>
    <row r="2009" ht="34" customHeight="1" spans="1:14">
      <c r="A2009" s="38">
        <v>45795.7838425926</v>
      </c>
      <c r="B2009" s="39"/>
      <c r="C2009" s="39"/>
      <c r="D2009" s="39" t="s">
        <v>26290</v>
      </c>
      <c r="E2009" s="39" t="s">
        <v>17140</v>
      </c>
      <c r="F2009" s="41" t="s">
        <v>25729</v>
      </c>
      <c r="G2009" s="39">
        <v>1</v>
      </c>
      <c r="H2009" s="42">
        <v>25</v>
      </c>
      <c r="I2009" s="44">
        <f>VENTAS[[#This Row],[Cantidad]]*VENTAS[[#This Row],[Precio Venta]]</f>
        <v>25</v>
      </c>
      <c r="J2009" s="42">
        <f>IF(VENTAS[[#This Row],[Nombre del Gestor]]&gt;1,VENTAS[[#This Row],[Precio Venta]]*10%,0)</f>
        <v>2.5</v>
      </c>
      <c r="K2009" s="42">
        <f>IFERROR(VLOOKUP(VENTAS[[#This Row],[Código del producto Vendido]],STOCK[],13,FALSE),VENTAS[[#This Row],[Precio Venta]]*0.6)-VENTAS[[#This Row],[Comisión Unitaria 10%]]</f>
        <v>9</v>
      </c>
      <c r="L2009" s="42">
        <f>VENTAS[[#This Row],[Cantidad]]*(VENTAS[[#This Row],[Precio Venta]]-VENTAS[[#This Row],[Costo Unitario SIN Comision]]-VENTAS[[#This Row],[Comisión Unitaria 10%]]-0.01*VENTAS[[#This Row],[Precio Venta]])</f>
        <v>13.25</v>
      </c>
      <c r="M2009" s="46"/>
      <c r="N2009" s="47" t="s">
        <v>26699</v>
      </c>
    </row>
    <row r="2010" ht="17" customHeight="1" spans="1:14">
      <c r="A2010" s="38">
        <v>45795.7838425926</v>
      </c>
      <c r="B2010" s="39"/>
      <c r="C2010" s="39"/>
      <c r="D2010" s="39" t="s">
        <v>26290</v>
      </c>
      <c r="E2010" s="39" t="s">
        <v>19934</v>
      </c>
      <c r="F2010" s="41" t="s">
        <v>19935</v>
      </c>
      <c r="G2010" s="39">
        <v>1</v>
      </c>
      <c r="H2010" s="42">
        <v>55</v>
      </c>
      <c r="I2010" s="44">
        <f>VENTAS[[#This Row],[Cantidad]]*VENTAS[[#This Row],[Precio Venta]]</f>
        <v>55</v>
      </c>
      <c r="J2010" s="42">
        <f>IF(VENTAS[[#This Row],[Nombre del Gestor]]&gt;1,VENTAS[[#This Row],[Precio Venta]]*10%,0)</f>
        <v>5.5</v>
      </c>
      <c r="K2010" s="42">
        <f>IFERROR(VLOOKUP(VENTAS[[#This Row],[Código del producto Vendido]],STOCK[],13,FALSE),VENTAS[[#This Row],[Precio Venta]]*0.6)-VENTAS[[#This Row],[Comisión Unitaria 10%]]</f>
        <v>12</v>
      </c>
      <c r="L2010" s="42">
        <f>VENTAS[[#This Row],[Cantidad]]*(VENTAS[[#This Row],[Precio Venta]]-VENTAS[[#This Row],[Costo Unitario SIN Comision]]-VENTAS[[#This Row],[Comisión Unitaria 10%]]-0.01*VENTAS[[#This Row],[Precio Venta]])</f>
        <v>36.95</v>
      </c>
      <c r="M2010" s="46"/>
      <c r="N2010" s="47" t="s">
        <v>26700</v>
      </c>
    </row>
    <row r="2011" ht="17" customHeight="1" spans="1:14">
      <c r="A2011" s="38">
        <v>45795.7890625</v>
      </c>
      <c r="B2011" s="39"/>
      <c r="C2011" s="39"/>
      <c r="D2011" s="39"/>
      <c r="E2011" s="39" t="s">
        <v>26701</v>
      </c>
      <c r="F2011" s="41" t="s">
        <v>26702</v>
      </c>
      <c r="G2011" s="39">
        <v>1</v>
      </c>
      <c r="H2011" s="42">
        <v>15</v>
      </c>
      <c r="I2011" s="44">
        <f>VENTAS[[#This Row],[Cantidad]]*VENTAS[[#This Row],[Precio Venta]]</f>
        <v>15</v>
      </c>
      <c r="J2011" s="42">
        <f>IF(VENTAS[[#This Row],[Nombre del Gestor]]&gt;1,VENTAS[[#This Row],[Precio Venta]]*10%,0)</f>
        <v>0</v>
      </c>
      <c r="K2011" s="42">
        <f>IFERROR(VLOOKUP(VENTAS[[#This Row],[Código del producto Vendido]],STOCK[],13,FALSE),VENTAS[[#This Row],[Precio Venta]]*0.6)-VENTAS[[#This Row],[Comisión Unitaria 10%]]</f>
        <v>13.5</v>
      </c>
      <c r="L2011" s="42">
        <f>VENTAS[[#This Row],[Cantidad]]*(VENTAS[[#This Row],[Precio Venta]]-VENTAS[[#This Row],[Costo Unitario SIN Comision]]-VENTAS[[#This Row],[Comisión Unitaria 10%]]-0.01*VENTAS[[#This Row],[Precio Venta]])</f>
        <v>1.35</v>
      </c>
      <c r="M2011" s="46"/>
      <c r="N2011" s="47" t="s">
        <v>26703</v>
      </c>
    </row>
    <row r="2012" ht="34" customHeight="1" spans="1:14">
      <c r="A2012" s="38">
        <v>45795.7890625</v>
      </c>
      <c r="B2012" s="39"/>
      <c r="C2012" s="39"/>
      <c r="D2012" s="39"/>
      <c r="E2012" s="39" t="s">
        <v>18287</v>
      </c>
      <c r="F2012" s="41" t="s">
        <v>18209</v>
      </c>
      <c r="G2012" s="39">
        <v>1</v>
      </c>
      <c r="H2012" s="42">
        <v>20</v>
      </c>
      <c r="I2012" s="44">
        <f>VENTAS[[#This Row],[Cantidad]]*VENTAS[[#This Row],[Precio Venta]]</f>
        <v>20</v>
      </c>
      <c r="J2012" s="42">
        <f>IF(VENTAS[[#This Row],[Nombre del Gestor]]&gt;1,VENTAS[[#This Row],[Precio Venta]]*10%,0)</f>
        <v>0</v>
      </c>
      <c r="K2012" s="42">
        <f>IFERROR(VLOOKUP(VENTAS[[#This Row],[Código del producto Vendido]],STOCK[],13,FALSE),VENTAS[[#This Row],[Precio Venta]]*0.6)-VENTAS[[#This Row],[Comisión Unitaria 10%]]</f>
        <v>14</v>
      </c>
      <c r="L2012" s="42">
        <f>VENTAS[[#This Row],[Cantidad]]*(VENTAS[[#This Row],[Precio Venta]]-VENTAS[[#This Row],[Costo Unitario SIN Comision]]-VENTAS[[#This Row],[Comisión Unitaria 10%]]-0.01*VENTAS[[#This Row],[Precio Venta]])</f>
        <v>5.8</v>
      </c>
      <c r="M2012" s="46"/>
      <c r="N2012" s="47" t="s">
        <v>26704</v>
      </c>
    </row>
    <row r="2013" ht="17" customHeight="1" spans="1:14">
      <c r="A2013" s="38">
        <v>45795.7890625</v>
      </c>
      <c r="B2013" s="39"/>
      <c r="C2013" s="39"/>
      <c r="D2013" s="39"/>
      <c r="E2013" s="39" t="s">
        <v>19727</v>
      </c>
      <c r="F2013" s="41" t="s">
        <v>19728</v>
      </c>
      <c r="G2013" s="39">
        <v>1</v>
      </c>
      <c r="H2013" s="42">
        <v>30</v>
      </c>
      <c r="I2013" s="44">
        <f>VENTAS[[#This Row],[Cantidad]]*VENTAS[[#This Row],[Precio Venta]]</f>
        <v>30</v>
      </c>
      <c r="J2013" s="42">
        <f>IF(VENTAS[[#This Row],[Nombre del Gestor]]&gt;1,VENTAS[[#This Row],[Precio Venta]]*10%,0)</f>
        <v>0</v>
      </c>
      <c r="K2013" s="42">
        <f>IFERROR(VLOOKUP(VENTAS[[#This Row],[Código del producto Vendido]],STOCK[],13,FALSE),VENTAS[[#This Row],[Precio Venta]]*0.6)-VENTAS[[#This Row],[Comisión Unitaria 10%]]</f>
        <v>15</v>
      </c>
      <c r="L2013" s="42">
        <f>VENTAS[[#This Row],[Cantidad]]*(VENTAS[[#This Row],[Precio Venta]]-VENTAS[[#This Row],[Costo Unitario SIN Comision]]-VENTAS[[#This Row],[Comisión Unitaria 10%]]-0.01*VENTAS[[#This Row],[Precio Venta]])</f>
        <v>14.7</v>
      </c>
      <c r="M2013" s="46"/>
      <c r="N2013" s="47" t="s">
        <v>26705</v>
      </c>
    </row>
    <row r="2014" ht="34" customHeight="1" spans="1:14">
      <c r="A2014" s="38">
        <v>45796.4703587963</v>
      </c>
      <c r="B2014" s="39"/>
      <c r="C2014" s="39"/>
      <c r="D2014" s="39" t="s">
        <v>24029</v>
      </c>
      <c r="E2014" s="39" t="s">
        <v>17603</v>
      </c>
      <c r="F2014" s="41" t="s">
        <v>17604</v>
      </c>
      <c r="G2014" s="39">
        <v>1</v>
      </c>
      <c r="H2014" s="42">
        <v>25</v>
      </c>
      <c r="I2014" s="44">
        <f>VENTAS[[#This Row],[Cantidad]]*VENTAS[[#This Row],[Precio Venta]]</f>
        <v>25</v>
      </c>
      <c r="J2014" s="42">
        <f>IF(VENTAS[[#This Row],[Nombre del Gestor]]&gt;1,VENTAS[[#This Row],[Precio Venta]]*10%,0)</f>
        <v>2.5</v>
      </c>
      <c r="K2014" s="42">
        <f>IFERROR(VLOOKUP(VENTAS[[#This Row],[Código del producto Vendido]],STOCK[],13,FALSE),VENTAS[[#This Row],[Precio Venta]]*0.6)-VENTAS[[#This Row],[Comisión Unitaria 10%]]</f>
        <v>12</v>
      </c>
      <c r="L2014" s="42">
        <f>VENTAS[[#This Row],[Cantidad]]*(VENTAS[[#This Row],[Precio Venta]]-VENTAS[[#This Row],[Costo Unitario SIN Comision]]-VENTAS[[#This Row],[Comisión Unitaria 10%]]-0.01*VENTAS[[#This Row],[Precio Venta]])</f>
        <v>10.25</v>
      </c>
      <c r="M2014" s="46"/>
      <c r="N2014" s="47" t="s">
        <v>26706</v>
      </c>
    </row>
    <row r="2015" ht="17" customHeight="1" spans="1:14">
      <c r="A2015" s="38">
        <v>45796.4727546296</v>
      </c>
      <c r="B2015" s="39"/>
      <c r="C2015" s="39"/>
      <c r="D2015" s="39" t="s">
        <v>25960</v>
      </c>
      <c r="E2015" s="39" t="s">
        <v>18791</v>
      </c>
      <c r="F2015" s="41" t="s">
        <v>18792</v>
      </c>
      <c r="G2015" s="39">
        <v>1</v>
      </c>
      <c r="H2015" s="42">
        <v>22</v>
      </c>
      <c r="I2015" s="44">
        <f>VENTAS[[#This Row],[Cantidad]]*VENTAS[[#This Row],[Precio Venta]]</f>
        <v>22</v>
      </c>
      <c r="J2015" s="42">
        <f>IF(VENTAS[[#This Row],[Nombre del Gestor]]&gt;1,VENTAS[[#This Row],[Precio Venta]]*10%,0)</f>
        <v>2.2</v>
      </c>
      <c r="K2015" s="42">
        <f>IFERROR(VLOOKUP(VENTAS[[#This Row],[Código del producto Vendido]],STOCK[],13,FALSE),VENTAS[[#This Row],[Precio Venta]]*0.6)-VENTAS[[#This Row],[Comisión Unitaria 10%]]</f>
        <v>12.27</v>
      </c>
      <c r="L2015" s="42">
        <f>VENTAS[[#This Row],[Cantidad]]*(VENTAS[[#This Row],[Precio Venta]]-VENTAS[[#This Row],[Costo Unitario SIN Comision]]-VENTAS[[#This Row],[Comisión Unitaria 10%]]-0.01*VENTAS[[#This Row],[Precio Venta]])</f>
        <v>7.31</v>
      </c>
      <c r="M2015" s="46"/>
      <c r="N2015" s="47" t="s">
        <v>26707</v>
      </c>
    </row>
    <row r="2016" ht="17" customHeight="1" spans="1:14">
      <c r="A2016" s="38">
        <v>45796.4752199074</v>
      </c>
      <c r="B2016" s="39"/>
      <c r="C2016" s="39"/>
      <c r="D2016" s="39" t="s">
        <v>23196</v>
      </c>
      <c r="E2016" s="39" t="s">
        <v>19250</v>
      </c>
      <c r="F2016" s="41" t="s">
        <v>19251</v>
      </c>
      <c r="G2016" s="39">
        <v>1</v>
      </c>
      <c r="H2016" s="42">
        <v>35</v>
      </c>
      <c r="I2016" s="44">
        <f>VENTAS[[#This Row],[Cantidad]]*VENTAS[[#This Row],[Precio Venta]]</f>
        <v>35</v>
      </c>
      <c r="J2016" s="42">
        <f>IF(VENTAS[[#This Row],[Nombre del Gestor]]&gt;1,VENTAS[[#This Row],[Precio Venta]]*10%,0)</f>
        <v>3.5</v>
      </c>
      <c r="K2016" s="42">
        <f>IFERROR(VLOOKUP(VENTAS[[#This Row],[Código del producto Vendido]],STOCK[],13,FALSE),VENTAS[[#This Row],[Precio Venta]]*0.6)-VENTAS[[#This Row],[Comisión Unitaria 10%]]</f>
        <v>25</v>
      </c>
      <c r="L2016" s="42">
        <f>VENTAS[[#This Row],[Cantidad]]*(VENTAS[[#This Row],[Precio Venta]]-VENTAS[[#This Row],[Costo Unitario SIN Comision]]-VENTAS[[#This Row],[Comisión Unitaria 10%]]-0.01*VENTAS[[#This Row],[Precio Venta]])</f>
        <v>6.15</v>
      </c>
      <c r="M2016" s="46"/>
      <c r="N2016" s="47" t="s">
        <v>26708</v>
      </c>
    </row>
    <row r="2017" ht="17" customHeight="1" spans="1:14">
      <c r="A2017" s="38">
        <v>45796.4752199074</v>
      </c>
      <c r="B2017" s="39"/>
      <c r="C2017" s="39"/>
      <c r="D2017" s="39" t="s">
        <v>23196</v>
      </c>
      <c r="E2017" s="39" t="s">
        <v>19300</v>
      </c>
      <c r="F2017" s="41" t="s">
        <v>19301</v>
      </c>
      <c r="G2017" s="39">
        <v>1</v>
      </c>
      <c r="H2017" s="42">
        <v>40</v>
      </c>
      <c r="I2017" s="44">
        <f>VENTAS[[#This Row],[Cantidad]]*VENTAS[[#This Row],[Precio Venta]]</f>
        <v>40</v>
      </c>
      <c r="J2017" s="42">
        <f>IF(VENTAS[[#This Row],[Nombre del Gestor]]&gt;1,VENTAS[[#This Row],[Precio Venta]]*10%,0)</f>
        <v>4</v>
      </c>
      <c r="K2017" s="42">
        <f>IFERROR(VLOOKUP(VENTAS[[#This Row],[Código del producto Vendido]],STOCK[],13,FALSE),VENTAS[[#This Row],[Precio Venta]]*0.6)-VENTAS[[#This Row],[Comisión Unitaria 10%]]</f>
        <v>30</v>
      </c>
      <c r="L2017" s="42">
        <f>VENTAS[[#This Row],[Cantidad]]*(VENTAS[[#This Row],[Precio Venta]]-VENTAS[[#This Row],[Costo Unitario SIN Comision]]-VENTAS[[#This Row],[Comisión Unitaria 10%]]-0.01*VENTAS[[#This Row],[Precio Venta]])</f>
        <v>5.6</v>
      </c>
      <c r="M2017" s="46"/>
      <c r="N2017" s="47" t="s">
        <v>26709</v>
      </c>
    </row>
    <row r="2018" ht="17" customHeight="1" spans="1:14">
      <c r="A2018" s="38">
        <v>45796.6362152778</v>
      </c>
      <c r="B2018" s="39"/>
      <c r="C2018" s="39"/>
      <c r="D2018" s="39" t="s">
        <v>26710</v>
      </c>
      <c r="E2018" s="39" t="s">
        <v>26711</v>
      </c>
      <c r="F2018" s="41" t="s">
        <v>19075</v>
      </c>
      <c r="G2018" s="39">
        <v>1</v>
      </c>
      <c r="H2018" s="42">
        <v>30</v>
      </c>
      <c r="I2018" s="44">
        <f>VENTAS[[#This Row],[Cantidad]]*VENTAS[[#This Row],[Precio Venta]]</f>
        <v>30</v>
      </c>
      <c r="J2018" s="42">
        <f>IF(VENTAS[[#This Row],[Nombre del Gestor]]&gt;1,VENTAS[[#This Row],[Precio Venta]]*10%,0)</f>
        <v>3</v>
      </c>
      <c r="K2018" s="42">
        <f>IFERROR(VLOOKUP(VENTAS[[#This Row],[Código del producto Vendido]],STOCK[],13,FALSE),VENTAS[[#This Row],[Precio Venta]]*0.6)-VENTAS[[#This Row],[Comisión Unitaria 10%]]</f>
        <v>15</v>
      </c>
      <c r="L2018" s="42">
        <f>VENTAS[[#This Row],[Cantidad]]*(VENTAS[[#This Row],[Precio Venta]]-VENTAS[[#This Row],[Costo Unitario SIN Comision]]-VENTAS[[#This Row],[Comisión Unitaria 10%]]-0.01*VENTAS[[#This Row],[Precio Venta]])</f>
        <v>11.7</v>
      </c>
      <c r="M2018" s="46"/>
      <c r="N2018" s="47" t="s">
        <v>26712</v>
      </c>
    </row>
    <row r="2019" ht="34" customHeight="1" spans="1:14">
      <c r="A2019" s="38">
        <v>45796.7590277778</v>
      </c>
      <c r="B2019" s="39"/>
      <c r="C2019" s="39"/>
      <c r="D2019" s="39" t="s">
        <v>25960</v>
      </c>
      <c r="E2019" s="39" t="s">
        <v>18798</v>
      </c>
      <c r="F2019" s="41" t="s">
        <v>26142</v>
      </c>
      <c r="G2019" s="39">
        <v>1</v>
      </c>
      <c r="H2019" s="42">
        <v>50</v>
      </c>
      <c r="I2019" s="44">
        <f>VENTAS[[#This Row],[Cantidad]]*VENTAS[[#This Row],[Precio Venta]]</f>
        <v>50</v>
      </c>
      <c r="J2019" s="42">
        <f>IF(VENTAS[[#This Row],[Nombre del Gestor]]&gt;1,VENTAS[[#This Row],[Precio Venta]]*10%,0)</f>
        <v>5</v>
      </c>
      <c r="K2019" s="42">
        <f>IFERROR(VLOOKUP(VENTAS[[#This Row],[Código del producto Vendido]],STOCK[],13,FALSE),VENTAS[[#This Row],[Precio Venta]]*0.6)-VENTAS[[#This Row],[Comisión Unitaria 10%]]</f>
        <v>29.99</v>
      </c>
      <c r="L2019" s="42">
        <f>VENTAS[[#This Row],[Cantidad]]*(VENTAS[[#This Row],[Precio Venta]]-VENTAS[[#This Row],[Costo Unitario SIN Comision]]-VENTAS[[#This Row],[Comisión Unitaria 10%]]-0.01*VENTAS[[#This Row],[Precio Venta]])</f>
        <v>14.51</v>
      </c>
      <c r="M2019" s="46"/>
      <c r="N2019" s="47" t="s">
        <v>26713</v>
      </c>
    </row>
    <row r="2020" ht="34" customHeight="1" spans="1:14">
      <c r="A2020" s="38">
        <v>45796.7696875</v>
      </c>
      <c r="B2020" s="39"/>
      <c r="C2020" s="39"/>
      <c r="D2020" s="39" t="s">
        <v>25868</v>
      </c>
      <c r="E2020" s="39" t="s">
        <v>19072</v>
      </c>
      <c r="F2020" s="41" t="s">
        <v>19073</v>
      </c>
      <c r="G2020" s="39">
        <v>1</v>
      </c>
      <c r="H2020" s="42">
        <v>18</v>
      </c>
      <c r="I2020" s="44">
        <f>VENTAS[[#This Row],[Cantidad]]*VENTAS[[#This Row],[Precio Venta]]</f>
        <v>18</v>
      </c>
      <c r="J2020" s="42">
        <f>IF(VENTAS[[#This Row],[Nombre del Gestor]]&gt;1,VENTAS[[#This Row],[Precio Venta]]*10%,0)</f>
        <v>1.8</v>
      </c>
      <c r="K2020" s="42">
        <f>IFERROR(VLOOKUP(VENTAS[[#This Row],[Código del producto Vendido]],STOCK[],13,FALSE),VENTAS[[#This Row],[Precio Venta]]*0.6)-VENTAS[[#This Row],[Comisión Unitaria 10%]]</f>
        <v>12</v>
      </c>
      <c r="L2020" s="42">
        <f>VENTAS[[#This Row],[Cantidad]]*(VENTAS[[#This Row],[Precio Venta]]-VENTAS[[#This Row],[Costo Unitario SIN Comision]]-VENTAS[[#This Row],[Comisión Unitaria 10%]]-0.01*VENTAS[[#This Row],[Precio Venta]])</f>
        <v>4.02</v>
      </c>
      <c r="M2020" s="46"/>
      <c r="N2020" s="47" t="s">
        <v>26714</v>
      </c>
    </row>
    <row r="2021" ht="34" customHeight="1" spans="1:14">
      <c r="A2021" s="38">
        <v>45796.8409027778</v>
      </c>
      <c r="B2021" s="39"/>
      <c r="C2021" s="39"/>
      <c r="D2021" s="39" t="s">
        <v>23196</v>
      </c>
      <c r="E2021" s="39" t="s">
        <v>17603</v>
      </c>
      <c r="F2021" s="41" t="s">
        <v>17604</v>
      </c>
      <c r="G2021" s="39">
        <v>1</v>
      </c>
      <c r="H2021" s="42">
        <v>25</v>
      </c>
      <c r="I2021" s="44">
        <f>VENTAS[[#This Row],[Cantidad]]*VENTAS[[#This Row],[Precio Venta]]</f>
        <v>25</v>
      </c>
      <c r="J2021" s="42">
        <f>IF(VENTAS[[#This Row],[Nombre del Gestor]]&gt;1,VENTAS[[#This Row],[Precio Venta]]*10%,0)</f>
        <v>2.5</v>
      </c>
      <c r="K2021" s="42">
        <f>IFERROR(VLOOKUP(VENTAS[[#This Row],[Código del producto Vendido]],STOCK[],13,FALSE),VENTAS[[#This Row],[Precio Venta]]*0.6)-VENTAS[[#This Row],[Comisión Unitaria 10%]]</f>
        <v>12</v>
      </c>
      <c r="L2021" s="42">
        <f>VENTAS[[#This Row],[Cantidad]]*(VENTAS[[#This Row],[Precio Venta]]-VENTAS[[#This Row],[Costo Unitario SIN Comision]]-VENTAS[[#This Row],[Comisión Unitaria 10%]]-0.01*VENTAS[[#This Row],[Precio Venta]])</f>
        <v>10.25</v>
      </c>
      <c r="M2021" s="46"/>
      <c r="N2021" s="47" t="s">
        <v>26715</v>
      </c>
    </row>
    <row r="2022" ht="17" customHeight="1" spans="1:14">
      <c r="A2022" s="38">
        <v>45796.8629398148</v>
      </c>
      <c r="B2022" s="39"/>
      <c r="C2022" s="39"/>
      <c r="D2022" s="39" t="s">
        <v>26632</v>
      </c>
      <c r="E2022" s="39" t="s">
        <v>26716</v>
      </c>
      <c r="F2022" s="41" t="s">
        <v>26717</v>
      </c>
      <c r="G2022" s="39">
        <v>1</v>
      </c>
      <c r="H2022" s="42">
        <v>15</v>
      </c>
      <c r="I2022" s="44">
        <f>VENTAS[[#This Row],[Cantidad]]*VENTAS[[#This Row],[Precio Venta]]</f>
        <v>15</v>
      </c>
      <c r="J2022" s="42">
        <f>IF(VENTAS[[#This Row],[Nombre del Gestor]]&gt;1,VENTAS[[#This Row],[Precio Venta]]*10%,0)</f>
        <v>1.5</v>
      </c>
      <c r="K2022" s="42">
        <f>IFERROR(VLOOKUP(VENTAS[[#This Row],[Código del producto Vendido]],STOCK[],13,FALSE),VENTAS[[#This Row],[Precio Venta]]*0.6)-VENTAS[[#This Row],[Comisión Unitaria 10%]]</f>
        <v>7.5</v>
      </c>
      <c r="L2022" s="42">
        <f>VENTAS[[#This Row],[Cantidad]]*(VENTAS[[#This Row],[Precio Venta]]-VENTAS[[#This Row],[Costo Unitario SIN Comision]]-VENTAS[[#This Row],[Comisión Unitaria 10%]]-0.01*VENTAS[[#This Row],[Precio Venta]])</f>
        <v>5.85</v>
      </c>
      <c r="M2022" s="46"/>
      <c r="N2022" s="47" t="s">
        <v>26718</v>
      </c>
    </row>
    <row r="2023" ht="34" customHeight="1" spans="1:14">
      <c r="A2023" s="38">
        <v>45796.8642824074</v>
      </c>
      <c r="B2023" s="39"/>
      <c r="C2023" s="39"/>
      <c r="D2023" s="39"/>
      <c r="E2023" s="39" t="s">
        <v>19136</v>
      </c>
      <c r="F2023" s="41" t="s">
        <v>19126</v>
      </c>
      <c r="G2023" s="39">
        <v>1</v>
      </c>
      <c r="H2023" s="42">
        <v>30</v>
      </c>
      <c r="I2023" s="44">
        <f>VENTAS[[#This Row],[Cantidad]]*VENTAS[[#This Row],[Precio Venta]]</f>
        <v>30</v>
      </c>
      <c r="J2023" s="42">
        <f>IF(VENTAS[[#This Row],[Nombre del Gestor]]&gt;1,VENTAS[[#This Row],[Precio Venta]]*10%,0)</f>
        <v>0</v>
      </c>
      <c r="K2023" s="42">
        <f>IFERROR(VLOOKUP(VENTAS[[#This Row],[Código del producto Vendido]],STOCK[],13,FALSE),VENTAS[[#This Row],[Precio Venta]]*0.6)-VENTAS[[#This Row],[Comisión Unitaria 10%]]</f>
        <v>15</v>
      </c>
      <c r="L2023" s="42">
        <f>VENTAS[[#This Row],[Cantidad]]*(VENTAS[[#This Row],[Precio Venta]]-VENTAS[[#This Row],[Costo Unitario SIN Comision]]-VENTAS[[#This Row],[Comisión Unitaria 10%]]-0.01*VENTAS[[#This Row],[Precio Venta]])</f>
        <v>14.7</v>
      </c>
      <c r="M2023" s="46"/>
      <c r="N2023" s="47" t="s">
        <v>26719</v>
      </c>
    </row>
    <row r="2024" ht="17" customHeight="1" spans="1:14">
      <c r="A2024" s="38">
        <v>45796.8642824074</v>
      </c>
      <c r="B2024" s="39"/>
      <c r="C2024" s="39"/>
      <c r="D2024" s="39"/>
      <c r="E2024" s="39" t="s">
        <v>18493</v>
      </c>
      <c r="F2024" s="41" t="s">
        <v>18494</v>
      </c>
      <c r="G2024" s="39">
        <v>1</v>
      </c>
      <c r="H2024" s="42">
        <v>25</v>
      </c>
      <c r="I2024" s="44">
        <f>VENTAS[[#This Row],[Cantidad]]*VENTAS[[#This Row],[Precio Venta]]</f>
        <v>25</v>
      </c>
      <c r="J2024" s="42">
        <f>IF(VENTAS[[#This Row],[Nombre del Gestor]]&gt;1,VENTAS[[#This Row],[Precio Venta]]*10%,0)</f>
        <v>0</v>
      </c>
      <c r="K2024" s="42">
        <f>IFERROR(VLOOKUP(VENTAS[[#This Row],[Código del producto Vendido]],STOCK[],13,FALSE),VENTAS[[#This Row],[Precio Venta]]*0.6)-VENTAS[[#This Row],[Comisión Unitaria 10%]]</f>
        <v>14.5</v>
      </c>
      <c r="L2024" s="42">
        <f>VENTAS[[#This Row],[Cantidad]]*(VENTAS[[#This Row],[Precio Venta]]-VENTAS[[#This Row],[Costo Unitario SIN Comision]]-VENTAS[[#This Row],[Comisión Unitaria 10%]]-0.01*VENTAS[[#This Row],[Precio Venta]])</f>
        <v>10.25</v>
      </c>
      <c r="M2024" s="46"/>
      <c r="N2024" s="47" t="s">
        <v>26720</v>
      </c>
    </row>
    <row r="2025" ht="17" customHeight="1" spans="1:14">
      <c r="A2025" s="38">
        <v>45796.8665972222</v>
      </c>
      <c r="B2025" s="39"/>
      <c r="C2025" s="39"/>
      <c r="D2025" s="39"/>
      <c r="E2025" s="39" t="s">
        <v>26721</v>
      </c>
      <c r="F2025" s="41" t="s">
        <v>26722</v>
      </c>
      <c r="G2025" s="39">
        <v>1</v>
      </c>
      <c r="H2025" s="42">
        <v>35</v>
      </c>
      <c r="I2025" s="44">
        <f>VENTAS[[#This Row],[Cantidad]]*VENTAS[[#This Row],[Precio Venta]]</f>
        <v>35</v>
      </c>
      <c r="J2025" s="42">
        <f>IF(VENTAS[[#This Row],[Nombre del Gestor]]&gt;1,VENTAS[[#This Row],[Precio Venta]]*10%,0)</f>
        <v>0</v>
      </c>
      <c r="K2025" s="42">
        <f>IFERROR(VLOOKUP(VENTAS[[#This Row],[Código del producto Vendido]],STOCK[],13,FALSE),VENTAS[[#This Row],[Precio Venta]]*0.6)-VENTAS[[#This Row],[Comisión Unitaria 10%]]</f>
        <v>14.3</v>
      </c>
      <c r="L2025" s="42">
        <f>VENTAS[[#This Row],[Cantidad]]*(VENTAS[[#This Row],[Precio Venta]]-VENTAS[[#This Row],[Costo Unitario SIN Comision]]-VENTAS[[#This Row],[Comisión Unitaria 10%]]-0.01*VENTAS[[#This Row],[Precio Venta]])</f>
        <v>20.35</v>
      </c>
      <c r="M2025" s="46"/>
      <c r="N2025" s="47" t="s">
        <v>26723</v>
      </c>
    </row>
    <row r="2026" ht="34" customHeight="1" spans="1:14">
      <c r="A2026" s="38">
        <v>45796.8665972222</v>
      </c>
      <c r="B2026" s="39"/>
      <c r="C2026" s="39"/>
      <c r="D2026" s="39"/>
      <c r="E2026" s="39" t="s">
        <v>16997</v>
      </c>
      <c r="F2026" s="41" t="s">
        <v>16998</v>
      </c>
      <c r="G2026" s="39">
        <v>1</v>
      </c>
      <c r="H2026" s="42">
        <v>20</v>
      </c>
      <c r="I2026" s="44">
        <f>VENTAS[[#This Row],[Cantidad]]*VENTAS[[#This Row],[Precio Venta]]</f>
        <v>20</v>
      </c>
      <c r="J2026" s="42">
        <f>IF(VENTAS[[#This Row],[Nombre del Gestor]]&gt;1,VENTAS[[#This Row],[Precio Venta]]*10%,0)</f>
        <v>0</v>
      </c>
      <c r="K2026" s="42">
        <f>IFERROR(VLOOKUP(VENTAS[[#This Row],[Código del producto Vendido]],STOCK[],13,FALSE),VENTAS[[#This Row],[Precio Venta]]*0.6)-VENTAS[[#This Row],[Comisión Unitaria 10%]]</f>
        <v>10.8</v>
      </c>
      <c r="L2026" s="42">
        <f>VENTAS[[#This Row],[Cantidad]]*(VENTAS[[#This Row],[Precio Venta]]-VENTAS[[#This Row],[Costo Unitario SIN Comision]]-VENTAS[[#This Row],[Comisión Unitaria 10%]]-0.01*VENTAS[[#This Row],[Precio Venta]])</f>
        <v>9</v>
      </c>
      <c r="M2026" s="46"/>
      <c r="N2026" s="47" t="s">
        <v>26724</v>
      </c>
    </row>
    <row r="2027" ht="17" customHeight="1" spans="1:14">
      <c r="A2027" s="38">
        <v>45796.8714583333</v>
      </c>
      <c r="B2027" s="39"/>
      <c r="C2027" s="39"/>
      <c r="D2027" s="39" t="s">
        <v>26725</v>
      </c>
      <c r="E2027" s="39" t="s">
        <v>19706</v>
      </c>
      <c r="F2027" s="41" t="s">
        <v>19707</v>
      </c>
      <c r="G2027" s="39">
        <v>1</v>
      </c>
      <c r="H2027" s="42">
        <v>30</v>
      </c>
      <c r="I2027" s="44">
        <f>VENTAS[[#This Row],[Cantidad]]*VENTAS[[#This Row],[Precio Venta]]</f>
        <v>30</v>
      </c>
      <c r="J2027" s="42">
        <f>IF(VENTAS[[#This Row],[Nombre del Gestor]]&gt;1,VENTAS[[#This Row],[Precio Venta]]*10%,0)</f>
        <v>3</v>
      </c>
      <c r="K2027" s="42">
        <f>IFERROR(VLOOKUP(VENTAS[[#This Row],[Código del producto Vendido]],STOCK[],13,FALSE),VENTAS[[#This Row],[Precio Venta]]*0.6)-VENTAS[[#This Row],[Comisión Unitaria 10%]]</f>
        <v>12</v>
      </c>
      <c r="L2027" s="42">
        <f>VENTAS[[#This Row],[Cantidad]]*(VENTAS[[#This Row],[Precio Venta]]-VENTAS[[#This Row],[Costo Unitario SIN Comision]]-VENTAS[[#This Row],[Comisión Unitaria 10%]]-0.01*VENTAS[[#This Row],[Precio Venta]])</f>
        <v>14.7</v>
      </c>
      <c r="M2027" s="46"/>
      <c r="N2027" s="47" t="s">
        <v>26726</v>
      </c>
    </row>
    <row r="2028" ht="34" customHeight="1" spans="1:14">
      <c r="A2028" s="38">
        <v>45796.8714583333</v>
      </c>
      <c r="B2028" s="39"/>
      <c r="C2028" s="39"/>
      <c r="D2028" s="39" t="s">
        <v>26725</v>
      </c>
      <c r="E2028" s="39" t="s">
        <v>19661</v>
      </c>
      <c r="F2028" s="41" t="s">
        <v>19662</v>
      </c>
      <c r="G2028" s="39">
        <v>1</v>
      </c>
      <c r="H2028" s="42">
        <v>25</v>
      </c>
      <c r="I2028" s="44">
        <f>VENTAS[[#This Row],[Cantidad]]*VENTAS[[#This Row],[Precio Venta]]</f>
        <v>25</v>
      </c>
      <c r="J2028" s="42">
        <f>IF(VENTAS[[#This Row],[Nombre del Gestor]]&gt;1,VENTAS[[#This Row],[Precio Venta]]*10%,0)</f>
        <v>2.5</v>
      </c>
      <c r="K2028" s="42">
        <f>IFERROR(VLOOKUP(VENTAS[[#This Row],[Código del producto Vendido]],STOCK[],13,FALSE),VENTAS[[#This Row],[Precio Venta]]*0.6)-VENTAS[[#This Row],[Comisión Unitaria 10%]]</f>
        <v>5.3</v>
      </c>
      <c r="L2028" s="42">
        <f>VENTAS[[#This Row],[Cantidad]]*(VENTAS[[#This Row],[Precio Venta]]-VENTAS[[#This Row],[Costo Unitario SIN Comision]]-VENTAS[[#This Row],[Comisión Unitaria 10%]]-0.01*VENTAS[[#This Row],[Precio Venta]])</f>
        <v>16.95</v>
      </c>
      <c r="M2028" s="46"/>
      <c r="N2028" s="47" t="s">
        <v>26727</v>
      </c>
    </row>
    <row r="2029" ht="17" customHeight="1" spans="1:14">
      <c r="A2029" s="38">
        <v>45796.8714583333</v>
      </c>
      <c r="B2029" s="39"/>
      <c r="C2029" s="39"/>
      <c r="D2029" s="39" t="s">
        <v>26725</v>
      </c>
      <c r="E2029" s="39" t="s">
        <v>19536</v>
      </c>
      <c r="F2029" s="41" t="s">
        <v>19537</v>
      </c>
      <c r="G2029" s="39">
        <v>1</v>
      </c>
      <c r="H2029" s="42">
        <v>28</v>
      </c>
      <c r="I2029" s="44">
        <f>VENTAS[[#This Row],[Cantidad]]*VENTAS[[#This Row],[Precio Venta]]</f>
        <v>28</v>
      </c>
      <c r="J2029" s="42">
        <f>IF(VENTAS[[#This Row],[Nombre del Gestor]]&gt;1,VENTAS[[#This Row],[Precio Venta]]*10%,0)</f>
        <v>2.8</v>
      </c>
      <c r="K2029" s="42">
        <f>IFERROR(VLOOKUP(VENTAS[[#This Row],[Código del producto Vendido]],STOCK[],13,FALSE),VENTAS[[#This Row],[Precio Venta]]*0.6)-VENTAS[[#This Row],[Comisión Unitaria 10%]]</f>
        <v>12</v>
      </c>
      <c r="L2029" s="42">
        <f>VENTAS[[#This Row],[Cantidad]]*(VENTAS[[#This Row],[Precio Venta]]-VENTAS[[#This Row],[Costo Unitario SIN Comision]]-VENTAS[[#This Row],[Comisión Unitaria 10%]]-0.01*VENTAS[[#This Row],[Precio Venta]])</f>
        <v>12.92</v>
      </c>
      <c r="M2029" s="46"/>
      <c r="N2029" s="47" t="s">
        <v>26728</v>
      </c>
    </row>
    <row r="2030" ht="17" customHeight="1" spans="1:14">
      <c r="A2030" s="38">
        <v>45796.8714583333</v>
      </c>
      <c r="B2030" s="39"/>
      <c r="C2030" s="39"/>
      <c r="D2030" s="39" t="s">
        <v>26725</v>
      </c>
      <c r="E2030" s="39" t="s">
        <v>18902</v>
      </c>
      <c r="F2030" s="41" t="s">
        <v>26729</v>
      </c>
      <c r="G2030" s="39">
        <v>1</v>
      </c>
      <c r="H2030" s="42">
        <v>18</v>
      </c>
      <c r="I2030" s="44">
        <f>VENTAS[[#This Row],[Cantidad]]*VENTAS[[#This Row],[Precio Venta]]</f>
        <v>18</v>
      </c>
      <c r="J2030" s="42">
        <f>IF(VENTAS[[#This Row],[Nombre del Gestor]]&gt;1,VENTAS[[#This Row],[Precio Venta]]*10%,0)</f>
        <v>1.8</v>
      </c>
      <c r="K2030" s="42">
        <f>IFERROR(VLOOKUP(VENTAS[[#This Row],[Código del producto Vendido]],STOCK[],13,FALSE),VENTAS[[#This Row],[Precio Venta]]*0.6)-VENTAS[[#This Row],[Comisión Unitaria 10%]]</f>
        <v>12</v>
      </c>
      <c r="L2030" s="42">
        <f>VENTAS[[#This Row],[Cantidad]]*(VENTAS[[#This Row],[Precio Venta]]-VENTAS[[#This Row],[Costo Unitario SIN Comision]]-VENTAS[[#This Row],[Comisión Unitaria 10%]]-0.01*VENTAS[[#This Row],[Precio Venta]])</f>
        <v>4.02</v>
      </c>
      <c r="M2030" s="46"/>
      <c r="N2030" s="47" t="s">
        <v>26730</v>
      </c>
    </row>
    <row r="2031" ht="34" customHeight="1" spans="1:14">
      <c r="A2031" s="38">
        <v>45796.8714583333</v>
      </c>
      <c r="B2031" s="39"/>
      <c r="C2031" s="39"/>
      <c r="D2031" s="39" t="s">
        <v>26725</v>
      </c>
      <c r="E2031" s="39" t="s">
        <v>19060</v>
      </c>
      <c r="F2031" s="41" t="s">
        <v>19061</v>
      </c>
      <c r="G2031" s="39">
        <v>1</v>
      </c>
      <c r="H2031" s="42">
        <v>20</v>
      </c>
      <c r="I2031" s="44">
        <f>VENTAS[[#This Row],[Cantidad]]*VENTAS[[#This Row],[Precio Venta]]</f>
        <v>20</v>
      </c>
      <c r="J2031" s="42">
        <f>IF(VENTAS[[#This Row],[Nombre del Gestor]]&gt;1,VENTAS[[#This Row],[Precio Venta]]*10%,0)</f>
        <v>2</v>
      </c>
      <c r="K2031" s="42">
        <f>IFERROR(VLOOKUP(VENTAS[[#This Row],[Código del producto Vendido]],STOCK[],13,FALSE),VENTAS[[#This Row],[Precio Venta]]*0.6)-VENTAS[[#This Row],[Comisión Unitaria 10%]]</f>
        <v>12</v>
      </c>
      <c r="L2031" s="42">
        <f>VENTAS[[#This Row],[Cantidad]]*(VENTAS[[#This Row],[Precio Venta]]-VENTAS[[#This Row],[Costo Unitario SIN Comision]]-VENTAS[[#This Row],[Comisión Unitaria 10%]]-0.01*VENTAS[[#This Row],[Precio Venta]])</f>
        <v>5.8</v>
      </c>
      <c r="M2031" s="46"/>
      <c r="N2031" s="47" t="s">
        <v>26731</v>
      </c>
    </row>
    <row r="2032" ht="17" customHeight="1" spans="1:14">
      <c r="A2032" s="38">
        <v>45796.8714583333</v>
      </c>
      <c r="B2032" s="39"/>
      <c r="C2032" s="39"/>
      <c r="D2032" s="39" t="s">
        <v>26725</v>
      </c>
      <c r="E2032" s="39" t="s">
        <v>26732</v>
      </c>
      <c r="F2032" s="41" t="s">
        <v>26733</v>
      </c>
      <c r="G2032" s="39">
        <v>1</v>
      </c>
      <c r="H2032" s="42">
        <v>18</v>
      </c>
      <c r="I2032" s="44">
        <f>VENTAS[[#This Row],[Cantidad]]*VENTAS[[#This Row],[Precio Venta]]</f>
        <v>18</v>
      </c>
      <c r="J2032" s="42">
        <f>IF(VENTAS[[#This Row],[Nombre del Gestor]]&gt;1,VENTAS[[#This Row],[Precio Venta]]*10%,0)</f>
        <v>1.8</v>
      </c>
      <c r="K2032" s="42">
        <f>IFERROR(VLOOKUP(VENTAS[[#This Row],[Código del producto Vendido]],STOCK[],13,FALSE),VENTAS[[#This Row],[Precio Venta]]*0.6)-VENTAS[[#This Row],[Comisión Unitaria 10%]]</f>
        <v>12</v>
      </c>
      <c r="L2032" s="42">
        <f>VENTAS[[#This Row],[Cantidad]]*(VENTAS[[#This Row],[Precio Venta]]-VENTAS[[#This Row],[Costo Unitario SIN Comision]]-VENTAS[[#This Row],[Comisión Unitaria 10%]]-0.01*VENTAS[[#This Row],[Precio Venta]])</f>
        <v>4.02</v>
      </c>
      <c r="M2032" s="46"/>
      <c r="N2032" s="47" t="s">
        <v>26734</v>
      </c>
    </row>
    <row r="2033" ht="17" customHeight="1" spans="1:14">
      <c r="A2033" s="38">
        <v>45796.8714583333</v>
      </c>
      <c r="B2033" s="39"/>
      <c r="C2033" s="39"/>
      <c r="D2033" s="39" t="s">
        <v>26725</v>
      </c>
      <c r="E2033" s="39" t="s">
        <v>26735</v>
      </c>
      <c r="F2033" s="41" t="s">
        <v>26733</v>
      </c>
      <c r="G2033" s="39">
        <v>1</v>
      </c>
      <c r="H2033" s="42">
        <v>18</v>
      </c>
      <c r="I2033" s="44">
        <f>VENTAS[[#This Row],[Cantidad]]*VENTAS[[#This Row],[Precio Venta]]</f>
        <v>18</v>
      </c>
      <c r="J2033" s="42">
        <f>IF(VENTAS[[#This Row],[Nombre del Gestor]]&gt;1,VENTAS[[#This Row],[Precio Venta]]*10%,0)</f>
        <v>1.8</v>
      </c>
      <c r="K2033" s="42">
        <f>IFERROR(VLOOKUP(VENTAS[[#This Row],[Código del producto Vendido]],STOCK[],13,FALSE),VENTAS[[#This Row],[Precio Venta]]*0.6)-VENTAS[[#This Row],[Comisión Unitaria 10%]]</f>
        <v>12</v>
      </c>
      <c r="L2033" s="42">
        <f>VENTAS[[#This Row],[Cantidad]]*(VENTAS[[#This Row],[Precio Venta]]-VENTAS[[#This Row],[Costo Unitario SIN Comision]]-VENTAS[[#This Row],[Comisión Unitaria 10%]]-0.01*VENTAS[[#This Row],[Precio Venta]])</f>
        <v>4.02</v>
      </c>
      <c r="M2033" s="46"/>
      <c r="N2033" s="47" t="s">
        <v>26736</v>
      </c>
    </row>
    <row r="2034" ht="17" customHeight="1" spans="1:14">
      <c r="A2034" s="38">
        <v>45796.8728587963</v>
      </c>
      <c r="B2034" s="39"/>
      <c r="C2034" s="39"/>
      <c r="D2034" s="39" t="s">
        <v>26737</v>
      </c>
      <c r="E2034" s="39" t="s">
        <v>26738</v>
      </c>
      <c r="F2034" s="41" t="s">
        <v>26739</v>
      </c>
      <c r="G2034" s="39">
        <v>1</v>
      </c>
      <c r="H2034" s="42">
        <v>25</v>
      </c>
      <c r="I2034" s="44">
        <f>VENTAS[[#This Row],[Cantidad]]*VENTAS[[#This Row],[Precio Venta]]</f>
        <v>25</v>
      </c>
      <c r="J2034" s="42">
        <f>IF(VENTAS[[#This Row],[Nombre del Gestor]]&gt;1,VENTAS[[#This Row],[Precio Venta]]*10%,0)</f>
        <v>2.5</v>
      </c>
      <c r="K2034" s="42">
        <f>IFERROR(VLOOKUP(VENTAS[[#This Row],[Código del producto Vendido]],STOCK[],13,FALSE),VENTAS[[#This Row],[Precio Venta]]*0.6)-VENTAS[[#This Row],[Comisión Unitaria 10%]]</f>
        <v>12.5</v>
      </c>
      <c r="L2034" s="42">
        <f>VENTAS[[#This Row],[Cantidad]]*(VENTAS[[#This Row],[Precio Venta]]-VENTAS[[#This Row],[Costo Unitario SIN Comision]]-VENTAS[[#This Row],[Comisión Unitaria 10%]]-0.01*VENTAS[[#This Row],[Precio Venta]])</f>
        <v>9.75</v>
      </c>
      <c r="M2034" s="46"/>
      <c r="N2034" s="47" t="s">
        <v>26740</v>
      </c>
    </row>
    <row r="2035" ht="17" customHeight="1" spans="1:14">
      <c r="A2035" s="38">
        <v>45796.8741319445</v>
      </c>
      <c r="B2035" s="39"/>
      <c r="C2035" s="39"/>
      <c r="D2035" s="39" t="s">
        <v>26737</v>
      </c>
      <c r="E2035" s="39" t="s">
        <v>26741</v>
      </c>
      <c r="F2035" s="41" t="s">
        <v>26742</v>
      </c>
      <c r="G2035" s="39">
        <v>1</v>
      </c>
      <c r="H2035" s="42">
        <v>70</v>
      </c>
      <c r="I2035" s="44">
        <f>VENTAS[[#This Row],[Cantidad]]*VENTAS[[#This Row],[Precio Venta]]</f>
        <v>70</v>
      </c>
      <c r="J2035" s="42">
        <f>IF(VENTAS[[#This Row],[Nombre del Gestor]]&gt;1,VENTAS[[#This Row],[Precio Venta]]*10%,0)</f>
        <v>7</v>
      </c>
      <c r="K2035" s="42">
        <f>IFERROR(VLOOKUP(VENTAS[[#This Row],[Código del producto Vendido]],STOCK[],13,FALSE),VENTAS[[#This Row],[Precio Venta]]*0.6)-VENTAS[[#This Row],[Comisión Unitaria 10%]]</f>
        <v>35</v>
      </c>
      <c r="L2035" s="42">
        <f>VENTAS[[#This Row],[Cantidad]]*(VENTAS[[#This Row],[Precio Venta]]-VENTAS[[#This Row],[Costo Unitario SIN Comision]]-VENTAS[[#This Row],[Comisión Unitaria 10%]]-0.01*VENTAS[[#This Row],[Precio Venta]])</f>
        <v>27.3</v>
      </c>
      <c r="M2035" s="46"/>
      <c r="N2035" s="47" t="s">
        <v>26743</v>
      </c>
    </row>
    <row r="2036" ht="34" customHeight="1" spans="1:14">
      <c r="A2036" s="38">
        <v>45797.3940740741</v>
      </c>
      <c r="B2036" s="39"/>
      <c r="C2036" s="39"/>
      <c r="D2036" s="39" t="s">
        <v>26725</v>
      </c>
      <c r="E2036" s="39" t="s">
        <v>19399</v>
      </c>
      <c r="F2036" s="41" t="s">
        <v>26578</v>
      </c>
      <c r="G2036" s="39">
        <v>1</v>
      </c>
      <c r="H2036" s="42">
        <v>20</v>
      </c>
      <c r="I2036" s="44">
        <f>VENTAS[[#This Row],[Cantidad]]*VENTAS[[#This Row],[Precio Venta]]</f>
        <v>20</v>
      </c>
      <c r="J2036" s="42">
        <f>IF(VENTAS[[#This Row],[Nombre del Gestor]]&gt;1,VENTAS[[#This Row],[Precio Venta]]*10%,0)</f>
        <v>2</v>
      </c>
      <c r="K2036" s="42">
        <f>IFERROR(VLOOKUP(VENTAS[[#This Row],[Código del producto Vendido]],STOCK[],13,FALSE),VENTAS[[#This Row],[Precio Venta]]*0.6)-VENTAS[[#This Row],[Comisión Unitaria 10%]]</f>
        <v>12</v>
      </c>
      <c r="L2036" s="42">
        <f>VENTAS[[#This Row],[Cantidad]]*(VENTAS[[#This Row],[Precio Venta]]-VENTAS[[#This Row],[Costo Unitario SIN Comision]]-VENTAS[[#This Row],[Comisión Unitaria 10%]]-0.01*VENTAS[[#This Row],[Precio Venta]])</f>
        <v>5.8</v>
      </c>
      <c r="M2036" s="46"/>
      <c r="N2036" s="47" t="s">
        <v>26744</v>
      </c>
    </row>
    <row r="2037" ht="17" customHeight="1" spans="1:14">
      <c r="A2037" s="38">
        <v>45797.7011805556</v>
      </c>
      <c r="B2037" s="39"/>
      <c r="C2037" s="39"/>
      <c r="D2037" s="39"/>
      <c r="E2037" s="39" t="s">
        <v>19580</v>
      </c>
      <c r="F2037" s="41" t="s">
        <v>19581</v>
      </c>
      <c r="G2037" s="39">
        <v>1</v>
      </c>
      <c r="H2037" s="42">
        <v>15</v>
      </c>
      <c r="I2037" s="44">
        <f>VENTAS[[#This Row],[Cantidad]]*VENTAS[[#This Row],[Precio Venta]]</f>
        <v>15</v>
      </c>
      <c r="J2037" s="42">
        <f>IF(VENTAS[[#This Row],[Nombre del Gestor]]&gt;1,VENTAS[[#This Row],[Precio Venta]]*10%,0)</f>
        <v>0</v>
      </c>
      <c r="K2037" s="42">
        <f>IFERROR(VLOOKUP(VENTAS[[#This Row],[Código del producto Vendido]],STOCK[],13,FALSE),VENTAS[[#This Row],[Precio Venta]]*0.6)-VENTAS[[#This Row],[Comisión Unitaria 10%]]</f>
        <v>13.5</v>
      </c>
      <c r="L2037" s="42">
        <f>VENTAS[[#This Row],[Cantidad]]*(VENTAS[[#This Row],[Precio Venta]]-VENTAS[[#This Row],[Costo Unitario SIN Comision]]-VENTAS[[#This Row],[Comisión Unitaria 10%]]-0.01*VENTAS[[#This Row],[Precio Venta]])</f>
        <v>1.35</v>
      </c>
      <c r="M2037" s="46"/>
      <c r="N2037" s="47" t="s">
        <v>26745</v>
      </c>
    </row>
    <row r="2038" ht="34" customHeight="1" spans="1:14">
      <c r="A2038" s="38">
        <v>45797.708587963</v>
      </c>
      <c r="B2038" s="39"/>
      <c r="C2038" s="39"/>
      <c r="D2038" s="39"/>
      <c r="E2038" s="39" t="s">
        <v>18415</v>
      </c>
      <c r="F2038" s="41" t="s">
        <v>18416</v>
      </c>
      <c r="G2038" s="39">
        <v>1</v>
      </c>
      <c r="H2038" s="42">
        <v>18</v>
      </c>
      <c r="I2038" s="44">
        <f>VENTAS[[#This Row],[Cantidad]]*VENTAS[[#This Row],[Precio Venta]]</f>
        <v>18</v>
      </c>
      <c r="J2038" s="42">
        <f>IF(VENTAS[[#This Row],[Nombre del Gestor]]&gt;1,VENTAS[[#This Row],[Precio Venta]]*10%,0)</f>
        <v>0</v>
      </c>
      <c r="K2038" s="42">
        <f>IFERROR(VLOOKUP(VENTAS[[#This Row],[Código del producto Vendido]],STOCK[],13,FALSE),VENTAS[[#This Row],[Precio Venta]]*0.6)-VENTAS[[#This Row],[Comisión Unitaria 10%]]</f>
        <v>13.8</v>
      </c>
      <c r="L2038" s="42">
        <f>VENTAS[[#This Row],[Cantidad]]*(VENTAS[[#This Row],[Precio Venta]]-VENTAS[[#This Row],[Costo Unitario SIN Comision]]-VENTAS[[#This Row],[Comisión Unitaria 10%]]-0.01*VENTAS[[#This Row],[Precio Venta]])</f>
        <v>4.02</v>
      </c>
      <c r="M2038" s="46"/>
      <c r="N2038" s="47" t="s">
        <v>26746</v>
      </c>
    </row>
    <row r="2039" ht="17" customHeight="1" spans="1:14">
      <c r="A2039" s="38">
        <v>45797.708587963</v>
      </c>
      <c r="B2039" s="39"/>
      <c r="C2039" s="39"/>
      <c r="D2039" s="39"/>
      <c r="E2039" s="39" t="s">
        <v>18972</v>
      </c>
      <c r="F2039" s="41" t="s">
        <v>18973</v>
      </c>
      <c r="G2039" s="39">
        <v>1</v>
      </c>
      <c r="H2039" s="42">
        <v>25</v>
      </c>
      <c r="I2039" s="44">
        <f>VENTAS[[#This Row],[Cantidad]]*VENTAS[[#This Row],[Precio Venta]]</f>
        <v>25</v>
      </c>
      <c r="J2039" s="42">
        <f>IF(VENTAS[[#This Row],[Nombre del Gestor]]&gt;1,VENTAS[[#This Row],[Precio Venta]]*10%,0)</f>
        <v>0</v>
      </c>
      <c r="K2039" s="42">
        <f>IFERROR(VLOOKUP(VENTAS[[#This Row],[Código del producto Vendido]],STOCK[],13,FALSE),VENTAS[[#This Row],[Precio Venta]]*0.6)-VENTAS[[#This Row],[Comisión Unitaria 10%]]</f>
        <v>14.5</v>
      </c>
      <c r="L2039" s="42">
        <f>VENTAS[[#This Row],[Cantidad]]*(VENTAS[[#This Row],[Precio Venta]]-VENTAS[[#This Row],[Costo Unitario SIN Comision]]-VENTAS[[#This Row],[Comisión Unitaria 10%]]-0.01*VENTAS[[#This Row],[Precio Venta]])</f>
        <v>10.25</v>
      </c>
      <c r="M2039" s="46"/>
      <c r="N2039" s="47" t="s">
        <v>26747</v>
      </c>
    </row>
    <row r="2040" ht="17" customHeight="1" spans="1:14">
      <c r="A2040" s="38">
        <v>45797.708587963</v>
      </c>
      <c r="B2040" s="39"/>
      <c r="C2040" s="39"/>
      <c r="D2040" s="39"/>
      <c r="E2040" s="39" t="s">
        <v>19542</v>
      </c>
      <c r="F2040" s="41" t="s">
        <v>19543</v>
      </c>
      <c r="G2040" s="39">
        <v>1</v>
      </c>
      <c r="H2040" s="42">
        <v>35</v>
      </c>
      <c r="I2040" s="44">
        <f>VENTAS[[#This Row],[Cantidad]]*VENTAS[[#This Row],[Precio Venta]]</f>
        <v>35</v>
      </c>
      <c r="J2040" s="42">
        <f>IF(VENTAS[[#This Row],[Nombre del Gestor]]&gt;1,VENTAS[[#This Row],[Precio Venta]]*10%,0)</f>
        <v>0</v>
      </c>
      <c r="K2040" s="42">
        <f>IFERROR(VLOOKUP(VENTAS[[#This Row],[Código del producto Vendido]],STOCK[],13,FALSE),VENTAS[[#This Row],[Precio Venta]]*0.6)-VENTAS[[#This Row],[Comisión Unitaria 10%]]</f>
        <v>15.5</v>
      </c>
      <c r="L2040" s="42">
        <f>VENTAS[[#This Row],[Cantidad]]*(VENTAS[[#This Row],[Precio Venta]]-VENTAS[[#This Row],[Costo Unitario SIN Comision]]-VENTAS[[#This Row],[Comisión Unitaria 10%]]-0.01*VENTAS[[#This Row],[Precio Venta]])</f>
        <v>19.15</v>
      </c>
      <c r="M2040" s="46"/>
      <c r="N2040" s="47" t="s">
        <v>26748</v>
      </c>
    </row>
    <row r="2041" ht="17" customHeight="1" spans="1:14">
      <c r="A2041" s="38">
        <v>45798.2924768518</v>
      </c>
      <c r="B2041" s="39"/>
      <c r="C2041" s="39"/>
      <c r="D2041" s="39" t="s">
        <v>26749</v>
      </c>
      <c r="E2041" s="39" t="s">
        <v>26750</v>
      </c>
      <c r="F2041" s="41" t="s">
        <v>26751</v>
      </c>
      <c r="G2041" s="39">
        <v>1</v>
      </c>
      <c r="H2041" s="42">
        <v>40</v>
      </c>
      <c r="I2041" s="44">
        <f>VENTAS[[#This Row],[Cantidad]]*VENTAS[[#This Row],[Precio Venta]]</f>
        <v>40</v>
      </c>
      <c r="J2041" s="42">
        <f>IF(VENTAS[[#This Row],[Nombre del Gestor]]&gt;1,VENTAS[[#This Row],[Precio Venta]]*10%,0)</f>
        <v>4</v>
      </c>
      <c r="K2041" s="42">
        <f>IFERROR(VLOOKUP(VENTAS[[#This Row],[Código del producto Vendido]],STOCK[],13,FALSE),VENTAS[[#This Row],[Precio Venta]]*0.6)-VENTAS[[#This Row],[Comisión Unitaria 10%]]</f>
        <v>20</v>
      </c>
      <c r="L2041" s="42">
        <f>VENTAS[[#This Row],[Cantidad]]*(VENTAS[[#This Row],[Precio Venta]]-VENTAS[[#This Row],[Costo Unitario SIN Comision]]-VENTAS[[#This Row],[Comisión Unitaria 10%]]-0.01*VENTAS[[#This Row],[Precio Venta]])</f>
        <v>15.6</v>
      </c>
      <c r="M2041" s="46"/>
      <c r="N2041" s="47" t="s">
        <v>26752</v>
      </c>
    </row>
    <row r="2042" ht="34" customHeight="1" spans="1:14">
      <c r="A2042" s="38">
        <v>45798.2924768518</v>
      </c>
      <c r="B2042" s="39"/>
      <c r="C2042" s="39"/>
      <c r="D2042" s="39" t="s">
        <v>26749</v>
      </c>
      <c r="E2042" s="39" t="s">
        <v>26753</v>
      </c>
      <c r="F2042" s="41" t="s">
        <v>26754</v>
      </c>
      <c r="G2042" s="39">
        <v>1</v>
      </c>
      <c r="H2042" s="42">
        <v>40</v>
      </c>
      <c r="I2042" s="44">
        <f>VENTAS[[#This Row],[Cantidad]]*VENTAS[[#This Row],[Precio Venta]]</f>
        <v>40</v>
      </c>
      <c r="J2042" s="42">
        <f>IF(VENTAS[[#This Row],[Nombre del Gestor]]&gt;1,VENTAS[[#This Row],[Precio Venta]]*10%,0)</f>
        <v>4</v>
      </c>
      <c r="K2042" s="42">
        <f>IFERROR(VLOOKUP(VENTAS[[#This Row],[Código del producto Vendido]],STOCK[],13,FALSE),VENTAS[[#This Row],[Precio Venta]]*0.6)-VENTAS[[#This Row],[Comisión Unitaria 10%]]</f>
        <v>20</v>
      </c>
      <c r="L2042" s="42">
        <f>VENTAS[[#This Row],[Cantidad]]*(VENTAS[[#This Row],[Precio Venta]]-VENTAS[[#This Row],[Costo Unitario SIN Comision]]-VENTAS[[#This Row],[Comisión Unitaria 10%]]-0.01*VENTAS[[#This Row],[Precio Venta]])</f>
        <v>15.6</v>
      </c>
      <c r="M2042" s="46"/>
      <c r="N2042" s="47" t="s">
        <v>26755</v>
      </c>
    </row>
    <row r="2043" ht="17" customHeight="1" spans="1:14">
      <c r="A2043" s="38">
        <v>45798.7145601852</v>
      </c>
      <c r="B2043" s="39"/>
      <c r="C2043" s="39"/>
      <c r="D2043" s="39" t="s">
        <v>23345</v>
      </c>
      <c r="E2043" s="39" t="s">
        <v>17272</v>
      </c>
      <c r="F2043" s="41" t="s">
        <v>17273</v>
      </c>
      <c r="G2043" s="39">
        <v>1</v>
      </c>
      <c r="H2043" s="42">
        <v>35</v>
      </c>
      <c r="I2043" s="44">
        <f>VENTAS[[#This Row],[Cantidad]]*VENTAS[[#This Row],[Precio Venta]]</f>
        <v>35</v>
      </c>
      <c r="J2043" s="42">
        <f>IF(VENTAS[[#This Row],[Nombre del Gestor]]&gt;1,VENTAS[[#This Row],[Precio Venta]]*10%,0)</f>
        <v>3.5</v>
      </c>
      <c r="K2043" s="42">
        <f>IFERROR(VLOOKUP(VENTAS[[#This Row],[Código del producto Vendido]],STOCK[],13,FALSE),VENTAS[[#This Row],[Precio Venta]]*0.6)-VENTAS[[#This Row],[Comisión Unitaria 10%]]</f>
        <v>14</v>
      </c>
      <c r="L2043" s="42">
        <f>VENTAS[[#This Row],[Cantidad]]*(VENTAS[[#This Row],[Precio Venta]]-VENTAS[[#This Row],[Costo Unitario SIN Comision]]-VENTAS[[#This Row],[Comisión Unitaria 10%]]-0.01*VENTAS[[#This Row],[Precio Venta]])</f>
        <v>17.15</v>
      </c>
      <c r="M2043" s="46"/>
      <c r="N2043" s="47" t="s">
        <v>26756</v>
      </c>
    </row>
    <row r="2044" ht="17" customHeight="1" spans="1:14">
      <c r="A2044" s="38">
        <v>45798.7145601852</v>
      </c>
      <c r="B2044" s="39"/>
      <c r="C2044" s="39"/>
      <c r="D2044" s="39" t="s">
        <v>23345</v>
      </c>
      <c r="E2044" s="39" t="s">
        <v>17269</v>
      </c>
      <c r="F2044" s="41" t="s">
        <v>17270</v>
      </c>
      <c r="G2044" s="39">
        <v>1</v>
      </c>
      <c r="H2044" s="42">
        <v>30</v>
      </c>
      <c r="I2044" s="44">
        <f>VENTAS[[#This Row],[Cantidad]]*VENTAS[[#This Row],[Precio Venta]]</f>
        <v>30</v>
      </c>
      <c r="J2044" s="42">
        <f>IF(VENTAS[[#This Row],[Nombre del Gestor]]&gt;1,VENTAS[[#This Row],[Precio Venta]]*10%,0)</f>
        <v>3</v>
      </c>
      <c r="K2044" s="42">
        <f>IFERROR(VLOOKUP(VENTAS[[#This Row],[Código del producto Vendido]],STOCK[],13,FALSE),VENTAS[[#This Row],[Precio Venta]]*0.6)-VENTAS[[#This Row],[Comisión Unitaria 10%]]</f>
        <v>14</v>
      </c>
      <c r="L2044" s="42">
        <f>VENTAS[[#This Row],[Cantidad]]*(VENTAS[[#This Row],[Precio Venta]]-VENTAS[[#This Row],[Costo Unitario SIN Comision]]-VENTAS[[#This Row],[Comisión Unitaria 10%]]-0.01*VENTAS[[#This Row],[Precio Venta]])</f>
        <v>12.7</v>
      </c>
      <c r="M2044" s="46"/>
      <c r="N2044" s="47" t="s">
        <v>26757</v>
      </c>
    </row>
    <row r="2045" ht="34" customHeight="1" spans="1:14">
      <c r="A2045" s="38">
        <v>45798.7153125</v>
      </c>
      <c r="B2045" s="39"/>
      <c r="C2045" s="39"/>
      <c r="D2045" s="39" t="s">
        <v>23196</v>
      </c>
      <c r="E2045" s="39" t="s">
        <v>18765</v>
      </c>
      <c r="F2045" s="41" t="s">
        <v>18766</v>
      </c>
      <c r="G2045" s="39">
        <v>1</v>
      </c>
      <c r="H2045" s="42">
        <v>30</v>
      </c>
      <c r="I2045" s="44">
        <f>VENTAS[[#This Row],[Cantidad]]*VENTAS[[#This Row],[Precio Venta]]</f>
        <v>30</v>
      </c>
      <c r="J2045" s="42">
        <f>IF(VENTAS[[#This Row],[Nombre del Gestor]]&gt;1,VENTAS[[#This Row],[Precio Venta]]*10%,0)</f>
        <v>3</v>
      </c>
      <c r="K2045" s="42">
        <f>IFERROR(VLOOKUP(VENTAS[[#This Row],[Código del producto Vendido]],STOCK[],13,FALSE),VENTAS[[#This Row],[Precio Venta]]*0.6)-VENTAS[[#This Row],[Comisión Unitaria 10%]]</f>
        <v>12.73</v>
      </c>
      <c r="L2045" s="42">
        <f>VENTAS[[#This Row],[Cantidad]]*(VENTAS[[#This Row],[Precio Venta]]-VENTAS[[#This Row],[Costo Unitario SIN Comision]]-VENTAS[[#This Row],[Comisión Unitaria 10%]]-0.01*VENTAS[[#This Row],[Precio Venta]])</f>
        <v>13.97</v>
      </c>
      <c r="M2045" s="46"/>
      <c r="N2045" s="47" t="s">
        <v>26758</v>
      </c>
    </row>
    <row r="2046" ht="34" customHeight="1" spans="1:14">
      <c r="A2046" s="38">
        <v>45798.7286458333</v>
      </c>
      <c r="B2046" s="39"/>
      <c r="C2046" s="39"/>
      <c r="D2046" s="39" t="s">
        <v>25960</v>
      </c>
      <c r="E2046" s="39" t="s">
        <v>17936</v>
      </c>
      <c r="F2046" s="41" t="s">
        <v>17022</v>
      </c>
      <c r="G2046" s="39">
        <v>1</v>
      </c>
      <c r="H2046" s="42">
        <v>20</v>
      </c>
      <c r="I2046" s="44">
        <f>VENTAS[[#This Row],[Cantidad]]*VENTAS[[#This Row],[Precio Venta]]</f>
        <v>20</v>
      </c>
      <c r="J2046" s="42">
        <f>IF(VENTAS[[#This Row],[Nombre del Gestor]]&gt;1,VENTAS[[#This Row],[Precio Venta]]*10%,0)</f>
        <v>2</v>
      </c>
      <c r="K2046" s="42">
        <f>IFERROR(VLOOKUP(VENTAS[[#This Row],[Código del producto Vendido]],STOCK[],13,FALSE),VENTAS[[#This Row],[Precio Venta]]*0.6)-VENTAS[[#This Row],[Comisión Unitaria 10%]]</f>
        <v>12</v>
      </c>
      <c r="L2046" s="42">
        <f>VENTAS[[#This Row],[Cantidad]]*(VENTAS[[#This Row],[Precio Venta]]-VENTAS[[#This Row],[Costo Unitario SIN Comision]]-VENTAS[[#This Row],[Comisión Unitaria 10%]]-0.01*VENTAS[[#This Row],[Precio Venta]])</f>
        <v>5.8</v>
      </c>
      <c r="M2046" s="46"/>
      <c r="N2046" s="47" t="s">
        <v>26759</v>
      </c>
    </row>
    <row r="2047" ht="17" customHeight="1" spans="1:14">
      <c r="A2047" s="38">
        <v>45798.7286458333</v>
      </c>
      <c r="B2047" s="39"/>
      <c r="C2047" s="39"/>
      <c r="D2047" s="39" t="s">
        <v>25960</v>
      </c>
      <c r="E2047" s="39" t="s">
        <v>26760</v>
      </c>
      <c r="F2047" s="41" t="s">
        <v>26761</v>
      </c>
      <c r="G2047" s="39">
        <v>1</v>
      </c>
      <c r="H2047" s="42">
        <v>30</v>
      </c>
      <c r="I2047" s="44">
        <f>VENTAS[[#This Row],[Cantidad]]*VENTAS[[#This Row],[Precio Venta]]</f>
        <v>30</v>
      </c>
      <c r="J2047" s="42">
        <f>IF(VENTAS[[#This Row],[Nombre del Gestor]]&gt;1,VENTAS[[#This Row],[Precio Venta]]*10%,0)</f>
        <v>3</v>
      </c>
      <c r="K2047" s="42">
        <f>IFERROR(VLOOKUP(VENTAS[[#This Row],[Código del producto Vendido]],STOCK[],13,FALSE),VENTAS[[#This Row],[Precio Venta]]*0.6)-VENTAS[[#This Row],[Comisión Unitaria 10%]]</f>
        <v>15</v>
      </c>
      <c r="L2047" s="42">
        <f>VENTAS[[#This Row],[Cantidad]]*(VENTAS[[#This Row],[Precio Venta]]-VENTAS[[#This Row],[Costo Unitario SIN Comision]]-VENTAS[[#This Row],[Comisión Unitaria 10%]]-0.01*VENTAS[[#This Row],[Precio Venta]])</f>
        <v>11.7</v>
      </c>
      <c r="M2047" s="46"/>
      <c r="N2047" s="47" t="s">
        <v>26762</v>
      </c>
    </row>
    <row r="2048" ht="34" customHeight="1" spans="1:14">
      <c r="A2048" s="38">
        <v>45798.7286458333</v>
      </c>
      <c r="B2048" s="39"/>
      <c r="C2048" s="39"/>
      <c r="D2048" s="39" t="s">
        <v>25960</v>
      </c>
      <c r="E2048" s="39" t="s">
        <v>26763</v>
      </c>
      <c r="F2048" s="41" t="s">
        <v>26764</v>
      </c>
      <c r="G2048" s="39">
        <v>1</v>
      </c>
      <c r="H2048" s="42">
        <v>28</v>
      </c>
      <c r="I2048" s="44">
        <f>VENTAS[[#This Row],[Cantidad]]*VENTAS[[#This Row],[Precio Venta]]</f>
        <v>28</v>
      </c>
      <c r="J2048" s="42">
        <f>IF(VENTAS[[#This Row],[Nombre del Gestor]]&gt;1,VENTAS[[#This Row],[Precio Venta]]*10%,0)</f>
        <v>2.8</v>
      </c>
      <c r="K2048" s="42">
        <f>IFERROR(VLOOKUP(VENTAS[[#This Row],[Código del producto Vendido]],STOCK[],13,FALSE),VENTAS[[#This Row],[Precio Venta]]*0.6)-VENTAS[[#This Row],[Comisión Unitaria 10%]]</f>
        <v>14</v>
      </c>
      <c r="L2048" s="42">
        <f>VENTAS[[#This Row],[Cantidad]]*(VENTAS[[#This Row],[Precio Venta]]-VENTAS[[#This Row],[Costo Unitario SIN Comision]]-VENTAS[[#This Row],[Comisión Unitaria 10%]]-0.01*VENTAS[[#This Row],[Precio Venta]])</f>
        <v>10.92</v>
      </c>
      <c r="M2048" s="46"/>
      <c r="N2048" s="47" t="s">
        <v>26765</v>
      </c>
    </row>
    <row r="2049" ht="34" customHeight="1" spans="1:14">
      <c r="A2049" s="38">
        <v>45798.7301041667</v>
      </c>
      <c r="B2049" s="39"/>
      <c r="C2049" s="39"/>
      <c r="D2049" s="39" t="s">
        <v>23345</v>
      </c>
      <c r="E2049" s="39" t="s">
        <v>16826</v>
      </c>
      <c r="F2049" s="41" t="s">
        <v>16827</v>
      </c>
      <c r="G2049" s="39">
        <v>1</v>
      </c>
      <c r="H2049" s="42">
        <v>12</v>
      </c>
      <c r="I2049" s="44">
        <f>VENTAS[[#This Row],[Cantidad]]*VENTAS[[#This Row],[Precio Venta]]</f>
        <v>12</v>
      </c>
      <c r="J2049" s="42">
        <f>IF(VENTAS[[#This Row],[Nombre del Gestor]]&gt;1,VENTAS[[#This Row],[Precio Venta]]*10%,0)</f>
        <v>1.2</v>
      </c>
      <c r="K2049" s="42">
        <f>IFERROR(VLOOKUP(VENTAS[[#This Row],[Código del producto Vendido]],STOCK[],13,FALSE),VENTAS[[#This Row],[Precio Venta]]*0.6)-VENTAS[[#This Row],[Comisión Unitaria 10%]]</f>
        <v>4.64</v>
      </c>
      <c r="L2049" s="42">
        <f>VENTAS[[#This Row],[Cantidad]]*(VENTAS[[#This Row],[Precio Venta]]-VENTAS[[#This Row],[Costo Unitario SIN Comision]]-VENTAS[[#This Row],[Comisión Unitaria 10%]]-0.01*VENTAS[[#This Row],[Precio Venta]])</f>
        <v>6.04</v>
      </c>
      <c r="M2049" s="46"/>
      <c r="N2049" s="47" t="s">
        <v>26766</v>
      </c>
    </row>
    <row r="2050" ht="17" customHeight="1" spans="1:14">
      <c r="A2050" s="38">
        <v>45798.8347916667</v>
      </c>
      <c r="B2050" s="39"/>
      <c r="C2050" s="39"/>
      <c r="D2050" s="39" t="s">
        <v>26610</v>
      </c>
      <c r="E2050" s="39" t="s">
        <v>26767</v>
      </c>
      <c r="F2050" s="41" t="s">
        <v>26768</v>
      </c>
      <c r="G2050" s="39">
        <v>1</v>
      </c>
      <c r="H2050" s="42">
        <v>35</v>
      </c>
      <c r="I2050" s="44">
        <f>VENTAS[[#This Row],[Cantidad]]*VENTAS[[#This Row],[Precio Venta]]</f>
        <v>35</v>
      </c>
      <c r="J2050" s="42">
        <f>IF(VENTAS[[#This Row],[Nombre del Gestor]]&gt;1,VENTAS[[#This Row],[Precio Venta]]*10%,0)</f>
        <v>3.5</v>
      </c>
      <c r="K2050" s="42">
        <f>IFERROR(VLOOKUP(VENTAS[[#This Row],[Código del producto Vendido]],STOCK[],13,FALSE),VENTAS[[#This Row],[Precio Venta]]*0.6)-VENTAS[[#This Row],[Comisión Unitaria 10%]]</f>
        <v>17.5</v>
      </c>
      <c r="L2050" s="42">
        <f>VENTAS[[#This Row],[Cantidad]]*(VENTAS[[#This Row],[Precio Venta]]-VENTAS[[#This Row],[Costo Unitario SIN Comision]]-VENTAS[[#This Row],[Comisión Unitaria 10%]]-0.01*VENTAS[[#This Row],[Precio Venta]])</f>
        <v>13.65</v>
      </c>
      <c r="M2050" s="46"/>
      <c r="N2050" s="47" t="s">
        <v>26769</v>
      </c>
    </row>
    <row r="2051" ht="17" customHeight="1" spans="1:14">
      <c r="A2051" s="38">
        <v>45798.8347916667</v>
      </c>
      <c r="B2051" s="39"/>
      <c r="C2051" s="39"/>
      <c r="D2051" s="39" t="s">
        <v>26610</v>
      </c>
      <c r="E2051" s="39" t="s">
        <v>26770</v>
      </c>
      <c r="F2051" s="41" t="s">
        <v>26771</v>
      </c>
      <c r="G2051" s="39">
        <v>1</v>
      </c>
      <c r="H2051" s="42">
        <v>30</v>
      </c>
      <c r="I2051" s="44">
        <f>VENTAS[[#This Row],[Cantidad]]*VENTAS[[#This Row],[Precio Venta]]</f>
        <v>30</v>
      </c>
      <c r="J2051" s="42">
        <f>IF(VENTAS[[#This Row],[Nombre del Gestor]]&gt;1,VENTAS[[#This Row],[Precio Venta]]*10%,0)</f>
        <v>3</v>
      </c>
      <c r="K2051" s="42">
        <f>IFERROR(VLOOKUP(VENTAS[[#This Row],[Código del producto Vendido]],STOCK[],13,FALSE),VENTAS[[#This Row],[Precio Venta]]*0.6)-VENTAS[[#This Row],[Comisión Unitaria 10%]]</f>
        <v>15</v>
      </c>
      <c r="L2051" s="42">
        <f>VENTAS[[#This Row],[Cantidad]]*(VENTAS[[#This Row],[Precio Venta]]-VENTAS[[#This Row],[Costo Unitario SIN Comision]]-VENTAS[[#This Row],[Comisión Unitaria 10%]]-0.01*VENTAS[[#This Row],[Precio Venta]])</f>
        <v>11.7</v>
      </c>
      <c r="M2051" s="46"/>
      <c r="N2051" s="47" t="s">
        <v>26772</v>
      </c>
    </row>
    <row r="2052" ht="34" customHeight="1" spans="1:14">
      <c r="A2052" s="38">
        <v>45798.8347916667</v>
      </c>
      <c r="B2052" s="39"/>
      <c r="C2052" s="39"/>
      <c r="D2052" s="39" t="s">
        <v>26610</v>
      </c>
      <c r="E2052" s="39" t="s">
        <v>18842</v>
      </c>
      <c r="F2052" s="41" t="s">
        <v>18843</v>
      </c>
      <c r="G2052" s="39">
        <v>1</v>
      </c>
      <c r="H2052" s="42">
        <v>40</v>
      </c>
      <c r="I2052" s="44">
        <f>VENTAS[[#This Row],[Cantidad]]*VENTAS[[#This Row],[Precio Venta]]</f>
        <v>40</v>
      </c>
      <c r="J2052" s="42">
        <f>IF(VENTAS[[#This Row],[Nombre del Gestor]]&gt;1,VENTAS[[#This Row],[Precio Venta]]*10%,0)</f>
        <v>4</v>
      </c>
      <c r="K2052" s="42">
        <f>IFERROR(VLOOKUP(VENTAS[[#This Row],[Código del producto Vendido]],STOCK[],13,FALSE),VENTAS[[#This Row],[Precio Venta]]*0.6)-VENTAS[[#This Row],[Comisión Unitaria 10%]]</f>
        <v>16.98</v>
      </c>
      <c r="L2052" s="42">
        <f>VENTAS[[#This Row],[Cantidad]]*(VENTAS[[#This Row],[Precio Venta]]-VENTAS[[#This Row],[Costo Unitario SIN Comision]]-VENTAS[[#This Row],[Comisión Unitaria 10%]]-0.01*VENTAS[[#This Row],[Precio Venta]])</f>
        <v>18.62</v>
      </c>
      <c r="M2052" s="46"/>
      <c r="N2052" s="47" t="s">
        <v>26773</v>
      </c>
    </row>
    <row r="2053" ht="17" customHeight="1" spans="1:14">
      <c r="A2053" s="38">
        <v>45798.907974537</v>
      </c>
      <c r="B2053" s="39"/>
      <c r="C2053" s="39"/>
      <c r="D2053" s="39"/>
      <c r="E2053" s="39" t="s">
        <v>26774</v>
      </c>
      <c r="F2053" s="41" t="s">
        <v>26775</v>
      </c>
      <c r="G2053" s="39">
        <v>1</v>
      </c>
      <c r="H2053" s="42">
        <v>35</v>
      </c>
      <c r="I2053" s="44">
        <f>VENTAS[[#This Row],[Cantidad]]*VENTAS[[#This Row],[Precio Venta]]</f>
        <v>35</v>
      </c>
      <c r="J2053" s="42">
        <f>IF(VENTAS[[#This Row],[Nombre del Gestor]]&gt;1,VENTAS[[#This Row],[Precio Venta]]*10%,0)</f>
        <v>0</v>
      </c>
      <c r="K2053" s="42">
        <f>IFERROR(VLOOKUP(VENTAS[[#This Row],[Código del producto Vendido]],STOCK[],13,FALSE),VENTAS[[#This Row],[Precio Venta]]*0.6)-VENTAS[[#This Row],[Comisión Unitaria 10%]]</f>
        <v>21</v>
      </c>
      <c r="L2053" s="42">
        <f>VENTAS[[#This Row],[Cantidad]]*(VENTAS[[#This Row],[Precio Venta]]-VENTAS[[#This Row],[Costo Unitario SIN Comision]]-VENTAS[[#This Row],[Comisión Unitaria 10%]]-0.01*VENTAS[[#This Row],[Precio Venta]])</f>
        <v>13.65</v>
      </c>
      <c r="M2053" s="46"/>
      <c r="N2053" s="47" t="s">
        <v>26776</v>
      </c>
    </row>
    <row r="2054" ht="34" customHeight="1" spans="1:14">
      <c r="A2054" s="38">
        <v>45798.9091550926</v>
      </c>
      <c r="B2054" s="39"/>
      <c r="C2054" s="39"/>
      <c r="D2054" s="39" t="s">
        <v>26777</v>
      </c>
      <c r="E2054" s="39" t="s">
        <v>19733</v>
      </c>
      <c r="F2054" s="41" t="s">
        <v>19734</v>
      </c>
      <c r="G2054" s="39">
        <v>1</v>
      </c>
      <c r="H2054" s="42">
        <v>18</v>
      </c>
      <c r="I2054" s="44">
        <f>VENTAS[[#This Row],[Cantidad]]*VENTAS[[#This Row],[Precio Venta]]</f>
        <v>18</v>
      </c>
      <c r="J2054" s="42">
        <f>IF(VENTAS[[#This Row],[Nombre del Gestor]]&gt;1,VENTAS[[#This Row],[Precio Venta]]*10%,0)</f>
        <v>1.8</v>
      </c>
      <c r="K2054" s="42">
        <f>IFERROR(VLOOKUP(VENTAS[[#This Row],[Código del producto Vendido]],STOCK[],13,FALSE),VENTAS[[#This Row],[Precio Venta]]*0.6)-VENTAS[[#This Row],[Comisión Unitaria 10%]]</f>
        <v>6</v>
      </c>
      <c r="L2054" s="42">
        <f>VENTAS[[#This Row],[Cantidad]]*(VENTAS[[#This Row],[Precio Venta]]-VENTAS[[#This Row],[Costo Unitario SIN Comision]]-VENTAS[[#This Row],[Comisión Unitaria 10%]]-0.01*VENTAS[[#This Row],[Precio Venta]])</f>
        <v>10.02</v>
      </c>
      <c r="M2054" s="46"/>
      <c r="N2054" s="47" t="s">
        <v>26778</v>
      </c>
    </row>
    <row r="2055" ht="34" customHeight="1" spans="1:14">
      <c r="A2055" s="38">
        <v>45798.9091550926</v>
      </c>
      <c r="B2055" s="39"/>
      <c r="C2055" s="39"/>
      <c r="D2055" s="39" t="s">
        <v>26777</v>
      </c>
      <c r="E2055" s="39" t="s">
        <v>19723</v>
      </c>
      <c r="F2055" s="41" t="s">
        <v>19724</v>
      </c>
      <c r="G2055" s="39">
        <v>1</v>
      </c>
      <c r="H2055" s="42">
        <v>35</v>
      </c>
      <c r="I2055" s="44">
        <f>VENTAS[[#This Row],[Cantidad]]*VENTAS[[#This Row],[Precio Venta]]</f>
        <v>35</v>
      </c>
      <c r="J2055" s="42">
        <f>IF(VENTAS[[#This Row],[Nombre del Gestor]]&gt;1,VENTAS[[#This Row],[Precio Venta]]*10%,0)</f>
        <v>3.5</v>
      </c>
      <c r="K2055" s="42">
        <f>IFERROR(VLOOKUP(VENTAS[[#This Row],[Código del producto Vendido]],STOCK[],13,FALSE),VENTAS[[#This Row],[Precio Venta]]*0.6)-VENTAS[[#This Row],[Comisión Unitaria 10%]]</f>
        <v>12</v>
      </c>
      <c r="L2055" s="42">
        <f>VENTAS[[#This Row],[Cantidad]]*(VENTAS[[#This Row],[Precio Venta]]-VENTAS[[#This Row],[Costo Unitario SIN Comision]]-VENTAS[[#This Row],[Comisión Unitaria 10%]]-0.01*VENTAS[[#This Row],[Precio Venta]])</f>
        <v>19.15</v>
      </c>
      <c r="M2055" s="46"/>
      <c r="N2055" s="47" t="s">
        <v>26779</v>
      </c>
    </row>
    <row r="2056" ht="34" customHeight="1" spans="1:14">
      <c r="A2056" s="38">
        <v>45798.9127662037</v>
      </c>
      <c r="B2056" s="39"/>
      <c r="C2056" s="39"/>
      <c r="D2056" s="39"/>
      <c r="E2056" s="39" t="s">
        <v>26780</v>
      </c>
      <c r="F2056" s="41" t="s">
        <v>26781</v>
      </c>
      <c r="G2056" s="39">
        <v>1</v>
      </c>
      <c r="H2056" s="42">
        <v>18</v>
      </c>
      <c r="I2056" s="44">
        <f>VENTAS[[#This Row],[Cantidad]]*VENTAS[[#This Row],[Precio Venta]]</f>
        <v>18</v>
      </c>
      <c r="J2056" s="42">
        <f>IF(VENTAS[[#This Row],[Nombre del Gestor]]&gt;1,VENTAS[[#This Row],[Precio Venta]]*10%,0)</f>
        <v>0</v>
      </c>
      <c r="K2056" s="42">
        <f>IFERROR(VLOOKUP(VENTAS[[#This Row],[Código del producto Vendido]],STOCK[],13,FALSE),VENTAS[[#This Row],[Precio Venta]]*0.6)-VENTAS[[#This Row],[Comisión Unitaria 10%]]</f>
        <v>10.8</v>
      </c>
      <c r="L2056" s="42">
        <f>VENTAS[[#This Row],[Cantidad]]*(VENTAS[[#This Row],[Precio Venta]]-VENTAS[[#This Row],[Costo Unitario SIN Comision]]-VENTAS[[#This Row],[Comisión Unitaria 10%]]-0.01*VENTAS[[#This Row],[Precio Venta]])</f>
        <v>7.02</v>
      </c>
      <c r="M2056" s="46"/>
      <c r="N2056" s="47" t="s">
        <v>26782</v>
      </c>
    </row>
    <row r="2057" ht="17" customHeight="1" spans="1:14">
      <c r="A2057" s="38">
        <v>45798.9139699074</v>
      </c>
      <c r="B2057" s="39"/>
      <c r="C2057" s="39"/>
      <c r="D2057" s="39" t="s">
        <v>26783</v>
      </c>
      <c r="E2057" s="39" t="s">
        <v>26784</v>
      </c>
      <c r="F2057" s="41" t="s">
        <v>26785</v>
      </c>
      <c r="G2057" s="39">
        <v>1</v>
      </c>
      <c r="H2057" s="42">
        <v>22</v>
      </c>
      <c r="I2057" s="44">
        <f>VENTAS[[#This Row],[Cantidad]]*VENTAS[[#This Row],[Precio Venta]]</f>
        <v>22</v>
      </c>
      <c r="J2057" s="42">
        <f>IF(VENTAS[[#This Row],[Nombre del Gestor]]&gt;1,VENTAS[[#This Row],[Precio Venta]]*10%,0)</f>
        <v>2.2</v>
      </c>
      <c r="K2057" s="42">
        <f>IFERROR(VLOOKUP(VENTAS[[#This Row],[Código del producto Vendido]],STOCK[],13,FALSE),VENTAS[[#This Row],[Precio Venta]]*0.6)-VENTAS[[#This Row],[Comisión Unitaria 10%]]</f>
        <v>11</v>
      </c>
      <c r="L2057" s="42">
        <f>VENTAS[[#This Row],[Cantidad]]*(VENTAS[[#This Row],[Precio Venta]]-VENTAS[[#This Row],[Costo Unitario SIN Comision]]-VENTAS[[#This Row],[Comisión Unitaria 10%]]-0.01*VENTAS[[#This Row],[Precio Venta]])</f>
        <v>8.58</v>
      </c>
      <c r="M2057" s="46"/>
      <c r="N2057" s="47" t="s">
        <v>26786</v>
      </c>
    </row>
    <row r="2058" ht="17" customHeight="1" spans="1:14">
      <c r="A2058" s="38">
        <v>45798.9139699074</v>
      </c>
      <c r="B2058" s="39"/>
      <c r="C2058" s="39"/>
      <c r="D2058" s="39" t="s">
        <v>26783</v>
      </c>
      <c r="E2058" s="39" t="s">
        <v>26787</v>
      </c>
      <c r="F2058" s="41" t="s">
        <v>26788</v>
      </c>
      <c r="G2058" s="39">
        <v>1</v>
      </c>
      <c r="H2058" s="42">
        <v>25</v>
      </c>
      <c r="I2058" s="44">
        <f>VENTAS[[#This Row],[Cantidad]]*VENTAS[[#This Row],[Precio Venta]]</f>
        <v>25</v>
      </c>
      <c r="J2058" s="42">
        <f>IF(VENTAS[[#This Row],[Nombre del Gestor]]&gt;1,VENTAS[[#This Row],[Precio Venta]]*10%,0)</f>
        <v>2.5</v>
      </c>
      <c r="K2058" s="42">
        <f>IFERROR(VLOOKUP(VENTAS[[#This Row],[Código del producto Vendido]],STOCK[],13,FALSE),VENTAS[[#This Row],[Precio Venta]]*0.6)-VENTAS[[#This Row],[Comisión Unitaria 10%]]</f>
        <v>12.5</v>
      </c>
      <c r="L2058" s="42">
        <f>VENTAS[[#This Row],[Cantidad]]*(VENTAS[[#This Row],[Precio Venta]]-VENTAS[[#This Row],[Costo Unitario SIN Comision]]-VENTAS[[#This Row],[Comisión Unitaria 10%]]-0.01*VENTAS[[#This Row],[Precio Venta]])</f>
        <v>9.75</v>
      </c>
      <c r="M2058" s="46"/>
      <c r="N2058" s="47" t="s">
        <v>26789</v>
      </c>
    </row>
    <row r="2059" ht="17" customHeight="1" spans="1:14">
      <c r="A2059" s="38">
        <v>45798.9163657407</v>
      </c>
      <c r="B2059" s="39"/>
      <c r="C2059" s="39"/>
      <c r="D2059" s="39" t="s">
        <v>26783</v>
      </c>
      <c r="E2059" s="39" t="s">
        <v>18923</v>
      </c>
      <c r="F2059" s="41" t="s">
        <v>18924</v>
      </c>
      <c r="G2059" s="39">
        <v>1</v>
      </c>
      <c r="H2059" s="42">
        <v>30</v>
      </c>
      <c r="I2059" s="44">
        <f>VENTAS[[#This Row],[Cantidad]]*VENTAS[[#This Row],[Precio Venta]]</f>
        <v>30</v>
      </c>
      <c r="J2059" s="42">
        <f>IF(VENTAS[[#This Row],[Nombre del Gestor]]&gt;1,VENTAS[[#This Row],[Precio Venta]]*10%,0)</f>
        <v>3</v>
      </c>
      <c r="K2059" s="42">
        <f>IFERROR(VLOOKUP(VENTAS[[#This Row],[Código del producto Vendido]],STOCK[],13,FALSE),VENTAS[[#This Row],[Precio Venta]]*0.6)-VENTAS[[#This Row],[Comisión Unitaria 10%]]</f>
        <v>12</v>
      </c>
      <c r="L2059" s="42">
        <f>VENTAS[[#This Row],[Cantidad]]*(VENTAS[[#This Row],[Precio Venta]]-VENTAS[[#This Row],[Costo Unitario SIN Comision]]-VENTAS[[#This Row],[Comisión Unitaria 10%]]-0.01*VENTAS[[#This Row],[Precio Venta]])</f>
        <v>14.7</v>
      </c>
      <c r="M2059" s="46"/>
      <c r="N2059" s="47" t="s">
        <v>26790</v>
      </c>
    </row>
    <row r="2060" ht="17" customHeight="1" spans="1:14">
      <c r="A2060" s="38">
        <v>45798.9180324074</v>
      </c>
      <c r="B2060" s="39"/>
      <c r="C2060" s="39"/>
      <c r="D2060" s="39" t="s">
        <v>26791</v>
      </c>
      <c r="E2060" s="39" t="s">
        <v>26792</v>
      </c>
      <c r="F2060" s="41" t="s">
        <v>26793</v>
      </c>
      <c r="G2060" s="39">
        <v>1</v>
      </c>
      <c r="H2060" s="42">
        <v>25</v>
      </c>
      <c r="I2060" s="44">
        <f>VENTAS[[#This Row],[Cantidad]]*VENTAS[[#This Row],[Precio Venta]]</f>
        <v>25</v>
      </c>
      <c r="J2060" s="42">
        <f>IF(VENTAS[[#This Row],[Nombre del Gestor]]&gt;1,VENTAS[[#This Row],[Precio Venta]]*10%,0)</f>
        <v>2.5</v>
      </c>
      <c r="K2060" s="42">
        <f>IFERROR(VLOOKUP(VENTAS[[#This Row],[Código del producto Vendido]],STOCK[],13,FALSE),VENTAS[[#This Row],[Precio Venta]]*0.6)-VENTAS[[#This Row],[Comisión Unitaria 10%]]</f>
        <v>12.5</v>
      </c>
      <c r="L2060" s="42">
        <f>VENTAS[[#This Row],[Cantidad]]*(VENTAS[[#This Row],[Precio Venta]]-VENTAS[[#This Row],[Costo Unitario SIN Comision]]-VENTAS[[#This Row],[Comisión Unitaria 10%]]-0.01*VENTAS[[#This Row],[Precio Venta]])</f>
        <v>9.75</v>
      </c>
      <c r="M2060" s="46"/>
      <c r="N2060" s="47" t="s">
        <v>26794</v>
      </c>
    </row>
    <row r="2061" ht="17" customHeight="1" spans="1:14">
      <c r="A2061" s="38">
        <v>45798.9180324074</v>
      </c>
      <c r="B2061" s="39"/>
      <c r="C2061" s="39"/>
      <c r="D2061" s="39" t="s">
        <v>26791</v>
      </c>
      <c r="E2061" s="39" t="s">
        <v>26795</v>
      </c>
      <c r="F2061" s="41" t="s">
        <v>26796</v>
      </c>
      <c r="G2061" s="39">
        <v>1</v>
      </c>
      <c r="H2061" s="42">
        <v>25</v>
      </c>
      <c r="I2061" s="44">
        <f>VENTAS[[#This Row],[Cantidad]]*VENTAS[[#This Row],[Precio Venta]]</f>
        <v>25</v>
      </c>
      <c r="J2061" s="42">
        <f>IF(VENTAS[[#This Row],[Nombre del Gestor]]&gt;1,VENTAS[[#This Row],[Precio Venta]]*10%,0)</f>
        <v>2.5</v>
      </c>
      <c r="K2061" s="42">
        <f>IFERROR(VLOOKUP(VENTAS[[#This Row],[Código del producto Vendido]],STOCK[],13,FALSE),VENTAS[[#This Row],[Precio Venta]]*0.6)-VENTAS[[#This Row],[Comisión Unitaria 10%]]</f>
        <v>12.5</v>
      </c>
      <c r="L2061" s="42">
        <f>VENTAS[[#This Row],[Cantidad]]*(VENTAS[[#This Row],[Precio Venta]]-VENTAS[[#This Row],[Costo Unitario SIN Comision]]-VENTAS[[#This Row],[Comisión Unitaria 10%]]-0.01*VENTAS[[#This Row],[Precio Venta]])</f>
        <v>9.75</v>
      </c>
      <c r="M2061" s="46"/>
      <c r="N2061" s="47" t="s">
        <v>26797</v>
      </c>
    </row>
    <row r="2062" ht="17" customHeight="1" spans="1:14">
      <c r="A2062" s="38">
        <v>45798.9200925926</v>
      </c>
      <c r="B2062" s="39"/>
      <c r="C2062" s="39"/>
      <c r="D2062" s="39" t="s">
        <v>26791</v>
      </c>
      <c r="E2062" s="39" t="s">
        <v>26798</v>
      </c>
      <c r="F2062" s="41" t="s">
        <v>26799</v>
      </c>
      <c r="G2062" s="39">
        <v>1</v>
      </c>
      <c r="H2062" s="42">
        <v>30</v>
      </c>
      <c r="I2062" s="44">
        <f>VENTAS[[#This Row],[Cantidad]]*VENTAS[[#This Row],[Precio Venta]]</f>
        <v>30</v>
      </c>
      <c r="J2062" s="42">
        <f>IF(VENTAS[[#This Row],[Nombre del Gestor]]&gt;1,VENTAS[[#This Row],[Precio Venta]]*10%,0)</f>
        <v>3</v>
      </c>
      <c r="K2062" s="42">
        <f>IFERROR(VLOOKUP(VENTAS[[#This Row],[Código del producto Vendido]],STOCK[],13,FALSE),VENTAS[[#This Row],[Precio Venta]]*0.6)-VENTAS[[#This Row],[Comisión Unitaria 10%]]</f>
        <v>15</v>
      </c>
      <c r="L2062" s="42">
        <f>VENTAS[[#This Row],[Cantidad]]*(VENTAS[[#This Row],[Precio Venta]]-VENTAS[[#This Row],[Costo Unitario SIN Comision]]-VENTAS[[#This Row],[Comisión Unitaria 10%]]-0.01*VENTAS[[#This Row],[Precio Venta]])</f>
        <v>11.7</v>
      </c>
      <c r="M2062" s="46"/>
      <c r="N2062" s="47" t="s">
        <v>26800</v>
      </c>
    </row>
    <row r="2063" ht="17" customHeight="1" spans="1:14">
      <c r="A2063" s="38">
        <v>45798.9218981482</v>
      </c>
      <c r="B2063" s="39"/>
      <c r="C2063" s="39"/>
      <c r="D2063" s="39" t="s">
        <v>26801</v>
      </c>
      <c r="E2063" s="39" t="s">
        <v>26802</v>
      </c>
      <c r="F2063" s="41" t="s">
        <v>26803</v>
      </c>
      <c r="G2063" s="39">
        <v>1</v>
      </c>
      <c r="H2063" s="42">
        <v>25</v>
      </c>
      <c r="I2063" s="44">
        <f>VENTAS[[#This Row],[Cantidad]]*VENTAS[[#This Row],[Precio Venta]]</f>
        <v>25</v>
      </c>
      <c r="J2063" s="42">
        <f>IF(VENTAS[[#This Row],[Nombre del Gestor]]&gt;1,VENTAS[[#This Row],[Precio Venta]]*10%,0)</f>
        <v>2.5</v>
      </c>
      <c r="K2063" s="42">
        <f>IFERROR(VLOOKUP(VENTAS[[#This Row],[Código del producto Vendido]],STOCK[],13,FALSE),VENTAS[[#This Row],[Precio Venta]]*0.6)-VENTAS[[#This Row],[Comisión Unitaria 10%]]</f>
        <v>12.5</v>
      </c>
      <c r="L2063" s="42">
        <f>VENTAS[[#This Row],[Cantidad]]*(VENTAS[[#This Row],[Precio Venta]]-VENTAS[[#This Row],[Costo Unitario SIN Comision]]-VENTAS[[#This Row],[Comisión Unitaria 10%]]-0.01*VENTAS[[#This Row],[Precio Venta]])</f>
        <v>9.75</v>
      </c>
      <c r="M2063" s="46"/>
      <c r="N2063" s="47" t="s">
        <v>26804</v>
      </c>
    </row>
    <row r="2064" ht="17" customHeight="1" spans="1:14">
      <c r="A2064" s="38">
        <v>45798.9218981482</v>
      </c>
      <c r="B2064" s="39"/>
      <c r="C2064" s="39"/>
      <c r="D2064" s="39" t="s">
        <v>26801</v>
      </c>
      <c r="E2064" s="39" t="s">
        <v>26805</v>
      </c>
      <c r="F2064" s="41" t="s">
        <v>26806</v>
      </c>
      <c r="G2064" s="39">
        <v>1</v>
      </c>
      <c r="H2064" s="42">
        <v>30</v>
      </c>
      <c r="I2064" s="44">
        <f>VENTAS[[#This Row],[Cantidad]]*VENTAS[[#This Row],[Precio Venta]]</f>
        <v>30</v>
      </c>
      <c r="J2064" s="42">
        <f>IF(VENTAS[[#This Row],[Nombre del Gestor]]&gt;1,VENTAS[[#This Row],[Precio Venta]]*10%,0)</f>
        <v>3</v>
      </c>
      <c r="K2064" s="42">
        <f>IFERROR(VLOOKUP(VENTAS[[#This Row],[Código del producto Vendido]],STOCK[],13,FALSE),VENTAS[[#This Row],[Precio Venta]]*0.6)-VENTAS[[#This Row],[Comisión Unitaria 10%]]</f>
        <v>15</v>
      </c>
      <c r="L2064" s="42">
        <f>VENTAS[[#This Row],[Cantidad]]*(VENTAS[[#This Row],[Precio Venta]]-VENTAS[[#This Row],[Costo Unitario SIN Comision]]-VENTAS[[#This Row],[Comisión Unitaria 10%]]-0.01*VENTAS[[#This Row],[Precio Venta]])</f>
        <v>11.7</v>
      </c>
      <c r="M2064" s="46"/>
      <c r="N2064" s="47" t="s">
        <v>26807</v>
      </c>
    </row>
    <row r="2065" ht="17" customHeight="1" spans="1:14">
      <c r="A2065" s="38">
        <v>45799.7065393518</v>
      </c>
      <c r="B2065" s="39"/>
      <c r="C2065" s="39"/>
      <c r="D2065" s="39" t="s">
        <v>25960</v>
      </c>
      <c r="E2065" s="39" t="s">
        <v>16683</v>
      </c>
      <c r="F2065" s="41" t="s">
        <v>16684</v>
      </c>
      <c r="G2065" s="39">
        <v>1</v>
      </c>
      <c r="H2065" s="42">
        <v>35</v>
      </c>
      <c r="I2065" s="44">
        <f>VENTAS[[#This Row],[Cantidad]]*VENTAS[[#This Row],[Precio Venta]]</f>
        <v>35</v>
      </c>
      <c r="J2065" s="42">
        <f>IF(VENTAS[[#This Row],[Nombre del Gestor]]&gt;1,VENTAS[[#This Row],[Precio Venta]]*10%,0)</f>
        <v>3.5</v>
      </c>
      <c r="K2065" s="42">
        <f>IFERROR(VLOOKUP(VENTAS[[#This Row],[Código del producto Vendido]],STOCK[],13,FALSE),VENTAS[[#This Row],[Precio Venta]]*0.6)-VENTAS[[#This Row],[Comisión Unitaria 10%]]</f>
        <v>16.1944418331375</v>
      </c>
      <c r="L2065" s="42">
        <f>VENTAS[[#This Row],[Cantidad]]*(VENTAS[[#This Row],[Precio Venta]]-VENTAS[[#This Row],[Costo Unitario SIN Comision]]-VENTAS[[#This Row],[Comisión Unitaria 10%]]-0.01*VENTAS[[#This Row],[Precio Venta]])</f>
        <v>14.9555581668625</v>
      </c>
      <c r="M2065" s="46"/>
      <c r="N2065" s="47" t="s">
        <v>26808</v>
      </c>
    </row>
    <row r="2066" ht="34" customHeight="1" spans="1:14">
      <c r="A2066" s="38">
        <v>45799.7065393518</v>
      </c>
      <c r="B2066" s="39"/>
      <c r="C2066" s="39"/>
      <c r="D2066" s="39" t="s">
        <v>25960</v>
      </c>
      <c r="E2066" s="39" t="s">
        <v>17726</v>
      </c>
      <c r="F2066" s="41" t="s">
        <v>17727</v>
      </c>
      <c r="G2066" s="39">
        <v>1</v>
      </c>
      <c r="H2066" s="42">
        <v>40</v>
      </c>
      <c r="I2066" s="44">
        <f>VENTAS[[#This Row],[Cantidad]]*VENTAS[[#This Row],[Precio Venta]]</f>
        <v>40</v>
      </c>
      <c r="J2066" s="42">
        <f>IF(VENTAS[[#This Row],[Nombre del Gestor]]&gt;1,VENTAS[[#This Row],[Precio Venta]]*10%,0)</f>
        <v>4</v>
      </c>
      <c r="K2066" s="42">
        <f>IFERROR(VLOOKUP(VENTAS[[#This Row],[Código del producto Vendido]],STOCK[],13,FALSE),VENTAS[[#This Row],[Precio Venta]]*0.6)-VENTAS[[#This Row],[Comisión Unitaria 10%]]</f>
        <v>10.8</v>
      </c>
      <c r="L2066" s="42">
        <f>VENTAS[[#This Row],[Cantidad]]*(VENTAS[[#This Row],[Precio Venta]]-VENTAS[[#This Row],[Costo Unitario SIN Comision]]-VENTAS[[#This Row],[Comisión Unitaria 10%]]-0.01*VENTAS[[#This Row],[Precio Venta]])</f>
        <v>24.8</v>
      </c>
      <c r="M2066" s="46"/>
      <c r="N2066" s="47" t="s">
        <v>26809</v>
      </c>
    </row>
    <row r="2067" ht="17" customHeight="1" spans="1:14">
      <c r="A2067" s="38">
        <v>45799.7070023148</v>
      </c>
      <c r="B2067" s="39"/>
      <c r="C2067" s="39"/>
      <c r="D2067" s="39" t="s">
        <v>23196</v>
      </c>
      <c r="E2067" s="39" t="s">
        <v>19015</v>
      </c>
      <c r="F2067" s="41" t="s">
        <v>19014</v>
      </c>
      <c r="G2067" s="39">
        <v>1</v>
      </c>
      <c r="H2067" s="42">
        <v>35</v>
      </c>
      <c r="I2067" s="44">
        <f>VENTAS[[#This Row],[Cantidad]]*VENTAS[[#This Row],[Precio Venta]]</f>
        <v>35</v>
      </c>
      <c r="J2067" s="42">
        <f>IF(VENTAS[[#This Row],[Nombre del Gestor]]&gt;1,VENTAS[[#This Row],[Precio Venta]]*10%,0)</f>
        <v>3.5</v>
      </c>
      <c r="K2067" s="42">
        <f>IFERROR(VLOOKUP(VENTAS[[#This Row],[Código del producto Vendido]],STOCK[],13,FALSE),VENTAS[[#This Row],[Precio Venta]]*0.6)-VENTAS[[#This Row],[Comisión Unitaria 10%]]</f>
        <v>12</v>
      </c>
      <c r="L2067" s="42">
        <f>VENTAS[[#This Row],[Cantidad]]*(VENTAS[[#This Row],[Precio Venta]]-VENTAS[[#This Row],[Costo Unitario SIN Comision]]-VENTAS[[#This Row],[Comisión Unitaria 10%]]-0.01*VENTAS[[#This Row],[Precio Venta]])</f>
        <v>19.15</v>
      </c>
      <c r="M2067" s="46"/>
      <c r="N2067" s="47" t="s">
        <v>26810</v>
      </c>
    </row>
    <row r="2068" ht="17" customHeight="1" spans="1:14">
      <c r="A2068" s="38">
        <v>45799.7081481482</v>
      </c>
      <c r="B2068" s="39"/>
      <c r="C2068" s="39"/>
      <c r="D2068" s="39" t="s">
        <v>23345</v>
      </c>
      <c r="E2068" s="39" t="s">
        <v>26811</v>
      </c>
      <c r="F2068" s="41" t="s">
        <v>26812</v>
      </c>
      <c r="G2068" s="39">
        <v>1</v>
      </c>
      <c r="H2068" s="42">
        <v>22</v>
      </c>
      <c r="I2068" s="44">
        <f>VENTAS[[#This Row],[Cantidad]]*VENTAS[[#This Row],[Precio Venta]]</f>
        <v>22</v>
      </c>
      <c r="J2068" s="42">
        <f>IF(VENTAS[[#This Row],[Nombre del Gestor]]&gt;1,VENTAS[[#This Row],[Precio Venta]]*10%,0)</f>
        <v>2.2</v>
      </c>
      <c r="K2068" s="42">
        <f>IFERROR(VLOOKUP(VENTAS[[#This Row],[Código del producto Vendido]],STOCK[],13,FALSE),VENTAS[[#This Row],[Precio Venta]]*0.6)-VENTAS[[#This Row],[Comisión Unitaria 10%]]</f>
        <v>11</v>
      </c>
      <c r="L2068" s="42">
        <f>VENTAS[[#This Row],[Cantidad]]*(VENTAS[[#This Row],[Precio Venta]]-VENTAS[[#This Row],[Costo Unitario SIN Comision]]-VENTAS[[#This Row],[Comisión Unitaria 10%]]-0.01*VENTAS[[#This Row],[Precio Venta]])</f>
        <v>8.58</v>
      </c>
      <c r="M2068" s="46"/>
      <c r="N2068" s="47" t="s">
        <v>26813</v>
      </c>
    </row>
    <row r="2069" ht="34" customHeight="1" spans="1:14">
      <c r="A2069" s="38">
        <v>45799.7081481482</v>
      </c>
      <c r="B2069" s="39"/>
      <c r="C2069" s="39"/>
      <c r="D2069" s="39" t="s">
        <v>23345</v>
      </c>
      <c r="E2069" s="39" t="s">
        <v>26814</v>
      </c>
      <c r="F2069" s="41" t="s">
        <v>26815</v>
      </c>
      <c r="G2069" s="39">
        <v>1</v>
      </c>
      <c r="H2069" s="42">
        <v>30</v>
      </c>
      <c r="I2069" s="44">
        <f>VENTAS[[#This Row],[Cantidad]]*VENTAS[[#This Row],[Precio Venta]]</f>
        <v>30</v>
      </c>
      <c r="J2069" s="42">
        <f>IF(VENTAS[[#This Row],[Nombre del Gestor]]&gt;1,VENTAS[[#This Row],[Precio Venta]]*10%,0)</f>
        <v>3</v>
      </c>
      <c r="K2069" s="42">
        <f>IFERROR(VLOOKUP(VENTAS[[#This Row],[Código del producto Vendido]],STOCK[],13,FALSE),VENTAS[[#This Row],[Precio Venta]]*0.6)-VENTAS[[#This Row],[Comisión Unitaria 10%]]</f>
        <v>15</v>
      </c>
      <c r="L2069" s="42">
        <f>VENTAS[[#This Row],[Cantidad]]*(VENTAS[[#This Row],[Precio Venta]]-VENTAS[[#This Row],[Costo Unitario SIN Comision]]-VENTAS[[#This Row],[Comisión Unitaria 10%]]-0.01*VENTAS[[#This Row],[Precio Venta]])</f>
        <v>11.7</v>
      </c>
      <c r="M2069" s="46"/>
      <c r="N2069" s="47" t="s">
        <v>26816</v>
      </c>
    </row>
    <row r="2070" ht="17" customHeight="1" spans="1:14">
      <c r="A2070" s="38">
        <v>45799.7087731482</v>
      </c>
      <c r="B2070" s="39"/>
      <c r="C2070" s="39"/>
      <c r="D2070" s="39" t="s">
        <v>23259</v>
      </c>
      <c r="E2070" s="39" t="s">
        <v>26817</v>
      </c>
      <c r="F2070" s="41" t="s">
        <v>26818</v>
      </c>
      <c r="G2070" s="39">
        <v>1</v>
      </c>
      <c r="H2070" s="42">
        <v>45</v>
      </c>
      <c r="I2070" s="44">
        <f>VENTAS[[#This Row],[Cantidad]]*VENTAS[[#This Row],[Precio Venta]]</f>
        <v>45</v>
      </c>
      <c r="J2070" s="42">
        <f>IF(VENTAS[[#This Row],[Nombre del Gestor]]&gt;1,VENTAS[[#This Row],[Precio Venta]]*10%,0)</f>
        <v>4.5</v>
      </c>
      <c r="K2070" s="42">
        <f>IFERROR(VLOOKUP(VENTAS[[#This Row],[Código del producto Vendido]],STOCK[],13,FALSE),VENTAS[[#This Row],[Precio Venta]]*0.6)-VENTAS[[#This Row],[Comisión Unitaria 10%]]</f>
        <v>22.5</v>
      </c>
      <c r="L2070" s="42">
        <f>VENTAS[[#This Row],[Cantidad]]*(VENTAS[[#This Row],[Precio Venta]]-VENTAS[[#This Row],[Costo Unitario SIN Comision]]-VENTAS[[#This Row],[Comisión Unitaria 10%]]-0.01*VENTAS[[#This Row],[Precio Venta]])</f>
        <v>17.55</v>
      </c>
      <c r="M2070" s="46"/>
      <c r="N2070" s="47" t="s">
        <v>26819</v>
      </c>
    </row>
    <row r="2071" ht="17" customHeight="1" spans="1:14">
      <c r="A2071" s="38">
        <v>45799.7087731482</v>
      </c>
      <c r="B2071" s="39"/>
      <c r="C2071" s="39"/>
      <c r="D2071" s="39" t="s">
        <v>23259</v>
      </c>
      <c r="E2071" s="39" t="s">
        <v>26820</v>
      </c>
      <c r="F2071" s="41" t="s">
        <v>26821</v>
      </c>
      <c r="G2071" s="39">
        <v>1</v>
      </c>
      <c r="H2071" s="42">
        <v>35</v>
      </c>
      <c r="I2071" s="44">
        <f>VENTAS[[#This Row],[Cantidad]]*VENTAS[[#This Row],[Precio Venta]]</f>
        <v>35</v>
      </c>
      <c r="J2071" s="42">
        <f>IF(VENTAS[[#This Row],[Nombre del Gestor]]&gt;1,VENTAS[[#This Row],[Precio Venta]]*10%,0)</f>
        <v>3.5</v>
      </c>
      <c r="K2071" s="42">
        <f>IFERROR(VLOOKUP(VENTAS[[#This Row],[Código del producto Vendido]],STOCK[],13,FALSE),VENTAS[[#This Row],[Precio Venta]]*0.6)-VENTAS[[#This Row],[Comisión Unitaria 10%]]</f>
        <v>17.5</v>
      </c>
      <c r="L2071" s="42">
        <f>VENTAS[[#This Row],[Cantidad]]*(VENTAS[[#This Row],[Precio Venta]]-VENTAS[[#This Row],[Costo Unitario SIN Comision]]-VENTAS[[#This Row],[Comisión Unitaria 10%]]-0.01*VENTAS[[#This Row],[Precio Venta]])</f>
        <v>13.65</v>
      </c>
      <c r="M2071" s="46"/>
      <c r="N2071" s="47" t="s">
        <v>26822</v>
      </c>
    </row>
    <row r="2072" ht="17" customHeight="1" spans="1:14">
      <c r="A2072" s="38">
        <v>45799.7095138889</v>
      </c>
      <c r="B2072" s="39"/>
      <c r="C2072" s="39"/>
      <c r="D2072" s="39" t="s">
        <v>25960</v>
      </c>
      <c r="E2072" s="39" t="s">
        <v>20163</v>
      </c>
      <c r="F2072" s="41" t="s">
        <v>26812</v>
      </c>
      <c r="G2072" s="39">
        <v>1</v>
      </c>
      <c r="H2072" s="42">
        <v>22</v>
      </c>
      <c r="I2072" s="44">
        <f>VENTAS[[#This Row],[Cantidad]]*VENTAS[[#This Row],[Precio Venta]]</f>
        <v>22</v>
      </c>
      <c r="J2072" s="42">
        <f>IF(VENTAS[[#This Row],[Nombre del Gestor]]&gt;1,VENTAS[[#This Row],[Precio Venta]]*10%,0)</f>
        <v>2.2</v>
      </c>
      <c r="K2072" s="42">
        <f>IFERROR(VLOOKUP(VENTAS[[#This Row],[Código del producto Vendido]],STOCK[],13,FALSE),VENTAS[[#This Row],[Precio Venta]]*0.6)-VENTAS[[#This Row],[Comisión Unitaria 10%]]</f>
        <v>12.3</v>
      </c>
      <c r="L2072" s="42">
        <f>VENTAS[[#This Row],[Cantidad]]*(VENTAS[[#This Row],[Precio Venta]]-VENTAS[[#This Row],[Costo Unitario SIN Comision]]-VENTAS[[#This Row],[Comisión Unitaria 10%]]-0.01*VENTAS[[#This Row],[Precio Venta]])</f>
        <v>7.28</v>
      </c>
      <c r="M2072" s="46"/>
      <c r="N2072" s="47" t="s">
        <v>26823</v>
      </c>
    </row>
    <row r="2073" ht="34" customHeight="1" spans="1:14">
      <c r="A2073" s="38">
        <v>45799.7095138889</v>
      </c>
      <c r="B2073" s="39"/>
      <c r="C2073" s="39"/>
      <c r="D2073" s="39" t="s">
        <v>25960</v>
      </c>
      <c r="E2073" s="39" t="s">
        <v>20161</v>
      </c>
      <c r="F2073" s="41" t="s">
        <v>26824</v>
      </c>
      <c r="G2073" s="39">
        <v>1</v>
      </c>
      <c r="H2073" s="42">
        <v>28</v>
      </c>
      <c r="I2073" s="44">
        <f>VENTAS[[#This Row],[Cantidad]]*VENTAS[[#This Row],[Precio Venta]]</f>
        <v>28</v>
      </c>
      <c r="J2073" s="42">
        <f>IF(VENTAS[[#This Row],[Nombre del Gestor]]&gt;1,VENTAS[[#This Row],[Precio Venta]]*10%,0)</f>
        <v>2.8</v>
      </c>
      <c r="K2073" s="42">
        <f>IFERROR(VLOOKUP(VENTAS[[#This Row],[Código del producto Vendido]],STOCK[],13,FALSE),VENTAS[[#This Row],[Precio Venta]]*0.6)-VENTAS[[#This Row],[Comisión Unitaria 10%]]</f>
        <v>12</v>
      </c>
      <c r="L2073" s="42">
        <f>VENTAS[[#This Row],[Cantidad]]*(VENTAS[[#This Row],[Precio Venta]]-VENTAS[[#This Row],[Costo Unitario SIN Comision]]-VENTAS[[#This Row],[Comisión Unitaria 10%]]-0.01*VENTAS[[#This Row],[Precio Venta]])</f>
        <v>12.92</v>
      </c>
      <c r="M2073" s="46"/>
      <c r="N2073" s="47" t="s">
        <v>26825</v>
      </c>
    </row>
    <row r="2074" ht="34" customHeight="1" spans="1:14">
      <c r="A2074" s="38">
        <v>45799.7937615741</v>
      </c>
      <c r="B2074" s="39"/>
      <c r="C2074" s="39"/>
      <c r="D2074" s="39" t="s">
        <v>26826</v>
      </c>
      <c r="E2074" s="39" t="s">
        <v>17791</v>
      </c>
      <c r="F2074" s="41" t="s">
        <v>17792</v>
      </c>
      <c r="G2074" s="39">
        <v>1</v>
      </c>
      <c r="H2074" s="42">
        <v>40</v>
      </c>
      <c r="I2074" s="44">
        <f>VENTAS[[#This Row],[Cantidad]]*VENTAS[[#This Row],[Precio Venta]]</f>
        <v>40</v>
      </c>
      <c r="J2074" s="42">
        <f>IF(VENTAS[[#This Row],[Nombre del Gestor]]&gt;1,VENTAS[[#This Row],[Precio Venta]]*10%,0)</f>
        <v>4</v>
      </c>
      <c r="K2074" s="42">
        <f>IFERROR(VLOOKUP(VENTAS[[#This Row],[Código del producto Vendido]],STOCK[],13,FALSE),VENTAS[[#This Row],[Precio Venta]]*0.6)-VENTAS[[#This Row],[Comisión Unitaria 10%]]</f>
        <v>16.5</v>
      </c>
      <c r="L2074" s="42">
        <f>VENTAS[[#This Row],[Cantidad]]*(VENTAS[[#This Row],[Precio Venta]]-VENTAS[[#This Row],[Costo Unitario SIN Comision]]-VENTAS[[#This Row],[Comisión Unitaria 10%]]-0.01*VENTAS[[#This Row],[Precio Venta]])</f>
        <v>19.1</v>
      </c>
      <c r="M2074" s="46"/>
      <c r="N2074" s="47" t="s">
        <v>26827</v>
      </c>
    </row>
    <row r="2075" ht="17" customHeight="1" spans="1:14">
      <c r="A2075" s="38">
        <v>45800.8186226852</v>
      </c>
      <c r="B2075" s="39"/>
      <c r="C2075" s="39"/>
      <c r="D2075" s="39"/>
      <c r="E2075" s="39" t="s">
        <v>19355</v>
      </c>
      <c r="F2075" s="41" t="s">
        <v>19357</v>
      </c>
      <c r="G2075" s="39">
        <v>1</v>
      </c>
      <c r="H2075" s="42">
        <v>25</v>
      </c>
      <c r="I2075" s="44">
        <f>VENTAS[[#This Row],[Cantidad]]*VENTAS[[#This Row],[Precio Venta]]</f>
        <v>25</v>
      </c>
      <c r="J2075" s="42">
        <f>IF(VENTAS[[#This Row],[Nombre del Gestor]]&gt;1,VENTAS[[#This Row],[Precio Venta]]*10%,0)</f>
        <v>0</v>
      </c>
      <c r="K2075" s="42">
        <f>IFERROR(VLOOKUP(VENTAS[[#This Row],[Código del producto Vendido]],STOCK[],13,FALSE),VENTAS[[#This Row],[Precio Venta]]*0.6)-VENTAS[[#This Row],[Comisión Unitaria 10%]]</f>
        <v>14.5</v>
      </c>
      <c r="L2075" s="42">
        <f>VENTAS[[#This Row],[Cantidad]]*(VENTAS[[#This Row],[Precio Venta]]-VENTAS[[#This Row],[Costo Unitario SIN Comision]]-VENTAS[[#This Row],[Comisión Unitaria 10%]]-0.01*VENTAS[[#This Row],[Precio Venta]])</f>
        <v>10.25</v>
      </c>
      <c r="M2075" s="46"/>
      <c r="N2075" s="47" t="s">
        <v>26828</v>
      </c>
    </row>
    <row r="2076" ht="17" customHeight="1" spans="1:14">
      <c r="A2076" s="38">
        <v>45800.8199884259</v>
      </c>
      <c r="B2076" s="39"/>
      <c r="C2076" s="39"/>
      <c r="D2076" s="39"/>
      <c r="E2076" s="39" t="s">
        <v>16402</v>
      </c>
      <c r="F2076" s="41" t="s">
        <v>26829</v>
      </c>
      <c r="G2076" s="39">
        <v>1</v>
      </c>
      <c r="H2076" s="42">
        <v>18</v>
      </c>
      <c r="I2076" s="44">
        <f>VENTAS[[#This Row],[Cantidad]]*VENTAS[[#This Row],[Precio Venta]]</f>
        <v>18</v>
      </c>
      <c r="J2076" s="42">
        <f>IF(VENTAS[[#This Row],[Nombre del Gestor]]&gt;1,VENTAS[[#This Row],[Precio Venta]]*10%,0)</f>
        <v>0</v>
      </c>
      <c r="K2076" s="42">
        <f>IFERROR(VLOOKUP(VENTAS[[#This Row],[Código del producto Vendido]],STOCK[],13,FALSE),VENTAS[[#This Row],[Precio Venta]]*0.6)-VENTAS[[#This Row],[Comisión Unitaria 10%]]</f>
        <v>7.38388888888889</v>
      </c>
      <c r="L2076" s="42">
        <f>VENTAS[[#This Row],[Cantidad]]*(VENTAS[[#This Row],[Precio Venta]]-VENTAS[[#This Row],[Costo Unitario SIN Comision]]-VENTAS[[#This Row],[Comisión Unitaria 10%]]-0.01*VENTAS[[#This Row],[Precio Venta]])</f>
        <v>10.4361111111111</v>
      </c>
      <c r="M2076" s="46"/>
      <c r="N2076" s="47" t="s">
        <v>26830</v>
      </c>
    </row>
    <row r="2077" ht="34" customHeight="1" spans="1:14">
      <c r="A2077" s="38">
        <v>45800.8231712963</v>
      </c>
      <c r="B2077" s="39"/>
      <c r="C2077" s="39"/>
      <c r="D2077" s="39" t="s">
        <v>26831</v>
      </c>
      <c r="E2077" s="39" t="s">
        <v>17553</v>
      </c>
      <c r="F2077" s="41" t="s">
        <v>17554</v>
      </c>
      <c r="G2077" s="39">
        <v>1</v>
      </c>
      <c r="H2077" s="42">
        <v>25</v>
      </c>
      <c r="I2077" s="44">
        <f>VENTAS[[#This Row],[Cantidad]]*VENTAS[[#This Row],[Precio Venta]]</f>
        <v>25</v>
      </c>
      <c r="J2077" s="42">
        <f>IF(VENTAS[[#This Row],[Nombre del Gestor]]&gt;1,VENTAS[[#This Row],[Precio Venta]]*10%,0)</f>
        <v>2.5</v>
      </c>
      <c r="K2077" s="42">
        <f>IFERROR(VLOOKUP(VENTAS[[#This Row],[Código del producto Vendido]],STOCK[],13,FALSE),VENTAS[[#This Row],[Precio Venta]]*0.6)-VENTAS[[#This Row],[Comisión Unitaria 10%]]</f>
        <v>10.05</v>
      </c>
      <c r="L2077" s="42">
        <f>VENTAS[[#This Row],[Cantidad]]*(VENTAS[[#This Row],[Precio Venta]]-VENTAS[[#This Row],[Costo Unitario SIN Comision]]-VENTAS[[#This Row],[Comisión Unitaria 10%]]-0.01*VENTAS[[#This Row],[Precio Venta]])</f>
        <v>12.2</v>
      </c>
      <c r="M2077" s="46"/>
      <c r="N2077" s="47" t="s">
        <v>26832</v>
      </c>
    </row>
    <row r="2078" ht="17" customHeight="1" spans="1:14">
      <c r="A2078" s="38">
        <v>45800.8243981482</v>
      </c>
      <c r="B2078" s="39"/>
      <c r="C2078" s="39"/>
      <c r="D2078" s="39"/>
      <c r="E2078" s="39" t="s">
        <v>19757</v>
      </c>
      <c r="F2078" s="41" t="s">
        <v>19758</v>
      </c>
      <c r="G2078" s="39">
        <v>1</v>
      </c>
      <c r="H2078" s="42">
        <v>30</v>
      </c>
      <c r="I2078" s="44">
        <f>VENTAS[[#This Row],[Cantidad]]*VENTAS[[#This Row],[Precio Venta]]</f>
        <v>30</v>
      </c>
      <c r="J2078" s="42">
        <f>IF(VENTAS[[#This Row],[Nombre del Gestor]]&gt;1,VENTAS[[#This Row],[Precio Venta]]*10%,0)</f>
        <v>0</v>
      </c>
      <c r="K2078" s="42">
        <f>IFERROR(VLOOKUP(VENTAS[[#This Row],[Código del producto Vendido]],STOCK[],13,FALSE),VENTAS[[#This Row],[Precio Venta]]*0.6)-VENTAS[[#This Row],[Comisión Unitaria 10%]]</f>
        <v>15</v>
      </c>
      <c r="L2078" s="42">
        <f>VENTAS[[#This Row],[Cantidad]]*(VENTAS[[#This Row],[Precio Venta]]-VENTAS[[#This Row],[Costo Unitario SIN Comision]]-VENTAS[[#This Row],[Comisión Unitaria 10%]]-0.01*VENTAS[[#This Row],[Precio Venta]])</f>
        <v>14.7</v>
      </c>
      <c r="M2078" s="46"/>
      <c r="N2078" s="47" t="s">
        <v>26833</v>
      </c>
    </row>
    <row r="2079" ht="17" customHeight="1" spans="1:14">
      <c r="A2079" s="38">
        <v>45800.8249884259</v>
      </c>
      <c r="B2079" s="39"/>
      <c r="C2079" s="39"/>
      <c r="D2079" s="39" t="s">
        <v>26834</v>
      </c>
      <c r="E2079" s="39" t="s">
        <v>26835</v>
      </c>
      <c r="F2079" s="41" t="s">
        <v>26775</v>
      </c>
      <c r="G2079" s="39">
        <v>1</v>
      </c>
      <c r="H2079" s="42">
        <v>35</v>
      </c>
      <c r="I2079" s="44">
        <f>VENTAS[[#This Row],[Cantidad]]*VENTAS[[#This Row],[Precio Venta]]</f>
        <v>35</v>
      </c>
      <c r="J2079" s="42">
        <f>IF(VENTAS[[#This Row],[Nombre del Gestor]]&gt;1,VENTAS[[#This Row],[Precio Venta]]*10%,0)</f>
        <v>3.5</v>
      </c>
      <c r="K2079" s="42">
        <f>IFERROR(VLOOKUP(VENTAS[[#This Row],[Código del producto Vendido]],STOCK[],13,FALSE),VENTAS[[#This Row],[Precio Venta]]*0.6)-VENTAS[[#This Row],[Comisión Unitaria 10%]]</f>
        <v>17.5</v>
      </c>
      <c r="L2079" s="42">
        <f>VENTAS[[#This Row],[Cantidad]]*(VENTAS[[#This Row],[Precio Venta]]-VENTAS[[#This Row],[Costo Unitario SIN Comision]]-VENTAS[[#This Row],[Comisión Unitaria 10%]]-0.01*VENTAS[[#This Row],[Precio Venta]])</f>
        <v>13.65</v>
      </c>
      <c r="M2079" s="46"/>
      <c r="N2079" s="47" t="s">
        <v>26836</v>
      </c>
    </row>
    <row r="2080" ht="17" customHeight="1" spans="1:14">
      <c r="A2080" s="38">
        <v>45800.8280439815</v>
      </c>
      <c r="B2080" s="39"/>
      <c r="C2080" s="39"/>
      <c r="D2080" s="39" t="s">
        <v>26837</v>
      </c>
      <c r="E2080" s="39" t="s">
        <v>18526</v>
      </c>
      <c r="F2080" s="41" t="s">
        <v>18422</v>
      </c>
      <c r="G2080" s="39">
        <v>1</v>
      </c>
      <c r="H2080" s="42">
        <v>35</v>
      </c>
      <c r="I2080" s="44">
        <f>VENTAS[[#This Row],[Cantidad]]*VENTAS[[#This Row],[Precio Venta]]</f>
        <v>35</v>
      </c>
      <c r="J2080" s="42">
        <f>IF(VENTAS[[#This Row],[Nombre del Gestor]]&gt;1,VENTAS[[#This Row],[Precio Venta]]*10%,0)</f>
        <v>3.5</v>
      </c>
      <c r="K2080" s="42">
        <f>IFERROR(VLOOKUP(VENTAS[[#This Row],[Código del producto Vendido]],STOCK[],13,FALSE),VENTAS[[#This Row],[Precio Venta]]*0.6)-VENTAS[[#This Row],[Comisión Unitaria 10%]]</f>
        <v>12</v>
      </c>
      <c r="L2080" s="42">
        <f>VENTAS[[#This Row],[Cantidad]]*(VENTAS[[#This Row],[Precio Venta]]-VENTAS[[#This Row],[Costo Unitario SIN Comision]]-VENTAS[[#This Row],[Comisión Unitaria 10%]]-0.01*VENTAS[[#This Row],[Precio Venta]])</f>
        <v>19.15</v>
      </c>
      <c r="M2080" s="46"/>
      <c r="N2080" s="47" t="s">
        <v>26838</v>
      </c>
    </row>
    <row r="2081" ht="17" customHeight="1" spans="1:14">
      <c r="A2081" s="38">
        <v>45800.8280439815</v>
      </c>
      <c r="B2081" s="39"/>
      <c r="C2081" s="39"/>
      <c r="D2081" s="39" t="s">
        <v>26837</v>
      </c>
      <c r="E2081" s="39" t="s">
        <v>18472</v>
      </c>
      <c r="F2081" s="41" t="s">
        <v>18473</v>
      </c>
      <c r="G2081" s="39">
        <v>1</v>
      </c>
      <c r="H2081" s="42">
        <v>35</v>
      </c>
      <c r="I2081" s="44">
        <f>VENTAS[[#This Row],[Cantidad]]*VENTAS[[#This Row],[Precio Venta]]</f>
        <v>35</v>
      </c>
      <c r="J2081" s="42">
        <f>IF(VENTAS[[#This Row],[Nombre del Gestor]]&gt;1,VENTAS[[#This Row],[Precio Venta]]*10%,0)</f>
        <v>3.5</v>
      </c>
      <c r="K2081" s="42">
        <f>IFERROR(VLOOKUP(VENTAS[[#This Row],[Código del producto Vendido]],STOCK[],13,FALSE),VENTAS[[#This Row],[Precio Venta]]*0.6)-VENTAS[[#This Row],[Comisión Unitaria 10%]]</f>
        <v>12</v>
      </c>
      <c r="L2081" s="42">
        <f>VENTAS[[#This Row],[Cantidad]]*(VENTAS[[#This Row],[Precio Venta]]-VENTAS[[#This Row],[Costo Unitario SIN Comision]]-VENTAS[[#This Row],[Comisión Unitaria 10%]]-0.01*VENTAS[[#This Row],[Precio Venta]])</f>
        <v>19.15</v>
      </c>
      <c r="M2081" s="46"/>
      <c r="N2081" s="47" t="s">
        <v>26839</v>
      </c>
    </row>
    <row r="2082" ht="34" customHeight="1" spans="1:14">
      <c r="A2082" s="38">
        <v>45800.8280439815</v>
      </c>
      <c r="B2082" s="39"/>
      <c r="C2082" s="39"/>
      <c r="D2082" s="39" t="s">
        <v>26837</v>
      </c>
      <c r="E2082" s="39" t="s">
        <v>18543</v>
      </c>
      <c r="F2082" s="41" t="s">
        <v>26840</v>
      </c>
      <c r="G2082" s="39">
        <v>1</v>
      </c>
      <c r="H2082" s="42">
        <v>25</v>
      </c>
      <c r="I2082" s="44">
        <f>VENTAS[[#This Row],[Cantidad]]*VENTAS[[#This Row],[Precio Venta]]</f>
        <v>25</v>
      </c>
      <c r="J2082" s="42">
        <f>IF(VENTAS[[#This Row],[Nombre del Gestor]]&gt;1,VENTAS[[#This Row],[Precio Venta]]*10%,0)</f>
        <v>2.5</v>
      </c>
      <c r="K2082" s="42">
        <f>IFERROR(VLOOKUP(VENTAS[[#This Row],[Código del producto Vendido]],STOCK[],13,FALSE),VENTAS[[#This Row],[Precio Venta]]*0.6)-VENTAS[[#This Row],[Comisión Unitaria 10%]]</f>
        <v>12</v>
      </c>
      <c r="L2082" s="42">
        <f>VENTAS[[#This Row],[Cantidad]]*(VENTAS[[#This Row],[Precio Venta]]-VENTAS[[#This Row],[Costo Unitario SIN Comision]]-VENTAS[[#This Row],[Comisión Unitaria 10%]]-0.01*VENTAS[[#This Row],[Precio Venta]])</f>
        <v>10.25</v>
      </c>
      <c r="M2082" s="46"/>
      <c r="N2082" s="47" t="s">
        <v>26841</v>
      </c>
    </row>
    <row r="2083" ht="34" customHeight="1" spans="1:14">
      <c r="A2083" s="38">
        <v>45800.8280439815</v>
      </c>
      <c r="B2083" s="39"/>
      <c r="C2083" s="39"/>
      <c r="D2083" s="39" t="s">
        <v>26837</v>
      </c>
      <c r="E2083" s="39" t="s">
        <v>19105</v>
      </c>
      <c r="F2083" s="41" t="s">
        <v>26588</v>
      </c>
      <c r="G2083" s="39">
        <v>1</v>
      </c>
      <c r="H2083" s="42">
        <v>18</v>
      </c>
      <c r="I2083" s="44">
        <f>VENTAS[[#This Row],[Cantidad]]*VENTAS[[#This Row],[Precio Venta]]</f>
        <v>18</v>
      </c>
      <c r="J2083" s="42">
        <f>IF(VENTAS[[#This Row],[Nombre del Gestor]]&gt;1,VENTAS[[#This Row],[Precio Venta]]*10%,0)</f>
        <v>1.8</v>
      </c>
      <c r="K2083" s="42">
        <f>IFERROR(VLOOKUP(VENTAS[[#This Row],[Código del producto Vendido]],STOCK[],13,FALSE),VENTAS[[#This Row],[Precio Venta]]*0.6)-VENTAS[[#This Row],[Comisión Unitaria 10%]]</f>
        <v>12</v>
      </c>
      <c r="L2083" s="42">
        <f>VENTAS[[#This Row],[Cantidad]]*(VENTAS[[#This Row],[Precio Venta]]-VENTAS[[#This Row],[Costo Unitario SIN Comision]]-VENTAS[[#This Row],[Comisión Unitaria 10%]]-0.01*VENTAS[[#This Row],[Precio Venta]])</f>
        <v>4.02</v>
      </c>
      <c r="M2083" s="46"/>
      <c r="N2083" s="47" t="s">
        <v>26842</v>
      </c>
    </row>
    <row r="2084" ht="34" customHeight="1" spans="1:14">
      <c r="A2084" s="38">
        <v>45800.8280439815</v>
      </c>
      <c r="B2084" s="39"/>
      <c r="C2084" s="39"/>
      <c r="D2084" s="39" t="s">
        <v>26837</v>
      </c>
      <c r="E2084" s="39" t="s">
        <v>19513</v>
      </c>
      <c r="F2084" s="41" t="s">
        <v>19514</v>
      </c>
      <c r="G2084" s="39">
        <v>1</v>
      </c>
      <c r="H2084" s="42">
        <v>35</v>
      </c>
      <c r="I2084" s="44">
        <f>VENTAS[[#This Row],[Cantidad]]*VENTAS[[#This Row],[Precio Venta]]</f>
        <v>35</v>
      </c>
      <c r="J2084" s="42">
        <f>IF(VENTAS[[#This Row],[Nombre del Gestor]]&gt;1,VENTAS[[#This Row],[Precio Venta]]*10%,0)</f>
        <v>3.5</v>
      </c>
      <c r="K2084" s="42">
        <f>IFERROR(VLOOKUP(VENTAS[[#This Row],[Código del producto Vendido]],STOCK[],13,FALSE),VENTAS[[#This Row],[Precio Venta]]*0.6)-VENTAS[[#This Row],[Comisión Unitaria 10%]]</f>
        <v>12</v>
      </c>
      <c r="L2084" s="42">
        <f>VENTAS[[#This Row],[Cantidad]]*(VENTAS[[#This Row],[Precio Venta]]-VENTAS[[#This Row],[Costo Unitario SIN Comision]]-VENTAS[[#This Row],[Comisión Unitaria 10%]]-0.01*VENTAS[[#This Row],[Precio Venta]])</f>
        <v>19.15</v>
      </c>
      <c r="M2084" s="46"/>
      <c r="N2084" s="47" t="s">
        <v>26843</v>
      </c>
    </row>
    <row r="2085" ht="17" customHeight="1" spans="1:14">
      <c r="A2085" s="38">
        <v>45800.8280439815</v>
      </c>
      <c r="B2085" s="39"/>
      <c r="C2085" s="39"/>
      <c r="D2085" s="39" t="s">
        <v>26837</v>
      </c>
      <c r="E2085" s="39" t="s">
        <v>26844</v>
      </c>
      <c r="F2085" s="41" t="s">
        <v>26845</v>
      </c>
      <c r="G2085" s="39">
        <v>1</v>
      </c>
      <c r="H2085" s="42">
        <v>30</v>
      </c>
      <c r="I2085" s="44">
        <f>VENTAS[[#This Row],[Cantidad]]*VENTAS[[#This Row],[Precio Venta]]</f>
        <v>30</v>
      </c>
      <c r="J2085" s="42">
        <f>IF(VENTAS[[#This Row],[Nombre del Gestor]]&gt;1,VENTAS[[#This Row],[Precio Venta]]*10%,0)</f>
        <v>3</v>
      </c>
      <c r="K2085" s="42">
        <f>IFERROR(VLOOKUP(VENTAS[[#This Row],[Código del producto Vendido]],STOCK[],13,FALSE),VENTAS[[#This Row],[Precio Venta]]*0.6)-VENTAS[[#This Row],[Comisión Unitaria 10%]]</f>
        <v>20</v>
      </c>
      <c r="L2085" s="42">
        <f>VENTAS[[#This Row],[Cantidad]]*(VENTAS[[#This Row],[Precio Venta]]-VENTAS[[#This Row],[Costo Unitario SIN Comision]]-VENTAS[[#This Row],[Comisión Unitaria 10%]]-0.01*VENTAS[[#This Row],[Precio Venta]])</f>
        <v>6.7</v>
      </c>
      <c r="M2085" s="46"/>
      <c r="N2085" s="47" t="s">
        <v>26846</v>
      </c>
    </row>
    <row r="2086" ht="34" customHeight="1" spans="1:14">
      <c r="A2086" s="38">
        <v>45801.4560300926</v>
      </c>
      <c r="B2086" s="39"/>
      <c r="C2086" s="39"/>
      <c r="D2086" s="39" t="s">
        <v>23281</v>
      </c>
      <c r="E2086" s="39" t="s">
        <v>26847</v>
      </c>
      <c r="F2086" s="41" t="s">
        <v>26848</v>
      </c>
      <c r="G2086" s="39">
        <v>1</v>
      </c>
      <c r="H2086" s="42">
        <v>30</v>
      </c>
      <c r="I2086" s="44">
        <f>VENTAS[[#This Row],[Cantidad]]*VENTAS[[#This Row],[Precio Venta]]</f>
        <v>30</v>
      </c>
      <c r="J2086" s="42">
        <f>IF(VENTAS[[#This Row],[Nombre del Gestor]]&gt;1,VENTAS[[#This Row],[Precio Venta]]*10%,0)</f>
        <v>3</v>
      </c>
      <c r="K2086" s="42">
        <f>IFERROR(VLOOKUP(VENTAS[[#This Row],[Código del producto Vendido]],STOCK[],13,FALSE),VENTAS[[#This Row],[Precio Venta]]*0.6)-VENTAS[[#This Row],[Comisión Unitaria 10%]]</f>
        <v>15</v>
      </c>
      <c r="L2086" s="42">
        <f>VENTAS[[#This Row],[Cantidad]]*(VENTAS[[#This Row],[Precio Venta]]-VENTAS[[#This Row],[Costo Unitario SIN Comision]]-VENTAS[[#This Row],[Comisión Unitaria 10%]]-0.01*VENTAS[[#This Row],[Precio Venta]])</f>
        <v>11.7</v>
      </c>
      <c r="M2086" s="46"/>
      <c r="N2086" s="47" t="s">
        <v>26849</v>
      </c>
    </row>
    <row r="2087" ht="17" customHeight="1" spans="1:14">
      <c r="A2087" s="38">
        <v>45801.4560300926</v>
      </c>
      <c r="B2087" s="39"/>
      <c r="C2087" s="39"/>
      <c r="D2087" s="39" t="s">
        <v>23281</v>
      </c>
      <c r="E2087" s="39" t="s">
        <v>16438</v>
      </c>
      <c r="F2087" s="41" t="s">
        <v>16440</v>
      </c>
      <c r="G2087" s="39">
        <v>1</v>
      </c>
      <c r="H2087" s="42">
        <v>12</v>
      </c>
      <c r="I2087" s="44">
        <f>VENTAS[[#This Row],[Cantidad]]*VENTAS[[#This Row],[Precio Venta]]</f>
        <v>12</v>
      </c>
      <c r="J2087" s="42">
        <f>IF(VENTAS[[#This Row],[Nombre del Gestor]]&gt;1,VENTAS[[#This Row],[Precio Venta]]*10%,0)</f>
        <v>1.2</v>
      </c>
      <c r="K2087" s="42">
        <f>IFERROR(VLOOKUP(VENTAS[[#This Row],[Código del producto Vendido]],STOCK[],13,FALSE),VENTAS[[#This Row],[Precio Venta]]*0.6)-VENTAS[[#This Row],[Comisión Unitaria 10%]]</f>
        <v>5</v>
      </c>
      <c r="L2087" s="42">
        <f>VENTAS[[#This Row],[Cantidad]]*(VENTAS[[#This Row],[Precio Venta]]-VENTAS[[#This Row],[Costo Unitario SIN Comision]]-VENTAS[[#This Row],[Comisión Unitaria 10%]]-0.01*VENTAS[[#This Row],[Precio Venta]])</f>
        <v>5.68</v>
      </c>
      <c r="M2087" s="46"/>
      <c r="N2087" s="47" t="s">
        <v>26850</v>
      </c>
    </row>
    <row r="2088" ht="17" customHeight="1" spans="1:14">
      <c r="A2088" s="38">
        <v>45801.4560300926</v>
      </c>
      <c r="B2088" s="39"/>
      <c r="C2088" s="39"/>
      <c r="D2088" s="39" t="s">
        <v>23281</v>
      </c>
      <c r="E2088" s="39" t="s">
        <v>26851</v>
      </c>
      <c r="F2088" s="41" t="s">
        <v>26852</v>
      </c>
      <c r="G2088" s="39">
        <v>1</v>
      </c>
      <c r="H2088" s="42">
        <v>40</v>
      </c>
      <c r="I2088" s="44">
        <f>VENTAS[[#This Row],[Cantidad]]*VENTAS[[#This Row],[Precio Venta]]</f>
        <v>40</v>
      </c>
      <c r="J2088" s="42">
        <f>IF(VENTAS[[#This Row],[Nombre del Gestor]]&gt;1,VENTAS[[#This Row],[Precio Venta]]*10%,0)</f>
        <v>4</v>
      </c>
      <c r="K2088" s="42">
        <f>IFERROR(VLOOKUP(VENTAS[[#This Row],[Código del producto Vendido]],STOCK[],13,FALSE),VENTAS[[#This Row],[Precio Venta]]*0.6)-VENTAS[[#This Row],[Comisión Unitaria 10%]]</f>
        <v>20</v>
      </c>
      <c r="L2088" s="42">
        <f>VENTAS[[#This Row],[Cantidad]]*(VENTAS[[#This Row],[Precio Venta]]-VENTAS[[#This Row],[Costo Unitario SIN Comision]]-VENTAS[[#This Row],[Comisión Unitaria 10%]]-0.01*VENTAS[[#This Row],[Precio Venta]])</f>
        <v>15.6</v>
      </c>
      <c r="M2088" s="46"/>
      <c r="N2088" s="47" t="s">
        <v>26853</v>
      </c>
    </row>
    <row r="2089" ht="17" customHeight="1" spans="1:14">
      <c r="A2089" s="38">
        <v>45801.4560300926</v>
      </c>
      <c r="B2089" s="39"/>
      <c r="C2089" s="39"/>
      <c r="D2089" s="39" t="s">
        <v>23281</v>
      </c>
      <c r="E2089" s="39" t="s">
        <v>19666</v>
      </c>
      <c r="F2089" s="41" t="s">
        <v>19667</v>
      </c>
      <c r="G2089" s="39">
        <v>1</v>
      </c>
      <c r="H2089" s="42">
        <v>30</v>
      </c>
      <c r="I2089" s="44">
        <f>VENTAS[[#This Row],[Cantidad]]*VENTAS[[#This Row],[Precio Venta]]</f>
        <v>30</v>
      </c>
      <c r="J2089" s="42">
        <f>IF(VENTAS[[#This Row],[Nombre del Gestor]]&gt;1,VENTAS[[#This Row],[Precio Venta]]*10%,0)</f>
        <v>3</v>
      </c>
      <c r="K2089" s="42">
        <f>IFERROR(VLOOKUP(VENTAS[[#This Row],[Código del producto Vendido]],STOCK[],13,FALSE),VENTAS[[#This Row],[Precio Venta]]*0.6)-VENTAS[[#This Row],[Comisión Unitaria 10%]]</f>
        <v>12</v>
      </c>
      <c r="L2089" s="42">
        <f>VENTAS[[#This Row],[Cantidad]]*(VENTAS[[#This Row],[Precio Venta]]-VENTAS[[#This Row],[Costo Unitario SIN Comision]]-VENTAS[[#This Row],[Comisión Unitaria 10%]]-0.01*VENTAS[[#This Row],[Precio Venta]])</f>
        <v>14.7</v>
      </c>
      <c r="M2089" s="46"/>
      <c r="N2089" s="47" t="s">
        <v>26854</v>
      </c>
    </row>
    <row r="2090" ht="17" customHeight="1" spans="1:14">
      <c r="A2090" s="38">
        <v>45801.4578356482</v>
      </c>
      <c r="B2090" s="39"/>
      <c r="C2090" s="39"/>
      <c r="D2090" s="39" t="s">
        <v>26032</v>
      </c>
      <c r="E2090" s="39" t="s">
        <v>16676</v>
      </c>
      <c r="F2090" s="41" t="s">
        <v>26855</v>
      </c>
      <c r="G2090" s="39">
        <v>1</v>
      </c>
      <c r="H2090" s="42">
        <v>25</v>
      </c>
      <c r="I2090" s="44">
        <f>VENTAS[[#This Row],[Cantidad]]*VENTAS[[#This Row],[Precio Venta]]</f>
        <v>25</v>
      </c>
      <c r="J2090" s="42">
        <f>IF(VENTAS[[#This Row],[Nombre del Gestor]]&gt;1,VENTAS[[#This Row],[Precio Venta]]*10%,0)</f>
        <v>2.5</v>
      </c>
      <c r="K2090" s="42">
        <f>IFERROR(VLOOKUP(VENTAS[[#This Row],[Código del producto Vendido]],STOCK[],13,FALSE),VENTAS[[#This Row],[Precio Venta]]*0.6)-VENTAS[[#This Row],[Comisión Unitaria 10%]]</f>
        <v>17.7808108108108</v>
      </c>
      <c r="L2090" s="42">
        <f>VENTAS[[#This Row],[Cantidad]]*(VENTAS[[#This Row],[Precio Venta]]-VENTAS[[#This Row],[Costo Unitario SIN Comision]]-VENTAS[[#This Row],[Comisión Unitaria 10%]]-0.01*VENTAS[[#This Row],[Precio Venta]])</f>
        <v>4.4691891891892</v>
      </c>
      <c r="M2090" s="46"/>
      <c r="N2090" s="47" t="s">
        <v>26856</v>
      </c>
    </row>
    <row r="2091" ht="17" customHeight="1" spans="1:14">
      <c r="A2091" s="38">
        <v>45801.7216087963</v>
      </c>
      <c r="B2091" s="39"/>
      <c r="C2091" s="39"/>
      <c r="D2091" s="39" t="s">
        <v>26595</v>
      </c>
      <c r="E2091" s="39" t="s">
        <v>17548</v>
      </c>
      <c r="F2091" s="41" t="s">
        <v>17547</v>
      </c>
      <c r="G2091" s="39">
        <v>1</v>
      </c>
      <c r="H2091" s="42">
        <v>25</v>
      </c>
      <c r="I2091" s="44">
        <f>VENTAS[[#This Row],[Cantidad]]*VENTAS[[#This Row],[Precio Venta]]</f>
        <v>25</v>
      </c>
      <c r="J2091" s="42">
        <f>IF(VENTAS[[#This Row],[Nombre del Gestor]]&gt;1,VENTAS[[#This Row],[Precio Venta]]*10%,0)</f>
        <v>2.5</v>
      </c>
      <c r="K2091" s="42">
        <f>IFERROR(VLOOKUP(VENTAS[[#This Row],[Código del producto Vendido]],STOCK[],13,FALSE),VENTAS[[#This Row],[Precio Venta]]*0.6)-VENTAS[[#This Row],[Comisión Unitaria 10%]]</f>
        <v>7.3</v>
      </c>
      <c r="L2091" s="42">
        <f>VENTAS[[#This Row],[Cantidad]]*(VENTAS[[#This Row],[Precio Venta]]-VENTAS[[#This Row],[Costo Unitario SIN Comision]]-VENTAS[[#This Row],[Comisión Unitaria 10%]]-0.01*VENTAS[[#This Row],[Precio Venta]])</f>
        <v>14.95</v>
      </c>
      <c r="M2091" s="46"/>
      <c r="N2091" s="47" t="s">
        <v>26857</v>
      </c>
    </row>
    <row r="2092" ht="34" customHeight="1" spans="1:14">
      <c r="A2092" s="38">
        <v>45801.7216087963</v>
      </c>
      <c r="B2092" s="39"/>
      <c r="C2092" s="39"/>
      <c r="D2092" s="39" t="s">
        <v>26595</v>
      </c>
      <c r="E2092" s="39" t="s">
        <v>17566</v>
      </c>
      <c r="F2092" s="41" t="s">
        <v>17565</v>
      </c>
      <c r="G2092" s="39">
        <v>1</v>
      </c>
      <c r="H2092" s="42">
        <v>20</v>
      </c>
      <c r="I2092" s="44">
        <f>VENTAS[[#This Row],[Cantidad]]*VENTAS[[#This Row],[Precio Venta]]</f>
        <v>20</v>
      </c>
      <c r="J2092" s="42">
        <f>IF(VENTAS[[#This Row],[Nombre del Gestor]]&gt;1,VENTAS[[#This Row],[Precio Venta]]*10%,0)</f>
        <v>2</v>
      </c>
      <c r="K2092" s="42">
        <f>IFERROR(VLOOKUP(VENTAS[[#This Row],[Código del producto Vendido]],STOCK[],13,FALSE),VENTAS[[#This Row],[Precio Venta]]*0.6)-VENTAS[[#This Row],[Comisión Unitaria 10%]]</f>
        <v>7.3</v>
      </c>
      <c r="L2092" s="42">
        <f>VENTAS[[#This Row],[Cantidad]]*(VENTAS[[#This Row],[Precio Venta]]-VENTAS[[#This Row],[Costo Unitario SIN Comision]]-VENTAS[[#This Row],[Comisión Unitaria 10%]]-0.01*VENTAS[[#This Row],[Precio Venta]])</f>
        <v>10.5</v>
      </c>
      <c r="M2092" s="46"/>
      <c r="N2092" s="47" t="s">
        <v>26858</v>
      </c>
    </row>
    <row r="2093" ht="17" customHeight="1" spans="1:14">
      <c r="A2093" s="38">
        <v>45801.7216087963</v>
      </c>
      <c r="B2093" s="39"/>
      <c r="C2093" s="39"/>
      <c r="D2093" s="39" t="s">
        <v>26595</v>
      </c>
      <c r="E2093" s="39" t="s">
        <v>19244</v>
      </c>
      <c r="F2093" s="41" t="s">
        <v>19245</v>
      </c>
      <c r="G2093" s="39">
        <v>1</v>
      </c>
      <c r="H2093" s="42">
        <v>35</v>
      </c>
      <c r="I2093" s="44">
        <f>VENTAS[[#This Row],[Cantidad]]*VENTAS[[#This Row],[Precio Venta]]</f>
        <v>35</v>
      </c>
      <c r="J2093" s="42">
        <f>IF(VENTAS[[#This Row],[Nombre del Gestor]]&gt;1,VENTAS[[#This Row],[Precio Venta]]*10%,0)</f>
        <v>3.5</v>
      </c>
      <c r="K2093" s="42">
        <f>IFERROR(VLOOKUP(VENTAS[[#This Row],[Código del producto Vendido]],STOCK[],13,FALSE),VENTAS[[#This Row],[Precio Venta]]*0.6)-VENTAS[[#This Row],[Comisión Unitaria 10%]]</f>
        <v>25</v>
      </c>
      <c r="L2093" s="42">
        <f>VENTAS[[#This Row],[Cantidad]]*(VENTAS[[#This Row],[Precio Venta]]-VENTAS[[#This Row],[Costo Unitario SIN Comision]]-VENTAS[[#This Row],[Comisión Unitaria 10%]]-0.01*VENTAS[[#This Row],[Precio Venta]])</f>
        <v>6.15</v>
      </c>
      <c r="M2093" s="46"/>
      <c r="N2093" s="47" t="s">
        <v>26859</v>
      </c>
    </row>
    <row r="2094" ht="17" customHeight="1" spans="1:14">
      <c r="A2094" s="38">
        <v>45801.7216087963</v>
      </c>
      <c r="B2094" s="39"/>
      <c r="C2094" s="39"/>
      <c r="D2094" s="39" t="s">
        <v>26595</v>
      </c>
      <c r="E2094" s="39" t="s">
        <v>17260</v>
      </c>
      <c r="F2094" s="41" t="s">
        <v>17258</v>
      </c>
      <c r="G2094" s="39">
        <v>1</v>
      </c>
      <c r="H2094" s="42">
        <v>30</v>
      </c>
      <c r="I2094" s="44">
        <f>VENTAS[[#This Row],[Cantidad]]*VENTAS[[#This Row],[Precio Venta]]</f>
        <v>30</v>
      </c>
      <c r="J2094" s="42">
        <f>IF(VENTAS[[#This Row],[Nombre del Gestor]]&gt;1,VENTAS[[#This Row],[Precio Venta]]*10%,0)</f>
        <v>3</v>
      </c>
      <c r="K2094" s="42">
        <f>IFERROR(VLOOKUP(VENTAS[[#This Row],[Código del producto Vendido]],STOCK[],13,FALSE),VENTAS[[#This Row],[Precio Venta]]*0.6)-VENTAS[[#This Row],[Comisión Unitaria 10%]]</f>
        <v>14</v>
      </c>
      <c r="L2094" s="42">
        <f>VENTAS[[#This Row],[Cantidad]]*(VENTAS[[#This Row],[Precio Venta]]-VENTAS[[#This Row],[Costo Unitario SIN Comision]]-VENTAS[[#This Row],[Comisión Unitaria 10%]]-0.01*VENTAS[[#This Row],[Precio Venta]])</f>
        <v>12.7</v>
      </c>
      <c r="M2094" s="46"/>
      <c r="N2094" s="47" t="s">
        <v>26860</v>
      </c>
    </row>
    <row r="2095" ht="34" customHeight="1" spans="1:14">
      <c r="A2095" s="38">
        <v>45801.7216087963</v>
      </c>
      <c r="B2095" s="39"/>
      <c r="C2095" s="39"/>
      <c r="D2095" s="39" t="s">
        <v>26595</v>
      </c>
      <c r="E2095" s="39" t="s">
        <v>18491</v>
      </c>
      <c r="F2095" s="41" t="s">
        <v>18492</v>
      </c>
      <c r="G2095" s="39">
        <v>1</v>
      </c>
      <c r="H2095" s="42">
        <v>35</v>
      </c>
      <c r="I2095" s="44">
        <f>VENTAS[[#This Row],[Cantidad]]*VENTAS[[#This Row],[Precio Venta]]</f>
        <v>35</v>
      </c>
      <c r="J2095" s="42">
        <f>IF(VENTAS[[#This Row],[Nombre del Gestor]]&gt;1,VENTAS[[#This Row],[Precio Venta]]*10%,0)</f>
        <v>3.5</v>
      </c>
      <c r="K2095" s="42">
        <f>IFERROR(VLOOKUP(VENTAS[[#This Row],[Código del producto Vendido]],STOCK[],13,FALSE),VENTAS[[#This Row],[Precio Venta]]*0.6)-VENTAS[[#This Row],[Comisión Unitaria 10%]]</f>
        <v>12</v>
      </c>
      <c r="L2095" s="42">
        <f>VENTAS[[#This Row],[Cantidad]]*(VENTAS[[#This Row],[Precio Venta]]-VENTAS[[#This Row],[Costo Unitario SIN Comision]]-VENTAS[[#This Row],[Comisión Unitaria 10%]]-0.01*VENTAS[[#This Row],[Precio Venta]])</f>
        <v>19.15</v>
      </c>
      <c r="M2095" s="46"/>
      <c r="N2095" s="47" t="s">
        <v>26861</v>
      </c>
    </row>
    <row r="2096" ht="17" customHeight="1" spans="1:14">
      <c r="A2096" s="38">
        <v>45801.7216087963</v>
      </c>
      <c r="B2096" s="39"/>
      <c r="C2096" s="39"/>
      <c r="D2096" s="39" t="s">
        <v>26595</v>
      </c>
      <c r="E2096" s="39" t="s">
        <v>18723</v>
      </c>
      <c r="F2096" s="41" t="s">
        <v>18488</v>
      </c>
      <c r="G2096" s="39">
        <v>1</v>
      </c>
      <c r="H2096" s="42">
        <v>25</v>
      </c>
      <c r="I2096" s="44">
        <f>VENTAS[[#This Row],[Cantidad]]*VENTAS[[#This Row],[Precio Venta]]</f>
        <v>25</v>
      </c>
      <c r="J2096" s="42">
        <f>IF(VENTAS[[#This Row],[Nombre del Gestor]]&gt;1,VENTAS[[#This Row],[Precio Venta]]*10%,0)</f>
        <v>2.5</v>
      </c>
      <c r="K2096" s="42">
        <f>IFERROR(VLOOKUP(VENTAS[[#This Row],[Código del producto Vendido]],STOCK[],13,FALSE),VENTAS[[#This Row],[Precio Venta]]*0.6)-VENTAS[[#This Row],[Comisión Unitaria 10%]]</f>
        <v>12</v>
      </c>
      <c r="L2096" s="42">
        <f>VENTAS[[#This Row],[Cantidad]]*(VENTAS[[#This Row],[Precio Venta]]-VENTAS[[#This Row],[Costo Unitario SIN Comision]]-VENTAS[[#This Row],[Comisión Unitaria 10%]]-0.01*VENTAS[[#This Row],[Precio Venta]])</f>
        <v>10.25</v>
      </c>
      <c r="M2096" s="46"/>
      <c r="N2096" s="47" t="s">
        <v>26862</v>
      </c>
    </row>
    <row r="2097" ht="17" customHeight="1" spans="1:14">
      <c r="A2097" s="38">
        <v>45801.7641782407</v>
      </c>
      <c r="B2097" s="39"/>
      <c r="C2097" s="39"/>
      <c r="D2097" s="39" t="s">
        <v>26032</v>
      </c>
      <c r="E2097" s="39" t="s">
        <v>16676</v>
      </c>
      <c r="F2097" s="41" t="s">
        <v>26855</v>
      </c>
      <c r="G2097" s="39">
        <v>1</v>
      </c>
      <c r="H2097" s="42">
        <v>25</v>
      </c>
      <c r="I2097" s="44">
        <f>VENTAS[[#This Row],[Cantidad]]*VENTAS[[#This Row],[Precio Venta]]</f>
        <v>25</v>
      </c>
      <c r="J2097" s="42">
        <f>IF(VENTAS[[#This Row],[Nombre del Gestor]]&gt;1,VENTAS[[#This Row],[Precio Venta]]*10%,0)</f>
        <v>2.5</v>
      </c>
      <c r="K2097" s="42">
        <f>IFERROR(VLOOKUP(VENTAS[[#This Row],[Código del producto Vendido]],STOCK[],13,FALSE),VENTAS[[#This Row],[Precio Venta]]*0.6)-VENTAS[[#This Row],[Comisión Unitaria 10%]]</f>
        <v>17.7808108108108</v>
      </c>
      <c r="L2097" s="42">
        <f>VENTAS[[#This Row],[Cantidad]]*(VENTAS[[#This Row],[Precio Venta]]-VENTAS[[#This Row],[Costo Unitario SIN Comision]]-VENTAS[[#This Row],[Comisión Unitaria 10%]]-0.01*VENTAS[[#This Row],[Precio Venta]])</f>
        <v>4.4691891891892</v>
      </c>
      <c r="M2097" s="46"/>
      <c r="N2097" s="47" t="s">
        <v>26863</v>
      </c>
    </row>
    <row r="2098" ht="34" customHeight="1" spans="1:14">
      <c r="A2098" s="38">
        <v>45801.7641782407</v>
      </c>
      <c r="B2098" s="39"/>
      <c r="C2098" s="39"/>
      <c r="D2098" s="39" t="s">
        <v>26032</v>
      </c>
      <c r="E2098" s="39" t="s">
        <v>18193</v>
      </c>
      <c r="F2098" s="41" t="s">
        <v>18645</v>
      </c>
      <c r="G2098" s="39">
        <v>1</v>
      </c>
      <c r="H2098" s="42">
        <v>20</v>
      </c>
      <c r="I2098" s="44">
        <f>VENTAS[[#This Row],[Cantidad]]*VENTAS[[#This Row],[Precio Venta]]</f>
        <v>20</v>
      </c>
      <c r="J2098" s="42">
        <f>IF(VENTAS[[#This Row],[Nombre del Gestor]]&gt;1,VENTAS[[#This Row],[Precio Venta]]*10%,0)</f>
        <v>2</v>
      </c>
      <c r="K2098" s="42">
        <f>IFERROR(VLOOKUP(VENTAS[[#This Row],[Código del producto Vendido]],STOCK[],13,FALSE),VENTAS[[#This Row],[Precio Venta]]*0.6)-VENTAS[[#This Row],[Comisión Unitaria 10%]]</f>
        <v>12</v>
      </c>
      <c r="L2098" s="42">
        <f>VENTAS[[#This Row],[Cantidad]]*(VENTAS[[#This Row],[Precio Venta]]-VENTAS[[#This Row],[Costo Unitario SIN Comision]]-VENTAS[[#This Row],[Comisión Unitaria 10%]]-0.01*VENTAS[[#This Row],[Precio Venta]])</f>
        <v>5.8</v>
      </c>
      <c r="M2098" s="46"/>
      <c r="N2098" s="47" t="s">
        <v>26864</v>
      </c>
    </row>
    <row r="2099" ht="34" customHeight="1" spans="1:14">
      <c r="A2099" s="38">
        <v>45804.3627546296</v>
      </c>
      <c r="B2099" s="39"/>
      <c r="C2099" s="39"/>
      <c r="D2099" s="39"/>
      <c r="E2099" s="39" t="s">
        <v>19704</v>
      </c>
      <c r="F2099" s="41" t="s">
        <v>19705</v>
      </c>
      <c r="G2099" s="39">
        <v>1</v>
      </c>
      <c r="H2099" s="42">
        <v>30</v>
      </c>
      <c r="I2099" s="44">
        <f>VENTAS[[#This Row],[Cantidad]]*VENTAS[[#This Row],[Precio Venta]]</f>
        <v>30</v>
      </c>
      <c r="J2099" s="42">
        <f>IF(VENTAS[[#This Row],[Nombre del Gestor]]&gt;1,VENTAS[[#This Row],[Precio Venta]]*10%,0)</f>
        <v>0</v>
      </c>
      <c r="K2099" s="42">
        <f>IFERROR(VLOOKUP(VENTAS[[#This Row],[Código del producto Vendido]],STOCK[],13,FALSE),VENTAS[[#This Row],[Precio Venta]]*0.6)-VENTAS[[#This Row],[Comisión Unitaria 10%]]</f>
        <v>15</v>
      </c>
      <c r="L2099" s="42">
        <f>VENTAS[[#This Row],[Cantidad]]*(VENTAS[[#This Row],[Precio Venta]]-VENTAS[[#This Row],[Costo Unitario SIN Comision]]-VENTAS[[#This Row],[Comisión Unitaria 10%]]-0.01*VENTAS[[#This Row],[Precio Venta]])</f>
        <v>14.7</v>
      </c>
      <c r="M2099" s="46"/>
      <c r="N2099" s="47" t="s">
        <v>26865</v>
      </c>
    </row>
    <row r="2100" ht="17" customHeight="1" spans="1:14">
      <c r="A2100" s="38">
        <v>45804.3627546296</v>
      </c>
      <c r="B2100" s="39"/>
      <c r="C2100" s="39"/>
      <c r="D2100" s="39"/>
      <c r="E2100" s="39" t="s">
        <v>26866</v>
      </c>
      <c r="F2100" s="41" t="s">
        <v>26867</v>
      </c>
      <c r="G2100" s="39">
        <v>1</v>
      </c>
      <c r="H2100" s="42">
        <v>35</v>
      </c>
      <c r="I2100" s="44">
        <f>VENTAS[[#This Row],[Cantidad]]*VENTAS[[#This Row],[Precio Venta]]</f>
        <v>35</v>
      </c>
      <c r="J2100" s="42">
        <f>IF(VENTAS[[#This Row],[Nombre del Gestor]]&gt;1,VENTAS[[#This Row],[Precio Venta]]*10%,0)</f>
        <v>0</v>
      </c>
      <c r="K2100" s="42">
        <f>IFERROR(VLOOKUP(VENTAS[[#This Row],[Código del producto Vendido]],STOCK[],13,FALSE),VENTAS[[#This Row],[Precio Venta]]*0.6)-VENTAS[[#This Row],[Comisión Unitaria 10%]]</f>
        <v>21</v>
      </c>
      <c r="L2100" s="42">
        <f>VENTAS[[#This Row],[Cantidad]]*(VENTAS[[#This Row],[Precio Venta]]-VENTAS[[#This Row],[Costo Unitario SIN Comision]]-VENTAS[[#This Row],[Comisión Unitaria 10%]]-0.01*VENTAS[[#This Row],[Precio Venta]])</f>
        <v>13.65</v>
      </c>
      <c r="M2100" s="46"/>
      <c r="N2100" s="47" t="s">
        <v>26868</v>
      </c>
    </row>
    <row r="2101" ht="17" customHeight="1" spans="1:14">
      <c r="A2101" s="38">
        <v>45804.3627546296</v>
      </c>
      <c r="B2101" s="39"/>
      <c r="C2101" s="39"/>
      <c r="D2101" s="39"/>
      <c r="E2101" s="39" t="s">
        <v>26869</v>
      </c>
      <c r="F2101" s="41" t="s">
        <v>26870</v>
      </c>
      <c r="G2101" s="39">
        <v>1</v>
      </c>
      <c r="H2101" s="42">
        <v>30</v>
      </c>
      <c r="I2101" s="44">
        <f>VENTAS[[#This Row],[Cantidad]]*VENTAS[[#This Row],[Precio Venta]]</f>
        <v>30</v>
      </c>
      <c r="J2101" s="42">
        <f>IF(VENTAS[[#This Row],[Nombre del Gestor]]&gt;1,VENTAS[[#This Row],[Precio Venta]]*10%,0)</f>
        <v>0</v>
      </c>
      <c r="K2101" s="42">
        <f>IFERROR(VLOOKUP(VENTAS[[#This Row],[Código del producto Vendido]],STOCK[],13,FALSE),VENTAS[[#This Row],[Precio Venta]]*0.6)-VENTAS[[#This Row],[Comisión Unitaria 10%]]</f>
        <v>18</v>
      </c>
      <c r="L2101" s="42">
        <f>VENTAS[[#This Row],[Cantidad]]*(VENTAS[[#This Row],[Precio Venta]]-VENTAS[[#This Row],[Costo Unitario SIN Comision]]-VENTAS[[#This Row],[Comisión Unitaria 10%]]-0.01*VENTAS[[#This Row],[Precio Venta]])</f>
        <v>11.7</v>
      </c>
      <c r="M2101" s="46"/>
      <c r="N2101" s="47" t="s">
        <v>26871</v>
      </c>
    </row>
    <row r="2102" ht="17" customHeight="1" spans="1:14">
      <c r="A2102" s="38">
        <v>45804.3627546296</v>
      </c>
      <c r="B2102" s="39"/>
      <c r="C2102" s="39"/>
      <c r="D2102" s="39"/>
      <c r="E2102" s="39" t="s">
        <v>19938</v>
      </c>
      <c r="F2102" s="41" t="s">
        <v>19939</v>
      </c>
      <c r="G2102" s="39">
        <v>1</v>
      </c>
      <c r="H2102" s="42">
        <v>40</v>
      </c>
      <c r="I2102" s="44">
        <f>VENTAS[[#This Row],[Cantidad]]*VENTAS[[#This Row],[Precio Venta]]</f>
        <v>40</v>
      </c>
      <c r="J2102" s="42">
        <f>IF(VENTAS[[#This Row],[Nombre del Gestor]]&gt;1,VENTAS[[#This Row],[Precio Venta]]*10%,0)</f>
        <v>0</v>
      </c>
      <c r="K2102" s="42">
        <f>IFERROR(VLOOKUP(VENTAS[[#This Row],[Código del producto Vendido]],STOCK[],13,FALSE),VENTAS[[#This Row],[Precio Venta]]*0.6)-VENTAS[[#This Row],[Comisión Unitaria 10%]]</f>
        <v>16</v>
      </c>
      <c r="L2102" s="42">
        <f>VENTAS[[#This Row],[Cantidad]]*(VENTAS[[#This Row],[Precio Venta]]-VENTAS[[#This Row],[Costo Unitario SIN Comision]]-VENTAS[[#This Row],[Comisión Unitaria 10%]]-0.01*VENTAS[[#This Row],[Precio Venta]])</f>
        <v>23.6</v>
      </c>
      <c r="M2102" s="46"/>
      <c r="N2102" s="47" t="s">
        <v>26872</v>
      </c>
    </row>
    <row r="2103" ht="17" customHeight="1" spans="1:14">
      <c r="A2103" s="38">
        <v>45804.3627546296</v>
      </c>
      <c r="B2103" s="39"/>
      <c r="C2103" s="39"/>
      <c r="D2103" s="39"/>
      <c r="E2103" s="39" t="s">
        <v>18124</v>
      </c>
      <c r="F2103" s="41" t="s">
        <v>26873</v>
      </c>
      <c r="G2103" s="39">
        <v>1</v>
      </c>
      <c r="H2103" s="42">
        <v>25</v>
      </c>
      <c r="I2103" s="44">
        <f>VENTAS[[#This Row],[Cantidad]]*VENTAS[[#This Row],[Precio Venta]]</f>
        <v>25</v>
      </c>
      <c r="J2103" s="42">
        <f>IF(VENTAS[[#This Row],[Nombre del Gestor]]&gt;1,VENTAS[[#This Row],[Precio Venta]]*10%,0)</f>
        <v>0</v>
      </c>
      <c r="K2103" s="42">
        <f>IFERROR(VLOOKUP(VENTAS[[#This Row],[Código del producto Vendido]],STOCK[],13,FALSE),VENTAS[[#This Row],[Precio Venta]]*0.6)-VENTAS[[#This Row],[Comisión Unitaria 10%]]</f>
        <v>14.5</v>
      </c>
      <c r="L2103" s="42">
        <f>VENTAS[[#This Row],[Cantidad]]*(VENTAS[[#This Row],[Precio Venta]]-VENTAS[[#This Row],[Costo Unitario SIN Comision]]-VENTAS[[#This Row],[Comisión Unitaria 10%]]-0.01*VENTAS[[#This Row],[Precio Venta]])</f>
        <v>10.25</v>
      </c>
      <c r="M2103" s="46"/>
      <c r="N2103" s="47" t="s">
        <v>26874</v>
      </c>
    </row>
    <row r="2104" ht="17" customHeight="1" spans="1:14">
      <c r="A2104" s="38">
        <v>45804.3627546296</v>
      </c>
      <c r="B2104" s="39"/>
      <c r="C2104" s="39"/>
      <c r="D2104" s="39"/>
      <c r="E2104" s="39" t="s">
        <v>18652</v>
      </c>
      <c r="F2104" s="41" t="s">
        <v>18653</v>
      </c>
      <c r="G2104" s="39">
        <v>1</v>
      </c>
      <c r="H2104" s="42">
        <v>22</v>
      </c>
      <c r="I2104" s="44">
        <f>VENTAS[[#This Row],[Cantidad]]*VENTAS[[#This Row],[Precio Venta]]</f>
        <v>22</v>
      </c>
      <c r="J2104" s="42">
        <f>IF(VENTAS[[#This Row],[Nombre del Gestor]]&gt;1,VENTAS[[#This Row],[Precio Venta]]*10%,0)</f>
        <v>0</v>
      </c>
      <c r="K2104" s="42">
        <f>IFERROR(VLOOKUP(VENTAS[[#This Row],[Código del producto Vendido]],STOCK[],13,FALSE),VENTAS[[#This Row],[Precio Venta]]*0.6)-VENTAS[[#This Row],[Comisión Unitaria 10%]]</f>
        <v>14.2</v>
      </c>
      <c r="L2104" s="42">
        <f>VENTAS[[#This Row],[Cantidad]]*(VENTAS[[#This Row],[Precio Venta]]-VENTAS[[#This Row],[Costo Unitario SIN Comision]]-VENTAS[[#This Row],[Comisión Unitaria 10%]]-0.01*VENTAS[[#This Row],[Precio Venta]])</f>
        <v>7.58</v>
      </c>
      <c r="M2104" s="46"/>
      <c r="N2104" s="47" t="s">
        <v>26875</v>
      </c>
    </row>
    <row r="2105" ht="34" customHeight="1" spans="1:14">
      <c r="A2105" s="38">
        <v>45804.3627546296</v>
      </c>
      <c r="B2105" s="39"/>
      <c r="C2105" s="39"/>
      <c r="D2105" s="39"/>
      <c r="E2105" s="39" t="s">
        <v>19549</v>
      </c>
      <c r="F2105" s="41" t="s">
        <v>19550</v>
      </c>
      <c r="G2105" s="39">
        <v>1</v>
      </c>
      <c r="H2105" s="42">
        <v>40</v>
      </c>
      <c r="I2105" s="44">
        <f>VENTAS[[#This Row],[Cantidad]]*VENTAS[[#This Row],[Precio Venta]]</f>
        <v>40</v>
      </c>
      <c r="J2105" s="42">
        <f>IF(VENTAS[[#This Row],[Nombre del Gestor]]&gt;1,VENTAS[[#This Row],[Precio Venta]]*10%,0)</f>
        <v>0</v>
      </c>
      <c r="K2105" s="42">
        <f>IFERROR(VLOOKUP(VENTAS[[#This Row],[Código del producto Vendido]],STOCK[],13,FALSE),VENTAS[[#This Row],[Precio Venta]]*0.6)-VENTAS[[#This Row],[Comisión Unitaria 10%]]</f>
        <v>16</v>
      </c>
      <c r="L2105" s="42">
        <f>VENTAS[[#This Row],[Cantidad]]*(VENTAS[[#This Row],[Precio Venta]]-VENTAS[[#This Row],[Costo Unitario SIN Comision]]-VENTAS[[#This Row],[Comisión Unitaria 10%]]-0.01*VENTAS[[#This Row],[Precio Venta]])</f>
        <v>23.6</v>
      </c>
      <c r="M2105" s="46"/>
      <c r="N2105" s="47" t="s">
        <v>26876</v>
      </c>
    </row>
    <row r="2106" ht="34" customHeight="1" spans="1:14">
      <c r="A2106" s="38">
        <v>45804.3627546296</v>
      </c>
      <c r="B2106" s="39"/>
      <c r="C2106" s="39"/>
      <c r="D2106" s="39"/>
      <c r="E2106" s="39" t="s">
        <v>19774</v>
      </c>
      <c r="F2106" s="41" t="s">
        <v>19775</v>
      </c>
      <c r="G2106" s="39">
        <v>1</v>
      </c>
      <c r="H2106" s="42">
        <v>35</v>
      </c>
      <c r="I2106" s="44">
        <f>VENTAS[[#This Row],[Cantidad]]*VENTAS[[#This Row],[Precio Venta]]</f>
        <v>35</v>
      </c>
      <c r="J2106" s="42">
        <f>IF(VENTAS[[#This Row],[Nombre del Gestor]]&gt;1,VENTAS[[#This Row],[Precio Venta]]*10%,0)</f>
        <v>0</v>
      </c>
      <c r="K2106" s="42">
        <f>IFERROR(VLOOKUP(VENTAS[[#This Row],[Código del producto Vendido]],STOCK[],13,FALSE),VENTAS[[#This Row],[Precio Venta]]*0.6)-VENTAS[[#This Row],[Comisión Unitaria 10%]]</f>
        <v>15.5</v>
      </c>
      <c r="L2106" s="42">
        <f>VENTAS[[#This Row],[Cantidad]]*(VENTAS[[#This Row],[Precio Venta]]-VENTAS[[#This Row],[Costo Unitario SIN Comision]]-VENTAS[[#This Row],[Comisión Unitaria 10%]]-0.01*VENTAS[[#This Row],[Precio Venta]])</f>
        <v>19.15</v>
      </c>
      <c r="M2106" s="46"/>
      <c r="N2106" s="47" t="s">
        <v>26877</v>
      </c>
    </row>
    <row r="2107" ht="34" customHeight="1" spans="1:14">
      <c r="A2107" s="38">
        <v>45804.3627546296</v>
      </c>
      <c r="B2107" s="39"/>
      <c r="C2107" s="39"/>
      <c r="D2107" s="39"/>
      <c r="E2107" s="39" t="s">
        <v>26878</v>
      </c>
      <c r="F2107" s="41" t="s">
        <v>17948</v>
      </c>
      <c r="G2107" s="39">
        <v>1</v>
      </c>
      <c r="H2107" s="42">
        <v>28</v>
      </c>
      <c r="I2107" s="44">
        <f>VENTAS[[#This Row],[Cantidad]]*VENTAS[[#This Row],[Precio Venta]]</f>
        <v>28</v>
      </c>
      <c r="J2107" s="42">
        <f>IF(VENTAS[[#This Row],[Nombre del Gestor]]&gt;1,VENTAS[[#This Row],[Precio Venta]]*10%,0)</f>
        <v>0</v>
      </c>
      <c r="K2107" s="42">
        <f>IFERROR(VLOOKUP(VENTAS[[#This Row],[Código del producto Vendido]],STOCK[],13,FALSE),VENTAS[[#This Row],[Precio Venta]]*0.6)-VENTAS[[#This Row],[Comisión Unitaria 10%]]</f>
        <v>16.8</v>
      </c>
      <c r="L2107" s="42">
        <f>VENTAS[[#This Row],[Cantidad]]*(VENTAS[[#This Row],[Precio Venta]]-VENTAS[[#This Row],[Costo Unitario SIN Comision]]-VENTAS[[#This Row],[Comisión Unitaria 10%]]-0.01*VENTAS[[#This Row],[Precio Venta]])</f>
        <v>10.92</v>
      </c>
      <c r="M2107" s="46"/>
      <c r="N2107" s="47" t="s">
        <v>26879</v>
      </c>
    </row>
    <row r="2108" ht="17" customHeight="1" spans="1:14">
      <c r="A2108" s="38">
        <v>45804.3627546296</v>
      </c>
      <c r="B2108" s="39"/>
      <c r="C2108" s="39"/>
      <c r="D2108" s="39"/>
      <c r="E2108" s="39" t="s">
        <v>18433</v>
      </c>
      <c r="F2108" s="41" t="s">
        <v>18434</v>
      </c>
      <c r="G2108" s="39">
        <v>1</v>
      </c>
      <c r="H2108" s="42">
        <v>40</v>
      </c>
      <c r="I2108" s="44">
        <f>VENTAS[[#This Row],[Cantidad]]*VENTAS[[#This Row],[Precio Venta]]</f>
        <v>40</v>
      </c>
      <c r="J2108" s="42">
        <f>IF(VENTAS[[#This Row],[Nombre del Gestor]]&gt;1,VENTAS[[#This Row],[Precio Venta]]*10%,0)</f>
        <v>0</v>
      </c>
      <c r="K2108" s="42">
        <f>IFERROR(VLOOKUP(VENTAS[[#This Row],[Código del producto Vendido]],STOCK[],13,FALSE),VENTAS[[#This Row],[Precio Venta]]*0.6)-VENTAS[[#This Row],[Comisión Unitaria 10%]]</f>
        <v>16</v>
      </c>
      <c r="L2108" s="42">
        <f>VENTAS[[#This Row],[Cantidad]]*(VENTAS[[#This Row],[Precio Venta]]-VENTAS[[#This Row],[Costo Unitario SIN Comision]]-VENTAS[[#This Row],[Comisión Unitaria 10%]]-0.01*VENTAS[[#This Row],[Precio Venta]])</f>
        <v>23.6</v>
      </c>
      <c r="M2108" s="46"/>
      <c r="N2108" s="47" t="s">
        <v>26880</v>
      </c>
    </row>
    <row r="2109" ht="17" customHeight="1" spans="1:14">
      <c r="A2109" s="38">
        <v>45804.3627546296</v>
      </c>
      <c r="B2109" s="39"/>
      <c r="C2109" s="39"/>
      <c r="D2109" s="39"/>
      <c r="E2109" s="39" t="s">
        <v>26881</v>
      </c>
      <c r="F2109" s="41" t="s">
        <v>26882</v>
      </c>
      <c r="G2109" s="39">
        <v>1</v>
      </c>
      <c r="H2109" s="42">
        <v>25</v>
      </c>
      <c r="I2109" s="44">
        <f>VENTAS[[#This Row],[Cantidad]]*VENTAS[[#This Row],[Precio Venta]]</f>
        <v>25</v>
      </c>
      <c r="J2109" s="42">
        <f>IF(VENTAS[[#This Row],[Nombre del Gestor]]&gt;1,VENTAS[[#This Row],[Precio Venta]]*10%,0)</f>
        <v>0</v>
      </c>
      <c r="K2109" s="42">
        <f>IFERROR(VLOOKUP(VENTAS[[#This Row],[Código del producto Vendido]],STOCK[],13,FALSE),VENTAS[[#This Row],[Precio Venta]]*0.6)-VENTAS[[#This Row],[Comisión Unitaria 10%]]</f>
        <v>15</v>
      </c>
      <c r="L2109" s="42">
        <f>VENTAS[[#This Row],[Cantidad]]*(VENTAS[[#This Row],[Precio Venta]]-VENTAS[[#This Row],[Costo Unitario SIN Comision]]-VENTAS[[#This Row],[Comisión Unitaria 10%]]-0.01*VENTAS[[#This Row],[Precio Venta]])</f>
        <v>9.75</v>
      </c>
      <c r="M2109" s="46"/>
      <c r="N2109" s="47" t="s">
        <v>26883</v>
      </c>
    </row>
    <row r="2110" ht="34" customHeight="1" spans="1:14">
      <c r="A2110" s="38">
        <v>45804.3627546296</v>
      </c>
      <c r="B2110" s="39"/>
      <c r="C2110" s="39"/>
      <c r="D2110" s="39"/>
      <c r="E2110" s="39" t="s">
        <v>19088</v>
      </c>
      <c r="F2110" s="41" t="s">
        <v>26545</v>
      </c>
      <c r="G2110" s="39">
        <v>1</v>
      </c>
      <c r="H2110" s="42">
        <v>20</v>
      </c>
      <c r="I2110" s="44">
        <f>VENTAS[[#This Row],[Cantidad]]*VENTAS[[#This Row],[Precio Venta]]</f>
        <v>20</v>
      </c>
      <c r="J2110" s="42">
        <f>IF(VENTAS[[#This Row],[Nombre del Gestor]]&gt;1,VENTAS[[#This Row],[Precio Venta]]*10%,0)</f>
        <v>0</v>
      </c>
      <c r="K2110" s="42">
        <f>IFERROR(VLOOKUP(VENTAS[[#This Row],[Código del producto Vendido]],STOCK[],13,FALSE),VENTAS[[#This Row],[Precio Venta]]*0.6)-VENTAS[[#This Row],[Comisión Unitaria 10%]]</f>
        <v>13.8</v>
      </c>
      <c r="L2110" s="42">
        <f>VENTAS[[#This Row],[Cantidad]]*(VENTAS[[#This Row],[Precio Venta]]-VENTAS[[#This Row],[Costo Unitario SIN Comision]]-VENTAS[[#This Row],[Comisión Unitaria 10%]]-0.01*VENTAS[[#This Row],[Precio Venta]])</f>
        <v>6</v>
      </c>
      <c r="M2110" s="46"/>
      <c r="N2110" s="47" t="s">
        <v>26884</v>
      </c>
    </row>
    <row r="2111" ht="17" customHeight="1" spans="1:14">
      <c r="A2111" s="38">
        <v>45804.3627546296</v>
      </c>
      <c r="B2111" s="39"/>
      <c r="C2111" s="39"/>
      <c r="D2111" s="39"/>
      <c r="E2111" s="39" t="s">
        <v>19407</v>
      </c>
      <c r="F2111" s="41" t="s">
        <v>19408</v>
      </c>
      <c r="G2111" s="39">
        <v>1</v>
      </c>
      <c r="H2111" s="42">
        <v>20</v>
      </c>
      <c r="I2111" s="44">
        <f>VENTAS[[#This Row],[Cantidad]]*VENTAS[[#This Row],[Precio Venta]]</f>
        <v>20</v>
      </c>
      <c r="J2111" s="42">
        <f>IF(VENTAS[[#This Row],[Nombre del Gestor]]&gt;1,VENTAS[[#This Row],[Precio Venta]]*10%,0)</f>
        <v>0</v>
      </c>
      <c r="K2111" s="42">
        <f>IFERROR(VLOOKUP(VENTAS[[#This Row],[Código del producto Vendido]],STOCK[],13,FALSE),VENTAS[[#This Row],[Precio Venta]]*0.6)-VENTAS[[#This Row],[Comisión Unitaria 10%]]</f>
        <v>14</v>
      </c>
      <c r="L2111" s="42">
        <f>VENTAS[[#This Row],[Cantidad]]*(VENTAS[[#This Row],[Precio Venta]]-VENTAS[[#This Row],[Costo Unitario SIN Comision]]-VENTAS[[#This Row],[Comisión Unitaria 10%]]-0.01*VENTAS[[#This Row],[Precio Venta]])</f>
        <v>5.8</v>
      </c>
      <c r="M2111" s="46"/>
      <c r="N2111" s="47" t="s">
        <v>26885</v>
      </c>
    </row>
    <row r="2112" ht="34" customHeight="1" spans="1:14">
      <c r="A2112" s="38">
        <v>45804.3666435185</v>
      </c>
      <c r="B2112" s="39"/>
      <c r="C2112" s="39"/>
      <c r="D2112" s="39"/>
      <c r="E2112" s="39" t="s">
        <v>18839</v>
      </c>
      <c r="F2112" s="41" t="s">
        <v>26462</v>
      </c>
      <c r="G2112" s="39">
        <v>1</v>
      </c>
      <c r="H2112" s="42">
        <v>30</v>
      </c>
      <c r="I2112" s="44">
        <f>VENTAS[[#This Row],[Cantidad]]*VENTAS[[#This Row],[Precio Venta]]</f>
        <v>30</v>
      </c>
      <c r="J2112" s="42">
        <f>IF(VENTAS[[#This Row],[Nombre del Gestor]]&gt;1,VENTAS[[#This Row],[Precio Venta]]*10%,0)</f>
        <v>0</v>
      </c>
      <c r="K2112" s="42">
        <f>IFERROR(VLOOKUP(VENTAS[[#This Row],[Código del producto Vendido]],STOCK[],13,FALSE),VENTAS[[#This Row],[Precio Venta]]*0.6)-VENTAS[[#This Row],[Comisión Unitaria 10%]]</f>
        <v>14.98</v>
      </c>
      <c r="L2112" s="42">
        <f>VENTAS[[#This Row],[Cantidad]]*(VENTAS[[#This Row],[Precio Venta]]-VENTAS[[#This Row],[Costo Unitario SIN Comision]]-VENTAS[[#This Row],[Comisión Unitaria 10%]]-0.01*VENTAS[[#This Row],[Precio Venta]])</f>
        <v>14.72</v>
      </c>
      <c r="M2112" s="46"/>
      <c r="N2112" s="47" t="s">
        <v>26886</v>
      </c>
    </row>
    <row r="2113" ht="34" customHeight="1" spans="1:14">
      <c r="A2113" s="38">
        <v>45804.37375</v>
      </c>
      <c r="B2113" s="39"/>
      <c r="C2113" s="39"/>
      <c r="D2113" s="39" t="s">
        <v>26887</v>
      </c>
      <c r="E2113" s="39" t="s">
        <v>17232</v>
      </c>
      <c r="F2113" s="41" t="s">
        <v>17233</v>
      </c>
      <c r="G2113" s="39">
        <v>1</v>
      </c>
      <c r="H2113" s="42">
        <v>35</v>
      </c>
      <c r="I2113" s="44">
        <f>VENTAS[[#This Row],[Cantidad]]*VENTAS[[#This Row],[Precio Venta]]</f>
        <v>35</v>
      </c>
      <c r="J2113" s="42">
        <f>IF(VENTAS[[#This Row],[Nombre del Gestor]]&gt;1,VENTAS[[#This Row],[Precio Venta]]*10%,0)</f>
        <v>3.5</v>
      </c>
      <c r="K2113" s="42">
        <f>IFERROR(VLOOKUP(VENTAS[[#This Row],[Código del producto Vendido]],STOCK[],13,FALSE),VENTAS[[#This Row],[Precio Venta]]*0.6)-VENTAS[[#This Row],[Comisión Unitaria 10%]]</f>
        <v>14</v>
      </c>
      <c r="L2113" s="42">
        <f>VENTAS[[#This Row],[Cantidad]]*(VENTAS[[#This Row],[Precio Venta]]-VENTAS[[#This Row],[Costo Unitario SIN Comision]]-VENTAS[[#This Row],[Comisión Unitaria 10%]]-0.01*VENTAS[[#This Row],[Precio Venta]])</f>
        <v>17.15</v>
      </c>
      <c r="M2113" s="46"/>
      <c r="N2113" s="47" t="s">
        <v>26888</v>
      </c>
    </row>
    <row r="2114" ht="17" customHeight="1" spans="1:14">
      <c r="A2114" s="38">
        <v>45804.37375</v>
      </c>
      <c r="B2114" s="39"/>
      <c r="C2114" s="39"/>
      <c r="D2114" s="39" t="s">
        <v>26887</v>
      </c>
      <c r="E2114" s="39" t="s">
        <v>17339</v>
      </c>
      <c r="F2114" s="41" t="s">
        <v>17340</v>
      </c>
      <c r="G2114" s="39">
        <v>1</v>
      </c>
      <c r="H2114" s="42">
        <v>30</v>
      </c>
      <c r="I2114" s="44">
        <f>VENTAS[[#This Row],[Cantidad]]*VENTAS[[#This Row],[Precio Venta]]</f>
        <v>30</v>
      </c>
      <c r="J2114" s="42">
        <f>IF(VENTAS[[#This Row],[Nombre del Gestor]]&gt;1,VENTAS[[#This Row],[Precio Venta]]*10%,0)</f>
        <v>3</v>
      </c>
      <c r="K2114" s="42">
        <f>IFERROR(VLOOKUP(VENTAS[[#This Row],[Código del producto Vendido]],STOCK[],13,FALSE),VENTAS[[#This Row],[Precio Venta]]*0.6)-VENTAS[[#This Row],[Comisión Unitaria 10%]]</f>
        <v>16.63</v>
      </c>
      <c r="L2114" s="42">
        <f>VENTAS[[#This Row],[Cantidad]]*(VENTAS[[#This Row],[Precio Venta]]-VENTAS[[#This Row],[Costo Unitario SIN Comision]]-VENTAS[[#This Row],[Comisión Unitaria 10%]]-0.01*VENTAS[[#This Row],[Precio Venta]])</f>
        <v>10.07</v>
      </c>
      <c r="M2114" s="46"/>
      <c r="N2114" s="47" t="s">
        <v>26889</v>
      </c>
    </row>
    <row r="2115" ht="34" customHeight="1" spans="1:14">
      <c r="A2115" s="38">
        <v>45804.3752314815</v>
      </c>
      <c r="B2115" s="39"/>
      <c r="C2115" s="39"/>
      <c r="D2115" s="39"/>
      <c r="E2115" s="39" t="s">
        <v>18005</v>
      </c>
      <c r="F2115" s="41" t="s">
        <v>18006</v>
      </c>
      <c r="G2115" s="39">
        <v>1</v>
      </c>
      <c r="H2115" s="42">
        <v>18</v>
      </c>
      <c r="I2115" s="44">
        <f>VENTAS[[#This Row],[Cantidad]]*VENTAS[[#This Row],[Precio Venta]]</f>
        <v>18</v>
      </c>
      <c r="J2115" s="42">
        <f>IF(VENTAS[[#This Row],[Nombre del Gestor]]&gt;1,VENTAS[[#This Row],[Precio Venta]]*10%,0)</f>
        <v>0</v>
      </c>
      <c r="K2115" s="42">
        <f>IFERROR(VLOOKUP(VENTAS[[#This Row],[Código del producto Vendido]],STOCK[],13,FALSE),VENTAS[[#This Row],[Precio Venta]]*0.6)-VENTAS[[#This Row],[Comisión Unitaria 10%]]</f>
        <v>13.8</v>
      </c>
      <c r="L2115" s="42">
        <f>VENTAS[[#This Row],[Cantidad]]*(VENTAS[[#This Row],[Precio Venta]]-VENTAS[[#This Row],[Costo Unitario SIN Comision]]-VENTAS[[#This Row],[Comisión Unitaria 10%]]-0.01*VENTAS[[#This Row],[Precio Venta]])</f>
        <v>4.02</v>
      </c>
      <c r="M2115" s="46"/>
      <c r="N2115" s="47" t="s">
        <v>26890</v>
      </c>
    </row>
    <row r="2116" ht="17" customHeight="1" spans="1:14">
      <c r="A2116" s="38">
        <v>45804.3752314815</v>
      </c>
      <c r="B2116" s="39"/>
      <c r="C2116" s="39"/>
      <c r="D2116" s="39"/>
      <c r="E2116" s="39" t="s">
        <v>26891</v>
      </c>
      <c r="F2116" s="41" t="s">
        <v>17388</v>
      </c>
      <c r="G2116" s="39">
        <v>1</v>
      </c>
      <c r="H2116" s="42">
        <v>30</v>
      </c>
      <c r="I2116" s="44">
        <f>VENTAS[[#This Row],[Cantidad]]*VENTAS[[#This Row],[Precio Venta]]</f>
        <v>30</v>
      </c>
      <c r="J2116" s="42">
        <f>IF(VENTAS[[#This Row],[Nombre del Gestor]]&gt;1,VENTAS[[#This Row],[Precio Venta]]*10%,0)</f>
        <v>0</v>
      </c>
      <c r="K2116" s="42">
        <f>IFERROR(VLOOKUP(VENTAS[[#This Row],[Código del producto Vendido]],STOCK[],13,FALSE),VENTAS[[#This Row],[Precio Venta]]*0.6)-VENTAS[[#This Row],[Comisión Unitaria 10%]]</f>
        <v>18</v>
      </c>
      <c r="L2116" s="42">
        <f>VENTAS[[#This Row],[Cantidad]]*(VENTAS[[#This Row],[Precio Venta]]-VENTAS[[#This Row],[Costo Unitario SIN Comision]]-VENTAS[[#This Row],[Comisión Unitaria 10%]]-0.01*VENTAS[[#This Row],[Precio Venta]])</f>
        <v>11.7</v>
      </c>
      <c r="M2116" s="46"/>
      <c r="N2116" s="47" t="s">
        <v>26892</v>
      </c>
    </row>
    <row r="2117" ht="17" customHeight="1" spans="1:14">
      <c r="A2117" s="38">
        <v>45804.3767708333</v>
      </c>
      <c r="B2117" s="39"/>
      <c r="C2117" s="39"/>
      <c r="D2117" s="39" t="s">
        <v>26893</v>
      </c>
      <c r="E2117" s="39" t="s">
        <v>26894</v>
      </c>
      <c r="F2117" s="41" t="s">
        <v>19669</v>
      </c>
      <c r="G2117" s="39">
        <v>2</v>
      </c>
      <c r="H2117" s="42">
        <v>30</v>
      </c>
      <c r="I2117" s="44">
        <f>VENTAS[[#This Row],[Cantidad]]*VENTAS[[#This Row],[Precio Venta]]</f>
        <v>60</v>
      </c>
      <c r="J2117" s="42">
        <f>IF(VENTAS[[#This Row],[Nombre del Gestor]]&gt;1,VENTAS[[#This Row],[Precio Venta]]*10%,0)</f>
        <v>3</v>
      </c>
      <c r="K2117" s="42">
        <f>IFERROR(VLOOKUP(VENTAS[[#This Row],[Código del producto Vendido]],STOCK[],13,FALSE),VENTAS[[#This Row],[Precio Venta]]*0.6)-VENTAS[[#This Row],[Comisión Unitaria 10%]]</f>
        <v>15</v>
      </c>
      <c r="L2117" s="42">
        <f>VENTAS[[#This Row],[Cantidad]]*(VENTAS[[#This Row],[Precio Venta]]-VENTAS[[#This Row],[Costo Unitario SIN Comision]]-VENTAS[[#This Row],[Comisión Unitaria 10%]]-0.01*VENTAS[[#This Row],[Precio Venta]])</f>
        <v>23.4</v>
      </c>
      <c r="M2117" s="46"/>
      <c r="N2117" s="47" t="s">
        <v>26895</v>
      </c>
    </row>
    <row r="2118" ht="34" customHeight="1" spans="1:14">
      <c r="A2118" s="38">
        <v>45804.3785069444</v>
      </c>
      <c r="B2118" s="39"/>
      <c r="C2118" s="39"/>
      <c r="D2118" s="39"/>
      <c r="E2118" s="39" t="s">
        <v>26896</v>
      </c>
      <c r="F2118" s="41" t="s">
        <v>26897</v>
      </c>
      <c r="G2118" s="39">
        <v>1</v>
      </c>
      <c r="H2118" s="42">
        <v>40</v>
      </c>
      <c r="I2118" s="44">
        <f>VENTAS[[#This Row],[Cantidad]]*VENTAS[[#This Row],[Precio Venta]]</f>
        <v>40</v>
      </c>
      <c r="J2118" s="42">
        <f>IF(VENTAS[[#This Row],[Nombre del Gestor]]&gt;1,VENTAS[[#This Row],[Precio Venta]]*10%,0)</f>
        <v>0</v>
      </c>
      <c r="K2118" s="42">
        <f>IFERROR(VLOOKUP(VENTAS[[#This Row],[Código del producto Vendido]],STOCK[],13,FALSE),VENTAS[[#This Row],[Precio Venta]]*0.6)-VENTAS[[#This Row],[Comisión Unitaria 10%]]</f>
        <v>24</v>
      </c>
      <c r="L2118" s="42">
        <f>VENTAS[[#This Row],[Cantidad]]*(VENTAS[[#This Row],[Precio Venta]]-VENTAS[[#This Row],[Costo Unitario SIN Comision]]-VENTAS[[#This Row],[Comisión Unitaria 10%]]-0.01*VENTAS[[#This Row],[Precio Venta]])</f>
        <v>15.6</v>
      </c>
      <c r="M2118" s="46"/>
      <c r="N2118" s="47" t="s">
        <v>26898</v>
      </c>
    </row>
    <row r="2119" ht="17" customHeight="1" spans="1:14">
      <c r="A2119" s="38">
        <v>45804.3785069444</v>
      </c>
      <c r="B2119" s="39"/>
      <c r="C2119" s="39"/>
      <c r="D2119" s="39"/>
      <c r="E2119" s="39" t="s">
        <v>26899</v>
      </c>
      <c r="F2119" s="41" t="s">
        <v>26900</v>
      </c>
      <c r="G2119" s="39">
        <v>1</v>
      </c>
      <c r="H2119" s="42">
        <v>30</v>
      </c>
      <c r="I2119" s="44">
        <f>VENTAS[[#This Row],[Cantidad]]*VENTAS[[#This Row],[Precio Venta]]</f>
        <v>30</v>
      </c>
      <c r="J2119" s="42">
        <f>IF(VENTAS[[#This Row],[Nombre del Gestor]]&gt;1,VENTAS[[#This Row],[Precio Venta]]*10%,0)</f>
        <v>0</v>
      </c>
      <c r="K2119" s="42">
        <f>IFERROR(VLOOKUP(VENTAS[[#This Row],[Código del producto Vendido]],STOCK[],13,FALSE),VENTAS[[#This Row],[Precio Venta]]*0.6)-VENTAS[[#This Row],[Comisión Unitaria 10%]]</f>
        <v>18</v>
      </c>
      <c r="L2119" s="42">
        <f>VENTAS[[#This Row],[Cantidad]]*(VENTAS[[#This Row],[Precio Venta]]-VENTAS[[#This Row],[Costo Unitario SIN Comision]]-VENTAS[[#This Row],[Comisión Unitaria 10%]]-0.01*VENTAS[[#This Row],[Precio Venta]])</f>
        <v>11.7</v>
      </c>
      <c r="M2119" s="46"/>
      <c r="N2119" s="47" t="s">
        <v>26901</v>
      </c>
    </row>
    <row r="2120" ht="17" customHeight="1" spans="1:14">
      <c r="A2120" s="38">
        <v>45804.3785069444</v>
      </c>
      <c r="B2120" s="39"/>
      <c r="C2120" s="39"/>
      <c r="D2120" s="39"/>
      <c r="E2120" s="39" t="s">
        <v>18495</v>
      </c>
      <c r="F2120" s="41" t="s">
        <v>18496</v>
      </c>
      <c r="G2120" s="39">
        <v>1</v>
      </c>
      <c r="H2120" s="42">
        <v>30</v>
      </c>
      <c r="I2120" s="44">
        <f>VENTAS[[#This Row],[Cantidad]]*VENTAS[[#This Row],[Precio Venta]]</f>
        <v>30</v>
      </c>
      <c r="J2120" s="42">
        <f>IF(VENTAS[[#This Row],[Nombre del Gestor]]&gt;1,VENTAS[[#This Row],[Precio Venta]]*10%,0)</f>
        <v>0</v>
      </c>
      <c r="K2120" s="42">
        <f>IFERROR(VLOOKUP(VENTAS[[#This Row],[Código del producto Vendido]],STOCK[],13,FALSE),VENTAS[[#This Row],[Precio Venta]]*0.6)-VENTAS[[#This Row],[Comisión Unitaria 10%]]</f>
        <v>15</v>
      </c>
      <c r="L2120" s="42">
        <f>VENTAS[[#This Row],[Cantidad]]*(VENTAS[[#This Row],[Precio Venta]]-VENTAS[[#This Row],[Costo Unitario SIN Comision]]-VENTAS[[#This Row],[Comisión Unitaria 10%]]-0.01*VENTAS[[#This Row],[Precio Venta]])</f>
        <v>14.7</v>
      </c>
      <c r="M2120" s="46"/>
      <c r="N2120" s="47" t="s">
        <v>26902</v>
      </c>
    </row>
    <row r="2121" ht="34" customHeight="1" spans="1:14">
      <c r="A2121" s="38">
        <v>45804.3785069444</v>
      </c>
      <c r="B2121" s="39"/>
      <c r="C2121" s="39"/>
      <c r="D2121" s="39"/>
      <c r="E2121" s="39" t="s">
        <v>19971</v>
      </c>
      <c r="F2121" s="41" t="s">
        <v>19972</v>
      </c>
      <c r="G2121" s="39">
        <v>1</v>
      </c>
      <c r="H2121" s="42">
        <v>35</v>
      </c>
      <c r="I2121" s="44">
        <f>VENTAS[[#This Row],[Cantidad]]*VENTAS[[#This Row],[Precio Venta]]</f>
        <v>35</v>
      </c>
      <c r="J2121" s="42">
        <f>IF(VENTAS[[#This Row],[Nombre del Gestor]]&gt;1,VENTAS[[#This Row],[Precio Venta]]*10%,0)</f>
        <v>0</v>
      </c>
      <c r="K2121" s="42">
        <f>IFERROR(VLOOKUP(VENTAS[[#This Row],[Código del producto Vendido]],STOCK[],13,FALSE),VENTAS[[#This Row],[Precio Venta]]*0.6)-VENTAS[[#This Row],[Comisión Unitaria 10%]]</f>
        <v>15.5</v>
      </c>
      <c r="L2121" s="42">
        <f>VENTAS[[#This Row],[Cantidad]]*(VENTAS[[#This Row],[Precio Venta]]-VENTAS[[#This Row],[Costo Unitario SIN Comision]]-VENTAS[[#This Row],[Comisión Unitaria 10%]]-0.01*VENTAS[[#This Row],[Precio Venta]])</f>
        <v>19.15</v>
      </c>
      <c r="M2121" s="46"/>
      <c r="N2121" s="47" t="s">
        <v>26903</v>
      </c>
    </row>
    <row r="2122" ht="17" customHeight="1" spans="1:14">
      <c r="A2122" s="38">
        <v>45804.3841087963</v>
      </c>
      <c r="B2122" s="39"/>
      <c r="C2122" s="39"/>
      <c r="D2122" s="39"/>
      <c r="E2122" s="39" t="s">
        <v>26904</v>
      </c>
      <c r="F2122" s="41" t="s">
        <v>26905</v>
      </c>
      <c r="G2122" s="39">
        <v>1</v>
      </c>
      <c r="H2122" s="42">
        <v>35</v>
      </c>
      <c r="I2122" s="44">
        <f>VENTAS[[#This Row],[Cantidad]]*VENTAS[[#This Row],[Precio Venta]]</f>
        <v>35</v>
      </c>
      <c r="J2122" s="42">
        <f>IF(VENTAS[[#This Row],[Nombre del Gestor]]&gt;1,VENTAS[[#This Row],[Precio Venta]]*10%,0)</f>
        <v>0</v>
      </c>
      <c r="K2122" s="42">
        <f>IFERROR(VLOOKUP(VENTAS[[#This Row],[Código del producto Vendido]],STOCK[],13,FALSE),VENTAS[[#This Row],[Precio Venta]]*0.6)-VENTAS[[#This Row],[Comisión Unitaria 10%]]</f>
        <v>21</v>
      </c>
      <c r="L2122" s="42">
        <f>VENTAS[[#This Row],[Cantidad]]*(VENTAS[[#This Row],[Precio Venta]]-VENTAS[[#This Row],[Costo Unitario SIN Comision]]-VENTAS[[#This Row],[Comisión Unitaria 10%]]-0.01*VENTAS[[#This Row],[Precio Venta]])</f>
        <v>13.65</v>
      </c>
      <c r="M2122" s="46"/>
      <c r="N2122" s="47" t="s">
        <v>26906</v>
      </c>
    </row>
    <row r="2123" ht="17" customHeight="1" spans="1:14">
      <c r="A2123" s="38">
        <v>45804.3841087963</v>
      </c>
      <c r="B2123" s="39"/>
      <c r="C2123" s="39"/>
      <c r="D2123" s="39"/>
      <c r="E2123" s="39" t="s">
        <v>26907</v>
      </c>
      <c r="F2123" s="41" t="s">
        <v>26908</v>
      </c>
      <c r="G2123" s="39">
        <v>1</v>
      </c>
      <c r="H2123" s="42">
        <v>35</v>
      </c>
      <c r="I2123" s="44">
        <f>VENTAS[[#This Row],[Cantidad]]*VENTAS[[#This Row],[Precio Venta]]</f>
        <v>35</v>
      </c>
      <c r="J2123" s="42">
        <f>IF(VENTAS[[#This Row],[Nombre del Gestor]]&gt;1,VENTAS[[#This Row],[Precio Venta]]*10%,0)</f>
        <v>0</v>
      </c>
      <c r="K2123" s="42">
        <f>IFERROR(VLOOKUP(VENTAS[[#This Row],[Código del producto Vendido]],STOCK[],13,FALSE),VENTAS[[#This Row],[Precio Venta]]*0.6)-VENTAS[[#This Row],[Comisión Unitaria 10%]]</f>
        <v>21</v>
      </c>
      <c r="L2123" s="42">
        <f>VENTAS[[#This Row],[Cantidad]]*(VENTAS[[#This Row],[Precio Venta]]-VENTAS[[#This Row],[Costo Unitario SIN Comision]]-VENTAS[[#This Row],[Comisión Unitaria 10%]]-0.01*VENTAS[[#This Row],[Precio Venta]])</f>
        <v>13.65</v>
      </c>
      <c r="M2123" s="46"/>
      <c r="N2123" s="47" t="s">
        <v>26909</v>
      </c>
    </row>
    <row r="2124" ht="17" customHeight="1" spans="1:14">
      <c r="A2124" s="38">
        <v>45804.3841087963</v>
      </c>
      <c r="B2124" s="39"/>
      <c r="C2124" s="39"/>
      <c r="D2124" s="39"/>
      <c r="E2124" s="39" t="s">
        <v>26910</v>
      </c>
      <c r="F2124" s="41" t="s">
        <v>26911</v>
      </c>
      <c r="G2124" s="39">
        <v>1</v>
      </c>
      <c r="H2124" s="42">
        <v>40</v>
      </c>
      <c r="I2124" s="44">
        <f>VENTAS[[#This Row],[Cantidad]]*VENTAS[[#This Row],[Precio Venta]]</f>
        <v>40</v>
      </c>
      <c r="J2124" s="42">
        <f>IF(VENTAS[[#This Row],[Nombre del Gestor]]&gt;1,VENTAS[[#This Row],[Precio Venta]]*10%,0)</f>
        <v>0</v>
      </c>
      <c r="K2124" s="42">
        <f>IFERROR(VLOOKUP(VENTAS[[#This Row],[Código del producto Vendido]],STOCK[],13,FALSE),VENTAS[[#This Row],[Precio Venta]]*0.6)-VENTAS[[#This Row],[Comisión Unitaria 10%]]</f>
        <v>24</v>
      </c>
      <c r="L2124" s="42">
        <f>VENTAS[[#This Row],[Cantidad]]*(VENTAS[[#This Row],[Precio Venta]]-VENTAS[[#This Row],[Costo Unitario SIN Comision]]-VENTAS[[#This Row],[Comisión Unitaria 10%]]-0.01*VENTAS[[#This Row],[Precio Venta]])</f>
        <v>15.6</v>
      </c>
      <c r="M2124" s="46"/>
      <c r="N2124" s="47" t="s">
        <v>26912</v>
      </c>
    </row>
    <row r="2125" ht="17" customHeight="1" spans="1:14">
      <c r="A2125" s="38">
        <v>45804.3845138889</v>
      </c>
      <c r="B2125" s="39"/>
      <c r="C2125" s="39"/>
      <c r="D2125" s="39"/>
      <c r="E2125" s="39" t="s">
        <v>26913</v>
      </c>
      <c r="F2125" s="41" t="s">
        <v>26914</v>
      </c>
      <c r="G2125" s="39">
        <v>1</v>
      </c>
      <c r="H2125" s="42">
        <v>35</v>
      </c>
      <c r="I2125" s="44">
        <f>VENTAS[[#This Row],[Cantidad]]*VENTAS[[#This Row],[Precio Venta]]</f>
        <v>35</v>
      </c>
      <c r="J2125" s="42">
        <f>IF(VENTAS[[#This Row],[Nombre del Gestor]]&gt;1,VENTAS[[#This Row],[Precio Venta]]*10%,0)</f>
        <v>0</v>
      </c>
      <c r="K2125" s="42">
        <f>IFERROR(VLOOKUP(VENTAS[[#This Row],[Código del producto Vendido]],STOCK[],13,FALSE),VENTAS[[#This Row],[Precio Venta]]*0.6)-VENTAS[[#This Row],[Comisión Unitaria 10%]]</f>
        <v>21</v>
      </c>
      <c r="L2125" s="42">
        <f>VENTAS[[#This Row],[Cantidad]]*(VENTAS[[#This Row],[Precio Venta]]-VENTAS[[#This Row],[Costo Unitario SIN Comision]]-VENTAS[[#This Row],[Comisión Unitaria 10%]]-0.01*VENTAS[[#This Row],[Precio Venta]])</f>
        <v>13.65</v>
      </c>
      <c r="M2125" s="46"/>
      <c r="N2125" s="47" t="s">
        <v>26915</v>
      </c>
    </row>
    <row r="2126" ht="34" customHeight="1" spans="1:14">
      <c r="A2126" s="38">
        <v>45804.4392013889</v>
      </c>
      <c r="B2126" s="39"/>
      <c r="C2126" s="39"/>
      <c r="D2126" s="39" t="s">
        <v>26916</v>
      </c>
      <c r="E2126" s="39" t="s">
        <v>26917</v>
      </c>
      <c r="F2126" s="41" t="s">
        <v>19036</v>
      </c>
      <c r="G2126" s="39">
        <v>1</v>
      </c>
      <c r="H2126" s="42">
        <v>30</v>
      </c>
      <c r="I2126" s="44">
        <f>VENTAS[[#This Row],[Cantidad]]*VENTAS[[#This Row],[Precio Venta]]</f>
        <v>30</v>
      </c>
      <c r="J2126" s="42">
        <f>IF(VENTAS[[#This Row],[Nombre del Gestor]]&gt;1,VENTAS[[#This Row],[Precio Venta]]*10%,0)</f>
        <v>3</v>
      </c>
      <c r="K2126" s="42">
        <f>IFERROR(VLOOKUP(VENTAS[[#This Row],[Código del producto Vendido]],STOCK[],13,FALSE),VENTAS[[#This Row],[Precio Venta]]*0.6)-VENTAS[[#This Row],[Comisión Unitaria 10%]]</f>
        <v>15</v>
      </c>
      <c r="L2126" s="42">
        <f>VENTAS[[#This Row],[Cantidad]]*(VENTAS[[#This Row],[Precio Venta]]-VENTAS[[#This Row],[Costo Unitario SIN Comision]]-VENTAS[[#This Row],[Comisión Unitaria 10%]]-0.01*VENTAS[[#This Row],[Precio Venta]])</f>
        <v>11.7</v>
      </c>
      <c r="M2126" s="46"/>
      <c r="N2126" s="47" t="s">
        <v>26918</v>
      </c>
    </row>
    <row r="2127" ht="34" customHeight="1" spans="1:14">
      <c r="A2127" s="38">
        <v>45804.4756018519</v>
      </c>
      <c r="B2127" s="39"/>
      <c r="C2127" s="39"/>
      <c r="D2127" s="39"/>
      <c r="E2127" s="39" t="s">
        <v>17553</v>
      </c>
      <c r="F2127" s="41" t="s">
        <v>17554</v>
      </c>
      <c r="G2127" s="39">
        <v>1</v>
      </c>
      <c r="H2127" s="42">
        <v>25</v>
      </c>
      <c r="I2127" s="44">
        <f>VENTAS[[#This Row],[Cantidad]]*VENTAS[[#This Row],[Precio Venta]]</f>
        <v>25</v>
      </c>
      <c r="J2127" s="42">
        <f>IF(VENTAS[[#This Row],[Nombre del Gestor]]&gt;1,VENTAS[[#This Row],[Precio Venta]]*10%,0)</f>
        <v>0</v>
      </c>
      <c r="K2127" s="42">
        <f>IFERROR(VLOOKUP(VENTAS[[#This Row],[Código del producto Vendido]],STOCK[],13,FALSE),VENTAS[[#This Row],[Precio Venta]]*0.6)-VENTAS[[#This Row],[Comisión Unitaria 10%]]</f>
        <v>12.55</v>
      </c>
      <c r="L2127" s="42">
        <f>VENTAS[[#This Row],[Cantidad]]*(VENTAS[[#This Row],[Precio Venta]]-VENTAS[[#This Row],[Costo Unitario SIN Comision]]-VENTAS[[#This Row],[Comisión Unitaria 10%]]-0.01*VENTAS[[#This Row],[Precio Venta]])</f>
        <v>12.2</v>
      </c>
      <c r="M2127" s="46"/>
      <c r="N2127" s="47" t="s">
        <v>26919</v>
      </c>
    </row>
    <row r="2128" ht="34" customHeight="1" spans="1:14">
      <c r="A2128" s="38">
        <v>45804.523287037</v>
      </c>
      <c r="B2128" s="39"/>
      <c r="C2128" s="39"/>
      <c r="D2128" s="39" t="s">
        <v>23345</v>
      </c>
      <c r="E2128" s="39" t="s">
        <v>17791</v>
      </c>
      <c r="F2128" s="41" t="s">
        <v>17792</v>
      </c>
      <c r="G2128" s="39">
        <v>1</v>
      </c>
      <c r="H2128" s="42">
        <v>40</v>
      </c>
      <c r="I2128" s="44">
        <f>VENTAS[[#This Row],[Cantidad]]*VENTAS[[#This Row],[Precio Venta]]</f>
        <v>40</v>
      </c>
      <c r="J2128" s="42">
        <f>IF(VENTAS[[#This Row],[Nombre del Gestor]]&gt;1,VENTAS[[#This Row],[Precio Venta]]*10%,0)</f>
        <v>4</v>
      </c>
      <c r="K2128" s="42">
        <f>IFERROR(VLOOKUP(VENTAS[[#This Row],[Código del producto Vendido]],STOCK[],13,FALSE),VENTAS[[#This Row],[Precio Venta]]*0.6)-VENTAS[[#This Row],[Comisión Unitaria 10%]]</f>
        <v>16.5</v>
      </c>
      <c r="L2128" s="42">
        <f>VENTAS[[#This Row],[Cantidad]]*(VENTAS[[#This Row],[Precio Venta]]-VENTAS[[#This Row],[Costo Unitario SIN Comision]]-VENTAS[[#This Row],[Comisión Unitaria 10%]]-0.01*VENTAS[[#This Row],[Precio Venta]])</f>
        <v>19.1</v>
      </c>
      <c r="M2128" s="46"/>
      <c r="N2128" s="47" t="s">
        <v>26920</v>
      </c>
    </row>
    <row r="2129" ht="17" customHeight="1" spans="1:14">
      <c r="A2129" s="38">
        <v>45804.5252199074</v>
      </c>
      <c r="B2129" s="39"/>
      <c r="C2129" s="39"/>
      <c r="D2129" s="39" t="s">
        <v>26921</v>
      </c>
      <c r="E2129" s="39" t="s">
        <v>26922</v>
      </c>
      <c r="F2129" s="41" t="s">
        <v>19180</v>
      </c>
      <c r="G2129" s="39">
        <v>1</v>
      </c>
      <c r="H2129" s="42">
        <v>18</v>
      </c>
      <c r="I2129" s="44">
        <f>VENTAS[[#This Row],[Cantidad]]*VENTAS[[#This Row],[Precio Venta]]</f>
        <v>18</v>
      </c>
      <c r="J2129" s="42">
        <f>IF(VENTAS[[#This Row],[Nombre del Gestor]]&gt;1,VENTAS[[#This Row],[Precio Venta]]*10%,0)</f>
        <v>1.8</v>
      </c>
      <c r="K2129" s="42">
        <f>IFERROR(VLOOKUP(VENTAS[[#This Row],[Código del producto Vendido]],STOCK[],13,FALSE),VENTAS[[#This Row],[Precio Venta]]*0.6)-VENTAS[[#This Row],[Comisión Unitaria 10%]]</f>
        <v>10.2</v>
      </c>
      <c r="L2129" s="42">
        <f>VENTAS[[#This Row],[Cantidad]]*(VENTAS[[#This Row],[Precio Venta]]-VENTAS[[#This Row],[Costo Unitario SIN Comision]]-VENTAS[[#This Row],[Comisión Unitaria 10%]]-0.01*VENTAS[[#This Row],[Precio Venta]])</f>
        <v>5.82</v>
      </c>
      <c r="M2129" s="46"/>
      <c r="N2129" s="47" t="s">
        <v>26923</v>
      </c>
    </row>
    <row r="2130" ht="34" customHeight="1" spans="1:14">
      <c r="A2130" s="38">
        <v>45804.5266898148</v>
      </c>
      <c r="B2130" s="39"/>
      <c r="C2130" s="39"/>
      <c r="D2130" s="39" t="s">
        <v>23196</v>
      </c>
      <c r="E2130" s="39" t="s">
        <v>19912</v>
      </c>
      <c r="F2130" s="41" t="s">
        <v>19913</v>
      </c>
      <c r="G2130" s="39">
        <v>1</v>
      </c>
      <c r="H2130" s="42">
        <v>30</v>
      </c>
      <c r="I2130" s="44">
        <f>VENTAS[[#This Row],[Cantidad]]*VENTAS[[#This Row],[Precio Venta]]</f>
        <v>30</v>
      </c>
      <c r="J2130" s="42">
        <f>IF(VENTAS[[#This Row],[Nombre del Gestor]]&gt;1,VENTAS[[#This Row],[Precio Venta]]*10%,0)</f>
        <v>3</v>
      </c>
      <c r="K2130" s="42">
        <f>IFERROR(VLOOKUP(VENTAS[[#This Row],[Código del producto Vendido]],STOCK[],13,FALSE),VENTAS[[#This Row],[Precio Venta]]*0.6)-VENTAS[[#This Row],[Comisión Unitaria 10%]]</f>
        <v>12</v>
      </c>
      <c r="L2130" s="42">
        <f>VENTAS[[#This Row],[Cantidad]]*(VENTAS[[#This Row],[Precio Venta]]-VENTAS[[#This Row],[Costo Unitario SIN Comision]]-VENTAS[[#This Row],[Comisión Unitaria 10%]]-0.01*VENTAS[[#This Row],[Precio Venta]])</f>
        <v>14.7</v>
      </c>
      <c r="M2130" s="46"/>
      <c r="N2130" s="47" t="s">
        <v>26924</v>
      </c>
    </row>
    <row r="2131" ht="34" customHeight="1" spans="1:14">
      <c r="A2131" s="38">
        <v>45804.5266898148</v>
      </c>
      <c r="B2131" s="39"/>
      <c r="C2131" s="39"/>
      <c r="D2131" s="39" t="s">
        <v>23196</v>
      </c>
      <c r="E2131" s="39" t="s">
        <v>19523</v>
      </c>
      <c r="F2131" s="41" t="s">
        <v>19524</v>
      </c>
      <c r="G2131" s="39">
        <v>1</v>
      </c>
      <c r="H2131" s="42">
        <v>35</v>
      </c>
      <c r="I2131" s="44">
        <f>VENTAS[[#This Row],[Cantidad]]*VENTAS[[#This Row],[Precio Venta]]</f>
        <v>35</v>
      </c>
      <c r="J2131" s="42">
        <f>IF(VENTAS[[#This Row],[Nombre del Gestor]]&gt;1,VENTAS[[#This Row],[Precio Venta]]*10%,0)</f>
        <v>3.5</v>
      </c>
      <c r="K2131" s="42">
        <f>IFERROR(VLOOKUP(VENTAS[[#This Row],[Código del producto Vendido]],STOCK[],13,FALSE),VENTAS[[#This Row],[Precio Venta]]*0.6)-VENTAS[[#This Row],[Comisión Unitaria 10%]]</f>
        <v>12</v>
      </c>
      <c r="L2131" s="42">
        <f>VENTAS[[#This Row],[Cantidad]]*(VENTAS[[#This Row],[Precio Venta]]-VENTAS[[#This Row],[Costo Unitario SIN Comision]]-VENTAS[[#This Row],[Comisión Unitaria 10%]]-0.01*VENTAS[[#This Row],[Precio Venta]])</f>
        <v>19.15</v>
      </c>
      <c r="M2131" s="46"/>
      <c r="N2131" s="47" t="s">
        <v>26925</v>
      </c>
    </row>
    <row r="2132" ht="17" customHeight="1" spans="1:14">
      <c r="A2132" s="38">
        <v>45804.5537731482</v>
      </c>
      <c r="B2132" s="39"/>
      <c r="C2132" s="39"/>
      <c r="D2132" s="39" t="s">
        <v>25960</v>
      </c>
      <c r="E2132" s="39" t="s">
        <v>26926</v>
      </c>
      <c r="F2132" s="41" t="s">
        <v>19297</v>
      </c>
      <c r="G2132" s="39">
        <v>1</v>
      </c>
      <c r="H2132" s="42">
        <v>35</v>
      </c>
      <c r="I2132" s="44">
        <f>VENTAS[[#This Row],[Cantidad]]*VENTAS[[#This Row],[Precio Venta]]</f>
        <v>35</v>
      </c>
      <c r="J2132" s="42">
        <f>IF(VENTAS[[#This Row],[Nombre del Gestor]]&gt;1,VENTAS[[#This Row],[Precio Venta]]*10%,0)</f>
        <v>3.5</v>
      </c>
      <c r="K2132" s="42">
        <f>IFERROR(VLOOKUP(VENTAS[[#This Row],[Código del producto Vendido]],STOCK[],13,FALSE),VENTAS[[#This Row],[Precio Venta]]*0.6)-VENTAS[[#This Row],[Comisión Unitaria 10%]]</f>
        <v>17.5</v>
      </c>
      <c r="L2132" s="42">
        <f>VENTAS[[#This Row],[Cantidad]]*(VENTAS[[#This Row],[Precio Venta]]-VENTAS[[#This Row],[Costo Unitario SIN Comision]]-VENTAS[[#This Row],[Comisión Unitaria 10%]]-0.01*VENTAS[[#This Row],[Precio Venta]])</f>
        <v>13.65</v>
      </c>
      <c r="M2132" s="46"/>
      <c r="N2132" s="47" t="s">
        <v>26927</v>
      </c>
    </row>
    <row r="2133" ht="34" customHeight="1" spans="1:14">
      <c r="A2133" s="38">
        <v>45805.4912384259</v>
      </c>
      <c r="B2133" s="39"/>
      <c r="C2133" s="39"/>
      <c r="D2133" s="39" t="s">
        <v>26928</v>
      </c>
      <c r="E2133" s="39" t="s">
        <v>18796</v>
      </c>
      <c r="F2133" s="41" t="s">
        <v>26142</v>
      </c>
      <c r="G2133" s="39">
        <v>1</v>
      </c>
      <c r="H2133" s="42">
        <v>50</v>
      </c>
      <c r="I2133" s="44">
        <f>VENTAS[[#This Row],[Cantidad]]*VENTAS[[#This Row],[Precio Venta]]</f>
        <v>50</v>
      </c>
      <c r="J2133" s="42">
        <f>IF(VENTAS[[#This Row],[Nombre del Gestor]]&gt;1,VENTAS[[#This Row],[Precio Venta]]*10%,0)</f>
        <v>5</v>
      </c>
      <c r="K2133" s="42">
        <f>IFERROR(VLOOKUP(VENTAS[[#This Row],[Código del producto Vendido]],STOCK[],13,FALSE),VENTAS[[#This Row],[Precio Venta]]*0.6)-VENTAS[[#This Row],[Comisión Unitaria 10%]]</f>
        <v>24.5</v>
      </c>
      <c r="L2133" s="42">
        <f>VENTAS[[#This Row],[Cantidad]]*(VENTAS[[#This Row],[Precio Venta]]-VENTAS[[#This Row],[Costo Unitario SIN Comision]]-VENTAS[[#This Row],[Comisión Unitaria 10%]]-0.01*VENTAS[[#This Row],[Precio Venta]])</f>
        <v>20</v>
      </c>
      <c r="M2133" s="46"/>
      <c r="N2133" s="47" t="s">
        <v>26929</v>
      </c>
    </row>
    <row r="2134" ht="34" customHeight="1" spans="1:14">
      <c r="A2134" s="38">
        <v>45805.6344675926</v>
      </c>
      <c r="B2134" s="39"/>
      <c r="C2134" s="39"/>
      <c r="D2134" s="39"/>
      <c r="E2134" s="39" t="s">
        <v>19509</v>
      </c>
      <c r="F2134" s="41" t="s">
        <v>26930</v>
      </c>
      <c r="G2134" s="39">
        <v>1</v>
      </c>
      <c r="H2134" s="42">
        <v>35</v>
      </c>
      <c r="I2134" s="44">
        <f>VENTAS[[#This Row],[Cantidad]]*VENTAS[[#This Row],[Precio Venta]]</f>
        <v>35</v>
      </c>
      <c r="J2134" s="42">
        <f>IF(VENTAS[[#This Row],[Nombre del Gestor]]&gt;1,VENTAS[[#This Row],[Precio Venta]]*10%,0)</f>
        <v>0</v>
      </c>
      <c r="K2134" s="42">
        <f>IFERROR(VLOOKUP(VENTAS[[#This Row],[Código del producto Vendido]],STOCK[],13,FALSE),VENTAS[[#This Row],[Precio Venta]]*0.6)-VENTAS[[#This Row],[Comisión Unitaria 10%]]</f>
        <v>15.5</v>
      </c>
      <c r="L2134" s="42">
        <f>VENTAS[[#This Row],[Cantidad]]*(VENTAS[[#This Row],[Precio Venta]]-VENTAS[[#This Row],[Costo Unitario SIN Comision]]-VENTAS[[#This Row],[Comisión Unitaria 10%]]-0.01*VENTAS[[#This Row],[Precio Venta]])</f>
        <v>19.15</v>
      </c>
      <c r="M2134" s="46"/>
      <c r="N2134" s="47" t="s">
        <v>26931</v>
      </c>
    </row>
    <row r="2135" ht="17" customHeight="1" spans="1:14">
      <c r="A2135" s="38">
        <v>45805.6361574074</v>
      </c>
      <c r="B2135" s="39"/>
      <c r="C2135" s="39"/>
      <c r="D2135" s="39"/>
      <c r="E2135" s="39" t="s">
        <v>19815</v>
      </c>
      <c r="F2135" s="41" t="s">
        <v>19816</v>
      </c>
      <c r="G2135" s="39">
        <v>1</v>
      </c>
      <c r="H2135" s="42">
        <v>35</v>
      </c>
      <c r="I2135" s="44">
        <f>VENTAS[[#This Row],[Cantidad]]*VENTAS[[#This Row],[Precio Venta]]</f>
        <v>35</v>
      </c>
      <c r="J2135" s="42">
        <f>IF(VENTAS[[#This Row],[Nombre del Gestor]]&gt;1,VENTAS[[#This Row],[Precio Venta]]*10%,0)</f>
        <v>0</v>
      </c>
      <c r="K2135" s="42">
        <f>IFERROR(VLOOKUP(VENTAS[[#This Row],[Código del producto Vendido]],STOCK[],13,FALSE),VENTAS[[#This Row],[Precio Venta]]*0.6)-VENTAS[[#This Row],[Comisión Unitaria 10%]]</f>
        <v>15.5</v>
      </c>
      <c r="L2135" s="42">
        <f>VENTAS[[#This Row],[Cantidad]]*(VENTAS[[#This Row],[Precio Venta]]-VENTAS[[#This Row],[Costo Unitario SIN Comision]]-VENTAS[[#This Row],[Comisión Unitaria 10%]]-0.01*VENTAS[[#This Row],[Precio Venta]])</f>
        <v>19.15</v>
      </c>
      <c r="M2135" s="46"/>
      <c r="N2135" s="47" t="s">
        <v>26932</v>
      </c>
    </row>
    <row r="2136" ht="17" customHeight="1" spans="1:14">
      <c r="A2136" s="38">
        <v>45805.6388425926</v>
      </c>
      <c r="B2136" s="39"/>
      <c r="C2136" s="39"/>
      <c r="D2136" s="39"/>
      <c r="E2136" s="39" t="s">
        <v>26933</v>
      </c>
      <c r="F2136" s="41" t="s">
        <v>26934</v>
      </c>
      <c r="G2136" s="39">
        <v>1</v>
      </c>
      <c r="H2136" s="42">
        <v>35</v>
      </c>
      <c r="I2136" s="44">
        <f>VENTAS[[#This Row],[Cantidad]]*VENTAS[[#This Row],[Precio Venta]]</f>
        <v>35</v>
      </c>
      <c r="J2136" s="42">
        <f>IF(VENTAS[[#This Row],[Nombre del Gestor]]&gt;1,VENTAS[[#This Row],[Precio Venta]]*10%,0)</f>
        <v>0</v>
      </c>
      <c r="K2136" s="42">
        <f>IFERROR(VLOOKUP(VENTAS[[#This Row],[Código del producto Vendido]],STOCK[],13,FALSE),VENTAS[[#This Row],[Precio Venta]]*0.6)-VENTAS[[#This Row],[Comisión Unitaria 10%]]</f>
        <v>21</v>
      </c>
      <c r="L2136" s="42">
        <f>VENTAS[[#This Row],[Cantidad]]*(VENTAS[[#This Row],[Precio Venta]]-VENTAS[[#This Row],[Costo Unitario SIN Comision]]-VENTAS[[#This Row],[Comisión Unitaria 10%]]-0.01*VENTAS[[#This Row],[Precio Venta]])</f>
        <v>13.65</v>
      </c>
      <c r="M2136" s="46"/>
      <c r="N2136" s="47" t="s">
        <v>26935</v>
      </c>
    </row>
    <row r="2137" ht="34" customHeight="1" spans="1:14">
      <c r="A2137" s="38">
        <v>45805.6475925926</v>
      </c>
      <c r="B2137" s="39"/>
      <c r="C2137" s="39"/>
      <c r="D2137" s="39"/>
      <c r="E2137" s="39" t="s">
        <v>19688</v>
      </c>
      <c r="F2137" s="41" t="s">
        <v>26936</v>
      </c>
      <c r="G2137" s="39">
        <v>1</v>
      </c>
      <c r="H2137" s="42">
        <v>35</v>
      </c>
      <c r="I2137" s="44">
        <f>VENTAS[[#This Row],[Cantidad]]*VENTAS[[#This Row],[Precio Venta]]</f>
        <v>35</v>
      </c>
      <c r="J2137" s="42">
        <f>IF(VENTAS[[#This Row],[Nombre del Gestor]]&gt;1,VENTAS[[#This Row],[Precio Venta]]*10%,0)</f>
        <v>0</v>
      </c>
      <c r="K2137" s="42">
        <f>IFERROR(VLOOKUP(VENTAS[[#This Row],[Código del producto Vendido]],STOCK[],13,FALSE),VENTAS[[#This Row],[Precio Venta]]*0.6)-VENTAS[[#This Row],[Comisión Unitaria 10%]]</f>
        <v>15.5</v>
      </c>
      <c r="L2137" s="42">
        <f>VENTAS[[#This Row],[Cantidad]]*(VENTAS[[#This Row],[Precio Venta]]-VENTAS[[#This Row],[Costo Unitario SIN Comision]]-VENTAS[[#This Row],[Comisión Unitaria 10%]]-0.01*VENTAS[[#This Row],[Precio Venta]])</f>
        <v>19.15</v>
      </c>
      <c r="M2137" s="46"/>
      <c r="N2137" s="47" t="s">
        <v>26937</v>
      </c>
    </row>
    <row r="2138" ht="17" customHeight="1" spans="1:14">
      <c r="A2138" s="38">
        <v>45805.6533101852</v>
      </c>
      <c r="B2138" s="39"/>
      <c r="C2138" s="39"/>
      <c r="D2138" s="39"/>
      <c r="E2138" s="39" t="s">
        <v>19835</v>
      </c>
      <c r="F2138" s="41" t="s">
        <v>19833</v>
      </c>
      <c r="G2138" s="39">
        <v>1</v>
      </c>
      <c r="H2138" s="42">
        <v>25</v>
      </c>
      <c r="I2138" s="44">
        <f>VENTAS[[#This Row],[Cantidad]]*VENTAS[[#This Row],[Precio Venta]]</f>
        <v>25</v>
      </c>
      <c r="J2138" s="42">
        <f>IF(VENTAS[[#This Row],[Nombre del Gestor]]&gt;1,VENTAS[[#This Row],[Precio Venta]]*10%,0)</f>
        <v>0</v>
      </c>
      <c r="K2138" s="42">
        <f>IFERROR(VLOOKUP(VENTAS[[#This Row],[Código del producto Vendido]],STOCK[],13,FALSE),VENTAS[[#This Row],[Precio Venta]]*0.6)-VENTAS[[#This Row],[Comisión Unitaria 10%]]</f>
        <v>14.5</v>
      </c>
      <c r="L2138" s="42">
        <f>VENTAS[[#This Row],[Cantidad]]*(VENTAS[[#This Row],[Precio Venta]]-VENTAS[[#This Row],[Costo Unitario SIN Comision]]-VENTAS[[#This Row],[Comisión Unitaria 10%]]-0.01*VENTAS[[#This Row],[Precio Venta]])</f>
        <v>10.25</v>
      </c>
      <c r="M2138" s="46"/>
      <c r="N2138" s="47" t="s">
        <v>26938</v>
      </c>
    </row>
    <row r="2139" ht="17" customHeight="1" spans="1:14">
      <c r="A2139" s="38">
        <v>45805.6533101852</v>
      </c>
      <c r="B2139" s="39"/>
      <c r="C2139" s="39"/>
      <c r="D2139" s="39"/>
      <c r="E2139" s="39" t="s">
        <v>19866</v>
      </c>
      <c r="F2139" s="41" t="s">
        <v>19833</v>
      </c>
      <c r="G2139" s="39">
        <v>1</v>
      </c>
      <c r="H2139" s="42">
        <v>25</v>
      </c>
      <c r="I2139" s="44">
        <f>VENTAS[[#This Row],[Cantidad]]*VENTAS[[#This Row],[Precio Venta]]</f>
        <v>25</v>
      </c>
      <c r="J2139" s="42">
        <f>IF(VENTAS[[#This Row],[Nombre del Gestor]]&gt;1,VENTAS[[#This Row],[Precio Venta]]*10%,0)</f>
        <v>0</v>
      </c>
      <c r="K2139" s="42">
        <f>IFERROR(VLOOKUP(VENTAS[[#This Row],[Código del producto Vendido]],STOCK[],13,FALSE),VENTAS[[#This Row],[Precio Venta]]*0.6)-VENTAS[[#This Row],[Comisión Unitaria 10%]]</f>
        <v>14.5</v>
      </c>
      <c r="L2139" s="42">
        <f>VENTAS[[#This Row],[Cantidad]]*(VENTAS[[#This Row],[Precio Venta]]-VENTAS[[#This Row],[Costo Unitario SIN Comision]]-VENTAS[[#This Row],[Comisión Unitaria 10%]]-0.01*VENTAS[[#This Row],[Precio Venta]])</f>
        <v>10.25</v>
      </c>
      <c r="M2139" s="46"/>
      <c r="N2139" s="47" t="s">
        <v>26939</v>
      </c>
    </row>
    <row r="2140" ht="34" customHeight="1" spans="1:14">
      <c r="A2140" s="38">
        <v>45806.3844907407</v>
      </c>
      <c r="B2140" s="39"/>
      <c r="C2140" s="39"/>
      <c r="D2140" s="39"/>
      <c r="E2140" s="39" t="s">
        <v>18550</v>
      </c>
      <c r="F2140" s="41" t="s">
        <v>18551</v>
      </c>
      <c r="G2140" s="39">
        <v>1</v>
      </c>
      <c r="H2140" s="42">
        <v>40</v>
      </c>
      <c r="I2140" s="44">
        <f>VENTAS[[#This Row],[Cantidad]]*VENTAS[[#This Row],[Precio Venta]]</f>
        <v>40</v>
      </c>
      <c r="J2140" s="42">
        <f>IF(VENTAS[[#This Row],[Nombre del Gestor]]&gt;1,VENTAS[[#This Row],[Precio Venta]]*10%,0)</f>
        <v>0</v>
      </c>
      <c r="K2140" s="42">
        <f>IFERROR(VLOOKUP(VENTAS[[#This Row],[Código del producto Vendido]],STOCK[],13,FALSE),VENTAS[[#This Row],[Precio Venta]]*0.6)-VENTAS[[#This Row],[Comisión Unitaria 10%]]</f>
        <v>16</v>
      </c>
      <c r="L2140" s="42">
        <f>VENTAS[[#This Row],[Cantidad]]*(VENTAS[[#This Row],[Precio Venta]]-VENTAS[[#This Row],[Costo Unitario SIN Comision]]-VENTAS[[#This Row],[Comisión Unitaria 10%]]-0.01*VENTAS[[#This Row],[Precio Venta]])</f>
        <v>23.6</v>
      </c>
      <c r="M2140" s="46"/>
      <c r="N2140" s="47" t="s">
        <v>26940</v>
      </c>
    </row>
    <row r="2141" ht="17" customHeight="1" spans="1:14">
      <c r="A2141" s="38">
        <v>45806.4080671296</v>
      </c>
      <c r="B2141" s="39"/>
      <c r="C2141" s="39"/>
      <c r="D2141" s="39"/>
      <c r="E2141" s="39" t="s">
        <v>18439</v>
      </c>
      <c r="F2141" s="41" t="s">
        <v>18440</v>
      </c>
      <c r="G2141" s="39">
        <v>1</v>
      </c>
      <c r="H2141" s="42">
        <v>30</v>
      </c>
      <c r="I2141" s="44">
        <f>VENTAS[[#This Row],[Cantidad]]*VENTAS[[#This Row],[Precio Venta]]</f>
        <v>30</v>
      </c>
      <c r="J2141" s="42">
        <f>IF(VENTAS[[#This Row],[Nombre del Gestor]]&gt;1,VENTAS[[#This Row],[Precio Venta]]*10%,0)</f>
        <v>0</v>
      </c>
      <c r="K2141" s="42">
        <f>IFERROR(VLOOKUP(VENTAS[[#This Row],[Código del producto Vendido]],STOCK[],13,FALSE),VENTAS[[#This Row],[Precio Venta]]*0.6)-VENTAS[[#This Row],[Comisión Unitaria 10%]]</f>
        <v>15</v>
      </c>
      <c r="L2141" s="42">
        <f>VENTAS[[#This Row],[Cantidad]]*(VENTAS[[#This Row],[Precio Venta]]-VENTAS[[#This Row],[Costo Unitario SIN Comision]]-VENTAS[[#This Row],[Comisión Unitaria 10%]]-0.01*VENTAS[[#This Row],[Precio Venta]])</f>
        <v>14.7</v>
      </c>
      <c r="M2141" s="46"/>
      <c r="N2141" s="47" t="s">
        <v>26941</v>
      </c>
    </row>
    <row r="2142" ht="17" customHeight="1" spans="1:14">
      <c r="A2142" s="38">
        <v>45806.4126851852</v>
      </c>
      <c r="B2142" s="39"/>
      <c r="C2142" s="39"/>
      <c r="D2142" s="39" t="s">
        <v>25960</v>
      </c>
      <c r="E2142" s="39" t="s">
        <v>26926</v>
      </c>
      <c r="F2142" s="41" t="s">
        <v>19297</v>
      </c>
      <c r="G2142" s="39">
        <v>1</v>
      </c>
      <c r="H2142" s="42">
        <v>35</v>
      </c>
      <c r="I2142" s="44">
        <f>VENTAS[[#This Row],[Cantidad]]*VENTAS[[#This Row],[Precio Venta]]</f>
        <v>35</v>
      </c>
      <c r="J2142" s="42">
        <f>IF(VENTAS[[#This Row],[Nombre del Gestor]]&gt;1,VENTAS[[#This Row],[Precio Venta]]*10%,0)</f>
        <v>3.5</v>
      </c>
      <c r="K2142" s="42">
        <f>IFERROR(VLOOKUP(VENTAS[[#This Row],[Código del producto Vendido]],STOCK[],13,FALSE),VENTAS[[#This Row],[Precio Venta]]*0.6)-VENTAS[[#This Row],[Comisión Unitaria 10%]]</f>
        <v>17.5</v>
      </c>
      <c r="L2142" s="42">
        <f>VENTAS[[#This Row],[Cantidad]]*(VENTAS[[#This Row],[Precio Venta]]-VENTAS[[#This Row],[Costo Unitario SIN Comision]]-VENTAS[[#This Row],[Comisión Unitaria 10%]]-0.01*VENTAS[[#This Row],[Precio Venta]])</f>
        <v>13.65</v>
      </c>
      <c r="M2142" s="46"/>
      <c r="N2142" s="47" t="s">
        <v>26942</v>
      </c>
    </row>
    <row r="2143" ht="17" customHeight="1" spans="1:14">
      <c r="A2143" s="38">
        <v>45806.4139467593</v>
      </c>
      <c r="B2143" s="39"/>
      <c r="C2143" s="39"/>
      <c r="D2143" s="39" t="s">
        <v>23196</v>
      </c>
      <c r="E2143" s="39" t="s">
        <v>18322</v>
      </c>
      <c r="F2143" s="41" t="s">
        <v>18321</v>
      </c>
      <c r="G2143" s="39">
        <v>1</v>
      </c>
      <c r="H2143" s="42">
        <v>25</v>
      </c>
      <c r="I2143" s="44">
        <f>VENTAS[[#This Row],[Cantidad]]*VENTAS[[#This Row],[Precio Venta]]</f>
        <v>25</v>
      </c>
      <c r="J2143" s="42">
        <f>IF(VENTAS[[#This Row],[Nombre del Gestor]]&gt;1,VENTAS[[#This Row],[Precio Venta]]*10%,0)</f>
        <v>2.5</v>
      </c>
      <c r="K2143" s="42">
        <f>IFERROR(VLOOKUP(VENTAS[[#This Row],[Código del producto Vendido]],STOCK[],13,FALSE),VENTAS[[#This Row],[Precio Venta]]*0.6)-VENTAS[[#This Row],[Comisión Unitaria 10%]]</f>
        <v>12</v>
      </c>
      <c r="L2143" s="42">
        <f>VENTAS[[#This Row],[Cantidad]]*(VENTAS[[#This Row],[Precio Venta]]-VENTAS[[#This Row],[Costo Unitario SIN Comision]]-VENTAS[[#This Row],[Comisión Unitaria 10%]]-0.01*VENTAS[[#This Row],[Precio Venta]])</f>
        <v>10.25</v>
      </c>
      <c r="M2143" s="46"/>
      <c r="N2143" s="47" t="s">
        <v>26943</v>
      </c>
    </row>
    <row r="2144" ht="17" customHeight="1" spans="1:14">
      <c r="A2144" s="38">
        <v>45806.4146990741</v>
      </c>
      <c r="B2144" s="39"/>
      <c r="C2144" s="39"/>
      <c r="D2144" s="39" t="s">
        <v>25960</v>
      </c>
      <c r="E2144" s="39" t="s">
        <v>26944</v>
      </c>
      <c r="F2144" s="41" t="s">
        <v>19911</v>
      </c>
      <c r="G2144" s="39">
        <v>1</v>
      </c>
      <c r="H2144" s="42">
        <v>28</v>
      </c>
      <c r="I2144" s="44">
        <f>VENTAS[[#This Row],[Cantidad]]*VENTAS[[#This Row],[Precio Venta]]</f>
        <v>28</v>
      </c>
      <c r="J2144" s="42">
        <f>IF(VENTAS[[#This Row],[Nombre del Gestor]]&gt;1,VENTAS[[#This Row],[Precio Venta]]*10%,0)</f>
        <v>2.8</v>
      </c>
      <c r="K2144" s="42">
        <f>IFERROR(VLOOKUP(VENTAS[[#This Row],[Código del producto Vendido]],STOCK[],13,FALSE),VENTAS[[#This Row],[Precio Venta]]*0.6)-VENTAS[[#This Row],[Comisión Unitaria 10%]]</f>
        <v>14</v>
      </c>
      <c r="L2144" s="42">
        <f>VENTAS[[#This Row],[Cantidad]]*(VENTAS[[#This Row],[Precio Venta]]-VENTAS[[#This Row],[Costo Unitario SIN Comision]]-VENTAS[[#This Row],[Comisión Unitaria 10%]]-0.01*VENTAS[[#This Row],[Precio Venta]])</f>
        <v>10.92</v>
      </c>
      <c r="M2144" s="46"/>
      <c r="N2144" s="47" t="s">
        <v>26945</v>
      </c>
    </row>
    <row r="2145" ht="17" customHeight="1" spans="1:14">
      <c r="A2145" s="38">
        <v>45806.4209606482</v>
      </c>
      <c r="B2145" s="39"/>
      <c r="C2145" s="39"/>
      <c r="D2145" s="39"/>
      <c r="E2145" s="39" t="s">
        <v>19930</v>
      </c>
      <c r="F2145" s="41" t="s">
        <v>19931</v>
      </c>
      <c r="G2145" s="39">
        <v>1</v>
      </c>
      <c r="H2145" s="42">
        <v>35</v>
      </c>
      <c r="I2145" s="44">
        <f>VENTAS[[#This Row],[Cantidad]]*VENTAS[[#This Row],[Precio Venta]]</f>
        <v>35</v>
      </c>
      <c r="J2145" s="42">
        <f>IF(VENTAS[[#This Row],[Nombre del Gestor]]&gt;1,VENTAS[[#This Row],[Precio Venta]]*10%,0)</f>
        <v>0</v>
      </c>
      <c r="K2145" s="42">
        <f>IFERROR(VLOOKUP(VENTAS[[#This Row],[Código del producto Vendido]],STOCK[],13,FALSE),VENTAS[[#This Row],[Precio Venta]]*0.6)-VENTAS[[#This Row],[Comisión Unitaria 10%]]</f>
        <v>15.5</v>
      </c>
      <c r="L2145" s="42">
        <f>VENTAS[[#This Row],[Cantidad]]*(VENTAS[[#This Row],[Precio Venta]]-VENTAS[[#This Row],[Costo Unitario SIN Comision]]-VENTAS[[#This Row],[Comisión Unitaria 10%]]-0.01*VENTAS[[#This Row],[Precio Venta]])</f>
        <v>19.15</v>
      </c>
      <c r="M2145" s="46"/>
      <c r="N2145" s="47" t="s">
        <v>26946</v>
      </c>
    </row>
    <row r="2146" ht="34" customHeight="1" spans="1:14">
      <c r="A2146" s="38">
        <v>45806.7339583333</v>
      </c>
      <c r="B2146" s="39"/>
      <c r="C2146" s="39"/>
      <c r="D2146" s="39" t="s">
        <v>23196</v>
      </c>
      <c r="E2146" s="39" t="s">
        <v>18478</v>
      </c>
      <c r="F2146" s="41" t="s">
        <v>26947</v>
      </c>
      <c r="G2146" s="39">
        <v>1</v>
      </c>
      <c r="H2146" s="42">
        <v>25</v>
      </c>
      <c r="I2146" s="44">
        <f>VENTAS[[#This Row],[Cantidad]]*VENTAS[[#This Row],[Precio Venta]]</f>
        <v>25</v>
      </c>
      <c r="J2146" s="42">
        <f>IF(VENTAS[[#This Row],[Nombre del Gestor]]&gt;1,VENTAS[[#This Row],[Precio Venta]]*10%,0)</f>
        <v>2.5</v>
      </c>
      <c r="K2146" s="42">
        <f>IFERROR(VLOOKUP(VENTAS[[#This Row],[Código del producto Vendido]],STOCK[],13,FALSE),VENTAS[[#This Row],[Precio Venta]]*0.6)-VENTAS[[#This Row],[Comisión Unitaria 10%]]</f>
        <v>12</v>
      </c>
      <c r="L2146" s="42">
        <f>VENTAS[[#This Row],[Cantidad]]*(VENTAS[[#This Row],[Precio Venta]]-VENTAS[[#This Row],[Costo Unitario SIN Comision]]-VENTAS[[#This Row],[Comisión Unitaria 10%]]-0.01*VENTAS[[#This Row],[Precio Venta]])</f>
        <v>10.25</v>
      </c>
      <c r="M2146" s="46"/>
      <c r="N2146" s="47" t="s">
        <v>26948</v>
      </c>
    </row>
    <row r="2147" ht="17" customHeight="1" spans="1:14">
      <c r="A2147" s="38">
        <v>45806.7353240741</v>
      </c>
      <c r="B2147" s="39"/>
      <c r="C2147" s="39"/>
      <c r="D2147" s="39" t="s">
        <v>23345</v>
      </c>
      <c r="E2147" s="39" t="s">
        <v>19673</v>
      </c>
      <c r="F2147" s="41" t="s">
        <v>19674</v>
      </c>
      <c r="G2147" s="39">
        <v>1</v>
      </c>
      <c r="H2147" s="42">
        <v>25</v>
      </c>
      <c r="I2147" s="44">
        <f>VENTAS[[#This Row],[Cantidad]]*VENTAS[[#This Row],[Precio Venta]]</f>
        <v>25</v>
      </c>
      <c r="J2147" s="42">
        <f>IF(VENTAS[[#This Row],[Nombre del Gestor]]&gt;1,VENTAS[[#This Row],[Precio Venta]]*10%,0)</f>
        <v>2.5</v>
      </c>
      <c r="K2147" s="42">
        <f>IFERROR(VLOOKUP(VENTAS[[#This Row],[Código del producto Vendido]],STOCK[],13,FALSE),VENTAS[[#This Row],[Precio Venta]]*0.6)-VENTAS[[#This Row],[Comisión Unitaria 10%]]</f>
        <v>12</v>
      </c>
      <c r="L2147" s="42">
        <f>VENTAS[[#This Row],[Cantidad]]*(VENTAS[[#This Row],[Precio Venta]]-VENTAS[[#This Row],[Costo Unitario SIN Comision]]-VENTAS[[#This Row],[Comisión Unitaria 10%]]-0.01*VENTAS[[#This Row],[Precio Venta]])</f>
        <v>10.25</v>
      </c>
      <c r="M2147" s="46"/>
      <c r="N2147" s="47" t="s">
        <v>26949</v>
      </c>
    </row>
    <row r="2148" ht="17" customHeight="1" spans="1:14">
      <c r="A2148" s="38">
        <v>45806.8646180556</v>
      </c>
      <c r="B2148" s="39"/>
      <c r="C2148" s="39"/>
      <c r="D2148" s="39"/>
      <c r="E2148" s="39" t="s">
        <v>26950</v>
      </c>
      <c r="F2148" s="41" t="s">
        <v>19004</v>
      </c>
      <c r="G2148" s="39">
        <v>1</v>
      </c>
      <c r="H2148" s="42">
        <v>20</v>
      </c>
      <c r="I2148" s="44">
        <f>VENTAS[[#This Row],[Cantidad]]*VENTAS[[#This Row],[Precio Venta]]</f>
        <v>20</v>
      </c>
      <c r="J2148" s="42">
        <f>IF(VENTAS[[#This Row],[Nombre del Gestor]]&gt;1,VENTAS[[#This Row],[Precio Venta]]*10%,0)</f>
        <v>0</v>
      </c>
      <c r="K2148" s="42">
        <f>IFERROR(VLOOKUP(VENTAS[[#This Row],[Código del producto Vendido]],STOCK[],13,FALSE),VENTAS[[#This Row],[Precio Venta]]*0.6)-VENTAS[[#This Row],[Comisión Unitaria 10%]]</f>
        <v>12</v>
      </c>
      <c r="L2148" s="42">
        <f>VENTAS[[#This Row],[Cantidad]]*(VENTAS[[#This Row],[Precio Venta]]-VENTAS[[#This Row],[Costo Unitario SIN Comision]]-VENTAS[[#This Row],[Comisión Unitaria 10%]]-0.01*VENTAS[[#This Row],[Precio Venta]])</f>
        <v>7.8</v>
      </c>
      <c r="M2148" s="46"/>
      <c r="N2148" s="47" t="s">
        <v>26951</v>
      </c>
    </row>
    <row r="2149" ht="34" customHeight="1" spans="1:14">
      <c r="A2149" s="38">
        <v>45806.8646180556</v>
      </c>
      <c r="B2149" s="39"/>
      <c r="C2149" s="39"/>
      <c r="D2149" s="39"/>
      <c r="E2149" s="39" t="s">
        <v>26952</v>
      </c>
      <c r="F2149" s="41" t="s">
        <v>26953</v>
      </c>
      <c r="G2149" s="39">
        <v>1</v>
      </c>
      <c r="H2149" s="42">
        <v>40</v>
      </c>
      <c r="I2149" s="44">
        <f>VENTAS[[#This Row],[Cantidad]]*VENTAS[[#This Row],[Precio Venta]]</f>
        <v>40</v>
      </c>
      <c r="J2149" s="42">
        <f>IF(VENTAS[[#This Row],[Nombre del Gestor]]&gt;1,VENTAS[[#This Row],[Precio Venta]]*10%,0)</f>
        <v>0</v>
      </c>
      <c r="K2149" s="42">
        <f>IFERROR(VLOOKUP(VENTAS[[#This Row],[Código del producto Vendido]],STOCK[],13,FALSE),VENTAS[[#This Row],[Precio Venta]]*0.6)-VENTAS[[#This Row],[Comisión Unitaria 10%]]</f>
        <v>24</v>
      </c>
      <c r="L2149" s="42">
        <f>VENTAS[[#This Row],[Cantidad]]*(VENTAS[[#This Row],[Precio Venta]]-VENTAS[[#This Row],[Costo Unitario SIN Comision]]-VENTAS[[#This Row],[Comisión Unitaria 10%]]-0.01*VENTAS[[#This Row],[Precio Venta]])</f>
        <v>15.6</v>
      </c>
      <c r="M2149" s="46"/>
      <c r="N2149" s="47" t="s">
        <v>26954</v>
      </c>
    </row>
    <row r="2150" ht="17" customHeight="1" spans="1:14">
      <c r="A2150" s="38">
        <v>45806.8646180556</v>
      </c>
      <c r="B2150" s="39"/>
      <c r="C2150" s="39"/>
      <c r="D2150" s="39"/>
      <c r="E2150" s="39" t="s">
        <v>19924</v>
      </c>
      <c r="F2150" s="41" t="s">
        <v>19925</v>
      </c>
      <c r="G2150" s="39">
        <v>1</v>
      </c>
      <c r="H2150" s="42">
        <v>22</v>
      </c>
      <c r="I2150" s="44">
        <f>VENTAS[[#This Row],[Cantidad]]*VENTAS[[#This Row],[Precio Venta]]</f>
        <v>22</v>
      </c>
      <c r="J2150" s="42">
        <f>IF(VENTAS[[#This Row],[Nombre del Gestor]]&gt;1,VENTAS[[#This Row],[Precio Venta]]*10%,0)</f>
        <v>0</v>
      </c>
      <c r="K2150" s="42">
        <f>IFERROR(VLOOKUP(VENTAS[[#This Row],[Código del producto Vendido]],STOCK[],13,FALSE),VENTAS[[#This Row],[Precio Venta]]*0.6)-VENTAS[[#This Row],[Comisión Unitaria 10%]]</f>
        <v>14.2</v>
      </c>
      <c r="L2150" s="42">
        <f>VENTAS[[#This Row],[Cantidad]]*(VENTAS[[#This Row],[Precio Venta]]-VENTAS[[#This Row],[Costo Unitario SIN Comision]]-VENTAS[[#This Row],[Comisión Unitaria 10%]]-0.01*VENTAS[[#This Row],[Precio Venta]])</f>
        <v>7.58</v>
      </c>
      <c r="M2150" s="46"/>
      <c r="N2150" s="47" t="s">
        <v>26955</v>
      </c>
    </row>
    <row r="2151" ht="34" customHeight="1" spans="1:14">
      <c r="A2151" s="38">
        <v>45806.8646180556</v>
      </c>
      <c r="B2151" s="39"/>
      <c r="C2151" s="39"/>
      <c r="D2151" s="39"/>
      <c r="E2151" s="39" t="s">
        <v>18597</v>
      </c>
      <c r="F2151" s="41" t="s">
        <v>26251</v>
      </c>
      <c r="G2151" s="39">
        <v>1</v>
      </c>
      <c r="H2151" s="42">
        <v>30</v>
      </c>
      <c r="I2151" s="44">
        <f>VENTAS[[#This Row],[Cantidad]]*VENTAS[[#This Row],[Precio Venta]]</f>
        <v>30</v>
      </c>
      <c r="J2151" s="42">
        <f>IF(VENTAS[[#This Row],[Nombre del Gestor]]&gt;1,VENTAS[[#This Row],[Precio Venta]]*10%,0)</f>
        <v>0</v>
      </c>
      <c r="K2151" s="42">
        <f>IFERROR(VLOOKUP(VENTAS[[#This Row],[Código del producto Vendido]],STOCK[],13,FALSE),VENTAS[[#This Row],[Precio Venta]]*0.6)-VENTAS[[#This Row],[Comisión Unitaria 10%]]</f>
        <v>15</v>
      </c>
      <c r="L2151" s="42">
        <f>VENTAS[[#This Row],[Cantidad]]*(VENTAS[[#This Row],[Precio Venta]]-VENTAS[[#This Row],[Costo Unitario SIN Comision]]-VENTAS[[#This Row],[Comisión Unitaria 10%]]-0.01*VENTAS[[#This Row],[Precio Venta]])</f>
        <v>14.7</v>
      </c>
      <c r="M2151" s="46"/>
      <c r="N2151" s="47" t="s">
        <v>26956</v>
      </c>
    </row>
    <row r="2152" ht="34" customHeight="1" spans="1:14">
      <c r="A2152" s="38">
        <v>45806.8646180556</v>
      </c>
      <c r="B2152" s="39"/>
      <c r="C2152" s="39"/>
      <c r="D2152" s="39"/>
      <c r="E2152" s="39" t="s">
        <v>19803</v>
      </c>
      <c r="F2152" s="41" t="s">
        <v>19805</v>
      </c>
      <c r="G2152" s="39">
        <v>1</v>
      </c>
      <c r="H2152" s="42">
        <v>18</v>
      </c>
      <c r="I2152" s="44">
        <f>VENTAS[[#This Row],[Cantidad]]*VENTAS[[#This Row],[Precio Venta]]</f>
        <v>18</v>
      </c>
      <c r="J2152" s="42">
        <f>IF(VENTAS[[#This Row],[Nombre del Gestor]]&gt;1,VENTAS[[#This Row],[Precio Venta]]*10%,0)</f>
        <v>0</v>
      </c>
      <c r="K2152" s="42">
        <f>IFERROR(VLOOKUP(VENTAS[[#This Row],[Código del producto Vendido]],STOCK[],13,FALSE),VENTAS[[#This Row],[Precio Venta]]*0.6)-VENTAS[[#This Row],[Comisión Unitaria 10%]]</f>
        <v>7.8</v>
      </c>
      <c r="L2152" s="42">
        <f>VENTAS[[#This Row],[Cantidad]]*(VENTAS[[#This Row],[Precio Venta]]-VENTAS[[#This Row],[Costo Unitario SIN Comision]]-VENTAS[[#This Row],[Comisión Unitaria 10%]]-0.01*VENTAS[[#This Row],[Precio Venta]])</f>
        <v>10.02</v>
      </c>
      <c r="M2152" s="46"/>
      <c r="N2152" s="47" t="s">
        <v>26957</v>
      </c>
    </row>
    <row r="2153" ht="17" customHeight="1" spans="1:14">
      <c r="A2153" s="38">
        <v>45806.8646180556</v>
      </c>
      <c r="B2153" s="39"/>
      <c r="C2153" s="39"/>
      <c r="D2153" s="39"/>
      <c r="E2153" s="39" t="s">
        <v>26958</v>
      </c>
      <c r="F2153" s="41" t="s">
        <v>26959</v>
      </c>
      <c r="G2153" s="39">
        <v>1</v>
      </c>
      <c r="H2153" s="42">
        <v>20</v>
      </c>
      <c r="I2153" s="44">
        <f>VENTAS[[#This Row],[Cantidad]]*VENTAS[[#This Row],[Precio Venta]]</f>
        <v>20</v>
      </c>
      <c r="J2153" s="42">
        <f>IF(VENTAS[[#This Row],[Nombre del Gestor]]&gt;1,VENTAS[[#This Row],[Precio Venta]]*10%,0)</f>
        <v>0</v>
      </c>
      <c r="K2153" s="42">
        <f>IFERROR(VLOOKUP(VENTAS[[#This Row],[Código del producto Vendido]],STOCK[],13,FALSE),VENTAS[[#This Row],[Precio Venta]]*0.6)-VENTAS[[#This Row],[Comisión Unitaria 10%]]</f>
        <v>12</v>
      </c>
      <c r="L2153" s="42">
        <f>VENTAS[[#This Row],[Cantidad]]*(VENTAS[[#This Row],[Precio Venta]]-VENTAS[[#This Row],[Costo Unitario SIN Comision]]-VENTAS[[#This Row],[Comisión Unitaria 10%]]-0.01*VENTAS[[#This Row],[Precio Venta]])</f>
        <v>7.8</v>
      </c>
      <c r="M2153" s="46"/>
      <c r="N2153" s="47" t="s">
        <v>26960</v>
      </c>
    </row>
    <row r="2154" ht="17" customHeight="1" spans="1:14">
      <c r="A2154" s="38">
        <v>45806.8646180556</v>
      </c>
      <c r="B2154" s="39"/>
      <c r="C2154" s="39"/>
      <c r="D2154" s="39"/>
      <c r="E2154" s="39" t="s">
        <v>18150</v>
      </c>
      <c r="F2154" s="41" t="s">
        <v>17682</v>
      </c>
      <c r="G2154" s="39">
        <v>1</v>
      </c>
      <c r="H2154" s="42">
        <v>20</v>
      </c>
      <c r="I2154" s="44">
        <f>VENTAS[[#This Row],[Cantidad]]*VENTAS[[#This Row],[Precio Venta]]</f>
        <v>20</v>
      </c>
      <c r="J2154" s="42">
        <f>IF(VENTAS[[#This Row],[Nombre del Gestor]]&gt;1,VENTAS[[#This Row],[Precio Venta]]*10%,0)</f>
        <v>0</v>
      </c>
      <c r="K2154" s="42">
        <f>IFERROR(VLOOKUP(VENTAS[[#This Row],[Código del producto Vendido]],STOCK[],13,FALSE),VENTAS[[#This Row],[Precio Venta]]*0.6)-VENTAS[[#This Row],[Comisión Unitaria 10%]]</f>
        <v>13.8</v>
      </c>
      <c r="L2154" s="42">
        <f>VENTAS[[#This Row],[Cantidad]]*(VENTAS[[#This Row],[Precio Venta]]-VENTAS[[#This Row],[Costo Unitario SIN Comision]]-VENTAS[[#This Row],[Comisión Unitaria 10%]]-0.01*VENTAS[[#This Row],[Precio Venta]])</f>
        <v>6</v>
      </c>
      <c r="M2154" s="46"/>
      <c r="N2154" s="47" t="s">
        <v>26961</v>
      </c>
    </row>
    <row r="2155" ht="17" customHeight="1" spans="1:14">
      <c r="A2155" s="38">
        <v>45806.8646180556</v>
      </c>
      <c r="B2155" s="39"/>
      <c r="C2155" s="39"/>
      <c r="D2155" s="39"/>
      <c r="E2155" s="39" t="s">
        <v>26962</v>
      </c>
      <c r="F2155" s="41" t="s">
        <v>19925</v>
      </c>
      <c r="G2155" s="39">
        <v>1</v>
      </c>
      <c r="H2155" s="42">
        <v>22</v>
      </c>
      <c r="I2155" s="44">
        <f>VENTAS[[#This Row],[Cantidad]]*VENTAS[[#This Row],[Precio Venta]]</f>
        <v>22</v>
      </c>
      <c r="J2155" s="42">
        <f>IF(VENTAS[[#This Row],[Nombre del Gestor]]&gt;1,VENTAS[[#This Row],[Precio Venta]]*10%,0)</f>
        <v>0</v>
      </c>
      <c r="K2155" s="42">
        <f>IFERROR(VLOOKUP(VENTAS[[#This Row],[Código del producto Vendido]],STOCK[],13,FALSE),VENTAS[[#This Row],[Precio Venta]]*0.6)-VENTAS[[#This Row],[Comisión Unitaria 10%]]</f>
        <v>13.2</v>
      </c>
      <c r="L2155" s="42">
        <f>VENTAS[[#This Row],[Cantidad]]*(VENTAS[[#This Row],[Precio Venta]]-VENTAS[[#This Row],[Costo Unitario SIN Comision]]-VENTAS[[#This Row],[Comisión Unitaria 10%]]-0.01*VENTAS[[#This Row],[Precio Venta]])</f>
        <v>8.58</v>
      </c>
      <c r="M2155" s="46"/>
      <c r="N2155" s="47" t="s">
        <v>26963</v>
      </c>
    </row>
    <row r="2156" ht="17" customHeight="1" spans="1:14">
      <c r="A2156" s="38">
        <v>45806.8646180556</v>
      </c>
      <c r="B2156" s="39"/>
      <c r="C2156" s="39"/>
      <c r="D2156" s="39"/>
      <c r="E2156" s="39" t="s">
        <v>18184</v>
      </c>
      <c r="F2156" s="41" t="s">
        <v>26964</v>
      </c>
      <c r="G2156" s="39">
        <v>1</v>
      </c>
      <c r="H2156" s="42">
        <v>25</v>
      </c>
      <c r="I2156" s="44">
        <f>VENTAS[[#This Row],[Cantidad]]*VENTAS[[#This Row],[Precio Venta]]</f>
        <v>25</v>
      </c>
      <c r="J2156" s="42">
        <f>IF(VENTAS[[#This Row],[Nombre del Gestor]]&gt;1,VENTAS[[#This Row],[Precio Venta]]*10%,0)</f>
        <v>0</v>
      </c>
      <c r="K2156" s="42">
        <f>IFERROR(VLOOKUP(VENTAS[[#This Row],[Código del producto Vendido]],STOCK[],13,FALSE),VENTAS[[#This Row],[Precio Venta]]*0.6)-VENTAS[[#This Row],[Comisión Unitaria 10%]]</f>
        <v>14.5</v>
      </c>
      <c r="L2156" s="42">
        <f>VENTAS[[#This Row],[Cantidad]]*(VENTAS[[#This Row],[Precio Venta]]-VENTAS[[#This Row],[Costo Unitario SIN Comision]]-VENTAS[[#This Row],[Comisión Unitaria 10%]]-0.01*VENTAS[[#This Row],[Precio Venta]])</f>
        <v>10.25</v>
      </c>
      <c r="M2156" s="46"/>
      <c r="N2156" s="47" t="s">
        <v>26965</v>
      </c>
    </row>
    <row r="2157" ht="17" customHeight="1" spans="1:14">
      <c r="A2157" s="38">
        <v>45806.8646180556</v>
      </c>
      <c r="B2157" s="39"/>
      <c r="C2157" s="39"/>
      <c r="D2157" s="39"/>
      <c r="E2157" s="39" t="s">
        <v>26966</v>
      </c>
      <c r="F2157" s="41" t="s">
        <v>26967</v>
      </c>
      <c r="G2157" s="39">
        <v>1</v>
      </c>
      <c r="H2157" s="42">
        <v>20</v>
      </c>
      <c r="I2157" s="44">
        <f>VENTAS[[#This Row],[Cantidad]]*VENTAS[[#This Row],[Precio Venta]]</f>
        <v>20</v>
      </c>
      <c r="J2157" s="42">
        <f>IF(VENTAS[[#This Row],[Nombre del Gestor]]&gt;1,VENTAS[[#This Row],[Precio Venta]]*10%,0)</f>
        <v>0</v>
      </c>
      <c r="K2157" s="42">
        <f>IFERROR(VLOOKUP(VENTAS[[#This Row],[Código del producto Vendido]],STOCK[],13,FALSE),VENTAS[[#This Row],[Precio Venta]]*0.6)-VENTAS[[#This Row],[Comisión Unitaria 10%]]</f>
        <v>11</v>
      </c>
      <c r="L2157" s="42">
        <f>VENTAS[[#This Row],[Cantidad]]*(VENTAS[[#This Row],[Precio Venta]]-VENTAS[[#This Row],[Costo Unitario SIN Comision]]-VENTAS[[#This Row],[Comisión Unitaria 10%]]-0.01*VENTAS[[#This Row],[Precio Venta]])</f>
        <v>8.8</v>
      </c>
      <c r="M2157" s="46"/>
      <c r="N2157" s="47" t="s">
        <v>26968</v>
      </c>
    </row>
    <row r="2158" ht="17" customHeight="1" spans="1:14">
      <c r="A2158" s="38">
        <v>45806.8646180556</v>
      </c>
      <c r="B2158" s="39"/>
      <c r="C2158" s="39"/>
      <c r="D2158" s="39"/>
      <c r="E2158" s="39" t="s">
        <v>26527</v>
      </c>
      <c r="F2158" s="41" t="s">
        <v>19728</v>
      </c>
      <c r="G2158" s="39">
        <v>1</v>
      </c>
      <c r="H2158" s="42">
        <v>30</v>
      </c>
      <c r="I2158" s="44">
        <f>VENTAS[[#This Row],[Cantidad]]*VENTAS[[#This Row],[Precio Venta]]</f>
        <v>30</v>
      </c>
      <c r="J2158" s="42">
        <f>IF(VENTAS[[#This Row],[Nombre del Gestor]]&gt;1,VENTAS[[#This Row],[Precio Venta]]*10%,0)</f>
        <v>0</v>
      </c>
      <c r="K2158" s="42">
        <f>IFERROR(VLOOKUP(VENTAS[[#This Row],[Código del producto Vendido]],STOCK[],13,FALSE),VENTAS[[#This Row],[Precio Venta]]*0.6)-VENTAS[[#This Row],[Comisión Unitaria 10%]]</f>
        <v>18</v>
      </c>
      <c r="L2158" s="42">
        <f>VENTAS[[#This Row],[Cantidad]]*(VENTAS[[#This Row],[Precio Venta]]-VENTAS[[#This Row],[Costo Unitario SIN Comision]]-VENTAS[[#This Row],[Comisión Unitaria 10%]]-0.01*VENTAS[[#This Row],[Precio Venta]])</f>
        <v>11.7</v>
      </c>
      <c r="M2158" s="46"/>
      <c r="N2158" s="47" t="s">
        <v>26969</v>
      </c>
    </row>
    <row r="2159" ht="17" customHeight="1" spans="1:14">
      <c r="A2159" s="38">
        <v>45806.8646180556</v>
      </c>
      <c r="B2159" s="39"/>
      <c r="C2159" s="39"/>
      <c r="D2159" s="39"/>
      <c r="E2159" s="39" t="s">
        <v>19098</v>
      </c>
      <c r="F2159" s="41" t="s">
        <v>19099</v>
      </c>
      <c r="G2159" s="39">
        <v>1</v>
      </c>
      <c r="H2159" s="42">
        <v>30</v>
      </c>
      <c r="I2159" s="44">
        <f>VENTAS[[#This Row],[Cantidad]]*VENTAS[[#This Row],[Precio Venta]]</f>
        <v>30</v>
      </c>
      <c r="J2159" s="42">
        <f>IF(VENTAS[[#This Row],[Nombre del Gestor]]&gt;1,VENTAS[[#This Row],[Precio Venta]]*10%,0)</f>
        <v>0</v>
      </c>
      <c r="K2159" s="42">
        <f>IFERROR(VLOOKUP(VENTAS[[#This Row],[Código del producto Vendido]],STOCK[],13,FALSE),VENTAS[[#This Row],[Precio Venta]]*0.6)-VENTAS[[#This Row],[Comisión Unitaria 10%]]</f>
        <v>15</v>
      </c>
      <c r="L2159" s="42">
        <f>VENTAS[[#This Row],[Cantidad]]*(VENTAS[[#This Row],[Precio Venta]]-VENTAS[[#This Row],[Costo Unitario SIN Comision]]-VENTAS[[#This Row],[Comisión Unitaria 10%]]-0.01*VENTAS[[#This Row],[Precio Venta]])</f>
        <v>14.7</v>
      </c>
      <c r="M2159" s="46"/>
      <c r="N2159" s="47" t="s">
        <v>26970</v>
      </c>
    </row>
    <row r="2160" ht="17" customHeight="1" spans="1:14">
      <c r="A2160" s="38">
        <v>45807.3646527778</v>
      </c>
      <c r="B2160" s="39"/>
      <c r="C2160" s="39"/>
      <c r="D2160" s="39"/>
      <c r="E2160" s="39" t="s">
        <v>19437</v>
      </c>
      <c r="F2160" s="41" t="s">
        <v>19438</v>
      </c>
      <c r="G2160" s="39">
        <v>1</v>
      </c>
      <c r="H2160" s="42">
        <v>25</v>
      </c>
      <c r="I2160" s="44">
        <f>VENTAS[[#This Row],[Cantidad]]*VENTAS[[#This Row],[Precio Venta]]</f>
        <v>25</v>
      </c>
      <c r="J2160" s="42">
        <f>IF(VENTAS[[#This Row],[Nombre del Gestor]]&gt;1,VENTAS[[#This Row],[Precio Venta]]*10%,0)</f>
        <v>0</v>
      </c>
      <c r="K2160" s="42">
        <f>IFERROR(VLOOKUP(VENTAS[[#This Row],[Código del producto Vendido]],STOCK[],13,FALSE),VENTAS[[#This Row],[Precio Venta]]*0.6)-VENTAS[[#This Row],[Comisión Unitaria 10%]]</f>
        <v>14.5</v>
      </c>
      <c r="L2160" s="42">
        <f>VENTAS[[#This Row],[Cantidad]]*(VENTAS[[#This Row],[Precio Venta]]-VENTAS[[#This Row],[Costo Unitario SIN Comision]]-VENTAS[[#This Row],[Comisión Unitaria 10%]]-0.01*VENTAS[[#This Row],[Precio Venta]])</f>
        <v>10.25</v>
      </c>
      <c r="M2160" s="46"/>
      <c r="N2160" s="47" t="s">
        <v>26971</v>
      </c>
    </row>
    <row r="2161" ht="34" customHeight="1" spans="1:14">
      <c r="A2161" s="38">
        <v>45807.3646527778</v>
      </c>
      <c r="B2161" s="39"/>
      <c r="C2161" s="39"/>
      <c r="D2161" s="39"/>
      <c r="E2161" s="39" t="s">
        <v>17046</v>
      </c>
      <c r="F2161" s="41" t="s">
        <v>25390</v>
      </c>
      <c r="G2161" s="39">
        <v>1</v>
      </c>
      <c r="H2161" s="42">
        <v>20</v>
      </c>
      <c r="I2161" s="44">
        <f>VENTAS[[#This Row],[Cantidad]]*VENTAS[[#This Row],[Precio Venta]]</f>
        <v>20</v>
      </c>
      <c r="J2161" s="42">
        <f>IF(VENTAS[[#This Row],[Nombre del Gestor]]&gt;1,VENTAS[[#This Row],[Precio Venta]]*10%,0)</f>
        <v>0</v>
      </c>
      <c r="K2161" s="42">
        <f>IFERROR(VLOOKUP(VENTAS[[#This Row],[Código del producto Vendido]],STOCK[],13,FALSE),VENTAS[[#This Row],[Precio Venta]]*0.6)-VENTAS[[#This Row],[Comisión Unitaria 10%]]</f>
        <v>11.5</v>
      </c>
      <c r="L2161" s="42">
        <f>VENTAS[[#This Row],[Cantidad]]*(VENTAS[[#This Row],[Precio Venta]]-VENTAS[[#This Row],[Costo Unitario SIN Comision]]-VENTAS[[#This Row],[Comisión Unitaria 10%]]-0.01*VENTAS[[#This Row],[Precio Venta]])</f>
        <v>8.3</v>
      </c>
      <c r="M2161" s="46"/>
      <c r="N2161" s="47" t="s">
        <v>26972</v>
      </c>
    </row>
    <row r="2162" ht="34" customHeight="1" spans="1:14">
      <c r="A2162" s="38">
        <v>45807.3652546296</v>
      </c>
      <c r="B2162" s="39"/>
      <c r="C2162" s="39"/>
      <c r="D2162" s="39" t="s">
        <v>26777</v>
      </c>
      <c r="E2162" s="39" t="s">
        <v>19549</v>
      </c>
      <c r="F2162" s="41" t="s">
        <v>19550</v>
      </c>
      <c r="G2162" s="39">
        <v>1</v>
      </c>
      <c r="H2162" s="42">
        <v>40</v>
      </c>
      <c r="I2162" s="44">
        <f>VENTAS[[#This Row],[Cantidad]]*VENTAS[[#This Row],[Precio Venta]]</f>
        <v>40</v>
      </c>
      <c r="J2162" s="42">
        <f>IF(VENTAS[[#This Row],[Nombre del Gestor]]&gt;1,VENTAS[[#This Row],[Precio Venta]]*10%,0)</f>
        <v>4</v>
      </c>
      <c r="K2162" s="42">
        <f>IFERROR(VLOOKUP(VENTAS[[#This Row],[Código del producto Vendido]],STOCK[],13,FALSE),VENTAS[[#This Row],[Precio Venta]]*0.6)-VENTAS[[#This Row],[Comisión Unitaria 10%]]</f>
        <v>12</v>
      </c>
      <c r="L2162" s="42">
        <f>VENTAS[[#This Row],[Cantidad]]*(VENTAS[[#This Row],[Precio Venta]]-VENTAS[[#This Row],[Costo Unitario SIN Comision]]-VENTAS[[#This Row],[Comisión Unitaria 10%]]-0.01*VENTAS[[#This Row],[Precio Venta]])</f>
        <v>23.6</v>
      </c>
      <c r="M2162" s="46"/>
      <c r="N2162" s="47" t="s">
        <v>26973</v>
      </c>
    </row>
    <row r="2163" ht="34" customHeight="1" spans="1:14">
      <c r="A2163" s="38">
        <v>45807.3679166667</v>
      </c>
      <c r="B2163" s="39"/>
      <c r="C2163" s="39"/>
      <c r="D2163" s="39"/>
      <c r="E2163" s="39" t="s">
        <v>26974</v>
      </c>
      <c r="F2163" s="41" t="s">
        <v>19340</v>
      </c>
      <c r="G2163" s="39">
        <v>1</v>
      </c>
      <c r="H2163" s="42">
        <v>40</v>
      </c>
      <c r="I2163" s="44">
        <f>VENTAS[[#This Row],[Cantidad]]*VENTAS[[#This Row],[Precio Venta]]</f>
        <v>40</v>
      </c>
      <c r="J2163" s="42">
        <f>IF(VENTAS[[#This Row],[Nombre del Gestor]]&gt;1,VENTAS[[#This Row],[Precio Venta]]*10%,0)</f>
        <v>0</v>
      </c>
      <c r="K2163" s="42">
        <f>IFERROR(VLOOKUP(VENTAS[[#This Row],[Código del producto Vendido]],STOCK[],13,FALSE),VENTAS[[#This Row],[Precio Venta]]*0.6)-VENTAS[[#This Row],[Comisión Unitaria 10%]]</f>
        <v>24</v>
      </c>
      <c r="L2163" s="42">
        <f>VENTAS[[#This Row],[Cantidad]]*(VENTAS[[#This Row],[Precio Venta]]-VENTAS[[#This Row],[Costo Unitario SIN Comision]]-VENTAS[[#This Row],[Comisión Unitaria 10%]]-0.01*VENTAS[[#This Row],[Precio Venta]])</f>
        <v>15.6</v>
      </c>
      <c r="M2163" s="46"/>
      <c r="N2163" s="47" t="s">
        <v>26975</v>
      </c>
    </row>
    <row r="2164" ht="17" customHeight="1" spans="1:14">
      <c r="A2164" s="38">
        <v>45807.3679166667</v>
      </c>
      <c r="B2164" s="39"/>
      <c r="C2164" s="39"/>
      <c r="D2164" s="39"/>
      <c r="E2164" s="39" t="s">
        <v>26976</v>
      </c>
      <c r="F2164" s="41" t="s">
        <v>26977</v>
      </c>
      <c r="G2164" s="39">
        <v>1</v>
      </c>
      <c r="H2164" s="42">
        <v>30</v>
      </c>
      <c r="I2164" s="44">
        <f>VENTAS[[#This Row],[Cantidad]]*VENTAS[[#This Row],[Precio Venta]]</f>
        <v>30</v>
      </c>
      <c r="J2164" s="42">
        <f>IF(VENTAS[[#This Row],[Nombre del Gestor]]&gt;1,VENTAS[[#This Row],[Precio Venta]]*10%,0)</f>
        <v>0</v>
      </c>
      <c r="K2164" s="42">
        <f>IFERROR(VLOOKUP(VENTAS[[#This Row],[Código del producto Vendido]],STOCK[],13,FALSE),VENTAS[[#This Row],[Precio Venta]]*0.6)-VENTAS[[#This Row],[Comisión Unitaria 10%]]</f>
        <v>18</v>
      </c>
      <c r="L2164" s="42">
        <f>VENTAS[[#This Row],[Cantidad]]*(VENTAS[[#This Row],[Precio Venta]]-VENTAS[[#This Row],[Costo Unitario SIN Comision]]-VENTAS[[#This Row],[Comisión Unitaria 10%]]-0.01*VENTAS[[#This Row],[Precio Venta]])</f>
        <v>11.7</v>
      </c>
      <c r="M2164" s="46"/>
      <c r="N2164" s="47" t="s">
        <v>26978</v>
      </c>
    </row>
    <row r="2165" ht="34" customHeight="1" spans="1:14">
      <c r="A2165" s="38">
        <v>45807.3679166667</v>
      </c>
      <c r="B2165" s="39"/>
      <c r="C2165" s="39"/>
      <c r="D2165" s="39"/>
      <c r="E2165" s="39" t="s">
        <v>19466</v>
      </c>
      <c r="F2165" s="41" t="s">
        <v>19467</v>
      </c>
      <c r="G2165" s="39">
        <v>1</v>
      </c>
      <c r="H2165" s="42">
        <v>20</v>
      </c>
      <c r="I2165" s="44">
        <f>VENTAS[[#This Row],[Cantidad]]*VENTAS[[#This Row],[Precio Venta]]</f>
        <v>20</v>
      </c>
      <c r="J2165" s="42">
        <f>IF(VENTAS[[#This Row],[Nombre del Gestor]]&gt;1,VENTAS[[#This Row],[Precio Venta]]*10%,0)</f>
        <v>0</v>
      </c>
      <c r="K2165" s="42">
        <f>IFERROR(VLOOKUP(VENTAS[[#This Row],[Código del producto Vendido]],STOCK[],13,FALSE),VENTAS[[#This Row],[Precio Venta]]*0.6)-VENTAS[[#This Row],[Comisión Unitaria 10%]]</f>
        <v>14</v>
      </c>
      <c r="L2165" s="42">
        <f>VENTAS[[#This Row],[Cantidad]]*(VENTAS[[#This Row],[Precio Venta]]-VENTAS[[#This Row],[Costo Unitario SIN Comision]]-VENTAS[[#This Row],[Comisión Unitaria 10%]]-0.01*VENTAS[[#This Row],[Precio Venta]])</f>
        <v>5.8</v>
      </c>
      <c r="M2165" s="46"/>
      <c r="N2165" s="47" t="s">
        <v>26979</v>
      </c>
    </row>
    <row r="2166" ht="34" customHeight="1" spans="1:14">
      <c r="A2166" s="38">
        <v>45807.3748148148</v>
      </c>
      <c r="B2166" s="39"/>
      <c r="C2166" s="39"/>
      <c r="D2166" s="39"/>
      <c r="E2166" s="39" t="s">
        <v>17748</v>
      </c>
      <c r="F2166" s="41" t="s">
        <v>17749</v>
      </c>
      <c r="G2166" s="39">
        <v>1</v>
      </c>
      <c r="H2166" s="42">
        <v>30</v>
      </c>
      <c r="I2166" s="44">
        <f>VENTAS[[#This Row],[Cantidad]]*VENTAS[[#This Row],[Precio Venta]]</f>
        <v>30</v>
      </c>
      <c r="J2166" s="42">
        <f>IF(VENTAS[[#This Row],[Nombre del Gestor]]&gt;1,VENTAS[[#This Row],[Precio Venta]]*10%,0)</f>
        <v>0</v>
      </c>
      <c r="K2166" s="42">
        <f>IFERROR(VLOOKUP(VENTAS[[#This Row],[Código del producto Vendido]],STOCK[],13,FALSE),VENTAS[[#This Row],[Precio Venta]]*0.6)-VENTAS[[#This Row],[Comisión Unitaria 10%]]</f>
        <v>13.8</v>
      </c>
      <c r="L2166" s="42">
        <f>VENTAS[[#This Row],[Cantidad]]*(VENTAS[[#This Row],[Precio Venta]]-VENTAS[[#This Row],[Costo Unitario SIN Comision]]-VENTAS[[#This Row],[Comisión Unitaria 10%]]-0.01*VENTAS[[#This Row],[Precio Venta]])</f>
        <v>15.9</v>
      </c>
      <c r="M2166" s="46"/>
      <c r="N2166" s="47" t="s">
        <v>26980</v>
      </c>
    </row>
    <row r="2167" ht="34" customHeight="1" spans="1:14">
      <c r="A2167" s="38">
        <v>45807.7454976852</v>
      </c>
      <c r="B2167" s="39"/>
      <c r="C2167" s="39"/>
      <c r="D2167" s="39" t="s">
        <v>23671</v>
      </c>
      <c r="E2167" s="39" t="s">
        <v>19616</v>
      </c>
      <c r="F2167" s="41" t="s">
        <v>19618</v>
      </c>
      <c r="G2167" s="39">
        <v>1</v>
      </c>
      <c r="H2167" s="42">
        <v>6</v>
      </c>
      <c r="I2167" s="44">
        <f>VENTAS[[#This Row],[Cantidad]]*VENTAS[[#This Row],[Precio Venta]]</f>
        <v>6</v>
      </c>
      <c r="J2167" s="42">
        <f>IF(VENTAS[[#This Row],[Nombre del Gestor]]&gt;1,VENTAS[[#This Row],[Precio Venta]]*10%,0)</f>
        <v>0.6</v>
      </c>
      <c r="K2167" s="42">
        <f>IFERROR(VLOOKUP(VENTAS[[#This Row],[Código del producto Vendido]],STOCK[],13,FALSE),VENTAS[[#This Row],[Precio Venta]]*0.6)-VENTAS[[#This Row],[Comisión Unitaria 10%]]</f>
        <v>2</v>
      </c>
      <c r="L2167" s="42">
        <f>VENTAS[[#This Row],[Cantidad]]*(VENTAS[[#This Row],[Precio Venta]]-VENTAS[[#This Row],[Costo Unitario SIN Comision]]-VENTAS[[#This Row],[Comisión Unitaria 10%]]-0.01*VENTAS[[#This Row],[Precio Venta]])</f>
        <v>3.34</v>
      </c>
      <c r="M2167" s="46"/>
      <c r="N2167" s="47" t="s">
        <v>26981</v>
      </c>
    </row>
    <row r="2168" ht="34" customHeight="1" spans="1:14">
      <c r="A2168" s="38">
        <v>45807.7454976852</v>
      </c>
      <c r="B2168" s="39"/>
      <c r="C2168" s="39"/>
      <c r="D2168" s="39" t="s">
        <v>23671</v>
      </c>
      <c r="E2168" s="39" t="s">
        <v>16729</v>
      </c>
      <c r="F2168" s="41" t="s">
        <v>16731</v>
      </c>
      <c r="G2168" s="39">
        <v>1</v>
      </c>
      <c r="H2168" s="42">
        <v>25</v>
      </c>
      <c r="I2168" s="44">
        <f>VENTAS[[#This Row],[Cantidad]]*VENTAS[[#This Row],[Precio Venta]]</f>
        <v>25</v>
      </c>
      <c r="J2168" s="42">
        <f>IF(VENTAS[[#This Row],[Nombre del Gestor]]&gt;1,VENTAS[[#This Row],[Precio Venta]]*10%,0)</f>
        <v>2.5</v>
      </c>
      <c r="K2168" s="42">
        <f>IFERROR(VLOOKUP(VENTAS[[#This Row],[Código del producto Vendido]],STOCK[],13,FALSE),VENTAS[[#This Row],[Precio Venta]]*0.6)-VENTAS[[#This Row],[Comisión Unitaria 10%]]</f>
        <v>13.16</v>
      </c>
      <c r="L2168" s="42">
        <f>VENTAS[[#This Row],[Cantidad]]*(VENTAS[[#This Row],[Precio Venta]]-VENTAS[[#This Row],[Costo Unitario SIN Comision]]-VENTAS[[#This Row],[Comisión Unitaria 10%]]-0.01*VENTAS[[#This Row],[Precio Venta]])</f>
        <v>9.09</v>
      </c>
      <c r="M2168" s="46"/>
      <c r="N2168" s="47" t="s">
        <v>26982</v>
      </c>
    </row>
    <row r="2169" ht="34" customHeight="1" spans="1:14">
      <c r="A2169" s="38">
        <v>45807.7477893519</v>
      </c>
      <c r="B2169" s="39"/>
      <c r="C2169" s="39"/>
      <c r="D2169" s="39" t="s">
        <v>23671</v>
      </c>
      <c r="E2169" s="39" t="s">
        <v>19772</v>
      </c>
      <c r="F2169" s="41" t="s">
        <v>19773</v>
      </c>
      <c r="G2169" s="39">
        <v>1</v>
      </c>
      <c r="H2169" s="42">
        <v>35</v>
      </c>
      <c r="I2169" s="44">
        <f>VENTAS[[#This Row],[Cantidad]]*VENTAS[[#This Row],[Precio Venta]]</f>
        <v>35</v>
      </c>
      <c r="J2169" s="42">
        <f>IF(VENTAS[[#This Row],[Nombre del Gestor]]&gt;1,VENTAS[[#This Row],[Precio Venta]]*10%,0)</f>
        <v>3.5</v>
      </c>
      <c r="K2169" s="42">
        <f>IFERROR(VLOOKUP(VENTAS[[#This Row],[Código del producto Vendido]],STOCK[],13,FALSE),VENTAS[[#This Row],[Precio Venta]]*0.6)-VENTAS[[#This Row],[Comisión Unitaria 10%]]</f>
        <v>12</v>
      </c>
      <c r="L2169" s="42">
        <f>VENTAS[[#This Row],[Cantidad]]*(VENTAS[[#This Row],[Precio Venta]]-VENTAS[[#This Row],[Costo Unitario SIN Comision]]-VENTAS[[#This Row],[Comisión Unitaria 10%]]-0.01*VENTAS[[#This Row],[Precio Venta]])</f>
        <v>19.15</v>
      </c>
      <c r="M2169" s="46"/>
      <c r="N2169" s="47" t="s">
        <v>26983</v>
      </c>
    </row>
    <row r="2170" ht="17" customHeight="1" spans="1:14">
      <c r="A2170" s="38">
        <v>45807.7493055556</v>
      </c>
      <c r="B2170" s="39"/>
      <c r="C2170" s="39"/>
      <c r="D2170" s="39" t="s">
        <v>25960</v>
      </c>
      <c r="E2170" s="39" t="s">
        <v>19311</v>
      </c>
      <c r="F2170" s="41" t="s">
        <v>19312</v>
      </c>
      <c r="G2170" s="39">
        <v>1</v>
      </c>
      <c r="H2170" s="42">
        <v>60</v>
      </c>
      <c r="I2170" s="44">
        <f>VENTAS[[#This Row],[Cantidad]]*VENTAS[[#This Row],[Precio Venta]]</f>
        <v>60</v>
      </c>
      <c r="J2170" s="42">
        <f>IF(VENTAS[[#This Row],[Nombre del Gestor]]&gt;1,VENTAS[[#This Row],[Precio Venta]]*10%,0)</f>
        <v>6</v>
      </c>
      <c r="K2170" s="42">
        <f>IFERROR(VLOOKUP(VENTAS[[#This Row],[Código del producto Vendido]],STOCK[],13,FALSE),VENTAS[[#This Row],[Precio Venta]]*0.6)-VENTAS[[#This Row],[Comisión Unitaria 10%]]</f>
        <v>30</v>
      </c>
      <c r="L2170" s="42">
        <f>VENTAS[[#This Row],[Cantidad]]*(VENTAS[[#This Row],[Precio Venta]]-VENTAS[[#This Row],[Costo Unitario SIN Comision]]-VENTAS[[#This Row],[Comisión Unitaria 10%]]-0.01*VENTAS[[#This Row],[Precio Venta]])</f>
        <v>23.4</v>
      </c>
      <c r="M2170" s="46"/>
      <c r="N2170" s="47" t="s">
        <v>26984</v>
      </c>
    </row>
    <row r="2171" ht="17" customHeight="1" spans="1:14">
      <c r="A2171" s="38">
        <v>45807.7524884259</v>
      </c>
      <c r="B2171" s="39"/>
      <c r="C2171" s="39"/>
      <c r="D2171" s="39" t="s">
        <v>25960</v>
      </c>
      <c r="E2171" s="39" t="s">
        <v>18175</v>
      </c>
      <c r="F2171" s="41" t="s">
        <v>18176</v>
      </c>
      <c r="G2171" s="39">
        <v>1</v>
      </c>
      <c r="H2171" s="42">
        <v>35</v>
      </c>
      <c r="I2171" s="44">
        <f>VENTAS[[#This Row],[Cantidad]]*VENTAS[[#This Row],[Precio Venta]]</f>
        <v>35</v>
      </c>
      <c r="J2171" s="42">
        <f>IF(VENTAS[[#This Row],[Nombre del Gestor]]&gt;1,VENTAS[[#This Row],[Precio Venta]]*10%,0)</f>
        <v>3.5</v>
      </c>
      <c r="K2171" s="42">
        <f>IFERROR(VLOOKUP(VENTAS[[#This Row],[Código del producto Vendido]],STOCK[],13,FALSE),VENTAS[[#This Row],[Precio Venta]]*0.6)-VENTAS[[#This Row],[Comisión Unitaria 10%]]</f>
        <v>12</v>
      </c>
      <c r="L2171" s="42">
        <f>VENTAS[[#This Row],[Cantidad]]*(VENTAS[[#This Row],[Precio Venta]]-VENTAS[[#This Row],[Costo Unitario SIN Comision]]-VENTAS[[#This Row],[Comisión Unitaria 10%]]-0.01*VENTAS[[#This Row],[Precio Venta]])</f>
        <v>19.15</v>
      </c>
      <c r="M2171" s="46"/>
      <c r="N2171" s="47" t="s">
        <v>26985</v>
      </c>
    </row>
    <row r="2172" ht="34" customHeight="1" spans="1:14">
      <c r="A2172" s="38">
        <v>45807.7524884259</v>
      </c>
      <c r="B2172" s="39"/>
      <c r="C2172" s="39"/>
      <c r="D2172" s="39" t="s">
        <v>25960</v>
      </c>
      <c r="E2172" s="39" t="s">
        <v>16982</v>
      </c>
      <c r="F2172" s="41" t="s">
        <v>26986</v>
      </c>
      <c r="G2172" s="39">
        <v>1</v>
      </c>
      <c r="H2172" s="42">
        <v>35</v>
      </c>
      <c r="I2172" s="44">
        <f>VENTAS[[#This Row],[Cantidad]]*VENTAS[[#This Row],[Precio Venta]]</f>
        <v>35</v>
      </c>
      <c r="J2172" s="42">
        <f>IF(VENTAS[[#This Row],[Nombre del Gestor]]&gt;1,VENTAS[[#This Row],[Precio Venta]]*10%,0)</f>
        <v>3.5</v>
      </c>
      <c r="K2172" s="42">
        <f>IFERROR(VLOOKUP(VENTAS[[#This Row],[Código del producto Vendido]],STOCK[],13,FALSE),VENTAS[[#This Row],[Precio Venta]]*0.6)-VENTAS[[#This Row],[Comisión Unitaria 10%]]</f>
        <v>9</v>
      </c>
      <c r="L2172" s="42">
        <f>VENTAS[[#This Row],[Cantidad]]*(VENTAS[[#This Row],[Precio Venta]]-VENTAS[[#This Row],[Costo Unitario SIN Comision]]-VENTAS[[#This Row],[Comisión Unitaria 10%]]-0.01*VENTAS[[#This Row],[Precio Venta]])</f>
        <v>22.15</v>
      </c>
      <c r="M2172" s="46"/>
      <c r="N2172" s="47" t="s">
        <v>26987</v>
      </c>
    </row>
    <row r="2173" ht="34" customHeight="1" spans="1:14">
      <c r="A2173" s="38">
        <v>45807.7524884259</v>
      </c>
      <c r="B2173" s="39"/>
      <c r="C2173" s="39"/>
      <c r="D2173" s="39" t="s">
        <v>25960</v>
      </c>
      <c r="E2173" s="39" t="s">
        <v>26988</v>
      </c>
      <c r="F2173" s="41" t="s">
        <v>26989</v>
      </c>
      <c r="G2173" s="39">
        <v>1</v>
      </c>
      <c r="H2173" s="42">
        <v>35</v>
      </c>
      <c r="I2173" s="44">
        <f>VENTAS[[#This Row],[Cantidad]]*VENTAS[[#This Row],[Precio Venta]]</f>
        <v>35</v>
      </c>
      <c r="J2173" s="42">
        <f>IF(VENTAS[[#This Row],[Nombre del Gestor]]&gt;1,VENTAS[[#This Row],[Precio Venta]]*10%,0)</f>
        <v>3.5</v>
      </c>
      <c r="K2173" s="42">
        <f>IFERROR(VLOOKUP(VENTAS[[#This Row],[Código del producto Vendido]],STOCK[],13,FALSE),VENTAS[[#This Row],[Precio Venta]]*0.6)-VENTAS[[#This Row],[Comisión Unitaria 10%]]</f>
        <v>5.5</v>
      </c>
      <c r="L2173" s="42">
        <f>VENTAS[[#This Row],[Cantidad]]*(VENTAS[[#This Row],[Precio Venta]]-VENTAS[[#This Row],[Costo Unitario SIN Comision]]-VENTAS[[#This Row],[Comisión Unitaria 10%]]-0.01*VENTAS[[#This Row],[Precio Venta]])</f>
        <v>25.65</v>
      </c>
      <c r="M2173" s="46"/>
      <c r="N2173" s="47" t="s">
        <v>26990</v>
      </c>
    </row>
    <row r="2174" ht="34" customHeight="1" spans="1:14">
      <c r="A2174" s="38">
        <v>45807.7524884259</v>
      </c>
      <c r="B2174" s="39"/>
      <c r="C2174" s="39"/>
      <c r="D2174" s="39" t="s">
        <v>25960</v>
      </c>
      <c r="E2174" s="39" t="s">
        <v>19112</v>
      </c>
      <c r="F2174" s="41" t="s">
        <v>19113</v>
      </c>
      <c r="G2174" s="39">
        <v>1</v>
      </c>
      <c r="H2174" s="42">
        <v>30</v>
      </c>
      <c r="I2174" s="44">
        <f>VENTAS[[#This Row],[Cantidad]]*VENTAS[[#This Row],[Precio Venta]]</f>
        <v>30</v>
      </c>
      <c r="J2174" s="42">
        <f>IF(VENTAS[[#This Row],[Nombre del Gestor]]&gt;1,VENTAS[[#This Row],[Precio Venta]]*10%,0)</f>
        <v>3</v>
      </c>
      <c r="K2174" s="42">
        <f>IFERROR(VLOOKUP(VENTAS[[#This Row],[Código del producto Vendido]],STOCK[],13,FALSE),VENTAS[[#This Row],[Precio Venta]]*0.6)-VENTAS[[#This Row],[Comisión Unitaria 10%]]</f>
        <v>12</v>
      </c>
      <c r="L2174" s="42">
        <f>VENTAS[[#This Row],[Cantidad]]*(VENTAS[[#This Row],[Precio Venta]]-VENTAS[[#This Row],[Costo Unitario SIN Comision]]-VENTAS[[#This Row],[Comisión Unitaria 10%]]-0.01*VENTAS[[#This Row],[Precio Venta]])</f>
        <v>14.7</v>
      </c>
      <c r="M2174" s="46"/>
      <c r="N2174" s="47" t="s">
        <v>26991</v>
      </c>
    </row>
    <row r="2175" ht="17" customHeight="1" spans="1:14">
      <c r="A2175" s="38">
        <v>45807.7524884259</v>
      </c>
      <c r="B2175" s="39"/>
      <c r="C2175" s="39"/>
      <c r="D2175" s="39" t="s">
        <v>25960</v>
      </c>
      <c r="E2175" s="39" t="s">
        <v>17150</v>
      </c>
      <c r="F2175" s="41" t="s">
        <v>17151</v>
      </c>
      <c r="G2175" s="39">
        <v>1</v>
      </c>
      <c r="H2175" s="42">
        <v>30</v>
      </c>
      <c r="I2175" s="44">
        <f>VENTAS[[#This Row],[Cantidad]]*VENTAS[[#This Row],[Precio Venta]]</f>
        <v>30</v>
      </c>
      <c r="J2175" s="42">
        <f>IF(VENTAS[[#This Row],[Nombre del Gestor]]&gt;1,VENTAS[[#This Row],[Precio Venta]]*10%,0)</f>
        <v>3</v>
      </c>
      <c r="K2175" s="42">
        <f>IFERROR(VLOOKUP(VENTAS[[#This Row],[Código del producto Vendido]],STOCK[],13,FALSE),VENTAS[[#This Row],[Precio Venta]]*0.6)-VENTAS[[#This Row],[Comisión Unitaria 10%]]</f>
        <v>9</v>
      </c>
      <c r="L2175" s="42">
        <f>VENTAS[[#This Row],[Cantidad]]*(VENTAS[[#This Row],[Precio Venta]]-VENTAS[[#This Row],[Costo Unitario SIN Comision]]-VENTAS[[#This Row],[Comisión Unitaria 10%]]-0.01*VENTAS[[#This Row],[Precio Venta]])</f>
        <v>17.7</v>
      </c>
      <c r="M2175" s="46"/>
      <c r="N2175" s="47" t="s">
        <v>26992</v>
      </c>
    </row>
    <row r="2176" ht="17" customHeight="1" spans="1:14">
      <c r="A2176" s="38">
        <v>45808.5720833333</v>
      </c>
      <c r="B2176" s="39"/>
      <c r="C2176" s="39"/>
      <c r="D2176" s="39" t="s">
        <v>25960</v>
      </c>
      <c r="E2176" s="39" t="s">
        <v>19369</v>
      </c>
      <c r="F2176" s="41" t="s">
        <v>19364</v>
      </c>
      <c r="G2176" s="39">
        <v>1</v>
      </c>
      <c r="H2176" s="42">
        <v>20</v>
      </c>
      <c r="I2176" s="44">
        <f>VENTAS[[#This Row],[Cantidad]]*VENTAS[[#This Row],[Precio Venta]]</f>
        <v>20</v>
      </c>
      <c r="J2176" s="42">
        <f>IF(VENTAS[[#This Row],[Nombre del Gestor]]&gt;1,VENTAS[[#This Row],[Precio Venta]]*10%,0)</f>
        <v>2</v>
      </c>
      <c r="K2176" s="42">
        <f>IFERROR(VLOOKUP(VENTAS[[#This Row],[Código del producto Vendido]],STOCK[],13,FALSE),VENTAS[[#This Row],[Precio Venta]]*0.6)-VENTAS[[#This Row],[Comisión Unitaria 10%]]</f>
        <v>12</v>
      </c>
      <c r="L2176" s="42">
        <f>VENTAS[[#This Row],[Cantidad]]*(VENTAS[[#This Row],[Precio Venta]]-VENTAS[[#This Row],[Costo Unitario SIN Comision]]-VENTAS[[#This Row],[Comisión Unitaria 10%]]-0.01*VENTAS[[#This Row],[Precio Venta]])</f>
        <v>5.8</v>
      </c>
      <c r="M2176" s="46"/>
      <c r="N2176" s="47" t="s">
        <v>26993</v>
      </c>
    </row>
    <row r="2177" ht="17" customHeight="1" spans="1:14">
      <c r="A2177" s="38">
        <v>45809.6199884259</v>
      </c>
      <c r="B2177" s="39"/>
      <c r="C2177" s="39"/>
      <c r="D2177" s="39"/>
      <c r="E2177" s="39" t="s">
        <v>19445</v>
      </c>
      <c r="F2177" s="41" t="s">
        <v>26530</v>
      </c>
      <c r="G2177" s="39">
        <v>1</v>
      </c>
      <c r="H2177" s="42">
        <v>22</v>
      </c>
      <c r="I2177" s="44">
        <f>VENTAS[[#This Row],[Cantidad]]*VENTAS[[#This Row],[Precio Venta]]</f>
        <v>22</v>
      </c>
      <c r="J2177" s="42">
        <f>IF(VENTAS[[#This Row],[Nombre del Gestor]]&gt;1,VENTAS[[#This Row],[Precio Venta]]*10%,0)</f>
        <v>0</v>
      </c>
      <c r="K2177" s="42">
        <f>IFERROR(VLOOKUP(VENTAS[[#This Row],[Código del producto Vendido]],STOCK[],13,FALSE),VENTAS[[#This Row],[Precio Venta]]*0.6)-VENTAS[[#This Row],[Comisión Unitaria 10%]]</f>
        <v>14.2</v>
      </c>
      <c r="L2177" s="42">
        <f>VENTAS[[#This Row],[Cantidad]]*(VENTAS[[#This Row],[Precio Venta]]-VENTAS[[#This Row],[Costo Unitario SIN Comision]]-VENTAS[[#This Row],[Comisión Unitaria 10%]]-0.01*VENTAS[[#This Row],[Precio Venta]])</f>
        <v>7.58</v>
      </c>
      <c r="M2177" s="46"/>
      <c r="N2177" s="47" t="s">
        <v>26994</v>
      </c>
    </row>
    <row r="2178" ht="34" customHeight="1" spans="1:14">
      <c r="A2178" s="38">
        <v>45809.6210648148</v>
      </c>
      <c r="B2178" s="39"/>
      <c r="C2178" s="39"/>
      <c r="D2178" s="39"/>
      <c r="E2178" s="39" t="s">
        <v>26995</v>
      </c>
      <c r="F2178" s="41" t="s">
        <v>19120</v>
      </c>
      <c r="G2178" s="39">
        <v>1</v>
      </c>
      <c r="H2178" s="42">
        <v>28</v>
      </c>
      <c r="I2178" s="44">
        <f>VENTAS[[#This Row],[Cantidad]]*VENTAS[[#This Row],[Precio Venta]]</f>
        <v>28</v>
      </c>
      <c r="J2178" s="42">
        <f>IF(VENTAS[[#This Row],[Nombre del Gestor]]&gt;1,VENTAS[[#This Row],[Precio Venta]]*10%,0)</f>
        <v>0</v>
      </c>
      <c r="K2178" s="42">
        <f>IFERROR(VLOOKUP(VENTAS[[#This Row],[Código del producto Vendido]],STOCK[],13,FALSE),VENTAS[[#This Row],[Precio Venta]]*0.6)-VENTAS[[#This Row],[Comisión Unitaria 10%]]</f>
        <v>16.8</v>
      </c>
      <c r="L2178" s="42">
        <f>VENTAS[[#This Row],[Cantidad]]*(VENTAS[[#This Row],[Precio Venta]]-VENTAS[[#This Row],[Costo Unitario SIN Comision]]-VENTAS[[#This Row],[Comisión Unitaria 10%]]-0.01*VENTAS[[#This Row],[Precio Venta]])</f>
        <v>10.92</v>
      </c>
      <c r="M2178" s="46"/>
      <c r="N2178" s="47" t="s">
        <v>26996</v>
      </c>
    </row>
    <row r="2179" ht="17" customHeight="1" spans="1:14">
      <c r="A2179" s="38">
        <v>45809.6290162037</v>
      </c>
      <c r="B2179" s="39"/>
      <c r="C2179" s="39"/>
      <c r="D2179" s="39"/>
      <c r="E2179" s="39" t="s">
        <v>26997</v>
      </c>
      <c r="F2179" s="41" t="s">
        <v>26998</v>
      </c>
      <c r="G2179" s="39">
        <v>1</v>
      </c>
      <c r="H2179" s="42">
        <v>30</v>
      </c>
      <c r="I2179" s="44">
        <f>VENTAS[[#This Row],[Cantidad]]*VENTAS[[#This Row],[Precio Venta]]</f>
        <v>30</v>
      </c>
      <c r="J2179" s="42">
        <f>IF(VENTAS[[#This Row],[Nombre del Gestor]]&gt;1,VENTAS[[#This Row],[Precio Venta]]*10%,0)</f>
        <v>0</v>
      </c>
      <c r="K2179" s="42">
        <f>IFERROR(VLOOKUP(VENTAS[[#This Row],[Código del producto Vendido]],STOCK[],13,FALSE),VENTAS[[#This Row],[Precio Venta]]*0.6)-VENTAS[[#This Row],[Comisión Unitaria 10%]]</f>
        <v>18</v>
      </c>
      <c r="L2179" s="42">
        <f>VENTAS[[#This Row],[Cantidad]]*(VENTAS[[#This Row],[Precio Venta]]-VENTAS[[#This Row],[Costo Unitario SIN Comision]]-VENTAS[[#This Row],[Comisión Unitaria 10%]]-0.01*VENTAS[[#This Row],[Precio Venta]])</f>
        <v>11.7</v>
      </c>
      <c r="M2179" s="46"/>
      <c r="N2179" s="47" t="s">
        <v>26999</v>
      </c>
    </row>
    <row r="2180" ht="17" customHeight="1" spans="1:14">
      <c r="A2180" s="38">
        <v>45809.6290162037</v>
      </c>
      <c r="B2180" s="39"/>
      <c r="C2180" s="39"/>
      <c r="D2180" s="39"/>
      <c r="E2180" s="39" t="s">
        <v>18119</v>
      </c>
      <c r="F2180" s="41" t="s">
        <v>17682</v>
      </c>
      <c r="G2180" s="39">
        <v>1</v>
      </c>
      <c r="H2180" s="42">
        <v>20</v>
      </c>
      <c r="I2180" s="44">
        <f>VENTAS[[#This Row],[Cantidad]]*VENTAS[[#This Row],[Precio Venta]]</f>
        <v>20</v>
      </c>
      <c r="J2180" s="42">
        <f>IF(VENTAS[[#This Row],[Nombre del Gestor]]&gt;1,VENTAS[[#This Row],[Precio Venta]]*10%,0)</f>
        <v>0</v>
      </c>
      <c r="K2180" s="42">
        <f>IFERROR(VLOOKUP(VENTAS[[#This Row],[Código del producto Vendido]],STOCK[],13,FALSE),VENTAS[[#This Row],[Precio Venta]]*0.6)-VENTAS[[#This Row],[Comisión Unitaria 10%]]</f>
        <v>13.8</v>
      </c>
      <c r="L2180" s="42">
        <f>VENTAS[[#This Row],[Cantidad]]*(VENTAS[[#This Row],[Precio Venta]]-VENTAS[[#This Row],[Costo Unitario SIN Comision]]-VENTAS[[#This Row],[Comisión Unitaria 10%]]-0.01*VENTAS[[#This Row],[Precio Venta]])</f>
        <v>6</v>
      </c>
      <c r="M2180" s="46"/>
      <c r="N2180" s="47" t="s">
        <v>27000</v>
      </c>
    </row>
    <row r="2181" ht="17" customHeight="1" spans="1:14">
      <c r="A2181" s="38">
        <v>45809.6290162037</v>
      </c>
      <c r="B2181" s="39"/>
      <c r="C2181" s="39"/>
      <c r="D2181" s="39"/>
      <c r="E2181" s="39" t="s">
        <v>16623</v>
      </c>
      <c r="F2181" s="41" t="s">
        <v>27001</v>
      </c>
      <c r="G2181" s="39">
        <v>1</v>
      </c>
      <c r="H2181" s="42">
        <v>25</v>
      </c>
      <c r="I2181" s="44">
        <f>VENTAS[[#This Row],[Cantidad]]*VENTAS[[#This Row],[Precio Venta]]</f>
        <v>25</v>
      </c>
      <c r="J2181" s="42">
        <f>IF(VENTAS[[#This Row],[Nombre del Gestor]]&gt;1,VENTAS[[#This Row],[Precio Venta]]*10%,0)</f>
        <v>0</v>
      </c>
      <c r="K2181" s="42">
        <f>IFERROR(VLOOKUP(VENTAS[[#This Row],[Código del producto Vendido]],STOCK[],13,FALSE),VENTAS[[#This Row],[Precio Venta]]*0.6)-VENTAS[[#This Row],[Comisión Unitaria 10%]]</f>
        <v>14.98</v>
      </c>
      <c r="L2181" s="42">
        <f>VENTAS[[#This Row],[Cantidad]]*(VENTAS[[#This Row],[Precio Venta]]-VENTAS[[#This Row],[Costo Unitario SIN Comision]]-VENTAS[[#This Row],[Comisión Unitaria 10%]]-0.01*VENTAS[[#This Row],[Precio Venta]])</f>
        <v>9.77</v>
      </c>
      <c r="M2181" s="46"/>
      <c r="N2181" s="47" t="s">
        <v>27002</v>
      </c>
    </row>
    <row r="2182" ht="17" customHeight="1" spans="1:14">
      <c r="A2182" s="38">
        <v>45809.6290162037</v>
      </c>
      <c r="B2182" s="39"/>
      <c r="C2182" s="39"/>
      <c r="D2182" s="39"/>
      <c r="E2182" s="39" t="s">
        <v>19872</v>
      </c>
      <c r="F2182" s="41" t="s">
        <v>19873</v>
      </c>
      <c r="G2182" s="39">
        <v>1</v>
      </c>
      <c r="H2182" s="42">
        <v>20</v>
      </c>
      <c r="I2182" s="44">
        <f>VENTAS[[#This Row],[Cantidad]]*VENTAS[[#This Row],[Precio Venta]]</f>
        <v>20</v>
      </c>
      <c r="J2182" s="42">
        <f>IF(VENTAS[[#This Row],[Nombre del Gestor]]&gt;1,VENTAS[[#This Row],[Precio Venta]]*10%,0)</f>
        <v>0</v>
      </c>
      <c r="K2182" s="42">
        <f>IFERROR(VLOOKUP(VENTAS[[#This Row],[Código del producto Vendido]],STOCK[],13,FALSE),VENTAS[[#This Row],[Precio Venta]]*0.6)-VENTAS[[#This Row],[Comisión Unitaria 10%]]</f>
        <v>14</v>
      </c>
      <c r="L2182" s="42">
        <f>VENTAS[[#This Row],[Cantidad]]*(VENTAS[[#This Row],[Precio Venta]]-VENTAS[[#This Row],[Costo Unitario SIN Comision]]-VENTAS[[#This Row],[Comisión Unitaria 10%]]-0.01*VENTAS[[#This Row],[Precio Venta]])</f>
        <v>5.8</v>
      </c>
      <c r="M2182" s="46"/>
      <c r="N2182" s="47" t="s">
        <v>27003</v>
      </c>
    </row>
    <row r="2183" ht="17" customHeight="1" spans="1:14">
      <c r="A2183" s="38">
        <v>45809.6290162037</v>
      </c>
      <c r="B2183" s="39"/>
      <c r="C2183" s="39"/>
      <c r="D2183" s="39"/>
      <c r="E2183" s="39" t="s">
        <v>19447</v>
      </c>
      <c r="F2183" s="41" t="s">
        <v>19448</v>
      </c>
      <c r="G2183" s="39">
        <v>1</v>
      </c>
      <c r="H2183" s="42">
        <v>25</v>
      </c>
      <c r="I2183" s="44">
        <f>VENTAS[[#This Row],[Cantidad]]*VENTAS[[#This Row],[Precio Venta]]</f>
        <v>25</v>
      </c>
      <c r="J2183" s="42">
        <f>IF(VENTAS[[#This Row],[Nombre del Gestor]]&gt;1,VENTAS[[#This Row],[Precio Venta]]*10%,0)</f>
        <v>0</v>
      </c>
      <c r="K2183" s="42">
        <f>IFERROR(VLOOKUP(VENTAS[[#This Row],[Código del producto Vendido]],STOCK[],13,FALSE),VENTAS[[#This Row],[Precio Venta]]*0.6)-VENTAS[[#This Row],[Comisión Unitaria 10%]]</f>
        <v>14.5</v>
      </c>
      <c r="L2183" s="42">
        <f>VENTAS[[#This Row],[Cantidad]]*(VENTAS[[#This Row],[Precio Venta]]-VENTAS[[#This Row],[Costo Unitario SIN Comision]]-VENTAS[[#This Row],[Comisión Unitaria 10%]]-0.01*VENTAS[[#This Row],[Precio Venta]])</f>
        <v>10.25</v>
      </c>
      <c r="M2183" s="46"/>
      <c r="N2183" s="47" t="s">
        <v>27004</v>
      </c>
    </row>
    <row r="2184" ht="17" customHeight="1" spans="1:14">
      <c r="A2184" s="38">
        <v>45809.6290162037</v>
      </c>
      <c r="B2184" s="39"/>
      <c r="C2184" s="39"/>
      <c r="D2184" s="39"/>
      <c r="E2184" s="39" t="s">
        <v>27005</v>
      </c>
      <c r="F2184" s="41" t="s">
        <v>27006</v>
      </c>
      <c r="G2184" s="39">
        <v>1</v>
      </c>
      <c r="H2184" s="42">
        <v>25</v>
      </c>
      <c r="I2184" s="44">
        <f>VENTAS[[#This Row],[Cantidad]]*VENTAS[[#This Row],[Precio Venta]]</f>
        <v>25</v>
      </c>
      <c r="J2184" s="42">
        <f>IF(VENTAS[[#This Row],[Nombre del Gestor]]&gt;1,VENTAS[[#This Row],[Precio Venta]]*10%,0)</f>
        <v>0</v>
      </c>
      <c r="K2184" s="42">
        <f>IFERROR(VLOOKUP(VENTAS[[#This Row],[Código del producto Vendido]],STOCK[],13,FALSE),VENTAS[[#This Row],[Precio Venta]]*0.6)-VENTAS[[#This Row],[Comisión Unitaria 10%]]</f>
        <v>15</v>
      </c>
      <c r="L2184" s="42">
        <f>VENTAS[[#This Row],[Cantidad]]*(VENTAS[[#This Row],[Precio Venta]]-VENTAS[[#This Row],[Costo Unitario SIN Comision]]-VENTAS[[#This Row],[Comisión Unitaria 10%]]-0.01*VENTAS[[#This Row],[Precio Venta]])</f>
        <v>9.75</v>
      </c>
      <c r="M2184" s="46"/>
      <c r="N2184" s="47" t="s">
        <v>27007</v>
      </c>
    </row>
    <row r="2185" ht="34" customHeight="1" spans="1:14">
      <c r="A2185" s="38">
        <v>45809.6390046296</v>
      </c>
      <c r="B2185" s="39"/>
      <c r="C2185" s="39"/>
      <c r="D2185" s="39"/>
      <c r="E2185" s="39" t="s">
        <v>18644</v>
      </c>
      <c r="F2185" s="41" t="s">
        <v>18645</v>
      </c>
      <c r="G2185" s="39">
        <v>1</v>
      </c>
      <c r="H2185" s="42">
        <v>20</v>
      </c>
      <c r="I2185" s="44">
        <f>VENTAS[[#This Row],[Cantidad]]*VENTAS[[#This Row],[Precio Venta]]</f>
        <v>20</v>
      </c>
      <c r="J2185" s="42">
        <f>IF(VENTAS[[#This Row],[Nombre del Gestor]]&gt;1,VENTAS[[#This Row],[Precio Venta]]*10%,0)</f>
        <v>0</v>
      </c>
      <c r="K2185" s="42">
        <f>IFERROR(VLOOKUP(VENTAS[[#This Row],[Código del producto Vendido]],STOCK[],13,FALSE),VENTAS[[#This Row],[Precio Venta]]*0.6)-VENTAS[[#This Row],[Comisión Unitaria 10%]]</f>
        <v>14</v>
      </c>
      <c r="L2185" s="42">
        <f>VENTAS[[#This Row],[Cantidad]]*(VENTAS[[#This Row],[Precio Venta]]-VENTAS[[#This Row],[Costo Unitario SIN Comision]]-VENTAS[[#This Row],[Comisión Unitaria 10%]]-0.01*VENTAS[[#This Row],[Precio Venta]])</f>
        <v>5.8</v>
      </c>
      <c r="M2185" s="46"/>
      <c r="N2185" s="47" t="s">
        <v>27008</v>
      </c>
    </row>
    <row r="2186" ht="34" customHeight="1" spans="1:14">
      <c r="A2186" s="38">
        <v>45809.6390046296</v>
      </c>
      <c r="B2186" s="39"/>
      <c r="C2186" s="39"/>
      <c r="D2186" s="39"/>
      <c r="E2186" s="39" t="s">
        <v>18280</v>
      </c>
      <c r="F2186" s="41" t="s">
        <v>18643</v>
      </c>
      <c r="G2186" s="39">
        <v>1</v>
      </c>
      <c r="H2186" s="42">
        <v>18</v>
      </c>
      <c r="I2186" s="44">
        <f>VENTAS[[#This Row],[Cantidad]]*VENTAS[[#This Row],[Precio Venta]]</f>
        <v>18</v>
      </c>
      <c r="J2186" s="42">
        <f>IF(VENTAS[[#This Row],[Nombre del Gestor]]&gt;1,VENTAS[[#This Row],[Precio Venta]]*10%,0)</f>
        <v>0</v>
      </c>
      <c r="K2186" s="42">
        <f>IFERROR(VLOOKUP(VENTAS[[#This Row],[Código del producto Vendido]],STOCK[],13,FALSE),VENTAS[[#This Row],[Precio Venta]]*0.6)-VENTAS[[#This Row],[Comisión Unitaria 10%]]</f>
        <v>13.8</v>
      </c>
      <c r="L2186" s="42">
        <f>VENTAS[[#This Row],[Cantidad]]*(VENTAS[[#This Row],[Precio Venta]]-VENTAS[[#This Row],[Costo Unitario SIN Comision]]-VENTAS[[#This Row],[Comisión Unitaria 10%]]-0.01*VENTAS[[#This Row],[Precio Venta]])</f>
        <v>4.02</v>
      </c>
      <c r="M2186" s="46"/>
      <c r="N2186" s="47" t="s">
        <v>27009</v>
      </c>
    </row>
    <row r="2187" ht="34" customHeight="1" spans="1:14">
      <c r="A2187" s="38">
        <v>45809.6390046296</v>
      </c>
      <c r="B2187" s="39"/>
      <c r="C2187" s="39"/>
      <c r="D2187" s="39"/>
      <c r="E2187" s="39" t="s">
        <v>27010</v>
      </c>
      <c r="F2187" s="41" t="s">
        <v>18617</v>
      </c>
      <c r="G2187" s="39">
        <v>1</v>
      </c>
      <c r="H2187" s="42">
        <v>30</v>
      </c>
      <c r="I2187" s="44">
        <f>VENTAS[[#This Row],[Cantidad]]*VENTAS[[#This Row],[Precio Venta]]</f>
        <v>30</v>
      </c>
      <c r="J2187" s="42">
        <f>IF(VENTAS[[#This Row],[Nombre del Gestor]]&gt;1,VENTAS[[#This Row],[Precio Venta]]*10%,0)</f>
        <v>0</v>
      </c>
      <c r="K2187" s="42">
        <f>IFERROR(VLOOKUP(VENTAS[[#This Row],[Código del producto Vendido]],STOCK[],13,FALSE),VENTAS[[#This Row],[Precio Venta]]*0.6)-VENTAS[[#This Row],[Comisión Unitaria 10%]]</f>
        <v>18</v>
      </c>
      <c r="L2187" s="42">
        <f>VENTAS[[#This Row],[Cantidad]]*(VENTAS[[#This Row],[Precio Venta]]-VENTAS[[#This Row],[Costo Unitario SIN Comision]]-VENTAS[[#This Row],[Comisión Unitaria 10%]]-0.01*VENTAS[[#This Row],[Precio Venta]])</f>
        <v>11.7</v>
      </c>
      <c r="M2187" s="46"/>
      <c r="N2187" s="47" t="s">
        <v>27011</v>
      </c>
    </row>
    <row r="2188" ht="34" customHeight="1" spans="1:14">
      <c r="A2188" s="38">
        <v>45809.6390046296</v>
      </c>
      <c r="B2188" s="39"/>
      <c r="C2188" s="39"/>
      <c r="D2188" s="39"/>
      <c r="E2188" s="39" t="s">
        <v>27012</v>
      </c>
      <c r="F2188" s="41" t="s">
        <v>27013</v>
      </c>
      <c r="G2188" s="39">
        <v>1</v>
      </c>
      <c r="H2188" s="42">
        <v>30</v>
      </c>
      <c r="I2188" s="44">
        <f>VENTAS[[#This Row],[Cantidad]]*VENTAS[[#This Row],[Precio Venta]]</f>
        <v>30</v>
      </c>
      <c r="J2188" s="42">
        <f>IF(VENTAS[[#This Row],[Nombre del Gestor]]&gt;1,VENTAS[[#This Row],[Precio Venta]]*10%,0)</f>
        <v>0</v>
      </c>
      <c r="K2188" s="42">
        <f>IFERROR(VLOOKUP(VENTAS[[#This Row],[Código del producto Vendido]],STOCK[],13,FALSE),VENTAS[[#This Row],[Precio Venta]]*0.6)-VENTAS[[#This Row],[Comisión Unitaria 10%]]</f>
        <v>18</v>
      </c>
      <c r="L2188" s="42">
        <f>VENTAS[[#This Row],[Cantidad]]*(VENTAS[[#This Row],[Precio Venta]]-VENTAS[[#This Row],[Costo Unitario SIN Comision]]-VENTAS[[#This Row],[Comisión Unitaria 10%]]-0.01*VENTAS[[#This Row],[Precio Venta]])</f>
        <v>11.7</v>
      </c>
      <c r="M2188" s="46"/>
      <c r="N2188" s="47" t="s">
        <v>27014</v>
      </c>
    </row>
    <row r="2189" ht="17" customHeight="1" spans="1:14">
      <c r="A2189" s="38">
        <v>45809.6390046296</v>
      </c>
      <c r="B2189" s="39"/>
      <c r="C2189" s="39"/>
      <c r="D2189" s="39"/>
      <c r="E2189" s="39" t="s">
        <v>19682</v>
      </c>
      <c r="F2189" s="41" t="s">
        <v>19683</v>
      </c>
      <c r="G2189" s="39">
        <v>1</v>
      </c>
      <c r="H2189" s="42">
        <v>30</v>
      </c>
      <c r="I2189" s="44">
        <f>VENTAS[[#This Row],[Cantidad]]*VENTAS[[#This Row],[Precio Venta]]</f>
        <v>30</v>
      </c>
      <c r="J2189" s="42">
        <f>IF(VENTAS[[#This Row],[Nombre del Gestor]]&gt;1,VENTAS[[#This Row],[Precio Venta]]*10%,0)</f>
        <v>0</v>
      </c>
      <c r="K2189" s="42">
        <f>IFERROR(VLOOKUP(VENTAS[[#This Row],[Código del producto Vendido]],STOCK[],13,FALSE),VENTAS[[#This Row],[Precio Venta]]*0.6)-VENTAS[[#This Row],[Comisión Unitaria 10%]]</f>
        <v>15</v>
      </c>
      <c r="L2189" s="42">
        <f>VENTAS[[#This Row],[Cantidad]]*(VENTAS[[#This Row],[Precio Venta]]-VENTAS[[#This Row],[Costo Unitario SIN Comision]]-VENTAS[[#This Row],[Comisión Unitaria 10%]]-0.01*VENTAS[[#This Row],[Precio Venta]])</f>
        <v>14.7</v>
      </c>
      <c r="M2189" s="46"/>
      <c r="N2189" s="47" t="s">
        <v>27015</v>
      </c>
    </row>
    <row r="2190" ht="34" customHeight="1" spans="1:14">
      <c r="A2190" s="38">
        <v>45810.3838425926</v>
      </c>
      <c r="B2190" s="39"/>
      <c r="C2190" s="39"/>
      <c r="D2190" s="39" t="s">
        <v>25960</v>
      </c>
      <c r="E2190" s="39" t="s">
        <v>18800</v>
      </c>
      <c r="F2190" s="41" t="s">
        <v>26142</v>
      </c>
      <c r="G2190" s="39">
        <v>1</v>
      </c>
      <c r="H2190" s="42">
        <v>50</v>
      </c>
      <c r="I2190" s="44">
        <f>VENTAS[[#This Row],[Cantidad]]*VENTAS[[#This Row],[Precio Venta]]</f>
        <v>50</v>
      </c>
      <c r="J2190" s="42">
        <f>IF(VENTAS[[#This Row],[Nombre del Gestor]]&gt;1,VENTAS[[#This Row],[Precio Venta]]*10%,0)</f>
        <v>5</v>
      </c>
      <c r="K2190" s="42">
        <f>IFERROR(VLOOKUP(VENTAS[[#This Row],[Código del producto Vendido]],STOCK[],13,FALSE),VENTAS[[#This Row],[Precio Venta]]*0.6)-VENTAS[[#This Row],[Comisión Unitaria 10%]]</f>
        <v>29.99</v>
      </c>
      <c r="L2190" s="42">
        <f>VENTAS[[#This Row],[Cantidad]]*(VENTAS[[#This Row],[Precio Venta]]-VENTAS[[#This Row],[Costo Unitario SIN Comision]]-VENTAS[[#This Row],[Comisión Unitaria 10%]]-0.01*VENTAS[[#This Row],[Precio Venta]])</f>
        <v>14.51</v>
      </c>
      <c r="M2190" s="46"/>
      <c r="N2190" s="47" t="s">
        <v>27016</v>
      </c>
    </row>
    <row r="2191" ht="34" customHeight="1" spans="1:14">
      <c r="A2191" s="38">
        <v>45810.3876388889</v>
      </c>
      <c r="B2191" s="39"/>
      <c r="C2191" s="39"/>
      <c r="D2191" s="39"/>
      <c r="E2191" s="39" t="s">
        <v>19817</v>
      </c>
      <c r="F2191" s="41" t="s">
        <v>19818</v>
      </c>
      <c r="G2191" s="39">
        <v>1</v>
      </c>
      <c r="H2191" s="42">
        <v>35</v>
      </c>
      <c r="I2191" s="44">
        <f>VENTAS[[#This Row],[Cantidad]]*VENTAS[[#This Row],[Precio Venta]]</f>
        <v>35</v>
      </c>
      <c r="J2191" s="42">
        <f>IF(VENTAS[[#This Row],[Nombre del Gestor]]&gt;1,VENTAS[[#This Row],[Precio Venta]]*10%,0)</f>
        <v>0</v>
      </c>
      <c r="K2191" s="42">
        <f>IFERROR(VLOOKUP(VENTAS[[#This Row],[Código del producto Vendido]],STOCK[],13,FALSE),VENTAS[[#This Row],[Precio Venta]]*0.6)-VENTAS[[#This Row],[Comisión Unitaria 10%]]</f>
        <v>15.5</v>
      </c>
      <c r="L2191" s="42">
        <f>VENTAS[[#This Row],[Cantidad]]*(VENTAS[[#This Row],[Precio Venta]]-VENTAS[[#This Row],[Costo Unitario SIN Comision]]-VENTAS[[#This Row],[Comisión Unitaria 10%]]-0.01*VENTAS[[#This Row],[Precio Venta]])</f>
        <v>19.15</v>
      </c>
      <c r="M2191" s="46"/>
      <c r="N2191" s="47" t="s">
        <v>27017</v>
      </c>
    </row>
    <row r="2192" ht="17" customHeight="1" spans="1:14">
      <c r="A2192" s="38">
        <v>45811.4101851852</v>
      </c>
      <c r="B2192" s="39"/>
      <c r="C2192" s="39"/>
      <c r="D2192" s="39" t="s">
        <v>25960</v>
      </c>
      <c r="E2192" s="39" t="s">
        <v>17596</v>
      </c>
      <c r="F2192" s="41" t="s">
        <v>17597</v>
      </c>
      <c r="G2192" s="39">
        <v>1</v>
      </c>
      <c r="H2192" s="42">
        <v>30</v>
      </c>
      <c r="I2192" s="44">
        <f>VENTAS[[#This Row],[Cantidad]]*VENTAS[[#This Row],[Precio Venta]]</f>
        <v>30</v>
      </c>
      <c r="J2192" s="42">
        <f>IF(VENTAS[[#This Row],[Nombre del Gestor]]&gt;1,VENTAS[[#This Row],[Precio Venta]]*10%,0)</f>
        <v>3</v>
      </c>
      <c r="K2192" s="42">
        <f>IFERROR(VLOOKUP(VENTAS[[#This Row],[Código del producto Vendido]],STOCK[],13,FALSE),VENTAS[[#This Row],[Precio Venta]]*0.6)-VENTAS[[#This Row],[Comisión Unitaria 10%]]</f>
        <v>6.8</v>
      </c>
      <c r="L2192" s="42">
        <f>VENTAS[[#This Row],[Cantidad]]*(VENTAS[[#This Row],[Precio Venta]]-VENTAS[[#This Row],[Costo Unitario SIN Comision]]-VENTAS[[#This Row],[Comisión Unitaria 10%]]-0.01*VENTAS[[#This Row],[Precio Venta]])</f>
        <v>19.9</v>
      </c>
      <c r="M2192" s="46"/>
      <c r="N2192" s="47" t="s">
        <v>27018</v>
      </c>
    </row>
    <row r="2193" ht="17" customHeight="1" spans="1:14">
      <c r="A2193" s="38">
        <v>45811.7486342593</v>
      </c>
      <c r="B2193" s="39"/>
      <c r="C2193" s="39"/>
      <c r="D2193" s="39"/>
      <c r="E2193" s="39" t="s">
        <v>20628</v>
      </c>
      <c r="F2193" s="41" t="s">
        <v>27019</v>
      </c>
      <c r="G2193" s="39">
        <v>1</v>
      </c>
      <c r="H2193" s="42">
        <v>35</v>
      </c>
      <c r="I2193" s="44">
        <f>VENTAS[[#This Row],[Cantidad]]*VENTAS[[#This Row],[Precio Venta]]</f>
        <v>35</v>
      </c>
      <c r="J2193" s="42">
        <f>IF(VENTAS[[#This Row],[Nombre del Gestor]]&gt;1,VENTAS[[#This Row],[Precio Venta]]*10%,0)</f>
        <v>0</v>
      </c>
      <c r="K2193" s="42">
        <f>IFERROR(VLOOKUP(VENTAS[[#This Row],[Código del producto Vendido]],STOCK[],13,FALSE),VENTAS[[#This Row],[Precio Venta]]*0.6)-VENTAS[[#This Row],[Comisión Unitaria 10%]]</f>
        <v>33.5</v>
      </c>
      <c r="L2193" s="42">
        <f>VENTAS[[#This Row],[Cantidad]]*(VENTAS[[#This Row],[Precio Venta]]-VENTAS[[#This Row],[Costo Unitario SIN Comision]]-VENTAS[[#This Row],[Comisión Unitaria 10%]]-0.01*VENTAS[[#This Row],[Precio Venta]])</f>
        <v>1.15</v>
      </c>
      <c r="M2193" s="46"/>
      <c r="N2193" s="47" t="s">
        <v>27020</v>
      </c>
    </row>
    <row r="2194" ht="17" customHeight="1" spans="1:14">
      <c r="A2194" s="38">
        <v>45811.7486342593</v>
      </c>
      <c r="B2194" s="39"/>
      <c r="C2194" s="39"/>
      <c r="D2194" s="39"/>
      <c r="E2194" s="39" t="s">
        <v>27021</v>
      </c>
      <c r="F2194" s="41" t="s">
        <v>27022</v>
      </c>
      <c r="G2194" s="39">
        <v>1</v>
      </c>
      <c r="H2194" s="42">
        <v>50</v>
      </c>
      <c r="I2194" s="44">
        <f>VENTAS[[#This Row],[Cantidad]]*VENTAS[[#This Row],[Precio Venta]]</f>
        <v>50</v>
      </c>
      <c r="J2194" s="42">
        <f>IF(VENTAS[[#This Row],[Nombre del Gestor]]&gt;1,VENTAS[[#This Row],[Precio Venta]]*10%,0)</f>
        <v>0</v>
      </c>
      <c r="K2194" s="42">
        <f>IFERROR(VLOOKUP(VENTAS[[#This Row],[Código del producto Vendido]],STOCK[],13,FALSE),VENTAS[[#This Row],[Precio Venta]]*0.6)-VENTAS[[#This Row],[Comisión Unitaria 10%]]</f>
        <v>30</v>
      </c>
      <c r="L2194" s="42">
        <f>VENTAS[[#This Row],[Cantidad]]*(VENTAS[[#This Row],[Precio Venta]]-VENTAS[[#This Row],[Costo Unitario SIN Comision]]-VENTAS[[#This Row],[Comisión Unitaria 10%]]-0.01*VENTAS[[#This Row],[Precio Venta]])</f>
        <v>19.5</v>
      </c>
      <c r="M2194" s="46"/>
      <c r="N2194" s="47" t="s">
        <v>27023</v>
      </c>
    </row>
    <row r="2195" ht="34" customHeight="1" spans="1:14">
      <c r="A2195" s="38">
        <v>45812.4229166667</v>
      </c>
      <c r="B2195" s="39"/>
      <c r="C2195" s="39"/>
      <c r="D2195" s="39" t="s">
        <v>23259</v>
      </c>
      <c r="E2195" s="39" t="s">
        <v>27024</v>
      </c>
      <c r="F2195" s="41" t="s">
        <v>27025</v>
      </c>
      <c r="G2195" s="39">
        <v>1</v>
      </c>
      <c r="H2195" s="42">
        <v>30</v>
      </c>
      <c r="I2195" s="44">
        <f>VENTAS[[#This Row],[Cantidad]]*VENTAS[[#This Row],[Precio Venta]]</f>
        <v>30</v>
      </c>
      <c r="J2195" s="42">
        <f>IF(VENTAS[[#This Row],[Nombre del Gestor]]&gt;1,VENTAS[[#This Row],[Precio Venta]]*10%,0)</f>
        <v>3</v>
      </c>
      <c r="K2195" s="42">
        <f>IFERROR(VLOOKUP(VENTAS[[#This Row],[Código del producto Vendido]],STOCK[],13,FALSE),VENTAS[[#This Row],[Precio Venta]]*0.6)-VENTAS[[#This Row],[Comisión Unitaria 10%]]</f>
        <v>15</v>
      </c>
      <c r="L2195" s="42">
        <f>VENTAS[[#This Row],[Cantidad]]*(VENTAS[[#This Row],[Precio Venta]]-VENTAS[[#This Row],[Costo Unitario SIN Comision]]-VENTAS[[#This Row],[Comisión Unitaria 10%]]-0.01*VENTAS[[#This Row],[Precio Venta]])</f>
        <v>11.7</v>
      </c>
      <c r="M2195" s="46"/>
      <c r="N2195" s="47" t="s">
        <v>27026</v>
      </c>
    </row>
    <row r="2196" ht="17" customHeight="1" spans="1:14">
      <c r="A2196" s="38">
        <v>45812.4229166667</v>
      </c>
      <c r="B2196" s="39"/>
      <c r="C2196" s="39"/>
      <c r="D2196" s="39" t="s">
        <v>23259</v>
      </c>
      <c r="E2196" s="39" t="s">
        <v>27027</v>
      </c>
      <c r="F2196" s="41" t="s">
        <v>27028</v>
      </c>
      <c r="G2196" s="39">
        <v>1</v>
      </c>
      <c r="H2196" s="42">
        <v>25</v>
      </c>
      <c r="I2196" s="44">
        <f>VENTAS[[#This Row],[Cantidad]]*VENTAS[[#This Row],[Precio Venta]]</f>
        <v>25</v>
      </c>
      <c r="J2196" s="42">
        <f>IF(VENTAS[[#This Row],[Nombre del Gestor]]&gt;1,VENTAS[[#This Row],[Precio Venta]]*10%,0)</f>
        <v>2.5</v>
      </c>
      <c r="K2196" s="42">
        <f>IFERROR(VLOOKUP(VENTAS[[#This Row],[Código del producto Vendido]],STOCK[],13,FALSE),VENTAS[[#This Row],[Precio Venta]]*0.6)-VENTAS[[#This Row],[Comisión Unitaria 10%]]</f>
        <v>12.5</v>
      </c>
      <c r="L2196" s="42">
        <f>VENTAS[[#This Row],[Cantidad]]*(VENTAS[[#This Row],[Precio Venta]]-VENTAS[[#This Row],[Costo Unitario SIN Comision]]-VENTAS[[#This Row],[Comisión Unitaria 10%]]-0.01*VENTAS[[#This Row],[Precio Venta]])</f>
        <v>9.75</v>
      </c>
      <c r="M2196" s="46"/>
      <c r="N2196" s="47" t="s">
        <v>27029</v>
      </c>
    </row>
    <row r="2197" ht="34" customHeight="1" spans="1:14">
      <c r="A2197" s="38">
        <v>45812.4229166667</v>
      </c>
      <c r="B2197" s="39"/>
      <c r="C2197" s="39"/>
      <c r="D2197" s="39" t="s">
        <v>23259</v>
      </c>
      <c r="E2197" s="39" t="s">
        <v>18282</v>
      </c>
      <c r="F2197" s="41" t="s">
        <v>18283</v>
      </c>
      <c r="G2197" s="39">
        <v>1</v>
      </c>
      <c r="H2197" s="42">
        <v>22</v>
      </c>
      <c r="I2197" s="44">
        <f>VENTAS[[#This Row],[Cantidad]]*VENTAS[[#This Row],[Precio Venta]]</f>
        <v>22</v>
      </c>
      <c r="J2197" s="42">
        <f>IF(VENTAS[[#This Row],[Nombre del Gestor]]&gt;1,VENTAS[[#This Row],[Precio Venta]]*10%,0)</f>
        <v>2.2</v>
      </c>
      <c r="K2197" s="42">
        <f>IFERROR(VLOOKUP(VENTAS[[#This Row],[Código del producto Vendido]],STOCK[],13,FALSE),VENTAS[[#This Row],[Precio Venta]]*0.6)-VENTAS[[#This Row],[Comisión Unitaria 10%]]</f>
        <v>12</v>
      </c>
      <c r="L2197" s="42">
        <f>VENTAS[[#This Row],[Cantidad]]*(VENTAS[[#This Row],[Precio Venta]]-VENTAS[[#This Row],[Costo Unitario SIN Comision]]-VENTAS[[#This Row],[Comisión Unitaria 10%]]-0.01*VENTAS[[#This Row],[Precio Venta]])</f>
        <v>7.58</v>
      </c>
      <c r="M2197" s="46"/>
      <c r="N2197" s="47" t="s">
        <v>27030</v>
      </c>
    </row>
    <row r="2198" ht="34" customHeight="1" spans="1:14">
      <c r="A2198" s="38">
        <v>45812.4229166667</v>
      </c>
      <c r="B2198" s="39"/>
      <c r="C2198" s="39"/>
      <c r="D2198" s="39" t="s">
        <v>23259</v>
      </c>
      <c r="E2198" s="39" t="s">
        <v>19181</v>
      </c>
      <c r="F2198" s="41" t="s">
        <v>19182</v>
      </c>
      <c r="G2198" s="39">
        <v>1</v>
      </c>
      <c r="H2198" s="42">
        <v>22</v>
      </c>
      <c r="I2198" s="44">
        <f>VENTAS[[#This Row],[Cantidad]]*VENTAS[[#This Row],[Precio Venta]]</f>
        <v>22</v>
      </c>
      <c r="J2198" s="42">
        <f>IF(VENTAS[[#This Row],[Nombre del Gestor]]&gt;1,VENTAS[[#This Row],[Precio Venta]]*10%,0)</f>
        <v>2.2</v>
      </c>
      <c r="K2198" s="42">
        <f>IFERROR(VLOOKUP(VENTAS[[#This Row],[Código del producto Vendido]],STOCK[],13,FALSE),VENTAS[[#This Row],[Precio Venta]]*0.6)-VENTAS[[#This Row],[Comisión Unitaria 10%]]</f>
        <v>12</v>
      </c>
      <c r="L2198" s="42">
        <f>VENTAS[[#This Row],[Cantidad]]*(VENTAS[[#This Row],[Precio Venta]]-VENTAS[[#This Row],[Costo Unitario SIN Comision]]-VENTAS[[#This Row],[Comisión Unitaria 10%]]-0.01*VENTAS[[#This Row],[Precio Venta]])</f>
        <v>7.58</v>
      </c>
      <c r="M2198" s="46"/>
      <c r="N2198" s="47" t="s">
        <v>27031</v>
      </c>
    </row>
    <row r="2199" ht="17" customHeight="1" spans="1:14">
      <c r="A2199" s="38">
        <v>45812.5604166667</v>
      </c>
      <c r="B2199" s="39"/>
      <c r="C2199" s="39"/>
      <c r="D2199" s="39" t="s">
        <v>27032</v>
      </c>
      <c r="E2199" s="39" t="s">
        <v>27033</v>
      </c>
      <c r="F2199" s="41" t="s">
        <v>27034</v>
      </c>
      <c r="G2199" s="39">
        <v>1</v>
      </c>
      <c r="H2199" s="42">
        <v>35</v>
      </c>
      <c r="I2199" s="44">
        <f>VENTAS[[#This Row],[Cantidad]]*VENTAS[[#This Row],[Precio Venta]]</f>
        <v>35</v>
      </c>
      <c r="J2199" s="42">
        <f>IF(VENTAS[[#This Row],[Nombre del Gestor]]&gt;1,VENTAS[[#This Row],[Precio Venta]]*10%,0)</f>
        <v>3.5</v>
      </c>
      <c r="K2199" s="42">
        <f>IFERROR(VLOOKUP(VENTAS[[#This Row],[Código del producto Vendido]],STOCK[],13,FALSE),VENTAS[[#This Row],[Precio Venta]]*0.6)-VENTAS[[#This Row],[Comisión Unitaria 10%]]</f>
        <v>17.5</v>
      </c>
      <c r="L2199" s="42">
        <f>VENTAS[[#This Row],[Cantidad]]*(VENTAS[[#This Row],[Precio Venta]]-VENTAS[[#This Row],[Costo Unitario SIN Comision]]-VENTAS[[#This Row],[Comisión Unitaria 10%]]-0.01*VENTAS[[#This Row],[Precio Venta]])</f>
        <v>13.65</v>
      </c>
      <c r="M2199" s="46"/>
      <c r="N2199" s="47" t="s">
        <v>27035</v>
      </c>
    </row>
    <row r="2200" ht="34" customHeight="1" spans="1:14">
      <c r="A2200" s="38">
        <v>45813.7528703704</v>
      </c>
      <c r="B2200" s="39"/>
      <c r="C2200" s="39"/>
      <c r="D2200" s="39"/>
      <c r="E2200" s="39" t="s">
        <v>18683</v>
      </c>
      <c r="F2200" s="41" t="s">
        <v>18684</v>
      </c>
      <c r="G2200" s="39">
        <v>1</v>
      </c>
      <c r="H2200" s="42">
        <v>35</v>
      </c>
      <c r="I2200" s="44">
        <f>VENTAS[[#This Row],[Cantidad]]*VENTAS[[#This Row],[Precio Venta]]</f>
        <v>35</v>
      </c>
      <c r="J2200" s="42">
        <f>IF(VENTAS[[#This Row],[Nombre del Gestor]]&gt;1,VENTAS[[#This Row],[Precio Venta]]*10%,0)</f>
        <v>0</v>
      </c>
      <c r="K2200" s="42">
        <f>IFERROR(VLOOKUP(VENTAS[[#This Row],[Código del producto Vendido]],STOCK[],13,FALSE),VENTAS[[#This Row],[Precio Venta]]*0.6)-VENTAS[[#This Row],[Comisión Unitaria 10%]]</f>
        <v>15.5</v>
      </c>
      <c r="L2200" s="42">
        <f>VENTAS[[#This Row],[Cantidad]]*(VENTAS[[#This Row],[Precio Venta]]-VENTAS[[#This Row],[Costo Unitario SIN Comision]]-VENTAS[[#This Row],[Comisión Unitaria 10%]]-0.01*VENTAS[[#This Row],[Precio Venta]])</f>
        <v>19.15</v>
      </c>
      <c r="M2200" s="46"/>
      <c r="N2200" s="47" t="s">
        <v>27036</v>
      </c>
    </row>
    <row r="2201" ht="17" customHeight="1" spans="1:14">
      <c r="A2201" s="38">
        <v>45814.3905092593</v>
      </c>
      <c r="B2201" s="39"/>
      <c r="C2201" s="39"/>
      <c r="D2201" s="39" t="s">
        <v>23345</v>
      </c>
      <c r="E2201" s="39" t="s">
        <v>18325</v>
      </c>
      <c r="F2201" s="41" t="s">
        <v>27037</v>
      </c>
      <c r="G2201" s="39">
        <v>1</v>
      </c>
      <c r="H2201" s="42">
        <v>25</v>
      </c>
      <c r="I2201" s="44">
        <f>VENTAS[[#This Row],[Cantidad]]*VENTAS[[#This Row],[Precio Venta]]</f>
        <v>25</v>
      </c>
      <c r="J2201" s="42">
        <f>IF(VENTAS[[#This Row],[Nombre del Gestor]]&gt;1,VENTAS[[#This Row],[Precio Venta]]*10%,0)</f>
        <v>2.5</v>
      </c>
      <c r="K2201" s="42">
        <f>IFERROR(VLOOKUP(VENTAS[[#This Row],[Código del producto Vendido]],STOCK[],13,FALSE),VENTAS[[#This Row],[Precio Venta]]*0.6)-VENTAS[[#This Row],[Comisión Unitaria 10%]]</f>
        <v>12</v>
      </c>
      <c r="L2201" s="42">
        <f>VENTAS[[#This Row],[Cantidad]]*(VENTAS[[#This Row],[Precio Venta]]-VENTAS[[#This Row],[Costo Unitario SIN Comision]]-VENTAS[[#This Row],[Comisión Unitaria 10%]]-0.01*VENTAS[[#This Row],[Precio Venta]])</f>
        <v>10.25</v>
      </c>
      <c r="M2201" s="46"/>
      <c r="N2201" s="47" t="s">
        <v>27038</v>
      </c>
    </row>
    <row r="2202" ht="34" customHeight="1" spans="1:14">
      <c r="A2202" s="38">
        <v>45814.3905092593</v>
      </c>
      <c r="B2202" s="39"/>
      <c r="C2202" s="39"/>
      <c r="D2202" s="39" t="s">
        <v>23345</v>
      </c>
      <c r="E2202" s="39" t="s">
        <v>17264</v>
      </c>
      <c r="F2202" s="41" t="s">
        <v>17266</v>
      </c>
      <c r="G2202" s="39">
        <v>1</v>
      </c>
      <c r="H2202" s="42">
        <v>30</v>
      </c>
      <c r="I2202" s="44">
        <f>VENTAS[[#This Row],[Cantidad]]*VENTAS[[#This Row],[Precio Venta]]</f>
        <v>30</v>
      </c>
      <c r="J2202" s="42">
        <f>IF(VENTAS[[#This Row],[Nombre del Gestor]]&gt;1,VENTAS[[#This Row],[Precio Venta]]*10%,0)</f>
        <v>3</v>
      </c>
      <c r="K2202" s="42">
        <f>IFERROR(VLOOKUP(VENTAS[[#This Row],[Código del producto Vendido]],STOCK[],13,FALSE),VENTAS[[#This Row],[Precio Venta]]*0.6)-VENTAS[[#This Row],[Comisión Unitaria 10%]]</f>
        <v>14</v>
      </c>
      <c r="L2202" s="42">
        <f>VENTAS[[#This Row],[Cantidad]]*(VENTAS[[#This Row],[Precio Venta]]-VENTAS[[#This Row],[Costo Unitario SIN Comision]]-VENTAS[[#This Row],[Comisión Unitaria 10%]]-0.01*VENTAS[[#This Row],[Precio Venta]])</f>
        <v>12.7</v>
      </c>
      <c r="M2202" s="46"/>
      <c r="N2202" s="47" t="s">
        <v>27039</v>
      </c>
    </row>
    <row r="2203" ht="34" customHeight="1" spans="1:14">
      <c r="A2203" s="38">
        <v>45814.3905092593</v>
      </c>
      <c r="B2203" s="39"/>
      <c r="C2203" s="39"/>
      <c r="D2203" s="39" t="s">
        <v>23345</v>
      </c>
      <c r="E2203" s="39" t="s">
        <v>18082</v>
      </c>
      <c r="F2203" s="41" t="s">
        <v>18084</v>
      </c>
      <c r="G2203" s="39">
        <v>1</v>
      </c>
      <c r="H2203" s="42">
        <v>12</v>
      </c>
      <c r="I2203" s="44">
        <f>VENTAS[[#This Row],[Cantidad]]*VENTAS[[#This Row],[Precio Venta]]</f>
        <v>12</v>
      </c>
      <c r="J2203" s="42">
        <f>IF(VENTAS[[#This Row],[Nombre del Gestor]]&gt;1,VENTAS[[#This Row],[Precio Venta]]*10%,0)</f>
        <v>1.2</v>
      </c>
      <c r="K2203" s="42">
        <f>IFERROR(VLOOKUP(VENTAS[[#This Row],[Código del producto Vendido]],STOCK[],13,FALSE),VENTAS[[#This Row],[Precio Venta]]*0.6)-VENTAS[[#This Row],[Comisión Unitaria 10%]]</f>
        <v>4.86984375</v>
      </c>
      <c r="L2203" s="42">
        <f>VENTAS[[#This Row],[Cantidad]]*(VENTAS[[#This Row],[Precio Venta]]-VENTAS[[#This Row],[Costo Unitario SIN Comision]]-VENTAS[[#This Row],[Comisión Unitaria 10%]]-0.01*VENTAS[[#This Row],[Precio Venta]])</f>
        <v>5.81015625</v>
      </c>
      <c r="M2203" s="46"/>
      <c r="N2203" s="47" t="s">
        <v>27040</v>
      </c>
    </row>
    <row r="2204" ht="17" customHeight="1" spans="1:14">
      <c r="A2204" s="38">
        <v>45814.3912962963</v>
      </c>
      <c r="B2204" s="39"/>
      <c r="C2204" s="39"/>
      <c r="D2204" s="39" t="s">
        <v>25960</v>
      </c>
      <c r="E2204" s="39" t="s">
        <v>27041</v>
      </c>
      <c r="F2204" s="41" t="s">
        <v>26775</v>
      </c>
      <c r="G2204" s="39">
        <v>1</v>
      </c>
      <c r="H2204" s="42">
        <v>35</v>
      </c>
      <c r="I2204" s="44">
        <f>VENTAS[[#This Row],[Cantidad]]*VENTAS[[#This Row],[Precio Venta]]</f>
        <v>35</v>
      </c>
      <c r="J2204" s="42">
        <f>IF(VENTAS[[#This Row],[Nombre del Gestor]]&gt;1,VENTAS[[#This Row],[Precio Venta]]*10%,0)</f>
        <v>3.5</v>
      </c>
      <c r="K2204" s="42">
        <f>IFERROR(VLOOKUP(VENTAS[[#This Row],[Código del producto Vendido]],STOCK[],13,FALSE),VENTAS[[#This Row],[Precio Venta]]*0.6)-VENTAS[[#This Row],[Comisión Unitaria 10%]]</f>
        <v>12</v>
      </c>
      <c r="L2204" s="42">
        <f>VENTAS[[#This Row],[Cantidad]]*(VENTAS[[#This Row],[Precio Venta]]-VENTAS[[#This Row],[Costo Unitario SIN Comision]]-VENTAS[[#This Row],[Comisión Unitaria 10%]]-0.01*VENTAS[[#This Row],[Precio Venta]])</f>
        <v>19.15</v>
      </c>
      <c r="M2204" s="46"/>
      <c r="N2204" s="47" t="s">
        <v>27042</v>
      </c>
    </row>
    <row r="2205" ht="34" customHeight="1" spans="1:14">
      <c r="A2205" s="38">
        <v>45814.3916550926</v>
      </c>
      <c r="B2205" s="39"/>
      <c r="C2205" s="39"/>
      <c r="D2205" s="39"/>
      <c r="E2205" s="39" t="s">
        <v>27043</v>
      </c>
      <c r="F2205" s="41" t="s">
        <v>20168</v>
      </c>
      <c r="G2205" s="39">
        <v>1</v>
      </c>
      <c r="H2205" s="42">
        <v>40</v>
      </c>
      <c r="I2205" s="44">
        <f>VENTAS[[#This Row],[Cantidad]]*VENTAS[[#This Row],[Precio Venta]]</f>
        <v>40</v>
      </c>
      <c r="J2205" s="42">
        <f>IF(VENTAS[[#This Row],[Nombre del Gestor]]&gt;1,VENTAS[[#This Row],[Precio Venta]]*10%,0)</f>
        <v>0</v>
      </c>
      <c r="K2205" s="42">
        <f>IFERROR(VLOOKUP(VENTAS[[#This Row],[Código del producto Vendido]],STOCK[],13,FALSE),VENTAS[[#This Row],[Precio Venta]]*0.6)-VENTAS[[#This Row],[Comisión Unitaria 10%]]</f>
        <v>24</v>
      </c>
      <c r="L2205" s="42">
        <f>VENTAS[[#This Row],[Cantidad]]*(VENTAS[[#This Row],[Precio Venta]]-VENTAS[[#This Row],[Costo Unitario SIN Comision]]-VENTAS[[#This Row],[Comisión Unitaria 10%]]-0.01*VENTAS[[#This Row],[Precio Venta]])</f>
        <v>15.6</v>
      </c>
      <c r="M2205" s="46"/>
      <c r="N2205" s="47" t="s">
        <v>27044</v>
      </c>
    </row>
    <row r="2206" ht="17" customHeight="1" spans="1:14">
      <c r="A2206" s="38">
        <v>45814.3916550926</v>
      </c>
      <c r="B2206" s="39"/>
      <c r="C2206" s="39"/>
      <c r="D2206" s="39"/>
      <c r="E2206" s="39" t="s">
        <v>27045</v>
      </c>
      <c r="F2206" s="41" t="s">
        <v>27046</v>
      </c>
      <c r="G2206" s="39">
        <v>1</v>
      </c>
      <c r="H2206" s="42">
        <v>25</v>
      </c>
      <c r="I2206" s="44">
        <f>VENTAS[[#This Row],[Cantidad]]*VENTAS[[#This Row],[Precio Venta]]</f>
        <v>25</v>
      </c>
      <c r="J2206" s="42">
        <f>IF(VENTAS[[#This Row],[Nombre del Gestor]]&gt;1,VENTAS[[#This Row],[Precio Venta]]*10%,0)</f>
        <v>0</v>
      </c>
      <c r="K2206" s="42">
        <f>IFERROR(VLOOKUP(VENTAS[[#This Row],[Código del producto Vendido]],STOCK[],13,FALSE),VENTAS[[#This Row],[Precio Venta]]*0.6)-VENTAS[[#This Row],[Comisión Unitaria 10%]]</f>
        <v>15</v>
      </c>
      <c r="L2206" s="42">
        <f>VENTAS[[#This Row],[Cantidad]]*(VENTAS[[#This Row],[Precio Venta]]-VENTAS[[#This Row],[Costo Unitario SIN Comision]]-VENTAS[[#This Row],[Comisión Unitaria 10%]]-0.01*VENTAS[[#This Row],[Precio Venta]])</f>
        <v>9.75</v>
      </c>
      <c r="M2206" s="46"/>
      <c r="N2206" s="47" t="s">
        <v>27047</v>
      </c>
    </row>
    <row r="2207" ht="34" customHeight="1" spans="1:14">
      <c r="A2207" s="38">
        <v>45814.3916550926</v>
      </c>
      <c r="B2207" s="39"/>
      <c r="C2207" s="39"/>
      <c r="D2207" s="39"/>
      <c r="E2207" s="39" t="s">
        <v>27048</v>
      </c>
      <c r="F2207" s="41" t="s">
        <v>27049</v>
      </c>
      <c r="G2207" s="39">
        <v>1</v>
      </c>
      <c r="H2207" s="42">
        <v>25</v>
      </c>
      <c r="I2207" s="44">
        <f>VENTAS[[#This Row],[Cantidad]]*VENTAS[[#This Row],[Precio Venta]]</f>
        <v>25</v>
      </c>
      <c r="J2207" s="42">
        <f>IF(VENTAS[[#This Row],[Nombre del Gestor]]&gt;1,VENTAS[[#This Row],[Precio Venta]]*10%,0)</f>
        <v>0</v>
      </c>
      <c r="K2207" s="42">
        <f>IFERROR(VLOOKUP(VENTAS[[#This Row],[Código del producto Vendido]],STOCK[],13,FALSE),VENTAS[[#This Row],[Precio Venta]]*0.6)-VENTAS[[#This Row],[Comisión Unitaria 10%]]</f>
        <v>15</v>
      </c>
      <c r="L2207" s="42">
        <f>VENTAS[[#This Row],[Cantidad]]*(VENTAS[[#This Row],[Precio Venta]]-VENTAS[[#This Row],[Costo Unitario SIN Comision]]-VENTAS[[#This Row],[Comisión Unitaria 10%]]-0.01*VENTAS[[#This Row],[Precio Venta]])</f>
        <v>9.75</v>
      </c>
      <c r="M2207" s="46"/>
      <c r="N2207" s="47" t="s">
        <v>27050</v>
      </c>
    </row>
    <row r="2208" ht="34" customHeight="1" spans="1:14">
      <c r="A2208" s="38">
        <v>45814.3916550926</v>
      </c>
      <c r="B2208" s="39"/>
      <c r="C2208" s="39"/>
      <c r="D2208" s="39"/>
      <c r="E2208" s="39" t="s">
        <v>27051</v>
      </c>
      <c r="F2208" s="41" t="s">
        <v>27052</v>
      </c>
      <c r="G2208" s="39">
        <v>1</v>
      </c>
      <c r="H2208" s="42">
        <v>40</v>
      </c>
      <c r="I2208" s="44">
        <f>VENTAS[[#This Row],[Cantidad]]*VENTAS[[#This Row],[Precio Venta]]</f>
        <v>40</v>
      </c>
      <c r="J2208" s="42">
        <f>IF(VENTAS[[#This Row],[Nombre del Gestor]]&gt;1,VENTAS[[#This Row],[Precio Venta]]*10%,0)</f>
        <v>0</v>
      </c>
      <c r="K2208" s="42">
        <f>IFERROR(VLOOKUP(VENTAS[[#This Row],[Código del producto Vendido]],STOCK[],13,FALSE),VENTAS[[#This Row],[Precio Venta]]*0.6)-VENTAS[[#This Row],[Comisión Unitaria 10%]]</f>
        <v>24</v>
      </c>
      <c r="L2208" s="42">
        <f>VENTAS[[#This Row],[Cantidad]]*(VENTAS[[#This Row],[Precio Venta]]-VENTAS[[#This Row],[Costo Unitario SIN Comision]]-VENTAS[[#This Row],[Comisión Unitaria 10%]]-0.01*VENTAS[[#This Row],[Precio Venta]])</f>
        <v>15.6</v>
      </c>
      <c r="M2208" s="46"/>
      <c r="N2208" s="47" t="s">
        <v>27053</v>
      </c>
    </row>
    <row r="2209" ht="17" customHeight="1" spans="1:14">
      <c r="A2209" s="38">
        <v>45814.3916550926</v>
      </c>
      <c r="B2209" s="39"/>
      <c r="C2209" s="39"/>
      <c r="D2209" s="39"/>
      <c r="E2209" s="39" t="s">
        <v>27054</v>
      </c>
      <c r="F2209" s="41" t="s">
        <v>20107</v>
      </c>
      <c r="G2209" s="39">
        <v>1</v>
      </c>
      <c r="H2209" s="42">
        <v>30</v>
      </c>
      <c r="I2209" s="44">
        <f>VENTAS[[#This Row],[Cantidad]]*VENTAS[[#This Row],[Precio Venta]]</f>
        <v>30</v>
      </c>
      <c r="J2209" s="42">
        <f>IF(VENTAS[[#This Row],[Nombre del Gestor]]&gt;1,VENTAS[[#This Row],[Precio Venta]]*10%,0)</f>
        <v>0</v>
      </c>
      <c r="K2209" s="42">
        <f>IFERROR(VLOOKUP(VENTAS[[#This Row],[Código del producto Vendido]],STOCK[],13,FALSE),VENTAS[[#This Row],[Precio Venta]]*0.6)-VENTAS[[#This Row],[Comisión Unitaria 10%]]</f>
        <v>18</v>
      </c>
      <c r="L2209" s="42">
        <f>VENTAS[[#This Row],[Cantidad]]*(VENTAS[[#This Row],[Precio Venta]]-VENTAS[[#This Row],[Costo Unitario SIN Comision]]-VENTAS[[#This Row],[Comisión Unitaria 10%]]-0.01*VENTAS[[#This Row],[Precio Venta]])</f>
        <v>11.7</v>
      </c>
      <c r="M2209" s="46"/>
      <c r="N2209" s="47" t="s">
        <v>27055</v>
      </c>
    </row>
    <row r="2210" ht="34" customHeight="1" spans="1:14">
      <c r="A2210" s="38">
        <v>45814.3916550926</v>
      </c>
      <c r="B2210" s="39"/>
      <c r="C2210" s="39"/>
      <c r="D2210" s="39"/>
      <c r="E2210" s="39" t="s">
        <v>27056</v>
      </c>
      <c r="F2210" s="41" t="s">
        <v>20196</v>
      </c>
      <c r="G2210" s="39">
        <v>1</v>
      </c>
      <c r="H2210" s="42">
        <v>20</v>
      </c>
      <c r="I2210" s="44">
        <f>VENTAS[[#This Row],[Cantidad]]*VENTAS[[#This Row],[Precio Venta]]</f>
        <v>20</v>
      </c>
      <c r="J2210" s="42">
        <f>IF(VENTAS[[#This Row],[Nombre del Gestor]]&gt;1,VENTAS[[#This Row],[Precio Venta]]*10%,0)</f>
        <v>0</v>
      </c>
      <c r="K2210" s="42">
        <f>IFERROR(VLOOKUP(VENTAS[[#This Row],[Código del producto Vendido]],STOCK[],13,FALSE),VENTAS[[#This Row],[Precio Venta]]*0.6)-VENTAS[[#This Row],[Comisión Unitaria 10%]]</f>
        <v>12</v>
      </c>
      <c r="L2210" s="42">
        <f>VENTAS[[#This Row],[Cantidad]]*(VENTAS[[#This Row],[Precio Venta]]-VENTAS[[#This Row],[Costo Unitario SIN Comision]]-VENTAS[[#This Row],[Comisión Unitaria 10%]]-0.01*VENTAS[[#This Row],[Precio Venta]])</f>
        <v>7.8</v>
      </c>
      <c r="M2210" s="46"/>
      <c r="N2210" s="47" t="s">
        <v>27057</v>
      </c>
    </row>
    <row r="2211" ht="17" customHeight="1" spans="1:14">
      <c r="A2211" s="38">
        <v>45814.3921180556</v>
      </c>
      <c r="B2211" s="39"/>
      <c r="C2211" s="39"/>
      <c r="D2211" s="39" t="s">
        <v>23189</v>
      </c>
      <c r="E2211" s="39" t="s">
        <v>18802</v>
      </c>
      <c r="F2211" s="41" t="s">
        <v>25958</v>
      </c>
      <c r="G2211" s="39">
        <v>1</v>
      </c>
      <c r="H2211" s="42">
        <v>40</v>
      </c>
      <c r="I2211" s="44">
        <f>VENTAS[[#This Row],[Cantidad]]*VENTAS[[#This Row],[Precio Venta]]</f>
        <v>40</v>
      </c>
      <c r="J2211" s="42">
        <f>IF(VENTAS[[#This Row],[Nombre del Gestor]]&gt;1,VENTAS[[#This Row],[Precio Venta]]*10%,0)</f>
        <v>4</v>
      </c>
      <c r="K2211" s="42">
        <f>IFERROR(VLOOKUP(VENTAS[[#This Row],[Código del producto Vendido]],STOCK[],13,FALSE),VENTAS[[#This Row],[Precio Venta]]*0.6)-VENTAS[[#This Row],[Comisión Unitaria 10%]]</f>
        <v>19.49</v>
      </c>
      <c r="L2211" s="42">
        <f>VENTAS[[#This Row],[Cantidad]]*(VENTAS[[#This Row],[Precio Venta]]-VENTAS[[#This Row],[Costo Unitario SIN Comision]]-VENTAS[[#This Row],[Comisión Unitaria 10%]]-0.01*VENTAS[[#This Row],[Precio Venta]])</f>
        <v>16.11</v>
      </c>
      <c r="M2211" s="46"/>
      <c r="N2211" s="47" t="s">
        <v>27058</v>
      </c>
    </row>
    <row r="2212" ht="34" customHeight="1" spans="1:14">
      <c r="A2212" s="38">
        <v>45814.3930555556</v>
      </c>
      <c r="B2212" s="39"/>
      <c r="C2212" s="39"/>
      <c r="D2212" s="39"/>
      <c r="E2212" s="39" t="s">
        <v>27059</v>
      </c>
      <c r="F2212" s="41" t="s">
        <v>20252</v>
      </c>
      <c r="G2212" s="39">
        <v>1</v>
      </c>
      <c r="H2212" s="42">
        <v>10</v>
      </c>
      <c r="I2212" s="44">
        <f>VENTAS[[#This Row],[Cantidad]]*VENTAS[[#This Row],[Precio Venta]]</f>
        <v>10</v>
      </c>
      <c r="J2212" s="42">
        <f>IF(VENTAS[[#This Row],[Nombre del Gestor]]&gt;1,VENTAS[[#This Row],[Precio Venta]]*10%,0)</f>
        <v>0</v>
      </c>
      <c r="K2212" s="42">
        <f>IFERROR(VLOOKUP(VENTAS[[#This Row],[Código del producto Vendido]],STOCK[],13,FALSE),VENTAS[[#This Row],[Precio Venta]]*0.6)-VENTAS[[#This Row],[Comisión Unitaria 10%]]</f>
        <v>6</v>
      </c>
      <c r="L2212" s="42">
        <f>VENTAS[[#This Row],[Cantidad]]*(VENTAS[[#This Row],[Precio Venta]]-VENTAS[[#This Row],[Costo Unitario SIN Comision]]-VENTAS[[#This Row],[Comisión Unitaria 10%]]-0.01*VENTAS[[#This Row],[Precio Venta]])</f>
        <v>3.9</v>
      </c>
      <c r="M2212" s="46"/>
      <c r="N2212" s="47" t="s">
        <v>27060</v>
      </c>
    </row>
    <row r="2213" ht="34" customHeight="1" spans="1:14">
      <c r="A2213" s="38">
        <v>45814.3930555556</v>
      </c>
      <c r="B2213" s="39"/>
      <c r="C2213" s="39"/>
      <c r="D2213" s="39"/>
      <c r="E2213" s="39" t="s">
        <v>27061</v>
      </c>
      <c r="F2213" s="41" t="s">
        <v>20291</v>
      </c>
      <c r="G2213" s="39">
        <v>1</v>
      </c>
      <c r="H2213" s="42">
        <v>10</v>
      </c>
      <c r="I2213" s="44">
        <f>VENTAS[[#This Row],[Cantidad]]*VENTAS[[#This Row],[Precio Venta]]</f>
        <v>10</v>
      </c>
      <c r="J2213" s="42">
        <f>IF(VENTAS[[#This Row],[Nombre del Gestor]]&gt;1,VENTAS[[#This Row],[Precio Venta]]*10%,0)</f>
        <v>0</v>
      </c>
      <c r="K2213" s="42">
        <f>IFERROR(VLOOKUP(VENTAS[[#This Row],[Código del producto Vendido]],STOCK[],13,FALSE),VENTAS[[#This Row],[Precio Venta]]*0.6)-VENTAS[[#This Row],[Comisión Unitaria 10%]]</f>
        <v>6</v>
      </c>
      <c r="L2213" s="42">
        <f>VENTAS[[#This Row],[Cantidad]]*(VENTAS[[#This Row],[Precio Venta]]-VENTAS[[#This Row],[Costo Unitario SIN Comision]]-VENTAS[[#This Row],[Comisión Unitaria 10%]]-0.01*VENTAS[[#This Row],[Precio Venta]])</f>
        <v>3.9</v>
      </c>
      <c r="M2213" s="46"/>
      <c r="N2213" s="47" t="s">
        <v>27062</v>
      </c>
    </row>
    <row r="2214" ht="17" customHeight="1" spans="1:14">
      <c r="A2214" s="38">
        <v>45814.3968171296</v>
      </c>
      <c r="B2214" s="39"/>
      <c r="C2214" s="39"/>
      <c r="D2214" s="39"/>
      <c r="E2214" s="39" t="s">
        <v>16815</v>
      </c>
      <c r="F2214" s="41" t="s">
        <v>16814</v>
      </c>
      <c r="G2214" s="39">
        <v>1</v>
      </c>
      <c r="H2214" s="42">
        <v>25</v>
      </c>
      <c r="I2214" s="44">
        <f>VENTAS[[#This Row],[Cantidad]]*VENTAS[[#This Row],[Precio Venta]]</f>
        <v>25</v>
      </c>
      <c r="J2214" s="42">
        <f>IF(VENTAS[[#This Row],[Nombre del Gestor]]&gt;1,VENTAS[[#This Row],[Precio Venta]]*10%,0)</f>
        <v>0</v>
      </c>
      <c r="K2214" s="42">
        <f>IFERROR(VLOOKUP(VENTAS[[#This Row],[Código del producto Vendido]],STOCK[],13,FALSE),VENTAS[[#This Row],[Precio Venta]]*0.6)-VENTAS[[#This Row],[Comisión Unitaria 10%]]</f>
        <v>14.45</v>
      </c>
      <c r="L2214" s="42">
        <f>VENTAS[[#This Row],[Cantidad]]*(VENTAS[[#This Row],[Precio Venta]]-VENTAS[[#This Row],[Costo Unitario SIN Comision]]-VENTAS[[#This Row],[Comisión Unitaria 10%]]-0.01*VENTAS[[#This Row],[Precio Venta]])</f>
        <v>10.3</v>
      </c>
      <c r="M2214" s="46"/>
      <c r="N2214" s="47" t="s">
        <v>27063</v>
      </c>
    </row>
    <row r="2215" ht="34" customHeight="1" spans="1:14">
      <c r="A2215" s="38">
        <v>45814.4156712963</v>
      </c>
      <c r="B2215" s="39"/>
      <c r="C2215" s="39"/>
      <c r="D2215" s="39" t="s">
        <v>23399</v>
      </c>
      <c r="E2215" s="39" t="s">
        <v>19325</v>
      </c>
      <c r="F2215" s="41" t="s">
        <v>19326</v>
      </c>
      <c r="G2215" s="39">
        <v>1</v>
      </c>
      <c r="H2215" s="42">
        <v>35</v>
      </c>
      <c r="I2215" s="44">
        <f>VENTAS[[#This Row],[Cantidad]]*VENTAS[[#This Row],[Precio Venta]]</f>
        <v>35</v>
      </c>
      <c r="J2215" s="42">
        <f>IF(VENTAS[[#This Row],[Nombre del Gestor]]&gt;1,VENTAS[[#This Row],[Precio Venta]]*10%,0)</f>
        <v>3.5</v>
      </c>
      <c r="K2215" s="42">
        <f>IFERROR(VLOOKUP(VENTAS[[#This Row],[Código del producto Vendido]],STOCK[],13,FALSE),VENTAS[[#This Row],[Precio Venta]]*0.6)-VENTAS[[#This Row],[Comisión Unitaria 10%]]</f>
        <v>25</v>
      </c>
      <c r="L2215" s="42">
        <f>VENTAS[[#This Row],[Cantidad]]*(VENTAS[[#This Row],[Precio Venta]]-VENTAS[[#This Row],[Costo Unitario SIN Comision]]-VENTAS[[#This Row],[Comisión Unitaria 10%]]-0.01*VENTAS[[#This Row],[Precio Venta]])</f>
        <v>6.15</v>
      </c>
      <c r="M2215" s="46"/>
      <c r="N2215" s="47" t="s">
        <v>27064</v>
      </c>
    </row>
    <row r="2216" ht="17" customHeight="1" spans="1:14">
      <c r="A2216" s="38">
        <v>45814.4156712963</v>
      </c>
      <c r="B2216" s="39"/>
      <c r="C2216" s="39"/>
      <c r="D2216" s="39" t="s">
        <v>23399</v>
      </c>
      <c r="E2216" s="39" t="s">
        <v>19527</v>
      </c>
      <c r="F2216" s="41" t="s">
        <v>19528</v>
      </c>
      <c r="G2216" s="39">
        <v>1</v>
      </c>
      <c r="H2216" s="42">
        <v>30</v>
      </c>
      <c r="I2216" s="44">
        <f>VENTAS[[#This Row],[Cantidad]]*VENTAS[[#This Row],[Precio Venta]]</f>
        <v>30</v>
      </c>
      <c r="J2216" s="42">
        <f>IF(VENTAS[[#This Row],[Nombre del Gestor]]&gt;1,VENTAS[[#This Row],[Precio Venta]]*10%,0)</f>
        <v>3</v>
      </c>
      <c r="K2216" s="42">
        <f>IFERROR(VLOOKUP(VENTAS[[#This Row],[Código del producto Vendido]],STOCK[],13,FALSE),VENTAS[[#This Row],[Precio Venta]]*0.6)-VENTAS[[#This Row],[Comisión Unitaria 10%]]</f>
        <v>12</v>
      </c>
      <c r="L2216" s="42">
        <f>VENTAS[[#This Row],[Cantidad]]*(VENTAS[[#This Row],[Precio Venta]]-VENTAS[[#This Row],[Costo Unitario SIN Comision]]-VENTAS[[#This Row],[Comisión Unitaria 10%]]-0.01*VENTAS[[#This Row],[Precio Venta]])</f>
        <v>14.7</v>
      </c>
      <c r="M2216" s="46"/>
      <c r="N2216" s="47" t="s">
        <v>27065</v>
      </c>
    </row>
    <row r="2217" ht="34" customHeight="1" spans="1:14">
      <c r="A2217" s="38">
        <v>45814.4156712963</v>
      </c>
      <c r="B2217" s="39"/>
      <c r="C2217" s="39"/>
      <c r="D2217" s="39" t="s">
        <v>23399</v>
      </c>
      <c r="E2217" s="39" t="s">
        <v>18151</v>
      </c>
      <c r="F2217" s="41" t="s">
        <v>18152</v>
      </c>
      <c r="G2217" s="39">
        <v>1</v>
      </c>
      <c r="H2217" s="42">
        <v>18</v>
      </c>
      <c r="I2217" s="44">
        <f>VENTAS[[#This Row],[Cantidad]]*VENTAS[[#This Row],[Precio Venta]]</f>
        <v>18</v>
      </c>
      <c r="J2217" s="42">
        <f>IF(VENTAS[[#This Row],[Nombre del Gestor]]&gt;1,VENTAS[[#This Row],[Precio Venta]]*10%,0)</f>
        <v>1.8</v>
      </c>
      <c r="K2217" s="42">
        <f>IFERROR(VLOOKUP(VENTAS[[#This Row],[Código del producto Vendido]],STOCK[],13,FALSE),VENTAS[[#This Row],[Precio Venta]]*0.6)-VENTAS[[#This Row],[Comisión Unitaria 10%]]</f>
        <v>12</v>
      </c>
      <c r="L2217" s="42">
        <f>VENTAS[[#This Row],[Cantidad]]*(VENTAS[[#This Row],[Precio Venta]]-VENTAS[[#This Row],[Costo Unitario SIN Comision]]-VENTAS[[#This Row],[Comisión Unitaria 10%]]-0.01*VENTAS[[#This Row],[Precio Venta]])</f>
        <v>4.02</v>
      </c>
      <c r="M2217" s="46"/>
      <c r="N2217" s="47" t="s">
        <v>27066</v>
      </c>
    </row>
    <row r="2218" ht="34" customHeight="1" spans="1:14">
      <c r="A2218" s="38">
        <v>45814.4156712963</v>
      </c>
      <c r="B2218" s="39"/>
      <c r="C2218" s="39"/>
      <c r="D2218" s="39" t="s">
        <v>23399</v>
      </c>
      <c r="E2218" s="39" t="s">
        <v>18159</v>
      </c>
      <c r="F2218" s="41" t="s">
        <v>18160</v>
      </c>
      <c r="G2218" s="39">
        <v>1</v>
      </c>
      <c r="H2218" s="42">
        <v>15</v>
      </c>
      <c r="I2218" s="44">
        <f>VENTAS[[#This Row],[Cantidad]]*VENTAS[[#This Row],[Precio Venta]]</f>
        <v>15</v>
      </c>
      <c r="J2218" s="42">
        <f>IF(VENTAS[[#This Row],[Nombre del Gestor]]&gt;1,VENTAS[[#This Row],[Precio Venta]]*10%,0)</f>
        <v>1.5</v>
      </c>
      <c r="K2218" s="42">
        <f>IFERROR(VLOOKUP(VENTAS[[#This Row],[Código del producto Vendido]],STOCK[],13,FALSE),VENTAS[[#This Row],[Precio Venta]]*0.6)-VENTAS[[#This Row],[Comisión Unitaria 10%]]</f>
        <v>12</v>
      </c>
      <c r="L2218" s="42">
        <f>VENTAS[[#This Row],[Cantidad]]*(VENTAS[[#This Row],[Precio Venta]]-VENTAS[[#This Row],[Costo Unitario SIN Comision]]-VENTAS[[#This Row],[Comisión Unitaria 10%]]-0.01*VENTAS[[#This Row],[Precio Venta]])</f>
        <v>1.35</v>
      </c>
      <c r="M2218" s="46"/>
      <c r="N2218" s="47" t="s">
        <v>27067</v>
      </c>
    </row>
    <row r="2219" ht="17" customHeight="1" spans="1:14">
      <c r="A2219" s="38">
        <v>45814.4156712963</v>
      </c>
      <c r="B2219" s="39"/>
      <c r="C2219" s="39"/>
      <c r="D2219" s="39" t="s">
        <v>23399</v>
      </c>
      <c r="E2219" s="39" t="s">
        <v>17485</v>
      </c>
      <c r="F2219" s="41" t="s">
        <v>17487</v>
      </c>
      <c r="G2219" s="39">
        <v>1</v>
      </c>
      <c r="H2219" s="42">
        <v>30</v>
      </c>
      <c r="I2219" s="44">
        <f>VENTAS[[#This Row],[Cantidad]]*VENTAS[[#This Row],[Precio Venta]]</f>
        <v>30</v>
      </c>
      <c r="J2219" s="42">
        <f>IF(VENTAS[[#This Row],[Nombre del Gestor]]&gt;1,VENTAS[[#This Row],[Precio Venta]]*10%,0)</f>
        <v>3</v>
      </c>
      <c r="K2219" s="42">
        <f>IFERROR(VLOOKUP(VENTAS[[#This Row],[Código del producto Vendido]],STOCK[],13,FALSE),VENTAS[[#This Row],[Precio Venta]]*0.6)-VENTAS[[#This Row],[Comisión Unitaria 10%]]</f>
        <v>10.55</v>
      </c>
      <c r="L2219" s="42">
        <f>VENTAS[[#This Row],[Cantidad]]*(VENTAS[[#This Row],[Precio Venta]]-VENTAS[[#This Row],[Costo Unitario SIN Comision]]-VENTAS[[#This Row],[Comisión Unitaria 10%]]-0.01*VENTAS[[#This Row],[Precio Venta]])</f>
        <v>16.15</v>
      </c>
      <c r="M2219" s="46"/>
      <c r="N2219" s="47" t="s">
        <v>27068</v>
      </c>
    </row>
    <row r="2220" ht="34" customHeight="1" spans="1:14">
      <c r="A2220" s="38">
        <v>45814.4156712963</v>
      </c>
      <c r="B2220" s="39"/>
      <c r="C2220" s="39"/>
      <c r="D2220" s="39" t="s">
        <v>23399</v>
      </c>
      <c r="E2220" s="39" t="s">
        <v>17588</v>
      </c>
      <c r="F2220" s="41" t="s">
        <v>17587</v>
      </c>
      <c r="G2220" s="39">
        <v>1</v>
      </c>
      <c r="H2220" s="42">
        <v>20</v>
      </c>
      <c r="I2220" s="44">
        <f>VENTAS[[#This Row],[Cantidad]]*VENTAS[[#This Row],[Precio Venta]]</f>
        <v>20</v>
      </c>
      <c r="J2220" s="42">
        <f>IF(VENTAS[[#This Row],[Nombre del Gestor]]&gt;1,VENTAS[[#This Row],[Precio Venta]]*10%,0)</f>
        <v>2</v>
      </c>
      <c r="K2220" s="42">
        <f>IFERROR(VLOOKUP(VENTAS[[#This Row],[Código del producto Vendido]],STOCK[],13,FALSE),VENTAS[[#This Row],[Precio Venta]]*0.6)-VENTAS[[#This Row],[Comisión Unitaria 10%]]</f>
        <v>8.55</v>
      </c>
      <c r="L2220" s="42">
        <f>VENTAS[[#This Row],[Cantidad]]*(VENTAS[[#This Row],[Precio Venta]]-VENTAS[[#This Row],[Costo Unitario SIN Comision]]-VENTAS[[#This Row],[Comisión Unitaria 10%]]-0.01*VENTAS[[#This Row],[Precio Venta]])</f>
        <v>9.25</v>
      </c>
      <c r="M2220" s="46"/>
      <c r="N2220" s="47" t="s">
        <v>27069</v>
      </c>
    </row>
    <row r="2221" ht="17" customHeight="1" spans="1:14">
      <c r="A2221" s="38">
        <v>45814.4156712963</v>
      </c>
      <c r="B2221" s="39"/>
      <c r="C2221" s="39"/>
      <c r="D2221" s="39" t="s">
        <v>23399</v>
      </c>
      <c r="E2221" s="39" t="s">
        <v>19930</v>
      </c>
      <c r="F2221" s="41" t="s">
        <v>19931</v>
      </c>
      <c r="G2221" s="39">
        <v>1</v>
      </c>
      <c r="H2221" s="42">
        <v>35</v>
      </c>
      <c r="I2221" s="44">
        <f>VENTAS[[#This Row],[Cantidad]]*VENTAS[[#This Row],[Precio Venta]]</f>
        <v>35</v>
      </c>
      <c r="J2221" s="42">
        <f>IF(VENTAS[[#This Row],[Nombre del Gestor]]&gt;1,VENTAS[[#This Row],[Precio Venta]]*10%,0)</f>
        <v>3.5</v>
      </c>
      <c r="K2221" s="42">
        <f>IFERROR(VLOOKUP(VENTAS[[#This Row],[Código del producto Vendido]],STOCK[],13,FALSE),VENTAS[[#This Row],[Precio Venta]]*0.6)-VENTAS[[#This Row],[Comisión Unitaria 10%]]</f>
        <v>12</v>
      </c>
      <c r="L2221" s="42">
        <f>VENTAS[[#This Row],[Cantidad]]*(VENTAS[[#This Row],[Precio Venta]]-VENTAS[[#This Row],[Costo Unitario SIN Comision]]-VENTAS[[#This Row],[Comisión Unitaria 10%]]-0.01*VENTAS[[#This Row],[Precio Venta]])</f>
        <v>19.15</v>
      </c>
      <c r="M2221" s="46"/>
      <c r="N2221" s="47" t="s">
        <v>27070</v>
      </c>
    </row>
    <row r="2222" ht="34" customHeight="1" spans="1:14">
      <c r="A2222" s="38">
        <v>45814.4156712963</v>
      </c>
      <c r="B2222" s="39"/>
      <c r="C2222" s="39"/>
      <c r="D2222" s="39" t="s">
        <v>23399</v>
      </c>
      <c r="E2222" s="39" t="s">
        <v>27071</v>
      </c>
      <c r="F2222" s="41" t="s">
        <v>20287</v>
      </c>
      <c r="G2222" s="39">
        <v>1</v>
      </c>
      <c r="H2222" s="42">
        <v>10</v>
      </c>
      <c r="I2222" s="44">
        <f>VENTAS[[#This Row],[Cantidad]]*VENTAS[[#This Row],[Precio Venta]]</f>
        <v>10</v>
      </c>
      <c r="J2222" s="42">
        <f>IF(VENTAS[[#This Row],[Nombre del Gestor]]&gt;1,VENTAS[[#This Row],[Precio Venta]]*10%,0)</f>
        <v>1</v>
      </c>
      <c r="K2222" s="42">
        <f>IFERROR(VLOOKUP(VENTAS[[#This Row],[Código del producto Vendido]],STOCK[],13,FALSE),VENTAS[[#This Row],[Precio Venta]]*0.6)-VENTAS[[#This Row],[Comisión Unitaria 10%]]</f>
        <v>5</v>
      </c>
      <c r="L2222" s="42">
        <f>VENTAS[[#This Row],[Cantidad]]*(VENTAS[[#This Row],[Precio Venta]]-VENTAS[[#This Row],[Costo Unitario SIN Comision]]-VENTAS[[#This Row],[Comisión Unitaria 10%]]-0.01*VENTAS[[#This Row],[Precio Venta]])</f>
        <v>3.9</v>
      </c>
      <c r="M2222" s="46"/>
      <c r="N2222" s="47" t="s">
        <v>27072</v>
      </c>
    </row>
    <row r="2223" ht="34" customHeight="1" spans="1:14">
      <c r="A2223" s="38">
        <v>45814.4156712963</v>
      </c>
      <c r="B2223" s="39"/>
      <c r="C2223" s="39"/>
      <c r="D2223" s="39" t="s">
        <v>23399</v>
      </c>
      <c r="E2223" s="39" t="s">
        <v>19984</v>
      </c>
      <c r="F2223" s="41" t="s">
        <v>26900</v>
      </c>
      <c r="G2223" s="39">
        <v>1</v>
      </c>
      <c r="H2223" s="42">
        <v>30</v>
      </c>
      <c r="I2223" s="44">
        <f>VENTAS[[#This Row],[Cantidad]]*VENTAS[[#This Row],[Precio Venta]]</f>
        <v>30</v>
      </c>
      <c r="J2223" s="42">
        <f>IF(VENTAS[[#This Row],[Nombre del Gestor]]&gt;1,VENTAS[[#This Row],[Precio Venta]]*10%,0)</f>
        <v>3</v>
      </c>
      <c r="K2223" s="42">
        <f>IFERROR(VLOOKUP(VENTAS[[#This Row],[Código del producto Vendido]],STOCK[],13,FALSE),VENTAS[[#This Row],[Precio Venta]]*0.6)-VENTAS[[#This Row],[Comisión Unitaria 10%]]</f>
        <v>25.5</v>
      </c>
      <c r="L2223" s="42">
        <f>VENTAS[[#This Row],[Cantidad]]*(VENTAS[[#This Row],[Precio Venta]]-VENTAS[[#This Row],[Costo Unitario SIN Comision]]-VENTAS[[#This Row],[Comisión Unitaria 10%]]-0.01*VENTAS[[#This Row],[Precio Venta]])</f>
        <v>1.2</v>
      </c>
      <c r="M2223" s="46"/>
      <c r="N2223" s="47" t="s">
        <v>27073</v>
      </c>
    </row>
    <row r="2224" ht="17" customHeight="1" spans="1:14">
      <c r="A2224" s="38">
        <v>45814.4156712963</v>
      </c>
      <c r="B2224" s="39"/>
      <c r="C2224" s="39"/>
      <c r="D2224" s="39" t="s">
        <v>23399</v>
      </c>
      <c r="E2224" s="39" t="s">
        <v>19039</v>
      </c>
      <c r="F2224" s="41" t="s">
        <v>19040</v>
      </c>
      <c r="G2224" s="39">
        <v>1</v>
      </c>
      <c r="H2224" s="42">
        <v>18</v>
      </c>
      <c r="I2224" s="44">
        <f>VENTAS[[#This Row],[Cantidad]]*VENTAS[[#This Row],[Precio Venta]]</f>
        <v>18</v>
      </c>
      <c r="J2224" s="42">
        <f>IF(VENTAS[[#This Row],[Nombre del Gestor]]&gt;1,VENTAS[[#This Row],[Precio Venta]]*10%,0)</f>
        <v>1.8</v>
      </c>
      <c r="K2224" s="42">
        <f>IFERROR(VLOOKUP(VENTAS[[#This Row],[Código del producto Vendido]],STOCK[],13,FALSE),VENTAS[[#This Row],[Precio Venta]]*0.6)-VENTAS[[#This Row],[Comisión Unitaria 10%]]</f>
        <v>12</v>
      </c>
      <c r="L2224" s="42">
        <f>VENTAS[[#This Row],[Cantidad]]*(VENTAS[[#This Row],[Precio Venta]]-VENTAS[[#This Row],[Costo Unitario SIN Comision]]-VENTAS[[#This Row],[Comisión Unitaria 10%]]-0.01*VENTAS[[#This Row],[Precio Venta]])</f>
        <v>4.02</v>
      </c>
      <c r="M2224" s="46"/>
      <c r="N2224" s="47" t="s">
        <v>27074</v>
      </c>
    </row>
    <row r="2225" ht="34" customHeight="1" spans="1:14">
      <c r="A2225" s="38">
        <v>45814.4156712963</v>
      </c>
      <c r="B2225" s="39"/>
      <c r="C2225" s="39"/>
      <c r="D2225" s="39" t="s">
        <v>23399</v>
      </c>
      <c r="E2225" s="39" t="s">
        <v>19576</v>
      </c>
      <c r="F2225" s="41" t="s">
        <v>19577</v>
      </c>
      <c r="G2225" s="39">
        <v>1</v>
      </c>
      <c r="H2225" s="42">
        <v>18</v>
      </c>
      <c r="I2225" s="44">
        <f>VENTAS[[#This Row],[Cantidad]]*VENTAS[[#This Row],[Precio Venta]]</f>
        <v>18</v>
      </c>
      <c r="J2225" s="42">
        <f>IF(VENTAS[[#This Row],[Nombre del Gestor]]&gt;1,VENTAS[[#This Row],[Precio Venta]]*10%,0)</f>
        <v>1.8</v>
      </c>
      <c r="K2225" s="42">
        <f>IFERROR(VLOOKUP(VENTAS[[#This Row],[Código del producto Vendido]],STOCK[],13,FALSE),VENTAS[[#This Row],[Precio Venta]]*0.6)-VENTAS[[#This Row],[Comisión Unitaria 10%]]</f>
        <v>12</v>
      </c>
      <c r="L2225" s="42">
        <f>VENTAS[[#This Row],[Cantidad]]*(VENTAS[[#This Row],[Precio Venta]]-VENTAS[[#This Row],[Costo Unitario SIN Comision]]-VENTAS[[#This Row],[Comisión Unitaria 10%]]-0.01*VENTAS[[#This Row],[Precio Venta]])</f>
        <v>4.02</v>
      </c>
      <c r="M2225" s="46"/>
      <c r="N2225" s="47" t="s">
        <v>27075</v>
      </c>
    </row>
    <row r="2226" ht="17" customHeight="1" spans="1:14">
      <c r="A2226" s="38">
        <v>45814.4156712963</v>
      </c>
      <c r="B2226" s="39"/>
      <c r="C2226" s="39"/>
      <c r="D2226" s="39" t="s">
        <v>23399</v>
      </c>
      <c r="E2226" s="39" t="s">
        <v>19976</v>
      </c>
      <c r="F2226" s="41" t="s">
        <v>19977</v>
      </c>
      <c r="G2226" s="39">
        <v>1</v>
      </c>
      <c r="H2226" s="42">
        <v>20</v>
      </c>
      <c r="I2226" s="44">
        <f>VENTAS[[#This Row],[Cantidad]]*VENTAS[[#This Row],[Precio Venta]]</f>
        <v>20</v>
      </c>
      <c r="J2226" s="42">
        <f>IF(VENTAS[[#This Row],[Nombre del Gestor]]&gt;1,VENTAS[[#This Row],[Precio Venta]]*10%,0)</f>
        <v>2</v>
      </c>
      <c r="K2226" s="42">
        <f>IFERROR(VLOOKUP(VENTAS[[#This Row],[Código del producto Vendido]],STOCK[],13,FALSE),VENTAS[[#This Row],[Precio Venta]]*0.6)-VENTAS[[#This Row],[Comisión Unitaria 10%]]</f>
        <v>12</v>
      </c>
      <c r="L2226" s="42">
        <f>VENTAS[[#This Row],[Cantidad]]*(VENTAS[[#This Row],[Precio Venta]]-VENTAS[[#This Row],[Costo Unitario SIN Comision]]-VENTAS[[#This Row],[Comisión Unitaria 10%]]-0.01*VENTAS[[#This Row],[Precio Venta]])</f>
        <v>5.8</v>
      </c>
      <c r="M2226" s="46"/>
      <c r="N2226" s="47" t="s">
        <v>27076</v>
      </c>
    </row>
    <row r="2227" ht="34" customHeight="1" spans="1:14">
      <c r="A2227" s="38">
        <v>45814.4156712963</v>
      </c>
      <c r="B2227" s="39"/>
      <c r="C2227" s="39"/>
      <c r="D2227" s="39" t="s">
        <v>23399</v>
      </c>
      <c r="E2227" s="39" t="s">
        <v>16892</v>
      </c>
      <c r="F2227" s="41" t="s">
        <v>16894</v>
      </c>
      <c r="G2227" s="39">
        <v>2</v>
      </c>
      <c r="H2227" s="42">
        <v>3</v>
      </c>
      <c r="I2227" s="44">
        <f>VENTAS[[#This Row],[Cantidad]]*VENTAS[[#This Row],[Precio Venta]]</f>
        <v>6</v>
      </c>
      <c r="J2227" s="42">
        <f>IF(VENTAS[[#This Row],[Nombre del Gestor]]&gt;1,VENTAS[[#This Row],[Precio Venta]]*10%,0)</f>
        <v>0.3</v>
      </c>
      <c r="K2227" s="42">
        <f>IFERROR(VLOOKUP(VENTAS[[#This Row],[Código del producto Vendido]],STOCK[],13,FALSE),VENTAS[[#This Row],[Precio Venta]]*0.6)-VENTAS[[#This Row],[Comisión Unitaria 10%]]</f>
        <v>0.86</v>
      </c>
      <c r="L2227" s="42">
        <f>VENTAS[[#This Row],[Cantidad]]*(VENTAS[[#This Row],[Precio Venta]]-VENTAS[[#This Row],[Costo Unitario SIN Comision]]-VENTAS[[#This Row],[Comisión Unitaria 10%]]-0.01*VENTAS[[#This Row],[Precio Venta]])</f>
        <v>3.62</v>
      </c>
      <c r="M2227" s="46"/>
      <c r="N2227" s="47" t="s">
        <v>27077</v>
      </c>
    </row>
    <row r="2228" ht="34" customHeight="1" spans="1:14">
      <c r="A2228" s="38">
        <v>45814.4156712963</v>
      </c>
      <c r="B2228" s="39"/>
      <c r="C2228" s="39"/>
      <c r="D2228" s="39" t="s">
        <v>23399</v>
      </c>
      <c r="E2228" s="39" t="s">
        <v>18485</v>
      </c>
      <c r="F2228" s="41" t="s">
        <v>18486</v>
      </c>
      <c r="G2228" s="39">
        <v>1</v>
      </c>
      <c r="H2228" s="42">
        <v>25</v>
      </c>
      <c r="I2228" s="44">
        <f>VENTAS[[#This Row],[Cantidad]]*VENTAS[[#This Row],[Precio Venta]]</f>
        <v>25</v>
      </c>
      <c r="J2228" s="42">
        <f>IF(VENTAS[[#This Row],[Nombre del Gestor]]&gt;1,VENTAS[[#This Row],[Precio Venta]]*10%,0)</f>
        <v>2.5</v>
      </c>
      <c r="K2228" s="42">
        <f>IFERROR(VLOOKUP(VENTAS[[#This Row],[Código del producto Vendido]],STOCK[],13,FALSE),VENTAS[[#This Row],[Precio Venta]]*0.6)-VENTAS[[#This Row],[Comisión Unitaria 10%]]</f>
        <v>12</v>
      </c>
      <c r="L2228" s="42">
        <f>VENTAS[[#This Row],[Cantidad]]*(VENTAS[[#This Row],[Precio Venta]]-VENTAS[[#This Row],[Costo Unitario SIN Comision]]-VENTAS[[#This Row],[Comisión Unitaria 10%]]-0.01*VENTAS[[#This Row],[Precio Venta]])</f>
        <v>10.25</v>
      </c>
      <c r="M2228" s="46"/>
      <c r="N2228" s="47" t="s">
        <v>27078</v>
      </c>
    </row>
    <row r="2229" ht="17" customHeight="1" spans="1:14">
      <c r="A2229" s="38">
        <v>45814.4156712963</v>
      </c>
      <c r="B2229" s="39"/>
      <c r="C2229" s="39"/>
      <c r="D2229" s="39" t="s">
        <v>23399</v>
      </c>
      <c r="E2229" s="39" t="s">
        <v>27079</v>
      </c>
      <c r="F2229" s="41" t="s">
        <v>20137</v>
      </c>
      <c r="G2229" s="39">
        <v>1</v>
      </c>
      <c r="H2229" s="42">
        <v>20</v>
      </c>
      <c r="I2229" s="44">
        <f>VENTAS[[#This Row],[Cantidad]]*VENTAS[[#This Row],[Precio Venta]]</f>
        <v>20</v>
      </c>
      <c r="J2229" s="42">
        <f>IF(VENTAS[[#This Row],[Nombre del Gestor]]&gt;1,VENTAS[[#This Row],[Precio Venta]]*10%,0)</f>
        <v>2</v>
      </c>
      <c r="K2229" s="42">
        <f>IFERROR(VLOOKUP(VENTAS[[#This Row],[Código del producto Vendido]],STOCK[],13,FALSE),VENTAS[[#This Row],[Precio Venta]]*0.6)-VENTAS[[#This Row],[Comisión Unitaria 10%]]</f>
        <v>10</v>
      </c>
      <c r="L2229" s="42">
        <f>VENTAS[[#This Row],[Cantidad]]*(VENTAS[[#This Row],[Precio Venta]]-VENTAS[[#This Row],[Costo Unitario SIN Comision]]-VENTAS[[#This Row],[Comisión Unitaria 10%]]-0.01*VENTAS[[#This Row],[Precio Venta]])</f>
        <v>7.8</v>
      </c>
      <c r="M2229" s="46"/>
      <c r="N2229" s="47" t="s">
        <v>27080</v>
      </c>
    </row>
    <row r="2230" ht="34" customHeight="1" spans="1:14">
      <c r="A2230" s="38">
        <v>45814.4156712963</v>
      </c>
      <c r="B2230" s="39"/>
      <c r="C2230" s="39"/>
      <c r="D2230" s="39" t="s">
        <v>23399</v>
      </c>
      <c r="E2230" s="39" t="s">
        <v>27081</v>
      </c>
      <c r="F2230" s="41" t="s">
        <v>27082</v>
      </c>
      <c r="G2230" s="39">
        <v>1</v>
      </c>
      <c r="H2230" s="42">
        <v>40</v>
      </c>
      <c r="I2230" s="44">
        <f>VENTAS[[#This Row],[Cantidad]]*VENTAS[[#This Row],[Precio Venta]]</f>
        <v>40</v>
      </c>
      <c r="J2230" s="42">
        <f>IF(VENTAS[[#This Row],[Nombre del Gestor]]&gt;1,VENTAS[[#This Row],[Precio Venta]]*10%,0)</f>
        <v>4</v>
      </c>
      <c r="K2230" s="42">
        <f>IFERROR(VLOOKUP(VENTAS[[#This Row],[Código del producto Vendido]],STOCK[],13,FALSE),VENTAS[[#This Row],[Precio Venta]]*0.6)-VENTAS[[#This Row],[Comisión Unitaria 10%]]</f>
        <v>20</v>
      </c>
      <c r="L2230" s="42">
        <f>VENTAS[[#This Row],[Cantidad]]*(VENTAS[[#This Row],[Precio Venta]]-VENTAS[[#This Row],[Costo Unitario SIN Comision]]-VENTAS[[#This Row],[Comisión Unitaria 10%]]-0.01*VENTAS[[#This Row],[Precio Venta]])</f>
        <v>15.6</v>
      </c>
      <c r="M2230" s="46"/>
      <c r="N2230" s="47" t="s">
        <v>27083</v>
      </c>
    </row>
    <row r="2231" ht="17" customHeight="1" spans="1:14">
      <c r="A2231" s="38">
        <v>45814.4156712963</v>
      </c>
      <c r="B2231" s="39"/>
      <c r="C2231" s="39"/>
      <c r="D2231" s="39" t="s">
        <v>23399</v>
      </c>
      <c r="E2231" s="39" t="s">
        <v>18483</v>
      </c>
      <c r="F2231" s="41" t="s">
        <v>18484</v>
      </c>
      <c r="G2231" s="39">
        <v>1</v>
      </c>
      <c r="H2231" s="42">
        <v>25</v>
      </c>
      <c r="I2231" s="44">
        <f>VENTAS[[#This Row],[Cantidad]]*VENTAS[[#This Row],[Precio Venta]]</f>
        <v>25</v>
      </c>
      <c r="J2231" s="42">
        <f>IF(VENTAS[[#This Row],[Nombre del Gestor]]&gt;1,VENTAS[[#This Row],[Precio Venta]]*10%,0)</f>
        <v>2.5</v>
      </c>
      <c r="K2231" s="42">
        <f>IFERROR(VLOOKUP(VENTAS[[#This Row],[Código del producto Vendido]],STOCK[],13,FALSE),VENTAS[[#This Row],[Precio Venta]]*0.6)-VENTAS[[#This Row],[Comisión Unitaria 10%]]</f>
        <v>12</v>
      </c>
      <c r="L2231" s="42">
        <f>VENTAS[[#This Row],[Cantidad]]*(VENTAS[[#This Row],[Precio Venta]]-VENTAS[[#This Row],[Costo Unitario SIN Comision]]-VENTAS[[#This Row],[Comisión Unitaria 10%]]-0.01*VENTAS[[#This Row],[Precio Venta]])</f>
        <v>10.25</v>
      </c>
      <c r="M2231" s="46"/>
      <c r="N2231" s="47" t="s">
        <v>27084</v>
      </c>
    </row>
    <row r="2232" ht="34" customHeight="1" spans="1:14">
      <c r="A2232" s="38">
        <v>45814.4156712963</v>
      </c>
      <c r="B2232" s="39"/>
      <c r="C2232" s="39"/>
      <c r="D2232" s="39" t="s">
        <v>23399</v>
      </c>
      <c r="E2232" s="39" t="s">
        <v>18005</v>
      </c>
      <c r="F2232" s="41" t="s">
        <v>18006</v>
      </c>
      <c r="G2232" s="39">
        <v>1</v>
      </c>
      <c r="H2232" s="42">
        <v>18</v>
      </c>
      <c r="I2232" s="44">
        <f>VENTAS[[#This Row],[Cantidad]]*VENTAS[[#This Row],[Precio Venta]]</f>
        <v>18</v>
      </c>
      <c r="J2232" s="42">
        <f>IF(VENTAS[[#This Row],[Nombre del Gestor]]&gt;1,VENTAS[[#This Row],[Precio Venta]]*10%,0)</f>
        <v>1.8</v>
      </c>
      <c r="K2232" s="42">
        <f>IFERROR(VLOOKUP(VENTAS[[#This Row],[Código del producto Vendido]],STOCK[],13,FALSE),VENTAS[[#This Row],[Precio Venta]]*0.6)-VENTAS[[#This Row],[Comisión Unitaria 10%]]</f>
        <v>12</v>
      </c>
      <c r="L2232" s="42">
        <f>VENTAS[[#This Row],[Cantidad]]*(VENTAS[[#This Row],[Precio Venta]]-VENTAS[[#This Row],[Costo Unitario SIN Comision]]-VENTAS[[#This Row],[Comisión Unitaria 10%]]-0.01*VENTAS[[#This Row],[Precio Venta]])</f>
        <v>4.02</v>
      </c>
      <c r="M2232" s="46"/>
      <c r="N2232" s="47" t="s">
        <v>27085</v>
      </c>
    </row>
    <row r="2233" ht="34" customHeight="1" spans="1:14">
      <c r="A2233" s="38">
        <v>45814.4156712963</v>
      </c>
      <c r="B2233" s="39"/>
      <c r="C2233" s="39"/>
      <c r="D2233" s="39" t="s">
        <v>23399</v>
      </c>
      <c r="E2233" s="39" t="s">
        <v>19878</v>
      </c>
      <c r="F2233" s="41" t="s">
        <v>19880</v>
      </c>
      <c r="G2233" s="39">
        <v>1</v>
      </c>
      <c r="H2233" s="42">
        <v>35</v>
      </c>
      <c r="I2233" s="44">
        <f>VENTAS[[#This Row],[Cantidad]]*VENTAS[[#This Row],[Precio Venta]]</f>
        <v>35</v>
      </c>
      <c r="J2233" s="42">
        <f>IF(VENTAS[[#This Row],[Nombre del Gestor]]&gt;1,VENTAS[[#This Row],[Precio Venta]]*10%,0)</f>
        <v>3.5</v>
      </c>
      <c r="K2233" s="42">
        <f>IFERROR(VLOOKUP(VENTAS[[#This Row],[Código del producto Vendido]],STOCK[],13,FALSE),VENTAS[[#This Row],[Precio Venta]]*0.6)-VENTAS[[#This Row],[Comisión Unitaria 10%]]</f>
        <v>30</v>
      </c>
      <c r="L2233" s="42">
        <f>VENTAS[[#This Row],[Cantidad]]*(VENTAS[[#This Row],[Precio Venta]]-VENTAS[[#This Row],[Costo Unitario SIN Comision]]-VENTAS[[#This Row],[Comisión Unitaria 10%]]-0.01*VENTAS[[#This Row],[Precio Venta]])</f>
        <v>1.15</v>
      </c>
      <c r="M2233" s="46"/>
      <c r="N2233" s="47" t="s">
        <v>27086</v>
      </c>
    </row>
    <row r="2234" ht="17" customHeight="1" spans="1:14">
      <c r="A2234" s="38">
        <v>45814.4156712963</v>
      </c>
      <c r="B2234" s="39"/>
      <c r="C2234" s="39"/>
      <c r="D2234" s="39" t="s">
        <v>23399</v>
      </c>
      <c r="E2234" s="39" t="s">
        <v>19619</v>
      </c>
      <c r="F2234" s="41" t="s">
        <v>19620</v>
      </c>
      <c r="G2234" s="39">
        <v>1</v>
      </c>
      <c r="H2234" s="42">
        <v>6</v>
      </c>
      <c r="I2234" s="44">
        <f>VENTAS[[#This Row],[Cantidad]]*VENTAS[[#This Row],[Precio Venta]]</f>
        <v>6</v>
      </c>
      <c r="J2234" s="42">
        <f>IF(VENTAS[[#This Row],[Nombre del Gestor]]&gt;1,VENTAS[[#This Row],[Precio Venta]]*10%,0)</f>
        <v>0.6</v>
      </c>
      <c r="K2234" s="42">
        <f>IFERROR(VLOOKUP(VENTAS[[#This Row],[Código del producto Vendido]],STOCK[],13,FALSE),VENTAS[[#This Row],[Precio Venta]]*0.6)-VENTAS[[#This Row],[Comisión Unitaria 10%]]</f>
        <v>2</v>
      </c>
      <c r="L2234" s="42">
        <f>VENTAS[[#This Row],[Cantidad]]*(VENTAS[[#This Row],[Precio Venta]]-VENTAS[[#This Row],[Costo Unitario SIN Comision]]-VENTAS[[#This Row],[Comisión Unitaria 10%]]-0.01*VENTAS[[#This Row],[Precio Venta]])</f>
        <v>3.34</v>
      </c>
      <c r="M2234" s="46"/>
      <c r="N2234" s="47" t="s">
        <v>27087</v>
      </c>
    </row>
    <row r="2235" ht="34" customHeight="1" spans="1:14">
      <c r="A2235" s="38">
        <v>45814.4156712963</v>
      </c>
      <c r="B2235" s="39"/>
      <c r="C2235" s="39"/>
      <c r="D2235" s="39" t="s">
        <v>23399</v>
      </c>
      <c r="E2235" s="39" t="s">
        <v>19624</v>
      </c>
      <c r="F2235" s="41" t="s">
        <v>19625</v>
      </c>
      <c r="G2235" s="39">
        <v>1</v>
      </c>
      <c r="H2235" s="42">
        <v>6</v>
      </c>
      <c r="I2235" s="44">
        <f>VENTAS[[#This Row],[Cantidad]]*VENTAS[[#This Row],[Precio Venta]]</f>
        <v>6</v>
      </c>
      <c r="J2235" s="42">
        <f>IF(VENTAS[[#This Row],[Nombre del Gestor]]&gt;1,VENTAS[[#This Row],[Precio Venta]]*10%,0)</f>
        <v>0.6</v>
      </c>
      <c r="K2235" s="42">
        <f>IFERROR(VLOOKUP(VENTAS[[#This Row],[Código del producto Vendido]],STOCK[],13,FALSE),VENTAS[[#This Row],[Precio Venta]]*0.6)-VENTAS[[#This Row],[Comisión Unitaria 10%]]</f>
        <v>2</v>
      </c>
      <c r="L2235" s="42">
        <f>VENTAS[[#This Row],[Cantidad]]*(VENTAS[[#This Row],[Precio Venta]]-VENTAS[[#This Row],[Costo Unitario SIN Comision]]-VENTAS[[#This Row],[Comisión Unitaria 10%]]-0.01*VENTAS[[#This Row],[Precio Venta]])</f>
        <v>3.34</v>
      </c>
      <c r="M2235" s="46"/>
      <c r="N2235" s="47" t="s">
        <v>27088</v>
      </c>
    </row>
    <row r="2236" ht="17" customHeight="1" spans="1:14">
      <c r="A2236" s="38">
        <v>45814.4156712963</v>
      </c>
      <c r="B2236" s="39"/>
      <c r="C2236" s="39"/>
      <c r="D2236" s="39" t="s">
        <v>23399</v>
      </c>
      <c r="E2236" s="39" t="s">
        <v>19694</v>
      </c>
      <c r="F2236" s="41" t="s">
        <v>19695</v>
      </c>
      <c r="G2236" s="39">
        <v>1</v>
      </c>
      <c r="H2236" s="42">
        <v>20</v>
      </c>
      <c r="I2236" s="44">
        <f>VENTAS[[#This Row],[Cantidad]]*VENTAS[[#This Row],[Precio Venta]]</f>
        <v>20</v>
      </c>
      <c r="J2236" s="42">
        <f>IF(VENTAS[[#This Row],[Nombre del Gestor]]&gt;1,VENTAS[[#This Row],[Precio Venta]]*10%,0)</f>
        <v>2</v>
      </c>
      <c r="K2236" s="42">
        <f>IFERROR(VLOOKUP(VENTAS[[#This Row],[Código del producto Vendido]],STOCK[],13,FALSE),VENTAS[[#This Row],[Precio Venta]]*0.6)-VENTAS[[#This Row],[Comisión Unitaria 10%]]</f>
        <v>12</v>
      </c>
      <c r="L2236" s="42">
        <f>VENTAS[[#This Row],[Cantidad]]*(VENTAS[[#This Row],[Precio Venta]]-VENTAS[[#This Row],[Costo Unitario SIN Comision]]-VENTAS[[#This Row],[Comisión Unitaria 10%]]-0.01*VENTAS[[#This Row],[Precio Venta]])</f>
        <v>5.8</v>
      </c>
      <c r="M2236" s="46"/>
      <c r="N2236" s="47" t="s">
        <v>27089</v>
      </c>
    </row>
    <row r="2237" ht="34" customHeight="1" spans="1:14">
      <c r="A2237" s="38">
        <v>45814.4156712963</v>
      </c>
      <c r="B2237" s="39"/>
      <c r="C2237" s="39"/>
      <c r="D2237" s="39" t="s">
        <v>23399</v>
      </c>
      <c r="E2237" s="39" t="s">
        <v>19616</v>
      </c>
      <c r="F2237" s="41" t="s">
        <v>19618</v>
      </c>
      <c r="G2237" s="39">
        <v>1</v>
      </c>
      <c r="H2237" s="42">
        <v>6</v>
      </c>
      <c r="I2237" s="44">
        <f>VENTAS[[#This Row],[Cantidad]]*VENTAS[[#This Row],[Precio Venta]]</f>
        <v>6</v>
      </c>
      <c r="J2237" s="42">
        <f>IF(VENTAS[[#This Row],[Nombre del Gestor]]&gt;1,VENTAS[[#This Row],[Precio Venta]]*10%,0)</f>
        <v>0.6</v>
      </c>
      <c r="K2237" s="42">
        <f>IFERROR(VLOOKUP(VENTAS[[#This Row],[Código del producto Vendido]],STOCK[],13,FALSE),VENTAS[[#This Row],[Precio Venta]]*0.6)-VENTAS[[#This Row],[Comisión Unitaria 10%]]</f>
        <v>2</v>
      </c>
      <c r="L2237" s="42">
        <f>VENTAS[[#This Row],[Cantidad]]*(VENTAS[[#This Row],[Precio Venta]]-VENTAS[[#This Row],[Costo Unitario SIN Comision]]-VENTAS[[#This Row],[Comisión Unitaria 10%]]-0.01*VENTAS[[#This Row],[Precio Venta]])</f>
        <v>3.34</v>
      </c>
      <c r="M2237" s="46"/>
      <c r="N2237" s="47" t="s">
        <v>27090</v>
      </c>
    </row>
    <row r="2238" ht="34" customHeight="1" spans="1:14">
      <c r="A2238" s="38">
        <v>45814.4156712963</v>
      </c>
      <c r="B2238" s="39"/>
      <c r="C2238" s="39"/>
      <c r="D2238" s="39" t="s">
        <v>23399</v>
      </c>
      <c r="E2238" s="39" t="s">
        <v>19824</v>
      </c>
      <c r="F2238" s="41" t="s">
        <v>19825</v>
      </c>
      <c r="G2238" s="39">
        <v>1</v>
      </c>
      <c r="H2238" s="42">
        <v>25</v>
      </c>
      <c r="I2238" s="44">
        <f>VENTAS[[#This Row],[Cantidad]]*VENTAS[[#This Row],[Precio Venta]]</f>
        <v>25</v>
      </c>
      <c r="J2238" s="42">
        <f>IF(VENTAS[[#This Row],[Nombre del Gestor]]&gt;1,VENTAS[[#This Row],[Precio Venta]]*10%,0)</f>
        <v>2.5</v>
      </c>
      <c r="K2238" s="42">
        <f>IFERROR(VLOOKUP(VENTAS[[#This Row],[Código del producto Vendido]],STOCK[],13,FALSE),VENTAS[[#This Row],[Precio Venta]]*0.6)-VENTAS[[#This Row],[Comisión Unitaria 10%]]</f>
        <v>12</v>
      </c>
      <c r="L2238" s="42">
        <f>VENTAS[[#This Row],[Cantidad]]*(VENTAS[[#This Row],[Precio Venta]]-VENTAS[[#This Row],[Costo Unitario SIN Comision]]-VENTAS[[#This Row],[Comisión Unitaria 10%]]-0.01*VENTAS[[#This Row],[Precio Venta]])</f>
        <v>10.25</v>
      </c>
      <c r="M2238" s="46"/>
      <c r="N2238" s="47" t="s">
        <v>27091</v>
      </c>
    </row>
    <row r="2239" ht="17" customHeight="1" spans="1:14">
      <c r="A2239" s="38">
        <v>45814.4156712963</v>
      </c>
      <c r="B2239" s="39"/>
      <c r="C2239" s="39"/>
      <c r="D2239" s="39" t="s">
        <v>23399</v>
      </c>
      <c r="E2239" s="39" t="s">
        <v>18489</v>
      </c>
      <c r="F2239" s="41" t="s">
        <v>18490</v>
      </c>
      <c r="G2239" s="39">
        <v>1</v>
      </c>
      <c r="H2239" s="42">
        <v>25</v>
      </c>
      <c r="I2239" s="44">
        <f>VENTAS[[#This Row],[Cantidad]]*VENTAS[[#This Row],[Precio Venta]]</f>
        <v>25</v>
      </c>
      <c r="J2239" s="42">
        <f>IF(VENTAS[[#This Row],[Nombre del Gestor]]&gt;1,VENTAS[[#This Row],[Precio Venta]]*10%,0)</f>
        <v>2.5</v>
      </c>
      <c r="K2239" s="42">
        <f>IFERROR(VLOOKUP(VENTAS[[#This Row],[Código del producto Vendido]],STOCK[],13,FALSE),VENTAS[[#This Row],[Precio Venta]]*0.6)-VENTAS[[#This Row],[Comisión Unitaria 10%]]</f>
        <v>12</v>
      </c>
      <c r="L2239" s="42">
        <f>VENTAS[[#This Row],[Cantidad]]*(VENTAS[[#This Row],[Precio Venta]]-VENTAS[[#This Row],[Costo Unitario SIN Comision]]-VENTAS[[#This Row],[Comisión Unitaria 10%]]-0.01*VENTAS[[#This Row],[Precio Venta]])</f>
        <v>10.25</v>
      </c>
      <c r="M2239" s="46"/>
      <c r="N2239" s="47" t="s">
        <v>27092</v>
      </c>
    </row>
    <row r="2240" ht="34" customHeight="1" spans="1:14">
      <c r="A2240" s="38">
        <v>45814.4694791667</v>
      </c>
      <c r="B2240" s="39"/>
      <c r="C2240" s="39"/>
      <c r="D2240" s="39" t="s">
        <v>27093</v>
      </c>
      <c r="E2240" s="39" t="s">
        <v>19860</v>
      </c>
      <c r="F2240" s="41" t="s">
        <v>19861</v>
      </c>
      <c r="G2240" s="39">
        <v>1</v>
      </c>
      <c r="H2240" s="42">
        <v>35</v>
      </c>
      <c r="I2240" s="44">
        <f>VENTAS[[#This Row],[Cantidad]]*VENTAS[[#This Row],[Precio Venta]]</f>
        <v>35</v>
      </c>
      <c r="J2240" s="42">
        <f>IF(VENTAS[[#This Row],[Nombre del Gestor]]&gt;1,VENTAS[[#This Row],[Precio Venta]]*10%,0)</f>
        <v>3.5</v>
      </c>
      <c r="K2240" s="42">
        <f>IFERROR(VLOOKUP(VENTAS[[#This Row],[Código del producto Vendido]],STOCK[],13,FALSE),VENTAS[[#This Row],[Precio Venta]]*0.6)-VENTAS[[#This Row],[Comisión Unitaria 10%]]</f>
        <v>25</v>
      </c>
      <c r="L2240" s="42">
        <f>VENTAS[[#This Row],[Cantidad]]*(VENTAS[[#This Row],[Precio Venta]]-VENTAS[[#This Row],[Costo Unitario SIN Comision]]-VENTAS[[#This Row],[Comisión Unitaria 10%]]-0.01*VENTAS[[#This Row],[Precio Venta]])</f>
        <v>6.15</v>
      </c>
      <c r="M2240" s="46"/>
      <c r="N2240" s="47" t="s">
        <v>27094</v>
      </c>
    </row>
    <row r="2241" ht="17" customHeight="1" spans="1:14">
      <c r="A2241" s="38">
        <v>45814.5659837963</v>
      </c>
      <c r="B2241" s="39"/>
      <c r="C2241" s="39"/>
      <c r="D2241" s="39" t="s">
        <v>23196</v>
      </c>
      <c r="E2241" s="39" t="s">
        <v>19019</v>
      </c>
      <c r="F2241" s="41" t="s">
        <v>19020</v>
      </c>
      <c r="G2241" s="39">
        <v>1</v>
      </c>
      <c r="H2241" s="42">
        <v>20</v>
      </c>
      <c r="I2241" s="44">
        <f>VENTAS[[#This Row],[Cantidad]]*VENTAS[[#This Row],[Precio Venta]]</f>
        <v>20</v>
      </c>
      <c r="J2241" s="42">
        <f>IF(VENTAS[[#This Row],[Nombre del Gestor]]&gt;1,VENTAS[[#This Row],[Precio Venta]]*10%,0)</f>
        <v>2</v>
      </c>
      <c r="K2241" s="42">
        <f>IFERROR(VLOOKUP(VENTAS[[#This Row],[Código del producto Vendido]],STOCK[],13,FALSE),VENTAS[[#This Row],[Precio Venta]]*0.6)-VENTAS[[#This Row],[Comisión Unitaria 10%]]</f>
        <v>12</v>
      </c>
      <c r="L2241" s="42">
        <f>VENTAS[[#This Row],[Cantidad]]*(VENTAS[[#This Row],[Precio Venta]]-VENTAS[[#This Row],[Costo Unitario SIN Comision]]-VENTAS[[#This Row],[Comisión Unitaria 10%]]-0.01*VENTAS[[#This Row],[Precio Venta]])</f>
        <v>5.8</v>
      </c>
      <c r="M2241" s="46"/>
      <c r="N2241" s="47" t="s">
        <v>27095</v>
      </c>
    </row>
    <row r="2242" ht="34" customHeight="1" spans="1:14">
      <c r="A2242" s="38">
        <v>45814.5659837963</v>
      </c>
      <c r="B2242" s="39"/>
      <c r="C2242" s="39"/>
      <c r="D2242" s="39" t="s">
        <v>23196</v>
      </c>
      <c r="E2242" s="39" t="s">
        <v>19043</v>
      </c>
      <c r="F2242" s="41" t="s">
        <v>18695</v>
      </c>
      <c r="G2242" s="39">
        <v>1</v>
      </c>
      <c r="H2242" s="42">
        <v>15</v>
      </c>
      <c r="I2242" s="44">
        <f>VENTAS[[#This Row],[Cantidad]]*VENTAS[[#This Row],[Precio Venta]]</f>
        <v>15</v>
      </c>
      <c r="J2242" s="42">
        <f>IF(VENTAS[[#This Row],[Nombre del Gestor]]&gt;1,VENTAS[[#This Row],[Precio Venta]]*10%,0)</f>
        <v>1.5</v>
      </c>
      <c r="K2242" s="42">
        <f>IFERROR(VLOOKUP(VENTAS[[#This Row],[Código del producto Vendido]],STOCK[],13,FALSE),VENTAS[[#This Row],[Precio Venta]]*0.6)-VENTAS[[#This Row],[Comisión Unitaria 10%]]</f>
        <v>12</v>
      </c>
      <c r="L2242" s="42">
        <f>VENTAS[[#This Row],[Cantidad]]*(VENTAS[[#This Row],[Precio Venta]]-VENTAS[[#This Row],[Costo Unitario SIN Comision]]-VENTAS[[#This Row],[Comisión Unitaria 10%]]-0.01*VENTAS[[#This Row],[Precio Venta]])</f>
        <v>1.35</v>
      </c>
      <c r="M2242" s="46"/>
      <c r="N2242" s="47" t="s">
        <v>27096</v>
      </c>
    </row>
    <row r="2243" ht="34" customHeight="1" spans="1:14">
      <c r="A2243" s="38">
        <v>45814.762337963</v>
      </c>
      <c r="B2243" s="39"/>
      <c r="C2243" s="39"/>
      <c r="D2243" s="39" t="s">
        <v>25960</v>
      </c>
      <c r="E2243" s="39" t="s">
        <v>27097</v>
      </c>
      <c r="F2243" s="41" t="s">
        <v>26243</v>
      </c>
      <c r="G2243" s="39">
        <v>1</v>
      </c>
      <c r="H2243" s="42">
        <v>25</v>
      </c>
      <c r="I2243" s="44">
        <f>VENTAS[[#This Row],[Cantidad]]*VENTAS[[#This Row],[Precio Venta]]</f>
        <v>25</v>
      </c>
      <c r="J2243" s="42">
        <f>IF(VENTAS[[#This Row],[Nombre del Gestor]]&gt;1,VENTAS[[#This Row],[Precio Venta]]*10%,0)</f>
        <v>2.5</v>
      </c>
      <c r="K2243" s="42">
        <f>IFERROR(VLOOKUP(VENTAS[[#This Row],[Código del producto Vendido]],STOCK[],13,FALSE),VENTAS[[#This Row],[Precio Venta]]*0.6)-VENTAS[[#This Row],[Comisión Unitaria 10%]]</f>
        <v>12.5</v>
      </c>
      <c r="L2243" s="42">
        <f>VENTAS[[#This Row],[Cantidad]]*(VENTAS[[#This Row],[Precio Venta]]-VENTAS[[#This Row],[Costo Unitario SIN Comision]]-VENTAS[[#This Row],[Comisión Unitaria 10%]]-0.01*VENTAS[[#This Row],[Precio Venta]])</f>
        <v>9.75</v>
      </c>
      <c r="M2243" s="46"/>
      <c r="N2243" s="47" t="s">
        <v>27098</v>
      </c>
    </row>
    <row r="2244" ht="17" customHeight="1" spans="1:14">
      <c r="A2244" s="38">
        <v>45814.762337963</v>
      </c>
      <c r="B2244" s="39"/>
      <c r="C2244" s="39"/>
      <c r="D2244" s="39" t="s">
        <v>25960</v>
      </c>
      <c r="E2244" s="39" t="s">
        <v>19114</v>
      </c>
      <c r="F2244" s="41" t="s">
        <v>19115</v>
      </c>
      <c r="G2244" s="39">
        <v>1</v>
      </c>
      <c r="H2244" s="42">
        <v>25</v>
      </c>
      <c r="I2244" s="44">
        <f>VENTAS[[#This Row],[Cantidad]]*VENTAS[[#This Row],[Precio Venta]]</f>
        <v>25</v>
      </c>
      <c r="J2244" s="42">
        <f>IF(VENTAS[[#This Row],[Nombre del Gestor]]&gt;1,VENTAS[[#This Row],[Precio Venta]]*10%,0)</f>
        <v>2.5</v>
      </c>
      <c r="K2244" s="42">
        <f>IFERROR(VLOOKUP(VENTAS[[#This Row],[Código del producto Vendido]],STOCK[],13,FALSE),VENTAS[[#This Row],[Precio Venta]]*0.6)-VENTAS[[#This Row],[Comisión Unitaria 10%]]</f>
        <v>12</v>
      </c>
      <c r="L2244" s="42">
        <f>VENTAS[[#This Row],[Cantidad]]*(VENTAS[[#This Row],[Precio Venta]]-VENTAS[[#This Row],[Costo Unitario SIN Comision]]-VENTAS[[#This Row],[Comisión Unitaria 10%]]-0.01*VENTAS[[#This Row],[Precio Venta]])</f>
        <v>10.25</v>
      </c>
      <c r="M2244" s="46"/>
      <c r="N2244" s="47" t="s">
        <v>27099</v>
      </c>
    </row>
    <row r="2245" ht="34" customHeight="1" spans="1:14">
      <c r="A2245" s="38">
        <v>45814.762337963</v>
      </c>
      <c r="B2245" s="39"/>
      <c r="C2245" s="39"/>
      <c r="D2245" s="39" t="s">
        <v>25960</v>
      </c>
      <c r="E2245" s="39" t="s">
        <v>27100</v>
      </c>
      <c r="F2245" s="41" t="s">
        <v>19769</v>
      </c>
      <c r="G2245" s="39">
        <v>1</v>
      </c>
      <c r="H2245" s="42">
        <v>28</v>
      </c>
      <c r="I2245" s="44">
        <f>VENTAS[[#This Row],[Cantidad]]*VENTAS[[#This Row],[Precio Venta]]</f>
        <v>28</v>
      </c>
      <c r="J2245" s="42">
        <f>IF(VENTAS[[#This Row],[Nombre del Gestor]]&gt;1,VENTAS[[#This Row],[Precio Venta]]*10%,0)</f>
        <v>2.8</v>
      </c>
      <c r="K2245" s="42">
        <f>IFERROR(VLOOKUP(VENTAS[[#This Row],[Código del producto Vendido]],STOCK[],13,FALSE),VENTAS[[#This Row],[Precio Venta]]*0.6)-VENTAS[[#This Row],[Comisión Unitaria 10%]]</f>
        <v>14</v>
      </c>
      <c r="L2245" s="42">
        <f>VENTAS[[#This Row],[Cantidad]]*(VENTAS[[#This Row],[Precio Venta]]-VENTAS[[#This Row],[Costo Unitario SIN Comision]]-VENTAS[[#This Row],[Comisión Unitaria 10%]]-0.01*VENTAS[[#This Row],[Precio Venta]])</f>
        <v>10.92</v>
      </c>
      <c r="M2245" s="46"/>
      <c r="N2245" s="47" t="s">
        <v>27101</v>
      </c>
    </row>
    <row r="2246" ht="17" customHeight="1" spans="1:14">
      <c r="A2246" s="38">
        <v>45814.7636574074</v>
      </c>
      <c r="B2246" s="39"/>
      <c r="C2246" s="39"/>
      <c r="D2246" s="39" t="s">
        <v>23345</v>
      </c>
      <c r="E2246" s="39" t="s">
        <v>27102</v>
      </c>
      <c r="F2246" s="41" t="s">
        <v>19722</v>
      </c>
      <c r="G2246" s="39">
        <v>1</v>
      </c>
      <c r="H2246" s="42">
        <v>30</v>
      </c>
      <c r="I2246" s="44">
        <f>VENTAS[[#This Row],[Cantidad]]*VENTAS[[#This Row],[Precio Venta]]</f>
        <v>30</v>
      </c>
      <c r="J2246" s="42">
        <f>IF(VENTAS[[#This Row],[Nombre del Gestor]]&gt;1,VENTAS[[#This Row],[Precio Venta]]*10%,0)</f>
        <v>3</v>
      </c>
      <c r="K2246" s="42">
        <f>IFERROR(VLOOKUP(VENTAS[[#This Row],[Código del producto Vendido]],STOCK[],13,FALSE),VENTAS[[#This Row],[Precio Venta]]*0.6)-VENTAS[[#This Row],[Comisión Unitaria 10%]]</f>
        <v>15</v>
      </c>
      <c r="L2246" s="42">
        <f>VENTAS[[#This Row],[Cantidad]]*(VENTAS[[#This Row],[Precio Venta]]-VENTAS[[#This Row],[Costo Unitario SIN Comision]]-VENTAS[[#This Row],[Comisión Unitaria 10%]]-0.01*VENTAS[[#This Row],[Precio Venta]])</f>
        <v>11.7</v>
      </c>
      <c r="M2246" s="46"/>
      <c r="N2246" s="47" t="s">
        <v>27103</v>
      </c>
    </row>
    <row r="2247" ht="34" customHeight="1" spans="1:14">
      <c r="A2247" s="38">
        <v>45814.7636574074</v>
      </c>
      <c r="B2247" s="39"/>
      <c r="C2247" s="39"/>
      <c r="D2247" s="39" t="s">
        <v>23345</v>
      </c>
      <c r="E2247" s="39" t="s">
        <v>19765</v>
      </c>
      <c r="F2247" s="41" t="s">
        <v>19764</v>
      </c>
      <c r="G2247" s="39">
        <v>1</v>
      </c>
      <c r="H2247" s="42">
        <v>22</v>
      </c>
      <c r="I2247" s="44">
        <f>VENTAS[[#This Row],[Cantidad]]*VENTAS[[#This Row],[Precio Venta]]</f>
        <v>22</v>
      </c>
      <c r="J2247" s="42">
        <f>IF(VENTAS[[#This Row],[Nombre del Gestor]]&gt;1,VENTAS[[#This Row],[Precio Venta]]*10%,0)</f>
        <v>2.2</v>
      </c>
      <c r="K2247" s="42">
        <f>IFERROR(VLOOKUP(VENTAS[[#This Row],[Código del producto Vendido]],STOCK[],13,FALSE),VENTAS[[#This Row],[Precio Venta]]*0.6)-VENTAS[[#This Row],[Comisión Unitaria 10%]]</f>
        <v>12</v>
      </c>
      <c r="L2247" s="42">
        <f>VENTAS[[#This Row],[Cantidad]]*(VENTAS[[#This Row],[Precio Venta]]-VENTAS[[#This Row],[Costo Unitario SIN Comision]]-VENTAS[[#This Row],[Comisión Unitaria 10%]]-0.01*VENTAS[[#This Row],[Precio Venta]])</f>
        <v>7.58</v>
      </c>
      <c r="M2247" s="46"/>
      <c r="N2247" s="47" t="s">
        <v>27104</v>
      </c>
    </row>
    <row r="2248" ht="34" customHeight="1" spans="1:14">
      <c r="A2248" s="38">
        <v>45815.4604166667</v>
      </c>
      <c r="B2248" s="39"/>
      <c r="C2248" s="39"/>
      <c r="D2248" s="39"/>
      <c r="E2248" s="39" t="s">
        <v>18511</v>
      </c>
      <c r="F2248" s="41" t="s">
        <v>18510</v>
      </c>
      <c r="G2248" s="39">
        <v>1</v>
      </c>
      <c r="H2248" s="42">
        <v>25</v>
      </c>
      <c r="I2248" s="44">
        <f>VENTAS[[#This Row],[Cantidad]]*VENTAS[[#This Row],[Precio Venta]]</f>
        <v>25</v>
      </c>
      <c r="J2248" s="42">
        <f>IF(VENTAS[[#This Row],[Nombre del Gestor]]&gt;1,VENTAS[[#This Row],[Precio Venta]]*10%,0)</f>
        <v>0</v>
      </c>
      <c r="K2248" s="42">
        <f>IFERROR(VLOOKUP(VENTAS[[#This Row],[Código del producto Vendido]],STOCK[],13,FALSE),VENTAS[[#This Row],[Precio Venta]]*0.6)-VENTAS[[#This Row],[Comisión Unitaria 10%]]</f>
        <v>14.5</v>
      </c>
      <c r="L2248" s="42">
        <f>VENTAS[[#This Row],[Cantidad]]*(VENTAS[[#This Row],[Precio Venta]]-VENTAS[[#This Row],[Costo Unitario SIN Comision]]-VENTAS[[#This Row],[Comisión Unitaria 10%]]-0.01*VENTAS[[#This Row],[Precio Venta]])</f>
        <v>10.25</v>
      </c>
      <c r="M2248" s="46"/>
      <c r="N2248" s="47" t="s">
        <v>27105</v>
      </c>
    </row>
    <row r="2249" ht="17" customHeight="1" spans="1:14">
      <c r="A2249" s="38">
        <v>45815.4604166667</v>
      </c>
      <c r="B2249" s="39"/>
      <c r="C2249" s="39"/>
      <c r="D2249" s="39"/>
      <c r="E2249" s="39" t="s">
        <v>18595</v>
      </c>
      <c r="F2249" s="41" t="s">
        <v>18596</v>
      </c>
      <c r="G2249" s="39">
        <v>1</v>
      </c>
      <c r="H2249" s="42">
        <v>30</v>
      </c>
      <c r="I2249" s="44">
        <f>VENTAS[[#This Row],[Cantidad]]*VENTAS[[#This Row],[Precio Venta]]</f>
        <v>30</v>
      </c>
      <c r="J2249" s="42">
        <f>IF(VENTAS[[#This Row],[Nombre del Gestor]]&gt;1,VENTAS[[#This Row],[Precio Venta]]*10%,0)</f>
        <v>0</v>
      </c>
      <c r="K2249" s="42">
        <f>IFERROR(VLOOKUP(VENTAS[[#This Row],[Código del producto Vendido]],STOCK[],13,FALSE),VENTAS[[#This Row],[Precio Venta]]*0.6)-VENTAS[[#This Row],[Comisión Unitaria 10%]]</f>
        <v>15</v>
      </c>
      <c r="L2249" s="42">
        <f>VENTAS[[#This Row],[Cantidad]]*(VENTAS[[#This Row],[Precio Venta]]-VENTAS[[#This Row],[Costo Unitario SIN Comision]]-VENTAS[[#This Row],[Comisión Unitaria 10%]]-0.01*VENTAS[[#This Row],[Precio Venta]])</f>
        <v>14.7</v>
      </c>
      <c r="M2249" s="46"/>
      <c r="N2249" s="47" t="s">
        <v>27106</v>
      </c>
    </row>
    <row r="2250" ht="34" customHeight="1" spans="1:14">
      <c r="A2250" s="38">
        <v>45815.4604166667</v>
      </c>
      <c r="B2250" s="39"/>
      <c r="C2250" s="39"/>
      <c r="D2250" s="39"/>
      <c r="E2250" s="39" t="s">
        <v>27107</v>
      </c>
      <c r="F2250" s="41" t="s">
        <v>27108</v>
      </c>
      <c r="G2250" s="39">
        <v>1</v>
      </c>
      <c r="H2250" s="42">
        <v>10</v>
      </c>
      <c r="I2250" s="44">
        <f>VENTAS[[#This Row],[Cantidad]]*VENTAS[[#This Row],[Precio Venta]]</f>
        <v>10</v>
      </c>
      <c r="J2250" s="42">
        <f>IF(VENTAS[[#This Row],[Nombre del Gestor]]&gt;1,VENTAS[[#This Row],[Precio Venta]]*10%,0)</f>
        <v>0</v>
      </c>
      <c r="K2250" s="42">
        <f>IFERROR(VLOOKUP(VENTAS[[#This Row],[Código del producto Vendido]],STOCK[],13,FALSE),VENTAS[[#This Row],[Precio Venta]]*0.6)-VENTAS[[#This Row],[Comisión Unitaria 10%]]</f>
        <v>6</v>
      </c>
      <c r="L2250" s="42">
        <f>VENTAS[[#This Row],[Cantidad]]*(VENTAS[[#This Row],[Precio Venta]]-VENTAS[[#This Row],[Costo Unitario SIN Comision]]-VENTAS[[#This Row],[Comisión Unitaria 10%]]-0.01*VENTAS[[#This Row],[Precio Venta]])</f>
        <v>3.9</v>
      </c>
      <c r="M2250" s="46"/>
      <c r="N2250" s="47" t="s">
        <v>27109</v>
      </c>
    </row>
    <row r="2251" ht="17" customHeight="1" spans="1:14">
      <c r="A2251" s="38">
        <v>45815.4847106481</v>
      </c>
      <c r="B2251" s="39"/>
      <c r="C2251" s="39"/>
      <c r="D2251" s="39" t="s">
        <v>26610</v>
      </c>
      <c r="E2251" s="39" t="s">
        <v>27110</v>
      </c>
      <c r="F2251" s="41" t="s">
        <v>20106</v>
      </c>
      <c r="G2251" s="39">
        <v>1</v>
      </c>
      <c r="H2251" s="42">
        <v>30</v>
      </c>
      <c r="I2251" s="44">
        <f>VENTAS[[#This Row],[Cantidad]]*VENTAS[[#This Row],[Precio Venta]]</f>
        <v>30</v>
      </c>
      <c r="J2251" s="42">
        <f>IF(VENTAS[[#This Row],[Nombre del Gestor]]&gt;1,VENTAS[[#This Row],[Precio Venta]]*10%,0)</f>
        <v>3</v>
      </c>
      <c r="K2251" s="42">
        <f>IFERROR(VLOOKUP(VENTAS[[#This Row],[Código del producto Vendido]],STOCK[],13,FALSE),VENTAS[[#This Row],[Precio Venta]]*0.6)-VENTAS[[#This Row],[Comisión Unitaria 10%]]</f>
        <v>15</v>
      </c>
      <c r="L2251" s="42">
        <f>VENTAS[[#This Row],[Cantidad]]*(VENTAS[[#This Row],[Precio Venta]]-VENTAS[[#This Row],[Costo Unitario SIN Comision]]-VENTAS[[#This Row],[Comisión Unitaria 10%]]-0.01*VENTAS[[#This Row],[Precio Venta]])</f>
        <v>11.7</v>
      </c>
      <c r="M2251" s="46"/>
      <c r="N2251" s="47" t="s">
        <v>27111</v>
      </c>
    </row>
    <row r="2252" ht="34" customHeight="1" spans="1:14">
      <c r="A2252" s="38">
        <v>45815.4847106481</v>
      </c>
      <c r="B2252" s="39"/>
      <c r="C2252" s="39"/>
      <c r="D2252" s="39" t="s">
        <v>26610</v>
      </c>
      <c r="E2252" s="39" t="s">
        <v>27112</v>
      </c>
      <c r="F2252" s="41" t="s">
        <v>27113</v>
      </c>
      <c r="G2252" s="39">
        <v>1</v>
      </c>
      <c r="H2252" s="42">
        <v>30</v>
      </c>
      <c r="I2252" s="44">
        <f>VENTAS[[#This Row],[Cantidad]]*VENTAS[[#This Row],[Precio Venta]]</f>
        <v>30</v>
      </c>
      <c r="J2252" s="42">
        <f>IF(VENTAS[[#This Row],[Nombre del Gestor]]&gt;1,VENTAS[[#This Row],[Precio Venta]]*10%,0)</f>
        <v>3</v>
      </c>
      <c r="K2252" s="42">
        <f>IFERROR(VLOOKUP(VENTAS[[#This Row],[Código del producto Vendido]],STOCK[],13,FALSE),VENTAS[[#This Row],[Precio Venta]]*0.6)-VENTAS[[#This Row],[Comisión Unitaria 10%]]</f>
        <v>15</v>
      </c>
      <c r="L2252" s="42">
        <f>VENTAS[[#This Row],[Cantidad]]*(VENTAS[[#This Row],[Precio Venta]]-VENTAS[[#This Row],[Costo Unitario SIN Comision]]-VENTAS[[#This Row],[Comisión Unitaria 10%]]-0.01*VENTAS[[#This Row],[Precio Venta]])</f>
        <v>11.7</v>
      </c>
      <c r="M2252" s="46"/>
      <c r="N2252" s="47" t="s">
        <v>27114</v>
      </c>
    </row>
    <row r="2253" ht="34" customHeight="1" spans="1:14">
      <c r="A2253" s="38">
        <v>45815.4847106481</v>
      </c>
      <c r="B2253" s="39"/>
      <c r="C2253" s="39"/>
      <c r="D2253" s="39" t="s">
        <v>26610</v>
      </c>
      <c r="E2253" s="39" t="s">
        <v>19464</v>
      </c>
      <c r="F2253" s="41" t="s">
        <v>19465</v>
      </c>
      <c r="G2253" s="39">
        <v>1</v>
      </c>
      <c r="H2253" s="42">
        <v>20</v>
      </c>
      <c r="I2253" s="44">
        <f>VENTAS[[#This Row],[Cantidad]]*VENTAS[[#This Row],[Precio Venta]]</f>
        <v>20</v>
      </c>
      <c r="J2253" s="42">
        <f>IF(VENTAS[[#This Row],[Nombre del Gestor]]&gt;1,VENTAS[[#This Row],[Precio Venta]]*10%,0)</f>
        <v>2</v>
      </c>
      <c r="K2253" s="42">
        <f>IFERROR(VLOOKUP(VENTAS[[#This Row],[Código del producto Vendido]],STOCK[],13,FALSE),VENTAS[[#This Row],[Precio Venta]]*0.6)-VENTAS[[#This Row],[Comisión Unitaria 10%]]</f>
        <v>12</v>
      </c>
      <c r="L2253" s="42">
        <f>VENTAS[[#This Row],[Cantidad]]*(VENTAS[[#This Row],[Precio Venta]]-VENTAS[[#This Row],[Costo Unitario SIN Comision]]-VENTAS[[#This Row],[Comisión Unitaria 10%]]-0.01*VENTAS[[#This Row],[Precio Venta]])</f>
        <v>5.8</v>
      </c>
      <c r="M2253" s="46"/>
      <c r="N2253" s="47" t="s">
        <v>27115</v>
      </c>
    </row>
    <row r="2254" ht="17" customHeight="1" spans="1:14">
      <c r="A2254" s="38">
        <v>45815.4847106481</v>
      </c>
      <c r="B2254" s="39"/>
      <c r="C2254" s="39"/>
      <c r="D2254" s="39" t="s">
        <v>26610</v>
      </c>
      <c r="E2254" s="39" t="s">
        <v>17891</v>
      </c>
      <c r="F2254" s="41" t="s">
        <v>17892</v>
      </c>
      <c r="G2254" s="39">
        <v>1</v>
      </c>
      <c r="H2254" s="42">
        <v>25</v>
      </c>
      <c r="I2254" s="44">
        <f>VENTAS[[#This Row],[Cantidad]]*VENTAS[[#This Row],[Precio Venta]]</f>
        <v>25</v>
      </c>
      <c r="J2254" s="42">
        <f>IF(VENTAS[[#This Row],[Nombre del Gestor]]&gt;1,VENTAS[[#This Row],[Precio Venta]]*10%,0)</f>
        <v>2.5</v>
      </c>
      <c r="K2254" s="42">
        <f>IFERROR(VLOOKUP(VENTAS[[#This Row],[Código del producto Vendido]],STOCK[],13,FALSE),VENTAS[[#This Row],[Precio Venta]]*0.6)-VENTAS[[#This Row],[Comisión Unitaria 10%]]</f>
        <v>12</v>
      </c>
      <c r="L2254" s="42">
        <f>VENTAS[[#This Row],[Cantidad]]*(VENTAS[[#This Row],[Precio Venta]]-VENTAS[[#This Row],[Costo Unitario SIN Comision]]-VENTAS[[#This Row],[Comisión Unitaria 10%]]-0.01*VENTAS[[#This Row],[Precio Venta]])</f>
        <v>10.25</v>
      </c>
      <c r="M2254" s="46"/>
      <c r="N2254" s="47" t="s">
        <v>27116</v>
      </c>
    </row>
    <row r="2255" ht="34" customHeight="1" spans="1:14">
      <c r="A2255" s="38">
        <v>45815.4847106481</v>
      </c>
      <c r="B2255" s="39"/>
      <c r="C2255" s="39"/>
      <c r="D2255" s="39" t="s">
        <v>26610</v>
      </c>
      <c r="E2255" s="39" t="s">
        <v>27117</v>
      </c>
      <c r="F2255" s="41" t="s">
        <v>20104</v>
      </c>
      <c r="G2255" s="39">
        <v>1</v>
      </c>
      <c r="H2255" s="42">
        <v>25</v>
      </c>
      <c r="I2255" s="44">
        <f>VENTAS[[#This Row],[Cantidad]]*VENTAS[[#This Row],[Precio Venta]]</f>
        <v>25</v>
      </c>
      <c r="J2255" s="42">
        <f>IF(VENTAS[[#This Row],[Nombre del Gestor]]&gt;1,VENTAS[[#This Row],[Precio Venta]]*10%,0)</f>
        <v>2.5</v>
      </c>
      <c r="K2255" s="42">
        <f>IFERROR(VLOOKUP(VENTAS[[#This Row],[Código del producto Vendido]],STOCK[],13,FALSE),VENTAS[[#This Row],[Precio Venta]]*0.6)-VENTAS[[#This Row],[Comisión Unitaria 10%]]</f>
        <v>12.5</v>
      </c>
      <c r="L2255" s="42">
        <f>VENTAS[[#This Row],[Cantidad]]*(VENTAS[[#This Row],[Precio Venta]]-VENTAS[[#This Row],[Costo Unitario SIN Comision]]-VENTAS[[#This Row],[Comisión Unitaria 10%]]-0.01*VENTAS[[#This Row],[Precio Venta]])</f>
        <v>9.75</v>
      </c>
      <c r="M2255" s="46"/>
      <c r="N2255" s="47" t="s">
        <v>27118</v>
      </c>
    </row>
    <row r="2256" ht="17" customHeight="1" spans="1:14">
      <c r="A2256" s="38">
        <v>45815.4847106481</v>
      </c>
      <c r="B2256" s="39"/>
      <c r="C2256" s="39"/>
      <c r="D2256" s="39" t="s">
        <v>26610</v>
      </c>
      <c r="E2256" s="39" t="s">
        <v>18704</v>
      </c>
      <c r="F2256" s="41" t="s">
        <v>18496</v>
      </c>
      <c r="G2256" s="39">
        <v>1</v>
      </c>
      <c r="H2256" s="42">
        <v>30</v>
      </c>
      <c r="I2256" s="44">
        <f>VENTAS[[#This Row],[Cantidad]]*VENTAS[[#This Row],[Precio Venta]]</f>
        <v>30</v>
      </c>
      <c r="J2256" s="42">
        <f>IF(VENTAS[[#This Row],[Nombre del Gestor]]&gt;1,VENTAS[[#This Row],[Precio Venta]]*10%,0)</f>
        <v>3</v>
      </c>
      <c r="K2256" s="42">
        <f>IFERROR(VLOOKUP(VENTAS[[#This Row],[Código del producto Vendido]],STOCK[],13,FALSE),VENTAS[[#This Row],[Precio Venta]]*0.6)-VENTAS[[#This Row],[Comisión Unitaria 10%]]</f>
        <v>12</v>
      </c>
      <c r="L2256" s="42">
        <f>VENTAS[[#This Row],[Cantidad]]*(VENTAS[[#This Row],[Precio Venta]]-VENTAS[[#This Row],[Costo Unitario SIN Comision]]-VENTAS[[#This Row],[Comisión Unitaria 10%]]-0.01*VENTAS[[#This Row],[Precio Venta]])</f>
        <v>14.7</v>
      </c>
      <c r="M2256" s="46"/>
      <c r="N2256" s="47" t="s">
        <v>27119</v>
      </c>
    </row>
    <row r="2257" ht="34" customHeight="1" spans="1:14">
      <c r="A2257" s="38">
        <v>45815.4847106481</v>
      </c>
      <c r="B2257" s="39"/>
      <c r="C2257" s="39"/>
      <c r="D2257" s="39" t="s">
        <v>26610</v>
      </c>
      <c r="E2257" s="39" t="s">
        <v>27120</v>
      </c>
      <c r="F2257" s="41" t="s">
        <v>20046</v>
      </c>
      <c r="G2257" s="39">
        <v>1</v>
      </c>
      <c r="H2257" s="42">
        <v>20</v>
      </c>
      <c r="I2257" s="44">
        <f>VENTAS[[#This Row],[Cantidad]]*VENTAS[[#This Row],[Precio Venta]]</f>
        <v>20</v>
      </c>
      <c r="J2257" s="42">
        <f>IF(VENTAS[[#This Row],[Nombre del Gestor]]&gt;1,VENTAS[[#This Row],[Precio Venta]]*10%,0)</f>
        <v>2</v>
      </c>
      <c r="K2257" s="42">
        <f>IFERROR(VLOOKUP(VENTAS[[#This Row],[Código del producto Vendido]],STOCK[],13,FALSE),VENTAS[[#This Row],[Precio Venta]]*0.6)-VENTAS[[#This Row],[Comisión Unitaria 10%]]</f>
        <v>10</v>
      </c>
      <c r="L2257" s="42">
        <f>VENTAS[[#This Row],[Cantidad]]*(VENTAS[[#This Row],[Precio Venta]]-VENTAS[[#This Row],[Costo Unitario SIN Comision]]-VENTAS[[#This Row],[Comisión Unitaria 10%]]-0.01*VENTAS[[#This Row],[Precio Venta]])</f>
        <v>7.8</v>
      </c>
      <c r="M2257" s="46"/>
      <c r="N2257" s="47" t="s">
        <v>27121</v>
      </c>
    </row>
    <row r="2258" ht="34" customHeight="1" spans="1:14">
      <c r="A2258" s="38">
        <v>45815.4847106481</v>
      </c>
      <c r="B2258" s="39"/>
      <c r="C2258" s="39"/>
      <c r="D2258" s="39" t="s">
        <v>26610</v>
      </c>
      <c r="E2258" s="39" t="s">
        <v>27122</v>
      </c>
      <c r="F2258" s="41" t="s">
        <v>20033</v>
      </c>
      <c r="G2258" s="39">
        <v>1</v>
      </c>
      <c r="H2258" s="42">
        <v>30</v>
      </c>
      <c r="I2258" s="44">
        <f>VENTAS[[#This Row],[Cantidad]]*VENTAS[[#This Row],[Precio Venta]]</f>
        <v>30</v>
      </c>
      <c r="J2258" s="42">
        <f>IF(VENTAS[[#This Row],[Nombre del Gestor]]&gt;1,VENTAS[[#This Row],[Precio Venta]]*10%,0)</f>
        <v>3</v>
      </c>
      <c r="K2258" s="42">
        <f>IFERROR(VLOOKUP(VENTAS[[#This Row],[Código del producto Vendido]],STOCK[],13,FALSE),VENTAS[[#This Row],[Precio Venta]]*0.6)-VENTAS[[#This Row],[Comisión Unitaria 10%]]</f>
        <v>15</v>
      </c>
      <c r="L2258" s="42">
        <f>VENTAS[[#This Row],[Cantidad]]*(VENTAS[[#This Row],[Precio Venta]]-VENTAS[[#This Row],[Costo Unitario SIN Comision]]-VENTAS[[#This Row],[Comisión Unitaria 10%]]-0.01*VENTAS[[#This Row],[Precio Venta]])</f>
        <v>11.7</v>
      </c>
      <c r="M2258" s="46"/>
      <c r="N2258" s="47" t="s">
        <v>27123</v>
      </c>
    </row>
    <row r="2259" ht="17" customHeight="1" spans="1:14">
      <c r="A2259" s="38">
        <v>45815.4847106481</v>
      </c>
      <c r="B2259" s="39"/>
      <c r="C2259" s="39"/>
      <c r="D2259" s="39" t="s">
        <v>26610</v>
      </c>
      <c r="E2259" s="39" t="s">
        <v>27124</v>
      </c>
      <c r="F2259" s="41" t="s">
        <v>20187</v>
      </c>
      <c r="G2259" s="39">
        <v>1</v>
      </c>
      <c r="H2259" s="42">
        <v>20</v>
      </c>
      <c r="I2259" s="44">
        <f>VENTAS[[#This Row],[Cantidad]]*VENTAS[[#This Row],[Precio Venta]]</f>
        <v>20</v>
      </c>
      <c r="J2259" s="42">
        <f>IF(VENTAS[[#This Row],[Nombre del Gestor]]&gt;1,VENTAS[[#This Row],[Precio Venta]]*10%,0)</f>
        <v>2</v>
      </c>
      <c r="K2259" s="42">
        <f>IFERROR(VLOOKUP(VENTAS[[#This Row],[Código del producto Vendido]],STOCK[],13,FALSE),VENTAS[[#This Row],[Precio Venta]]*0.6)-VENTAS[[#This Row],[Comisión Unitaria 10%]]</f>
        <v>10</v>
      </c>
      <c r="L2259" s="42">
        <f>VENTAS[[#This Row],[Cantidad]]*(VENTAS[[#This Row],[Precio Venta]]-VENTAS[[#This Row],[Costo Unitario SIN Comision]]-VENTAS[[#This Row],[Comisión Unitaria 10%]]-0.01*VENTAS[[#This Row],[Precio Venta]])</f>
        <v>7.8</v>
      </c>
      <c r="M2259" s="46"/>
      <c r="N2259" s="47" t="s">
        <v>27125</v>
      </c>
    </row>
    <row r="2260" ht="34" customHeight="1" spans="1:14">
      <c r="A2260" s="38">
        <v>45815.6015740741</v>
      </c>
      <c r="B2260" s="39"/>
      <c r="C2260" s="39"/>
      <c r="D2260" s="39"/>
      <c r="E2260" s="39" t="s">
        <v>18485</v>
      </c>
      <c r="F2260" s="41" t="s">
        <v>18486</v>
      </c>
      <c r="G2260" s="39">
        <v>1</v>
      </c>
      <c r="H2260" s="42">
        <v>25</v>
      </c>
      <c r="I2260" s="44">
        <f>VENTAS[[#This Row],[Cantidad]]*VENTAS[[#This Row],[Precio Venta]]</f>
        <v>25</v>
      </c>
      <c r="J2260" s="42">
        <f>IF(VENTAS[[#This Row],[Nombre del Gestor]]&gt;1,VENTAS[[#This Row],[Precio Venta]]*10%,0)</f>
        <v>0</v>
      </c>
      <c r="K2260" s="42">
        <f>IFERROR(VLOOKUP(VENTAS[[#This Row],[Código del producto Vendido]],STOCK[],13,FALSE),VENTAS[[#This Row],[Precio Venta]]*0.6)-VENTAS[[#This Row],[Comisión Unitaria 10%]]</f>
        <v>14.5</v>
      </c>
      <c r="L2260" s="42">
        <f>VENTAS[[#This Row],[Cantidad]]*(VENTAS[[#This Row],[Precio Venta]]-VENTAS[[#This Row],[Costo Unitario SIN Comision]]-VENTAS[[#This Row],[Comisión Unitaria 10%]]-0.01*VENTAS[[#This Row],[Precio Venta]])</f>
        <v>10.25</v>
      </c>
      <c r="M2260" s="46"/>
      <c r="N2260" s="47" t="s">
        <v>27126</v>
      </c>
    </row>
    <row r="2261" ht="17" customHeight="1" spans="1:14">
      <c r="A2261" s="38">
        <v>45815.6015740741</v>
      </c>
      <c r="B2261" s="39"/>
      <c r="C2261" s="39"/>
      <c r="D2261" s="39"/>
      <c r="E2261" s="39" t="s">
        <v>27127</v>
      </c>
      <c r="F2261" s="41" t="s">
        <v>27128</v>
      </c>
      <c r="G2261" s="39">
        <v>1</v>
      </c>
      <c r="H2261" s="42">
        <v>10</v>
      </c>
      <c r="I2261" s="44">
        <f>VENTAS[[#This Row],[Cantidad]]*VENTAS[[#This Row],[Precio Venta]]</f>
        <v>10</v>
      </c>
      <c r="J2261" s="42">
        <f>IF(VENTAS[[#This Row],[Nombre del Gestor]]&gt;1,VENTAS[[#This Row],[Precio Venta]]*10%,0)</f>
        <v>0</v>
      </c>
      <c r="K2261" s="42">
        <f>IFERROR(VLOOKUP(VENTAS[[#This Row],[Código del producto Vendido]],STOCK[],13,FALSE),VENTAS[[#This Row],[Precio Venta]]*0.6)-VENTAS[[#This Row],[Comisión Unitaria 10%]]</f>
        <v>6</v>
      </c>
      <c r="L2261" s="42">
        <f>VENTAS[[#This Row],[Cantidad]]*(VENTAS[[#This Row],[Precio Venta]]-VENTAS[[#This Row],[Costo Unitario SIN Comision]]-VENTAS[[#This Row],[Comisión Unitaria 10%]]-0.01*VENTAS[[#This Row],[Precio Venta]])</f>
        <v>3.9</v>
      </c>
      <c r="M2261" s="46"/>
      <c r="N2261" s="47" t="s">
        <v>27129</v>
      </c>
    </row>
    <row r="2262" ht="34" customHeight="1" spans="1:14">
      <c r="A2262" s="38">
        <v>45815.6015740741</v>
      </c>
      <c r="B2262" s="39"/>
      <c r="C2262" s="39"/>
      <c r="D2262" s="39"/>
      <c r="E2262" s="39" t="s">
        <v>27130</v>
      </c>
      <c r="F2262" s="41" t="s">
        <v>20026</v>
      </c>
      <c r="G2262" s="39">
        <v>1</v>
      </c>
      <c r="H2262" s="42">
        <v>4</v>
      </c>
      <c r="I2262" s="44">
        <f>VENTAS[[#This Row],[Cantidad]]*VENTAS[[#This Row],[Precio Venta]]</f>
        <v>4</v>
      </c>
      <c r="J2262" s="42">
        <f>IF(VENTAS[[#This Row],[Nombre del Gestor]]&gt;1,VENTAS[[#This Row],[Precio Venta]]*10%,0)</f>
        <v>0</v>
      </c>
      <c r="K2262" s="42">
        <f>IFERROR(VLOOKUP(VENTAS[[#This Row],[Código del producto Vendido]],STOCK[],13,FALSE),VENTAS[[#This Row],[Precio Venta]]*0.6)-VENTAS[[#This Row],[Comisión Unitaria 10%]]</f>
        <v>2.4</v>
      </c>
      <c r="L2262" s="42">
        <f>VENTAS[[#This Row],[Cantidad]]*(VENTAS[[#This Row],[Precio Venta]]-VENTAS[[#This Row],[Costo Unitario SIN Comision]]-VENTAS[[#This Row],[Comisión Unitaria 10%]]-0.01*VENTAS[[#This Row],[Precio Venta]])</f>
        <v>1.56</v>
      </c>
      <c r="M2262" s="46"/>
      <c r="N2262" s="47" t="s">
        <v>27131</v>
      </c>
    </row>
    <row r="2263" ht="34" customHeight="1" spans="1:14">
      <c r="A2263" s="38">
        <v>45815.6015740741</v>
      </c>
      <c r="B2263" s="39"/>
      <c r="C2263" s="39"/>
      <c r="D2263" s="39"/>
      <c r="E2263" s="39" t="s">
        <v>19641</v>
      </c>
      <c r="F2263" s="41" t="s">
        <v>19642</v>
      </c>
      <c r="G2263" s="39">
        <v>1</v>
      </c>
      <c r="H2263" s="42">
        <v>6</v>
      </c>
      <c r="I2263" s="44">
        <f>VENTAS[[#This Row],[Cantidad]]*VENTAS[[#This Row],[Precio Venta]]</f>
        <v>6</v>
      </c>
      <c r="J2263" s="42">
        <f>IF(VENTAS[[#This Row],[Nombre del Gestor]]&gt;1,VENTAS[[#This Row],[Precio Venta]]*10%,0)</f>
        <v>0</v>
      </c>
      <c r="K2263" s="42">
        <f>IFERROR(VLOOKUP(VENTAS[[#This Row],[Código del producto Vendido]],STOCK[],13,FALSE),VENTAS[[#This Row],[Precio Venta]]*0.6)-VENTAS[[#This Row],[Comisión Unitaria 10%]]</f>
        <v>2.6</v>
      </c>
      <c r="L2263" s="42">
        <f>VENTAS[[#This Row],[Cantidad]]*(VENTAS[[#This Row],[Precio Venta]]-VENTAS[[#This Row],[Costo Unitario SIN Comision]]-VENTAS[[#This Row],[Comisión Unitaria 10%]]-0.01*VENTAS[[#This Row],[Precio Venta]])</f>
        <v>3.34</v>
      </c>
      <c r="M2263" s="46"/>
      <c r="N2263" s="47" t="s">
        <v>27132</v>
      </c>
    </row>
    <row r="2264" ht="17" customHeight="1" spans="1:14">
      <c r="A2264" s="38">
        <v>45815.6015740741</v>
      </c>
      <c r="B2264" s="39"/>
      <c r="C2264" s="39"/>
      <c r="D2264" s="39"/>
      <c r="E2264" s="39" t="s">
        <v>18820</v>
      </c>
      <c r="F2264" s="41" t="s">
        <v>18821</v>
      </c>
      <c r="G2264" s="39">
        <v>1</v>
      </c>
      <c r="H2264" s="42">
        <v>30</v>
      </c>
      <c r="I2264" s="44">
        <f>VENTAS[[#This Row],[Cantidad]]*VENTAS[[#This Row],[Precio Venta]]</f>
        <v>30</v>
      </c>
      <c r="J2264" s="42">
        <f>IF(VENTAS[[#This Row],[Nombre del Gestor]]&gt;1,VENTAS[[#This Row],[Precio Venta]]*10%,0)</f>
        <v>0</v>
      </c>
      <c r="K2264" s="42">
        <f>IFERROR(VLOOKUP(VENTAS[[#This Row],[Código del producto Vendido]],STOCK[],13,FALSE),VENTAS[[#This Row],[Precio Venta]]*0.6)-VENTAS[[#This Row],[Comisión Unitaria 10%]]</f>
        <v>12.98</v>
      </c>
      <c r="L2264" s="42">
        <f>VENTAS[[#This Row],[Cantidad]]*(VENTAS[[#This Row],[Precio Venta]]-VENTAS[[#This Row],[Costo Unitario SIN Comision]]-VENTAS[[#This Row],[Comisión Unitaria 10%]]-0.01*VENTAS[[#This Row],[Precio Venta]])</f>
        <v>16.72</v>
      </c>
      <c r="M2264" s="46"/>
      <c r="N2264" s="47" t="s">
        <v>27133</v>
      </c>
    </row>
    <row r="2265" ht="34" customHeight="1" spans="1:14">
      <c r="A2265" s="38">
        <v>45815.6015740741</v>
      </c>
      <c r="B2265" s="39"/>
      <c r="C2265" s="39"/>
      <c r="D2265" s="39"/>
      <c r="E2265" s="39" t="s">
        <v>27134</v>
      </c>
      <c r="F2265" s="41" t="s">
        <v>20226</v>
      </c>
      <c r="G2265" s="39">
        <v>1</v>
      </c>
      <c r="H2265" s="42">
        <v>10</v>
      </c>
      <c r="I2265" s="44">
        <f>VENTAS[[#This Row],[Cantidad]]*VENTAS[[#This Row],[Precio Venta]]</f>
        <v>10</v>
      </c>
      <c r="J2265" s="42">
        <f>IF(VENTAS[[#This Row],[Nombre del Gestor]]&gt;1,VENTAS[[#This Row],[Precio Venta]]*10%,0)</f>
        <v>0</v>
      </c>
      <c r="K2265" s="42">
        <f>IFERROR(VLOOKUP(VENTAS[[#This Row],[Código del producto Vendido]],STOCK[],13,FALSE),VENTAS[[#This Row],[Precio Venta]]*0.6)-VENTAS[[#This Row],[Comisión Unitaria 10%]]</f>
        <v>6</v>
      </c>
      <c r="L2265" s="42">
        <f>VENTAS[[#This Row],[Cantidad]]*(VENTAS[[#This Row],[Precio Venta]]-VENTAS[[#This Row],[Costo Unitario SIN Comision]]-VENTAS[[#This Row],[Comisión Unitaria 10%]]-0.01*VENTAS[[#This Row],[Precio Venta]])</f>
        <v>3.9</v>
      </c>
      <c r="M2265" s="46"/>
      <c r="N2265" s="47" t="s">
        <v>27135</v>
      </c>
    </row>
    <row r="2266" ht="17" customHeight="1" spans="1:14">
      <c r="A2266" s="38">
        <v>45815.6015740741</v>
      </c>
      <c r="B2266" s="39"/>
      <c r="C2266" s="39"/>
      <c r="D2266" s="39"/>
      <c r="E2266" s="39" t="s">
        <v>27136</v>
      </c>
      <c r="F2266" s="41" t="s">
        <v>20056</v>
      </c>
      <c r="G2266" s="39">
        <v>1</v>
      </c>
      <c r="H2266" s="42">
        <v>20</v>
      </c>
      <c r="I2266" s="44">
        <f>VENTAS[[#This Row],[Cantidad]]*VENTAS[[#This Row],[Precio Venta]]</f>
        <v>20</v>
      </c>
      <c r="J2266" s="42">
        <f>IF(VENTAS[[#This Row],[Nombre del Gestor]]&gt;1,VENTAS[[#This Row],[Precio Venta]]*10%,0)</f>
        <v>0</v>
      </c>
      <c r="K2266" s="42">
        <f>IFERROR(VLOOKUP(VENTAS[[#This Row],[Código del producto Vendido]],STOCK[],13,FALSE),VENTAS[[#This Row],[Precio Venta]]*0.6)-VENTAS[[#This Row],[Comisión Unitaria 10%]]</f>
        <v>12</v>
      </c>
      <c r="L2266" s="42">
        <f>VENTAS[[#This Row],[Cantidad]]*(VENTAS[[#This Row],[Precio Venta]]-VENTAS[[#This Row],[Costo Unitario SIN Comision]]-VENTAS[[#This Row],[Comisión Unitaria 10%]]-0.01*VENTAS[[#This Row],[Precio Venta]])</f>
        <v>7.8</v>
      </c>
      <c r="M2266" s="46"/>
      <c r="N2266" s="47" t="s">
        <v>27137</v>
      </c>
    </row>
    <row r="2267" ht="34" customHeight="1" spans="1:14">
      <c r="A2267" s="38">
        <v>45815.6037152778</v>
      </c>
      <c r="B2267" s="39"/>
      <c r="C2267" s="39"/>
      <c r="D2267" s="39"/>
      <c r="E2267" s="39" t="s">
        <v>27107</v>
      </c>
      <c r="F2267" s="41" t="s">
        <v>27108</v>
      </c>
      <c r="G2267" s="39">
        <v>1</v>
      </c>
      <c r="H2267" s="42">
        <v>10</v>
      </c>
      <c r="I2267" s="44">
        <f>VENTAS[[#This Row],[Cantidad]]*VENTAS[[#This Row],[Precio Venta]]</f>
        <v>10</v>
      </c>
      <c r="J2267" s="42">
        <f>IF(VENTAS[[#This Row],[Nombre del Gestor]]&gt;1,VENTAS[[#This Row],[Precio Venta]]*10%,0)</f>
        <v>0</v>
      </c>
      <c r="K2267" s="42">
        <f>IFERROR(VLOOKUP(VENTAS[[#This Row],[Código del producto Vendido]],STOCK[],13,FALSE),VENTAS[[#This Row],[Precio Venta]]*0.6)-VENTAS[[#This Row],[Comisión Unitaria 10%]]</f>
        <v>6</v>
      </c>
      <c r="L2267" s="42">
        <f>VENTAS[[#This Row],[Cantidad]]*(VENTAS[[#This Row],[Precio Venta]]-VENTAS[[#This Row],[Costo Unitario SIN Comision]]-VENTAS[[#This Row],[Comisión Unitaria 10%]]-0.01*VENTAS[[#This Row],[Precio Venta]])</f>
        <v>3.9</v>
      </c>
      <c r="M2267" s="46"/>
      <c r="N2267" s="47" t="s">
        <v>27138</v>
      </c>
    </row>
    <row r="2268" ht="34" customHeight="1" spans="1:14">
      <c r="A2268" s="38">
        <v>45815.61</v>
      </c>
      <c r="B2268" s="39"/>
      <c r="C2268" s="39"/>
      <c r="D2268" s="39"/>
      <c r="E2268" s="39" t="s">
        <v>18671</v>
      </c>
      <c r="F2268" s="41" t="s">
        <v>27139</v>
      </c>
      <c r="G2268" s="39">
        <v>1</v>
      </c>
      <c r="H2268" s="42">
        <v>30</v>
      </c>
      <c r="I2268" s="44">
        <f>VENTAS[[#This Row],[Cantidad]]*VENTAS[[#This Row],[Precio Venta]]</f>
        <v>30</v>
      </c>
      <c r="J2268" s="42">
        <f>IF(VENTAS[[#This Row],[Nombre del Gestor]]&gt;1,VENTAS[[#This Row],[Precio Venta]]*10%,0)</f>
        <v>0</v>
      </c>
      <c r="K2268" s="42">
        <f>IFERROR(VLOOKUP(VENTAS[[#This Row],[Código del producto Vendido]],STOCK[],13,FALSE),VENTAS[[#This Row],[Precio Venta]]*0.6)-VENTAS[[#This Row],[Comisión Unitaria 10%]]</f>
        <v>15</v>
      </c>
      <c r="L2268" s="42">
        <f>VENTAS[[#This Row],[Cantidad]]*(VENTAS[[#This Row],[Precio Venta]]-VENTAS[[#This Row],[Costo Unitario SIN Comision]]-VENTAS[[#This Row],[Comisión Unitaria 10%]]-0.01*VENTAS[[#This Row],[Precio Venta]])</f>
        <v>14.7</v>
      </c>
      <c r="M2268" s="46"/>
      <c r="N2268" s="47" t="s">
        <v>27140</v>
      </c>
    </row>
    <row r="2269" ht="17" customHeight="1" spans="1:14">
      <c r="A2269" s="38">
        <v>45815.61</v>
      </c>
      <c r="B2269" s="39"/>
      <c r="C2269" s="39"/>
      <c r="D2269" s="39"/>
      <c r="E2269" s="39" t="s">
        <v>19517</v>
      </c>
      <c r="F2269" s="41" t="s">
        <v>19518</v>
      </c>
      <c r="G2269" s="39">
        <v>1</v>
      </c>
      <c r="H2269" s="42">
        <v>35</v>
      </c>
      <c r="I2269" s="44">
        <f>VENTAS[[#This Row],[Cantidad]]*VENTAS[[#This Row],[Precio Venta]]</f>
        <v>35</v>
      </c>
      <c r="J2269" s="42">
        <f>IF(VENTAS[[#This Row],[Nombre del Gestor]]&gt;1,VENTAS[[#This Row],[Precio Venta]]*10%,0)</f>
        <v>0</v>
      </c>
      <c r="K2269" s="42">
        <f>IFERROR(VLOOKUP(VENTAS[[#This Row],[Código del producto Vendido]],STOCK[],13,FALSE),VENTAS[[#This Row],[Precio Venta]]*0.6)-VENTAS[[#This Row],[Comisión Unitaria 10%]]</f>
        <v>15.5</v>
      </c>
      <c r="L2269" s="42">
        <f>VENTAS[[#This Row],[Cantidad]]*(VENTAS[[#This Row],[Precio Venta]]-VENTAS[[#This Row],[Costo Unitario SIN Comision]]-VENTAS[[#This Row],[Comisión Unitaria 10%]]-0.01*VENTAS[[#This Row],[Precio Venta]])</f>
        <v>19.15</v>
      </c>
      <c r="M2269" s="46"/>
      <c r="N2269" s="47" t="s">
        <v>27141</v>
      </c>
    </row>
    <row r="2270" ht="34" customHeight="1" spans="1:14">
      <c r="A2270" s="38">
        <v>45815.61</v>
      </c>
      <c r="B2270" s="39"/>
      <c r="C2270" s="39"/>
      <c r="D2270" s="39"/>
      <c r="E2270" s="39" t="s">
        <v>19735</v>
      </c>
      <c r="F2270" s="41" t="s">
        <v>19737</v>
      </c>
      <c r="G2270" s="39">
        <v>1</v>
      </c>
      <c r="H2270" s="42">
        <v>20</v>
      </c>
      <c r="I2270" s="44">
        <f>VENTAS[[#This Row],[Cantidad]]*VENTAS[[#This Row],[Precio Venta]]</f>
        <v>20</v>
      </c>
      <c r="J2270" s="42">
        <f>IF(VENTAS[[#This Row],[Nombre del Gestor]]&gt;1,VENTAS[[#This Row],[Precio Venta]]*10%,0)</f>
        <v>0</v>
      </c>
      <c r="K2270" s="42">
        <f>IFERROR(VLOOKUP(VENTAS[[#This Row],[Código del producto Vendido]],STOCK[],13,FALSE),VENTAS[[#This Row],[Precio Venta]]*0.6)-VENTAS[[#This Row],[Comisión Unitaria 10%]]</f>
        <v>8</v>
      </c>
      <c r="L2270" s="42">
        <f>VENTAS[[#This Row],[Cantidad]]*(VENTAS[[#This Row],[Precio Venta]]-VENTAS[[#This Row],[Costo Unitario SIN Comision]]-VENTAS[[#This Row],[Comisión Unitaria 10%]]-0.01*VENTAS[[#This Row],[Precio Venta]])</f>
        <v>11.8</v>
      </c>
      <c r="M2270" s="46"/>
      <c r="N2270" s="47" t="s">
        <v>27142</v>
      </c>
    </row>
    <row r="2271" ht="17" customHeight="1" spans="1:14">
      <c r="A2271" s="38">
        <v>45815.61</v>
      </c>
      <c r="B2271" s="39"/>
      <c r="C2271" s="39"/>
      <c r="D2271" s="39"/>
      <c r="E2271" s="39" t="s">
        <v>27143</v>
      </c>
      <c r="F2271" s="41" t="s">
        <v>18993</v>
      </c>
      <c r="G2271" s="39">
        <v>1</v>
      </c>
      <c r="H2271" s="42">
        <v>30</v>
      </c>
      <c r="I2271" s="44">
        <f>VENTAS[[#This Row],[Cantidad]]*VENTAS[[#This Row],[Precio Venta]]</f>
        <v>30</v>
      </c>
      <c r="J2271" s="42">
        <f>IF(VENTAS[[#This Row],[Nombre del Gestor]]&gt;1,VENTAS[[#This Row],[Precio Venta]]*10%,0)</f>
        <v>0</v>
      </c>
      <c r="K2271" s="42">
        <f>IFERROR(VLOOKUP(VENTAS[[#This Row],[Código del producto Vendido]],STOCK[],13,FALSE),VENTAS[[#This Row],[Precio Venta]]*0.6)-VENTAS[[#This Row],[Comisión Unitaria 10%]]</f>
        <v>18</v>
      </c>
      <c r="L2271" s="42">
        <f>VENTAS[[#This Row],[Cantidad]]*(VENTAS[[#This Row],[Precio Venta]]-VENTAS[[#This Row],[Costo Unitario SIN Comision]]-VENTAS[[#This Row],[Comisión Unitaria 10%]]-0.01*VENTAS[[#This Row],[Precio Venta]])</f>
        <v>11.7</v>
      </c>
      <c r="M2271" s="46"/>
      <c r="N2271" s="47" t="s">
        <v>27144</v>
      </c>
    </row>
    <row r="2272" ht="34" customHeight="1" spans="1:14">
      <c r="A2272" s="38">
        <v>45815.6413888889</v>
      </c>
      <c r="B2272" s="39"/>
      <c r="C2272" s="39"/>
      <c r="D2272" s="39"/>
      <c r="E2272" s="39" t="s">
        <v>20161</v>
      </c>
      <c r="F2272" s="41" t="s">
        <v>26824</v>
      </c>
      <c r="G2272" s="39">
        <v>1</v>
      </c>
      <c r="H2272" s="42">
        <v>28</v>
      </c>
      <c r="I2272" s="44">
        <f>VENTAS[[#This Row],[Cantidad]]*VENTAS[[#This Row],[Precio Venta]]</f>
        <v>28</v>
      </c>
      <c r="J2272" s="42">
        <f>IF(VENTAS[[#This Row],[Nombre del Gestor]]&gt;1,VENTAS[[#This Row],[Precio Venta]]*10%,0)</f>
        <v>0</v>
      </c>
      <c r="K2272" s="42">
        <f>IFERROR(VLOOKUP(VENTAS[[#This Row],[Código del producto Vendido]],STOCK[],13,FALSE),VENTAS[[#This Row],[Precio Venta]]*0.6)-VENTAS[[#This Row],[Comisión Unitaria 10%]]</f>
        <v>14.8</v>
      </c>
      <c r="L2272" s="42">
        <f>VENTAS[[#This Row],[Cantidad]]*(VENTAS[[#This Row],[Precio Venta]]-VENTAS[[#This Row],[Costo Unitario SIN Comision]]-VENTAS[[#This Row],[Comisión Unitaria 10%]]-0.01*VENTAS[[#This Row],[Precio Venta]])</f>
        <v>12.92</v>
      </c>
      <c r="M2272" s="46"/>
      <c r="N2272" s="47" t="s">
        <v>27145</v>
      </c>
    </row>
    <row r="2273" ht="34" customHeight="1" spans="1:14">
      <c r="A2273" s="38">
        <v>45815.7958564815</v>
      </c>
      <c r="B2273" s="39"/>
      <c r="C2273" s="39"/>
      <c r="D2273" s="39"/>
      <c r="E2273" s="39" t="s">
        <v>27146</v>
      </c>
      <c r="F2273" s="41" t="s">
        <v>27147</v>
      </c>
      <c r="G2273" s="39">
        <v>1</v>
      </c>
      <c r="H2273" s="42">
        <v>30</v>
      </c>
      <c r="I2273" s="44">
        <f>VENTAS[[#This Row],[Cantidad]]*VENTAS[[#This Row],[Precio Venta]]</f>
        <v>30</v>
      </c>
      <c r="J2273" s="42">
        <f>IF(VENTAS[[#This Row],[Nombre del Gestor]]&gt;1,VENTAS[[#This Row],[Precio Venta]]*10%,0)</f>
        <v>0</v>
      </c>
      <c r="K2273" s="42">
        <f>IFERROR(VLOOKUP(VENTAS[[#This Row],[Código del producto Vendido]],STOCK[],13,FALSE),VENTAS[[#This Row],[Precio Venta]]*0.6)-VENTAS[[#This Row],[Comisión Unitaria 10%]]</f>
        <v>18</v>
      </c>
      <c r="L2273" s="42">
        <f>VENTAS[[#This Row],[Cantidad]]*(VENTAS[[#This Row],[Precio Venta]]-VENTAS[[#This Row],[Costo Unitario SIN Comision]]-VENTAS[[#This Row],[Comisión Unitaria 10%]]-0.01*VENTAS[[#This Row],[Precio Venta]])</f>
        <v>11.7</v>
      </c>
      <c r="M2273" s="46"/>
      <c r="N2273" s="47" t="s">
        <v>27148</v>
      </c>
    </row>
    <row r="2274" ht="17" customHeight="1" spans="1:14">
      <c r="A2274" s="38">
        <v>45815.7972453704</v>
      </c>
      <c r="B2274" s="39"/>
      <c r="C2274" s="39"/>
      <c r="D2274" s="39" t="s">
        <v>27149</v>
      </c>
      <c r="E2274" s="39" t="s">
        <v>27150</v>
      </c>
      <c r="F2274" s="41" t="s">
        <v>20003</v>
      </c>
      <c r="G2274" s="39">
        <v>1</v>
      </c>
      <c r="H2274" s="42">
        <v>35</v>
      </c>
      <c r="I2274" s="44">
        <f>VENTAS[[#This Row],[Cantidad]]*VENTAS[[#This Row],[Precio Venta]]</f>
        <v>35</v>
      </c>
      <c r="J2274" s="42">
        <f>IF(VENTAS[[#This Row],[Nombre del Gestor]]&gt;1,VENTAS[[#This Row],[Precio Venta]]*10%,0)</f>
        <v>3.5</v>
      </c>
      <c r="K2274" s="42">
        <f>IFERROR(VLOOKUP(VENTAS[[#This Row],[Código del producto Vendido]],STOCK[],13,FALSE),VENTAS[[#This Row],[Precio Venta]]*0.6)-VENTAS[[#This Row],[Comisión Unitaria 10%]]</f>
        <v>17.5</v>
      </c>
      <c r="L2274" s="42">
        <f>VENTAS[[#This Row],[Cantidad]]*(VENTAS[[#This Row],[Precio Venta]]-VENTAS[[#This Row],[Costo Unitario SIN Comision]]-VENTAS[[#This Row],[Comisión Unitaria 10%]]-0.01*VENTAS[[#This Row],[Precio Venta]])</f>
        <v>13.65</v>
      </c>
      <c r="M2274" s="46"/>
      <c r="N2274" s="47" t="s">
        <v>27151</v>
      </c>
    </row>
    <row r="2275" ht="34" customHeight="1" spans="1:14">
      <c r="A2275" s="38">
        <v>45815.8059259259</v>
      </c>
      <c r="B2275" s="39"/>
      <c r="C2275" s="39"/>
      <c r="D2275" s="39"/>
      <c r="E2275" s="39" t="s">
        <v>27152</v>
      </c>
      <c r="F2275" s="41" t="s">
        <v>27153</v>
      </c>
      <c r="G2275" s="39">
        <v>1</v>
      </c>
      <c r="H2275" s="42">
        <v>35</v>
      </c>
      <c r="I2275" s="44">
        <f>VENTAS[[#This Row],[Cantidad]]*VENTAS[[#This Row],[Precio Venta]]</f>
        <v>35</v>
      </c>
      <c r="J2275" s="42">
        <f>IF(VENTAS[[#This Row],[Nombre del Gestor]]&gt;1,VENTAS[[#This Row],[Precio Venta]]*10%,0)</f>
        <v>0</v>
      </c>
      <c r="K2275" s="42">
        <f>IFERROR(VLOOKUP(VENTAS[[#This Row],[Código del producto Vendido]],STOCK[],13,FALSE),VENTAS[[#This Row],[Precio Venta]]*0.6)-VENTAS[[#This Row],[Comisión Unitaria 10%]]</f>
        <v>21</v>
      </c>
      <c r="L2275" s="42">
        <f>VENTAS[[#This Row],[Cantidad]]*(VENTAS[[#This Row],[Precio Venta]]-VENTAS[[#This Row],[Costo Unitario SIN Comision]]-VENTAS[[#This Row],[Comisión Unitaria 10%]]-0.01*VENTAS[[#This Row],[Precio Venta]])</f>
        <v>13.65</v>
      </c>
      <c r="M2275" s="46"/>
      <c r="N2275" s="47" t="s">
        <v>27154</v>
      </c>
    </row>
    <row r="2276" ht="17" customHeight="1" spans="1:14">
      <c r="A2276" s="38">
        <v>45815.8059259259</v>
      </c>
      <c r="B2276" s="39"/>
      <c r="C2276" s="39"/>
      <c r="D2276" s="39"/>
      <c r="E2276" s="39" t="s">
        <v>27155</v>
      </c>
      <c r="F2276" s="41" t="s">
        <v>20014</v>
      </c>
      <c r="G2276" s="39">
        <v>1</v>
      </c>
      <c r="H2276" s="42">
        <v>40</v>
      </c>
      <c r="I2276" s="44">
        <f>VENTAS[[#This Row],[Cantidad]]*VENTAS[[#This Row],[Precio Venta]]</f>
        <v>40</v>
      </c>
      <c r="J2276" s="42">
        <f>IF(VENTAS[[#This Row],[Nombre del Gestor]]&gt;1,VENTAS[[#This Row],[Precio Venta]]*10%,0)</f>
        <v>0</v>
      </c>
      <c r="K2276" s="42">
        <f>IFERROR(VLOOKUP(VENTAS[[#This Row],[Código del producto Vendido]],STOCK[],13,FALSE),VENTAS[[#This Row],[Precio Venta]]*0.6)-VENTAS[[#This Row],[Comisión Unitaria 10%]]</f>
        <v>24</v>
      </c>
      <c r="L2276" s="42">
        <f>VENTAS[[#This Row],[Cantidad]]*(VENTAS[[#This Row],[Precio Venta]]-VENTAS[[#This Row],[Costo Unitario SIN Comision]]-VENTAS[[#This Row],[Comisión Unitaria 10%]]-0.01*VENTAS[[#This Row],[Precio Venta]])</f>
        <v>15.6</v>
      </c>
      <c r="M2276" s="46"/>
      <c r="N2276" s="47" t="s">
        <v>27156</v>
      </c>
    </row>
    <row r="2277" ht="34" customHeight="1" spans="1:14">
      <c r="A2277" s="38">
        <v>45815.8059259259</v>
      </c>
      <c r="B2277" s="39"/>
      <c r="C2277" s="39"/>
      <c r="D2277" s="39"/>
      <c r="E2277" s="39" t="s">
        <v>27157</v>
      </c>
      <c r="F2277" s="41" t="s">
        <v>20007</v>
      </c>
      <c r="G2277" s="39">
        <v>1</v>
      </c>
      <c r="H2277" s="42">
        <v>40</v>
      </c>
      <c r="I2277" s="44">
        <f>VENTAS[[#This Row],[Cantidad]]*VENTAS[[#This Row],[Precio Venta]]</f>
        <v>40</v>
      </c>
      <c r="J2277" s="42">
        <f>IF(VENTAS[[#This Row],[Nombre del Gestor]]&gt;1,VENTAS[[#This Row],[Precio Venta]]*10%,0)</f>
        <v>0</v>
      </c>
      <c r="K2277" s="42">
        <f>IFERROR(VLOOKUP(VENTAS[[#This Row],[Código del producto Vendido]],STOCK[],13,FALSE),VENTAS[[#This Row],[Precio Venta]]*0.6)-VENTAS[[#This Row],[Comisión Unitaria 10%]]</f>
        <v>24</v>
      </c>
      <c r="L2277" s="42">
        <f>VENTAS[[#This Row],[Cantidad]]*(VENTAS[[#This Row],[Precio Venta]]-VENTAS[[#This Row],[Costo Unitario SIN Comision]]-VENTAS[[#This Row],[Comisión Unitaria 10%]]-0.01*VENTAS[[#This Row],[Precio Venta]])</f>
        <v>15.6</v>
      </c>
      <c r="M2277" s="46"/>
      <c r="N2277" s="47" t="s">
        <v>27158</v>
      </c>
    </row>
    <row r="2278" ht="34" customHeight="1" spans="1:14">
      <c r="A2278" s="38">
        <v>45815.8075347222</v>
      </c>
      <c r="B2278" s="39"/>
      <c r="C2278" s="39"/>
      <c r="D2278" s="39" t="s">
        <v>27149</v>
      </c>
      <c r="E2278" s="39" t="s">
        <v>18500</v>
      </c>
      <c r="F2278" s="41" t="s">
        <v>27159</v>
      </c>
      <c r="G2278" s="39">
        <v>1</v>
      </c>
      <c r="H2278" s="42">
        <v>25</v>
      </c>
      <c r="I2278" s="44">
        <f>VENTAS[[#This Row],[Cantidad]]*VENTAS[[#This Row],[Precio Venta]]</f>
        <v>25</v>
      </c>
      <c r="J2278" s="42">
        <f>IF(VENTAS[[#This Row],[Nombre del Gestor]]&gt;1,VENTAS[[#This Row],[Precio Venta]]*10%,0)</f>
        <v>2.5</v>
      </c>
      <c r="K2278" s="42">
        <f>IFERROR(VLOOKUP(VENTAS[[#This Row],[Código del producto Vendido]],STOCK[],13,FALSE),VENTAS[[#This Row],[Precio Venta]]*0.6)-VENTAS[[#This Row],[Comisión Unitaria 10%]]</f>
        <v>12</v>
      </c>
      <c r="L2278" s="42">
        <f>VENTAS[[#This Row],[Cantidad]]*(VENTAS[[#This Row],[Precio Venta]]-VENTAS[[#This Row],[Costo Unitario SIN Comision]]-VENTAS[[#This Row],[Comisión Unitaria 10%]]-0.01*VENTAS[[#This Row],[Precio Venta]])</f>
        <v>10.25</v>
      </c>
      <c r="M2278" s="46"/>
      <c r="N2278" s="47" t="s">
        <v>27160</v>
      </c>
    </row>
    <row r="2279" ht="17" customHeight="1" spans="1:14">
      <c r="A2279" s="38">
        <v>45815.9397685185</v>
      </c>
      <c r="B2279" s="39"/>
      <c r="C2279" s="39"/>
      <c r="D2279" s="39"/>
      <c r="E2279" s="39" t="s">
        <v>27161</v>
      </c>
      <c r="F2279" s="41" t="s">
        <v>20174</v>
      </c>
      <c r="G2279" s="39">
        <v>1</v>
      </c>
      <c r="H2279" s="42">
        <v>40</v>
      </c>
      <c r="I2279" s="44">
        <f>VENTAS[[#This Row],[Cantidad]]*VENTAS[[#This Row],[Precio Venta]]</f>
        <v>40</v>
      </c>
      <c r="J2279" s="42">
        <f>IF(VENTAS[[#This Row],[Nombre del Gestor]]&gt;1,VENTAS[[#This Row],[Precio Venta]]*10%,0)</f>
        <v>0</v>
      </c>
      <c r="K2279" s="42">
        <f>IFERROR(VLOOKUP(VENTAS[[#This Row],[Código del producto Vendido]],STOCK[],13,FALSE),VENTAS[[#This Row],[Precio Venta]]*0.6)-VENTAS[[#This Row],[Comisión Unitaria 10%]]</f>
        <v>24</v>
      </c>
      <c r="L2279" s="42">
        <f>VENTAS[[#This Row],[Cantidad]]*(VENTAS[[#This Row],[Precio Venta]]-VENTAS[[#This Row],[Costo Unitario SIN Comision]]-VENTAS[[#This Row],[Comisión Unitaria 10%]]-0.01*VENTAS[[#This Row],[Precio Venta]])</f>
        <v>15.6</v>
      </c>
      <c r="M2279" s="46"/>
      <c r="N2279" s="47" t="s">
        <v>27162</v>
      </c>
    </row>
    <row r="2280" ht="34" customHeight="1" spans="1:14">
      <c r="A2280" s="38">
        <v>45815.9459606481</v>
      </c>
      <c r="B2280" s="39"/>
      <c r="C2280" s="39"/>
      <c r="D2280" s="39"/>
      <c r="E2280" s="39" t="s">
        <v>27163</v>
      </c>
      <c r="F2280" s="41" t="s">
        <v>27164</v>
      </c>
      <c r="G2280" s="39">
        <v>1</v>
      </c>
      <c r="H2280" s="42">
        <v>20</v>
      </c>
      <c r="I2280" s="44">
        <f>VENTAS[[#This Row],[Cantidad]]*VENTAS[[#This Row],[Precio Venta]]</f>
        <v>20</v>
      </c>
      <c r="J2280" s="42">
        <f>IF(VENTAS[[#This Row],[Nombre del Gestor]]&gt;1,VENTAS[[#This Row],[Precio Venta]]*10%,0)</f>
        <v>0</v>
      </c>
      <c r="K2280" s="42">
        <f>IFERROR(VLOOKUP(VENTAS[[#This Row],[Código del producto Vendido]],STOCK[],13,FALSE),VENTAS[[#This Row],[Precio Venta]]*0.6)-VENTAS[[#This Row],[Comisión Unitaria 10%]]</f>
        <v>12</v>
      </c>
      <c r="L2280" s="42">
        <f>VENTAS[[#This Row],[Cantidad]]*(VENTAS[[#This Row],[Precio Venta]]-VENTAS[[#This Row],[Costo Unitario SIN Comision]]-VENTAS[[#This Row],[Comisión Unitaria 10%]]-0.01*VENTAS[[#This Row],[Precio Venta]])</f>
        <v>7.8</v>
      </c>
      <c r="M2280" s="46"/>
      <c r="N2280" s="47" t="s">
        <v>27165</v>
      </c>
    </row>
    <row r="2281" ht="17" customHeight="1" spans="1:14">
      <c r="A2281" s="38">
        <v>45815.9486689815</v>
      </c>
      <c r="B2281" s="39"/>
      <c r="C2281" s="39"/>
      <c r="D2281" s="39" t="s">
        <v>23399</v>
      </c>
      <c r="E2281" s="39" t="s">
        <v>27166</v>
      </c>
      <c r="F2281" s="41" t="s">
        <v>27167</v>
      </c>
      <c r="G2281" s="39">
        <v>1</v>
      </c>
      <c r="H2281" s="42">
        <v>25</v>
      </c>
      <c r="I2281" s="44">
        <f>VENTAS[[#This Row],[Cantidad]]*VENTAS[[#This Row],[Precio Venta]]</f>
        <v>25</v>
      </c>
      <c r="J2281" s="42">
        <f>IF(VENTAS[[#This Row],[Nombre del Gestor]]&gt;1,VENTAS[[#This Row],[Precio Venta]]*10%,0)</f>
        <v>2.5</v>
      </c>
      <c r="K2281" s="42">
        <f>IFERROR(VLOOKUP(VENTAS[[#This Row],[Código del producto Vendido]],STOCK[],13,FALSE),VENTAS[[#This Row],[Precio Venta]]*0.6)-VENTAS[[#This Row],[Comisión Unitaria 10%]]</f>
        <v>12.5</v>
      </c>
      <c r="L2281" s="42">
        <f>VENTAS[[#This Row],[Cantidad]]*(VENTAS[[#This Row],[Precio Venta]]-VENTAS[[#This Row],[Costo Unitario SIN Comision]]-VENTAS[[#This Row],[Comisión Unitaria 10%]]-0.01*VENTAS[[#This Row],[Precio Venta]])</f>
        <v>9.75</v>
      </c>
      <c r="M2281" s="46"/>
      <c r="N2281" s="47" t="s">
        <v>27168</v>
      </c>
    </row>
    <row r="2282" ht="34" customHeight="1" spans="1:14">
      <c r="A2282" s="38">
        <v>45815.9770717593</v>
      </c>
      <c r="B2282" s="39"/>
      <c r="C2282" s="39"/>
      <c r="D2282" s="39" t="s">
        <v>23189</v>
      </c>
      <c r="E2282" s="39" t="s">
        <v>18802</v>
      </c>
      <c r="F2282" s="41" t="s">
        <v>25958</v>
      </c>
      <c r="G2282" s="39">
        <v>1</v>
      </c>
      <c r="H2282" s="42">
        <v>40</v>
      </c>
      <c r="I2282" s="44">
        <f>VENTAS[[#This Row],[Cantidad]]*VENTAS[[#This Row],[Precio Venta]]</f>
        <v>40</v>
      </c>
      <c r="J2282" s="42">
        <f>IF(VENTAS[[#This Row],[Nombre del Gestor]]&gt;1,VENTAS[[#This Row],[Precio Venta]]*10%,0)</f>
        <v>4</v>
      </c>
      <c r="K2282" s="42">
        <f>IFERROR(VLOOKUP(VENTAS[[#This Row],[Código del producto Vendido]],STOCK[],13,FALSE),VENTAS[[#This Row],[Precio Venta]]*0.6)-VENTAS[[#This Row],[Comisión Unitaria 10%]]</f>
        <v>19.49</v>
      </c>
      <c r="L2282" s="42">
        <f>VENTAS[[#This Row],[Cantidad]]*(VENTAS[[#This Row],[Precio Venta]]-VENTAS[[#This Row],[Costo Unitario SIN Comision]]-VENTAS[[#This Row],[Comisión Unitaria 10%]]-0.01*VENTAS[[#This Row],[Precio Venta]])</f>
        <v>16.11</v>
      </c>
      <c r="M2282" s="46"/>
      <c r="N2282" s="47" t="s">
        <v>27169</v>
      </c>
    </row>
    <row r="2283" ht="34" customHeight="1" spans="1:14">
      <c r="A2283" s="38">
        <v>45816.4544907407</v>
      </c>
      <c r="B2283" s="39"/>
      <c r="C2283" s="39"/>
      <c r="D2283" s="39" t="s">
        <v>25960</v>
      </c>
      <c r="E2283" s="39" t="s">
        <v>19851</v>
      </c>
      <c r="F2283" s="41" t="s">
        <v>19852</v>
      </c>
      <c r="G2283" s="39">
        <v>1</v>
      </c>
      <c r="H2283" s="42">
        <v>35</v>
      </c>
      <c r="I2283" s="44">
        <f>VENTAS[[#This Row],[Cantidad]]*VENTAS[[#This Row],[Precio Venta]]</f>
        <v>35</v>
      </c>
      <c r="J2283" s="42">
        <f>IF(VENTAS[[#This Row],[Nombre del Gestor]]&gt;1,VENTAS[[#This Row],[Precio Venta]]*10%,0)</f>
        <v>3.5</v>
      </c>
      <c r="K2283" s="42">
        <f>IFERROR(VLOOKUP(VENTAS[[#This Row],[Código del producto Vendido]],STOCK[],13,FALSE),VENTAS[[#This Row],[Precio Venta]]*0.6)-VENTAS[[#This Row],[Comisión Unitaria 10%]]</f>
        <v>25</v>
      </c>
      <c r="L2283" s="42">
        <f>VENTAS[[#This Row],[Cantidad]]*(VENTAS[[#This Row],[Precio Venta]]-VENTAS[[#This Row],[Costo Unitario SIN Comision]]-VENTAS[[#This Row],[Comisión Unitaria 10%]]-0.01*VENTAS[[#This Row],[Precio Venta]])</f>
        <v>6.15</v>
      </c>
      <c r="M2283" s="46"/>
      <c r="N2283" s="47" t="s">
        <v>27170</v>
      </c>
    </row>
    <row r="2284" ht="17" customHeight="1" spans="1:14">
      <c r="A2284" s="38">
        <v>45816.4544907407</v>
      </c>
      <c r="B2284" s="39"/>
      <c r="C2284" s="39"/>
      <c r="D2284" s="39" t="s">
        <v>25960</v>
      </c>
      <c r="E2284" s="39" t="s">
        <v>27171</v>
      </c>
      <c r="F2284" s="41" t="s">
        <v>20235</v>
      </c>
      <c r="G2284" s="39">
        <v>1</v>
      </c>
      <c r="H2284" s="42">
        <v>10</v>
      </c>
      <c r="I2284" s="44">
        <f>VENTAS[[#This Row],[Cantidad]]*VENTAS[[#This Row],[Precio Venta]]</f>
        <v>10</v>
      </c>
      <c r="J2284" s="42">
        <f>IF(VENTAS[[#This Row],[Nombre del Gestor]]&gt;1,VENTAS[[#This Row],[Precio Venta]]*10%,0)</f>
        <v>1</v>
      </c>
      <c r="K2284" s="42">
        <f>IFERROR(VLOOKUP(VENTAS[[#This Row],[Código del producto Vendido]],STOCK[],13,FALSE),VENTAS[[#This Row],[Precio Venta]]*0.6)-VENTAS[[#This Row],[Comisión Unitaria 10%]]</f>
        <v>5</v>
      </c>
      <c r="L2284" s="42">
        <f>VENTAS[[#This Row],[Cantidad]]*(VENTAS[[#This Row],[Precio Venta]]-VENTAS[[#This Row],[Costo Unitario SIN Comision]]-VENTAS[[#This Row],[Comisión Unitaria 10%]]-0.01*VENTAS[[#This Row],[Precio Venta]])</f>
        <v>3.9</v>
      </c>
      <c r="M2284" s="46"/>
      <c r="N2284" s="47" t="s">
        <v>27172</v>
      </c>
    </row>
    <row r="2285" ht="34" customHeight="1" spans="1:14">
      <c r="A2285" s="38">
        <v>45816.4558333333</v>
      </c>
      <c r="B2285" s="39"/>
      <c r="C2285" s="39"/>
      <c r="D2285" s="39" t="s">
        <v>26465</v>
      </c>
      <c r="E2285" s="39" t="s">
        <v>27173</v>
      </c>
      <c r="F2285" s="41" t="s">
        <v>27174</v>
      </c>
      <c r="G2285" s="39">
        <v>1</v>
      </c>
      <c r="H2285" s="42">
        <v>25</v>
      </c>
      <c r="I2285" s="44">
        <f>VENTAS[[#This Row],[Cantidad]]*VENTAS[[#This Row],[Precio Venta]]</f>
        <v>25</v>
      </c>
      <c r="J2285" s="42">
        <f>IF(VENTAS[[#This Row],[Nombre del Gestor]]&gt;1,VENTAS[[#This Row],[Precio Venta]]*10%,0)</f>
        <v>2.5</v>
      </c>
      <c r="K2285" s="42">
        <f>IFERROR(VLOOKUP(VENTAS[[#This Row],[Código del producto Vendido]],STOCK[],13,FALSE),VENTAS[[#This Row],[Precio Venta]]*0.6)-VENTAS[[#This Row],[Comisión Unitaria 10%]]</f>
        <v>12.5</v>
      </c>
      <c r="L2285" s="42">
        <f>VENTAS[[#This Row],[Cantidad]]*(VENTAS[[#This Row],[Precio Venta]]-VENTAS[[#This Row],[Costo Unitario SIN Comision]]-VENTAS[[#This Row],[Comisión Unitaria 10%]]-0.01*VENTAS[[#This Row],[Precio Venta]])</f>
        <v>9.75</v>
      </c>
      <c r="M2285" s="46"/>
      <c r="N2285" s="47" t="s">
        <v>27175</v>
      </c>
    </row>
    <row r="2286" ht="17" customHeight="1" spans="1:14">
      <c r="A2286" s="38">
        <v>45816.4558333333</v>
      </c>
      <c r="B2286" s="39"/>
      <c r="C2286" s="39"/>
      <c r="D2286" s="39" t="s">
        <v>26465</v>
      </c>
      <c r="E2286" s="39" t="s">
        <v>19453</v>
      </c>
      <c r="F2286" s="41" t="s">
        <v>19454</v>
      </c>
      <c r="G2286" s="39">
        <v>1</v>
      </c>
      <c r="H2286" s="42">
        <v>25</v>
      </c>
      <c r="I2286" s="44">
        <f>VENTAS[[#This Row],[Cantidad]]*VENTAS[[#This Row],[Precio Venta]]</f>
        <v>25</v>
      </c>
      <c r="J2286" s="42">
        <f>IF(VENTAS[[#This Row],[Nombre del Gestor]]&gt;1,VENTAS[[#This Row],[Precio Venta]]*10%,0)</f>
        <v>2.5</v>
      </c>
      <c r="K2286" s="42">
        <f>IFERROR(VLOOKUP(VENTAS[[#This Row],[Código del producto Vendido]],STOCK[],13,FALSE),VENTAS[[#This Row],[Precio Venta]]*0.6)-VENTAS[[#This Row],[Comisión Unitaria 10%]]</f>
        <v>12</v>
      </c>
      <c r="L2286" s="42">
        <f>VENTAS[[#This Row],[Cantidad]]*(VENTAS[[#This Row],[Precio Venta]]-VENTAS[[#This Row],[Costo Unitario SIN Comision]]-VENTAS[[#This Row],[Comisión Unitaria 10%]]-0.01*VENTAS[[#This Row],[Precio Venta]])</f>
        <v>10.25</v>
      </c>
      <c r="M2286" s="46"/>
      <c r="N2286" s="47" t="s">
        <v>27176</v>
      </c>
    </row>
    <row r="2287" ht="34" customHeight="1" spans="1:14">
      <c r="A2287" s="38">
        <v>45816.4580324074</v>
      </c>
      <c r="B2287" s="39"/>
      <c r="C2287" s="39"/>
      <c r="D2287" s="39" t="s">
        <v>24029</v>
      </c>
      <c r="E2287" s="39" t="s">
        <v>17328</v>
      </c>
      <c r="F2287" s="41" t="s">
        <v>17329</v>
      </c>
      <c r="G2287" s="39">
        <v>1</v>
      </c>
      <c r="H2287" s="42">
        <v>25</v>
      </c>
      <c r="I2287" s="44">
        <f>VENTAS[[#This Row],[Cantidad]]*VENTAS[[#This Row],[Precio Venta]]</f>
        <v>25</v>
      </c>
      <c r="J2287" s="42">
        <f>IF(VENTAS[[#This Row],[Nombre del Gestor]]&gt;1,VENTAS[[#This Row],[Precio Venta]]*10%,0)</f>
        <v>2.5</v>
      </c>
      <c r="K2287" s="42">
        <f>IFERROR(VLOOKUP(VENTAS[[#This Row],[Código del producto Vendido]],STOCK[],13,FALSE),VENTAS[[#This Row],[Precio Venta]]*0.6)-VENTAS[[#This Row],[Comisión Unitaria 10%]]</f>
        <v>14</v>
      </c>
      <c r="L2287" s="42">
        <f>VENTAS[[#This Row],[Cantidad]]*(VENTAS[[#This Row],[Precio Venta]]-VENTAS[[#This Row],[Costo Unitario SIN Comision]]-VENTAS[[#This Row],[Comisión Unitaria 10%]]-0.01*VENTAS[[#This Row],[Precio Venta]])</f>
        <v>8.25</v>
      </c>
      <c r="M2287" s="46"/>
      <c r="N2287" s="47" t="s">
        <v>27177</v>
      </c>
    </row>
    <row r="2288" ht="34" customHeight="1" spans="1:14">
      <c r="A2288" s="38">
        <v>45816.4580324074</v>
      </c>
      <c r="B2288" s="39"/>
      <c r="C2288" s="39"/>
      <c r="D2288" s="39" t="s">
        <v>24029</v>
      </c>
      <c r="E2288" s="39" t="s">
        <v>17071</v>
      </c>
      <c r="F2288" s="41" t="s">
        <v>17072</v>
      </c>
      <c r="G2288" s="39">
        <v>1</v>
      </c>
      <c r="H2288" s="42">
        <v>30</v>
      </c>
      <c r="I2288" s="44">
        <f>VENTAS[[#This Row],[Cantidad]]*VENTAS[[#This Row],[Precio Venta]]</f>
        <v>30</v>
      </c>
      <c r="J2288" s="42">
        <f>IF(VENTAS[[#This Row],[Nombre del Gestor]]&gt;1,VENTAS[[#This Row],[Precio Venta]]*10%,0)</f>
        <v>3</v>
      </c>
      <c r="K2288" s="42">
        <f>IFERROR(VLOOKUP(VENTAS[[#This Row],[Código del producto Vendido]],STOCK[],13,FALSE),VENTAS[[#This Row],[Precio Venta]]*0.6)-VENTAS[[#This Row],[Comisión Unitaria 10%]]</f>
        <v>9</v>
      </c>
      <c r="L2288" s="42">
        <f>VENTAS[[#This Row],[Cantidad]]*(VENTAS[[#This Row],[Precio Venta]]-VENTAS[[#This Row],[Costo Unitario SIN Comision]]-VENTAS[[#This Row],[Comisión Unitaria 10%]]-0.01*VENTAS[[#This Row],[Precio Venta]])</f>
        <v>17.7</v>
      </c>
      <c r="M2288" s="46"/>
      <c r="N2288" s="47" t="s">
        <v>27178</v>
      </c>
    </row>
    <row r="2289" ht="17" customHeight="1" spans="1:14">
      <c r="A2289" s="38">
        <v>45816.4595717593</v>
      </c>
      <c r="B2289" s="39"/>
      <c r="C2289" s="39"/>
      <c r="D2289" s="39" t="s">
        <v>27179</v>
      </c>
      <c r="E2289" s="39" t="s">
        <v>27180</v>
      </c>
      <c r="F2289" s="41" t="s">
        <v>19852</v>
      </c>
      <c r="G2289" s="39">
        <v>1</v>
      </c>
      <c r="H2289" s="42">
        <v>35</v>
      </c>
      <c r="I2289" s="44">
        <f>VENTAS[[#This Row],[Cantidad]]*VENTAS[[#This Row],[Precio Venta]]</f>
        <v>35</v>
      </c>
      <c r="J2289" s="42">
        <f>IF(VENTAS[[#This Row],[Nombre del Gestor]]&gt;1,VENTAS[[#This Row],[Precio Venta]]*10%,0)</f>
        <v>3.5</v>
      </c>
      <c r="K2289" s="42">
        <f>IFERROR(VLOOKUP(VENTAS[[#This Row],[Código del producto Vendido]],STOCK[],13,FALSE),VENTAS[[#This Row],[Precio Venta]]*0.6)-VENTAS[[#This Row],[Comisión Unitaria 10%]]</f>
        <v>17.5</v>
      </c>
      <c r="L2289" s="42">
        <f>VENTAS[[#This Row],[Cantidad]]*(VENTAS[[#This Row],[Precio Venta]]-VENTAS[[#This Row],[Costo Unitario SIN Comision]]-VENTAS[[#This Row],[Comisión Unitaria 10%]]-0.01*VENTAS[[#This Row],[Precio Venta]])</f>
        <v>13.65</v>
      </c>
      <c r="M2289" s="46"/>
      <c r="N2289" s="47" t="s">
        <v>27181</v>
      </c>
    </row>
    <row r="2290" ht="34" customHeight="1" spans="1:14">
      <c r="A2290" s="38">
        <v>45816.4690509259</v>
      </c>
      <c r="B2290" s="39"/>
      <c r="C2290" s="39"/>
      <c r="D2290" s="39"/>
      <c r="E2290" s="39" t="s">
        <v>17046</v>
      </c>
      <c r="F2290" s="41" t="s">
        <v>25390</v>
      </c>
      <c r="G2290" s="39">
        <v>1</v>
      </c>
      <c r="H2290" s="42">
        <v>20</v>
      </c>
      <c r="I2290" s="44">
        <f>VENTAS[[#This Row],[Cantidad]]*VENTAS[[#This Row],[Precio Venta]]</f>
        <v>20</v>
      </c>
      <c r="J2290" s="42">
        <f>IF(VENTAS[[#This Row],[Nombre del Gestor]]&gt;1,VENTAS[[#This Row],[Precio Venta]]*10%,0)</f>
        <v>0</v>
      </c>
      <c r="K2290" s="42">
        <f>IFERROR(VLOOKUP(VENTAS[[#This Row],[Código del producto Vendido]],STOCK[],13,FALSE),VENTAS[[#This Row],[Precio Venta]]*0.6)-VENTAS[[#This Row],[Comisión Unitaria 10%]]</f>
        <v>11.5</v>
      </c>
      <c r="L2290" s="42">
        <f>VENTAS[[#This Row],[Cantidad]]*(VENTAS[[#This Row],[Precio Venta]]-VENTAS[[#This Row],[Costo Unitario SIN Comision]]-VENTAS[[#This Row],[Comisión Unitaria 10%]]-0.01*VENTAS[[#This Row],[Precio Venta]])</f>
        <v>8.3</v>
      </c>
      <c r="M2290" s="46"/>
      <c r="N2290" s="47" t="s">
        <v>27182</v>
      </c>
    </row>
    <row r="2291" ht="17" customHeight="1" spans="1:14">
      <c r="A2291" s="38">
        <v>45816.5637268518</v>
      </c>
      <c r="B2291" s="39"/>
      <c r="C2291" s="39"/>
      <c r="D2291" s="39" t="s">
        <v>27183</v>
      </c>
      <c r="E2291" s="39" t="s">
        <v>19247</v>
      </c>
      <c r="F2291" s="41" t="s">
        <v>19248</v>
      </c>
      <c r="G2291" s="39">
        <v>1</v>
      </c>
      <c r="H2291" s="42">
        <v>18</v>
      </c>
      <c r="I2291" s="44">
        <f>VENTAS[[#This Row],[Cantidad]]*VENTAS[[#This Row],[Precio Venta]]</f>
        <v>18</v>
      </c>
      <c r="J2291" s="42">
        <f>IF(VENTAS[[#This Row],[Nombre del Gestor]]&gt;1,VENTAS[[#This Row],[Precio Venta]]*10%,0)</f>
        <v>1.8</v>
      </c>
      <c r="K2291" s="42">
        <f>IFERROR(VLOOKUP(VENTAS[[#This Row],[Código del producto Vendido]],STOCK[],13,FALSE),VENTAS[[#This Row],[Precio Venta]]*0.6)-VENTAS[[#This Row],[Comisión Unitaria 10%]]</f>
        <v>10</v>
      </c>
      <c r="L2291" s="42">
        <f>VENTAS[[#This Row],[Cantidad]]*(VENTAS[[#This Row],[Precio Venta]]-VENTAS[[#This Row],[Costo Unitario SIN Comision]]-VENTAS[[#This Row],[Comisión Unitaria 10%]]-0.01*VENTAS[[#This Row],[Precio Venta]])</f>
        <v>6.02</v>
      </c>
      <c r="M2291" s="46"/>
      <c r="N2291" s="47" t="s">
        <v>27184</v>
      </c>
    </row>
    <row r="2292" ht="34" customHeight="1" spans="1:14">
      <c r="A2292" s="38">
        <v>45816.5637268518</v>
      </c>
      <c r="B2292" s="39"/>
      <c r="C2292" s="39"/>
      <c r="D2292" s="39" t="s">
        <v>27183</v>
      </c>
      <c r="E2292" s="39" t="s">
        <v>27185</v>
      </c>
      <c r="F2292" s="41" t="s">
        <v>19979</v>
      </c>
      <c r="G2292" s="39">
        <v>1</v>
      </c>
      <c r="H2292" s="42">
        <v>20</v>
      </c>
      <c r="I2292" s="44">
        <f>VENTAS[[#This Row],[Cantidad]]*VENTAS[[#This Row],[Precio Venta]]</f>
        <v>20</v>
      </c>
      <c r="J2292" s="42">
        <f>IF(VENTAS[[#This Row],[Nombre del Gestor]]&gt;1,VENTAS[[#This Row],[Precio Venta]]*10%,0)</f>
        <v>2</v>
      </c>
      <c r="K2292" s="42">
        <f>IFERROR(VLOOKUP(VENTAS[[#This Row],[Código del producto Vendido]],STOCK[],13,FALSE),VENTAS[[#This Row],[Precio Venta]]*0.6)-VENTAS[[#This Row],[Comisión Unitaria 10%]]</f>
        <v>10</v>
      </c>
      <c r="L2292" s="42">
        <f>VENTAS[[#This Row],[Cantidad]]*(VENTAS[[#This Row],[Precio Venta]]-VENTAS[[#This Row],[Costo Unitario SIN Comision]]-VENTAS[[#This Row],[Comisión Unitaria 10%]]-0.01*VENTAS[[#This Row],[Precio Venta]])</f>
        <v>7.8</v>
      </c>
      <c r="M2292" s="46"/>
      <c r="N2292" s="47" t="s">
        <v>27186</v>
      </c>
    </row>
    <row r="2293" ht="34" customHeight="1" spans="1:14">
      <c r="A2293" s="38">
        <v>45816.5637268518</v>
      </c>
      <c r="B2293" s="39"/>
      <c r="C2293" s="39"/>
      <c r="D2293" s="39" t="s">
        <v>27183</v>
      </c>
      <c r="E2293" s="39" t="s">
        <v>19621</v>
      </c>
      <c r="F2293" s="41" t="s">
        <v>19623</v>
      </c>
      <c r="G2293" s="39">
        <v>1</v>
      </c>
      <c r="H2293" s="42">
        <v>15</v>
      </c>
      <c r="I2293" s="44">
        <f>VENTAS[[#This Row],[Cantidad]]*VENTAS[[#This Row],[Precio Venta]]</f>
        <v>15</v>
      </c>
      <c r="J2293" s="42">
        <f>IF(VENTAS[[#This Row],[Nombre del Gestor]]&gt;1,VENTAS[[#This Row],[Precio Venta]]*10%,0)</f>
        <v>1.5</v>
      </c>
      <c r="K2293" s="42">
        <f>IFERROR(VLOOKUP(VENTAS[[#This Row],[Código del producto Vendido]],STOCK[],13,FALSE),VENTAS[[#This Row],[Precio Venta]]*0.6)-VENTAS[[#This Row],[Comisión Unitaria 10%]]</f>
        <v>2.3</v>
      </c>
      <c r="L2293" s="42">
        <f>VENTAS[[#This Row],[Cantidad]]*(VENTAS[[#This Row],[Precio Venta]]-VENTAS[[#This Row],[Costo Unitario SIN Comision]]-VENTAS[[#This Row],[Comisión Unitaria 10%]]-0.01*VENTAS[[#This Row],[Precio Venta]])</f>
        <v>11.05</v>
      </c>
      <c r="M2293" s="46"/>
      <c r="N2293" s="47" t="s">
        <v>27187</v>
      </c>
    </row>
    <row r="2294" ht="17" customHeight="1" spans="1:14">
      <c r="A2294" s="38">
        <v>45816.5637268518</v>
      </c>
      <c r="B2294" s="39"/>
      <c r="C2294" s="39"/>
      <c r="D2294" s="39" t="s">
        <v>27183</v>
      </c>
      <c r="E2294" s="39" t="s">
        <v>27188</v>
      </c>
      <c r="F2294" s="41" t="s">
        <v>27189</v>
      </c>
      <c r="G2294" s="39">
        <v>1</v>
      </c>
      <c r="H2294" s="42">
        <v>35</v>
      </c>
      <c r="I2294" s="44">
        <f>VENTAS[[#This Row],[Cantidad]]*VENTAS[[#This Row],[Precio Venta]]</f>
        <v>35</v>
      </c>
      <c r="J2294" s="42">
        <f>IF(VENTAS[[#This Row],[Nombre del Gestor]]&gt;1,VENTAS[[#This Row],[Precio Venta]]*10%,0)</f>
        <v>3.5</v>
      </c>
      <c r="K2294" s="42">
        <f>IFERROR(VLOOKUP(VENTAS[[#This Row],[Código del producto Vendido]],STOCK[],13,FALSE),VENTAS[[#This Row],[Precio Venta]]*0.6)-VENTAS[[#This Row],[Comisión Unitaria 10%]]</f>
        <v>17.5</v>
      </c>
      <c r="L2294" s="42">
        <f>VENTAS[[#This Row],[Cantidad]]*(VENTAS[[#This Row],[Precio Venta]]-VENTAS[[#This Row],[Costo Unitario SIN Comision]]-VENTAS[[#This Row],[Comisión Unitaria 10%]]-0.01*VENTAS[[#This Row],[Precio Venta]])</f>
        <v>13.65</v>
      </c>
      <c r="M2294" s="46"/>
      <c r="N2294" s="47" t="s">
        <v>27190</v>
      </c>
    </row>
    <row r="2295" ht="34" customHeight="1" spans="1:14">
      <c r="A2295" s="38">
        <v>45816.5637268518</v>
      </c>
      <c r="B2295" s="39"/>
      <c r="C2295" s="39"/>
      <c r="D2295" s="39" t="s">
        <v>27183</v>
      </c>
      <c r="E2295" s="39" t="s">
        <v>18051</v>
      </c>
      <c r="F2295" s="41" t="s">
        <v>27191</v>
      </c>
      <c r="G2295" s="39">
        <v>1</v>
      </c>
      <c r="H2295" s="42">
        <v>18</v>
      </c>
      <c r="I2295" s="44">
        <f>VENTAS[[#This Row],[Cantidad]]*VENTAS[[#This Row],[Precio Venta]]</f>
        <v>18</v>
      </c>
      <c r="J2295" s="42">
        <f>IF(VENTAS[[#This Row],[Nombre del Gestor]]&gt;1,VENTAS[[#This Row],[Precio Venta]]*10%,0)</f>
        <v>1.8</v>
      </c>
      <c r="K2295" s="42">
        <f>IFERROR(VLOOKUP(VENTAS[[#This Row],[Código del producto Vendido]],STOCK[],13,FALSE),VENTAS[[#This Row],[Precio Venta]]*0.6)-VENTAS[[#This Row],[Comisión Unitaria 10%]]</f>
        <v>12</v>
      </c>
      <c r="L2295" s="42">
        <f>VENTAS[[#This Row],[Cantidad]]*(VENTAS[[#This Row],[Precio Venta]]-VENTAS[[#This Row],[Costo Unitario SIN Comision]]-VENTAS[[#This Row],[Comisión Unitaria 10%]]-0.01*VENTAS[[#This Row],[Precio Venta]])</f>
        <v>4.02</v>
      </c>
      <c r="M2295" s="46"/>
      <c r="N2295" s="47" t="s">
        <v>27192</v>
      </c>
    </row>
    <row r="2296" ht="17" customHeight="1" spans="1:14">
      <c r="A2296" s="38">
        <v>45816.5637268518</v>
      </c>
      <c r="B2296" s="39"/>
      <c r="C2296" s="39"/>
      <c r="D2296" s="39" t="s">
        <v>27183</v>
      </c>
      <c r="E2296" s="39" t="s">
        <v>19220</v>
      </c>
      <c r="F2296" s="41" t="s">
        <v>19221</v>
      </c>
      <c r="G2296" s="39">
        <v>1</v>
      </c>
      <c r="H2296" s="42">
        <v>30</v>
      </c>
      <c r="I2296" s="44">
        <f>VENTAS[[#This Row],[Cantidad]]*VENTAS[[#This Row],[Precio Venta]]</f>
        <v>30</v>
      </c>
      <c r="J2296" s="42">
        <f>IF(VENTAS[[#This Row],[Nombre del Gestor]]&gt;1,VENTAS[[#This Row],[Precio Venta]]*10%,0)</f>
        <v>3</v>
      </c>
      <c r="K2296" s="42">
        <f>IFERROR(VLOOKUP(VENTAS[[#This Row],[Código del producto Vendido]],STOCK[],13,FALSE),VENTAS[[#This Row],[Precio Venta]]*0.6)-VENTAS[[#This Row],[Comisión Unitaria 10%]]</f>
        <v>12</v>
      </c>
      <c r="L2296" s="42">
        <f>VENTAS[[#This Row],[Cantidad]]*(VENTAS[[#This Row],[Precio Venta]]-VENTAS[[#This Row],[Costo Unitario SIN Comision]]-VENTAS[[#This Row],[Comisión Unitaria 10%]]-0.01*VENTAS[[#This Row],[Precio Venta]])</f>
        <v>14.7</v>
      </c>
      <c r="M2296" s="46"/>
      <c r="N2296" s="47" t="s">
        <v>27193</v>
      </c>
    </row>
    <row r="2297" ht="34" customHeight="1" spans="1:14">
      <c r="A2297" s="38">
        <v>45816.5637268518</v>
      </c>
      <c r="B2297" s="39"/>
      <c r="C2297" s="39"/>
      <c r="D2297" s="39" t="s">
        <v>27183</v>
      </c>
      <c r="E2297" s="39" t="s">
        <v>27194</v>
      </c>
      <c r="F2297" s="41" t="s">
        <v>20213</v>
      </c>
      <c r="G2297" s="39">
        <v>1</v>
      </c>
      <c r="H2297" s="42">
        <v>10</v>
      </c>
      <c r="I2297" s="44">
        <f>VENTAS[[#This Row],[Cantidad]]*VENTAS[[#This Row],[Precio Venta]]</f>
        <v>10</v>
      </c>
      <c r="J2297" s="42">
        <f>IF(VENTAS[[#This Row],[Nombre del Gestor]]&gt;1,VENTAS[[#This Row],[Precio Venta]]*10%,0)</f>
        <v>1</v>
      </c>
      <c r="K2297" s="42">
        <f>IFERROR(VLOOKUP(VENTAS[[#This Row],[Código del producto Vendido]],STOCK[],13,FALSE),VENTAS[[#This Row],[Precio Venta]]*0.6)-VENTAS[[#This Row],[Comisión Unitaria 10%]]</f>
        <v>5</v>
      </c>
      <c r="L2297" s="42">
        <f>VENTAS[[#This Row],[Cantidad]]*(VENTAS[[#This Row],[Precio Venta]]-VENTAS[[#This Row],[Costo Unitario SIN Comision]]-VENTAS[[#This Row],[Comisión Unitaria 10%]]-0.01*VENTAS[[#This Row],[Precio Venta]])</f>
        <v>3.9</v>
      </c>
      <c r="M2297" s="46"/>
      <c r="N2297" s="47" t="s">
        <v>27195</v>
      </c>
    </row>
    <row r="2298" ht="34" customHeight="1" spans="1:14">
      <c r="A2298" s="38">
        <v>45816.5637268518</v>
      </c>
      <c r="B2298" s="39"/>
      <c r="C2298" s="39"/>
      <c r="D2298" s="39" t="s">
        <v>27183</v>
      </c>
      <c r="E2298" s="39" t="s">
        <v>27196</v>
      </c>
      <c r="F2298" s="41" t="s">
        <v>27197</v>
      </c>
      <c r="G2298" s="39">
        <v>1</v>
      </c>
      <c r="H2298" s="42">
        <v>30</v>
      </c>
      <c r="I2298" s="44">
        <f>VENTAS[[#This Row],[Cantidad]]*VENTAS[[#This Row],[Precio Venta]]</f>
        <v>30</v>
      </c>
      <c r="J2298" s="42">
        <f>IF(VENTAS[[#This Row],[Nombre del Gestor]]&gt;1,VENTAS[[#This Row],[Precio Venta]]*10%,0)</f>
        <v>3</v>
      </c>
      <c r="K2298" s="42">
        <f>IFERROR(VLOOKUP(VENTAS[[#This Row],[Código del producto Vendido]],STOCK[],13,FALSE),VENTAS[[#This Row],[Precio Venta]]*0.6)-VENTAS[[#This Row],[Comisión Unitaria 10%]]</f>
        <v>15</v>
      </c>
      <c r="L2298" s="42">
        <f>VENTAS[[#This Row],[Cantidad]]*(VENTAS[[#This Row],[Precio Venta]]-VENTAS[[#This Row],[Costo Unitario SIN Comision]]-VENTAS[[#This Row],[Comisión Unitaria 10%]]-0.01*VENTAS[[#This Row],[Precio Venta]])</f>
        <v>11.7</v>
      </c>
      <c r="M2298" s="46"/>
      <c r="N2298" s="47" t="s">
        <v>27198</v>
      </c>
    </row>
    <row r="2299" ht="17" customHeight="1" spans="1:14">
      <c r="A2299" s="38">
        <v>45816.5637268518</v>
      </c>
      <c r="B2299" s="39"/>
      <c r="C2299" s="39"/>
      <c r="D2299" s="39" t="s">
        <v>27183</v>
      </c>
      <c r="E2299" s="39" t="s">
        <v>16595</v>
      </c>
      <c r="F2299" s="41" t="s">
        <v>27199</v>
      </c>
      <c r="G2299" s="39">
        <v>1</v>
      </c>
      <c r="H2299" s="42">
        <v>30</v>
      </c>
      <c r="I2299" s="44">
        <f>VENTAS[[#This Row],[Cantidad]]*VENTAS[[#This Row],[Precio Venta]]</f>
        <v>30</v>
      </c>
      <c r="J2299" s="42">
        <f>IF(VENTAS[[#This Row],[Nombre del Gestor]]&gt;1,VENTAS[[#This Row],[Precio Venta]]*10%,0)</f>
        <v>3</v>
      </c>
      <c r="K2299" s="42">
        <f>IFERROR(VLOOKUP(VENTAS[[#This Row],[Código del producto Vendido]],STOCK[],13,FALSE),VENTAS[[#This Row],[Precio Venta]]*0.6)-VENTAS[[#This Row],[Comisión Unitaria 10%]]</f>
        <v>16.79</v>
      </c>
      <c r="L2299" s="42">
        <f>VENTAS[[#This Row],[Cantidad]]*(VENTAS[[#This Row],[Precio Venta]]-VENTAS[[#This Row],[Costo Unitario SIN Comision]]-VENTAS[[#This Row],[Comisión Unitaria 10%]]-0.01*VENTAS[[#This Row],[Precio Venta]])</f>
        <v>9.91</v>
      </c>
      <c r="M2299" s="46"/>
      <c r="N2299" s="47" t="s">
        <v>27200</v>
      </c>
    </row>
    <row r="2300" ht="34" customHeight="1" spans="1:14">
      <c r="A2300" s="38">
        <v>45817.5780208333</v>
      </c>
      <c r="B2300" s="39"/>
      <c r="C2300" s="39"/>
      <c r="D2300" s="39"/>
      <c r="E2300" s="39" t="s">
        <v>27201</v>
      </c>
      <c r="F2300" s="41" t="s">
        <v>27202</v>
      </c>
      <c r="G2300" s="39">
        <v>1</v>
      </c>
      <c r="H2300" s="42">
        <v>20</v>
      </c>
      <c r="I2300" s="44">
        <f>VENTAS[[#This Row],[Cantidad]]*VENTAS[[#This Row],[Precio Venta]]</f>
        <v>20</v>
      </c>
      <c r="J2300" s="42">
        <f>IF(VENTAS[[#This Row],[Nombre del Gestor]]&gt;1,VENTAS[[#This Row],[Precio Venta]]*10%,0)</f>
        <v>0</v>
      </c>
      <c r="K2300" s="42">
        <f>IFERROR(VLOOKUP(VENTAS[[#This Row],[Código del producto Vendido]],STOCK[],13,FALSE),VENTAS[[#This Row],[Precio Venta]]*0.6)-VENTAS[[#This Row],[Comisión Unitaria 10%]]</f>
        <v>11</v>
      </c>
      <c r="L2300" s="42">
        <f>VENTAS[[#This Row],[Cantidad]]*(VENTAS[[#This Row],[Precio Venta]]-VENTAS[[#This Row],[Costo Unitario SIN Comision]]-VENTAS[[#This Row],[Comisión Unitaria 10%]]-0.01*VENTAS[[#This Row],[Precio Venta]])</f>
        <v>8.8</v>
      </c>
      <c r="M2300" s="46"/>
      <c r="N2300" s="47" t="s">
        <v>27203</v>
      </c>
    </row>
    <row r="2301" ht="17" customHeight="1" spans="1:14">
      <c r="A2301" s="38">
        <v>45817.6306597222</v>
      </c>
      <c r="B2301" s="39"/>
      <c r="C2301" s="39"/>
      <c r="D2301" s="39"/>
      <c r="E2301" s="39" t="s">
        <v>27204</v>
      </c>
      <c r="F2301" s="41" t="s">
        <v>27205</v>
      </c>
      <c r="G2301" s="39">
        <v>1</v>
      </c>
      <c r="H2301" s="42">
        <v>35</v>
      </c>
      <c r="I2301" s="44">
        <f>VENTAS[[#This Row],[Cantidad]]*VENTAS[[#This Row],[Precio Venta]]</f>
        <v>35</v>
      </c>
      <c r="J2301" s="42">
        <f>IF(VENTAS[[#This Row],[Nombre del Gestor]]&gt;1,VENTAS[[#This Row],[Precio Venta]]*10%,0)</f>
        <v>0</v>
      </c>
      <c r="K2301" s="42">
        <f>IFERROR(VLOOKUP(VENTAS[[#This Row],[Código del producto Vendido]],STOCK[],13,FALSE),VENTAS[[#This Row],[Precio Venta]]*0.6)-VENTAS[[#This Row],[Comisión Unitaria 10%]]</f>
        <v>21</v>
      </c>
      <c r="L2301" s="42">
        <f>VENTAS[[#This Row],[Cantidad]]*(VENTAS[[#This Row],[Precio Venta]]-VENTAS[[#This Row],[Costo Unitario SIN Comision]]-VENTAS[[#This Row],[Comisión Unitaria 10%]]-0.01*VENTAS[[#This Row],[Precio Venta]])</f>
        <v>13.65</v>
      </c>
      <c r="M2301" s="46"/>
      <c r="N2301" s="47" t="s">
        <v>27206</v>
      </c>
    </row>
    <row r="2302" ht="34" customHeight="1" spans="1:14">
      <c r="A2302" s="38">
        <v>45817.6306597222</v>
      </c>
      <c r="B2302" s="39"/>
      <c r="C2302" s="39"/>
      <c r="D2302" s="39"/>
      <c r="E2302" s="39" t="s">
        <v>19534</v>
      </c>
      <c r="F2302" s="41" t="s">
        <v>19535</v>
      </c>
      <c r="G2302" s="39">
        <v>1</v>
      </c>
      <c r="H2302" s="42">
        <v>30</v>
      </c>
      <c r="I2302" s="44">
        <f>VENTAS[[#This Row],[Cantidad]]*VENTAS[[#This Row],[Precio Venta]]</f>
        <v>30</v>
      </c>
      <c r="J2302" s="42">
        <f>IF(VENTAS[[#This Row],[Nombre del Gestor]]&gt;1,VENTAS[[#This Row],[Precio Venta]]*10%,0)</f>
        <v>0</v>
      </c>
      <c r="K2302" s="42">
        <f>IFERROR(VLOOKUP(VENTAS[[#This Row],[Código del producto Vendido]],STOCK[],13,FALSE),VENTAS[[#This Row],[Precio Venta]]*0.6)-VENTAS[[#This Row],[Comisión Unitaria 10%]]</f>
        <v>15</v>
      </c>
      <c r="L2302" s="42">
        <f>VENTAS[[#This Row],[Cantidad]]*(VENTAS[[#This Row],[Precio Venta]]-VENTAS[[#This Row],[Costo Unitario SIN Comision]]-VENTAS[[#This Row],[Comisión Unitaria 10%]]-0.01*VENTAS[[#This Row],[Precio Venta]])</f>
        <v>14.7</v>
      </c>
      <c r="M2302" s="46"/>
      <c r="N2302" s="47" t="s">
        <v>27207</v>
      </c>
    </row>
    <row r="2303" ht="34" customHeight="1" spans="1:14">
      <c r="A2303" s="38">
        <v>45817.6368634259</v>
      </c>
      <c r="B2303" s="39"/>
      <c r="C2303" s="39"/>
      <c r="D2303" s="39"/>
      <c r="E2303" s="39" t="s">
        <v>16615</v>
      </c>
      <c r="F2303" s="41" t="s">
        <v>27208</v>
      </c>
      <c r="G2303" s="39">
        <v>1</v>
      </c>
      <c r="H2303" s="42">
        <v>25</v>
      </c>
      <c r="I2303" s="44">
        <f>VENTAS[[#This Row],[Cantidad]]*VENTAS[[#This Row],[Precio Venta]]</f>
        <v>25</v>
      </c>
      <c r="J2303" s="42">
        <f>IF(VENTAS[[#This Row],[Nombre del Gestor]]&gt;1,VENTAS[[#This Row],[Precio Venta]]*10%,0)</f>
        <v>0</v>
      </c>
      <c r="K2303" s="42">
        <f>IFERROR(VLOOKUP(VENTAS[[#This Row],[Código del producto Vendido]],STOCK[],13,FALSE),VENTAS[[#This Row],[Precio Venta]]*0.6)-VENTAS[[#This Row],[Comisión Unitaria 10%]]</f>
        <v>20.3</v>
      </c>
      <c r="L2303" s="42">
        <f>VENTAS[[#This Row],[Cantidad]]*(VENTAS[[#This Row],[Precio Venta]]-VENTAS[[#This Row],[Costo Unitario SIN Comision]]-VENTAS[[#This Row],[Comisión Unitaria 10%]]-0.01*VENTAS[[#This Row],[Precio Venta]])</f>
        <v>4.45</v>
      </c>
      <c r="M2303" s="46"/>
      <c r="N2303" s="47" t="s">
        <v>27209</v>
      </c>
    </row>
    <row r="2304" ht="17" customHeight="1" spans="1:14">
      <c r="A2304" s="38">
        <v>45817.6368634259</v>
      </c>
      <c r="B2304" s="39"/>
      <c r="C2304" s="39"/>
      <c r="D2304" s="39"/>
      <c r="E2304" s="39" t="s">
        <v>19987</v>
      </c>
      <c r="F2304" s="41" t="s">
        <v>19988</v>
      </c>
      <c r="G2304" s="39">
        <v>1</v>
      </c>
      <c r="H2304" s="42">
        <v>50</v>
      </c>
      <c r="I2304" s="44">
        <f>VENTAS[[#This Row],[Cantidad]]*VENTAS[[#This Row],[Precio Venta]]</f>
        <v>50</v>
      </c>
      <c r="J2304" s="42">
        <f>IF(VENTAS[[#This Row],[Nombre del Gestor]]&gt;1,VENTAS[[#This Row],[Precio Venta]]*10%,0)</f>
        <v>0</v>
      </c>
      <c r="K2304" s="42">
        <f>IFERROR(VLOOKUP(VENTAS[[#This Row],[Código del producto Vendido]],STOCK[],13,FALSE),VENTAS[[#This Row],[Precio Venta]]*0.6)-VENTAS[[#This Row],[Comisión Unitaria 10%]]</f>
        <v>35</v>
      </c>
      <c r="L2304" s="42">
        <f>VENTAS[[#This Row],[Cantidad]]*(VENTAS[[#This Row],[Precio Venta]]-VENTAS[[#This Row],[Costo Unitario SIN Comision]]-VENTAS[[#This Row],[Comisión Unitaria 10%]]-0.01*VENTAS[[#This Row],[Precio Venta]])</f>
        <v>14.5</v>
      </c>
      <c r="M2304" s="46"/>
      <c r="N2304" s="47" t="s">
        <v>27210</v>
      </c>
    </row>
    <row r="2305" ht="34" customHeight="1" spans="1:14">
      <c r="A2305" s="38">
        <v>45817.6368634259</v>
      </c>
      <c r="B2305" s="39"/>
      <c r="C2305" s="39"/>
      <c r="D2305" s="39"/>
      <c r="E2305" s="39" t="s">
        <v>27211</v>
      </c>
      <c r="F2305" s="41" t="s">
        <v>27212</v>
      </c>
      <c r="G2305" s="39">
        <v>1</v>
      </c>
      <c r="H2305" s="42">
        <v>20</v>
      </c>
      <c r="I2305" s="44">
        <f>VENTAS[[#This Row],[Cantidad]]*VENTAS[[#This Row],[Precio Venta]]</f>
        <v>20</v>
      </c>
      <c r="J2305" s="42">
        <f>IF(VENTAS[[#This Row],[Nombre del Gestor]]&gt;1,VENTAS[[#This Row],[Precio Venta]]*10%,0)</f>
        <v>0</v>
      </c>
      <c r="K2305" s="42">
        <f>IFERROR(VLOOKUP(VENTAS[[#This Row],[Código del producto Vendido]],STOCK[],13,FALSE),VENTAS[[#This Row],[Precio Venta]]*0.6)-VENTAS[[#This Row],[Comisión Unitaria 10%]]</f>
        <v>12</v>
      </c>
      <c r="L2305" s="42">
        <f>VENTAS[[#This Row],[Cantidad]]*(VENTAS[[#This Row],[Precio Venta]]-VENTAS[[#This Row],[Costo Unitario SIN Comision]]-VENTAS[[#This Row],[Comisión Unitaria 10%]]-0.01*VENTAS[[#This Row],[Precio Venta]])</f>
        <v>7.8</v>
      </c>
      <c r="M2305" s="46"/>
      <c r="N2305" s="47" t="s">
        <v>27213</v>
      </c>
    </row>
    <row r="2306" ht="17" customHeight="1" spans="1:14">
      <c r="A2306" s="38">
        <v>45817.6368634259</v>
      </c>
      <c r="B2306" s="39"/>
      <c r="C2306" s="39"/>
      <c r="D2306" s="39"/>
      <c r="E2306" s="39" t="s">
        <v>27214</v>
      </c>
      <c r="F2306" s="41" t="s">
        <v>19059</v>
      </c>
      <c r="G2306" s="39">
        <v>1</v>
      </c>
      <c r="H2306" s="42">
        <v>20</v>
      </c>
      <c r="I2306" s="44">
        <f>VENTAS[[#This Row],[Cantidad]]*VENTAS[[#This Row],[Precio Venta]]</f>
        <v>20</v>
      </c>
      <c r="J2306" s="42">
        <f>IF(VENTAS[[#This Row],[Nombre del Gestor]]&gt;1,VENTAS[[#This Row],[Precio Venta]]*10%,0)</f>
        <v>0</v>
      </c>
      <c r="K2306" s="42">
        <f>IFERROR(VLOOKUP(VENTAS[[#This Row],[Código del producto Vendido]],STOCK[],13,FALSE),VENTAS[[#This Row],[Precio Venta]]*0.6)-VENTAS[[#This Row],[Comisión Unitaria 10%]]</f>
        <v>12</v>
      </c>
      <c r="L2306" s="42">
        <f>VENTAS[[#This Row],[Cantidad]]*(VENTAS[[#This Row],[Precio Venta]]-VENTAS[[#This Row],[Costo Unitario SIN Comision]]-VENTAS[[#This Row],[Comisión Unitaria 10%]]-0.01*VENTAS[[#This Row],[Precio Venta]])</f>
        <v>7.8</v>
      </c>
      <c r="M2306" s="46"/>
      <c r="N2306" s="47" t="s">
        <v>27215</v>
      </c>
    </row>
    <row r="2307" ht="34" customHeight="1" spans="1:14">
      <c r="A2307" s="38">
        <v>45817.6368634259</v>
      </c>
      <c r="B2307" s="39"/>
      <c r="C2307" s="39"/>
      <c r="D2307" s="39"/>
      <c r="E2307" s="39" t="s">
        <v>27216</v>
      </c>
      <c r="F2307" s="41" t="s">
        <v>19059</v>
      </c>
      <c r="G2307" s="39">
        <v>1</v>
      </c>
      <c r="H2307" s="42">
        <v>20</v>
      </c>
      <c r="I2307" s="44">
        <f>VENTAS[[#This Row],[Cantidad]]*VENTAS[[#This Row],[Precio Venta]]</f>
        <v>20</v>
      </c>
      <c r="J2307" s="42">
        <f>IF(VENTAS[[#This Row],[Nombre del Gestor]]&gt;1,VENTAS[[#This Row],[Precio Venta]]*10%,0)</f>
        <v>0</v>
      </c>
      <c r="K2307" s="42">
        <f>IFERROR(VLOOKUP(VENTAS[[#This Row],[Código del producto Vendido]],STOCK[],13,FALSE),VENTAS[[#This Row],[Precio Venta]]*0.6)-VENTAS[[#This Row],[Comisión Unitaria 10%]]</f>
        <v>12</v>
      </c>
      <c r="L2307" s="42">
        <f>VENTAS[[#This Row],[Cantidad]]*(VENTAS[[#This Row],[Precio Venta]]-VENTAS[[#This Row],[Costo Unitario SIN Comision]]-VENTAS[[#This Row],[Comisión Unitaria 10%]]-0.01*VENTAS[[#This Row],[Precio Venta]])</f>
        <v>7.8</v>
      </c>
      <c r="M2307" s="46"/>
      <c r="N2307" s="47" t="s">
        <v>27217</v>
      </c>
    </row>
    <row r="2308" ht="34" customHeight="1" spans="1:14">
      <c r="A2308" s="38">
        <v>45817.6368634259</v>
      </c>
      <c r="B2308" s="39"/>
      <c r="C2308" s="39"/>
      <c r="D2308" s="39"/>
      <c r="E2308" s="39" t="s">
        <v>19058</v>
      </c>
      <c r="F2308" s="41" t="s">
        <v>19059</v>
      </c>
      <c r="G2308" s="39">
        <v>1</v>
      </c>
      <c r="H2308" s="42">
        <v>20</v>
      </c>
      <c r="I2308" s="44">
        <f>VENTAS[[#This Row],[Cantidad]]*VENTAS[[#This Row],[Precio Venta]]</f>
        <v>20</v>
      </c>
      <c r="J2308" s="42">
        <f>IF(VENTAS[[#This Row],[Nombre del Gestor]]&gt;1,VENTAS[[#This Row],[Precio Venta]]*10%,0)</f>
        <v>0</v>
      </c>
      <c r="K2308" s="42">
        <f>IFERROR(VLOOKUP(VENTAS[[#This Row],[Código del producto Vendido]],STOCK[],13,FALSE),VENTAS[[#This Row],[Precio Venta]]*0.6)-VENTAS[[#This Row],[Comisión Unitaria 10%]]</f>
        <v>14</v>
      </c>
      <c r="L2308" s="42">
        <f>VENTAS[[#This Row],[Cantidad]]*(VENTAS[[#This Row],[Precio Venta]]-VENTAS[[#This Row],[Costo Unitario SIN Comision]]-VENTAS[[#This Row],[Comisión Unitaria 10%]]-0.01*VENTAS[[#This Row],[Precio Venta]])</f>
        <v>5.8</v>
      </c>
      <c r="M2308" s="46"/>
      <c r="N2308" s="47" t="s">
        <v>27218</v>
      </c>
    </row>
    <row r="2309" ht="17" customHeight="1" spans="1:14">
      <c r="A2309" s="38">
        <v>45817.6613657407</v>
      </c>
      <c r="B2309" s="39"/>
      <c r="C2309" s="39"/>
      <c r="D2309" s="39"/>
      <c r="E2309" s="39" t="s">
        <v>27219</v>
      </c>
      <c r="F2309" s="41" t="s">
        <v>27220</v>
      </c>
      <c r="G2309" s="39">
        <v>1</v>
      </c>
      <c r="H2309" s="42">
        <v>35</v>
      </c>
      <c r="I2309" s="44">
        <f>VENTAS[[#This Row],[Cantidad]]*VENTAS[[#This Row],[Precio Venta]]</f>
        <v>35</v>
      </c>
      <c r="J2309" s="42">
        <f>IF(VENTAS[[#This Row],[Nombre del Gestor]]&gt;1,VENTAS[[#This Row],[Precio Venta]]*10%,0)</f>
        <v>0</v>
      </c>
      <c r="K2309" s="42">
        <f>IFERROR(VLOOKUP(VENTAS[[#This Row],[Código del producto Vendido]],STOCK[],13,FALSE),VENTAS[[#This Row],[Precio Venta]]*0.6)-VENTAS[[#This Row],[Comisión Unitaria 10%]]</f>
        <v>21</v>
      </c>
      <c r="L2309" s="42">
        <f>VENTAS[[#This Row],[Cantidad]]*(VENTAS[[#This Row],[Precio Venta]]-VENTAS[[#This Row],[Costo Unitario SIN Comision]]-VENTAS[[#This Row],[Comisión Unitaria 10%]]-0.01*VENTAS[[#This Row],[Precio Venta]])</f>
        <v>13.65</v>
      </c>
      <c r="M2309" s="46"/>
      <c r="N2309" s="47" t="s">
        <v>27221</v>
      </c>
    </row>
    <row r="2310" ht="34" customHeight="1" spans="1:14">
      <c r="A2310" s="38">
        <v>45817.6642013889</v>
      </c>
      <c r="B2310" s="39"/>
      <c r="C2310" s="39"/>
      <c r="D2310" s="39"/>
      <c r="E2310" s="39" t="s">
        <v>26568</v>
      </c>
      <c r="F2310" s="41" t="s">
        <v>19075</v>
      </c>
      <c r="G2310" s="39">
        <v>1</v>
      </c>
      <c r="H2310" s="42">
        <v>30</v>
      </c>
      <c r="I2310" s="44">
        <f>VENTAS[[#This Row],[Cantidad]]*VENTAS[[#This Row],[Precio Venta]]</f>
        <v>30</v>
      </c>
      <c r="J2310" s="42">
        <f>IF(VENTAS[[#This Row],[Nombre del Gestor]]&gt;1,VENTAS[[#This Row],[Precio Venta]]*10%,0)</f>
        <v>0</v>
      </c>
      <c r="K2310" s="42">
        <f>IFERROR(VLOOKUP(VENTAS[[#This Row],[Código del producto Vendido]],STOCK[],13,FALSE),VENTAS[[#This Row],[Precio Venta]]*0.6)-VENTAS[[#This Row],[Comisión Unitaria 10%]]</f>
        <v>18</v>
      </c>
      <c r="L2310" s="42">
        <f>VENTAS[[#This Row],[Cantidad]]*(VENTAS[[#This Row],[Precio Venta]]-VENTAS[[#This Row],[Costo Unitario SIN Comision]]-VENTAS[[#This Row],[Comisión Unitaria 10%]]-0.01*VENTAS[[#This Row],[Precio Venta]])</f>
        <v>11.7</v>
      </c>
      <c r="M2310" s="46"/>
      <c r="N2310" s="47" t="s">
        <v>27222</v>
      </c>
    </row>
    <row r="2311" ht="17" customHeight="1" spans="1:14">
      <c r="A2311" s="38">
        <v>45817.6875</v>
      </c>
      <c r="B2311" s="39"/>
      <c r="C2311" s="39"/>
      <c r="D2311" s="39"/>
      <c r="E2311" s="39" t="s">
        <v>27223</v>
      </c>
      <c r="F2311" s="41" t="s">
        <v>20215</v>
      </c>
      <c r="G2311" s="39">
        <v>1</v>
      </c>
      <c r="H2311" s="42">
        <v>10</v>
      </c>
      <c r="I2311" s="44">
        <f>VENTAS[[#This Row],[Cantidad]]*VENTAS[[#This Row],[Precio Venta]]</f>
        <v>10</v>
      </c>
      <c r="J2311" s="42">
        <f>IF(VENTAS[[#This Row],[Nombre del Gestor]]&gt;1,VENTAS[[#This Row],[Precio Venta]]*10%,0)</f>
        <v>0</v>
      </c>
      <c r="K2311" s="42">
        <f>IFERROR(VLOOKUP(VENTAS[[#This Row],[Código del producto Vendido]],STOCK[],13,FALSE),VENTAS[[#This Row],[Precio Venta]]*0.6)-VENTAS[[#This Row],[Comisión Unitaria 10%]]</f>
        <v>6</v>
      </c>
      <c r="L2311" s="42">
        <f>VENTAS[[#This Row],[Cantidad]]*(VENTAS[[#This Row],[Precio Venta]]-VENTAS[[#This Row],[Costo Unitario SIN Comision]]-VENTAS[[#This Row],[Comisión Unitaria 10%]]-0.01*VENTAS[[#This Row],[Precio Venta]])</f>
        <v>3.9</v>
      </c>
      <c r="M2311" s="46"/>
      <c r="N2311" s="47" t="s">
        <v>27224</v>
      </c>
    </row>
    <row r="2312" ht="34" customHeight="1" spans="1:14">
      <c r="A2312" s="38">
        <v>45817.6875</v>
      </c>
      <c r="B2312" s="39"/>
      <c r="C2312" s="39"/>
      <c r="D2312" s="39"/>
      <c r="E2312" s="39" t="s">
        <v>19957</v>
      </c>
      <c r="F2312" s="41" t="s">
        <v>19958</v>
      </c>
      <c r="G2312" s="39">
        <v>1</v>
      </c>
      <c r="H2312" s="42">
        <v>30</v>
      </c>
      <c r="I2312" s="44">
        <f>VENTAS[[#This Row],[Cantidad]]*VENTAS[[#This Row],[Precio Venta]]</f>
        <v>30</v>
      </c>
      <c r="J2312" s="42">
        <f>IF(VENTAS[[#This Row],[Nombre del Gestor]]&gt;1,VENTAS[[#This Row],[Precio Venta]]*10%,0)</f>
        <v>0</v>
      </c>
      <c r="K2312" s="42">
        <f>IFERROR(VLOOKUP(VENTAS[[#This Row],[Código del producto Vendido]],STOCK[],13,FALSE),VENTAS[[#This Row],[Precio Venta]]*0.6)-VENTAS[[#This Row],[Comisión Unitaria 10%]]</f>
        <v>15</v>
      </c>
      <c r="L2312" s="42">
        <f>VENTAS[[#This Row],[Cantidad]]*(VENTAS[[#This Row],[Precio Venta]]-VENTAS[[#This Row],[Costo Unitario SIN Comision]]-VENTAS[[#This Row],[Comisión Unitaria 10%]]-0.01*VENTAS[[#This Row],[Precio Venta]])</f>
        <v>14.7</v>
      </c>
      <c r="M2312" s="46"/>
      <c r="N2312" s="47" t="s">
        <v>27225</v>
      </c>
    </row>
    <row r="2313" ht="34" customHeight="1" spans="1:14">
      <c r="A2313" s="38">
        <v>45818.4616782407</v>
      </c>
      <c r="B2313" s="39"/>
      <c r="C2313" s="39"/>
      <c r="D2313" s="39" t="s">
        <v>25868</v>
      </c>
      <c r="E2313" s="39" t="s">
        <v>19337</v>
      </c>
      <c r="F2313" s="41" t="s">
        <v>19338</v>
      </c>
      <c r="G2313" s="39">
        <v>1</v>
      </c>
      <c r="H2313" s="42">
        <v>35</v>
      </c>
      <c r="I2313" s="44">
        <f>VENTAS[[#This Row],[Cantidad]]*VENTAS[[#This Row],[Precio Venta]]</f>
        <v>35</v>
      </c>
      <c r="J2313" s="42">
        <f>IF(VENTAS[[#This Row],[Nombre del Gestor]]&gt;1,VENTAS[[#This Row],[Precio Venta]]*10%,0)</f>
        <v>3.5</v>
      </c>
      <c r="K2313" s="42">
        <f>IFERROR(VLOOKUP(VENTAS[[#This Row],[Código del producto Vendido]],STOCK[],13,FALSE),VENTAS[[#This Row],[Precio Venta]]*0.6)-VENTAS[[#This Row],[Comisión Unitaria 10%]]</f>
        <v>30</v>
      </c>
      <c r="L2313" s="42">
        <f>VENTAS[[#This Row],[Cantidad]]*(VENTAS[[#This Row],[Precio Venta]]-VENTAS[[#This Row],[Costo Unitario SIN Comision]]-VENTAS[[#This Row],[Comisión Unitaria 10%]]-0.01*VENTAS[[#This Row],[Precio Venta]])</f>
        <v>1.15</v>
      </c>
      <c r="M2313" s="46"/>
      <c r="N2313" s="47" t="s">
        <v>27226</v>
      </c>
    </row>
    <row r="2314" ht="17" customHeight="1" spans="1:14">
      <c r="A2314" s="38">
        <v>45818.4658564815</v>
      </c>
      <c r="B2314" s="39"/>
      <c r="C2314" s="39"/>
      <c r="D2314" s="39" t="s">
        <v>25960</v>
      </c>
      <c r="E2314" s="39" t="s">
        <v>27227</v>
      </c>
      <c r="F2314" s="41" t="s">
        <v>19394</v>
      </c>
      <c r="G2314" s="39">
        <v>1</v>
      </c>
      <c r="H2314" s="42">
        <v>20</v>
      </c>
      <c r="I2314" s="44">
        <f>VENTAS[[#This Row],[Cantidad]]*VENTAS[[#This Row],[Precio Venta]]</f>
        <v>20</v>
      </c>
      <c r="J2314" s="42">
        <f>IF(VENTAS[[#This Row],[Nombre del Gestor]]&gt;1,VENTAS[[#This Row],[Precio Venta]]*10%,0)</f>
        <v>2</v>
      </c>
      <c r="K2314" s="42">
        <f>IFERROR(VLOOKUP(VENTAS[[#This Row],[Código del producto Vendido]],STOCK[],13,FALSE),VENTAS[[#This Row],[Precio Venta]]*0.6)-VENTAS[[#This Row],[Comisión Unitaria 10%]]</f>
        <v>10</v>
      </c>
      <c r="L2314" s="42">
        <f>VENTAS[[#This Row],[Cantidad]]*(VENTAS[[#This Row],[Precio Venta]]-VENTAS[[#This Row],[Costo Unitario SIN Comision]]-VENTAS[[#This Row],[Comisión Unitaria 10%]]-0.01*VENTAS[[#This Row],[Precio Venta]])</f>
        <v>7.8</v>
      </c>
      <c r="M2314" s="46"/>
      <c r="N2314" s="47" t="s">
        <v>27228</v>
      </c>
    </row>
    <row r="2315" ht="34" customHeight="1" spans="1:14">
      <c r="A2315" s="38">
        <v>45818.4658564815</v>
      </c>
      <c r="B2315" s="39"/>
      <c r="C2315" s="39"/>
      <c r="D2315" s="39" t="s">
        <v>25960</v>
      </c>
      <c r="E2315" s="39" t="s">
        <v>27229</v>
      </c>
      <c r="F2315" s="41" t="s">
        <v>27230</v>
      </c>
      <c r="G2315" s="39">
        <v>1</v>
      </c>
      <c r="H2315" s="42">
        <v>35</v>
      </c>
      <c r="I2315" s="44">
        <f>VENTAS[[#This Row],[Cantidad]]*VENTAS[[#This Row],[Precio Venta]]</f>
        <v>35</v>
      </c>
      <c r="J2315" s="42">
        <f>IF(VENTAS[[#This Row],[Nombre del Gestor]]&gt;1,VENTAS[[#This Row],[Precio Venta]]*10%,0)</f>
        <v>3.5</v>
      </c>
      <c r="K2315" s="42">
        <f>IFERROR(VLOOKUP(VENTAS[[#This Row],[Código del producto Vendido]],STOCK[],13,FALSE),VENTAS[[#This Row],[Precio Venta]]*0.6)-VENTAS[[#This Row],[Comisión Unitaria 10%]]</f>
        <v>12</v>
      </c>
      <c r="L2315" s="42">
        <f>VENTAS[[#This Row],[Cantidad]]*(VENTAS[[#This Row],[Precio Venta]]-VENTAS[[#This Row],[Costo Unitario SIN Comision]]-VENTAS[[#This Row],[Comisión Unitaria 10%]]-0.01*VENTAS[[#This Row],[Precio Venta]])</f>
        <v>19.15</v>
      </c>
      <c r="M2315" s="46"/>
      <c r="N2315" s="47" t="s">
        <v>27231</v>
      </c>
    </row>
    <row r="2316" ht="17" customHeight="1" spans="1:14">
      <c r="A2316" s="38">
        <v>45818.4658564815</v>
      </c>
      <c r="B2316" s="39"/>
      <c r="C2316" s="39"/>
      <c r="D2316" s="39" t="s">
        <v>25960</v>
      </c>
      <c r="E2316" s="39" t="s">
        <v>27232</v>
      </c>
      <c r="F2316" s="41" t="s">
        <v>20188</v>
      </c>
      <c r="G2316" s="39">
        <v>1</v>
      </c>
      <c r="H2316" s="42">
        <v>35</v>
      </c>
      <c r="I2316" s="44">
        <f>VENTAS[[#This Row],[Cantidad]]*VENTAS[[#This Row],[Precio Venta]]</f>
        <v>35</v>
      </c>
      <c r="J2316" s="42">
        <f>IF(VENTAS[[#This Row],[Nombre del Gestor]]&gt;1,VENTAS[[#This Row],[Precio Venta]]*10%,0)</f>
        <v>3.5</v>
      </c>
      <c r="K2316" s="42">
        <f>IFERROR(VLOOKUP(VENTAS[[#This Row],[Código del producto Vendido]],STOCK[],13,FALSE),VENTAS[[#This Row],[Precio Venta]]*0.6)-VENTAS[[#This Row],[Comisión Unitaria 10%]]</f>
        <v>17.5</v>
      </c>
      <c r="L2316" s="42">
        <f>VENTAS[[#This Row],[Cantidad]]*(VENTAS[[#This Row],[Precio Venta]]-VENTAS[[#This Row],[Costo Unitario SIN Comision]]-VENTAS[[#This Row],[Comisión Unitaria 10%]]-0.01*VENTAS[[#This Row],[Precio Venta]])</f>
        <v>13.65</v>
      </c>
      <c r="M2316" s="46"/>
      <c r="N2316" s="47" t="s">
        <v>27233</v>
      </c>
    </row>
    <row r="2317" ht="34" customHeight="1" spans="1:14">
      <c r="A2317" s="38">
        <v>45818.4693402778</v>
      </c>
      <c r="B2317" s="39"/>
      <c r="C2317" s="39"/>
      <c r="D2317" s="39" t="s">
        <v>23345</v>
      </c>
      <c r="E2317" s="39" t="s">
        <v>27234</v>
      </c>
      <c r="F2317" s="41" t="s">
        <v>20156</v>
      </c>
      <c r="G2317" s="39">
        <v>1</v>
      </c>
      <c r="H2317" s="42">
        <v>25</v>
      </c>
      <c r="I2317" s="44">
        <f>VENTAS[[#This Row],[Cantidad]]*VENTAS[[#This Row],[Precio Venta]]</f>
        <v>25</v>
      </c>
      <c r="J2317" s="42">
        <f>IF(VENTAS[[#This Row],[Nombre del Gestor]]&gt;1,VENTAS[[#This Row],[Precio Venta]]*10%,0)</f>
        <v>2.5</v>
      </c>
      <c r="K2317" s="42">
        <f>IFERROR(VLOOKUP(VENTAS[[#This Row],[Código del producto Vendido]],STOCK[],13,FALSE),VENTAS[[#This Row],[Precio Venta]]*0.6)-VENTAS[[#This Row],[Comisión Unitaria 10%]]</f>
        <v>12.5</v>
      </c>
      <c r="L2317" s="42">
        <f>VENTAS[[#This Row],[Cantidad]]*(VENTAS[[#This Row],[Precio Venta]]-VENTAS[[#This Row],[Costo Unitario SIN Comision]]-VENTAS[[#This Row],[Comisión Unitaria 10%]]-0.01*VENTAS[[#This Row],[Precio Venta]])</f>
        <v>9.75</v>
      </c>
      <c r="M2317" s="46"/>
      <c r="N2317" s="47" t="s">
        <v>27235</v>
      </c>
    </row>
    <row r="2318" ht="34" customHeight="1" spans="1:14">
      <c r="A2318" s="38">
        <v>45818.4693402778</v>
      </c>
      <c r="B2318" s="39"/>
      <c r="C2318" s="39"/>
      <c r="D2318" s="39" t="s">
        <v>23345</v>
      </c>
      <c r="E2318" s="39" t="s">
        <v>27236</v>
      </c>
      <c r="F2318" s="41" t="s">
        <v>19433</v>
      </c>
      <c r="G2318" s="39">
        <v>1</v>
      </c>
      <c r="H2318" s="42">
        <v>30</v>
      </c>
      <c r="I2318" s="44">
        <f>VENTAS[[#This Row],[Cantidad]]*VENTAS[[#This Row],[Precio Venta]]</f>
        <v>30</v>
      </c>
      <c r="J2318" s="42">
        <f>IF(VENTAS[[#This Row],[Nombre del Gestor]]&gt;1,VENTAS[[#This Row],[Precio Venta]]*10%,0)</f>
        <v>3</v>
      </c>
      <c r="K2318" s="42">
        <f>IFERROR(VLOOKUP(VENTAS[[#This Row],[Código del producto Vendido]],STOCK[],13,FALSE),VENTAS[[#This Row],[Precio Venta]]*0.6)-VENTAS[[#This Row],[Comisión Unitaria 10%]]</f>
        <v>15</v>
      </c>
      <c r="L2318" s="42">
        <f>VENTAS[[#This Row],[Cantidad]]*(VENTAS[[#This Row],[Precio Venta]]-VENTAS[[#This Row],[Costo Unitario SIN Comision]]-VENTAS[[#This Row],[Comisión Unitaria 10%]]-0.01*VENTAS[[#This Row],[Precio Venta]])</f>
        <v>11.7</v>
      </c>
      <c r="M2318" s="46"/>
      <c r="N2318" s="47" t="s">
        <v>27237</v>
      </c>
    </row>
    <row r="2319" ht="17" customHeight="1" spans="1:14">
      <c r="A2319" s="38">
        <v>45818.7222569444</v>
      </c>
      <c r="B2319" s="39"/>
      <c r="C2319" s="39"/>
      <c r="D2319" s="39"/>
      <c r="E2319" s="39" t="s">
        <v>27238</v>
      </c>
      <c r="F2319" s="41" t="s">
        <v>26824</v>
      </c>
      <c r="G2319" s="39">
        <v>1</v>
      </c>
      <c r="H2319" s="42">
        <v>28</v>
      </c>
      <c r="I2319" s="44">
        <f>VENTAS[[#This Row],[Cantidad]]*VENTAS[[#This Row],[Precio Venta]]</f>
        <v>28</v>
      </c>
      <c r="J2319" s="42">
        <f>IF(VENTAS[[#This Row],[Nombre del Gestor]]&gt;1,VENTAS[[#This Row],[Precio Venta]]*10%,0)</f>
        <v>0</v>
      </c>
      <c r="K2319" s="42">
        <f>IFERROR(VLOOKUP(VENTAS[[#This Row],[Código del producto Vendido]],STOCK[],13,FALSE),VENTAS[[#This Row],[Precio Venta]]*0.6)-VENTAS[[#This Row],[Comisión Unitaria 10%]]</f>
        <v>16.8</v>
      </c>
      <c r="L2319" s="42">
        <f>VENTAS[[#This Row],[Cantidad]]*(VENTAS[[#This Row],[Precio Venta]]-VENTAS[[#This Row],[Costo Unitario SIN Comision]]-VENTAS[[#This Row],[Comisión Unitaria 10%]]-0.01*VENTAS[[#This Row],[Precio Venta]])</f>
        <v>10.92</v>
      </c>
      <c r="M2319" s="46"/>
      <c r="N2319" s="47" t="s">
        <v>27239</v>
      </c>
    </row>
    <row r="2320" ht="34" customHeight="1" spans="1:14">
      <c r="A2320" s="38">
        <v>45818.7222569444</v>
      </c>
      <c r="B2320" s="39"/>
      <c r="C2320" s="39"/>
      <c r="D2320" s="39"/>
      <c r="E2320" s="39" t="s">
        <v>27240</v>
      </c>
      <c r="F2320" s="41" t="s">
        <v>26812</v>
      </c>
      <c r="G2320" s="39">
        <v>1</v>
      </c>
      <c r="H2320" s="42">
        <v>25</v>
      </c>
      <c r="I2320" s="44">
        <f>VENTAS[[#This Row],[Cantidad]]*VENTAS[[#This Row],[Precio Venta]]</f>
        <v>25</v>
      </c>
      <c r="J2320" s="42">
        <f>IF(VENTAS[[#This Row],[Nombre del Gestor]]&gt;1,VENTAS[[#This Row],[Precio Venta]]*10%,0)</f>
        <v>0</v>
      </c>
      <c r="K2320" s="42">
        <f>IFERROR(VLOOKUP(VENTAS[[#This Row],[Código del producto Vendido]],STOCK[],13,FALSE),VENTAS[[#This Row],[Precio Venta]]*0.6)-VENTAS[[#This Row],[Comisión Unitaria 10%]]</f>
        <v>15</v>
      </c>
      <c r="L2320" s="42">
        <f>VENTAS[[#This Row],[Cantidad]]*(VENTAS[[#This Row],[Precio Venta]]-VENTAS[[#This Row],[Costo Unitario SIN Comision]]-VENTAS[[#This Row],[Comisión Unitaria 10%]]-0.01*VENTAS[[#This Row],[Precio Venta]])</f>
        <v>9.75</v>
      </c>
      <c r="M2320" s="46"/>
      <c r="N2320" s="47" t="s">
        <v>27241</v>
      </c>
    </row>
    <row r="2321" ht="17" customHeight="1" spans="1:14">
      <c r="A2321" s="38">
        <v>45818.7222569444</v>
      </c>
      <c r="B2321" s="39"/>
      <c r="C2321" s="39"/>
      <c r="D2321" s="39"/>
      <c r="E2321" s="39" t="s">
        <v>27242</v>
      </c>
      <c r="F2321" s="41" t="s">
        <v>20158</v>
      </c>
      <c r="G2321" s="39">
        <v>1</v>
      </c>
      <c r="H2321" s="42">
        <v>25</v>
      </c>
      <c r="I2321" s="44">
        <f>VENTAS[[#This Row],[Cantidad]]*VENTAS[[#This Row],[Precio Venta]]</f>
        <v>25</v>
      </c>
      <c r="J2321" s="42">
        <f>IF(VENTAS[[#This Row],[Nombre del Gestor]]&gt;1,VENTAS[[#This Row],[Precio Venta]]*10%,0)</f>
        <v>0</v>
      </c>
      <c r="K2321" s="42">
        <f>IFERROR(VLOOKUP(VENTAS[[#This Row],[Código del producto Vendido]],STOCK[],13,FALSE),VENTAS[[#This Row],[Precio Venta]]*0.6)-VENTAS[[#This Row],[Comisión Unitaria 10%]]</f>
        <v>15</v>
      </c>
      <c r="L2321" s="42">
        <f>VENTAS[[#This Row],[Cantidad]]*(VENTAS[[#This Row],[Precio Venta]]-VENTAS[[#This Row],[Costo Unitario SIN Comision]]-VENTAS[[#This Row],[Comisión Unitaria 10%]]-0.01*VENTAS[[#This Row],[Precio Venta]])</f>
        <v>9.75</v>
      </c>
      <c r="M2321" s="46"/>
      <c r="N2321" s="47" t="s">
        <v>27243</v>
      </c>
    </row>
    <row r="2322" ht="34" customHeight="1" spans="1:14">
      <c r="A2322" s="38">
        <v>45818.7256018519</v>
      </c>
      <c r="B2322" s="39"/>
      <c r="C2322" s="39"/>
      <c r="D2322" s="39"/>
      <c r="E2322" s="39" t="s">
        <v>19831</v>
      </c>
      <c r="F2322" s="41" t="s">
        <v>19833</v>
      </c>
      <c r="G2322" s="39">
        <v>1</v>
      </c>
      <c r="H2322" s="42">
        <v>25</v>
      </c>
      <c r="I2322" s="44">
        <f>VENTAS[[#This Row],[Cantidad]]*VENTAS[[#This Row],[Precio Venta]]</f>
        <v>25</v>
      </c>
      <c r="J2322" s="42">
        <f>IF(VENTAS[[#This Row],[Nombre del Gestor]]&gt;1,VENTAS[[#This Row],[Precio Venta]]*10%,0)</f>
        <v>0</v>
      </c>
      <c r="K2322" s="42">
        <f>IFERROR(VLOOKUP(VENTAS[[#This Row],[Código del producto Vendido]],STOCK[],13,FALSE),VENTAS[[#This Row],[Precio Venta]]*0.6)-VENTAS[[#This Row],[Comisión Unitaria 10%]]</f>
        <v>14.5</v>
      </c>
      <c r="L2322" s="42">
        <f>VENTAS[[#This Row],[Cantidad]]*(VENTAS[[#This Row],[Precio Venta]]-VENTAS[[#This Row],[Costo Unitario SIN Comision]]-VENTAS[[#This Row],[Comisión Unitaria 10%]]-0.01*VENTAS[[#This Row],[Precio Venta]])</f>
        <v>10.25</v>
      </c>
      <c r="M2322" s="46"/>
      <c r="N2322" s="47" t="s">
        <v>27244</v>
      </c>
    </row>
    <row r="2323" ht="34" customHeight="1" spans="1:14">
      <c r="A2323" s="38">
        <v>45818.7327777778</v>
      </c>
      <c r="B2323" s="39"/>
      <c r="C2323" s="39"/>
      <c r="D2323" s="39"/>
      <c r="E2323" s="39" t="s">
        <v>19305</v>
      </c>
      <c r="F2323" s="41" t="s">
        <v>19306</v>
      </c>
      <c r="G2323" s="39">
        <v>1</v>
      </c>
      <c r="H2323" s="42">
        <v>40</v>
      </c>
      <c r="I2323" s="44">
        <f>VENTAS[[#This Row],[Cantidad]]*VENTAS[[#This Row],[Precio Venta]]</f>
        <v>40</v>
      </c>
      <c r="J2323" s="42">
        <f>IF(VENTAS[[#This Row],[Nombre del Gestor]]&gt;1,VENTAS[[#This Row],[Precio Venta]]*10%,0)</f>
        <v>0</v>
      </c>
      <c r="K2323" s="42">
        <f>IFERROR(VLOOKUP(VENTAS[[#This Row],[Código del producto Vendido]],STOCK[],13,FALSE),VENTAS[[#This Row],[Precio Venta]]*0.6)-VENTAS[[#This Row],[Comisión Unitaria 10%]]</f>
        <v>34</v>
      </c>
      <c r="L2323" s="42">
        <f>VENTAS[[#This Row],[Cantidad]]*(VENTAS[[#This Row],[Precio Venta]]-VENTAS[[#This Row],[Costo Unitario SIN Comision]]-VENTAS[[#This Row],[Comisión Unitaria 10%]]-0.01*VENTAS[[#This Row],[Precio Venta]])</f>
        <v>5.6</v>
      </c>
      <c r="M2323" s="46"/>
      <c r="N2323" s="47" t="s">
        <v>27245</v>
      </c>
    </row>
    <row r="2324" ht="17" customHeight="1" spans="1:14">
      <c r="A2324" s="38">
        <v>45818.7327777778</v>
      </c>
      <c r="B2324" s="39"/>
      <c r="C2324" s="39"/>
      <c r="D2324" s="39"/>
      <c r="E2324" s="39" t="s">
        <v>19811</v>
      </c>
      <c r="F2324" s="41" t="s">
        <v>19812</v>
      </c>
      <c r="G2324" s="39">
        <v>1</v>
      </c>
      <c r="H2324" s="42">
        <v>35</v>
      </c>
      <c r="I2324" s="44">
        <f>VENTAS[[#This Row],[Cantidad]]*VENTAS[[#This Row],[Precio Venta]]</f>
        <v>35</v>
      </c>
      <c r="J2324" s="42">
        <f>IF(VENTAS[[#This Row],[Nombre del Gestor]]&gt;1,VENTAS[[#This Row],[Precio Venta]]*10%,0)</f>
        <v>0</v>
      </c>
      <c r="K2324" s="42">
        <f>IFERROR(VLOOKUP(VENTAS[[#This Row],[Código del producto Vendido]],STOCK[],13,FALSE),VENTAS[[#This Row],[Precio Venta]]*0.6)-VENTAS[[#This Row],[Comisión Unitaria 10%]]</f>
        <v>15.5</v>
      </c>
      <c r="L2324" s="42">
        <f>VENTAS[[#This Row],[Cantidad]]*(VENTAS[[#This Row],[Precio Venta]]-VENTAS[[#This Row],[Costo Unitario SIN Comision]]-VENTAS[[#This Row],[Comisión Unitaria 10%]]-0.01*VENTAS[[#This Row],[Precio Venta]])</f>
        <v>19.15</v>
      </c>
      <c r="M2324" s="46"/>
      <c r="N2324" s="47" t="s">
        <v>27246</v>
      </c>
    </row>
    <row r="2325" ht="34" customHeight="1" spans="1:14">
      <c r="A2325" s="38">
        <v>45818.7327777778</v>
      </c>
      <c r="B2325" s="39"/>
      <c r="C2325" s="39"/>
      <c r="D2325" s="39"/>
      <c r="E2325" s="39" t="s">
        <v>27247</v>
      </c>
      <c r="F2325" s="41" t="s">
        <v>19115</v>
      </c>
      <c r="G2325" s="39">
        <v>1</v>
      </c>
      <c r="H2325" s="42">
        <v>25</v>
      </c>
      <c r="I2325" s="44">
        <f>VENTAS[[#This Row],[Cantidad]]*VENTAS[[#This Row],[Precio Venta]]</f>
        <v>25</v>
      </c>
      <c r="J2325" s="42">
        <f>IF(VENTAS[[#This Row],[Nombre del Gestor]]&gt;1,VENTAS[[#This Row],[Precio Venta]]*10%,0)</f>
        <v>0</v>
      </c>
      <c r="K2325" s="42">
        <f>IFERROR(VLOOKUP(VENTAS[[#This Row],[Código del producto Vendido]],STOCK[],13,FALSE),VENTAS[[#This Row],[Precio Venta]]*0.6)-VENTAS[[#This Row],[Comisión Unitaria 10%]]</f>
        <v>15</v>
      </c>
      <c r="L2325" s="42">
        <f>VENTAS[[#This Row],[Cantidad]]*(VENTAS[[#This Row],[Precio Venta]]-VENTAS[[#This Row],[Costo Unitario SIN Comision]]-VENTAS[[#This Row],[Comisión Unitaria 10%]]-0.01*VENTAS[[#This Row],[Precio Venta]])</f>
        <v>9.75</v>
      </c>
      <c r="M2325" s="46"/>
      <c r="N2325" s="47" t="s">
        <v>27248</v>
      </c>
    </row>
    <row r="2326" ht="17" customHeight="1" spans="1:14">
      <c r="A2326" s="38">
        <v>45818.7327777778</v>
      </c>
      <c r="B2326" s="39"/>
      <c r="C2326" s="39"/>
      <c r="D2326" s="39"/>
      <c r="E2326" s="39" t="s">
        <v>16778</v>
      </c>
      <c r="F2326" s="41" t="s">
        <v>16779</v>
      </c>
      <c r="G2326" s="39">
        <v>1</v>
      </c>
      <c r="H2326" s="42">
        <v>20</v>
      </c>
      <c r="I2326" s="44">
        <f>VENTAS[[#This Row],[Cantidad]]*VENTAS[[#This Row],[Precio Venta]]</f>
        <v>20</v>
      </c>
      <c r="J2326" s="42">
        <f>IF(VENTAS[[#This Row],[Nombre del Gestor]]&gt;1,VENTAS[[#This Row],[Precio Venta]]*10%,0)</f>
        <v>0</v>
      </c>
      <c r="K2326" s="42">
        <f>IFERROR(VLOOKUP(VENTAS[[#This Row],[Código del producto Vendido]],STOCK[],13,FALSE),VENTAS[[#This Row],[Precio Venta]]*0.6)-VENTAS[[#This Row],[Comisión Unitaria 10%]]</f>
        <v>9.43</v>
      </c>
      <c r="L2326" s="42">
        <f>VENTAS[[#This Row],[Cantidad]]*(VENTAS[[#This Row],[Precio Venta]]-VENTAS[[#This Row],[Costo Unitario SIN Comision]]-VENTAS[[#This Row],[Comisión Unitaria 10%]]-0.01*VENTAS[[#This Row],[Precio Venta]])</f>
        <v>10.37</v>
      </c>
      <c r="M2326" s="46"/>
      <c r="N2326" s="47" t="s">
        <v>27249</v>
      </c>
    </row>
    <row r="2327" ht="34" customHeight="1" spans="1:14">
      <c r="A2327" s="38">
        <v>45818.7327777778</v>
      </c>
      <c r="B2327" s="39"/>
      <c r="C2327" s="39"/>
      <c r="D2327" s="39"/>
      <c r="E2327" s="39" t="s">
        <v>20021</v>
      </c>
      <c r="F2327" s="41" t="s">
        <v>20022</v>
      </c>
      <c r="G2327" s="39">
        <v>1</v>
      </c>
      <c r="H2327" s="42">
        <v>35</v>
      </c>
      <c r="I2327" s="44">
        <f>VENTAS[[#This Row],[Cantidad]]*VENTAS[[#This Row],[Precio Venta]]</f>
        <v>35</v>
      </c>
      <c r="J2327" s="42">
        <f>IF(VENTAS[[#This Row],[Nombre del Gestor]]&gt;1,VENTAS[[#This Row],[Precio Venta]]*10%,0)</f>
        <v>0</v>
      </c>
      <c r="K2327" s="42">
        <f>IFERROR(VLOOKUP(VENTAS[[#This Row],[Código del producto Vendido]],STOCK[],13,FALSE),VENTAS[[#This Row],[Precio Venta]]*0.6)-VENTAS[[#This Row],[Comisión Unitaria 10%]]</f>
        <v>33.5</v>
      </c>
      <c r="L2327" s="42">
        <f>VENTAS[[#This Row],[Cantidad]]*(VENTAS[[#This Row],[Precio Venta]]-VENTAS[[#This Row],[Costo Unitario SIN Comision]]-VENTAS[[#This Row],[Comisión Unitaria 10%]]-0.01*VENTAS[[#This Row],[Precio Venta]])</f>
        <v>1.15</v>
      </c>
      <c r="M2327" s="46"/>
      <c r="N2327" s="47" t="s">
        <v>27250</v>
      </c>
    </row>
    <row r="2328" ht="34" customHeight="1" spans="1:14">
      <c r="A2328" s="38">
        <v>45818.7327777778</v>
      </c>
      <c r="B2328" s="39"/>
      <c r="C2328" s="39"/>
      <c r="D2328" s="39"/>
      <c r="E2328" s="39" t="s">
        <v>27251</v>
      </c>
      <c r="F2328" s="41" t="s">
        <v>27252</v>
      </c>
      <c r="G2328" s="39">
        <v>1</v>
      </c>
      <c r="H2328" s="42">
        <v>25</v>
      </c>
      <c r="I2328" s="44">
        <f>VENTAS[[#This Row],[Cantidad]]*VENTAS[[#This Row],[Precio Venta]]</f>
        <v>25</v>
      </c>
      <c r="J2328" s="42">
        <f>IF(VENTAS[[#This Row],[Nombre del Gestor]]&gt;1,VENTAS[[#This Row],[Precio Venta]]*10%,0)</f>
        <v>0</v>
      </c>
      <c r="K2328" s="42">
        <f>IFERROR(VLOOKUP(VENTAS[[#This Row],[Código del producto Vendido]],STOCK[],13,FALSE),VENTAS[[#This Row],[Precio Venta]]*0.6)-VENTAS[[#This Row],[Comisión Unitaria 10%]]</f>
        <v>15</v>
      </c>
      <c r="L2328" s="42">
        <f>VENTAS[[#This Row],[Cantidad]]*(VENTAS[[#This Row],[Precio Venta]]-VENTAS[[#This Row],[Costo Unitario SIN Comision]]-VENTAS[[#This Row],[Comisión Unitaria 10%]]-0.01*VENTAS[[#This Row],[Precio Venta]])</f>
        <v>9.75</v>
      </c>
      <c r="M2328" s="46"/>
      <c r="N2328" s="47" t="s">
        <v>27253</v>
      </c>
    </row>
    <row r="2329" ht="17" customHeight="1" spans="1:14">
      <c r="A2329" s="38">
        <v>45818.7327777778</v>
      </c>
      <c r="B2329" s="39"/>
      <c r="C2329" s="39"/>
      <c r="D2329" s="39"/>
      <c r="E2329" s="39" t="s">
        <v>17026</v>
      </c>
      <c r="F2329" s="41" t="s">
        <v>27254</v>
      </c>
      <c r="G2329" s="39">
        <v>1</v>
      </c>
      <c r="H2329" s="42">
        <v>30</v>
      </c>
      <c r="I2329" s="44">
        <f>VENTAS[[#This Row],[Cantidad]]*VENTAS[[#This Row],[Precio Venta]]</f>
        <v>30</v>
      </c>
      <c r="J2329" s="42">
        <f>IF(VENTAS[[#This Row],[Nombre del Gestor]]&gt;1,VENTAS[[#This Row],[Precio Venta]]*10%,0)</f>
        <v>0</v>
      </c>
      <c r="K2329" s="42">
        <f>IFERROR(VLOOKUP(VENTAS[[#This Row],[Código del producto Vendido]],STOCK[],13,FALSE),VENTAS[[#This Row],[Precio Venta]]*0.6)-VENTAS[[#This Row],[Comisión Unitaria 10%]]</f>
        <v>12</v>
      </c>
      <c r="L2329" s="42">
        <f>VENTAS[[#This Row],[Cantidad]]*(VENTAS[[#This Row],[Precio Venta]]-VENTAS[[#This Row],[Costo Unitario SIN Comision]]-VENTAS[[#This Row],[Comisión Unitaria 10%]]-0.01*VENTAS[[#This Row],[Precio Venta]])</f>
        <v>17.7</v>
      </c>
      <c r="M2329" s="46"/>
      <c r="N2329" s="47" t="s">
        <v>27255</v>
      </c>
    </row>
    <row r="2330" ht="34" customHeight="1" spans="1:14">
      <c r="A2330" s="38">
        <v>45818.7690972222</v>
      </c>
      <c r="B2330" s="39"/>
      <c r="C2330" s="39"/>
      <c r="D2330" s="39"/>
      <c r="E2330" s="39" t="s">
        <v>27256</v>
      </c>
      <c r="F2330" s="41" t="s">
        <v>27257</v>
      </c>
      <c r="G2330" s="39">
        <v>1</v>
      </c>
      <c r="H2330" s="42">
        <v>30</v>
      </c>
      <c r="I2330" s="44">
        <f>VENTAS[[#This Row],[Cantidad]]*VENTAS[[#This Row],[Precio Venta]]</f>
        <v>30</v>
      </c>
      <c r="J2330" s="42">
        <f>IF(VENTAS[[#This Row],[Nombre del Gestor]]&gt;1,VENTAS[[#This Row],[Precio Venta]]*10%,0)</f>
        <v>0</v>
      </c>
      <c r="K2330" s="42">
        <f>IFERROR(VLOOKUP(VENTAS[[#This Row],[Código del producto Vendido]],STOCK[],13,FALSE),VENTAS[[#This Row],[Precio Venta]]*0.6)-VENTAS[[#This Row],[Comisión Unitaria 10%]]</f>
        <v>18</v>
      </c>
      <c r="L2330" s="42">
        <f>VENTAS[[#This Row],[Cantidad]]*(VENTAS[[#This Row],[Precio Venta]]-VENTAS[[#This Row],[Costo Unitario SIN Comision]]-VENTAS[[#This Row],[Comisión Unitaria 10%]]-0.01*VENTAS[[#This Row],[Precio Venta]])</f>
        <v>11.7</v>
      </c>
      <c r="M2330" s="46"/>
      <c r="N2330" s="47" t="s">
        <v>27258</v>
      </c>
    </row>
    <row r="2331" ht="17" customHeight="1" spans="1:14">
      <c r="A2331" s="38">
        <v>45819.3688310185</v>
      </c>
      <c r="B2331" s="39"/>
      <c r="C2331" s="39"/>
      <c r="D2331" s="39" t="s">
        <v>23196</v>
      </c>
      <c r="E2331" s="39" t="s">
        <v>27259</v>
      </c>
      <c r="F2331" s="41" t="s">
        <v>20031</v>
      </c>
      <c r="G2331" s="39">
        <v>1</v>
      </c>
      <c r="H2331" s="42">
        <v>40</v>
      </c>
      <c r="I2331" s="44">
        <f>VENTAS[[#This Row],[Cantidad]]*VENTAS[[#This Row],[Precio Venta]]</f>
        <v>40</v>
      </c>
      <c r="J2331" s="42">
        <f>IF(VENTAS[[#This Row],[Nombre del Gestor]]&gt;1,VENTAS[[#This Row],[Precio Venta]]*10%,0)</f>
        <v>4</v>
      </c>
      <c r="K2331" s="42">
        <f>IFERROR(VLOOKUP(VENTAS[[#This Row],[Código del producto Vendido]],STOCK[],13,FALSE),VENTAS[[#This Row],[Precio Venta]]*0.6)-VENTAS[[#This Row],[Comisión Unitaria 10%]]</f>
        <v>20</v>
      </c>
      <c r="L2331" s="42">
        <f>VENTAS[[#This Row],[Cantidad]]*(VENTAS[[#This Row],[Precio Venta]]-VENTAS[[#This Row],[Costo Unitario SIN Comision]]-VENTAS[[#This Row],[Comisión Unitaria 10%]]-0.01*VENTAS[[#This Row],[Precio Venta]])</f>
        <v>15.6</v>
      </c>
      <c r="M2331" s="46"/>
      <c r="N2331" s="47" t="s">
        <v>27260</v>
      </c>
    </row>
    <row r="2332" ht="34" customHeight="1" spans="1:14">
      <c r="A2332" s="38">
        <v>45819.3739351852</v>
      </c>
      <c r="B2332" s="39"/>
      <c r="C2332" s="39"/>
      <c r="D2332" s="39"/>
      <c r="E2332" s="39" t="s">
        <v>18387</v>
      </c>
      <c r="F2332" s="41" t="s">
        <v>18388</v>
      </c>
      <c r="G2332" s="39">
        <v>1</v>
      </c>
      <c r="H2332" s="42">
        <v>25</v>
      </c>
      <c r="I2332" s="44">
        <f>VENTAS[[#This Row],[Cantidad]]*VENTAS[[#This Row],[Precio Venta]]</f>
        <v>25</v>
      </c>
      <c r="J2332" s="42">
        <f>IF(VENTAS[[#This Row],[Nombre del Gestor]]&gt;1,VENTAS[[#This Row],[Precio Venta]]*10%,0)</f>
        <v>0</v>
      </c>
      <c r="K2332" s="42">
        <f>IFERROR(VLOOKUP(VENTAS[[#This Row],[Código del producto Vendido]],STOCK[],13,FALSE),VENTAS[[#This Row],[Precio Venta]]*0.6)-VENTAS[[#This Row],[Comisión Unitaria 10%]]</f>
        <v>14.5</v>
      </c>
      <c r="L2332" s="42">
        <f>VENTAS[[#This Row],[Cantidad]]*(VENTAS[[#This Row],[Precio Venta]]-VENTAS[[#This Row],[Costo Unitario SIN Comision]]-VENTAS[[#This Row],[Comisión Unitaria 10%]]-0.01*VENTAS[[#This Row],[Precio Venta]])</f>
        <v>10.25</v>
      </c>
      <c r="M2332" s="46"/>
      <c r="N2332" s="47" t="s">
        <v>27261</v>
      </c>
    </row>
    <row r="2333" ht="34" customHeight="1" spans="1:14">
      <c r="A2333" s="38">
        <v>45819.3753819444</v>
      </c>
      <c r="B2333" s="39"/>
      <c r="C2333" s="39"/>
      <c r="D2333" s="39"/>
      <c r="E2333" s="39" t="s">
        <v>19507</v>
      </c>
      <c r="F2333" s="41" t="s">
        <v>19508</v>
      </c>
      <c r="G2333" s="39">
        <v>1</v>
      </c>
      <c r="H2333" s="42">
        <v>35</v>
      </c>
      <c r="I2333" s="44">
        <f>VENTAS[[#This Row],[Cantidad]]*VENTAS[[#This Row],[Precio Venta]]</f>
        <v>35</v>
      </c>
      <c r="J2333" s="42">
        <f>IF(VENTAS[[#This Row],[Nombre del Gestor]]&gt;1,VENTAS[[#This Row],[Precio Venta]]*10%,0)</f>
        <v>0</v>
      </c>
      <c r="K2333" s="42">
        <f>IFERROR(VLOOKUP(VENTAS[[#This Row],[Código del producto Vendido]],STOCK[],13,FALSE),VENTAS[[#This Row],[Precio Venta]]*0.6)-VENTAS[[#This Row],[Comisión Unitaria 10%]]</f>
        <v>15.5</v>
      </c>
      <c r="L2333" s="42">
        <f>VENTAS[[#This Row],[Cantidad]]*(VENTAS[[#This Row],[Precio Venta]]-VENTAS[[#This Row],[Costo Unitario SIN Comision]]-VENTAS[[#This Row],[Comisión Unitaria 10%]]-0.01*VENTAS[[#This Row],[Precio Venta]])</f>
        <v>19.15</v>
      </c>
      <c r="M2333" s="46"/>
      <c r="N2333" s="47" t="s">
        <v>27262</v>
      </c>
    </row>
    <row r="2334" ht="17" customHeight="1" spans="1:14">
      <c r="A2334" s="38">
        <v>45819.5491782407</v>
      </c>
      <c r="B2334" s="39"/>
      <c r="C2334" s="39"/>
      <c r="D2334" s="39"/>
      <c r="E2334" s="39" t="s">
        <v>27263</v>
      </c>
      <c r="F2334" s="41" t="s">
        <v>20025</v>
      </c>
      <c r="G2334" s="39">
        <v>1</v>
      </c>
      <c r="H2334" s="42">
        <v>4</v>
      </c>
      <c r="I2334" s="44">
        <f>VENTAS[[#This Row],[Cantidad]]*VENTAS[[#This Row],[Precio Venta]]</f>
        <v>4</v>
      </c>
      <c r="J2334" s="42">
        <f>IF(VENTAS[[#This Row],[Nombre del Gestor]]&gt;1,VENTAS[[#This Row],[Precio Venta]]*10%,0)</f>
        <v>0</v>
      </c>
      <c r="K2334" s="42">
        <f>IFERROR(VLOOKUP(VENTAS[[#This Row],[Código del producto Vendido]],STOCK[],13,FALSE),VENTAS[[#This Row],[Precio Venta]]*0.6)-VENTAS[[#This Row],[Comisión Unitaria 10%]]</f>
        <v>2.4</v>
      </c>
      <c r="L2334" s="42">
        <f>VENTAS[[#This Row],[Cantidad]]*(VENTAS[[#This Row],[Precio Venta]]-VENTAS[[#This Row],[Costo Unitario SIN Comision]]-VENTAS[[#This Row],[Comisión Unitaria 10%]]-0.01*VENTAS[[#This Row],[Precio Venta]])</f>
        <v>1.56</v>
      </c>
      <c r="M2334" s="46"/>
      <c r="N2334" s="47" t="s">
        <v>27264</v>
      </c>
    </row>
    <row r="2335" ht="34" customHeight="1" spans="1:14">
      <c r="A2335" s="38">
        <v>45819.5491782407</v>
      </c>
      <c r="B2335" s="39"/>
      <c r="C2335" s="39"/>
      <c r="D2335" s="39"/>
      <c r="E2335" s="39" t="s">
        <v>19614</v>
      </c>
      <c r="F2335" s="41" t="s">
        <v>19615</v>
      </c>
      <c r="G2335" s="39">
        <v>1</v>
      </c>
      <c r="H2335" s="42">
        <v>6</v>
      </c>
      <c r="I2335" s="44">
        <f>VENTAS[[#This Row],[Cantidad]]*VENTAS[[#This Row],[Precio Venta]]</f>
        <v>6</v>
      </c>
      <c r="J2335" s="42">
        <f>IF(VENTAS[[#This Row],[Nombre del Gestor]]&gt;1,VENTAS[[#This Row],[Precio Venta]]*10%,0)</f>
        <v>0</v>
      </c>
      <c r="K2335" s="42">
        <f>IFERROR(VLOOKUP(VENTAS[[#This Row],[Código del producto Vendido]],STOCK[],13,FALSE),VENTAS[[#This Row],[Precio Venta]]*0.6)-VENTAS[[#This Row],[Comisión Unitaria 10%]]</f>
        <v>2.6</v>
      </c>
      <c r="L2335" s="42">
        <f>VENTAS[[#This Row],[Cantidad]]*(VENTAS[[#This Row],[Precio Venta]]-VENTAS[[#This Row],[Costo Unitario SIN Comision]]-VENTAS[[#This Row],[Comisión Unitaria 10%]]-0.01*VENTAS[[#This Row],[Precio Venta]])</f>
        <v>3.34</v>
      </c>
      <c r="M2335" s="46"/>
      <c r="N2335" s="47" t="s">
        <v>27265</v>
      </c>
    </row>
    <row r="2336" ht="17" customHeight="1" spans="1:14">
      <c r="A2336" s="38">
        <v>45819.5509375</v>
      </c>
      <c r="B2336" s="39"/>
      <c r="C2336" s="39"/>
      <c r="D2336" s="39"/>
      <c r="E2336" s="39" t="s">
        <v>19964</v>
      </c>
      <c r="F2336" s="41" t="s">
        <v>19966</v>
      </c>
      <c r="G2336" s="39">
        <v>1</v>
      </c>
      <c r="H2336" s="42">
        <v>30</v>
      </c>
      <c r="I2336" s="44">
        <f>VENTAS[[#This Row],[Cantidad]]*VENTAS[[#This Row],[Precio Venta]]</f>
        <v>30</v>
      </c>
      <c r="J2336" s="42">
        <f>IF(VENTAS[[#This Row],[Nombre del Gestor]]&gt;1,VENTAS[[#This Row],[Precio Venta]]*10%,0)</f>
        <v>0</v>
      </c>
      <c r="K2336" s="42">
        <f>IFERROR(VLOOKUP(VENTAS[[#This Row],[Código del producto Vendido]],STOCK[],13,FALSE),VENTAS[[#This Row],[Precio Venta]]*0.6)-VENTAS[[#This Row],[Comisión Unitaria 10%]]</f>
        <v>15</v>
      </c>
      <c r="L2336" s="42">
        <f>VENTAS[[#This Row],[Cantidad]]*(VENTAS[[#This Row],[Precio Venta]]-VENTAS[[#This Row],[Costo Unitario SIN Comision]]-VENTAS[[#This Row],[Comisión Unitaria 10%]]-0.01*VENTAS[[#This Row],[Precio Venta]])</f>
        <v>14.7</v>
      </c>
      <c r="M2336" s="46"/>
      <c r="N2336" s="47" t="s">
        <v>27266</v>
      </c>
    </row>
    <row r="2337" ht="34" customHeight="1" spans="1:14">
      <c r="A2337" s="38">
        <v>45819.5509375</v>
      </c>
      <c r="B2337" s="39"/>
      <c r="C2337" s="39"/>
      <c r="D2337" s="39"/>
      <c r="E2337" s="39" t="s">
        <v>18800</v>
      </c>
      <c r="F2337" s="41" t="s">
        <v>26142</v>
      </c>
      <c r="G2337" s="39">
        <v>1</v>
      </c>
      <c r="H2337" s="42">
        <v>50</v>
      </c>
      <c r="I2337" s="44">
        <f>VENTAS[[#This Row],[Cantidad]]*VENTAS[[#This Row],[Precio Venta]]</f>
        <v>50</v>
      </c>
      <c r="J2337" s="42">
        <f>IF(VENTAS[[#This Row],[Nombre del Gestor]]&gt;1,VENTAS[[#This Row],[Precio Venta]]*10%,0)</f>
        <v>0</v>
      </c>
      <c r="K2337" s="42">
        <f>IFERROR(VLOOKUP(VENTAS[[#This Row],[Código del producto Vendido]],STOCK[],13,FALSE),VENTAS[[#This Row],[Precio Venta]]*0.6)-VENTAS[[#This Row],[Comisión Unitaria 10%]]</f>
        <v>34.99</v>
      </c>
      <c r="L2337" s="42">
        <f>VENTAS[[#This Row],[Cantidad]]*(VENTAS[[#This Row],[Precio Venta]]-VENTAS[[#This Row],[Costo Unitario SIN Comision]]-VENTAS[[#This Row],[Comisión Unitaria 10%]]-0.01*VENTAS[[#This Row],[Precio Venta]])</f>
        <v>14.51</v>
      </c>
      <c r="M2337" s="46"/>
      <c r="N2337" s="47" t="s">
        <v>27267</v>
      </c>
    </row>
    <row r="2338" ht="34" customHeight="1" spans="1:14">
      <c r="A2338" s="38">
        <v>45819.5516898148</v>
      </c>
      <c r="B2338" s="39"/>
      <c r="C2338" s="39"/>
      <c r="D2338" s="39"/>
      <c r="E2338" s="39" t="s">
        <v>27268</v>
      </c>
      <c r="F2338" s="41" t="s">
        <v>18806</v>
      </c>
      <c r="G2338" s="39">
        <v>1</v>
      </c>
      <c r="H2338" s="42">
        <v>40</v>
      </c>
      <c r="I2338" s="44">
        <f>VENTAS[[#This Row],[Cantidad]]*VENTAS[[#This Row],[Precio Venta]]</f>
        <v>40</v>
      </c>
      <c r="J2338" s="42">
        <f>IF(VENTAS[[#This Row],[Nombre del Gestor]]&gt;1,VENTAS[[#This Row],[Precio Venta]]*10%,0)</f>
        <v>0</v>
      </c>
      <c r="K2338" s="42">
        <f>IFERROR(VLOOKUP(VENTAS[[#This Row],[Código del producto Vendido]],STOCK[],13,FALSE),VENTAS[[#This Row],[Precio Venta]]*0.6)-VENTAS[[#This Row],[Comisión Unitaria 10%]]</f>
        <v>24</v>
      </c>
      <c r="L2338" s="42">
        <f>VENTAS[[#This Row],[Cantidad]]*(VENTAS[[#This Row],[Precio Venta]]-VENTAS[[#This Row],[Costo Unitario SIN Comision]]-VENTAS[[#This Row],[Comisión Unitaria 10%]]-0.01*VENTAS[[#This Row],[Precio Venta]])</f>
        <v>15.6</v>
      </c>
      <c r="M2338" s="46"/>
      <c r="N2338" s="47" t="s">
        <v>27269</v>
      </c>
    </row>
    <row r="2339" ht="17" customHeight="1" spans="1:14">
      <c r="A2339" s="38">
        <v>45819.5527083333</v>
      </c>
      <c r="B2339" s="39"/>
      <c r="C2339" s="39"/>
      <c r="D2339" s="39"/>
      <c r="E2339" s="39" t="s">
        <v>19885</v>
      </c>
      <c r="F2339" s="41" t="s">
        <v>19886</v>
      </c>
      <c r="G2339" s="39">
        <v>1</v>
      </c>
      <c r="H2339" s="42">
        <v>35</v>
      </c>
      <c r="I2339" s="44">
        <f>VENTAS[[#This Row],[Cantidad]]*VENTAS[[#This Row],[Precio Venta]]</f>
        <v>35</v>
      </c>
      <c r="J2339" s="42">
        <f>IF(VENTAS[[#This Row],[Nombre del Gestor]]&gt;1,VENTAS[[#This Row],[Precio Venta]]*10%,0)</f>
        <v>0</v>
      </c>
      <c r="K2339" s="42">
        <f>IFERROR(VLOOKUP(VENTAS[[#This Row],[Código del producto Vendido]],STOCK[],13,FALSE),VENTAS[[#This Row],[Precio Venta]]*0.6)-VENTAS[[#This Row],[Comisión Unitaria 10%]]</f>
        <v>28.5</v>
      </c>
      <c r="L2339" s="42">
        <f>VENTAS[[#This Row],[Cantidad]]*(VENTAS[[#This Row],[Precio Venta]]-VENTAS[[#This Row],[Costo Unitario SIN Comision]]-VENTAS[[#This Row],[Comisión Unitaria 10%]]-0.01*VENTAS[[#This Row],[Precio Venta]])</f>
        <v>6.15</v>
      </c>
      <c r="M2339" s="46"/>
      <c r="N2339" s="47" t="s">
        <v>27270</v>
      </c>
    </row>
    <row r="2340" ht="34" customHeight="1" spans="1:14">
      <c r="A2340" s="38">
        <v>45819.5527083333</v>
      </c>
      <c r="B2340" s="39"/>
      <c r="C2340" s="39"/>
      <c r="D2340" s="39"/>
      <c r="E2340" s="39" t="s">
        <v>27271</v>
      </c>
      <c r="F2340" s="41" t="s">
        <v>20136</v>
      </c>
      <c r="G2340" s="39">
        <v>1</v>
      </c>
      <c r="H2340" s="42">
        <v>18</v>
      </c>
      <c r="I2340" s="44">
        <f>VENTAS[[#This Row],[Cantidad]]*VENTAS[[#This Row],[Precio Venta]]</f>
        <v>18</v>
      </c>
      <c r="J2340" s="42">
        <f>IF(VENTAS[[#This Row],[Nombre del Gestor]]&gt;1,VENTAS[[#This Row],[Precio Venta]]*10%,0)</f>
        <v>0</v>
      </c>
      <c r="K2340" s="42">
        <f>IFERROR(VLOOKUP(VENTAS[[#This Row],[Código del producto Vendido]],STOCK[],13,FALSE),VENTAS[[#This Row],[Precio Venta]]*0.6)-VENTAS[[#This Row],[Comisión Unitaria 10%]]</f>
        <v>10.8</v>
      </c>
      <c r="L2340" s="42">
        <f>VENTAS[[#This Row],[Cantidad]]*(VENTAS[[#This Row],[Precio Venta]]-VENTAS[[#This Row],[Costo Unitario SIN Comision]]-VENTAS[[#This Row],[Comisión Unitaria 10%]]-0.01*VENTAS[[#This Row],[Precio Venta]])</f>
        <v>7.02</v>
      </c>
      <c r="M2340" s="46"/>
      <c r="N2340" s="47" t="s">
        <v>27272</v>
      </c>
    </row>
    <row r="2341" ht="17" customHeight="1" spans="1:14">
      <c r="A2341" s="38">
        <v>45819.556087963</v>
      </c>
      <c r="B2341" s="39"/>
      <c r="C2341" s="39"/>
      <c r="D2341" s="39"/>
      <c r="E2341" s="39" t="s">
        <v>27273</v>
      </c>
      <c r="F2341" s="41" t="s">
        <v>27274</v>
      </c>
      <c r="G2341" s="39">
        <v>1</v>
      </c>
      <c r="H2341" s="42">
        <v>45</v>
      </c>
      <c r="I2341" s="44">
        <f>VENTAS[[#This Row],[Cantidad]]*VENTAS[[#This Row],[Precio Venta]]</f>
        <v>45</v>
      </c>
      <c r="J2341" s="42">
        <f>IF(VENTAS[[#This Row],[Nombre del Gestor]]&gt;1,VENTAS[[#This Row],[Precio Venta]]*10%,0)</f>
        <v>0</v>
      </c>
      <c r="K2341" s="42">
        <f>IFERROR(VLOOKUP(VENTAS[[#This Row],[Código del producto Vendido]],STOCK[],13,FALSE),VENTAS[[#This Row],[Precio Venta]]*0.6)-VENTAS[[#This Row],[Comisión Unitaria 10%]]</f>
        <v>27</v>
      </c>
      <c r="L2341" s="42">
        <f>VENTAS[[#This Row],[Cantidad]]*(VENTAS[[#This Row],[Precio Venta]]-VENTAS[[#This Row],[Costo Unitario SIN Comision]]-VENTAS[[#This Row],[Comisión Unitaria 10%]]-0.01*VENTAS[[#This Row],[Precio Venta]])</f>
        <v>17.55</v>
      </c>
      <c r="M2341" s="46"/>
      <c r="N2341" s="47" t="s">
        <v>27275</v>
      </c>
    </row>
    <row r="2342" ht="34" customHeight="1" spans="1:14">
      <c r="A2342" s="38">
        <v>45819.5568171296</v>
      </c>
      <c r="B2342" s="39"/>
      <c r="C2342" s="39"/>
      <c r="D2342" s="39"/>
      <c r="E2342" s="39" t="s">
        <v>27276</v>
      </c>
      <c r="F2342" s="41" t="s">
        <v>20099</v>
      </c>
      <c r="G2342" s="39">
        <v>1</v>
      </c>
      <c r="H2342" s="42">
        <v>30</v>
      </c>
      <c r="I2342" s="44">
        <f>VENTAS[[#This Row],[Cantidad]]*VENTAS[[#This Row],[Precio Venta]]</f>
        <v>30</v>
      </c>
      <c r="J2342" s="42">
        <f>IF(VENTAS[[#This Row],[Nombre del Gestor]]&gt;1,VENTAS[[#This Row],[Precio Venta]]*10%,0)</f>
        <v>0</v>
      </c>
      <c r="K2342" s="42">
        <f>IFERROR(VLOOKUP(VENTAS[[#This Row],[Código del producto Vendido]],STOCK[],13,FALSE),VENTAS[[#This Row],[Precio Venta]]*0.6)-VENTAS[[#This Row],[Comisión Unitaria 10%]]</f>
        <v>18</v>
      </c>
      <c r="L2342" s="42">
        <f>VENTAS[[#This Row],[Cantidad]]*(VENTAS[[#This Row],[Precio Venta]]-VENTAS[[#This Row],[Costo Unitario SIN Comision]]-VENTAS[[#This Row],[Comisión Unitaria 10%]]-0.01*VENTAS[[#This Row],[Precio Venta]])</f>
        <v>11.7</v>
      </c>
      <c r="M2342" s="46"/>
      <c r="N2342" s="47" t="s">
        <v>27277</v>
      </c>
    </row>
    <row r="2343" ht="34" customHeight="1" spans="1:14">
      <c r="A2343" s="38">
        <v>45819.5621296296</v>
      </c>
      <c r="B2343" s="39"/>
      <c r="C2343" s="39"/>
      <c r="D2343" s="39"/>
      <c r="E2343" s="39" t="s">
        <v>27278</v>
      </c>
      <c r="F2343" s="41" t="s">
        <v>27279</v>
      </c>
      <c r="G2343" s="39">
        <v>1</v>
      </c>
      <c r="H2343" s="42">
        <v>10</v>
      </c>
      <c r="I2343" s="44">
        <f>VENTAS[[#This Row],[Cantidad]]*VENTAS[[#This Row],[Precio Venta]]</f>
        <v>10</v>
      </c>
      <c r="J2343" s="42">
        <f>IF(VENTAS[[#This Row],[Nombre del Gestor]]&gt;1,VENTAS[[#This Row],[Precio Venta]]*10%,0)</f>
        <v>0</v>
      </c>
      <c r="K2343" s="42">
        <f>IFERROR(VLOOKUP(VENTAS[[#This Row],[Código del producto Vendido]],STOCK[],13,FALSE),VENTAS[[#This Row],[Precio Venta]]*0.6)-VENTAS[[#This Row],[Comisión Unitaria 10%]]</f>
        <v>6</v>
      </c>
      <c r="L2343" s="42">
        <f>VENTAS[[#This Row],[Cantidad]]*(VENTAS[[#This Row],[Precio Venta]]-VENTAS[[#This Row],[Costo Unitario SIN Comision]]-VENTAS[[#This Row],[Comisión Unitaria 10%]]-0.01*VENTAS[[#This Row],[Precio Venta]])</f>
        <v>3.9</v>
      </c>
      <c r="M2343" s="46"/>
      <c r="N2343" s="47" t="s">
        <v>27280</v>
      </c>
    </row>
    <row r="2344" ht="17" customHeight="1" spans="1:14">
      <c r="A2344" s="38">
        <v>45819.5621296296</v>
      </c>
      <c r="B2344" s="39"/>
      <c r="C2344" s="39"/>
      <c r="D2344" s="39"/>
      <c r="E2344" s="39" t="s">
        <v>27281</v>
      </c>
      <c r="F2344" s="41" t="s">
        <v>27282</v>
      </c>
      <c r="G2344" s="39">
        <v>1</v>
      </c>
      <c r="H2344" s="42">
        <v>10</v>
      </c>
      <c r="I2344" s="44">
        <f>VENTAS[[#This Row],[Cantidad]]*VENTAS[[#This Row],[Precio Venta]]</f>
        <v>10</v>
      </c>
      <c r="J2344" s="42">
        <f>IF(VENTAS[[#This Row],[Nombre del Gestor]]&gt;1,VENTAS[[#This Row],[Precio Venta]]*10%,0)</f>
        <v>0</v>
      </c>
      <c r="K2344" s="42">
        <f>IFERROR(VLOOKUP(VENTAS[[#This Row],[Código del producto Vendido]],STOCK[],13,FALSE),VENTAS[[#This Row],[Precio Venta]]*0.6)-VENTAS[[#This Row],[Comisión Unitaria 10%]]</f>
        <v>6</v>
      </c>
      <c r="L2344" s="42">
        <f>VENTAS[[#This Row],[Cantidad]]*(VENTAS[[#This Row],[Precio Venta]]-VENTAS[[#This Row],[Costo Unitario SIN Comision]]-VENTAS[[#This Row],[Comisión Unitaria 10%]]-0.01*VENTAS[[#This Row],[Precio Venta]])</f>
        <v>3.9</v>
      </c>
      <c r="M2344" s="46"/>
      <c r="N2344" s="47" t="s">
        <v>27283</v>
      </c>
    </row>
    <row r="2345" ht="34" customHeight="1" spans="1:14">
      <c r="A2345" s="38">
        <v>45819.5621296296</v>
      </c>
      <c r="B2345" s="39"/>
      <c r="C2345" s="39"/>
      <c r="D2345" s="39"/>
      <c r="E2345" s="39" t="s">
        <v>27284</v>
      </c>
      <c r="F2345" s="41" t="s">
        <v>27285</v>
      </c>
      <c r="G2345" s="39">
        <v>1</v>
      </c>
      <c r="H2345" s="42">
        <v>10</v>
      </c>
      <c r="I2345" s="44">
        <f>VENTAS[[#This Row],[Cantidad]]*VENTAS[[#This Row],[Precio Venta]]</f>
        <v>10</v>
      </c>
      <c r="J2345" s="42">
        <f>IF(VENTAS[[#This Row],[Nombre del Gestor]]&gt;1,VENTAS[[#This Row],[Precio Venta]]*10%,0)</f>
        <v>0</v>
      </c>
      <c r="K2345" s="42">
        <f>IFERROR(VLOOKUP(VENTAS[[#This Row],[Código del producto Vendido]],STOCK[],13,FALSE),VENTAS[[#This Row],[Precio Venta]]*0.6)-VENTAS[[#This Row],[Comisión Unitaria 10%]]</f>
        <v>6</v>
      </c>
      <c r="L2345" s="42">
        <f>VENTAS[[#This Row],[Cantidad]]*(VENTAS[[#This Row],[Precio Venta]]-VENTAS[[#This Row],[Costo Unitario SIN Comision]]-VENTAS[[#This Row],[Comisión Unitaria 10%]]-0.01*VENTAS[[#This Row],[Precio Venta]])</f>
        <v>3.9</v>
      </c>
      <c r="M2345" s="46"/>
      <c r="N2345" s="47" t="s">
        <v>27286</v>
      </c>
    </row>
    <row r="2346" ht="17" customHeight="1" spans="1:14">
      <c r="A2346" s="38">
        <v>45819.607025463</v>
      </c>
      <c r="B2346" s="39"/>
      <c r="C2346" s="39"/>
      <c r="D2346" s="39"/>
      <c r="E2346" s="39" t="s">
        <v>27287</v>
      </c>
      <c r="F2346" s="41" t="s">
        <v>18571</v>
      </c>
      <c r="G2346" s="39">
        <v>1</v>
      </c>
      <c r="H2346" s="42">
        <v>25</v>
      </c>
      <c r="I2346" s="44">
        <f>VENTAS[[#This Row],[Cantidad]]*VENTAS[[#This Row],[Precio Venta]]</f>
        <v>25</v>
      </c>
      <c r="J2346" s="42">
        <f>IF(VENTAS[[#This Row],[Nombre del Gestor]]&gt;1,VENTAS[[#This Row],[Precio Venta]]*10%,0)</f>
        <v>0</v>
      </c>
      <c r="K2346" s="42">
        <f>IFERROR(VLOOKUP(VENTAS[[#This Row],[Código del producto Vendido]],STOCK[],13,FALSE),VENTAS[[#This Row],[Precio Venta]]*0.6)-VENTAS[[#This Row],[Comisión Unitaria 10%]]</f>
        <v>15</v>
      </c>
      <c r="L2346" s="42">
        <f>VENTAS[[#This Row],[Cantidad]]*(VENTAS[[#This Row],[Precio Venta]]-VENTAS[[#This Row],[Costo Unitario SIN Comision]]-VENTAS[[#This Row],[Comisión Unitaria 10%]]-0.01*VENTAS[[#This Row],[Precio Venta]])</f>
        <v>9.75</v>
      </c>
      <c r="M2346" s="46"/>
      <c r="N2346" s="47" t="s">
        <v>27288</v>
      </c>
    </row>
    <row r="2347" ht="34" customHeight="1" spans="1:14">
      <c r="A2347" s="38">
        <v>45819.6373958333</v>
      </c>
      <c r="B2347" s="39"/>
      <c r="C2347" s="39"/>
      <c r="D2347" s="39"/>
      <c r="E2347" s="39" t="s">
        <v>27289</v>
      </c>
      <c r="F2347" s="41" t="s">
        <v>27290</v>
      </c>
      <c r="G2347" s="39">
        <v>1</v>
      </c>
      <c r="H2347" s="42">
        <v>40</v>
      </c>
      <c r="I2347" s="44">
        <f>VENTAS[[#This Row],[Cantidad]]*VENTAS[[#This Row],[Precio Venta]]</f>
        <v>40</v>
      </c>
      <c r="J2347" s="42">
        <f>IF(VENTAS[[#This Row],[Nombre del Gestor]]&gt;1,VENTAS[[#This Row],[Precio Venta]]*10%,0)</f>
        <v>0</v>
      </c>
      <c r="K2347" s="42">
        <f>IFERROR(VLOOKUP(VENTAS[[#This Row],[Código del producto Vendido]],STOCK[],13,FALSE),VENTAS[[#This Row],[Precio Venta]]*0.6)-VENTAS[[#This Row],[Comisión Unitaria 10%]]</f>
        <v>24</v>
      </c>
      <c r="L2347" s="42">
        <f>VENTAS[[#This Row],[Cantidad]]*(VENTAS[[#This Row],[Precio Venta]]-VENTAS[[#This Row],[Costo Unitario SIN Comision]]-VENTAS[[#This Row],[Comisión Unitaria 10%]]-0.01*VENTAS[[#This Row],[Precio Venta]])</f>
        <v>15.6</v>
      </c>
      <c r="M2347" s="46"/>
      <c r="N2347" s="47" t="s">
        <v>27291</v>
      </c>
    </row>
    <row r="2348" ht="34" customHeight="1" spans="1:14">
      <c r="A2348" s="38">
        <v>45819.6508333333</v>
      </c>
      <c r="B2348" s="39"/>
      <c r="C2348" s="39"/>
      <c r="D2348" s="39"/>
      <c r="E2348" s="39" t="s">
        <v>27292</v>
      </c>
      <c r="F2348" s="41" t="s">
        <v>20031</v>
      </c>
      <c r="G2348" s="39">
        <v>1</v>
      </c>
      <c r="H2348" s="42">
        <v>40</v>
      </c>
      <c r="I2348" s="44">
        <f>VENTAS[[#This Row],[Cantidad]]*VENTAS[[#This Row],[Precio Venta]]</f>
        <v>40</v>
      </c>
      <c r="J2348" s="42">
        <f>IF(VENTAS[[#This Row],[Nombre del Gestor]]&gt;1,VENTAS[[#This Row],[Precio Venta]]*10%,0)</f>
        <v>0</v>
      </c>
      <c r="K2348" s="42">
        <f>IFERROR(VLOOKUP(VENTAS[[#This Row],[Código del producto Vendido]],STOCK[],13,FALSE),VENTAS[[#This Row],[Precio Venta]]*0.6)-VENTAS[[#This Row],[Comisión Unitaria 10%]]</f>
        <v>24</v>
      </c>
      <c r="L2348" s="42">
        <f>VENTAS[[#This Row],[Cantidad]]*(VENTAS[[#This Row],[Precio Venta]]-VENTAS[[#This Row],[Costo Unitario SIN Comision]]-VENTAS[[#This Row],[Comisión Unitaria 10%]]-0.01*VENTAS[[#This Row],[Precio Venta]])</f>
        <v>15.6</v>
      </c>
      <c r="M2348" s="46"/>
      <c r="N2348" s="47" t="s">
        <v>27293</v>
      </c>
    </row>
    <row r="2349" ht="17" customHeight="1" spans="1:14">
      <c r="A2349" s="38">
        <v>45819.667962963</v>
      </c>
      <c r="B2349" s="39"/>
      <c r="C2349" s="39"/>
      <c r="D2349" s="39"/>
      <c r="E2349" s="39" t="s">
        <v>27294</v>
      </c>
      <c r="F2349" s="41" t="s">
        <v>20100</v>
      </c>
      <c r="G2349" s="39">
        <v>1</v>
      </c>
      <c r="H2349" s="42">
        <v>30</v>
      </c>
      <c r="I2349" s="44">
        <f>VENTAS[[#This Row],[Cantidad]]*VENTAS[[#This Row],[Precio Venta]]</f>
        <v>30</v>
      </c>
      <c r="J2349" s="42">
        <f>IF(VENTAS[[#This Row],[Nombre del Gestor]]&gt;1,VENTAS[[#This Row],[Precio Venta]]*10%,0)</f>
        <v>0</v>
      </c>
      <c r="K2349" s="42">
        <f>IFERROR(VLOOKUP(VENTAS[[#This Row],[Código del producto Vendido]],STOCK[],13,FALSE),VENTAS[[#This Row],[Precio Venta]]*0.6)-VENTAS[[#This Row],[Comisión Unitaria 10%]]</f>
        <v>18</v>
      </c>
      <c r="L2349" s="42">
        <f>VENTAS[[#This Row],[Cantidad]]*(VENTAS[[#This Row],[Precio Venta]]-VENTAS[[#This Row],[Costo Unitario SIN Comision]]-VENTAS[[#This Row],[Comisión Unitaria 10%]]-0.01*VENTAS[[#This Row],[Precio Venta]])</f>
        <v>11.7</v>
      </c>
      <c r="M2349" s="46"/>
      <c r="N2349" s="47" t="s">
        <v>27295</v>
      </c>
    </row>
    <row r="2350" ht="34" customHeight="1" spans="1:14">
      <c r="A2350" s="38">
        <v>45819.6916203704</v>
      </c>
      <c r="B2350" s="39"/>
      <c r="C2350" s="39"/>
      <c r="D2350" s="39"/>
      <c r="E2350" s="39" t="s">
        <v>27296</v>
      </c>
      <c r="F2350" s="41" t="s">
        <v>27297</v>
      </c>
      <c r="G2350" s="39">
        <v>1</v>
      </c>
      <c r="H2350" s="42">
        <v>20</v>
      </c>
      <c r="I2350" s="44">
        <f>VENTAS[[#This Row],[Cantidad]]*VENTAS[[#This Row],[Precio Venta]]</f>
        <v>20</v>
      </c>
      <c r="J2350" s="42">
        <f>IF(VENTAS[[#This Row],[Nombre del Gestor]]&gt;1,VENTAS[[#This Row],[Precio Venta]]*10%,0)</f>
        <v>0</v>
      </c>
      <c r="K2350" s="42">
        <f>IFERROR(VLOOKUP(VENTAS[[#This Row],[Código del producto Vendido]],STOCK[],13,FALSE),VENTAS[[#This Row],[Precio Venta]]*0.6)-VENTAS[[#This Row],[Comisión Unitaria 10%]]</f>
        <v>12</v>
      </c>
      <c r="L2350" s="42">
        <f>VENTAS[[#This Row],[Cantidad]]*(VENTAS[[#This Row],[Precio Venta]]-VENTAS[[#This Row],[Costo Unitario SIN Comision]]-VENTAS[[#This Row],[Comisión Unitaria 10%]]-0.01*VENTAS[[#This Row],[Precio Venta]])</f>
        <v>7.8</v>
      </c>
      <c r="M2350" s="46"/>
      <c r="N2350" s="47" t="s">
        <v>27298</v>
      </c>
    </row>
    <row r="2351" ht="17" customHeight="1" spans="1:14">
      <c r="A2351" s="38">
        <v>45819.6936921296</v>
      </c>
      <c r="B2351" s="39"/>
      <c r="C2351" s="39"/>
      <c r="D2351" s="39"/>
      <c r="E2351" s="39" t="s">
        <v>27299</v>
      </c>
      <c r="F2351" s="41" t="s">
        <v>27300</v>
      </c>
      <c r="G2351" s="39">
        <v>1</v>
      </c>
      <c r="H2351" s="42">
        <v>20</v>
      </c>
      <c r="I2351" s="44">
        <f>VENTAS[[#This Row],[Cantidad]]*VENTAS[[#This Row],[Precio Venta]]</f>
        <v>20</v>
      </c>
      <c r="J2351" s="42">
        <f>IF(VENTAS[[#This Row],[Nombre del Gestor]]&gt;1,VENTAS[[#This Row],[Precio Venta]]*10%,0)</f>
        <v>0</v>
      </c>
      <c r="K2351" s="42">
        <f>IFERROR(VLOOKUP(VENTAS[[#This Row],[Código del producto Vendido]],STOCK[],13,FALSE),VENTAS[[#This Row],[Precio Venta]]*0.6)-VENTAS[[#This Row],[Comisión Unitaria 10%]]</f>
        <v>12</v>
      </c>
      <c r="L2351" s="42">
        <f>VENTAS[[#This Row],[Cantidad]]*(VENTAS[[#This Row],[Precio Venta]]-VENTAS[[#This Row],[Costo Unitario SIN Comision]]-VENTAS[[#This Row],[Comisión Unitaria 10%]]-0.01*VENTAS[[#This Row],[Precio Venta]])</f>
        <v>7.8</v>
      </c>
      <c r="M2351" s="46"/>
      <c r="N2351" s="47" t="s">
        <v>27301</v>
      </c>
    </row>
    <row r="2352" ht="34" customHeight="1" spans="1:14">
      <c r="A2352" s="38">
        <v>45819.6936921296</v>
      </c>
      <c r="B2352" s="39"/>
      <c r="C2352" s="39"/>
      <c r="D2352" s="39"/>
      <c r="E2352" s="39" t="s">
        <v>27302</v>
      </c>
      <c r="F2352" s="41" t="s">
        <v>27303</v>
      </c>
      <c r="G2352" s="39">
        <v>1</v>
      </c>
      <c r="H2352" s="42">
        <v>35</v>
      </c>
      <c r="I2352" s="44">
        <f>VENTAS[[#This Row],[Cantidad]]*VENTAS[[#This Row],[Precio Venta]]</f>
        <v>35</v>
      </c>
      <c r="J2352" s="42">
        <f>IF(VENTAS[[#This Row],[Nombre del Gestor]]&gt;1,VENTAS[[#This Row],[Precio Venta]]*10%,0)</f>
        <v>0</v>
      </c>
      <c r="K2352" s="42">
        <f>IFERROR(VLOOKUP(VENTAS[[#This Row],[Código del producto Vendido]],STOCK[],13,FALSE),VENTAS[[#This Row],[Precio Venta]]*0.6)-VENTAS[[#This Row],[Comisión Unitaria 10%]]</f>
        <v>21</v>
      </c>
      <c r="L2352" s="42">
        <f>VENTAS[[#This Row],[Cantidad]]*(VENTAS[[#This Row],[Precio Venta]]-VENTAS[[#This Row],[Costo Unitario SIN Comision]]-VENTAS[[#This Row],[Comisión Unitaria 10%]]-0.01*VENTAS[[#This Row],[Precio Venta]])</f>
        <v>13.65</v>
      </c>
      <c r="M2352" s="46"/>
      <c r="N2352" s="47" t="s">
        <v>27304</v>
      </c>
    </row>
    <row r="2353" ht="34" customHeight="1" spans="1:14">
      <c r="A2353" s="38">
        <v>45819.719537037</v>
      </c>
      <c r="B2353" s="39"/>
      <c r="C2353" s="39"/>
      <c r="D2353" s="39" t="s">
        <v>25960</v>
      </c>
      <c r="E2353" s="39" t="s">
        <v>27305</v>
      </c>
      <c r="F2353" s="41" t="s">
        <v>20051</v>
      </c>
      <c r="G2353" s="39">
        <v>1</v>
      </c>
      <c r="H2353" s="42">
        <v>18</v>
      </c>
      <c r="I2353" s="44">
        <f>VENTAS[[#This Row],[Cantidad]]*VENTAS[[#This Row],[Precio Venta]]</f>
        <v>18</v>
      </c>
      <c r="J2353" s="42">
        <f>IF(VENTAS[[#This Row],[Nombre del Gestor]]&gt;1,VENTAS[[#This Row],[Precio Venta]]*10%,0)</f>
        <v>1.8</v>
      </c>
      <c r="K2353" s="42">
        <f>IFERROR(VLOOKUP(VENTAS[[#This Row],[Código del producto Vendido]],STOCK[],13,FALSE),VENTAS[[#This Row],[Precio Venta]]*0.6)-VENTAS[[#This Row],[Comisión Unitaria 10%]]</f>
        <v>9</v>
      </c>
      <c r="L2353" s="42">
        <f>VENTAS[[#This Row],[Cantidad]]*(VENTAS[[#This Row],[Precio Venta]]-VENTAS[[#This Row],[Costo Unitario SIN Comision]]-VENTAS[[#This Row],[Comisión Unitaria 10%]]-0.01*VENTAS[[#This Row],[Precio Venta]])</f>
        <v>7.02</v>
      </c>
      <c r="M2353" s="46"/>
      <c r="N2353" s="47" t="s">
        <v>27306</v>
      </c>
    </row>
    <row r="2354" ht="17" customHeight="1" spans="1:14">
      <c r="A2354" s="38">
        <v>45819.719537037</v>
      </c>
      <c r="B2354" s="39"/>
      <c r="C2354" s="39"/>
      <c r="D2354" s="39" t="s">
        <v>25960</v>
      </c>
      <c r="E2354" s="39" t="s">
        <v>27130</v>
      </c>
      <c r="F2354" s="41" t="s">
        <v>20026</v>
      </c>
      <c r="G2354" s="39">
        <v>1</v>
      </c>
      <c r="H2354" s="42">
        <v>4</v>
      </c>
      <c r="I2354" s="44">
        <f>VENTAS[[#This Row],[Cantidad]]*VENTAS[[#This Row],[Precio Venta]]</f>
        <v>4</v>
      </c>
      <c r="J2354" s="42">
        <f>IF(VENTAS[[#This Row],[Nombre del Gestor]]&gt;1,VENTAS[[#This Row],[Precio Venta]]*10%,0)</f>
        <v>0.4</v>
      </c>
      <c r="K2354" s="42">
        <f>IFERROR(VLOOKUP(VENTAS[[#This Row],[Código del producto Vendido]],STOCK[],13,FALSE),VENTAS[[#This Row],[Precio Venta]]*0.6)-VENTAS[[#This Row],[Comisión Unitaria 10%]]</f>
        <v>2</v>
      </c>
      <c r="L2354" s="42">
        <f>VENTAS[[#This Row],[Cantidad]]*(VENTAS[[#This Row],[Precio Venta]]-VENTAS[[#This Row],[Costo Unitario SIN Comision]]-VENTAS[[#This Row],[Comisión Unitaria 10%]]-0.01*VENTAS[[#This Row],[Precio Venta]])</f>
        <v>1.56</v>
      </c>
      <c r="M2354" s="46"/>
      <c r="N2354" s="47" t="s">
        <v>27307</v>
      </c>
    </row>
    <row r="2355" ht="34" customHeight="1" spans="1:14">
      <c r="A2355" s="38">
        <v>45819.719537037</v>
      </c>
      <c r="B2355" s="39"/>
      <c r="C2355" s="39"/>
      <c r="D2355" s="39" t="s">
        <v>25960</v>
      </c>
      <c r="E2355" s="39" t="s">
        <v>27308</v>
      </c>
      <c r="F2355" s="41" t="s">
        <v>20027</v>
      </c>
      <c r="G2355" s="39">
        <v>1</v>
      </c>
      <c r="H2355" s="42">
        <v>4</v>
      </c>
      <c r="I2355" s="44">
        <f>VENTAS[[#This Row],[Cantidad]]*VENTAS[[#This Row],[Precio Venta]]</f>
        <v>4</v>
      </c>
      <c r="J2355" s="42">
        <f>IF(VENTAS[[#This Row],[Nombre del Gestor]]&gt;1,VENTAS[[#This Row],[Precio Venta]]*10%,0)</f>
        <v>0.4</v>
      </c>
      <c r="K2355" s="42">
        <f>IFERROR(VLOOKUP(VENTAS[[#This Row],[Código del producto Vendido]],STOCK[],13,FALSE),VENTAS[[#This Row],[Precio Venta]]*0.6)-VENTAS[[#This Row],[Comisión Unitaria 10%]]</f>
        <v>2</v>
      </c>
      <c r="L2355" s="42">
        <f>VENTAS[[#This Row],[Cantidad]]*(VENTAS[[#This Row],[Precio Venta]]-VENTAS[[#This Row],[Costo Unitario SIN Comision]]-VENTAS[[#This Row],[Comisión Unitaria 10%]]-0.01*VENTAS[[#This Row],[Precio Venta]])</f>
        <v>1.56</v>
      </c>
      <c r="M2355" s="46"/>
      <c r="N2355" s="47" t="s">
        <v>27309</v>
      </c>
    </row>
    <row r="2356" ht="17" customHeight="1" spans="1:14">
      <c r="A2356" s="38">
        <v>45819.7265509259</v>
      </c>
      <c r="B2356" s="39"/>
      <c r="C2356" s="39"/>
      <c r="D2356" s="39" t="s">
        <v>25960</v>
      </c>
      <c r="E2356" s="39" t="s">
        <v>27310</v>
      </c>
      <c r="F2356" s="41" t="s">
        <v>27311</v>
      </c>
      <c r="G2356" s="39">
        <v>1</v>
      </c>
      <c r="H2356" s="42">
        <v>35</v>
      </c>
      <c r="I2356" s="44">
        <f>VENTAS[[#This Row],[Cantidad]]*VENTAS[[#This Row],[Precio Venta]]</f>
        <v>35</v>
      </c>
      <c r="J2356" s="42">
        <f>IF(VENTAS[[#This Row],[Nombre del Gestor]]&gt;1,VENTAS[[#This Row],[Precio Venta]]*10%,0)</f>
        <v>3.5</v>
      </c>
      <c r="K2356" s="42">
        <f>IFERROR(VLOOKUP(VENTAS[[#This Row],[Código del producto Vendido]],STOCK[],13,FALSE),VENTAS[[#This Row],[Precio Venta]]*0.6)-VENTAS[[#This Row],[Comisión Unitaria 10%]]</f>
        <v>17.5</v>
      </c>
      <c r="L2356" s="42">
        <f>VENTAS[[#This Row],[Cantidad]]*(VENTAS[[#This Row],[Precio Venta]]-VENTAS[[#This Row],[Costo Unitario SIN Comision]]-VENTAS[[#This Row],[Comisión Unitaria 10%]]-0.01*VENTAS[[#This Row],[Precio Venta]])</f>
        <v>13.65</v>
      </c>
      <c r="M2356" s="46"/>
      <c r="N2356" s="47" t="s">
        <v>27312</v>
      </c>
    </row>
    <row r="2357" ht="34" customHeight="1" spans="1:14">
      <c r="A2357" s="38">
        <v>45819.7265509259</v>
      </c>
      <c r="B2357" s="39"/>
      <c r="C2357" s="39"/>
      <c r="D2357" s="39" t="s">
        <v>25960</v>
      </c>
      <c r="E2357" s="39" t="s">
        <v>27313</v>
      </c>
      <c r="F2357" s="41" t="s">
        <v>27314</v>
      </c>
      <c r="G2357" s="39">
        <v>1</v>
      </c>
      <c r="H2357" s="42">
        <v>35</v>
      </c>
      <c r="I2357" s="44">
        <f>VENTAS[[#This Row],[Cantidad]]*VENTAS[[#This Row],[Precio Venta]]</f>
        <v>35</v>
      </c>
      <c r="J2357" s="42">
        <f>IF(VENTAS[[#This Row],[Nombre del Gestor]]&gt;1,VENTAS[[#This Row],[Precio Venta]]*10%,0)</f>
        <v>3.5</v>
      </c>
      <c r="K2357" s="42">
        <f>IFERROR(VLOOKUP(VENTAS[[#This Row],[Código del producto Vendido]],STOCK[],13,FALSE),VENTAS[[#This Row],[Precio Venta]]*0.6)-VENTAS[[#This Row],[Comisión Unitaria 10%]]</f>
        <v>17.5</v>
      </c>
      <c r="L2357" s="42">
        <f>VENTAS[[#This Row],[Cantidad]]*(VENTAS[[#This Row],[Precio Venta]]-VENTAS[[#This Row],[Costo Unitario SIN Comision]]-VENTAS[[#This Row],[Comisión Unitaria 10%]]-0.01*VENTAS[[#This Row],[Precio Venta]])</f>
        <v>13.65</v>
      </c>
      <c r="M2357" s="46"/>
      <c r="N2357" s="47" t="s">
        <v>27315</v>
      </c>
    </row>
    <row r="2358" ht="34" customHeight="1" spans="1:14">
      <c r="A2358" s="38">
        <v>45819.7265509259</v>
      </c>
      <c r="B2358" s="39"/>
      <c r="C2358" s="39"/>
      <c r="D2358" s="39" t="s">
        <v>25960</v>
      </c>
      <c r="E2358" s="39" t="s">
        <v>27316</v>
      </c>
      <c r="F2358" s="41" t="s">
        <v>27317</v>
      </c>
      <c r="G2358" s="39">
        <v>1</v>
      </c>
      <c r="H2358" s="42">
        <v>30</v>
      </c>
      <c r="I2358" s="44">
        <f>VENTAS[[#This Row],[Cantidad]]*VENTAS[[#This Row],[Precio Venta]]</f>
        <v>30</v>
      </c>
      <c r="J2358" s="42">
        <f>IF(VENTAS[[#This Row],[Nombre del Gestor]]&gt;1,VENTAS[[#This Row],[Precio Venta]]*10%,0)</f>
        <v>3</v>
      </c>
      <c r="K2358" s="42">
        <f>IFERROR(VLOOKUP(VENTAS[[#This Row],[Código del producto Vendido]],STOCK[],13,FALSE),VENTAS[[#This Row],[Precio Venta]]*0.6)-VENTAS[[#This Row],[Comisión Unitaria 10%]]</f>
        <v>15</v>
      </c>
      <c r="L2358" s="42">
        <f>VENTAS[[#This Row],[Cantidad]]*(VENTAS[[#This Row],[Precio Venta]]-VENTAS[[#This Row],[Costo Unitario SIN Comision]]-VENTAS[[#This Row],[Comisión Unitaria 10%]]-0.01*VENTAS[[#This Row],[Precio Venta]])</f>
        <v>11.7</v>
      </c>
      <c r="M2358" s="46"/>
      <c r="N2358" s="47" t="s">
        <v>27318</v>
      </c>
    </row>
    <row r="2359" ht="17" customHeight="1" spans="1:14">
      <c r="A2359" s="38">
        <v>45819.7265509259</v>
      </c>
      <c r="B2359" s="39"/>
      <c r="C2359" s="39"/>
      <c r="D2359" s="39" t="s">
        <v>25960</v>
      </c>
      <c r="E2359" s="39" t="s">
        <v>27319</v>
      </c>
      <c r="F2359" s="41" t="s">
        <v>27320</v>
      </c>
      <c r="G2359" s="39">
        <v>1</v>
      </c>
      <c r="H2359" s="42">
        <v>30</v>
      </c>
      <c r="I2359" s="44">
        <f>VENTAS[[#This Row],[Cantidad]]*VENTAS[[#This Row],[Precio Venta]]</f>
        <v>30</v>
      </c>
      <c r="J2359" s="42">
        <f>IF(VENTAS[[#This Row],[Nombre del Gestor]]&gt;1,VENTAS[[#This Row],[Precio Venta]]*10%,0)</f>
        <v>3</v>
      </c>
      <c r="K2359" s="42">
        <f>IFERROR(VLOOKUP(VENTAS[[#This Row],[Código del producto Vendido]],STOCK[],13,FALSE),VENTAS[[#This Row],[Precio Venta]]*0.6)-VENTAS[[#This Row],[Comisión Unitaria 10%]]</f>
        <v>15</v>
      </c>
      <c r="L2359" s="42">
        <f>VENTAS[[#This Row],[Cantidad]]*(VENTAS[[#This Row],[Precio Venta]]-VENTAS[[#This Row],[Costo Unitario SIN Comision]]-VENTAS[[#This Row],[Comisión Unitaria 10%]]-0.01*VENTAS[[#This Row],[Precio Venta]])</f>
        <v>11.7</v>
      </c>
      <c r="M2359" s="46"/>
      <c r="N2359" s="47" t="s">
        <v>27321</v>
      </c>
    </row>
    <row r="2360" ht="34" customHeight="1" spans="1:14">
      <c r="A2360" s="38">
        <v>45819.7275810185</v>
      </c>
      <c r="B2360" s="39"/>
      <c r="C2360" s="39"/>
      <c r="D2360" s="39" t="s">
        <v>27322</v>
      </c>
      <c r="E2360" s="39" t="s">
        <v>16763</v>
      </c>
      <c r="F2360" s="41" t="s">
        <v>25719</v>
      </c>
      <c r="G2360" s="39">
        <v>1</v>
      </c>
      <c r="H2360" s="42">
        <v>30</v>
      </c>
      <c r="I2360" s="44">
        <f>VENTAS[[#This Row],[Cantidad]]*VENTAS[[#This Row],[Precio Venta]]</f>
        <v>30</v>
      </c>
      <c r="J2360" s="42">
        <f>IF(VENTAS[[#This Row],[Nombre del Gestor]]&gt;1,VENTAS[[#This Row],[Precio Venta]]*10%,0)</f>
        <v>3</v>
      </c>
      <c r="K2360" s="42">
        <f>IFERROR(VLOOKUP(VENTAS[[#This Row],[Código del producto Vendido]],STOCK[],13,FALSE),VENTAS[[#This Row],[Precio Venta]]*0.6)-VENTAS[[#This Row],[Comisión Unitaria 10%]]</f>
        <v>13.19</v>
      </c>
      <c r="L2360" s="42">
        <f>VENTAS[[#This Row],[Cantidad]]*(VENTAS[[#This Row],[Precio Venta]]-VENTAS[[#This Row],[Costo Unitario SIN Comision]]-VENTAS[[#This Row],[Comisión Unitaria 10%]]-0.01*VENTAS[[#This Row],[Precio Venta]])</f>
        <v>13.51</v>
      </c>
      <c r="M2360" s="46"/>
      <c r="N2360" s="47" t="s">
        <v>27323</v>
      </c>
    </row>
    <row r="2361" ht="17" customHeight="1" spans="1:14">
      <c r="A2361" s="38">
        <v>45819.7305324074</v>
      </c>
      <c r="B2361" s="39"/>
      <c r="C2361" s="39"/>
      <c r="D2361" s="39"/>
      <c r="E2361" s="39" t="s">
        <v>18802</v>
      </c>
      <c r="F2361" s="41" t="s">
        <v>25958</v>
      </c>
      <c r="G2361" s="39">
        <v>1</v>
      </c>
      <c r="H2361" s="42">
        <v>40</v>
      </c>
      <c r="I2361" s="44">
        <f>VENTAS[[#This Row],[Cantidad]]*VENTAS[[#This Row],[Precio Venta]]</f>
        <v>40</v>
      </c>
      <c r="J2361" s="42">
        <f>IF(VENTAS[[#This Row],[Nombre del Gestor]]&gt;1,VENTAS[[#This Row],[Precio Venta]]*10%,0)</f>
        <v>0</v>
      </c>
      <c r="K2361" s="42">
        <f>IFERROR(VLOOKUP(VENTAS[[#This Row],[Código del producto Vendido]],STOCK[],13,FALSE),VENTAS[[#This Row],[Precio Venta]]*0.6)-VENTAS[[#This Row],[Comisión Unitaria 10%]]</f>
        <v>23.49</v>
      </c>
      <c r="L2361" s="42">
        <f>VENTAS[[#This Row],[Cantidad]]*(VENTAS[[#This Row],[Precio Venta]]-VENTAS[[#This Row],[Costo Unitario SIN Comision]]-VENTAS[[#This Row],[Comisión Unitaria 10%]]-0.01*VENTAS[[#This Row],[Precio Venta]])</f>
        <v>16.11</v>
      </c>
      <c r="M2361" s="46"/>
      <c r="N2361" s="47" t="s">
        <v>27324</v>
      </c>
    </row>
    <row r="2362" ht="34" customHeight="1" spans="1:14">
      <c r="A2362" s="38">
        <v>45820.5319328704</v>
      </c>
      <c r="B2362" s="39"/>
      <c r="C2362" s="39"/>
      <c r="D2362" s="39"/>
      <c r="E2362" s="39" t="s">
        <v>27325</v>
      </c>
      <c r="F2362" s="41" t="s">
        <v>27326</v>
      </c>
      <c r="G2362" s="39">
        <v>1</v>
      </c>
      <c r="H2362" s="42">
        <v>30</v>
      </c>
      <c r="I2362" s="44">
        <f>VENTAS[[#This Row],[Cantidad]]*VENTAS[[#This Row],[Precio Venta]]</f>
        <v>30</v>
      </c>
      <c r="J2362" s="42">
        <f>IF(VENTAS[[#This Row],[Nombre del Gestor]]&gt;1,VENTAS[[#This Row],[Precio Venta]]*10%,0)</f>
        <v>0</v>
      </c>
      <c r="K2362" s="42">
        <f>IFERROR(VLOOKUP(VENTAS[[#This Row],[Código del producto Vendido]],STOCK[],13,FALSE),VENTAS[[#This Row],[Precio Venta]]*0.6)-VENTAS[[#This Row],[Comisión Unitaria 10%]]</f>
        <v>18</v>
      </c>
      <c r="L2362" s="42">
        <f>VENTAS[[#This Row],[Cantidad]]*(VENTAS[[#This Row],[Precio Venta]]-VENTAS[[#This Row],[Costo Unitario SIN Comision]]-VENTAS[[#This Row],[Comisión Unitaria 10%]]-0.01*VENTAS[[#This Row],[Precio Venta]])</f>
        <v>11.7</v>
      </c>
      <c r="M2362" s="46"/>
      <c r="N2362" s="47" t="s">
        <v>27327</v>
      </c>
    </row>
    <row r="2363" ht="34" customHeight="1" spans="1:14">
      <c r="A2363" s="38">
        <v>45820.5319328704</v>
      </c>
      <c r="B2363" s="39"/>
      <c r="C2363" s="39"/>
      <c r="D2363" s="39"/>
      <c r="E2363" s="39" t="s">
        <v>17514</v>
      </c>
      <c r="F2363" s="41" t="s">
        <v>27328</v>
      </c>
      <c r="G2363" s="39">
        <v>1</v>
      </c>
      <c r="H2363" s="42">
        <v>28</v>
      </c>
      <c r="I2363" s="44">
        <f>VENTAS[[#This Row],[Cantidad]]*VENTAS[[#This Row],[Precio Venta]]</f>
        <v>28</v>
      </c>
      <c r="J2363" s="42">
        <f>IF(VENTAS[[#This Row],[Nombre del Gestor]]&gt;1,VENTAS[[#This Row],[Precio Venta]]*10%,0)</f>
        <v>0</v>
      </c>
      <c r="K2363" s="42">
        <f>IFERROR(VLOOKUP(VENTAS[[#This Row],[Código del producto Vendido]],STOCK[],13,FALSE),VENTAS[[#This Row],[Precio Venta]]*0.6)-VENTAS[[#This Row],[Comisión Unitaria 10%]]</f>
        <v>16.05</v>
      </c>
      <c r="L2363" s="42">
        <f>VENTAS[[#This Row],[Cantidad]]*(VENTAS[[#This Row],[Precio Venta]]-VENTAS[[#This Row],[Costo Unitario SIN Comision]]-VENTAS[[#This Row],[Comisión Unitaria 10%]]-0.01*VENTAS[[#This Row],[Precio Venta]])</f>
        <v>11.67</v>
      </c>
      <c r="M2363" s="46"/>
      <c r="N2363" s="47" t="s">
        <v>27329</v>
      </c>
    </row>
    <row r="2364" ht="17" customHeight="1" spans="1:14">
      <c r="A2364" s="38">
        <v>45820.6054166667</v>
      </c>
      <c r="B2364" s="39"/>
      <c r="C2364" s="39"/>
      <c r="D2364" s="39"/>
      <c r="E2364" s="39" t="s">
        <v>18119</v>
      </c>
      <c r="F2364" s="41" t="s">
        <v>17682</v>
      </c>
      <c r="G2364" s="39">
        <v>1</v>
      </c>
      <c r="H2364" s="42">
        <v>20</v>
      </c>
      <c r="I2364" s="44">
        <f>VENTAS[[#This Row],[Cantidad]]*VENTAS[[#This Row],[Precio Venta]]</f>
        <v>20</v>
      </c>
      <c r="J2364" s="42">
        <f>IF(VENTAS[[#This Row],[Nombre del Gestor]]&gt;1,VENTAS[[#This Row],[Precio Venta]]*10%,0)</f>
        <v>0</v>
      </c>
      <c r="K2364" s="42">
        <f>IFERROR(VLOOKUP(VENTAS[[#This Row],[Código del producto Vendido]],STOCK[],13,FALSE),VENTAS[[#This Row],[Precio Venta]]*0.6)-VENTAS[[#This Row],[Comisión Unitaria 10%]]</f>
        <v>13.8</v>
      </c>
      <c r="L2364" s="42">
        <f>VENTAS[[#This Row],[Cantidad]]*(VENTAS[[#This Row],[Precio Venta]]-VENTAS[[#This Row],[Costo Unitario SIN Comision]]-VENTAS[[#This Row],[Comisión Unitaria 10%]]-0.01*VENTAS[[#This Row],[Precio Venta]])</f>
        <v>6</v>
      </c>
      <c r="M2364" s="46"/>
      <c r="N2364" s="47" t="s">
        <v>27330</v>
      </c>
    </row>
    <row r="2365" ht="34" customHeight="1" spans="1:14">
      <c r="A2365" s="38">
        <v>45820.639525463</v>
      </c>
      <c r="B2365" s="39"/>
      <c r="C2365" s="39"/>
      <c r="D2365" s="39"/>
      <c r="E2365" s="39" t="s">
        <v>27331</v>
      </c>
      <c r="F2365" s="41" t="s">
        <v>27332</v>
      </c>
      <c r="G2365" s="39">
        <v>1</v>
      </c>
      <c r="H2365" s="42">
        <v>25</v>
      </c>
      <c r="I2365" s="44">
        <f>VENTAS[[#This Row],[Cantidad]]*VENTAS[[#This Row],[Precio Venta]]</f>
        <v>25</v>
      </c>
      <c r="J2365" s="42">
        <f>IF(VENTAS[[#This Row],[Nombre del Gestor]]&gt;1,VENTAS[[#This Row],[Precio Venta]]*10%,0)</f>
        <v>0</v>
      </c>
      <c r="K2365" s="42">
        <f>IFERROR(VLOOKUP(VENTAS[[#This Row],[Código del producto Vendido]],STOCK[],13,FALSE),VENTAS[[#This Row],[Precio Venta]]*0.6)-VENTAS[[#This Row],[Comisión Unitaria 10%]]</f>
        <v>15</v>
      </c>
      <c r="L2365" s="42">
        <f>VENTAS[[#This Row],[Cantidad]]*(VENTAS[[#This Row],[Precio Venta]]-VENTAS[[#This Row],[Costo Unitario SIN Comision]]-VENTAS[[#This Row],[Comisión Unitaria 10%]]-0.01*VENTAS[[#This Row],[Precio Venta]])</f>
        <v>9.75</v>
      </c>
      <c r="M2365" s="46"/>
      <c r="N2365" s="47" t="s">
        <v>27333</v>
      </c>
    </row>
    <row r="2366" ht="17" customHeight="1" spans="1:14">
      <c r="A2366" s="38">
        <v>45820.6407638889</v>
      </c>
      <c r="B2366" s="39"/>
      <c r="C2366" s="39"/>
      <c r="D2366" s="39"/>
      <c r="E2366" s="39" t="s">
        <v>18119</v>
      </c>
      <c r="F2366" s="41" t="s">
        <v>17682</v>
      </c>
      <c r="G2366" s="39">
        <v>1</v>
      </c>
      <c r="H2366" s="42">
        <v>20</v>
      </c>
      <c r="I2366" s="44">
        <f>VENTAS[[#This Row],[Cantidad]]*VENTAS[[#This Row],[Precio Venta]]</f>
        <v>20</v>
      </c>
      <c r="J2366" s="42">
        <f>IF(VENTAS[[#This Row],[Nombre del Gestor]]&gt;1,VENTAS[[#This Row],[Precio Venta]]*10%,0)</f>
        <v>0</v>
      </c>
      <c r="K2366" s="42">
        <f>IFERROR(VLOOKUP(VENTAS[[#This Row],[Código del producto Vendido]],STOCK[],13,FALSE),VENTAS[[#This Row],[Precio Venta]]*0.6)-VENTAS[[#This Row],[Comisión Unitaria 10%]]</f>
        <v>13.8</v>
      </c>
      <c r="L2366" s="42">
        <f>VENTAS[[#This Row],[Cantidad]]*(VENTAS[[#This Row],[Precio Venta]]-VENTAS[[#This Row],[Costo Unitario SIN Comision]]-VENTAS[[#This Row],[Comisión Unitaria 10%]]-0.01*VENTAS[[#This Row],[Precio Venta]])</f>
        <v>6</v>
      </c>
      <c r="M2366" s="46"/>
      <c r="N2366" s="47" t="s">
        <v>27334</v>
      </c>
    </row>
    <row r="2367" ht="34" customHeight="1" spans="1:14">
      <c r="A2367" s="38">
        <v>45820.6417476852</v>
      </c>
      <c r="B2367" s="39"/>
      <c r="C2367" s="39"/>
      <c r="D2367" s="39"/>
      <c r="E2367" s="39" t="s">
        <v>27335</v>
      </c>
      <c r="F2367" s="41" t="s">
        <v>27336</v>
      </c>
      <c r="G2367" s="39">
        <v>1</v>
      </c>
      <c r="H2367" s="42">
        <v>30</v>
      </c>
      <c r="I2367" s="44">
        <f>VENTAS[[#This Row],[Cantidad]]*VENTAS[[#This Row],[Precio Venta]]</f>
        <v>30</v>
      </c>
      <c r="J2367" s="42">
        <f>IF(VENTAS[[#This Row],[Nombre del Gestor]]&gt;1,VENTAS[[#This Row],[Precio Venta]]*10%,0)</f>
        <v>0</v>
      </c>
      <c r="K2367" s="42">
        <f>IFERROR(VLOOKUP(VENTAS[[#This Row],[Código del producto Vendido]],STOCK[],13,FALSE),VENTAS[[#This Row],[Precio Venta]]*0.6)-VENTAS[[#This Row],[Comisión Unitaria 10%]]</f>
        <v>18</v>
      </c>
      <c r="L2367" s="42">
        <f>VENTAS[[#This Row],[Cantidad]]*(VENTAS[[#This Row],[Precio Venta]]-VENTAS[[#This Row],[Costo Unitario SIN Comision]]-VENTAS[[#This Row],[Comisión Unitaria 10%]]-0.01*VENTAS[[#This Row],[Precio Venta]])</f>
        <v>11.7</v>
      </c>
      <c r="M2367" s="46"/>
      <c r="N2367" s="47" t="s">
        <v>27337</v>
      </c>
    </row>
    <row r="2368" ht="34" customHeight="1" spans="1:14">
      <c r="A2368" s="38">
        <v>45820.642974537</v>
      </c>
      <c r="B2368" s="39"/>
      <c r="C2368" s="39"/>
      <c r="D2368" s="39"/>
      <c r="E2368" s="39" t="s">
        <v>17589</v>
      </c>
      <c r="F2368" s="41" t="s">
        <v>17587</v>
      </c>
      <c r="G2368" s="39">
        <v>1</v>
      </c>
      <c r="H2368" s="42">
        <v>20</v>
      </c>
      <c r="I2368" s="44">
        <f>VENTAS[[#This Row],[Cantidad]]*VENTAS[[#This Row],[Precio Venta]]</f>
        <v>20</v>
      </c>
      <c r="J2368" s="42">
        <f>IF(VENTAS[[#This Row],[Nombre del Gestor]]&gt;1,VENTAS[[#This Row],[Precio Venta]]*10%,0)</f>
        <v>0</v>
      </c>
      <c r="K2368" s="42">
        <f>IFERROR(VLOOKUP(VENTAS[[#This Row],[Código del producto Vendido]],STOCK[],13,FALSE),VENTAS[[#This Row],[Precio Venta]]*0.6)-VENTAS[[#This Row],[Comisión Unitaria 10%]]</f>
        <v>10.55</v>
      </c>
      <c r="L2368" s="42">
        <f>VENTAS[[#This Row],[Cantidad]]*(VENTAS[[#This Row],[Precio Venta]]-VENTAS[[#This Row],[Costo Unitario SIN Comision]]-VENTAS[[#This Row],[Comisión Unitaria 10%]]-0.01*VENTAS[[#This Row],[Precio Venta]])</f>
        <v>9.25</v>
      </c>
      <c r="M2368" s="46"/>
      <c r="N2368" s="47" t="s">
        <v>27338</v>
      </c>
    </row>
    <row r="2369" ht="17" customHeight="1" spans="1:14">
      <c r="A2369" s="38">
        <v>45820.6585300926</v>
      </c>
      <c r="B2369" s="39"/>
      <c r="C2369" s="39"/>
      <c r="D2369" s="39"/>
      <c r="E2369" s="39" t="s">
        <v>27339</v>
      </c>
      <c r="F2369" s="41" t="s">
        <v>27340</v>
      </c>
      <c r="G2369" s="39">
        <v>1</v>
      </c>
      <c r="H2369" s="42">
        <v>28</v>
      </c>
      <c r="I2369" s="44">
        <f>VENTAS[[#This Row],[Cantidad]]*VENTAS[[#This Row],[Precio Venta]]</f>
        <v>28</v>
      </c>
      <c r="J2369" s="42">
        <f>IF(VENTAS[[#This Row],[Nombre del Gestor]]&gt;1,VENTAS[[#This Row],[Precio Venta]]*10%,0)</f>
        <v>0</v>
      </c>
      <c r="K2369" s="42">
        <f>IFERROR(VLOOKUP(VENTAS[[#This Row],[Código del producto Vendido]],STOCK[],13,FALSE),VENTAS[[#This Row],[Precio Venta]]*0.6)-VENTAS[[#This Row],[Comisión Unitaria 10%]]</f>
        <v>16.8</v>
      </c>
      <c r="L2369" s="42">
        <f>VENTAS[[#This Row],[Cantidad]]*(VENTAS[[#This Row],[Precio Venta]]-VENTAS[[#This Row],[Costo Unitario SIN Comision]]-VENTAS[[#This Row],[Comisión Unitaria 10%]]-0.01*VENTAS[[#This Row],[Precio Venta]])</f>
        <v>10.92</v>
      </c>
      <c r="M2369" s="46"/>
      <c r="N2369" s="47" t="s">
        <v>27341</v>
      </c>
    </row>
    <row r="2370" ht="34" customHeight="1" spans="1:14">
      <c r="A2370" s="38">
        <v>45820.6829976852</v>
      </c>
      <c r="B2370" s="39"/>
      <c r="C2370" s="39"/>
      <c r="D2370" s="39"/>
      <c r="E2370" s="39" t="s">
        <v>26997</v>
      </c>
      <c r="F2370" s="41" t="s">
        <v>26998</v>
      </c>
      <c r="G2370" s="39">
        <v>1</v>
      </c>
      <c r="H2370" s="42">
        <v>30</v>
      </c>
      <c r="I2370" s="44">
        <f>VENTAS[[#This Row],[Cantidad]]*VENTAS[[#This Row],[Precio Venta]]</f>
        <v>30</v>
      </c>
      <c r="J2370" s="42">
        <f>IF(VENTAS[[#This Row],[Nombre del Gestor]]&gt;1,VENTAS[[#This Row],[Precio Venta]]*10%,0)</f>
        <v>0</v>
      </c>
      <c r="K2370" s="42">
        <f>IFERROR(VLOOKUP(VENTAS[[#This Row],[Código del producto Vendido]],STOCK[],13,FALSE),VENTAS[[#This Row],[Precio Venta]]*0.6)-VENTAS[[#This Row],[Comisión Unitaria 10%]]</f>
        <v>18</v>
      </c>
      <c r="L2370" s="42">
        <f>VENTAS[[#This Row],[Cantidad]]*(VENTAS[[#This Row],[Precio Venta]]-VENTAS[[#This Row],[Costo Unitario SIN Comision]]-VENTAS[[#This Row],[Comisión Unitaria 10%]]-0.01*VENTAS[[#This Row],[Precio Venta]])</f>
        <v>11.7</v>
      </c>
      <c r="M2370" s="46"/>
      <c r="N2370" s="47" t="s">
        <v>27342</v>
      </c>
    </row>
    <row r="2371" ht="17" customHeight="1" spans="1:14">
      <c r="A2371" s="38">
        <v>45820.7013773148</v>
      </c>
      <c r="B2371" s="39"/>
      <c r="C2371" s="39"/>
      <c r="D2371" s="39"/>
      <c r="E2371" s="39" t="s">
        <v>18074</v>
      </c>
      <c r="F2371" s="41" t="s">
        <v>18075</v>
      </c>
      <c r="G2371" s="39">
        <v>1</v>
      </c>
      <c r="H2371" s="42">
        <v>40</v>
      </c>
      <c r="I2371" s="44">
        <f>VENTAS[[#This Row],[Cantidad]]*VENTAS[[#This Row],[Precio Venta]]</f>
        <v>40</v>
      </c>
      <c r="J2371" s="42">
        <f>IF(VENTAS[[#This Row],[Nombre del Gestor]]&gt;1,VENTAS[[#This Row],[Precio Venta]]*10%,0)</f>
        <v>0</v>
      </c>
      <c r="K2371" s="42">
        <f>IFERROR(VLOOKUP(VENTAS[[#This Row],[Código del producto Vendido]],STOCK[],13,FALSE),VENTAS[[#This Row],[Precio Venta]]*0.6)-VENTAS[[#This Row],[Comisión Unitaria 10%]]</f>
        <v>34.5</v>
      </c>
      <c r="L2371" s="42">
        <f>VENTAS[[#This Row],[Cantidad]]*(VENTAS[[#This Row],[Precio Venta]]-VENTAS[[#This Row],[Costo Unitario SIN Comision]]-VENTAS[[#This Row],[Comisión Unitaria 10%]]-0.01*VENTAS[[#This Row],[Precio Venta]])</f>
        <v>5.1</v>
      </c>
      <c r="M2371" s="46"/>
      <c r="N2371" s="47" t="s">
        <v>27343</v>
      </c>
    </row>
    <row r="2372" ht="34" customHeight="1" spans="1:14">
      <c r="A2372" s="38">
        <v>45821.5131018519</v>
      </c>
      <c r="B2372" s="39"/>
      <c r="C2372" s="39"/>
      <c r="D2372" s="39"/>
      <c r="E2372" s="39" t="s">
        <v>17013</v>
      </c>
      <c r="F2372" s="41" t="s">
        <v>17014</v>
      </c>
      <c r="G2372" s="39">
        <v>1</v>
      </c>
      <c r="H2372" s="42">
        <v>30</v>
      </c>
      <c r="I2372" s="44">
        <f>VENTAS[[#This Row],[Cantidad]]*VENTAS[[#This Row],[Precio Venta]]</f>
        <v>30</v>
      </c>
      <c r="J2372" s="42">
        <f>IF(VENTAS[[#This Row],[Nombre del Gestor]]&gt;1,VENTAS[[#This Row],[Precio Venta]]*10%,0)</f>
        <v>0</v>
      </c>
      <c r="K2372" s="42">
        <f>IFERROR(VLOOKUP(VENTAS[[#This Row],[Código del producto Vendido]],STOCK[],13,FALSE),VENTAS[[#This Row],[Precio Venta]]*0.6)-VENTAS[[#This Row],[Comisión Unitaria 10%]]</f>
        <v>12</v>
      </c>
      <c r="L2372" s="42">
        <f>VENTAS[[#This Row],[Cantidad]]*(VENTAS[[#This Row],[Precio Venta]]-VENTAS[[#This Row],[Costo Unitario SIN Comision]]-VENTAS[[#This Row],[Comisión Unitaria 10%]]-0.01*VENTAS[[#This Row],[Precio Venta]])</f>
        <v>17.7</v>
      </c>
      <c r="M2372" s="46"/>
      <c r="N2372" s="47" t="s">
        <v>27344</v>
      </c>
    </row>
    <row r="2373" ht="34" customHeight="1" spans="1:14">
      <c r="A2373" s="38">
        <v>45821.5136689815</v>
      </c>
      <c r="B2373" s="39"/>
      <c r="C2373" s="39"/>
      <c r="D2373" s="39"/>
      <c r="E2373" s="39" t="s">
        <v>27345</v>
      </c>
      <c r="F2373" s="41" t="s">
        <v>20394</v>
      </c>
      <c r="G2373" s="39">
        <v>1</v>
      </c>
      <c r="H2373" s="42">
        <v>30</v>
      </c>
      <c r="I2373" s="44">
        <f>VENTAS[[#This Row],[Cantidad]]*VENTAS[[#This Row],[Precio Venta]]</f>
        <v>30</v>
      </c>
      <c r="J2373" s="42">
        <f>IF(VENTAS[[#This Row],[Nombre del Gestor]]&gt;1,VENTAS[[#This Row],[Precio Venta]]*10%,0)</f>
        <v>0</v>
      </c>
      <c r="K2373" s="42">
        <f>IFERROR(VLOOKUP(VENTAS[[#This Row],[Código del producto Vendido]],STOCK[],13,FALSE),VENTAS[[#This Row],[Precio Venta]]*0.6)-VENTAS[[#This Row],[Comisión Unitaria 10%]]</f>
        <v>18</v>
      </c>
      <c r="L2373" s="42">
        <f>VENTAS[[#This Row],[Cantidad]]*(VENTAS[[#This Row],[Precio Venta]]-VENTAS[[#This Row],[Costo Unitario SIN Comision]]-VENTAS[[#This Row],[Comisión Unitaria 10%]]-0.01*VENTAS[[#This Row],[Precio Venta]])</f>
        <v>11.7</v>
      </c>
      <c r="M2373" s="46"/>
      <c r="N2373" s="47" t="s">
        <v>27346</v>
      </c>
    </row>
    <row r="2374" ht="17" customHeight="1" spans="1:14">
      <c r="A2374" s="38">
        <v>45821.515</v>
      </c>
      <c r="B2374" s="39"/>
      <c r="C2374" s="39"/>
      <c r="D2374" s="39"/>
      <c r="E2374" s="39" t="s">
        <v>17914</v>
      </c>
      <c r="F2374" s="41" t="s">
        <v>17915</v>
      </c>
      <c r="G2374" s="39">
        <v>1</v>
      </c>
      <c r="H2374" s="42">
        <v>15</v>
      </c>
      <c r="I2374" s="44">
        <f>VENTAS[[#This Row],[Cantidad]]*VENTAS[[#This Row],[Precio Venta]]</f>
        <v>15</v>
      </c>
      <c r="J2374" s="42">
        <f>IF(VENTAS[[#This Row],[Nombre del Gestor]]&gt;1,VENTAS[[#This Row],[Precio Venta]]*10%,0)</f>
        <v>0</v>
      </c>
      <c r="K2374" s="42">
        <f>IFERROR(VLOOKUP(VENTAS[[#This Row],[Código del producto Vendido]],STOCK[],13,FALSE),VENTAS[[#This Row],[Precio Venta]]*0.6)-VENTAS[[#This Row],[Comisión Unitaria 10%]]</f>
        <v>13.5</v>
      </c>
      <c r="L2374" s="42">
        <f>VENTAS[[#This Row],[Cantidad]]*(VENTAS[[#This Row],[Precio Venta]]-VENTAS[[#This Row],[Costo Unitario SIN Comision]]-VENTAS[[#This Row],[Comisión Unitaria 10%]]-0.01*VENTAS[[#This Row],[Precio Venta]])</f>
        <v>1.35</v>
      </c>
      <c r="M2374" s="46"/>
      <c r="N2374" s="47" t="s">
        <v>27347</v>
      </c>
    </row>
    <row r="2375" ht="34" customHeight="1" spans="1:14">
      <c r="A2375" s="38">
        <v>45821.515</v>
      </c>
      <c r="B2375" s="39"/>
      <c r="C2375" s="39"/>
      <c r="D2375" s="39"/>
      <c r="E2375" s="39" t="s">
        <v>27348</v>
      </c>
      <c r="F2375" s="41" t="s">
        <v>20099</v>
      </c>
      <c r="G2375" s="39">
        <v>1</v>
      </c>
      <c r="H2375" s="42">
        <v>30</v>
      </c>
      <c r="I2375" s="44">
        <f>VENTAS[[#This Row],[Cantidad]]*VENTAS[[#This Row],[Precio Venta]]</f>
        <v>30</v>
      </c>
      <c r="J2375" s="42">
        <f>IF(VENTAS[[#This Row],[Nombre del Gestor]]&gt;1,VENTAS[[#This Row],[Precio Venta]]*10%,0)</f>
        <v>0</v>
      </c>
      <c r="K2375" s="42">
        <f>IFERROR(VLOOKUP(VENTAS[[#This Row],[Código del producto Vendido]],STOCK[],13,FALSE),VENTAS[[#This Row],[Precio Venta]]*0.6)-VENTAS[[#This Row],[Comisión Unitaria 10%]]</f>
        <v>18</v>
      </c>
      <c r="L2375" s="42">
        <f>VENTAS[[#This Row],[Cantidad]]*(VENTAS[[#This Row],[Precio Venta]]-VENTAS[[#This Row],[Costo Unitario SIN Comision]]-VENTAS[[#This Row],[Comisión Unitaria 10%]]-0.01*VENTAS[[#This Row],[Precio Venta]])</f>
        <v>11.7</v>
      </c>
      <c r="M2375" s="46"/>
      <c r="N2375" s="47" t="s">
        <v>27349</v>
      </c>
    </row>
    <row r="2376" ht="17" customHeight="1" spans="1:14">
      <c r="A2376" s="38">
        <v>45821.6598148148</v>
      </c>
      <c r="B2376" s="39"/>
      <c r="C2376" s="39"/>
      <c r="D2376" s="39"/>
      <c r="E2376" s="39" t="s">
        <v>18365</v>
      </c>
      <c r="F2376" s="41" t="s">
        <v>27350</v>
      </c>
      <c r="G2376" s="39">
        <v>1</v>
      </c>
      <c r="H2376" s="42">
        <v>20</v>
      </c>
      <c r="I2376" s="44">
        <f>VENTAS[[#This Row],[Cantidad]]*VENTAS[[#This Row],[Precio Venta]]</f>
        <v>20</v>
      </c>
      <c r="J2376" s="42">
        <f>IF(VENTAS[[#This Row],[Nombre del Gestor]]&gt;1,VENTAS[[#This Row],[Precio Venta]]*10%,0)</f>
        <v>0</v>
      </c>
      <c r="K2376" s="42">
        <f>IFERROR(VLOOKUP(VENTAS[[#This Row],[Código del producto Vendido]],STOCK[],13,FALSE),VENTAS[[#This Row],[Precio Venta]]*0.6)-VENTAS[[#This Row],[Comisión Unitaria 10%]]</f>
        <v>13.8</v>
      </c>
      <c r="L2376" s="42">
        <f>VENTAS[[#This Row],[Cantidad]]*(VENTAS[[#This Row],[Precio Venta]]-VENTAS[[#This Row],[Costo Unitario SIN Comision]]-VENTAS[[#This Row],[Comisión Unitaria 10%]]-0.01*VENTAS[[#This Row],[Precio Venta]])</f>
        <v>6</v>
      </c>
      <c r="M2376" s="46"/>
      <c r="N2376" s="47" t="s">
        <v>27351</v>
      </c>
    </row>
    <row r="2377" ht="34" customHeight="1" spans="1:14">
      <c r="A2377" s="38">
        <v>45821.6598148148</v>
      </c>
      <c r="B2377" s="39"/>
      <c r="C2377" s="39"/>
      <c r="D2377" s="39"/>
      <c r="E2377" s="39" t="s">
        <v>27352</v>
      </c>
      <c r="F2377" s="41" t="s">
        <v>20397</v>
      </c>
      <c r="G2377" s="39">
        <v>1</v>
      </c>
      <c r="H2377" s="42">
        <v>30</v>
      </c>
      <c r="I2377" s="44">
        <f>VENTAS[[#This Row],[Cantidad]]*VENTAS[[#This Row],[Precio Venta]]</f>
        <v>30</v>
      </c>
      <c r="J2377" s="42">
        <f>IF(VENTAS[[#This Row],[Nombre del Gestor]]&gt;1,VENTAS[[#This Row],[Precio Venta]]*10%,0)</f>
        <v>0</v>
      </c>
      <c r="K2377" s="42">
        <f>IFERROR(VLOOKUP(VENTAS[[#This Row],[Código del producto Vendido]],STOCK[],13,FALSE),VENTAS[[#This Row],[Precio Venta]]*0.6)-VENTAS[[#This Row],[Comisión Unitaria 10%]]</f>
        <v>18</v>
      </c>
      <c r="L2377" s="42">
        <f>VENTAS[[#This Row],[Cantidad]]*(VENTAS[[#This Row],[Precio Venta]]-VENTAS[[#This Row],[Costo Unitario SIN Comision]]-VENTAS[[#This Row],[Comisión Unitaria 10%]]-0.01*VENTAS[[#This Row],[Precio Venta]])</f>
        <v>11.7</v>
      </c>
      <c r="M2377" s="46"/>
      <c r="N2377" s="47" t="s">
        <v>27353</v>
      </c>
    </row>
    <row r="2378" ht="34" customHeight="1" spans="1:14">
      <c r="A2378" s="38">
        <v>45821.6628587963</v>
      </c>
      <c r="B2378" s="39"/>
      <c r="C2378" s="39"/>
      <c r="D2378" s="39"/>
      <c r="E2378" s="39" t="s">
        <v>19266</v>
      </c>
      <c r="F2378" s="41" t="s">
        <v>19268</v>
      </c>
      <c r="G2378" s="39">
        <v>1</v>
      </c>
      <c r="H2378" s="42">
        <v>40</v>
      </c>
      <c r="I2378" s="44">
        <f>VENTAS[[#This Row],[Cantidad]]*VENTAS[[#This Row],[Precio Venta]]</f>
        <v>40</v>
      </c>
      <c r="J2378" s="42">
        <f>IF(VENTAS[[#This Row],[Nombre del Gestor]]&gt;1,VENTAS[[#This Row],[Precio Venta]]*10%,0)</f>
        <v>0</v>
      </c>
      <c r="K2378" s="42">
        <f>IFERROR(VLOOKUP(VENTAS[[#This Row],[Código del producto Vendido]],STOCK[],13,FALSE),VENTAS[[#This Row],[Precio Venta]]*0.6)-VENTAS[[#This Row],[Comisión Unitaria 10%]]</f>
        <v>34</v>
      </c>
      <c r="L2378" s="42">
        <f>VENTAS[[#This Row],[Cantidad]]*(VENTAS[[#This Row],[Precio Venta]]-VENTAS[[#This Row],[Costo Unitario SIN Comision]]-VENTAS[[#This Row],[Comisión Unitaria 10%]]-0.01*VENTAS[[#This Row],[Precio Venta]])</f>
        <v>5.6</v>
      </c>
      <c r="M2378" s="46"/>
      <c r="N2378" s="47" t="s">
        <v>27354</v>
      </c>
    </row>
    <row r="2379" ht="17" customHeight="1" spans="1:14">
      <c r="A2379" s="38">
        <v>45821.6628587963</v>
      </c>
      <c r="B2379" s="39"/>
      <c r="C2379" s="39"/>
      <c r="D2379" s="39"/>
      <c r="E2379" s="39" t="s">
        <v>27355</v>
      </c>
      <c r="F2379" s="41" t="s">
        <v>20054</v>
      </c>
      <c r="G2379" s="39">
        <v>1</v>
      </c>
      <c r="H2379" s="42">
        <v>25</v>
      </c>
      <c r="I2379" s="44">
        <f>VENTAS[[#This Row],[Cantidad]]*VENTAS[[#This Row],[Precio Venta]]</f>
        <v>25</v>
      </c>
      <c r="J2379" s="42">
        <f>IF(VENTAS[[#This Row],[Nombre del Gestor]]&gt;1,VENTAS[[#This Row],[Precio Venta]]*10%,0)</f>
        <v>0</v>
      </c>
      <c r="K2379" s="42">
        <f>IFERROR(VLOOKUP(VENTAS[[#This Row],[Código del producto Vendido]],STOCK[],13,FALSE),VENTAS[[#This Row],[Precio Venta]]*0.6)-VENTAS[[#This Row],[Comisión Unitaria 10%]]</f>
        <v>15</v>
      </c>
      <c r="L2379" s="42">
        <f>VENTAS[[#This Row],[Cantidad]]*(VENTAS[[#This Row],[Precio Venta]]-VENTAS[[#This Row],[Costo Unitario SIN Comision]]-VENTAS[[#This Row],[Comisión Unitaria 10%]]-0.01*VENTAS[[#This Row],[Precio Venta]])</f>
        <v>9.75</v>
      </c>
      <c r="M2379" s="46"/>
      <c r="N2379" s="47" t="s">
        <v>27356</v>
      </c>
    </row>
    <row r="2380" ht="34" customHeight="1" spans="1:14">
      <c r="A2380" s="38">
        <v>45821.6628587963</v>
      </c>
      <c r="B2380" s="39"/>
      <c r="C2380" s="39"/>
      <c r="D2380" s="39"/>
      <c r="E2380" s="39" t="s">
        <v>27357</v>
      </c>
      <c r="F2380" s="41" t="s">
        <v>27358</v>
      </c>
      <c r="G2380" s="39">
        <v>1</v>
      </c>
      <c r="H2380" s="42">
        <v>20</v>
      </c>
      <c r="I2380" s="44">
        <f>VENTAS[[#This Row],[Cantidad]]*VENTAS[[#This Row],[Precio Venta]]</f>
        <v>20</v>
      </c>
      <c r="J2380" s="42">
        <f>IF(VENTAS[[#This Row],[Nombre del Gestor]]&gt;1,VENTAS[[#This Row],[Precio Venta]]*10%,0)</f>
        <v>0</v>
      </c>
      <c r="K2380" s="42">
        <f>IFERROR(VLOOKUP(VENTAS[[#This Row],[Código del producto Vendido]],STOCK[],13,FALSE),VENTAS[[#This Row],[Precio Venta]]*0.6)-VENTAS[[#This Row],[Comisión Unitaria 10%]]</f>
        <v>12</v>
      </c>
      <c r="L2380" s="42">
        <f>VENTAS[[#This Row],[Cantidad]]*(VENTAS[[#This Row],[Precio Venta]]-VENTAS[[#This Row],[Costo Unitario SIN Comision]]-VENTAS[[#This Row],[Comisión Unitaria 10%]]-0.01*VENTAS[[#This Row],[Precio Venta]])</f>
        <v>7.8</v>
      </c>
      <c r="M2380" s="46"/>
      <c r="N2380" s="47" t="s">
        <v>27359</v>
      </c>
    </row>
    <row r="2381" ht="17" customHeight="1" spans="1:14">
      <c r="A2381" s="38">
        <v>45821.6628587963</v>
      </c>
      <c r="B2381" s="39"/>
      <c r="C2381" s="39"/>
      <c r="D2381" s="39"/>
      <c r="E2381" s="39" t="s">
        <v>27360</v>
      </c>
      <c r="F2381" s="41" t="s">
        <v>20133</v>
      </c>
      <c r="G2381" s="39">
        <v>1</v>
      </c>
      <c r="H2381" s="42">
        <v>20</v>
      </c>
      <c r="I2381" s="44">
        <f>VENTAS[[#This Row],[Cantidad]]*VENTAS[[#This Row],[Precio Venta]]</f>
        <v>20</v>
      </c>
      <c r="J2381" s="42">
        <f>IF(VENTAS[[#This Row],[Nombre del Gestor]]&gt;1,VENTAS[[#This Row],[Precio Venta]]*10%,0)</f>
        <v>0</v>
      </c>
      <c r="K2381" s="42">
        <f>IFERROR(VLOOKUP(VENTAS[[#This Row],[Código del producto Vendido]],STOCK[],13,FALSE),VENTAS[[#This Row],[Precio Venta]]*0.6)-VENTAS[[#This Row],[Comisión Unitaria 10%]]</f>
        <v>12</v>
      </c>
      <c r="L2381" s="42">
        <f>VENTAS[[#This Row],[Cantidad]]*(VENTAS[[#This Row],[Precio Venta]]-VENTAS[[#This Row],[Costo Unitario SIN Comision]]-VENTAS[[#This Row],[Comisión Unitaria 10%]]-0.01*VENTAS[[#This Row],[Precio Venta]])</f>
        <v>7.8</v>
      </c>
      <c r="M2381" s="46"/>
      <c r="N2381" s="47" t="s">
        <v>27361</v>
      </c>
    </row>
    <row r="2382" ht="34" customHeight="1" spans="1:14">
      <c r="A2382" s="38">
        <v>45821.6628587963</v>
      </c>
      <c r="B2382" s="39"/>
      <c r="C2382" s="39"/>
      <c r="D2382" s="39"/>
      <c r="E2382" s="39" t="s">
        <v>19287</v>
      </c>
      <c r="F2382" s="41" t="s">
        <v>19192</v>
      </c>
      <c r="G2382" s="39">
        <v>1</v>
      </c>
      <c r="H2382" s="42">
        <v>40</v>
      </c>
      <c r="I2382" s="44">
        <f>VENTAS[[#This Row],[Cantidad]]*VENTAS[[#This Row],[Precio Venta]]</f>
        <v>40</v>
      </c>
      <c r="J2382" s="42">
        <f>IF(VENTAS[[#This Row],[Nombre del Gestor]]&gt;1,VENTAS[[#This Row],[Precio Venta]]*10%,0)</f>
        <v>0</v>
      </c>
      <c r="K2382" s="42">
        <f>IFERROR(VLOOKUP(VENTAS[[#This Row],[Código del producto Vendido]],STOCK[],13,FALSE),VENTAS[[#This Row],[Precio Venta]]*0.6)-VENTAS[[#This Row],[Comisión Unitaria 10%]]</f>
        <v>34</v>
      </c>
      <c r="L2382" s="42">
        <f>VENTAS[[#This Row],[Cantidad]]*(VENTAS[[#This Row],[Precio Venta]]-VENTAS[[#This Row],[Costo Unitario SIN Comision]]-VENTAS[[#This Row],[Comisión Unitaria 10%]]-0.01*VENTAS[[#This Row],[Precio Venta]])</f>
        <v>5.6</v>
      </c>
      <c r="M2382" s="46"/>
      <c r="N2382" s="47" t="s">
        <v>27362</v>
      </c>
    </row>
    <row r="2383" ht="34" customHeight="1" spans="1:14">
      <c r="A2383" s="38">
        <v>45821.9936689815</v>
      </c>
      <c r="B2383" s="39"/>
      <c r="C2383" s="39"/>
      <c r="D2383" s="39"/>
      <c r="E2383" s="39" t="s">
        <v>27363</v>
      </c>
      <c r="F2383" s="41" t="s">
        <v>27364</v>
      </c>
      <c r="G2383" s="39">
        <v>1</v>
      </c>
      <c r="H2383" s="42">
        <v>35</v>
      </c>
      <c r="I2383" s="44">
        <f>VENTAS[[#This Row],[Cantidad]]*VENTAS[[#This Row],[Precio Venta]]</f>
        <v>35</v>
      </c>
      <c r="J2383" s="42">
        <f>IF(VENTAS[[#This Row],[Nombre del Gestor]]&gt;1,VENTAS[[#This Row],[Precio Venta]]*10%,0)</f>
        <v>0</v>
      </c>
      <c r="K2383" s="42">
        <f>IFERROR(VLOOKUP(VENTAS[[#This Row],[Código del producto Vendido]],STOCK[],13,FALSE),VENTAS[[#This Row],[Precio Venta]]*0.6)-VENTAS[[#This Row],[Comisión Unitaria 10%]]</f>
        <v>21</v>
      </c>
      <c r="L2383" s="42">
        <f>VENTAS[[#This Row],[Cantidad]]*(VENTAS[[#This Row],[Precio Venta]]-VENTAS[[#This Row],[Costo Unitario SIN Comision]]-VENTAS[[#This Row],[Comisión Unitaria 10%]]-0.01*VENTAS[[#This Row],[Precio Venta]])</f>
        <v>13.65</v>
      </c>
      <c r="M2383" s="46"/>
      <c r="N2383" s="47" t="s">
        <v>27365</v>
      </c>
    </row>
    <row r="2384" ht="17" customHeight="1" spans="1:14">
      <c r="A2384" s="38">
        <v>45821.9936689815</v>
      </c>
      <c r="B2384" s="39"/>
      <c r="C2384" s="39"/>
      <c r="D2384" s="39"/>
      <c r="E2384" s="39" t="s">
        <v>18959</v>
      </c>
      <c r="F2384" s="41" t="s">
        <v>27366</v>
      </c>
      <c r="G2384" s="39">
        <v>1</v>
      </c>
      <c r="H2384" s="42">
        <v>25</v>
      </c>
      <c r="I2384" s="44">
        <f>VENTAS[[#This Row],[Cantidad]]*VENTAS[[#This Row],[Precio Venta]]</f>
        <v>25</v>
      </c>
      <c r="J2384" s="42">
        <f>IF(VENTAS[[#This Row],[Nombre del Gestor]]&gt;1,VENTAS[[#This Row],[Precio Venta]]*10%,0)</f>
        <v>0</v>
      </c>
      <c r="K2384" s="42">
        <f>IFERROR(VLOOKUP(VENTAS[[#This Row],[Código del producto Vendido]],STOCK[],13,FALSE),VENTAS[[#This Row],[Precio Venta]]*0.6)-VENTAS[[#This Row],[Comisión Unitaria 10%]]</f>
        <v>14.5</v>
      </c>
      <c r="L2384" s="42">
        <f>VENTAS[[#This Row],[Cantidad]]*(VENTAS[[#This Row],[Precio Venta]]-VENTAS[[#This Row],[Costo Unitario SIN Comision]]-VENTAS[[#This Row],[Comisión Unitaria 10%]]-0.01*VENTAS[[#This Row],[Precio Venta]])</f>
        <v>10.25</v>
      </c>
      <c r="M2384" s="46"/>
      <c r="N2384" s="47" t="s">
        <v>27367</v>
      </c>
    </row>
    <row r="2385" ht="34" customHeight="1" spans="1:14">
      <c r="A2385" s="38">
        <v>45821.9936689815</v>
      </c>
      <c r="B2385" s="39"/>
      <c r="C2385" s="39"/>
      <c r="D2385" s="39"/>
      <c r="E2385" s="39" t="s">
        <v>27368</v>
      </c>
      <c r="F2385" s="41" t="s">
        <v>27369</v>
      </c>
      <c r="G2385" s="39">
        <v>1</v>
      </c>
      <c r="H2385" s="42">
        <v>30</v>
      </c>
      <c r="I2385" s="44">
        <f>VENTAS[[#This Row],[Cantidad]]*VENTAS[[#This Row],[Precio Venta]]</f>
        <v>30</v>
      </c>
      <c r="J2385" s="42">
        <f>IF(VENTAS[[#This Row],[Nombre del Gestor]]&gt;1,VENTAS[[#This Row],[Precio Venta]]*10%,0)</f>
        <v>0</v>
      </c>
      <c r="K2385" s="42">
        <f>IFERROR(VLOOKUP(VENTAS[[#This Row],[Código del producto Vendido]],STOCK[],13,FALSE),VENTAS[[#This Row],[Precio Venta]]*0.6)-VENTAS[[#This Row],[Comisión Unitaria 10%]]</f>
        <v>18</v>
      </c>
      <c r="L2385" s="42">
        <f>VENTAS[[#This Row],[Cantidad]]*(VENTAS[[#This Row],[Precio Venta]]-VENTAS[[#This Row],[Costo Unitario SIN Comision]]-VENTAS[[#This Row],[Comisión Unitaria 10%]]-0.01*VENTAS[[#This Row],[Precio Venta]])</f>
        <v>11.7</v>
      </c>
      <c r="M2385" s="46"/>
      <c r="N2385" s="47" t="s">
        <v>27370</v>
      </c>
    </row>
    <row r="2386" ht="17" customHeight="1" spans="1:14">
      <c r="A2386" s="38">
        <v>45821.9936689815</v>
      </c>
      <c r="B2386" s="39"/>
      <c r="C2386" s="39"/>
      <c r="D2386" s="39"/>
      <c r="E2386" s="39" t="s">
        <v>18963</v>
      </c>
      <c r="F2386" s="41" t="s">
        <v>18964</v>
      </c>
      <c r="G2386" s="39">
        <v>1</v>
      </c>
      <c r="H2386" s="42">
        <v>20</v>
      </c>
      <c r="I2386" s="44">
        <f>VENTAS[[#This Row],[Cantidad]]*VENTAS[[#This Row],[Precio Venta]]</f>
        <v>20</v>
      </c>
      <c r="J2386" s="42">
        <f>IF(VENTAS[[#This Row],[Nombre del Gestor]]&gt;1,VENTAS[[#This Row],[Precio Venta]]*10%,0)</f>
        <v>0</v>
      </c>
      <c r="K2386" s="42">
        <f>IFERROR(VLOOKUP(VENTAS[[#This Row],[Código del producto Vendido]],STOCK[],13,FALSE),VENTAS[[#This Row],[Precio Venta]]*0.6)-VENTAS[[#This Row],[Comisión Unitaria 10%]]</f>
        <v>14</v>
      </c>
      <c r="L2386" s="42">
        <f>VENTAS[[#This Row],[Cantidad]]*(VENTAS[[#This Row],[Precio Venta]]-VENTAS[[#This Row],[Costo Unitario SIN Comision]]-VENTAS[[#This Row],[Comisión Unitaria 10%]]-0.01*VENTAS[[#This Row],[Precio Venta]])</f>
        <v>5.8</v>
      </c>
      <c r="M2386" s="46"/>
      <c r="N2386" s="47" t="s">
        <v>27371</v>
      </c>
    </row>
    <row r="2387" ht="34" customHeight="1" spans="1:14">
      <c r="A2387" s="38">
        <v>45821.9936689815</v>
      </c>
      <c r="B2387" s="39"/>
      <c r="C2387" s="39"/>
      <c r="D2387" s="39"/>
      <c r="E2387" s="39" t="s">
        <v>19813</v>
      </c>
      <c r="F2387" s="41" t="s">
        <v>19814</v>
      </c>
      <c r="G2387" s="39">
        <v>1</v>
      </c>
      <c r="H2387" s="42">
        <v>30</v>
      </c>
      <c r="I2387" s="44">
        <f>VENTAS[[#This Row],[Cantidad]]*VENTAS[[#This Row],[Precio Venta]]</f>
        <v>30</v>
      </c>
      <c r="J2387" s="42">
        <f>IF(VENTAS[[#This Row],[Nombre del Gestor]]&gt;1,VENTAS[[#This Row],[Precio Venta]]*10%,0)</f>
        <v>0</v>
      </c>
      <c r="K2387" s="42">
        <f>IFERROR(VLOOKUP(VENTAS[[#This Row],[Código del producto Vendido]],STOCK[],13,FALSE),VENTAS[[#This Row],[Precio Venta]]*0.6)-VENTAS[[#This Row],[Comisión Unitaria 10%]]</f>
        <v>15</v>
      </c>
      <c r="L2387" s="42">
        <f>VENTAS[[#This Row],[Cantidad]]*(VENTAS[[#This Row],[Precio Venta]]-VENTAS[[#This Row],[Costo Unitario SIN Comision]]-VENTAS[[#This Row],[Comisión Unitaria 10%]]-0.01*VENTAS[[#This Row],[Precio Venta]])</f>
        <v>14.7</v>
      </c>
      <c r="M2387" s="46"/>
      <c r="N2387" s="47" t="s">
        <v>27372</v>
      </c>
    </row>
    <row r="2388" ht="34" customHeight="1" spans="1:14">
      <c r="A2388" s="38">
        <v>45821.9936689815</v>
      </c>
      <c r="B2388" s="39"/>
      <c r="C2388" s="39"/>
      <c r="D2388" s="39"/>
      <c r="E2388" s="39" t="s">
        <v>27373</v>
      </c>
      <c r="F2388" s="41" t="s">
        <v>20417</v>
      </c>
      <c r="G2388" s="39">
        <v>1</v>
      </c>
      <c r="H2388" s="42">
        <v>25</v>
      </c>
      <c r="I2388" s="44">
        <f>VENTAS[[#This Row],[Cantidad]]*VENTAS[[#This Row],[Precio Venta]]</f>
        <v>25</v>
      </c>
      <c r="J2388" s="42">
        <f>IF(VENTAS[[#This Row],[Nombre del Gestor]]&gt;1,VENTAS[[#This Row],[Precio Venta]]*10%,0)</f>
        <v>0</v>
      </c>
      <c r="K2388" s="42">
        <f>IFERROR(VLOOKUP(VENTAS[[#This Row],[Código del producto Vendido]],STOCK[],13,FALSE),VENTAS[[#This Row],[Precio Venta]]*0.6)-VENTAS[[#This Row],[Comisión Unitaria 10%]]</f>
        <v>15</v>
      </c>
      <c r="L2388" s="42">
        <f>VENTAS[[#This Row],[Cantidad]]*(VENTAS[[#This Row],[Precio Venta]]-VENTAS[[#This Row],[Costo Unitario SIN Comision]]-VENTAS[[#This Row],[Comisión Unitaria 10%]]-0.01*VENTAS[[#This Row],[Precio Venta]])</f>
        <v>9.75</v>
      </c>
      <c r="M2388" s="46"/>
      <c r="N2388" s="47" t="s">
        <v>27374</v>
      </c>
    </row>
    <row r="2389" ht="17" customHeight="1" spans="1:14">
      <c r="A2389" s="38">
        <v>45821.9936689815</v>
      </c>
      <c r="B2389" s="39"/>
      <c r="C2389" s="39"/>
      <c r="D2389" s="39"/>
      <c r="E2389" s="39" t="s">
        <v>27375</v>
      </c>
      <c r="F2389" s="41" t="s">
        <v>20397</v>
      </c>
      <c r="G2389" s="39">
        <v>1</v>
      </c>
      <c r="H2389" s="42">
        <v>30</v>
      </c>
      <c r="I2389" s="44">
        <f>VENTAS[[#This Row],[Cantidad]]*VENTAS[[#This Row],[Precio Venta]]</f>
        <v>30</v>
      </c>
      <c r="J2389" s="42">
        <f>IF(VENTAS[[#This Row],[Nombre del Gestor]]&gt;1,VENTAS[[#This Row],[Precio Venta]]*10%,0)</f>
        <v>0</v>
      </c>
      <c r="K2389" s="42">
        <f>IFERROR(VLOOKUP(VENTAS[[#This Row],[Código del producto Vendido]],STOCK[],13,FALSE),VENTAS[[#This Row],[Precio Venta]]*0.6)-VENTAS[[#This Row],[Comisión Unitaria 10%]]</f>
        <v>18</v>
      </c>
      <c r="L2389" s="42">
        <f>VENTAS[[#This Row],[Cantidad]]*(VENTAS[[#This Row],[Precio Venta]]-VENTAS[[#This Row],[Costo Unitario SIN Comision]]-VENTAS[[#This Row],[Comisión Unitaria 10%]]-0.01*VENTAS[[#This Row],[Precio Venta]])</f>
        <v>11.7</v>
      </c>
      <c r="M2389" s="46"/>
      <c r="N2389" s="47" t="s">
        <v>27376</v>
      </c>
    </row>
    <row r="2390" ht="34" customHeight="1" spans="1:14">
      <c r="A2390" s="38">
        <v>45821.9995949074</v>
      </c>
      <c r="B2390" s="39"/>
      <c r="C2390" s="39"/>
      <c r="D2390" s="39"/>
      <c r="E2390" s="39" t="s">
        <v>19052</v>
      </c>
      <c r="F2390" s="41" t="s">
        <v>18303</v>
      </c>
      <c r="G2390" s="39">
        <v>1</v>
      </c>
      <c r="H2390" s="42">
        <v>20</v>
      </c>
      <c r="I2390" s="44">
        <f>VENTAS[[#This Row],[Cantidad]]*VENTAS[[#This Row],[Precio Venta]]</f>
        <v>20</v>
      </c>
      <c r="J2390" s="42">
        <f>IF(VENTAS[[#This Row],[Nombre del Gestor]]&gt;1,VENTAS[[#This Row],[Precio Venta]]*10%,0)</f>
        <v>0</v>
      </c>
      <c r="K2390" s="42">
        <f>IFERROR(VLOOKUP(VENTAS[[#This Row],[Código del producto Vendido]],STOCK[],13,FALSE),VENTAS[[#This Row],[Precio Venta]]*0.6)-VENTAS[[#This Row],[Comisión Unitaria 10%]]</f>
        <v>13.8</v>
      </c>
      <c r="L2390" s="42">
        <f>VENTAS[[#This Row],[Cantidad]]*(VENTAS[[#This Row],[Precio Venta]]-VENTAS[[#This Row],[Costo Unitario SIN Comision]]-VENTAS[[#This Row],[Comisión Unitaria 10%]]-0.01*VENTAS[[#This Row],[Precio Venta]])</f>
        <v>6</v>
      </c>
      <c r="M2390" s="46"/>
      <c r="N2390" s="47" t="s">
        <v>27377</v>
      </c>
    </row>
    <row r="2391" ht="17" customHeight="1" spans="1:14">
      <c r="A2391" s="38">
        <v>45821.9995949074</v>
      </c>
      <c r="B2391" s="39"/>
      <c r="C2391" s="39"/>
      <c r="D2391" s="39"/>
      <c r="E2391" s="39" t="s">
        <v>27276</v>
      </c>
      <c r="F2391" s="41" t="s">
        <v>20099</v>
      </c>
      <c r="G2391" s="39">
        <v>1</v>
      </c>
      <c r="H2391" s="42">
        <v>30</v>
      </c>
      <c r="I2391" s="44">
        <f>VENTAS[[#This Row],[Cantidad]]*VENTAS[[#This Row],[Precio Venta]]</f>
        <v>30</v>
      </c>
      <c r="J2391" s="42">
        <f>IF(VENTAS[[#This Row],[Nombre del Gestor]]&gt;1,VENTAS[[#This Row],[Precio Venta]]*10%,0)</f>
        <v>0</v>
      </c>
      <c r="K2391" s="42">
        <f>IFERROR(VLOOKUP(VENTAS[[#This Row],[Código del producto Vendido]],STOCK[],13,FALSE),VENTAS[[#This Row],[Precio Venta]]*0.6)-VENTAS[[#This Row],[Comisión Unitaria 10%]]</f>
        <v>18</v>
      </c>
      <c r="L2391" s="42">
        <f>VENTAS[[#This Row],[Cantidad]]*(VENTAS[[#This Row],[Precio Venta]]-VENTAS[[#This Row],[Costo Unitario SIN Comision]]-VENTAS[[#This Row],[Comisión Unitaria 10%]]-0.01*VENTAS[[#This Row],[Precio Venta]])</f>
        <v>11.7</v>
      </c>
      <c r="M2391" s="46"/>
      <c r="N2391" s="47" t="s">
        <v>27378</v>
      </c>
    </row>
    <row r="2392" ht="34" customHeight="1" spans="1:14">
      <c r="A2392" s="38">
        <v>45821.9995949074</v>
      </c>
      <c r="B2392" s="39"/>
      <c r="C2392" s="39"/>
      <c r="D2392" s="39"/>
      <c r="E2392" s="39" t="s">
        <v>19130</v>
      </c>
      <c r="F2392" s="41" t="s">
        <v>19131</v>
      </c>
      <c r="G2392" s="39">
        <v>1</v>
      </c>
      <c r="H2392" s="42">
        <v>30</v>
      </c>
      <c r="I2392" s="44">
        <f>VENTAS[[#This Row],[Cantidad]]*VENTAS[[#This Row],[Precio Venta]]</f>
        <v>30</v>
      </c>
      <c r="J2392" s="42">
        <f>IF(VENTAS[[#This Row],[Nombre del Gestor]]&gt;1,VENTAS[[#This Row],[Precio Venta]]*10%,0)</f>
        <v>0</v>
      </c>
      <c r="K2392" s="42">
        <f>IFERROR(VLOOKUP(VENTAS[[#This Row],[Código del producto Vendido]],STOCK[],13,FALSE),VENTAS[[#This Row],[Precio Venta]]*0.6)-VENTAS[[#This Row],[Comisión Unitaria 10%]]</f>
        <v>15</v>
      </c>
      <c r="L2392" s="42">
        <f>VENTAS[[#This Row],[Cantidad]]*(VENTAS[[#This Row],[Precio Venta]]-VENTAS[[#This Row],[Costo Unitario SIN Comision]]-VENTAS[[#This Row],[Comisión Unitaria 10%]]-0.01*VENTAS[[#This Row],[Precio Venta]])</f>
        <v>14.7</v>
      </c>
      <c r="M2392" s="46"/>
      <c r="N2392" s="47" t="s">
        <v>27379</v>
      </c>
    </row>
    <row r="2393" ht="34" customHeight="1" spans="1:14">
      <c r="A2393" s="38">
        <v>45821.9995949074</v>
      </c>
      <c r="B2393" s="39"/>
      <c r="C2393" s="39"/>
      <c r="D2393" s="39"/>
      <c r="E2393" s="39" t="s">
        <v>27380</v>
      </c>
      <c r="F2393" s="41" t="s">
        <v>27381</v>
      </c>
      <c r="G2393" s="39">
        <v>1</v>
      </c>
      <c r="H2393" s="42">
        <v>25</v>
      </c>
      <c r="I2393" s="44">
        <f>VENTAS[[#This Row],[Cantidad]]*VENTAS[[#This Row],[Precio Venta]]</f>
        <v>25</v>
      </c>
      <c r="J2393" s="42">
        <f>IF(VENTAS[[#This Row],[Nombre del Gestor]]&gt;1,VENTAS[[#This Row],[Precio Venta]]*10%,0)</f>
        <v>0</v>
      </c>
      <c r="K2393" s="42">
        <f>IFERROR(VLOOKUP(VENTAS[[#This Row],[Código del producto Vendido]],STOCK[],13,FALSE),VENTAS[[#This Row],[Precio Venta]]*0.6)-VENTAS[[#This Row],[Comisión Unitaria 10%]]</f>
        <v>15</v>
      </c>
      <c r="L2393" s="42">
        <f>VENTAS[[#This Row],[Cantidad]]*(VENTAS[[#This Row],[Precio Venta]]-VENTAS[[#This Row],[Costo Unitario SIN Comision]]-VENTAS[[#This Row],[Comisión Unitaria 10%]]-0.01*VENTAS[[#This Row],[Precio Venta]])</f>
        <v>9.75</v>
      </c>
      <c r="M2393" s="46"/>
      <c r="N2393" s="47" t="s">
        <v>27382</v>
      </c>
    </row>
    <row r="2394" ht="17" customHeight="1" spans="1:14">
      <c r="A2394" s="38">
        <v>45821.9995949074</v>
      </c>
      <c r="B2394" s="39"/>
      <c r="C2394" s="39"/>
      <c r="D2394" s="39"/>
      <c r="E2394" s="39" t="s">
        <v>27383</v>
      </c>
      <c r="F2394" s="41" t="s">
        <v>20391</v>
      </c>
      <c r="G2394" s="39">
        <v>1</v>
      </c>
      <c r="H2394" s="42">
        <v>30</v>
      </c>
      <c r="I2394" s="44">
        <f>VENTAS[[#This Row],[Cantidad]]*VENTAS[[#This Row],[Precio Venta]]</f>
        <v>30</v>
      </c>
      <c r="J2394" s="42">
        <f>IF(VENTAS[[#This Row],[Nombre del Gestor]]&gt;1,VENTAS[[#This Row],[Precio Venta]]*10%,0)</f>
        <v>0</v>
      </c>
      <c r="K2394" s="42">
        <f>IFERROR(VLOOKUP(VENTAS[[#This Row],[Código del producto Vendido]],STOCK[],13,FALSE),VENTAS[[#This Row],[Precio Venta]]*0.6)-VENTAS[[#This Row],[Comisión Unitaria 10%]]</f>
        <v>18</v>
      </c>
      <c r="L2394" s="42">
        <f>VENTAS[[#This Row],[Cantidad]]*(VENTAS[[#This Row],[Precio Venta]]-VENTAS[[#This Row],[Costo Unitario SIN Comision]]-VENTAS[[#This Row],[Comisión Unitaria 10%]]-0.01*VENTAS[[#This Row],[Precio Venta]])</f>
        <v>11.7</v>
      </c>
      <c r="M2394" s="46"/>
      <c r="N2394" s="47" t="s">
        <v>27384</v>
      </c>
    </row>
    <row r="2395" ht="34" customHeight="1" spans="1:14">
      <c r="A2395" s="38">
        <v>45821.9995949074</v>
      </c>
      <c r="B2395" s="39"/>
      <c r="C2395" s="39"/>
      <c r="D2395" s="39"/>
      <c r="E2395" s="39" t="s">
        <v>27385</v>
      </c>
      <c r="F2395" s="41" t="s">
        <v>20395</v>
      </c>
      <c r="G2395" s="39">
        <v>1</v>
      </c>
      <c r="H2395" s="42">
        <v>35</v>
      </c>
      <c r="I2395" s="44">
        <f>VENTAS[[#This Row],[Cantidad]]*VENTAS[[#This Row],[Precio Venta]]</f>
        <v>35</v>
      </c>
      <c r="J2395" s="42">
        <f>IF(VENTAS[[#This Row],[Nombre del Gestor]]&gt;1,VENTAS[[#This Row],[Precio Venta]]*10%,0)</f>
        <v>0</v>
      </c>
      <c r="K2395" s="42">
        <f>IFERROR(VLOOKUP(VENTAS[[#This Row],[Código del producto Vendido]],STOCK[],13,FALSE),VENTAS[[#This Row],[Precio Venta]]*0.6)-VENTAS[[#This Row],[Comisión Unitaria 10%]]</f>
        <v>21</v>
      </c>
      <c r="L2395" s="42">
        <f>VENTAS[[#This Row],[Cantidad]]*(VENTAS[[#This Row],[Precio Venta]]-VENTAS[[#This Row],[Costo Unitario SIN Comision]]-VENTAS[[#This Row],[Comisión Unitaria 10%]]-0.01*VENTAS[[#This Row],[Precio Venta]])</f>
        <v>13.65</v>
      </c>
      <c r="M2395" s="46"/>
      <c r="N2395" s="47" t="s">
        <v>27386</v>
      </c>
    </row>
    <row r="2396" ht="17" customHeight="1" spans="1:14">
      <c r="A2396" s="38">
        <v>45821.9995949074</v>
      </c>
      <c r="B2396" s="39"/>
      <c r="C2396" s="39"/>
      <c r="D2396" s="39"/>
      <c r="E2396" s="39" t="s">
        <v>18748</v>
      </c>
      <c r="F2396" s="41" t="s">
        <v>18746</v>
      </c>
      <c r="G2396" s="39">
        <v>1</v>
      </c>
      <c r="H2396" s="42">
        <v>35</v>
      </c>
      <c r="I2396" s="44">
        <f>VENTAS[[#This Row],[Cantidad]]*VENTAS[[#This Row],[Precio Venta]]</f>
        <v>35</v>
      </c>
      <c r="J2396" s="42">
        <f>IF(VENTAS[[#This Row],[Nombre del Gestor]]&gt;1,VENTAS[[#This Row],[Precio Venta]]*10%,0)</f>
        <v>0</v>
      </c>
      <c r="K2396" s="42">
        <f>IFERROR(VLOOKUP(VENTAS[[#This Row],[Código del producto Vendido]],STOCK[],13,FALSE),VENTAS[[#This Row],[Precio Venta]]*0.6)-VENTAS[[#This Row],[Comisión Unitaria 10%]]</f>
        <v>15.5</v>
      </c>
      <c r="L2396" s="42">
        <f>VENTAS[[#This Row],[Cantidad]]*(VENTAS[[#This Row],[Precio Venta]]-VENTAS[[#This Row],[Costo Unitario SIN Comision]]-VENTAS[[#This Row],[Comisión Unitaria 10%]]-0.01*VENTAS[[#This Row],[Precio Venta]])</f>
        <v>19.15</v>
      </c>
      <c r="M2396" s="46"/>
      <c r="N2396" s="47" t="s">
        <v>27387</v>
      </c>
    </row>
    <row r="2397" ht="34" customHeight="1" spans="1:14">
      <c r="A2397" s="38">
        <v>45821.9995949074</v>
      </c>
      <c r="B2397" s="39"/>
      <c r="C2397" s="39"/>
      <c r="D2397" s="39"/>
      <c r="E2397" s="39" t="s">
        <v>27388</v>
      </c>
      <c r="F2397" s="41" t="s">
        <v>19996</v>
      </c>
      <c r="G2397" s="39">
        <v>1</v>
      </c>
      <c r="H2397" s="42">
        <v>35</v>
      </c>
      <c r="I2397" s="44">
        <f>VENTAS[[#This Row],[Cantidad]]*VENTAS[[#This Row],[Precio Venta]]</f>
        <v>35</v>
      </c>
      <c r="J2397" s="42">
        <f>IF(VENTAS[[#This Row],[Nombre del Gestor]]&gt;1,VENTAS[[#This Row],[Precio Venta]]*10%,0)</f>
        <v>0</v>
      </c>
      <c r="K2397" s="42">
        <f>IFERROR(VLOOKUP(VENTAS[[#This Row],[Código del producto Vendido]],STOCK[],13,FALSE),VENTAS[[#This Row],[Precio Venta]]*0.6)-VENTAS[[#This Row],[Comisión Unitaria 10%]]</f>
        <v>21</v>
      </c>
      <c r="L2397" s="42">
        <f>VENTAS[[#This Row],[Cantidad]]*(VENTAS[[#This Row],[Precio Venta]]-VENTAS[[#This Row],[Costo Unitario SIN Comision]]-VENTAS[[#This Row],[Comisión Unitaria 10%]]-0.01*VENTAS[[#This Row],[Precio Venta]])</f>
        <v>13.65</v>
      </c>
      <c r="M2397" s="46"/>
      <c r="N2397" s="47" t="s">
        <v>27389</v>
      </c>
    </row>
    <row r="2398" ht="34" customHeight="1" spans="1:14">
      <c r="A2398" s="38">
        <v>45821.9995949074</v>
      </c>
      <c r="B2398" s="39"/>
      <c r="C2398" s="39"/>
      <c r="D2398" s="39"/>
      <c r="E2398" s="39" t="s">
        <v>27251</v>
      </c>
      <c r="F2398" s="41" t="s">
        <v>27252</v>
      </c>
      <c r="G2398" s="39">
        <v>1</v>
      </c>
      <c r="H2398" s="42">
        <v>30</v>
      </c>
      <c r="I2398" s="44">
        <f>VENTAS[[#This Row],[Cantidad]]*VENTAS[[#This Row],[Precio Venta]]</f>
        <v>30</v>
      </c>
      <c r="J2398" s="42">
        <f>IF(VENTAS[[#This Row],[Nombre del Gestor]]&gt;1,VENTAS[[#This Row],[Precio Venta]]*10%,0)</f>
        <v>0</v>
      </c>
      <c r="K2398" s="42">
        <f>IFERROR(VLOOKUP(VENTAS[[#This Row],[Código del producto Vendido]],STOCK[],13,FALSE),VENTAS[[#This Row],[Precio Venta]]*0.6)-VENTAS[[#This Row],[Comisión Unitaria 10%]]</f>
        <v>18</v>
      </c>
      <c r="L2398" s="42">
        <f>VENTAS[[#This Row],[Cantidad]]*(VENTAS[[#This Row],[Precio Venta]]-VENTAS[[#This Row],[Costo Unitario SIN Comision]]-VENTAS[[#This Row],[Comisión Unitaria 10%]]-0.01*VENTAS[[#This Row],[Precio Venta]])</f>
        <v>11.7</v>
      </c>
      <c r="M2398" s="46"/>
      <c r="N2398" s="47" t="s">
        <v>27390</v>
      </c>
    </row>
    <row r="2399" ht="17" customHeight="1" spans="1:14">
      <c r="A2399" s="38">
        <v>45821.9995949074</v>
      </c>
      <c r="B2399" s="39"/>
      <c r="C2399" s="39"/>
      <c r="D2399" s="39"/>
      <c r="E2399" s="39" t="s">
        <v>27391</v>
      </c>
      <c r="F2399" s="41" t="s">
        <v>26934</v>
      </c>
      <c r="G2399" s="39">
        <v>1</v>
      </c>
      <c r="H2399" s="42">
        <v>35</v>
      </c>
      <c r="I2399" s="44">
        <f>VENTAS[[#This Row],[Cantidad]]*VENTAS[[#This Row],[Precio Venta]]</f>
        <v>35</v>
      </c>
      <c r="J2399" s="42">
        <f>IF(VENTAS[[#This Row],[Nombre del Gestor]]&gt;1,VENTAS[[#This Row],[Precio Venta]]*10%,0)</f>
        <v>0</v>
      </c>
      <c r="K2399" s="42">
        <f>IFERROR(VLOOKUP(VENTAS[[#This Row],[Código del producto Vendido]],STOCK[],13,FALSE),VENTAS[[#This Row],[Precio Venta]]*0.6)-VENTAS[[#This Row],[Comisión Unitaria 10%]]</f>
        <v>21</v>
      </c>
      <c r="L2399" s="42">
        <f>VENTAS[[#This Row],[Cantidad]]*(VENTAS[[#This Row],[Precio Venta]]-VENTAS[[#This Row],[Costo Unitario SIN Comision]]-VENTAS[[#This Row],[Comisión Unitaria 10%]]-0.01*VENTAS[[#This Row],[Precio Venta]])</f>
        <v>13.65</v>
      </c>
      <c r="M2399" s="46"/>
      <c r="N2399" s="47" t="s">
        <v>27392</v>
      </c>
    </row>
    <row r="2400" ht="34" customHeight="1" spans="1:14">
      <c r="A2400" s="38">
        <v>45821.9995949074</v>
      </c>
      <c r="B2400" s="39"/>
      <c r="C2400" s="39"/>
      <c r="D2400" s="39"/>
      <c r="E2400" s="39" t="s">
        <v>27393</v>
      </c>
      <c r="F2400" s="41" t="s">
        <v>20057</v>
      </c>
      <c r="G2400" s="39">
        <v>1</v>
      </c>
      <c r="H2400" s="42">
        <v>22</v>
      </c>
      <c r="I2400" s="44">
        <f>VENTAS[[#This Row],[Cantidad]]*VENTAS[[#This Row],[Precio Venta]]</f>
        <v>22</v>
      </c>
      <c r="J2400" s="42">
        <f>IF(VENTAS[[#This Row],[Nombre del Gestor]]&gt;1,VENTAS[[#This Row],[Precio Venta]]*10%,0)</f>
        <v>0</v>
      </c>
      <c r="K2400" s="42">
        <f>IFERROR(VLOOKUP(VENTAS[[#This Row],[Código del producto Vendido]],STOCK[],13,FALSE),VENTAS[[#This Row],[Precio Venta]]*0.6)-VENTAS[[#This Row],[Comisión Unitaria 10%]]</f>
        <v>13.2</v>
      </c>
      <c r="L2400" s="42">
        <f>VENTAS[[#This Row],[Cantidad]]*(VENTAS[[#This Row],[Precio Venta]]-VENTAS[[#This Row],[Costo Unitario SIN Comision]]-VENTAS[[#This Row],[Comisión Unitaria 10%]]-0.01*VENTAS[[#This Row],[Precio Venta]])</f>
        <v>8.58</v>
      </c>
      <c r="M2400" s="46"/>
      <c r="N2400" s="47" t="s">
        <v>27394</v>
      </c>
    </row>
    <row r="2401" ht="17" customHeight="1" spans="1:14">
      <c r="A2401" s="38">
        <v>45821.9995949074</v>
      </c>
      <c r="B2401" s="39"/>
      <c r="C2401" s="39"/>
      <c r="D2401" s="39"/>
      <c r="E2401" s="39" t="s">
        <v>18752</v>
      </c>
      <c r="F2401" s="41" t="s">
        <v>18753</v>
      </c>
      <c r="G2401" s="39">
        <v>1</v>
      </c>
      <c r="H2401" s="42">
        <v>30</v>
      </c>
      <c r="I2401" s="44">
        <f>VENTAS[[#This Row],[Cantidad]]*VENTAS[[#This Row],[Precio Venta]]</f>
        <v>30</v>
      </c>
      <c r="J2401" s="42">
        <f>IF(VENTAS[[#This Row],[Nombre del Gestor]]&gt;1,VENTAS[[#This Row],[Precio Venta]]*10%,0)</f>
        <v>0</v>
      </c>
      <c r="K2401" s="42">
        <f>IFERROR(VLOOKUP(VENTAS[[#This Row],[Código del producto Vendido]],STOCK[],13,FALSE),VENTAS[[#This Row],[Precio Venta]]*0.6)-VENTAS[[#This Row],[Comisión Unitaria 10%]]</f>
        <v>15</v>
      </c>
      <c r="L2401" s="42">
        <f>VENTAS[[#This Row],[Cantidad]]*(VENTAS[[#This Row],[Precio Venta]]-VENTAS[[#This Row],[Costo Unitario SIN Comision]]-VENTAS[[#This Row],[Comisión Unitaria 10%]]-0.01*VENTAS[[#This Row],[Precio Venta]])</f>
        <v>14.7</v>
      </c>
      <c r="M2401" s="46"/>
      <c r="N2401" s="47" t="s">
        <v>27395</v>
      </c>
    </row>
    <row r="2402" ht="34" customHeight="1" spans="1:14">
      <c r="A2402" s="38">
        <v>45821.9995949074</v>
      </c>
      <c r="B2402" s="39"/>
      <c r="C2402" s="39"/>
      <c r="D2402" s="39"/>
      <c r="E2402" s="39" t="s">
        <v>27396</v>
      </c>
      <c r="F2402" s="41" t="s">
        <v>27336</v>
      </c>
      <c r="G2402" s="39">
        <v>1</v>
      </c>
      <c r="H2402" s="42">
        <v>30</v>
      </c>
      <c r="I2402" s="44">
        <f>VENTAS[[#This Row],[Cantidad]]*VENTAS[[#This Row],[Precio Venta]]</f>
        <v>30</v>
      </c>
      <c r="J2402" s="42">
        <f>IF(VENTAS[[#This Row],[Nombre del Gestor]]&gt;1,VENTAS[[#This Row],[Precio Venta]]*10%,0)</f>
        <v>0</v>
      </c>
      <c r="K2402" s="42">
        <f>IFERROR(VLOOKUP(VENTAS[[#This Row],[Código del producto Vendido]],STOCK[],13,FALSE),VENTAS[[#This Row],[Precio Venta]]*0.6)-VENTAS[[#This Row],[Comisión Unitaria 10%]]</f>
        <v>18</v>
      </c>
      <c r="L2402" s="42">
        <f>VENTAS[[#This Row],[Cantidad]]*(VENTAS[[#This Row],[Precio Venta]]-VENTAS[[#This Row],[Costo Unitario SIN Comision]]-VENTAS[[#This Row],[Comisión Unitaria 10%]]-0.01*VENTAS[[#This Row],[Precio Venta]])</f>
        <v>11.7</v>
      </c>
      <c r="M2402" s="46"/>
      <c r="N2402" s="47" t="s">
        <v>27397</v>
      </c>
    </row>
    <row r="2403" ht="34" customHeight="1" spans="1:14">
      <c r="A2403" s="38">
        <v>45821.9995949074</v>
      </c>
      <c r="B2403" s="39"/>
      <c r="C2403" s="39"/>
      <c r="D2403" s="39"/>
      <c r="E2403" s="39" t="s">
        <v>19477</v>
      </c>
      <c r="F2403" s="41" t="s">
        <v>19478</v>
      </c>
      <c r="G2403" s="39">
        <v>1</v>
      </c>
      <c r="H2403" s="42">
        <v>25</v>
      </c>
      <c r="I2403" s="44">
        <f>VENTAS[[#This Row],[Cantidad]]*VENTAS[[#This Row],[Precio Venta]]</f>
        <v>25</v>
      </c>
      <c r="J2403" s="42">
        <f>IF(VENTAS[[#This Row],[Nombre del Gestor]]&gt;1,VENTAS[[#This Row],[Precio Venta]]*10%,0)</f>
        <v>0</v>
      </c>
      <c r="K2403" s="42">
        <f>IFERROR(VLOOKUP(VENTAS[[#This Row],[Código del producto Vendido]],STOCK[],13,FALSE),VENTAS[[#This Row],[Precio Venta]]*0.6)-VENTAS[[#This Row],[Comisión Unitaria 10%]]</f>
        <v>14.5</v>
      </c>
      <c r="L2403" s="42">
        <f>VENTAS[[#This Row],[Cantidad]]*(VENTAS[[#This Row],[Precio Venta]]-VENTAS[[#This Row],[Costo Unitario SIN Comision]]-VENTAS[[#This Row],[Comisión Unitaria 10%]]-0.01*VENTAS[[#This Row],[Precio Venta]])</f>
        <v>10.25</v>
      </c>
      <c r="M2403" s="46"/>
      <c r="N2403" s="47" t="s">
        <v>27398</v>
      </c>
    </row>
    <row r="2404" ht="17" customHeight="1" spans="1:14">
      <c r="A2404" s="38">
        <v>45821.9995949074</v>
      </c>
      <c r="B2404" s="39"/>
      <c r="C2404" s="39"/>
      <c r="D2404" s="39"/>
      <c r="E2404" s="39" t="s">
        <v>19586</v>
      </c>
      <c r="F2404" s="41" t="s">
        <v>27399</v>
      </c>
      <c r="G2404" s="39">
        <v>1</v>
      </c>
      <c r="H2404" s="42">
        <v>20</v>
      </c>
      <c r="I2404" s="44">
        <f>VENTAS[[#This Row],[Cantidad]]*VENTAS[[#This Row],[Precio Venta]]</f>
        <v>20</v>
      </c>
      <c r="J2404" s="42">
        <f>IF(VENTAS[[#This Row],[Nombre del Gestor]]&gt;1,VENTAS[[#This Row],[Precio Venta]]*10%,0)</f>
        <v>0</v>
      </c>
      <c r="K2404" s="42">
        <f>IFERROR(VLOOKUP(VENTAS[[#This Row],[Código del producto Vendido]],STOCK[],13,FALSE),VENTAS[[#This Row],[Precio Venta]]*0.6)-VENTAS[[#This Row],[Comisión Unitaria 10%]]</f>
        <v>14</v>
      </c>
      <c r="L2404" s="42">
        <f>VENTAS[[#This Row],[Cantidad]]*(VENTAS[[#This Row],[Precio Venta]]-VENTAS[[#This Row],[Costo Unitario SIN Comision]]-VENTAS[[#This Row],[Comisión Unitaria 10%]]-0.01*VENTAS[[#This Row],[Precio Venta]])</f>
        <v>5.8</v>
      </c>
      <c r="M2404" s="46"/>
      <c r="N2404" s="47" t="s">
        <v>27400</v>
      </c>
    </row>
    <row r="2405" ht="34" customHeight="1" spans="1:14">
      <c r="A2405" s="38">
        <v>45821.9995949074</v>
      </c>
      <c r="B2405" s="39"/>
      <c r="C2405" s="39"/>
      <c r="D2405" s="39"/>
      <c r="E2405" s="39" t="s">
        <v>27401</v>
      </c>
      <c r="F2405" s="41" t="s">
        <v>20176</v>
      </c>
      <c r="G2405" s="39">
        <v>1</v>
      </c>
      <c r="H2405" s="42">
        <v>35</v>
      </c>
      <c r="I2405" s="44">
        <f>VENTAS[[#This Row],[Cantidad]]*VENTAS[[#This Row],[Precio Venta]]</f>
        <v>35</v>
      </c>
      <c r="J2405" s="42">
        <f>IF(VENTAS[[#This Row],[Nombre del Gestor]]&gt;1,VENTAS[[#This Row],[Precio Venta]]*10%,0)</f>
        <v>0</v>
      </c>
      <c r="K2405" s="42">
        <f>IFERROR(VLOOKUP(VENTAS[[#This Row],[Código del producto Vendido]],STOCK[],13,FALSE),VENTAS[[#This Row],[Precio Venta]]*0.6)-VENTAS[[#This Row],[Comisión Unitaria 10%]]</f>
        <v>21</v>
      </c>
      <c r="L2405" s="42">
        <f>VENTAS[[#This Row],[Cantidad]]*(VENTAS[[#This Row],[Precio Venta]]-VENTAS[[#This Row],[Costo Unitario SIN Comision]]-VENTAS[[#This Row],[Comisión Unitaria 10%]]-0.01*VENTAS[[#This Row],[Precio Venta]])</f>
        <v>13.65</v>
      </c>
      <c r="M2405" s="46"/>
      <c r="N2405" s="47" t="s">
        <v>27402</v>
      </c>
    </row>
    <row r="2406" ht="17" customHeight="1" spans="1:14">
      <c r="A2406" s="38">
        <v>45821.9995949074</v>
      </c>
      <c r="B2406" s="39"/>
      <c r="C2406" s="39"/>
      <c r="D2406" s="39"/>
      <c r="E2406" s="39" t="s">
        <v>27403</v>
      </c>
      <c r="F2406" s="41" t="s">
        <v>27404</v>
      </c>
      <c r="G2406" s="39">
        <v>1</v>
      </c>
      <c r="H2406" s="42">
        <v>35</v>
      </c>
      <c r="I2406" s="44">
        <f>VENTAS[[#This Row],[Cantidad]]*VENTAS[[#This Row],[Precio Venta]]</f>
        <v>35</v>
      </c>
      <c r="J2406" s="42">
        <f>IF(VENTAS[[#This Row],[Nombre del Gestor]]&gt;1,VENTAS[[#This Row],[Precio Venta]]*10%,0)</f>
        <v>0</v>
      </c>
      <c r="K2406" s="42">
        <f>IFERROR(VLOOKUP(VENTAS[[#This Row],[Código del producto Vendido]],STOCK[],13,FALSE),VENTAS[[#This Row],[Precio Venta]]*0.6)-VENTAS[[#This Row],[Comisión Unitaria 10%]]</f>
        <v>21</v>
      </c>
      <c r="L2406" s="42">
        <f>VENTAS[[#This Row],[Cantidad]]*(VENTAS[[#This Row],[Precio Venta]]-VENTAS[[#This Row],[Costo Unitario SIN Comision]]-VENTAS[[#This Row],[Comisión Unitaria 10%]]-0.01*VENTAS[[#This Row],[Precio Venta]])</f>
        <v>13.65</v>
      </c>
      <c r="M2406" s="46"/>
      <c r="N2406" s="47" t="s">
        <v>27405</v>
      </c>
    </row>
    <row r="2407" ht="34" customHeight="1" spans="1:14">
      <c r="A2407" s="38">
        <v>45821.9995949074</v>
      </c>
      <c r="B2407" s="39"/>
      <c r="C2407" s="39"/>
      <c r="D2407" s="39"/>
      <c r="E2407" s="39" t="s">
        <v>27406</v>
      </c>
      <c r="F2407" s="41" t="s">
        <v>20053</v>
      </c>
      <c r="G2407" s="39">
        <v>1</v>
      </c>
      <c r="H2407" s="42">
        <v>25</v>
      </c>
      <c r="I2407" s="44">
        <f>VENTAS[[#This Row],[Cantidad]]*VENTAS[[#This Row],[Precio Venta]]</f>
        <v>25</v>
      </c>
      <c r="J2407" s="42">
        <f>IF(VENTAS[[#This Row],[Nombre del Gestor]]&gt;1,VENTAS[[#This Row],[Precio Venta]]*10%,0)</f>
        <v>0</v>
      </c>
      <c r="K2407" s="42">
        <f>IFERROR(VLOOKUP(VENTAS[[#This Row],[Código del producto Vendido]],STOCK[],13,FALSE),VENTAS[[#This Row],[Precio Venta]]*0.6)-VENTAS[[#This Row],[Comisión Unitaria 10%]]</f>
        <v>15</v>
      </c>
      <c r="L2407" s="42">
        <f>VENTAS[[#This Row],[Cantidad]]*(VENTAS[[#This Row],[Precio Venta]]-VENTAS[[#This Row],[Costo Unitario SIN Comision]]-VENTAS[[#This Row],[Comisión Unitaria 10%]]-0.01*VENTAS[[#This Row],[Precio Venta]])</f>
        <v>9.75</v>
      </c>
      <c r="M2407" s="46"/>
      <c r="N2407" s="47" t="s">
        <v>27407</v>
      </c>
    </row>
    <row r="2408" ht="34" customHeight="1" spans="1:14">
      <c r="A2408" s="38">
        <v>45821.9995949074</v>
      </c>
      <c r="B2408" s="39"/>
      <c r="C2408" s="39"/>
      <c r="D2408" s="39"/>
      <c r="E2408" s="39" t="s">
        <v>17454</v>
      </c>
      <c r="F2408" s="41" t="s">
        <v>27408</v>
      </c>
      <c r="G2408" s="39">
        <v>1</v>
      </c>
      <c r="H2408" s="42">
        <v>30</v>
      </c>
      <c r="I2408" s="44">
        <f>VENTAS[[#This Row],[Cantidad]]*VENTAS[[#This Row],[Precio Venta]]</f>
        <v>30</v>
      </c>
      <c r="J2408" s="42">
        <f>IF(VENTAS[[#This Row],[Nombre del Gestor]]&gt;1,VENTAS[[#This Row],[Precio Venta]]*10%,0)</f>
        <v>0</v>
      </c>
      <c r="K2408" s="42">
        <f>IFERROR(VLOOKUP(VENTAS[[#This Row],[Código del producto Vendido]],STOCK[],13,FALSE),VENTAS[[#This Row],[Precio Venta]]*0.6)-VENTAS[[#This Row],[Comisión Unitaria 10%]]</f>
        <v>12</v>
      </c>
      <c r="L2408" s="42">
        <f>VENTAS[[#This Row],[Cantidad]]*(VENTAS[[#This Row],[Precio Venta]]-VENTAS[[#This Row],[Costo Unitario SIN Comision]]-VENTAS[[#This Row],[Comisión Unitaria 10%]]-0.01*VENTAS[[#This Row],[Precio Venta]])</f>
        <v>17.7</v>
      </c>
      <c r="M2408" s="46"/>
      <c r="N2408" s="47" t="s">
        <v>27409</v>
      </c>
    </row>
    <row r="2409" ht="17" customHeight="1" spans="1:14">
      <c r="A2409" s="38">
        <v>45821.9995949074</v>
      </c>
      <c r="B2409" s="39"/>
      <c r="C2409" s="39"/>
      <c r="D2409" s="39"/>
      <c r="E2409" s="39" t="s">
        <v>27410</v>
      </c>
      <c r="F2409" s="41" t="s">
        <v>18513</v>
      </c>
      <c r="G2409" s="39">
        <v>1</v>
      </c>
      <c r="H2409" s="42">
        <v>30</v>
      </c>
      <c r="I2409" s="44">
        <f>VENTAS[[#This Row],[Cantidad]]*VENTAS[[#This Row],[Precio Venta]]</f>
        <v>30</v>
      </c>
      <c r="J2409" s="42">
        <f>IF(VENTAS[[#This Row],[Nombre del Gestor]]&gt;1,VENTAS[[#This Row],[Precio Venta]]*10%,0)</f>
        <v>0</v>
      </c>
      <c r="K2409" s="42">
        <f>IFERROR(VLOOKUP(VENTAS[[#This Row],[Código del producto Vendido]],STOCK[],13,FALSE),VENTAS[[#This Row],[Precio Venta]]*0.6)-VENTAS[[#This Row],[Comisión Unitaria 10%]]</f>
        <v>18</v>
      </c>
      <c r="L2409" s="42">
        <f>VENTAS[[#This Row],[Cantidad]]*(VENTAS[[#This Row],[Precio Venta]]-VENTAS[[#This Row],[Costo Unitario SIN Comision]]-VENTAS[[#This Row],[Comisión Unitaria 10%]]-0.01*VENTAS[[#This Row],[Precio Venta]])</f>
        <v>11.7</v>
      </c>
      <c r="M2409" s="46"/>
      <c r="N2409" s="47" t="s">
        <v>27411</v>
      </c>
    </row>
    <row r="2410" ht="34" customHeight="1" spans="1:14">
      <c r="A2410" s="38">
        <v>45822.4538194444</v>
      </c>
      <c r="B2410" s="39"/>
      <c r="C2410" s="39"/>
      <c r="D2410" s="39" t="s">
        <v>24029</v>
      </c>
      <c r="E2410" s="39" t="s">
        <v>27412</v>
      </c>
      <c r="F2410" s="41" t="s">
        <v>27413</v>
      </c>
      <c r="G2410" s="39">
        <v>1</v>
      </c>
      <c r="H2410" s="42">
        <v>30</v>
      </c>
      <c r="I2410" s="44">
        <f>VENTAS[[#This Row],[Cantidad]]*VENTAS[[#This Row],[Precio Venta]]</f>
        <v>30</v>
      </c>
      <c r="J2410" s="42">
        <f>IF(VENTAS[[#This Row],[Nombre del Gestor]]&gt;1,VENTAS[[#This Row],[Precio Venta]]*10%,0)</f>
        <v>3</v>
      </c>
      <c r="K2410" s="42">
        <f>IFERROR(VLOOKUP(VENTAS[[#This Row],[Código del producto Vendido]],STOCK[],13,FALSE),VENTAS[[#This Row],[Precio Venta]]*0.6)-VENTAS[[#This Row],[Comisión Unitaria 10%]]</f>
        <v>15</v>
      </c>
      <c r="L2410" s="42">
        <f>VENTAS[[#This Row],[Cantidad]]*(VENTAS[[#This Row],[Precio Venta]]-VENTAS[[#This Row],[Costo Unitario SIN Comision]]-VENTAS[[#This Row],[Comisión Unitaria 10%]]-0.01*VENTAS[[#This Row],[Precio Venta]])</f>
        <v>11.7</v>
      </c>
      <c r="M2410" s="46"/>
      <c r="N2410" s="47" t="s">
        <v>27414</v>
      </c>
    </row>
    <row r="2411" ht="17" customHeight="1" spans="1:14">
      <c r="A2411" s="38">
        <v>45822.4538194444</v>
      </c>
      <c r="B2411" s="39"/>
      <c r="C2411" s="39"/>
      <c r="D2411" s="39" t="s">
        <v>24029</v>
      </c>
      <c r="E2411" s="39" t="s">
        <v>27415</v>
      </c>
      <c r="F2411" s="41" t="s">
        <v>20158</v>
      </c>
      <c r="G2411" s="39">
        <v>1</v>
      </c>
      <c r="H2411" s="42">
        <v>25</v>
      </c>
      <c r="I2411" s="44">
        <f>VENTAS[[#This Row],[Cantidad]]*VENTAS[[#This Row],[Precio Venta]]</f>
        <v>25</v>
      </c>
      <c r="J2411" s="42">
        <f>IF(VENTAS[[#This Row],[Nombre del Gestor]]&gt;1,VENTAS[[#This Row],[Precio Venta]]*10%,0)</f>
        <v>2.5</v>
      </c>
      <c r="K2411" s="42">
        <f>IFERROR(VLOOKUP(VENTAS[[#This Row],[Código del producto Vendido]],STOCK[],13,FALSE),VENTAS[[#This Row],[Precio Venta]]*0.6)-VENTAS[[#This Row],[Comisión Unitaria 10%]]</f>
        <v>12.5</v>
      </c>
      <c r="L2411" s="42">
        <f>VENTAS[[#This Row],[Cantidad]]*(VENTAS[[#This Row],[Precio Venta]]-VENTAS[[#This Row],[Costo Unitario SIN Comision]]-VENTAS[[#This Row],[Comisión Unitaria 10%]]-0.01*VENTAS[[#This Row],[Precio Venta]])</f>
        <v>9.75</v>
      </c>
      <c r="M2411" s="46"/>
      <c r="N2411" s="47" t="s">
        <v>27416</v>
      </c>
    </row>
    <row r="2412" ht="34" customHeight="1" spans="1:14">
      <c r="A2412" s="38">
        <v>45822.4538194444</v>
      </c>
      <c r="B2412" s="39"/>
      <c r="C2412" s="39"/>
      <c r="D2412" s="39" t="s">
        <v>24029</v>
      </c>
      <c r="E2412" s="39" t="s">
        <v>27417</v>
      </c>
      <c r="F2412" s="41" t="s">
        <v>20185</v>
      </c>
      <c r="G2412" s="39">
        <v>1</v>
      </c>
      <c r="H2412" s="42">
        <v>35</v>
      </c>
      <c r="I2412" s="44">
        <f>VENTAS[[#This Row],[Cantidad]]*VENTAS[[#This Row],[Precio Venta]]</f>
        <v>35</v>
      </c>
      <c r="J2412" s="42">
        <f>IF(VENTAS[[#This Row],[Nombre del Gestor]]&gt;1,VENTAS[[#This Row],[Precio Venta]]*10%,0)</f>
        <v>3.5</v>
      </c>
      <c r="K2412" s="42">
        <f>IFERROR(VLOOKUP(VENTAS[[#This Row],[Código del producto Vendido]],STOCK[],13,FALSE),VENTAS[[#This Row],[Precio Venta]]*0.6)-VENTAS[[#This Row],[Comisión Unitaria 10%]]</f>
        <v>17.5</v>
      </c>
      <c r="L2412" s="42">
        <f>VENTAS[[#This Row],[Cantidad]]*(VENTAS[[#This Row],[Precio Venta]]-VENTAS[[#This Row],[Costo Unitario SIN Comision]]-VENTAS[[#This Row],[Comisión Unitaria 10%]]-0.01*VENTAS[[#This Row],[Precio Venta]])</f>
        <v>13.65</v>
      </c>
      <c r="M2412" s="46"/>
      <c r="N2412" s="47" t="s">
        <v>27418</v>
      </c>
    </row>
    <row r="2413" ht="34" customHeight="1" spans="1:14">
      <c r="A2413" s="38">
        <v>45822.4538194444</v>
      </c>
      <c r="B2413" s="39"/>
      <c r="C2413" s="39"/>
      <c r="D2413" s="39" t="s">
        <v>24029</v>
      </c>
      <c r="E2413" s="39" t="s">
        <v>27419</v>
      </c>
      <c r="F2413" s="41" t="s">
        <v>20156</v>
      </c>
      <c r="G2413" s="39">
        <v>1</v>
      </c>
      <c r="H2413" s="42">
        <v>25</v>
      </c>
      <c r="I2413" s="44">
        <f>VENTAS[[#This Row],[Cantidad]]*VENTAS[[#This Row],[Precio Venta]]</f>
        <v>25</v>
      </c>
      <c r="J2413" s="42">
        <f>IF(VENTAS[[#This Row],[Nombre del Gestor]]&gt;1,VENTAS[[#This Row],[Precio Venta]]*10%,0)</f>
        <v>2.5</v>
      </c>
      <c r="K2413" s="42">
        <f>IFERROR(VLOOKUP(VENTAS[[#This Row],[Código del producto Vendido]],STOCK[],13,FALSE),VENTAS[[#This Row],[Precio Venta]]*0.6)-VENTAS[[#This Row],[Comisión Unitaria 10%]]</f>
        <v>12.5</v>
      </c>
      <c r="L2413" s="42">
        <f>VENTAS[[#This Row],[Cantidad]]*(VENTAS[[#This Row],[Precio Venta]]-VENTAS[[#This Row],[Costo Unitario SIN Comision]]-VENTAS[[#This Row],[Comisión Unitaria 10%]]-0.01*VENTAS[[#This Row],[Precio Venta]])</f>
        <v>9.75</v>
      </c>
      <c r="M2413" s="46"/>
      <c r="N2413" s="47" t="s">
        <v>27420</v>
      </c>
    </row>
    <row r="2414" ht="17" customHeight="1" spans="1:14">
      <c r="A2414" s="38">
        <v>45822.4538194444</v>
      </c>
      <c r="B2414" s="39"/>
      <c r="C2414" s="39"/>
      <c r="D2414" s="39" t="s">
        <v>24029</v>
      </c>
      <c r="E2414" s="39" t="s">
        <v>27232</v>
      </c>
      <c r="F2414" s="41" t="s">
        <v>20188</v>
      </c>
      <c r="G2414" s="39">
        <v>1</v>
      </c>
      <c r="H2414" s="42">
        <v>35</v>
      </c>
      <c r="I2414" s="44">
        <f>VENTAS[[#This Row],[Cantidad]]*VENTAS[[#This Row],[Precio Venta]]</f>
        <v>35</v>
      </c>
      <c r="J2414" s="42">
        <f>IF(VENTAS[[#This Row],[Nombre del Gestor]]&gt;1,VENTAS[[#This Row],[Precio Venta]]*10%,0)</f>
        <v>3.5</v>
      </c>
      <c r="K2414" s="42">
        <f>IFERROR(VLOOKUP(VENTAS[[#This Row],[Código del producto Vendido]],STOCK[],13,FALSE),VENTAS[[#This Row],[Precio Venta]]*0.6)-VENTAS[[#This Row],[Comisión Unitaria 10%]]</f>
        <v>17.5</v>
      </c>
      <c r="L2414" s="42">
        <f>VENTAS[[#This Row],[Cantidad]]*(VENTAS[[#This Row],[Precio Venta]]-VENTAS[[#This Row],[Costo Unitario SIN Comision]]-VENTAS[[#This Row],[Comisión Unitaria 10%]]-0.01*VENTAS[[#This Row],[Precio Venta]])</f>
        <v>13.65</v>
      </c>
      <c r="M2414" s="46"/>
      <c r="N2414" s="47" t="s">
        <v>27421</v>
      </c>
    </row>
    <row r="2415" ht="34" customHeight="1" spans="1:14">
      <c r="A2415" s="38">
        <v>45822.6113657407</v>
      </c>
      <c r="B2415" s="39"/>
      <c r="C2415" s="39"/>
      <c r="D2415" s="39"/>
      <c r="E2415" s="39" t="s">
        <v>27422</v>
      </c>
      <c r="F2415" s="41" t="s">
        <v>20384</v>
      </c>
      <c r="G2415" s="39">
        <v>1</v>
      </c>
      <c r="H2415" s="42">
        <v>30</v>
      </c>
      <c r="I2415" s="44">
        <f>VENTAS[[#This Row],[Cantidad]]*VENTAS[[#This Row],[Precio Venta]]</f>
        <v>30</v>
      </c>
      <c r="J2415" s="42">
        <f>IF(VENTAS[[#This Row],[Nombre del Gestor]]&gt;1,VENTAS[[#This Row],[Precio Venta]]*10%,0)</f>
        <v>0</v>
      </c>
      <c r="K2415" s="42">
        <f>IFERROR(VLOOKUP(VENTAS[[#This Row],[Código del producto Vendido]],STOCK[],13,FALSE),VENTAS[[#This Row],[Precio Venta]]*0.6)-VENTAS[[#This Row],[Comisión Unitaria 10%]]</f>
        <v>18</v>
      </c>
      <c r="L2415" s="42">
        <f>VENTAS[[#This Row],[Cantidad]]*(VENTAS[[#This Row],[Precio Venta]]-VENTAS[[#This Row],[Costo Unitario SIN Comision]]-VENTAS[[#This Row],[Comisión Unitaria 10%]]-0.01*VENTAS[[#This Row],[Precio Venta]])</f>
        <v>11.7</v>
      </c>
      <c r="M2415" s="46"/>
      <c r="N2415" s="47" t="s">
        <v>27423</v>
      </c>
    </row>
    <row r="2416" ht="17" customHeight="1" spans="1:14">
      <c r="A2416" s="38">
        <v>45822.6130555556</v>
      </c>
      <c r="B2416" s="39"/>
      <c r="C2416" s="39"/>
      <c r="D2416" s="39"/>
      <c r="E2416" s="39" t="s">
        <v>20181</v>
      </c>
      <c r="F2416" s="41" t="s">
        <v>27424</v>
      </c>
      <c r="G2416" s="39">
        <v>1</v>
      </c>
      <c r="H2416" s="42">
        <v>25</v>
      </c>
      <c r="I2416" s="44">
        <f>VENTAS[[#This Row],[Cantidad]]*VENTAS[[#This Row],[Precio Venta]]</f>
        <v>25</v>
      </c>
      <c r="J2416" s="42">
        <f>IF(VENTAS[[#This Row],[Nombre del Gestor]]&gt;1,VENTAS[[#This Row],[Precio Venta]]*10%,0)</f>
        <v>0</v>
      </c>
      <c r="K2416" s="42">
        <f>IFERROR(VLOOKUP(VENTAS[[#This Row],[Código del producto Vendido]],STOCK[],13,FALSE),VENTAS[[#This Row],[Precio Venta]]*0.6)-VENTAS[[#This Row],[Comisión Unitaria 10%]]</f>
        <v>14.5</v>
      </c>
      <c r="L2416" s="42">
        <f>VENTAS[[#This Row],[Cantidad]]*(VENTAS[[#This Row],[Precio Venta]]-VENTAS[[#This Row],[Costo Unitario SIN Comision]]-VENTAS[[#This Row],[Comisión Unitaria 10%]]-0.01*VENTAS[[#This Row],[Precio Venta]])</f>
        <v>10.25</v>
      </c>
      <c r="M2416" s="46"/>
      <c r="N2416" s="47" t="s">
        <v>27425</v>
      </c>
    </row>
    <row r="2417" ht="34" customHeight="1" spans="1:14">
      <c r="A2417" s="38">
        <v>45822.7171527778</v>
      </c>
      <c r="B2417" s="39"/>
      <c r="C2417" s="39"/>
      <c r="D2417" s="39"/>
      <c r="E2417" s="39" t="s">
        <v>16561</v>
      </c>
      <c r="F2417" s="41" t="s">
        <v>16560</v>
      </c>
      <c r="G2417" s="39">
        <v>1</v>
      </c>
      <c r="H2417" s="42">
        <v>15</v>
      </c>
      <c r="I2417" s="44">
        <f>VENTAS[[#This Row],[Cantidad]]*VENTAS[[#This Row],[Precio Venta]]</f>
        <v>15</v>
      </c>
      <c r="J2417" s="42">
        <f>IF(VENTAS[[#This Row],[Nombre del Gestor]]&gt;1,VENTAS[[#This Row],[Precio Venta]]*10%,0)</f>
        <v>0</v>
      </c>
      <c r="K2417" s="42">
        <f>IFERROR(VLOOKUP(VENTAS[[#This Row],[Código del producto Vendido]],STOCK[],13,FALSE),VENTAS[[#This Row],[Precio Venta]]*0.6)-VENTAS[[#This Row],[Comisión Unitaria 10%]]</f>
        <v>10.99</v>
      </c>
      <c r="L2417" s="42">
        <f>VENTAS[[#This Row],[Cantidad]]*(VENTAS[[#This Row],[Precio Venta]]-VENTAS[[#This Row],[Costo Unitario SIN Comision]]-VENTAS[[#This Row],[Comisión Unitaria 10%]]-0.01*VENTAS[[#This Row],[Precio Venta]])</f>
        <v>3.86</v>
      </c>
      <c r="M2417" s="46"/>
      <c r="N2417" s="47" t="s">
        <v>27426</v>
      </c>
    </row>
    <row r="2418" ht="34" customHeight="1" spans="1:14">
      <c r="A2418" s="38">
        <v>45822.7171527778</v>
      </c>
      <c r="B2418" s="39"/>
      <c r="C2418" s="39"/>
      <c r="D2418" s="39"/>
      <c r="E2418" s="39" t="s">
        <v>16645</v>
      </c>
      <c r="F2418" s="41" t="s">
        <v>16646</v>
      </c>
      <c r="G2418" s="39">
        <v>1</v>
      </c>
      <c r="H2418" s="42">
        <v>15</v>
      </c>
      <c r="I2418" s="44">
        <f>VENTAS[[#This Row],[Cantidad]]*VENTAS[[#This Row],[Precio Venta]]</f>
        <v>15</v>
      </c>
      <c r="J2418" s="42">
        <f>IF(VENTAS[[#This Row],[Nombre del Gestor]]&gt;1,VENTAS[[#This Row],[Precio Venta]]*10%,0)</f>
        <v>0</v>
      </c>
      <c r="K2418" s="42">
        <f>IFERROR(VLOOKUP(VENTAS[[#This Row],[Código del producto Vendido]],STOCK[],13,FALSE),VENTAS[[#This Row],[Precio Venta]]*0.6)-VENTAS[[#This Row],[Comisión Unitaria 10%]]</f>
        <v>8.39</v>
      </c>
      <c r="L2418" s="42">
        <f>VENTAS[[#This Row],[Cantidad]]*(VENTAS[[#This Row],[Precio Venta]]-VENTAS[[#This Row],[Costo Unitario SIN Comision]]-VENTAS[[#This Row],[Comisión Unitaria 10%]]-0.01*VENTAS[[#This Row],[Precio Venta]])</f>
        <v>6.46</v>
      </c>
      <c r="M2418" s="46"/>
      <c r="N2418" s="47" t="s">
        <v>27427</v>
      </c>
    </row>
    <row r="2419" ht="17" customHeight="1" spans="1:14">
      <c r="A2419" s="38">
        <v>45822.7171527778</v>
      </c>
      <c r="B2419" s="39"/>
      <c r="C2419" s="39"/>
      <c r="D2419" s="39"/>
      <c r="E2419" s="39" t="s">
        <v>27201</v>
      </c>
      <c r="F2419" s="41" t="s">
        <v>27202</v>
      </c>
      <c r="G2419" s="39">
        <v>1</v>
      </c>
      <c r="H2419" s="42">
        <v>20</v>
      </c>
      <c r="I2419" s="44">
        <f>VENTAS[[#This Row],[Cantidad]]*VENTAS[[#This Row],[Precio Venta]]</f>
        <v>20</v>
      </c>
      <c r="J2419" s="42">
        <f>IF(VENTAS[[#This Row],[Nombre del Gestor]]&gt;1,VENTAS[[#This Row],[Precio Venta]]*10%,0)</f>
        <v>0</v>
      </c>
      <c r="K2419" s="42">
        <f>IFERROR(VLOOKUP(VENTAS[[#This Row],[Código del producto Vendido]],STOCK[],13,FALSE),VENTAS[[#This Row],[Precio Venta]]*0.6)-VENTAS[[#This Row],[Comisión Unitaria 10%]]</f>
        <v>11</v>
      </c>
      <c r="L2419" s="42">
        <f>VENTAS[[#This Row],[Cantidad]]*(VENTAS[[#This Row],[Precio Venta]]-VENTAS[[#This Row],[Costo Unitario SIN Comision]]-VENTAS[[#This Row],[Comisión Unitaria 10%]]-0.01*VENTAS[[#This Row],[Precio Venta]])</f>
        <v>8.8</v>
      </c>
      <c r="M2419" s="46"/>
      <c r="N2419" s="47" t="s">
        <v>27428</v>
      </c>
    </row>
    <row r="2420" ht="34" customHeight="1" spans="1:14">
      <c r="A2420" s="38">
        <v>45822.7184375</v>
      </c>
      <c r="B2420" s="39"/>
      <c r="C2420" s="39"/>
      <c r="D2420" s="39"/>
      <c r="E2420" s="39" t="s">
        <v>27429</v>
      </c>
      <c r="F2420" s="41" t="s">
        <v>19816</v>
      </c>
      <c r="G2420" s="39">
        <v>1</v>
      </c>
      <c r="H2420" s="42">
        <v>35</v>
      </c>
      <c r="I2420" s="44">
        <f>VENTAS[[#This Row],[Cantidad]]*VENTAS[[#This Row],[Precio Venta]]</f>
        <v>35</v>
      </c>
      <c r="J2420" s="42">
        <f>IF(VENTAS[[#This Row],[Nombre del Gestor]]&gt;1,VENTAS[[#This Row],[Precio Venta]]*10%,0)</f>
        <v>0</v>
      </c>
      <c r="K2420" s="42">
        <f>IFERROR(VLOOKUP(VENTAS[[#This Row],[Código del producto Vendido]],STOCK[],13,FALSE),VENTAS[[#This Row],[Precio Venta]]*0.6)-VENTAS[[#This Row],[Comisión Unitaria 10%]]</f>
        <v>21</v>
      </c>
      <c r="L2420" s="42">
        <f>VENTAS[[#This Row],[Cantidad]]*(VENTAS[[#This Row],[Precio Venta]]-VENTAS[[#This Row],[Costo Unitario SIN Comision]]-VENTAS[[#This Row],[Comisión Unitaria 10%]]-0.01*VENTAS[[#This Row],[Precio Venta]])</f>
        <v>13.65</v>
      </c>
      <c r="M2420" s="46"/>
      <c r="N2420" s="47" t="s">
        <v>27430</v>
      </c>
    </row>
    <row r="2421" ht="17" customHeight="1" spans="1:14">
      <c r="A2421" s="38">
        <v>45822.7204282407</v>
      </c>
      <c r="B2421" s="39"/>
      <c r="C2421" s="39"/>
      <c r="D2421" s="39"/>
      <c r="E2421" s="39" t="s">
        <v>27431</v>
      </c>
      <c r="F2421" s="41" t="s">
        <v>20253</v>
      </c>
      <c r="G2421" s="39">
        <v>1</v>
      </c>
      <c r="H2421" s="42">
        <v>10</v>
      </c>
      <c r="I2421" s="44">
        <f>VENTAS[[#This Row],[Cantidad]]*VENTAS[[#This Row],[Precio Venta]]</f>
        <v>10</v>
      </c>
      <c r="J2421" s="42">
        <f>IF(VENTAS[[#This Row],[Nombre del Gestor]]&gt;1,VENTAS[[#This Row],[Precio Venta]]*10%,0)</f>
        <v>0</v>
      </c>
      <c r="K2421" s="42">
        <f>IFERROR(VLOOKUP(VENTAS[[#This Row],[Código del producto Vendido]],STOCK[],13,FALSE),VENTAS[[#This Row],[Precio Venta]]*0.6)-VENTAS[[#This Row],[Comisión Unitaria 10%]]</f>
        <v>6</v>
      </c>
      <c r="L2421" s="42">
        <f>VENTAS[[#This Row],[Cantidad]]*(VENTAS[[#This Row],[Precio Venta]]-VENTAS[[#This Row],[Costo Unitario SIN Comision]]-VENTAS[[#This Row],[Comisión Unitaria 10%]]-0.01*VENTAS[[#This Row],[Precio Venta]])</f>
        <v>3.9</v>
      </c>
      <c r="M2421" s="46"/>
      <c r="N2421" s="47" t="s">
        <v>27432</v>
      </c>
    </row>
    <row r="2422" ht="34" customHeight="1" spans="1:14">
      <c r="A2422" s="38">
        <v>45822.7217592593</v>
      </c>
      <c r="B2422" s="39"/>
      <c r="C2422" s="39"/>
      <c r="D2422" s="39"/>
      <c r="E2422" s="39" t="s">
        <v>27433</v>
      </c>
      <c r="F2422" s="41" t="s">
        <v>26812</v>
      </c>
      <c r="G2422" s="39">
        <v>1</v>
      </c>
      <c r="H2422" s="42">
        <v>25</v>
      </c>
      <c r="I2422" s="44">
        <f>VENTAS[[#This Row],[Cantidad]]*VENTAS[[#This Row],[Precio Venta]]</f>
        <v>25</v>
      </c>
      <c r="J2422" s="42">
        <f>IF(VENTAS[[#This Row],[Nombre del Gestor]]&gt;1,VENTAS[[#This Row],[Precio Venta]]*10%,0)</f>
        <v>0</v>
      </c>
      <c r="K2422" s="42">
        <f>IFERROR(VLOOKUP(VENTAS[[#This Row],[Código del producto Vendido]],STOCK[],13,FALSE),VENTAS[[#This Row],[Precio Venta]]*0.6)-VENTAS[[#This Row],[Comisión Unitaria 10%]]</f>
        <v>15</v>
      </c>
      <c r="L2422" s="42">
        <f>VENTAS[[#This Row],[Cantidad]]*(VENTAS[[#This Row],[Precio Venta]]-VENTAS[[#This Row],[Costo Unitario SIN Comision]]-VENTAS[[#This Row],[Comisión Unitaria 10%]]-0.01*VENTAS[[#This Row],[Precio Venta]])</f>
        <v>9.75</v>
      </c>
      <c r="M2422" s="46"/>
      <c r="N2422" s="47" t="s">
        <v>27434</v>
      </c>
    </row>
    <row r="2423" ht="34" customHeight="1" spans="1:14">
      <c r="A2423" s="38">
        <v>45822.7230324074</v>
      </c>
      <c r="B2423" s="39"/>
      <c r="C2423" s="39"/>
      <c r="D2423" s="39"/>
      <c r="E2423" s="39" t="s">
        <v>27435</v>
      </c>
      <c r="F2423" s="41" t="s">
        <v>19433</v>
      </c>
      <c r="G2423" s="39">
        <v>1</v>
      </c>
      <c r="H2423" s="42">
        <v>30</v>
      </c>
      <c r="I2423" s="44">
        <f>VENTAS[[#This Row],[Cantidad]]*VENTAS[[#This Row],[Precio Venta]]</f>
        <v>30</v>
      </c>
      <c r="J2423" s="42">
        <f>IF(VENTAS[[#This Row],[Nombre del Gestor]]&gt;1,VENTAS[[#This Row],[Precio Venta]]*10%,0)</f>
        <v>0</v>
      </c>
      <c r="K2423" s="42">
        <f>IFERROR(VLOOKUP(VENTAS[[#This Row],[Código del producto Vendido]],STOCK[],13,FALSE),VENTAS[[#This Row],[Precio Venta]]*0.6)-VENTAS[[#This Row],[Comisión Unitaria 10%]]</f>
        <v>18</v>
      </c>
      <c r="L2423" s="42">
        <f>VENTAS[[#This Row],[Cantidad]]*(VENTAS[[#This Row],[Precio Venta]]-VENTAS[[#This Row],[Costo Unitario SIN Comision]]-VENTAS[[#This Row],[Comisión Unitaria 10%]]-0.01*VENTAS[[#This Row],[Precio Venta]])</f>
        <v>11.7</v>
      </c>
      <c r="M2423" s="46"/>
      <c r="N2423" s="47" t="s">
        <v>27436</v>
      </c>
    </row>
    <row r="2424" ht="17" customHeight="1" spans="1:14">
      <c r="A2424" s="38">
        <v>45822.7230324074</v>
      </c>
      <c r="B2424" s="39"/>
      <c r="C2424" s="39"/>
      <c r="D2424" s="39"/>
      <c r="E2424" s="39" t="s">
        <v>27437</v>
      </c>
      <c r="F2424" s="41" t="s">
        <v>20389</v>
      </c>
      <c r="G2424" s="39">
        <v>1</v>
      </c>
      <c r="H2424" s="42">
        <v>35</v>
      </c>
      <c r="I2424" s="44">
        <f>VENTAS[[#This Row],[Cantidad]]*VENTAS[[#This Row],[Precio Venta]]</f>
        <v>35</v>
      </c>
      <c r="J2424" s="42">
        <f>IF(VENTAS[[#This Row],[Nombre del Gestor]]&gt;1,VENTAS[[#This Row],[Precio Venta]]*10%,0)</f>
        <v>0</v>
      </c>
      <c r="K2424" s="42">
        <f>IFERROR(VLOOKUP(VENTAS[[#This Row],[Código del producto Vendido]],STOCK[],13,FALSE),VENTAS[[#This Row],[Precio Venta]]*0.6)-VENTAS[[#This Row],[Comisión Unitaria 10%]]</f>
        <v>21</v>
      </c>
      <c r="L2424" s="42">
        <f>VENTAS[[#This Row],[Cantidad]]*(VENTAS[[#This Row],[Precio Venta]]-VENTAS[[#This Row],[Costo Unitario SIN Comision]]-VENTAS[[#This Row],[Comisión Unitaria 10%]]-0.01*VENTAS[[#This Row],[Precio Venta]])</f>
        <v>13.65</v>
      </c>
      <c r="M2424" s="46"/>
      <c r="N2424" s="47" t="s">
        <v>27438</v>
      </c>
    </row>
    <row r="2425" ht="34" customHeight="1" spans="1:14">
      <c r="A2425" s="38">
        <v>45822.7290740741</v>
      </c>
      <c r="B2425" s="39"/>
      <c r="C2425" s="39"/>
      <c r="D2425" s="39"/>
      <c r="E2425" s="39" t="s">
        <v>27439</v>
      </c>
      <c r="F2425" s="41" t="s">
        <v>20398</v>
      </c>
      <c r="G2425" s="39">
        <v>1</v>
      </c>
      <c r="H2425" s="42">
        <v>35</v>
      </c>
      <c r="I2425" s="44">
        <f>VENTAS[[#This Row],[Cantidad]]*VENTAS[[#This Row],[Precio Venta]]</f>
        <v>35</v>
      </c>
      <c r="J2425" s="42">
        <f>IF(VENTAS[[#This Row],[Nombre del Gestor]]&gt;1,VENTAS[[#This Row],[Precio Venta]]*10%,0)</f>
        <v>0</v>
      </c>
      <c r="K2425" s="42">
        <f>IFERROR(VLOOKUP(VENTAS[[#This Row],[Código del producto Vendido]],STOCK[],13,FALSE),VENTAS[[#This Row],[Precio Venta]]*0.6)-VENTAS[[#This Row],[Comisión Unitaria 10%]]</f>
        <v>21</v>
      </c>
      <c r="L2425" s="42">
        <f>VENTAS[[#This Row],[Cantidad]]*(VENTAS[[#This Row],[Precio Venta]]-VENTAS[[#This Row],[Costo Unitario SIN Comision]]-VENTAS[[#This Row],[Comisión Unitaria 10%]]-0.01*VENTAS[[#This Row],[Precio Venta]])</f>
        <v>13.65</v>
      </c>
      <c r="M2425" s="46"/>
      <c r="N2425" s="47" t="s">
        <v>27440</v>
      </c>
    </row>
    <row r="2426" ht="17" customHeight="1" spans="1:14">
      <c r="A2426" s="38">
        <v>45822.7298263889</v>
      </c>
      <c r="B2426" s="39"/>
      <c r="C2426" s="39"/>
      <c r="D2426" s="39"/>
      <c r="E2426" s="39" t="s">
        <v>27441</v>
      </c>
      <c r="F2426" s="41" t="s">
        <v>20427</v>
      </c>
      <c r="G2426" s="39">
        <v>1</v>
      </c>
      <c r="H2426" s="42">
        <v>20</v>
      </c>
      <c r="I2426" s="44">
        <f>VENTAS[[#This Row],[Cantidad]]*VENTAS[[#This Row],[Precio Venta]]</f>
        <v>20</v>
      </c>
      <c r="J2426" s="42">
        <f>IF(VENTAS[[#This Row],[Nombre del Gestor]]&gt;1,VENTAS[[#This Row],[Precio Venta]]*10%,0)</f>
        <v>0</v>
      </c>
      <c r="K2426" s="42">
        <f>IFERROR(VLOOKUP(VENTAS[[#This Row],[Código del producto Vendido]],STOCK[],13,FALSE),VENTAS[[#This Row],[Precio Venta]]*0.6)-VENTAS[[#This Row],[Comisión Unitaria 10%]]</f>
        <v>12</v>
      </c>
      <c r="L2426" s="42">
        <f>VENTAS[[#This Row],[Cantidad]]*(VENTAS[[#This Row],[Precio Venta]]-VENTAS[[#This Row],[Costo Unitario SIN Comision]]-VENTAS[[#This Row],[Comisión Unitaria 10%]]-0.01*VENTAS[[#This Row],[Precio Venta]])</f>
        <v>7.8</v>
      </c>
      <c r="M2426" s="46"/>
      <c r="N2426" s="47" t="s">
        <v>27442</v>
      </c>
    </row>
    <row r="2427" ht="34" customHeight="1" spans="1:14">
      <c r="A2427" s="38">
        <v>45822.7305324074</v>
      </c>
      <c r="B2427" s="39"/>
      <c r="C2427" s="39"/>
      <c r="D2427" s="39"/>
      <c r="E2427" s="39" t="s">
        <v>27443</v>
      </c>
      <c r="F2427" s="41" t="s">
        <v>27444</v>
      </c>
      <c r="G2427" s="39">
        <v>1</v>
      </c>
      <c r="H2427" s="42">
        <v>10</v>
      </c>
      <c r="I2427" s="44">
        <f>VENTAS[[#This Row],[Cantidad]]*VENTAS[[#This Row],[Precio Venta]]</f>
        <v>10</v>
      </c>
      <c r="J2427" s="42">
        <f>IF(VENTAS[[#This Row],[Nombre del Gestor]]&gt;1,VENTAS[[#This Row],[Precio Venta]]*10%,0)</f>
        <v>0</v>
      </c>
      <c r="K2427" s="42">
        <f>IFERROR(VLOOKUP(VENTAS[[#This Row],[Código del producto Vendido]],STOCK[],13,FALSE),VENTAS[[#This Row],[Precio Venta]]*0.6)-VENTAS[[#This Row],[Comisión Unitaria 10%]]</f>
        <v>6</v>
      </c>
      <c r="L2427" s="42">
        <f>VENTAS[[#This Row],[Cantidad]]*(VENTAS[[#This Row],[Precio Venta]]-VENTAS[[#This Row],[Costo Unitario SIN Comision]]-VENTAS[[#This Row],[Comisión Unitaria 10%]]-0.01*VENTAS[[#This Row],[Precio Venta]])</f>
        <v>3.9</v>
      </c>
      <c r="M2427" s="46"/>
      <c r="N2427" s="47" t="s">
        <v>27445</v>
      </c>
    </row>
    <row r="2428" ht="34" customHeight="1" spans="1:14">
      <c r="A2428" s="38">
        <v>45822.7316203704</v>
      </c>
      <c r="B2428" s="39"/>
      <c r="C2428" s="39"/>
      <c r="D2428" s="39"/>
      <c r="E2428" s="39" t="s">
        <v>27446</v>
      </c>
      <c r="F2428" s="41" t="s">
        <v>20214</v>
      </c>
      <c r="G2428" s="39">
        <v>1</v>
      </c>
      <c r="H2428" s="42">
        <v>12</v>
      </c>
      <c r="I2428" s="44">
        <f>VENTAS[[#This Row],[Cantidad]]*VENTAS[[#This Row],[Precio Venta]]</f>
        <v>12</v>
      </c>
      <c r="J2428" s="42">
        <f>IF(VENTAS[[#This Row],[Nombre del Gestor]]&gt;1,VENTAS[[#This Row],[Precio Venta]]*10%,0)</f>
        <v>0</v>
      </c>
      <c r="K2428" s="42">
        <f>IFERROR(VLOOKUP(VENTAS[[#This Row],[Código del producto Vendido]],STOCK[],13,FALSE),VENTAS[[#This Row],[Precio Venta]]*0.6)-VENTAS[[#This Row],[Comisión Unitaria 10%]]</f>
        <v>7.2</v>
      </c>
      <c r="L2428" s="42">
        <f>VENTAS[[#This Row],[Cantidad]]*(VENTAS[[#This Row],[Precio Venta]]-VENTAS[[#This Row],[Costo Unitario SIN Comision]]-VENTAS[[#This Row],[Comisión Unitaria 10%]]-0.01*VENTAS[[#This Row],[Precio Venta]])</f>
        <v>4.68</v>
      </c>
      <c r="M2428" s="46"/>
      <c r="N2428" s="47" t="s">
        <v>27447</v>
      </c>
    </row>
    <row r="2429" ht="17" customHeight="1" spans="1:14">
      <c r="A2429" s="38">
        <v>45822.7325810185</v>
      </c>
      <c r="B2429" s="39"/>
      <c r="C2429" s="39"/>
      <c r="D2429" s="39"/>
      <c r="E2429" s="39" t="s">
        <v>20159</v>
      </c>
      <c r="F2429" s="41" t="s">
        <v>26530</v>
      </c>
      <c r="G2429" s="39">
        <v>1</v>
      </c>
      <c r="H2429" s="42">
        <v>22</v>
      </c>
      <c r="I2429" s="44">
        <f>VENTAS[[#This Row],[Cantidad]]*VENTAS[[#This Row],[Precio Venta]]</f>
        <v>22</v>
      </c>
      <c r="J2429" s="42">
        <f>IF(VENTAS[[#This Row],[Nombre del Gestor]]&gt;1,VENTAS[[#This Row],[Precio Venta]]*10%,0)</f>
        <v>0</v>
      </c>
      <c r="K2429" s="42">
        <f>IFERROR(VLOOKUP(VENTAS[[#This Row],[Código del producto Vendido]],STOCK[],13,FALSE),VENTAS[[#This Row],[Precio Venta]]*0.6)-VENTAS[[#This Row],[Comisión Unitaria 10%]]</f>
        <v>14.2</v>
      </c>
      <c r="L2429" s="42">
        <f>VENTAS[[#This Row],[Cantidad]]*(VENTAS[[#This Row],[Precio Venta]]-VENTAS[[#This Row],[Costo Unitario SIN Comision]]-VENTAS[[#This Row],[Comisión Unitaria 10%]]-0.01*VENTAS[[#This Row],[Precio Venta]])</f>
        <v>7.58</v>
      </c>
      <c r="M2429" s="46"/>
      <c r="N2429" s="47" t="s">
        <v>27448</v>
      </c>
    </row>
    <row r="2430" ht="34" customHeight="1" spans="1:14">
      <c r="A2430" s="38">
        <v>45822.8020138889</v>
      </c>
      <c r="B2430" s="39"/>
      <c r="C2430" s="39"/>
      <c r="D2430" s="39"/>
      <c r="E2430" s="39" t="s">
        <v>20159</v>
      </c>
      <c r="F2430" s="41" t="s">
        <v>26530</v>
      </c>
      <c r="G2430" s="39">
        <v>1</v>
      </c>
      <c r="H2430" s="42">
        <v>22</v>
      </c>
      <c r="I2430" s="44">
        <f>VENTAS[[#This Row],[Cantidad]]*VENTAS[[#This Row],[Precio Venta]]</f>
        <v>22</v>
      </c>
      <c r="J2430" s="42">
        <f>IF(VENTAS[[#This Row],[Nombre del Gestor]]&gt;1,VENTAS[[#This Row],[Precio Venta]]*10%,0)</f>
        <v>0</v>
      </c>
      <c r="K2430" s="42">
        <f>IFERROR(VLOOKUP(VENTAS[[#This Row],[Código del producto Vendido]],STOCK[],13,FALSE),VENTAS[[#This Row],[Precio Venta]]*0.6)-VENTAS[[#This Row],[Comisión Unitaria 10%]]</f>
        <v>14.2</v>
      </c>
      <c r="L2430" s="42">
        <f>VENTAS[[#This Row],[Cantidad]]*(VENTAS[[#This Row],[Precio Venta]]-VENTAS[[#This Row],[Costo Unitario SIN Comision]]-VENTAS[[#This Row],[Comisión Unitaria 10%]]-0.01*VENTAS[[#This Row],[Precio Venta]])</f>
        <v>7.58</v>
      </c>
      <c r="M2430" s="46"/>
      <c r="N2430" s="47" t="s">
        <v>27449</v>
      </c>
    </row>
    <row r="2431" ht="17" customHeight="1" spans="1:14">
      <c r="A2431" s="38">
        <v>45822.8025694444</v>
      </c>
      <c r="B2431" s="39"/>
      <c r="C2431" s="39"/>
      <c r="D2431" s="39"/>
      <c r="E2431" s="39" t="s">
        <v>27450</v>
      </c>
      <c r="F2431" s="41" t="s">
        <v>20158</v>
      </c>
      <c r="G2431" s="39">
        <v>1</v>
      </c>
      <c r="H2431" s="42">
        <v>25</v>
      </c>
      <c r="I2431" s="44">
        <f>VENTAS[[#This Row],[Cantidad]]*VENTAS[[#This Row],[Precio Venta]]</f>
        <v>25</v>
      </c>
      <c r="J2431" s="42">
        <f>IF(VENTAS[[#This Row],[Nombre del Gestor]]&gt;1,VENTAS[[#This Row],[Precio Venta]]*10%,0)</f>
        <v>0</v>
      </c>
      <c r="K2431" s="42">
        <f>IFERROR(VLOOKUP(VENTAS[[#This Row],[Código del producto Vendido]],STOCK[],13,FALSE),VENTAS[[#This Row],[Precio Venta]]*0.6)-VENTAS[[#This Row],[Comisión Unitaria 10%]]</f>
        <v>15</v>
      </c>
      <c r="L2431" s="42">
        <f>VENTAS[[#This Row],[Cantidad]]*(VENTAS[[#This Row],[Precio Venta]]-VENTAS[[#This Row],[Costo Unitario SIN Comision]]-VENTAS[[#This Row],[Comisión Unitaria 10%]]-0.01*VENTAS[[#This Row],[Precio Venta]])</f>
        <v>9.75</v>
      </c>
      <c r="M2431" s="46"/>
      <c r="N2431" s="47" t="s">
        <v>27451</v>
      </c>
    </row>
    <row r="2432" ht="34" customHeight="1" spans="1:14">
      <c r="A2432" s="38">
        <v>45822.8069097222</v>
      </c>
      <c r="B2432" s="39"/>
      <c r="C2432" s="39"/>
      <c r="D2432" s="39"/>
      <c r="E2432" s="39" t="s">
        <v>27452</v>
      </c>
      <c r="F2432" s="41" t="s">
        <v>27453</v>
      </c>
      <c r="G2432" s="39">
        <v>1</v>
      </c>
      <c r="H2432" s="42">
        <v>25</v>
      </c>
      <c r="I2432" s="44">
        <f>VENTAS[[#This Row],[Cantidad]]*VENTAS[[#This Row],[Precio Venta]]</f>
        <v>25</v>
      </c>
      <c r="J2432" s="42">
        <f>IF(VENTAS[[#This Row],[Nombre del Gestor]]&gt;1,VENTAS[[#This Row],[Precio Venta]]*10%,0)</f>
        <v>0</v>
      </c>
      <c r="K2432" s="42">
        <f>IFERROR(VLOOKUP(VENTAS[[#This Row],[Código del producto Vendido]],STOCK[],13,FALSE),VENTAS[[#This Row],[Precio Venta]]*0.6)-VENTAS[[#This Row],[Comisión Unitaria 10%]]</f>
        <v>15</v>
      </c>
      <c r="L2432" s="42">
        <f>VENTAS[[#This Row],[Cantidad]]*(VENTAS[[#This Row],[Precio Venta]]-VENTAS[[#This Row],[Costo Unitario SIN Comision]]-VENTAS[[#This Row],[Comisión Unitaria 10%]]-0.01*VENTAS[[#This Row],[Precio Venta]])</f>
        <v>9.75</v>
      </c>
      <c r="M2432" s="46"/>
      <c r="N2432" s="47" t="s">
        <v>27454</v>
      </c>
    </row>
    <row r="2433" ht="34" customHeight="1" spans="1:14">
      <c r="A2433" s="38">
        <v>45822.8089583333</v>
      </c>
      <c r="B2433" s="39"/>
      <c r="C2433" s="39"/>
      <c r="D2433" s="39"/>
      <c r="E2433" s="39" t="s">
        <v>27455</v>
      </c>
      <c r="F2433" s="41" t="s">
        <v>27006</v>
      </c>
      <c r="G2433" s="39">
        <v>1</v>
      </c>
      <c r="H2433" s="42">
        <v>25</v>
      </c>
      <c r="I2433" s="44">
        <f>VENTAS[[#This Row],[Cantidad]]*VENTAS[[#This Row],[Precio Venta]]</f>
        <v>25</v>
      </c>
      <c r="J2433" s="42">
        <f>IF(VENTAS[[#This Row],[Nombre del Gestor]]&gt;1,VENTAS[[#This Row],[Precio Venta]]*10%,0)</f>
        <v>0</v>
      </c>
      <c r="K2433" s="42">
        <f>IFERROR(VLOOKUP(VENTAS[[#This Row],[Código del producto Vendido]],STOCK[],13,FALSE),VENTAS[[#This Row],[Precio Venta]]*0.6)-VENTAS[[#This Row],[Comisión Unitaria 10%]]</f>
        <v>15</v>
      </c>
      <c r="L2433" s="42">
        <f>VENTAS[[#This Row],[Cantidad]]*(VENTAS[[#This Row],[Precio Venta]]-VENTAS[[#This Row],[Costo Unitario SIN Comision]]-VENTAS[[#This Row],[Comisión Unitaria 10%]]-0.01*VENTAS[[#This Row],[Precio Venta]])</f>
        <v>9.75</v>
      </c>
      <c r="M2433" s="46"/>
      <c r="N2433" s="47" t="s">
        <v>27456</v>
      </c>
    </row>
    <row r="2434" ht="17" customHeight="1" spans="1:14">
      <c r="A2434" s="38">
        <v>45822.8144791667</v>
      </c>
      <c r="B2434" s="39"/>
      <c r="C2434" s="39"/>
      <c r="D2434" s="39"/>
      <c r="E2434" s="39" t="s">
        <v>27457</v>
      </c>
      <c r="F2434" s="41" t="s">
        <v>20097</v>
      </c>
      <c r="G2434" s="39">
        <v>1</v>
      </c>
      <c r="H2434" s="42">
        <v>40</v>
      </c>
      <c r="I2434" s="44">
        <f>VENTAS[[#This Row],[Cantidad]]*VENTAS[[#This Row],[Precio Venta]]</f>
        <v>40</v>
      </c>
      <c r="J2434" s="42">
        <f>IF(VENTAS[[#This Row],[Nombre del Gestor]]&gt;1,VENTAS[[#This Row],[Precio Venta]]*10%,0)</f>
        <v>0</v>
      </c>
      <c r="K2434" s="42">
        <f>IFERROR(VLOOKUP(VENTAS[[#This Row],[Código del producto Vendido]],STOCK[],13,FALSE),VENTAS[[#This Row],[Precio Venta]]*0.6)-VENTAS[[#This Row],[Comisión Unitaria 10%]]</f>
        <v>24</v>
      </c>
      <c r="L2434" s="42">
        <f>VENTAS[[#This Row],[Cantidad]]*(VENTAS[[#This Row],[Precio Venta]]-VENTAS[[#This Row],[Costo Unitario SIN Comision]]-VENTAS[[#This Row],[Comisión Unitaria 10%]]-0.01*VENTAS[[#This Row],[Precio Venta]])</f>
        <v>15.6</v>
      </c>
      <c r="M2434" s="46"/>
      <c r="N2434" s="47" t="s">
        <v>27458</v>
      </c>
    </row>
    <row r="2435" ht="34" customHeight="1" spans="1:14">
      <c r="A2435" s="38">
        <v>45822.8144791667</v>
      </c>
      <c r="B2435" s="39"/>
      <c r="C2435" s="39"/>
      <c r="D2435" s="39"/>
      <c r="E2435" s="39" t="s">
        <v>27459</v>
      </c>
      <c r="F2435" s="41" t="s">
        <v>19999</v>
      </c>
      <c r="G2435" s="39">
        <v>1</v>
      </c>
      <c r="H2435" s="42">
        <v>35</v>
      </c>
      <c r="I2435" s="44">
        <f>VENTAS[[#This Row],[Cantidad]]*VENTAS[[#This Row],[Precio Venta]]</f>
        <v>35</v>
      </c>
      <c r="J2435" s="42">
        <f>IF(VENTAS[[#This Row],[Nombre del Gestor]]&gt;1,VENTAS[[#This Row],[Precio Venta]]*10%,0)</f>
        <v>0</v>
      </c>
      <c r="K2435" s="42">
        <f>IFERROR(VLOOKUP(VENTAS[[#This Row],[Código del producto Vendido]],STOCK[],13,FALSE),VENTAS[[#This Row],[Precio Venta]]*0.6)-VENTAS[[#This Row],[Comisión Unitaria 10%]]</f>
        <v>21</v>
      </c>
      <c r="L2435" s="42">
        <f>VENTAS[[#This Row],[Cantidad]]*(VENTAS[[#This Row],[Precio Venta]]-VENTAS[[#This Row],[Costo Unitario SIN Comision]]-VENTAS[[#This Row],[Comisión Unitaria 10%]]-0.01*VENTAS[[#This Row],[Precio Venta]])</f>
        <v>13.65</v>
      </c>
      <c r="M2435" s="46"/>
      <c r="N2435" s="47" t="s">
        <v>27460</v>
      </c>
    </row>
    <row r="2436" ht="17" customHeight="1" spans="1:14">
      <c r="A2436" s="38">
        <v>45822.8144791667</v>
      </c>
      <c r="B2436" s="39"/>
      <c r="C2436" s="39"/>
      <c r="D2436" s="39"/>
      <c r="E2436" s="39" t="s">
        <v>27461</v>
      </c>
      <c r="F2436" s="41" t="s">
        <v>19997</v>
      </c>
      <c r="G2436" s="39">
        <v>1</v>
      </c>
      <c r="H2436" s="42">
        <v>35</v>
      </c>
      <c r="I2436" s="44">
        <f>VENTAS[[#This Row],[Cantidad]]*VENTAS[[#This Row],[Precio Venta]]</f>
        <v>35</v>
      </c>
      <c r="J2436" s="42">
        <f>IF(VENTAS[[#This Row],[Nombre del Gestor]]&gt;1,VENTAS[[#This Row],[Precio Venta]]*10%,0)</f>
        <v>0</v>
      </c>
      <c r="K2436" s="42">
        <f>IFERROR(VLOOKUP(VENTAS[[#This Row],[Código del producto Vendido]],STOCK[],13,FALSE),VENTAS[[#This Row],[Precio Venta]]*0.6)-VENTAS[[#This Row],[Comisión Unitaria 10%]]</f>
        <v>21</v>
      </c>
      <c r="L2436" s="42">
        <f>VENTAS[[#This Row],[Cantidad]]*(VENTAS[[#This Row],[Precio Venta]]-VENTAS[[#This Row],[Costo Unitario SIN Comision]]-VENTAS[[#This Row],[Comisión Unitaria 10%]]-0.01*VENTAS[[#This Row],[Precio Venta]])</f>
        <v>13.65</v>
      </c>
      <c r="M2436" s="46"/>
      <c r="N2436" s="47" t="s">
        <v>27462</v>
      </c>
    </row>
    <row r="2437" ht="34" customHeight="1" spans="1:14">
      <c r="A2437" s="38">
        <v>45822.8144791667</v>
      </c>
      <c r="B2437" s="39"/>
      <c r="C2437" s="39"/>
      <c r="D2437" s="39"/>
      <c r="E2437" s="39" t="s">
        <v>27463</v>
      </c>
      <c r="F2437" s="41" t="s">
        <v>26764</v>
      </c>
      <c r="G2437" s="39">
        <v>1</v>
      </c>
      <c r="H2437" s="42">
        <v>28</v>
      </c>
      <c r="I2437" s="44">
        <f>VENTAS[[#This Row],[Cantidad]]*VENTAS[[#This Row],[Precio Venta]]</f>
        <v>28</v>
      </c>
      <c r="J2437" s="42">
        <f>IF(VENTAS[[#This Row],[Nombre del Gestor]]&gt;1,VENTAS[[#This Row],[Precio Venta]]*10%,0)</f>
        <v>0</v>
      </c>
      <c r="K2437" s="42">
        <f>IFERROR(VLOOKUP(VENTAS[[#This Row],[Código del producto Vendido]],STOCK[],13,FALSE),VENTAS[[#This Row],[Precio Venta]]*0.6)-VENTAS[[#This Row],[Comisión Unitaria 10%]]</f>
        <v>16.8</v>
      </c>
      <c r="L2437" s="42">
        <f>VENTAS[[#This Row],[Cantidad]]*(VENTAS[[#This Row],[Precio Venta]]-VENTAS[[#This Row],[Costo Unitario SIN Comision]]-VENTAS[[#This Row],[Comisión Unitaria 10%]]-0.01*VENTAS[[#This Row],[Precio Venta]])</f>
        <v>10.92</v>
      </c>
      <c r="M2437" s="46"/>
      <c r="N2437" s="47" t="s">
        <v>27464</v>
      </c>
    </row>
    <row r="2438" ht="34" customHeight="1" spans="1:14">
      <c r="A2438" s="38">
        <v>45822.8144791667</v>
      </c>
      <c r="B2438" s="39"/>
      <c r="C2438" s="39"/>
      <c r="D2438" s="39"/>
      <c r="E2438" s="39" t="s">
        <v>27465</v>
      </c>
      <c r="F2438" s="41" t="s">
        <v>26764</v>
      </c>
      <c r="G2438" s="39">
        <v>1</v>
      </c>
      <c r="H2438" s="42">
        <v>28</v>
      </c>
      <c r="I2438" s="44">
        <f>VENTAS[[#This Row],[Cantidad]]*VENTAS[[#This Row],[Precio Venta]]</f>
        <v>28</v>
      </c>
      <c r="J2438" s="42">
        <f>IF(VENTAS[[#This Row],[Nombre del Gestor]]&gt;1,VENTAS[[#This Row],[Precio Venta]]*10%,0)</f>
        <v>0</v>
      </c>
      <c r="K2438" s="42">
        <f>IFERROR(VLOOKUP(VENTAS[[#This Row],[Código del producto Vendido]],STOCK[],13,FALSE),VENTAS[[#This Row],[Precio Venta]]*0.6)-VENTAS[[#This Row],[Comisión Unitaria 10%]]</f>
        <v>16.8</v>
      </c>
      <c r="L2438" s="42">
        <f>VENTAS[[#This Row],[Cantidad]]*(VENTAS[[#This Row],[Precio Venta]]-VENTAS[[#This Row],[Costo Unitario SIN Comision]]-VENTAS[[#This Row],[Comisión Unitaria 10%]]-0.01*VENTAS[[#This Row],[Precio Venta]])</f>
        <v>10.92</v>
      </c>
      <c r="M2438" s="46"/>
      <c r="N2438" s="47" t="s">
        <v>27466</v>
      </c>
    </row>
    <row r="2439" ht="17" customHeight="1" spans="1:14">
      <c r="A2439" s="38">
        <v>45822.8144791667</v>
      </c>
      <c r="B2439" s="39"/>
      <c r="C2439" s="39"/>
      <c r="D2439" s="39"/>
      <c r="E2439" s="39" t="s">
        <v>27467</v>
      </c>
      <c r="F2439" s="41" t="s">
        <v>20387</v>
      </c>
      <c r="G2439" s="39">
        <v>1</v>
      </c>
      <c r="H2439" s="42">
        <v>35</v>
      </c>
      <c r="I2439" s="44">
        <f>VENTAS[[#This Row],[Cantidad]]*VENTAS[[#This Row],[Precio Venta]]</f>
        <v>35</v>
      </c>
      <c r="J2439" s="42">
        <f>IF(VENTAS[[#This Row],[Nombre del Gestor]]&gt;1,VENTAS[[#This Row],[Precio Venta]]*10%,0)</f>
        <v>0</v>
      </c>
      <c r="K2439" s="42">
        <f>IFERROR(VLOOKUP(VENTAS[[#This Row],[Código del producto Vendido]],STOCK[],13,FALSE),VENTAS[[#This Row],[Precio Venta]]*0.6)-VENTAS[[#This Row],[Comisión Unitaria 10%]]</f>
        <v>21</v>
      </c>
      <c r="L2439" s="42">
        <f>VENTAS[[#This Row],[Cantidad]]*(VENTAS[[#This Row],[Precio Venta]]-VENTAS[[#This Row],[Costo Unitario SIN Comision]]-VENTAS[[#This Row],[Comisión Unitaria 10%]]-0.01*VENTAS[[#This Row],[Precio Venta]])</f>
        <v>13.65</v>
      </c>
      <c r="M2439" s="46"/>
      <c r="N2439" s="47" t="s">
        <v>27468</v>
      </c>
    </row>
    <row r="2440" ht="34" customHeight="1" spans="1:14">
      <c r="A2440" s="38">
        <v>45822.8144791667</v>
      </c>
      <c r="B2440" s="39"/>
      <c r="C2440" s="39"/>
      <c r="D2440" s="39"/>
      <c r="E2440" s="39" t="s">
        <v>20163</v>
      </c>
      <c r="F2440" s="41" t="s">
        <v>26812</v>
      </c>
      <c r="G2440" s="39">
        <v>1</v>
      </c>
      <c r="H2440" s="42">
        <v>25</v>
      </c>
      <c r="I2440" s="44">
        <f>VENTAS[[#This Row],[Cantidad]]*VENTAS[[#This Row],[Precio Venta]]</f>
        <v>25</v>
      </c>
      <c r="J2440" s="42">
        <f>IF(VENTAS[[#This Row],[Nombre del Gestor]]&gt;1,VENTAS[[#This Row],[Precio Venta]]*10%,0)</f>
        <v>0</v>
      </c>
      <c r="K2440" s="42">
        <f>IFERROR(VLOOKUP(VENTAS[[#This Row],[Código del producto Vendido]],STOCK[],13,FALSE),VENTAS[[#This Row],[Precio Venta]]*0.6)-VENTAS[[#This Row],[Comisión Unitaria 10%]]</f>
        <v>14.5</v>
      </c>
      <c r="L2440" s="42">
        <f>VENTAS[[#This Row],[Cantidad]]*(VENTAS[[#This Row],[Precio Venta]]-VENTAS[[#This Row],[Costo Unitario SIN Comision]]-VENTAS[[#This Row],[Comisión Unitaria 10%]]-0.01*VENTAS[[#This Row],[Precio Venta]])</f>
        <v>10.25</v>
      </c>
      <c r="M2440" s="46"/>
      <c r="N2440" s="47" t="s">
        <v>27469</v>
      </c>
    </row>
    <row r="2441" ht="17" customHeight="1" spans="1:14">
      <c r="A2441" s="38">
        <v>45822.8144791667</v>
      </c>
      <c r="B2441" s="39"/>
      <c r="C2441" s="39"/>
      <c r="D2441" s="39"/>
      <c r="E2441" s="39" t="s">
        <v>27470</v>
      </c>
      <c r="F2441" s="41" t="s">
        <v>27340</v>
      </c>
      <c r="G2441" s="39">
        <v>1</v>
      </c>
      <c r="H2441" s="42">
        <v>28</v>
      </c>
      <c r="I2441" s="44">
        <f>VENTAS[[#This Row],[Cantidad]]*VENTAS[[#This Row],[Precio Venta]]</f>
        <v>28</v>
      </c>
      <c r="J2441" s="42">
        <f>IF(VENTAS[[#This Row],[Nombre del Gestor]]&gt;1,VENTAS[[#This Row],[Precio Venta]]*10%,0)</f>
        <v>0</v>
      </c>
      <c r="K2441" s="42">
        <f>IFERROR(VLOOKUP(VENTAS[[#This Row],[Código del producto Vendido]],STOCK[],13,FALSE),VENTAS[[#This Row],[Precio Venta]]*0.6)-VENTAS[[#This Row],[Comisión Unitaria 10%]]</f>
        <v>16.8</v>
      </c>
      <c r="L2441" s="42">
        <f>VENTAS[[#This Row],[Cantidad]]*(VENTAS[[#This Row],[Precio Venta]]-VENTAS[[#This Row],[Costo Unitario SIN Comision]]-VENTAS[[#This Row],[Comisión Unitaria 10%]]-0.01*VENTAS[[#This Row],[Precio Venta]])</f>
        <v>10.92</v>
      </c>
      <c r="M2441" s="46"/>
      <c r="N2441" s="47" t="s">
        <v>27471</v>
      </c>
    </row>
    <row r="2442" ht="34" customHeight="1" spans="1:14">
      <c r="A2442" s="38">
        <v>45822.8179861111</v>
      </c>
      <c r="B2442" s="39"/>
      <c r="C2442" s="39"/>
      <c r="D2442" s="39"/>
      <c r="E2442" s="39" t="s">
        <v>27472</v>
      </c>
      <c r="F2442" s="41" t="s">
        <v>18145</v>
      </c>
      <c r="G2442" s="39">
        <v>1</v>
      </c>
      <c r="H2442" s="42">
        <v>35</v>
      </c>
      <c r="I2442" s="44">
        <f>VENTAS[[#This Row],[Cantidad]]*VENTAS[[#This Row],[Precio Venta]]</f>
        <v>35</v>
      </c>
      <c r="J2442" s="42">
        <f>IF(VENTAS[[#This Row],[Nombre del Gestor]]&gt;1,VENTAS[[#This Row],[Precio Venta]]*10%,0)</f>
        <v>0</v>
      </c>
      <c r="K2442" s="42">
        <f>IFERROR(VLOOKUP(VENTAS[[#This Row],[Código del producto Vendido]],STOCK[],13,FALSE),VENTAS[[#This Row],[Precio Venta]]*0.6)-VENTAS[[#This Row],[Comisión Unitaria 10%]]</f>
        <v>21</v>
      </c>
      <c r="L2442" s="42">
        <f>VENTAS[[#This Row],[Cantidad]]*(VENTAS[[#This Row],[Precio Venta]]-VENTAS[[#This Row],[Costo Unitario SIN Comision]]-VENTAS[[#This Row],[Comisión Unitaria 10%]]-0.01*VENTAS[[#This Row],[Precio Venta]])</f>
        <v>13.65</v>
      </c>
      <c r="M2442" s="46"/>
      <c r="N2442" s="47" t="s">
        <v>27473</v>
      </c>
    </row>
    <row r="2443" ht="34" customHeight="1" spans="1:14">
      <c r="A2443" s="38">
        <v>45822.8179861111</v>
      </c>
      <c r="B2443" s="39"/>
      <c r="C2443" s="39"/>
      <c r="D2443" s="39"/>
      <c r="E2443" s="39" t="s">
        <v>16405</v>
      </c>
      <c r="F2443" s="41" t="s">
        <v>16407</v>
      </c>
      <c r="G2443" s="39">
        <v>1</v>
      </c>
      <c r="H2443" s="42">
        <v>35</v>
      </c>
      <c r="I2443" s="44">
        <f>VENTAS[[#This Row],[Cantidad]]*VENTAS[[#This Row],[Precio Venta]]</f>
        <v>35</v>
      </c>
      <c r="J2443" s="42">
        <f>IF(VENTAS[[#This Row],[Nombre del Gestor]]&gt;1,VENTAS[[#This Row],[Precio Venta]]*10%,0)</f>
        <v>0</v>
      </c>
      <c r="K2443" s="42">
        <f>IFERROR(VLOOKUP(VENTAS[[#This Row],[Código del producto Vendido]],STOCK[],13,FALSE),VENTAS[[#This Row],[Precio Venta]]*0.6)-VENTAS[[#This Row],[Comisión Unitaria 10%]]</f>
        <v>37.3127777777778</v>
      </c>
      <c r="L2443" s="42">
        <f>VENTAS[[#This Row],[Cantidad]]*(VENTAS[[#This Row],[Precio Venta]]-VENTAS[[#This Row],[Costo Unitario SIN Comision]]-VENTAS[[#This Row],[Comisión Unitaria 10%]]-0.01*VENTAS[[#This Row],[Precio Venta]])</f>
        <v>-2.6627777777778</v>
      </c>
      <c r="M2443" s="46"/>
      <c r="N2443" s="47" t="s">
        <v>27474</v>
      </c>
    </row>
    <row r="2444" ht="17" customHeight="1" spans="1:14">
      <c r="A2444" s="38">
        <v>45822.8184375</v>
      </c>
      <c r="B2444" s="39"/>
      <c r="C2444" s="39"/>
      <c r="D2444" s="39"/>
      <c r="E2444" s="39" t="s">
        <v>27475</v>
      </c>
      <c r="F2444" s="41" t="s">
        <v>27476</v>
      </c>
      <c r="G2444" s="39">
        <v>1</v>
      </c>
      <c r="H2444" s="42">
        <v>35</v>
      </c>
      <c r="I2444" s="44">
        <f>VENTAS[[#This Row],[Cantidad]]*VENTAS[[#This Row],[Precio Venta]]</f>
        <v>35</v>
      </c>
      <c r="J2444" s="42">
        <f>IF(VENTAS[[#This Row],[Nombre del Gestor]]&gt;1,VENTAS[[#This Row],[Precio Venta]]*10%,0)</f>
        <v>0</v>
      </c>
      <c r="K2444" s="42">
        <f>IFERROR(VLOOKUP(VENTAS[[#This Row],[Código del producto Vendido]],STOCK[],13,FALSE),VENTAS[[#This Row],[Precio Venta]]*0.6)-VENTAS[[#This Row],[Comisión Unitaria 10%]]</f>
        <v>21</v>
      </c>
      <c r="L2444" s="42">
        <f>VENTAS[[#This Row],[Cantidad]]*(VENTAS[[#This Row],[Precio Venta]]-VENTAS[[#This Row],[Costo Unitario SIN Comision]]-VENTAS[[#This Row],[Comisión Unitaria 10%]]-0.01*VENTAS[[#This Row],[Precio Venta]])</f>
        <v>13.65</v>
      </c>
      <c r="M2444" s="46"/>
      <c r="N2444" s="47" t="s">
        <v>27477</v>
      </c>
    </row>
    <row r="2445" ht="34" customHeight="1" spans="1:14">
      <c r="A2445" s="38">
        <v>45822.8284837963</v>
      </c>
      <c r="B2445" s="39"/>
      <c r="C2445" s="39"/>
      <c r="D2445" s="39"/>
      <c r="E2445" s="39" t="s">
        <v>19365</v>
      </c>
      <c r="F2445" s="41" t="s">
        <v>19366</v>
      </c>
      <c r="G2445" s="39">
        <v>1</v>
      </c>
      <c r="H2445" s="42">
        <v>20</v>
      </c>
      <c r="I2445" s="44">
        <f>VENTAS[[#This Row],[Cantidad]]*VENTAS[[#This Row],[Precio Venta]]</f>
        <v>20</v>
      </c>
      <c r="J2445" s="42">
        <f>IF(VENTAS[[#This Row],[Nombre del Gestor]]&gt;1,VENTAS[[#This Row],[Precio Venta]]*10%,0)</f>
        <v>0</v>
      </c>
      <c r="K2445" s="42">
        <f>IFERROR(VLOOKUP(VENTAS[[#This Row],[Código del producto Vendido]],STOCK[],13,FALSE),VENTAS[[#This Row],[Precio Venta]]*0.6)-VENTAS[[#This Row],[Comisión Unitaria 10%]]</f>
        <v>14</v>
      </c>
      <c r="L2445" s="42">
        <f>VENTAS[[#This Row],[Cantidad]]*(VENTAS[[#This Row],[Precio Venta]]-VENTAS[[#This Row],[Costo Unitario SIN Comision]]-VENTAS[[#This Row],[Comisión Unitaria 10%]]-0.01*VENTAS[[#This Row],[Precio Venta]])</f>
        <v>5.8</v>
      </c>
      <c r="M2445" s="46"/>
      <c r="N2445" s="47" t="s">
        <v>27478</v>
      </c>
    </row>
    <row r="2446" ht="17" customHeight="1" spans="1:14">
      <c r="A2446" s="38">
        <v>45822.8284837963</v>
      </c>
      <c r="B2446" s="39"/>
      <c r="C2446" s="39"/>
      <c r="D2446" s="39"/>
      <c r="E2446" s="39" t="s">
        <v>27479</v>
      </c>
      <c r="F2446" s="41" t="s">
        <v>27480</v>
      </c>
      <c r="G2446" s="39">
        <v>2</v>
      </c>
      <c r="H2446" s="42">
        <v>35</v>
      </c>
      <c r="I2446" s="44">
        <f>VENTAS[[#This Row],[Cantidad]]*VENTAS[[#This Row],[Precio Venta]]</f>
        <v>70</v>
      </c>
      <c r="J2446" s="42">
        <f>IF(VENTAS[[#This Row],[Nombre del Gestor]]&gt;1,VENTAS[[#This Row],[Precio Venta]]*10%,0)</f>
        <v>0</v>
      </c>
      <c r="K2446" s="42">
        <f>IFERROR(VLOOKUP(VENTAS[[#This Row],[Código del producto Vendido]],STOCK[],13,FALSE),VENTAS[[#This Row],[Precio Venta]]*0.6)-VENTAS[[#This Row],[Comisión Unitaria 10%]]</f>
        <v>21</v>
      </c>
      <c r="L2446" s="42">
        <f>VENTAS[[#This Row],[Cantidad]]*(VENTAS[[#This Row],[Precio Venta]]-VENTAS[[#This Row],[Costo Unitario SIN Comision]]-VENTAS[[#This Row],[Comisión Unitaria 10%]]-0.01*VENTAS[[#This Row],[Precio Venta]])</f>
        <v>27.3</v>
      </c>
      <c r="M2446" s="46"/>
      <c r="N2446" s="47" t="s">
        <v>27481</v>
      </c>
    </row>
    <row r="2447" ht="34" customHeight="1" spans="1:14">
      <c r="A2447" s="38">
        <v>45822.8284837963</v>
      </c>
      <c r="B2447" s="39"/>
      <c r="C2447" s="39"/>
      <c r="D2447" s="39"/>
      <c r="E2447" s="39" t="s">
        <v>27482</v>
      </c>
      <c r="F2447" s="41" t="s">
        <v>25729</v>
      </c>
      <c r="G2447" s="39">
        <v>1</v>
      </c>
      <c r="H2447" s="42">
        <v>30</v>
      </c>
      <c r="I2447" s="44">
        <f>VENTAS[[#This Row],[Cantidad]]*VENTAS[[#This Row],[Precio Venta]]</f>
        <v>30</v>
      </c>
      <c r="J2447" s="42">
        <f>IF(VENTAS[[#This Row],[Nombre del Gestor]]&gt;1,VENTAS[[#This Row],[Precio Venta]]*10%,0)</f>
        <v>0</v>
      </c>
      <c r="K2447" s="42">
        <f>IFERROR(VLOOKUP(VENTAS[[#This Row],[Código del producto Vendido]],STOCK[],13,FALSE),VENTAS[[#This Row],[Precio Venta]]*0.6)-VENTAS[[#This Row],[Comisión Unitaria 10%]]</f>
        <v>18</v>
      </c>
      <c r="L2447" s="42">
        <f>VENTAS[[#This Row],[Cantidad]]*(VENTAS[[#This Row],[Precio Venta]]-VENTAS[[#This Row],[Costo Unitario SIN Comision]]-VENTAS[[#This Row],[Comisión Unitaria 10%]]-0.01*VENTAS[[#This Row],[Precio Venta]])</f>
        <v>11.7</v>
      </c>
      <c r="M2447" s="46"/>
      <c r="N2447" s="47" t="s">
        <v>27483</v>
      </c>
    </row>
    <row r="2448" ht="34" customHeight="1" spans="1:14">
      <c r="A2448" s="38">
        <v>45822.8284837963</v>
      </c>
      <c r="B2448" s="39"/>
      <c r="C2448" s="39"/>
      <c r="D2448" s="39"/>
      <c r="E2448" s="39" t="s">
        <v>27484</v>
      </c>
      <c r="F2448" s="41" t="s">
        <v>20386</v>
      </c>
      <c r="G2448" s="39">
        <v>1</v>
      </c>
      <c r="H2448" s="42">
        <v>25</v>
      </c>
      <c r="I2448" s="44">
        <f>VENTAS[[#This Row],[Cantidad]]*VENTAS[[#This Row],[Precio Venta]]</f>
        <v>25</v>
      </c>
      <c r="J2448" s="42">
        <f>IF(VENTAS[[#This Row],[Nombre del Gestor]]&gt;1,VENTAS[[#This Row],[Precio Venta]]*10%,0)</f>
        <v>0</v>
      </c>
      <c r="K2448" s="42">
        <f>IFERROR(VLOOKUP(VENTAS[[#This Row],[Código del producto Vendido]],STOCK[],13,FALSE),VENTAS[[#This Row],[Precio Venta]]*0.6)-VENTAS[[#This Row],[Comisión Unitaria 10%]]</f>
        <v>15</v>
      </c>
      <c r="L2448" s="42">
        <f>VENTAS[[#This Row],[Cantidad]]*(VENTAS[[#This Row],[Precio Venta]]-VENTAS[[#This Row],[Costo Unitario SIN Comision]]-VENTAS[[#This Row],[Comisión Unitaria 10%]]-0.01*VENTAS[[#This Row],[Precio Venta]])</f>
        <v>9.75</v>
      </c>
      <c r="M2448" s="46"/>
      <c r="N2448" s="47" t="s">
        <v>27485</v>
      </c>
    </row>
    <row r="2449" ht="17" customHeight="1" spans="1:14">
      <c r="A2449" s="38">
        <v>45822.8284837963</v>
      </c>
      <c r="B2449" s="39"/>
      <c r="C2449" s="39"/>
      <c r="D2449" s="39"/>
      <c r="E2449" s="39" t="s">
        <v>27486</v>
      </c>
      <c r="F2449" s="41" t="s">
        <v>20183</v>
      </c>
      <c r="G2449" s="39">
        <v>1</v>
      </c>
      <c r="H2449" s="42">
        <v>25</v>
      </c>
      <c r="I2449" s="44">
        <f>VENTAS[[#This Row],[Cantidad]]*VENTAS[[#This Row],[Precio Venta]]</f>
        <v>25</v>
      </c>
      <c r="J2449" s="42">
        <f>IF(VENTAS[[#This Row],[Nombre del Gestor]]&gt;1,VENTAS[[#This Row],[Precio Venta]]*10%,0)</f>
        <v>0</v>
      </c>
      <c r="K2449" s="42">
        <f>IFERROR(VLOOKUP(VENTAS[[#This Row],[Código del producto Vendido]],STOCK[],13,FALSE),VENTAS[[#This Row],[Precio Venta]]*0.6)-VENTAS[[#This Row],[Comisión Unitaria 10%]]</f>
        <v>15</v>
      </c>
      <c r="L2449" s="42">
        <f>VENTAS[[#This Row],[Cantidad]]*(VENTAS[[#This Row],[Precio Venta]]-VENTAS[[#This Row],[Costo Unitario SIN Comision]]-VENTAS[[#This Row],[Comisión Unitaria 10%]]-0.01*VENTAS[[#This Row],[Precio Venta]])</f>
        <v>9.75</v>
      </c>
      <c r="M2449" s="46"/>
      <c r="N2449" s="47" t="s">
        <v>27487</v>
      </c>
    </row>
    <row r="2450" ht="34" customHeight="1" spans="1:14">
      <c r="A2450" s="38">
        <v>45822.8284837963</v>
      </c>
      <c r="B2450" s="39"/>
      <c r="C2450" s="39"/>
      <c r="D2450" s="39"/>
      <c r="E2450" s="39" t="s">
        <v>27488</v>
      </c>
      <c r="F2450" s="41" t="s">
        <v>27489</v>
      </c>
      <c r="G2450" s="39">
        <v>1</v>
      </c>
      <c r="H2450" s="42">
        <v>35</v>
      </c>
      <c r="I2450" s="44">
        <f>VENTAS[[#This Row],[Cantidad]]*VENTAS[[#This Row],[Precio Venta]]</f>
        <v>35</v>
      </c>
      <c r="J2450" s="42">
        <f>IF(VENTAS[[#This Row],[Nombre del Gestor]]&gt;1,VENTAS[[#This Row],[Precio Venta]]*10%,0)</f>
        <v>0</v>
      </c>
      <c r="K2450" s="42">
        <f>IFERROR(VLOOKUP(VENTAS[[#This Row],[Código del producto Vendido]],STOCK[],13,FALSE),VENTAS[[#This Row],[Precio Venta]]*0.6)-VENTAS[[#This Row],[Comisión Unitaria 10%]]</f>
        <v>21</v>
      </c>
      <c r="L2450" s="42">
        <f>VENTAS[[#This Row],[Cantidad]]*(VENTAS[[#This Row],[Precio Venta]]-VENTAS[[#This Row],[Costo Unitario SIN Comision]]-VENTAS[[#This Row],[Comisión Unitaria 10%]]-0.01*VENTAS[[#This Row],[Precio Venta]])</f>
        <v>13.65</v>
      </c>
      <c r="M2450" s="46"/>
      <c r="N2450" s="47" t="s">
        <v>27490</v>
      </c>
    </row>
    <row r="2451" ht="17" customHeight="1" spans="1:14">
      <c r="A2451" s="38">
        <v>45822.8284837963</v>
      </c>
      <c r="B2451" s="39"/>
      <c r="C2451" s="39"/>
      <c r="D2451" s="39"/>
      <c r="E2451" s="39" t="s">
        <v>19830</v>
      </c>
      <c r="F2451" s="41" t="s">
        <v>19829</v>
      </c>
      <c r="G2451" s="39">
        <v>1</v>
      </c>
      <c r="H2451" s="42">
        <v>30</v>
      </c>
      <c r="I2451" s="44">
        <f>VENTAS[[#This Row],[Cantidad]]*VENTAS[[#This Row],[Precio Venta]]</f>
        <v>30</v>
      </c>
      <c r="J2451" s="42">
        <f>IF(VENTAS[[#This Row],[Nombre del Gestor]]&gt;1,VENTAS[[#This Row],[Precio Venta]]*10%,0)</f>
        <v>0</v>
      </c>
      <c r="K2451" s="42">
        <f>IFERROR(VLOOKUP(VENTAS[[#This Row],[Código del producto Vendido]],STOCK[],13,FALSE),VENTAS[[#This Row],[Precio Venta]]*0.6)-VENTAS[[#This Row],[Comisión Unitaria 10%]]</f>
        <v>15</v>
      </c>
      <c r="L2451" s="42">
        <f>VENTAS[[#This Row],[Cantidad]]*(VENTAS[[#This Row],[Precio Venta]]-VENTAS[[#This Row],[Costo Unitario SIN Comision]]-VENTAS[[#This Row],[Comisión Unitaria 10%]]-0.01*VENTAS[[#This Row],[Precio Venta]])</f>
        <v>14.7</v>
      </c>
      <c r="M2451" s="46"/>
      <c r="N2451" s="47" t="s">
        <v>27491</v>
      </c>
    </row>
    <row r="2452" ht="34" customHeight="1" spans="1:14">
      <c r="A2452" s="38">
        <v>45822.8284837963</v>
      </c>
      <c r="B2452" s="39"/>
      <c r="C2452" s="39"/>
      <c r="D2452" s="39"/>
      <c r="E2452" s="39" t="s">
        <v>27492</v>
      </c>
      <c r="F2452" s="41" t="s">
        <v>27493</v>
      </c>
      <c r="G2452" s="39">
        <v>3</v>
      </c>
      <c r="H2452" s="42">
        <v>6</v>
      </c>
      <c r="I2452" s="44">
        <f>VENTAS[[#This Row],[Cantidad]]*VENTAS[[#This Row],[Precio Venta]]</f>
        <v>18</v>
      </c>
      <c r="J2452" s="42">
        <f>IF(VENTAS[[#This Row],[Nombre del Gestor]]&gt;1,VENTAS[[#This Row],[Precio Venta]]*10%,0)</f>
        <v>0</v>
      </c>
      <c r="K2452" s="42">
        <f>IFERROR(VLOOKUP(VENTAS[[#This Row],[Código del producto Vendido]],STOCK[],13,FALSE),VENTAS[[#This Row],[Precio Venta]]*0.6)-VENTAS[[#This Row],[Comisión Unitaria 10%]]</f>
        <v>3.6</v>
      </c>
      <c r="L2452" s="42">
        <f>VENTAS[[#This Row],[Cantidad]]*(VENTAS[[#This Row],[Precio Venta]]-VENTAS[[#This Row],[Costo Unitario SIN Comision]]-VENTAS[[#This Row],[Comisión Unitaria 10%]]-0.01*VENTAS[[#This Row],[Precio Venta]])</f>
        <v>7.02</v>
      </c>
      <c r="M2452" s="46"/>
      <c r="N2452" s="47" t="s">
        <v>27494</v>
      </c>
    </row>
    <row r="2453" ht="34" customHeight="1" spans="1:14">
      <c r="A2453" s="38">
        <v>45822.8284837963</v>
      </c>
      <c r="B2453" s="39"/>
      <c r="C2453" s="39"/>
      <c r="D2453" s="39"/>
      <c r="E2453" s="39" t="s">
        <v>19561</v>
      </c>
      <c r="F2453" s="41" t="s">
        <v>19562</v>
      </c>
      <c r="G2453" s="39">
        <v>1</v>
      </c>
      <c r="H2453" s="42">
        <v>30</v>
      </c>
      <c r="I2453" s="44">
        <f>VENTAS[[#This Row],[Cantidad]]*VENTAS[[#This Row],[Precio Venta]]</f>
        <v>30</v>
      </c>
      <c r="J2453" s="42">
        <f>IF(VENTAS[[#This Row],[Nombre del Gestor]]&gt;1,VENTAS[[#This Row],[Precio Venta]]*10%,0)</f>
        <v>0</v>
      </c>
      <c r="K2453" s="42">
        <f>IFERROR(VLOOKUP(VENTAS[[#This Row],[Código del producto Vendido]],STOCK[],13,FALSE),VENTAS[[#This Row],[Precio Venta]]*0.6)-VENTAS[[#This Row],[Comisión Unitaria 10%]]</f>
        <v>15</v>
      </c>
      <c r="L2453" s="42">
        <f>VENTAS[[#This Row],[Cantidad]]*(VENTAS[[#This Row],[Precio Venta]]-VENTAS[[#This Row],[Costo Unitario SIN Comision]]-VENTAS[[#This Row],[Comisión Unitaria 10%]]-0.01*VENTAS[[#This Row],[Precio Venta]])</f>
        <v>14.7</v>
      </c>
      <c r="M2453" s="46"/>
      <c r="N2453" s="47" t="s">
        <v>27495</v>
      </c>
    </row>
    <row r="2454" ht="17" customHeight="1" spans="1:14">
      <c r="A2454" s="38">
        <v>45822.8284837963</v>
      </c>
      <c r="B2454" s="39"/>
      <c r="C2454" s="39"/>
      <c r="D2454" s="39"/>
      <c r="E2454" s="39" t="s">
        <v>27496</v>
      </c>
      <c r="F2454" s="41" t="s">
        <v>20186</v>
      </c>
      <c r="G2454" s="39">
        <v>1</v>
      </c>
      <c r="H2454" s="42">
        <v>30</v>
      </c>
      <c r="I2454" s="44">
        <f>VENTAS[[#This Row],[Cantidad]]*VENTAS[[#This Row],[Precio Venta]]</f>
        <v>30</v>
      </c>
      <c r="J2454" s="42">
        <f>IF(VENTAS[[#This Row],[Nombre del Gestor]]&gt;1,VENTAS[[#This Row],[Precio Venta]]*10%,0)</f>
        <v>0</v>
      </c>
      <c r="K2454" s="42">
        <f>IFERROR(VLOOKUP(VENTAS[[#This Row],[Código del producto Vendido]],STOCK[],13,FALSE),VENTAS[[#This Row],[Precio Venta]]*0.6)-VENTAS[[#This Row],[Comisión Unitaria 10%]]</f>
        <v>18</v>
      </c>
      <c r="L2454" s="42">
        <f>VENTAS[[#This Row],[Cantidad]]*(VENTAS[[#This Row],[Precio Venta]]-VENTAS[[#This Row],[Costo Unitario SIN Comision]]-VENTAS[[#This Row],[Comisión Unitaria 10%]]-0.01*VENTAS[[#This Row],[Precio Venta]])</f>
        <v>11.7</v>
      </c>
      <c r="M2454" s="46"/>
      <c r="N2454" s="47" t="s">
        <v>27497</v>
      </c>
    </row>
    <row r="2455" ht="34" customHeight="1" spans="1:14">
      <c r="A2455" s="38">
        <v>45822.8284837963</v>
      </c>
      <c r="B2455" s="39"/>
      <c r="C2455" s="39"/>
      <c r="D2455" s="39"/>
      <c r="E2455" s="39" t="s">
        <v>27429</v>
      </c>
      <c r="F2455" s="41" t="s">
        <v>19816</v>
      </c>
      <c r="G2455" s="39">
        <v>1</v>
      </c>
      <c r="H2455" s="42">
        <v>35</v>
      </c>
      <c r="I2455" s="44">
        <f>VENTAS[[#This Row],[Cantidad]]*VENTAS[[#This Row],[Precio Venta]]</f>
        <v>35</v>
      </c>
      <c r="J2455" s="42">
        <f>IF(VENTAS[[#This Row],[Nombre del Gestor]]&gt;1,VENTAS[[#This Row],[Precio Venta]]*10%,0)</f>
        <v>0</v>
      </c>
      <c r="K2455" s="42">
        <f>IFERROR(VLOOKUP(VENTAS[[#This Row],[Código del producto Vendido]],STOCK[],13,FALSE),VENTAS[[#This Row],[Precio Venta]]*0.6)-VENTAS[[#This Row],[Comisión Unitaria 10%]]</f>
        <v>21</v>
      </c>
      <c r="L2455" s="42">
        <f>VENTAS[[#This Row],[Cantidad]]*(VENTAS[[#This Row],[Precio Venta]]-VENTAS[[#This Row],[Costo Unitario SIN Comision]]-VENTAS[[#This Row],[Comisión Unitaria 10%]]-0.01*VENTAS[[#This Row],[Precio Venta]])</f>
        <v>13.65</v>
      </c>
      <c r="M2455" s="46"/>
      <c r="N2455" s="47" t="s">
        <v>27498</v>
      </c>
    </row>
    <row r="2456" ht="17" customHeight="1" spans="1:14">
      <c r="A2456" s="38">
        <v>45822.8284837963</v>
      </c>
      <c r="B2456" s="39"/>
      <c r="C2456" s="39"/>
      <c r="D2456" s="39"/>
      <c r="E2456" s="39" t="s">
        <v>19481</v>
      </c>
      <c r="F2456" s="41" t="s">
        <v>19482</v>
      </c>
      <c r="G2456" s="39">
        <v>1</v>
      </c>
      <c r="H2456" s="42">
        <v>20</v>
      </c>
      <c r="I2456" s="44">
        <f>VENTAS[[#This Row],[Cantidad]]*VENTAS[[#This Row],[Precio Venta]]</f>
        <v>20</v>
      </c>
      <c r="J2456" s="42">
        <f>IF(VENTAS[[#This Row],[Nombre del Gestor]]&gt;1,VENTAS[[#This Row],[Precio Venta]]*10%,0)</f>
        <v>0</v>
      </c>
      <c r="K2456" s="42">
        <f>IFERROR(VLOOKUP(VENTAS[[#This Row],[Código del producto Vendido]],STOCK[],13,FALSE),VENTAS[[#This Row],[Precio Venta]]*0.6)-VENTAS[[#This Row],[Comisión Unitaria 10%]]</f>
        <v>14</v>
      </c>
      <c r="L2456" s="42">
        <f>VENTAS[[#This Row],[Cantidad]]*(VENTAS[[#This Row],[Precio Venta]]-VENTAS[[#This Row],[Costo Unitario SIN Comision]]-VENTAS[[#This Row],[Comisión Unitaria 10%]]-0.01*VENTAS[[#This Row],[Precio Venta]])</f>
        <v>5.8</v>
      </c>
      <c r="M2456" s="46"/>
      <c r="N2456" s="47" t="s">
        <v>27499</v>
      </c>
    </row>
    <row r="2457" ht="34" customHeight="1" spans="1:14">
      <c r="A2457" s="38">
        <v>45822.8284837963</v>
      </c>
      <c r="B2457" s="39"/>
      <c r="C2457" s="39"/>
      <c r="D2457" s="39"/>
      <c r="E2457" s="39" t="s">
        <v>27500</v>
      </c>
      <c r="F2457" s="41" t="s">
        <v>27501</v>
      </c>
      <c r="G2457" s="39">
        <v>1</v>
      </c>
      <c r="H2457" s="42">
        <v>28</v>
      </c>
      <c r="I2457" s="44">
        <f>VENTAS[[#This Row],[Cantidad]]*VENTAS[[#This Row],[Precio Venta]]</f>
        <v>28</v>
      </c>
      <c r="J2457" s="42">
        <f>IF(VENTAS[[#This Row],[Nombre del Gestor]]&gt;1,VENTAS[[#This Row],[Precio Venta]]*10%,0)</f>
        <v>0</v>
      </c>
      <c r="K2457" s="42">
        <f>IFERROR(VLOOKUP(VENTAS[[#This Row],[Código del producto Vendido]],STOCK[],13,FALSE),VENTAS[[#This Row],[Precio Venta]]*0.6)-VENTAS[[#This Row],[Comisión Unitaria 10%]]</f>
        <v>16.8</v>
      </c>
      <c r="L2457" s="42">
        <f>VENTAS[[#This Row],[Cantidad]]*(VENTAS[[#This Row],[Precio Venta]]-VENTAS[[#This Row],[Costo Unitario SIN Comision]]-VENTAS[[#This Row],[Comisión Unitaria 10%]]-0.01*VENTAS[[#This Row],[Precio Venta]])</f>
        <v>10.92</v>
      </c>
      <c r="M2457" s="46"/>
      <c r="N2457" s="47" t="s">
        <v>27502</v>
      </c>
    </row>
    <row r="2458" ht="34" customHeight="1" spans="1:14">
      <c r="A2458" s="38">
        <v>45822.8284837963</v>
      </c>
      <c r="B2458" s="39"/>
      <c r="C2458" s="39"/>
      <c r="D2458" s="39"/>
      <c r="E2458" s="39" t="s">
        <v>27503</v>
      </c>
      <c r="F2458" s="41" t="s">
        <v>20180</v>
      </c>
      <c r="G2458" s="39">
        <v>1</v>
      </c>
      <c r="H2458" s="42">
        <v>25</v>
      </c>
      <c r="I2458" s="44">
        <f>VENTAS[[#This Row],[Cantidad]]*VENTAS[[#This Row],[Precio Venta]]</f>
        <v>25</v>
      </c>
      <c r="J2458" s="42">
        <f>IF(VENTAS[[#This Row],[Nombre del Gestor]]&gt;1,VENTAS[[#This Row],[Precio Venta]]*10%,0)</f>
        <v>0</v>
      </c>
      <c r="K2458" s="42">
        <f>IFERROR(VLOOKUP(VENTAS[[#This Row],[Código del producto Vendido]],STOCK[],13,FALSE),VENTAS[[#This Row],[Precio Venta]]*0.6)-VENTAS[[#This Row],[Comisión Unitaria 10%]]</f>
        <v>15</v>
      </c>
      <c r="L2458" s="42">
        <f>VENTAS[[#This Row],[Cantidad]]*(VENTAS[[#This Row],[Precio Venta]]-VENTAS[[#This Row],[Costo Unitario SIN Comision]]-VENTAS[[#This Row],[Comisión Unitaria 10%]]-0.01*VENTAS[[#This Row],[Precio Venta]])</f>
        <v>9.75</v>
      </c>
      <c r="M2458" s="46"/>
      <c r="N2458" s="47" t="s">
        <v>27504</v>
      </c>
    </row>
    <row r="2459" ht="17" customHeight="1" spans="1:14">
      <c r="A2459" s="38">
        <v>45822.8284837963</v>
      </c>
      <c r="B2459" s="39"/>
      <c r="C2459" s="39"/>
      <c r="D2459" s="39"/>
      <c r="E2459" s="39" t="s">
        <v>19822</v>
      </c>
      <c r="F2459" s="41" t="s">
        <v>19823</v>
      </c>
      <c r="G2459" s="39">
        <v>1</v>
      </c>
      <c r="H2459" s="42">
        <v>22</v>
      </c>
      <c r="I2459" s="44">
        <f>VENTAS[[#This Row],[Cantidad]]*VENTAS[[#This Row],[Precio Venta]]</f>
        <v>22</v>
      </c>
      <c r="J2459" s="42">
        <f>IF(VENTAS[[#This Row],[Nombre del Gestor]]&gt;1,VENTAS[[#This Row],[Precio Venta]]*10%,0)</f>
        <v>0</v>
      </c>
      <c r="K2459" s="42">
        <f>IFERROR(VLOOKUP(VENTAS[[#This Row],[Código del producto Vendido]],STOCK[],13,FALSE),VENTAS[[#This Row],[Precio Venta]]*0.6)-VENTAS[[#This Row],[Comisión Unitaria 10%]]</f>
        <v>14.2</v>
      </c>
      <c r="L2459" s="42">
        <f>VENTAS[[#This Row],[Cantidad]]*(VENTAS[[#This Row],[Precio Venta]]-VENTAS[[#This Row],[Costo Unitario SIN Comision]]-VENTAS[[#This Row],[Comisión Unitaria 10%]]-0.01*VENTAS[[#This Row],[Precio Venta]])</f>
        <v>7.58</v>
      </c>
      <c r="M2459" s="46"/>
      <c r="N2459" s="47" t="s">
        <v>27505</v>
      </c>
    </row>
    <row r="2460" ht="34" customHeight="1" spans="1:14">
      <c r="A2460" s="38">
        <v>45822.8284837963</v>
      </c>
      <c r="B2460" s="39"/>
      <c r="C2460" s="39"/>
      <c r="D2460" s="39"/>
      <c r="E2460" s="39" t="s">
        <v>27506</v>
      </c>
      <c r="F2460" s="41" t="s">
        <v>19750</v>
      </c>
      <c r="G2460" s="39">
        <v>1</v>
      </c>
      <c r="H2460" s="42">
        <v>18</v>
      </c>
      <c r="I2460" s="44">
        <f>VENTAS[[#This Row],[Cantidad]]*VENTAS[[#This Row],[Precio Venta]]</f>
        <v>18</v>
      </c>
      <c r="J2460" s="42">
        <f>IF(VENTAS[[#This Row],[Nombre del Gestor]]&gt;1,VENTAS[[#This Row],[Precio Venta]]*10%,0)</f>
        <v>0</v>
      </c>
      <c r="K2460" s="42">
        <f>IFERROR(VLOOKUP(VENTAS[[#This Row],[Código del producto Vendido]],STOCK[],13,FALSE),VENTAS[[#This Row],[Precio Venta]]*0.6)-VENTAS[[#This Row],[Comisión Unitaria 10%]]</f>
        <v>10.8</v>
      </c>
      <c r="L2460" s="42">
        <f>VENTAS[[#This Row],[Cantidad]]*(VENTAS[[#This Row],[Precio Venta]]-VENTAS[[#This Row],[Costo Unitario SIN Comision]]-VENTAS[[#This Row],[Comisión Unitaria 10%]]-0.01*VENTAS[[#This Row],[Precio Venta]])</f>
        <v>7.02</v>
      </c>
      <c r="M2460" s="46"/>
      <c r="N2460" s="47" t="s">
        <v>27507</v>
      </c>
    </row>
    <row r="2461" ht="17" customHeight="1" spans="1:14">
      <c r="A2461" s="38">
        <v>45822.8284837963</v>
      </c>
      <c r="B2461" s="39"/>
      <c r="C2461" s="39"/>
      <c r="D2461" s="39"/>
      <c r="E2461" s="39" t="s">
        <v>27508</v>
      </c>
      <c r="F2461" s="41" t="s">
        <v>27509</v>
      </c>
      <c r="G2461" s="39">
        <v>1</v>
      </c>
      <c r="H2461" s="42">
        <v>15</v>
      </c>
      <c r="I2461" s="44">
        <f>VENTAS[[#This Row],[Cantidad]]*VENTAS[[#This Row],[Precio Venta]]</f>
        <v>15</v>
      </c>
      <c r="J2461" s="42">
        <f>IF(VENTAS[[#This Row],[Nombre del Gestor]]&gt;1,VENTAS[[#This Row],[Precio Venta]]*10%,0)</f>
        <v>0</v>
      </c>
      <c r="K2461" s="42">
        <f>IFERROR(VLOOKUP(VENTAS[[#This Row],[Código del producto Vendido]],STOCK[],13,FALSE),VENTAS[[#This Row],[Precio Venta]]*0.6)-VENTAS[[#This Row],[Comisión Unitaria 10%]]</f>
        <v>9</v>
      </c>
      <c r="L2461" s="42">
        <f>VENTAS[[#This Row],[Cantidad]]*(VENTAS[[#This Row],[Precio Venta]]-VENTAS[[#This Row],[Costo Unitario SIN Comision]]-VENTAS[[#This Row],[Comisión Unitaria 10%]]-0.01*VENTAS[[#This Row],[Precio Venta]])</f>
        <v>5.85</v>
      </c>
      <c r="M2461" s="46"/>
      <c r="N2461" s="47" t="s">
        <v>27510</v>
      </c>
    </row>
    <row r="2462" ht="34" customHeight="1" spans="1:14">
      <c r="A2462" s="38">
        <v>45822.8284837963</v>
      </c>
      <c r="B2462" s="39"/>
      <c r="C2462" s="39"/>
      <c r="D2462" s="39"/>
      <c r="E2462" s="39" t="s">
        <v>27511</v>
      </c>
      <c r="F2462" s="41" t="s">
        <v>27512</v>
      </c>
      <c r="G2462" s="39">
        <v>1</v>
      </c>
      <c r="H2462" s="42">
        <v>25</v>
      </c>
      <c r="I2462" s="44">
        <f>VENTAS[[#This Row],[Cantidad]]*VENTAS[[#This Row],[Precio Venta]]</f>
        <v>25</v>
      </c>
      <c r="J2462" s="42">
        <f>IF(VENTAS[[#This Row],[Nombre del Gestor]]&gt;1,VENTAS[[#This Row],[Precio Venta]]*10%,0)</f>
        <v>0</v>
      </c>
      <c r="K2462" s="42">
        <f>IFERROR(VLOOKUP(VENTAS[[#This Row],[Código del producto Vendido]],STOCK[],13,FALSE),VENTAS[[#This Row],[Precio Venta]]*0.6)-VENTAS[[#This Row],[Comisión Unitaria 10%]]</f>
        <v>15</v>
      </c>
      <c r="L2462" s="42">
        <f>VENTAS[[#This Row],[Cantidad]]*(VENTAS[[#This Row],[Precio Venta]]-VENTAS[[#This Row],[Costo Unitario SIN Comision]]-VENTAS[[#This Row],[Comisión Unitaria 10%]]-0.01*VENTAS[[#This Row],[Precio Venta]])</f>
        <v>9.75</v>
      </c>
      <c r="M2462" s="46"/>
      <c r="N2462" s="47" t="s">
        <v>27513</v>
      </c>
    </row>
    <row r="2463" ht="34" customHeight="1" spans="1:14">
      <c r="A2463" s="38">
        <v>45822.8284837963</v>
      </c>
      <c r="B2463" s="39"/>
      <c r="C2463" s="39"/>
      <c r="D2463" s="39"/>
      <c r="E2463" s="39" t="s">
        <v>27514</v>
      </c>
      <c r="F2463" s="41" t="s">
        <v>20195</v>
      </c>
      <c r="G2463" s="39">
        <v>1</v>
      </c>
      <c r="H2463" s="42">
        <v>25</v>
      </c>
      <c r="I2463" s="44">
        <f>VENTAS[[#This Row],[Cantidad]]*VENTAS[[#This Row],[Precio Venta]]</f>
        <v>25</v>
      </c>
      <c r="J2463" s="42">
        <f>IF(VENTAS[[#This Row],[Nombre del Gestor]]&gt;1,VENTAS[[#This Row],[Precio Venta]]*10%,0)</f>
        <v>0</v>
      </c>
      <c r="K2463" s="42">
        <f>IFERROR(VLOOKUP(VENTAS[[#This Row],[Código del producto Vendido]],STOCK[],13,FALSE),VENTAS[[#This Row],[Precio Venta]]*0.6)-VENTAS[[#This Row],[Comisión Unitaria 10%]]</f>
        <v>15</v>
      </c>
      <c r="L2463" s="42">
        <f>VENTAS[[#This Row],[Cantidad]]*(VENTAS[[#This Row],[Precio Venta]]-VENTAS[[#This Row],[Costo Unitario SIN Comision]]-VENTAS[[#This Row],[Comisión Unitaria 10%]]-0.01*VENTAS[[#This Row],[Precio Venta]])</f>
        <v>9.75</v>
      </c>
      <c r="M2463" s="46"/>
      <c r="N2463" s="47" t="s">
        <v>27515</v>
      </c>
    </row>
    <row r="2464" ht="17" customHeight="1" spans="1:14">
      <c r="A2464" s="38">
        <v>45823.5626736111</v>
      </c>
      <c r="B2464" s="39"/>
      <c r="C2464" s="39"/>
      <c r="D2464" s="39"/>
      <c r="E2464" s="39" t="s">
        <v>27516</v>
      </c>
      <c r="F2464" s="41" t="s">
        <v>19992</v>
      </c>
      <c r="G2464" s="39">
        <v>1</v>
      </c>
      <c r="H2464" s="42">
        <v>35</v>
      </c>
      <c r="I2464" s="44">
        <f>VENTAS[[#This Row],[Cantidad]]*VENTAS[[#This Row],[Precio Venta]]</f>
        <v>35</v>
      </c>
      <c r="J2464" s="42">
        <f>IF(VENTAS[[#This Row],[Nombre del Gestor]]&gt;1,VENTAS[[#This Row],[Precio Venta]]*10%,0)</f>
        <v>0</v>
      </c>
      <c r="K2464" s="42">
        <f>IFERROR(VLOOKUP(VENTAS[[#This Row],[Código del producto Vendido]],STOCK[],13,FALSE),VENTAS[[#This Row],[Precio Venta]]*0.6)-VENTAS[[#This Row],[Comisión Unitaria 10%]]</f>
        <v>21</v>
      </c>
      <c r="L2464" s="42">
        <f>VENTAS[[#This Row],[Cantidad]]*(VENTAS[[#This Row],[Precio Venta]]-VENTAS[[#This Row],[Costo Unitario SIN Comision]]-VENTAS[[#This Row],[Comisión Unitaria 10%]]-0.01*VENTAS[[#This Row],[Precio Venta]])</f>
        <v>13.65</v>
      </c>
      <c r="M2464" s="46"/>
      <c r="N2464" s="47" t="s">
        <v>27517</v>
      </c>
    </row>
    <row r="2465" ht="34" customHeight="1" spans="1:14">
      <c r="A2465" s="38">
        <v>45823.563275463</v>
      </c>
      <c r="B2465" s="39"/>
      <c r="C2465" s="39"/>
      <c r="D2465" s="39"/>
      <c r="E2465" s="39" t="s">
        <v>27518</v>
      </c>
      <c r="F2465" s="41" t="s">
        <v>20031</v>
      </c>
      <c r="G2465" s="39">
        <v>1</v>
      </c>
      <c r="H2465" s="42">
        <v>40</v>
      </c>
      <c r="I2465" s="44">
        <f>VENTAS[[#This Row],[Cantidad]]*VENTAS[[#This Row],[Precio Venta]]</f>
        <v>40</v>
      </c>
      <c r="J2465" s="42">
        <f>IF(VENTAS[[#This Row],[Nombre del Gestor]]&gt;1,VENTAS[[#This Row],[Precio Venta]]*10%,0)</f>
        <v>0</v>
      </c>
      <c r="K2465" s="42">
        <f>IFERROR(VLOOKUP(VENTAS[[#This Row],[Código del producto Vendido]],STOCK[],13,FALSE),VENTAS[[#This Row],[Precio Venta]]*0.6)-VENTAS[[#This Row],[Comisión Unitaria 10%]]</f>
        <v>24</v>
      </c>
      <c r="L2465" s="42">
        <f>VENTAS[[#This Row],[Cantidad]]*(VENTAS[[#This Row],[Precio Venta]]-VENTAS[[#This Row],[Costo Unitario SIN Comision]]-VENTAS[[#This Row],[Comisión Unitaria 10%]]-0.01*VENTAS[[#This Row],[Precio Venta]])</f>
        <v>15.6</v>
      </c>
      <c r="M2465" s="46"/>
      <c r="N2465" s="47" t="s">
        <v>27519</v>
      </c>
    </row>
    <row r="2466" ht="17" customHeight="1" spans="1:14">
      <c r="A2466" s="38">
        <v>45823.5676273148</v>
      </c>
      <c r="B2466" s="39"/>
      <c r="C2466" s="39"/>
      <c r="D2466" s="39"/>
      <c r="E2466" s="39" t="s">
        <v>27391</v>
      </c>
      <c r="F2466" s="41" t="s">
        <v>26934</v>
      </c>
      <c r="G2466" s="39">
        <v>1</v>
      </c>
      <c r="H2466" s="42">
        <v>35</v>
      </c>
      <c r="I2466" s="44">
        <f>VENTAS[[#This Row],[Cantidad]]*VENTAS[[#This Row],[Precio Venta]]</f>
        <v>35</v>
      </c>
      <c r="J2466" s="42">
        <f>IF(VENTAS[[#This Row],[Nombre del Gestor]]&gt;1,VENTAS[[#This Row],[Precio Venta]]*10%,0)</f>
        <v>0</v>
      </c>
      <c r="K2466" s="42">
        <f>IFERROR(VLOOKUP(VENTAS[[#This Row],[Código del producto Vendido]],STOCK[],13,FALSE),VENTAS[[#This Row],[Precio Venta]]*0.6)-VENTAS[[#This Row],[Comisión Unitaria 10%]]</f>
        <v>21</v>
      </c>
      <c r="L2466" s="42">
        <f>VENTAS[[#This Row],[Cantidad]]*(VENTAS[[#This Row],[Precio Venta]]-VENTAS[[#This Row],[Costo Unitario SIN Comision]]-VENTAS[[#This Row],[Comisión Unitaria 10%]]-0.01*VENTAS[[#This Row],[Precio Venta]])</f>
        <v>13.65</v>
      </c>
      <c r="M2466" s="46"/>
      <c r="N2466" s="47" t="s">
        <v>27520</v>
      </c>
    </row>
    <row r="2467" ht="34" customHeight="1" spans="1:14">
      <c r="A2467" s="38">
        <v>45823.5676273148</v>
      </c>
      <c r="B2467" s="39"/>
      <c r="C2467" s="39"/>
      <c r="D2467" s="39"/>
      <c r="E2467" s="39" t="s">
        <v>17658</v>
      </c>
      <c r="F2467" s="41" t="s">
        <v>17659</v>
      </c>
      <c r="G2467" s="39">
        <v>1</v>
      </c>
      <c r="H2467" s="42">
        <v>18</v>
      </c>
      <c r="I2467" s="44">
        <f>VENTAS[[#This Row],[Cantidad]]*VENTAS[[#This Row],[Precio Venta]]</f>
        <v>18</v>
      </c>
      <c r="J2467" s="42">
        <f>IF(VENTAS[[#This Row],[Nombre del Gestor]]&gt;1,VENTAS[[#This Row],[Precio Venta]]*10%,0)</f>
        <v>0</v>
      </c>
      <c r="K2467" s="42">
        <f>IFERROR(VLOOKUP(VENTAS[[#This Row],[Código del producto Vendido]],STOCK[],13,FALSE),VENTAS[[#This Row],[Precio Venta]]*0.6)-VENTAS[[#This Row],[Comisión Unitaria 10%]]</f>
        <v>12.6</v>
      </c>
      <c r="L2467" s="42">
        <f>VENTAS[[#This Row],[Cantidad]]*(VENTAS[[#This Row],[Precio Venta]]-VENTAS[[#This Row],[Costo Unitario SIN Comision]]-VENTAS[[#This Row],[Comisión Unitaria 10%]]-0.01*VENTAS[[#This Row],[Precio Venta]])</f>
        <v>5.22</v>
      </c>
      <c r="M2467" s="46"/>
      <c r="N2467" s="47" t="s">
        <v>27521</v>
      </c>
    </row>
    <row r="2468" ht="34" customHeight="1" spans="1:14">
      <c r="A2468" s="38">
        <v>45823.6778240741</v>
      </c>
      <c r="B2468" s="39"/>
      <c r="C2468" s="39"/>
      <c r="D2468" s="39" t="s">
        <v>23345</v>
      </c>
      <c r="E2468" s="39" t="s">
        <v>18702</v>
      </c>
      <c r="F2468" s="41" t="s">
        <v>18703</v>
      </c>
      <c r="G2468" s="39">
        <v>1</v>
      </c>
      <c r="H2468" s="42">
        <v>35</v>
      </c>
      <c r="I2468" s="44">
        <f>VENTAS[[#This Row],[Cantidad]]*VENTAS[[#This Row],[Precio Venta]]</f>
        <v>35</v>
      </c>
      <c r="J2468" s="42">
        <f>IF(VENTAS[[#This Row],[Nombre del Gestor]]&gt;1,VENTAS[[#This Row],[Precio Venta]]*10%,0)</f>
        <v>3.5</v>
      </c>
      <c r="K2468" s="42">
        <f>IFERROR(VLOOKUP(VENTAS[[#This Row],[Código del producto Vendido]],STOCK[],13,FALSE),VENTAS[[#This Row],[Precio Venta]]*0.6)-VENTAS[[#This Row],[Comisión Unitaria 10%]]</f>
        <v>12</v>
      </c>
      <c r="L2468" s="42">
        <f>VENTAS[[#This Row],[Cantidad]]*(VENTAS[[#This Row],[Precio Venta]]-VENTAS[[#This Row],[Costo Unitario SIN Comision]]-VENTAS[[#This Row],[Comisión Unitaria 10%]]-0.01*VENTAS[[#This Row],[Precio Venta]])</f>
        <v>19.15</v>
      </c>
      <c r="M2468" s="46"/>
      <c r="N2468" s="47" t="s">
        <v>27522</v>
      </c>
    </row>
    <row r="2469" ht="17" customHeight="1" spans="1:14">
      <c r="A2469" s="38">
        <v>45823.6778240741</v>
      </c>
      <c r="B2469" s="39"/>
      <c r="C2469" s="39"/>
      <c r="D2469" s="39" t="s">
        <v>23345</v>
      </c>
      <c r="E2469" s="39" t="s">
        <v>27523</v>
      </c>
      <c r="F2469" s="41" t="s">
        <v>17886</v>
      </c>
      <c r="G2469" s="39">
        <v>1</v>
      </c>
      <c r="H2469" s="42">
        <v>25</v>
      </c>
      <c r="I2469" s="44">
        <f>VENTAS[[#This Row],[Cantidad]]*VENTAS[[#This Row],[Precio Venta]]</f>
        <v>25</v>
      </c>
      <c r="J2469" s="42">
        <f>IF(VENTAS[[#This Row],[Nombre del Gestor]]&gt;1,VENTAS[[#This Row],[Precio Venta]]*10%,0)</f>
        <v>2.5</v>
      </c>
      <c r="K2469" s="42">
        <f>IFERROR(VLOOKUP(VENTAS[[#This Row],[Código del producto Vendido]],STOCK[],13,FALSE),VENTAS[[#This Row],[Precio Venta]]*0.6)-VENTAS[[#This Row],[Comisión Unitaria 10%]]</f>
        <v>12.5</v>
      </c>
      <c r="L2469" s="42">
        <f>VENTAS[[#This Row],[Cantidad]]*(VENTAS[[#This Row],[Precio Venta]]-VENTAS[[#This Row],[Costo Unitario SIN Comision]]-VENTAS[[#This Row],[Comisión Unitaria 10%]]-0.01*VENTAS[[#This Row],[Precio Venta]])</f>
        <v>9.75</v>
      </c>
      <c r="M2469" s="46"/>
      <c r="N2469" s="47" t="s">
        <v>27524</v>
      </c>
    </row>
    <row r="2470" ht="34" customHeight="1" spans="1:14">
      <c r="A2470" s="38">
        <v>45823.6778240741</v>
      </c>
      <c r="B2470" s="39"/>
      <c r="C2470" s="39"/>
      <c r="D2470" s="39" t="s">
        <v>23345</v>
      </c>
      <c r="E2470" s="39" t="s">
        <v>18698</v>
      </c>
      <c r="F2470" s="41" t="s">
        <v>18699</v>
      </c>
      <c r="G2470" s="39">
        <v>1</v>
      </c>
      <c r="H2470" s="42">
        <v>35</v>
      </c>
      <c r="I2470" s="44">
        <f>VENTAS[[#This Row],[Cantidad]]*VENTAS[[#This Row],[Precio Venta]]</f>
        <v>35</v>
      </c>
      <c r="J2470" s="42">
        <f>IF(VENTAS[[#This Row],[Nombre del Gestor]]&gt;1,VENTAS[[#This Row],[Precio Venta]]*10%,0)</f>
        <v>3.5</v>
      </c>
      <c r="K2470" s="42">
        <f>IFERROR(VLOOKUP(VENTAS[[#This Row],[Código del producto Vendido]],STOCK[],13,FALSE),VENTAS[[#This Row],[Precio Venta]]*0.6)-VENTAS[[#This Row],[Comisión Unitaria 10%]]</f>
        <v>12</v>
      </c>
      <c r="L2470" s="42">
        <f>VENTAS[[#This Row],[Cantidad]]*(VENTAS[[#This Row],[Precio Venta]]-VENTAS[[#This Row],[Costo Unitario SIN Comision]]-VENTAS[[#This Row],[Comisión Unitaria 10%]]-0.01*VENTAS[[#This Row],[Precio Venta]])</f>
        <v>19.15</v>
      </c>
      <c r="M2470" s="46"/>
      <c r="N2470" s="47" t="s">
        <v>27525</v>
      </c>
    </row>
    <row r="2471" ht="17" customHeight="1" spans="1:14">
      <c r="A2471" s="38">
        <v>45823.6778240741</v>
      </c>
      <c r="B2471" s="39"/>
      <c r="C2471" s="39"/>
      <c r="D2471" s="39" t="s">
        <v>23345</v>
      </c>
      <c r="E2471" s="39" t="s">
        <v>18700</v>
      </c>
      <c r="F2471" s="41" t="s">
        <v>18701</v>
      </c>
      <c r="G2471" s="39">
        <v>1</v>
      </c>
      <c r="H2471" s="42">
        <v>30</v>
      </c>
      <c r="I2471" s="44">
        <f>VENTAS[[#This Row],[Cantidad]]*VENTAS[[#This Row],[Precio Venta]]</f>
        <v>30</v>
      </c>
      <c r="J2471" s="42">
        <f>IF(VENTAS[[#This Row],[Nombre del Gestor]]&gt;1,VENTAS[[#This Row],[Precio Venta]]*10%,0)</f>
        <v>3</v>
      </c>
      <c r="K2471" s="42">
        <f>IFERROR(VLOOKUP(VENTAS[[#This Row],[Código del producto Vendido]],STOCK[],13,FALSE),VENTAS[[#This Row],[Precio Venta]]*0.6)-VENTAS[[#This Row],[Comisión Unitaria 10%]]</f>
        <v>12</v>
      </c>
      <c r="L2471" s="42">
        <f>VENTAS[[#This Row],[Cantidad]]*(VENTAS[[#This Row],[Precio Venta]]-VENTAS[[#This Row],[Costo Unitario SIN Comision]]-VENTAS[[#This Row],[Comisión Unitaria 10%]]-0.01*VENTAS[[#This Row],[Precio Venta]])</f>
        <v>14.7</v>
      </c>
      <c r="M2471" s="46"/>
      <c r="N2471" s="47" t="s">
        <v>27526</v>
      </c>
    </row>
    <row r="2472" ht="34" customHeight="1" spans="1:14">
      <c r="A2472" s="38">
        <v>45823.6806944444</v>
      </c>
      <c r="B2472" s="39"/>
      <c r="C2472" s="39"/>
      <c r="D2472" s="39" t="s">
        <v>25960</v>
      </c>
      <c r="E2472" s="39" t="s">
        <v>17477</v>
      </c>
      <c r="F2472" s="41" t="s">
        <v>17472</v>
      </c>
      <c r="G2472" s="39">
        <v>1</v>
      </c>
      <c r="H2472" s="42">
        <v>22</v>
      </c>
      <c r="I2472" s="44">
        <f>VENTAS[[#This Row],[Cantidad]]*VENTAS[[#This Row],[Precio Venta]]</f>
        <v>22</v>
      </c>
      <c r="J2472" s="42">
        <f>IF(VENTAS[[#This Row],[Nombre del Gestor]]&gt;1,VENTAS[[#This Row],[Precio Venta]]*10%,0)</f>
        <v>2.2</v>
      </c>
      <c r="K2472" s="42">
        <f>IFERROR(VLOOKUP(VENTAS[[#This Row],[Código del producto Vendido]],STOCK[],13,FALSE),VENTAS[[#This Row],[Precio Venta]]*0.6)-VENTAS[[#This Row],[Comisión Unitaria 10%]]</f>
        <v>11.75</v>
      </c>
      <c r="L2472" s="42">
        <f>VENTAS[[#This Row],[Cantidad]]*(VENTAS[[#This Row],[Precio Venta]]-VENTAS[[#This Row],[Costo Unitario SIN Comision]]-VENTAS[[#This Row],[Comisión Unitaria 10%]]-0.01*VENTAS[[#This Row],[Precio Venta]])</f>
        <v>7.83</v>
      </c>
      <c r="M2472" s="46"/>
      <c r="N2472" s="47" t="s">
        <v>27527</v>
      </c>
    </row>
    <row r="2473" ht="34" customHeight="1" spans="1:14">
      <c r="A2473" s="38">
        <v>45823.7491203704</v>
      </c>
      <c r="B2473" s="39"/>
      <c r="C2473" s="39"/>
      <c r="D2473" s="39"/>
      <c r="E2473" s="39" t="s">
        <v>27528</v>
      </c>
      <c r="F2473" s="41" t="s">
        <v>20426</v>
      </c>
      <c r="G2473" s="39">
        <v>1</v>
      </c>
      <c r="H2473" s="42">
        <v>20</v>
      </c>
      <c r="I2473" s="44">
        <f>VENTAS[[#This Row],[Cantidad]]*VENTAS[[#This Row],[Precio Venta]]</f>
        <v>20</v>
      </c>
      <c r="J2473" s="42">
        <f>IF(VENTAS[[#This Row],[Nombre del Gestor]]&gt;1,VENTAS[[#This Row],[Precio Venta]]*10%,0)</f>
        <v>0</v>
      </c>
      <c r="K2473" s="42">
        <f>IFERROR(VLOOKUP(VENTAS[[#This Row],[Código del producto Vendido]],STOCK[],13,FALSE),VENTAS[[#This Row],[Precio Venta]]*0.6)-VENTAS[[#This Row],[Comisión Unitaria 10%]]</f>
        <v>12</v>
      </c>
      <c r="L2473" s="42">
        <f>VENTAS[[#This Row],[Cantidad]]*(VENTAS[[#This Row],[Precio Venta]]-VENTAS[[#This Row],[Costo Unitario SIN Comision]]-VENTAS[[#This Row],[Comisión Unitaria 10%]]-0.01*VENTAS[[#This Row],[Precio Venta]])</f>
        <v>7.8</v>
      </c>
      <c r="M2473" s="46"/>
      <c r="N2473" s="47" t="s">
        <v>27529</v>
      </c>
    </row>
    <row r="2474" ht="17" customHeight="1" spans="1:14">
      <c r="A2474" s="38">
        <v>45823.7503240741</v>
      </c>
      <c r="B2474" s="39"/>
      <c r="C2474" s="39"/>
      <c r="D2474" s="39"/>
      <c r="E2474" s="39" t="s">
        <v>27530</v>
      </c>
      <c r="F2474" s="41" t="s">
        <v>20369</v>
      </c>
      <c r="G2474" s="39">
        <v>1</v>
      </c>
      <c r="H2474" s="42">
        <v>40</v>
      </c>
      <c r="I2474" s="44">
        <f>VENTAS[[#This Row],[Cantidad]]*VENTAS[[#This Row],[Precio Venta]]</f>
        <v>40</v>
      </c>
      <c r="J2474" s="42">
        <f>IF(VENTAS[[#This Row],[Nombre del Gestor]]&gt;1,VENTAS[[#This Row],[Precio Venta]]*10%,0)</f>
        <v>0</v>
      </c>
      <c r="K2474" s="42">
        <f>IFERROR(VLOOKUP(VENTAS[[#This Row],[Código del producto Vendido]],STOCK[],13,FALSE),VENTAS[[#This Row],[Precio Venta]]*0.6)-VENTAS[[#This Row],[Comisión Unitaria 10%]]</f>
        <v>24</v>
      </c>
      <c r="L2474" s="42">
        <f>VENTAS[[#This Row],[Cantidad]]*(VENTAS[[#This Row],[Precio Venta]]-VENTAS[[#This Row],[Costo Unitario SIN Comision]]-VENTAS[[#This Row],[Comisión Unitaria 10%]]-0.01*VENTAS[[#This Row],[Precio Venta]])</f>
        <v>15.6</v>
      </c>
      <c r="M2474" s="46"/>
      <c r="N2474" s="47" t="s">
        <v>27531</v>
      </c>
    </row>
    <row r="2475" ht="34" customHeight="1" spans="1:14">
      <c r="A2475" s="38">
        <v>45823.7503240741</v>
      </c>
      <c r="B2475" s="39"/>
      <c r="C2475" s="39"/>
      <c r="D2475" s="39"/>
      <c r="E2475" s="39" t="s">
        <v>27532</v>
      </c>
      <c r="F2475" s="41" t="s">
        <v>17921</v>
      </c>
      <c r="G2475" s="39">
        <v>1</v>
      </c>
      <c r="H2475" s="42">
        <v>30</v>
      </c>
      <c r="I2475" s="44">
        <f>VENTAS[[#This Row],[Cantidad]]*VENTAS[[#This Row],[Precio Venta]]</f>
        <v>30</v>
      </c>
      <c r="J2475" s="42">
        <f>IF(VENTAS[[#This Row],[Nombre del Gestor]]&gt;1,VENTAS[[#This Row],[Precio Venta]]*10%,0)</f>
        <v>0</v>
      </c>
      <c r="K2475" s="42">
        <f>IFERROR(VLOOKUP(VENTAS[[#This Row],[Código del producto Vendido]],STOCK[],13,FALSE),VENTAS[[#This Row],[Precio Venta]]*0.6)-VENTAS[[#This Row],[Comisión Unitaria 10%]]</f>
        <v>18</v>
      </c>
      <c r="L2475" s="42">
        <f>VENTAS[[#This Row],[Cantidad]]*(VENTAS[[#This Row],[Precio Venta]]-VENTAS[[#This Row],[Costo Unitario SIN Comision]]-VENTAS[[#This Row],[Comisión Unitaria 10%]]-0.01*VENTAS[[#This Row],[Precio Venta]])</f>
        <v>11.7</v>
      </c>
      <c r="M2475" s="46"/>
      <c r="N2475" s="47" t="s">
        <v>27533</v>
      </c>
    </row>
    <row r="2476" ht="17" customHeight="1" spans="1:14">
      <c r="A2476" s="38">
        <v>45824.8016666667</v>
      </c>
      <c r="B2476" s="39"/>
      <c r="C2476" s="39"/>
      <c r="D2476" s="39"/>
      <c r="E2476" s="39" t="s">
        <v>18314</v>
      </c>
      <c r="F2476" s="41" t="s">
        <v>18315</v>
      </c>
      <c r="G2476" s="39">
        <v>1</v>
      </c>
      <c r="H2476" s="42">
        <v>40</v>
      </c>
      <c r="I2476" s="44">
        <f>VENTAS[[#This Row],[Cantidad]]*VENTAS[[#This Row],[Precio Venta]]</f>
        <v>40</v>
      </c>
      <c r="J2476" s="42">
        <f>IF(VENTAS[[#This Row],[Nombre del Gestor]]&gt;1,VENTAS[[#This Row],[Precio Venta]]*10%,0)</f>
        <v>0</v>
      </c>
      <c r="K2476" s="42">
        <f>IFERROR(VLOOKUP(VENTAS[[#This Row],[Código del producto Vendido]],STOCK[],13,FALSE),VENTAS[[#This Row],[Precio Venta]]*0.6)-VENTAS[[#This Row],[Comisión Unitaria 10%]]</f>
        <v>16</v>
      </c>
      <c r="L2476" s="42">
        <f>VENTAS[[#This Row],[Cantidad]]*(VENTAS[[#This Row],[Precio Venta]]-VENTAS[[#This Row],[Costo Unitario SIN Comision]]-VENTAS[[#This Row],[Comisión Unitaria 10%]]-0.01*VENTAS[[#This Row],[Precio Venta]])</f>
        <v>23.6</v>
      </c>
      <c r="M2476" s="46"/>
      <c r="N2476" s="47" t="s">
        <v>27534</v>
      </c>
    </row>
    <row r="2477" ht="34" customHeight="1" spans="1:14">
      <c r="A2477" s="38">
        <v>45824.8016666667</v>
      </c>
      <c r="B2477" s="39"/>
      <c r="C2477" s="39"/>
      <c r="D2477" s="39"/>
      <c r="E2477" s="39" t="s">
        <v>17533</v>
      </c>
      <c r="F2477" s="41" t="s">
        <v>17534</v>
      </c>
      <c r="G2477" s="39">
        <v>1</v>
      </c>
      <c r="H2477" s="42">
        <v>30</v>
      </c>
      <c r="I2477" s="44">
        <f>VENTAS[[#This Row],[Cantidad]]*VENTAS[[#This Row],[Precio Venta]]</f>
        <v>30</v>
      </c>
      <c r="J2477" s="42">
        <f>IF(VENTAS[[#This Row],[Nombre del Gestor]]&gt;1,VENTAS[[#This Row],[Precio Venta]]*10%,0)</f>
        <v>0</v>
      </c>
      <c r="K2477" s="42">
        <f>IFERROR(VLOOKUP(VENTAS[[#This Row],[Código del producto Vendido]],STOCK[],13,FALSE),VENTAS[[#This Row],[Precio Venta]]*0.6)-VENTAS[[#This Row],[Comisión Unitaria 10%]]</f>
        <v>14.05</v>
      </c>
      <c r="L2477" s="42">
        <f>VENTAS[[#This Row],[Cantidad]]*(VENTAS[[#This Row],[Precio Venta]]-VENTAS[[#This Row],[Costo Unitario SIN Comision]]-VENTAS[[#This Row],[Comisión Unitaria 10%]]-0.01*VENTAS[[#This Row],[Precio Venta]])</f>
        <v>15.65</v>
      </c>
      <c r="M2477" s="46"/>
      <c r="N2477" s="47" t="s">
        <v>27535</v>
      </c>
    </row>
    <row r="2478" ht="34" customHeight="1" spans="1:14">
      <c r="A2478" s="38">
        <v>45824.8016666667</v>
      </c>
      <c r="B2478" s="39"/>
      <c r="C2478" s="39"/>
      <c r="D2478" s="39"/>
      <c r="E2478" s="39" t="s">
        <v>18460</v>
      </c>
      <c r="F2478" s="41" t="s">
        <v>18461</v>
      </c>
      <c r="G2478" s="39">
        <v>1</v>
      </c>
      <c r="H2478" s="42">
        <v>40</v>
      </c>
      <c r="I2478" s="44">
        <f>VENTAS[[#This Row],[Cantidad]]*VENTAS[[#This Row],[Precio Venta]]</f>
        <v>40</v>
      </c>
      <c r="J2478" s="42">
        <f>IF(VENTAS[[#This Row],[Nombre del Gestor]]&gt;1,VENTAS[[#This Row],[Precio Venta]]*10%,0)</f>
        <v>0</v>
      </c>
      <c r="K2478" s="42">
        <f>IFERROR(VLOOKUP(VENTAS[[#This Row],[Código del producto Vendido]],STOCK[],13,FALSE),VENTAS[[#This Row],[Precio Venta]]*0.6)-VENTAS[[#This Row],[Comisión Unitaria 10%]]</f>
        <v>16</v>
      </c>
      <c r="L2478" s="42">
        <f>VENTAS[[#This Row],[Cantidad]]*(VENTAS[[#This Row],[Precio Venta]]-VENTAS[[#This Row],[Costo Unitario SIN Comision]]-VENTAS[[#This Row],[Comisión Unitaria 10%]]-0.01*VENTAS[[#This Row],[Precio Venta]])</f>
        <v>23.6</v>
      </c>
      <c r="M2478" s="46"/>
      <c r="N2478" s="47" t="s">
        <v>27536</v>
      </c>
    </row>
    <row r="2479" ht="17" customHeight="1" spans="1:14">
      <c r="A2479" s="38">
        <v>45824.8016666667</v>
      </c>
      <c r="B2479" s="39"/>
      <c r="C2479" s="39"/>
      <c r="D2479" s="39"/>
      <c r="E2479" s="39" t="s">
        <v>27537</v>
      </c>
      <c r="F2479" s="41" t="s">
        <v>20244</v>
      </c>
      <c r="G2479" s="39">
        <v>1</v>
      </c>
      <c r="H2479" s="42">
        <v>10</v>
      </c>
      <c r="I2479" s="44">
        <f>VENTAS[[#This Row],[Cantidad]]*VENTAS[[#This Row],[Precio Venta]]</f>
        <v>10</v>
      </c>
      <c r="J2479" s="42">
        <f>IF(VENTAS[[#This Row],[Nombre del Gestor]]&gt;1,VENTAS[[#This Row],[Precio Venta]]*10%,0)</f>
        <v>0</v>
      </c>
      <c r="K2479" s="42">
        <f>IFERROR(VLOOKUP(VENTAS[[#This Row],[Código del producto Vendido]],STOCK[],13,FALSE),VENTAS[[#This Row],[Precio Venta]]*0.6)-VENTAS[[#This Row],[Comisión Unitaria 10%]]</f>
        <v>6</v>
      </c>
      <c r="L2479" s="42">
        <f>VENTAS[[#This Row],[Cantidad]]*(VENTAS[[#This Row],[Precio Venta]]-VENTAS[[#This Row],[Costo Unitario SIN Comision]]-VENTAS[[#This Row],[Comisión Unitaria 10%]]-0.01*VENTAS[[#This Row],[Precio Venta]])</f>
        <v>3.9</v>
      </c>
      <c r="M2479" s="46"/>
      <c r="N2479" s="47" t="s">
        <v>27538</v>
      </c>
    </row>
    <row r="2480" ht="34" customHeight="1" spans="1:14">
      <c r="A2480" s="38">
        <v>45824.8016666667</v>
      </c>
      <c r="B2480" s="39"/>
      <c r="C2480" s="39"/>
      <c r="D2480" s="39"/>
      <c r="E2480" s="39" t="s">
        <v>27539</v>
      </c>
      <c r="F2480" s="41" t="s">
        <v>27540</v>
      </c>
      <c r="G2480" s="39">
        <v>1</v>
      </c>
      <c r="H2480" s="42">
        <v>30</v>
      </c>
      <c r="I2480" s="44">
        <f>VENTAS[[#This Row],[Cantidad]]*VENTAS[[#This Row],[Precio Venta]]</f>
        <v>30</v>
      </c>
      <c r="J2480" s="42">
        <f>IF(VENTAS[[#This Row],[Nombre del Gestor]]&gt;1,VENTAS[[#This Row],[Precio Venta]]*10%,0)</f>
        <v>0</v>
      </c>
      <c r="K2480" s="42">
        <f>IFERROR(VLOOKUP(VENTAS[[#This Row],[Código del producto Vendido]],STOCK[],13,FALSE),VENTAS[[#This Row],[Precio Venta]]*0.6)-VENTAS[[#This Row],[Comisión Unitaria 10%]]</f>
        <v>18</v>
      </c>
      <c r="L2480" s="42">
        <f>VENTAS[[#This Row],[Cantidad]]*(VENTAS[[#This Row],[Precio Venta]]-VENTAS[[#This Row],[Costo Unitario SIN Comision]]-VENTAS[[#This Row],[Comisión Unitaria 10%]]-0.01*VENTAS[[#This Row],[Precio Venta]])</f>
        <v>11.7</v>
      </c>
      <c r="M2480" s="46"/>
      <c r="N2480" s="47" t="s">
        <v>27541</v>
      </c>
    </row>
    <row r="2481" ht="17" customHeight="1" spans="1:14">
      <c r="A2481" s="38">
        <v>45824.8016666667</v>
      </c>
      <c r="B2481" s="39"/>
      <c r="C2481" s="39"/>
      <c r="D2481" s="39"/>
      <c r="E2481" s="39" t="s">
        <v>19798</v>
      </c>
      <c r="F2481" s="41" t="s">
        <v>19800</v>
      </c>
      <c r="G2481" s="39">
        <v>1</v>
      </c>
      <c r="H2481" s="42">
        <v>3</v>
      </c>
      <c r="I2481" s="44">
        <f>VENTAS[[#This Row],[Cantidad]]*VENTAS[[#This Row],[Precio Venta]]</f>
        <v>3</v>
      </c>
      <c r="J2481" s="42">
        <f>IF(VENTAS[[#This Row],[Nombre del Gestor]]&gt;1,VENTAS[[#This Row],[Precio Venta]]*10%,0)</f>
        <v>0</v>
      </c>
      <c r="K2481" s="42">
        <f>IFERROR(VLOOKUP(VENTAS[[#This Row],[Código del producto Vendido]],STOCK[],13,FALSE),VENTAS[[#This Row],[Precio Venta]]*0.6)-VENTAS[[#This Row],[Comisión Unitaria 10%]]</f>
        <v>6.3</v>
      </c>
      <c r="L2481" s="42">
        <f>VENTAS[[#This Row],[Cantidad]]*(VENTAS[[#This Row],[Precio Venta]]-VENTAS[[#This Row],[Costo Unitario SIN Comision]]-VENTAS[[#This Row],[Comisión Unitaria 10%]]-0.01*VENTAS[[#This Row],[Precio Venta]])</f>
        <v>-3.33</v>
      </c>
      <c r="M2481" s="46"/>
      <c r="N2481" s="47" t="s">
        <v>27542</v>
      </c>
    </row>
    <row r="2482" ht="34" customHeight="1" spans="1:14">
      <c r="A2482" s="38">
        <v>45824.8016666667</v>
      </c>
      <c r="B2482" s="39"/>
      <c r="C2482" s="39"/>
      <c r="D2482" s="39"/>
      <c r="E2482" s="39" t="s">
        <v>27543</v>
      </c>
      <c r="F2482" s="41" t="s">
        <v>27544</v>
      </c>
      <c r="G2482" s="39">
        <v>1</v>
      </c>
      <c r="H2482" s="42">
        <v>30</v>
      </c>
      <c r="I2482" s="44">
        <f>VENTAS[[#This Row],[Cantidad]]*VENTAS[[#This Row],[Precio Venta]]</f>
        <v>30</v>
      </c>
      <c r="J2482" s="42">
        <f>IF(VENTAS[[#This Row],[Nombre del Gestor]]&gt;1,VENTAS[[#This Row],[Precio Venta]]*10%,0)</f>
        <v>0</v>
      </c>
      <c r="K2482" s="42">
        <f>IFERROR(VLOOKUP(VENTAS[[#This Row],[Código del producto Vendido]],STOCK[],13,FALSE),VENTAS[[#This Row],[Precio Venta]]*0.6)-VENTAS[[#This Row],[Comisión Unitaria 10%]]</f>
        <v>18</v>
      </c>
      <c r="L2482" s="42">
        <f>VENTAS[[#This Row],[Cantidad]]*(VENTAS[[#This Row],[Precio Venta]]-VENTAS[[#This Row],[Costo Unitario SIN Comision]]-VENTAS[[#This Row],[Comisión Unitaria 10%]]-0.01*VENTAS[[#This Row],[Precio Venta]])</f>
        <v>11.7</v>
      </c>
      <c r="M2482" s="46"/>
      <c r="N2482" s="47" t="s">
        <v>27545</v>
      </c>
    </row>
    <row r="2483" ht="34" customHeight="1" spans="1:14">
      <c r="A2483" s="38">
        <v>45824.8016666667</v>
      </c>
      <c r="B2483" s="39"/>
      <c r="C2483" s="39"/>
      <c r="D2483" s="39"/>
      <c r="E2483" s="39" t="s">
        <v>27546</v>
      </c>
      <c r="F2483" s="41" t="s">
        <v>27547</v>
      </c>
      <c r="G2483" s="39">
        <v>1</v>
      </c>
      <c r="H2483" s="42">
        <v>30</v>
      </c>
      <c r="I2483" s="44">
        <f>VENTAS[[#This Row],[Cantidad]]*VENTAS[[#This Row],[Precio Venta]]</f>
        <v>30</v>
      </c>
      <c r="J2483" s="42">
        <f>IF(VENTAS[[#This Row],[Nombre del Gestor]]&gt;1,VENTAS[[#This Row],[Precio Venta]]*10%,0)</f>
        <v>0</v>
      </c>
      <c r="K2483" s="42">
        <f>IFERROR(VLOOKUP(VENTAS[[#This Row],[Código del producto Vendido]],STOCK[],13,FALSE),VENTAS[[#This Row],[Precio Venta]]*0.6)-VENTAS[[#This Row],[Comisión Unitaria 10%]]</f>
        <v>18</v>
      </c>
      <c r="L2483" s="42">
        <f>VENTAS[[#This Row],[Cantidad]]*(VENTAS[[#This Row],[Precio Venta]]-VENTAS[[#This Row],[Costo Unitario SIN Comision]]-VENTAS[[#This Row],[Comisión Unitaria 10%]]-0.01*VENTAS[[#This Row],[Precio Venta]])</f>
        <v>11.7</v>
      </c>
      <c r="M2483" s="46"/>
      <c r="N2483" s="47" t="s">
        <v>27548</v>
      </c>
    </row>
    <row r="2484" ht="17" customHeight="1" spans="1:14">
      <c r="A2484" s="38">
        <v>45825.3384143518</v>
      </c>
      <c r="B2484" s="39"/>
      <c r="C2484" s="39"/>
      <c r="D2484" s="39"/>
      <c r="E2484" s="39" t="s">
        <v>27549</v>
      </c>
      <c r="F2484" s="41" t="s">
        <v>19265</v>
      </c>
      <c r="G2484" s="39">
        <v>1</v>
      </c>
      <c r="H2484" s="42">
        <v>30</v>
      </c>
      <c r="I2484" s="44">
        <f>VENTAS[[#This Row],[Cantidad]]*VENTAS[[#This Row],[Precio Venta]]</f>
        <v>30</v>
      </c>
      <c r="J2484" s="42">
        <f>IF(VENTAS[[#This Row],[Nombre del Gestor]]&gt;1,VENTAS[[#This Row],[Precio Venta]]*10%,0)</f>
        <v>0</v>
      </c>
      <c r="K2484" s="42">
        <f>IFERROR(VLOOKUP(VENTAS[[#This Row],[Código del producto Vendido]],STOCK[],13,FALSE),VENTAS[[#This Row],[Precio Venta]]*0.6)-VENTAS[[#This Row],[Comisión Unitaria 10%]]</f>
        <v>18</v>
      </c>
      <c r="L2484" s="42">
        <f>VENTAS[[#This Row],[Cantidad]]*(VENTAS[[#This Row],[Precio Venta]]-VENTAS[[#This Row],[Costo Unitario SIN Comision]]-VENTAS[[#This Row],[Comisión Unitaria 10%]]-0.01*VENTAS[[#This Row],[Precio Venta]])</f>
        <v>11.7</v>
      </c>
      <c r="M2484" s="46"/>
      <c r="N2484" s="47" t="s">
        <v>27550</v>
      </c>
    </row>
    <row r="2485" ht="34" customHeight="1" spans="1:14">
      <c r="A2485" s="38">
        <v>45825.3393055556</v>
      </c>
      <c r="B2485" s="39"/>
      <c r="C2485" s="39"/>
      <c r="D2485" s="39"/>
      <c r="E2485" s="39" t="s">
        <v>17558</v>
      </c>
      <c r="F2485" s="41" t="s">
        <v>17557</v>
      </c>
      <c r="G2485" s="39">
        <v>1</v>
      </c>
      <c r="H2485" s="42">
        <v>30</v>
      </c>
      <c r="I2485" s="44">
        <f>VENTAS[[#This Row],[Cantidad]]*VENTAS[[#This Row],[Precio Venta]]</f>
        <v>30</v>
      </c>
      <c r="J2485" s="42">
        <f>IF(VENTAS[[#This Row],[Nombre del Gestor]]&gt;1,VENTAS[[#This Row],[Precio Venta]]*10%,0)</f>
        <v>0</v>
      </c>
      <c r="K2485" s="42">
        <f>IFERROR(VLOOKUP(VENTAS[[#This Row],[Código del producto Vendido]],STOCK[],13,FALSE),VENTAS[[#This Row],[Precio Venta]]*0.6)-VENTAS[[#This Row],[Comisión Unitaria 10%]]</f>
        <v>11.8</v>
      </c>
      <c r="L2485" s="42">
        <f>VENTAS[[#This Row],[Cantidad]]*(VENTAS[[#This Row],[Precio Venta]]-VENTAS[[#This Row],[Costo Unitario SIN Comision]]-VENTAS[[#This Row],[Comisión Unitaria 10%]]-0.01*VENTAS[[#This Row],[Precio Venta]])</f>
        <v>17.9</v>
      </c>
      <c r="M2485" s="46"/>
      <c r="N2485" s="47" t="s">
        <v>27551</v>
      </c>
    </row>
    <row r="2486" ht="17" customHeight="1" spans="1:14">
      <c r="A2486" s="38">
        <v>45825.3393055556</v>
      </c>
      <c r="B2486" s="39"/>
      <c r="C2486" s="39"/>
      <c r="D2486" s="39"/>
      <c r="E2486" s="39" t="s">
        <v>27552</v>
      </c>
      <c r="F2486" s="41" t="s">
        <v>27553</v>
      </c>
      <c r="G2486" s="39">
        <v>1</v>
      </c>
      <c r="H2486" s="42">
        <v>30</v>
      </c>
      <c r="I2486" s="44">
        <f>VENTAS[[#This Row],[Cantidad]]*VENTAS[[#This Row],[Precio Venta]]</f>
        <v>30</v>
      </c>
      <c r="J2486" s="42">
        <f>IF(VENTAS[[#This Row],[Nombre del Gestor]]&gt;1,VENTAS[[#This Row],[Precio Venta]]*10%,0)</f>
        <v>0</v>
      </c>
      <c r="K2486" s="42">
        <f>IFERROR(VLOOKUP(VENTAS[[#This Row],[Código del producto Vendido]],STOCK[],13,FALSE),VENTAS[[#This Row],[Precio Venta]]*0.6)-VENTAS[[#This Row],[Comisión Unitaria 10%]]</f>
        <v>18</v>
      </c>
      <c r="L2486" s="42">
        <f>VENTAS[[#This Row],[Cantidad]]*(VENTAS[[#This Row],[Precio Venta]]-VENTAS[[#This Row],[Costo Unitario SIN Comision]]-VENTAS[[#This Row],[Comisión Unitaria 10%]]-0.01*VENTAS[[#This Row],[Precio Venta]])</f>
        <v>11.7</v>
      </c>
      <c r="M2486" s="46"/>
      <c r="N2486" s="47" t="s">
        <v>27554</v>
      </c>
    </row>
    <row r="2487" ht="34" customHeight="1" spans="1:14">
      <c r="A2487" s="38">
        <v>45825.4397106481</v>
      </c>
      <c r="B2487" s="39"/>
      <c r="C2487" s="39"/>
      <c r="D2487" s="39"/>
      <c r="E2487" s="39" t="s">
        <v>27555</v>
      </c>
      <c r="F2487" s="41" t="s">
        <v>27556</v>
      </c>
      <c r="G2487" s="39">
        <v>1</v>
      </c>
      <c r="H2487" s="42">
        <v>35</v>
      </c>
      <c r="I2487" s="44">
        <f>VENTAS[[#This Row],[Cantidad]]*VENTAS[[#This Row],[Precio Venta]]</f>
        <v>35</v>
      </c>
      <c r="J2487" s="42">
        <f>IF(VENTAS[[#This Row],[Nombre del Gestor]]&gt;1,VENTAS[[#This Row],[Precio Venta]]*10%,0)</f>
        <v>0</v>
      </c>
      <c r="K2487" s="42">
        <f>IFERROR(VLOOKUP(VENTAS[[#This Row],[Código del producto Vendido]],STOCK[],13,FALSE),VENTAS[[#This Row],[Precio Venta]]*0.6)-VENTAS[[#This Row],[Comisión Unitaria 10%]]</f>
        <v>21</v>
      </c>
      <c r="L2487" s="42">
        <f>VENTAS[[#This Row],[Cantidad]]*(VENTAS[[#This Row],[Precio Venta]]-VENTAS[[#This Row],[Costo Unitario SIN Comision]]-VENTAS[[#This Row],[Comisión Unitaria 10%]]-0.01*VENTAS[[#This Row],[Precio Venta]])</f>
        <v>13.65</v>
      </c>
      <c r="M2487" s="46"/>
      <c r="N2487" s="47" t="s">
        <v>27557</v>
      </c>
    </row>
    <row r="2488" ht="34" customHeight="1" spans="1:14">
      <c r="A2488" s="38">
        <v>45825.8887268519</v>
      </c>
      <c r="B2488" s="39"/>
      <c r="C2488" s="39"/>
      <c r="D2488" s="39"/>
      <c r="E2488" s="39" t="s">
        <v>27558</v>
      </c>
      <c r="F2488" s="41" t="s">
        <v>19194</v>
      </c>
      <c r="G2488" s="39">
        <v>1</v>
      </c>
      <c r="H2488" s="42">
        <v>35</v>
      </c>
      <c r="I2488" s="44">
        <f>VENTAS[[#This Row],[Cantidad]]*VENTAS[[#This Row],[Precio Venta]]</f>
        <v>35</v>
      </c>
      <c r="J2488" s="42">
        <f>IF(VENTAS[[#This Row],[Nombre del Gestor]]&gt;1,VENTAS[[#This Row],[Precio Venta]]*10%,0)</f>
        <v>0</v>
      </c>
      <c r="K2488" s="42">
        <f>IFERROR(VLOOKUP(VENTAS[[#This Row],[Código del producto Vendido]],STOCK[],13,FALSE),VENTAS[[#This Row],[Precio Venta]]*0.6)-VENTAS[[#This Row],[Comisión Unitaria 10%]]</f>
        <v>21</v>
      </c>
      <c r="L2488" s="42">
        <f>VENTAS[[#This Row],[Cantidad]]*(VENTAS[[#This Row],[Precio Venta]]-VENTAS[[#This Row],[Costo Unitario SIN Comision]]-VENTAS[[#This Row],[Comisión Unitaria 10%]]-0.01*VENTAS[[#This Row],[Precio Venta]])</f>
        <v>13.65</v>
      </c>
      <c r="M2488" s="46"/>
      <c r="N2488" s="47" t="s">
        <v>27559</v>
      </c>
    </row>
    <row r="2489" ht="17" customHeight="1" spans="1:14">
      <c r="A2489" s="38">
        <v>45825.8892013889</v>
      </c>
      <c r="B2489" s="39"/>
      <c r="C2489" s="39"/>
      <c r="D2489" s="39"/>
      <c r="E2489" s="39" t="s">
        <v>27560</v>
      </c>
      <c r="F2489" s="41" t="s">
        <v>20387</v>
      </c>
      <c r="G2489" s="39">
        <v>1</v>
      </c>
      <c r="H2489" s="42">
        <v>35</v>
      </c>
      <c r="I2489" s="44">
        <f>VENTAS[[#This Row],[Cantidad]]*VENTAS[[#This Row],[Precio Venta]]</f>
        <v>35</v>
      </c>
      <c r="J2489" s="42">
        <f>IF(VENTAS[[#This Row],[Nombre del Gestor]]&gt;1,VENTAS[[#This Row],[Precio Venta]]*10%,0)</f>
        <v>0</v>
      </c>
      <c r="K2489" s="42">
        <f>IFERROR(VLOOKUP(VENTAS[[#This Row],[Código del producto Vendido]],STOCK[],13,FALSE),VENTAS[[#This Row],[Precio Venta]]*0.6)-VENTAS[[#This Row],[Comisión Unitaria 10%]]</f>
        <v>21</v>
      </c>
      <c r="L2489" s="42">
        <f>VENTAS[[#This Row],[Cantidad]]*(VENTAS[[#This Row],[Precio Venta]]-VENTAS[[#This Row],[Costo Unitario SIN Comision]]-VENTAS[[#This Row],[Comisión Unitaria 10%]]-0.01*VENTAS[[#This Row],[Precio Venta]])</f>
        <v>13.65</v>
      </c>
      <c r="M2489" s="46"/>
      <c r="N2489" s="47" t="s">
        <v>27561</v>
      </c>
    </row>
    <row r="2490" ht="34" customHeight="1" spans="1:14">
      <c r="A2490" s="38">
        <v>45825.8901736111</v>
      </c>
      <c r="B2490" s="39"/>
      <c r="C2490" s="39"/>
      <c r="D2490" s="39"/>
      <c r="E2490" s="39" t="s">
        <v>27562</v>
      </c>
      <c r="F2490" s="41" t="s">
        <v>18513</v>
      </c>
      <c r="G2490" s="39">
        <v>1</v>
      </c>
      <c r="H2490" s="42">
        <v>35</v>
      </c>
      <c r="I2490" s="44">
        <f>VENTAS[[#This Row],[Cantidad]]*VENTAS[[#This Row],[Precio Venta]]</f>
        <v>35</v>
      </c>
      <c r="J2490" s="42">
        <f>IF(VENTAS[[#This Row],[Nombre del Gestor]]&gt;1,VENTAS[[#This Row],[Precio Venta]]*10%,0)</f>
        <v>0</v>
      </c>
      <c r="K2490" s="42">
        <f>IFERROR(VLOOKUP(VENTAS[[#This Row],[Código del producto Vendido]],STOCK[],13,FALSE),VENTAS[[#This Row],[Precio Venta]]*0.6)-VENTAS[[#This Row],[Comisión Unitaria 10%]]</f>
        <v>21</v>
      </c>
      <c r="L2490" s="42">
        <f>VENTAS[[#This Row],[Cantidad]]*(VENTAS[[#This Row],[Precio Venta]]-VENTAS[[#This Row],[Costo Unitario SIN Comision]]-VENTAS[[#This Row],[Comisión Unitaria 10%]]-0.01*VENTAS[[#This Row],[Precio Venta]])</f>
        <v>13.65</v>
      </c>
      <c r="M2490" s="46"/>
      <c r="N2490" s="47" t="s">
        <v>27563</v>
      </c>
    </row>
    <row r="2491" ht="17" customHeight="1" spans="1:14">
      <c r="A2491" s="38">
        <v>45825.8901736111</v>
      </c>
      <c r="B2491" s="39"/>
      <c r="C2491" s="39"/>
      <c r="D2491" s="39"/>
      <c r="E2491" s="39" t="s">
        <v>27564</v>
      </c>
      <c r="F2491" s="41" t="s">
        <v>20048</v>
      </c>
      <c r="G2491" s="39">
        <v>1</v>
      </c>
      <c r="H2491" s="42">
        <v>20</v>
      </c>
      <c r="I2491" s="44">
        <f>VENTAS[[#This Row],[Cantidad]]*VENTAS[[#This Row],[Precio Venta]]</f>
        <v>20</v>
      </c>
      <c r="J2491" s="42">
        <f>IF(VENTAS[[#This Row],[Nombre del Gestor]]&gt;1,VENTAS[[#This Row],[Precio Venta]]*10%,0)</f>
        <v>0</v>
      </c>
      <c r="K2491" s="42">
        <f>IFERROR(VLOOKUP(VENTAS[[#This Row],[Código del producto Vendido]],STOCK[],13,FALSE),VENTAS[[#This Row],[Precio Venta]]*0.6)-VENTAS[[#This Row],[Comisión Unitaria 10%]]</f>
        <v>12</v>
      </c>
      <c r="L2491" s="42">
        <f>VENTAS[[#This Row],[Cantidad]]*(VENTAS[[#This Row],[Precio Venta]]-VENTAS[[#This Row],[Costo Unitario SIN Comision]]-VENTAS[[#This Row],[Comisión Unitaria 10%]]-0.01*VENTAS[[#This Row],[Precio Venta]])</f>
        <v>7.8</v>
      </c>
      <c r="M2491" s="46"/>
      <c r="N2491" s="47" t="s">
        <v>27565</v>
      </c>
    </row>
    <row r="2492" ht="34" customHeight="1" spans="1:14">
      <c r="A2492" s="38">
        <v>45825.8901736111</v>
      </c>
      <c r="B2492" s="39"/>
      <c r="C2492" s="39"/>
      <c r="D2492" s="39"/>
      <c r="E2492" s="39" t="s">
        <v>27566</v>
      </c>
      <c r="F2492" s="41" t="s">
        <v>27567</v>
      </c>
      <c r="G2492" s="39">
        <v>1</v>
      </c>
      <c r="H2492" s="42">
        <v>35</v>
      </c>
      <c r="I2492" s="44">
        <f>VENTAS[[#This Row],[Cantidad]]*VENTAS[[#This Row],[Precio Venta]]</f>
        <v>35</v>
      </c>
      <c r="J2492" s="42">
        <f>IF(VENTAS[[#This Row],[Nombre del Gestor]]&gt;1,VENTAS[[#This Row],[Precio Venta]]*10%,0)</f>
        <v>0</v>
      </c>
      <c r="K2492" s="42">
        <f>IFERROR(VLOOKUP(VENTAS[[#This Row],[Código del producto Vendido]],STOCK[],13,FALSE),VENTAS[[#This Row],[Precio Venta]]*0.6)-VENTAS[[#This Row],[Comisión Unitaria 10%]]</f>
        <v>21</v>
      </c>
      <c r="L2492" s="42">
        <f>VENTAS[[#This Row],[Cantidad]]*(VENTAS[[#This Row],[Precio Venta]]-VENTAS[[#This Row],[Costo Unitario SIN Comision]]-VENTAS[[#This Row],[Comisión Unitaria 10%]]-0.01*VENTAS[[#This Row],[Precio Venta]])</f>
        <v>13.65</v>
      </c>
      <c r="M2492" s="46"/>
      <c r="N2492" s="47" t="s">
        <v>27568</v>
      </c>
    </row>
    <row r="2493" ht="34" customHeight="1" spans="1:14">
      <c r="A2493" s="38">
        <v>45825.8901736111</v>
      </c>
      <c r="B2493" s="39"/>
      <c r="C2493" s="39"/>
      <c r="D2493" s="39"/>
      <c r="E2493" s="39" t="s">
        <v>27569</v>
      </c>
      <c r="F2493" s="41" t="s">
        <v>20429</v>
      </c>
      <c r="G2493" s="39">
        <v>1</v>
      </c>
      <c r="H2493" s="42">
        <v>30</v>
      </c>
      <c r="I2493" s="44">
        <f>VENTAS[[#This Row],[Cantidad]]*VENTAS[[#This Row],[Precio Venta]]</f>
        <v>30</v>
      </c>
      <c r="J2493" s="42">
        <f>IF(VENTAS[[#This Row],[Nombre del Gestor]]&gt;1,VENTAS[[#This Row],[Precio Venta]]*10%,0)</f>
        <v>0</v>
      </c>
      <c r="K2493" s="42">
        <f>IFERROR(VLOOKUP(VENTAS[[#This Row],[Código del producto Vendido]],STOCK[],13,FALSE),VENTAS[[#This Row],[Precio Venta]]*0.6)-VENTAS[[#This Row],[Comisión Unitaria 10%]]</f>
        <v>18</v>
      </c>
      <c r="L2493" s="42">
        <f>VENTAS[[#This Row],[Cantidad]]*(VENTAS[[#This Row],[Precio Venta]]-VENTAS[[#This Row],[Costo Unitario SIN Comision]]-VENTAS[[#This Row],[Comisión Unitaria 10%]]-0.01*VENTAS[[#This Row],[Precio Venta]])</f>
        <v>11.7</v>
      </c>
      <c r="M2493" s="46"/>
      <c r="N2493" s="47" t="s">
        <v>27570</v>
      </c>
    </row>
    <row r="2494" ht="17" customHeight="1" spans="1:14">
      <c r="A2494" s="38">
        <v>45826.7157060185</v>
      </c>
      <c r="B2494" s="39"/>
      <c r="C2494" s="39"/>
      <c r="D2494" s="39" t="s">
        <v>23671</v>
      </c>
      <c r="E2494" s="39" t="s">
        <v>27571</v>
      </c>
      <c r="F2494" s="41" t="s">
        <v>20173</v>
      </c>
      <c r="G2494" s="39">
        <v>1</v>
      </c>
      <c r="H2494" s="42">
        <v>35</v>
      </c>
      <c r="I2494" s="44">
        <f>VENTAS[[#This Row],[Cantidad]]*VENTAS[[#This Row],[Precio Venta]]</f>
        <v>35</v>
      </c>
      <c r="J2494" s="42">
        <f>IF(VENTAS[[#This Row],[Nombre del Gestor]]&gt;1,VENTAS[[#This Row],[Precio Venta]]*10%,0)</f>
        <v>3.5</v>
      </c>
      <c r="K2494" s="42">
        <f>IFERROR(VLOOKUP(VENTAS[[#This Row],[Código del producto Vendido]],STOCK[],13,FALSE),VENTAS[[#This Row],[Precio Venta]]*0.6)-VENTAS[[#This Row],[Comisión Unitaria 10%]]</f>
        <v>17.5</v>
      </c>
      <c r="L2494" s="42">
        <f>VENTAS[[#This Row],[Cantidad]]*(VENTAS[[#This Row],[Precio Venta]]-VENTAS[[#This Row],[Costo Unitario SIN Comision]]-VENTAS[[#This Row],[Comisión Unitaria 10%]]-0.01*VENTAS[[#This Row],[Precio Venta]])</f>
        <v>13.65</v>
      </c>
      <c r="M2494" s="46"/>
      <c r="N2494" s="47" t="s">
        <v>27572</v>
      </c>
    </row>
    <row r="2495" ht="34" customHeight="1" spans="1:14">
      <c r="A2495" s="38">
        <v>45826.7157060185</v>
      </c>
      <c r="B2495" s="39"/>
      <c r="C2495" s="39"/>
      <c r="D2495" s="39" t="s">
        <v>23671</v>
      </c>
      <c r="E2495" s="39" t="s">
        <v>27573</v>
      </c>
      <c r="F2495" s="41" t="s">
        <v>27574</v>
      </c>
      <c r="G2495" s="39">
        <v>1</v>
      </c>
      <c r="H2495" s="42">
        <v>30</v>
      </c>
      <c r="I2495" s="44">
        <f>VENTAS[[#This Row],[Cantidad]]*VENTAS[[#This Row],[Precio Venta]]</f>
        <v>30</v>
      </c>
      <c r="J2495" s="42">
        <f>IF(VENTAS[[#This Row],[Nombre del Gestor]]&gt;1,VENTAS[[#This Row],[Precio Venta]]*10%,0)</f>
        <v>3</v>
      </c>
      <c r="K2495" s="42">
        <f>IFERROR(VLOOKUP(VENTAS[[#This Row],[Código del producto Vendido]],STOCK[],13,FALSE),VENTAS[[#This Row],[Precio Venta]]*0.6)-VENTAS[[#This Row],[Comisión Unitaria 10%]]</f>
        <v>15</v>
      </c>
      <c r="L2495" s="42">
        <f>VENTAS[[#This Row],[Cantidad]]*(VENTAS[[#This Row],[Precio Venta]]-VENTAS[[#This Row],[Costo Unitario SIN Comision]]-VENTAS[[#This Row],[Comisión Unitaria 10%]]-0.01*VENTAS[[#This Row],[Precio Venta]])</f>
        <v>11.7</v>
      </c>
      <c r="M2495" s="46"/>
      <c r="N2495" s="47" t="s">
        <v>27575</v>
      </c>
    </row>
    <row r="2496" ht="17" customHeight="1" spans="1:14">
      <c r="A2496" s="38">
        <v>45826.7171875</v>
      </c>
      <c r="B2496" s="39"/>
      <c r="C2496" s="39"/>
      <c r="D2496" s="39" t="s">
        <v>25960</v>
      </c>
      <c r="E2496" s="39" t="s">
        <v>18172</v>
      </c>
      <c r="F2496" s="41" t="s">
        <v>18173</v>
      </c>
      <c r="G2496" s="39">
        <v>1</v>
      </c>
      <c r="H2496" s="42">
        <v>30</v>
      </c>
      <c r="I2496" s="44">
        <f>VENTAS[[#This Row],[Cantidad]]*VENTAS[[#This Row],[Precio Venta]]</f>
        <v>30</v>
      </c>
      <c r="J2496" s="42">
        <f>IF(VENTAS[[#This Row],[Nombre del Gestor]]&gt;1,VENTAS[[#This Row],[Precio Venta]]*10%,0)</f>
        <v>3</v>
      </c>
      <c r="K2496" s="42">
        <f>IFERROR(VLOOKUP(VENTAS[[#This Row],[Código del producto Vendido]],STOCK[],13,FALSE),VENTAS[[#This Row],[Precio Venta]]*0.6)-VENTAS[[#This Row],[Comisión Unitaria 10%]]</f>
        <v>12</v>
      </c>
      <c r="L2496" s="42">
        <f>VENTAS[[#This Row],[Cantidad]]*(VENTAS[[#This Row],[Precio Venta]]-VENTAS[[#This Row],[Costo Unitario SIN Comision]]-VENTAS[[#This Row],[Comisión Unitaria 10%]]-0.01*VENTAS[[#This Row],[Precio Venta]])</f>
        <v>14.7</v>
      </c>
      <c r="M2496" s="46"/>
      <c r="N2496" s="47" t="s">
        <v>27576</v>
      </c>
    </row>
    <row r="2497" ht="34" customHeight="1" spans="1:14">
      <c r="A2497" s="38">
        <v>45826.7723148148</v>
      </c>
      <c r="B2497" s="39"/>
      <c r="C2497" s="39"/>
      <c r="D2497" s="39"/>
      <c r="E2497" s="39" t="s">
        <v>19936</v>
      </c>
      <c r="F2497" s="41" t="s">
        <v>19937</v>
      </c>
      <c r="G2497" s="39">
        <v>1</v>
      </c>
      <c r="H2497" s="42">
        <v>35</v>
      </c>
      <c r="I2497" s="44">
        <f>VENTAS[[#This Row],[Cantidad]]*VENTAS[[#This Row],[Precio Venta]]</f>
        <v>35</v>
      </c>
      <c r="J2497" s="42">
        <f>IF(VENTAS[[#This Row],[Nombre del Gestor]]&gt;1,VENTAS[[#This Row],[Precio Venta]]*10%,0)</f>
        <v>0</v>
      </c>
      <c r="K2497" s="42">
        <f>IFERROR(VLOOKUP(VENTAS[[#This Row],[Código del producto Vendido]],STOCK[],13,FALSE),VENTAS[[#This Row],[Precio Venta]]*0.6)-VENTAS[[#This Row],[Comisión Unitaria 10%]]</f>
        <v>15.5</v>
      </c>
      <c r="L2497" s="42">
        <f>VENTAS[[#This Row],[Cantidad]]*(VENTAS[[#This Row],[Precio Venta]]-VENTAS[[#This Row],[Costo Unitario SIN Comision]]-VENTAS[[#This Row],[Comisión Unitaria 10%]]-0.01*VENTAS[[#This Row],[Precio Venta]])</f>
        <v>19.15</v>
      </c>
      <c r="M2497" s="46"/>
      <c r="N2497" s="47" t="s">
        <v>27577</v>
      </c>
    </row>
    <row r="2498" ht="34" customHeight="1" spans="1:14">
      <c r="A2498" s="38">
        <v>45827.515775463</v>
      </c>
      <c r="B2498" s="39"/>
      <c r="C2498" s="39"/>
      <c r="D2498" s="39"/>
      <c r="E2498" s="39" t="s">
        <v>27578</v>
      </c>
      <c r="F2498" s="41" t="s">
        <v>27579</v>
      </c>
      <c r="G2498" s="39">
        <v>1</v>
      </c>
      <c r="H2498" s="42">
        <v>30</v>
      </c>
      <c r="I2498" s="44">
        <f>VENTAS[[#This Row],[Cantidad]]*VENTAS[[#This Row],[Precio Venta]]</f>
        <v>30</v>
      </c>
      <c r="J2498" s="42">
        <f>IF(VENTAS[[#This Row],[Nombre del Gestor]]&gt;1,VENTAS[[#This Row],[Precio Venta]]*10%,0)</f>
        <v>0</v>
      </c>
      <c r="K2498" s="42">
        <f>IFERROR(VLOOKUP(VENTAS[[#This Row],[Código del producto Vendido]],STOCK[],13,FALSE),VENTAS[[#This Row],[Precio Venta]]*0.6)-VENTAS[[#This Row],[Comisión Unitaria 10%]]</f>
        <v>18</v>
      </c>
      <c r="L2498" s="42">
        <f>VENTAS[[#This Row],[Cantidad]]*(VENTAS[[#This Row],[Precio Venta]]-VENTAS[[#This Row],[Costo Unitario SIN Comision]]-VENTAS[[#This Row],[Comisión Unitaria 10%]]-0.01*VENTAS[[#This Row],[Precio Venta]])</f>
        <v>11.7</v>
      </c>
      <c r="M2498" s="46"/>
      <c r="N2498" s="47" t="s">
        <v>27580</v>
      </c>
    </row>
    <row r="2499" ht="17" customHeight="1" spans="1:14">
      <c r="A2499" s="38">
        <v>45827.515775463</v>
      </c>
      <c r="B2499" s="39"/>
      <c r="C2499" s="39"/>
      <c r="D2499" s="39"/>
      <c r="E2499" s="39" t="s">
        <v>27581</v>
      </c>
      <c r="F2499" s="41" t="s">
        <v>27582</v>
      </c>
      <c r="G2499" s="39">
        <v>1</v>
      </c>
      <c r="H2499" s="42">
        <v>28</v>
      </c>
      <c r="I2499" s="44">
        <f>VENTAS[[#This Row],[Cantidad]]*VENTAS[[#This Row],[Precio Venta]]</f>
        <v>28</v>
      </c>
      <c r="J2499" s="42">
        <f>IF(VENTAS[[#This Row],[Nombre del Gestor]]&gt;1,VENTAS[[#This Row],[Precio Venta]]*10%,0)</f>
        <v>0</v>
      </c>
      <c r="K2499" s="42">
        <f>IFERROR(VLOOKUP(VENTAS[[#This Row],[Código del producto Vendido]],STOCK[],13,FALSE),VENTAS[[#This Row],[Precio Venta]]*0.6)-VENTAS[[#This Row],[Comisión Unitaria 10%]]</f>
        <v>16.8</v>
      </c>
      <c r="L2499" s="42">
        <f>VENTAS[[#This Row],[Cantidad]]*(VENTAS[[#This Row],[Precio Venta]]-VENTAS[[#This Row],[Costo Unitario SIN Comision]]-VENTAS[[#This Row],[Comisión Unitaria 10%]]-0.01*VENTAS[[#This Row],[Precio Venta]])</f>
        <v>10.92</v>
      </c>
      <c r="M2499" s="46"/>
      <c r="N2499" s="47" t="s">
        <v>27583</v>
      </c>
    </row>
    <row r="2500" ht="34" customHeight="1" spans="1:14">
      <c r="A2500" s="38">
        <v>45827.515775463</v>
      </c>
      <c r="B2500" s="39"/>
      <c r="C2500" s="39"/>
      <c r="D2500" s="39"/>
      <c r="E2500" s="39" t="s">
        <v>27238</v>
      </c>
      <c r="F2500" s="41" t="s">
        <v>26824</v>
      </c>
      <c r="G2500" s="39">
        <v>1</v>
      </c>
      <c r="H2500" s="42">
        <v>28</v>
      </c>
      <c r="I2500" s="44">
        <f>VENTAS[[#This Row],[Cantidad]]*VENTAS[[#This Row],[Precio Venta]]</f>
        <v>28</v>
      </c>
      <c r="J2500" s="42">
        <f>IF(VENTAS[[#This Row],[Nombre del Gestor]]&gt;1,VENTAS[[#This Row],[Precio Venta]]*10%,0)</f>
        <v>0</v>
      </c>
      <c r="K2500" s="42">
        <f>IFERROR(VLOOKUP(VENTAS[[#This Row],[Código del producto Vendido]],STOCK[],13,FALSE),VENTAS[[#This Row],[Precio Venta]]*0.6)-VENTAS[[#This Row],[Comisión Unitaria 10%]]</f>
        <v>16.8</v>
      </c>
      <c r="L2500" s="42">
        <f>VENTAS[[#This Row],[Cantidad]]*(VENTAS[[#This Row],[Precio Venta]]-VENTAS[[#This Row],[Costo Unitario SIN Comision]]-VENTAS[[#This Row],[Comisión Unitaria 10%]]-0.01*VENTAS[[#This Row],[Precio Venta]])</f>
        <v>10.92</v>
      </c>
      <c r="M2500" s="46"/>
      <c r="N2500" s="47" t="s">
        <v>27584</v>
      </c>
    </row>
    <row r="2501" ht="17" customHeight="1" spans="1:14">
      <c r="A2501" s="38">
        <v>45827.515775463</v>
      </c>
      <c r="B2501" s="39"/>
      <c r="C2501" s="39"/>
      <c r="D2501" s="39"/>
      <c r="E2501" s="39" t="s">
        <v>16915</v>
      </c>
      <c r="F2501" s="41" t="s">
        <v>16916</v>
      </c>
      <c r="G2501" s="39">
        <v>1</v>
      </c>
      <c r="H2501" s="42">
        <v>18</v>
      </c>
      <c r="I2501" s="44">
        <f>VENTAS[[#This Row],[Cantidad]]*VENTAS[[#This Row],[Precio Venta]]</f>
        <v>18</v>
      </c>
      <c r="J2501" s="42">
        <f>IF(VENTAS[[#This Row],[Nombre del Gestor]]&gt;1,VENTAS[[#This Row],[Precio Venta]]*10%,0)</f>
        <v>0</v>
      </c>
      <c r="K2501" s="42">
        <f>IFERROR(VLOOKUP(VENTAS[[#This Row],[Código del producto Vendido]],STOCK[],13,FALSE),VENTAS[[#This Row],[Precio Venta]]*0.6)-VENTAS[[#This Row],[Comisión Unitaria 10%]]</f>
        <v>10.5</v>
      </c>
      <c r="L2501" s="42">
        <f>VENTAS[[#This Row],[Cantidad]]*(VENTAS[[#This Row],[Precio Venta]]-VENTAS[[#This Row],[Costo Unitario SIN Comision]]-VENTAS[[#This Row],[Comisión Unitaria 10%]]-0.01*VENTAS[[#This Row],[Precio Venta]])</f>
        <v>7.32</v>
      </c>
      <c r="M2501" s="46"/>
      <c r="N2501" s="47" t="s">
        <v>27585</v>
      </c>
    </row>
    <row r="2502" ht="34" customHeight="1" spans="1:14">
      <c r="A2502" s="38">
        <v>45827.515775463</v>
      </c>
      <c r="B2502" s="39"/>
      <c r="C2502" s="39"/>
      <c r="D2502" s="39"/>
      <c r="E2502" s="39" t="s">
        <v>27586</v>
      </c>
      <c r="F2502" s="41" t="s">
        <v>27587</v>
      </c>
      <c r="G2502" s="39">
        <v>1</v>
      </c>
      <c r="H2502" s="42">
        <v>20</v>
      </c>
      <c r="I2502" s="44">
        <f>VENTAS[[#This Row],[Cantidad]]*VENTAS[[#This Row],[Precio Venta]]</f>
        <v>20</v>
      </c>
      <c r="J2502" s="42">
        <f>IF(VENTAS[[#This Row],[Nombre del Gestor]]&gt;1,VENTAS[[#This Row],[Precio Venta]]*10%,0)</f>
        <v>0</v>
      </c>
      <c r="K2502" s="42">
        <f>IFERROR(VLOOKUP(VENTAS[[#This Row],[Código del producto Vendido]],STOCK[],13,FALSE),VENTAS[[#This Row],[Precio Venta]]*0.6)-VENTAS[[#This Row],[Comisión Unitaria 10%]]</f>
        <v>12</v>
      </c>
      <c r="L2502" s="42">
        <f>VENTAS[[#This Row],[Cantidad]]*(VENTAS[[#This Row],[Precio Venta]]-VENTAS[[#This Row],[Costo Unitario SIN Comision]]-VENTAS[[#This Row],[Comisión Unitaria 10%]]-0.01*VENTAS[[#This Row],[Precio Venta]])</f>
        <v>7.8</v>
      </c>
      <c r="M2502" s="46"/>
      <c r="N2502" s="47" t="s">
        <v>27588</v>
      </c>
    </row>
    <row r="2503" ht="34" customHeight="1" spans="1:14">
      <c r="A2503" s="38">
        <v>45827.5290393519</v>
      </c>
      <c r="B2503" s="39"/>
      <c r="C2503" s="39"/>
      <c r="D2503" s="39"/>
      <c r="E2503" s="39" t="s">
        <v>19315</v>
      </c>
      <c r="F2503" s="41" t="s">
        <v>19316</v>
      </c>
      <c r="G2503" s="39">
        <v>1</v>
      </c>
      <c r="H2503" s="42">
        <v>35</v>
      </c>
      <c r="I2503" s="44">
        <f>VENTAS[[#This Row],[Cantidad]]*VENTAS[[#This Row],[Precio Venta]]</f>
        <v>35</v>
      </c>
      <c r="J2503" s="42">
        <f>IF(VENTAS[[#This Row],[Nombre del Gestor]]&gt;1,VENTAS[[#This Row],[Precio Venta]]*10%,0)</f>
        <v>0</v>
      </c>
      <c r="K2503" s="42">
        <f>IFERROR(VLOOKUP(VENTAS[[#This Row],[Código del producto Vendido]],STOCK[],13,FALSE),VENTAS[[#This Row],[Precio Venta]]*0.6)-VENTAS[[#This Row],[Comisión Unitaria 10%]]</f>
        <v>28.5</v>
      </c>
      <c r="L2503" s="42">
        <f>VENTAS[[#This Row],[Cantidad]]*(VENTAS[[#This Row],[Precio Venta]]-VENTAS[[#This Row],[Costo Unitario SIN Comision]]-VENTAS[[#This Row],[Comisión Unitaria 10%]]-0.01*VENTAS[[#This Row],[Precio Venta]])</f>
        <v>6.15</v>
      </c>
      <c r="M2503" s="46"/>
      <c r="N2503" s="47" t="s">
        <v>27589</v>
      </c>
    </row>
    <row r="2504" ht="17" customHeight="1" spans="1:14">
      <c r="A2504" s="38">
        <v>45827.5939236111</v>
      </c>
      <c r="B2504" s="39"/>
      <c r="C2504" s="39"/>
      <c r="D2504" s="39"/>
      <c r="E2504" s="39" t="s">
        <v>18242</v>
      </c>
      <c r="F2504" s="41" t="s">
        <v>18243</v>
      </c>
      <c r="G2504" s="39">
        <v>1</v>
      </c>
      <c r="H2504" s="42">
        <v>40</v>
      </c>
      <c r="I2504" s="44">
        <f>VENTAS[[#This Row],[Cantidad]]*VENTAS[[#This Row],[Precio Venta]]</f>
        <v>40</v>
      </c>
      <c r="J2504" s="42">
        <f>IF(VENTAS[[#This Row],[Nombre del Gestor]]&gt;1,VENTAS[[#This Row],[Precio Venta]]*10%,0)</f>
        <v>0</v>
      </c>
      <c r="K2504" s="42">
        <f>IFERROR(VLOOKUP(VENTAS[[#This Row],[Código del producto Vendido]],STOCK[],13,FALSE),VENTAS[[#This Row],[Precio Venta]]*0.6)-VENTAS[[#This Row],[Comisión Unitaria 10%]]</f>
        <v>16</v>
      </c>
      <c r="L2504" s="42">
        <f>VENTAS[[#This Row],[Cantidad]]*(VENTAS[[#This Row],[Precio Venta]]-VENTAS[[#This Row],[Costo Unitario SIN Comision]]-VENTAS[[#This Row],[Comisión Unitaria 10%]]-0.01*VENTAS[[#This Row],[Precio Venta]])</f>
        <v>23.6</v>
      </c>
      <c r="M2504" s="46"/>
      <c r="N2504" s="47" t="s">
        <v>27590</v>
      </c>
    </row>
    <row r="2505" ht="34" customHeight="1" spans="1:14">
      <c r="A2505" s="38">
        <v>45827.655</v>
      </c>
      <c r="B2505" s="39"/>
      <c r="C2505" s="39"/>
      <c r="D2505" s="39"/>
      <c r="E2505" s="39" t="s">
        <v>27463</v>
      </c>
      <c r="F2505" s="41" t="s">
        <v>26764</v>
      </c>
      <c r="G2505" s="39">
        <v>1</v>
      </c>
      <c r="H2505" s="42">
        <v>28</v>
      </c>
      <c r="I2505" s="44">
        <f>VENTAS[[#This Row],[Cantidad]]*VENTAS[[#This Row],[Precio Venta]]</f>
        <v>28</v>
      </c>
      <c r="J2505" s="42">
        <f>IF(VENTAS[[#This Row],[Nombre del Gestor]]&gt;1,VENTAS[[#This Row],[Precio Venta]]*10%,0)</f>
        <v>0</v>
      </c>
      <c r="K2505" s="42">
        <f>IFERROR(VLOOKUP(VENTAS[[#This Row],[Código del producto Vendido]],STOCK[],13,FALSE),VENTAS[[#This Row],[Precio Venta]]*0.6)-VENTAS[[#This Row],[Comisión Unitaria 10%]]</f>
        <v>16.8</v>
      </c>
      <c r="L2505" s="42">
        <f>VENTAS[[#This Row],[Cantidad]]*(VENTAS[[#This Row],[Precio Venta]]-VENTAS[[#This Row],[Costo Unitario SIN Comision]]-VENTAS[[#This Row],[Comisión Unitaria 10%]]-0.01*VENTAS[[#This Row],[Precio Venta]])</f>
        <v>10.92</v>
      </c>
      <c r="M2505" s="46"/>
      <c r="N2505" s="47" t="s">
        <v>27591</v>
      </c>
    </row>
    <row r="2506" ht="17" customHeight="1" spans="1:14">
      <c r="A2506" s="38">
        <v>45827.655</v>
      </c>
      <c r="B2506" s="39"/>
      <c r="C2506" s="39"/>
      <c r="D2506" s="39"/>
      <c r="E2506" s="39" t="s">
        <v>27592</v>
      </c>
      <c r="F2506" s="41" t="s">
        <v>27593</v>
      </c>
      <c r="G2506" s="39">
        <v>1</v>
      </c>
      <c r="H2506" s="42">
        <v>25</v>
      </c>
      <c r="I2506" s="44">
        <f>VENTAS[[#This Row],[Cantidad]]*VENTAS[[#This Row],[Precio Venta]]</f>
        <v>25</v>
      </c>
      <c r="J2506" s="42">
        <f>IF(VENTAS[[#This Row],[Nombre del Gestor]]&gt;1,VENTAS[[#This Row],[Precio Venta]]*10%,0)</f>
        <v>0</v>
      </c>
      <c r="K2506" s="42">
        <f>IFERROR(VLOOKUP(VENTAS[[#This Row],[Código del producto Vendido]],STOCK[],13,FALSE),VENTAS[[#This Row],[Precio Venta]]*0.6)-VENTAS[[#This Row],[Comisión Unitaria 10%]]</f>
        <v>15</v>
      </c>
      <c r="L2506" s="42">
        <f>VENTAS[[#This Row],[Cantidad]]*(VENTAS[[#This Row],[Precio Venta]]-VENTAS[[#This Row],[Costo Unitario SIN Comision]]-VENTAS[[#This Row],[Comisión Unitaria 10%]]-0.01*VENTAS[[#This Row],[Precio Venta]])</f>
        <v>9.75</v>
      </c>
      <c r="M2506" s="46"/>
      <c r="N2506" s="47" t="s">
        <v>27594</v>
      </c>
    </row>
    <row r="2507" ht="34" customHeight="1" spans="1:14">
      <c r="A2507" s="38">
        <v>45827.655</v>
      </c>
      <c r="B2507" s="39"/>
      <c r="C2507" s="39"/>
      <c r="D2507" s="39"/>
      <c r="E2507" s="39" t="s">
        <v>27595</v>
      </c>
      <c r="F2507" s="41" t="s">
        <v>19562</v>
      </c>
      <c r="G2507" s="39">
        <v>1</v>
      </c>
      <c r="H2507" s="42">
        <v>30</v>
      </c>
      <c r="I2507" s="44">
        <f>VENTAS[[#This Row],[Cantidad]]*VENTAS[[#This Row],[Precio Venta]]</f>
        <v>30</v>
      </c>
      <c r="J2507" s="42">
        <f>IF(VENTAS[[#This Row],[Nombre del Gestor]]&gt;1,VENTAS[[#This Row],[Precio Venta]]*10%,0)</f>
        <v>0</v>
      </c>
      <c r="K2507" s="42">
        <f>IFERROR(VLOOKUP(VENTAS[[#This Row],[Código del producto Vendido]],STOCK[],13,FALSE),VENTAS[[#This Row],[Precio Venta]]*0.6)-VENTAS[[#This Row],[Comisión Unitaria 10%]]</f>
        <v>18</v>
      </c>
      <c r="L2507" s="42">
        <f>VENTAS[[#This Row],[Cantidad]]*(VENTAS[[#This Row],[Precio Venta]]-VENTAS[[#This Row],[Costo Unitario SIN Comision]]-VENTAS[[#This Row],[Comisión Unitaria 10%]]-0.01*VENTAS[[#This Row],[Precio Venta]])</f>
        <v>11.7</v>
      </c>
      <c r="M2507" s="46"/>
      <c r="N2507" s="47" t="s">
        <v>27596</v>
      </c>
    </row>
    <row r="2508" ht="34" customHeight="1" spans="1:14">
      <c r="A2508" s="38">
        <v>45827.7105902778</v>
      </c>
      <c r="B2508" s="39"/>
      <c r="C2508" s="39"/>
      <c r="D2508" s="39" t="s">
        <v>25960</v>
      </c>
      <c r="E2508" s="39" t="s">
        <v>18775</v>
      </c>
      <c r="F2508" s="41" t="s">
        <v>26133</v>
      </c>
      <c r="G2508" s="39">
        <v>1</v>
      </c>
      <c r="H2508" s="42">
        <v>30</v>
      </c>
      <c r="I2508" s="44">
        <f>VENTAS[[#This Row],[Cantidad]]*VENTAS[[#This Row],[Precio Venta]]</f>
        <v>30</v>
      </c>
      <c r="J2508" s="42">
        <f>IF(VENTAS[[#This Row],[Nombre del Gestor]]&gt;1,VENTAS[[#This Row],[Precio Venta]]*10%,0)</f>
        <v>3</v>
      </c>
      <c r="K2508" s="42">
        <f>IFERROR(VLOOKUP(VENTAS[[#This Row],[Código del producto Vendido]],STOCK[],13,FALSE),VENTAS[[#This Row],[Precio Venta]]*0.6)-VENTAS[[#This Row],[Comisión Unitaria 10%]]</f>
        <v>12.84</v>
      </c>
      <c r="L2508" s="42">
        <f>VENTAS[[#This Row],[Cantidad]]*(VENTAS[[#This Row],[Precio Venta]]-VENTAS[[#This Row],[Costo Unitario SIN Comision]]-VENTAS[[#This Row],[Comisión Unitaria 10%]]-0.01*VENTAS[[#This Row],[Precio Venta]])</f>
        <v>13.86</v>
      </c>
      <c r="M2508" s="46"/>
      <c r="N2508" s="47" t="s">
        <v>27597</v>
      </c>
    </row>
    <row r="2509" ht="17" customHeight="1" spans="1:14">
      <c r="A2509" s="38">
        <v>45827.7105902778</v>
      </c>
      <c r="B2509" s="39"/>
      <c r="C2509" s="39"/>
      <c r="D2509" s="39" t="s">
        <v>25960</v>
      </c>
      <c r="E2509" s="39" t="s">
        <v>19203</v>
      </c>
      <c r="F2509" s="41" t="s">
        <v>18449</v>
      </c>
      <c r="G2509" s="39">
        <v>1</v>
      </c>
      <c r="H2509" s="42">
        <v>25</v>
      </c>
      <c r="I2509" s="44">
        <f>VENTAS[[#This Row],[Cantidad]]*VENTAS[[#This Row],[Precio Venta]]</f>
        <v>25</v>
      </c>
      <c r="J2509" s="42">
        <f>IF(VENTAS[[#This Row],[Nombre del Gestor]]&gt;1,VENTAS[[#This Row],[Precio Venta]]*10%,0)</f>
        <v>2.5</v>
      </c>
      <c r="K2509" s="42">
        <f>IFERROR(VLOOKUP(VENTAS[[#This Row],[Código del producto Vendido]],STOCK[],13,FALSE),VENTAS[[#This Row],[Precio Venta]]*0.6)-VENTAS[[#This Row],[Comisión Unitaria 10%]]</f>
        <v>12</v>
      </c>
      <c r="L2509" s="42">
        <f>VENTAS[[#This Row],[Cantidad]]*(VENTAS[[#This Row],[Precio Venta]]-VENTAS[[#This Row],[Costo Unitario SIN Comision]]-VENTAS[[#This Row],[Comisión Unitaria 10%]]-0.01*VENTAS[[#This Row],[Precio Venta]])</f>
        <v>10.25</v>
      </c>
      <c r="M2509" s="46"/>
      <c r="N2509" s="47" t="s">
        <v>27598</v>
      </c>
    </row>
    <row r="2510" ht="34" customHeight="1" spans="1:14">
      <c r="A2510" s="38">
        <v>45828.3715972222</v>
      </c>
      <c r="B2510" s="39"/>
      <c r="C2510" s="39"/>
      <c r="D2510" s="39" t="s">
        <v>25960</v>
      </c>
      <c r="E2510" s="39" t="s">
        <v>27599</v>
      </c>
      <c r="F2510" s="41" t="s">
        <v>27600</v>
      </c>
      <c r="G2510" s="39">
        <v>1</v>
      </c>
      <c r="H2510" s="42">
        <v>35</v>
      </c>
      <c r="I2510" s="44">
        <f>VENTAS[[#This Row],[Cantidad]]*VENTAS[[#This Row],[Precio Venta]]</f>
        <v>35</v>
      </c>
      <c r="J2510" s="42">
        <f>IF(VENTAS[[#This Row],[Nombre del Gestor]]&gt;1,VENTAS[[#This Row],[Precio Venta]]*10%,0)</f>
        <v>3.5</v>
      </c>
      <c r="K2510" s="42">
        <f>IFERROR(VLOOKUP(VENTAS[[#This Row],[Código del producto Vendido]],STOCK[],13,FALSE),VENTAS[[#This Row],[Precio Venta]]*0.6)-VENTAS[[#This Row],[Comisión Unitaria 10%]]</f>
        <v>17.5</v>
      </c>
      <c r="L2510" s="42">
        <f>VENTAS[[#This Row],[Cantidad]]*(VENTAS[[#This Row],[Precio Venta]]-VENTAS[[#This Row],[Costo Unitario SIN Comision]]-VENTAS[[#This Row],[Comisión Unitaria 10%]]-0.01*VENTAS[[#This Row],[Precio Venta]])</f>
        <v>13.65</v>
      </c>
      <c r="M2510" s="46"/>
      <c r="N2510" s="47" t="s">
        <v>27601</v>
      </c>
    </row>
    <row r="2511" ht="17" customHeight="1" spans="1:14">
      <c r="A2511" s="38">
        <v>45828.3715972222</v>
      </c>
      <c r="B2511" s="39"/>
      <c r="C2511" s="39"/>
      <c r="D2511" s="39" t="s">
        <v>25960</v>
      </c>
      <c r="E2511" s="39" t="s">
        <v>27602</v>
      </c>
      <c r="F2511" s="41" t="s">
        <v>27603</v>
      </c>
      <c r="G2511" s="39">
        <v>1</v>
      </c>
      <c r="H2511" s="42">
        <v>35</v>
      </c>
      <c r="I2511" s="44">
        <f>VENTAS[[#This Row],[Cantidad]]*VENTAS[[#This Row],[Precio Venta]]</f>
        <v>35</v>
      </c>
      <c r="J2511" s="42">
        <f>IF(VENTAS[[#This Row],[Nombre del Gestor]]&gt;1,VENTAS[[#This Row],[Precio Venta]]*10%,0)</f>
        <v>3.5</v>
      </c>
      <c r="K2511" s="42">
        <f>IFERROR(VLOOKUP(VENTAS[[#This Row],[Código del producto Vendido]],STOCK[],13,FALSE),VENTAS[[#This Row],[Precio Venta]]*0.6)-VENTAS[[#This Row],[Comisión Unitaria 10%]]</f>
        <v>17.5</v>
      </c>
      <c r="L2511" s="42">
        <f>VENTAS[[#This Row],[Cantidad]]*(VENTAS[[#This Row],[Precio Venta]]-VENTAS[[#This Row],[Costo Unitario SIN Comision]]-VENTAS[[#This Row],[Comisión Unitaria 10%]]-0.01*VENTAS[[#This Row],[Precio Venta]])</f>
        <v>13.65</v>
      </c>
      <c r="M2511" s="46"/>
      <c r="N2511" s="47" t="s">
        <v>27604</v>
      </c>
    </row>
    <row r="2512" ht="34" customHeight="1" spans="1:14">
      <c r="A2512" s="38">
        <v>45828.3715972222</v>
      </c>
      <c r="B2512" s="39"/>
      <c r="C2512" s="39"/>
      <c r="D2512" s="39" t="s">
        <v>25960</v>
      </c>
      <c r="E2512" s="39" t="s">
        <v>27605</v>
      </c>
      <c r="F2512" s="41" t="s">
        <v>27606</v>
      </c>
      <c r="G2512" s="39">
        <v>1</v>
      </c>
      <c r="H2512" s="42">
        <v>30</v>
      </c>
      <c r="I2512" s="44">
        <f>VENTAS[[#This Row],[Cantidad]]*VENTAS[[#This Row],[Precio Venta]]</f>
        <v>30</v>
      </c>
      <c r="J2512" s="42">
        <f>IF(VENTAS[[#This Row],[Nombre del Gestor]]&gt;1,VENTAS[[#This Row],[Precio Venta]]*10%,0)</f>
        <v>3</v>
      </c>
      <c r="K2512" s="42">
        <f>IFERROR(VLOOKUP(VENTAS[[#This Row],[Código del producto Vendido]],STOCK[],13,FALSE),VENTAS[[#This Row],[Precio Venta]]*0.6)-VENTAS[[#This Row],[Comisión Unitaria 10%]]</f>
        <v>15</v>
      </c>
      <c r="L2512" s="42">
        <f>VENTAS[[#This Row],[Cantidad]]*(VENTAS[[#This Row],[Precio Venta]]-VENTAS[[#This Row],[Costo Unitario SIN Comision]]-VENTAS[[#This Row],[Comisión Unitaria 10%]]-0.01*VENTAS[[#This Row],[Precio Venta]])</f>
        <v>11.7</v>
      </c>
      <c r="M2512" s="46"/>
      <c r="N2512" s="47" t="s">
        <v>27607</v>
      </c>
    </row>
    <row r="2513" ht="34" customHeight="1" spans="1:14">
      <c r="A2513" s="38">
        <v>45828.3737962963</v>
      </c>
      <c r="B2513" s="39"/>
      <c r="C2513" s="39"/>
      <c r="D2513" s="39" t="s">
        <v>23259</v>
      </c>
      <c r="E2513" s="39" t="s">
        <v>27608</v>
      </c>
      <c r="F2513" s="41" t="s">
        <v>19669</v>
      </c>
      <c r="G2513" s="39">
        <v>1</v>
      </c>
      <c r="H2513" s="42">
        <v>30</v>
      </c>
      <c r="I2513" s="44">
        <f>VENTAS[[#This Row],[Cantidad]]*VENTAS[[#This Row],[Precio Venta]]</f>
        <v>30</v>
      </c>
      <c r="J2513" s="42">
        <f>IF(VENTAS[[#This Row],[Nombre del Gestor]]&gt;1,VENTAS[[#This Row],[Precio Venta]]*10%,0)</f>
        <v>3</v>
      </c>
      <c r="K2513" s="42">
        <f>IFERROR(VLOOKUP(VENTAS[[#This Row],[Código del producto Vendido]],STOCK[],13,FALSE),VENTAS[[#This Row],[Precio Venta]]*0.6)-VENTAS[[#This Row],[Comisión Unitaria 10%]]</f>
        <v>15</v>
      </c>
      <c r="L2513" s="42">
        <f>VENTAS[[#This Row],[Cantidad]]*(VENTAS[[#This Row],[Precio Venta]]-VENTAS[[#This Row],[Costo Unitario SIN Comision]]-VENTAS[[#This Row],[Comisión Unitaria 10%]]-0.01*VENTAS[[#This Row],[Precio Venta]])</f>
        <v>11.7</v>
      </c>
      <c r="M2513" s="46"/>
      <c r="N2513" s="47" t="s">
        <v>27609</v>
      </c>
    </row>
    <row r="2514" ht="17" customHeight="1" spans="1:14">
      <c r="A2514" s="38">
        <v>45828.3737962963</v>
      </c>
      <c r="B2514" s="39"/>
      <c r="C2514" s="39"/>
      <c r="D2514" s="39" t="s">
        <v>23259</v>
      </c>
      <c r="E2514" s="39" t="s">
        <v>27610</v>
      </c>
      <c r="F2514" s="41" t="s">
        <v>19233</v>
      </c>
      <c r="G2514" s="39">
        <v>1</v>
      </c>
      <c r="H2514" s="42">
        <v>30</v>
      </c>
      <c r="I2514" s="44">
        <f>VENTAS[[#This Row],[Cantidad]]*VENTAS[[#This Row],[Precio Venta]]</f>
        <v>30</v>
      </c>
      <c r="J2514" s="42">
        <f>IF(VENTAS[[#This Row],[Nombre del Gestor]]&gt;1,VENTAS[[#This Row],[Precio Venta]]*10%,0)</f>
        <v>3</v>
      </c>
      <c r="K2514" s="42">
        <f>IFERROR(VLOOKUP(VENTAS[[#This Row],[Código del producto Vendido]],STOCK[],13,FALSE),VENTAS[[#This Row],[Precio Venta]]*0.6)-VENTAS[[#This Row],[Comisión Unitaria 10%]]</f>
        <v>15</v>
      </c>
      <c r="L2514" s="42">
        <f>VENTAS[[#This Row],[Cantidad]]*(VENTAS[[#This Row],[Precio Venta]]-VENTAS[[#This Row],[Costo Unitario SIN Comision]]-VENTAS[[#This Row],[Comisión Unitaria 10%]]-0.01*VENTAS[[#This Row],[Precio Venta]])</f>
        <v>11.7</v>
      </c>
      <c r="M2514" s="46"/>
      <c r="N2514" s="47" t="s">
        <v>27611</v>
      </c>
    </row>
    <row r="2515" ht="34" customHeight="1" spans="1:14">
      <c r="A2515" s="38">
        <v>45828.377974537</v>
      </c>
      <c r="B2515" s="39"/>
      <c r="C2515" s="39"/>
      <c r="D2515" s="39" t="s">
        <v>27612</v>
      </c>
      <c r="E2515" s="39" t="s">
        <v>19568</v>
      </c>
      <c r="F2515" s="41" t="s">
        <v>19569</v>
      </c>
      <c r="G2515" s="39">
        <v>1</v>
      </c>
      <c r="H2515" s="42">
        <v>20</v>
      </c>
      <c r="I2515" s="44">
        <f>VENTAS[[#This Row],[Cantidad]]*VENTAS[[#This Row],[Precio Venta]]</f>
        <v>20</v>
      </c>
      <c r="J2515" s="42">
        <f>IF(VENTAS[[#This Row],[Nombre del Gestor]]&gt;1,VENTAS[[#This Row],[Precio Venta]]*10%,0)</f>
        <v>2</v>
      </c>
      <c r="K2515" s="42">
        <f>IFERROR(VLOOKUP(VENTAS[[#This Row],[Código del producto Vendido]],STOCK[],13,FALSE),VENTAS[[#This Row],[Precio Venta]]*0.6)-VENTAS[[#This Row],[Comisión Unitaria 10%]]</f>
        <v>11.8</v>
      </c>
      <c r="L2515" s="42">
        <f>VENTAS[[#This Row],[Cantidad]]*(VENTAS[[#This Row],[Precio Venta]]-VENTAS[[#This Row],[Costo Unitario SIN Comision]]-VENTAS[[#This Row],[Comisión Unitaria 10%]]-0.01*VENTAS[[#This Row],[Precio Venta]])</f>
        <v>6</v>
      </c>
      <c r="M2515" s="46"/>
      <c r="N2515" s="47" t="s">
        <v>27613</v>
      </c>
    </row>
    <row r="2516" ht="17" customHeight="1" spans="1:14">
      <c r="A2516" s="38">
        <v>45828.377974537</v>
      </c>
      <c r="B2516" s="39"/>
      <c r="C2516" s="39"/>
      <c r="D2516" s="39" t="s">
        <v>27612</v>
      </c>
      <c r="E2516" s="39" t="s">
        <v>27614</v>
      </c>
      <c r="F2516" s="41" t="s">
        <v>27615</v>
      </c>
      <c r="G2516" s="39">
        <v>1</v>
      </c>
      <c r="H2516" s="42">
        <v>30</v>
      </c>
      <c r="I2516" s="44">
        <f>VENTAS[[#This Row],[Cantidad]]*VENTAS[[#This Row],[Precio Venta]]</f>
        <v>30</v>
      </c>
      <c r="J2516" s="42">
        <f>IF(VENTAS[[#This Row],[Nombre del Gestor]]&gt;1,VENTAS[[#This Row],[Precio Venta]]*10%,0)</f>
        <v>3</v>
      </c>
      <c r="K2516" s="42">
        <f>IFERROR(VLOOKUP(VENTAS[[#This Row],[Código del producto Vendido]],STOCK[],13,FALSE),VENTAS[[#This Row],[Precio Venta]]*0.6)-VENTAS[[#This Row],[Comisión Unitaria 10%]]</f>
        <v>15</v>
      </c>
      <c r="L2516" s="42">
        <f>VENTAS[[#This Row],[Cantidad]]*(VENTAS[[#This Row],[Precio Venta]]-VENTAS[[#This Row],[Costo Unitario SIN Comision]]-VENTAS[[#This Row],[Comisión Unitaria 10%]]-0.01*VENTAS[[#This Row],[Precio Venta]])</f>
        <v>11.7</v>
      </c>
      <c r="M2516" s="46"/>
      <c r="N2516" s="47" t="s">
        <v>27616</v>
      </c>
    </row>
    <row r="2517" ht="34" customHeight="1" spans="1:14">
      <c r="A2517" s="38">
        <v>45828.6043518518</v>
      </c>
      <c r="B2517" s="39"/>
      <c r="C2517" s="39"/>
      <c r="D2517" s="39"/>
      <c r="E2517" s="39" t="s">
        <v>17558</v>
      </c>
      <c r="F2517" s="41" t="s">
        <v>17557</v>
      </c>
      <c r="G2517" s="39">
        <v>1</v>
      </c>
      <c r="H2517" s="42">
        <v>30</v>
      </c>
      <c r="I2517" s="44">
        <f>VENTAS[[#This Row],[Cantidad]]*VENTAS[[#This Row],[Precio Venta]]</f>
        <v>30</v>
      </c>
      <c r="J2517" s="42">
        <f>IF(VENTAS[[#This Row],[Nombre del Gestor]]&gt;1,VENTAS[[#This Row],[Precio Venta]]*10%,0)</f>
        <v>0</v>
      </c>
      <c r="K2517" s="42">
        <f>IFERROR(VLOOKUP(VENTAS[[#This Row],[Código del producto Vendido]],STOCK[],13,FALSE),VENTAS[[#This Row],[Precio Venta]]*0.6)-VENTAS[[#This Row],[Comisión Unitaria 10%]]</f>
        <v>11.8</v>
      </c>
      <c r="L2517" s="42">
        <f>VENTAS[[#This Row],[Cantidad]]*(VENTAS[[#This Row],[Precio Venta]]-VENTAS[[#This Row],[Costo Unitario SIN Comision]]-VENTAS[[#This Row],[Comisión Unitaria 10%]]-0.01*VENTAS[[#This Row],[Precio Venta]])</f>
        <v>17.9</v>
      </c>
      <c r="M2517" s="46"/>
      <c r="N2517" s="47" t="s">
        <v>27617</v>
      </c>
    </row>
    <row r="2518" ht="34" customHeight="1" spans="1:14">
      <c r="A2518" s="38">
        <v>45828.6509027778</v>
      </c>
      <c r="B2518" s="39"/>
      <c r="C2518" s="39"/>
      <c r="D2518" s="39" t="s">
        <v>23345</v>
      </c>
      <c r="E2518" s="39" t="s">
        <v>19523</v>
      </c>
      <c r="F2518" s="41" t="s">
        <v>19524</v>
      </c>
      <c r="G2518" s="39">
        <v>1</v>
      </c>
      <c r="H2518" s="42">
        <v>35</v>
      </c>
      <c r="I2518" s="44">
        <f>VENTAS[[#This Row],[Cantidad]]*VENTAS[[#This Row],[Precio Venta]]</f>
        <v>35</v>
      </c>
      <c r="J2518" s="42">
        <f>IF(VENTAS[[#This Row],[Nombre del Gestor]]&gt;1,VENTAS[[#This Row],[Precio Venta]]*10%,0)</f>
        <v>3.5</v>
      </c>
      <c r="K2518" s="42">
        <f>IFERROR(VLOOKUP(VENTAS[[#This Row],[Código del producto Vendido]],STOCK[],13,FALSE),VENTAS[[#This Row],[Precio Venta]]*0.6)-VENTAS[[#This Row],[Comisión Unitaria 10%]]</f>
        <v>12</v>
      </c>
      <c r="L2518" s="42">
        <f>VENTAS[[#This Row],[Cantidad]]*(VENTAS[[#This Row],[Precio Venta]]-VENTAS[[#This Row],[Costo Unitario SIN Comision]]-VENTAS[[#This Row],[Comisión Unitaria 10%]]-0.01*VENTAS[[#This Row],[Precio Venta]])</f>
        <v>19.15</v>
      </c>
      <c r="M2518" s="46"/>
      <c r="N2518" s="47" t="s">
        <v>27618</v>
      </c>
    </row>
    <row r="2519" ht="17" customHeight="1" spans="1:14">
      <c r="A2519" s="38">
        <v>45828.6509027778</v>
      </c>
      <c r="B2519" s="39"/>
      <c r="C2519" s="39"/>
      <c r="D2519" s="39" t="s">
        <v>23345</v>
      </c>
      <c r="E2519" s="39" t="s">
        <v>27619</v>
      </c>
      <c r="F2519" s="41" t="s">
        <v>27620</v>
      </c>
      <c r="G2519" s="39">
        <v>1</v>
      </c>
      <c r="H2519" s="42">
        <v>45</v>
      </c>
      <c r="I2519" s="44">
        <f>VENTAS[[#This Row],[Cantidad]]*VENTAS[[#This Row],[Precio Venta]]</f>
        <v>45</v>
      </c>
      <c r="J2519" s="42">
        <f>IF(VENTAS[[#This Row],[Nombre del Gestor]]&gt;1,VENTAS[[#This Row],[Precio Venta]]*10%,0)</f>
        <v>4.5</v>
      </c>
      <c r="K2519" s="42">
        <f>IFERROR(VLOOKUP(VENTAS[[#This Row],[Código del producto Vendido]],STOCK[],13,FALSE),VENTAS[[#This Row],[Precio Venta]]*0.6)-VENTAS[[#This Row],[Comisión Unitaria 10%]]</f>
        <v>22.5</v>
      </c>
      <c r="L2519" s="42">
        <f>VENTAS[[#This Row],[Cantidad]]*(VENTAS[[#This Row],[Precio Venta]]-VENTAS[[#This Row],[Costo Unitario SIN Comision]]-VENTAS[[#This Row],[Comisión Unitaria 10%]]-0.01*VENTAS[[#This Row],[Precio Venta]])</f>
        <v>17.55</v>
      </c>
      <c r="M2519" s="46"/>
      <c r="N2519" s="47" t="s">
        <v>27621</v>
      </c>
    </row>
    <row r="2520" ht="34" customHeight="1" spans="1:14">
      <c r="A2520" s="38">
        <v>45828.6533333333</v>
      </c>
      <c r="B2520" s="39"/>
      <c r="C2520" s="39"/>
      <c r="D2520" s="39" t="s">
        <v>26610</v>
      </c>
      <c r="E2520" s="39" t="s">
        <v>27622</v>
      </c>
      <c r="F2520" s="41" t="s">
        <v>27623</v>
      </c>
      <c r="G2520" s="39">
        <v>1</v>
      </c>
      <c r="H2520" s="42">
        <v>35</v>
      </c>
      <c r="I2520" s="44">
        <f>VENTAS[[#This Row],[Cantidad]]*VENTAS[[#This Row],[Precio Venta]]</f>
        <v>35</v>
      </c>
      <c r="J2520" s="42">
        <f>IF(VENTAS[[#This Row],[Nombre del Gestor]]&gt;1,VENTAS[[#This Row],[Precio Venta]]*10%,0)</f>
        <v>3.5</v>
      </c>
      <c r="K2520" s="42">
        <f>IFERROR(VLOOKUP(VENTAS[[#This Row],[Código del producto Vendido]],STOCK[],13,FALSE),VENTAS[[#This Row],[Precio Venta]]*0.6)-VENTAS[[#This Row],[Comisión Unitaria 10%]]</f>
        <v>17.5</v>
      </c>
      <c r="L2520" s="42">
        <f>VENTAS[[#This Row],[Cantidad]]*(VENTAS[[#This Row],[Precio Venta]]-VENTAS[[#This Row],[Costo Unitario SIN Comision]]-VENTAS[[#This Row],[Comisión Unitaria 10%]]-0.01*VENTAS[[#This Row],[Precio Venta]])</f>
        <v>13.65</v>
      </c>
      <c r="M2520" s="46"/>
      <c r="N2520" s="47" t="s">
        <v>27624</v>
      </c>
    </row>
    <row r="2521" ht="17" customHeight="1" spans="1:14">
      <c r="A2521" s="38">
        <v>45828.7222106481</v>
      </c>
      <c r="B2521" s="39"/>
      <c r="C2521" s="39"/>
      <c r="D2521" s="39" t="s">
        <v>23345</v>
      </c>
      <c r="E2521" s="39" t="s">
        <v>27625</v>
      </c>
      <c r="F2521" s="41" t="s">
        <v>18792</v>
      </c>
      <c r="G2521" s="39">
        <v>1</v>
      </c>
      <c r="H2521" s="42">
        <v>22</v>
      </c>
      <c r="I2521" s="44">
        <f>VENTAS[[#This Row],[Cantidad]]*VENTAS[[#This Row],[Precio Venta]]</f>
        <v>22</v>
      </c>
      <c r="J2521" s="42">
        <f>IF(VENTAS[[#This Row],[Nombre del Gestor]]&gt;1,VENTAS[[#This Row],[Precio Venta]]*10%,0)</f>
        <v>2.2</v>
      </c>
      <c r="K2521" s="42">
        <f>IFERROR(VLOOKUP(VENTAS[[#This Row],[Código del producto Vendido]],STOCK[],13,FALSE),VENTAS[[#This Row],[Precio Venta]]*0.6)-VENTAS[[#This Row],[Comisión Unitaria 10%]]</f>
        <v>11</v>
      </c>
      <c r="L2521" s="42">
        <f>VENTAS[[#This Row],[Cantidad]]*(VENTAS[[#This Row],[Precio Venta]]-VENTAS[[#This Row],[Costo Unitario SIN Comision]]-VENTAS[[#This Row],[Comisión Unitaria 10%]]-0.01*VENTAS[[#This Row],[Precio Venta]])</f>
        <v>8.58</v>
      </c>
      <c r="M2521" s="46"/>
      <c r="N2521" s="47" t="s">
        <v>27626</v>
      </c>
    </row>
    <row r="2522" ht="34" customHeight="1" spans="1:14">
      <c r="A2522" s="38">
        <v>45828.7222106481</v>
      </c>
      <c r="B2522" s="39"/>
      <c r="C2522" s="39"/>
      <c r="D2522" s="39" t="s">
        <v>23345</v>
      </c>
      <c r="E2522" s="39" t="s">
        <v>27627</v>
      </c>
      <c r="F2522" s="41" t="s">
        <v>16653</v>
      </c>
      <c r="G2522" s="39">
        <v>1</v>
      </c>
      <c r="H2522" s="42">
        <v>18</v>
      </c>
      <c r="I2522" s="44">
        <f>VENTAS[[#This Row],[Cantidad]]*VENTAS[[#This Row],[Precio Venta]]</f>
        <v>18</v>
      </c>
      <c r="J2522" s="42">
        <f>IF(VENTAS[[#This Row],[Nombre del Gestor]]&gt;1,VENTAS[[#This Row],[Precio Venta]]*10%,0)</f>
        <v>1.8</v>
      </c>
      <c r="K2522" s="42">
        <f>IFERROR(VLOOKUP(VENTAS[[#This Row],[Código del producto Vendido]],STOCK[],13,FALSE),VENTAS[[#This Row],[Precio Venta]]*0.6)-VENTAS[[#This Row],[Comisión Unitaria 10%]]</f>
        <v>9</v>
      </c>
      <c r="L2522" s="42">
        <f>VENTAS[[#This Row],[Cantidad]]*(VENTAS[[#This Row],[Precio Venta]]-VENTAS[[#This Row],[Costo Unitario SIN Comision]]-VENTAS[[#This Row],[Comisión Unitaria 10%]]-0.01*VENTAS[[#This Row],[Precio Venta]])</f>
        <v>7.02</v>
      </c>
      <c r="M2522" s="46"/>
      <c r="N2522" s="47" t="s">
        <v>27628</v>
      </c>
    </row>
    <row r="2523" ht="34" customHeight="1" spans="1:14">
      <c r="A2523" s="38">
        <v>45828.7222106481</v>
      </c>
      <c r="B2523" s="39"/>
      <c r="C2523" s="39"/>
      <c r="D2523" s="39" t="s">
        <v>23345</v>
      </c>
      <c r="E2523" s="39" t="s">
        <v>27629</v>
      </c>
      <c r="F2523" s="41" t="s">
        <v>19488</v>
      </c>
      <c r="G2523" s="39">
        <v>1</v>
      </c>
      <c r="H2523" s="42">
        <v>35</v>
      </c>
      <c r="I2523" s="44">
        <f>VENTAS[[#This Row],[Cantidad]]*VENTAS[[#This Row],[Precio Venta]]</f>
        <v>35</v>
      </c>
      <c r="J2523" s="42">
        <f>IF(VENTAS[[#This Row],[Nombre del Gestor]]&gt;1,VENTAS[[#This Row],[Precio Venta]]*10%,0)</f>
        <v>3.5</v>
      </c>
      <c r="K2523" s="42">
        <f>IFERROR(VLOOKUP(VENTAS[[#This Row],[Código del producto Vendido]],STOCK[],13,FALSE),VENTAS[[#This Row],[Precio Venta]]*0.6)-VENTAS[[#This Row],[Comisión Unitaria 10%]]</f>
        <v>17.5</v>
      </c>
      <c r="L2523" s="42">
        <f>VENTAS[[#This Row],[Cantidad]]*(VENTAS[[#This Row],[Precio Venta]]-VENTAS[[#This Row],[Costo Unitario SIN Comision]]-VENTAS[[#This Row],[Comisión Unitaria 10%]]-0.01*VENTAS[[#This Row],[Precio Venta]])</f>
        <v>13.65</v>
      </c>
      <c r="M2523" s="46"/>
      <c r="N2523" s="47" t="s">
        <v>27630</v>
      </c>
    </row>
    <row r="2524" ht="17" customHeight="1" spans="1:14">
      <c r="A2524" s="38">
        <v>45828.7273032407</v>
      </c>
      <c r="B2524" s="39"/>
      <c r="C2524" s="39"/>
      <c r="D2524" s="39" t="s">
        <v>26610</v>
      </c>
      <c r="E2524" s="39" t="s">
        <v>27631</v>
      </c>
      <c r="F2524" s="41" t="s">
        <v>17547</v>
      </c>
      <c r="G2524" s="39">
        <v>1</v>
      </c>
      <c r="H2524" s="42">
        <v>25</v>
      </c>
      <c r="I2524" s="44">
        <f>VENTAS[[#This Row],[Cantidad]]*VENTAS[[#This Row],[Precio Venta]]</f>
        <v>25</v>
      </c>
      <c r="J2524" s="42">
        <f>IF(VENTAS[[#This Row],[Nombre del Gestor]]&gt;1,VENTAS[[#This Row],[Precio Venta]]*10%,0)</f>
        <v>2.5</v>
      </c>
      <c r="K2524" s="42">
        <f>IFERROR(VLOOKUP(VENTAS[[#This Row],[Código del producto Vendido]],STOCK[],13,FALSE),VENTAS[[#This Row],[Precio Venta]]*0.6)-VENTAS[[#This Row],[Comisión Unitaria 10%]]</f>
        <v>12.5</v>
      </c>
      <c r="L2524" s="42">
        <f>VENTAS[[#This Row],[Cantidad]]*(VENTAS[[#This Row],[Precio Venta]]-VENTAS[[#This Row],[Costo Unitario SIN Comision]]-VENTAS[[#This Row],[Comisión Unitaria 10%]]-0.01*VENTAS[[#This Row],[Precio Venta]])</f>
        <v>9.75</v>
      </c>
      <c r="M2524" s="46"/>
      <c r="N2524" s="47" t="s">
        <v>27632</v>
      </c>
    </row>
    <row r="2525" ht="34" customHeight="1" spans="1:14">
      <c r="A2525" s="38">
        <v>45828.7273032407</v>
      </c>
      <c r="B2525" s="39"/>
      <c r="C2525" s="39"/>
      <c r="D2525" s="39" t="s">
        <v>26610</v>
      </c>
      <c r="E2525" s="39" t="s">
        <v>27633</v>
      </c>
      <c r="F2525" s="41" t="s">
        <v>27634</v>
      </c>
      <c r="G2525" s="39">
        <v>1</v>
      </c>
      <c r="H2525" s="42">
        <v>25</v>
      </c>
      <c r="I2525" s="44">
        <f>VENTAS[[#This Row],[Cantidad]]*VENTAS[[#This Row],[Precio Venta]]</f>
        <v>25</v>
      </c>
      <c r="J2525" s="42">
        <f>IF(VENTAS[[#This Row],[Nombre del Gestor]]&gt;1,VENTAS[[#This Row],[Precio Venta]]*10%,0)</f>
        <v>2.5</v>
      </c>
      <c r="K2525" s="42">
        <f>IFERROR(VLOOKUP(VENTAS[[#This Row],[Código del producto Vendido]],STOCK[],13,FALSE),VENTAS[[#This Row],[Precio Venta]]*0.6)-VENTAS[[#This Row],[Comisión Unitaria 10%]]</f>
        <v>12.5</v>
      </c>
      <c r="L2525" s="42">
        <f>VENTAS[[#This Row],[Cantidad]]*(VENTAS[[#This Row],[Precio Venta]]-VENTAS[[#This Row],[Costo Unitario SIN Comision]]-VENTAS[[#This Row],[Comisión Unitaria 10%]]-0.01*VENTAS[[#This Row],[Precio Venta]])</f>
        <v>9.75</v>
      </c>
      <c r="M2525" s="46"/>
      <c r="N2525" s="47" t="s">
        <v>27635</v>
      </c>
    </row>
    <row r="2526" ht="17" customHeight="1" spans="1:14">
      <c r="A2526" s="38">
        <v>45828.7273032407</v>
      </c>
      <c r="B2526" s="39"/>
      <c r="C2526" s="39"/>
      <c r="D2526" s="39" t="s">
        <v>26610</v>
      </c>
      <c r="E2526" s="39" t="s">
        <v>27636</v>
      </c>
      <c r="F2526" s="41" t="s">
        <v>20245</v>
      </c>
      <c r="G2526" s="39">
        <v>1</v>
      </c>
      <c r="H2526" s="42">
        <v>10</v>
      </c>
      <c r="I2526" s="44">
        <f>VENTAS[[#This Row],[Cantidad]]*VENTAS[[#This Row],[Precio Venta]]</f>
        <v>10</v>
      </c>
      <c r="J2526" s="42">
        <f>IF(VENTAS[[#This Row],[Nombre del Gestor]]&gt;1,VENTAS[[#This Row],[Precio Venta]]*10%,0)</f>
        <v>1</v>
      </c>
      <c r="K2526" s="42">
        <f>IFERROR(VLOOKUP(VENTAS[[#This Row],[Código del producto Vendido]],STOCK[],13,FALSE),VENTAS[[#This Row],[Precio Venta]]*0.6)-VENTAS[[#This Row],[Comisión Unitaria 10%]]</f>
        <v>5</v>
      </c>
      <c r="L2526" s="42">
        <f>VENTAS[[#This Row],[Cantidad]]*(VENTAS[[#This Row],[Precio Venta]]-VENTAS[[#This Row],[Costo Unitario SIN Comision]]-VENTAS[[#This Row],[Comisión Unitaria 10%]]-0.01*VENTAS[[#This Row],[Precio Venta]])</f>
        <v>3.9</v>
      </c>
      <c r="M2526" s="46"/>
      <c r="N2526" s="47" t="s">
        <v>27637</v>
      </c>
    </row>
    <row r="2527" ht="34" customHeight="1" spans="1:14">
      <c r="A2527" s="38">
        <v>45828.7373263889</v>
      </c>
      <c r="B2527" s="39"/>
      <c r="C2527" s="39"/>
      <c r="D2527" s="39" t="s">
        <v>26610</v>
      </c>
      <c r="E2527" s="39" t="s">
        <v>19540</v>
      </c>
      <c r="F2527" s="41" t="s">
        <v>19541</v>
      </c>
      <c r="G2527" s="39">
        <v>1</v>
      </c>
      <c r="H2527" s="42">
        <v>30</v>
      </c>
      <c r="I2527" s="44">
        <f>VENTAS[[#This Row],[Cantidad]]*VENTAS[[#This Row],[Precio Venta]]</f>
        <v>30</v>
      </c>
      <c r="J2527" s="42">
        <f>IF(VENTAS[[#This Row],[Nombre del Gestor]]&gt;1,VENTAS[[#This Row],[Precio Venta]]*10%,0)</f>
        <v>3</v>
      </c>
      <c r="K2527" s="42">
        <f>IFERROR(VLOOKUP(VENTAS[[#This Row],[Código del producto Vendido]],STOCK[],13,FALSE),VENTAS[[#This Row],[Precio Venta]]*0.6)-VENTAS[[#This Row],[Comisión Unitaria 10%]]</f>
        <v>12</v>
      </c>
      <c r="L2527" s="42">
        <f>VENTAS[[#This Row],[Cantidad]]*(VENTAS[[#This Row],[Precio Venta]]-VENTAS[[#This Row],[Costo Unitario SIN Comision]]-VENTAS[[#This Row],[Comisión Unitaria 10%]]-0.01*VENTAS[[#This Row],[Precio Venta]])</f>
        <v>14.7</v>
      </c>
      <c r="M2527" s="46"/>
      <c r="N2527" s="47" t="s">
        <v>27638</v>
      </c>
    </row>
    <row r="2528" ht="34" customHeight="1" spans="1:14">
      <c r="A2528" s="38">
        <v>45829.3820833333</v>
      </c>
      <c r="B2528" s="39"/>
      <c r="C2528" s="39"/>
      <c r="D2528" s="39" t="s">
        <v>24280</v>
      </c>
      <c r="E2528" s="39" t="s">
        <v>27639</v>
      </c>
      <c r="F2528" s="41" t="s">
        <v>16630</v>
      </c>
      <c r="G2528" s="39">
        <v>1</v>
      </c>
      <c r="H2528" s="42">
        <v>20</v>
      </c>
      <c r="I2528" s="44">
        <f>VENTAS[[#This Row],[Cantidad]]*VENTAS[[#This Row],[Precio Venta]]</f>
        <v>20</v>
      </c>
      <c r="J2528" s="42">
        <f>IF(VENTAS[[#This Row],[Nombre del Gestor]]&gt;1,VENTAS[[#This Row],[Precio Venta]]*10%,0)</f>
        <v>2</v>
      </c>
      <c r="K2528" s="42">
        <f>IFERROR(VLOOKUP(VENTAS[[#This Row],[Código del producto Vendido]],STOCK[],13,FALSE),VENTAS[[#This Row],[Precio Venta]]*0.6)-VENTAS[[#This Row],[Comisión Unitaria 10%]]</f>
        <v>10</v>
      </c>
      <c r="L2528" s="42">
        <f>VENTAS[[#This Row],[Cantidad]]*(VENTAS[[#This Row],[Precio Venta]]-VENTAS[[#This Row],[Costo Unitario SIN Comision]]-VENTAS[[#This Row],[Comisión Unitaria 10%]]-0.01*VENTAS[[#This Row],[Precio Venta]])</f>
        <v>7.8</v>
      </c>
      <c r="M2528" s="46"/>
      <c r="N2528" s="47" t="s">
        <v>27640</v>
      </c>
    </row>
    <row r="2529" ht="17" customHeight="1" spans="1:14">
      <c r="A2529" s="38">
        <v>45829.4816666667</v>
      </c>
      <c r="B2529" s="39"/>
      <c r="C2529" s="39"/>
      <c r="D2529" s="39"/>
      <c r="E2529" s="39" t="s">
        <v>27641</v>
      </c>
      <c r="F2529" s="41" t="s">
        <v>20034</v>
      </c>
      <c r="G2529" s="39">
        <v>1</v>
      </c>
      <c r="H2529" s="42">
        <v>18</v>
      </c>
      <c r="I2529" s="44">
        <f>VENTAS[[#This Row],[Cantidad]]*VENTAS[[#This Row],[Precio Venta]]</f>
        <v>18</v>
      </c>
      <c r="J2529" s="42">
        <f>IF(VENTAS[[#This Row],[Nombre del Gestor]]&gt;1,VENTAS[[#This Row],[Precio Venta]]*10%,0)</f>
        <v>0</v>
      </c>
      <c r="K2529" s="42">
        <f>IFERROR(VLOOKUP(VENTAS[[#This Row],[Código del producto Vendido]],STOCK[],13,FALSE),VENTAS[[#This Row],[Precio Venta]]*0.6)-VENTAS[[#This Row],[Comisión Unitaria 10%]]</f>
        <v>10.8</v>
      </c>
      <c r="L2529" s="42">
        <f>VENTAS[[#This Row],[Cantidad]]*(VENTAS[[#This Row],[Precio Venta]]-VENTAS[[#This Row],[Costo Unitario SIN Comision]]-VENTAS[[#This Row],[Comisión Unitaria 10%]]-0.01*VENTAS[[#This Row],[Precio Venta]])</f>
        <v>7.02</v>
      </c>
      <c r="M2529" s="46"/>
      <c r="N2529" s="47" t="s">
        <v>27642</v>
      </c>
    </row>
    <row r="2530" ht="34" customHeight="1" spans="1:14">
      <c r="A2530" s="38">
        <v>45829.4816666667</v>
      </c>
      <c r="B2530" s="39"/>
      <c r="C2530" s="39"/>
      <c r="D2530" s="39"/>
      <c r="E2530" s="39" t="s">
        <v>18894</v>
      </c>
      <c r="F2530" s="41" t="s">
        <v>18895</v>
      </c>
      <c r="G2530" s="39">
        <v>1</v>
      </c>
      <c r="H2530" s="42">
        <v>15</v>
      </c>
      <c r="I2530" s="44">
        <f>VENTAS[[#This Row],[Cantidad]]*VENTAS[[#This Row],[Precio Venta]]</f>
        <v>15</v>
      </c>
      <c r="J2530" s="42">
        <f>IF(VENTAS[[#This Row],[Nombre del Gestor]]&gt;1,VENTAS[[#This Row],[Precio Venta]]*10%,0)</f>
        <v>0</v>
      </c>
      <c r="K2530" s="42">
        <f>IFERROR(VLOOKUP(VENTAS[[#This Row],[Código del producto Vendido]],STOCK[],13,FALSE),VENTAS[[#This Row],[Precio Venta]]*0.6)-VENTAS[[#This Row],[Comisión Unitaria 10%]]</f>
        <v>13.5</v>
      </c>
      <c r="L2530" s="42">
        <f>VENTAS[[#This Row],[Cantidad]]*(VENTAS[[#This Row],[Precio Venta]]-VENTAS[[#This Row],[Costo Unitario SIN Comision]]-VENTAS[[#This Row],[Comisión Unitaria 10%]]-0.01*VENTAS[[#This Row],[Precio Venta]])</f>
        <v>1.35</v>
      </c>
      <c r="M2530" s="46"/>
      <c r="N2530" s="47" t="s">
        <v>27643</v>
      </c>
    </row>
    <row r="2531" ht="17" customHeight="1" spans="1:14">
      <c r="A2531" s="38">
        <v>45829.4816666667</v>
      </c>
      <c r="B2531" s="39"/>
      <c r="C2531" s="39"/>
      <c r="D2531" s="39"/>
      <c r="E2531" s="39" t="s">
        <v>27644</v>
      </c>
      <c r="F2531" s="41" t="s">
        <v>20407</v>
      </c>
      <c r="G2531" s="39">
        <v>1</v>
      </c>
      <c r="H2531" s="42">
        <v>25</v>
      </c>
      <c r="I2531" s="44">
        <f>VENTAS[[#This Row],[Cantidad]]*VENTAS[[#This Row],[Precio Venta]]</f>
        <v>25</v>
      </c>
      <c r="J2531" s="42">
        <f>IF(VENTAS[[#This Row],[Nombre del Gestor]]&gt;1,VENTAS[[#This Row],[Precio Venta]]*10%,0)</f>
        <v>0</v>
      </c>
      <c r="K2531" s="42">
        <f>IFERROR(VLOOKUP(VENTAS[[#This Row],[Código del producto Vendido]],STOCK[],13,FALSE),VENTAS[[#This Row],[Precio Venta]]*0.6)-VENTAS[[#This Row],[Comisión Unitaria 10%]]</f>
        <v>15</v>
      </c>
      <c r="L2531" s="42">
        <f>VENTAS[[#This Row],[Cantidad]]*(VENTAS[[#This Row],[Precio Venta]]-VENTAS[[#This Row],[Costo Unitario SIN Comision]]-VENTAS[[#This Row],[Comisión Unitaria 10%]]-0.01*VENTAS[[#This Row],[Precio Venta]])</f>
        <v>9.75</v>
      </c>
      <c r="M2531" s="46"/>
      <c r="N2531" s="47" t="s">
        <v>27645</v>
      </c>
    </row>
    <row r="2532" ht="34" customHeight="1" spans="1:14">
      <c r="A2532" s="38">
        <v>45829.4846180555</v>
      </c>
      <c r="B2532" s="39"/>
      <c r="C2532" s="39"/>
      <c r="D2532" s="39" t="s">
        <v>27646</v>
      </c>
      <c r="E2532" s="39" t="s">
        <v>18832</v>
      </c>
      <c r="F2532" s="41" t="s">
        <v>18828</v>
      </c>
      <c r="G2532" s="39">
        <v>1</v>
      </c>
      <c r="H2532" s="42">
        <v>30</v>
      </c>
      <c r="I2532" s="44">
        <f>VENTAS[[#This Row],[Cantidad]]*VENTAS[[#This Row],[Precio Venta]]</f>
        <v>30</v>
      </c>
      <c r="J2532" s="42">
        <f>IF(VENTAS[[#This Row],[Nombre del Gestor]]&gt;1,VENTAS[[#This Row],[Precio Venta]]*10%,0)</f>
        <v>3</v>
      </c>
      <c r="K2532" s="42">
        <f>IFERROR(VLOOKUP(VENTAS[[#This Row],[Código del producto Vendido]],STOCK[],13,FALSE),VENTAS[[#This Row],[Precio Venta]]*0.6)-VENTAS[[#This Row],[Comisión Unitaria 10%]]</f>
        <v>11.98</v>
      </c>
      <c r="L2532" s="42">
        <f>VENTAS[[#This Row],[Cantidad]]*(VENTAS[[#This Row],[Precio Venta]]-VENTAS[[#This Row],[Costo Unitario SIN Comision]]-VENTAS[[#This Row],[Comisión Unitaria 10%]]-0.01*VENTAS[[#This Row],[Precio Venta]])</f>
        <v>14.72</v>
      </c>
      <c r="M2532" s="46"/>
      <c r="N2532" s="47" t="s">
        <v>27647</v>
      </c>
    </row>
    <row r="2533" ht="34" customHeight="1" spans="1:14">
      <c r="A2533" s="38">
        <v>45829.4846180555</v>
      </c>
      <c r="B2533" s="39"/>
      <c r="C2533" s="39"/>
      <c r="D2533" s="39" t="s">
        <v>27646</v>
      </c>
      <c r="E2533" s="39" t="s">
        <v>27648</v>
      </c>
      <c r="F2533" s="41" t="s">
        <v>18876</v>
      </c>
      <c r="G2533" s="39">
        <v>1</v>
      </c>
      <c r="H2533" s="42">
        <v>40</v>
      </c>
      <c r="I2533" s="44">
        <f>VENTAS[[#This Row],[Cantidad]]*VENTAS[[#This Row],[Precio Venta]]</f>
        <v>40</v>
      </c>
      <c r="J2533" s="42">
        <f>IF(VENTAS[[#This Row],[Nombre del Gestor]]&gt;1,VENTAS[[#This Row],[Precio Venta]]*10%,0)</f>
        <v>4</v>
      </c>
      <c r="K2533" s="42">
        <f>IFERROR(VLOOKUP(VENTAS[[#This Row],[Código del producto Vendido]],STOCK[],13,FALSE),VENTAS[[#This Row],[Precio Venta]]*0.6)-VENTAS[[#This Row],[Comisión Unitaria 10%]]</f>
        <v>20</v>
      </c>
      <c r="L2533" s="42">
        <f>VENTAS[[#This Row],[Cantidad]]*(VENTAS[[#This Row],[Precio Venta]]-VENTAS[[#This Row],[Costo Unitario SIN Comision]]-VENTAS[[#This Row],[Comisión Unitaria 10%]]-0.01*VENTAS[[#This Row],[Precio Venta]])</f>
        <v>15.6</v>
      </c>
      <c r="M2533" s="46"/>
      <c r="N2533" s="47" t="s">
        <v>27649</v>
      </c>
    </row>
    <row r="2534" ht="17" customHeight="1" spans="1:14">
      <c r="A2534" s="38">
        <v>45829.4846180555</v>
      </c>
      <c r="B2534" s="39"/>
      <c r="C2534" s="39"/>
      <c r="D2534" s="39" t="s">
        <v>27646</v>
      </c>
      <c r="E2534" s="39" t="s">
        <v>18850</v>
      </c>
      <c r="F2534" s="41" t="s">
        <v>27650</v>
      </c>
      <c r="G2534" s="39">
        <v>1</v>
      </c>
      <c r="H2534" s="42">
        <v>30</v>
      </c>
      <c r="I2534" s="44">
        <f>VENTAS[[#This Row],[Cantidad]]*VENTAS[[#This Row],[Precio Venta]]</f>
        <v>30</v>
      </c>
      <c r="J2534" s="42">
        <f>IF(VENTAS[[#This Row],[Nombre del Gestor]]&gt;1,VENTAS[[#This Row],[Precio Venta]]*10%,0)</f>
        <v>3</v>
      </c>
      <c r="K2534" s="42">
        <f>IFERROR(VLOOKUP(VENTAS[[#This Row],[Código del producto Vendido]],STOCK[],13,FALSE),VENTAS[[#This Row],[Precio Venta]]*0.6)-VENTAS[[#This Row],[Comisión Unitaria 10%]]</f>
        <v>14</v>
      </c>
      <c r="L2534" s="42">
        <f>VENTAS[[#This Row],[Cantidad]]*(VENTAS[[#This Row],[Precio Venta]]-VENTAS[[#This Row],[Costo Unitario SIN Comision]]-VENTAS[[#This Row],[Comisión Unitaria 10%]]-0.01*VENTAS[[#This Row],[Precio Venta]])</f>
        <v>12.7</v>
      </c>
      <c r="M2534" s="46"/>
      <c r="N2534" s="47" t="s">
        <v>27651</v>
      </c>
    </row>
    <row r="2535" ht="34" customHeight="1" spans="1:14">
      <c r="A2535" s="38">
        <v>45829.4856597222</v>
      </c>
      <c r="B2535" s="39"/>
      <c r="C2535" s="39"/>
      <c r="D2535" s="39" t="s">
        <v>24280</v>
      </c>
      <c r="E2535" s="39" t="s">
        <v>27652</v>
      </c>
      <c r="F2535" s="41" t="s">
        <v>18786</v>
      </c>
      <c r="G2535" s="39">
        <v>1</v>
      </c>
      <c r="H2535" s="42">
        <v>35</v>
      </c>
      <c r="I2535" s="44">
        <f>VENTAS[[#This Row],[Cantidad]]*VENTAS[[#This Row],[Precio Venta]]</f>
        <v>35</v>
      </c>
      <c r="J2535" s="42">
        <f>IF(VENTAS[[#This Row],[Nombre del Gestor]]&gt;1,VENTAS[[#This Row],[Precio Venta]]*10%,0)</f>
        <v>3.5</v>
      </c>
      <c r="K2535" s="42">
        <f>IFERROR(VLOOKUP(VENTAS[[#This Row],[Código del producto Vendido]],STOCK[],13,FALSE),VENTAS[[#This Row],[Precio Venta]]*0.6)-VENTAS[[#This Row],[Comisión Unitaria 10%]]</f>
        <v>17.5</v>
      </c>
      <c r="L2535" s="42">
        <f>VENTAS[[#This Row],[Cantidad]]*(VENTAS[[#This Row],[Precio Venta]]-VENTAS[[#This Row],[Costo Unitario SIN Comision]]-VENTAS[[#This Row],[Comisión Unitaria 10%]]-0.01*VENTAS[[#This Row],[Precio Venta]])</f>
        <v>13.65</v>
      </c>
      <c r="M2535" s="46"/>
      <c r="N2535" s="47" t="s">
        <v>27653</v>
      </c>
    </row>
    <row r="2536" ht="17" customHeight="1" spans="1:14">
      <c r="A2536" s="38">
        <v>45829.5044212963</v>
      </c>
      <c r="B2536" s="39"/>
      <c r="C2536" s="39"/>
      <c r="D2536" s="39"/>
      <c r="E2536" s="39" t="s">
        <v>27654</v>
      </c>
      <c r="F2536" s="41" t="s">
        <v>20168</v>
      </c>
      <c r="G2536" s="39">
        <v>1</v>
      </c>
      <c r="H2536" s="42">
        <v>35</v>
      </c>
      <c r="I2536" s="44">
        <f>VENTAS[[#This Row],[Cantidad]]*VENTAS[[#This Row],[Precio Venta]]</f>
        <v>35</v>
      </c>
      <c r="J2536" s="42">
        <f>IF(VENTAS[[#This Row],[Nombre del Gestor]]&gt;1,VENTAS[[#This Row],[Precio Venta]]*10%,0)</f>
        <v>0</v>
      </c>
      <c r="K2536" s="42">
        <f>IFERROR(VLOOKUP(VENTAS[[#This Row],[Código del producto Vendido]],STOCK[],13,FALSE),VENTAS[[#This Row],[Precio Venta]]*0.6)-VENTAS[[#This Row],[Comisión Unitaria 10%]]</f>
        <v>21</v>
      </c>
      <c r="L2536" s="42">
        <f>VENTAS[[#This Row],[Cantidad]]*(VENTAS[[#This Row],[Precio Venta]]-VENTAS[[#This Row],[Costo Unitario SIN Comision]]-VENTAS[[#This Row],[Comisión Unitaria 10%]]-0.01*VENTAS[[#This Row],[Precio Venta]])</f>
        <v>13.65</v>
      </c>
      <c r="M2536" s="46"/>
      <c r="N2536" s="47" t="s">
        <v>27655</v>
      </c>
    </row>
    <row r="2537" ht="34" customHeight="1" spans="1:14">
      <c r="A2537" s="38">
        <v>45829.5065856482</v>
      </c>
      <c r="B2537" s="39"/>
      <c r="C2537" s="39"/>
      <c r="D2537" s="39"/>
      <c r="E2537" s="39" t="s">
        <v>27656</v>
      </c>
      <c r="F2537" s="41" t="s">
        <v>19999</v>
      </c>
      <c r="G2537" s="39">
        <v>1</v>
      </c>
      <c r="H2537" s="42">
        <v>35</v>
      </c>
      <c r="I2537" s="44">
        <f>VENTAS[[#This Row],[Cantidad]]*VENTAS[[#This Row],[Precio Venta]]</f>
        <v>35</v>
      </c>
      <c r="J2537" s="42">
        <f>IF(VENTAS[[#This Row],[Nombre del Gestor]]&gt;1,VENTAS[[#This Row],[Precio Venta]]*10%,0)</f>
        <v>0</v>
      </c>
      <c r="K2537" s="42">
        <f>IFERROR(VLOOKUP(VENTAS[[#This Row],[Código del producto Vendido]],STOCK[],13,FALSE),VENTAS[[#This Row],[Precio Venta]]*0.6)-VENTAS[[#This Row],[Comisión Unitaria 10%]]</f>
        <v>21</v>
      </c>
      <c r="L2537" s="42">
        <f>VENTAS[[#This Row],[Cantidad]]*(VENTAS[[#This Row],[Precio Venta]]-VENTAS[[#This Row],[Costo Unitario SIN Comision]]-VENTAS[[#This Row],[Comisión Unitaria 10%]]-0.01*VENTAS[[#This Row],[Precio Venta]])</f>
        <v>13.65</v>
      </c>
      <c r="M2537" s="46"/>
      <c r="N2537" s="47" t="s">
        <v>27657</v>
      </c>
    </row>
    <row r="2538" ht="34" customHeight="1" spans="1:14">
      <c r="A2538" s="38">
        <v>45829.5424421296</v>
      </c>
      <c r="B2538" s="39"/>
      <c r="C2538" s="39"/>
      <c r="D2538" s="39"/>
      <c r="E2538" s="39" t="s">
        <v>27658</v>
      </c>
      <c r="F2538" s="41" t="s">
        <v>20233</v>
      </c>
      <c r="G2538" s="39">
        <v>1</v>
      </c>
      <c r="H2538" s="42">
        <v>10</v>
      </c>
      <c r="I2538" s="44">
        <f>VENTAS[[#This Row],[Cantidad]]*VENTAS[[#This Row],[Precio Venta]]</f>
        <v>10</v>
      </c>
      <c r="J2538" s="42">
        <f>IF(VENTAS[[#This Row],[Nombre del Gestor]]&gt;1,VENTAS[[#This Row],[Precio Venta]]*10%,0)</f>
        <v>0</v>
      </c>
      <c r="K2538" s="42">
        <f>IFERROR(VLOOKUP(VENTAS[[#This Row],[Código del producto Vendido]],STOCK[],13,FALSE),VENTAS[[#This Row],[Precio Venta]]*0.6)-VENTAS[[#This Row],[Comisión Unitaria 10%]]</f>
        <v>6</v>
      </c>
      <c r="L2538" s="42">
        <f>VENTAS[[#This Row],[Cantidad]]*(VENTAS[[#This Row],[Precio Venta]]-VENTAS[[#This Row],[Costo Unitario SIN Comision]]-VENTAS[[#This Row],[Comisión Unitaria 10%]]-0.01*VENTAS[[#This Row],[Precio Venta]])</f>
        <v>3.9</v>
      </c>
      <c r="M2538" s="46"/>
      <c r="N2538" s="47" t="s">
        <v>27659</v>
      </c>
    </row>
    <row r="2539" ht="17" customHeight="1" spans="1:14">
      <c r="A2539" s="38">
        <v>45829.626875</v>
      </c>
      <c r="B2539" s="39"/>
      <c r="C2539" s="39"/>
      <c r="D2539" s="39"/>
      <c r="E2539" s="39" t="s">
        <v>27660</v>
      </c>
      <c r="F2539" s="41" t="s">
        <v>17538</v>
      </c>
      <c r="G2539" s="39">
        <v>1</v>
      </c>
      <c r="H2539" s="42">
        <v>30</v>
      </c>
      <c r="I2539" s="44">
        <f>VENTAS[[#This Row],[Cantidad]]*VENTAS[[#This Row],[Precio Venta]]</f>
        <v>30</v>
      </c>
      <c r="J2539" s="42">
        <f>IF(VENTAS[[#This Row],[Nombre del Gestor]]&gt;1,VENTAS[[#This Row],[Precio Venta]]*10%,0)</f>
        <v>0</v>
      </c>
      <c r="K2539" s="42">
        <f>IFERROR(VLOOKUP(VENTAS[[#This Row],[Código del producto Vendido]],STOCK[],13,FALSE),VENTAS[[#This Row],[Precio Venta]]*0.6)-VENTAS[[#This Row],[Comisión Unitaria 10%]]</f>
        <v>18</v>
      </c>
      <c r="L2539" s="42">
        <f>VENTAS[[#This Row],[Cantidad]]*(VENTAS[[#This Row],[Precio Venta]]-VENTAS[[#This Row],[Costo Unitario SIN Comision]]-VENTAS[[#This Row],[Comisión Unitaria 10%]]-0.01*VENTAS[[#This Row],[Precio Venta]])</f>
        <v>11.7</v>
      </c>
      <c r="M2539" s="46"/>
      <c r="N2539" s="47" t="s">
        <v>27661</v>
      </c>
    </row>
    <row r="2540" ht="34" customHeight="1" spans="1:14">
      <c r="A2540" s="38">
        <v>45829.626875</v>
      </c>
      <c r="B2540" s="39"/>
      <c r="C2540" s="39"/>
      <c r="D2540" s="39"/>
      <c r="E2540" s="39" t="s">
        <v>27662</v>
      </c>
      <c r="F2540" s="41" t="s">
        <v>18145</v>
      </c>
      <c r="G2540" s="39">
        <v>1</v>
      </c>
      <c r="H2540" s="42">
        <v>35</v>
      </c>
      <c r="I2540" s="44">
        <f>VENTAS[[#This Row],[Cantidad]]*VENTAS[[#This Row],[Precio Venta]]</f>
        <v>35</v>
      </c>
      <c r="J2540" s="42">
        <f>IF(VENTAS[[#This Row],[Nombre del Gestor]]&gt;1,VENTAS[[#This Row],[Precio Venta]]*10%,0)</f>
        <v>0</v>
      </c>
      <c r="K2540" s="42">
        <f>IFERROR(VLOOKUP(VENTAS[[#This Row],[Código del producto Vendido]],STOCK[],13,FALSE),VENTAS[[#This Row],[Precio Venta]]*0.6)-VENTAS[[#This Row],[Comisión Unitaria 10%]]</f>
        <v>21</v>
      </c>
      <c r="L2540" s="42">
        <f>VENTAS[[#This Row],[Cantidad]]*(VENTAS[[#This Row],[Precio Venta]]-VENTAS[[#This Row],[Costo Unitario SIN Comision]]-VENTAS[[#This Row],[Comisión Unitaria 10%]]-0.01*VENTAS[[#This Row],[Precio Venta]])</f>
        <v>13.65</v>
      </c>
      <c r="M2540" s="46"/>
      <c r="N2540" s="47" t="s">
        <v>27663</v>
      </c>
    </row>
    <row r="2541" ht="17" customHeight="1" spans="1:14">
      <c r="A2541" s="38">
        <v>45829.6538425926</v>
      </c>
      <c r="B2541" s="39"/>
      <c r="C2541" s="39"/>
      <c r="D2541" s="39"/>
      <c r="E2541" s="39" t="s">
        <v>27664</v>
      </c>
      <c r="F2541" s="41" t="s">
        <v>18145</v>
      </c>
      <c r="G2541" s="39">
        <v>1</v>
      </c>
      <c r="H2541" s="42">
        <v>35</v>
      </c>
      <c r="I2541" s="44">
        <f>VENTAS[[#This Row],[Cantidad]]*VENTAS[[#This Row],[Precio Venta]]</f>
        <v>35</v>
      </c>
      <c r="J2541" s="42">
        <f>IF(VENTAS[[#This Row],[Nombre del Gestor]]&gt;1,VENTAS[[#This Row],[Precio Venta]]*10%,0)</f>
        <v>0</v>
      </c>
      <c r="K2541" s="42">
        <f>IFERROR(VLOOKUP(VENTAS[[#This Row],[Código del producto Vendido]],STOCK[],13,FALSE),VENTAS[[#This Row],[Precio Venta]]*0.6)-VENTAS[[#This Row],[Comisión Unitaria 10%]]</f>
        <v>21</v>
      </c>
      <c r="L2541" s="42">
        <f>VENTAS[[#This Row],[Cantidad]]*(VENTAS[[#This Row],[Precio Venta]]-VENTAS[[#This Row],[Costo Unitario SIN Comision]]-VENTAS[[#This Row],[Comisión Unitaria 10%]]-0.01*VENTAS[[#This Row],[Precio Venta]])</f>
        <v>13.65</v>
      </c>
      <c r="M2541" s="46"/>
      <c r="N2541" s="47" t="s">
        <v>27665</v>
      </c>
    </row>
    <row r="2542" ht="34" customHeight="1" spans="1:14">
      <c r="A2542" s="38">
        <v>45829.6828587963</v>
      </c>
      <c r="B2542" s="39"/>
      <c r="C2542" s="39"/>
      <c r="D2542" s="39"/>
      <c r="E2542" s="39" t="s">
        <v>27666</v>
      </c>
      <c r="F2542" s="41" t="s">
        <v>20063</v>
      </c>
      <c r="G2542" s="39">
        <v>1</v>
      </c>
      <c r="H2542" s="42">
        <v>22</v>
      </c>
      <c r="I2542" s="44">
        <f>VENTAS[[#This Row],[Cantidad]]*VENTAS[[#This Row],[Precio Venta]]</f>
        <v>22</v>
      </c>
      <c r="J2542" s="42">
        <f>IF(VENTAS[[#This Row],[Nombre del Gestor]]&gt;1,VENTAS[[#This Row],[Precio Venta]]*10%,0)</f>
        <v>0</v>
      </c>
      <c r="K2542" s="42">
        <f>IFERROR(VLOOKUP(VENTAS[[#This Row],[Código del producto Vendido]],STOCK[],13,FALSE),VENTAS[[#This Row],[Precio Venta]]*0.6)-VENTAS[[#This Row],[Comisión Unitaria 10%]]</f>
        <v>13.2</v>
      </c>
      <c r="L2542" s="42">
        <f>VENTAS[[#This Row],[Cantidad]]*(VENTAS[[#This Row],[Precio Venta]]-VENTAS[[#This Row],[Costo Unitario SIN Comision]]-VENTAS[[#This Row],[Comisión Unitaria 10%]]-0.01*VENTAS[[#This Row],[Precio Venta]])</f>
        <v>8.58</v>
      </c>
      <c r="M2542" s="46"/>
      <c r="N2542" s="47" t="s">
        <v>27667</v>
      </c>
    </row>
    <row r="2543" ht="34" customHeight="1" spans="1:14">
      <c r="A2543" s="38">
        <v>45829.6894907407</v>
      </c>
      <c r="B2543" s="39"/>
      <c r="C2543" s="39"/>
      <c r="D2543" s="39" t="s">
        <v>25960</v>
      </c>
      <c r="E2543" s="39" t="s">
        <v>27668</v>
      </c>
      <c r="F2543" s="41" t="s">
        <v>19669</v>
      </c>
      <c r="G2543" s="39">
        <v>1</v>
      </c>
      <c r="H2543" s="42">
        <v>30</v>
      </c>
      <c r="I2543" s="44">
        <f>VENTAS[[#This Row],[Cantidad]]*VENTAS[[#This Row],[Precio Venta]]</f>
        <v>30</v>
      </c>
      <c r="J2543" s="42">
        <f>IF(VENTAS[[#This Row],[Nombre del Gestor]]&gt;1,VENTAS[[#This Row],[Precio Venta]]*10%,0)</f>
        <v>3</v>
      </c>
      <c r="K2543" s="42">
        <f>IFERROR(VLOOKUP(VENTAS[[#This Row],[Código del producto Vendido]],STOCK[],13,FALSE),VENTAS[[#This Row],[Precio Venta]]*0.6)-VENTAS[[#This Row],[Comisión Unitaria 10%]]</f>
        <v>15</v>
      </c>
      <c r="L2543" s="42">
        <f>VENTAS[[#This Row],[Cantidad]]*(VENTAS[[#This Row],[Precio Venta]]-VENTAS[[#This Row],[Costo Unitario SIN Comision]]-VENTAS[[#This Row],[Comisión Unitaria 10%]]-0.01*VENTAS[[#This Row],[Precio Venta]])</f>
        <v>11.7</v>
      </c>
      <c r="M2543" s="46"/>
      <c r="N2543" s="47" t="s">
        <v>27669</v>
      </c>
    </row>
    <row r="2544" ht="17" customHeight="1" spans="1:14">
      <c r="A2544" s="38">
        <v>45829.6894907407</v>
      </c>
      <c r="B2544" s="39"/>
      <c r="C2544" s="39"/>
      <c r="D2544" s="39" t="s">
        <v>25960</v>
      </c>
      <c r="E2544" s="39" t="s">
        <v>27670</v>
      </c>
      <c r="F2544" s="41" t="s">
        <v>27671</v>
      </c>
      <c r="G2544" s="39">
        <v>1</v>
      </c>
      <c r="H2544" s="42">
        <v>28</v>
      </c>
      <c r="I2544" s="44">
        <f>VENTAS[[#This Row],[Cantidad]]*VENTAS[[#This Row],[Precio Venta]]</f>
        <v>28</v>
      </c>
      <c r="J2544" s="42">
        <f>IF(VENTAS[[#This Row],[Nombre del Gestor]]&gt;1,VENTAS[[#This Row],[Precio Venta]]*10%,0)</f>
        <v>2.8</v>
      </c>
      <c r="K2544" s="42">
        <f>IFERROR(VLOOKUP(VENTAS[[#This Row],[Código del producto Vendido]],STOCK[],13,FALSE),VENTAS[[#This Row],[Precio Venta]]*0.6)-VENTAS[[#This Row],[Comisión Unitaria 10%]]</f>
        <v>14</v>
      </c>
      <c r="L2544" s="42">
        <f>VENTAS[[#This Row],[Cantidad]]*(VENTAS[[#This Row],[Precio Venta]]-VENTAS[[#This Row],[Costo Unitario SIN Comision]]-VENTAS[[#This Row],[Comisión Unitaria 10%]]-0.01*VENTAS[[#This Row],[Precio Venta]])</f>
        <v>10.92</v>
      </c>
      <c r="M2544" s="46"/>
      <c r="N2544" s="47" t="s">
        <v>27672</v>
      </c>
    </row>
    <row r="2545" ht="34" customHeight="1" spans="1:14">
      <c r="A2545" s="38">
        <v>45829.7461458333</v>
      </c>
      <c r="B2545" s="39"/>
      <c r="C2545" s="39"/>
      <c r="D2545" s="39"/>
      <c r="E2545" s="39" t="s">
        <v>27673</v>
      </c>
      <c r="F2545" s="41" t="s">
        <v>27674</v>
      </c>
      <c r="G2545" s="39">
        <v>1</v>
      </c>
      <c r="H2545" s="42">
        <v>30</v>
      </c>
      <c r="I2545" s="44">
        <f>VENTAS[[#This Row],[Cantidad]]*VENTAS[[#This Row],[Precio Venta]]</f>
        <v>30</v>
      </c>
      <c r="J2545" s="42">
        <f>IF(VENTAS[[#This Row],[Nombre del Gestor]]&gt;1,VENTAS[[#This Row],[Precio Venta]]*10%,0)</f>
        <v>0</v>
      </c>
      <c r="K2545" s="42">
        <f>IFERROR(VLOOKUP(VENTAS[[#This Row],[Código del producto Vendido]],STOCK[],13,FALSE),VENTAS[[#This Row],[Precio Venta]]*0.6)-VENTAS[[#This Row],[Comisión Unitaria 10%]]</f>
        <v>18</v>
      </c>
      <c r="L2545" s="42">
        <f>VENTAS[[#This Row],[Cantidad]]*(VENTAS[[#This Row],[Precio Venta]]-VENTAS[[#This Row],[Costo Unitario SIN Comision]]-VENTAS[[#This Row],[Comisión Unitaria 10%]]-0.01*VENTAS[[#This Row],[Precio Venta]])</f>
        <v>11.7</v>
      </c>
      <c r="M2545" s="46"/>
      <c r="N2545" s="47" t="s">
        <v>27675</v>
      </c>
    </row>
    <row r="2546" ht="17" customHeight="1" spans="1:14">
      <c r="A2546" s="38">
        <v>45829.7461458333</v>
      </c>
      <c r="B2546" s="39"/>
      <c r="C2546" s="39"/>
      <c r="D2546" s="39"/>
      <c r="E2546" s="39" t="s">
        <v>18725</v>
      </c>
      <c r="F2546" s="41" t="s">
        <v>18726</v>
      </c>
      <c r="G2546" s="39">
        <v>1</v>
      </c>
      <c r="H2546" s="42">
        <v>25</v>
      </c>
      <c r="I2546" s="44">
        <f>VENTAS[[#This Row],[Cantidad]]*VENTAS[[#This Row],[Precio Venta]]</f>
        <v>25</v>
      </c>
      <c r="J2546" s="42">
        <f>IF(VENTAS[[#This Row],[Nombre del Gestor]]&gt;1,VENTAS[[#This Row],[Precio Venta]]*10%,0)</f>
        <v>0</v>
      </c>
      <c r="K2546" s="42">
        <f>IFERROR(VLOOKUP(VENTAS[[#This Row],[Código del producto Vendido]],STOCK[],13,FALSE),VENTAS[[#This Row],[Precio Venta]]*0.6)-VENTAS[[#This Row],[Comisión Unitaria 10%]]</f>
        <v>14.5</v>
      </c>
      <c r="L2546" s="42">
        <f>VENTAS[[#This Row],[Cantidad]]*(VENTAS[[#This Row],[Precio Venta]]-VENTAS[[#This Row],[Costo Unitario SIN Comision]]-VENTAS[[#This Row],[Comisión Unitaria 10%]]-0.01*VENTAS[[#This Row],[Precio Venta]])</f>
        <v>10.25</v>
      </c>
      <c r="M2546" s="46"/>
      <c r="N2546" s="47" t="s">
        <v>27676</v>
      </c>
    </row>
    <row r="2547" ht="34" customHeight="1" spans="1:14">
      <c r="A2547" s="38">
        <v>45829.7461458333</v>
      </c>
      <c r="B2547" s="39"/>
      <c r="C2547" s="39"/>
      <c r="D2547" s="39"/>
      <c r="E2547" s="39" t="s">
        <v>27677</v>
      </c>
      <c r="F2547" s="41" t="s">
        <v>18167</v>
      </c>
      <c r="G2547" s="39">
        <v>1</v>
      </c>
      <c r="H2547" s="42">
        <v>20</v>
      </c>
      <c r="I2547" s="44">
        <f>VENTAS[[#This Row],[Cantidad]]*VENTAS[[#This Row],[Precio Venta]]</f>
        <v>20</v>
      </c>
      <c r="J2547" s="42">
        <f>IF(VENTAS[[#This Row],[Nombre del Gestor]]&gt;1,VENTAS[[#This Row],[Precio Venta]]*10%,0)</f>
        <v>0</v>
      </c>
      <c r="K2547" s="42">
        <f>IFERROR(VLOOKUP(VENTAS[[#This Row],[Código del producto Vendido]],STOCK[],13,FALSE),VENTAS[[#This Row],[Precio Venta]]*0.6)-VENTAS[[#This Row],[Comisión Unitaria 10%]]</f>
        <v>12</v>
      </c>
      <c r="L2547" s="42">
        <f>VENTAS[[#This Row],[Cantidad]]*(VENTAS[[#This Row],[Precio Venta]]-VENTAS[[#This Row],[Costo Unitario SIN Comision]]-VENTAS[[#This Row],[Comisión Unitaria 10%]]-0.01*VENTAS[[#This Row],[Precio Venta]])</f>
        <v>7.8</v>
      </c>
      <c r="M2547" s="46"/>
      <c r="N2547" s="47" t="s">
        <v>27678</v>
      </c>
    </row>
    <row r="2548" ht="34" customHeight="1" spans="1:14">
      <c r="A2548" s="38">
        <v>45829.7461458333</v>
      </c>
      <c r="B2548" s="39"/>
      <c r="C2548" s="39"/>
      <c r="D2548" s="39"/>
      <c r="E2548" s="39" t="s">
        <v>27679</v>
      </c>
      <c r="F2548" s="41" t="s">
        <v>27680</v>
      </c>
      <c r="G2548" s="39">
        <v>1</v>
      </c>
      <c r="H2548" s="42">
        <v>25</v>
      </c>
      <c r="I2548" s="44">
        <f>VENTAS[[#This Row],[Cantidad]]*VENTAS[[#This Row],[Precio Venta]]</f>
        <v>25</v>
      </c>
      <c r="J2548" s="42">
        <f>IF(VENTAS[[#This Row],[Nombre del Gestor]]&gt;1,VENTAS[[#This Row],[Precio Venta]]*10%,0)</f>
        <v>0</v>
      </c>
      <c r="K2548" s="42">
        <f>IFERROR(VLOOKUP(VENTAS[[#This Row],[Código del producto Vendido]],STOCK[],13,FALSE),VENTAS[[#This Row],[Precio Venta]]*0.6)-VENTAS[[#This Row],[Comisión Unitaria 10%]]</f>
        <v>15</v>
      </c>
      <c r="L2548" s="42">
        <f>VENTAS[[#This Row],[Cantidad]]*(VENTAS[[#This Row],[Precio Venta]]-VENTAS[[#This Row],[Costo Unitario SIN Comision]]-VENTAS[[#This Row],[Comisión Unitaria 10%]]-0.01*VENTAS[[#This Row],[Precio Venta]])</f>
        <v>9.75</v>
      </c>
      <c r="M2548" s="46"/>
      <c r="N2548" s="47" t="s">
        <v>27681</v>
      </c>
    </row>
    <row r="2549" ht="17" customHeight="1" spans="1:14">
      <c r="A2549" s="38">
        <v>45829.7461458333</v>
      </c>
      <c r="B2549" s="39"/>
      <c r="C2549" s="39"/>
      <c r="D2549" s="39"/>
      <c r="E2549" s="39" t="s">
        <v>18814</v>
      </c>
      <c r="F2549" s="41" t="s">
        <v>18812</v>
      </c>
      <c r="G2549" s="39">
        <v>1</v>
      </c>
      <c r="H2549" s="42">
        <v>50</v>
      </c>
      <c r="I2549" s="44">
        <f>VENTAS[[#This Row],[Cantidad]]*VENTAS[[#This Row],[Precio Venta]]</f>
        <v>50</v>
      </c>
      <c r="J2549" s="42">
        <f>IF(VENTAS[[#This Row],[Nombre del Gestor]]&gt;1,VENTAS[[#This Row],[Precio Venta]]*10%,0)</f>
        <v>0</v>
      </c>
      <c r="K2549" s="42">
        <f>IFERROR(VLOOKUP(VENTAS[[#This Row],[Código del producto Vendido]],STOCK[],13,FALSE),VENTAS[[#This Row],[Precio Venta]]*0.6)-VENTAS[[#This Row],[Comisión Unitaria 10%]]</f>
        <v>20.98</v>
      </c>
      <c r="L2549" s="42">
        <f>VENTAS[[#This Row],[Cantidad]]*(VENTAS[[#This Row],[Precio Venta]]-VENTAS[[#This Row],[Costo Unitario SIN Comision]]-VENTAS[[#This Row],[Comisión Unitaria 10%]]-0.01*VENTAS[[#This Row],[Precio Venta]])</f>
        <v>28.52</v>
      </c>
      <c r="M2549" s="46"/>
      <c r="N2549" s="47" t="s">
        <v>27682</v>
      </c>
    </row>
    <row r="2550" ht="34" customHeight="1" spans="1:14">
      <c r="A2550" s="38">
        <v>45830.455775463</v>
      </c>
      <c r="B2550" s="39"/>
      <c r="C2550" s="39"/>
      <c r="D2550" s="39"/>
      <c r="E2550" s="39" t="s">
        <v>27683</v>
      </c>
      <c r="F2550" s="41" t="s">
        <v>21272</v>
      </c>
      <c r="G2550" s="39">
        <v>1</v>
      </c>
      <c r="H2550" s="42">
        <v>22</v>
      </c>
      <c r="I2550" s="44">
        <f>VENTAS[[#This Row],[Cantidad]]*VENTAS[[#This Row],[Precio Venta]]</f>
        <v>22</v>
      </c>
      <c r="J2550" s="42">
        <f>IF(VENTAS[[#This Row],[Nombre del Gestor]]&gt;1,VENTAS[[#This Row],[Precio Venta]]*10%,0)</f>
        <v>0</v>
      </c>
      <c r="K2550" s="42">
        <f>IFERROR(VLOOKUP(VENTAS[[#This Row],[Código del producto Vendido]],STOCK[],13,FALSE),VENTAS[[#This Row],[Precio Venta]]*0.6)-VENTAS[[#This Row],[Comisión Unitaria 10%]]</f>
        <v>13.2</v>
      </c>
      <c r="L2550" s="42">
        <f>VENTAS[[#This Row],[Cantidad]]*(VENTAS[[#This Row],[Precio Venta]]-VENTAS[[#This Row],[Costo Unitario SIN Comision]]-VENTAS[[#This Row],[Comisión Unitaria 10%]]-0.01*VENTAS[[#This Row],[Precio Venta]])</f>
        <v>8.58</v>
      </c>
      <c r="M2550" s="46"/>
      <c r="N2550" s="47" t="s">
        <v>27684</v>
      </c>
    </row>
    <row r="2551" ht="17" customHeight="1" spans="1:14">
      <c r="A2551" s="38">
        <v>45830.455775463</v>
      </c>
      <c r="B2551" s="39"/>
      <c r="C2551" s="39"/>
      <c r="D2551" s="39"/>
      <c r="E2551" s="39" t="s">
        <v>27685</v>
      </c>
      <c r="F2551" s="41" t="s">
        <v>21276</v>
      </c>
      <c r="G2551" s="39">
        <v>1</v>
      </c>
      <c r="H2551" s="42">
        <v>28</v>
      </c>
      <c r="I2551" s="44">
        <f>VENTAS[[#This Row],[Cantidad]]*VENTAS[[#This Row],[Precio Venta]]</f>
        <v>28</v>
      </c>
      <c r="J2551" s="42">
        <f>IF(VENTAS[[#This Row],[Nombre del Gestor]]&gt;1,VENTAS[[#This Row],[Precio Venta]]*10%,0)</f>
        <v>0</v>
      </c>
      <c r="K2551" s="42">
        <f>IFERROR(VLOOKUP(VENTAS[[#This Row],[Código del producto Vendido]],STOCK[],13,FALSE),VENTAS[[#This Row],[Precio Venta]]*0.6)-VENTAS[[#This Row],[Comisión Unitaria 10%]]</f>
        <v>16.8</v>
      </c>
      <c r="L2551" s="42">
        <f>VENTAS[[#This Row],[Cantidad]]*(VENTAS[[#This Row],[Precio Venta]]-VENTAS[[#This Row],[Costo Unitario SIN Comision]]-VENTAS[[#This Row],[Comisión Unitaria 10%]]-0.01*VENTAS[[#This Row],[Precio Venta]])</f>
        <v>10.92</v>
      </c>
      <c r="M2551" s="46"/>
      <c r="N2551" s="47" t="s">
        <v>27686</v>
      </c>
    </row>
    <row r="2552" ht="34" customHeight="1" spans="1:14">
      <c r="A2552" s="38">
        <v>45830.455775463</v>
      </c>
      <c r="B2552" s="39"/>
      <c r="C2552" s="39"/>
      <c r="D2552" s="39"/>
      <c r="E2552" s="39" t="s">
        <v>27687</v>
      </c>
      <c r="F2552" s="41" t="s">
        <v>27688</v>
      </c>
      <c r="G2552" s="39">
        <v>1</v>
      </c>
      <c r="H2552" s="42">
        <v>30</v>
      </c>
      <c r="I2552" s="44">
        <f>VENTAS[[#This Row],[Cantidad]]*VENTAS[[#This Row],[Precio Venta]]</f>
        <v>30</v>
      </c>
      <c r="J2552" s="42">
        <f>IF(VENTAS[[#This Row],[Nombre del Gestor]]&gt;1,VENTAS[[#This Row],[Precio Venta]]*10%,0)</f>
        <v>0</v>
      </c>
      <c r="K2552" s="42">
        <f>IFERROR(VLOOKUP(VENTAS[[#This Row],[Código del producto Vendido]],STOCK[],13,FALSE),VENTAS[[#This Row],[Precio Venta]]*0.6)-VENTAS[[#This Row],[Comisión Unitaria 10%]]</f>
        <v>18</v>
      </c>
      <c r="L2552" s="42">
        <f>VENTAS[[#This Row],[Cantidad]]*(VENTAS[[#This Row],[Precio Venta]]-VENTAS[[#This Row],[Costo Unitario SIN Comision]]-VENTAS[[#This Row],[Comisión Unitaria 10%]]-0.01*VENTAS[[#This Row],[Precio Venta]])</f>
        <v>11.7</v>
      </c>
      <c r="M2552" s="46"/>
      <c r="N2552" s="47" t="s">
        <v>27689</v>
      </c>
    </row>
    <row r="2553" ht="34" customHeight="1" spans="1:14">
      <c r="A2553" s="38">
        <v>45830.455775463</v>
      </c>
      <c r="B2553" s="39"/>
      <c r="C2553" s="39"/>
      <c r="D2553" s="39"/>
      <c r="E2553" s="39" t="s">
        <v>18666</v>
      </c>
      <c r="F2553" s="41" t="s">
        <v>27690</v>
      </c>
      <c r="G2553" s="39">
        <v>1</v>
      </c>
      <c r="H2553" s="42">
        <v>15</v>
      </c>
      <c r="I2553" s="44">
        <f>VENTAS[[#This Row],[Cantidad]]*VENTAS[[#This Row],[Precio Venta]]</f>
        <v>15</v>
      </c>
      <c r="J2553" s="42">
        <f>IF(VENTAS[[#This Row],[Nombre del Gestor]]&gt;1,VENTAS[[#This Row],[Precio Venta]]*10%,0)</f>
        <v>0</v>
      </c>
      <c r="K2553" s="42">
        <f>IFERROR(VLOOKUP(VENTAS[[#This Row],[Código del producto Vendido]],STOCK[],13,FALSE),VENTAS[[#This Row],[Precio Venta]]*0.6)-VENTAS[[#This Row],[Comisión Unitaria 10%]]</f>
        <v>13.5</v>
      </c>
      <c r="L2553" s="42">
        <f>VENTAS[[#This Row],[Cantidad]]*(VENTAS[[#This Row],[Precio Venta]]-VENTAS[[#This Row],[Costo Unitario SIN Comision]]-VENTAS[[#This Row],[Comisión Unitaria 10%]]-0.01*VENTAS[[#This Row],[Precio Venta]])</f>
        <v>1.35</v>
      </c>
      <c r="M2553" s="46"/>
      <c r="N2553" s="47" t="s">
        <v>27691</v>
      </c>
    </row>
    <row r="2554" ht="17" customHeight="1" spans="1:14">
      <c r="A2554" s="38">
        <v>45830.455775463</v>
      </c>
      <c r="B2554" s="39"/>
      <c r="C2554" s="39"/>
      <c r="D2554" s="39"/>
      <c r="E2554" s="39" t="s">
        <v>27692</v>
      </c>
      <c r="F2554" s="41" t="s">
        <v>21526</v>
      </c>
      <c r="G2554" s="39">
        <v>1</v>
      </c>
      <c r="H2554" s="42">
        <v>28</v>
      </c>
      <c r="I2554" s="44">
        <f>VENTAS[[#This Row],[Cantidad]]*VENTAS[[#This Row],[Precio Venta]]</f>
        <v>28</v>
      </c>
      <c r="J2554" s="42">
        <f>IF(VENTAS[[#This Row],[Nombre del Gestor]]&gt;1,VENTAS[[#This Row],[Precio Venta]]*10%,0)</f>
        <v>0</v>
      </c>
      <c r="K2554" s="42">
        <f>IFERROR(VLOOKUP(VENTAS[[#This Row],[Código del producto Vendido]],STOCK[],13,FALSE),VENTAS[[#This Row],[Precio Venta]]*0.6)-VENTAS[[#This Row],[Comisión Unitaria 10%]]</f>
        <v>16.8</v>
      </c>
      <c r="L2554" s="42">
        <f>VENTAS[[#This Row],[Cantidad]]*(VENTAS[[#This Row],[Precio Venta]]-VENTAS[[#This Row],[Costo Unitario SIN Comision]]-VENTAS[[#This Row],[Comisión Unitaria 10%]]-0.01*VENTAS[[#This Row],[Precio Venta]])</f>
        <v>10.92</v>
      </c>
      <c r="M2554" s="46"/>
      <c r="N2554" s="47" t="s">
        <v>27693</v>
      </c>
    </row>
    <row r="2555" ht="34" customHeight="1" spans="1:14">
      <c r="A2555" s="38">
        <v>45830.455775463</v>
      </c>
      <c r="B2555" s="39"/>
      <c r="C2555" s="39"/>
      <c r="D2555" s="39"/>
      <c r="E2555" s="39" t="s">
        <v>27694</v>
      </c>
      <c r="F2555" s="41" t="s">
        <v>20155</v>
      </c>
      <c r="G2555" s="39">
        <v>1</v>
      </c>
      <c r="H2555" s="42">
        <v>25</v>
      </c>
      <c r="I2555" s="44">
        <f>VENTAS[[#This Row],[Cantidad]]*VENTAS[[#This Row],[Precio Venta]]</f>
        <v>25</v>
      </c>
      <c r="J2555" s="42">
        <f>IF(VENTAS[[#This Row],[Nombre del Gestor]]&gt;1,VENTAS[[#This Row],[Precio Venta]]*10%,0)</f>
        <v>0</v>
      </c>
      <c r="K2555" s="42">
        <f>IFERROR(VLOOKUP(VENTAS[[#This Row],[Código del producto Vendido]],STOCK[],13,FALSE),VENTAS[[#This Row],[Precio Venta]]*0.6)-VENTAS[[#This Row],[Comisión Unitaria 10%]]</f>
        <v>15</v>
      </c>
      <c r="L2555" s="42">
        <f>VENTAS[[#This Row],[Cantidad]]*(VENTAS[[#This Row],[Precio Venta]]-VENTAS[[#This Row],[Costo Unitario SIN Comision]]-VENTAS[[#This Row],[Comisión Unitaria 10%]]-0.01*VENTAS[[#This Row],[Precio Venta]])</f>
        <v>9.75</v>
      </c>
      <c r="M2555" s="46"/>
      <c r="N2555" s="47" t="s">
        <v>27695</v>
      </c>
    </row>
    <row r="2556" ht="17" customHeight="1" spans="1:14">
      <c r="A2556" s="38">
        <v>45830.455775463</v>
      </c>
      <c r="B2556" s="39"/>
      <c r="C2556" s="39"/>
      <c r="D2556" s="39"/>
      <c r="E2556" s="39" t="s">
        <v>27696</v>
      </c>
      <c r="F2556" s="41" t="s">
        <v>27697</v>
      </c>
      <c r="G2556" s="39">
        <v>1</v>
      </c>
      <c r="H2556" s="42">
        <v>35</v>
      </c>
      <c r="I2556" s="44">
        <f>VENTAS[[#This Row],[Cantidad]]*VENTAS[[#This Row],[Precio Venta]]</f>
        <v>35</v>
      </c>
      <c r="J2556" s="42">
        <f>IF(VENTAS[[#This Row],[Nombre del Gestor]]&gt;1,VENTAS[[#This Row],[Precio Venta]]*10%,0)</f>
        <v>0</v>
      </c>
      <c r="K2556" s="42">
        <f>IFERROR(VLOOKUP(VENTAS[[#This Row],[Código del producto Vendido]],STOCK[],13,FALSE),VENTAS[[#This Row],[Precio Venta]]*0.6)-VENTAS[[#This Row],[Comisión Unitaria 10%]]</f>
        <v>21</v>
      </c>
      <c r="L2556" s="42">
        <f>VENTAS[[#This Row],[Cantidad]]*(VENTAS[[#This Row],[Precio Venta]]-VENTAS[[#This Row],[Costo Unitario SIN Comision]]-VENTAS[[#This Row],[Comisión Unitaria 10%]]-0.01*VENTAS[[#This Row],[Precio Venta]])</f>
        <v>13.65</v>
      </c>
      <c r="M2556" s="46"/>
      <c r="N2556" s="47" t="s">
        <v>27698</v>
      </c>
    </row>
    <row r="2557" ht="34" customHeight="1" spans="1:14">
      <c r="A2557" s="38">
        <v>45830.455775463</v>
      </c>
      <c r="B2557" s="39"/>
      <c r="C2557" s="39"/>
      <c r="D2557" s="39"/>
      <c r="E2557" s="39" t="s">
        <v>27699</v>
      </c>
      <c r="F2557" s="41" t="s">
        <v>27700</v>
      </c>
      <c r="G2557" s="39">
        <v>1</v>
      </c>
      <c r="H2557" s="42">
        <v>20</v>
      </c>
      <c r="I2557" s="44">
        <f>VENTAS[[#This Row],[Cantidad]]*VENTAS[[#This Row],[Precio Venta]]</f>
        <v>20</v>
      </c>
      <c r="J2557" s="42">
        <f>IF(VENTAS[[#This Row],[Nombre del Gestor]]&gt;1,VENTAS[[#This Row],[Precio Venta]]*10%,0)</f>
        <v>0</v>
      </c>
      <c r="K2557" s="42">
        <f>IFERROR(VLOOKUP(VENTAS[[#This Row],[Código del producto Vendido]],STOCK[],13,FALSE),VENTAS[[#This Row],[Precio Venta]]*0.6)-VENTAS[[#This Row],[Comisión Unitaria 10%]]</f>
        <v>12</v>
      </c>
      <c r="L2557" s="42">
        <f>VENTAS[[#This Row],[Cantidad]]*(VENTAS[[#This Row],[Precio Venta]]-VENTAS[[#This Row],[Costo Unitario SIN Comision]]-VENTAS[[#This Row],[Comisión Unitaria 10%]]-0.01*VENTAS[[#This Row],[Precio Venta]])</f>
        <v>7.8</v>
      </c>
      <c r="M2557" s="46"/>
      <c r="N2557" s="47" t="s">
        <v>27701</v>
      </c>
    </row>
    <row r="2558" ht="34" customHeight="1" spans="1:14">
      <c r="A2558" s="38">
        <v>45830.455775463</v>
      </c>
      <c r="B2558" s="39"/>
      <c r="C2558" s="39"/>
      <c r="D2558" s="39"/>
      <c r="E2558" s="39" t="s">
        <v>27702</v>
      </c>
      <c r="F2558" s="41" t="s">
        <v>27703</v>
      </c>
      <c r="G2558" s="39">
        <v>1</v>
      </c>
      <c r="H2558" s="42">
        <v>35</v>
      </c>
      <c r="I2558" s="44">
        <f>VENTAS[[#This Row],[Cantidad]]*VENTAS[[#This Row],[Precio Venta]]</f>
        <v>35</v>
      </c>
      <c r="J2558" s="42">
        <f>IF(VENTAS[[#This Row],[Nombre del Gestor]]&gt;1,VENTAS[[#This Row],[Precio Venta]]*10%,0)</f>
        <v>0</v>
      </c>
      <c r="K2558" s="42">
        <f>IFERROR(VLOOKUP(VENTAS[[#This Row],[Código del producto Vendido]],STOCK[],13,FALSE),VENTAS[[#This Row],[Precio Venta]]*0.6)-VENTAS[[#This Row],[Comisión Unitaria 10%]]</f>
        <v>21</v>
      </c>
      <c r="L2558" s="42">
        <f>VENTAS[[#This Row],[Cantidad]]*(VENTAS[[#This Row],[Precio Venta]]-VENTAS[[#This Row],[Costo Unitario SIN Comision]]-VENTAS[[#This Row],[Comisión Unitaria 10%]]-0.01*VENTAS[[#This Row],[Precio Venta]])</f>
        <v>13.65</v>
      </c>
      <c r="M2558" s="46"/>
      <c r="N2558" s="47" t="s">
        <v>27704</v>
      </c>
    </row>
    <row r="2559" ht="17" customHeight="1" spans="1:14">
      <c r="A2559" s="38">
        <v>45830.5313773148</v>
      </c>
      <c r="B2559" s="39"/>
      <c r="C2559" s="39"/>
      <c r="D2559" s="39"/>
      <c r="E2559" s="39" t="s">
        <v>27705</v>
      </c>
      <c r="F2559" s="41" t="s">
        <v>27706</v>
      </c>
      <c r="G2559" s="39">
        <v>1</v>
      </c>
      <c r="H2559" s="42">
        <v>10</v>
      </c>
      <c r="I2559" s="44">
        <f>VENTAS[[#This Row],[Cantidad]]*VENTAS[[#This Row],[Precio Venta]]</f>
        <v>10</v>
      </c>
      <c r="J2559" s="42">
        <f>IF(VENTAS[[#This Row],[Nombre del Gestor]]&gt;1,VENTAS[[#This Row],[Precio Venta]]*10%,0)</f>
        <v>0</v>
      </c>
      <c r="K2559" s="42">
        <f>IFERROR(VLOOKUP(VENTAS[[#This Row],[Código del producto Vendido]],STOCK[],13,FALSE),VENTAS[[#This Row],[Precio Venta]]*0.6)-VENTAS[[#This Row],[Comisión Unitaria 10%]]</f>
        <v>6</v>
      </c>
      <c r="L2559" s="42">
        <f>VENTAS[[#This Row],[Cantidad]]*(VENTAS[[#This Row],[Precio Venta]]-VENTAS[[#This Row],[Costo Unitario SIN Comision]]-VENTAS[[#This Row],[Comisión Unitaria 10%]]-0.01*VENTAS[[#This Row],[Precio Venta]])</f>
        <v>3.9</v>
      </c>
      <c r="M2559" s="46"/>
      <c r="N2559" s="47" t="s">
        <v>27707</v>
      </c>
    </row>
    <row r="2560" ht="34" customHeight="1" spans="1:14">
      <c r="A2560" s="38">
        <v>45830.6200694444</v>
      </c>
      <c r="B2560" s="39"/>
      <c r="C2560" s="39"/>
      <c r="D2560" s="39"/>
      <c r="E2560" s="39" t="s">
        <v>20142</v>
      </c>
      <c r="F2560" s="41" t="s">
        <v>27708</v>
      </c>
      <c r="G2560" s="39">
        <v>1</v>
      </c>
      <c r="H2560" s="42">
        <v>35</v>
      </c>
      <c r="I2560" s="44">
        <f>VENTAS[[#This Row],[Cantidad]]*VENTAS[[#This Row],[Precio Venta]]</f>
        <v>35</v>
      </c>
      <c r="J2560" s="42">
        <f>IF(VENTAS[[#This Row],[Nombre del Gestor]]&gt;1,VENTAS[[#This Row],[Precio Venta]]*10%,0)</f>
        <v>0</v>
      </c>
      <c r="K2560" s="42">
        <f>IFERROR(VLOOKUP(VENTAS[[#This Row],[Código del producto Vendido]],STOCK[],13,FALSE),VENTAS[[#This Row],[Precio Venta]]*0.6)-VENTAS[[#This Row],[Comisión Unitaria 10%]]</f>
        <v>28.5</v>
      </c>
      <c r="L2560" s="42">
        <f>VENTAS[[#This Row],[Cantidad]]*(VENTAS[[#This Row],[Precio Venta]]-VENTAS[[#This Row],[Costo Unitario SIN Comision]]-VENTAS[[#This Row],[Comisión Unitaria 10%]]-0.01*VENTAS[[#This Row],[Precio Venta]])</f>
        <v>6.15</v>
      </c>
      <c r="M2560" s="46"/>
      <c r="N2560" s="47" t="s">
        <v>27709</v>
      </c>
    </row>
    <row r="2561" ht="17" customHeight="1" spans="1:14">
      <c r="A2561" s="38">
        <v>45830.6200694444</v>
      </c>
      <c r="B2561" s="39"/>
      <c r="C2561" s="39"/>
      <c r="D2561" s="39"/>
      <c r="E2561" s="39" t="s">
        <v>27710</v>
      </c>
      <c r="F2561" s="41" t="s">
        <v>27711</v>
      </c>
      <c r="G2561" s="39">
        <v>1</v>
      </c>
      <c r="H2561" s="42">
        <v>35</v>
      </c>
      <c r="I2561" s="44">
        <f>VENTAS[[#This Row],[Cantidad]]*VENTAS[[#This Row],[Precio Venta]]</f>
        <v>35</v>
      </c>
      <c r="J2561" s="42">
        <f>IF(VENTAS[[#This Row],[Nombre del Gestor]]&gt;1,VENTAS[[#This Row],[Precio Venta]]*10%,0)</f>
        <v>0</v>
      </c>
      <c r="K2561" s="42">
        <f>IFERROR(VLOOKUP(VENTAS[[#This Row],[Código del producto Vendido]],STOCK[],13,FALSE),VENTAS[[#This Row],[Precio Venta]]*0.6)-VENTAS[[#This Row],[Comisión Unitaria 10%]]</f>
        <v>21</v>
      </c>
      <c r="L2561" s="42">
        <f>VENTAS[[#This Row],[Cantidad]]*(VENTAS[[#This Row],[Precio Venta]]-VENTAS[[#This Row],[Costo Unitario SIN Comision]]-VENTAS[[#This Row],[Comisión Unitaria 10%]]-0.01*VENTAS[[#This Row],[Precio Venta]])</f>
        <v>13.65</v>
      </c>
      <c r="M2561" s="46"/>
      <c r="N2561" s="47" t="s">
        <v>27712</v>
      </c>
    </row>
    <row r="2562" ht="34" customHeight="1" spans="1:14">
      <c r="A2562" s="38">
        <v>45830.6200694444</v>
      </c>
      <c r="B2562" s="39"/>
      <c r="C2562" s="39"/>
      <c r="D2562" s="39"/>
      <c r="E2562" s="39" t="s">
        <v>27713</v>
      </c>
      <c r="F2562" s="41" t="s">
        <v>27714</v>
      </c>
      <c r="G2562" s="39">
        <v>1</v>
      </c>
      <c r="H2562" s="42">
        <v>25</v>
      </c>
      <c r="I2562" s="44">
        <f>VENTAS[[#This Row],[Cantidad]]*VENTAS[[#This Row],[Precio Venta]]</f>
        <v>25</v>
      </c>
      <c r="J2562" s="42">
        <f>IF(VENTAS[[#This Row],[Nombre del Gestor]]&gt;1,VENTAS[[#This Row],[Precio Venta]]*10%,0)</f>
        <v>0</v>
      </c>
      <c r="K2562" s="42">
        <f>IFERROR(VLOOKUP(VENTAS[[#This Row],[Código del producto Vendido]],STOCK[],13,FALSE),VENTAS[[#This Row],[Precio Venta]]*0.6)-VENTAS[[#This Row],[Comisión Unitaria 10%]]</f>
        <v>15</v>
      </c>
      <c r="L2562" s="42">
        <f>VENTAS[[#This Row],[Cantidad]]*(VENTAS[[#This Row],[Precio Venta]]-VENTAS[[#This Row],[Costo Unitario SIN Comision]]-VENTAS[[#This Row],[Comisión Unitaria 10%]]-0.01*VENTAS[[#This Row],[Precio Venta]])</f>
        <v>9.75</v>
      </c>
      <c r="M2562" s="46"/>
      <c r="N2562" s="47" t="s">
        <v>27715</v>
      </c>
    </row>
    <row r="2563" ht="34" customHeight="1" spans="1:14">
      <c r="A2563" s="38">
        <v>45830.6200694444</v>
      </c>
      <c r="B2563" s="39"/>
      <c r="C2563" s="39"/>
      <c r="D2563" s="39"/>
      <c r="E2563" s="39" t="s">
        <v>27716</v>
      </c>
      <c r="F2563" s="41" t="s">
        <v>27717</v>
      </c>
      <c r="G2563" s="39">
        <v>1</v>
      </c>
      <c r="H2563" s="42">
        <v>35</v>
      </c>
      <c r="I2563" s="44">
        <f>VENTAS[[#This Row],[Cantidad]]*VENTAS[[#This Row],[Precio Venta]]</f>
        <v>35</v>
      </c>
      <c r="J2563" s="42">
        <f>IF(VENTAS[[#This Row],[Nombre del Gestor]]&gt;1,VENTAS[[#This Row],[Precio Venta]]*10%,0)</f>
        <v>0</v>
      </c>
      <c r="K2563" s="42">
        <f>IFERROR(VLOOKUP(VENTAS[[#This Row],[Código del producto Vendido]],STOCK[],13,FALSE),VENTAS[[#This Row],[Precio Venta]]*0.6)-VENTAS[[#This Row],[Comisión Unitaria 10%]]</f>
        <v>21</v>
      </c>
      <c r="L2563" s="42">
        <f>VENTAS[[#This Row],[Cantidad]]*(VENTAS[[#This Row],[Precio Venta]]-VENTAS[[#This Row],[Costo Unitario SIN Comision]]-VENTAS[[#This Row],[Comisión Unitaria 10%]]-0.01*VENTAS[[#This Row],[Precio Venta]])</f>
        <v>13.65</v>
      </c>
      <c r="M2563" s="46"/>
      <c r="N2563" s="47" t="s">
        <v>27718</v>
      </c>
    </row>
    <row r="2564" ht="17" customHeight="1" spans="1:14">
      <c r="A2564" s="38">
        <v>45830.6200694444</v>
      </c>
      <c r="B2564" s="39"/>
      <c r="C2564" s="39"/>
      <c r="D2564" s="39"/>
      <c r="E2564" s="39" t="s">
        <v>27479</v>
      </c>
      <c r="F2564" s="41" t="s">
        <v>27719</v>
      </c>
      <c r="G2564" s="39">
        <v>1</v>
      </c>
      <c r="H2564" s="42">
        <v>35</v>
      </c>
      <c r="I2564" s="44">
        <f>VENTAS[[#This Row],[Cantidad]]*VENTAS[[#This Row],[Precio Venta]]</f>
        <v>35</v>
      </c>
      <c r="J2564" s="42">
        <f>IF(VENTAS[[#This Row],[Nombre del Gestor]]&gt;1,VENTAS[[#This Row],[Precio Venta]]*10%,0)</f>
        <v>0</v>
      </c>
      <c r="K2564" s="42">
        <f>IFERROR(VLOOKUP(VENTAS[[#This Row],[Código del producto Vendido]],STOCK[],13,FALSE),VENTAS[[#This Row],[Precio Venta]]*0.6)-VENTAS[[#This Row],[Comisión Unitaria 10%]]</f>
        <v>21</v>
      </c>
      <c r="L2564" s="42">
        <f>VENTAS[[#This Row],[Cantidad]]*(VENTAS[[#This Row],[Precio Venta]]-VENTAS[[#This Row],[Costo Unitario SIN Comision]]-VENTAS[[#This Row],[Comisión Unitaria 10%]]-0.01*VENTAS[[#This Row],[Precio Venta]])</f>
        <v>13.65</v>
      </c>
      <c r="M2564" s="46"/>
      <c r="N2564" s="47" t="s">
        <v>27720</v>
      </c>
    </row>
    <row r="2565" ht="34" customHeight="1" spans="1:14">
      <c r="A2565" s="38">
        <v>45830.6200694444</v>
      </c>
      <c r="B2565" s="39"/>
      <c r="C2565" s="39"/>
      <c r="D2565" s="39"/>
      <c r="E2565" s="39" t="s">
        <v>27721</v>
      </c>
      <c r="F2565" s="41" t="s">
        <v>27722</v>
      </c>
      <c r="G2565" s="39">
        <v>1</v>
      </c>
      <c r="H2565" s="42">
        <v>35</v>
      </c>
      <c r="I2565" s="44">
        <f>VENTAS[[#This Row],[Cantidad]]*VENTAS[[#This Row],[Precio Venta]]</f>
        <v>35</v>
      </c>
      <c r="J2565" s="42">
        <f>IF(VENTAS[[#This Row],[Nombre del Gestor]]&gt;1,VENTAS[[#This Row],[Precio Venta]]*10%,0)</f>
        <v>0</v>
      </c>
      <c r="K2565" s="42">
        <f>IFERROR(VLOOKUP(VENTAS[[#This Row],[Código del producto Vendido]],STOCK[],13,FALSE),VENTAS[[#This Row],[Precio Venta]]*0.6)-VENTAS[[#This Row],[Comisión Unitaria 10%]]</f>
        <v>21</v>
      </c>
      <c r="L2565" s="42">
        <f>VENTAS[[#This Row],[Cantidad]]*(VENTAS[[#This Row],[Precio Venta]]-VENTAS[[#This Row],[Costo Unitario SIN Comision]]-VENTAS[[#This Row],[Comisión Unitaria 10%]]-0.01*VENTAS[[#This Row],[Precio Venta]])</f>
        <v>13.65</v>
      </c>
      <c r="M2565" s="46"/>
      <c r="N2565" s="47" t="s">
        <v>27723</v>
      </c>
    </row>
    <row r="2566" ht="17" customHeight="1" spans="1:14">
      <c r="A2566" s="38">
        <v>45830.6200694444</v>
      </c>
      <c r="B2566" s="39"/>
      <c r="C2566" s="39"/>
      <c r="D2566" s="39"/>
      <c r="E2566" s="39" t="s">
        <v>27724</v>
      </c>
      <c r="F2566" s="41" t="s">
        <v>27725</v>
      </c>
      <c r="G2566" s="39">
        <v>1</v>
      </c>
      <c r="H2566" s="42">
        <v>30</v>
      </c>
      <c r="I2566" s="44">
        <f>VENTAS[[#This Row],[Cantidad]]*VENTAS[[#This Row],[Precio Venta]]</f>
        <v>30</v>
      </c>
      <c r="J2566" s="42">
        <f>IF(VENTAS[[#This Row],[Nombre del Gestor]]&gt;1,VENTAS[[#This Row],[Precio Venta]]*10%,0)</f>
        <v>0</v>
      </c>
      <c r="K2566" s="42">
        <f>IFERROR(VLOOKUP(VENTAS[[#This Row],[Código del producto Vendido]],STOCK[],13,FALSE),VENTAS[[#This Row],[Precio Venta]]*0.6)-VENTAS[[#This Row],[Comisión Unitaria 10%]]</f>
        <v>18</v>
      </c>
      <c r="L2566" s="42">
        <f>VENTAS[[#This Row],[Cantidad]]*(VENTAS[[#This Row],[Precio Venta]]-VENTAS[[#This Row],[Costo Unitario SIN Comision]]-VENTAS[[#This Row],[Comisión Unitaria 10%]]-0.01*VENTAS[[#This Row],[Precio Venta]])</f>
        <v>11.7</v>
      </c>
      <c r="M2566" s="46"/>
      <c r="N2566" s="47" t="s">
        <v>27726</v>
      </c>
    </row>
    <row r="2567" ht="34" customHeight="1" spans="1:14">
      <c r="A2567" s="38">
        <v>45830.6200694444</v>
      </c>
      <c r="B2567" s="39"/>
      <c r="C2567" s="39"/>
      <c r="D2567" s="39"/>
      <c r="E2567" s="39" t="s">
        <v>27727</v>
      </c>
      <c r="F2567" s="41" t="s">
        <v>27728</v>
      </c>
      <c r="G2567" s="39">
        <v>1</v>
      </c>
      <c r="H2567" s="42">
        <v>35</v>
      </c>
      <c r="I2567" s="44">
        <f>VENTAS[[#This Row],[Cantidad]]*VENTAS[[#This Row],[Precio Venta]]</f>
        <v>35</v>
      </c>
      <c r="J2567" s="42">
        <f>IF(VENTAS[[#This Row],[Nombre del Gestor]]&gt;1,VENTAS[[#This Row],[Precio Venta]]*10%,0)</f>
        <v>0</v>
      </c>
      <c r="K2567" s="42">
        <f>IFERROR(VLOOKUP(VENTAS[[#This Row],[Código del producto Vendido]],STOCK[],13,FALSE),VENTAS[[#This Row],[Precio Venta]]*0.6)-VENTAS[[#This Row],[Comisión Unitaria 10%]]</f>
        <v>21</v>
      </c>
      <c r="L2567" s="42">
        <f>VENTAS[[#This Row],[Cantidad]]*(VENTAS[[#This Row],[Precio Venta]]-VENTAS[[#This Row],[Costo Unitario SIN Comision]]-VENTAS[[#This Row],[Comisión Unitaria 10%]]-0.01*VENTAS[[#This Row],[Precio Venta]])</f>
        <v>13.65</v>
      </c>
      <c r="M2567" s="46"/>
      <c r="N2567" s="47" t="s">
        <v>27729</v>
      </c>
    </row>
    <row r="2568" ht="34" customHeight="1" spans="1:14">
      <c r="A2568" s="38">
        <v>45830.6200694444</v>
      </c>
      <c r="B2568" s="39"/>
      <c r="C2568" s="39"/>
      <c r="D2568" s="39"/>
      <c r="E2568" s="39" t="s">
        <v>20148</v>
      </c>
      <c r="F2568" s="41" t="s">
        <v>27730</v>
      </c>
      <c r="G2568" s="39">
        <v>1</v>
      </c>
      <c r="H2568" s="42">
        <v>50</v>
      </c>
      <c r="I2568" s="44">
        <f>VENTAS[[#This Row],[Cantidad]]*VENTAS[[#This Row],[Precio Venta]]</f>
        <v>50</v>
      </c>
      <c r="J2568" s="42">
        <f>IF(VENTAS[[#This Row],[Nombre del Gestor]]&gt;1,VENTAS[[#This Row],[Precio Venta]]*10%,0)</f>
        <v>0</v>
      </c>
      <c r="K2568" s="42">
        <f>IFERROR(VLOOKUP(VENTAS[[#This Row],[Código del producto Vendido]],STOCK[],13,FALSE),VENTAS[[#This Row],[Precio Venta]]*0.6)-VENTAS[[#This Row],[Comisión Unitaria 10%]]</f>
        <v>35</v>
      </c>
      <c r="L2568" s="42">
        <f>VENTAS[[#This Row],[Cantidad]]*(VENTAS[[#This Row],[Precio Venta]]-VENTAS[[#This Row],[Costo Unitario SIN Comision]]-VENTAS[[#This Row],[Comisión Unitaria 10%]]-0.01*VENTAS[[#This Row],[Precio Venta]])</f>
        <v>14.5</v>
      </c>
      <c r="M2568" s="46"/>
      <c r="N2568" s="47" t="s">
        <v>27731</v>
      </c>
    </row>
    <row r="2569" ht="17" customHeight="1" spans="1:14">
      <c r="A2569" s="38">
        <v>45830.6272685185</v>
      </c>
      <c r="B2569" s="39"/>
      <c r="C2569" s="39"/>
      <c r="D2569" s="39"/>
      <c r="E2569" s="39" t="s">
        <v>19895</v>
      </c>
      <c r="F2569" s="41" t="s">
        <v>27732</v>
      </c>
      <c r="G2569" s="39">
        <v>1</v>
      </c>
      <c r="H2569" s="42">
        <v>20</v>
      </c>
      <c r="I2569" s="44">
        <f>VENTAS[[#This Row],[Cantidad]]*VENTAS[[#This Row],[Precio Venta]]</f>
        <v>20</v>
      </c>
      <c r="J2569" s="42">
        <f>IF(VENTAS[[#This Row],[Nombre del Gestor]]&gt;1,VENTAS[[#This Row],[Precio Venta]]*10%,0)</f>
        <v>0</v>
      </c>
      <c r="K2569" s="42">
        <f>IFERROR(VLOOKUP(VENTAS[[#This Row],[Código del producto Vendido]],STOCK[],13,FALSE),VENTAS[[#This Row],[Precio Venta]]*0.6)-VENTAS[[#This Row],[Comisión Unitaria 10%]]</f>
        <v>8</v>
      </c>
      <c r="L2569" s="42">
        <f>VENTAS[[#This Row],[Cantidad]]*(VENTAS[[#This Row],[Precio Venta]]-VENTAS[[#This Row],[Costo Unitario SIN Comision]]-VENTAS[[#This Row],[Comisión Unitaria 10%]]-0.01*VENTAS[[#This Row],[Precio Venta]])</f>
        <v>11.8</v>
      </c>
      <c r="M2569" s="46"/>
      <c r="N2569" s="47" t="s">
        <v>27733</v>
      </c>
    </row>
    <row r="2570" ht="34" customHeight="1" spans="1:14">
      <c r="A2570" s="38">
        <v>45830.7031712963</v>
      </c>
      <c r="B2570" s="39"/>
      <c r="C2570" s="39"/>
      <c r="D2570" s="39"/>
      <c r="E2570" s="39" t="s">
        <v>18024</v>
      </c>
      <c r="F2570" s="41" t="s">
        <v>27734</v>
      </c>
      <c r="G2570" s="39">
        <v>1</v>
      </c>
      <c r="H2570" s="42">
        <v>18</v>
      </c>
      <c r="I2570" s="44">
        <f>VENTAS[[#This Row],[Cantidad]]*VENTAS[[#This Row],[Precio Venta]]</f>
        <v>18</v>
      </c>
      <c r="J2570" s="42">
        <f>IF(VENTAS[[#This Row],[Nombre del Gestor]]&gt;1,VENTAS[[#This Row],[Precio Venta]]*10%,0)</f>
        <v>0</v>
      </c>
      <c r="K2570" s="42">
        <f>IFERROR(VLOOKUP(VENTAS[[#This Row],[Código del producto Vendido]],STOCK[],13,FALSE),VENTAS[[#This Row],[Precio Venta]]*0.6)-VENTAS[[#This Row],[Comisión Unitaria 10%]]</f>
        <v>13.8</v>
      </c>
      <c r="L2570" s="42">
        <f>VENTAS[[#This Row],[Cantidad]]*(VENTAS[[#This Row],[Precio Venta]]-VENTAS[[#This Row],[Costo Unitario SIN Comision]]-VENTAS[[#This Row],[Comisión Unitaria 10%]]-0.01*VENTAS[[#This Row],[Precio Venta]])</f>
        <v>4.02</v>
      </c>
      <c r="M2570" s="46"/>
      <c r="N2570" s="47" t="s">
        <v>27735</v>
      </c>
    </row>
    <row r="2571" ht="17" customHeight="1" spans="1:14">
      <c r="A2571" s="38">
        <v>45830.7031712963</v>
      </c>
      <c r="B2571" s="39"/>
      <c r="C2571" s="39"/>
      <c r="D2571" s="39"/>
      <c r="E2571" s="39" t="s">
        <v>27339</v>
      </c>
      <c r="F2571" s="41" t="s">
        <v>27736</v>
      </c>
      <c r="G2571" s="39">
        <v>1</v>
      </c>
      <c r="H2571" s="42">
        <v>28</v>
      </c>
      <c r="I2571" s="44">
        <f>VENTAS[[#This Row],[Cantidad]]*VENTAS[[#This Row],[Precio Venta]]</f>
        <v>28</v>
      </c>
      <c r="J2571" s="42">
        <f>IF(VENTAS[[#This Row],[Nombre del Gestor]]&gt;1,VENTAS[[#This Row],[Precio Venta]]*10%,0)</f>
        <v>0</v>
      </c>
      <c r="K2571" s="42">
        <f>IFERROR(VLOOKUP(VENTAS[[#This Row],[Código del producto Vendido]],STOCK[],13,FALSE),VENTAS[[#This Row],[Precio Venta]]*0.6)-VENTAS[[#This Row],[Comisión Unitaria 10%]]</f>
        <v>16.8</v>
      </c>
      <c r="L2571" s="42">
        <f>VENTAS[[#This Row],[Cantidad]]*(VENTAS[[#This Row],[Precio Venta]]-VENTAS[[#This Row],[Costo Unitario SIN Comision]]-VENTAS[[#This Row],[Comisión Unitaria 10%]]-0.01*VENTAS[[#This Row],[Precio Venta]])</f>
        <v>10.92</v>
      </c>
      <c r="M2571" s="46"/>
      <c r="N2571" s="47" t="s">
        <v>27737</v>
      </c>
    </row>
    <row r="2572" ht="34" customHeight="1" spans="1:14">
      <c r="A2572" s="38">
        <v>45831.5040509259</v>
      </c>
      <c r="B2572" s="39"/>
      <c r="C2572" s="39"/>
      <c r="D2572" s="39"/>
      <c r="E2572" s="39" t="s">
        <v>27738</v>
      </c>
      <c r="F2572" s="41" t="s">
        <v>27739</v>
      </c>
      <c r="G2572" s="39">
        <v>1</v>
      </c>
      <c r="H2572" s="42">
        <v>30</v>
      </c>
      <c r="I2572" s="44">
        <f>VENTAS[[#This Row],[Cantidad]]*VENTAS[[#This Row],[Precio Venta]]</f>
        <v>30</v>
      </c>
      <c r="J2572" s="42">
        <f>IF(VENTAS[[#This Row],[Nombre del Gestor]]&gt;1,VENTAS[[#This Row],[Precio Venta]]*10%,0)</f>
        <v>0</v>
      </c>
      <c r="K2572" s="42">
        <f>IFERROR(VLOOKUP(VENTAS[[#This Row],[Código del producto Vendido]],STOCK[],13,FALSE),VENTAS[[#This Row],[Precio Venta]]*0.6)-VENTAS[[#This Row],[Comisión Unitaria 10%]]</f>
        <v>18</v>
      </c>
      <c r="L2572" s="42">
        <f>VENTAS[[#This Row],[Cantidad]]*(VENTAS[[#This Row],[Precio Venta]]-VENTAS[[#This Row],[Costo Unitario SIN Comision]]-VENTAS[[#This Row],[Comisión Unitaria 10%]]-0.01*VENTAS[[#This Row],[Precio Venta]])</f>
        <v>11.7</v>
      </c>
      <c r="M2572" s="46"/>
      <c r="N2572" s="47" t="s">
        <v>27740</v>
      </c>
    </row>
    <row r="2573" ht="34" customHeight="1" spans="1:14">
      <c r="A2573" s="38">
        <v>45831.5306018519</v>
      </c>
      <c r="B2573" s="39"/>
      <c r="C2573" s="39"/>
      <c r="D2573" s="39"/>
      <c r="E2573" s="39" t="s">
        <v>18942</v>
      </c>
      <c r="F2573" s="41" t="s">
        <v>27741</v>
      </c>
      <c r="G2573" s="39">
        <v>1</v>
      </c>
      <c r="H2573" s="42">
        <v>35</v>
      </c>
      <c r="I2573" s="44">
        <f>VENTAS[[#This Row],[Cantidad]]*VENTAS[[#This Row],[Precio Venta]]</f>
        <v>35</v>
      </c>
      <c r="J2573" s="42">
        <f>IF(VENTAS[[#This Row],[Nombre del Gestor]]&gt;1,VENTAS[[#This Row],[Precio Venta]]*10%,0)</f>
        <v>0</v>
      </c>
      <c r="K2573" s="42">
        <f>IFERROR(VLOOKUP(VENTAS[[#This Row],[Código del producto Vendido]],STOCK[],13,FALSE),VENTAS[[#This Row],[Precio Venta]]*0.6)-VENTAS[[#This Row],[Comisión Unitaria 10%]]</f>
        <v>15.5</v>
      </c>
      <c r="L2573" s="42">
        <f>VENTAS[[#This Row],[Cantidad]]*(VENTAS[[#This Row],[Precio Venta]]-VENTAS[[#This Row],[Costo Unitario SIN Comision]]-VENTAS[[#This Row],[Comisión Unitaria 10%]]-0.01*VENTAS[[#This Row],[Precio Venta]])</f>
        <v>19.15</v>
      </c>
      <c r="M2573" s="46"/>
      <c r="N2573" s="47" t="s">
        <v>27742</v>
      </c>
    </row>
    <row r="2574" ht="17" customHeight="1" spans="1:14">
      <c r="A2574" s="38">
        <v>45831.5567824074</v>
      </c>
      <c r="B2574" s="39"/>
      <c r="C2574" s="39"/>
      <c r="D2574" s="39" t="s">
        <v>23671</v>
      </c>
      <c r="E2574" s="39" t="s">
        <v>27743</v>
      </c>
      <c r="F2574" s="41" t="s">
        <v>27744</v>
      </c>
      <c r="G2574" s="39">
        <v>1</v>
      </c>
      <c r="H2574" s="42">
        <v>30</v>
      </c>
      <c r="I2574" s="44">
        <f>VENTAS[[#This Row],[Cantidad]]*VENTAS[[#This Row],[Precio Venta]]</f>
        <v>30</v>
      </c>
      <c r="J2574" s="42">
        <f>IF(VENTAS[[#This Row],[Nombre del Gestor]]&gt;1,VENTAS[[#This Row],[Precio Venta]]*10%,0)</f>
        <v>3</v>
      </c>
      <c r="K2574" s="42">
        <f>IFERROR(VLOOKUP(VENTAS[[#This Row],[Código del producto Vendido]],STOCK[],13,FALSE),VENTAS[[#This Row],[Precio Venta]]*0.6)-VENTAS[[#This Row],[Comisión Unitaria 10%]]</f>
        <v>15</v>
      </c>
      <c r="L2574" s="42">
        <f>VENTAS[[#This Row],[Cantidad]]*(VENTAS[[#This Row],[Precio Venta]]-VENTAS[[#This Row],[Costo Unitario SIN Comision]]-VENTAS[[#This Row],[Comisión Unitaria 10%]]-0.01*VENTAS[[#This Row],[Precio Venta]])</f>
        <v>11.7</v>
      </c>
      <c r="M2574" s="46"/>
      <c r="N2574" s="47" t="s">
        <v>27745</v>
      </c>
    </row>
    <row r="2575" ht="34" customHeight="1" spans="1:14">
      <c r="A2575" s="38">
        <v>45831.5567824074</v>
      </c>
      <c r="B2575" s="39"/>
      <c r="C2575" s="39"/>
      <c r="D2575" s="39" t="s">
        <v>23671</v>
      </c>
      <c r="E2575" s="39" t="s">
        <v>27746</v>
      </c>
      <c r="F2575" s="41" t="s">
        <v>27747</v>
      </c>
      <c r="G2575" s="39">
        <v>1</v>
      </c>
      <c r="H2575" s="42">
        <v>30</v>
      </c>
      <c r="I2575" s="44">
        <f>VENTAS[[#This Row],[Cantidad]]*VENTAS[[#This Row],[Precio Venta]]</f>
        <v>30</v>
      </c>
      <c r="J2575" s="42">
        <f>IF(VENTAS[[#This Row],[Nombre del Gestor]]&gt;1,VENTAS[[#This Row],[Precio Venta]]*10%,0)</f>
        <v>3</v>
      </c>
      <c r="K2575" s="42">
        <f>IFERROR(VLOOKUP(VENTAS[[#This Row],[Código del producto Vendido]],STOCK[],13,FALSE),VENTAS[[#This Row],[Precio Venta]]*0.6)-VENTAS[[#This Row],[Comisión Unitaria 10%]]</f>
        <v>15</v>
      </c>
      <c r="L2575" s="42">
        <f>VENTAS[[#This Row],[Cantidad]]*(VENTAS[[#This Row],[Precio Venta]]-VENTAS[[#This Row],[Costo Unitario SIN Comision]]-VENTAS[[#This Row],[Comisión Unitaria 10%]]-0.01*VENTAS[[#This Row],[Precio Venta]])</f>
        <v>11.7</v>
      </c>
      <c r="M2575" s="46"/>
      <c r="N2575" s="47" t="s">
        <v>27748</v>
      </c>
    </row>
    <row r="2576" ht="17" customHeight="1" spans="1:14">
      <c r="A2576" s="38">
        <v>45831.7458912037</v>
      </c>
      <c r="B2576" s="39"/>
      <c r="C2576" s="39"/>
      <c r="D2576" s="39" t="s">
        <v>25960</v>
      </c>
      <c r="E2576" s="39" t="s">
        <v>27749</v>
      </c>
      <c r="F2576" s="41" t="s">
        <v>27750</v>
      </c>
      <c r="G2576" s="39">
        <v>1</v>
      </c>
      <c r="H2576" s="42">
        <v>35</v>
      </c>
      <c r="I2576" s="44">
        <f>VENTAS[[#This Row],[Cantidad]]*VENTAS[[#This Row],[Precio Venta]]</f>
        <v>35</v>
      </c>
      <c r="J2576" s="42">
        <f>IF(VENTAS[[#This Row],[Nombre del Gestor]]&gt;1,VENTAS[[#This Row],[Precio Venta]]*10%,0)</f>
        <v>3.5</v>
      </c>
      <c r="K2576" s="42">
        <f>IFERROR(VLOOKUP(VENTAS[[#This Row],[Código del producto Vendido]],STOCK[],13,FALSE),VENTAS[[#This Row],[Precio Venta]]*0.6)-VENTAS[[#This Row],[Comisión Unitaria 10%]]</f>
        <v>17.5</v>
      </c>
      <c r="L2576" s="42">
        <f>VENTAS[[#This Row],[Cantidad]]*(VENTAS[[#This Row],[Precio Venta]]-VENTAS[[#This Row],[Costo Unitario SIN Comision]]-VENTAS[[#This Row],[Comisión Unitaria 10%]]-0.01*VENTAS[[#This Row],[Precio Venta]])</f>
        <v>13.65</v>
      </c>
      <c r="M2576" s="46"/>
      <c r="N2576" s="47" t="s">
        <v>27751</v>
      </c>
    </row>
    <row r="2577" ht="34" customHeight="1" spans="1:14">
      <c r="A2577" s="38">
        <v>45832.5333912037</v>
      </c>
      <c r="B2577" s="39"/>
      <c r="C2577" s="39"/>
      <c r="D2577" s="39" t="s">
        <v>23345</v>
      </c>
      <c r="E2577" s="39" t="s">
        <v>27752</v>
      </c>
      <c r="F2577" s="41" t="s">
        <v>17597</v>
      </c>
      <c r="G2577" s="39">
        <v>1</v>
      </c>
      <c r="H2577" s="42">
        <v>30</v>
      </c>
      <c r="I2577" s="44">
        <f>VENTAS[[#This Row],[Cantidad]]*VENTAS[[#This Row],[Precio Venta]]</f>
        <v>30</v>
      </c>
      <c r="J2577" s="42">
        <f>IF(VENTAS[[#This Row],[Nombre del Gestor]]&gt;1,VENTAS[[#This Row],[Precio Venta]]*10%,0)</f>
        <v>3</v>
      </c>
      <c r="K2577" s="42">
        <f>IFERROR(VLOOKUP(VENTAS[[#This Row],[Código del producto Vendido]],STOCK[],13,FALSE),VENTAS[[#This Row],[Precio Venta]]*0.6)-VENTAS[[#This Row],[Comisión Unitaria 10%]]</f>
        <v>15</v>
      </c>
      <c r="L2577" s="42">
        <f>VENTAS[[#This Row],[Cantidad]]*(VENTAS[[#This Row],[Precio Venta]]-VENTAS[[#This Row],[Costo Unitario SIN Comision]]-VENTAS[[#This Row],[Comisión Unitaria 10%]]-0.01*VENTAS[[#This Row],[Precio Venta]])</f>
        <v>11.7</v>
      </c>
      <c r="M2577" s="46"/>
      <c r="N2577" s="47" t="s">
        <v>27753</v>
      </c>
    </row>
    <row r="2578" ht="34" customHeight="1" spans="1:14">
      <c r="A2578" s="38">
        <v>45832.5571990741</v>
      </c>
      <c r="B2578" s="39"/>
      <c r="C2578" s="39"/>
      <c r="D2578" s="39"/>
      <c r="E2578" s="39" t="s">
        <v>27754</v>
      </c>
      <c r="F2578" s="41" t="s">
        <v>27755</v>
      </c>
      <c r="G2578" s="39">
        <v>1</v>
      </c>
      <c r="H2578" s="42">
        <v>35</v>
      </c>
      <c r="I2578" s="44">
        <f>VENTAS[[#This Row],[Cantidad]]*VENTAS[[#This Row],[Precio Venta]]</f>
        <v>35</v>
      </c>
      <c r="J2578" s="42">
        <f>IF(VENTAS[[#This Row],[Nombre del Gestor]]&gt;1,VENTAS[[#This Row],[Precio Venta]]*10%,0)</f>
        <v>0</v>
      </c>
      <c r="K2578" s="42">
        <f>IFERROR(VLOOKUP(VENTAS[[#This Row],[Código del producto Vendido]],STOCK[],13,FALSE),VENTAS[[#This Row],[Precio Venta]]*0.6)-VENTAS[[#This Row],[Comisión Unitaria 10%]]</f>
        <v>9</v>
      </c>
      <c r="L2578" s="42">
        <f>VENTAS[[#This Row],[Cantidad]]*(VENTAS[[#This Row],[Precio Venta]]-VENTAS[[#This Row],[Costo Unitario SIN Comision]]-VENTAS[[#This Row],[Comisión Unitaria 10%]]-0.01*VENTAS[[#This Row],[Precio Venta]])</f>
        <v>25.65</v>
      </c>
      <c r="M2578" s="46"/>
      <c r="N2578" s="47" t="s">
        <v>27756</v>
      </c>
    </row>
    <row r="2579" ht="17" customHeight="1" spans="1:14">
      <c r="A2579" s="38">
        <v>45832.5571990741</v>
      </c>
      <c r="B2579" s="39"/>
      <c r="C2579" s="39"/>
      <c r="D2579" s="39"/>
      <c r="E2579" s="39" t="s">
        <v>19922</v>
      </c>
      <c r="F2579" s="41" t="s">
        <v>20494</v>
      </c>
      <c r="G2579" s="39">
        <v>1</v>
      </c>
      <c r="H2579" s="42">
        <v>30</v>
      </c>
      <c r="I2579" s="44">
        <f>VENTAS[[#This Row],[Cantidad]]*VENTAS[[#This Row],[Precio Venta]]</f>
        <v>30</v>
      </c>
      <c r="J2579" s="42">
        <f>IF(VENTAS[[#This Row],[Nombre del Gestor]]&gt;1,VENTAS[[#This Row],[Precio Venta]]*10%,0)</f>
        <v>0</v>
      </c>
      <c r="K2579" s="42">
        <f>IFERROR(VLOOKUP(VENTAS[[#This Row],[Código del producto Vendido]],STOCK[],13,FALSE),VENTAS[[#This Row],[Precio Venta]]*0.6)-VENTAS[[#This Row],[Comisión Unitaria 10%]]</f>
        <v>15</v>
      </c>
      <c r="L2579" s="42">
        <f>VENTAS[[#This Row],[Cantidad]]*(VENTAS[[#This Row],[Precio Venta]]-VENTAS[[#This Row],[Costo Unitario SIN Comision]]-VENTAS[[#This Row],[Comisión Unitaria 10%]]-0.01*VENTAS[[#This Row],[Precio Venta]])</f>
        <v>14.7</v>
      </c>
      <c r="M2579" s="46"/>
      <c r="N2579" s="47" t="s">
        <v>27757</v>
      </c>
    </row>
    <row r="2580" ht="34" customHeight="1" spans="1:14">
      <c r="A2580" s="38">
        <v>45832.5571990741</v>
      </c>
      <c r="B2580" s="39"/>
      <c r="C2580" s="39"/>
      <c r="D2580" s="39"/>
      <c r="E2580" s="39" t="s">
        <v>18674</v>
      </c>
      <c r="F2580" s="41" t="s">
        <v>18238</v>
      </c>
      <c r="G2580" s="39">
        <v>1</v>
      </c>
      <c r="H2580" s="42">
        <v>30</v>
      </c>
      <c r="I2580" s="44">
        <f>VENTAS[[#This Row],[Cantidad]]*VENTAS[[#This Row],[Precio Venta]]</f>
        <v>30</v>
      </c>
      <c r="J2580" s="42">
        <f>IF(VENTAS[[#This Row],[Nombre del Gestor]]&gt;1,VENTAS[[#This Row],[Precio Venta]]*10%,0)</f>
        <v>0</v>
      </c>
      <c r="K2580" s="42">
        <f>IFERROR(VLOOKUP(VENTAS[[#This Row],[Código del producto Vendido]],STOCK[],13,FALSE),VENTAS[[#This Row],[Precio Venta]]*0.6)-VENTAS[[#This Row],[Comisión Unitaria 10%]]</f>
        <v>15</v>
      </c>
      <c r="L2580" s="42">
        <f>VENTAS[[#This Row],[Cantidad]]*(VENTAS[[#This Row],[Precio Venta]]-VENTAS[[#This Row],[Costo Unitario SIN Comision]]-VENTAS[[#This Row],[Comisión Unitaria 10%]]-0.01*VENTAS[[#This Row],[Precio Venta]])</f>
        <v>14.7</v>
      </c>
      <c r="M2580" s="46"/>
      <c r="N2580" s="47" t="s">
        <v>27758</v>
      </c>
    </row>
    <row r="2581" ht="17" customHeight="1" spans="1:14">
      <c r="A2581" s="38">
        <v>45832.5579861111</v>
      </c>
      <c r="B2581" s="39"/>
      <c r="C2581" s="39"/>
      <c r="D2581" s="39"/>
      <c r="E2581" s="39" t="s">
        <v>18618</v>
      </c>
      <c r="F2581" s="41" t="s">
        <v>27759</v>
      </c>
      <c r="G2581" s="39">
        <v>1</v>
      </c>
      <c r="H2581" s="42">
        <v>35</v>
      </c>
      <c r="I2581" s="44">
        <f>VENTAS[[#This Row],[Cantidad]]*VENTAS[[#This Row],[Precio Venta]]</f>
        <v>35</v>
      </c>
      <c r="J2581" s="42">
        <f>IF(VENTAS[[#This Row],[Nombre del Gestor]]&gt;1,VENTAS[[#This Row],[Precio Venta]]*10%,0)</f>
        <v>0</v>
      </c>
      <c r="K2581" s="42">
        <f>IFERROR(VLOOKUP(VENTAS[[#This Row],[Código del producto Vendido]],STOCK[],13,FALSE),VENTAS[[#This Row],[Precio Venta]]*0.6)-VENTAS[[#This Row],[Comisión Unitaria 10%]]</f>
        <v>15.5</v>
      </c>
      <c r="L2581" s="42">
        <f>VENTAS[[#This Row],[Cantidad]]*(VENTAS[[#This Row],[Precio Venta]]-VENTAS[[#This Row],[Costo Unitario SIN Comision]]-VENTAS[[#This Row],[Comisión Unitaria 10%]]-0.01*VENTAS[[#This Row],[Precio Venta]])</f>
        <v>19.15</v>
      </c>
      <c r="M2581" s="46"/>
      <c r="N2581" s="47" t="s">
        <v>27760</v>
      </c>
    </row>
    <row r="2582" ht="34" customHeight="1" spans="1:14">
      <c r="A2582" s="38">
        <v>45832.5616435185</v>
      </c>
      <c r="B2582" s="39"/>
      <c r="C2582" s="39"/>
      <c r="D2582" s="39"/>
      <c r="E2582" s="39" t="s">
        <v>27761</v>
      </c>
      <c r="F2582" s="41" t="s">
        <v>27762</v>
      </c>
      <c r="G2582" s="39">
        <v>1</v>
      </c>
      <c r="H2582" s="42">
        <v>25</v>
      </c>
      <c r="I2582" s="44">
        <f>VENTAS[[#This Row],[Cantidad]]*VENTAS[[#This Row],[Precio Venta]]</f>
        <v>25</v>
      </c>
      <c r="J2582" s="42">
        <f>IF(VENTAS[[#This Row],[Nombre del Gestor]]&gt;1,VENTAS[[#This Row],[Precio Venta]]*10%,0)</f>
        <v>0</v>
      </c>
      <c r="K2582" s="42">
        <f>IFERROR(VLOOKUP(VENTAS[[#This Row],[Código del producto Vendido]],STOCK[],13,FALSE),VENTAS[[#This Row],[Precio Venta]]*0.6)-VENTAS[[#This Row],[Comisión Unitaria 10%]]</f>
        <v>15</v>
      </c>
      <c r="L2582" s="42">
        <f>VENTAS[[#This Row],[Cantidad]]*(VENTAS[[#This Row],[Precio Venta]]-VENTAS[[#This Row],[Costo Unitario SIN Comision]]-VENTAS[[#This Row],[Comisión Unitaria 10%]]-0.01*VENTAS[[#This Row],[Precio Venta]])</f>
        <v>9.75</v>
      </c>
      <c r="M2582" s="46"/>
      <c r="N2582" s="47" t="s">
        <v>27763</v>
      </c>
    </row>
    <row r="2583" ht="34" customHeight="1" spans="1:14">
      <c r="A2583" s="38">
        <v>45832.5616435185</v>
      </c>
      <c r="B2583" s="39"/>
      <c r="C2583" s="39"/>
      <c r="D2583" s="39"/>
      <c r="E2583" s="39" t="s">
        <v>18456</v>
      </c>
      <c r="F2583" s="41" t="s">
        <v>27764</v>
      </c>
      <c r="G2583" s="39">
        <v>1</v>
      </c>
      <c r="H2583" s="42">
        <v>40</v>
      </c>
      <c r="I2583" s="44">
        <f>VENTAS[[#This Row],[Cantidad]]*VENTAS[[#This Row],[Precio Venta]]</f>
        <v>40</v>
      </c>
      <c r="J2583" s="42">
        <f>IF(VENTAS[[#This Row],[Nombre del Gestor]]&gt;1,VENTAS[[#This Row],[Precio Venta]]*10%,0)</f>
        <v>0</v>
      </c>
      <c r="K2583" s="42">
        <f>IFERROR(VLOOKUP(VENTAS[[#This Row],[Código del producto Vendido]],STOCK[],13,FALSE),VENTAS[[#This Row],[Precio Venta]]*0.6)-VENTAS[[#This Row],[Comisión Unitaria 10%]]</f>
        <v>16</v>
      </c>
      <c r="L2583" s="42">
        <f>VENTAS[[#This Row],[Cantidad]]*(VENTAS[[#This Row],[Precio Venta]]-VENTAS[[#This Row],[Costo Unitario SIN Comision]]-VENTAS[[#This Row],[Comisión Unitaria 10%]]-0.01*VENTAS[[#This Row],[Precio Venta]])</f>
        <v>23.6</v>
      </c>
      <c r="M2583" s="46"/>
      <c r="N2583" s="47" t="s">
        <v>27765</v>
      </c>
    </row>
    <row r="2584" ht="17" customHeight="1" spans="1:14">
      <c r="A2584" s="38">
        <v>45832.5616435185</v>
      </c>
      <c r="B2584" s="39"/>
      <c r="C2584" s="39"/>
      <c r="D2584" s="39"/>
      <c r="E2584" s="39" t="s">
        <v>19943</v>
      </c>
      <c r="F2584" s="41" t="s">
        <v>27766</v>
      </c>
      <c r="G2584" s="39">
        <v>1</v>
      </c>
      <c r="H2584" s="42">
        <v>40</v>
      </c>
      <c r="I2584" s="44">
        <f>VENTAS[[#This Row],[Cantidad]]*VENTAS[[#This Row],[Precio Venta]]</f>
        <v>40</v>
      </c>
      <c r="J2584" s="42">
        <f>IF(VENTAS[[#This Row],[Nombre del Gestor]]&gt;1,VENTAS[[#This Row],[Precio Venta]]*10%,0)</f>
        <v>0</v>
      </c>
      <c r="K2584" s="42">
        <f>IFERROR(VLOOKUP(VENTAS[[#This Row],[Código del producto Vendido]],STOCK[],13,FALSE),VENTAS[[#This Row],[Precio Venta]]*0.6)-VENTAS[[#This Row],[Comisión Unitaria 10%]]</f>
        <v>16</v>
      </c>
      <c r="L2584" s="42">
        <f>VENTAS[[#This Row],[Cantidad]]*(VENTAS[[#This Row],[Precio Venta]]-VENTAS[[#This Row],[Costo Unitario SIN Comision]]-VENTAS[[#This Row],[Comisión Unitaria 10%]]-0.01*VENTAS[[#This Row],[Precio Venta]])</f>
        <v>23.6</v>
      </c>
      <c r="M2584" s="46"/>
      <c r="N2584" s="47" t="s">
        <v>27767</v>
      </c>
    </row>
    <row r="2585" ht="34" customHeight="1" spans="1:14">
      <c r="A2585" s="38">
        <v>45832.5652083333</v>
      </c>
      <c r="B2585" s="39"/>
      <c r="C2585" s="39"/>
      <c r="D2585" s="39"/>
      <c r="E2585" s="39" t="s">
        <v>17885</v>
      </c>
      <c r="F2585" s="41" t="s">
        <v>17886</v>
      </c>
      <c r="G2585" s="39">
        <v>1</v>
      </c>
      <c r="H2585" s="42">
        <v>25</v>
      </c>
      <c r="I2585" s="44">
        <f>VENTAS[[#This Row],[Cantidad]]*VENTAS[[#This Row],[Precio Venta]]</f>
        <v>25</v>
      </c>
      <c r="J2585" s="42">
        <f>IF(VENTAS[[#This Row],[Nombre del Gestor]]&gt;1,VENTAS[[#This Row],[Precio Venta]]*10%,0)</f>
        <v>0</v>
      </c>
      <c r="K2585" s="42">
        <f>IFERROR(VLOOKUP(VENTAS[[#This Row],[Código del producto Vendido]],STOCK[],13,FALSE),VENTAS[[#This Row],[Precio Venta]]*0.6)-VENTAS[[#This Row],[Comisión Unitaria 10%]]</f>
        <v>14.5</v>
      </c>
      <c r="L2585" s="42">
        <f>VENTAS[[#This Row],[Cantidad]]*(VENTAS[[#This Row],[Precio Venta]]-VENTAS[[#This Row],[Costo Unitario SIN Comision]]-VENTAS[[#This Row],[Comisión Unitaria 10%]]-0.01*VENTAS[[#This Row],[Precio Venta]])</f>
        <v>10.25</v>
      </c>
      <c r="M2585" s="46"/>
      <c r="N2585" s="47" t="s">
        <v>27768</v>
      </c>
    </row>
    <row r="2586" ht="17" customHeight="1" spans="1:14">
      <c r="A2586" s="38">
        <v>45832.5728356481</v>
      </c>
      <c r="B2586" s="39"/>
      <c r="C2586" s="39"/>
      <c r="D2586" s="39"/>
      <c r="E2586" s="39" t="s">
        <v>18231</v>
      </c>
      <c r="F2586" s="41" t="s">
        <v>27769</v>
      </c>
      <c r="G2586" s="39">
        <v>1</v>
      </c>
      <c r="H2586" s="42">
        <v>30</v>
      </c>
      <c r="I2586" s="44">
        <f>VENTAS[[#This Row],[Cantidad]]*VENTAS[[#This Row],[Precio Venta]]</f>
        <v>30</v>
      </c>
      <c r="J2586" s="42">
        <f>IF(VENTAS[[#This Row],[Nombre del Gestor]]&gt;1,VENTAS[[#This Row],[Precio Venta]]*10%,0)</f>
        <v>0</v>
      </c>
      <c r="K2586" s="42">
        <f>IFERROR(VLOOKUP(VENTAS[[#This Row],[Código del producto Vendido]],STOCK[],13,FALSE),VENTAS[[#This Row],[Precio Venta]]*0.6)-VENTAS[[#This Row],[Comisión Unitaria 10%]]</f>
        <v>15</v>
      </c>
      <c r="L2586" s="42">
        <f>VENTAS[[#This Row],[Cantidad]]*(VENTAS[[#This Row],[Precio Venta]]-VENTAS[[#This Row],[Costo Unitario SIN Comision]]-VENTAS[[#This Row],[Comisión Unitaria 10%]]-0.01*VENTAS[[#This Row],[Precio Venta]])</f>
        <v>14.7</v>
      </c>
      <c r="M2586" s="46"/>
      <c r="N2586" s="47" t="s">
        <v>27770</v>
      </c>
    </row>
    <row r="2587" ht="34" customHeight="1" spans="1:14">
      <c r="A2587" s="38">
        <v>45832.5728356481</v>
      </c>
      <c r="B2587" s="39"/>
      <c r="C2587" s="39"/>
      <c r="D2587" s="39"/>
      <c r="E2587" s="39" t="s">
        <v>27771</v>
      </c>
      <c r="F2587" s="41" t="s">
        <v>27772</v>
      </c>
      <c r="G2587" s="39">
        <v>1</v>
      </c>
      <c r="H2587" s="42">
        <v>30</v>
      </c>
      <c r="I2587" s="44">
        <f>VENTAS[[#This Row],[Cantidad]]*VENTAS[[#This Row],[Precio Venta]]</f>
        <v>30</v>
      </c>
      <c r="J2587" s="42">
        <f>IF(VENTAS[[#This Row],[Nombre del Gestor]]&gt;1,VENTAS[[#This Row],[Precio Venta]]*10%,0)</f>
        <v>0</v>
      </c>
      <c r="K2587" s="42">
        <f>IFERROR(VLOOKUP(VENTAS[[#This Row],[Código del producto Vendido]],STOCK[],13,FALSE),VENTAS[[#This Row],[Precio Venta]]*0.6)-VENTAS[[#This Row],[Comisión Unitaria 10%]]</f>
        <v>18</v>
      </c>
      <c r="L2587" s="42">
        <f>VENTAS[[#This Row],[Cantidad]]*(VENTAS[[#This Row],[Precio Venta]]-VENTAS[[#This Row],[Costo Unitario SIN Comision]]-VENTAS[[#This Row],[Comisión Unitaria 10%]]-0.01*VENTAS[[#This Row],[Precio Venta]])</f>
        <v>11.7</v>
      </c>
      <c r="M2587" s="46"/>
      <c r="N2587" s="47" t="s">
        <v>27773</v>
      </c>
    </row>
    <row r="2588" ht="34" customHeight="1" spans="1:14">
      <c r="A2588" s="38">
        <v>45832.578900463</v>
      </c>
      <c r="B2588" s="39"/>
      <c r="C2588" s="39"/>
      <c r="D2588" s="39"/>
      <c r="E2588" s="39" t="s">
        <v>27774</v>
      </c>
      <c r="F2588" s="41" t="s">
        <v>27775</v>
      </c>
      <c r="G2588" s="39">
        <v>1</v>
      </c>
      <c r="H2588" s="42">
        <v>35</v>
      </c>
      <c r="I2588" s="44">
        <f>VENTAS[[#This Row],[Cantidad]]*VENTAS[[#This Row],[Precio Venta]]</f>
        <v>35</v>
      </c>
      <c r="J2588" s="42">
        <f>IF(VENTAS[[#This Row],[Nombre del Gestor]]&gt;1,VENTAS[[#This Row],[Precio Venta]]*10%,0)</f>
        <v>0</v>
      </c>
      <c r="K2588" s="42">
        <f>IFERROR(VLOOKUP(VENTAS[[#This Row],[Código del producto Vendido]],STOCK[],13,FALSE),VENTAS[[#This Row],[Precio Venta]]*0.6)-VENTAS[[#This Row],[Comisión Unitaria 10%]]</f>
        <v>21</v>
      </c>
      <c r="L2588" s="42">
        <f>VENTAS[[#This Row],[Cantidad]]*(VENTAS[[#This Row],[Precio Venta]]-VENTAS[[#This Row],[Costo Unitario SIN Comision]]-VENTAS[[#This Row],[Comisión Unitaria 10%]]-0.01*VENTAS[[#This Row],[Precio Venta]])</f>
        <v>13.65</v>
      </c>
      <c r="M2588" s="46"/>
      <c r="N2588" s="47" t="s">
        <v>27776</v>
      </c>
    </row>
    <row r="2589" ht="17" customHeight="1" spans="1:14">
      <c r="A2589" s="38">
        <v>45832.578900463</v>
      </c>
      <c r="B2589" s="39"/>
      <c r="C2589" s="39"/>
      <c r="D2589" s="39"/>
      <c r="E2589" s="39" t="s">
        <v>27777</v>
      </c>
      <c r="F2589" s="41" t="s">
        <v>27778</v>
      </c>
      <c r="G2589" s="39">
        <v>1</v>
      </c>
      <c r="H2589" s="42">
        <v>30</v>
      </c>
      <c r="I2589" s="44">
        <f>VENTAS[[#This Row],[Cantidad]]*VENTAS[[#This Row],[Precio Venta]]</f>
        <v>30</v>
      </c>
      <c r="J2589" s="42">
        <f>IF(VENTAS[[#This Row],[Nombre del Gestor]]&gt;1,VENTAS[[#This Row],[Precio Venta]]*10%,0)</f>
        <v>0</v>
      </c>
      <c r="K2589" s="42">
        <f>IFERROR(VLOOKUP(VENTAS[[#This Row],[Código del producto Vendido]],STOCK[],13,FALSE),VENTAS[[#This Row],[Precio Venta]]*0.6)-VENTAS[[#This Row],[Comisión Unitaria 10%]]</f>
        <v>18</v>
      </c>
      <c r="L2589" s="42">
        <f>VENTAS[[#This Row],[Cantidad]]*(VENTAS[[#This Row],[Precio Venta]]-VENTAS[[#This Row],[Costo Unitario SIN Comision]]-VENTAS[[#This Row],[Comisión Unitaria 10%]]-0.01*VENTAS[[#This Row],[Precio Venta]])</f>
        <v>11.7</v>
      </c>
      <c r="M2589" s="46"/>
      <c r="N2589" s="47" t="s">
        <v>27779</v>
      </c>
    </row>
    <row r="2590" ht="34" customHeight="1" spans="1:14">
      <c r="A2590" s="38">
        <v>45832.58375</v>
      </c>
      <c r="B2590" s="39"/>
      <c r="C2590" s="39"/>
      <c r="D2590" s="39"/>
      <c r="E2590" s="39" t="s">
        <v>17093</v>
      </c>
      <c r="F2590" s="41" t="s">
        <v>17094</v>
      </c>
      <c r="G2590" s="39">
        <v>1</v>
      </c>
      <c r="H2590" s="42">
        <v>30</v>
      </c>
      <c r="I2590" s="44">
        <f>VENTAS[[#This Row],[Cantidad]]*VENTAS[[#This Row],[Precio Venta]]</f>
        <v>30</v>
      </c>
      <c r="J2590" s="42">
        <f>IF(VENTAS[[#This Row],[Nombre del Gestor]]&gt;1,VENTAS[[#This Row],[Precio Venta]]*10%,0)</f>
        <v>0</v>
      </c>
      <c r="K2590" s="42">
        <f>IFERROR(VLOOKUP(VENTAS[[#This Row],[Código del producto Vendido]],STOCK[],13,FALSE),VENTAS[[#This Row],[Precio Venta]]*0.6)-VENTAS[[#This Row],[Comisión Unitaria 10%]]</f>
        <v>12</v>
      </c>
      <c r="L2590" s="42">
        <f>VENTAS[[#This Row],[Cantidad]]*(VENTAS[[#This Row],[Precio Venta]]-VENTAS[[#This Row],[Costo Unitario SIN Comision]]-VENTAS[[#This Row],[Comisión Unitaria 10%]]-0.01*VENTAS[[#This Row],[Precio Venta]])</f>
        <v>17.7</v>
      </c>
      <c r="M2590" s="46"/>
      <c r="N2590" s="47" t="s">
        <v>27780</v>
      </c>
    </row>
    <row r="2591" ht="17" customHeight="1" spans="1:14">
      <c r="A2591" s="38">
        <v>45832.58375</v>
      </c>
      <c r="B2591" s="39"/>
      <c r="C2591" s="39"/>
      <c r="D2591" s="39"/>
      <c r="E2591" s="39" t="s">
        <v>26721</v>
      </c>
      <c r="F2591" s="41" t="s">
        <v>27781</v>
      </c>
      <c r="G2591" s="39">
        <v>1</v>
      </c>
      <c r="H2591" s="42">
        <v>35</v>
      </c>
      <c r="I2591" s="44">
        <f>VENTAS[[#This Row],[Cantidad]]*VENTAS[[#This Row],[Precio Venta]]</f>
        <v>35</v>
      </c>
      <c r="J2591" s="42">
        <f>IF(VENTAS[[#This Row],[Nombre del Gestor]]&gt;1,VENTAS[[#This Row],[Precio Venta]]*10%,0)</f>
        <v>0</v>
      </c>
      <c r="K2591" s="42">
        <f>IFERROR(VLOOKUP(VENTAS[[#This Row],[Código del producto Vendido]],STOCK[],13,FALSE),VENTAS[[#This Row],[Precio Venta]]*0.6)-VENTAS[[#This Row],[Comisión Unitaria 10%]]</f>
        <v>14.3</v>
      </c>
      <c r="L2591" s="42">
        <f>VENTAS[[#This Row],[Cantidad]]*(VENTAS[[#This Row],[Precio Venta]]-VENTAS[[#This Row],[Costo Unitario SIN Comision]]-VENTAS[[#This Row],[Comisión Unitaria 10%]]-0.01*VENTAS[[#This Row],[Precio Venta]])</f>
        <v>20.35</v>
      </c>
      <c r="M2591" s="46"/>
      <c r="N2591" s="47" t="s">
        <v>27782</v>
      </c>
    </row>
    <row r="2592" ht="34" customHeight="1" spans="1:14">
      <c r="A2592" s="38">
        <v>45832.6251041667</v>
      </c>
      <c r="B2592" s="39"/>
      <c r="C2592" s="39"/>
      <c r="D2592" s="39"/>
      <c r="E2592" s="39" t="s">
        <v>27783</v>
      </c>
      <c r="F2592" s="41" t="s">
        <v>27784</v>
      </c>
      <c r="G2592" s="39">
        <v>1</v>
      </c>
      <c r="H2592" s="42">
        <v>40</v>
      </c>
      <c r="I2592" s="44">
        <f>VENTAS[[#This Row],[Cantidad]]*VENTAS[[#This Row],[Precio Venta]]</f>
        <v>40</v>
      </c>
      <c r="J2592" s="42">
        <f>IF(VENTAS[[#This Row],[Nombre del Gestor]]&gt;1,VENTAS[[#This Row],[Precio Venta]]*10%,0)</f>
        <v>0</v>
      </c>
      <c r="K2592" s="42">
        <f>IFERROR(VLOOKUP(VENTAS[[#This Row],[Código del producto Vendido]],STOCK[],13,FALSE),VENTAS[[#This Row],[Precio Venta]]*0.6)-VENTAS[[#This Row],[Comisión Unitaria 10%]]</f>
        <v>24</v>
      </c>
      <c r="L2592" s="42">
        <f>VENTAS[[#This Row],[Cantidad]]*(VENTAS[[#This Row],[Precio Venta]]-VENTAS[[#This Row],[Costo Unitario SIN Comision]]-VENTAS[[#This Row],[Comisión Unitaria 10%]]-0.01*VENTAS[[#This Row],[Precio Venta]])</f>
        <v>15.6</v>
      </c>
      <c r="M2592" s="46"/>
      <c r="N2592" s="47" t="s">
        <v>27785</v>
      </c>
    </row>
    <row r="2593" ht="34" customHeight="1" spans="1:14">
      <c r="A2593" s="38">
        <v>45832.6251041667</v>
      </c>
      <c r="B2593" s="39"/>
      <c r="C2593" s="39"/>
      <c r="D2593" s="39"/>
      <c r="E2593" s="39" t="s">
        <v>27786</v>
      </c>
      <c r="F2593" s="41" t="s">
        <v>27787</v>
      </c>
      <c r="G2593" s="39">
        <v>1</v>
      </c>
      <c r="H2593" s="42">
        <v>30</v>
      </c>
      <c r="I2593" s="44">
        <f>VENTAS[[#This Row],[Cantidad]]*VENTAS[[#This Row],[Precio Venta]]</f>
        <v>30</v>
      </c>
      <c r="J2593" s="42">
        <f>IF(VENTAS[[#This Row],[Nombre del Gestor]]&gt;1,VENTAS[[#This Row],[Precio Venta]]*10%,0)</f>
        <v>0</v>
      </c>
      <c r="K2593" s="42">
        <f>IFERROR(VLOOKUP(VENTAS[[#This Row],[Código del producto Vendido]],STOCK[],13,FALSE),VENTAS[[#This Row],[Precio Venta]]*0.6)-VENTAS[[#This Row],[Comisión Unitaria 10%]]</f>
        <v>18</v>
      </c>
      <c r="L2593" s="42">
        <f>VENTAS[[#This Row],[Cantidad]]*(VENTAS[[#This Row],[Precio Venta]]-VENTAS[[#This Row],[Costo Unitario SIN Comision]]-VENTAS[[#This Row],[Comisión Unitaria 10%]]-0.01*VENTAS[[#This Row],[Precio Venta]])</f>
        <v>11.7</v>
      </c>
      <c r="M2593" s="46"/>
      <c r="N2593" s="47" t="s">
        <v>27788</v>
      </c>
    </row>
    <row r="2594" ht="17" customHeight="1" spans="1:14">
      <c r="A2594" s="38">
        <v>45832.6251041667</v>
      </c>
      <c r="B2594" s="39"/>
      <c r="C2594" s="39"/>
      <c r="D2594" s="39"/>
      <c r="E2594" s="39" t="s">
        <v>22521</v>
      </c>
      <c r="F2594" s="41" t="s">
        <v>27789</v>
      </c>
      <c r="G2594" s="39">
        <v>1</v>
      </c>
      <c r="H2594" s="42">
        <v>30</v>
      </c>
      <c r="I2594" s="44">
        <f>VENTAS[[#This Row],[Cantidad]]*VENTAS[[#This Row],[Precio Venta]]</f>
        <v>30</v>
      </c>
      <c r="J2594" s="42">
        <f>IF(VENTAS[[#This Row],[Nombre del Gestor]]&gt;1,VENTAS[[#This Row],[Precio Venta]]*10%,0)</f>
        <v>0</v>
      </c>
      <c r="K2594" s="42">
        <f>IFERROR(VLOOKUP(VENTAS[[#This Row],[Código del producto Vendido]],STOCK[],13,FALSE),VENTAS[[#This Row],[Precio Venta]]*0.6)-VENTAS[[#This Row],[Comisión Unitaria 10%]]</f>
        <v>9.5</v>
      </c>
      <c r="L2594" s="42">
        <f>VENTAS[[#This Row],[Cantidad]]*(VENTAS[[#This Row],[Precio Venta]]-VENTAS[[#This Row],[Costo Unitario SIN Comision]]-VENTAS[[#This Row],[Comisión Unitaria 10%]]-0.01*VENTAS[[#This Row],[Precio Venta]])</f>
        <v>20.2</v>
      </c>
      <c r="M2594" s="46"/>
      <c r="N2594" s="47" t="s">
        <v>27790</v>
      </c>
    </row>
    <row r="2595" ht="34" customHeight="1" spans="1:14">
      <c r="A2595" s="38">
        <v>45832.6304166667</v>
      </c>
      <c r="B2595" s="39"/>
      <c r="C2595" s="39"/>
      <c r="D2595" s="39"/>
      <c r="E2595" s="39" t="s">
        <v>27791</v>
      </c>
      <c r="F2595" s="41" t="s">
        <v>27792</v>
      </c>
      <c r="G2595" s="39">
        <v>1</v>
      </c>
      <c r="H2595" s="42">
        <v>30</v>
      </c>
      <c r="I2595" s="44">
        <f>VENTAS[[#This Row],[Cantidad]]*VENTAS[[#This Row],[Precio Venta]]</f>
        <v>30</v>
      </c>
      <c r="J2595" s="42">
        <f>IF(VENTAS[[#This Row],[Nombre del Gestor]]&gt;1,VENTAS[[#This Row],[Precio Venta]]*10%,0)</f>
        <v>0</v>
      </c>
      <c r="K2595" s="42">
        <f>IFERROR(VLOOKUP(VENTAS[[#This Row],[Código del producto Vendido]],STOCK[],13,FALSE),VENTAS[[#This Row],[Precio Venta]]*0.6)-VENTAS[[#This Row],[Comisión Unitaria 10%]]</f>
        <v>18</v>
      </c>
      <c r="L2595" s="42">
        <f>VENTAS[[#This Row],[Cantidad]]*(VENTAS[[#This Row],[Precio Venta]]-VENTAS[[#This Row],[Costo Unitario SIN Comision]]-VENTAS[[#This Row],[Comisión Unitaria 10%]]-0.01*VENTAS[[#This Row],[Precio Venta]])</f>
        <v>11.7</v>
      </c>
      <c r="M2595" s="46"/>
      <c r="N2595" s="47" t="s">
        <v>27793</v>
      </c>
    </row>
    <row r="2596" ht="17" customHeight="1" spans="1:14">
      <c r="A2596" s="38">
        <v>45832.6331944444</v>
      </c>
      <c r="B2596" s="39"/>
      <c r="C2596" s="39"/>
      <c r="D2596" s="39"/>
      <c r="E2596" s="39" t="s">
        <v>27794</v>
      </c>
      <c r="F2596" s="41" t="s">
        <v>27795</v>
      </c>
      <c r="G2596" s="39">
        <v>1</v>
      </c>
      <c r="H2596" s="42">
        <v>35</v>
      </c>
      <c r="I2596" s="44">
        <f>VENTAS[[#This Row],[Cantidad]]*VENTAS[[#This Row],[Precio Venta]]</f>
        <v>35</v>
      </c>
      <c r="J2596" s="42">
        <f>IF(VENTAS[[#This Row],[Nombre del Gestor]]&gt;1,VENTAS[[#This Row],[Precio Venta]]*10%,0)</f>
        <v>0</v>
      </c>
      <c r="K2596" s="42">
        <f>IFERROR(VLOOKUP(VENTAS[[#This Row],[Código del producto Vendido]],STOCK[],13,FALSE),VENTAS[[#This Row],[Precio Venta]]*0.6)-VENTAS[[#This Row],[Comisión Unitaria 10%]]</f>
        <v>21</v>
      </c>
      <c r="L2596" s="42">
        <f>VENTAS[[#This Row],[Cantidad]]*(VENTAS[[#This Row],[Precio Venta]]-VENTAS[[#This Row],[Costo Unitario SIN Comision]]-VENTAS[[#This Row],[Comisión Unitaria 10%]]-0.01*VENTAS[[#This Row],[Precio Venta]])</f>
        <v>13.65</v>
      </c>
      <c r="M2596" s="46"/>
      <c r="N2596" s="47" t="s">
        <v>27796</v>
      </c>
    </row>
    <row r="2597" ht="34" customHeight="1" spans="1:14">
      <c r="A2597" s="38">
        <v>45832.6407986111</v>
      </c>
      <c r="B2597" s="39"/>
      <c r="C2597" s="39"/>
      <c r="D2597" s="39"/>
      <c r="E2597" s="39" t="s">
        <v>17046</v>
      </c>
      <c r="F2597" s="41" t="s">
        <v>25390</v>
      </c>
      <c r="G2597" s="39">
        <v>1</v>
      </c>
      <c r="H2597" s="42">
        <v>20</v>
      </c>
      <c r="I2597" s="44">
        <f>VENTAS[[#This Row],[Cantidad]]*VENTAS[[#This Row],[Precio Venta]]</f>
        <v>20</v>
      </c>
      <c r="J2597" s="42">
        <f>IF(VENTAS[[#This Row],[Nombre del Gestor]]&gt;1,VENTAS[[#This Row],[Precio Venta]]*10%,0)</f>
        <v>0</v>
      </c>
      <c r="K2597" s="42">
        <f>IFERROR(VLOOKUP(VENTAS[[#This Row],[Código del producto Vendido]],STOCK[],13,FALSE),VENTAS[[#This Row],[Precio Venta]]*0.6)-VENTAS[[#This Row],[Comisión Unitaria 10%]]</f>
        <v>11.5</v>
      </c>
      <c r="L2597" s="42">
        <f>VENTAS[[#This Row],[Cantidad]]*(VENTAS[[#This Row],[Precio Venta]]-VENTAS[[#This Row],[Costo Unitario SIN Comision]]-VENTAS[[#This Row],[Comisión Unitaria 10%]]-0.01*VENTAS[[#This Row],[Precio Venta]])</f>
        <v>8.3</v>
      </c>
      <c r="M2597" s="46"/>
      <c r="N2597" s="47" t="s">
        <v>27797</v>
      </c>
    </row>
    <row r="2598" ht="34" customHeight="1" spans="1:14">
      <c r="A2598" s="38">
        <v>45832.6407986111</v>
      </c>
      <c r="B2598" s="39"/>
      <c r="C2598" s="39"/>
      <c r="D2598" s="39"/>
      <c r="E2598" s="39" t="s">
        <v>27798</v>
      </c>
      <c r="F2598" s="41" t="s">
        <v>27799</v>
      </c>
      <c r="G2598" s="39">
        <v>1</v>
      </c>
      <c r="H2598" s="42">
        <v>18</v>
      </c>
      <c r="I2598" s="44">
        <f>VENTAS[[#This Row],[Cantidad]]*VENTAS[[#This Row],[Precio Venta]]</f>
        <v>18</v>
      </c>
      <c r="J2598" s="42">
        <f>IF(VENTAS[[#This Row],[Nombre del Gestor]]&gt;1,VENTAS[[#This Row],[Precio Venta]]*10%,0)</f>
        <v>0</v>
      </c>
      <c r="K2598" s="42">
        <f>IFERROR(VLOOKUP(VENTAS[[#This Row],[Código del producto Vendido]],STOCK[],13,FALSE),VENTAS[[#This Row],[Precio Venta]]*0.6)-VENTAS[[#This Row],[Comisión Unitaria 10%]]</f>
        <v>10.8</v>
      </c>
      <c r="L2598" s="42">
        <f>VENTAS[[#This Row],[Cantidad]]*(VENTAS[[#This Row],[Precio Venta]]-VENTAS[[#This Row],[Costo Unitario SIN Comision]]-VENTAS[[#This Row],[Comisión Unitaria 10%]]-0.01*VENTAS[[#This Row],[Precio Venta]])</f>
        <v>7.02</v>
      </c>
      <c r="M2598" s="46"/>
      <c r="N2598" s="47" t="s">
        <v>27800</v>
      </c>
    </row>
    <row r="2599" ht="17" customHeight="1" spans="1:14">
      <c r="A2599" s="38">
        <v>45832.6599421296</v>
      </c>
      <c r="B2599" s="39"/>
      <c r="C2599" s="39"/>
      <c r="D2599" s="39" t="s">
        <v>25960</v>
      </c>
      <c r="E2599" s="39" t="s">
        <v>27801</v>
      </c>
      <c r="F2599" s="41" t="s">
        <v>27802</v>
      </c>
      <c r="G2599" s="39">
        <v>1</v>
      </c>
      <c r="H2599" s="42">
        <v>35</v>
      </c>
      <c r="I2599" s="44">
        <f>VENTAS[[#This Row],[Cantidad]]*VENTAS[[#This Row],[Precio Venta]]</f>
        <v>35</v>
      </c>
      <c r="J2599" s="42">
        <f>IF(VENTAS[[#This Row],[Nombre del Gestor]]&gt;1,VENTAS[[#This Row],[Precio Venta]]*10%,0)</f>
        <v>3.5</v>
      </c>
      <c r="K2599" s="42">
        <f>IFERROR(VLOOKUP(VENTAS[[#This Row],[Código del producto Vendido]],STOCK[],13,FALSE),VENTAS[[#This Row],[Precio Venta]]*0.6)-VENTAS[[#This Row],[Comisión Unitaria 10%]]</f>
        <v>17.5</v>
      </c>
      <c r="L2599" s="42">
        <f>VENTAS[[#This Row],[Cantidad]]*(VENTAS[[#This Row],[Precio Venta]]-VENTAS[[#This Row],[Costo Unitario SIN Comision]]-VENTAS[[#This Row],[Comisión Unitaria 10%]]-0.01*VENTAS[[#This Row],[Precio Venta]])</f>
        <v>13.65</v>
      </c>
      <c r="M2599" s="46"/>
      <c r="N2599" s="47" t="s">
        <v>27803</v>
      </c>
    </row>
    <row r="2600" ht="34" customHeight="1" spans="1:14">
      <c r="A2600" s="38">
        <v>45832.6599421296</v>
      </c>
      <c r="B2600" s="39"/>
      <c r="C2600" s="39"/>
      <c r="D2600" s="39" t="s">
        <v>25960</v>
      </c>
      <c r="E2600" s="39" t="s">
        <v>27804</v>
      </c>
      <c r="F2600" s="41" t="s">
        <v>27805</v>
      </c>
      <c r="G2600" s="39">
        <v>1</v>
      </c>
      <c r="H2600" s="42">
        <v>40</v>
      </c>
      <c r="I2600" s="44">
        <f>VENTAS[[#This Row],[Cantidad]]*VENTAS[[#This Row],[Precio Venta]]</f>
        <v>40</v>
      </c>
      <c r="J2600" s="42">
        <f>IF(VENTAS[[#This Row],[Nombre del Gestor]]&gt;1,VENTAS[[#This Row],[Precio Venta]]*10%,0)</f>
        <v>4</v>
      </c>
      <c r="K2600" s="42">
        <f>IFERROR(VLOOKUP(VENTAS[[#This Row],[Código del producto Vendido]],STOCK[],13,FALSE),VENTAS[[#This Row],[Precio Venta]]*0.6)-VENTAS[[#This Row],[Comisión Unitaria 10%]]</f>
        <v>20</v>
      </c>
      <c r="L2600" s="42">
        <f>VENTAS[[#This Row],[Cantidad]]*(VENTAS[[#This Row],[Precio Venta]]-VENTAS[[#This Row],[Costo Unitario SIN Comision]]-VENTAS[[#This Row],[Comisión Unitaria 10%]]-0.01*VENTAS[[#This Row],[Precio Venta]])</f>
        <v>15.6</v>
      </c>
      <c r="M2600" s="46"/>
      <c r="N2600" s="47" t="s">
        <v>27806</v>
      </c>
    </row>
    <row r="2601" ht="17" customHeight="1" spans="1:14">
      <c r="A2601" s="38">
        <v>45832.6609375</v>
      </c>
      <c r="B2601" s="39"/>
      <c r="C2601" s="39"/>
      <c r="D2601" s="39" t="s">
        <v>25960</v>
      </c>
      <c r="E2601" s="39" t="s">
        <v>27807</v>
      </c>
      <c r="F2601" s="41" t="s">
        <v>27808</v>
      </c>
      <c r="G2601" s="39">
        <v>1</v>
      </c>
      <c r="H2601" s="42">
        <v>30</v>
      </c>
      <c r="I2601" s="44">
        <f>VENTAS[[#This Row],[Cantidad]]*VENTAS[[#This Row],[Precio Venta]]</f>
        <v>30</v>
      </c>
      <c r="J2601" s="42">
        <f>IF(VENTAS[[#This Row],[Nombre del Gestor]]&gt;1,VENTAS[[#This Row],[Precio Venta]]*10%,0)</f>
        <v>3</v>
      </c>
      <c r="K2601" s="42">
        <f>IFERROR(VLOOKUP(VENTAS[[#This Row],[Código del producto Vendido]],STOCK[],13,FALSE),VENTAS[[#This Row],[Precio Venta]]*0.6)-VENTAS[[#This Row],[Comisión Unitaria 10%]]</f>
        <v>15</v>
      </c>
      <c r="L2601" s="42">
        <f>VENTAS[[#This Row],[Cantidad]]*(VENTAS[[#This Row],[Precio Venta]]-VENTAS[[#This Row],[Costo Unitario SIN Comision]]-VENTAS[[#This Row],[Comisión Unitaria 10%]]-0.01*VENTAS[[#This Row],[Precio Venta]])</f>
        <v>11.7</v>
      </c>
      <c r="M2601" s="46"/>
      <c r="N2601" s="47" t="s">
        <v>27809</v>
      </c>
    </row>
    <row r="2602" ht="34" customHeight="1" spans="1:14">
      <c r="A2602" s="38">
        <v>45832.6810532407</v>
      </c>
      <c r="B2602" s="39"/>
      <c r="C2602" s="39"/>
      <c r="D2602" s="39"/>
      <c r="E2602" s="39" t="s">
        <v>27810</v>
      </c>
      <c r="F2602" s="41" t="s">
        <v>27811</v>
      </c>
      <c r="G2602" s="39">
        <v>1</v>
      </c>
      <c r="H2602" s="42">
        <v>35</v>
      </c>
      <c r="I2602" s="44">
        <f>VENTAS[[#This Row],[Cantidad]]*VENTAS[[#This Row],[Precio Venta]]</f>
        <v>35</v>
      </c>
      <c r="J2602" s="42">
        <f>IF(VENTAS[[#This Row],[Nombre del Gestor]]&gt;1,VENTAS[[#This Row],[Precio Venta]]*10%,0)</f>
        <v>0</v>
      </c>
      <c r="K2602" s="42">
        <f>IFERROR(VLOOKUP(VENTAS[[#This Row],[Código del producto Vendido]],STOCK[],13,FALSE),VENTAS[[#This Row],[Precio Venta]]*0.6)-VENTAS[[#This Row],[Comisión Unitaria 10%]]</f>
        <v>21</v>
      </c>
      <c r="L2602" s="42">
        <f>VENTAS[[#This Row],[Cantidad]]*(VENTAS[[#This Row],[Precio Venta]]-VENTAS[[#This Row],[Costo Unitario SIN Comision]]-VENTAS[[#This Row],[Comisión Unitaria 10%]]-0.01*VENTAS[[#This Row],[Precio Venta]])</f>
        <v>13.65</v>
      </c>
      <c r="M2602" s="46"/>
      <c r="N2602" s="47" t="s">
        <v>27812</v>
      </c>
    </row>
    <row r="2603" ht="34" customHeight="1" spans="1:14">
      <c r="A2603" s="38">
        <v>45832.6833796296</v>
      </c>
      <c r="B2603" s="39"/>
      <c r="C2603" s="39"/>
      <c r="D2603" s="39" t="s">
        <v>27813</v>
      </c>
      <c r="E2603" s="39" t="s">
        <v>27814</v>
      </c>
      <c r="F2603" s="41" t="s">
        <v>20468</v>
      </c>
      <c r="G2603" s="39">
        <v>1</v>
      </c>
      <c r="H2603" s="42">
        <v>30</v>
      </c>
      <c r="I2603" s="44">
        <f>VENTAS[[#This Row],[Cantidad]]*VENTAS[[#This Row],[Precio Venta]]</f>
        <v>30</v>
      </c>
      <c r="J2603" s="42">
        <f>IF(VENTAS[[#This Row],[Nombre del Gestor]]&gt;1,VENTAS[[#This Row],[Precio Venta]]*10%,0)</f>
        <v>3</v>
      </c>
      <c r="K2603" s="42">
        <f>IFERROR(VLOOKUP(VENTAS[[#This Row],[Código del producto Vendido]],STOCK[],13,FALSE),VENTAS[[#This Row],[Precio Venta]]*0.6)-VENTAS[[#This Row],[Comisión Unitaria 10%]]</f>
        <v>15</v>
      </c>
      <c r="L2603" s="42">
        <f>VENTAS[[#This Row],[Cantidad]]*(VENTAS[[#This Row],[Precio Venta]]-VENTAS[[#This Row],[Costo Unitario SIN Comision]]-VENTAS[[#This Row],[Comisión Unitaria 10%]]-0.01*VENTAS[[#This Row],[Precio Venta]])</f>
        <v>11.7</v>
      </c>
      <c r="M2603" s="46"/>
      <c r="N2603" s="47" t="s">
        <v>27815</v>
      </c>
    </row>
    <row r="2604" ht="17" customHeight="1" spans="1:14">
      <c r="A2604" s="38">
        <v>45832.7771643518</v>
      </c>
      <c r="B2604" s="39"/>
      <c r="C2604" s="39"/>
      <c r="D2604" s="39"/>
      <c r="E2604" s="39" t="s">
        <v>27816</v>
      </c>
      <c r="F2604" s="41" t="s">
        <v>27817</v>
      </c>
      <c r="G2604" s="39">
        <v>1</v>
      </c>
      <c r="H2604" s="42">
        <v>30</v>
      </c>
      <c r="I2604" s="44">
        <f>VENTAS[[#This Row],[Cantidad]]*VENTAS[[#This Row],[Precio Venta]]</f>
        <v>30</v>
      </c>
      <c r="J2604" s="42">
        <f>IF(VENTAS[[#This Row],[Nombre del Gestor]]&gt;1,VENTAS[[#This Row],[Precio Venta]]*10%,0)</f>
        <v>0</v>
      </c>
      <c r="K2604" s="42">
        <f>IFERROR(VLOOKUP(VENTAS[[#This Row],[Código del producto Vendido]],STOCK[],13,FALSE),VENTAS[[#This Row],[Precio Venta]]*0.6)-VENTAS[[#This Row],[Comisión Unitaria 10%]]</f>
        <v>18</v>
      </c>
      <c r="L2604" s="42">
        <f>VENTAS[[#This Row],[Cantidad]]*(VENTAS[[#This Row],[Precio Venta]]-VENTAS[[#This Row],[Costo Unitario SIN Comision]]-VENTAS[[#This Row],[Comisión Unitaria 10%]]-0.01*VENTAS[[#This Row],[Precio Venta]])</f>
        <v>11.7</v>
      </c>
      <c r="M2604" s="46"/>
      <c r="N2604" s="47" t="s">
        <v>27818</v>
      </c>
    </row>
    <row r="2605" ht="34" customHeight="1" spans="1:14">
      <c r="A2605" s="38">
        <v>45833.4248032407</v>
      </c>
      <c r="B2605" s="39"/>
      <c r="C2605" s="39"/>
      <c r="D2605" s="39"/>
      <c r="E2605" s="39" t="s">
        <v>27819</v>
      </c>
      <c r="F2605" s="41" t="s">
        <v>27820</v>
      </c>
      <c r="G2605" s="39">
        <v>1</v>
      </c>
      <c r="H2605" s="42">
        <v>20</v>
      </c>
      <c r="I2605" s="44">
        <f>VENTAS[[#This Row],[Cantidad]]*VENTAS[[#This Row],[Precio Venta]]</f>
        <v>20</v>
      </c>
      <c r="J2605" s="42">
        <f>IF(VENTAS[[#This Row],[Nombre del Gestor]]&gt;1,VENTAS[[#This Row],[Precio Venta]]*10%,0)</f>
        <v>0</v>
      </c>
      <c r="K2605" s="42">
        <f>IFERROR(VLOOKUP(VENTAS[[#This Row],[Código del producto Vendido]],STOCK[],13,FALSE),VENTAS[[#This Row],[Precio Venta]]*0.6)-VENTAS[[#This Row],[Comisión Unitaria 10%]]</f>
        <v>12</v>
      </c>
      <c r="L2605" s="42">
        <f>VENTAS[[#This Row],[Cantidad]]*(VENTAS[[#This Row],[Precio Venta]]-VENTAS[[#This Row],[Costo Unitario SIN Comision]]-VENTAS[[#This Row],[Comisión Unitaria 10%]]-0.01*VENTAS[[#This Row],[Precio Venta]])</f>
        <v>7.8</v>
      </c>
      <c r="M2605" s="46"/>
      <c r="N2605" s="47" t="s">
        <v>27821</v>
      </c>
    </row>
    <row r="2606" ht="17" customHeight="1" spans="1:14">
      <c r="A2606" s="38">
        <v>45833.4248032407</v>
      </c>
      <c r="B2606" s="39"/>
      <c r="C2606" s="39"/>
      <c r="D2606" s="39"/>
      <c r="E2606" s="39" t="s">
        <v>27822</v>
      </c>
      <c r="F2606" s="41" t="s">
        <v>27823</v>
      </c>
      <c r="G2606" s="39">
        <v>1</v>
      </c>
      <c r="H2606" s="42">
        <v>35</v>
      </c>
      <c r="I2606" s="44">
        <f>VENTAS[[#This Row],[Cantidad]]*VENTAS[[#This Row],[Precio Venta]]</f>
        <v>35</v>
      </c>
      <c r="J2606" s="42">
        <f>IF(VENTAS[[#This Row],[Nombre del Gestor]]&gt;1,VENTAS[[#This Row],[Precio Venta]]*10%,0)</f>
        <v>0</v>
      </c>
      <c r="K2606" s="42">
        <f>IFERROR(VLOOKUP(VENTAS[[#This Row],[Código del producto Vendido]],STOCK[],13,FALSE),VENTAS[[#This Row],[Precio Venta]]*0.6)-VENTAS[[#This Row],[Comisión Unitaria 10%]]</f>
        <v>21</v>
      </c>
      <c r="L2606" s="42">
        <f>VENTAS[[#This Row],[Cantidad]]*(VENTAS[[#This Row],[Precio Venta]]-VENTAS[[#This Row],[Costo Unitario SIN Comision]]-VENTAS[[#This Row],[Comisión Unitaria 10%]]-0.01*VENTAS[[#This Row],[Precio Venta]])</f>
        <v>13.65</v>
      </c>
      <c r="M2606" s="46"/>
      <c r="N2606" s="47" t="s">
        <v>27824</v>
      </c>
    </row>
    <row r="2607" ht="34" customHeight="1" spans="1:14">
      <c r="A2607" s="38">
        <v>45833.4465277778</v>
      </c>
      <c r="B2607" s="39"/>
      <c r="C2607" s="39"/>
      <c r="D2607" s="39"/>
      <c r="E2607" s="39" t="s">
        <v>27825</v>
      </c>
      <c r="F2607" s="41" t="s">
        <v>25823</v>
      </c>
      <c r="G2607" s="39">
        <v>1</v>
      </c>
      <c r="H2607" s="42">
        <v>20</v>
      </c>
      <c r="I2607" s="44">
        <f>VENTAS[[#This Row],[Cantidad]]*VENTAS[[#This Row],[Precio Venta]]</f>
        <v>20</v>
      </c>
      <c r="J2607" s="42">
        <f>IF(VENTAS[[#This Row],[Nombre del Gestor]]&gt;1,VENTAS[[#This Row],[Precio Venta]]*10%,0)</f>
        <v>0</v>
      </c>
      <c r="K2607" s="42">
        <f>IFERROR(VLOOKUP(VENTAS[[#This Row],[Código del producto Vendido]],STOCK[],13,FALSE),VENTAS[[#This Row],[Precio Venta]]*0.6)-VENTAS[[#This Row],[Comisión Unitaria 10%]]</f>
        <v>12</v>
      </c>
      <c r="L2607" s="42">
        <f>VENTAS[[#This Row],[Cantidad]]*(VENTAS[[#This Row],[Precio Venta]]-VENTAS[[#This Row],[Costo Unitario SIN Comision]]-VENTAS[[#This Row],[Comisión Unitaria 10%]]-0.01*VENTAS[[#This Row],[Precio Venta]])</f>
        <v>7.8</v>
      </c>
      <c r="M2607" s="46"/>
      <c r="N2607" s="47" t="s">
        <v>27826</v>
      </c>
    </row>
    <row r="2608" ht="34" customHeight="1" spans="1:14">
      <c r="A2608" s="38">
        <v>45833.5275925926</v>
      </c>
      <c r="B2608" s="39"/>
      <c r="C2608" s="39"/>
      <c r="D2608" s="39"/>
      <c r="E2608" s="39" t="s">
        <v>19529</v>
      </c>
      <c r="F2608" s="41" t="s">
        <v>27827</v>
      </c>
      <c r="G2608" s="39">
        <v>1</v>
      </c>
      <c r="H2608" s="42">
        <v>35</v>
      </c>
      <c r="I2608" s="44">
        <f>VENTAS[[#This Row],[Cantidad]]*VENTAS[[#This Row],[Precio Venta]]</f>
        <v>35</v>
      </c>
      <c r="J2608" s="42">
        <f>IF(VENTAS[[#This Row],[Nombre del Gestor]]&gt;1,VENTAS[[#This Row],[Precio Venta]]*10%,0)</f>
        <v>0</v>
      </c>
      <c r="K2608" s="42">
        <f>IFERROR(VLOOKUP(VENTAS[[#This Row],[Código del producto Vendido]],STOCK[],13,FALSE),VENTAS[[#This Row],[Precio Venta]]*0.6)-VENTAS[[#This Row],[Comisión Unitaria 10%]]</f>
        <v>15.5</v>
      </c>
      <c r="L2608" s="42">
        <f>VENTAS[[#This Row],[Cantidad]]*(VENTAS[[#This Row],[Precio Venta]]-VENTAS[[#This Row],[Costo Unitario SIN Comision]]-VENTAS[[#This Row],[Comisión Unitaria 10%]]-0.01*VENTAS[[#This Row],[Precio Venta]])</f>
        <v>19.15</v>
      </c>
      <c r="M2608" s="46"/>
      <c r="N2608" s="47" t="s">
        <v>27828</v>
      </c>
    </row>
    <row r="2609" ht="17" customHeight="1" spans="1:14">
      <c r="A2609" s="38">
        <v>45833.5275925926</v>
      </c>
      <c r="B2609" s="39"/>
      <c r="C2609" s="39"/>
      <c r="D2609" s="39"/>
      <c r="E2609" s="39" t="s">
        <v>27829</v>
      </c>
      <c r="F2609" s="41" t="s">
        <v>27830</v>
      </c>
      <c r="G2609" s="39">
        <v>1</v>
      </c>
      <c r="H2609" s="42">
        <v>30</v>
      </c>
      <c r="I2609" s="44">
        <f>VENTAS[[#This Row],[Cantidad]]*VENTAS[[#This Row],[Precio Venta]]</f>
        <v>30</v>
      </c>
      <c r="J2609" s="42">
        <f>IF(VENTAS[[#This Row],[Nombre del Gestor]]&gt;1,VENTAS[[#This Row],[Precio Venta]]*10%,0)</f>
        <v>0</v>
      </c>
      <c r="K2609" s="42">
        <f>IFERROR(VLOOKUP(VENTAS[[#This Row],[Código del producto Vendido]],STOCK[],13,FALSE),VENTAS[[#This Row],[Precio Venta]]*0.6)-VENTAS[[#This Row],[Comisión Unitaria 10%]]</f>
        <v>18</v>
      </c>
      <c r="L2609" s="42">
        <f>VENTAS[[#This Row],[Cantidad]]*(VENTAS[[#This Row],[Precio Venta]]-VENTAS[[#This Row],[Costo Unitario SIN Comision]]-VENTAS[[#This Row],[Comisión Unitaria 10%]]-0.01*VENTAS[[#This Row],[Precio Venta]])</f>
        <v>11.7</v>
      </c>
      <c r="M2609" s="46"/>
      <c r="N2609" s="47" t="s">
        <v>27831</v>
      </c>
    </row>
    <row r="2610" ht="34" customHeight="1" spans="1:14">
      <c r="A2610" s="38">
        <v>45833.5275925926</v>
      </c>
      <c r="B2610" s="39"/>
      <c r="C2610" s="39"/>
      <c r="D2610" s="39"/>
      <c r="E2610" s="39" t="s">
        <v>27832</v>
      </c>
      <c r="F2610" s="41" t="s">
        <v>26234</v>
      </c>
      <c r="G2610" s="39">
        <v>1</v>
      </c>
      <c r="H2610" s="42">
        <v>20</v>
      </c>
      <c r="I2610" s="44">
        <f>VENTAS[[#This Row],[Cantidad]]*VENTAS[[#This Row],[Precio Venta]]</f>
        <v>20</v>
      </c>
      <c r="J2610" s="42">
        <f>IF(VENTAS[[#This Row],[Nombre del Gestor]]&gt;1,VENTAS[[#This Row],[Precio Venta]]*10%,0)</f>
        <v>0</v>
      </c>
      <c r="K2610" s="42">
        <f>IFERROR(VLOOKUP(VENTAS[[#This Row],[Código del producto Vendido]],STOCK[],13,FALSE),VENTAS[[#This Row],[Precio Venta]]*0.6)-VENTAS[[#This Row],[Comisión Unitaria 10%]]</f>
        <v>12</v>
      </c>
      <c r="L2610" s="42">
        <f>VENTAS[[#This Row],[Cantidad]]*(VENTAS[[#This Row],[Precio Venta]]-VENTAS[[#This Row],[Costo Unitario SIN Comision]]-VENTAS[[#This Row],[Comisión Unitaria 10%]]-0.01*VENTAS[[#This Row],[Precio Venta]])</f>
        <v>7.8</v>
      </c>
      <c r="M2610" s="46"/>
      <c r="N2610" s="47" t="s">
        <v>27833</v>
      </c>
    </row>
    <row r="2611" ht="17" customHeight="1" spans="1:14">
      <c r="A2611" s="38">
        <v>45833.5275925926</v>
      </c>
      <c r="B2611" s="39"/>
      <c r="C2611" s="39"/>
      <c r="D2611" s="39"/>
      <c r="E2611" s="39" t="s">
        <v>27463</v>
      </c>
      <c r="F2611" s="41" t="s">
        <v>21274</v>
      </c>
      <c r="G2611" s="39">
        <v>1</v>
      </c>
      <c r="H2611" s="42">
        <v>28</v>
      </c>
      <c r="I2611" s="44">
        <f>VENTAS[[#This Row],[Cantidad]]*VENTAS[[#This Row],[Precio Venta]]</f>
        <v>28</v>
      </c>
      <c r="J2611" s="42">
        <f>IF(VENTAS[[#This Row],[Nombre del Gestor]]&gt;1,VENTAS[[#This Row],[Precio Venta]]*10%,0)</f>
        <v>0</v>
      </c>
      <c r="K2611" s="42">
        <f>IFERROR(VLOOKUP(VENTAS[[#This Row],[Código del producto Vendido]],STOCK[],13,FALSE),VENTAS[[#This Row],[Precio Venta]]*0.6)-VENTAS[[#This Row],[Comisión Unitaria 10%]]</f>
        <v>16.8</v>
      </c>
      <c r="L2611" s="42">
        <f>VENTAS[[#This Row],[Cantidad]]*(VENTAS[[#This Row],[Precio Venta]]-VENTAS[[#This Row],[Costo Unitario SIN Comision]]-VENTAS[[#This Row],[Comisión Unitaria 10%]]-0.01*VENTAS[[#This Row],[Precio Venta]])</f>
        <v>10.92</v>
      </c>
      <c r="M2611" s="46"/>
      <c r="N2611" s="47" t="s">
        <v>27834</v>
      </c>
    </row>
    <row r="2612" ht="34" customHeight="1" spans="1:14">
      <c r="A2612" s="38">
        <v>45833.5275925926</v>
      </c>
      <c r="B2612" s="39"/>
      <c r="C2612" s="39"/>
      <c r="D2612" s="39"/>
      <c r="E2612" s="39" t="s">
        <v>27835</v>
      </c>
      <c r="F2612" s="41" t="s">
        <v>27836</v>
      </c>
      <c r="G2612" s="39">
        <v>1</v>
      </c>
      <c r="H2612" s="42">
        <v>25</v>
      </c>
      <c r="I2612" s="44">
        <f>VENTAS[[#This Row],[Cantidad]]*VENTAS[[#This Row],[Precio Venta]]</f>
        <v>25</v>
      </c>
      <c r="J2612" s="42">
        <f>IF(VENTAS[[#This Row],[Nombre del Gestor]]&gt;1,VENTAS[[#This Row],[Precio Venta]]*10%,0)</f>
        <v>0</v>
      </c>
      <c r="K2612" s="42">
        <f>IFERROR(VLOOKUP(VENTAS[[#This Row],[Código del producto Vendido]],STOCK[],13,FALSE),VENTAS[[#This Row],[Precio Venta]]*0.6)-VENTAS[[#This Row],[Comisión Unitaria 10%]]</f>
        <v>15</v>
      </c>
      <c r="L2612" s="42">
        <f>VENTAS[[#This Row],[Cantidad]]*(VENTAS[[#This Row],[Precio Venta]]-VENTAS[[#This Row],[Costo Unitario SIN Comision]]-VENTAS[[#This Row],[Comisión Unitaria 10%]]-0.01*VENTAS[[#This Row],[Precio Venta]])</f>
        <v>9.75</v>
      </c>
      <c r="M2612" s="46"/>
      <c r="N2612" s="47" t="s">
        <v>27837</v>
      </c>
    </row>
    <row r="2613" ht="34" customHeight="1" spans="1:14">
      <c r="A2613" s="38">
        <v>45833.5275925926</v>
      </c>
      <c r="B2613" s="39"/>
      <c r="C2613" s="39"/>
      <c r="D2613" s="39"/>
      <c r="E2613" s="39" t="s">
        <v>27838</v>
      </c>
      <c r="F2613" s="41" t="s">
        <v>27839</v>
      </c>
      <c r="G2613" s="39">
        <v>1</v>
      </c>
      <c r="H2613" s="42">
        <v>35</v>
      </c>
      <c r="I2613" s="44">
        <f>VENTAS[[#This Row],[Cantidad]]*VENTAS[[#This Row],[Precio Venta]]</f>
        <v>35</v>
      </c>
      <c r="J2613" s="42">
        <f>IF(VENTAS[[#This Row],[Nombre del Gestor]]&gt;1,VENTAS[[#This Row],[Precio Venta]]*10%,0)</f>
        <v>0</v>
      </c>
      <c r="K2613" s="42">
        <f>IFERROR(VLOOKUP(VENTAS[[#This Row],[Código del producto Vendido]],STOCK[],13,FALSE),VENTAS[[#This Row],[Precio Venta]]*0.6)-VENTAS[[#This Row],[Comisión Unitaria 10%]]</f>
        <v>21</v>
      </c>
      <c r="L2613" s="42">
        <f>VENTAS[[#This Row],[Cantidad]]*(VENTAS[[#This Row],[Precio Venta]]-VENTAS[[#This Row],[Costo Unitario SIN Comision]]-VENTAS[[#This Row],[Comisión Unitaria 10%]]-0.01*VENTAS[[#This Row],[Precio Venta]])</f>
        <v>13.65</v>
      </c>
      <c r="M2613" s="46"/>
      <c r="N2613" s="47" t="s">
        <v>27840</v>
      </c>
    </row>
    <row r="2614" ht="17" customHeight="1" spans="1:14">
      <c r="A2614" s="38">
        <v>45833.5275925926</v>
      </c>
      <c r="B2614" s="39"/>
      <c r="C2614" s="39"/>
      <c r="D2614" s="39"/>
      <c r="E2614" s="39" t="s">
        <v>27841</v>
      </c>
      <c r="F2614" s="41" t="s">
        <v>18186</v>
      </c>
      <c r="G2614" s="39">
        <v>1</v>
      </c>
      <c r="H2614" s="42">
        <v>35</v>
      </c>
      <c r="I2614" s="44">
        <f>VENTAS[[#This Row],[Cantidad]]*VENTAS[[#This Row],[Precio Venta]]</f>
        <v>35</v>
      </c>
      <c r="J2614" s="42">
        <f>IF(VENTAS[[#This Row],[Nombre del Gestor]]&gt;1,VENTAS[[#This Row],[Precio Venta]]*10%,0)</f>
        <v>0</v>
      </c>
      <c r="K2614" s="42">
        <f>IFERROR(VLOOKUP(VENTAS[[#This Row],[Código del producto Vendido]],STOCK[],13,FALSE),VENTAS[[#This Row],[Precio Venta]]*0.6)-VENTAS[[#This Row],[Comisión Unitaria 10%]]</f>
        <v>21</v>
      </c>
      <c r="L2614" s="42">
        <f>VENTAS[[#This Row],[Cantidad]]*(VENTAS[[#This Row],[Precio Venta]]-VENTAS[[#This Row],[Costo Unitario SIN Comision]]-VENTAS[[#This Row],[Comisión Unitaria 10%]]-0.01*VENTAS[[#This Row],[Precio Venta]])</f>
        <v>13.65</v>
      </c>
      <c r="M2614" s="46"/>
      <c r="N2614" s="47" t="s">
        <v>27842</v>
      </c>
    </row>
    <row r="2615" ht="34" customHeight="1" spans="1:14">
      <c r="A2615" s="38">
        <v>45833.5275925926</v>
      </c>
      <c r="B2615" s="39"/>
      <c r="C2615" s="39"/>
      <c r="D2615" s="39"/>
      <c r="E2615" s="39" t="s">
        <v>27843</v>
      </c>
      <c r="F2615" s="41" t="s">
        <v>27844</v>
      </c>
      <c r="G2615" s="39">
        <v>1</v>
      </c>
      <c r="H2615" s="42">
        <v>20</v>
      </c>
      <c r="I2615" s="44">
        <f>VENTAS[[#This Row],[Cantidad]]*VENTAS[[#This Row],[Precio Venta]]</f>
        <v>20</v>
      </c>
      <c r="J2615" s="42">
        <f>IF(VENTAS[[#This Row],[Nombre del Gestor]]&gt;1,VENTAS[[#This Row],[Precio Venta]]*10%,0)</f>
        <v>0</v>
      </c>
      <c r="K2615" s="42">
        <f>IFERROR(VLOOKUP(VENTAS[[#This Row],[Código del producto Vendido]],STOCK[],13,FALSE),VENTAS[[#This Row],[Precio Venta]]*0.6)-VENTAS[[#This Row],[Comisión Unitaria 10%]]</f>
        <v>12</v>
      </c>
      <c r="L2615" s="42">
        <f>VENTAS[[#This Row],[Cantidad]]*(VENTAS[[#This Row],[Precio Venta]]-VENTAS[[#This Row],[Costo Unitario SIN Comision]]-VENTAS[[#This Row],[Comisión Unitaria 10%]]-0.01*VENTAS[[#This Row],[Precio Venta]])</f>
        <v>7.8</v>
      </c>
      <c r="M2615" s="46"/>
      <c r="N2615" s="47" t="s">
        <v>27845</v>
      </c>
    </row>
    <row r="2616" ht="17" customHeight="1" spans="1:14">
      <c r="A2616" s="38">
        <v>45833.5275925926</v>
      </c>
      <c r="B2616" s="39"/>
      <c r="C2616" s="39"/>
      <c r="D2616" s="39"/>
      <c r="E2616" s="39" t="s">
        <v>27846</v>
      </c>
      <c r="F2616" s="41" t="s">
        <v>20155</v>
      </c>
      <c r="G2616" s="39">
        <v>1</v>
      </c>
      <c r="H2616" s="42">
        <v>25</v>
      </c>
      <c r="I2616" s="44">
        <f>VENTAS[[#This Row],[Cantidad]]*VENTAS[[#This Row],[Precio Venta]]</f>
        <v>25</v>
      </c>
      <c r="J2616" s="42">
        <f>IF(VENTAS[[#This Row],[Nombre del Gestor]]&gt;1,VENTAS[[#This Row],[Precio Venta]]*10%,0)</f>
        <v>0</v>
      </c>
      <c r="K2616" s="42">
        <f>IFERROR(VLOOKUP(VENTAS[[#This Row],[Código del producto Vendido]],STOCK[],13,FALSE),VENTAS[[#This Row],[Precio Venta]]*0.6)-VENTAS[[#This Row],[Comisión Unitaria 10%]]</f>
        <v>15</v>
      </c>
      <c r="L2616" s="42">
        <f>VENTAS[[#This Row],[Cantidad]]*(VENTAS[[#This Row],[Precio Venta]]-VENTAS[[#This Row],[Costo Unitario SIN Comision]]-VENTAS[[#This Row],[Comisión Unitaria 10%]]-0.01*VENTAS[[#This Row],[Precio Venta]])</f>
        <v>9.75</v>
      </c>
      <c r="M2616" s="46"/>
      <c r="N2616" s="47" t="s">
        <v>27847</v>
      </c>
    </row>
    <row r="2617" ht="34" customHeight="1" spans="1:14">
      <c r="A2617" s="38">
        <v>45833.5275925926</v>
      </c>
      <c r="B2617" s="39"/>
      <c r="C2617" s="39"/>
      <c r="D2617" s="39"/>
      <c r="E2617" s="39" t="s">
        <v>19947</v>
      </c>
      <c r="F2617" s="41" t="s">
        <v>27848</v>
      </c>
      <c r="G2617" s="39">
        <v>1</v>
      </c>
      <c r="H2617" s="42">
        <v>20</v>
      </c>
      <c r="I2617" s="44">
        <f>VENTAS[[#This Row],[Cantidad]]*VENTAS[[#This Row],[Precio Venta]]</f>
        <v>20</v>
      </c>
      <c r="J2617" s="42">
        <f>IF(VENTAS[[#This Row],[Nombre del Gestor]]&gt;1,VENTAS[[#This Row],[Precio Venta]]*10%,0)</f>
        <v>0</v>
      </c>
      <c r="K2617" s="42">
        <f>IFERROR(VLOOKUP(VENTAS[[#This Row],[Código del producto Vendido]],STOCK[],13,FALSE),VENTAS[[#This Row],[Precio Venta]]*0.6)-VENTAS[[#This Row],[Comisión Unitaria 10%]]</f>
        <v>14</v>
      </c>
      <c r="L2617" s="42">
        <f>VENTAS[[#This Row],[Cantidad]]*(VENTAS[[#This Row],[Precio Venta]]-VENTAS[[#This Row],[Costo Unitario SIN Comision]]-VENTAS[[#This Row],[Comisión Unitaria 10%]]-0.01*VENTAS[[#This Row],[Precio Venta]])</f>
        <v>5.8</v>
      </c>
      <c r="M2617" s="46"/>
      <c r="N2617" s="47" t="s">
        <v>27849</v>
      </c>
    </row>
    <row r="2618" ht="34" customHeight="1" spans="1:14">
      <c r="A2618" s="38">
        <v>45833.5275925926</v>
      </c>
      <c r="B2618" s="39"/>
      <c r="C2618" s="39"/>
      <c r="D2618" s="39"/>
      <c r="E2618" s="39" t="s">
        <v>27850</v>
      </c>
      <c r="F2618" s="41" t="s">
        <v>18194</v>
      </c>
      <c r="G2618" s="39">
        <v>1</v>
      </c>
      <c r="H2618" s="42">
        <v>20</v>
      </c>
      <c r="I2618" s="44">
        <f>VENTAS[[#This Row],[Cantidad]]*VENTAS[[#This Row],[Precio Venta]]</f>
        <v>20</v>
      </c>
      <c r="J2618" s="42">
        <f>IF(VENTAS[[#This Row],[Nombre del Gestor]]&gt;1,VENTAS[[#This Row],[Precio Venta]]*10%,0)</f>
        <v>0</v>
      </c>
      <c r="K2618" s="42">
        <f>IFERROR(VLOOKUP(VENTAS[[#This Row],[Código del producto Vendido]],STOCK[],13,FALSE),VENTAS[[#This Row],[Precio Venta]]*0.6)-VENTAS[[#This Row],[Comisión Unitaria 10%]]</f>
        <v>12</v>
      </c>
      <c r="L2618" s="42">
        <f>VENTAS[[#This Row],[Cantidad]]*(VENTAS[[#This Row],[Precio Venta]]-VENTAS[[#This Row],[Costo Unitario SIN Comision]]-VENTAS[[#This Row],[Comisión Unitaria 10%]]-0.01*VENTAS[[#This Row],[Precio Venta]])</f>
        <v>7.8</v>
      </c>
      <c r="M2618" s="46"/>
      <c r="N2618" s="47" t="s">
        <v>27851</v>
      </c>
    </row>
    <row r="2619" ht="17" customHeight="1" spans="1:14">
      <c r="A2619" s="38">
        <v>45833.61125</v>
      </c>
      <c r="B2619" s="39"/>
      <c r="C2619" s="39"/>
      <c r="D2619" s="39"/>
      <c r="E2619" s="39" t="s">
        <v>27852</v>
      </c>
      <c r="F2619" s="41" t="s">
        <v>16517</v>
      </c>
      <c r="G2619" s="39">
        <v>1</v>
      </c>
      <c r="H2619" s="42">
        <v>25</v>
      </c>
      <c r="I2619" s="44">
        <f>VENTAS[[#This Row],[Cantidad]]*VENTAS[[#This Row],[Precio Venta]]</f>
        <v>25</v>
      </c>
      <c r="J2619" s="42">
        <f>IF(VENTAS[[#This Row],[Nombre del Gestor]]&gt;1,VENTAS[[#This Row],[Precio Venta]]*10%,0)</f>
        <v>0</v>
      </c>
      <c r="K2619" s="42">
        <f>IFERROR(VLOOKUP(VENTAS[[#This Row],[Código del producto Vendido]],STOCK[],13,FALSE),VENTAS[[#This Row],[Precio Venta]]*0.6)-VENTAS[[#This Row],[Comisión Unitaria 10%]]</f>
        <v>15</v>
      </c>
      <c r="L2619" s="42">
        <f>VENTAS[[#This Row],[Cantidad]]*(VENTAS[[#This Row],[Precio Venta]]-VENTAS[[#This Row],[Costo Unitario SIN Comision]]-VENTAS[[#This Row],[Comisión Unitaria 10%]]-0.01*VENTAS[[#This Row],[Precio Venta]])</f>
        <v>9.75</v>
      </c>
      <c r="M2619" s="46"/>
      <c r="N2619" s="47" t="s">
        <v>27853</v>
      </c>
    </row>
    <row r="2620" ht="34" customHeight="1" spans="1:14">
      <c r="A2620" s="38">
        <v>45833.7200578704</v>
      </c>
      <c r="B2620" s="39"/>
      <c r="C2620" s="39"/>
      <c r="D2620" s="39" t="s">
        <v>27854</v>
      </c>
      <c r="E2620" s="39" t="s">
        <v>27855</v>
      </c>
      <c r="F2620" s="41" t="s">
        <v>27856</v>
      </c>
      <c r="G2620" s="39">
        <v>1</v>
      </c>
      <c r="H2620" s="42">
        <v>20</v>
      </c>
      <c r="I2620" s="44">
        <f>VENTAS[[#This Row],[Cantidad]]*VENTAS[[#This Row],[Precio Venta]]</f>
        <v>20</v>
      </c>
      <c r="J2620" s="42">
        <f>IF(VENTAS[[#This Row],[Nombre del Gestor]]&gt;1,VENTAS[[#This Row],[Precio Venta]]*10%,0)</f>
        <v>2</v>
      </c>
      <c r="K2620" s="42">
        <f>IFERROR(VLOOKUP(VENTAS[[#This Row],[Código del producto Vendido]],STOCK[],13,FALSE),VENTAS[[#This Row],[Precio Venta]]*0.6)-VENTAS[[#This Row],[Comisión Unitaria 10%]]</f>
        <v>10</v>
      </c>
      <c r="L2620" s="42">
        <f>VENTAS[[#This Row],[Cantidad]]*(VENTAS[[#This Row],[Precio Venta]]-VENTAS[[#This Row],[Costo Unitario SIN Comision]]-VENTAS[[#This Row],[Comisión Unitaria 10%]]-0.01*VENTAS[[#This Row],[Precio Venta]])</f>
        <v>7.8</v>
      </c>
      <c r="M2620" s="46"/>
      <c r="N2620" s="47" t="s">
        <v>27857</v>
      </c>
    </row>
    <row r="2621" ht="17" customHeight="1" spans="1:14">
      <c r="A2621" s="38">
        <v>45833.7236342593</v>
      </c>
      <c r="B2621" s="39"/>
      <c r="C2621" s="39"/>
      <c r="D2621" s="39"/>
      <c r="E2621" s="39" t="s">
        <v>27858</v>
      </c>
      <c r="F2621" s="41" t="s">
        <v>27859</v>
      </c>
      <c r="G2621" s="39">
        <v>1</v>
      </c>
      <c r="H2621" s="42">
        <v>35</v>
      </c>
      <c r="I2621" s="44">
        <f>VENTAS[[#This Row],[Cantidad]]*VENTAS[[#This Row],[Precio Venta]]</f>
        <v>35</v>
      </c>
      <c r="J2621" s="42">
        <f>IF(VENTAS[[#This Row],[Nombre del Gestor]]&gt;1,VENTAS[[#This Row],[Precio Venta]]*10%,0)</f>
        <v>0</v>
      </c>
      <c r="K2621" s="42">
        <f>IFERROR(VLOOKUP(VENTAS[[#This Row],[Código del producto Vendido]],STOCK[],13,FALSE),VENTAS[[#This Row],[Precio Venta]]*0.6)-VENTAS[[#This Row],[Comisión Unitaria 10%]]</f>
        <v>21</v>
      </c>
      <c r="L2621" s="42">
        <f>VENTAS[[#This Row],[Cantidad]]*(VENTAS[[#This Row],[Precio Venta]]-VENTAS[[#This Row],[Costo Unitario SIN Comision]]-VENTAS[[#This Row],[Comisión Unitaria 10%]]-0.01*VENTAS[[#This Row],[Precio Venta]])</f>
        <v>13.65</v>
      </c>
      <c r="M2621" s="46"/>
      <c r="N2621" s="47" t="s">
        <v>27860</v>
      </c>
    </row>
    <row r="2622" ht="34" customHeight="1" spans="1:14">
      <c r="A2622" s="38">
        <v>45833.7236342593</v>
      </c>
      <c r="B2622" s="39"/>
      <c r="C2622" s="39"/>
      <c r="D2622" s="39"/>
      <c r="E2622" s="39" t="s">
        <v>27861</v>
      </c>
      <c r="F2622" s="41" t="s">
        <v>27862</v>
      </c>
      <c r="G2622" s="39">
        <v>1</v>
      </c>
      <c r="H2622" s="42">
        <v>25</v>
      </c>
      <c r="I2622" s="44">
        <f>VENTAS[[#This Row],[Cantidad]]*VENTAS[[#This Row],[Precio Venta]]</f>
        <v>25</v>
      </c>
      <c r="J2622" s="42">
        <f>IF(VENTAS[[#This Row],[Nombre del Gestor]]&gt;1,VENTAS[[#This Row],[Precio Venta]]*10%,0)</f>
        <v>0</v>
      </c>
      <c r="K2622" s="42">
        <f>IFERROR(VLOOKUP(VENTAS[[#This Row],[Código del producto Vendido]],STOCK[],13,FALSE),VENTAS[[#This Row],[Precio Venta]]*0.6)-VENTAS[[#This Row],[Comisión Unitaria 10%]]</f>
        <v>15</v>
      </c>
      <c r="L2622" s="42">
        <f>VENTAS[[#This Row],[Cantidad]]*(VENTAS[[#This Row],[Precio Venta]]-VENTAS[[#This Row],[Costo Unitario SIN Comision]]-VENTAS[[#This Row],[Comisión Unitaria 10%]]-0.01*VENTAS[[#This Row],[Precio Venta]])</f>
        <v>9.75</v>
      </c>
      <c r="M2622" s="46"/>
      <c r="N2622" s="47" t="s">
        <v>27863</v>
      </c>
    </row>
    <row r="2623" ht="34" customHeight="1" spans="1:14">
      <c r="A2623" s="38">
        <v>45833.7236342593</v>
      </c>
      <c r="B2623" s="39"/>
      <c r="C2623" s="39"/>
      <c r="D2623" s="39"/>
      <c r="E2623" s="39" t="s">
        <v>27631</v>
      </c>
      <c r="F2623" s="41" t="s">
        <v>17547</v>
      </c>
      <c r="G2623" s="39">
        <v>1</v>
      </c>
      <c r="H2623" s="42">
        <v>25</v>
      </c>
      <c r="I2623" s="44">
        <f>VENTAS[[#This Row],[Cantidad]]*VENTAS[[#This Row],[Precio Venta]]</f>
        <v>25</v>
      </c>
      <c r="J2623" s="42">
        <f>IF(VENTAS[[#This Row],[Nombre del Gestor]]&gt;1,VENTAS[[#This Row],[Precio Venta]]*10%,0)</f>
        <v>0</v>
      </c>
      <c r="K2623" s="42">
        <f>IFERROR(VLOOKUP(VENTAS[[#This Row],[Código del producto Vendido]],STOCK[],13,FALSE),VENTAS[[#This Row],[Precio Venta]]*0.6)-VENTAS[[#This Row],[Comisión Unitaria 10%]]</f>
        <v>15</v>
      </c>
      <c r="L2623" s="42">
        <f>VENTAS[[#This Row],[Cantidad]]*(VENTAS[[#This Row],[Precio Venta]]-VENTAS[[#This Row],[Costo Unitario SIN Comision]]-VENTAS[[#This Row],[Comisión Unitaria 10%]]-0.01*VENTAS[[#This Row],[Precio Venta]])</f>
        <v>9.75</v>
      </c>
      <c r="M2623" s="46"/>
      <c r="N2623" s="47" t="s">
        <v>27864</v>
      </c>
    </row>
    <row r="2624" ht="17" customHeight="1" spans="1:14">
      <c r="A2624" s="38">
        <v>45833.7236342593</v>
      </c>
      <c r="B2624" s="39"/>
      <c r="C2624" s="39"/>
      <c r="D2624" s="39"/>
      <c r="E2624" s="39" t="s">
        <v>27865</v>
      </c>
      <c r="F2624" s="41" t="s">
        <v>27866</v>
      </c>
      <c r="G2624" s="39">
        <v>1</v>
      </c>
      <c r="H2624" s="42">
        <v>25</v>
      </c>
      <c r="I2624" s="44">
        <f>VENTAS[[#This Row],[Cantidad]]*VENTAS[[#This Row],[Precio Venta]]</f>
        <v>25</v>
      </c>
      <c r="J2624" s="42">
        <f>IF(VENTAS[[#This Row],[Nombre del Gestor]]&gt;1,VENTAS[[#This Row],[Precio Venta]]*10%,0)</f>
        <v>0</v>
      </c>
      <c r="K2624" s="42">
        <f>IFERROR(VLOOKUP(VENTAS[[#This Row],[Código del producto Vendido]],STOCK[],13,FALSE),VENTAS[[#This Row],[Precio Venta]]*0.6)-VENTAS[[#This Row],[Comisión Unitaria 10%]]</f>
        <v>15</v>
      </c>
      <c r="L2624" s="42">
        <f>VENTAS[[#This Row],[Cantidad]]*(VENTAS[[#This Row],[Precio Venta]]-VENTAS[[#This Row],[Costo Unitario SIN Comision]]-VENTAS[[#This Row],[Comisión Unitaria 10%]]-0.01*VENTAS[[#This Row],[Precio Venta]])</f>
        <v>9.75</v>
      </c>
      <c r="M2624" s="46"/>
      <c r="N2624" s="47" t="s">
        <v>27867</v>
      </c>
    </row>
    <row r="2625" ht="34" customHeight="1" spans="1:14">
      <c r="A2625" s="38">
        <v>45833.7236342593</v>
      </c>
      <c r="B2625" s="39"/>
      <c r="C2625" s="39"/>
      <c r="D2625" s="39"/>
      <c r="E2625" s="39" t="s">
        <v>27868</v>
      </c>
      <c r="F2625" s="41" t="s">
        <v>27869</v>
      </c>
      <c r="G2625" s="39">
        <v>1</v>
      </c>
      <c r="H2625" s="42">
        <v>35</v>
      </c>
      <c r="I2625" s="44">
        <f>VENTAS[[#This Row],[Cantidad]]*VENTAS[[#This Row],[Precio Venta]]</f>
        <v>35</v>
      </c>
      <c r="J2625" s="42">
        <f>IF(VENTAS[[#This Row],[Nombre del Gestor]]&gt;1,VENTAS[[#This Row],[Precio Venta]]*10%,0)</f>
        <v>0</v>
      </c>
      <c r="K2625" s="42">
        <f>IFERROR(VLOOKUP(VENTAS[[#This Row],[Código del producto Vendido]],STOCK[],13,FALSE),VENTAS[[#This Row],[Precio Venta]]*0.6)-VENTAS[[#This Row],[Comisión Unitaria 10%]]</f>
        <v>21</v>
      </c>
      <c r="L2625" s="42">
        <f>VENTAS[[#This Row],[Cantidad]]*(VENTAS[[#This Row],[Precio Venta]]-VENTAS[[#This Row],[Costo Unitario SIN Comision]]-VENTAS[[#This Row],[Comisión Unitaria 10%]]-0.01*VENTAS[[#This Row],[Precio Venta]])</f>
        <v>13.65</v>
      </c>
      <c r="M2625" s="46"/>
      <c r="N2625" s="47" t="s">
        <v>27870</v>
      </c>
    </row>
    <row r="2626" ht="17" customHeight="1" spans="1:14">
      <c r="A2626" s="38">
        <v>45833.7236342593</v>
      </c>
      <c r="B2626" s="39"/>
      <c r="C2626" s="39"/>
      <c r="D2626" s="39"/>
      <c r="E2626" s="39" t="s">
        <v>27871</v>
      </c>
      <c r="F2626" s="41" t="s">
        <v>27872</v>
      </c>
      <c r="G2626" s="39">
        <v>1</v>
      </c>
      <c r="H2626" s="42">
        <v>10</v>
      </c>
      <c r="I2626" s="44">
        <f>VENTAS[[#This Row],[Cantidad]]*VENTAS[[#This Row],[Precio Venta]]</f>
        <v>10</v>
      </c>
      <c r="J2626" s="42">
        <f>IF(VENTAS[[#This Row],[Nombre del Gestor]]&gt;1,VENTAS[[#This Row],[Precio Venta]]*10%,0)</f>
        <v>0</v>
      </c>
      <c r="K2626" s="42">
        <f>IFERROR(VLOOKUP(VENTAS[[#This Row],[Código del producto Vendido]],STOCK[],13,FALSE),VENTAS[[#This Row],[Precio Venta]]*0.6)-VENTAS[[#This Row],[Comisión Unitaria 10%]]</f>
        <v>6</v>
      </c>
      <c r="L2626" s="42">
        <f>VENTAS[[#This Row],[Cantidad]]*(VENTAS[[#This Row],[Precio Venta]]-VENTAS[[#This Row],[Costo Unitario SIN Comision]]-VENTAS[[#This Row],[Comisión Unitaria 10%]]-0.01*VENTAS[[#This Row],[Precio Venta]])</f>
        <v>3.9</v>
      </c>
      <c r="M2626" s="46"/>
      <c r="N2626" s="47" t="s">
        <v>27873</v>
      </c>
    </row>
    <row r="2627" ht="34" customHeight="1" spans="1:14">
      <c r="A2627" s="38">
        <v>45833.727025463</v>
      </c>
      <c r="B2627" s="39"/>
      <c r="C2627" s="39"/>
      <c r="D2627" s="39"/>
      <c r="E2627" s="39" t="s">
        <v>18965</v>
      </c>
      <c r="F2627" s="41" t="s">
        <v>27874</v>
      </c>
      <c r="G2627" s="39">
        <v>1</v>
      </c>
      <c r="H2627" s="42">
        <v>18</v>
      </c>
      <c r="I2627" s="44">
        <f>VENTAS[[#This Row],[Cantidad]]*VENTAS[[#This Row],[Precio Venta]]</f>
        <v>18</v>
      </c>
      <c r="J2627" s="42">
        <f>IF(VENTAS[[#This Row],[Nombre del Gestor]]&gt;1,VENTAS[[#This Row],[Precio Venta]]*10%,0)</f>
        <v>0</v>
      </c>
      <c r="K2627" s="42">
        <f>IFERROR(VLOOKUP(VENTAS[[#This Row],[Código del producto Vendido]],STOCK[],13,FALSE),VENTAS[[#This Row],[Precio Venta]]*0.6)-VENTAS[[#This Row],[Comisión Unitaria 10%]]</f>
        <v>13.8</v>
      </c>
      <c r="L2627" s="42">
        <f>VENTAS[[#This Row],[Cantidad]]*(VENTAS[[#This Row],[Precio Venta]]-VENTAS[[#This Row],[Costo Unitario SIN Comision]]-VENTAS[[#This Row],[Comisión Unitaria 10%]]-0.01*VENTAS[[#This Row],[Precio Venta]])</f>
        <v>4.02</v>
      </c>
      <c r="M2627" s="46"/>
      <c r="N2627" s="47" t="s">
        <v>27875</v>
      </c>
    </row>
    <row r="2628" ht="34" customHeight="1" spans="1:14">
      <c r="A2628" s="38">
        <v>45833.7291087963</v>
      </c>
      <c r="B2628" s="39"/>
      <c r="C2628" s="39"/>
      <c r="D2628" s="39" t="s">
        <v>27876</v>
      </c>
      <c r="E2628" s="39" t="s">
        <v>27877</v>
      </c>
      <c r="F2628" s="41" t="s">
        <v>27878</v>
      </c>
      <c r="G2628" s="39">
        <v>1</v>
      </c>
      <c r="H2628" s="42">
        <v>30</v>
      </c>
      <c r="I2628" s="44">
        <f>VENTAS[[#This Row],[Cantidad]]*VENTAS[[#This Row],[Precio Venta]]</f>
        <v>30</v>
      </c>
      <c r="J2628" s="42">
        <f>IF(VENTAS[[#This Row],[Nombre del Gestor]]&gt;1,VENTAS[[#This Row],[Precio Venta]]*10%,0)</f>
        <v>3</v>
      </c>
      <c r="K2628" s="42">
        <f>IFERROR(VLOOKUP(VENTAS[[#This Row],[Código del producto Vendido]],STOCK[],13,FALSE),VENTAS[[#This Row],[Precio Venta]]*0.6)-VENTAS[[#This Row],[Comisión Unitaria 10%]]</f>
        <v>15</v>
      </c>
      <c r="L2628" s="42">
        <f>VENTAS[[#This Row],[Cantidad]]*(VENTAS[[#This Row],[Precio Venta]]-VENTAS[[#This Row],[Costo Unitario SIN Comision]]-VENTAS[[#This Row],[Comisión Unitaria 10%]]-0.01*VENTAS[[#This Row],[Precio Venta]])</f>
        <v>11.7</v>
      </c>
      <c r="M2628" s="46"/>
      <c r="N2628" s="47" t="s">
        <v>27879</v>
      </c>
    </row>
    <row r="2629" ht="17" customHeight="1" spans="1:14">
      <c r="A2629" s="38">
        <v>45834.5104398148</v>
      </c>
      <c r="B2629" s="39"/>
      <c r="C2629" s="39"/>
      <c r="D2629" s="39"/>
      <c r="E2629" s="39" t="s">
        <v>27880</v>
      </c>
      <c r="F2629" s="41" t="s">
        <v>27881</v>
      </c>
      <c r="G2629" s="39">
        <v>1</v>
      </c>
      <c r="H2629" s="42">
        <v>18</v>
      </c>
      <c r="I2629" s="44">
        <f>VENTAS[[#This Row],[Cantidad]]*VENTAS[[#This Row],[Precio Venta]]</f>
        <v>18</v>
      </c>
      <c r="J2629" s="42">
        <f>IF(VENTAS[[#This Row],[Nombre del Gestor]]&gt;1,VENTAS[[#This Row],[Precio Venta]]*10%,0)</f>
        <v>0</v>
      </c>
      <c r="K2629" s="42">
        <f>IFERROR(VLOOKUP(VENTAS[[#This Row],[Código del producto Vendido]],STOCK[],13,FALSE),VENTAS[[#This Row],[Precio Venta]]*0.6)-VENTAS[[#This Row],[Comisión Unitaria 10%]]</f>
        <v>10.8</v>
      </c>
      <c r="L2629" s="42">
        <f>VENTAS[[#This Row],[Cantidad]]*(VENTAS[[#This Row],[Precio Venta]]-VENTAS[[#This Row],[Costo Unitario SIN Comision]]-VENTAS[[#This Row],[Comisión Unitaria 10%]]-0.01*VENTAS[[#This Row],[Precio Venta]])</f>
        <v>7.02</v>
      </c>
      <c r="M2629" s="46"/>
      <c r="N2629" s="47" t="s">
        <v>27882</v>
      </c>
    </row>
    <row r="2630" ht="34" customHeight="1" spans="1:14">
      <c r="A2630" s="38">
        <v>45834.5104398148</v>
      </c>
      <c r="B2630" s="39"/>
      <c r="C2630" s="39"/>
      <c r="D2630" s="39"/>
      <c r="E2630" s="39" t="s">
        <v>16495</v>
      </c>
      <c r="F2630" s="41" t="s">
        <v>16496</v>
      </c>
      <c r="G2630" s="39">
        <v>1</v>
      </c>
      <c r="H2630" s="42">
        <v>25</v>
      </c>
      <c r="I2630" s="44">
        <f>VENTAS[[#This Row],[Cantidad]]*VENTAS[[#This Row],[Precio Venta]]</f>
        <v>25</v>
      </c>
      <c r="J2630" s="42">
        <f>IF(VENTAS[[#This Row],[Nombre del Gestor]]&gt;1,VENTAS[[#This Row],[Precio Venta]]*10%,0)</f>
        <v>0</v>
      </c>
      <c r="K2630" s="42">
        <f>IFERROR(VLOOKUP(VENTAS[[#This Row],[Código del producto Vendido]],STOCK[],13,FALSE),VENTAS[[#This Row],[Precio Venta]]*0.6)-VENTAS[[#This Row],[Comisión Unitaria 10%]]</f>
        <v>16.6176470588235</v>
      </c>
      <c r="L2630" s="42">
        <f>VENTAS[[#This Row],[Cantidad]]*(VENTAS[[#This Row],[Precio Venta]]-VENTAS[[#This Row],[Costo Unitario SIN Comision]]-VENTAS[[#This Row],[Comisión Unitaria 10%]]-0.01*VENTAS[[#This Row],[Precio Venta]])</f>
        <v>8.1323529411765</v>
      </c>
      <c r="M2630" s="46"/>
      <c r="N2630" s="47" t="s">
        <v>27883</v>
      </c>
    </row>
    <row r="2631" ht="17" customHeight="1" spans="1:14">
      <c r="A2631" s="38">
        <v>45834.5104398148</v>
      </c>
      <c r="B2631" s="39"/>
      <c r="C2631" s="39"/>
      <c r="D2631" s="39"/>
      <c r="E2631" s="39" t="s">
        <v>27884</v>
      </c>
      <c r="F2631" s="41" t="s">
        <v>27885</v>
      </c>
      <c r="G2631" s="39">
        <v>1</v>
      </c>
      <c r="H2631" s="42">
        <v>30</v>
      </c>
      <c r="I2631" s="44">
        <f>VENTAS[[#This Row],[Cantidad]]*VENTAS[[#This Row],[Precio Venta]]</f>
        <v>30</v>
      </c>
      <c r="J2631" s="42">
        <f>IF(VENTAS[[#This Row],[Nombre del Gestor]]&gt;1,VENTAS[[#This Row],[Precio Venta]]*10%,0)</f>
        <v>0</v>
      </c>
      <c r="K2631" s="42">
        <f>IFERROR(VLOOKUP(VENTAS[[#This Row],[Código del producto Vendido]],STOCK[],13,FALSE),VENTAS[[#This Row],[Precio Venta]]*0.6)-VENTAS[[#This Row],[Comisión Unitaria 10%]]</f>
        <v>18</v>
      </c>
      <c r="L2631" s="42">
        <f>VENTAS[[#This Row],[Cantidad]]*(VENTAS[[#This Row],[Precio Venta]]-VENTAS[[#This Row],[Costo Unitario SIN Comision]]-VENTAS[[#This Row],[Comisión Unitaria 10%]]-0.01*VENTAS[[#This Row],[Precio Venta]])</f>
        <v>11.7</v>
      </c>
      <c r="M2631" s="46"/>
      <c r="N2631" s="47" t="s">
        <v>27886</v>
      </c>
    </row>
    <row r="2632" ht="34" customHeight="1" spans="1:14">
      <c r="A2632" s="38">
        <v>45834.5128587963</v>
      </c>
      <c r="B2632" s="39"/>
      <c r="C2632" s="39"/>
      <c r="D2632" s="39"/>
      <c r="E2632" s="39" t="s">
        <v>18068</v>
      </c>
      <c r="F2632" s="41" t="s">
        <v>18069</v>
      </c>
      <c r="G2632" s="39">
        <v>1</v>
      </c>
      <c r="H2632" s="42">
        <v>30</v>
      </c>
      <c r="I2632" s="44">
        <f>VENTAS[[#This Row],[Cantidad]]*VENTAS[[#This Row],[Precio Venta]]</f>
        <v>30</v>
      </c>
      <c r="J2632" s="42">
        <f>IF(VENTAS[[#This Row],[Nombre del Gestor]]&gt;1,VENTAS[[#This Row],[Precio Venta]]*10%,0)</f>
        <v>0</v>
      </c>
      <c r="K2632" s="42">
        <f>IFERROR(VLOOKUP(VENTAS[[#This Row],[Código del producto Vendido]],STOCK[],13,FALSE),VENTAS[[#This Row],[Precio Venta]]*0.6)-VENTAS[[#This Row],[Comisión Unitaria 10%]]</f>
        <v>15</v>
      </c>
      <c r="L2632" s="42">
        <f>VENTAS[[#This Row],[Cantidad]]*(VENTAS[[#This Row],[Precio Venta]]-VENTAS[[#This Row],[Costo Unitario SIN Comision]]-VENTAS[[#This Row],[Comisión Unitaria 10%]]-0.01*VENTAS[[#This Row],[Precio Venta]])</f>
        <v>14.7</v>
      </c>
      <c r="M2632" s="46"/>
      <c r="N2632" s="47" t="s">
        <v>27887</v>
      </c>
    </row>
    <row r="2633" ht="34" customHeight="1" spans="1:14">
      <c r="A2633" s="38">
        <v>45834.6243518519</v>
      </c>
      <c r="B2633" s="39"/>
      <c r="C2633" s="39"/>
      <c r="D2633" s="39"/>
      <c r="E2633" s="39" t="s">
        <v>27251</v>
      </c>
      <c r="F2633" s="41" t="s">
        <v>27888</v>
      </c>
      <c r="G2633" s="39">
        <v>1</v>
      </c>
      <c r="H2633" s="42">
        <v>30</v>
      </c>
      <c r="I2633" s="44">
        <f>VENTAS[[#This Row],[Cantidad]]*VENTAS[[#This Row],[Precio Venta]]</f>
        <v>30</v>
      </c>
      <c r="J2633" s="42">
        <f>IF(VENTAS[[#This Row],[Nombre del Gestor]]&gt;1,VENTAS[[#This Row],[Precio Venta]]*10%,0)</f>
        <v>0</v>
      </c>
      <c r="K2633" s="42">
        <f>IFERROR(VLOOKUP(VENTAS[[#This Row],[Código del producto Vendido]],STOCK[],13,FALSE),VENTAS[[#This Row],[Precio Venta]]*0.6)-VENTAS[[#This Row],[Comisión Unitaria 10%]]</f>
        <v>18</v>
      </c>
      <c r="L2633" s="42">
        <f>VENTAS[[#This Row],[Cantidad]]*(VENTAS[[#This Row],[Precio Venta]]-VENTAS[[#This Row],[Costo Unitario SIN Comision]]-VENTAS[[#This Row],[Comisión Unitaria 10%]]-0.01*VENTAS[[#This Row],[Precio Venta]])</f>
        <v>11.7</v>
      </c>
      <c r="M2633" s="46"/>
      <c r="N2633" s="47" t="s">
        <v>27889</v>
      </c>
    </row>
    <row r="2634" ht="17" customHeight="1" spans="1:14">
      <c r="A2634" s="38">
        <v>45834.6243518519</v>
      </c>
      <c r="B2634" s="39"/>
      <c r="C2634" s="39"/>
      <c r="D2634" s="39"/>
      <c r="E2634" s="39" t="s">
        <v>27890</v>
      </c>
      <c r="F2634" s="41" t="s">
        <v>27891</v>
      </c>
      <c r="G2634" s="39">
        <v>1</v>
      </c>
      <c r="H2634" s="42">
        <v>30</v>
      </c>
      <c r="I2634" s="44">
        <f>VENTAS[[#This Row],[Cantidad]]*VENTAS[[#This Row],[Precio Venta]]</f>
        <v>30</v>
      </c>
      <c r="J2634" s="42">
        <f>IF(VENTAS[[#This Row],[Nombre del Gestor]]&gt;1,VENTAS[[#This Row],[Precio Venta]]*10%,0)</f>
        <v>0</v>
      </c>
      <c r="K2634" s="42">
        <f>IFERROR(VLOOKUP(VENTAS[[#This Row],[Código del producto Vendido]],STOCK[],13,FALSE),VENTAS[[#This Row],[Precio Venta]]*0.6)-VENTAS[[#This Row],[Comisión Unitaria 10%]]</f>
        <v>18</v>
      </c>
      <c r="L2634" s="42">
        <f>VENTAS[[#This Row],[Cantidad]]*(VENTAS[[#This Row],[Precio Venta]]-VENTAS[[#This Row],[Costo Unitario SIN Comision]]-VENTAS[[#This Row],[Comisión Unitaria 10%]]-0.01*VENTAS[[#This Row],[Precio Venta]])</f>
        <v>11.7</v>
      </c>
      <c r="M2634" s="46"/>
      <c r="N2634" s="47" t="s">
        <v>27892</v>
      </c>
    </row>
    <row r="2635" ht="34" customHeight="1" spans="1:14">
      <c r="A2635" s="38">
        <v>45834.6243518519</v>
      </c>
      <c r="B2635" s="39"/>
      <c r="C2635" s="39"/>
      <c r="D2635" s="39"/>
      <c r="E2635" s="39" t="s">
        <v>18533</v>
      </c>
      <c r="F2635" s="41" t="s">
        <v>27893</v>
      </c>
      <c r="G2635" s="39">
        <v>1</v>
      </c>
      <c r="H2635" s="42">
        <v>25</v>
      </c>
      <c r="I2635" s="44">
        <f>VENTAS[[#This Row],[Cantidad]]*VENTAS[[#This Row],[Precio Venta]]</f>
        <v>25</v>
      </c>
      <c r="J2635" s="42">
        <f>IF(VENTAS[[#This Row],[Nombre del Gestor]]&gt;1,VENTAS[[#This Row],[Precio Venta]]*10%,0)</f>
        <v>0</v>
      </c>
      <c r="K2635" s="42">
        <f>IFERROR(VLOOKUP(VENTAS[[#This Row],[Código del producto Vendido]],STOCK[],13,FALSE),VENTAS[[#This Row],[Precio Venta]]*0.6)-VENTAS[[#This Row],[Comisión Unitaria 10%]]</f>
        <v>14.5</v>
      </c>
      <c r="L2635" s="42">
        <f>VENTAS[[#This Row],[Cantidad]]*(VENTAS[[#This Row],[Precio Venta]]-VENTAS[[#This Row],[Costo Unitario SIN Comision]]-VENTAS[[#This Row],[Comisión Unitaria 10%]]-0.01*VENTAS[[#This Row],[Precio Venta]])</f>
        <v>10.25</v>
      </c>
      <c r="M2635" s="46"/>
      <c r="N2635" s="47" t="s">
        <v>27894</v>
      </c>
    </row>
    <row r="2636" ht="17" customHeight="1" spans="1:14">
      <c r="A2636" s="38">
        <v>45834.6737962963</v>
      </c>
      <c r="B2636" s="39"/>
      <c r="C2636" s="39"/>
      <c r="D2636" s="39" t="s">
        <v>26610</v>
      </c>
      <c r="E2636" s="39" t="s">
        <v>27895</v>
      </c>
      <c r="F2636" s="41" t="s">
        <v>27896</v>
      </c>
      <c r="G2636" s="39">
        <v>1</v>
      </c>
      <c r="H2636" s="42">
        <v>20</v>
      </c>
      <c r="I2636" s="44">
        <f>VENTAS[[#This Row],[Cantidad]]*VENTAS[[#This Row],[Precio Venta]]</f>
        <v>20</v>
      </c>
      <c r="J2636" s="42">
        <f>IF(VENTAS[[#This Row],[Nombre del Gestor]]&gt;1,VENTAS[[#This Row],[Precio Venta]]*10%,0)</f>
        <v>2</v>
      </c>
      <c r="K2636" s="42">
        <f>IFERROR(VLOOKUP(VENTAS[[#This Row],[Código del producto Vendido]],STOCK[],13,FALSE),VENTAS[[#This Row],[Precio Venta]]*0.6)-VENTAS[[#This Row],[Comisión Unitaria 10%]]</f>
        <v>10</v>
      </c>
      <c r="L2636" s="42">
        <f>VENTAS[[#This Row],[Cantidad]]*(VENTAS[[#This Row],[Precio Venta]]-VENTAS[[#This Row],[Costo Unitario SIN Comision]]-VENTAS[[#This Row],[Comisión Unitaria 10%]]-0.01*VENTAS[[#This Row],[Precio Venta]])</f>
        <v>7.8</v>
      </c>
      <c r="M2636" s="46"/>
      <c r="N2636" s="47" t="s">
        <v>27897</v>
      </c>
    </row>
    <row r="2637" ht="34" customHeight="1" spans="1:14">
      <c r="A2637" s="38">
        <v>45834.6737962963</v>
      </c>
      <c r="B2637" s="39"/>
      <c r="C2637" s="39"/>
      <c r="D2637" s="39" t="s">
        <v>26610</v>
      </c>
      <c r="E2637" s="39" t="s">
        <v>27664</v>
      </c>
      <c r="F2637" s="41" t="s">
        <v>18145</v>
      </c>
      <c r="G2637" s="39">
        <v>1</v>
      </c>
      <c r="H2637" s="42">
        <v>35</v>
      </c>
      <c r="I2637" s="44">
        <f>VENTAS[[#This Row],[Cantidad]]*VENTAS[[#This Row],[Precio Venta]]</f>
        <v>35</v>
      </c>
      <c r="J2637" s="42">
        <f>IF(VENTAS[[#This Row],[Nombre del Gestor]]&gt;1,VENTAS[[#This Row],[Precio Venta]]*10%,0)</f>
        <v>3.5</v>
      </c>
      <c r="K2637" s="42">
        <f>IFERROR(VLOOKUP(VENTAS[[#This Row],[Código del producto Vendido]],STOCK[],13,FALSE),VENTAS[[#This Row],[Precio Venta]]*0.6)-VENTAS[[#This Row],[Comisión Unitaria 10%]]</f>
        <v>17.5</v>
      </c>
      <c r="L2637" s="42">
        <f>VENTAS[[#This Row],[Cantidad]]*(VENTAS[[#This Row],[Precio Venta]]-VENTAS[[#This Row],[Costo Unitario SIN Comision]]-VENTAS[[#This Row],[Comisión Unitaria 10%]]-0.01*VENTAS[[#This Row],[Precio Venta]])</f>
        <v>13.65</v>
      </c>
      <c r="M2637" s="46"/>
      <c r="N2637" s="47" t="s">
        <v>27898</v>
      </c>
    </row>
    <row r="2638" ht="34" customHeight="1" spans="1:14">
      <c r="A2638" s="38">
        <v>45834.6737962963</v>
      </c>
      <c r="B2638" s="39"/>
      <c r="C2638" s="39"/>
      <c r="D2638" s="39" t="s">
        <v>26610</v>
      </c>
      <c r="E2638" s="39" t="s">
        <v>27899</v>
      </c>
      <c r="F2638" s="41" t="s">
        <v>27900</v>
      </c>
      <c r="G2638" s="39">
        <v>1</v>
      </c>
      <c r="H2638" s="42">
        <v>30</v>
      </c>
      <c r="I2638" s="44">
        <f>VENTAS[[#This Row],[Cantidad]]*VENTAS[[#This Row],[Precio Venta]]</f>
        <v>30</v>
      </c>
      <c r="J2638" s="42">
        <f>IF(VENTAS[[#This Row],[Nombre del Gestor]]&gt;1,VENTAS[[#This Row],[Precio Venta]]*10%,0)</f>
        <v>3</v>
      </c>
      <c r="K2638" s="42">
        <f>IFERROR(VLOOKUP(VENTAS[[#This Row],[Código del producto Vendido]],STOCK[],13,FALSE),VENTAS[[#This Row],[Precio Venta]]*0.6)-VENTAS[[#This Row],[Comisión Unitaria 10%]]</f>
        <v>15</v>
      </c>
      <c r="L2638" s="42">
        <f>VENTAS[[#This Row],[Cantidad]]*(VENTAS[[#This Row],[Precio Venta]]-VENTAS[[#This Row],[Costo Unitario SIN Comision]]-VENTAS[[#This Row],[Comisión Unitaria 10%]]-0.01*VENTAS[[#This Row],[Precio Venta]])</f>
        <v>11.7</v>
      </c>
      <c r="M2638" s="46"/>
      <c r="N2638" s="47" t="s">
        <v>27901</v>
      </c>
    </row>
    <row r="2639" ht="17" customHeight="1" spans="1:14">
      <c r="A2639" s="38">
        <v>45834.7103125</v>
      </c>
      <c r="B2639" s="39"/>
      <c r="C2639" s="39"/>
      <c r="D2639" s="39"/>
      <c r="E2639" s="39" t="s">
        <v>16924</v>
      </c>
      <c r="F2639" s="41" t="s">
        <v>16925</v>
      </c>
      <c r="G2639" s="39">
        <v>1</v>
      </c>
      <c r="H2639" s="42">
        <v>15</v>
      </c>
      <c r="I2639" s="44">
        <f>VENTAS[[#This Row],[Cantidad]]*VENTAS[[#This Row],[Precio Venta]]</f>
        <v>15</v>
      </c>
      <c r="J2639" s="42">
        <f>IF(VENTAS[[#This Row],[Nombre del Gestor]]&gt;1,VENTAS[[#This Row],[Precio Venta]]*10%,0)</f>
        <v>0</v>
      </c>
      <c r="K2639" s="42">
        <f>IFERROR(VLOOKUP(VENTAS[[#This Row],[Código del producto Vendido]],STOCK[],13,FALSE),VENTAS[[#This Row],[Precio Venta]]*0.6)-VENTAS[[#This Row],[Comisión Unitaria 10%]]</f>
        <v>10.5</v>
      </c>
      <c r="L2639" s="42">
        <f>VENTAS[[#This Row],[Cantidad]]*(VENTAS[[#This Row],[Precio Venta]]-VENTAS[[#This Row],[Costo Unitario SIN Comision]]-VENTAS[[#This Row],[Comisión Unitaria 10%]]-0.01*VENTAS[[#This Row],[Precio Venta]])</f>
        <v>4.35</v>
      </c>
      <c r="M2639" s="46"/>
      <c r="N2639" s="47" t="s">
        <v>27902</v>
      </c>
    </row>
    <row r="2640" ht="34" customHeight="1" spans="1:14">
      <c r="A2640" s="38">
        <v>45834.7103125</v>
      </c>
      <c r="B2640" s="39"/>
      <c r="C2640" s="39"/>
      <c r="D2640" s="39"/>
      <c r="E2640" s="39" t="s">
        <v>27903</v>
      </c>
      <c r="F2640" s="41" t="s">
        <v>17682</v>
      </c>
      <c r="G2640" s="39">
        <v>1</v>
      </c>
      <c r="H2640" s="42">
        <v>20</v>
      </c>
      <c r="I2640" s="44">
        <f>VENTAS[[#This Row],[Cantidad]]*VENTAS[[#This Row],[Precio Venta]]</f>
        <v>20</v>
      </c>
      <c r="J2640" s="42">
        <f>IF(VENTAS[[#This Row],[Nombre del Gestor]]&gt;1,VENTAS[[#This Row],[Precio Venta]]*10%,0)</f>
        <v>0</v>
      </c>
      <c r="K2640" s="42">
        <f>IFERROR(VLOOKUP(VENTAS[[#This Row],[Código del producto Vendido]],STOCK[],13,FALSE),VENTAS[[#This Row],[Precio Venta]]*0.6)-VENTAS[[#This Row],[Comisión Unitaria 10%]]</f>
        <v>12</v>
      </c>
      <c r="L2640" s="42">
        <f>VENTAS[[#This Row],[Cantidad]]*(VENTAS[[#This Row],[Precio Venta]]-VENTAS[[#This Row],[Costo Unitario SIN Comision]]-VENTAS[[#This Row],[Comisión Unitaria 10%]]-0.01*VENTAS[[#This Row],[Precio Venta]])</f>
        <v>7.8</v>
      </c>
      <c r="M2640" s="46"/>
      <c r="N2640" s="47" t="s">
        <v>27904</v>
      </c>
    </row>
    <row r="2641" ht="17" customHeight="1" spans="1:14">
      <c r="A2641" s="38">
        <v>45834.7123263889</v>
      </c>
      <c r="B2641" s="39"/>
      <c r="C2641" s="39"/>
      <c r="D2641" s="39"/>
      <c r="E2641" s="39" t="s">
        <v>27905</v>
      </c>
      <c r="F2641" s="41" t="s">
        <v>27906</v>
      </c>
      <c r="G2641" s="39">
        <v>1</v>
      </c>
      <c r="H2641" s="42">
        <v>18</v>
      </c>
      <c r="I2641" s="44">
        <f>VENTAS[[#This Row],[Cantidad]]*VENTAS[[#This Row],[Precio Venta]]</f>
        <v>18</v>
      </c>
      <c r="J2641" s="42">
        <f>IF(VENTAS[[#This Row],[Nombre del Gestor]]&gt;1,VENTAS[[#This Row],[Precio Venta]]*10%,0)</f>
        <v>0</v>
      </c>
      <c r="K2641" s="42">
        <f>IFERROR(VLOOKUP(VENTAS[[#This Row],[Código del producto Vendido]],STOCK[],13,FALSE),VENTAS[[#This Row],[Precio Venta]]*0.6)-VENTAS[[#This Row],[Comisión Unitaria 10%]]</f>
        <v>10.8</v>
      </c>
      <c r="L2641" s="42">
        <f>VENTAS[[#This Row],[Cantidad]]*(VENTAS[[#This Row],[Precio Venta]]-VENTAS[[#This Row],[Costo Unitario SIN Comision]]-VENTAS[[#This Row],[Comisión Unitaria 10%]]-0.01*VENTAS[[#This Row],[Precio Venta]])</f>
        <v>7.02</v>
      </c>
      <c r="M2641" s="46"/>
      <c r="N2641" s="47" t="s">
        <v>27907</v>
      </c>
    </row>
    <row r="2642" ht="34" customHeight="1" spans="1:14">
      <c r="A2642" s="38">
        <v>45834.7752199074</v>
      </c>
      <c r="B2642" s="39"/>
      <c r="C2642" s="39"/>
      <c r="D2642" s="39"/>
      <c r="E2642" s="39" t="s">
        <v>27908</v>
      </c>
      <c r="F2642" s="41" t="s">
        <v>27909</v>
      </c>
      <c r="G2642" s="39">
        <v>1</v>
      </c>
      <c r="H2642" s="42">
        <v>30</v>
      </c>
      <c r="I2642" s="44">
        <f>VENTAS[[#This Row],[Cantidad]]*VENTAS[[#This Row],[Precio Venta]]</f>
        <v>30</v>
      </c>
      <c r="J2642" s="42">
        <f>IF(VENTAS[[#This Row],[Nombre del Gestor]]&gt;1,VENTAS[[#This Row],[Precio Venta]]*10%,0)</f>
        <v>0</v>
      </c>
      <c r="K2642" s="42">
        <f>IFERROR(VLOOKUP(VENTAS[[#This Row],[Código del producto Vendido]],STOCK[],13,FALSE),VENTAS[[#This Row],[Precio Venta]]*0.6)-VENTAS[[#This Row],[Comisión Unitaria 10%]]</f>
        <v>18</v>
      </c>
      <c r="L2642" s="42">
        <f>VENTAS[[#This Row],[Cantidad]]*(VENTAS[[#This Row],[Precio Venta]]-VENTAS[[#This Row],[Costo Unitario SIN Comision]]-VENTAS[[#This Row],[Comisión Unitaria 10%]]-0.01*VENTAS[[#This Row],[Precio Venta]])</f>
        <v>11.7</v>
      </c>
      <c r="M2642" s="46"/>
      <c r="N2642" s="47" t="s">
        <v>27910</v>
      </c>
    </row>
    <row r="2643" ht="34" customHeight="1" spans="1:14">
      <c r="A2643" s="38">
        <v>45834.7925810185</v>
      </c>
      <c r="B2643" s="39"/>
      <c r="C2643" s="39"/>
      <c r="D2643" s="39"/>
      <c r="E2643" s="39" t="s">
        <v>20151</v>
      </c>
      <c r="F2643" s="41" t="s">
        <v>27911</v>
      </c>
      <c r="G2643" s="39">
        <v>1</v>
      </c>
      <c r="H2643" s="42">
        <v>30</v>
      </c>
      <c r="I2643" s="44">
        <f>VENTAS[[#This Row],[Cantidad]]*VENTAS[[#This Row],[Precio Venta]]</f>
        <v>30</v>
      </c>
      <c r="J2643" s="42">
        <f>IF(VENTAS[[#This Row],[Nombre del Gestor]]&gt;1,VENTAS[[#This Row],[Precio Venta]]*10%,0)</f>
        <v>0</v>
      </c>
      <c r="K2643" s="42">
        <f>IFERROR(VLOOKUP(VENTAS[[#This Row],[Código del producto Vendido]],STOCK[],13,FALSE),VENTAS[[#This Row],[Precio Venta]]*0.6)-VENTAS[[#This Row],[Comisión Unitaria 10%]]</f>
        <v>23</v>
      </c>
      <c r="L2643" s="42">
        <f>VENTAS[[#This Row],[Cantidad]]*(VENTAS[[#This Row],[Precio Venta]]-VENTAS[[#This Row],[Costo Unitario SIN Comision]]-VENTAS[[#This Row],[Comisión Unitaria 10%]]-0.01*VENTAS[[#This Row],[Precio Venta]])</f>
        <v>6.7</v>
      </c>
      <c r="M2643" s="46"/>
      <c r="N2643" s="47" t="s">
        <v>27912</v>
      </c>
    </row>
    <row r="2644" ht="17" customHeight="1" spans="1:14">
      <c r="A2644" s="38">
        <v>45835.417337963</v>
      </c>
      <c r="B2644" s="39"/>
      <c r="C2644" s="39"/>
      <c r="D2644" s="39"/>
      <c r="E2644" s="39" t="s">
        <v>19169</v>
      </c>
      <c r="F2644" s="41" t="s">
        <v>27913</v>
      </c>
      <c r="G2644" s="39">
        <v>1</v>
      </c>
      <c r="H2644" s="42">
        <v>40</v>
      </c>
      <c r="I2644" s="44">
        <f>VENTAS[[#This Row],[Cantidad]]*VENTAS[[#This Row],[Precio Venta]]</f>
        <v>40</v>
      </c>
      <c r="J2644" s="42">
        <f>IF(VENTAS[[#This Row],[Nombre del Gestor]]&gt;1,VENTAS[[#This Row],[Precio Venta]]*10%,0)</f>
        <v>0</v>
      </c>
      <c r="K2644" s="42">
        <f>IFERROR(VLOOKUP(VENTAS[[#This Row],[Código del producto Vendido]],STOCK[],13,FALSE),VENTAS[[#This Row],[Precio Venta]]*0.6)-VENTAS[[#This Row],[Comisión Unitaria 10%]]</f>
        <v>16</v>
      </c>
      <c r="L2644" s="42">
        <f>VENTAS[[#This Row],[Cantidad]]*(VENTAS[[#This Row],[Precio Venta]]-VENTAS[[#This Row],[Costo Unitario SIN Comision]]-VENTAS[[#This Row],[Comisión Unitaria 10%]]-0.01*VENTAS[[#This Row],[Precio Venta]])</f>
        <v>23.6</v>
      </c>
      <c r="M2644" s="46"/>
      <c r="N2644" s="47" t="s">
        <v>27914</v>
      </c>
    </row>
    <row r="2645" ht="34" customHeight="1" spans="1:14">
      <c r="A2645" s="38">
        <v>45835.4791319444</v>
      </c>
      <c r="B2645" s="39"/>
      <c r="C2645" s="39"/>
      <c r="D2645" s="39"/>
      <c r="E2645" s="39" t="s">
        <v>18367</v>
      </c>
      <c r="F2645" s="41" t="s">
        <v>27424</v>
      </c>
      <c r="G2645" s="39">
        <v>1</v>
      </c>
      <c r="H2645" s="42">
        <v>25</v>
      </c>
      <c r="I2645" s="44">
        <f>VENTAS[[#This Row],[Cantidad]]*VENTAS[[#This Row],[Precio Venta]]</f>
        <v>25</v>
      </c>
      <c r="J2645" s="42">
        <f>IF(VENTAS[[#This Row],[Nombre del Gestor]]&gt;1,VENTAS[[#This Row],[Precio Venta]]*10%,0)</f>
        <v>0</v>
      </c>
      <c r="K2645" s="42">
        <f>IFERROR(VLOOKUP(VENTAS[[#This Row],[Código del producto Vendido]],STOCK[],13,FALSE),VENTAS[[#This Row],[Precio Venta]]*0.6)-VENTAS[[#This Row],[Comisión Unitaria 10%]]</f>
        <v>14.5</v>
      </c>
      <c r="L2645" s="42">
        <f>VENTAS[[#This Row],[Cantidad]]*(VENTAS[[#This Row],[Precio Venta]]-VENTAS[[#This Row],[Costo Unitario SIN Comision]]-VENTAS[[#This Row],[Comisión Unitaria 10%]]-0.01*VENTAS[[#This Row],[Precio Venta]])</f>
        <v>10.25</v>
      </c>
      <c r="M2645" s="46"/>
      <c r="N2645" s="47" t="s">
        <v>27915</v>
      </c>
    </row>
    <row r="2646" ht="17" customHeight="1" spans="1:14">
      <c r="A2646" s="38">
        <v>45835.4999421296</v>
      </c>
      <c r="B2646" s="39"/>
      <c r="C2646" s="39"/>
      <c r="D2646" s="39"/>
      <c r="E2646" s="39" t="s">
        <v>27916</v>
      </c>
      <c r="F2646" s="41" t="s">
        <v>18788</v>
      </c>
      <c r="G2646" s="39">
        <v>1</v>
      </c>
      <c r="H2646" s="42">
        <v>30</v>
      </c>
      <c r="I2646" s="44">
        <f>VENTAS[[#This Row],[Cantidad]]*VENTAS[[#This Row],[Precio Venta]]</f>
        <v>30</v>
      </c>
      <c r="J2646" s="42">
        <f>IF(VENTAS[[#This Row],[Nombre del Gestor]]&gt;1,VENTAS[[#This Row],[Precio Venta]]*10%,0)</f>
        <v>0</v>
      </c>
      <c r="K2646" s="42">
        <f>IFERROR(VLOOKUP(VENTAS[[#This Row],[Código del producto Vendido]],STOCK[],13,FALSE),VENTAS[[#This Row],[Precio Venta]]*0.6)-VENTAS[[#This Row],[Comisión Unitaria 10%]]</f>
        <v>18</v>
      </c>
      <c r="L2646" s="42">
        <f>VENTAS[[#This Row],[Cantidad]]*(VENTAS[[#This Row],[Precio Venta]]-VENTAS[[#This Row],[Costo Unitario SIN Comision]]-VENTAS[[#This Row],[Comisión Unitaria 10%]]-0.01*VENTAS[[#This Row],[Precio Venta]])</f>
        <v>11.7</v>
      </c>
      <c r="M2646" s="46"/>
      <c r="N2646" s="47" t="s">
        <v>27917</v>
      </c>
    </row>
    <row r="2647" ht="34" customHeight="1" spans="1:14">
      <c r="A2647" s="38">
        <v>45835.4999421296</v>
      </c>
      <c r="B2647" s="39"/>
      <c r="C2647" s="39"/>
      <c r="D2647" s="39"/>
      <c r="E2647" s="39" t="s">
        <v>20628</v>
      </c>
      <c r="F2647" s="41" t="s">
        <v>27918</v>
      </c>
      <c r="G2647" s="39">
        <v>1</v>
      </c>
      <c r="H2647" s="42">
        <v>35</v>
      </c>
      <c r="I2647" s="44">
        <f>VENTAS[[#This Row],[Cantidad]]*VENTAS[[#This Row],[Precio Venta]]</f>
        <v>35</v>
      </c>
      <c r="J2647" s="42">
        <f>IF(VENTAS[[#This Row],[Nombre del Gestor]]&gt;1,VENTAS[[#This Row],[Precio Venta]]*10%,0)</f>
        <v>0</v>
      </c>
      <c r="K2647" s="42">
        <f>IFERROR(VLOOKUP(VENTAS[[#This Row],[Código del producto Vendido]],STOCK[],13,FALSE),VENTAS[[#This Row],[Precio Venta]]*0.6)-VENTAS[[#This Row],[Comisión Unitaria 10%]]</f>
        <v>33.5</v>
      </c>
      <c r="L2647" s="42">
        <f>VENTAS[[#This Row],[Cantidad]]*(VENTAS[[#This Row],[Precio Venta]]-VENTAS[[#This Row],[Costo Unitario SIN Comision]]-VENTAS[[#This Row],[Comisión Unitaria 10%]]-0.01*VENTAS[[#This Row],[Precio Venta]])</f>
        <v>1.15</v>
      </c>
      <c r="M2647" s="46"/>
      <c r="N2647" s="47" t="s">
        <v>27919</v>
      </c>
    </row>
    <row r="2648" ht="34" customHeight="1" spans="1:14">
      <c r="A2648" s="38">
        <v>45835.5029976852</v>
      </c>
      <c r="B2648" s="39"/>
      <c r="C2648" s="39"/>
      <c r="D2648" s="39"/>
      <c r="E2648" s="39" t="s">
        <v>19932</v>
      </c>
      <c r="F2648" s="41" t="s">
        <v>27920</v>
      </c>
      <c r="G2648" s="39">
        <v>1</v>
      </c>
      <c r="H2648" s="42">
        <v>35</v>
      </c>
      <c r="I2648" s="44">
        <f>VENTAS[[#This Row],[Cantidad]]*VENTAS[[#This Row],[Precio Venta]]</f>
        <v>35</v>
      </c>
      <c r="J2648" s="42">
        <f>IF(VENTAS[[#This Row],[Nombre del Gestor]]&gt;1,VENTAS[[#This Row],[Precio Venta]]*10%,0)</f>
        <v>0</v>
      </c>
      <c r="K2648" s="42">
        <f>IFERROR(VLOOKUP(VENTAS[[#This Row],[Código del producto Vendido]],STOCK[],13,FALSE),VENTAS[[#This Row],[Precio Venta]]*0.6)-VENTAS[[#This Row],[Comisión Unitaria 10%]]</f>
        <v>15.5</v>
      </c>
      <c r="L2648" s="42">
        <f>VENTAS[[#This Row],[Cantidad]]*(VENTAS[[#This Row],[Precio Venta]]-VENTAS[[#This Row],[Costo Unitario SIN Comision]]-VENTAS[[#This Row],[Comisión Unitaria 10%]]-0.01*VENTAS[[#This Row],[Precio Venta]])</f>
        <v>19.15</v>
      </c>
      <c r="M2648" s="46"/>
      <c r="N2648" s="47" t="s">
        <v>27921</v>
      </c>
    </row>
    <row r="2649" ht="17" customHeight="1" spans="1:14">
      <c r="A2649" s="38">
        <v>45835.5203240741</v>
      </c>
      <c r="B2649" s="39"/>
      <c r="C2649" s="39"/>
      <c r="D2649" s="39"/>
      <c r="E2649" s="39" t="s">
        <v>18385</v>
      </c>
      <c r="F2649" s="41" t="s">
        <v>18386</v>
      </c>
      <c r="G2649" s="39">
        <v>1</v>
      </c>
      <c r="H2649" s="42">
        <v>25</v>
      </c>
      <c r="I2649" s="44">
        <f>VENTAS[[#This Row],[Cantidad]]*VENTAS[[#This Row],[Precio Venta]]</f>
        <v>25</v>
      </c>
      <c r="J2649" s="42">
        <f>IF(VENTAS[[#This Row],[Nombre del Gestor]]&gt;1,VENTAS[[#This Row],[Precio Venta]]*10%,0)</f>
        <v>0</v>
      </c>
      <c r="K2649" s="42">
        <f>IFERROR(VLOOKUP(VENTAS[[#This Row],[Código del producto Vendido]],STOCK[],13,FALSE),VENTAS[[#This Row],[Precio Venta]]*0.6)-VENTAS[[#This Row],[Comisión Unitaria 10%]]</f>
        <v>14.5</v>
      </c>
      <c r="L2649" s="42">
        <f>VENTAS[[#This Row],[Cantidad]]*(VENTAS[[#This Row],[Precio Venta]]-VENTAS[[#This Row],[Costo Unitario SIN Comision]]-VENTAS[[#This Row],[Comisión Unitaria 10%]]-0.01*VENTAS[[#This Row],[Precio Venta]])</f>
        <v>10.25</v>
      </c>
      <c r="M2649" s="46"/>
      <c r="N2649" s="47" t="s">
        <v>27922</v>
      </c>
    </row>
    <row r="2650" ht="34" customHeight="1" spans="1:14">
      <c r="A2650" s="38">
        <v>45835.6264236111</v>
      </c>
      <c r="B2650" s="39"/>
      <c r="C2650" s="39"/>
      <c r="D2650" s="39"/>
      <c r="E2650" s="39" t="s">
        <v>27923</v>
      </c>
      <c r="F2650" s="41" t="s">
        <v>27817</v>
      </c>
      <c r="G2650" s="39">
        <v>1</v>
      </c>
      <c r="H2650" s="42">
        <v>30</v>
      </c>
      <c r="I2650" s="44">
        <f>VENTAS[[#This Row],[Cantidad]]*VENTAS[[#This Row],[Precio Venta]]</f>
        <v>30</v>
      </c>
      <c r="J2650" s="42">
        <f>IF(VENTAS[[#This Row],[Nombre del Gestor]]&gt;1,VENTAS[[#This Row],[Precio Venta]]*10%,0)</f>
        <v>0</v>
      </c>
      <c r="K2650" s="42">
        <f>IFERROR(VLOOKUP(VENTAS[[#This Row],[Código del producto Vendido]],STOCK[],13,FALSE),VENTAS[[#This Row],[Precio Venta]]*0.6)-VENTAS[[#This Row],[Comisión Unitaria 10%]]</f>
        <v>18</v>
      </c>
      <c r="L2650" s="42">
        <f>VENTAS[[#This Row],[Cantidad]]*(VENTAS[[#This Row],[Precio Venta]]-VENTAS[[#This Row],[Costo Unitario SIN Comision]]-VENTAS[[#This Row],[Comisión Unitaria 10%]]-0.01*VENTAS[[#This Row],[Precio Venta]])</f>
        <v>11.7</v>
      </c>
      <c r="M2650" s="46"/>
      <c r="N2650" s="47" t="s">
        <v>27924</v>
      </c>
    </row>
    <row r="2651" ht="17" customHeight="1" spans="1:14">
      <c r="A2651" s="38">
        <v>45836.5138541667</v>
      </c>
      <c r="B2651" s="39"/>
      <c r="C2651" s="39"/>
      <c r="D2651" s="39"/>
      <c r="E2651" s="39" t="s">
        <v>27925</v>
      </c>
      <c r="F2651" s="41" t="s">
        <v>27926</v>
      </c>
      <c r="G2651" s="39">
        <v>1</v>
      </c>
      <c r="H2651" s="42">
        <v>20</v>
      </c>
      <c r="I2651" s="44">
        <f>VENTAS[[#This Row],[Cantidad]]*VENTAS[[#This Row],[Precio Venta]]</f>
        <v>20</v>
      </c>
      <c r="J2651" s="42">
        <f>IF(VENTAS[[#This Row],[Nombre del Gestor]]&gt;1,VENTAS[[#This Row],[Precio Venta]]*10%,0)</f>
        <v>0</v>
      </c>
      <c r="K2651" s="42">
        <f>IFERROR(VLOOKUP(VENTAS[[#This Row],[Código del producto Vendido]],STOCK[],13,FALSE),VENTAS[[#This Row],[Precio Venta]]*0.6)-VENTAS[[#This Row],[Comisión Unitaria 10%]]</f>
        <v>12</v>
      </c>
      <c r="L2651" s="42">
        <f>VENTAS[[#This Row],[Cantidad]]*(VENTAS[[#This Row],[Precio Venta]]-VENTAS[[#This Row],[Costo Unitario SIN Comision]]-VENTAS[[#This Row],[Comisión Unitaria 10%]]-0.01*VENTAS[[#This Row],[Precio Venta]])</f>
        <v>7.8</v>
      </c>
      <c r="M2651" s="46"/>
      <c r="N2651" s="47" t="s">
        <v>27927</v>
      </c>
    </row>
    <row r="2652" ht="34" customHeight="1" spans="1:14">
      <c r="A2652" s="38">
        <v>45836.5569791667</v>
      </c>
      <c r="B2652" s="39"/>
      <c r="C2652" s="39"/>
      <c r="D2652" s="39"/>
      <c r="E2652" s="39" t="s">
        <v>27928</v>
      </c>
      <c r="F2652" s="41" t="s">
        <v>27929</v>
      </c>
      <c r="G2652" s="39">
        <v>1</v>
      </c>
      <c r="H2652" s="42">
        <v>25</v>
      </c>
      <c r="I2652" s="44">
        <f>VENTAS[[#This Row],[Cantidad]]*VENTAS[[#This Row],[Precio Venta]]</f>
        <v>25</v>
      </c>
      <c r="J2652" s="42">
        <f>IF(VENTAS[[#This Row],[Nombre del Gestor]]&gt;1,VENTAS[[#This Row],[Precio Venta]]*10%,0)</f>
        <v>0</v>
      </c>
      <c r="K2652" s="42">
        <f>IFERROR(VLOOKUP(VENTAS[[#This Row],[Código del producto Vendido]],STOCK[],13,FALSE),VENTAS[[#This Row],[Precio Venta]]*0.6)-VENTAS[[#This Row],[Comisión Unitaria 10%]]</f>
        <v>15</v>
      </c>
      <c r="L2652" s="42">
        <f>VENTAS[[#This Row],[Cantidad]]*(VENTAS[[#This Row],[Precio Venta]]-VENTAS[[#This Row],[Costo Unitario SIN Comision]]-VENTAS[[#This Row],[Comisión Unitaria 10%]]-0.01*VENTAS[[#This Row],[Precio Venta]])</f>
        <v>9.75</v>
      </c>
      <c r="M2652" s="46"/>
      <c r="N2652" s="47" t="s">
        <v>27930</v>
      </c>
    </row>
    <row r="2653" ht="34" customHeight="1" spans="1:14">
      <c r="A2653" s="38">
        <v>45836.5569791667</v>
      </c>
      <c r="B2653" s="39"/>
      <c r="C2653" s="39"/>
      <c r="D2653" s="39"/>
      <c r="E2653" s="39" t="s">
        <v>19254</v>
      </c>
      <c r="F2653" s="41" t="s">
        <v>27931</v>
      </c>
      <c r="G2653" s="39">
        <v>1</v>
      </c>
      <c r="H2653" s="42">
        <v>40</v>
      </c>
      <c r="I2653" s="44">
        <f>VENTAS[[#This Row],[Cantidad]]*VENTAS[[#This Row],[Precio Venta]]</f>
        <v>40</v>
      </c>
      <c r="J2653" s="42">
        <f>IF(VENTAS[[#This Row],[Nombre del Gestor]]&gt;1,VENTAS[[#This Row],[Precio Venta]]*10%,0)</f>
        <v>0</v>
      </c>
      <c r="K2653" s="42">
        <f>IFERROR(VLOOKUP(VENTAS[[#This Row],[Código del producto Vendido]],STOCK[],13,FALSE),VENTAS[[#This Row],[Precio Venta]]*0.6)-VENTAS[[#This Row],[Comisión Unitaria 10%]]</f>
        <v>34</v>
      </c>
      <c r="L2653" s="42">
        <f>VENTAS[[#This Row],[Cantidad]]*(VENTAS[[#This Row],[Precio Venta]]-VENTAS[[#This Row],[Costo Unitario SIN Comision]]-VENTAS[[#This Row],[Comisión Unitaria 10%]]-0.01*VENTAS[[#This Row],[Precio Venta]])</f>
        <v>5.6</v>
      </c>
      <c r="M2653" s="46"/>
      <c r="N2653" s="47" t="s">
        <v>27932</v>
      </c>
    </row>
    <row r="2654" ht="17" customHeight="1" spans="1:14">
      <c r="A2654" s="38">
        <v>45836.5569791667</v>
      </c>
      <c r="B2654" s="39"/>
      <c r="C2654" s="39"/>
      <c r="D2654" s="39"/>
      <c r="E2654" s="39" t="s">
        <v>27933</v>
      </c>
      <c r="F2654" s="41" t="s">
        <v>27934</v>
      </c>
      <c r="G2654" s="39">
        <v>1</v>
      </c>
      <c r="H2654" s="42">
        <v>25</v>
      </c>
      <c r="I2654" s="44">
        <f>VENTAS[[#This Row],[Cantidad]]*VENTAS[[#This Row],[Precio Venta]]</f>
        <v>25</v>
      </c>
      <c r="J2654" s="42">
        <f>IF(VENTAS[[#This Row],[Nombre del Gestor]]&gt;1,VENTAS[[#This Row],[Precio Venta]]*10%,0)</f>
        <v>0</v>
      </c>
      <c r="K2654" s="42">
        <f>IFERROR(VLOOKUP(VENTAS[[#This Row],[Código del producto Vendido]],STOCK[],13,FALSE),VENTAS[[#This Row],[Precio Venta]]*0.6)-VENTAS[[#This Row],[Comisión Unitaria 10%]]</f>
        <v>15</v>
      </c>
      <c r="L2654" s="42">
        <f>VENTAS[[#This Row],[Cantidad]]*(VENTAS[[#This Row],[Precio Venta]]-VENTAS[[#This Row],[Costo Unitario SIN Comision]]-VENTAS[[#This Row],[Comisión Unitaria 10%]]-0.01*VENTAS[[#This Row],[Precio Venta]])</f>
        <v>9.75</v>
      </c>
      <c r="M2654" s="46"/>
      <c r="N2654" s="47" t="s">
        <v>27935</v>
      </c>
    </row>
    <row r="2655" ht="34" customHeight="1" spans="1:14">
      <c r="A2655" s="38">
        <v>45836.5569791667</v>
      </c>
      <c r="B2655" s="39"/>
      <c r="C2655" s="39"/>
      <c r="D2655" s="39"/>
      <c r="E2655" s="39" t="s">
        <v>27936</v>
      </c>
      <c r="F2655" s="41" t="s">
        <v>27937</v>
      </c>
      <c r="G2655" s="39">
        <v>1</v>
      </c>
      <c r="H2655" s="42">
        <v>40</v>
      </c>
      <c r="I2655" s="44">
        <f>VENTAS[[#This Row],[Cantidad]]*VENTAS[[#This Row],[Precio Venta]]</f>
        <v>40</v>
      </c>
      <c r="J2655" s="42">
        <f>IF(VENTAS[[#This Row],[Nombre del Gestor]]&gt;1,VENTAS[[#This Row],[Precio Venta]]*10%,0)</f>
        <v>0</v>
      </c>
      <c r="K2655" s="42">
        <f>IFERROR(VLOOKUP(VENTAS[[#This Row],[Código del producto Vendido]],STOCK[],13,FALSE),VENTAS[[#This Row],[Precio Venta]]*0.6)-VENTAS[[#This Row],[Comisión Unitaria 10%]]</f>
        <v>24</v>
      </c>
      <c r="L2655" s="42">
        <f>VENTAS[[#This Row],[Cantidad]]*(VENTAS[[#This Row],[Precio Venta]]-VENTAS[[#This Row],[Costo Unitario SIN Comision]]-VENTAS[[#This Row],[Comisión Unitaria 10%]]-0.01*VENTAS[[#This Row],[Precio Venta]])</f>
        <v>15.6</v>
      </c>
      <c r="M2655" s="46"/>
      <c r="N2655" s="47" t="s">
        <v>27938</v>
      </c>
    </row>
    <row r="2656" ht="17" customHeight="1" spans="1:14">
      <c r="A2656" s="38">
        <v>45836.5860416667</v>
      </c>
      <c r="B2656" s="39"/>
      <c r="C2656" s="39"/>
      <c r="D2656" s="39" t="s">
        <v>23671</v>
      </c>
      <c r="E2656" s="39" t="s">
        <v>27939</v>
      </c>
      <c r="F2656" s="41" t="s">
        <v>27940</v>
      </c>
      <c r="G2656" s="39">
        <v>1</v>
      </c>
      <c r="H2656" s="42">
        <v>30</v>
      </c>
      <c r="I2656" s="44">
        <f>VENTAS[[#This Row],[Cantidad]]*VENTAS[[#This Row],[Precio Venta]]</f>
        <v>30</v>
      </c>
      <c r="J2656" s="42">
        <f>IF(VENTAS[[#This Row],[Nombre del Gestor]]&gt;1,VENTAS[[#This Row],[Precio Venta]]*10%,0)</f>
        <v>3</v>
      </c>
      <c r="K2656" s="42">
        <f>IFERROR(VLOOKUP(VENTAS[[#This Row],[Código del producto Vendido]],STOCK[],13,FALSE),VENTAS[[#This Row],[Precio Venta]]*0.6)-VENTAS[[#This Row],[Comisión Unitaria 10%]]</f>
        <v>15</v>
      </c>
      <c r="L2656" s="42">
        <f>VENTAS[[#This Row],[Cantidad]]*(VENTAS[[#This Row],[Precio Venta]]-VENTAS[[#This Row],[Costo Unitario SIN Comision]]-VENTAS[[#This Row],[Comisión Unitaria 10%]]-0.01*VENTAS[[#This Row],[Precio Venta]])</f>
        <v>11.7</v>
      </c>
      <c r="M2656" s="46"/>
      <c r="N2656" s="47" t="s">
        <v>27941</v>
      </c>
    </row>
    <row r="2657" ht="34" customHeight="1" spans="1:14">
      <c r="A2657" s="38">
        <v>45836.6764699074</v>
      </c>
      <c r="B2657" s="39"/>
      <c r="C2657" s="39"/>
      <c r="D2657" s="39"/>
      <c r="E2657" s="39" t="s">
        <v>27942</v>
      </c>
      <c r="F2657" s="41" t="s">
        <v>17513</v>
      </c>
      <c r="G2657" s="39">
        <v>1</v>
      </c>
      <c r="H2657" s="42">
        <v>28</v>
      </c>
      <c r="I2657" s="44">
        <f>VENTAS[[#This Row],[Cantidad]]*VENTAS[[#This Row],[Precio Venta]]</f>
        <v>28</v>
      </c>
      <c r="J2657" s="42">
        <f>IF(VENTAS[[#This Row],[Nombre del Gestor]]&gt;1,VENTAS[[#This Row],[Precio Venta]]*10%,0)</f>
        <v>0</v>
      </c>
      <c r="K2657" s="42">
        <f>IFERROR(VLOOKUP(VENTAS[[#This Row],[Código del producto Vendido]],STOCK[],13,FALSE),VENTAS[[#This Row],[Precio Venta]]*0.6)-VENTAS[[#This Row],[Comisión Unitaria 10%]]</f>
        <v>16.8</v>
      </c>
      <c r="L2657" s="42">
        <f>VENTAS[[#This Row],[Cantidad]]*(VENTAS[[#This Row],[Precio Venta]]-VENTAS[[#This Row],[Costo Unitario SIN Comision]]-VENTAS[[#This Row],[Comisión Unitaria 10%]]-0.01*VENTAS[[#This Row],[Precio Venta]])</f>
        <v>10.92</v>
      </c>
      <c r="M2657" s="46"/>
      <c r="N2657" s="47" t="s">
        <v>27943</v>
      </c>
    </row>
    <row r="2658" ht="34" customHeight="1" spans="1:14">
      <c r="A2658" s="38">
        <v>45836.6784259259</v>
      </c>
      <c r="B2658" s="39"/>
      <c r="C2658" s="39"/>
      <c r="D2658" s="39"/>
      <c r="E2658" s="39" t="s">
        <v>27944</v>
      </c>
      <c r="F2658" s="41" t="s">
        <v>27945</v>
      </c>
      <c r="G2658" s="39">
        <v>1</v>
      </c>
      <c r="H2658" s="42">
        <v>30</v>
      </c>
      <c r="I2658" s="44">
        <f>VENTAS[[#This Row],[Cantidad]]*VENTAS[[#This Row],[Precio Venta]]</f>
        <v>30</v>
      </c>
      <c r="J2658" s="42">
        <f>IF(VENTAS[[#This Row],[Nombre del Gestor]]&gt;1,VENTAS[[#This Row],[Precio Venta]]*10%,0)</f>
        <v>0</v>
      </c>
      <c r="K2658" s="42">
        <f>IFERROR(VLOOKUP(VENTAS[[#This Row],[Código del producto Vendido]],STOCK[],13,FALSE),VENTAS[[#This Row],[Precio Venta]]*0.6)-VENTAS[[#This Row],[Comisión Unitaria 10%]]</f>
        <v>18</v>
      </c>
      <c r="L2658" s="42">
        <f>VENTAS[[#This Row],[Cantidad]]*(VENTAS[[#This Row],[Precio Venta]]-VENTAS[[#This Row],[Costo Unitario SIN Comision]]-VENTAS[[#This Row],[Comisión Unitaria 10%]]-0.01*VENTAS[[#This Row],[Precio Venta]])</f>
        <v>11.7</v>
      </c>
      <c r="M2658" s="46"/>
      <c r="N2658" s="47" t="s">
        <v>27946</v>
      </c>
    </row>
    <row r="2659" ht="17" customHeight="1" spans="1:14">
      <c r="A2659" s="38">
        <v>45836.6784259259</v>
      </c>
      <c r="B2659" s="39"/>
      <c r="C2659" s="39"/>
      <c r="D2659" s="39"/>
      <c r="E2659" s="39" t="s">
        <v>16800</v>
      </c>
      <c r="F2659" s="41" t="s">
        <v>27947</v>
      </c>
      <c r="G2659" s="39">
        <v>1</v>
      </c>
      <c r="H2659" s="42">
        <v>30</v>
      </c>
      <c r="I2659" s="44">
        <f>VENTAS[[#This Row],[Cantidad]]*VENTAS[[#This Row],[Precio Venta]]</f>
        <v>30</v>
      </c>
      <c r="J2659" s="42">
        <f>IF(VENTAS[[#This Row],[Nombre del Gestor]]&gt;1,VENTAS[[#This Row],[Precio Venta]]*10%,0)</f>
        <v>0</v>
      </c>
      <c r="K2659" s="42">
        <f>IFERROR(VLOOKUP(VENTAS[[#This Row],[Código del producto Vendido]],STOCK[],13,FALSE),VENTAS[[#This Row],[Precio Venta]]*0.6)-VENTAS[[#This Row],[Comisión Unitaria 10%]]</f>
        <v>15.07</v>
      </c>
      <c r="L2659" s="42">
        <f>VENTAS[[#This Row],[Cantidad]]*(VENTAS[[#This Row],[Precio Venta]]-VENTAS[[#This Row],[Costo Unitario SIN Comision]]-VENTAS[[#This Row],[Comisión Unitaria 10%]]-0.01*VENTAS[[#This Row],[Precio Venta]])</f>
        <v>14.63</v>
      </c>
      <c r="M2659" s="46"/>
      <c r="N2659" s="47" t="s">
        <v>27948</v>
      </c>
    </row>
    <row r="2660" ht="34" customHeight="1" spans="1:14">
      <c r="A2660" s="38">
        <v>45836.703287037</v>
      </c>
      <c r="B2660" s="39"/>
      <c r="C2660" s="39"/>
      <c r="D2660" s="39"/>
      <c r="E2660" s="39" t="s">
        <v>19374</v>
      </c>
      <c r="F2660" s="41" t="s">
        <v>27949</v>
      </c>
      <c r="G2660" s="39">
        <v>1</v>
      </c>
      <c r="H2660" s="42">
        <v>20</v>
      </c>
      <c r="I2660" s="44">
        <f>VENTAS[[#This Row],[Cantidad]]*VENTAS[[#This Row],[Precio Venta]]</f>
        <v>20</v>
      </c>
      <c r="J2660" s="42">
        <f>IF(VENTAS[[#This Row],[Nombre del Gestor]]&gt;1,VENTAS[[#This Row],[Precio Venta]]*10%,0)</f>
        <v>0</v>
      </c>
      <c r="K2660" s="42">
        <f>IFERROR(VLOOKUP(VENTAS[[#This Row],[Código del producto Vendido]],STOCK[],13,FALSE),VENTAS[[#This Row],[Precio Venta]]*0.6)-VENTAS[[#This Row],[Comisión Unitaria 10%]]</f>
        <v>14</v>
      </c>
      <c r="L2660" s="42">
        <f>VENTAS[[#This Row],[Cantidad]]*(VENTAS[[#This Row],[Precio Venta]]-VENTAS[[#This Row],[Costo Unitario SIN Comision]]-VENTAS[[#This Row],[Comisión Unitaria 10%]]-0.01*VENTAS[[#This Row],[Precio Venta]])</f>
        <v>5.8</v>
      </c>
      <c r="M2660" s="46"/>
      <c r="N2660" s="47" t="s">
        <v>27950</v>
      </c>
    </row>
    <row r="2661" ht="17" customHeight="1" spans="1:14">
      <c r="A2661" s="38">
        <v>45836.703287037</v>
      </c>
      <c r="B2661" s="39"/>
      <c r="C2661" s="39"/>
      <c r="D2661" s="39"/>
      <c r="E2661" s="39" t="s">
        <v>27951</v>
      </c>
      <c r="F2661" s="41" t="s">
        <v>27952</v>
      </c>
      <c r="G2661" s="39">
        <v>1</v>
      </c>
      <c r="H2661" s="42">
        <v>30</v>
      </c>
      <c r="I2661" s="44">
        <f>VENTAS[[#This Row],[Cantidad]]*VENTAS[[#This Row],[Precio Venta]]</f>
        <v>30</v>
      </c>
      <c r="J2661" s="42">
        <f>IF(VENTAS[[#This Row],[Nombre del Gestor]]&gt;1,VENTAS[[#This Row],[Precio Venta]]*10%,0)</f>
        <v>0</v>
      </c>
      <c r="K2661" s="42">
        <f>IFERROR(VLOOKUP(VENTAS[[#This Row],[Código del producto Vendido]],STOCK[],13,FALSE),VENTAS[[#This Row],[Precio Venta]]*0.6)-VENTAS[[#This Row],[Comisión Unitaria 10%]]</f>
        <v>18</v>
      </c>
      <c r="L2661" s="42">
        <f>VENTAS[[#This Row],[Cantidad]]*(VENTAS[[#This Row],[Precio Venta]]-VENTAS[[#This Row],[Costo Unitario SIN Comision]]-VENTAS[[#This Row],[Comisión Unitaria 10%]]-0.01*VENTAS[[#This Row],[Precio Venta]])</f>
        <v>11.7</v>
      </c>
      <c r="M2661" s="46"/>
      <c r="N2661" s="47" t="s">
        <v>27953</v>
      </c>
    </row>
    <row r="2662" ht="34" customHeight="1" spans="1:14">
      <c r="A2662" s="38">
        <v>45836.7250925926</v>
      </c>
      <c r="B2662" s="39"/>
      <c r="C2662" s="39"/>
      <c r="D2662" s="39" t="s">
        <v>27954</v>
      </c>
      <c r="E2662" s="39" t="s">
        <v>27955</v>
      </c>
      <c r="F2662" s="41" t="s">
        <v>20466</v>
      </c>
      <c r="G2662" s="39">
        <v>1</v>
      </c>
      <c r="H2662" s="42">
        <v>35</v>
      </c>
      <c r="I2662" s="44">
        <f>VENTAS[[#This Row],[Cantidad]]*VENTAS[[#This Row],[Precio Venta]]</f>
        <v>35</v>
      </c>
      <c r="J2662" s="42">
        <f>IF(VENTAS[[#This Row],[Nombre del Gestor]]&gt;1,VENTAS[[#This Row],[Precio Venta]]*10%,0)</f>
        <v>3.5</v>
      </c>
      <c r="K2662" s="42">
        <f>IFERROR(VLOOKUP(VENTAS[[#This Row],[Código del producto Vendido]],STOCK[],13,FALSE),VENTAS[[#This Row],[Precio Venta]]*0.6)-VENTAS[[#This Row],[Comisión Unitaria 10%]]</f>
        <v>17.5</v>
      </c>
      <c r="L2662" s="42">
        <f>VENTAS[[#This Row],[Cantidad]]*(VENTAS[[#This Row],[Precio Venta]]-VENTAS[[#This Row],[Costo Unitario SIN Comision]]-VENTAS[[#This Row],[Comisión Unitaria 10%]]-0.01*VENTAS[[#This Row],[Precio Venta]])</f>
        <v>13.65</v>
      </c>
      <c r="M2662" s="46"/>
      <c r="N2662" s="47" t="s">
        <v>27956</v>
      </c>
    </row>
    <row r="2663" ht="34" customHeight="1" spans="1:14">
      <c r="A2663" s="38">
        <v>45836.7250925926</v>
      </c>
      <c r="B2663" s="39"/>
      <c r="C2663" s="39"/>
      <c r="D2663" s="39" t="s">
        <v>27954</v>
      </c>
      <c r="E2663" s="39" t="s">
        <v>27939</v>
      </c>
      <c r="F2663" s="41" t="s">
        <v>27940</v>
      </c>
      <c r="G2663" s="39">
        <v>1</v>
      </c>
      <c r="H2663" s="42">
        <v>30</v>
      </c>
      <c r="I2663" s="44">
        <f>VENTAS[[#This Row],[Cantidad]]*VENTAS[[#This Row],[Precio Venta]]</f>
        <v>30</v>
      </c>
      <c r="J2663" s="42">
        <f>IF(VENTAS[[#This Row],[Nombre del Gestor]]&gt;1,VENTAS[[#This Row],[Precio Venta]]*10%,0)</f>
        <v>3</v>
      </c>
      <c r="K2663" s="42">
        <f>IFERROR(VLOOKUP(VENTAS[[#This Row],[Código del producto Vendido]],STOCK[],13,FALSE),VENTAS[[#This Row],[Precio Venta]]*0.6)-VENTAS[[#This Row],[Comisión Unitaria 10%]]</f>
        <v>15</v>
      </c>
      <c r="L2663" s="42">
        <f>VENTAS[[#This Row],[Cantidad]]*(VENTAS[[#This Row],[Precio Venta]]-VENTAS[[#This Row],[Costo Unitario SIN Comision]]-VENTAS[[#This Row],[Comisión Unitaria 10%]]-0.01*VENTAS[[#This Row],[Precio Venta]])</f>
        <v>11.7</v>
      </c>
      <c r="M2663" s="46"/>
      <c r="N2663" s="47" t="s">
        <v>27957</v>
      </c>
    </row>
    <row r="2664" ht="17" customHeight="1" spans="1:14">
      <c r="A2664" s="38">
        <v>45836.7250925926</v>
      </c>
      <c r="B2664" s="39"/>
      <c r="C2664" s="39"/>
      <c r="D2664" s="39" t="s">
        <v>27954</v>
      </c>
      <c r="E2664" s="39" t="s">
        <v>27958</v>
      </c>
      <c r="F2664" s="41" t="s">
        <v>27959</v>
      </c>
      <c r="G2664" s="39">
        <v>1</v>
      </c>
      <c r="H2664" s="42">
        <v>35</v>
      </c>
      <c r="I2664" s="44">
        <f>VENTAS[[#This Row],[Cantidad]]*VENTAS[[#This Row],[Precio Venta]]</f>
        <v>35</v>
      </c>
      <c r="J2664" s="42">
        <f>IF(VENTAS[[#This Row],[Nombre del Gestor]]&gt;1,VENTAS[[#This Row],[Precio Venta]]*10%,0)</f>
        <v>3.5</v>
      </c>
      <c r="K2664" s="42">
        <f>IFERROR(VLOOKUP(VENTAS[[#This Row],[Código del producto Vendido]],STOCK[],13,FALSE),VENTAS[[#This Row],[Precio Venta]]*0.6)-VENTAS[[#This Row],[Comisión Unitaria 10%]]</f>
        <v>17.5</v>
      </c>
      <c r="L2664" s="42">
        <f>VENTAS[[#This Row],[Cantidad]]*(VENTAS[[#This Row],[Precio Venta]]-VENTAS[[#This Row],[Costo Unitario SIN Comision]]-VENTAS[[#This Row],[Comisión Unitaria 10%]]-0.01*VENTAS[[#This Row],[Precio Venta]])</f>
        <v>13.65</v>
      </c>
      <c r="M2664" s="46"/>
      <c r="N2664" s="47" t="s">
        <v>27960</v>
      </c>
    </row>
    <row r="2665" ht="34" customHeight="1" spans="1:14">
      <c r="A2665" s="38">
        <v>45836.7250925926</v>
      </c>
      <c r="B2665" s="39"/>
      <c r="C2665" s="39"/>
      <c r="D2665" s="39" t="s">
        <v>27954</v>
      </c>
      <c r="E2665" s="39" t="s">
        <v>18614</v>
      </c>
      <c r="F2665" s="41" t="s">
        <v>27961</v>
      </c>
      <c r="G2665" s="39">
        <v>2</v>
      </c>
      <c r="H2665" s="42">
        <v>25</v>
      </c>
      <c r="I2665" s="44">
        <f>VENTAS[[#This Row],[Cantidad]]*VENTAS[[#This Row],[Precio Venta]]</f>
        <v>50</v>
      </c>
      <c r="J2665" s="42">
        <f>IF(VENTAS[[#This Row],[Nombre del Gestor]]&gt;1,VENTAS[[#This Row],[Precio Venta]]*10%,0)</f>
        <v>2.5</v>
      </c>
      <c r="K2665" s="42">
        <f>IFERROR(VLOOKUP(VENTAS[[#This Row],[Código del producto Vendido]],STOCK[],13,FALSE),VENTAS[[#This Row],[Precio Venta]]*0.6)-VENTAS[[#This Row],[Comisión Unitaria 10%]]</f>
        <v>11.5</v>
      </c>
      <c r="L2665" s="42">
        <f>VENTAS[[#This Row],[Cantidad]]*(VENTAS[[#This Row],[Precio Venta]]-VENTAS[[#This Row],[Costo Unitario SIN Comision]]-VENTAS[[#This Row],[Comisión Unitaria 10%]]-0.01*VENTAS[[#This Row],[Precio Venta]])</f>
        <v>21.5</v>
      </c>
      <c r="M2665" s="46"/>
      <c r="N2665" s="47" t="s">
        <v>27962</v>
      </c>
    </row>
    <row r="2666" ht="17" customHeight="1" spans="1:14">
      <c r="A2666" s="38">
        <v>45836.7250925926</v>
      </c>
      <c r="B2666" s="39"/>
      <c r="C2666" s="39"/>
      <c r="D2666" s="39" t="s">
        <v>27954</v>
      </c>
      <c r="E2666" s="39" t="s">
        <v>27963</v>
      </c>
      <c r="F2666" s="41" t="s">
        <v>27964</v>
      </c>
      <c r="G2666" s="39">
        <v>1</v>
      </c>
      <c r="H2666" s="42">
        <v>25</v>
      </c>
      <c r="I2666" s="44">
        <f>VENTAS[[#This Row],[Cantidad]]*VENTAS[[#This Row],[Precio Venta]]</f>
        <v>25</v>
      </c>
      <c r="J2666" s="42">
        <f>IF(VENTAS[[#This Row],[Nombre del Gestor]]&gt;1,VENTAS[[#This Row],[Precio Venta]]*10%,0)</f>
        <v>2.5</v>
      </c>
      <c r="K2666" s="42">
        <f>IFERROR(VLOOKUP(VENTAS[[#This Row],[Código del producto Vendido]],STOCK[],13,FALSE),VENTAS[[#This Row],[Precio Venta]]*0.6)-VENTAS[[#This Row],[Comisión Unitaria 10%]]</f>
        <v>12.5</v>
      </c>
      <c r="L2666" s="42">
        <f>VENTAS[[#This Row],[Cantidad]]*(VENTAS[[#This Row],[Precio Venta]]-VENTAS[[#This Row],[Costo Unitario SIN Comision]]-VENTAS[[#This Row],[Comisión Unitaria 10%]]-0.01*VENTAS[[#This Row],[Precio Venta]])</f>
        <v>9.75</v>
      </c>
      <c r="M2666" s="46"/>
      <c r="N2666" s="47" t="s">
        <v>27965</v>
      </c>
    </row>
    <row r="2667" ht="34" customHeight="1" spans="1:14">
      <c r="A2667" s="38">
        <v>45836.7303587963</v>
      </c>
      <c r="B2667" s="39"/>
      <c r="C2667" s="39"/>
      <c r="D2667" s="39"/>
      <c r="E2667" s="39" t="s">
        <v>19209</v>
      </c>
      <c r="F2667" s="41" t="s">
        <v>27966</v>
      </c>
      <c r="G2667" s="39">
        <v>1</v>
      </c>
      <c r="H2667" s="42">
        <v>30</v>
      </c>
      <c r="I2667" s="44">
        <f>VENTAS[[#This Row],[Cantidad]]*VENTAS[[#This Row],[Precio Venta]]</f>
        <v>30</v>
      </c>
      <c r="J2667" s="42">
        <f>IF(VENTAS[[#This Row],[Nombre del Gestor]]&gt;1,VENTAS[[#This Row],[Precio Venta]]*10%,0)</f>
        <v>0</v>
      </c>
      <c r="K2667" s="42">
        <f>IFERROR(VLOOKUP(VENTAS[[#This Row],[Código del producto Vendido]],STOCK[],13,FALSE),VENTAS[[#This Row],[Precio Venta]]*0.6)-VENTAS[[#This Row],[Comisión Unitaria 10%]]</f>
        <v>15</v>
      </c>
      <c r="L2667" s="42">
        <f>VENTAS[[#This Row],[Cantidad]]*(VENTAS[[#This Row],[Precio Venta]]-VENTAS[[#This Row],[Costo Unitario SIN Comision]]-VENTAS[[#This Row],[Comisión Unitaria 10%]]-0.01*VENTAS[[#This Row],[Precio Venta]])</f>
        <v>14.7</v>
      </c>
      <c r="M2667" s="46"/>
      <c r="N2667" s="47" t="s">
        <v>27967</v>
      </c>
    </row>
    <row r="2668" ht="34" customHeight="1" spans="1:14">
      <c r="A2668" s="38">
        <v>45836.7303587963</v>
      </c>
      <c r="B2668" s="39"/>
      <c r="C2668" s="39"/>
      <c r="D2668" s="39"/>
      <c r="E2668" s="39" t="s">
        <v>27727</v>
      </c>
      <c r="F2668" s="41" t="s">
        <v>27728</v>
      </c>
      <c r="G2668" s="39">
        <v>1</v>
      </c>
      <c r="H2668" s="42">
        <v>35</v>
      </c>
      <c r="I2668" s="44">
        <f>VENTAS[[#This Row],[Cantidad]]*VENTAS[[#This Row],[Precio Venta]]</f>
        <v>35</v>
      </c>
      <c r="J2668" s="42">
        <f>IF(VENTAS[[#This Row],[Nombre del Gestor]]&gt;1,VENTAS[[#This Row],[Precio Venta]]*10%,0)</f>
        <v>0</v>
      </c>
      <c r="K2668" s="42">
        <f>IFERROR(VLOOKUP(VENTAS[[#This Row],[Código del producto Vendido]],STOCK[],13,FALSE),VENTAS[[#This Row],[Precio Venta]]*0.6)-VENTAS[[#This Row],[Comisión Unitaria 10%]]</f>
        <v>21</v>
      </c>
      <c r="L2668" s="42">
        <f>VENTAS[[#This Row],[Cantidad]]*(VENTAS[[#This Row],[Precio Venta]]-VENTAS[[#This Row],[Costo Unitario SIN Comision]]-VENTAS[[#This Row],[Comisión Unitaria 10%]]-0.01*VENTAS[[#This Row],[Precio Venta]])</f>
        <v>13.65</v>
      </c>
      <c r="M2668" s="46"/>
      <c r="N2668" s="47" t="s">
        <v>27968</v>
      </c>
    </row>
    <row r="2669" ht="17" customHeight="1" spans="1:14">
      <c r="A2669" s="38">
        <v>45836.7303587963</v>
      </c>
      <c r="B2669" s="39"/>
      <c r="C2669" s="39"/>
      <c r="D2669" s="39"/>
      <c r="E2669" s="39" t="s">
        <v>27969</v>
      </c>
      <c r="F2669" s="41" t="s">
        <v>27970</v>
      </c>
      <c r="G2669" s="39">
        <v>1</v>
      </c>
      <c r="H2669" s="42">
        <v>35</v>
      </c>
      <c r="I2669" s="44">
        <f>VENTAS[[#This Row],[Cantidad]]*VENTAS[[#This Row],[Precio Venta]]</f>
        <v>35</v>
      </c>
      <c r="J2669" s="42">
        <f>IF(VENTAS[[#This Row],[Nombre del Gestor]]&gt;1,VENTAS[[#This Row],[Precio Venta]]*10%,0)</f>
        <v>0</v>
      </c>
      <c r="K2669" s="42">
        <f>IFERROR(VLOOKUP(VENTAS[[#This Row],[Código del producto Vendido]],STOCK[],13,FALSE),VENTAS[[#This Row],[Precio Venta]]*0.6)-VENTAS[[#This Row],[Comisión Unitaria 10%]]</f>
        <v>21</v>
      </c>
      <c r="L2669" s="42">
        <f>VENTAS[[#This Row],[Cantidad]]*(VENTAS[[#This Row],[Precio Venta]]-VENTAS[[#This Row],[Costo Unitario SIN Comision]]-VENTAS[[#This Row],[Comisión Unitaria 10%]]-0.01*VENTAS[[#This Row],[Precio Venta]])</f>
        <v>13.65</v>
      </c>
      <c r="M2669" s="46"/>
      <c r="N2669" s="47" t="s">
        <v>27971</v>
      </c>
    </row>
    <row r="2670" ht="34" customHeight="1" spans="1:14">
      <c r="A2670" s="38">
        <v>45836.7303587963</v>
      </c>
      <c r="B2670" s="39"/>
      <c r="C2670" s="39"/>
      <c r="D2670" s="39"/>
      <c r="E2670" s="39" t="s">
        <v>27972</v>
      </c>
      <c r="F2670" s="41" t="s">
        <v>16985</v>
      </c>
      <c r="G2670" s="39">
        <v>1</v>
      </c>
      <c r="H2670" s="42">
        <v>18</v>
      </c>
      <c r="I2670" s="44">
        <f>VENTAS[[#This Row],[Cantidad]]*VENTAS[[#This Row],[Precio Venta]]</f>
        <v>18</v>
      </c>
      <c r="J2670" s="42">
        <f>IF(VENTAS[[#This Row],[Nombre del Gestor]]&gt;1,VENTAS[[#This Row],[Precio Venta]]*10%,0)</f>
        <v>0</v>
      </c>
      <c r="K2670" s="42">
        <f>IFERROR(VLOOKUP(VENTAS[[#This Row],[Código del producto Vendido]],STOCK[],13,FALSE),VENTAS[[#This Row],[Precio Venta]]*0.6)-VENTAS[[#This Row],[Comisión Unitaria 10%]]</f>
        <v>12</v>
      </c>
      <c r="L2670" s="42">
        <f>VENTAS[[#This Row],[Cantidad]]*(VENTAS[[#This Row],[Precio Venta]]-VENTAS[[#This Row],[Costo Unitario SIN Comision]]-VENTAS[[#This Row],[Comisión Unitaria 10%]]-0.01*VENTAS[[#This Row],[Precio Venta]])</f>
        <v>5.82</v>
      </c>
      <c r="M2670" s="46"/>
      <c r="N2670" s="47" t="s">
        <v>27973</v>
      </c>
    </row>
    <row r="2671" ht="17" customHeight="1" spans="1:14">
      <c r="A2671" s="38">
        <v>45837.6057175926</v>
      </c>
      <c r="B2671" s="39"/>
      <c r="C2671" s="39"/>
      <c r="D2671" s="39"/>
      <c r="E2671" s="39" t="s">
        <v>27465</v>
      </c>
      <c r="F2671" s="41" t="s">
        <v>21274</v>
      </c>
      <c r="G2671" s="39">
        <v>1</v>
      </c>
      <c r="H2671" s="42">
        <v>28</v>
      </c>
      <c r="I2671" s="44">
        <f>VENTAS[[#This Row],[Cantidad]]*VENTAS[[#This Row],[Precio Venta]]</f>
        <v>28</v>
      </c>
      <c r="J2671" s="42">
        <f>IF(VENTAS[[#This Row],[Nombre del Gestor]]&gt;1,VENTAS[[#This Row],[Precio Venta]]*10%,0)</f>
        <v>0</v>
      </c>
      <c r="K2671" s="42">
        <f>IFERROR(VLOOKUP(VENTAS[[#This Row],[Código del producto Vendido]],STOCK[],13,FALSE),VENTAS[[#This Row],[Precio Venta]]*0.6)-VENTAS[[#This Row],[Comisión Unitaria 10%]]</f>
        <v>16.8</v>
      </c>
      <c r="L2671" s="42">
        <f>VENTAS[[#This Row],[Cantidad]]*(VENTAS[[#This Row],[Precio Venta]]-VENTAS[[#This Row],[Costo Unitario SIN Comision]]-VENTAS[[#This Row],[Comisión Unitaria 10%]]-0.01*VENTAS[[#This Row],[Precio Venta]])</f>
        <v>10.92</v>
      </c>
      <c r="M2671" s="46"/>
      <c r="N2671" s="47" t="s">
        <v>27974</v>
      </c>
    </row>
    <row r="2672" ht="34" customHeight="1" spans="1:14">
      <c r="A2672" s="38">
        <v>45837.6057175926</v>
      </c>
      <c r="B2672" s="39"/>
      <c r="C2672" s="39"/>
      <c r="D2672" s="39"/>
      <c r="E2672" s="39" t="s">
        <v>27975</v>
      </c>
      <c r="F2672" s="41" t="s">
        <v>27976</v>
      </c>
      <c r="G2672" s="39">
        <v>1</v>
      </c>
      <c r="H2672" s="42">
        <v>25</v>
      </c>
      <c r="I2672" s="44">
        <f>VENTAS[[#This Row],[Cantidad]]*VENTAS[[#This Row],[Precio Venta]]</f>
        <v>25</v>
      </c>
      <c r="J2672" s="42">
        <f>IF(VENTAS[[#This Row],[Nombre del Gestor]]&gt;1,VENTAS[[#This Row],[Precio Venta]]*10%,0)</f>
        <v>0</v>
      </c>
      <c r="K2672" s="42">
        <f>IFERROR(VLOOKUP(VENTAS[[#This Row],[Código del producto Vendido]],STOCK[],13,FALSE),VENTAS[[#This Row],[Precio Venta]]*0.6)-VENTAS[[#This Row],[Comisión Unitaria 10%]]</f>
        <v>15</v>
      </c>
      <c r="L2672" s="42">
        <f>VENTAS[[#This Row],[Cantidad]]*(VENTAS[[#This Row],[Precio Venta]]-VENTAS[[#This Row],[Costo Unitario SIN Comision]]-VENTAS[[#This Row],[Comisión Unitaria 10%]]-0.01*VENTAS[[#This Row],[Precio Venta]])</f>
        <v>9.75</v>
      </c>
      <c r="M2672" s="46"/>
      <c r="N2672" s="47" t="s">
        <v>27977</v>
      </c>
    </row>
    <row r="2673" ht="34" customHeight="1" spans="1:14">
      <c r="A2673" s="38">
        <v>45837.6057175926</v>
      </c>
      <c r="B2673" s="39"/>
      <c r="C2673" s="39"/>
      <c r="D2673" s="39"/>
      <c r="E2673" s="39" t="s">
        <v>27978</v>
      </c>
      <c r="F2673" s="41" t="s">
        <v>27979</v>
      </c>
      <c r="G2673" s="39">
        <v>1</v>
      </c>
      <c r="H2673" s="42">
        <v>30</v>
      </c>
      <c r="I2673" s="44">
        <f>VENTAS[[#This Row],[Cantidad]]*VENTAS[[#This Row],[Precio Venta]]</f>
        <v>30</v>
      </c>
      <c r="J2673" s="42">
        <f>IF(VENTAS[[#This Row],[Nombre del Gestor]]&gt;1,VENTAS[[#This Row],[Precio Venta]]*10%,0)</f>
        <v>0</v>
      </c>
      <c r="K2673" s="42">
        <f>IFERROR(VLOOKUP(VENTAS[[#This Row],[Código del producto Vendido]],STOCK[],13,FALSE),VENTAS[[#This Row],[Precio Venta]]*0.6)-VENTAS[[#This Row],[Comisión Unitaria 10%]]</f>
        <v>18</v>
      </c>
      <c r="L2673" s="42">
        <f>VENTAS[[#This Row],[Cantidad]]*(VENTAS[[#This Row],[Precio Venta]]-VENTAS[[#This Row],[Costo Unitario SIN Comision]]-VENTAS[[#This Row],[Comisión Unitaria 10%]]-0.01*VENTAS[[#This Row],[Precio Venta]])</f>
        <v>11.7</v>
      </c>
      <c r="M2673" s="46"/>
      <c r="N2673" s="47" t="s">
        <v>27980</v>
      </c>
    </row>
    <row r="2674" ht="17" customHeight="1" spans="1:14">
      <c r="A2674" s="38">
        <v>45837.6057175926</v>
      </c>
      <c r="B2674" s="39"/>
      <c r="C2674" s="39"/>
      <c r="D2674" s="39"/>
      <c r="E2674" s="39" t="s">
        <v>27981</v>
      </c>
      <c r="F2674" s="41" t="s">
        <v>27982</v>
      </c>
      <c r="G2674" s="39">
        <v>1</v>
      </c>
      <c r="H2674" s="42">
        <v>25</v>
      </c>
      <c r="I2674" s="44">
        <f>VENTAS[[#This Row],[Cantidad]]*VENTAS[[#This Row],[Precio Venta]]</f>
        <v>25</v>
      </c>
      <c r="J2674" s="42">
        <f>IF(VENTAS[[#This Row],[Nombre del Gestor]]&gt;1,VENTAS[[#This Row],[Precio Venta]]*10%,0)</f>
        <v>0</v>
      </c>
      <c r="K2674" s="42">
        <f>IFERROR(VLOOKUP(VENTAS[[#This Row],[Código del producto Vendido]],STOCK[],13,FALSE),VENTAS[[#This Row],[Precio Venta]]*0.6)-VENTAS[[#This Row],[Comisión Unitaria 10%]]</f>
        <v>15</v>
      </c>
      <c r="L2674" s="42">
        <f>VENTAS[[#This Row],[Cantidad]]*(VENTAS[[#This Row],[Precio Venta]]-VENTAS[[#This Row],[Costo Unitario SIN Comision]]-VENTAS[[#This Row],[Comisión Unitaria 10%]]-0.01*VENTAS[[#This Row],[Precio Venta]])</f>
        <v>9.75</v>
      </c>
      <c r="M2674" s="46"/>
      <c r="N2674" s="47" t="s">
        <v>27983</v>
      </c>
    </row>
    <row r="2675" ht="34" customHeight="1" spans="1:14">
      <c r="A2675" s="38">
        <v>45837.606712963</v>
      </c>
      <c r="B2675" s="39"/>
      <c r="C2675" s="39"/>
      <c r="D2675" s="39" t="s">
        <v>25960</v>
      </c>
      <c r="E2675" s="39" t="s">
        <v>27984</v>
      </c>
      <c r="F2675" s="41" t="s">
        <v>27985</v>
      </c>
      <c r="G2675" s="39">
        <v>1</v>
      </c>
      <c r="H2675" s="42">
        <v>30</v>
      </c>
      <c r="I2675" s="44">
        <f>VENTAS[[#This Row],[Cantidad]]*VENTAS[[#This Row],[Precio Venta]]</f>
        <v>30</v>
      </c>
      <c r="J2675" s="42">
        <f>IF(VENTAS[[#This Row],[Nombre del Gestor]]&gt;1,VENTAS[[#This Row],[Precio Venta]]*10%,0)</f>
        <v>3</v>
      </c>
      <c r="K2675" s="42">
        <f>IFERROR(VLOOKUP(VENTAS[[#This Row],[Código del producto Vendido]],STOCK[],13,FALSE),VENTAS[[#This Row],[Precio Venta]]*0.6)-VENTAS[[#This Row],[Comisión Unitaria 10%]]</f>
        <v>15</v>
      </c>
      <c r="L2675" s="42">
        <f>VENTAS[[#This Row],[Cantidad]]*(VENTAS[[#This Row],[Precio Venta]]-VENTAS[[#This Row],[Costo Unitario SIN Comision]]-VENTAS[[#This Row],[Comisión Unitaria 10%]]-0.01*VENTAS[[#This Row],[Precio Venta]])</f>
        <v>11.7</v>
      </c>
      <c r="M2675" s="46"/>
      <c r="N2675" s="47" t="s">
        <v>27986</v>
      </c>
    </row>
    <row r="2676" ht="17" customHeight="1" spans="1:14">
      <c r="A2676" s="38">
        <v>45837.606712963</v>
      </c>
      <c r="B2676" s="39"/>
      <c r="C2676" s="39"/>
      <c r="D2676" s="39" t="s">
        <v>25960</v>
      </c>
      <c r="E2676" s="39" t="s">
        <v>27987</v>
      </c>
      <c r="F2676" s="41" t="s">
        <v>27988</v>
      </c>
      <c r="G2676" s="39">
        <v>1</v>
      </c>
      <c r="H2676" s="42">
        <v>35</v>
      </c>
      <c r="I2676" s="44">
        <f>VENTAS[[#This Row],[Cantidad]]*VENTAS[[#This Row],[Precio Venta]]</f>
        <v>35</v>
      </c>
      <c r="J2676" s="42">
        <f>IF(VENTAS[[#This Row],[Nombre del Gestor]]&gt;1,VENTAS[[#This Row],[Precio Venta]]*10%,0)</f>
        <v>3.5</v>
      </c>
      <c r="K2676" s="42">
        <f>IFERROR(VLOOKUP(VENTAS[[#This Row],[Código del producto Vendido]],STOCK[],13,FALSE),VENTAS[[#This Row],[Precio Venta]]*0.6)-VENTAS[[#This Row],[Comisión Unitaria 10%]]</f>
        <v>17.5</v>
      </c>
      <c r="L2676" s="42">
        <f>VENTAS[[#This Row],[Cantidad]]*(VENTAS[[#This Row],[Precio Venta]]-VENTAS[[#This Row],[Costo Unitario SIN Comision]]-VENTAS[[#This Row],[Comisión Unitaria 10%]]-0.01*VENTAS[[#This Row],[Precio Venta]])</f>
        <v>13.65</v>
      </c>
      <c r="M2676" s="46"/>
      <c r="N2676" s="47" t="s">
        <v>27989</v>
      </c>
    </row>
    <row r="2677" ht="34" customHeight="1" spans="1:14">
      <c r="A2677" s="38">
        <v>45839.6434837963</v>
      </c>
      <c r="B2677" s="39"/>
      <c r="C2677" s="39"/>
      <c r="D2677" s="39"/>
      <c r="E2677" s="39" t="s">
        <v>18198</v>
      </c>
      <c r="F2677" s="41" t="s">
        <v>27990</v>
      </c>
      <c r="G2677" s="39">
        <v>1</v>
      </c>
      <c r="H2677" s="42">
        <v>18</v>
      </c>
      <c r="I2677" s="44">
        <f>VENTAS[[#This Row],[Cantidad]]*VENTAS[[#This Row],[Precio Venta]]</f>
        <v>18</v>
      </c>
      <c r="J2677" s="42">
        <f>IF(VENTAS[[#This Row],[Nombre del Gestor]]&gt;1,VENTAS[[#This Row],[Precio Venta]]*10%,0)</f>
        <v>0</v>
      </c>
      <c r="K2677" s="42">
        <f>IFERROR(VLOOKUP(VENTAS[[#This Row],[Código del producto Vendido]],STOCK[],13,FALSE),VENTAS[[#This Row],[Precio Venta]]*0.6)-VENTAS[[#This Row],[Comisión Unitaria 10%]]</f>
        <v>13.8</v>
      </c>
      <c r="L2677" s="42">
        <f>VENTAS[[#This Row],[Cantidad]]*(VENTAS[[#This Row],[Precio Venta]]-VENTAS[[#This Row],[Costo Unitario SIN Comision]]-VENTAS[[#This Row],[Comisión Unitaria 10%]]-0.01*VENTAS[[#This Row],[Precio Venta]])</f>
        <v>4.02</v>
      </c>
      <c r="M2677" s="46"/>
      <c r="N2677" s="47" t="s">
        <v>27991</v>
      </c>
    </row>
    <row r="2678" ht="34" customHeight="1" spans="1:14">
      <c r="A2678" s="38">
        <v>45839.6434837963</v>
      </c>
      <c r="B2678" s="39"/>
      <c r="C2678" s="39"/>
      <c r="D2678" s="39"/>
      <c r="E2678" s="39" t="s">
        <v>27992</v>
      </c>
      <c r="F2678" s="41" t="s">
        <v>27993</v>
      </c>
      <c r="G2678" s="39">
        <v>1</v>
      </c>
      <c r="H2678" s="42">
        <v>35</v>
      </c>
      <c r="I2678" s="44">
        <f>VENTAS[[#This Row],[Cantidad]]*VENTAS[[#This Row],[Precio Venta]]</f>
        <v>35</v>
      </c>
      <c r="J2678" s="42">
        <f>IF(VENTAS[[#This Row],[Nombre del Gestor]]&gt;1,VENTAS[[#This Row],[Precio Venta]]*10%,0)</f>
        <v>0</v>
      </c>
      <c r="K2678" s="42">
        <f>IFERROR(VLOOKUP(VENTAS[[#This Row],[Código del producto Vendido]],STOCK[],13,FALSE),VENTAS[[#This Row],[Precio Venta]]*0.6)-VENTAS[[#This Row],[Comisión Unitaria 10%]]</f>
        <v>21</v>
      </c>
      <c r="L2678" s="42">
        <f>VENTAS[[#This Row],[Cantidad]]*(VENTAS[[#This Row],[Precio Venta]]-VENTAS[[#This Row],[Costo Unitario SIN Comision]]-VENTAS[[#This Row],[Comisión Unitaria 10%]]-0.01*VENTAS[[#This Row],[Precio Venta]])</f>
        <v>13.65</v>
      </c>
      <c r="M2678" s="46"/>
      <c r="N2678" s="47" t="s">
        <v>27994</v>
      </c>
    </row>
    <row r="2679" ht="17" customHeight="1" spans="1:14">
      <c r="A2679" s="38">
        <v>45839.6434837963</v>
      </c>
      <c r="B2679" s="39"/>
      <c r="C2679" s="39"/>
      <c r="D2679" s="39"/>
      <c r="E2679" s="39" t="s">
        <v>27995</v>
      </c>
      <c r="F2679" s="41" t="s">
        <v>27996</v>
      </c>
      <c r="G2679" s="39">
        <v>1</v>
      </c>
      <c r="H2679" s="42">
        <v>35</v>
      </c>
      <c r="I2679" s="44">
        <f>VENTAS[[#This Row],[Cantidad]]*VENTAS[[#This Row],[Precio Venta]]</f>
        <v>35</v>
      </c>
      <c r="J2679" s="42">
        <f>IF(VENTAS[[#This Row],[Nombre del Gestor]]&gt;1,VENTAS[[#This Row],[Precio Venta]]*10%,0)</f>
        <v>0</v>
      </c>
      <c r="K2679" s="42">
        <f>IFERROR(VLOOKUP(VENTAS[[#This Row],[Código del producto Vendido]],STOCK[],13,FALSE),VENTAS[[#This Row],[Precio Venta]]*0.6)-VENTAS[[#This Row],[Comisión Unitaria 10%]]</f>
        <v>21</v>
      </c>
      <c r="L2679" s="42">
        <f>VENTAS[[#This Row],[Cantidad]]*(VENTAS[[#This Row],[Precio Venta]]-VENTAS[[#This Row],[Costo Unitario SIN Comision]]-VENTAS[[#This Row],[Comisión Unitaria 10%]]-0.01*VENTAS[[#This Row],[Precio Venta]])</f>
        <v>13.65</v>
      </c>
      <c r="M2679" s="46"/>
      <c r="N2679" s="47" t="s">
        <v>27997</v>
      </c>
    </row>
    <row r="2680" ht="34" customHeight="1" spans="1:14">
      <c r="A2680" s="38">
        <v>45839.6434837963</v>
      </c>
      <c r="B2680" s="39"/>
      <c r="C2680" s="39"/>
      <c r="D2680" s="39"/>
      <c r="E2680" s="39" t="s">
        <v>27998</v>
      </c>
      <c r="F2680" s="41" t="s">
        <v>27999</v>
      </c>
      <c r="G2680" s="39">
        <v>1</v>
      </c>
      <c r="H2680" s="42">
        <v>35</v>
      </c>
      <c r="I2680" s="44">
        <f>VENTAS[[#This Row],[Cantidad]]*VENTAS[[#This Row],[Precio Venta]]</f>
        <v>35</v>
      </c>
      <c r="J2680" s="42">
        <f>IF(VENTAS[[#This Row],[Nombre del Gestor]]&gt;1,VENTAS[[#This Row],[Precio Venta]]*10%,0)</f>
        <v>0</v>
      </c>
      <c r="K2680" s="42">
        <f>IFERROR(VLOOKUP(VENTAS[[#This Row],[Código del producto Vendido]],STOCK[],13,FALSE),VENTAS[[#This Row],[Precio Venta]]*0.6)-VENTAS[[#This Row],[Comisión Unitaria 10%]]</f>
        <v>21</v>
      </c>
      <c r="L2680" s="42">
        <f>VENTAS[[#This Row],[Cantidad]]*(VENTAS[[#This Row],[Precio Venta]]-VENTAS[[#This Row],[Costo Unitario SIN Comision]]-VENTAS[[#This Row],[Comisión Unitaria 10%]]-0.01*VENTAS[[#This Row],[Precio Venta]])</f>
        <v>13.65</v>
      </c>
      <c r="M2680" s="46"/>
      <c r="N2680" s="47" t="s">
        <v>28000</v>
      </c>
    </row>
    <row r="2681" ht="17" customHeight="1" spans="1:14">
      <c r="A2681" s="38">
        <v>45840.5747916667</v>
      </c>
      <c r="B2681" s="39"/>
      <c r="C2681" s="39"/>
      <c r="D2681" s="39"/>
      <c r="E2681" s="39" t="s">
        <v>27251</v>
      </c>
      <c r="F2681" s="41" t="s">
        <v>27888</v>
      </c>
      <c r="G2681" s="39">
        <v>1</v>
      </c>
      <c r="H2681" s="42">
        <v>30</v>
      </c>
      <c r="I2681" s="44">
        <f>VENTAS[[#This Row],[Cantidad]]*VENTAS[[#This Row],[Precio Venta]]</f>
        <v>30</v>
      </c>
      <c r="J2681" s="42">
        <f>IF(VENTAS[[#This Row],[Nombre del Gestor]]&gt;1,VENTAS[[#This Row],[Precio Venta]]*10%,0)</f>
        <v>0</v>
      </c>
      <c r="K2681" s="42">
        <f>IFERROR(VLOOKUP(VENTAS[[#This Row],[Código del producto Vendido]],STOCK[],13,FALSE),VENTAS[[#This Row],[Precio Venta]]*0.6)-VENTAS[[#This Row],[Comisión Unitaria 10%]]</f>
        <v>18</v>
      </c>
      <c r="L2681" s="42">
        <f>VENTAS[[#This Row],[Cantidad]]*(VENTAS[[#This Row],[Precio Venta]]-VENTAS[[#This Row],[Costo Unitario SIN Comision]]-VENTAS[[#This Row],[Comisión Unitaria 10%]]-0.01*VENTAS[[#This Row],[Precio Venta]])</f>
        <v>11.7</v>
      </c>
      <c r="M2681" s="46"/>
      <c r="N2681" s="47" t="s">
        <v>28001</v>
      </c>
    </row>
    <row r="2682" ht="34" customHeight="1" spans="1:14">
      <c r="A2682" s="38">
        <v>45840.5747916667</v>
      </c>
      <c r="B2682" s="39"/>
      <c r="C2682" s="39"/>
      <c r="D2682" s="39"/>
      <c r="E2682" s="39" t="s">
        <v>28002</v>
      </c>
      <c r="F2682" s="41" t="s">
        <v>28003</v>
      </c>
      <c r="G2682" s="39">
        <v>1</v>
      </c>
      <c r="H2682" s="42">
        <v>35</v>
      </c>
      <c r="I2682" s="44">
        <f>VENTAS[[#This Row],[Cantidad]]*VENTAS[[#This Row],[Precio Venta]]</f>
        <v>35</v>
      </c>
      <c r="J2682" s="42">
        <f>IF(VENTAS[[#This Row],[Nombre del Gestor]]&gt;1,VENTAS[[#This Row],[Precio Venta]]*10%,0)</f>
        <v>0</v>
      </c>
      <c r="K2682" s="42">
        <f>IFERROR(VLOOKUP(VENTAS[[#This Row],[Código del producto Vendido]],STOCK[],13,FALSE),VENTAS[[#This Row],[Precio Venta]]*0.6)-VENTAS[[#This Row],[Comisión Unitaria 10%]]</f>
        <v>21</v>
      </c>
      <c r="L2682" s="42">
        <f>VENTAS[[#This Row],[Cantidad]]*(VENTAS[[#This Row],[Precio Venta]]-VENTAS[[#This Row],[Costo Unitario SIN Comision]]-VENTAS[[#This Row],[Comisión Unitaria 10%]]-0.01*VENTAS[[#This Row],[Precio Venta]])</f>
        <v>13.65</v>
      </c>
      <c r="M2682" s="46"/>
      <c r="N2682" s="47" t="s">
        <v>28004</v>
      </c>
    </row>
    <row r="2683" ht="34" customHeight="1" spans="1:14">
      <c r="A2683" s="38">
        <v>45840.5747916667</v>
      </c>
      <c r="B2683" s="39"/>
      <c r="C2683" s="39"/>
      <c r="D2683" s="39"/>
      <c r="E2683" s="39" t="s">
        <v>28005</v>
      </c>
      <c r="F2683" s="41" t="s">
        <v>28006</v>
      </c>
      <c r="G2683" s="39">
        <v>1</v>
      </c>
      <c r="H2683" s="42">
        <v>30</v>
      </c>
      <c r="I2683" s="44">
        <f>VENTAS[[#This Row],[Cantidad]]*VENTAS[[#This Row],[Precio Venta]]</f>
        <v>30</v>
      </c>
      <c r="J2683" s="42">
        <f>IF(VENTAS[[#This Row],[Nombre del Gestor]]&gt;1,VENTAS[[#This Row],[Precio Venta]]*10%,0)</f>
        <v>0</v>
      </c>
      <c r="K2683" s="42">
        <f>IFERROR(VLOOKUP(VENTAS[[#This Row],[Código del producto Vendido]],STOCK[],13,FALSE),VENTAS[[#This Row],[Precio Venta]]*0.6)-VENTAS[[#This Row],[Comisión Unitaria 10%]]</f>
        <v>18</v>
      </c>
      <c r="L2683" s="42">
        <f>VENTAS[[#This Row],[Cantidad]]*(VENTAS[[#This Row],[Precio Venta]]-VENTAS[[#This Row],[Costo Unitario SIN Comision]]-VENTAS[[#This Row],[Comisión Unitaria 10%]]-0.01*VENTAS[[#This Row],[Precio Venta]])</f>
        <v>11.7</v>
      </c>
      <c r="M2683" s="46"/>
      <c r="N2683" s="47" t="s">
        <v>28007</v>
      </c>
    </row>
    <row r="2684" ht="17" customHeight="1" spans="1:14">
      <c r="A2684" s="38">
        <v>45840.6075231481</v>
      </c>
      <c r="B2684" s="39"/>
      <c r="C2684" s="39"/>
      <c r="D2684" s="39" t="s">
        <v>28008</v>
      </c>
      <c r="E2684" s="39" t="s">
        <v>28009</v>
      </c>
      <c r="F2684" s="41" t="s">
        <v>28010</v>
      </c>
      <c r="G2684" s="39">
        <v>1</v>
      </c>
      <c r="H2684" s="42">
        <v>35</v>
      </c>
      <c r="I2684" s="44">
        <f>VENTAS[[#This Row],[Cantidad]]*VENTAS[[#This Row],[Precio Venta]]</f>
        <v>35</v>
      </c>
      <c r="J2684" s="42">
        <f>IF(VENTAS[[#This Row],[Nombre del Gestor]]&gt;1,VENTAS[[#This Row],[Precio Venta]]*10%,0)</f>
        <v>3.5</v>
      </c>
      <c r="K2684" s="42">
        <f>IFERROR(VLOOKUP(VENTAS[[#This Row],[Código del producto Vendido]],STOCK[],13,FALSE),VENTAS[[#This Row],[Precio Venta]]*0.6)-VENTAS[[#This Row],[Comisión Unitaria 10%]]</f>
        <v>17.5</v>
      </c>
      <c r="L2684" s="42">
        <f>VENTAS[[#This Row],[Cantidad]]*(VENTAS[[#This Row],[Precio Venta]]-VENTAS[[#This Row],[Costo Unitario SIN Comision]]-VENTAS[[#This Row],[Comisión Unitaria 10%]]-0.01*VENTAS[[#This Row],[Precio Venta]])</f>
        <v>13.65</v>
      </c>
      <c r="M2684" s="46"/>
      <c r="N2684" s="47" t="s">
        <v>28011</v>
      </c>
    </row>
    <row r="2685" ht="34" customHeight="1" spans="1:14">
      <c r="A2685" s="38">
        <v>45840.7303356481</v>
      </c>
      <c r="B2685" s="39"/>
      <c r="C2685" s="39"/>
      <c r="D2685" s="39"/>
      <c r="E2685" s="39" t="s">
        <v>27251</v>
      </c>
      <c r="F2685" s="41" t="s">
        <v>27888</v>
      </c>
      <c r="G2685" s="39">
        <v>1</v>
      </c>
      <c r="H2685" s="42">
        <v>30</v>
      </c>
      <c r="I2685" s="44">
        <f>VENTAS[[#This Row],[Cantidad]]*VENTAS[[#This Row],[Precio Venta]]</f>
        <v>30</v>
      </c>
      <c r="J2685" s="42">
        <f>IF(VENTAS[[#This Row],[Nombre del Gestor]]&gt;1,VENTAS[[#This Row],[Precio Venta]]*10%,0)</f>
        <v>0</v>
      </c>
      <c r="K2685" s="42">
        <f>IFERROR(VLOOKUP(VENTAS[[#This Row],[Código del producto Vendido]],STOCK[],13,FALSE),VENTAS[[#This Row],[Precio Venta]]*0.6)-VENTAS[[#This Row],[Comisión Unitaria 10%]]</f>
        <v>18</v>
      </c>
      <c r="L2685" s="42">
        <f>VENTAS[[#This Row],[Cantidad]]*(VENTAS[[#This Row],[Precio Venta]]-VENTAS[[#This Row],[Costo Unitario SIN Comision]]-VENTAS[[#This Row],[Comisión Unitaria 10%]]-0.01*VENTAS[[#This Row],[Precio Venta]])</f>
        <v>11.7</v>
      </c>
      <c r="M2685" s="46"/>
      <c r="N2685" s="47" t="s">
        <v>28012</v>
      </c>
    </row>
    <row r="2686" ht="17" customHeight="1" spans="1:14">
      <c r="A2686" s="38">
        <v>45841.380775463</v>
      </c>
      <c r="B2686" s="39"/>
      <c r="C2686" s="39"/>
      <c r="D2686" s="39" t="s">
        <v>28013</v>
      </c>
      <c r="E2686" s="39" t="s">
        <v>28014</v>
      </c>
      <c r="F2686" s="41" t="s">
        <v>28015</v>
      </c>
      <c r="G2686" s="39">
        <v>1</v>
      </c>
      <c r="H2686" s="42">
        <v>40</v>
      </c>
      <c r="I2686" s="44">
        <f>VENTAS[[#This Row],[Cantidad]]*VENTAS[[#This Row],[Precio Venta]]</f>
        <v>40</v>
      </c>
      <c r="J2686" s="42">
        <f>IF(VENTAS[[#This Row],[Nombre del Gestor]]&gt;1,VENTAS[[#This Row],[Precio Venta]]*10%,0)</f>
        <v>4</v>
      </c>
      <c r="K2686" s="42">
        <f>IFERROR(VLOOKUP(VENTAS[[#This Row],[Código del producto Vendido]],STOCK[],13,FALSE),VENTAS[[#This Row],[Precio Venta]]*0.6)-VENTAS[[#This Row],[Comisión Unitaria 10%]]</f>
        <v>20</v>
      </c>
      <c r="L2686" s="42">
        <f>VENTAS[[#This Row],[Cantidad]]*(VENTAS[[#This Row],[Precio Venta]]-VENTAS[[#This Row],[Costo Unitario SIN Comision]]-VENTAS[[#This Row],[Comisión Unitaria 10%]]-0.01*VENTAS[[#This Row],[Precio Venta]])</f>
        <v>15.6</v>
      </c>
      <c r="M2686" s="46"/>
      <c r="N2686" s="47" t="s">
        <v>28016</v>
      </c>
    </row>
    <row r="2687" ht="34" customHeight="1" spans="1:14">
      <c r="A2687" s="38">
        <v>45841.380775463</v>
      </c>
      <c r="B2687" s="39"/>
      <c r="C2687" s="39"/>
      <c r="D2687" s="39" t="s">
        <v>28013</v>
      </c>
      <c r="E2687" s="39" t="s">
        <v>28017</v>
      </c>
      <c r="F2687" s="41" t="s">
        <v>28018</v>
      </c>
      <c r="G2687" s="39">
        <v>1</v>
      </c>
      <c r="H2687" s="42">
        <v>35</v>
      </c>
      <c r="I2687" s="44">
        <f>VENTAS[[#This Row],[Cantidad]]*VENTAS[[#This Row],[Precio Venta]]</f>
        <v>35</v>
      </c>
      <c r="J2687" s="42">
        <f>IF(VENTAS[[#This Row],[Nombre del Gestor]]&gt;1,VENTAS[[#This Row],[Precio Venta]]*10%,0)</f>
        <v>3.5</v>
      </c>
      <c r="K2687" s="42">
        <f>IFERROR(VLOOKUP(VENTAS[[#This Row],[Código del producto Vendido]],STOCK[],13,FALSE),VENTAS[[#This Row],[Precio Venta]]*0.6)-VENTAS[[#This Row],[Comisión Unitaria 10%]]</f>
        <v>17.5</v>
      </c>
      <c r="L2687" s="42">
        <f>VENTAS[[#This Row],[Cantidad]]*(VENTAS[[#This Row],[Precio Venta]]-VENTAS[[#This Row],[Costo Unitario SIN Comision]]-VENTAS[[#This Row],[Comisión Unitaria 10%]]-0.01*VENTAS[[#This Row],[Precio Venta]])</f>
        <v>13.65</v>
      </c>
      <c r="M2687" s="46"/>
      <c r="N2687" s="47" t="s">
        <v>28019</v>
      </c>
    </row>
    <row r="2688" ht="34" customHeight="1" spans="1:14">
      <c r="A2688" s="38">
        <v>45841.380775463</v>
      </c>
      <c r="B2688" s="39"/>
      <c r="C2688" s="39"/>
      <c r="D2688" s="39" t="s">
        <v>28013</v>
      </c>
      <c r="E2688" s="39" t="s">
        <v>28020</v>
      </c>
      <c r="F2688" s="41" t="s">
        <v>28021</v>
      </c>
      <c r="G2688" s="39">
        <v>1</v>
      </c>
      <c r="H2688" s="42">
        <v>20</v>
      </c>
      <c r="I2688" s="44">
        <f>VENTAS[[#This Row],[Cantidad]]*VENTAS[[#This Row],[Precio Venta]]</f>
        <v>20</v>
      </c>
      <c r="J2688" s="42">
        <f>IF(VENTAS[[#This Row],[Nombre del Gestor]]&gt;1,VENTAS[[#This Row],[Precio Venta]]*10%,0)</f>
        <v>2</v>
      </c>
      <c r="K2688" s="42">
        <f>IFERROR(VLOOKUP(VENTAS[[#This Row],[Código del producto Vendido]],STOCK[],13,FALSE),VENTAS[[#This Row],[Precio Venta]]*0.6)-VENTAS[[#This Row],[Comisión Unitaria 10%]]</f>
        <v>10</v>
      </c>
      <c r="L2688" s="42">
        <f>VENTAS[[#This Row],[Cantidad]]*(VENTAS[[#This Row],[Precio Venta]]-VENTAS[[#This Row],[Costo Unitario SIN Comision]]-VENTAS[[#This Row],[Comisión Unitaria 10%]]-0.01*VENTAS[[#This Row],[Precio Venta]])</f>
        <v>7.8</v>
      </c>
      <c r="M2688" s="46"/>
      <c r="N2688" s="47" t="s">
        <v>28022</v>
      </c>
    </row>
    <row r="2689" ht="17" customHeight="1" spans="1:14">
      <c r="A2689" s="38">
        <v>45841.3833680555</v>
      </c>
      <c r="B2689" s="39"/>
      <c r="C2689" s="39"/>
      <c r="D2689" s="39"/>
      <c r="E2689" s="39" t="s">
        <v>28023</v>
      </c>
      <c r="F2689" s="41" t="s">
        <v>28024</v>
      </c>
      <c r="G2689" s="39">
        <v>1</v>
      </c>
      <c r="H2689" s="42">
        <v>30</v>
      </c>
      <c r="I2689" s="44">
        <f>VENTAS[[#This Row],[Cantidad]]*VENTAS[[#This Row],[Precio Venta]]</f>
        <v>30</v>
      </c>
      <c r="J2689" s="42">
        <f>IF(VENTAS[[#This Row],[Nombre del Gestor]]&gt;1,VENTAS[[#This Row],[Precio Venta]]*10%,0)</f>
        <v>0</v>
      </c>
      <c r="K2689" s="42">
        <f>IFERROR(VLOOKUP(VENTAS[[#This Row],[Código del producto Vendido]],STOCK[],13,FALSE),VENTAS[[#This Row],[Precio Venta]]*0.6)-VENTAS[[#This Row],[Comisión Unitaria 10%]]</f>
        <v>18</v>
      </c>
      <c r="L2689" s="42">
        <f>VENTAS[[#This Row],[Cantidad]]*(VENTAS[[#This Row],[Precio Venta]]-VENTAS[[#This Row],[Costo Unitario SIN Comision]]-VENTAS[[#This Row],[Comisión Unitaria 10%]]-0.01*VENTAS[[#This Row],[Precio Venta]])</f>
        <v>11.7</v>
      </c>
      <c r="M2689" s="46"/>
      <c r="N2689" s="47" t="s">
        <v>28025</v>
      </c>
    </row>
    <row r="2690" ht="34" customHeight="1" spans="1:14">
      <c r="A2690" s="38">
        <v>45841.3833680555</v>
      </c>
      <c r="B2690" s="39"/>
      <c r="C2690" s="39"/>
      <c r="D2690" s="39"/>
      <c r="E2690" s="39" t="s">
        <v>28026</v>
      </c>
      <c r="F2690" s="41" t="s">
        <v>28027</v>
      </c>
      <c r="G2690" s="39">
        <v>1</v>
      </c>
      <c r="H2690" s="42">
        <v>18</v>
      </c>
      <c r="I2690" s="44">
        <f>VENTAS[[#This Row],[Cantidad]]*VENTAS[[#This Row],[Precio Venta]]</f>
        <v>18</v>
      </c>
      <c r="J2690" s="42">
        <f>IF(VENTAS[[#This Row],[Nombre del Gestor]]&gt;1,VENTAS[[#This Row],[Precio Venta]]*10%,0)</f>
        <v>0</v>
      </c>
      <c r="K2690" s="42">
        <f>IFERROR(VLOOKUP(VENTAS[[#This Row],[Código del producto Vendido]],STOCK[],13,FALSE),VENTAS[[#This Row],[Precio Venta]]*0.6)-VENTAS[[#This Row],[Comisión Unitaria 10%]]</f>
        <v>10.8</v>
      </c>
      <c r="L2690" s="42">
        <f>VENTAS[[#This Row],[Cantidad]]*(VENTAS[[#This Row],[Precio Venta]]-VENTAS[[#This Row],[Costo Unitario SIN Comision]]-VENTAS[[#This Row],[Comisión Unitaria 10%]]-0.01*VENTAS[[#This Row],[Precio Venta]])</f>
        <v>7.02</v>
      </c>
      <c r="M2690" s="46"/>
      <c r="N2690" s="47" t="s">
        <v>28028</v>
      </c>
    </row>
    <row r="2691" ht="17" customHeight="1" spans="1:14">
      <c r="A2691" s="38">
        <v>45841.3833680555</v>
      </c>
      <c r="B2691" s="39"/>
      <c r="C2691" s="39"/>
      <c r="D2691" s="39"/>
      <c r="E2691" s="39" t="s">
        <v>28029</v>
      </c>
      <c r="F2691" s="41" t="s">
        <v>28030</v>
      </c>
      <c r="G2691" s="39">
        <v>1</v>
      </c>
      <c r="H2691" s="42">
        <v>25</v>
      </c>
      <c r="I2691" s="44">
        <f>VENTAS[[#This Row],[Cantidad]]*VENTAS[[#This Row],[Precio Venta]]</f>
        <v>25</v>
      </c>
      <c r="J2691" s="42">
        <f>IF(VENTAS[[#This Row],[Nombre del Gestor]]&gt;1,VENTAS[[#This Row],[Precio Venta]]*10%,0)</f>
        <v>0</v>
      </c>
      <c r="K2691" s="42">
        <f>IFERROR(VLOOKUP(VENTAS[[#This Row],[Código del producto Vendido]],STOCK[],13,FALSE),VENTAS[[#This Row],[Precio Venta]]*0.6)-VENTAS[[#This Row],[Comisión Unitaria 10%]]</f>
        <v>15</v>
      </c>
      <c r="L2691" s="42">
        <f>VENTAS[[#This Row],[Cantidad]]*(VENTAS[[#This Row],[Precio Venta]]-VENTAS[[#This Row],[Costo Unitario SIN Comision]]-VENTAS[[#This Row],[Comisión Unitaria 10%]]-0.01*VENTAS[[#This Row],[Precio Venta]])</f>
        <v>9.75</v>
      </c>
      <c r="M2691" s="46"/>
      <c r="N2691" s="47" t="s">
        <v>28031</v>
      </c>
    </row>
    <row r="2692" ht="34" customHeight="1" spans="1:14">
      <c r="A2692" s="38">
        <v>45841.3833680555</v>
      </c>
      <c r="B2692" s="39"/>
      <c r="C2692" s="39"/>
      <c r="D2692" s="39"/>
      <c r="E2692" s="39" t="s">
        <v>19544</v>
      </c>
      <c r="F2692" s="41" t="s">
        <v>28032</v>
      </c>
      <c r="G2692" s="39">
        <v>1</v>
      </c>
      <c r="H2692" s="42">
        <v>30</v>
      </c>
      <c r="I2692" s="44">
        <f>VENTAS[[#This Row],[Cantidad]]*VENTAS[[#This Row],[Precio Venta]]</f>
        <v>30</v>
      </c>
      <c r="J2692" s="42">
        <f>IF(VENTAS[[#This Row],[Nombre del Gestor]]&gt;1,VENTAS[[#This Row],[Precio Venta]]*10%,0)</f>
        <v>0</v>
      </c>
      <c r="K2692" s="42">
        <f>IFERROR(VLOOKUP(VENTAS[[#This Row],[Código del producto Vendido]],STOCK[],13,FALSE),VENTAS[[#This Row],[Precio Venta]]*0.6)-VENTAS[[#This Row],[Comisión Unitaria 10%]]</f>
        <v>15</v>
      </c>
      <c r="L2692" s="42">
        <f>VENTAS[[#This Row],[Cantidad]]*(VENTAS[[#This Row],[Precio Venta]]-VENTAS[[#This Row],[Costo Unitario SIN Comision]]-VENTAS[[#This Row],[Comisión Unitaria 10%]]-0.01*VENTAS[[#This Row],[Precio Venta]])</f>
        <v>14.7</v>
      </c>
      <c r="M2692" s="46"/>
      <c r="N2692" s="47" t="s">
        <v>28033</v>
      </c>
    </row>
    <row r="2693" ht="34" customHeight="1" spans="1:14">
      <c r="A2693" s="38">
        <v>45841.3833680555</v>
      </c>
      <c r="B2693" s="39"/>
      <c r="C2693" s="39"/>
      <c r="D2693" s="39"/>
      <c r="E2693" s="39" t="s">
        <v>18460</v>
      </c>
      <c r="F2693" s="41" t="s">
        <v>28034</v>
      </c>
      <c r="G2693" s="39">
        <v>1</v>
      </c>
      <c r="H2693" s="42">
        <v>40</v>
      </c>
      <c r="I2693" s="44">
        <f>VENTAS[[#This Row],[Cantidad]]*VENTAS[[#This Row],[Precio Venta]]</f>
        <v>40</v>
      </c>
      <c r="J2693" s="42">
        <f>IF(VENTAS[[#This Row],[Nombre del Gestor]]&gt;1,VENTAS[[#This Row],[Precio Venta]]*10%,0)</f>
        <v>0</v>
      </c>
      <c r="K2693" s="42">
        <f>IFERROR(VLOOKUP(VENTAS[[#This Row],[Código del producto Vendido]],STOCK[],13,FALSE),VENTAS[[#This Row],[Precio Venta]]*0.6)-VENTAS[[#This Row],[Comisión Unitaria 10%]]</f>
        <v>16</v>
      </c>
      <c r="L2693" s="42">
        <f>VENTAS[[#This Row],[Cantidad]]*(VENTAS[[#This Row],[Precio Venta]]-VENTAS[[#This Row],[Costo Unitario SIN Comision]]-VENTAS[[#This Row],[Comisión Unitaria 10%]]-0.01*VENTAS[[#This Row],[Precio Venta]])</f>
        <v>23.6</v>
      </c>
      <c r="M2693" s="46"/>
      <c r="N2693" s="47" t="s">
        <v>28035</v>
      </c>
    </row>
    <row r="2694" ht="17" customHeight="1" spans="1:14">
      <c r="A2694" s="38">
        <v>45841.5035185185</v>
      </c>
      <c r="B2694" s="39"/>
      <c r="C2694" s="39"/>
      <c r="D2694" s="39"/>
      <c r="E2694" s="39" t="s">
        <v>19428</v>
      </c>
      <c r="F2694" s="41" t="s">
        <v>28036</v>
      </c>
      <c r="G2694" s="39">
        <v>1</v>
      </c>
      <c r="H2694" s="42">
        <v>30</v>
      </c>
      <c r="I2694" s="44">
        <f>VENTAS[[#This Row],[Cantidad]]*VENTAS[[#This Row],[Precio Venta]]</f>
        <v>30</v>
      </c>
      <c r="J2694" s="42">
        <f>IF(VENTAS[[#This Row],[Nombre del Gestor]]&gt;1,VENTAS[[#This Row],[Precio Venta]]*10%,0)</f>
        <v>0</v>
      </c>
      <c r="K2694" s="42">
        <f>IFERROR(VLOOKUP(VENTAS[[#This Row],[Código del producto Vendido]],STOCK[],13,FALSE),VENTAS[[#This Row],[Precio Venta]]*0.6)-VENTAS[[#This Row],[Comisión Unitaria 10%]]</f>
        <v>14.8</v>
      </c>
      <c r="L2694" s="42">
        <f>VENTAS[[#This Row],[Cantidad]]*(VENTAS[[#This Row],[Precio Venta]]-VENTAS[[#This Row],[Costo Unitario SIN Comision]]-VENTAS[[#This Row],[Comisión Unitaria 10%]]-0.01*VENTAS[[#This Row],[Precio Venta]])</f>
        <v>14.9</v>
      </c>
      <c r="M2694" s="46"/>
      <c r="N2694" s="47" t="s">
        <v>28037</v>
      </c>
    </row>
    <row r="2695" ht="34" customHeight="1" spans="1:14">
      <c r="A2695" s="38">
        <v>45841.5035185185</v>
      </c>
      <c r="B2695" s="39"/>
      <c r="C2695" s="39"/>
      <c r="D2695" s="39"/>
      <c r="E2695" s="39" t="s">
        <v>17046</v>
      </c>
      <c r="F2695" s="41" t="s">
        <v>25390</v>
      </c>
      <c r="G2695" s="39">
        <v>1</v>
      </c>
      <c r="H2695" s="42">
        <v>20</v>
      </c>
      <c r="I2695" s="44">
        <f>VENTAS[[#This Row],[Cantidad]]*VENTAS[[#This Row],[Precio Venta]]</f>
        <v>20</v>
      </c>
      <c r="J2695" s="42">
        <f>IF(VENTAS[[#This Row],[Nombre del Gestor]]&gt;1,VENTAS[[#This Row],[Precio Venta]]*10%,0)</f>
        <v>0</v>
      </c>
      <c r="K2695" s="42">
        <f>IFERROR(VLOOKUP(VENTAS[[#This Row],[Código del producto Vendido]],STOCK[],13,FALSE),VENTAS[[#This Row],[Precio Venta]]*0.6)-VENTAS[[#This Row],[Comisión Unitaria 10%]]</f>
        <v>11.5</v>
      </c>
      <c r="L2695" s="42">
        <f>VENTAS[[#This Row],[Cantidad]]*(VENTAS[[#This Row],[Precio Venta]]-VENTAS[[#This Row],[Costo Unitario SIN Comision]]-VENTAS[[#This Row],[Comisión Unitaria 10%]]-0.01*VENTAS[[#This Row],[Precio Venta]])</f>
        <v>8.3</v>
      </c>
      <c r="M2695" s="46"/>
      <c r="N2695" s="47" t="s">
        <v>28038</v>
      </c>
    </row>
    <row r="2696" ht="17" customHeight="1" spans="1:14">
      <c r="A2696" s="38">
        <v>45841.6576273148</v>
      </c>
      <c r="B2696" s="39"/>
      <c r="C2696" s="39"/>
      <c r="D2696" s="39"/>
      <c r="E2696" s="39" t="s">
        <v>18287</v>
      </c>
      <c r="F2696" s="41" t="s">
        <v>18209</v>
      </c>
      <c r="G2696" s="39">
        <v>1</v>
      </c>
      <c r="H2696" s="42">
        <v>20</v>
      </c>
      <c r="I2696" s="44">
        <f>VENTAS[[#This Row],[Cantidad]]*VENTAS[[#This Row],[Precio Venta]]</f>
        <v>20</v>
      </c>
      <c r="J2696" s="42">
        <f>IF(VENTAS[[#This Row],[Nombre del Gestor]]&gt;1,VENTAS[[#This Row],[Precio Venta]]*10%,0)</f>
        <v>0</v>
      </c>
      <c r="K2696" s="42">
        <f>IFERROR(VLOOKUP(VENTAS[[#This Row],[Código del producto Vendido]],STOCK[],13,FALSE),VENTAS[[#This Row],[Precio Venta]]*0.6)-VENTAS[[#This Row],[Comisión Unitaria 10%]]</f>
        <v>14</v>
      </c>
      <c r="L2696" s="42">
        <f>VENTAS[[#This Row],[Cantidad]]*(VENTAS[[#This Row],[Precio Venta]]-VENTAS[[#This Row],[Costo Unitario SIN Comision]]-VENTAS[[#This Row],[Comisión Unitaria 10%]]-0.01*VENTAS[[#This Row],[Precio Venta]])</f>
        <v>5.8</v>
      </c>
      <c r="M2696" s="46"/>
      <c r="N2696" s="47" t="s">
        <v>28039</v>
      </c>
    </row>
    <row r="2697" ht="34" customHeight="1" spans="1:14">
      <c r="A2697" s="38">
        <v>45841.6576273148</v>
      </c>
      <c r="B2697" s="39"/>
      <c r="C2697" s="39"/>
      <c r="D2697" s="39"/>
      <c r="E2697" s="39" t="s">
        <v>27433</v>
      </c>
      <c r="F2697" s="41" t="s">
        <v>21278</v>
      </c>
      <c r="G2697" s="39">
        <v>1</v>
      </c>
      <c r="H2697" s="42">
        <v>25</v>
      </c>
      <c r="I2697" s="44">
        <f>VENTAS[[#This Row],[Cantidad]]*VENTAS[[#This Row],[Precio Venta]]</f>
        <v>25</v>
      </c>
      <c r="J2697" s="42">
        <f>IF(VENTAS[[#This Row],[Nombre del Gestor]]&gt;1,VENTAS[[#This Row],[Precio Venta]]*10%,0)</f>
        <v>0</v>
      </c>
      <c r="K2697" s="42">
        <f>IFERROR(VLOOKUP(VENTAS[[#This Row],[Código del producto Vendido]],STOCK[],13,FALSE),VENTAS[[#This Row],[Precio Venta]]*0.6)-VENTAS[[#This Row],[Comisión Unitaria 10%]]</f>
        <v>15</v>
      </c>
      <c r="L2697" s="42">
        <f>VENTAS[[#This Row],[Cantidad]]*(VENTAS[[#This Row],[Precio Venta]]-VENTAS[[#This Row],[Costo Unitario SIN Comision]]-VENTAS[[#This Row],[Comisión Unitaria 10%]]-0.01*VENTAS[[#This Row],[Precio Venta]])</f>
        <v>9.75</v>
      </c>
      <c r="M2697" s="46"/>
      <c r="N2697" s="47" t="s">
        <v>28040</v>
      </c>
    </row>
    <row r="2698" ht="34" customHeight="1" spans="1:14">
      <c r="A2698" s="38">
        <v>45841.6576273148</v>
      </c>
      <c r="B2698" s="39"/>
      <c r="C2698" s="39"/>
      <c r="D2698" s="39"/>
      <c r="E2698" s="39" t="s">
        <v>27339</v>
      </c>
      <c r="F2698" s="41" t="s">
        <v>27736</v>
      </c>
      <c r="G2698" s="39">
        <v>1</v>
      </c>
      <c r="H2698" s="42">
        <v>28</v>
      </c>
      <c r="I2698" s="44">
        <f>VENTAS[[#This Row],[Cantidad]]*VENTAS[[#This Row],[Precio Venta]]</f>
        <v>28</v>
      </c>
      <c r="J2698" s="42">
        <f>IF(VENTAS[[#This Row],[Nombre del Gestor]]&gt;1,VENTAS[[#This Row],[Precio Venta]]*10%,0)</f>
        <v>0</v>
      </c>
      <c r="K2698" s="42">
        <f>IFERROR(VLOOKUP(VENTAS[[#This Row],[Código del producto Vendido]],STOCK[],13,FALSE),VENTAS[[#This Row],[Precio Venta]]*0.6)-VENTAS[[#This Row],[Comisión Unitaria 10%]]</f>
        <v>16.8</v>
      </c>
      <c r="L2698" s="42">
        <f>VENTAS[[#This Row],[Cantidad]]*(VENTAS[[#This Row],[Precio Venta]]-VENTAS[[#This Row],[Costo Unitario SIN Comision]]-VENTAS[[#This Row],[Comisión Unitaria 10%]]-0.01*VENTAS[[#This Row],[Precio Venta]])</f>
        <v>10.92</v>
      </c>
      <c r="M2698" s="46"/>
      <c r="N2698" s="47" t="s">
        <v>28041</v>
      </c>
    </row>
    <row r="2699" ht="17" customHeight="1" spans="1:14">
      <c r="A2699" s="38">
        <v>45841.6576273148</v>
      </c>
      <c r="B2699" s="39"/>
      <c r="C2699" s="39"/>
      <c r="D2699" s="39"/>
      <c r="E2699" s="39" t="s">
        <v>19058</v>
      </c>
      <c r="F2699" s="41" t="s">
        <v>28042</v>
      </c>
      <c r="G2699" s="39">
        <v>1</v>
      </c>
      <c r="H2699" s="42">
        <v>20</v>
      </c>
      <c r="I2699" s="44">
        <f>VENTAS[[#This Row],[Cantidad]]*VENTAS[[#This Row],[Precio Venta]]</f>
        <v>20</v>
      </c>
      <c r="J2699" s="42">
        <f>IF(VENTAS[[#This Row],[Nombre del Gestor]]&gt;1,VENTAS[[#This Row],[Precio Venta]]*10%,0)</f>
        <v>0</v>
      </c>
      <c r="K2699" s="42">
        <f>IFERROR(VLOOKUP(VENTAS[[#This Row],[Código del producto Vendido]],STOCK[],13,FALSE),VENTAS[[#This Row],[Precio Venta]]*0.6)-VENTAS[[#This Row],[Comisión Unitaria 10%]]</f>
        <v>14</v>
      </c>
      <c r="L2699" s="42">
        <f>VENTAS[[#This Row],[Cantidad]]*(VENTAS[[#This Row],[Precio Venta]]-VENTAS[[#This Row],[Costo Unitario SIN Comision]]-VENTAS[[#This Row],[Comisión Unitaria 10%]]-0.01*VENTAS[[#This Row],[Precio Venta]])</f>
        <v>5.8</v>
      </c>
      <c r="M2699" s="46"/>
      <c r="N2699" s="47" t="s">
        <v>28043</v>
      </c>
    </row>
    <row r="2700" ht="34" customHeight="1" spans="1:14">
      <c r="A2700" s="38">
        <v>45841.6576273148</v>
      </c>
      <c r="B2700" s="39"/>
      <c r="C2700" s="39"/>
      <c r="D2700" s="39"/>
      <c r="E2700" s="39" t="s">
        <v>19851</v>
      </c>
      <c r="F2700" s="41" t="s">
        <v>20642</v>
      </c>
      <c r="G2700" s="39">
        <v>1</v>
      </c>
      <c r="H2700" s="42">
        <v>35</v>
      </c>
      <c r="I2700" s="44">
        <f>VENTAS[[#This Row],[Cantidad]]*VENTAS[[#This Row],[Precio Venta]]</f>
        <v>35</v>
      </c>
      <c r="J2700" s="42">
        <f>IF(VENTAS[[#This Row],[Nombre del Gestor]]&gt;1,VENTAS[[#This Row],[Precio Venta]]*10%,0)</f>
        <v>0</v>
      </c>
      <c r="K2700" s="42">
        <f>IFERROR(VLOOKUP(VENTAS[[#This Row],[Código del producto Vendido]],STOCK[],13,FALSE),VENTAS[[#This Row],[Precio Venta]]*0.6)-VENTAS[[#This Row],[Comisión Unitaria 10%]]</f>
        <v>28.5</v>
      </c>
      <c r="L2700" s="42">
        <f>VENTAS[[#This Row],[Cantidad]]*(VENTAS[[#This Row],[Precio Venta]]-VENTAS[[#This Row],[Costo Unitario SIN Comision]]-VENTAS[[#This Row],[Comisión Unitaria 10%]]-0.01*VENTAS[[#This Row],[Precio Venta]])</f>
        <v>6.15</v>
      </c>
      <c r="M2700" s="46"/>
      <c r="N2700" s="47" t="s">
        <v>28044</v>
      </c>
    </row>
    <row r="2701" ht="17" customHeight="1" spans="1:14">
      <c r="A2701" s="38">
        <v>45841.6784490741</v>
      </c>
      <c r="B2701" s="39"/>
      <c r="C2701" s="39"/>
      <c r="D2701" s="39" t="s">
        <v>28045</v>
      </c>
      <c r="E2701" s="39" t="s">
        <v>19666</v>
      </c>
      <c r="F2701" s="41" t="s">
        <v>28046</v>
      </c>
      <c r="G2701" s="39">
        <v>1</v>
      </c>
      <c r="H2701" s="42">
        <v>30</v>
      </c>
      <c r="I2701" s="44">
        <f>VENTAS[[#This Row],[Cantidad]]*VENTAS[[#This Row],[Precio Venta]]</f>
        <v>30</v>
      </c>
      <c r="J2701" s="42">
        <f>IF(VENTAS[[#This Row],[Nombre del Gestor]]&gt;1,VENTAS[[#This Row],[Precio Venta]]*10%,0)</f>
        <v>3</v>
      </c>
      <c r="K2701" s="42">
        <f>IFERROR(VLOOKUP(VENTAS[[#This Row],[Código del producto Vendido]],STOCK[],13,FALSE),VENTAS[[#This Row],[Precio Venta]]*0.6)-VENTAS[[#This Row],[Comisión Unitaria 10%]]</f>
        <v>12</v>
      </c>
      <c r="L2701" s="42">
        <f>VENTAS[[#This Row],[Cantidad]]*(VENTAS[[#This Row],[Precio Venta]]-VENTAS[[#This Row],[Costo Unitario SIN Comision]]-VENTAS[[#This Row],[Comisión Unitaria 10%]]-0.01*VENTAS[[#This Row],[Precio Venta]])</f>
        <v>14.7</v>
      </c>
      <c r="M2701" s="46"/>
      <c r="N2701" s="47" t="s">
        <v>28047</v>
      </c>
    </row>
    <row r="2702" ht="34" customHeight="1" spans="1:14">
      <c r="A2702" s="38">
        <v>45841.6784490741</v>
      </c>
      <c r="B2702" s="39"/>
      <c r="C2702" s="39"/>
      <c r="D2702" s="39" t="s">
        <v>28045</v>
      </c>
      <c r="E2702" s="39" t="s">
        <v>20144</v>
      </c>
      <c r="F2702" s="41" t="s">
        <v>28048</v>
      </c>
      <c r="G2702" s="39">
        <v>1</v>
      </c>
      <c r="H2702" s="42">
        <v>35</v>
      </c>
      <c r="I2702" s="44">
        <f>VENTAS[[#This Row],[Cantidad]]*VENTAS[[#This Row],[Precio Venta]]</f>
        <v>35</v>
      </c>
      <c r="J2702" s="42">
        <f>IF(VENTAS[[#This Row],[Nombre del Gestor]]&gt;1,VENTAS[[#This Row],[Precio Venta]]*10%,0)</f>
        <v>3.5</v>
      </c>
      <c r="K2702" s="42">
        <f>IFERROR(VLOOKUP(VENTAS[[#This Row],[Código del producto Vendido]],STOCK[],13,FALSE),VENTAS[[#This Row],[Precio Venta]]*0.6)-VENTAS[[#This Row],[Comisión Unitaria 10%]]</f>
        <v>24.99</v>
      </c>
      <c r="L2702" s="42">
        <f>VENTAS[[#This Row],[Cantidad]]*(VENTAS[[#This Row],[Precio Venta]]-VENTAS[[#This Row],[Costo Unitario SIN Comision]]-VENTAS[[#This Row],[Comisión Unitaria 10%]]-0.01*VENTAS[[#This Row],[Precio Venta]])</f>
        <v>6.16</v>
      </c>
      <c r="M2702" s="46"/>
      <c r="N2702" s="47" t="s">
        <v>28049</v>
      </c>
    </row>
    <row r="2703" ht="34" customHeight="1" spans="1:14">
      <c r="A2703" s="38">
        <v>45841.7229861111</v>
      </c>
      <c r="B2703" s="39"/>
      <c r="C2703" s="39"/>
      <c r="D2703" s="39"/>
      <c r="E2703" s="39" t="s">
        <v>28050</v>
      </c>
      <c r="F2703" s="41" t="s">
        <v>16768</v>
      </c>
      <c r="G2703" s="39">
        <v>1</v>
      </c>
      <c r="H2703" s="42">
        <v>45</v>
      </c>
      <c r="I2703" s="44">
        <f>VENTAS[[#This Row],[Cantidad]]*VENTAS[[#This Row],[Precio Venta]]</f>
        <v>45</v>
      </c>
      <c r="J2703" s="42">
        <f>IF(VENTAS[[#This Row],[Nombre del Gestor]]&gt;1,VENTAS[[#This Row],[Precio Venta]]*10%,0)</f>
        <v>0</v>
      </c>
      <c r="K2703" s="42">
        <f>IFERROR(VLOOKUP(VENTAS[[#This Row],[Código del producto Vendido]],STOCK[],13,FALSE),VENTAS[[#This Row],[Precio Venta]]*0.6)-VENTAS[[#This Row],[Comisión Unitaria 10%]]</f>
        <v>27</v>
      </c>
      <c r="L2703" s="42">
        <f>VENTAS[[#This Row],[Cantidad]]*(VENTAS[[#This Row],[Precio Venta]]-VENTAS[[#This Row],[Costo Unitario SIN Comision]]-VENTAS[[#This Row],[Comisión Unitaria 10%]]-0.01*VENTAS[[#This Row],[Precio Venta]])</f>
        <v>17.55</v>
      </c>
      <c r="M2703" s="46"/>
      <c r="N2703" s="47" t="s">
        <v>28051</v>
      </c>
    </row>
    <row r="2704" ht="17" customHeight="1" spans="1:14">
      <c r="A2704" s="38">
        <v>45841.7229861111</v>
      </c>
      <c r="B2704" s="39"/>
      <c r="C2704" s="39"/>
      <c r="D2704" s="39"/>
      <c r="E2704" s="39" t="s">
        <v>28052</v>
      </c>
      <c r="F2704" s="41" t="s">
        <v>28024</v>
      </c>
      <c r="G2704" s="39">
        <v>1</v>
      </c>
      <c r="H2704" s="42">
        <v>30</v>
      </c>
      <c r="I2704" s="44">
        <f>VENTAS[[#This Row],[Cantidad]]*VENTAS[[#This Row],[Precio Venta]]</f>
        <v>30</v>
      </c>
      <c r="J2704" s="42">
        <f>IF(VENTAS[[#This Row],[Nombre del Gestor]]&gt;1,VENTAS[[#This Row],[Precio Venta]]*10%,0)</f>
        <v>0</v>
      </c>
      <c r="K2704" s="42">
        <f>IFERROR(VLOOKUP(VENTAS[[#This Row],[Código del producto Vendido]],STOCK[],13,FALSE),VENTAS[[#This Row],[Precio Venta]]*0.6)-VENTAS[[#This Row],[Comisión Unitaria 10%]]</f>
        <v>18</v>
      </c>
      <c r="L2704" s="42">
        <f>VENTAS[[#This Row],[Cantidad]]*(VENTAS[[#This Row],[Precio Venta]]-VENTAS[[#This Row],[Costo Unitario SIN Comision]]-VENTAS[[#This Row],[Comisión Unitaria 10%]]-0.01*VENTAS[[#This Row],[Precio Venta]])</f>
        <v>11.7</v>
      </c>
      <c r="M2704" s="46"/>
      <c r="N2704" s="47" t="s">
        <v>28053</v>
      </c>
    </row>
    <row r="2705" ht="34" customHeight="1" spans="1:14">
      <c r="A2705" s="38">
        <v>45841.7229861111</v>
      </c>
      <c r="B2705" s="39"/>
      <c r="C2705" s="39"/>
      <c r="D2705" s="39"/>
      <c r="E2705" s="39" t="s">
        <v>28054</v>
      </c>
      <c r="F2705" s="41" t="s">
        <v>27888</v>
      </c>
      <c r="G2705" s="39">
        <v>1</v>
      </c>
      <c r="H2705" s="42">
        <v>30</v>
      </c>
      <c r="I2705" s="44">
        <f>VENTAS[[#This Row],[Cantidad]]*VENTAS[[#This Row],[Precio Venta]]</f>
        <v>30</v>
      </c>
      <c r="J2705" s="42">
        <f>IF(VENTAS[[#This Row],[Nombre del Gestor]]&gt;1,VENTAS[[#This Row],[Precio Venta]]*10%,0)</f>
        <v>0</v>
      </c>
      <c r="K2705" s="42">
        <f>IFERROR(VLOOKUP(VENTAS[[#This Row],[Código del producto Vendido]],STOCK[],13,FALSE),VENTAS[[#This Row],[Precio Venta]]*0.6)-VENTAS[[#This Row],[Comisión Unitaria 10%]]</f>
        <v>18</v>
      </c>
      <c r="L2705" s="42">
        <f>VENTAS[[#This Row],[Cantidad]]*(VENTAS[[#This Row],[Precio Venta]]-VENTAS[[#This Row],[Costo Unitario SIN Comision]]-VENTAS[[#This Row],[Comisión Unitaria 10%]]-0.01*VENTAS[[#This Row],[Precio Venta]])</f>
        <v>11.7</v>
      </c>
      <c r="M2705" s="46"/>
      <c r="N2705" s="47" t="s">
        <v>28055</v>
      </c>
    </row>
    <row r="2706" ht="17" customHeight="1" spans="1:14">
      <c r="A2706" s="38">
        <v>45841.7229861111</v>
      </c>
      <c r="B2706" s="39"/>
      <c r="C2706" s="39"/>
      <c r="D2706" s="39"/>
      <c r="E2706" s="39" t="s">
        <v>28056</v>
      </c>
      <c r="F2706" s="41" t="s">
        <v>28057</v>
      </c>
      <c r="G2706" s="39">
        <v>1</v>
      </c>
      <c r="H2706" s="42">
        <v>15</v>
      </c>
      <c r="I2706" s="44">
        <f>VENTAS[[#This Row],[Cantidad]]*VENTAS[[#This Row],[Precio Venta]]</f>
        <v>15</v>
      </c>
      <c r="J2706" s="42">
        <f>IF(VENTAS[[#This Row],[Nombre del Gestor]]&gt;1,VENTAS[[#This Row],[Precio Venta]]*10%,0)</f>
        <v>0</v>
      </c>
      <c r="K2706" s="42">
        <f>IFERROR(VLOOKUP(VENTAS[[#This Row],[Código del producto Vendido]],STOCK[],13,FALSE),VENTAS[[#This Row],[Precio Venta]]*0.6)-VENTAS[[#This Row],[Comisión Unitaria 10%]]</f>
        <v>9</v>
      </c>
      <c r="L2706" s="42">
        <f>VENTAS[[#This Row],[Cantidad]]*(VENTAS[[#This Row],[Precio Venta]]-VENTAS[[#This Row],[Costo Unitario SIN Comision]]-VENTAS[[#This Row],[Comisión Unitaria 10%]]-0.01*VENTAS[[#This Row],[Precio Venta]])</f>
        <v>5.85</v>
      </c>
      <c r="M2706" s="46"/>
      <c r="N2706" s="47" t="s">
        <v>28058</v>
      </c>
    </row>
    <row r="2707" ht="34" customHeight="1" spans="1:14">
      <c r="A2707" s="38">
        <v>45841.7229861111</v>
      </c>
      <c r="B2707" s="39"/>
      <c r="C2707" s="39"/>
      <c r="D2707" s="39"/>
      <c r="E2707" s="39" t="s">
        <v>28059</v>
      </c>
      <c r="F2707" s="41" t="s">
        <v>28060</v>
      </c>
      <c r="G2707" s="39">
        <v>1</v>
      </c>
      <c r="H2707" s="42">
        <v>18</v>
      </c>
      <c r="I2707" s="44">
        <f>VENTAS[[#This Row],[Cantidad]]*VENTAS[[#This Row],[Precio Venta]]</f>
        <v>18</v>
      </c>
      <c r="J2707" s="42">
        <f>IF(VENTAS[[#This Row],[Nombre del Gestor]]&gt;1,VENTAS[[#This Row],[Precio Venta]]*10%,0)</f>
        <v>0</v>
      </c>
      <c r="K2707" s="42">
        <f>IFERROR(VLOOKUP(VENTAS[[#This Row],[Código del producto Vendido]],STOCK[],13,FALSE),VENTAS[[#This Row],[Precio Venta]]*0.6)-VENTAS[[#This Row],[Comisión Unitaria 10%]]</f>
        <v>10.8</v>
      </c>
      <c r="L2707" s="42">
        <f>VENTAS[[#This Row],[Cantidad]]*(VENTAS[[#This Row],[Precio Venta]]-VENTAS[[#This Row],[Costo Unitario SIN Comision]]-VENTAS[[#This Row],[Comisión Unitaria 10%]]-0.01*VENTAS[[#This Row],[Precio Venta]])</f>
        <v>7.02</v>
      </c>
      <c r="M2707" s="46"/>
      <c r="N2707" s="47" t="s">
        <v>28061</v>
      </c>
    </row>
    <row r="2708" ht="34" customHeight="1" spans="1:14">
      <c r="A2708" s="38">
        <v>45841.7237037037</v>
      </c>
      <c r="B2708" s="39"/>
      <c r="C2708" s="39"/>
      <c r="D2708" s="39"/>
      <c r="E2708" s="39" t="s">
        <v>18981</v>
      </c>
      <c r="F2708" s="41" t="s">
        <v>28062</v>
      </c>
      <c r="G2708" s="39">
        <v>1</v>
      </c>
      <c r="H2708" s="42">
        <v>18</v>
      </c>
      <c r="I2708" s="44">
        <f>VENTAS[[#This Row],[Cantidad]]*VENTAS[[#This Row],[Precio Venta]]</f>
        <v>18</v>
      </c>
      <c r="J2708" s="42">
        <f>IF(VENTAS[[#This Row],[Nombre del Gestor]]&gt;1,VENTAS[[#This Row],[Precio Venta]]*10%,0)</f>
        <v>0</v>
      </c>
      <c r="K2708" s="42">
        <f>IFERROR(VLOOKUP(VENTAS[[#This Row],[Código del producto Vendido]],STOCK[],13,FALSE),VENTAS[[#This Row],[Precio Venta]]*0.6)-VENTAS[[#This Row],[Comisión Unitaria 10%]]</f>
        <v>13.8</v>
      </c>
      <c r="L2708" s="42">
        <f>VENTAS[[#This Row],[Cantidad]]*(VENTAS[[#This Row],[Precio Venta]]-VENTAS[[#This Row],[Costo Unitario SIN Comision]]-VENTAS[[#This Row],[Comisión Unitaria 10%]]-0.01*VENTAS[[#This Row],[Precio Venta]])</f>
        <v>4.02</v>
      </c>
      <c r="M2708" s="46"/>
      <c r="N2708" s="47" t="s">
        <v>28063</v>
      </c>
    </row>
    <row r="2709" ht="17" customHeight="1" spans="1:14">
      <c r="A2709" s="38">
        <v>45841.7297916667</v>
      </c>
      <c r="B2709" s="39"/>
      <c r="C2709" s="39"/>
      <c r="D2709" s="39"/>
      <c r="E2709" s="39" t="s">
        <v>18654</v>
      </c>
      <c r="F2709" s="41" t="s">
        <v>28064</v>
      </c>
      <c r="G2709" s="39">
        <v>1</v>
      </c>
      <c r="H2709" s="42">
        <v>20</v>
      </c>
      <c r="I2709" s="44">
        <f>VENTAS[[#This Row],[Cantidad]]*VENTAS[[#This Row],[Precio Venta]]</f>
        <v>20</v>
      </c>
      <c r="J2709" s="42">
        <f>IF(VENTAS[[#This Row],[Nombre del Gestor]]&gt;1,VENTAS[[#This Row],[Precio Venta]]*10%,0)</f>
        <v>0</v>
      </c>
      <c r="K2709" s="42">
        <f>IFERROR(VLOOKUP(VENTAS[[#This Row],[Código del producto Vendido]],STOCK[],13,FALSE),VENTAS[[#This Row],[Precio Venta]]*0.6)-VENTAS[[#This Row],[Comisión Unitaria 10%]]</f>
        <v>14</v>
      </c>
      <c r="L2709" s="42">
        <f>VENTAS[[#This Row],[Cantidad]]*(VENTAS[[#This Row],[Precio Venta]]-VENTAS[[#This Row],[Costo Unitario SIN Comision]]-VENTAS[[#This Row],[Comisión Unitaria 10%]]-0.01*VENTAS[[#This Row],[Precio Venta]])</f>
        <v>5.8</v>
      </c>
      <c r="M2709" s="46"/>
      <c r="N2709" s="47" t="s">
        <v>28065</v>
      </c>
    </row>
    <row r="2710" ht="34" customHeight="1" spans="1:14">
      <c r="A2710" s="38">
        <v>45841.7297916667</v>
      </c>
      <c r="B2710" s="39"/>
      <c r="C2710" s="39"/>
      <c r="D2710" s="39"/>
      <c r="E2710" s="39" t="s">
        <v>28066</v>
      </c>
      <c r="F2710" s="41" t="s">
        <v>28067</v>
      </c>
      <c r="G2710" s="39">
        <v>1</v>
      </c>
      <c r="H2710" s="42">
        <v>30</v>
      </c>
      <c r="I2710" s="44">
        <f>VENTAS[[#This Row],[Cantidad]]*VENTAS[[#This Row],[Precio Venta]]</f>
        <v>30</v>
      </c>
      <c r="J2710" s="42">
        <f>IF(VENTAS[[#This Row],[Nombre del Gestor]]&gt;1,VENTAS[[#This Row],[Precio Venta]]*10%,0)</f>
        <v>0</v>
      </c>
      <c r="K2710" s="42">
        <f>IFERROR(VLOOKUP(VENTAS[[#This Row],[Código del producto Vendido]],STOCK[],13,FALSE),VENTAS[[#This Row],[Precio Venta]]*0.6)-VENTAS[[#This Row],[Comisión Unitaria 10%]]</f>
        <v>18</v>
      </c>
      <c r="L2710" s="42">
        <f>VENTAS[[#This Row],[Cantidad]]*(VENTAS[[#This Row],[Precio Venta]]-VENTAS[[#This Row],[Costo Unitario SIN Comision]]-VENTAS[[#This Row],[Comisión Unitaria 10%]]-0.01*VENTAS[[#This Row],[Precio Venta]])</f>
        <v>11.7</v>
      </c>
      <c r="M2710" s="46"/>
      <c r="N2710" s="47" t="s">
        <v>28068</v>
      </c>
    </row>
    <row r="2711" ht="17" customHeight="1" spans="1:14">
      <c r="A2711" s="38">
        <v>45841.7297916667</v>
      </c>
      <c r="B2711" s="39"/>
      <c r="C2711" s="39"/>
      <c r="D2711" s="39"/>
      <c r="E2711" s="39" t="s">
        <v>28069</v>
      </c>
      <c r="F2711" s="41" t="s">
        <v>28070</v>
      </c>
      <c r="G2711" s="39">
        <v>1</v>
      </c>
      <c r="H2711" s="42">
        <v>40</v>
      </c>
      <c r="I2711" s="44">
        <f>VENTAS[[#This Row],[Cantidad]]*VENTAS[[#This Row],[Precio Venta]]</f>
        <v>40</v>
      </c>
      <c r="J2711" s="42">
        <f>IF(VENTAS[[#This Row],[Nombre del Gestor]]&gt;1,VENTAS[[#This Row],[Precio Venta]]*10%,0)</f>
        <v>0</v>
      </c>
      <c r="K2711" s="42">
        <f>IFERROR(VLOOKUP(VENTAS[[#This Row],[Código del producto Vendido]],STOCK[],13,FALSE),VENTAS[[#This Row],[Precio Venta]]*0.6)-VENTAS[[#This Row],[Comisión Unitaria 10%]]</f>
        <v>24</v>
      </c>
      <c r="L2711" s="42">
        <f>VENTAS[[#This Row],[Cantidad]]*(VENTAS[[#This Row],[Precio Venta]]-VENTAS[[#This Row],[Costo Unitario SIN Comision]]-VENTAS[[#This Row],[Comisión Unitaria 10%]]-0.01*VENTAS[[#This Row],[Precio Venta]])</f>
        <v>15.6</v>
      </c>
      <c r="M2711" s="46"/>
      <c r="N2711" s="47" t="s">
        <v>28071</v>
      </c>
    </row>
    <row r="2712" ht="34" customHeight="1" spans="1:14">
      <c r="A2712" s="38">
        <v>45841.7297916667</v>
      </c>
      <c r="B2712" s="39"/>
      <c r="C2712" s="39"/>
      <c r="D2712" s="39"/>
      <c r="E2712" s="39" t="s">
        <v>28072</v>
      </c>
      <c r="F2712" s="41" t="s">
        <v>28073</v>
      </c>
      <c r="G2712" s="39">
        <v>1</v>
      </c>
      <c r="H2712" s="42">
        <v>30</v>
      </c>
      <c r="I2712" s="44">
        <f>VENTAS[[#This Row],[Cantidad]]*VENTAS[[#This Row],[Precio Venta]]</f>
        <v>30</v>
      </c>
      <c r="J2712" s="42">
        <f>IF(VENTAS[[#This Row],[Nombre del Gestor]]&gt;1,VENTAS[[#This Row],[Precio Venta]]*10%,0)</f>
        <v>0</v>
      </c>
      <c r="K2712" s="42">
        <f>IFERROR(VLOOKUP(VENTAS[[#This Row],[Código del producto Vendido]],STOCK[],13,FALSE),VENTAS[[#This Row],[Precio Venta]]*0.6)-VENTAS[[#This Row],[Comisión Unitaria 10%]]</f>
        <v>18</v>
      </c>
      <c r="L2712" s="42">
        <f>VENTAS[[#This Row],[Cantidad]]*(VENTAS[[#This Row],[Precio Venta]]-VENTAS[[#This Row],[Costo Unitario SIN Comision]]-VENTAS[[#This Row],[Comisión Unitaria 10%]]-0.01*VENTAS[[#This Row],[Precio Venta]])</f>
        <v>11.7</v>
      </c>
      <c r="M2712" s="46"/>
      <c r="N2712" s="47" t="s">
        <v>28074</v>
      </c>
    </row>
    <row r="2713" ht="34" customHeight="1" spans="1:14">
      <c r="A2713" s="38">
        <v>45841.7297916667</v>
      </c>
      <c r="B2713" s="39"/>
      <c r="C2713" s="39"/>
      <c r="D2713" s="39"/>
      <c r="E2713" s="39" t="s">
        <v>28075</v>
      </c>
      <c r="F2713" s="41" t="s">
        <v>28076</v>
      </c>
      <c r="G2713" s="39">
        <v>1</v>
      </c>
      <c r="H2713" s="42">
        <v>25</v>
      </c>
      <c r="I2713" s="44">
        <f>VENTAS[[#This Row],[Cantidad]]*VENTAS[[#This Row],[Precio Venta]]</f>
        <v>25</v>
      </c>
      <c r="J2713" s="42">
        <f>IF(VENTAS[[#This Row],[Nombre del Gestor]]&gt;1,VENTAS[[#This Row],[Precio Venta]]*10%,0)</f>
        <v>0</v>
      </c>
      <c r="K2713" s="42">
        <f>IFERROR(VLOOKUP(VENTAS[[#This Row],[Código del producto Vendido]],STOCK[],13,FALSE),VENTAS[[#This Row],[Precio Venta]]*0.6)-VENTAS[[#This Row],[Comisión Unitaria 10%]]</f>
        <v>15</v>
      </c>
      <c r="L2713" s="42">
        <f>VENTAS[[#This Row],[Cantidad]]*(VENTAS[[#This Row],[Precio Venta]]-VENTAS[[#This Row],[Costo Unitario SIN Comision]]-VENTAS[[#This Row],[Comisión Unitaria 10%]]-0.01*VENTAS[[#This Row],[Precio Venta]])</f>
        <v>9.75</v>
      </c>
      <c r="M2713" s="46"/>
      <c r="N2713" s="47" t="s">
        <v>28077</v>
      </c>
    </row>
    <row r="2714" ht="17" customHeight="1" spans="1:14">
      <c r="A2714" s="38">
        <v>45841.7545601852</v>
      </c>
      <c r="B2714" s="39"/>
      <c r="C2714" s="39"/>
      <c r="D2714" s="39" t="s">
        <v>28078</v>
      </c>
      <c r="E2714" s="39" t="s">
        <v>28079</v>
      </c>
      <c r="F2714" s="41" t="s">
        <v>28080</v>
      </c>
      <c r="G2714" s="39">
        <v>1</v>
      </c>
      <c r="H2714" s="42">
        <v>20</v>
      </c>
      <c r="I2714" s="44">
        <f>VENTAS[[#This Row],[Cantidad]]*VENTAS[[#This Row],[Precio Venta]]</f>
        <v>20</v>
      </c>
      <c r="J2714" s="42">
        <f>IF(VENTAS[[#This Row],[Nombre del Gestor]]&gt;1,VENTAS[[#This Row],[Precio Venta]]*10%,0)</f>
        <v>2</v>
      </c>
      <c r="K2714" s="42">
        <f>IFERROR(VLOOKUP(VENTAS[[#This Row],[Código del producto Vendido]],STOCK[],13,FALSE),VENTAS[[#This Row],[Precio Venta]]*0.6)-VENTAS[[#This Row],[Comisión Unitaria 10%]]</f>
        <v>10</v>
      </c>
      <c r="L2714" s="42">
        <f>VENTAS[[#This Row],[Cantidad]]*(VENTAS[[#This Row],[Precio Venta]]-VENTAS[[#This Row],[Costo Unitario SIN Comision]]-VENTAS[[#This Row],[Comisión Unitaria 10%]]-0.01*VENTAS[[#This Row],[Precio Venta]])</f>
        <v>7.8</v>
      </c>
      <c r="M2714" s="46"/>
      <c r="N2714" s="47" t="s">
        <v>28081</v>
      </c>
    </row>
    <row r="2715" ht="34" customHeight="1" spans="1:14">
      <c r="A2715" s="38">
        <v>45841.7545601852</v>
      </c>
      <c r="B2715" s="39"/>
      <c r="C2715" s="39"/>
      <c r="D2715" s="39" t="s">
        <v>28078</v>
      </c>
      <c r="E2715" s="39" t="s">
        <v>19269</v>
      </c>
      <c r="F2715" s="41" t="s">
        <v>28082</v>
      </c>
      <c r="G2715" s="39">
        <v>1</v>
      </c>
      <c r="H2715" s="42">
        <v>33</v>
      </c>
      <c r="I2715" s="44">
        <f>VENTAS[[#This Row],[Cantidad]]*VENTAS[[#This Row],[Precio Venta]]</f>
        <v>33</v>
      </c>
      <c r="J2715" s="42">
        <f>IF(VENTAS[[#This Row],[Nombre del Gestor]]&gt;1,VENTAS[[#This Row],[Precio Venta]]*10%,0)</f>
        <v>3.3</v>
      </c>
      <c r="K2715" s="42">
        <f>IFERROR(VLOOKUP(VENTAS[[#This Row],[Código del producto Vendido]],STOCK[],13,FALSE),VENTAS[[#This Row],[Precio Venta]]*0.6)-VENTAS[[#This Row],[Comisión Unitaria 10%]]</f>
        <v>30</v>
      </c>
      <c r="L2715" s="42">
        <f>VENTAS[[#This Row],[Cantidad]]*(VENTAS[[#This Row],[Precio Venta]]-VENTAS[[#This Row],[Costo Unitario SIN Comision]]-VENTAS[[#This Row],[Comisión Unitaria 10%]]-0.01*VENTAS[[#This Row],[Precio Venta]])</f>
        <v>-0.629999999999997</v>
      </c>
      <c r="M2715" s="46"/>
      <c r="N2715" s="47" t="s">
        <v>28083</v>
      </c>
    </row>
    <row r="2716" ht="17" customHeight="1" spans="1:14">
      <c r="A2716" s="38">
        <v>45841.7596180556</v>
      </c>
      <c r="B2716" s="39"/>
      <c r="C2716" s="39"/>
      <c r="D2716" s="39" t="s">
        <v>25960</v>
      </c>
      <c r="E2716" s="39" t="s">
        <v>28084</v>
      </c>
      <c r="F2716" s="41" t="s">
        <v>28085</v>
      </c>
      <c r="G2716" s="39">
        <v>1</v>
      </c>
      <c r="H2716" s="42">
        <v>22</v>
      </c>
      <c r="I2716" s="44">
        <f>VENTAS[[#This Row],[Cantidad]]*VENTAS[[#This Row],[Precio Venta]]</f>
        <v>22</v>
      </c>
      <c r="J2716" s="42">
        <f>IF(VENTAS[[#This Row],[Nombre del Gestor]]&gt;1,VENTAS[[#This Row],[Precio Venta]]*10%,0)</f>
        <v>2.2</v>
      </c>
      <c r="K2716" s="42">
        <f>IFERROR(VLOOKUP(VENTAS[[#This Row],[Código del producto Vendido]],STOCK[],13,FALSE),VENTAS[[#This Row],[Precio Venta]]*0.6)-VENTAS[[#This Row],[Comisión Unitaria 10%]]</f>
        <v>11</v>
      </c>
      <c r="L2716" s="42">
        <f>VENTAS[[#This Row],[Cantidad]]*(VENTAS[[#This Row],[Precio Venta]]-VENTAS[[#This Row],[Costo Unitario SIN Comision]]-VENTAS[[#This Row],[Comisión Unitaria 10%]]-0.01*VENTAS[[#This Row],[Precio Venta]])</f>
        <v>8.58</v>
      </c>
      <c r="M2716" s="46"/>
      <c r="N2716" s="47" t="s">
        <v>28086</v>
      </c>
    </row>
    <row r="2717" ht="34" customHeight="1" spans="1:14">
      <c r="A2717" s="38">
        <v>45841.7596180556</v>
      </c>
      <c r="B2717" s="39"/>
      <c r="C2717" s="39"/>
      <c r="D2717" s="39" t="s">
        <v>25960</v>
      </c>
      <c r="E2717" s="39" t="s">
        <v>19154</v>
      </c>
      <c r="F2717" s="41" t="s">
        <v>28087</v>
      </c>
      <c r="G2717" s="39">
        <v>1</v>
      </c>
      <c r="H2717" s="42">
        <v>35</v>
      </c>
      <c r="I2717" s="44">
        <f>VENTAS[[#This Row],[Cantidad]]*VENTAS[[#This Row],[Precio Venta]]</f>
        <v>35</v>
      </c>
      <c r="J2717" s="42">
        <f>IF(VENTAS[[#This Row],[Nombre del Gestor]]&gt;1,VENTAS[[#This Row],[Precio Venta]]*10%,0)</f>
        <v>3.5</v>
      </c>
      <c r="K2717" s="42">
        <f>IFERROR(VLOOKUP(VENTAS[[#This Row],[Código del producto Vendido]],STOCK[],13,FALSE),VENTAS[[#This Row],[Precio Venta]]*0.6)-VENTAS[[#This Row],[Comisión Unitaria 10%]]</f>
        <v>12</v>
      </c>
      <c r="L2717" s="42">
        <f>VENTAS[[#This Row],[Cantidad]]*(VENTAS[[#This Row],[Precio Venta]]-VENTAS[[#This Row],[Costo Unitario SIN Comision]]-VENTAS[[#This Row],[Comisión Unitaria 10%]]-0.01*VENTAS[[#This Row],[Precio Venta]])</f>
        <v>19.15</v>
      </c>
      <c r="M2717" s="46"/>
      <c r="N2717" s="47" t="s">
        <v>28088</v>
      </c>
    </row>
    <row r="2718" ht="34" customHeight="1" spans="1:14">
      <c r="A2718" s="38">
        <v>45841.7596180556</v>
      </c>
      <c r="B2718" s="39"/>
      <c r="C2718" s="39"/>
      <c r="D2718" s="39" t="s">
        <v>25960</v>
      </c>
      <c r="E2718" s="39" t="s">
        <v>28089</v>
      </c>
      <c r="F2718" s="41" t="s">
        <v>28090</v>
      </c>
      <c r="G2718" s="39">
        <v>1</v>
      </c>
      <c r="H2718" s="42">
        <v>25</v>
      </c>
      <c r="I2718" s="44">
        <f>VENTAS[[#This Row],[Cantidad]]*VENTAS[[#This Row],[Precio Venta]]</f>
        <v>25</v>
      </c>
      <c r="J2718" s="42">
        <f>IF(VENTAS[[#This Row],[Nombre del Gestor]]&gt;1,VENTAS[[#This Row],[Precio Venta]]*10%,0)</f>
        <v>2.5</v>
      </c>
      <c r="K2718" s="42">
        <f>IFERROR(VLOOKUP(VENTAS[[#This Row],[Código del producto Vendido]],STOCK[],13,FALSE),VENTAS[[#This Row],[Precio Venta]]*0.6)-VENTAS[[#This Row],[Comisión Unitaria 10%]]</f>
        <v>12.5</v>
      </c>
      <c r="L2718" s="42">
        <f>VENTAS[[#This Row],[Cantidad]]*(VENTAS[[#This Row],[Precio Venta]]-VENTAS[[#This Row],[Costo Unitario SIN Comision]]-VENTAS[[#This Row],[Comisión Unitaria 10%]]-0.01*VENTAS[[#This Row],[Precio Venta]])</f>
        <v>9.75</v>
      </c>
      <c r="M2718" s="46"/>
      <c r="N2718" s="47" t="s">
        <v>28091</v>
      </c>
    </row>
    <row r="2719" ht="17" customHeight="1" spans="1:14">
      <c r="A2719" s="38">
        <v>45841.7596180556</v>
      </c>
      <c r="B2719" s="39"/>
      <c r="C2719" s="39"/>
      <c r="D2719" s="39" t="s">
        <v>25960</v>
      </c>
      <c r="E2719" s="39" t="s">
        <v>28092</v>
      </c>
      <c r="F2719" s="41" t="s">
        <v>20523</v>
      </c>
      <c r="G2719" s="39">
        <v>1</v>
      </c>
      <c r="H2719" s="42">
        <v>35</v>
      </c>
      <c r="I2719" s="44">
        <f>VENTAS[[#This Row],[Cantidad]]*VENTAS[[#This Row],[Precio Venta]]</f>
        <v>35</v>
      </c>
      <c r="J2719" s="42">
        <f>IF(VENTAS[[#This Row],[Nombre del Gestor]]&gt;1,VENTAS[[#This Row],[Precio Venta]]*10%,0)</f>
        <v>3.5</v>
      </c>
      <c r="K2719" s="42">
        <f>IFERROR(VLOOKUP(VENTAS[[#This Row],[Código del producto Vendido]],STOCK[],13,FALSE),VENTAS[[#This Row],[Precio Venta]]*0.6)-VENTAS[[#This Row],[Comisión Unitaria 10%]]</f>
        <v>17.5</v>
      </c>
      <c r="L2719" s="42">
        <f>VENTAS[[#This Row],[Cantidad]]*(VENTAS[[#This Row],[Precio Venta]]-VENTAS[[#This Row],[Costo Unitario SIN Comision]]-VENTAS[[#This Row],[Comisión Unitaria 10%]]-0.01*VENTAS[[#This Row],[Precio Venta]])</f>
        <v>13.65</v>
      </c>
      <c r="M2719" s="46"/>
      <c r="N2719" s="47" t="s">
        <v>28093</v>
      </c>
    </row>
    <row r="2720" ht="34" customHeight="1" spans="1:14">
      <c r="A2720" s="38">
        <v>45842.4125115741</v>
      </c>
      <c r="B2720" s="39"/>
      <c r="C2720" s="39"/>
      <c r="D2720" s="39"/>
      <c r="E2720" s="39" t="s">
        <v>28094</v>
      </c>
      <c r="F2720" s="41" t="s">
        <v>21049</v>
      </c>
      <c r="G2720" s="39">
        <v>1</v>
      </c>
      <c r="H2720" s="42">
        <v>35</v>
      </c>
      <c r="I2720" s="44">
        <f>VENTAS[[#This Row],[Cantidad]]*VENTAS[[#This Row],[Precio Venta]]</f>
        <v>35</v>
      </c>
      <c r="J2720" s="42">
        <f>IF(VENTAS[[#This Row],[Nombre del Gestor]]&gt;1,VENTAS[[#This Row],[Precio Venta]]*10%,0)</f>
        <v>0</v>
      </c>
      <c r="K2720" s="42">
        <f>IFERROR(VLOOKUP(VENTAS[[#This Row],[Código del producto Vendido]],STOCK[],13,FALSE),VENTAS[[#This Row],[Precio Venta]]*0.6)-VENTAS[[#This Row],[Comisión Unitaria 10%]]</f>
        <v>21</v>
      </c>
      <c r="L2720" s="42">
        <f>VENTAS[[#This Row],[Cantidad]]*(VENTAS[[#This Row],[Precio Venta]]-VENTAS[[#This Row],[Costo Unitario SIN Comision]]-VENTAS[[#This Row],[Comisión Unitaria 10%]]-0.01*VENTAS[[#This Row],[Precio Venta]])</f>
        <v>13.65</v>
      </c>
      <c r="M2720" s="46"/>
      <c r="N2720" s="47" t="s">
        <v>28095</v>
      </c>
    </row>
    <row r="2721" ht="17" customHeight="1" spans="1:14">
      <c r="A2721" s="38">
        <v>45842.5335763889</v>
      </c>
      <c r="B2721" s="39"/>
      <c r="C2721" s="39"/>
      <c r="D2721" s="39" t="s">
        <v>25960</v>
      </c>
      <c r="E2721" s="39" t="s">
        <v>28096</v>
      </c>
      <c r="F2721" s="41" t="s">
        <v>28097</v>
      </c>
      <c r="G2721" s="39">
        <v>1</v>
      </c>
      <c r="H2721" s="42">
        <v>35</v>
      </c>
      <c r="I2721" s="44">
        <f>VENTAS[[#This Row],[Cantidad]]*VENTAS[[#This Row],[Precio Venta]]</f>
        <v>35</v>
      </c>
      <c r="J2721" s="42">
        <f>IF(VENTAS[[#This Row],[Nombre del Gestor]]&gt;1,VENTAS[[#This Row],[Precio Venta]]*10%,0)</f>
        <v>3.5</v>
      </c>
      <c r="K2721" s="42">
        <f>IFERROR(VLOOKUP(VENTAS[[#This Row],[Código del producto Vendido]],STOCK[],13,FALSE),VENTAS[[#This Row],[Precio Venta]]*0.6)-VENTAS[[#This Row],[Comisión Unitaria 10%]]</f>
        <v>17.5</v>
      </c>
      <c r="L2721" s="42">
        <f>VENTAS[[#This Row],[Cantidad]]*(VENTAS[[#This Row],[Precio Venta]]-VENTAS[[#This Row],[Costo Unitario SIN Comision]]-VENTAS[[#This Row],[Comisión Unitaria 10%]]-0.01*VENTAS[[#This Row],[Precio Venta]])</f>
        <v>13.65</v>
      </c>
      <c r="M2721" s="46"/>
      <c r="N2721" s="47" t="s">
        <v>28098</v>
      </c>
    </row>
    <row r="2722" ht="34" customHeight="1" spans="1:14">
      <c r="A2722" s="38">
        <v>45842.6170601852</v>
      </c>
      <c r="B2722" s="39"/>
      <c r="C2722" s="39"/>
      <c r="D2722" s="39"/>
      <c r="E2722" s="39" t="s">
        <v>28099</v>
      </c>
      <c r="F2722" s="41" t="s">
        <v>20155</v>
      </c>
      <c r="G2722" s="39">
        <v>1</v>
      </c>
      <c r="H2722" s="42">
        <v>25</v>
      </c>
      <c r="I2722" s="44">
        <f>VENTAS[[#This Row],[Cantidad]]*VENTAS[[#This Row],[Precio Venta]]</f>
        <v>25</v>
      </c>
      <c r="J2722" s="42">
        <f>IF(VENTAS[[#This Row],[Nombre del Gestor]]&gt;1,VENTAS[[#This Row],[Precio Venta]]*10%,0)</f>
        <v>0</v>
      </c>
      <c r="K2722" s="42">
        <f>IFERROR(VLOOKUP(VENTAS[[#This Row],[Código del producto Vendido]],STOCK[],13,FALSE),VENTAS[[#This Row],[Precio Venta]]*0.6)-VENTAS[[#This Row],[Comisión Unitaria 10%]]</f>
        <v>15</v>
      </c>
      <c r="L2722" s="42">
        <f>VENTAS[[#This Row],[Cantidad]]*(VENTAS[[#This Row],[Precio Venta]]-VENTAS[[#This Row],[Costo Unitario SIN Comision]]-VENTAS[[#This Row],[Comisión Unitaria 10%]]-0.01*VENTAS[[#This Row],[Precio Venta]])</f>
        <v>9.75</v>
      </c>
      <c r="M2722" s="46"/>
      <c r="N2722" s="47" t="s">
        <v>28100</v>
      </c>
    </row>
    <row r="2723" ht="34" customHeight="1" spans="1:14">
      <c r="A2723" s="38">
        <v>45842.6265972222</v>
      </c>
      <c r="B2723" s="39"/>
      <c r="C2723" s="39"/>
      <c r="D2723" s="39"/>
      <c r="E2723" s="39" t="s">
        <v>28101</v>
      </c>
      <c r="F2723" s="41" t="s">
        <v>28102</v>
      </c>
      <c r="G2723" s="39">
        <v>1</v>
      </c>
      <c r="H2723" s="42">
        <v>10</v>
      </c>
      <c r="I2723" s="44">
        <f>VENTAS[[#This Row],[Cantidad]]*VENTAS[[#This Row],[Precio Venta]]</f>
        <v>10</v>
      </c>
      <c r="J2723" s="42">
        <f>IF(VENTAS[[#This Row],[Nombre del Gestor]]&gt;1,VENTAS[[#This Row],[Precio Venta]]*10%,0)</f>
        <v>0</v>
      </c>
      <c r="K2723" s="42">
        <f>IFERROR(VLOOKUP(VENTAS[[#This Row],[Código del producto Vendido]],STOCK[],13,FALSE),VENTAS[[#This Row],[Precio Venta]]*0.6)-VENTAS[[#This Row],[Comisión Unitaria 10%]]</f>
        <v>6</v>
      </c>
      <c r="L2723" s="42">
        <f>VENTAS[[#This Row],[Cantidad]]*(VENTAS[[#This Row],[Precio Venta]]-VENTAS[[#This Row],[Costo Unitario SIN Comision]]-VENTAS[[#This Row],[Comisión Unitaria 10%]]-0.01*VENTAS[[#This Row],[Precio Venta]])</f>
        <v>3.9</v>
      </c>
      <c r="M2723" s="46"/>
      <c r="N2723" s="47" t="s">
        <v>28103</v>
      </c>
    </row>
    <row r="2724" ht="17" customHeight="1" spans="1:14">
      <c r="A2724" s="38">
        <v>45842.6807638889</v>
      </c>
      <c r="B2724" s="39"/>
      <c r="C2724" s="39"/>
      <c r="D2724" s="39" t="s">
        <v>23671</v>
      </c>
      <c r="E2724" s="39" t="s">
        <v>28104</v>
      </c>
      <c r="F2724" s="41" t="s">
        <v>28105</v>
      </c>
      <c r="G2724" s="39">
        <v>1</v>
      </c>
      <c r="H2724" s="42">
        <v>30</v>
      </c>
      <c r="I2724" s="44">
        <f>VENTAS[[#This Row],[Cantidad]]*VENTAS[[#This Row],[Precio Venta]]</f>
        <v>30</v>
      </c>
      <c r="J2724" s="42">
        <f>IF(VENTAS[[#This Row],[Nombre del Gestor]]&gt;1,VENTAS[[#This Row],[Precio Venta]]*10%,0)</f>
        <v>3</v>
      </c>
      <c r="K2724" s="42">
        <f>IFERROR(VLOOKUP(VENTAS[[#This Row],[Código del producto Vendido]],STOCK[],13,FALSE),VENTAS[[#This Row],[Precio Venta]]*0.6)-VENTAS[[#This Row],[Comisión Unitaria 10%]]</f>
        <v>15</v>
      </c>
      <c r="L2724" s="42">
        <f>VENTAS[[#This Row],[Cantidad]]*(VENTAS[[#This Row],[Precio Venta]]-VENTAS[[#This Row],[Costo Unitario SIN Comision]]-VENTAS[[#This Row],[Comisión Unitaria 10%]]-0.01*VENTAS[[#This Row],[Precio Venta]])</f>
        <v>11.7</v>
      </c>
      <c r="M2724" s="46"/>
      <c r="N2724" s="47" t="s">
        <v>28106</v>
      </c>
    </row>
    <row r="2725" ht="34" customHeight="1" spans="1:14">
      <c r="A2725" s="38">
        <v>45842.6807638889</v>
      </c>
      <c r="B2725" s="39"/>
      <c r="C2725" s="39"/>
      <c r="D2725" s="39" t="s">
        <v>23671</v>
      </c>
      <c r="E2725" s="39" t="s">
        <v>18431</v>
      </c>
      <c r="F2725" s="41" t="s">
        <v>28107</v>
      </c>
      <c r="G2725" s="39">
        <v>1</v>
      </c>
      <c r="H2725" s="42">
        <v>30</v>
      </c>
      <c r="I2725" s="44">
        <f>VENTAS[[#This Row],[Cantidad]]*VENTAS[[#This Row],[Precio Venta]]</f>
        <v>30</v>
      </c>
      <c r="J2725" s="42">
        <f>IF(VENTAS[[#This Row],[Nombre del Gestor]]&gt;1,VENTAS[[#This Row],[Precio Venta]]*10%,0)</f>
        <v>3</v>
      </c>
      <c r="K2725" s="42">
        <f>IFERROR(VLOOKUP(VENTAS[[#This Row],[Código del producto Vendido]],STOCK[],13,FALSE),VENTAS[[#This Row],[Precio Venta]]*0.6)-VENTAS[[#This Row],[Comisión Unitaria 10%]]</f>
        <v>12</v>
      </c>
      <c r="L2725" s="42">
        <f>VENTAS[[#This Row],[Cantidad]]*(VENTAS[[#This Row],[Precio Venta]]-VENTAS[[#This Row],[Costo Unitario SIN Comision]]-VENTAS[[#This Row],[Comisión Unitaria 10%]]-0.01*VENTAS[[#This Row],[Precio Venta]])</f>
        <v>14.7</v>
      </c>
      <c r="M2725" s="46"/>
      <c r="N2725" s="47" t="s">
        <v>28108</v>
      </c>
    </row>
    <row r="2726" ht="17" customHeight="1" spans="1:14">
      <c r="A2726" s="38">
        <v>45842.6807638889</v>
      </c>
      <c r="B2726" s="39"/>
      <c r="C2726" s="39"/>
      <c r="D2726" s="39" t="s">
        <v>23671</v>
      </c>
      <c r="E2726" s="39" t="s">
        <v>28109</v>
      </c>
      <c r="F2726" s="41" t="s">
        <v>28110</v>
      </c>
      <c r="G2726" s="39">
        <v>1</v>
      </c>
      <c r="H2726" s="42">
        <v>35</v>
      </c>
      <c r="I2726" s="44">
        <f>VENTAS[[#This Row],[Cantidad]]*VENTAS[[#This Row],[Precio Venta]]</f>
        <v>35</v>
      </c>
      <c r="J2726" s="42">
        <f>IF(VENTAS[[#This Row],[Nombre del Gestor]]&gt;1,VENTAS[[#This Row],[Precio Venta]]*10%,0)</f>
        <v>3.5</v>
      </c>
      <c r="K2726" s="42">
        <f>IFERROR(VLOOKUP(VENTAS[[#This Row],[Código del producto Vendido]],STOCK[],13,FALSE),VENTAS[[#This Row],[Precio Venta]]*0.6)-VENTAS[[#This Row],[Comisión Unitaria 10%]]</f>
        <v>17.5</v>
      </c>
      <c r="L2726" s="42">
        <f>VENTAS[[#This Row],[Cantidad]]*(VENTAS[[#This Row],[Precio Venta]]-VENTAS[[#This Row],[Costo Unitario SIN Comision]]-VENTAS[[#This Row],[Comisión Unitaria 10%]]-0.01*VENTAS[[#This Row],[Precio Venta]])</f>
        <v>13.65</v>
      </c>
      <c r="M2726" s="46"/>
      <c r="N2726" s="47" t="s">
        <v>28111</v>
      </c>
    </row>
    <row r="2727" ht="34" customHeight="1" spans="1:14">
      <c r="A2727" s="38">
        <v>45842.7168865741</v>
      </c>
      <c r="B2727" s="39"/>
      <c r="C2727" s="39"/>
      <c r="D2727" s="39"/>
      <c r="E2727" s="39" t="s">
        <v>28112</v>
      </c>
      <c r="F2727" s="41" t="s">
        <v>28113</v>
      </c>
      <c r="G2727" s="39">
        <v>1</v>
      </c>
      <c r="H2727" s="42">
        <v>30</v>
      </c>
      <c r="I2727" s="44">
        <f>VENTAS[[#This Row],[Cantidad]]*VENTAS[[#This Row],[Precio Venta]]</f>
        <v>30</v>
      </c>
      <c r="J2727" s="42">
        <f>IF(VENTAS[[#This Row],[Nombre del Gestor]]&gt;1,VENTAS[[#This Row],[Precio Venta]]*10%,0)</f>
        <v>0</v>
      </c>
      <c r="K2727" s="42">
        <f>IFERROR(VLOOKUP(VENTAS[[#This Row],[Código del producto Vendido]],STOCK[],13,FALSE),VENTAS[[#This Row],[Precio Venta]]*0.6)-VENTAS[[#This Row],[Comisión Unitaria 10%]]</f>
        <v>18</v>
      </c>
      <c r="L2727" s="42">
        <f>VENTAS[[#This Row],[Cantidad]]*(VENTAS[[#This Row],[Precio Venta]]-VENTAS[[#This Row],[Costo Unitario SIN Comision]]-VENTAS[[#This Row],[Comisión Unitaria 10%]]-0.01*VENTAS[[#This Row],[Precio Venta]])</f>
        <v>11.7</v>
      </c>
      <c r="M2727" s="46"/>
      <c r="N2727" s="47" t="s">
        <v>28114</v>
      </c>
    </row>
    <row r="2728" ht="34" customHeight="1" spans="1:14">
      <c r="A2728" s="38">
        <v>45842.7168865741</v>
      </c>
      <c r="B2728" s="39"/>
      <c r="C2728" s="39"/>
      <c r="D2728" s="39"/>
      <c r="E2728" s="39" t="s">
        <v>27528</v>
      </c>
      <c r="F2728" s="41" t="s">
        <v>28115</v>
      </c>
      <c r="G2728" s="39">
        <v>1</v>
      </c>
      <c r="H2728" s="42">
        <v>20</v>
      </c>
      <c r="I2728" s="44">
        <f>VENTAS[[#This Row],[Cantidad]]*VENTAS[[#This Row],[Precio Venta]]</f>
        <v>20</v>
      </c>
      <c r="J2728" s="42">
        <f>IF(VENTAS[[#This Row],[Nombre del Gestor]]&gt;1,VENTAS[[#This Row],[Precio Venta]]*10%,0)</f>
        <v>0</v>
      </c>
      <c r="K2728" s="42">
        <f>IFERROR(VLOOKUP(VENTAS[[#This Row],[Código del producto Vendido]],STOCK[],13,FALSE),VENTAS[[#This Row],[Precio Venta]]*0.6)-VENTAS[[#This Row],[Comisión Unitaria 10%]]</f>
        <v>12</v>
      </c>
      <c r="L2728" s="42">
        <f>VENTAS[[#This Row],[Cantidad]]*(VENTAS[[#This Row],[Precio Venta]]-VENTAS[[#This Row],[Costo Unitario SIN Comision]]-VENTAS[[#This Row],[Comisión Unitaria 10%]]-0.01*VENTAS[[#This Row],[Precio Venta]])</f>
        <v>7.8</v>
      </c>
      <c r="M2728" s="46"/>
      <c r="N2728" s="47" t="s">
        <v>28116</v>
      </c>
    </row>
    <row r="2729" ht="17" customHeight="1" spans="1:14">
      <c r="A2729" s="38">
        <v>45842.7168865741</v>
      </c>
      <c r="B2729" s="39"/>
      <c r="C2729" s="39"/>
      <c r="D2729" s="39"/>
      <c r="E2729" s="39" t="s">
        <v>27829</v>
      </c>
      <c r="F2729" s="41" t="s">
        <v>27830</v>
      </c>
      <c r="G2729" s="39">
        <v>1</v>
      </c>
      <c r="H2729" s="42">
        <v>30</v>
      </c>
      <c r="I2729" s="44">
        <f>VENTAS[[#This Row],[Cantidad]]*VENTAS[[#This Row],[Precio Venta]]</f>
        <v>30</v>
      </c>
      <c r="J2729" s="42">
        <f>IF(VENTAS[[#This Row],[Nombre del Gestor]]&gt;1,VENTAS[[#This Row],[Precio Venta]]*10%,0)</f>
        <v>0</v>
      </c>
      <c r="K2729" s="42">
        <f>IFERROR(VLOOKUP(VENTAS[[#This Row],[Código del producto Vendido]],STOCK[],13,FALSE),VENTAS[[#This Row],[Precio Venta]]*0.6)-VENTAS[[#This Row],[Comisión Unitaria 10%]]</f>
        <v>18</v>
      </c>
      <c r="L2729" s="42">
        <f>VENTAS[[#This Row],[Cantidad]]*(VENTAS[[#This Row],[Precio Venta]]-VENTAS[[#This Row],[Costo Unitario SIN Comision]]-VENTAS[[#This Row],[Comisión Unitaria 10%]]-0.01*VENTAS[[#This Row],[Precio Venta]])</f>
        <v>11.7</v>
      </c>
      <c r="M2729" s="46"/>
      <c r="N2729" s="47" t="s">
        <v>28117</v>
      </c>
    </row>
    <row r="2730" ht="34" customHeight="1" spans="1:14">
      <c r="A2730" s="38">
        <v>45842.7168865741</v>
      </c>
      <c r="B2730" s="39"/>
      <c r="C2730" s="39"/>
      <c r="D2730" s="39"/>
      <c r="E2730" s="39" t="s">
        <v>28066</v>
      </c>
      <c r="F2730" s="41" t="s">
        <v>28067</v>
      </c>
      <c r="G2730" s="39">
        <v>1</v>
      </c>
      <c r="H2730" s="42">
        <v>30</v>
      </c>
      <c r="I2730" s="44">
        <f>VENTAS[[#This Row],[Cantidad]]*VENTAS[[#This Row],[Precio Venta]]</f>
        <v>30</v>
      </c>
      <c r="J2730" s="42">
        <f>IF(VENTAS[[#This Row],[Nombre del Gestor]]&gt;1,VENTAS[[#This Row],[Precio Venta]]*10%,0)</f>
        <v>0</v>
      </c>
      <c r="K2730" s="42">
        <f>IFERROR(VLOOKUP(VENTAS[[#This Row],[Código del producto Vendido]],STOCK[],13,FALSE),VENTAS[[#This Row],[Precio Venta]]*0.6)-VENTAS[[#This Row],[Comisión Unitaria 10%]]</f>
        <v>18</v>
      </c>
      <c r="L2730" s="42">
        <f>VENTAS[[#This Row],[Cantidad]]*(VENTAS[[#This Row],[Precio Venta]]-VENTAS[[#This Row],[Costo Unitario SIN Comision]]-VENTAS[[#This Row],[Comisión Unitaria 10%]]-0.01*VENTAS[[#This Row],[Precio Venta]])</f>
        <v>11.7</v>
      </c>
      <c r="M2730" s="46"/>
      <c r="N2730" s="47" t="s">
        <v>28118</v>
      </c>
    </row>
    <row r="2731" ht="17" customHeight="1" spans="1:14">
      <c r="A2731" s="38">
        <v>45842.7168865741</v>
      </c>
      <c r="B2731" s="39"/>
      <c r="C2731" s="39"/>
      <c r="D2731" s="39"/>
      <c r="E2731" s="39" t="s">
        <v>28119</v>
      </c>
      <c r="F2731" s="41" t="s">
        <v>21140</v>
      </c>
      <c r="G2731" s="39">
        <v>1</v>
      </c>
      <c r="H2731" s="42">
        <v>20</v>
      </c>
      <c r="I2731" s="44">
        <f>VENTAS[[#This Row],[Cantidad]]*VENTAS[[#This Row],[Precio Venta]]</f>
        <v>20</v>
      </c>
      <c r="J2731" s="42">
        <f>IF(VENTAS[[#This Row],[Nombre del Gestor]]&gt;1,VENTAS[[#This Row],[Precio Venta]]*10%,0)</f>
        <v>0</v>
      </c>
      <c r="K2731" s="42">
        <f>IFERROR(VLOOKUP(VENTAS[[#This Row],[Código del producto Vendido]],STOCK[],13,FALSE),VENTAS[[#This Row],[Precio Venta]]*0.6)-VENTAS[[#This Row],[Comisión Unitaria 10%]]</f>
        <v>12</v>
      </c>
      <c r="L2731" s="42">
        <f>VENTAS[[#This Row],[Cantidad]]*(VENTAS[[#This Row],[Precio Venta]]-VENTAS[[#This Row],[Costo Unitario SIN Comision]]-VENTAS[[#This Row],[Comisión Unitaria 10%]]-0.01*VENTAS[[#This Row],[Precio Venta]])</f>
        <v>7.8</v>
      </c>
      <c r="M2731" s="46"/>
      <c r="N2731" s="47" t="s">
        <v>28120</v>
      </c>
    </row>
    <row r="2732" ht="34" customHeight="1" spans="1:14">
      <c r="A2732" s="38">
        <v>45842.7168865741</v>
      </c>
      <c r="B2732" s="39"/>
      <c r="C2732" s="39"/>
      <c r="D2732" s="39"/>
      <c r="E2732" s="39" t="s">
        <v>28121</v>
      </c>
      <c r="F2732" s="41" t="s">
        <v>28122</v>
      </c>
      <c r="G2732" s="39">
        <v>1</v>
      </c>
      <c r="H2732" s="42">
        <v>35</v>
      </c>
      <c r="I2732" s="44">
        <f>VENTAS[[#This Row],[Cantidad]]*VENTAS[[#This Row],[Precio Venta]]</f>
        <v>35</v>
      </c>
      <c r="J2732" s="42">
        <f>IF(VENTAS[[#This Row],[Nombre del Gestor]]&gt;1,VENTAS[[#This Row],[Precio Venta]]*10%,0)</f>
        <v>0</v>
      </c>
      <c r="K2732" s="42">
        <f>IFERROR(VLOOKUP(VENTAS[[#This Row],[Código del producto Vendido]],STOCK[],13,FALSE),VENTAS[[#This Row],[Precio Venta]]*0.6)-VENTAS[[#This Row],[Comisión Unitaria 10%]]</f>
        <v>21</v>
      </c>
      <c r="L2732" s="42">
        <f>VENTAS[[#This Row],[Cantidad]]*(VENTAS[[#This Row],[Precio Venta]]-VENTAS[[#This Row],[Costo Unitario SIN Comision]]-VENTAS[[#This Row],[Comisión Unitaria 10%]]-0.01*VENTAS[[#This Row],[Precio Venta]])</f>
        <v>13.65</v>
      </c>
      <c r="M2732" s="46"/>
      <c r="N2732" s="47" t="s">
        <v>28123</v>
      </c>
    </row>
    <row r="2733" ht="34" customHeight="1" spans="1:14">
      <c r="A2733" s="38">
        <v>45843.4508564815</v>
      </c>
      <c r="B2733" s="39"/>
      <c r="C2733" s="39"/>
      <c r="D2733" s="39" t="s">
        <v>26595</v>
      </c>
      <c r="E2733" s="39" t="s">
        <v>19891</v>
      </c>
      <c r="F2733" s="41" t="s">
        <v>28124</v>
      </c>
      <c r="G2733" s="39">
        <v>1</v>
      </c>
      <c r="H2733" s="42">
        <v>40</v>
      </c>
      <c r="I2733" s="44">
        <f>VENTAS[[#This Row],[Cantidad]]*VENTAS[[#This Row],[Precio Venta]]</f>
        <v>40</v>
      </c>
      <c r="J2733" s="42">
        <f>IF(VENTAS[[#This Row],[Nombre del Gestor]]&gt;1,VENTAS[[#This Row],[Precio Venta]]*10%,0)</f>
        <v>4</v>
      </c>
      <c r="K2733" s="42">
        <f>IFERROR(VLOOKUP(VENTAS[[#This Row],[Código del producto Vendido]],STOCK[],13,FALSE),VENTAS[[#This Row],[Precio Venta]]*0.6)-VENTAS[[#This Row],[Comisión Unitaria 10%]]</f>
        <v>25</v>
      </c>
      <c r="L2733" s="42">
        <f>VENTAS[[#This Row],[Cantidad]]*(VENTAS[[#This Row],[Precio Venta]]-VENTAS[[#This Row],[Costo Unitario SIN Comision]]-VENTAS[[#This Row],[Comisión Unitaria 10%]]-0.01*VENTAS[[#This Row],[Precio Venta]])</f>
        <v>10.6</v>
      </c>
      <c r="M2733" s="46"/>
      <c r="N2733" s="47" t="s">
        <v>28125</v>
      </c>
    </row>
    <row r="2734" ht="17" customHeight="1" spans="1:14">
      <c r="A2734" s="38">
        <v>45843.4580092593</v>
      </c>
      <c r="B2734" s="39"/>
      <c r="C2734" s="39"/>
      <c r="D2734" s="39"/>
      <c r="E2734" s="39" t="s">
        <v>28126</v>
      </c>
      <c r="F2734" s="41" t="s">
        <v>28127</v>
      </c>
      <c r="G2734" s="39">
        <v>1</v>
      </c>
      <c r="H2734" s="42">
        <v>18</v>
      </c>
      <c r="I2734" s="44">
        <f>VENTAS[[#This Row],[Cantidad]]*VENTAS[[#This Row],[Precio Venta]]</f>
        <v>18</v>
      </c>
      <c r="J2734" s="42">
        <f>IF(VENTAS[[#This Row],[Nombre del Gestor]]&gt;1,VENTAS[[#This Row],[Precio Venta]]*10%,0)</f>
        <v>0</v>
      </c>
      <c r="K2734" s="42">
        <f>IFERROR(VLOOKUP(VENTAS[[#This Row],[Código del producto Vendido]],STOCK[],13,FALSE),VENTAS[[#This Row],[Precio Venta]]*0.6)-VENTAS[[#This Row],[Comisión Unitaria 10%]]</f>
        <v>10.8</v>
      </c>
      <c r="L2734" s="42">
        <f>VENTAS[[#This Row],[Cantidad]]*(VENTAS[[#This Row],[Precio Venta]]-VENTAS[[#This Row],[Costo Unitario SIN Comision]]-VENTAS[[#This Row],[Comisión Unitaria 10%]]-0.01*VENTAS[[#This Row],[Precio Venta]])</f>
        <v>7.02</v>
      </c>
      <c r="M2734" s="46"/>
      <c r="N2734" s="47" t="s">
        <v>28128</v>
      </c>
    </row>
    <row r="2735" ht="34" customHeight="1" spans="1:14">
      <c r="A2735" s="38">
        <v>45843.4580092593</v>
      </c>
      <c r="B2735" s="39"/>
      <c r="C2735" s="39"/>
      <c r="D2735" s="39"/>
      <c r="E2735" s="39" t="s">
        <v>28129</v>
      </c>
      <c r="F2735" s="41" t="s">
        <v>28130</v>
      </c>
      <c r="G2735" s="39">
        <v>1</v>
      </c>
      <c r="H2735" s="42">
        <v>18</v>
      </c>
      <c r="I2735" s="44">
        <f>VENTAS[[#This Row],[Cantidad]]*VENTAS[[#This Row],[Precio Venta]]</f>
        <v>18</v>
      </c>
      <c r="J2735" s="42">
        <f>IF(VENTAS[[#This Row],[Nombre del Gestor]]&gt;1,VENTAS[[#This Row],[Precio Venta]]*10%,0)</f>
        <v>0</v>
      </c>
      <c r="K2735" s="42">
        <f>IFERROR(VLOOKUP(VENTAS[[#This Row],[Código del producto Vendido]],STOCK[],13,FALSE),VENTAS[[#This Row],[Precio Venta]]*0.6)-VENTAS[[#This Row],[Comisión Unitaria 10%]]</f>
        <v>10.8</v>
      </c>
      <c r="L2735" s="42">
        <f>VENTAS[[#This Row],[Cantidad]]*(VENTAS[[#This Row],[Precio Venta]]-VENTAS[[#This Row],[Costo Unitario SIN Comision]]-VENTAS[[#This Row],[Comisión Unitaria 10%]]-0.01*VENTAS[[#This Row],[Precio Venta]])</f>
        <v>7.02</v>
      </c>
      <c r="M2735" s="46"/>
      <c r="N2735" s="47" t="s">
        <v>28131</v>
      </c>
    </row>
    <row r="2736" ht="17" customHeight="1" spans="1:14">
      <c r="A2736" s="38">
        <v>45843.4813425926</v>
      </c>
      <c r="B2736" s="39"/>
      <c r="C2736" s="39"/>
      <c r="D2736" s="39" t="s">
        <v>25960</v>
      </c>
      <c r="E2736" s="39" t="s">
        <v>18478</v>
      </c>
      <c r="F2736" s="41" t="s">
        <v>28132</v>
      </c>
      <c r="G2736" s="39">
        <v>1</v>
      </c>
      <c r="H2736" s="42">
        <v>25</v>
      </c>
      <c r="I2736" s="44">
        <f>VENTAS[[#This Row],[Cantidad]]*VENTAS[[#This Row],[Precio Venta]]</f>
        <v>25</v>
      </c>
      <c r="J2736" s="42">
        <f>IF(VENTAS[[#This Row],[Nombre del Gestor]]&gt;1,VENTAS[[#This Row],[Precio Venta]]*10%,0)</f>
        <v>2.5</v>
      </c>
      <c r="K2736" s="42">
        <f>IFERROR(VLOOKUP(VENTAS[[#This Row],[Código del producto Vendido]],STOCK[],13,FALSE),VENTAS[[#This Row],[Precio Venta]]*0.6)-VENTAS[[#This Row],[Comisión Unitaria 10%]]</f>
        <v>12</v>
      </c>
      <c r="L2736" s="42">
        <f>VENTAS[[#This Row],[Cantidad]]*(VENTAS[[#This Row],[Precio Venta]]-VENTAS[[#This Row],[Costo Unitario SIN Comision]]-VENTAS[[#This Row],[Comisión Unitaria 10%]]-0.01*VENTAS[[#This Row],[Precio Venta]])</f>
        <v>10.25</v>
      </c>
      <c r="M2736" s="46"/>
      <c r="N2736" s="47" t="s">
        <v>28133</v>
      </c>
    </row>
    <row r="2737" ht="34" customHeight="1" spans="1:14">
      <c r="A2737" s="38">
        <v>45843.5235185185</v>
      </c>
      <c r="B2737" s="39"/>
      <c r="C2737" s="39"/>
      <c r="D2737" s="39"/>
      <c r="E2737" s="39" t="s">
        <v>19346</v>
      </c>
      <c r="F2737" s="41" t="s">
        <v>28134</v>
      </c>
      <c r="G2737" s="39">
        <v>1</v>
      </c>
      <c r="H2737" s="42">
        <v>50</v>
      </c>
      <c r="I2737" s="44">
        <f>VENTAS[[#This Row],[Cantidad]]*VENTAS[[#This Row],[Precio Venta]]</f>
        <v>50</v>
      </c>
      <c r="J2737" s="42">
        <f>IF(VENTAS[[#This Row],[Nombre del Gestor]]&gt;1,VENTAS[[#This Row],[Precio Venta]]*10%,0)</f>
        <v>0</v>
      </c>
      <c r="K2737" s="42">
        <f>IFERROR(VLOOKUP(VENTAS[[#This Row],[Código del producto Vendido]],STOCK[],13,FALSE),VENTAS[[#This Row],[Precio Venta]]*0.6)-VENTAS[[#This Row],[Comisión Unitaria 10%]]</f>
        <v>35</v>
      </c>
      <c r="L2737" s="42">
        <f>VENTAS[[#This Row],[Cantidad]]*(VENTAS[[#This Row],[Precio Venta]]-VENTAS[[#This Row],[Costo Unitario SIN Comision]]-VENTAS[[#This Row],[Comisión Unitaria 10%]]-0.01*VENTAS[[#This Row],[Precio Venta]])</f>
        <v>14.5</v>
      </c>
      <c r="M2737" s="46"/>
      <c r="N2737" s="47" t="s">
        <v>28135</v>
      </c>
    </row>
    <row r="2738" ht="34" customHeight="1" spans="1:14">
      <c r="A2738" s="38">
        <v>45843.5235185185</v>
      </c>
      <c r="B2738" s="39"/>
      <c r="C2738" s="39"/>
      <c r="D2738" s="39"/>
      <c r="E2738" s="39" t="s">
        <v>27761</v>
      </c>
      <c r="F2738" s="41" t="s">
        <v>27762</v>
      </c>
      <c r="G2738" s="39">
        <v>1</v>
      </c>
      <c r="H2738" s="42">
        <v>25</v>
      </c>
      <c r="I2738" s="44">
        <f>VENTAS[[#This Row],[Cantidad]]*VENTAS[[#This Row],[Precio Venta]]</f>
        <v>25</v>
      </c>
      <c r="J2738" s="42">
        <f>IF(VENTAS[[#This Row],[Nombre del Gestor]]&gt;1,VENTAS[[#This Row],[Precio Venta]]*10%,0)</f>
        <v>0</v>
      </c>
      <c r="K2738" s="42">
        <f>IFERROR(VLOOKUP(VENTAS[[#This Row],[Código del producto Vendido]],STOCK[],13,FALSE),VENTAS[[#This Row],[Precio Venta]]*0.6)-VENTAS[[#This Row],[Comisión Unitaria 10%]]</f>
        <v>15</v>
      </c>
      <c r="L2738" s="42">
        <f>VENTAS[[#This Row],[Cantidad]]*(VENTAS[[#This Row],[Precio Venta]]-VENTAS[[#This Row],[Costo Unitario SIN Comision]]-VENTAS[[#This Row],[Comisión Unitaria 10%]]-0.01*VENTAS[[#This Row],[Precio Venta]])</f>
        <v>9.75</v>
      </c>
      <c r="M2738" s="46"/>
      <c r="N2738" s="47" t="s">
        <v>28136</v>
      </c>
    </row>
    <row r="2739" ht="17" customHeight="1" spans="1:14">
      <c r="A2739" s="38">
        <v>45843.5541087963</v>
      </c>
      <c r="B2739" s="39"/>
      <c r="C2739" s="39"/>
      <c r="D2739" s="39"/>
      <c r="E2739" s="39" t="s">
        <v>18646</v>
      </c>
      <c r="F2739" s="41" t="s">
        <v>21819</v>
      </c>
      <c r="G2739" s="39">
        <v>1</v>
      </c>
      <c r="H2739" s="42">
        <v>18</v>
      </c>
      <c r="I2739" s="44">
        <f>VENTAS[[#This Row],[Cantidad]]*VENTAS[[#This Row],[Precio Venta]]</f>
        <v>18</v>
      </c>
      <c r="J2739" s="42">
        <f>IF(VENTAS[[#This Row],[Nombre del Gestor]]&gt;1,VENTAS[[#This Row],[Precio Venta]]*10%,0)</f>
        <v>0</v>
      </c>
      <c r="K2739" s="42">
        <f>IFERROR(VLOOKUP(VENTAS[[#This Row],[Código del producto Vendido]],STOCK[],13,FALSE),VENTAS[[#This Row],[Precio Venta]]*0.6)-VENTAS[[#This Row],[Comisión Unitaria 10%]]</f>
        <v>13.8</v>
      </c>
      <c r="L2739" s="42">
        <f>VENTAS[[#This Row],[Cantidad]]*(VENTAS[[#This Row],[Precio Venta]]-VENTAS[[#This Row],[Costo Unitario SIN Comision]]-VENTAS[[#This Row],[Comisión Unitaria 10%]]-0.01*VENTAS[[#This Row],[Precio Venta]])</f>
        <v>4.02</v>
      </c>
      <c r="M2739" s="46"/>
      <c r="N2739" s="47" t="s">
        <v>28137</v>
      </c>
    </row>
    <row r="2740" ht="34" customHeight="1" spans="1:14">
      <c r="A2740" s="38">
        <v>45843.5541087963</v>
      </c>
      <c r="B2740" s="39"/>
      <c r="C2740" s="39"/>
      <c r="D2740" s="39"/>
      <c r="E2740" s="39" t="s">
        <v>28138</v>
      </c>
      <c r="F2740" s="41" t="s">
        <v>28139</v>
      </c>
      <c r="G2740" s="39">
        <v>1</v>
      </c>
      <c r="H2740" s="42">
        <v>30</v>
      </c>
      <c r="I2740" s="44">
        <f>VENTAS[[#This Row],[Cantidad]]*VENTAS[[#This Row],[Precio Venta]]</f>
        <v>30</v>
      </c>
      <c r="J2740" s="42">
        <f>IF(VENTAS[[#This Row],[Nombre del Gestor]]&gt;1,VENTAS[[#This Row],[Precio Venta]]*10%,0)</f>
        <v>0</v>
      </c>
      <c r="K2740" s="42">
        <f>IFERROR(VLOOKUP(VENTAS[[#This Row],[Código del producto Vendido]],STOCK[],13,FALSE),VENTAS[[#This Row],[Precio Venta]]*0.6)-VENTAS[[#This Row],[Comisión Unitaria 10%]]</f>
        <v>18</v>
      </c>
      <c r="L2740" s="42">
        <f>VENTAS[[#This Row],[Cantidad]]*(VENTAS[[#This Row],[Precio Venta]]-VENTAS[[#This Row],[Costo Unitario SIN Comision]]-VENTAS[[#This Row],[Comisión Unitaria 10%]]-0.01*VENTAS[[#This Row],[Precio Venta]])</f>
        <v>11.7</v>
      </c>
      <c r="M2740" s="46"/>
      <c r="N2740" s="47" t="s">
        <v>28140</v>
      </c>
    </row>
    <row r="2741" ht="17" customHeight="1" spans="1:14">
      <c r="A2741" s="38">
        <v>45843.5828935185</v>
      </c>
      <c r="B2741" s="39"/>
      <c r="C2741" s="39"/>
      <c r="D2741" s="39"/>
      <c r="E2741" s="39" t="s">
        <v>18739</v>
      </c>
      <c r="F2741" s="41" t="s">
        <v>28141</v>
      </c>
      <c r="G2741" s="39">
        <v>1</v>
      </c>
      <c r="H2741" s="42">
        <v>35</v>
      </c>
      <c r="I2741" s="44">
        <f>VENTAS[[#This Row],[Cantidad]]*VENTAS[[#This Row],[Precio Venta]]</f>
        <v>35</v>
      </c>
      <c r="J2741" s="42">
        <f>IF(VENTAS[[#This Row],[Nombre del Gestor]]&gt;1,VENTAS[[#This Row],[Precio Venta]]*10%,0)</f>
        <v>0</v>
      </c>
      <c r="K2741" s="42">
        <f>IFERROR(VLOOKUP(VENTAS[[#This Row],[Código del producto Vendido]],STOCK[],13,FALSE),VENTAS[[#This Row],[Precio Venta]]*0.6)-VENTAS[[#This Row],[Comisión Unitaria 10%]]</f>
        <v>15.5</v>
      </c>
      <c r="L2741" s="42">
        <f>VENTAS[[#This Row],[Cantidad]]*(VENTAS[[#This Row],[Precio Venta]]-VENTAS[[#This Row],[Costo Unitario SIN Comision]]-VENTAS[[#This Row],[Comisión Unitaria 10%]]-0.01*VENTAS[[#This Row],[Precio Venta]])</f>
        <v>19.15</v>
      </c>
      <c r="M2741" s="46"/>
      <c r="N2741" s="47" t="s">
        <v>28142</v>
      </c>
    </row>
    <row r="2742" ht="34" customHeight="1" spans="1:14">
      <c r="A2742" s="38">
        <v>45843.5828935185</v>
      </c>
      <c r="B2742" s="39"/>
      <c r="C2742" s="39"/>
      <c r="D2742" s="39"/>
      <c r="E2742" s="39" t="s">
        <v>28143</v>
      </c>
      <c r="F2742" s="41" t="s">
        <v>28144</v>
      </c>
      <c r="G2742" s="39">
        <v>1</v>
      </c>
      <c r="H2742" s="42">
        <v>25</v>
      </c>
      <c r="I2742" s="44">
        <f>VENTAS[[#This Row],[Cantidad]]*VENTAS[[#This Row],[Precio Venta]]</f>
        <v>25</v>
      </c>
      <c r="J2742" s="42">
        <f>IF(VENTAS[[#This Row],[Nombre del Gestor]]&gt;1,VENTAS[[#This Row],[Precio Venta]]*10%,0)</f>
        <v>0</v>
      </c>
      <c r="K2742" s="42">
        <f>IFERROR(VLOOKUP(VENTAS[[#This Row],[Código del producto Vendido]],STOCK[],13,FALSE),VENTAS[[#This Row],[Precio Venta]]*0.6)-VENTAS[[#This Row],[Comisión Unitaria 10%]]</f>
        <v>15</v>
      </c>
      <c r="L2742" s="42">
        <f>VENTAS[[#This Row],[Cantidad]]*(VENTAS[[#This Row],[Precio Venta]]-VENTAS[[#This Row],[Costo Unitario SIN Comision]]-VENTAS[[#This Row],[Comisión Unitaria 10%]]-0.01*VENTAS[[#This Row],[Precio Venta]])</f>
        <v>9.75</v>
      </c>
      <c r="M2742" s="46"/>
      <c r="N2742" s="47" t="s">
        <v>28145</v>
      </c>
    </row>
    <row r="2743" ht="34" customHeight="1" spans="1:14">
      <c r="A2743" s="38">
        <v>45843.7086921296</v>
      </c>
      <c r="B2743" s="39"/>
      <c r="C2743" s="39"/>
      <c r="D2743" s="39" t="s">
        <v>25960</v>
      </c>
      <c r="E2743" s="39" t="s">
        <v>28146</v>
      </c>
      <c r="F2743" s="41" t="s">
        <v>28147</v>
      </c>
      <c r="G2743" s="39">
        <v>1</v>
      </c>
      <c r="H2743" s="42">
        <v>18</v>
      </c>
      <c r="I2743" s="44">
        <f>VENTAS[[#This Row],[Cantidad]]*VENTAS[[#This Row],[Precio Venta]]</f>
        <v>18</v>
      </c>
      <c r="J2743" s="42">
        <f>IF(VENTAS[[#This Row],[Nombre del Gestor]]&gt;1,VENTAS[[#This Row],[Precio Venta]]*10%,0)</f>
        <v>1.8</v>
      </c>
      <c r="K2743" s="42">
        <f>IFERROR(VLOOKUP(VENTAS[[#This Row],[Código del producto Vendido]],STOCK[],13,FALSE),VENTAS[[#This Row],[Precio Venta]]*0.6)-VENTAS[[#This Row],[Comisión Unitaria 10%]]</f>
        <v>9</v>
      </c>
      <c r="L2743" s="42">
        <f>VENTAS[[#This Row],[Cantidad]]*(VENTAS[[#This Row],[Precio Venta]]-VENTAS[[#This Row],[Costo Unitario SIN Comision]]-VENTAS[[#This Row],[Comisión Unitaria 10%]]-0.01*VENTAS[[#This Row],[Precio Venta]])</f>
        <v>7.02</v>
      </c>
      <c r="M2743" s="46"/>
      <c r="N2743" s="47" t="s">
        <v>28148</v>
      </c>
    </row>
    <row r="2744" ht="17" customHeight="1" spans="1:14">
      <c r="A2744" s="38">
        <v>45843.7086921296</v>
      </c>
      <c r="B2744" s="39"/>
      <c r="C2744" s="39"/>
      <c r="D2744" s="39" t="s">
        <v>25960</v>
      </c>
      <c r="E2744" s="39" t="s">
        <v>28149</v>
      </c>
      <c r="F2744" s="41" t="s">
        <v>28150</v>
      </c>
      <c r="G2744" s="39">
        <v>1</v>
      </c>
      <c r="H2744" s="42">
        <v>10</v>
      </c>
      <c r="I2744" s="44">
        <f>VENTAS[[#This Row],[Cantidad]]*VENTAS[[#This Row],[Precio Venta]]</f>
        <v>10</v>
      </c>
      <c r="J2744" s="42">
        <f>IF(VENTAS[[#This Row],[Nombre del Gestor]]&gt;1,VENTAS[[#This Row],[Precio Venta]]*10%,0)</f>
        <v>1</v>
      </c>
      <c r="K2744" s="42">
        <f>IFERROR(VLOOKUP(VENTAS[[#This Row],[Código del producto Vendido]],STOCK[],13,FALSE),VENTAS[[#This Row],[Precio Venta]]*0.6)-VENTAS[[#This Row],[Comisión Unitaria 10%]]</f>
        <v>5</v>
      </c>
      <c r="L2744" s="42">
        <f>VENTAS[[#This Row],[Cantidad]]*(VENTAS[[#This Row],[Precio Venta]]-VENTAS[[#This Row],[Costo Unitario SIN Comision]]-VENTAS[[#This Row],[Comisión Unitaria 10%]]-0.01*VENTAS[[#This Row],[Precio Venta]])</f>
        <v>3.9</v>
      </c>
      <c r="M2744" s="46"/>
      <c r="N2744" s="47" t="s">
        <v>28151</v>
      </c>
    </row>
    <row r="2745" ht="34" customHeight="1" spans="1:14">
      <c r="A2745" s="38">
        <v>45843.7086921296</v>
      </c>
      <c r="B2745" s="39"/>
      <c r="C2745" s="39"/>
      <c r="D2745" s="39" t="s">
        <v>25960</v>
      </c>
      <c r="E2745" s="39" t="s">
        <v>27443</v>
      </c>
      <c r="F2745" s="41" t="s">
        <v>28152</v>
      </c>
      <c r="G2745" s="39">
        <v>1</v>
      </c>
      <c r="H2745" s="42">
        <v>10</v>
      </c>
      <c r="I2745" s="44">
        <f>VENTAS[[#This Row],[Cantidad]]*VENTAS[[#This Row],[Precio Venta]]</f>
        <v>10</v>
      </c>
      <c r="J2745" s="42">
        <f>IF(VENTAS[[#This Row],[Nombre del Gestor]]&gt;1,VENTAS[[#This Row],[Precio Venta]]*10%,0)</f>
        <v>1</v>
      </c>
      <c r="K2745" s="42">
        <f>IFERROR(VLOOKUP(VENTAS[[#This Row],[Código del producto Vendido]],STOCK[],13,FALSE),VENTAS[[#This Row],[Precio Venta]]*0.6)-VENTAS[[#This Row],[Comisión Unitaria 10%]]</f>
        <v>5</v>
      </c>
      <c r="L2745" s="42">
        <f>VENTAS[[#This Row],[Cantidad]]*(VENTAS[[#This Row],[Precio Venta]]-VENTAS[[#This Row],[Costo Unitario SIN Comision]]-VENTAS[[#This Row],[Comisión Unitaria 10%]]-0.01*VENTAS[[#This Row],[Precio Venta]])</f>
        <v>3.9</v>
      </c>
      <c r="M2745" s="46"/>
      <c r="N2745" s="47" t="s">
        <v>28153</v>
      </c>
    </row>
    <row r="2746" ht="17" customHeight="1" spans="1:14">
      <c r="A2746" s="38">
        <v>45843.7565162037</v>
      </c>
      <c r="B2746" s="39"/>
      <c r="C2746" s="39"/>
      <c r="D2746" s="39" t="s">
        <v>26610</v>
      </c>
      <c r="E2746" s="39" t="s">
        <v>28154</v>
      </c>
      <c r="F2746" s="41" t="s">
        <v>28155</v>
      </c>
      <c r="G2746" s="39">
        <v>1</v>
      </c>
      <c r="H2746" s="42">
        <v>18</v>
      </c>
      <c r="I2746" s="44">
        <f>VENTAS[[#This Row],[Cantidad]]*VENTAS[[#This Row],[Precio Venta]]</f>
        <v>18</v>
      </c>
      <c r="J2746" s="42">
        <f>IF(VENTAS[[#This Row],[Nombre del Gestor]]&gt;1,VENTAS[[#This Row],[Precio Venta]]*10%,0)</f>
        <v>1.8</v>
      </c>
      <c r="K2746" s="42">
        <f>IFERROR(VLOOKUP(VENTAS[[#This Row],[Código del producto Vendido]],STOCK[],13,FALSE),VENTAS[[#This Row],[Precio Venta]]*0.6)-VENTAS[[#This Row],[Comisión Unitaria 10%]]</f>
        <v>9</v>
      </c>
      <c r="L2746" s="42">
        <f>VENTAS[[#This Row],[Cantidad]]*(VENTAS[[#This Row],[Precio Venta]]-VENTAS[[#This Row],[Costo Unitario SIN Comision]]-VENTAS[[#This Row],[Comisión Unitaria 10%]]-0.01*VENTAS[[#This Row],[Precio Venta]])</f>
        <v>7.02</v>
      </c>
      <c r="M2746" s="46"/>
      <c r="N2746" s="47" t="s">
        <v>28156</v>
      </c>
    </row>
    <row r="2747" ht="34" customHeight="1" spans="1:14">
      <c r="A2747" s="38">
        <v>45843.7565162037</v>
      </c>
      <c r="B2747" s="39"/>
      <c r="C2747" s="39"/>
      <c r="D2747" s="39" t="s">
        <v>26610</v>
      </c>
      <c r="E2747" s="39" t="s">
        <v>28157</v>
      </c>
      <c r="F2747" s="41" t="s">
        <v>28158</v>
      </c>
      <c r="G2747" s="39">
        <v>1</v>
      </c>
      <c r="H2747" s="42">
        <v>18</v>
      </c>
      <c r="I2747" s="44">
        <f>VENTAS[[#This Row],[Cantidad]]*VENTAS[[#This Row],[Precio Venta]]</f>
        <v>18</v>
      </c>
      <c r="J2747" s="42">
        <f>IF(VENTAS[[#This Row],[Nombre del Gestor]]&gt;1,VENTAS[[#This Row],[Precio Venta]]*10%,0)</f>
        <v>1.8</v>
      </c>
      <c r="K2747" s="42">
        <f>IFERROR(VLOOKUP(VENTAS[[#This Row],[Código del producto Vendido]],STOCK[],13,FALSE),VENTAS[[#This Row],[Precio Venta]]*0.6)-VENTAS[[#This Row],[Comisión Unitaria 10%]]</f>
        <v>9</v>
      </c>
      <c r="L2747" s="42">
        <f>VENTAS[[#This Row],[Cantidad]]*(VENTAS[[#This Row],[Precio Venta]]-VENTAS[[#This Row],[Costo Unitario SIN Comision]]-VENTAS[[#This Row],[Comisión Unitaria 10%]]-0.01*VENTAS[[#This Row],[Precio Venta]])</f>
        <v>7.02</v>
      </c>
      <c r="M2747" s="46"/>
      <c r="N2747" s="47" t="s">
        <v>28159</v>
      </c>
    </row>
    <row r="2748" ht="34" customHeight="1" spans="1:14">
      <c r="A2748" s="38">
        <v>45844.4359143519</v>
      </c>
      <c r="B2748" s="39"/>
      <c r="C2748" s="39"/>
      <c r="D2748" s="39" t="s">
        <v>28008</v>
      </c>
      <c r="E2748" s="39" t="s">
        <v>19260</v>
      </c>
      <c r="F2748" s="41" t="s">
        <v>20648</v>
      </c>
      <c r="G2748" s="39">
        <v>1</v>
      </c>
      <c r="H2748" s="42">
        <v>40</v>
      </c>
      <c r="I2748" s="44">
        <f>VENTAS[[#This Row],[Cantidad]]*VENTAS[[#This Row],[Precio Venta]]</f>
        <v>40</v>
      </c>
      <c r="J2748" s="42">
        <f>IF(VENTAS[[#This Row],[Nombre del Gestor]]&gt;1,VENTAS[[#This Row],[Precio Venta]]*10%,0)</f>
        <v>4</v>
      </c>
      <c r="K2748" s="42">
        <f>IFERROR(VLOOKUP(VENTAS[[#This Row],[Código del producto Vendido]],STOCK[],13,FALSE),VENTAS[[#This Row],[Precio Venta]]*0.6)-VENTAS[[#This Row],[Comisión Unitaria 10%]]</f>
        <v>30</v>
      </c>
      <c r="L2748" s="42">
        <f>VENTAS[[#This Row],[Cantidad]]*(VENTAS[[#This Row],[Precio Venta]]-VENTAS[[#This Row],[Costo Unitario SIN Comision]]-VENTAS[[#This Row],[Comisión Unitaria 10%]]-0.01*VENTAS[[#This Row],[Precio Venta]])</f>
        <v>5.6</v>
      </c>
      <c r="M2748" s="46"/>
      <c r="N2748" s="47" t="s">
        <v>28160</v>
      </c>
    </row>
    <row r="2749" ht="17" customHeight="1" spans="1:14">
      <c r="A2749" s="38">
        <v>45844.4359143519</v>
      </c>
      <c r="B2749" s="39"/>
      <c r="C2749" s="39"/>
      <c r="D2749" s="39" t="s">
        <v>28008</v>
      </c>
      <c r="E2749" s="39" t="s">
        <v>19835</v>
      </c>
      <c r="F2749" s="41" t="s">
        <v>28161</v>
      </c>
      <c r="G2749" s="39">
        <v>1</v>
      </c>
      <c r="H2749" s="42">
        <v>25</v>
      </c>
      <c r="I2749" s="44">
        <f>VENTAS[[#This Row],[Cantidad]]*VENTAS[[#This Row],[Precio Venta]]</f>
        <v>25</v>
      </c>
      <c r="J2749" s="42">
        <f>IF(VENTAS[[#This Row],[Nombre del Gestor]]&gt;1,VENTAS[[#This Row],[Precio Venta]]*10%,0)</f>
        <v>2.5</v>
      </c>
      <c r="K2749" s="42">
        <f>IFERROR(VLOOKUP(VENTAS[[#This Row],[Código del producto Vendido]],STOCK[],13,FALSE),VENTAS[[#This Row],[Precio Venta]]*0.6)-VENTAS[[#This Row],[Comisión Unitaria 10%]]</f>
        <v>12</v>
      </c>
      <c r="L2749" s="42">
        <f>VENTAS[[#This Row],[Cantidad]]*(VENTAS[[#This Row],[Precio Venta]]-VENTAS[[#This Row],[Costo Unitario SIN Comision]]-VENTAS[[#This Row],[Comisión Unitaria 10%]]-0.01*VENTAS[[#This Row],[Precio Venta]])</f>
        <v>10.25</v>
      </c>
      <c r="M2749" s="46"/>
      <c r="N2749" s="47" t="s">
        <v>28162</v>
      </c>
    </row>
    <row r="2750" ht="34" customHeight="1" spans="1:14">
      <c r="A2750" s="38">
        <v>45844.6328009259</v>
      </c>
      <c r="B2750" s="39"/>
      <c r="C2750" s="39"/>
      <c r="D2750" s="39" t="s">
        <v>28163</v>
      </c>
      <c r="E2750" s="39" t="s">
        <v>18748</v>
      </c>
      <c r="F2750" s="41" t="s">
        <v>28164</v>
      </c>
      <c r="G2750" s="39">
        <v>1</v>
      </c>
      <c r="H2750" s="42">
        <v>35</v>
      </c>
      <c r="I2750" s="44">
        <f>VENTAS[[#This Row],[Cantidad]]*VENTAS[[#This Row],[Precio Venta]]</f>
        <v>35</v>
      </c>
      <c r="J2750" s="42">
        <f>IF(VENTAS[[#This Row],[Nombre del Gestor]]&gt;1,VENTAS[[#This Row],[Precio Venta]]*10%,0)</f>
        <v>3.5</v>
      </c>
      <c r="K2750" s="42">
        <f>IFERROR(VLOOKUP(VENTAS[[#This Row],[Código del producto Vendido]],STOCK[],13,FALSE),VENTAS[[#This Row],[Precio Venta]]*0.6)-VENTAS[[#This Row],[Comisión Unitaria 10%]]</f>
        <v>12</v>
      </c>
      <c r="L2750" s="42">
        <f>VENTAS[[#This Row],[Cantidad]]*(VENTAS[[#This Row],[Precio Venta]]-VENTAS[[#This Row],[Costo Unitario SIN Comision]]-VENTAS[[#This Row],[Comisión Unitaria 10%]]-0.01*VENTAS[[#This Row],[Precio Venta]])</f>
        <v>19.15</v>
      </c>
      <c r="M2750" s="46"/>
      <c r="N2750" s="47" t="s">
        <v>28165</v>
      </c>
    </row>
    <row r="2751" ht="17" customHeight="1" spans="1:14">
      <c r="A2751" s="38">
        <v>45844.6388310185</v>
      </c>
      <c r="B2751" s="39"/>
      <c r="C2751" s="39"/>
      <c r="D2751" s="39" t="s">
        <v>26450</v>
      </c>
      <c r="E2751" s="39" t="s">
        <v>17591</v>
      </c>
      <c r="F2751" s="41" t="s">
        <v>17587</v>
      </c>
      <c r="G2751" s="39">
        <v>1</v>
      </c>
      <c r="H2751" s="42">
        <v>20</v>
      </c>
      <c r="I2751" s="44">
        <f>VENTAS[[#This Row],[Cantidad]]*VENTAS[[#This Row],[Precio Venta]]</f>
        <v>20</v>
      </c>
      <c r="J2751" s="42">
        <f>IF(VENTAS[[#This Row],[Nombre del Gestor]]&gt;1,VENTAS[[#This Row],[Precio Venta]]*10%,0)</f>
        <v>2</v>
      </c>
      <c r="K2751" s="42">
        <f>IFERROR(VLOOKUP(VENTAS[[#This Row],[Código del producto Vendido]],STOCK[],13,FALSE),VENTAS[[#This Row],[Precio Venta]]*0.6)-VENTAS[[#This Row],[Comisión Unitaria 10%]]</f>
        <v>8.55</v>
      </c>
      <c r="L2751" s="42">
        <f>VENTAS[[#This Row],[Cantidad]]*(VENTAS[[#This Row],[Precio Venta]]-VENTAS[[#This Row],[Costo Unitario SIN Comision]]-VENTAS[[#This Row],[Comisión Unitaria 10%]]-0.01*VENTAS[[#This Row],[Precio Venta]])</f>
        <v>9.25</v>
      </c>
      <c r="M2751" s="46"/>
      <c r="N2751" s="47" t="s">
        <v>28166</v>
      </c>
    </row>
    <row r="2752" ht="34" customHeight="1" spans="1:14">
      <c r="A2752" s="38">
        <v>45844.6726967593</v>
      </c>
      <c r="B2752" s="39"/>
      <c r="C2752" s="39"/>
      <c r="D2752" s="39" t="s">
        <v>26465</v>
      </c>
      <c r="E2752" s="39" t="s">
        <v>28167</v>
      </c>
      <c r="F2752" s="41" t="s">
        <v>28168</v>
      </c>
      <c r="G2752" s="39">
        <v>1</v>
      </c>
      <c r="H2752" s="42">
        <v>30</v>
      </c>
      <c r="I2752" s="44">
        <f>VENTAS[[#This Row],[Cantidad]]*VENTAS[[#This Row],[Precio Venta]]</f>
        <v>30</v>
      </c>
      <c r="J2752" s="42">
        <f>IF(VENTAS[[#This Row],[Nombre del Gestor]]&gt;1,VENTAS[[#This Row],[Precio Venta]]*10%,0)</f>
        <v>3</v>
      </c>
      <c r="K2752" s="42">
        <f>IFERROR(VLOOKUP(VENTAS[[#This Row],[Código del producto Vendido]],STOCK[],13,FALSE),VENTAS[[#This Row],[Precio Venta]]*0.6)-VENTAS[[#This Row],[Comisión Unitaria 10%]]</f>
        <v>15</v>
      </c>
      <c r="L2752" s="42">
        <f>VENTAS[[#This Row],[Cantidad]]*(VENTAS[[#This Row],[Precio Venta]]-VENTAS[[#This Row],[Costo Unitario SIN Comision]]-VENTAS[[#This Row],[Comisión Unitaria 10%]]-0.01*VENTAS[[#This Row],[Precio Venta]])</f>
        <v>11.7</v>
      </c>
      <c r="M2752" s="46"/>
      <c r="N2752" s="47" t="s">
        <v>28169</v>
      </c>
    </row>
    <row r="2753" ht="34" customHeight="1" spans="1:14">
      <c r="A2753" s="38">
        <v>45844.6726967593</v>
      </c>
      <c r="B2753" s="39"/>
      <c r="C2753" s="39"/>
      <c r="D2753" s="39" t="s">
        <v>26465</v>
      </c>
      <c r="E2753" s="39" t="s">
        <v>28170</v>
      </c>
      <c r="F2753" s="41" t="s">
        <v>28171</v>
      </c>
      <c r="G2753" s="39">
        <v>1</v>
      </c>
      <c r="H2753" s="42">
        <v>28</v>
      </c>
      <c r="I2753" s="44">
        <f>VENTAS[[#This Row],[Cantidad]]*VENTAS[[#This Row],[Precio Venta]]</f>
        <v>28</v>
      </c>
      <c r="J2753" s="42">
        <f>IF(VENTAS[[#This Row],[Nombre del Gestor]]&gt;1,VENTAS[[#This Row],[Precio Venta]]*10%,0)</f>
        <v>2.8</v>
      </c>
      <c r="K2753" s="42">
        <f>IFERROR(VLOOKUP(VENTAS[[#This Row],[Código del producto Vendido]],STOCK[],13,FALSE),VENTAS[[#This Row],[Precio Venta]]*0.6)-VENTAS[[#This Row],[Comisión Unitaria 10%]]</f>
        <v>14</v>
      </c>
      <c r="L2753" s="42">
        <f>VENTAS[[#This Row],[Cantidad]]*(VENTAS[[#This Row],[Precio Venta]]-VENTAS[[#This Row],[Costo Unitario SIN Comision]]-VENTAS[[#This Row],[Comisión Unitaria 10%]]-0.01*VENTAS[[#This Row],[Precio Venta]])</f>
        <v>10.92</v>
      </c>
      <c r="M2753" s="46"/>
      <c r="N2753" s="47" t="s">
        <v>28172</v>
      </c>
    </row>
    <row r="2754" ht="17" customHeight="1" spans="1:14">
      <c r="A2754" s="38">
        <v>45845.4226736111</v>
      </c>
      <c r="B2754" s="39"/>
      <c r="C2754" s="39"/>
      <c r="D2754" s="39" t="s">
        <v>28008</v>
      </c>
      <c r="E2754" s="39" t="s">
        <v>28173</v>
      </c>
      <c r="F2754" s="41" t="s">
        <v>28174</v>
      </c>
      <c r="G2754" s="39">
        <v>1</v>
      </c>
      <c r="H2754" s="42">
        <v>45</v>
      </c>
      <c r="I2754" s="44">
        <f>VENTAS[[#This Row],[Cantidad]]*VENTAS[[#This Row],[Precio Venta]]</f>
        <v>45</v>
      </c>
      <c r="J2754" s="42">
        <f>IF(VENTAS[[#This Row],[Nombre del Gestor]]&gt;1,VENTAS[[#This Row],[Precio Venta]]*10%,0)</f>
        <v>4.5</v>
      </c>
      <c r="K2754" s="42">
        <f>IFERROR(VLOOKUP(VENTAS[[#This Row],[Código del producto Vendido]],STOCK[],13,FALSE),VENTAS[[#This Row],[Precio Venta]]*0.6)-VENTAS[[#This Row],[Comisión Unitaria 10%]]</f>
        <v>22.5</v>
      </c>
      <c r="L2754" s="42">
        <f>VENTAS[[#This Row],[Cantidad]]*(VENTAS[[#This Row],[Precio Venta]]-VENTAS[[#This Row],[Costo Unitario SIN Comision]]-VENTAS[[#This Row],[Comisión Unitaria 10%]]-0.01*VENTAS[[#This Row],[Precio Venta]])</f>
        <v>17.55</v>
      </c>
      <c r="M2754" s="46"/>
      <c r="N2754" s="47" t="s">
        <v>28175</v>
      </c>
    </row>
    <row r="2755" ht="34" customHeight="1" spans="1:14">
      <c r="A2755" s="38">
        <v>45845.4427893519</v>
      </c>
      <c r="B2755" s="39"/>
      <c r="C2755" s="39"/>
      <c r="D2755" s="39"/>
      <c r="E2755" s="39" t="s">
        <v>18200</v>
      </c>
      <c r="F2755" s="41" t="s">
        <v>28176</v>
      </c>
      <c r="G2755" s="39">
        <v>1</v>
      </c>
      <c r="H2755" s="42">
        <v>18</v>
      </c>
      <c r="I2755" s="44">
        <f>VENTAS[[#This Row],[Cantidad]]*VENTAS[[#This Row],[Precio Venta]]</f>
        <v>18</v>
      </c>
      <c r="J2755" s="42">
        <f>IF(VENTAS[[#This Row],[Nombre del Gestor]]&gt;1,VENTAS[[#This Row],[Precio Venta]]*10%,0)</f>
        <v>0</v>
      </c>
      <c r="K2755" s="42">
        <f>IFERROR(VLOOKUP(VENTAS[[#This Row],[Código del producto Vendido]],STOCK[],13,FALSE),VENTAS[[#This Row],[Precio Venta]]*0.6)-VENTAS[[#This Row],[Comisión Unitaria 10%]]</f>
        <v>13.8</v>
      </c>
      <c r="L2755" s="42">
        <f>VENTAS[[#This Row],[Cantidad]]*(VENTAS[[#This Row],[Precio Venta]]-VENTAS[[#This Row],[Costo Unitario SIN Comision]]-VENTAS[[#This Row],[Comisión Unitaria 10%]]-0.01*VENTAS[[#This Row],[Precio Venta]])</f>
        <v>4.02</v>
      </c>
      <c r="M2755" s="46"/>
      <c r="N2755" s="47" t="s">
        <v>28177</v>
      </c>
    </row>
    <row r="2756" ht="17" customHeight="1" spans="1:14">
      <c r="A2756" s="38">
        <v>45845.4733796296</v>
      </c>
      <c r="B2756" s="39"/>
      <c r="C2756" s="39"/>
      <c r="D2756" s="39" t="s">
        <v>25960</v>
      </c>
      <c r="E2756" s="39" t="s">
        <v>17383</v>
      </c>
      <c r="F2756" s="41" t="s">
        <v>28178</v>
      </c>
      <c r="G2756" s="39">
        <v>1</v>
      </c>
      <c r="H2756" s="42">
        <v>25</v>
      </c>
      <c r="I2756" s="44">
        <f>VENTAS[[#This Row],[Cantidad]]*VENTAS[[#This Row],[Precio Venta]]</f>
        <v>25</v>
      </c>
      <c r="J2756" s="42">
        <f>IF(VENTAS[[#This Row],[Nombre del Gestor]]&gt;1,VENTAS[[#This Row],[Precio Venta]]*10%,0)</f>
        <v>2.5</v>
      </c>
      <c r="K2756" s="42">
        <f>IFERROR(VLOOKUP(VENTAS[[#This Row],[Código del producto Vendido]],STOCK[],13,FALSE),VENTAS[[#This Row],[Precio Venta]]*0.6)-VENTAS[[#This Row],[Comisión Unitaria 10%]]</f>
        <v>9.3</v>
      </c>
      <c r="L2756" s="42">
        <f>VENTAS[[#This Row],[Cantidad]]*(VENTAS[[#This Row],[Precio Venta]]-VENTAS[[#This Row],[Costo Unitario SIN Comision]]-VENTAS[[#This Row],[Comisión Unitaria 10%]]-0.01*VENTAS[[#This Row],[Precio Venta]])</f>
        <v>12.95</v>
      </c>
      <c r="M2756" s="46"/>
      <c r="N2756" s="47" t="s">
        <v>28179</v>
      </c>
    </row>
    <row r="2757" ht="34" customHeight="1" spans="1:14">
      <c r="A2757" s="38">
        <v>45845.4733796296</v>
      </c>
      <c r="B2757" s="39"/>
      <c r="C2757" s="39"/>
      <c r="D2757" s="39" t="s">
        <v>25960</v>
      </c>
      <c r="E2757" s="39" t="s">
        <v>28180</v>
      </c>
      <c r="F2757" s="41" t="s">
        <v>28181</v>
      </c>
      <c r="G2757" s="39">
        <v>1</v>
      </c>
      <c r="H2757" s="42">
        <v>20</v>
      </c>
      <c r="I2757" s="44">
        <f>VENTAS[[#This Row],[Cantidad]]*VENTAS[[#This Row],[Precio Venta]]</f>
        <v>20</v>
      </c>
      <c r="J2757" s="42">
        <f>IF(VENTAS[[#This Row],[Nombre del Gestor]]&gt;1,VENTAS[[#This Row],[Precio Venta]]*10%,0)</f>
        <v>2</v>
      </c>
      <c r="K2757" s="42">
        <f>IFERROR(VLOOKUP(VENTAS[[#This Row],[Código del producto Vendido]],STOCK[],13,FALSE),VENTAS[[#This Row],[Precio Venta]]*0.6)-VENTAS[[#This Row],[Comisión Unitaria 10%]]</f>
        <v>10</v>
      </c>
      <c r="L2757" s="42">
        <f>VENTAS[[#This Row],[Cantidad]]*(VENTAS[[#This Row],[Precio Venta]]-VENTAS[[#This Row],[Costo Unitario SIN Comision]]-VENTAS[[#This Row],[Comisión Unitaria 10%]]-0.01*VENTAS[[#This Row],[Precio Venta]])</f>
        <v>7.8</v>
      </c>
      <c r="M2757" s="46"/>
      <c r="N2757" s="47" t="s">
        <v>28182</v>
      </c>
    </row>
    <row r="2758" ht="34" customHeight="1" spans="1:14">
      <c r="A2758" s="38">
        <v>45845.4740277778</v>
      </c>
      <c r="B2758" s="39"/>
      <c r="C2758" s="39"/>
      <c r="D2758" s="39"/>
      <c r="E2758" s="39" t="s">
        <v>28183</v>
      </c>
      <c r="F2758" s="41" t="s">
        <v>28184</v>
      </c>
      <c r="G2758" s="39">
        <v>1</v>
      </c>
      <c r="H2758" s="42">
        <v>30</v>
      </c>
      <c r="I2758" s="44">
        <f>VENTAS[[#This Row],[Cantidad]]*VENTAS[[#This Row],[Precio Venta]]</f>
        <v>30</v>
      </c>
      <c r="J2758" s="42">
        <f>IF(VENTAS[[#This Row],[Nombre del Gestor]]&gt;1,VENTAS[[#This Row],[Precio Venta]]*10%,0)</f>
        <v>0</v>
      </c>
      <c r="K2758" s="42">
        <f>IFERROR(VLOOKUP(VENTAS[[#This Row],[Código del producto Vendido]],STOCK[],13,FALSE),VENTAS[[#This Row],[Precio Venta]]*0.6)-VENTAS[[#This Row],[Comisión Unitaria 10%]]</f>
        <v>18</v>
      </c>
      <c r="L2758" s="42">
        <f>VENTAS[[#This Row],[Cantidad]]*(VENTAS[[#This Row],[Precio Venta]]-VENTAS[[#This Row],[Costo Unitario SIN Comision]]-VENTAS[[#This Row],[Comisión Unitaria 10%]]-0.01*VENTAS[[#This Row],[Precio Venta]])</f>
        <v>11.7</v>
      </c>
      <c r="M2758" s="46"/>
      <c r="N2758" s="47" t="s">
        <v>28185</v>
      </c>
    </row>
    <row r="2759" ht="17" customHeight="1" spans="1:14">
      <c r="A2759" s="38">
        <v>45845.5610069444</v>
      </c>
      <c r="B2759" s="39"/>
      <c r="C2759" s="39"/>
      <c r="D2759" s="39" t="s">
        <v>28186</v>
      </c>
      <c r="E2759" s="39" t="s">
        <v>28187</v>
      </c>
      <c r="F2759" s="41" t="s">
        <v>28188</v>
      </c>
      <c r="G2759" s="39">
        <v>1</v>
      </c>
      <c r="H2759" s="42">
        <v>30</v>
      </c>
      <c r="I2759" s="44">
        <f>VENTAS[[#This Row],[Cantidad]]*VENTAS[[#This Row],[Precio Venta]]</f>
        <v>30</v>
      </c>
      <c r="J2759" s="42">
        <f>IF(VENTAS[[#This Row],[Nombre del Gestor]]&gt;1,VENTAS[[#This Row],[Precio Venta]]*10%,0)</f>
        <v>3</v>
      </c>
      <c r="K2759" s="42">
        <f>IFERROR(VLOOKUP(VENTAS[[#This Row],[Código del producto Vendido]],STOCK[],13,FALSE),VENTAS[[#This Row],[Precio Venta]]*0.6)-VENTAS[[#This Row],[Comisión Unitaria 10%]]</f>
        <v>15</v>
      </c>
      <c r="L2759" s="42">
        <f>VENTAS[[#This Row],[Cantidad]]*(VENTAS[[#This Row],[Precio Venta]]-VENTAS[[#This Row],[Costo Unitario SIN Comision]]-VENTAS[[#This Row],[Comisión Unitaria 10%]]-0.01*VENTAS[[#This Row],[Precio Venta]])</f>
        <v>11.7</v>
      </c>
      <c r="M2759" s="46"/>
      <c r="N2759" s="47" t="s">
        <v>28189</v>
      </c>
    </row>
    <row r="2760" ht="34" customHeight="1" spans="1:14">
      <c r="A2760" s="38">
        <v>45845.5610069444</v>
      </c>
      <c r="B2760" s="39"/>
      <c r="C2760" s="39"/>
      <c r="D2760" s="39" t="s">
        <v>28186</v>
      </c>
      <c r="E2760" s="39" t="s">
        <v>28190</v>
      </c>
      <c r="F2760" s="41" t="s">
        <v>28191</v>
      </c>
      <c r="G2760" s="39">
        <v>1</v>
      </c>
      <c r="H2760" s="42">
        <v>10</v>
      </c>
      <c r="I2760" s="44">
        <f>VENTAS[[#This Row],[Cantidad]]*VENTAS[[#This Row],[Precio Venta]]</f>
        <v>10</v>
      </c>
      <c r="J2760" s="42">
        <f>IF(VENTAS[[#This Row],[Nombre del Gestor]]&gt;1,VENTAS[[#This Row],[Precio Venta]]*10%,0)</f>
        <v>1</v>
      </c>
      <c r="K2760" s="42">
        <f>IFERROR(VLOOKUP(VENTAS[[#This Row],[Código del producto Vendido]],STOCK[],13,FALSE),VENTAS[[#This Row],[Precio Venta]]*0.6)-VENTAS[[#This Row],[Comisión Unitaria 10%]]</f>
        <v>5</v>
      </c>
      <c r="L2760" s="42">
        <f>VENTAS[[#This Row],[Cantidad]]*(VENTAS[[#This Row],[Precio Venta]]-VENTAS[[#This Row],[Costo Unitario SIN Comision]]-VENTAS[[#This Row],[Comisión Unitaria 10%]]-0.01*VENTAS[[#This Row],[Precio Venta]])</f>
        <v>3.9</v>
      </c>
      <c r="M2760" s="46"/>
      <c r="N2760" s="47" t="s">
        <v>28192</v>
      </c>
    </row>
    <row r="2761" ht="17" customHeight="1" spans="1:14">
      <c r="A2761" s="38">
        <v>45845.5610069444</v>
      </c>
      <c r="B2761" s="39"/>
      <c r="C2761" s="39"/>
      <c r="D2761" s="39" t="s">
        <v>28186</v>
      </c>
      <c r="E2761" s="39" t="s">
        <v>17387</v>
      </c>
      <c r="F2761" s="41" t="s">
        <v>17388</v>
      </c>
      <c r="G2761" s="39">
        <v>1</v>
      </c>
      <c r="H2761" s="42">
        <v>30</v>
      </c>
      <c r="I2761" s="44">
        <f>VENTAS[[#This Row],[Cantidad]]*VENTAS[[#This Row],[Precio Venta]]</f>
        <v>30</v>
      </c>
      <c r="J2761" s="42">
        <f>IF(VENTAS[[#This Row],[Nombre del Gestor]]&gt;1,VENTAS[[#This Row],[Precio Venta]]*10%,0)</f>
        <v>3</v>
      </c>
      <c r="K2761" s="42">
        <f>IFERROR(VLOOKUP(VENTAS[[#This Row],[Código del producto Vendido]],STOCK[],13,FALSE),VENTAS[[#This Row],[Precio Venta]]*0.6)-VENTAS[[#This Row],[Comisión Unitaria 10%]]</f>
        <v>9</v>
      </c>
      <c r="L2761" s="42">
        <f>VENTAS[[#This Row],[Cantidad]]*(VENTAS[[#This Row],[Precio Venta]]-VENTAS[[#This Row],[Costo Unitario SIN Comision]]-VENTAS[[#This Row],[Comisión Unitaria 10%]]-0.01*VENTAS[[#This Row],[Precio Venta]])</f>
        <v>17.7</v>
      </c>
      <c r="M2761" s="46"/>
      <c r="N2761" s="47" t="s">
        <v>28193</v>
      </c>
    </row>
    <row r="2762" ht="34" customHeight="1" spans="1:14">
      <c r="A2762" s="38">
        <v>45845.5610069444</v>
      </c>
      <c r="B2762" s="39"/>
      <c r="C2762" s="39"/>
      <c r="D2762" s="39" t="s">
        <v>28186</v>
      </c>
      <c r="E2762" s="39" t="s">
        <v>28194</v>
      </c>
      <c r="F2762" s="41" t="s">
        <v>28195</v>
      </c>
      <c r="G2762" s="39">
        <v>1</v>
      </c>
      <c r="H2762" s="42">
        <v>25</v>
      </c>
      <c r="I2762" s="44">
        <f>VENTAS[[#This Row],[Cantidad]]*VENTAS[[#This Row],[Precio Venta]]</f>
        <v>25</v>
      </c>
      <c r="J2762" s="42">
        <f>IF(VENTAS[[#This Row],[Nombre del Gestor]]&gt;1,VENTAS[[#This Row],[Precio Venta]]*10%,0)</f>
        <v>2.5</v>
      </c>
      <c r="K2762" s="42">
        <f>IFERROR(VLOOKUP(VENTAS[[#This Row],[Código del producto Vendido]],STOCK[],13,FALSE),VENTAS[[#This Row],[Precio Venta]]*0.6)-VENTAS[[#This Row],[Comisión Unitaria 10%]]</f>
        <v>12.5</v>
      </c>
      <c r="L2762" s="42">
        <f>VENTAS[[#This Row],[Cantidad]]*(VENTAS[[#This Row],[Precio Venta]]-VENTAS[[#This Row],[Costo Unitario SIN Comision]]-VENTAS[[#This Row],[Comisión Unitaria 10%]]-0.01*VENTAS[[#This Row],[Precio Venta]])</f>
        <v>9.75</v>
      </c>
      <c r="M2762" s="46"/>
      <c r="N2762" s="47" t="s">
        <v>28196</v>
      </c>
    </row>
    <row r="2763" ht="34" customHeight="1" spans="1:14">
      <c r="A2763" s="38">
        <v>45845.5983217593</v>
      </c>
      <c r="B2763" s="39"/>
      <c r="C2763" s="39"/>
      <c r="D2763" s="39" t="s">
        <v>28008</v>
      </c>
      <c r="E2763" s="39" t="s">
        <v>28197</v>
      </c>
      <c r="F2763" s="41" t="s">
        <v>28198</v>
      </c>
      <c r="G2763" s="39">
        <v>1</v>
      </c>
      <c r="H2763" s="42">
        <v>10</v>
      </c>
      <c r="I2763" s="44">
        <f>VENTAS[[#This Row],[Cantidad]]*VENTAS[[#This Row],[Precio Venta]]</f>
        <v>10</v>
      </c>
      <c r="J2763" s="42">
        <f>IF(VENTAS[[#This Row],[Nombre del Gestor]]&gt;1,VENTAS[[#This Row],[Precio Venta]]*10%,0)</f>
        <v>1</v>
      </c>
      <c r="K2763" s="42">
        <f>IFERROR(VLOOKUP(VENTAS[[#This Row],[Código del producto Vendido]],STOCK[],13,FALSE),VENTAS[[#This Row],[Precio Venta]]*0.6)-VENTAS[[#This Row],[Comisión Unitaria 10%]]</f>
        <v>5</v>
      </c>
      <c r="L2763" s="42">
        <f>VENTAS[[#This Row],[Cantidad]]*(VENTAS[[#This Row],[Precio Venta]]-VENTAS[[#This Row],[Costo Unitario SIN Comision]]-VENTAS[[#This Row],[Comisión Unitaria 10%]]-0.01*VENTAS[[#This Row],[Precio Venta]])</f>
        <v>3.9</v>
      </c>
      <c r="M2763" s="46"/>
      <c r="N2763" s="47" t="s">
        <v>28199</v>
      </c>
    </row>
    <row r="2764" ht="17" customHeight="1" spans="1:14">
      <c r="A2764" s="38">
        <v>45845.5983217593</v>
      </c>
      <c r="B2764" s="39"/>
      <c r="C2764" s="39"/>
      <c r="D2764" s="39" t="s">
        <v>28008</v>
      </c>
      <c r="E2764" s="39" t="s">
        <v>28200</v>
      </c>
      <c r="F2764" s="41" t="s">
        <v>28201</v>
      </c>
      <c r="G2764" s="39">
        <v>1</v>
      </c>
      <c r="H2764" s="42">
        <v>25</v>
      </c>
      <c r="I2764" s="44">
        <f>VENTAS[[#This Row],[Cantidad]]*VENTAS[[#This Row],[Precio Venta]]</f>
        <v>25</v>
      </c>
      <c r="J2764" s="42">
        <f>IF(VENTAS[[#This Row],[Nombre del Gestor]]&gt;1,VENTAS[[#This Row],[Precio Venta]]*10%,0)</f>
        <v>2.5</v>
      </c>
      <c r="K2764" s="42">
        <f>IFERROR(VLOOKUP(VENTAS[[#This Row],[Código del producto Vendido]],STOCK[],13,FALSE),VENTAS[[#This Row],[Precio Venta]]*0.6)-VENTAS[[#This Row],[Comisión Unitaria 10%]]</f>
        <v>12.5</v>
      </c>
      <c r="L2764" s="42">
        <f>VENTAS[[#This Row],[Cantidad]]*(VENTAS[[#This Row],[Precio Venta]]-VENTAS[[#This Row],[Costo Unitario SIN Comision]]-VENTAS[[#This Row],[Comisión Unitaria 10%]]-0.01*VENTAS[[#This Row],[Precio Venta]])</f>
        <v>9.75</v>
      </c>
      <c r="M2764" s="46"/>
      <c r="N2764" s="47" t="s">
        <v>28202</v>
      </c>
    </row>
    <row r="2765" ht="34" customHeight="1" spans="1:14">
      <c r="A2765" s="38">
        <v>45845.5983217593</v>
      </c>
      <c r="B2765" s="39"/>
      <c r="C2765" s="39"/>
      <c r="D2765" s="39" t="s">
        <v>28008</v>
      </c>
      <c r="E2765" s="39" t="s">
        <v>28203</v>
      </c>
      <c r="F2765" s="41" t="s">
        <v>28204</v>
      </c>
      <c r="G2765" s="39">
        <v>1</v>
      </c>
      <c r="H2765" s="42">
        <v>10</v>
      </c>
      <c r="I2765" s="44">
        <f>VENTAS[[#This Row],[Cantidad]]*VENTAS[[#This Row],[Precio Venta]]</f>
        <v>10</v>
      </c>
      <c r="J2765" s="42">
        <f>IF(VENTAS[[#This Row],[Nombre del Gestor]]&gt;1,VENTAS[[#This Row],[Precio Venta]]*10%,0)</f>
        <v>1</v>
      </c>
      <c r="K2765" s="42">
        <f>IFERROR(VLOOKUP(VENTAS[[#This Row],[Código del producto Vendido]],STOCK[],13,FALSE),VENTAS[[#This Row],[Precio Venta]]*0.6)-VENTAS[[#This Row],[Comisión Unitaria 10%]]</f>
        <v>5</v>
      </c>
      <c r="L2765" s="42">
        <f>VENTAS[[#This Row],[Cantidad]]*(VENTAS[[#This Row],[Precio Venta]]-VENTAS[[#This Row],[Costo Unitario SIN Comision]]-VENTAS[[#This Row],[Comisión Unitaria 10%]]-0.01*VENTAS[[#This Row],[Precio Venta]])</f>
        <v>3.9</v>
      </c>
      <c r="M2765" s="46"/>
      <c r="N2765" s="47" t="s">
        <v>28205</v>
      </c>
    </row>
    <row r="2766" ht="17" customHeight="1" spans="1:14">
      <c r="A2766" s="38">
        <v>45846.4054050926</v>
      </c>
      <c r="B2766" s="39"/>
      <c r="C2766" s="39"/>
      <c r="D2766" s="39" t="s">
        <v>28206</v>
      </c>
      <c r="E2766" s="39" t="s">
        <v>17588</v>
      </c>
      <c r="F2766" s="41" t="s">
        <v>17587</v>
      </c>
      <c r="G2766" s="39">
        <v>1</v>
      </c>
      <c r="H2766" s="42">
        <v>20</v>
      </c>
      <c r="I2766" s="44">
        <f>VENTAS[[#This Row],[Cantidad]]*VENTAS[[#This Row],[Precio Venta]]</f>
        <v>20</v>
      </c>
      <c r="J2766" s="42">
        <f>IF(VENTAS[[#This Row],[Nombre del Gestor]]&gt;1,VENTAS[[#This Row],[Precio Venta]]*10%,0)</f>
        <v>2</v>
      </c>
      <c r="K2766" s="42">
        <f>IFERROR(VLOOKUP(VENTAS[[#This Row],[Código del producto Vendido]],STOCK[],13,FALSE),VENTAS[[#This Row],[Precio Venta]]*0.6)-VENTAS[[#This Row],[Comisión Unitaria 10%]]</f>
        <v>8.55</v>
      </c>
      <c r="L2766" s="42">
        <f>VENTAS[[#This Row],[Cantidad]]*(VENTAS[[#This Row],[Precio Venta]]-VENTAS[[#This Row],[Costo Unitario SIN Comision]]-VENTAS[[#This Row],[Comisión Unitaria 10%]]-0.01*VENTAS[[#This Row],[Precio Venta]])</f>
        <v>9.25</v>
      </c>
      <c r="M2766" s="46"/>
      <c r="N2766" s="47" t="s">
        <v>28207</v>
      </c>
    </row>
    <row r="2767" ht="34" customHeight="1" spans="1:14">
      <c r="A2767" s="38">
        <v>45846.4647337963</v>
      </c>
      <c r="B2767" s="39"/>
      <c r="C2767" s="39"/>
      <c r="D2767" s="39"/>
      <c r="E2767" s="39" t="s">
        <v>28208</v>
      </c>
      <c r="F2767" s="41" t="s">
        <v>28209</v>
      </c>
      <c r="G2767" s="39">
        <v>1</v>
      </c>
      <c r="H2767" s="42">
        <v>28</v>
      </c>
      <c r="I2767" s="44">
        <f>VENTAS[[#This Row],[Cantidad]]*VENTAS[[#This Row],[Precio Venta]]</f>
        <v>28</v>
      </c>
      <c r="J2767" s="42">
        <f>IF(VENTAS[[#This Row],[Nombre del Gestor]]&gt;1,VENTAS[[#This Row],[Precio Venta]]*10%,0)</f>
        <v>0</v>
      </c>
      <c r="K2767" s="42">
        <f>IFERROR(VLOOKUP(VENTAS[[#This Row],[Código del producto Vendido]],STOCK[],13,FALSE),VENTAS[[#This Row],[Precio Venta]]*0.6)-VENTAS[[#This Row],[Comisión Unitaria 10%]]</f>
        <v>16.8</v>
      </c>
      <c r="L2767" s="42">
        <f>VENTAS[[#This Row],[Cantidad]]*(VENTAS[[#This Row],[Precio Venta]]-VENTAS[[#This Row],[Costo Unitario SIN Comision]]-VENTAS[[#This Row],[Comisión Unitaria 10%]]-0.01*VENTAS[[#This Row],[Precio Venta]])</f>
        <v>10.92</v>
      </c>
      <c r="M2767" s="46"/>
      <c r="N2767" s="47" t="s">
        <v>28210</v>
      </c>
    </row>
    <row r="2768" ht="34" customHeight="1" spans="1:14">
      <c r="A2768" s="38">
        <v>45846.465787037</v>
      </c>
      <c r="B2768" s="39"/>
      <c r="C2768" s="39"/>
      <c r="D2768" s="39" t="s">
        <v>28163</v>
      </c>
      <c r="E2768" s="39" t="s">
        <v>28211</v>
      </c>
      <c r="F2768" s="41" t="s">
        <v>28212</v>
      </c>
      <c r="G2768" s="39">
        <v>1</v>
      </c>
      <c r="H2768" s="42">
        <v>20</v>
      </c>
      <c r="I2768" s="44">
        <f>VENTAS[[#This Row],[Cantidad]]*VENTAS[[#This Row],[Precio Venta]]</f>
        <v>20</v>
      </c>
      <c r="J2768" s="42">
        <f>IF(VENTAS[[#This Row],[Nombre del Gestor]]&gt;1,VENTAS[[#This Row],[Precio Venta]]*10%,0)</f>
        <v>2</v>
      </c>
      <c r="K2768" s="42">
        <f>IFERROR(VLOOKUP(VENTAS[[#This Row],[Código del producto Vendido]],STOCK[],13,FALSE),VENTAS[[#This Row],[Precio Venta]]*0.6)-VENTAS[[#This Row],[Comisión Unitaria 10%]]</f>
        <v>10</v>
      </c>
      <c r="L2768" s="42">
        <f>VENTAS[[#This Row],[Cantidad]]*(VENTAS[[#This Row],[Precio Venta]]-VENTAS[[#This Row],[Costo Unitario SIN Comision]]-VENTAS[[#This Row],[Comisión Unitaria 10%]]-0.01*VENTAS[[#This Row],[Precio Venta]])</f>
        <v>7.8</v>
      </c>
      <c r="M2768" s="46"/>
      <c r="N2768" s="47" t="s">
        <v>28213</v>
      </c>
    </row>
    <row r="2769" ht="17" customHeight="1" spans="1:14">
      <c r="A2769" s="38">
        <v>45846.4685648148</v>
      </c>
      <c r="B2769" s="39"/>
      <c r="C2769" s="39"/>
      <c r="D2769" s="39" t="s">
        <v>28163</v>
      </c>
      <c r="E2769" s="39" t="s">
        <v>28214</v>
      </c>
      <c r="F2769" s="41" t="s">
        <v>28215</v>
      </c>
      <c r="G2769" s="39">
        <v>1</v>
      </c>
      <c r="H2769" s="42">
        <v>25</v>
      </c>
      <c r="I2769" s="44">
        <f>VENTAS[[#This Row],[Cantidad]]*VENTAS[[#This Row],[Precio Venta]]</f>
        <v>25</v>
      </c>
      <c r="J2769" s="42">
        <f>IF(VENTAS[[#This Row],[Nombre del Gestor]]&gt;1,VENTAS[[#This Row],[Precio Venta]]*10%,0)</f>
        <v>2.5</v>
      </c>
      <c r="K2769" s="42">
        <f>IFERROR(VLOOKUP(VENTAS[[#This Row],[Código del producto Vendido]],STOCK[],13,FALSE),VENTAS[[#This Row],[Precio Venta]]*0.6)-VENTAS[[#This Row],[Comisión Unitaria 10%]]</f>
        <v>12.5</v>
      </c>
      <c r="L2769" s="42">
        <f>VENTAS[[#This Row],[Cantidad]]*(VENTAS[[#This Row],[Precio Venta]]-VENTAS[[#This Row],[Costo Unitario SIN Comision]]-VENTAS[[#This Row],[Comisión Unitaria 10%]]-0.01*VENTAS[[#This Row],[Precio Venta]])</f>
        <v>9.75</v>
      </c>
      <c r="M2769" s="46"/>
      <c r="N2769" s="47" t="s">
        <v>28216</v>
      </c>
    </row>
    <row r="2770" ht="34" customHeight="1" spans="1:14">
      <c r="A2770" s="38">
        <v>45846.4692361111</v>
      </c>
      <c r="B2770" s="39"/>
      <c r="C2770" s="39"/>
      <c r="D2770" s="39" t="s">
        <v>28163</v>
      </c>
      <c r="E2770" s="39" t="s">
        <v>20453</v>
      </c>
      <c r="F2770" s="41" t="s">
        <v>20454</v>
      </c>
      <c r="G2770" s="39">
        <v>1</v>
      </c>
      <c r="H2770" s="42">
        <v>35</v>
      </c>
      <c r="I2770" s="44">
        <f>VENTAS[[#This Row],[Cantidad]]*VENTAS[[#This Row],[Precio Venta]]</f>
        <v>35</v>
      </c>
      <c r="J2770" s="42">
        <f>IF(VENTAS[[#This Row],[Nombre del Gestor]]&gt;1,VENTAS[[#This Row],[Precio Venta]]*10%,0)</f>
        <v>3.5</v>
      </c>
      <c r="K2770" s="42">
        <f>IFERROR(VLOOKUP(VENTAS[[#This Row],[Código del producto Vendido]],STOCK[],13,FALSE),VENTAS[[#This Row],[Precio Venta]]*0.6)-VENTAS[[#This Row],[Comisión Unitaria 10%]]</f>
        <v>12</v>
      </c>
      <c r="L2770" s="42">
        <f>VENTAS[[#This Row],[Cantidad]]*(VENTAS[[#This Row],[Precio Venta]]-VENTAS[[#This Row],[Costo Unitario SIN Comision]]-VENTAS[[#This Row],[Comisión Unitaria 10%]]-0.01*VENTAS[[#This Row],[Precio Venta]])</f>
        <v>19.15</v>
      </c>
      <c r="M2770" s="46"/>
      <c r="N2770" s="47" t="s">
        <v>28217</v>
      </c>
    </row>
    <row r="2771" ht="17" customHeight="1" spans="1:14">
      <c r="A2771" s="38">
        <v>45846.4756597222</v>
      </c>
      <c r="B2771" s="39"/>
      <c r="C2771" s="39"/>
      <c r="D2771" s="39"/>
      <c r="E2771" s="39" t="s">
        <v>28218</v>
      </c>
      <c r="F2771" s="41" t="s">
        <v>28219</v>
      </c>
      <c r="G2771" s="39">
        <v>1</v>
      </c>
      <c r="H2771" s="42">
        <v>28</v>
      </c>
      <c r="I2771" s="44">
        <f>VENTAS[[#This Row],[Cantidad]]*VENTAS[[#This Row],[Precio Venta]]</f>
        <v>28</v>
      </c>
      <c r="J2771" s="42">
        <f>IF(VENTAS[[#This Row],[Nombre del Gestor]]&gt;1,VENTAS[[#This Row],[Precio Venta]]*10%,0)</f>
        <v>0</v>
      </c>
      <c r="K2771" s="42">
        <f>IFERROR(VLOOKUP(VENTAS[[#This Row],[Código del producto Vendido]],STOCK[],13,FALSE),VENTAS[[#This Row],[Precio Venta]]*0.6)-VENTAS[[#This Row],[Comisión Unitaria 10%]]</f>
        <v>16.8</v>
      </c>
      <c r="L2771" s="42">
        <f>VENTAS[[#This Row],[Cantidad]]*(VENTAS[[#This Row],[Precio Venta]]-VENTAS[[#This Row],[Costo Unitario SIN Comision]]-VENTAS[[#This Row],[Comisión Unitaria 10%]]-0.01*VENTAS[[#This Row],[Precio Venta]])</f>
        <v>10.92</v>
      </c>
      <c r="M2771" s="46"/>
      <c r="N2771" s="47" t="s">
        <v>28220</v>
      </c>
    </row>
    <row r="2772" ht="34" customHeight="1" spans="1:14">
      <c r="A2772" s="38">
        <v>45846.4761342593</v>
      </c>
      <c r="B2772" s="39"/>
      <c r="C2772" s="39"/>
      <c r="D2772" s="39"/>
      <c r="E2772" s="39" t="s">
        <v>28221</v>
      </c>
      <c r="F2772" s="41" t="s">
        <v>28222</v>
      </c>
      <c r="G2772" s="39">
        <v>1</v>
      </c>
      <c r="H2772" s="42">
        <v>15</v>
      </c>
      <c r="I2772" s="44">
        <f>VENTAS[[#This Row],[Cantidad]]*VENTAS[[#This Row],[Precio Venta]]</f>
        <v>15</v>
      </c>
      <c r="J2772" s="42">
        <f>IF(VENTAS[[#This Row],[Nombre del Gestor]]&gt;1,VENTAS[[#This Row],[Precio Venta]]*10%,0)</f>
        <v>0</v>
      </c>
      <c r="K2772" s="42">
        <f>IFERROR(VLOOKUP(VENTAS[[#This Row],[Código del producto Vendido]],STOCK[],13,FALSE),VENTAS[[#This Row],[Precio Venta]]*0.6)-VENTAS[[#This Row],[Comisión Unitaria 10%]]</f>
        <v>9</v>
      </c>
      <c r="L2772" s="42">
        <f>VENTAS[[#This Row],[Cantidad]]*(VENTAS[[#This Row],[Precio Venta]]-VENTAS[[#This Row],[Costo Unitario SIN Comision]]-VENTAS[[#This Row],[Comisión Unitaria 10%]]-0.01*VENTAS[[#This Row],[Precio Venta]])</f>
        <v>5.85</v>
      </c>
      <c r="M2772" s="46"/>
      <c r="N2772" s="47" t="s">
        <v>28223</v>
      </c>
    </row>
    <row r="2773" ht="34" customHeight="1" spans="1:14">
      <c r="A2773" s="38">
        <v>45846.4844907407</v>
      </c>
      <c r="B2773" s="39"/>
      <c r="C2773" s="39"/>
      <c r="D2773" s="39" t="s">
        <v>28206</v>
      </c>
      <c r="E2773" s="39" t="s">
        <v>28224</v>
      </c>
      <c r="F2773" s="41" t="s">
        <v>28225</v>
      </c>
      <c r="G2773" s="39">
        <v>1</v>
      </c>
      <c r="H2773" s="42">
        <v>30</v>
      </c>
      <c r="I2773" s="44">
        <f>VENTAS[[#This Row],[Cantidad]]*VENTAS[[#This Row],[Precio Venta]]</f>
        <v>30</v>
      </c>
      <c r="J2773" s="42">
        <f>IF(VENTAS[[#This Row],[Nombre del Gestor]]&gt;1,VENTAS[[#This Row],[Precio Venta]]*10%,0)</f>
        <v>3</v>
      </c>
      <c r="K2773" s="42">
        <f>IFERROR(VLOOKUP(VENTAS[[#This Row],[Código del producto Vendido]],STOCK[],13,FALSE),VENTAS[[#This Row],[Precio Venta]]*0.6)-VENTAS[[#This Row],[Comisión Unitaria 10%]]</f>
        <v>15</v>
      </c>
      <c r="L2773" s="42">
        <f>VENTAS[[#This Row],[Cantidad]]*(VENTAS[[#This Row],[Precio Venta]]-VENTAS[[#This Row],[Costo Unitario SIN Comision]]-VENTAS[[#This Row],[Comisión Unitaria 10%]]-0.01*VENTAS[[#This Row],[Precio Venta]])</f>
        <v>11.7</v>
      </c>
      <c r="M2773" s="46"/>
      <c r="N2773" s="47" t="s">
        <v>28226</v>
      </c>
    </row>
    <row r="2774" ht="17" customHeight="1" spans="1:14">
      <c r="A2774" s="38">
        <v>45846.4982291667</v>
      </c>
      <c r="B2774" s="39"/>
      <c r="C2774" s="39"/>
      <c r="D2774" s="39" t="s">
        <v>28206</v>
      </c>
      <c r="E2774" s="39" t="s">
        <v>28227</v>
      </c>
      <c r="F2774" s="41" t="s">
        <v>28228</v>
      </c>
      <c r="G2774" s="39">
        <v>1</v>
      </c>
      <c r="H2774" s="42">
        <v>30</v>
      </c>
      <c r="I2774" s="44">
        <f>VENTAS[[#This Row],[Cantidad]]*VENTAS[[#This Row],[Precio Venta]]</f>
        <v>30</v>
      </c>
      <c r="J2774" s="42">
        <f>IF(VENTAS[[#This Row],[Nombre del Gestor]]&gt;1,VENTAS[[#This Row],[Precio Venta]]*10%,0)</f>
        <v>3</v>
      </c>
      <c r="K2774" s="42">
        <f>IFERROR(VLOOKUP(VENTAS[[#This Row],[Código del producto Vendido]],STOCK[],13,FALSE),VENTAS[[#This Row],[Precio Venta]]*0.6)-VENTAS[[#This Row],[Comisión Unitaria 10%]]</f>
        <v>15</v>
      </c>
      <c r="L2774" s="42">
        <f>VENTAS[[#This Row],[Cantidad]]*(VENTAS[[#This Row],[Precio Venta]]-VENTAS[[#This Row],[Costo Unitario SIN Comision]]-VENTAS[[#This Row],[Comisión Unitaria 10%]]-0.01*VENTAS[[#This Row],[Precio Venta]])</f>
        <v>11.7</v>
      </c>
      <c r="M2774" s="46"/>
      <c r="N2774" s="47" t="s">
        <v>28229</v>
      </c>
    </row>
    <row r="2775" ht="34" customHeight="1" spans="1:14">
      <c r="A2775" s="38">
        <v>45846.5036689815</v>
      </c>
      <c r="B2775" s="39"/>
      <c r="C2775" s="39"/>
      <c r="D2775" s="39" t="s">
        <v>28163</v>
      </c>
      <c r="E2775" s="39" t="s">
        <v>28230</v>
      </c>
      <c r="F2775" s="41" t="s">
        <v>28231</v>
      </c>
      <c r="G2775" s="39">
        <v>1</v>
      </c>
      <c r="H2775" s="42">
        <v>25</v>
      </c>
      <c r="I2775" s="44">
        <f>VENTAS[[#This Row],[Cantidad]]*VENTAS[[#This Row],[Precio Venta]]</f>
        <v>25</v>
      </c>
      <c r="J2775" s="42">
        <f>IF(VENTAS[[#This Row],[Nombre del Gestor]]&gt;1,VENTAS[[#This Row],[Precio Venta]]*10%,0)</f>
        <v>2.5</v>
      </c>
      <c r="K2775" s="42">
        <f>IFERROR(VLOOKUP(VENTAS[[#This Row],[Código del producto Vendido]],STOCK[],13,FALSE),VENTAS[[#This Row],[Precio Venta]]*0.6)-VENTAS[[#This Row],[Comisión Unitaria 10%]]</f>
        <v>12.5</v>
      </c>
      <c r="L2775" s="42">
        <f>VENTAS[[#This Row],[Cantidad]]*(VENTAS[[#This Row],[Precio Venta]]-VENTAS[[#This Row],[Costo Unitario SIN Comision]]-VENTAS[[#This Row],[Comisión Unitaria 10%]]-0.01*VENTAS[[#This Row],[Precio Venta]])</f>
        <v>9.75</v>
      </c>
      <c r="M2775" s="46"/>
      <c r="N2775" s="47" t="s">
        <v>28232</v>
      </c>
    </row>
    <row r="2776" ht="17" customHeight="1" spans="1:14">
      <c r="A2776" s="38">
        <v>45846.5175231481</v>
      </c>
      <c r="B2776" s="39"/>
      <c r="C2776" s="39"/>
      <c r="D2776" s="39" t="s">
        <v>28206</v>
      </c>
      <c r="E2776" s="39" t="s">
        <v>28233</v>
      </c>
      <c r="F2776" s="41" t="s">
        <v>28234</v>
      </c>
      <c r="G2776" s="39">
        <v>1</v>
      </c>
      <c r="H2776" s="42">
        <v>25</v>
      </c>
      <c r="I2776" s="44">
        <f>VENTAS[[#This Row],[Cantidad]]*VENTAS[[#This Row],[Precio Venta]]</f>
        <v>25</v>
      </c>
      <c r="J2776" s="42">
        <f>IF(VENTAS[[#This Row],[Nombre del Gestor]]&gt;1,VENTAS[[#This Row],[Precio Venta]]*10%,0)</f>
        <v>2.5</v>
      </c>
      <c r="K2776" s="42">
        <f>IFERROR(VLOOKUP(VENTAS[[#This Row],[Código del producto Vendido]],STOCK[],13,FALSE),VENTAS[[#This Row],[Precio Venta]]*0.6)-VENTAS[[#This Row],[Comisión Unitaria 10%]]</f>
        <v>12.5</v>
      </c>
      <c r="L2776" s="42">
        <f>VENTAS[[#This Row],[Cantidad]]*(VENTAS[[#This Row],[Precio Venta]]-VENTAS[[#This Row],[Costo Unitario SIN Comision]]-VENTAS[[#This Row],[Comisión Unitaria 10%]]-0.01*VENTAS[[#This Row],[Precio Venta]])</f>
        <v>9.75</v>
      </c>
      <c r="M2776" s="46"/>
      <c r="N2776" s="47" t="s">
        <v>28235</v>
      </c>
    </row>
    <row r="2777" ht="34" customHeight="1" spans="1:14">
      <c r="A2777" s="38">
        <v>45846.5175231481</v>
      </c>
      <c r="B2777" s="39"/>
      <c r="C2777" s="39"/>
      <c r="D2777" s="39" t="s">
        <v>28206</v>
      </c>
      <c r="E2777" s="39" t="s">
        <v>28236</v>
      </c>
      <c r="F2777" s="41" t="s">
        <v>21157</v>
      </c>
      <c r="G2777" s="39">
        <v>1</v>
      </c>
      <c r="H2777" s="42">
        <v>28</v>
      </c>
      <c r="I2777" s="44">
        <f>VENTAS[[#This Row],[Cantidad]]*VENTAS[[#This Row],[Precio Venta]]</f>
        <v>28</v>
      </c>
      <c r="J2777" s="42">
        <f>IF(VENTAS[[#This Row],[Nombre del Gestor]]&gt;1,VENTAS[[#This Row],[Precio Venta]]*10%,0)</f>
        <v>2.8</v>
      </c>
      <c r="K2777" s="42">
        <f>IFERROR(VLOOKUP(VENTAS[[#This Row],[Código del producto Vendido]],STOCK[],13,FALSE),VENTAS[[#This Row],[Precio Venta]]*0.6)-VENTAS[[#This Row],[Comisión Unitaria 10%]]</f>
        <v>14</v>
      </c>
      <c r="L2777" s="42">
        <f>VENTAS[[#This Row],[Cantidad]]*(VENTAS[[#This Row],[Precio Venta]]-VENTAS[[#This Row],[Costo Unitario SIN Comision]]-VENTAS[[#This Row],[Comisión Unitaria 10%]]-0.01*VENTAS[[#This Row],[Precio Venta]])</f>
        <v>10.92</v>
      </c>
      <c r="M2777" s="46"/>
      <c r="N2777" s="47" t="s">
        <v>28237</v>
      </c>
    </row>
    <row r="2778" ht="34" customHeight="1" spans="1:14">
      <c r="A2778" s="38">
        <v>45846.5181481481</v>
      </c>
      <c r="B2778" s="39"/>
      <c r="C2778" s="39"/>
      <c r="D2778" s="39" t="s">
        <v>28238</v>
      </c>
      <c r="E2778" s="39" t="s">
        <v>28239</v>
      </c>
      <c r="F2778" s="41" t="s">
        <v>28240</v>
      </c>
      <c r="G2778" s="39">
        <v>1</v>
      </c>
      <c r="H2778" s="42">
        <v>50</v>
      </c>
      <c r="I2778" s="44">
        <f>VENTAS[[#This Row],[Cantidad]]*VENTAS[[#This Row],[Precio Venta]]</f>
        <v>50</v>
      </c>
      <c r="J2778" s="42">
        <f>IF(VENTAS[[#This Row],[Nombre del Gestor]]&gt;1,VENTAS[[#This Row],[Precio Venta]]*10%,0)</f>
        <v>5</v>
      </c>
      <c r="K2778" s="42">
        <f>IFERROR(VLOOKUP(VENTAS[[#This Row],[Código del producto Vendido]],STOCK[],13,FALSE),VENTAS[[#This Row],[Precio Venta]]*0.6)-VENTAS[[#This Row],[Comisión Unitaria 10%]]</f>
        <v>25</v>
      </c>
      <c r="L2778" s="42">
        <f>VENTAS[[#This Row],[Cantidad]]*(VENTAS[[#This Row],[Precio Venta]]-VENTAS[[#This Row],[Costo Unitario SIN Comision]]-VENTAS[[#This Row],[Comisión Unitaria 10%]]-0.01*VENTAS[[#This Row],[Precio Venta]])</f>
        <v>19.5</v>
      </c>
      <c r="M2778" s="46"/>
      <c r="N2778" s="47" t="s">
        <v>28241</v>
      </c>
    </row>
    <row r="2779" ht="17" customHeight="1" spans="1:14">
      <c r="A2779" s="38">
        <v>45846.6577662037</v>
      </c>
      <c r="B2779" s="39"/>
      <c r="C2779" s="39"/>
      <c r="D2779" s="39" t="s">
        <v>28163</v>
      </c>
      <c r="E2779" s="39" t="s">
        <v>28242</v>
      </c>
      <c r="F2779" s="41" t="s">
        <v>28243</v>
      </c>
      <c r="G2779" s="39">
        <v>1</v>
      </c>
      <c r="H2779" s="42">
        <v>25</v>
      </c>
      <c r="I2779" s="44">
        <f>VENTAS[[#This Row],[Cantidad]]*VENTAS[[#This Row],[Precio Venta]]</f>
        <v>25</v>
      </c>
      <c r="J2779" s="42">
        <f>IF(VENTAS[[#This Row],[Nombre del Gestor]]&gt;1,VENTAS[[#This Row],[Precio Venta]]*10%,0)</f>
        <v>2.5</v>
      </c>
      <c r="K2779" s="42">
        <f>IFERROR(VLOOKUP(VENTAS[[#This Row],[Código del producto Vendido]],STOCK[],13,FALSE),VENTAS[[#This Row],[Precio Venta]]*0.6)-VENTAS[[#This Row],[Comisión Unitaria 10%]]</f>
        <v>12.5</v>
      </c>
      <c r="L2779" s="42">
        <f>VENTAS[[#This Row],[Cantidad]]*(VENTAS[[#This Row],[Precio Venta]]-VENTAS[[#This Row],[Costo Unitario SIN Comision]]-VENTAS[[#This Row],[Comisión Unitaria 10%]]-0.01*VENTAS[[#This Row],[Precio Venta]])</f>
        <v>9.75</v>
      </c>
      <c r="M2779" s="46"/>
      <c r="N2779" s="47" t="s">
        <v>28244</v>
      </c>
    </row>
    <row r="2780" ht="34" customHeight="1" spans="1:14">
      <c r="A2780" s="38">
        <v>45846.6582986111</v>
      </c>
      <c r="B2780" s="39"/>
      <c r="C2780" s="39"/>
      <c r="D2780" s="39"/>
      <c r="E2780" s="39" t="s">
        <v>28245</v>
      </c>
      <c r="F2780" s="41" t="s">
        <v>28246</v>
      </c>
      <c r="G2780" s="39">
        <v>1</v>
      </c>
      <c r="H2780" s="42">
        <v>30</v>
      </c>
      <c r="I2780" s="44">
        <f>VENTAS[[#This Row],[Cantidad]]*VENTAS[[#This Row],[Precio Venta]]</f>
        <v>30</v>
      </c>
      <c r="J2780" s="42">
        <f>IF(VENTAS[[#This Row],[Nombre del Gestor]]&gt;1,VENTAS[[#This Row],[Precio Venta]]*10%,0)</f>
        <v>0</v>
      </c>
      <c r="K2780" s="42">
        <f>IFERROR(VLOOKUP(VENTAS[[#This Row],[Código del producto Vendido]],STOCK[],13,FALSE),VENTAS[[#This Row],[Precio Venta]]*0.6)-VENTAS[[#This Row],[Comisión Unitaria 10%]]</f>
        <v>18</v>
      </c>
      <c r="L2780" s="42">
        <f>VENTAS[[#This Row],[Cantidad]]*(VENTAS[[#This Row],[Precio Venta]]-VENTAS[[#This Row],[Costo Unitario SIN Comision]]-VENTAS[[#This Row],[Comisión Unitaria 10%]]-0.01*VENTAS[[#This Row],[Precio Venta]])</f>
        <v>11.7</v>
      </c>
      <c r="M2780" s="46"/>
      <c r="N2780" s="47" t="s">
        <v>28247</v>
      </c>
    </row>
    <row r="2781" ht="17" customHeight="1" spans="1:14">
      <c r="A2781" s="38">
        <v>45846.6672453704</v>
      </c>
      <c r="B2781" s="39"/>
      <c r="C2781" s="39"/>
      <c r="D2781" s="39"/>
      <c r="E2781" s="39" t="s">
        <v>20469</v>
      </c>
      <c r="F2781" s="41" t="s">
        <v>20470</v>
      </c>
      <c r="G2781" s="39">
        <v>1</v>
      </c>
      <c r="H2781" s="42">
        <v>30</v>
      </c>
      <c r="I2781" s="44">
        <f>VENTAS[[#This Row],[Cantidad]]*VENTAS[[#This Row],[Precio Venta]]</f>
        <v>30</v>
      </c>
      <c r="J2781" s="42">
        <f>IF(VENTAS[[#This Row],[Nombre del Gestor]]&gt;1,VENTAS[[#This Row],[Precio Venta]]*10%,0)</f>
        <v>0</v>
      </c>
      <c r="K2781" s="42">
        <f>IFERROR(VLOOKUP(VENTAS[[#This Row],[Código del producto Vendido]],STOCK[],13,FALSE),VENTAS[[#This Row],[Precio Venta]]*0.6)-VENTAS[[#This Row],[Comisión Unitaria 10%]]</f>
        <v>15</v>
      </c>
      <c r="L2781" s="42">
        <f>VENTAS[[#This Row],[Cantidad]]*(VENTAS[[#This Row],[Precio Venta]]-VENTAS[[#This Row],[Costo Unitario SIN Comision]]-VENTAS[[#This Row],[Comisión Unitaria 10%]]-0.01*VENTAS[[#This Row],[Precio Venta]])</f>
        <v>14.7</v>
      </c>
      <c r="M2781" s="46"/>
      <c r="N2781" s="47" t="s">
        <v>28248</v>
      </c>
    </row>
    <row r="2782" ht="34" customHeight="1" spans="1:14">
      <c r="A2782" s="38">
        <v>45846.6850347222</v>
      </c>
      <c r="B2782" s="39"/>
      <c r="C2782" s="39"/>
      <c r="D2782" s="39"/>
      <c r="E2782" s="39" t="s">
        <v>28249</v>
      </c>
      <c r="F2782" s="41" t="s">
        <v>28250</v>
      </c>
      <c r="G2782" s="39">
        <v>1</v>
      </c>
      <c r="H2782" s="42">
        <v>20</v>
      </c>
      <c r="I2782" s="44">
        <f>VENTAS[[#This Row],[Cantidad]]*VENTAS[[#This Row],[Precio Venta]]</f>
        <v>20</v>
      </c>
      <c r="J2782" s="42">
        <f>IF(VENTAS[[#This Row],[Nombre del Gestor]]&gt;1,VENTAS[[#This Row],[Precio Venta]]*10%,0)</f>
        <v>0</v>
      </c>
      <c r="K2782" s="42">
        <f>IFERROR(VLOOKUP(VENTAS[[#This Row],[Código del producto Vendido]],STOCK[],13,FALSE),VENTAS[[#This Row],[Precio Venta]]*0.6)-VENTAS[[#This Row],[Comisión Unitaria 10%]]</f>
        <v>12</v>
      </c>
      <c r="L2782" s="42">
        <f>VENTAS[[#This Row],[Cantidad]]*(VENTAS[[#This Row],[Precio Venta]]-VENTAS[[#This Row],[Costo Unitario SIN Comision]]-VENTAS[[#This Row],[Comisión Unitaria 10%]]-0.01*VENTAS[[#This Row],[Precio Venta]])</f>
        <v>7.8</v>
      </c>
      <c r="M2782" s="46"/>
      <c r="N2782" s="47" t="s">
        <v>28251</v>
      </c>
    </row>
    <row r="2783" ht="34" customHeight="1" spans="1:14">
      <c r="A2783" s="38">
        <v>45846.6850347222</v>
      </c>
      <c r="B2783" s="39"/>
      <c r="C2783" s="39"/>
      <c r="D2783" s="39"/>
      <c r="E2783" s="39" t="s">
        <v>28252</v>
      </c>
      <c r="F2783" s="41" t="s">
        <v>28253</v>
      </c>
      <c r="G2783" s="39">
        <v>1</v>
      </c>
      <c r="H2783" s="42">
        <v>25</v>
      </c>
      <c r="I2783" s="44">
        <f>VENTAS[[#This Row],[Cantidad]]*VENTAS[[#This Row],[Precio Venta]]</f>
        <v>25</v>
      </c>
      <c r="J2783" s="42">
        <f>IF(VENTAS[[#This Row],[Nombre del Gestor]]&gt;1,VENTAS[[#This Row],[Precio Venta]]*10%,0)</f>
        <v>0</v>
      </c>
      <c r="K2783" s="42">
        <f>IFERROR(VLOOKUP(VENTAS[[#This Row],[Código del producto Vendido]],STOCK[],13,FALSE),VENTAS[[#This Row],[Precio Venta]]*0.6)-VENTAS[[#This Row],[Comisión Unitaria 10%]]</f>
        <v>15</v>
      </c>
      <c r="L2783" s="42">
        <f>VENTAS[[#This Row],[Cantidad]]*(VENTAS[[#This Row],[Precio Venta]]-VENTAS[[#This Row],[Costo Unitario SIN Comision]]-VENTAS[[#This Row],[Comisión Unitaria 10%]]-0.01*VENTAS[[#This Row],[Precio Venta]])</f>
        <v>9.75</v>
      </c>
      <c r="M2783" s="46"/>
      <c r="N2783" s="47" t="s">
        <v>28254</v>
      </c>
    </row>
    <row r="2784" ht="17" customHeight="1" spans="1:14">
      <c r="A2784" s="38">
        <v>45846.6850347222</v>
      </c>
      <c r="B2784" s="39"/>
      <c r="C2784" s="39"/>
      <c r="D2784" s="39"/>
      <c r="E2784" s="39" t="s">
        <v>18583</v>
      </c>
      <c r="F2784" s="41" t="s">
        <v>28255</v>
      </c>
      <c r="G2784" s="39">
        <v>1</v>
      </c>
      <c r="H2784" s="42">
        <v>18</v>
      </c>
      <c r="I2784" s="44">
        <f>VENTAS[[#This Row],[Cantidad]]*VENTAS[[#This Row],[Precio Venta]]</f>
        <v>18</v>
      </c>
      <c r="J2784" s="42">
        <f>IF(VENTAS[[#This Row],[Nombre del Gestor]]&gt;1,VENTAS[[#This Row],[Precio Venta]]*10%,0)</f>
        <v>0</v>
      </c>
      <c r="K2784" s="42">
        <f>IFERROR(VLOOKUP(VENTAS[[#This Row],[Código del producto Vendido]],STOCK[],13,FALSE),VENTAS[[#This Row],[Precio Venta]]*0.6)-VENTAS[[#This Row],[Comisión Unitaria 10%]]</f>
        <v>13.8</v>
      </c>
      <c r="L2784" s="42">
        <f>VENTAS[[#This Row],[Cantidad]]*(VENTAS[[#This Row],[Precio Venta]]-VENTAS[[#This Row],[Costo Unitario SIN Comision]]-VENTAS[[#This Row],[Comisión Unitaria 10%]]-0.01*VENTAS[[#This Row],[Precio Venta]])</f>
        <v>4.02</v>
      </c>
      <c r="M2784" s="46"/>
      <c r="N2784" s="47" t="s">
        <v>28256</v>
      </c>
    </row>
    <row r="2785" ht="34" customHeight="1" spans="1:14">
      <c r="A2785" s="38">
        <v>45846.6850347222</v>
      </c>
      <c r="B2785" s="39"/>
      <c r="C2785" s="39"/>
      <c r="D2785" s="39"/>
      <c r="E2785" s="39" t="s">
        <v>20453</v>
      </c>
      <c r="F2785" s="41" t="s">
        <v>20454</v>
      </c>
      <c r="G2785" s="39">
        <v>1</v>
      </c>
      <c r="H2785" s="42">
        <v>35</v>
      </c>
      <c r="I2785" s="44">
        <f>VENTAS[[#This Row],[Cantidad]]*VENTAS[[#This Row],[Precio Venta]]</f>
        <v>35</v>
      </c>
      <c r="J2785" s="42">
        <f>IF(VENTAS[[#This Row],[Nombre del Gestor]]&gt;1,VENTAS[[#This Row],[Precio Venta]]*10%,0)</f>
        <v>0</v>
      </c>
      <c r="K2785" s="42">
        <f>IFERROR(VLOOKUP(VENTAS[[#This Row],[Código del producto Vendido]],STOCK[],13,FALSE),VENTAS[[#This Row],[Precio Venta]]*0.6)-VENTAS[[#This Row],[Comisión Unitaria 10%]]</f>
        <v>15.5</v>
      </c>
      <c r="L2785" s="42">
        <f>VENTAS[[#This Row],[Cantidad]]*(VENTAS[[#This Row],[Precio Venta]]-VENTAS[[#This Row],[Costo Unitario SIN Comision]]-VENTAS[[#This Row],[Comisión Unitaria 10%]]-0.01*VENTAS[[#This Row],[Precio Venta]])</f>
        <v>19.15</v>
      </c>
      <c r="M2785" s="46"/>
      <c r="N2785" s="47" t="s">
        <v>28257</v>
      </c>
    </row>
    <row r="2786" ht="17" customHeight="1" spans="1:14">
      <c r="A2786" s="38">
        <v>45846.6850347222</v>
      </c>
      <c r="B2786" s="39"/>
      <c r="C2786" s="39"/>
      <c r="D2786" s="39"/>
      <c r="E2786" s="39" t="s">
        <v>28258</v>
      </c>
      <c r="F2786" s="41" t="s">
        <v>28259</v>
      </c>
      <c r="G2786" s="39">
        <v>1</v>
      </c>
      <c r="H2786" s="42">
        <v>20</v>
      </c>
      <c r="I2786" s="44">
        <f>VENTAS[[#This Row],[Cantidad]]*VENTAS[[#This Row],[Precio Venta]]</f>
        <v>20</v>
      </c>
      <c r="J2786" s="42">
        <f>IF(VENTAS[[#This Row],[Nombre del Gestor]]&gt;1,VENTAS[[#This Row],[Precio Venta]]*10%,0)</f>
        <v>0</v>
      </c>
      <c r="K2786" s="42">
        <f>IFERROR(VLOOKUP(VENTAS[[#This Row],[Código del producto Vendido]],STOCK[],13,FALSE),VENTAS[[#This Row],[Precio Venta]]*0.6)-VENTAS[[#This Row],[Comisión Unitaria 10%]]</f>
        <v>12</v>
      </c>
      <c r="L2786" s="42">
        <f>VENTAS[[#This Row],[Cantidad]]*(VENTAS[[#This Row],[Precio Venta]]-VENTAS[[#This Row],[Costo Unitario SIN Comision]]-VENTAS[[#This Row],[Comisión Unitaria 10%]]-0.01*VENTAS[[#This Row],[Precio Venta]])</f>
        <v>7.8</v>
      </c>
      <c r="M2786" s="46"/>
      <c r="N2786" s="47" t="s">
        <v>28260</v>
      </c>
    </row>
    <row r="2787" ht="34" customHeight="1" spans="1:14">
      <c r="A2787" s="38">
        <v>45846.7736458333</v>
      </c>
      <c r="B2787" s="39"/>
      <c r="C2787" s="39"/>
      <c r="D2787" s="39"/>
      <c r="E2787" s="39" t="s">
        <v>19212</v>
      </c>
      <c r="F2787" s="41" t="s">
        <v>28261</v>
      </c>
      <c r="G2787" s="39">
        <v>1</v>
      </c>
      <c r="H2787" s="42">
        <v>30</v>
      </c>
      <c r="I2787" s="44">
        <f>VENTAS[[#This Row],[Cantidad]]*VENTAS[[#This Row],[Precio Venta]]</f>
        <v>30</v>
      </c>
      <c r="J2787" s="42">
        <f>IF(VENTAS[[#This Row],[Nombre del Gestor]]&gt;1,VENTAS[[#This Row],[Precio Venta]]*10%,0)</f>
        <v>0</v>
      </c>
      <c r="K2787" s="42">
        <f>IFERROR(VLOOKUP(VENTAS[[#This Row],[Código del producto Vendido]],STOCK[],13,FALSE),VENTAS[[#This Row],[Precio Venta]]*0.6)-VENTAS[[#This Row],[Comisión Unitaria 10%]]</f>
        <v>15</v>
      </c>
      <c r="L2787" s="42">
        <f>VENTAS[[#This Row],[Cantidad]]*(VENTAS[[#This Row],[Precio Venta]]-VENTAS[[#This Row],[Costo Unitario SIN Comision]]-VENTAS[[#This Row],[Comisión Unitaria 10%]]-0.01*VENTAS[[#This Row],[Precio Venta]])</f>
        <v>14.7</v>
      </c>
      <c r="M2787" s="46"/>
      <c r="N2787" s="47" t="s">
        <v>28262</v>
      </c>
    </row>
    <row r="2788" ht="34" customHeight="1" spans="1:14">
      <c r="A2788" s="38">
        <v>45846.7736458333</v>
      </c>
      <c r="B2788" s="39"/>
      <c r="C2788" s="39"/>
      <c r="D2788" s="39"/>
      <c r="E2788" s="39" t="s">
        <v>19156</v>
      </c>
      <c r="F2788" s="41" t="s">
        <v>28263</v>
      </c>
      <c r="G2788" s="39">
        <v>1</v>
      </c>
      <c r="H2788" s="42">
        <v>30</v>
      </c>
      <c r="I2788" s="44">
        <f>VENTAS[[#This Row],[Cantidad]]*VENTAS[[#This Row],[Precio Venta]]</f>
        <v>30</v>
      </c>
      <c r="J2788" s="42">
        <f>IF(VENTAS[[#This Row],[Nombre del Gestor]]&gt;1,VENTAS[[#This Row],[Precio Venta]]*10%,0)</f>
        <v>0</v>
      </c>
      <c r="K2788" s="42">
        <f>IFERROR(VLOOKUP(VENTAS[[#This Row],[Código del producto Vendido]],STOCK[],13,FALSE),VENTAS[[#This Row],[Precio Venta]]*0.6)-VENTAS[[#This Row],[Comisión Unitaria 10%]]</f>
        <v>15.5</v>
      </c>
      <c r="L2788" s="42">
        <f>VENTAS[[#This Row],[Cantidad]]*(VENTAS[[#This Row],[Precio Venta]]-VENTAS[[#This Row],[Costo Unitario SIN Comision]]-VENTAS[[#This Row],[Comisión Unitaria 10%]]-0.01*VENTAS[[#This Row],[Precio Venta]])</f>
        <v>14.2</v>
      </c>
      <c r="M2788" s="46"/>
      <c r="N2788" s="47" t="s">
        <v>28264</v>
      </c>
    </row>
    <row r="2789" ht="17" customHeight="1" spans="1:14">
      <c r="A2789" s="38">
        <v>45847.3909837963</v>
      </c>
      <c r="B2789" s="39"/>
      <c r="C2789" s="39"/>
      <c r="D2789" s="39" t="s">
        <v>28265</v>
      </c>
      <c r="E2789" s="39" t="s">
        <v>28266</v>
      </c>
      <c r="F2789" s="41" t="s">
        <v>21032</v>
      </c>
      <c r="G2789" s="39">
        <v>1</v>
      </c>
      <c r="H2789" s="42">
        <v>30</v>
      </c>
      <c r="I2789" s="44">
        <f>VENTAS[[#This Row],[Cantidad]]*VENTAS[[#This Row],[Precio Venta]]</f>
        <v>30</v>
      </c>
      <c r="J2789" s="42">
        <f>IF(VENTAS[[#This Row],[Nombre del Gestor]]&gt;1,VENTAS[[#This Row],[Precio Venta]]*10%,0)</f>
        <v>3</v>
      </c>
      <c r="K2789" s="42">
        <f>IFERROR(VLOOKUP(VENTAS[[#This Row],[Código del producto Vendido]],STOCK[],13,FALSE),VENTAS[[#This Row],[Precio Venta]]*0.6)-VENTAS[[#This Row],[Comisión Unitaria 10%]]</f>
        <v>15</v>
      </c>
      <c r="L2789" s="42">
        <f>VENTAS[[#This Row],[Cantidad]]*(VENTAS[[#This Row],[Precio Venta]]-VENTAS[[#This Row],[Costo Unitario SIN Comision]]-VENTAS[[#This Row],[Comisión Unitaria 10%]]-0.01*VENTAS[[#This Row],[Precio Venta]])</f>
        <v>11.7</v>
      </c>
      <c r="M2789" s="46"/>
      <c r="N2789" s="47" t="s">
        <v>28267</v>
      </c>
    </row>
    <row r="2790" ht="34" customHeight="1" spans="1:14">
      <c r="A2790" s="38">
        <v>45847.4528587963</v>
      </c>
      <c r="B2790" s="39"/>
      <c r="C2790" s="39"/>
      <c r="D2790" s="39"/>
      <c r="E2790" s="39" t="s">
        <v>20501</v>
      </c>
      <c r="F2790" s="41" t="s">
        <v>20502</v>
      </c>
      <c r="G2790" s="39">
        <v>1</v>
      </c>
      <c r="H2790" s="42">
        <v>35</v>
      </c>
      <c r="I2790" s="44">
        <f>VENTAS[[#This Row],[Cantidad]]*VENTAS[[#This Row],[Precio Venta]]</f>
        <v>35</v>
      </c>
      <c r="J2790" s="42">
        <f>IF(VENTAS[[#This Row],[Nombre del Gestor]]&gt;1,VENTAS[[#This Row],[Precio Venta]]*10%,0)</f>
        <v>0</v>
      </c>
      <c r="K2790" s="42">
        <f>IFERROR(VLOOKUP(VENTAS[[#This Row],[Código del producto Vendido]],STOCK[],13,FALSE),VENTAS[[#This Row],[Precio Venta]]*0.6)-VENTAS[[#This Row],[Comisión Unitaria 10%]]</f>
        <v>15.5</v>
      </c>
      <c r="L2790" s="42">
        <f>VENTAS[[#This Row],[Cantidad]]*(VENTAS[[#This Row],[Precio Venta]]-VENTAS[[#This Row],[Costo Unitario SIN Comision]]-VENTAS[[#This Row],[Comisión Unitaria 10%]]-0.01*VENTAS[[#This Row],[Precio Venta]])</f>
        <v>19.15</v>
      </c>
      <c r="M2790" s="46"/>
      <c r="N2790" s="47" t="s">
        <v>28268</v>
      </c>
    </row>
    <row r="2791" ht="17" customHeight="1" spans="1:14">
      <c r="A2791" s="38">
        <v>45847.4597685185</v>
      </c>
      <c r="B2791" s="39"/>
      <c r="C2791" s="39"/>
      <c r="D2791" s="39"/>
      <c r="E2791" s="39" t="s">
        <v>28269</v>
      </c>
      <c r="F2791" s="41" t="s">
        <v>28270</v>
      </c>
      <c r="G2791" s="39">
        <v>1</v>
      </c>
      <c r="H2791" s="42">
        <v>10</v>
      </c>
      <c r="I2791" s="44">
        <f>VENTAS[[#This Row],[Cantidad]]*VENTAS[[#This Row],[Precio Venta]]</f>
        <v>10</v>
      </c>
      <c r="J2791" s="42">
        <f>IF(VENTAS[[#This Row],[Nombre del Gestor]]&gt;1,VENTAS[[#This Row],[Precio Venta]]*10%,0)</f>
        <v>0</v>
      </c>
      <c r="K2791" s="42">
        <f>IFERROR(VLOOKUP(VENTAS[[#This Row],[Código del producto Vendido]],STOCK[],13,FALSE),VENTAS[[#This Row],[Precio Venta]]*0.6)-VENTAS[[#This Row],[Comisión Unitaria 10%]]</f>
        <v>6</v>
      </c>
      <c r="L2791" s="42">
        <f>VENTAS[[#This Row],[Cantidad]]*(VENTAS[[#This Row],[Precio Venta]]-VENTAS[[#This Row],[Costo Unitario SIN Comision]]-VENTAS[[#This Row],[Comisión Unitaria 10%]]-0.01*VENTAS[[#This Row],[Precio Venta]])</f>
        <v>3.9</v>
      </c>
      <c r="M2791" s="46"/>
      <c r="N2791" s="47" t="s">
        <v>28271</v>
      </c>
    </row>
    <row r="2792" ht="34" customHeight="1" spans="1:14">
      <c r="A2792" s="38">
        <v>45847.5169444444</v>
      </c>
      <c r="B2792" s="39"/>
      <c r="C2792" s="39"/>
      <c r="D2792" s="39"/>
      <c r="E2792" s="39" t="s">
        <v>28272</v>
      </c>
      <c r="F2792" s="41" t="s">
        <v>28273</v>
      </c>
      <c r="G2792" s="39">
        <v>1</v>
      </c>
      <c r="H2792" s="42">
        <v>10</v>
      </c>
      <c r="I2792" s="44">
        <f>VENTAS[[#This Row],[Cantidad]]*VENTAS[[#This Row],[Precio Venta]]</f>
        <v>10</v>
      </c>
      <c r="J2792" s="42">
        <f>IF(VENTAS[[#This Row],[Nombre del Gestor]]&gt;1,VENTAS[[#This Row],[Precio Venta]]*10%,0)</f>
        <v>0</v>
      </c>
      <c r="K2792" s="42">
        <f>IFERROR(VLOOKUP(VENTAS[[#This Row],[Código del producto Vendido]],STOCK[],13,FALSE),VENTAS[[#This Row],[Precio Venta]]*0.6)-VENTAS[[#This Row],[Comisión Unitaria 10%]]</f>
        <v>6</v>
      </c>
      <c r="L2792" s="42">
        <f>VENTAS[[#This Row],[Cantidad]]*(VENTAS[[#This Row],[Precio Venta]]-VENTAS[[#This Row],[Costo Unitario SIN Comision]]-VENTAS[[#This Row],[Comisión Unitaria 10%]]-0.01*VENTAS[[#This Row],[Precio Venta]])</f>
        <v>3.9</v>
      </c>
      <c r="M2792" s="46"/>
      <c r="N2792" s="47" t="s">
        <v>28274</v>
      </c>
    </row>
    <row r="2793" ht="34" customHeight="1" spans="1:14">
      <c r="A2793" s="38">
        <v>45847.5169444444</v>
      </c>
      <c r="B2793" s="39"/>
      <c r="C2793" s="39"/>
      <c r="D2793" s="39"/>
      <c r="E2793" s="39" t="s">
        <v>28275</v>
      </c>
      <c r="F2793" s="41" t="s">
        <v>28276</v>
      </c>
      <c r="G2793" s="39">
        <v>1</v>
      </c>
      <c r="H2793" s="42">
        <v>10</v>
      </c>
      <c r="I2793" s="44">
        <f>VENTAS[[#This Row],[Cantidad]]*VENTAS[[#This Row],[Precio Venta]]</f>
        <v>10</v>
      </c>
      <c r="J2793" s="42">
        <f>IF(VENTAS[[#This Row],[Nombre del Gestor]]&gt;1,VENTAS[[#This Row],[Precio Venta]]*10%,0)</f>
        <v>0</v>
      </c>
      <c r="K2793" s="42">
        <f>IFERROR(VLOOKUP(VENTAS[[#This Row],[Código del producto Vendido]],STOCK[],13,FALSE),VENTAS[[#This Row],[Precio Venta]]*0.6)-VENTAS[[#This Row],[Comisión Unitaria 10%]]</f>
        <v>6</v>
      </c>
      <c r="L2793" s="42">
        <f>VENTAS[[#This Row],[Cantidad]]*(VENTAS[[#This Row],[Precio Venta]]-VENTAS[[#This Row],[Costo Unitario SIN Comision]]-VENTAS[[#This Row],[Comisión Unitaria 10%]]-0.01*VENTAS[[#This Row],[Precio Venta]])</f>
        <v>3.9</v>
      </c>
      <c r="M2793" s="46"/>
      <c r="N2793" s="47" t="s">
        <v>28277</v>
      </c>
    </row>
    <row r="2794" ht="17" customHeight="1" spans="1:14">
      <c r="A2794" s="38">
        <v>45847.5243171296</v>
      </c>
      <c r="B2794" s="39"/>
      <c r="C2794" s="39"/>
      <c r="D2794" s="39"/>
      <c r="E2794" s="39" t="s">
        <v>28278</v>
      </c>
      <c r="F2794" s="41" t="s">
        <v>28276</v>
      </c>
      <c r="G2794" s="39">
        <v>1</v>
      </c>
      <c r="H2794" s="42">
        <v>10</v>
      </c>
      <c r="I2794" s="44">
        <f>VENTAS[[#This Row],[Cantidad]]*VENTAS[[#This Row],[Precio Venta]]</f>
        <v>10</v>
      </c>
      <c r="J2794" s="42">
        <f>IF(VENTAS[[#This Row],[Nombre del Gestor]]&gt;1,VENTAS[[#This Row],[Precio Venta]]*10%,0)</f>
        <v>0</v>
      </c>
      <c r="K2794" s="42">
        <f>IFERROR(VLOOKUP(VENTAS[[#This Row],[Código del producto Vendido]],STOCK[],13,FALSE),VENTAS[[#This Row],[Precio Venta]]*0.6)-VENTAS[[#This Row],[Comisión Unitaria 10%]]</f>
        <v>6</v>
      </c>
      <c r="L2794" s="42">
        <f>VENTAS[[#This Row],[Cantidad]]*(VENTAS[[#This Row],[Precio Venta]]-VENTAS[[#This Row],[Costo Unitario SIN Comision]]-VENTAS[[#This Row],[Comisión Unitaria 10%]]-0.01*VENTAS[[#This Row],[Precio Venta]])</f>
        <v>3.9</v>
      </c>
      <c r="M2794" s="46"/>
      <c r="N2794" s="47" t="s">
        <v>28279</v>
      </c>
    </row>
    <row r="2795" ht="34" customHeight="1" spans="1:14">
      <c r="A2795" s="38">
        <v>45847.5500347222</v>
      </c>
      <c r="B2795" s="39"/>
      <c r="C2795" s="39"/>
      <c r="D2795" s="39" t="s">
        <v>26595</v>
      </c>
      <c r="E2795" s="39" t="s">
        <v>28280</v>
      </c>
      <c r="F2795" s="41" t="s">
        <v>28281</v>
      </c>
      <c r="G2795" s="39">
        <v>1</v>
      </c>
      <c r="H2795" s="42">
        <v>20</v>
      </c>
      <c r="I2795" s="44">
        <f>VENTAS[[#This Row],[Cantidad]]*VENTAS[[#This Row],[Precio Venta]]</f>
        <v>20</v>
      </c>
      <c r="J2795" s="42">
        <f>IF(VENTAS[[#This Row],[Nombre del Gestor]]&gt;1,VENTAS[[#This Row],[Precio Venta]]*10%,0)</f>
        <v>2</v>
      </c>
      <c r="K2795" s="42">
        <f>IFERROR(VLOOKUP(VENTAS[[#This Row],[Código del producto Vendido]],STOCK[],13,FALSE),VENTAS[[#This Row],[Precio Venta]]*0.6)-VENTAS[[#This Row],[Comisión Unitaria 10%]]</f>
        <v>10</v>
      </c>
      <c r="L2795" s="42">
        <f>VENTAS[[#This Row],[Cantidad]]*(VENTAS[[#This Row],[Precio Venta]]-VENTAS[[#This Row],[Costo Unitario SIN Comision]]-VENTAS[[#This Row],[Comisión Unitaria 10%]]-0.01*VENTAS[[#This Row],[Precio Venta]])</f>
        <v>7.8</v>
      </c>
      <c r="M2795" s="46"/>
      <c r="N2795" s="47" t="s">
        <v>28282</v>
      </c>
    </row>
    <row r="2796" ht="17" customHeight="1" spans="1:14">
      <c r="A2796" s="38">
        <v>45847.5500347222</v>
      </c>
      <c r="B2796" s="39"/>
      <c r="C2796" s="39"/>
      <c r="D2796" s="39" t="s">
        <v>26595</v>
      </c>
      <c r="E2796" s="39" t="s">
        <v>28283</v>
      </c>
      <c r="F2796" s="41" t="s">
        <v>16998</v>
      </c>
      <c r="G2796" s="39">
        <v>1</v>
      </c>
      <c r="H2796" s="42">
        <v>20</v>
      </c>
      <c r="I2796" s="44">
        <f>VENTAS[[#This Row],[Cantidad]]*VENTAS[[#This Row],[Precio Venta]]</f>
        <v>20</v>
      </c>
      <c r="J2796" s="42">
        <f>IF(VENTAS[[#This Row],[Nombre del Gestor]]&gt;1,VENTAS[[#This Row],[Precio Venta]]*10%,0)</f>
        <v>2</v>
      </c>
      <c r="K2796" s="42">
        <f>IFERROR(VLOOKUP(VENTAS[[#This Row],[Código del producto Vendido]],STOCK[],13,FALSE),VENTAS[[#This Row],[Precio Venta]]*0.6)-VENTAS[[#This Row],[Comisión Unitaria 10%]]</f>
        <v>10</v>
      </c>
      <c r="L2796" s="42">
        <f>VENTAS[[#This Row],[Cantidad]]*(VENTAS[[#This Row],[Precio Venta]]-VENTAS[[#This Row],[Costo Unitario SIN Comision]]-VENTAS[[#This Row],[Comisión Unitaria 10%]]-0.01*VENTAS[[#This Row],[Precio Venta]])</f>
        <v>7.8</v>
      </c>
      <c r="M2796" s="46"/>
      <c r="N2796" s="47" t="s">
        <v>28284</v>
      </c>
    </row>
    <row r="2797" ht="34" customHeight="1" spans="1:14">
      <c r="A2797" s="38">
        <v>45847.5770717593</v>
      </c>
      <c r="B2797" s="39"/>
      <c r="C2797" s="39"/>
      <c r="D2797" s="39" t="s">
        <v>26610</v>
      </c>
      <c r="E2797" s="39" t="s">
        <v>28285</v>
      </c>
      <c r="F2797" s="41" t="s">
        <v>28158</v>
      </c>
      <c r="G2797" s="39">
        <v>1</v>
      </c>
      <c r="H2797" s="42">
        <v>18</v>
      </c>
      <c r="I2797" s="44">
        <f>VENTAS[[#This Row],[Cantidad]]*VENTAS[[#This Row],[Precio Venta]]</f>
        <v>18</v>
      </c>
      <c r="J2797" s="42">
        <f>IF(VENTAS[[#This Row],[Nombre del Gestor]]&gt;1,VENTAS[[#This Row],[Precio Venta]]*10%,0)</f>
        <v>1.8</v>
      </c>
      <c r="K2797" s="42">
        <f>IFERROR(VLOOKUP(VENTAS[[#This Row],[Código del producto Vendido]],STOCK[],13,FALSE),VENTAS[[#This Row],[Precio Venta]]*0.6)-VENTAS[[#This Row],[Comisión Unitaria 10%]]</f>
        <v>9</v>
      </c>
      <c r="L2797" s="42">
        <f>VENTAS[[#This Row],[Cantidad]]*(VENTAS[[#This Row],[Precio Venta]]-VENTAS[[#This Row],[Costo Unitario SIN Comision]]-VENTAS[[#This Row],[Comisión Unitaria 10%]]-0.01*VENTAS[[#This Row],[Precio Venta]])</f>
        <v>7.02</v>
      </c>
      <c r="M2797" s="46"/>
      <c r="N2797" s="47" t="s">
        <v>28286</v>
      </c>
    </row>
    <row r="2798" ht="34" customHeight="1" spans="1:14">
      <c r="A2798" s="38">
        <v>45847.5770717593</v>
      </c>
      <c r="B2798" s="39"/>
      <c r="C2798" s="39"/>
      <c r="D2798" s="39" t="s">
        <v>26610</v>
      </c>
      <c r="E2798" s="39" t="s">
        <v>20202</v>
      </c>
      <c r="F2798" s="41" t="s">
        <v>28287</v>
      </c>
      <c r="G2798" s="39">
        <v>1</v>
      </c>
      <c r="H2798" s="42">
        <v>18</v>
      </c>
      <c r="I2798" s="44">
        <f>VENTAS[[#This Row],[Cantidad]]*VENTAS[[#This Row],[Precio Venta]]</f>
        <v>18</v>
      </c>
      <c r="J2798" s="42">
        <f>IF(VENTAS[[#This Row],[Nombre del Gestor]]&gt;1,VENTAS[[#This Row],[Precio Venta]]*10%,0)</f>
        <v>1.8</v>
      </c>
      <c r="K2798" s="42">
        <f>IFERROR(VLOOKUP(VENTAS[[#This Row],[Código del producto Vendido]],STOCK[],13,FALSE),VENTAS[[#This Row],[Precio Venta]]*0.6)-VENTAS[[#This Row],[Comisión Unitaria 10%]]</f>
        <v>10</v>
      </c>
      <c r="L2798" s="42">
        <f>VENTAS[[#This Row],[Cantidad]]*(VENTAS[[#This Row],[Precio Venta]]-VENTAS[[#This Row],[Costo Unitario SIN Comision]]-VENTAS[[#This Row],[Comisión Unitaria 10%]]-0.01*VENTAS[[#This Row],[Precio Venta]])</f>
        <v>6.02</v>
      </c>
      <c r="M2798" s="46"/>
      <c r="N2798" s="47" t="s">
        <v>28288</v>
      </c>
    </row>
    <row r="2799" ht="17" customHeight="1" spans="1:14">
      <c r="A2799" s="38">
        <v>45847.5770717593</v>
      </c>
      <c r="B2799" s="39"/>
      <c r="C2799" s="39"/>
      <c r="D2799" s="39" t="s">
        <v>26610</v>
      </c>
      <c r="E2799" s="39" t="s">
        <v>28289</v>
      </c>
      <c r="F2799" s="41" t="s">
        <v>28290</v>
      </c>
      <c r="G2799" s="39">
        <v>1</v>
      </c>
      <c r="H2799" s="42">
        <v>12</v>
      </c>
      <c r="I2799" s="44">
        <f>VENTAS[[#This Row],[Cantidad]]*VENTAS[[#This Row],[Precio Venta]]</f>
        <v>12</v>
      </c>
      <c r="J2799" s="42">
        <f>IF(VENTAS[[#This Row],[Nombre del Gestor]]&gt;1,VENTAS[[#This Row],[Precio Venta]]*10%,0)</f>
        <v>1.2</v>
      </c>
      <c r="K2799" s="42">
        <f>IFERROR(VLOOKUP(VENTAS[[#This Row],[Código del producto Vendido]],STOCK[],13,FALSE),VENTAS[[#This Row],[Precio Venta]]*0.6)-VENTAS[[#This Row],[Comisión Unitaria 10%]]</f>
        <v>6</v>
      </c>
      <c r="L2799" s="42">
        <f>VENTAS[[#This Row],[Cantidad]]*(VENTAS[[#This Row],[Precio Venta]]-VENTAS[[#This Row],[Costo Unitario SIN Comision]]-VENTAS[[#This Row],[Comisión Unitaria 10%]]-0.01*VENTAS[[#This Row],[Precio Venta]])</f>
        <v>4.68</v>
      </c>
      <c r="M2799" s="46"/>
      <c r="N2799" s="47" t="s">
        <v>28291</v>
      </c>
    </row>
    <row r="2800" ht="34" customHeight="1" spans="1:14">
      <c r="A2800" s="38">
        <v>45847.5770717593</v>
      </c>
      <c r="B2800" s="39"/>
      <c r="C2800" s="39"/>
      <c r="D2800" s="39" t="s">
        <v>26610</v>
      </c>
      <c r="E2800" s="39" t="s">
        <v>28292</v>
      </c>
      <c r="F2800" s="41" t="s">
        <v>18075</v>
      </c>
      <c r="G2800" s="39">
        <v>1</v>
      </c>
      <c r="H2800" s="42">
        <v>40</v>
      </c>
      <c r="I2800" s="44">
        <f>VENTAS[[#This Row],[Cantidad]]*VENTAS[[#This Row],[Precio Venta]]</f>
        <v>40</v>
      </c>
      <c r="J2800" s="42">
        <f>IF(VENTAS[[#This Row],[Nombre del Gestor]]&gt;1,VENTAS[[#This Row],[Precio Venta]]*10%,0)</f>
        <v>4</v>
      </c>
      <c r="K2800" s="42">
        <f>IFERROR(VLOOKUP(VENTAS[[#This Row],[Código del producto Vendido]],STOCK[],13,FALSE),VENTAS[[#This Row],[Precio Venta]]*0.6)-VENTAS[[#This Row],[Comisión Unitaria 10%]]</f>
        <v>20</v>
      </c>
      <c r="L2800" s="42">
        <f>VENTAS[[#This Row],[Cantidad]]*(VENTAS[[#This Row],[Precio Venta]]-VENTAS[[#This Row],[Costo Unitario SIN Comision]]-VENTAS[[#This Row],[Comisión Unitaria 10%]]-0.01*VENTAS[[#This Row],[Precio Venta]])</f>
        <v>15.6</v>
      </c>
      <c r="M2800" s="46"/>
      <c r="N2800" s="47" t="s">
        <v>28293</v>
      </c>
    </row>
    <row r="2801" ht="17" customHeight="1" spans="1:14">
      <c r="A2801" s="38">
        <v>45847.5942013889</v>
      </c>
      <c r="B2801" s="39"/>
      <c r="C2801" s="39"/>
      <c r="D2801" s="39"/>
      <c r="E2801" s="39" t="s">
        <v>28294</v>
      </c>
      <c r="F2801" s="41" t="s">
        <v>28295</v>
      </c>
      <c r="G2801" s="39">
        <v>1</v>
      </c>
      <c r="H2801" s="42">
        <v>25</v>
      </c>
      <c r="I2801" s="44">
        <f>VENTAS[[#This Row],[Cantidad]]*VENTAS[[#This Row],[Precio Venta]]</f>
        <v>25</v>
      </c>
      <c r="J2801" s="42">
        <f>IF(VENTAS[[#This Row],[Nombre del Gestor]]&gt;1,VENTAS[[#This Row],[Precio Venta]]*10%,0)</f>
        <v>0</v>
      </c>
      <c r="K2801" s="42">
        <f>IFERROR(VLOOKUP(VENTAS[[#This Row],[Código del producto Vendido]],STOCK[],13,FALSE),VENTAS[[#This Row],[Precio Venta]]*0.6)-VENTAS[[#This Row],[Comisión Unitaria 10%]]</f>
        <v>15</v>
      </c>
      <c r="L2801" s="42">
        <f>VENTAS[[#This Row],[Cantidad]]*(VENTAS[[#This Row],[Precio Venta]]-VENTAS[[#This Row],[Costo Unitario SIN Comision]]-VENTAS[[#This Row],[Comisión Unitaria 10%]]-0.01*VENTAS[[#This Row],[Precio Venta]])</f>
        <v>9.75</v>
      </c>
      <c r="M2801" s="46"/>
      <c r="N2801" s="47" t="s">
        <v>28296</v>
      </c>
    </row>
    <row r="2802" ht="34" customHeight="1" spans="1:14">
      <c r="A2802" s="38">
        <v>45847.5942013889</v>
      </c>
      <c r="B2802" s="39"/>
      <c r="C2802" s="39"/>
      <c r="D2802" s="39"/>
      <c r="E2802" s="39" t="s">
        <v>28297</v>
      </c>
      <c r="F2802" s="41" t="s">
        <v>28298</v>
      </c>
      <c r="G2802" s="39">
        <v>1</v>
      </c>
      <c r="H2802" s="42">
        <v>30</v>
      </c>
      <c r="I2802" s="44">
        <f>VENTAS[[#This Row],[Cantidad]]*VENTAS[[#This Row],[Precio Venta]]</f>
        <v>30</v>
      </c>
      <c r="J2802" s="42">
        <f>IF(VENTAS[[#This Row],[Nombre del Gestor]]&gt;1,VENTAS[[#This Row],[Precio Venta]]*10%,0)</f>
        <v>0</v>
      </c>
      <c r="K2802" s="42">
        <f>IFERROR(VLOOKUP(VENTAS[[#This Row],[Código del producto Vendido]],STOCK[],13,FALSE),VENTAS[[#This Row],[Precio Venta]]*0.6)-VENTAS[[#This Row],[Comisión Unitaria 10%]]</f>
        <v>18</v>
      </c>
      <c r="L2802" s="42">
        <f>VENTAS[[#This Row],[Cantidad]]*(VENTAS[[#This Row],[Precio Venta]]-VENTAS[[#This Row],[Costo Unitario SIN Comision]]-VENTAS[[#This Row],[Comisión Unitaria 10%]]-0.01*VENTAS[[#This Row],[Precio Venta]])</f>
        <v>11.7</v>
      </c>
      <c r="M2802" s="46"/>
      <c r="N2802" s="47" t="s">
        <v>28299</v>
      </c>
    </row>
    <row r="2803" ht="34" customHeight="1" spans="1:14">
      <c r="A2803" s="38">
        <v>45847.5942013889</v>
      </c>
      <c r="B2803" s="39"/>
      <c r="C2803" s="39"/>
      <c r="D2803" s="39"/>
      <c r="E2803" s="39" t="s">
        <v>28300</v>
      </c>
      <c r="F2803" s="41" t="s">
        <v>28301</v>
      </c>
      <c r="G2803" s="39">
        <v>1</v>
      </c>
      <c r="H2803" s="42">
        <v>25</v>
      </c>
      <c r="I2803" s="44">
        <f>VENTAS[[#This Row],[Cantidad]]*VENTAS[[#This Row],[Precio Venta]]</f>
        <v>25</v>
      </c>
      <c r="J2803" s="42">
        <f>IF(VENTAS[[#This Row],[Nombre del Gestor]]&gt;1,VENTAS[[#This Row],[Precio Venta]]*10%,0)</f>
        <v>0</v>
      </c>
      <c r="K2803" s="42">
        <f>IFERROR(VLOOKUP(VENTAS[[#This Row],[Código del producto Vendido]],STOCK[],13,FALSE),VENTAS[[#This Row],[Precio Venta]]*0.6)-VENTAS[[#This Row],[Comisión Unitaria 10%]]</f>
        <v>15</v>
      </c>
      <c r="L2803" s="42">
        <f>VENTAS[[#This Row],[Cantidad]]*(VENTAS[[#This Row],[Precio Venta]]-VENTAS[[#This Row],[Costo Unitario SIN Comision]]-VENTAS[[#This Row],[Comisión Unitaria 10%]]-0.01*VENTAS[[#This Row],[Precio Venta]])</f>
        <v>9.75</v>
      </c>
      <c r="M2803" s="46"/>
      <c r="N2803" s="47" t="s">
        <v>28302</v>
      </c>
    </row>
    <row r="2804" ht="17" customHeight="1" spans="1:14">
      <c r="A2804" s="38">
        <v>45847.595775463</v>
      </c>
      <c r="B2804" s="39"/>
      <c r="C2804" s="39"/>
      <c r="D2804" s="39"/>
      <c r="E2804" s="39" t="s">
        <v>28303</v>
      </c>
      <c r="F2804" s="41" t="s">
        <v>28304</v>
      </c>
      <c r="G2804" s="39">
        <v>1</v>
      </c>
      <c r="H2804" s="42">
        <v>25</v>
      </c>
      <c r="I2804" s="44">
        <f>VENTAS[[#This Row],[Cantidad]]*VENTAS[[#This Row],[Precio Venta]]</f>
        <v>25</v>
      </c>
      <c r="J2804" s="42">
        <f>IF(VENTAS[[#This Row],[Nombre del Gestor]]&gt;1,VENTAS[[#This Row],[Precio Venta]]*10%,0)</f>
        <v>0</v>
      </c>
      <c r="K2804" s="42">
        <f>IFERROR(VLOOKUP(VENTAS[[#This Row],[Código del producto Vendido]],STOCK[],13,FALSE),VENTAS[[#This Row],[Precio Venta]]*0.6)-VENTAS[[#This Row],[Comisión Unitaria 10%]]</f>
        <v>15</v>
      </c>
      <c r="L2804" s="42">
        <f>VENTAS[[#This Row],[Cantidad]]*(VENTAS[[#This Row],[Precio Venta]]-VENTAS[[#This Row],[Costo Unitario SIN Comision]]-VENTAS[[#This Row],[Comisión Unitaria 10%]]-0.01*VENTAS[[#This Row],[Precio Venta]])</f>
        <v>9.75</v>
      </c>
      <c r="M2804" s="46"/>
      <c r="N2804" s="47" t="s">
        <v>28305</v>
      </c>
    </row>
    <row r="2805" ht="34" customHeight="1" spans="1:14">
      <c r="A2805" s="38">
        <v>45847.6355555556</v>
      </c>
      <c r="B2805" s="39"/>
      <c r="C2805" s="39"/>
      <c r="D2805" s="39" t="s">
        <v>28306</v>
      </c>
      <c r="E2805" s="39" t="s">
        <v>20520</v>
      </c>
      <c r="F2805" s="41" t="s">
        <v>20521</v>
      </c>
      <c r="G2805" s="39">
        <v>1</v>
      </c>
      <c r="H2805" s="42">
        <v>35</v>
      </c>
      <c r="I2805" s="44">
        <f>VENTAS[[#This Row],[Cantidad]]*VENTAS[[#This Row],[Precio Venta]]</f>
        <v>35</v>
      </c>
      <c r="J2805" s="42">
        <f>IF(VENTAS[[#This Row],[Nombre del Gestor]]&gt;1,VENTAS[[#This Row],[Precio Venta]]*10%,0)</f>
        <v>3.5</v>
      </c>
      <c r="K2805" s="42">
        <f>IFERROR(VLOOKUP(VENTAS[[#This Row],[Código del producto Vendido]],STOCK[],13,FALSE),VENTAS[[#This Row],[Precio Venta]]*0.6)-VENTAS[[#This Row],[Comisión Unitaria 10%]]</f>
        <v>12</v>
      </c>
      <c r="L2805" s="42">
        <f>VENTAS[[#This Row],[Cantidad]]*(VENTAS[[#This Row],[Precio Venta]]-VENTAS[[#This Row],[Costo Unitario SIN Comision]]-VENTAS[[#This Row],[Comisión Unitaria 10%]]-0.01*VENTAS[[#This Row],[Precio Venta]])</f>
        <v>19.15</v>
      </c>
      <c r="M2805" s="46"/>
      <c r="N2805" s="47" t="s">
        <v>28307</v>
      </c>
    </row>
    <row r="2806" ht="17" customHeight="1" spans="1:14">
      <c r="A2806" s="38">
        <v>45847.6518171296</v>
      </c>
      <c r="B2806" s="39"/>
      <c r="C2806" s="39"/>
      <c r="D2806" s="39"/>
      <c r="E2806" s="39" t="s">
        <v>28308</v>
      </c>
      <c r="F2806" s="41" t="s">
        <v>28309</v>
      </c>
      <c r="G2806" s="39">
        <v>1</v>
      </c>
      <c r="H2806" s="42">
        <v>30</v>
      </c>
      <c r="I2806" s="44">
        <f>VENTAS[[#This Row],[Cantidad]]*VENTAS[[#This Row],[Precio Venta]]</f>
        <v>30</v>
      </c>
      <c r="J2806" s="42">
        <f>IF(VENTAS[[#This Row],[Nombre del Gestor]]&gt;1,VENTAS[[#This Row],[Precio Venta]]*10%,0)</f>
        <v>0</v>
      </c>
      <c r="K2806" s="42">
        <f>IFERROR(VLOOKUP(VENTAS[[#This Row],[Código del producto Vendido]],STOCK[],13,FALSE),VENTAS[[#This Row],[Precio Venta]]*0.6)-VENTAS[[#This Row],[Comisión Unitaria 10%]]</f>
        <v>18</v>
      </c>
      <c r="L2806" s="42">
        <f>VENTAS[[#This Row],[Cantidad]]*(VENTAS[[#This Row],[Precio Venta]]-VENTAS[[#This Row],[Costo Unitario SIN Comision]]-VENTAS[[#This Row],[Comisión Unitaria 10%]]-0.01*VENTAS[[#This Row],[Precio Venta]])</f>
        <v>11.7</v>
      </c>
      <c r="M2806" s="46"/>
      <c r="N2806" s="47" t="s">
        <v>28310</v>
      </c>
    </row>
    <row r="2807" ht="34" customHeight="1" spans="1:14">
      <c r="A2807" s="38">
        <v>45847.6518171296</v>
      </c>
      <c r="B2807" s="39"/>
      <c r="C2807" s="39"/>
      <c r="D2807" s="39"/>
      <c r="E2807" s="39" t="s">
        <v>20548</v>
      </c>
      <c r="F2807" s="41" t="s">
        <v>28311</v>
      </c>
      <c r="G2807" s="39">
        <v>1</v>
      </c>
      <c r="H2807" s="42">
        <v>30</v>
      </c>
      <c r="I2807" s="44">
        <f>VENTAS[[#This Row],[Cantidad]]*VENTAS[[#This Row],[Precio Venta]]</f>
        <v>30</v>
      </c>
      <c r="J2807" s="42">
        <f>IF(VENTAS[[#This Row],[Nombre del Gestor]]&gt;1,VENTAS[[#This Row],[Precio Venta]]*10%,0)</f>
        <v>0</v>
      </c>
      <c r="K2807" s="42">
        <f>IFERROR(VLOOKUP(VENTAS[[#This Row],[Código del producto Vendido]],STOCK[],13,FALSE),VENTAS[[#This Row],[Precio Venta]]*0.6)-VENTAS[[#This Row],[Comisión Unitaria 10%]]</f>
        <v>18</v>
      </c>
      <c r="L2807" s="42">
        <f>VENTAS[[#This Row],[Cantidad]]*(VENTAS[[#This Row],[Precio Venta]]-VENTAS[[#This Row],[Costo Unitario SIN Comision]]-VENTAS[[#This Row],[Comisión Unitaria 10%]]-0.01*VENTAS[[#This Row],[Precio Venta]])</f>
        <v>11.7</v>
      </c>
      <c r="M2807" s="46"/>
      <c r="N2807" s="47" t="s">
        <v>28312</v>
      </c>
    </row>
    <row r="2808" ht="34" customHeight="1" spans="1:14">
      <c r="A2808" s="38">
        <v>45847.6518171296</v>
      </c>
      <c r="B2808" s="39"/>
      <c r="C2808" s="39"/>
      <c r="D2808" s="39"/>
      <c r="E2808" s="39" t="s">
        <v>28313</v>
      </c>
      <c r="F2808" s="41" t="s">
        <v>28314</v>
      </c>
      <c r="G2808" s="39">
        <v>1</v>
      </c>
      <c r="H2808" s="42">
        <v>35</v>
      </c>
      <c r="I2808" s="44">
        <f>VENTAS[[#This Row],[Cantidad]]*VENTAS[[#This Row],[Precio Venta]]</f>
        <v>35</v>
      </c>
      <c r="J2808" s="42">
        <f>IF(VENTAS[[#This Row],[Nombre del Gestor]]&gt;1,VENTAS[[#This Row],[Precio Venta]]*10%,0)</f>
        <v>0</v>
      </c>
      <c r="K2808" s="42">
        <f>IFERROR(VLOOKUP(VENTAS[[#This Row],[Código del producto Vendido]],STOCK[],13,FALSE),VENTAS[[#This Row],[Precio Venta]]*0.6)-VENTAS[[#This Row],[Comisión Unitaria 10%]]</f>
        <v>21</v>
      </c>
      <c r="L2808" s="42">
        <f>VENTAS[[#This Row],[Cantidad]]*(VENTAS[[#This Row],[Precio Venta]]-VENTAS[[#This Row],[Costo Unitario SIN Comision]]-VENTAS[[#This Row],[Comisión Unitaria 10%]]-0.01*VENTAS[[#This Row],[Precio Venta]])</f>
        <v>13.65</v>
      </c>
      <c r="M2808" s="46"/>
      <c r="N2808" s="47" t="s">
        <v>28315</v>
      </c>
    </row>
    <row r="2809" ht="17" customHeight="1" spans="1:14">
      <c r="A2809" s="38">
        <v>45847.6518171296</v>
      </c>
      <c r="B2809" s="39"/>
      <c r="C2809" s="39"/>
      <c r="D2809" s="39"/>
      <c r="E2809" s="39" t="s">
        <v>28316</v>
      </c>
      <c r="F2809" s="41" t="s">
        <v>28317</v>
      </c>
      <c r="G2809" s="39">
        <v>1</v>
      </c>
      <c r="H2809" s="42">
        <v>12</v>
      </c>
      <c r="I2809" s="44">
        <f>VENTAS[[#This Row],[Cantidad]]*VENTAS[[#This Row],[Precio Venta]]</f>
        <v>12</v>
      </c>
      <c r="J2809" s="42">
        <f>IF(VENTAS[[#This Row],[Nombre del Gestor]]&gt;1,VENTAS[[#This Row],[Precio Venta]]*10%,0)</f>
        <v>0</v>
      </c>
      <c r="K2809" s="42">
        <f>IFERROR(VLOOKUP(VENTAS[[#This Row],[Código del producto Vendido]],STOCK[],13,FALSE),VENTAS[[#This Row],[Precio Venta]]*0.6)-VENTAS[[#This Row],[Comisión Unitaria 10%]]</f>
        <v>7.2</v>
      </c>
      <c r="L2809" s="42">
        <f>VENTAS[[#This Row],[Cantidad]]*(VENTAS[[#This Row],[Precio Venta]]-VENTAS[[#This Row],[Costo Unitario SIN Comision]]-VENTAS[[#This Row],[Comisión Unitaria 10%]]-0.01*VENTAS[[#This Row],[Precio Venta]])</f>
        <v>4.68</v>
      </c>
      <c r="M2809" s="46"/>
      <c r="N2809" s="47" t="s">
        <v>28318</v>
      </c>
    </row>
    <row r="2810" ht="34" customHeight="1" spans="1:14">
      <c r="A2810" s="38">
        <v>45847.6518171296</v>
      </c>
      <c r="B2810" s="39"/>
      <c r="C2810" s="39"/>
      <c r="D2810" s="39"/>
      <c r="E2810" s="39" t="s">
        <v>28319</v>
      </c>
      <c r="F2810" s="41" t="s">
        <v>28320</v>
      </c>
      <c r="G2810" s="39">
        <v>1</v>
      </c>
      <c r="H2810" s="42">
        <v>20</v>
      </c>
      <c r="I2810" s="44">
        <f>VENTAS[[#This Row],[Cantidad]]*VENTAS[[#This Row],[Precio Venta]]</f>
        <v>20</v>
      </c>
      <c r="J2810" s="42">
        <f>IF(VENTAS[[#This Row],[Nombre del Gestor]]&gt;1,VENTAS[[#This Row],[Precio Venta]]*10%,0)</f>
        <v>0</v>
      </c>
      <c r="K2810" s="42">
        <f>IFERROR(VLOOKUP(VENTAS[[#This Row],[Código del producto Vendido]],STOCK[],13,FALSE),VENTAS[[#This Row],[Precio Venta]]*0.6)-VENTAS[[#This Row],[Comisión Unitaria 10%]]</f>
        <v>12</v>
      </c>
      <c r="L2810" s="42">
        <f>VENTAS[[#This Row],[Cantidad]]*(VENTAS[[#This Row],[Precio Venta]]-VENTAS[[#This Row],[Costo Unitario SIN Comision]]-VENTAS[[#This Row],[Comisión Unitaria 10%]]-0.01*VENTAS[[#This Row],[Precio Venta]])</f>
        <v>7.8</v>
      </c>
      <c r="M2810" s="46"/>
      <c r="N2810" s="47" t="s">
        <v>28321</v>
      </c>
    </row>
    <row r="2811" ht="17" customHeight="1" spans="1:14">
      <c r="A2811" s="38">
        <v>45847.6518171296</v>
      </c>
      <c r="B2811" s="39"/>
      <c r="C2811" s="39"/>
      <c r="D2811" s="39"/>
      <c r="E2811" s="39" t="s">
        <v>28322</v>
      </c>
      <c r="F2811" s="41" t="s">
        <v>28323</v>
      </c>
      <c r="G2811" s="39">
        <v>1</v>
      </c>
      <c r="H2811" s="42">
        <v>12</v>
      </c>
      <c r="I2811" s="44">
        <f>VENTAS[[#This Row],[Cantidad]]*VENTAS[[#This Row],[Precio Venta]]</f>
        <v>12</v>
      </c>
      <c r="J2811" s="42">
        <f>IF(VENTAS[[#This Row],[Nombre del Gestor]]&gt;1,VENTAS[[#This Row],[Precio Venta]]*10%,0)</f>
        <v>0</v>
      </c>
      <c r="K2811" s="42">
        <f>IFERROR(VLOOKUP(VENTAS[[#This Row],[Código del producto Vendido]],STOCK[],13,FALSE),VENTAS[[#This Row],[Precio Venta]]*0.6)-VENTAS[[#This Row],[Comisión Unitaria 10%]]</f>
        <v>7.2</v>
      </c>
      <c r="L2811" s="42">
        <f>VENTAS[[#This Row],[Cantidad]]*(VENTAS[[#This Row],[Precio Venta]]-VENTAS[[#This Row],[Costo Unitario SIN Comision]]-VENTAS[[#This Row],[Comisión Unitaria 10%]]-0.01*VENTAS[[#This Row],[Precio Venta]])</f>
        <v>4.68</v>
      </c>
      <c r="M2811" s="46"/>
      <c r="N2811" s="47" t="s">
        <v>28324</v>
      </c>
    </row>
    <row r="2812" ht="34" customHeight="1" spans="1:14">
      <c r="A2812" s="38">
        <v>45847.6674884259</v>
      </c>
      <c r="B2812" s="39"/>
      <c r="C2812" s="39"/>
      <c r="D2812" s="39"/>
      <c r="E2812" s="39" t="s">
        <v>28325</v>
      </c>
      <c r="F2812" s="41" t="s">
        <v>28326</v>
      </c>
      <c r="G2812" s="39">
        <v>1</v>
      </c>
      <c r="H2812" s="42">
        <v>45</v>
      </c>
      <c r="I2812" s="44">
        <f>VENTAS[[#This Row],[Cantidad]]*VENTAS[[#This Row],[Precio Venta]]</f>
        <v>45</v>
      </c>
      <c r="J2812" s="42">
        <f>IF(VENTAS[[#This Row],[Nombre del Gestor]]&gt;1,VENTAS[[#This Row],[Precio Venta]]*10%,0)</f>
        <v>0</v>
      </c>
      <c r="K2812" s="42">
        <f>IFERROR(VLOOKUP(VENTAS[[#This Row],[Código del producto Vendido]],STOCK[],13,FALSE),VENTAS[[#This Row],[Precio Venta]]*0.6)-VENTAS[[#This Row],[Comisión Unitaria 10%]]</f>
        <v>27</v>
      </c>
      <c r="L2812" s="42">
        <f>VENTAS[[#This Row],[Cantidad]]*(VENTAS[[#This Row],[Precio Venta]]-VENTAS[[#This Row],[Costo Unitario SIN Comision]]-VENTAS[[#This Row],[Comisión Unitaria 10%]]-0.01*VENTAS[[#This Row],[Precio Venta]])</f>
        <v>17.55</v>
      </c>
      <c r="M2812" s="46"/>
      <c r="N2812" s="47" t="s">
        <v>28327</v>
      </c>
    </row>
    <row r="2813" ht="34" customHeight="1" spans="1:14">
      <c r="A2813" s="38">
        <v>45847.6854861111</v>
      </c>
      <c r="B2813" s="39"/>
      <c r="C2813" s="39"/>
      <c r="D2813" s="39" t="s">
        <v>26610</v>
      </c>
      <c r="E2813" s="39" t="s">
        <v>19572</v>
      </c>
      <c r="F2813" s="41" t="s">
        <v>28328</v>
      </c>
      <c r="G2813" s="39">
        <v>1</v>
      </c>
      <c r="H2813" s="42">
        <v>20</v>
      </c>
      <c r="I2813" s="44">
        <f>VENTAS[[#This Row],[Cantidad]]*VENTAS[[#This Row],[Precio Venta]]</f>
        <v>20</v>
      </c>
      <c r="J2813" s="42">
        <f>IF(VENTAS[[#This Row],[Nombre del Gestor]]&gt;1,VENTAS[[#This Row],[Precio Venta]]*10%,0)</f>
        <v>2</v>
      </c>
      <c r="K2813" s="42">
        <f>IFERROR(VLOOKUP(VENTAS[[#This Row],[Código del producto Vendido]],STOCK[],13,FALSE),VENTAS[[#This Row],[Precio Venta]]*0.6)-VENTAS[[#This Row],[Comisión Unitaria 10%]]</f>
        <v>12</v>
      </c>
      <c r="L2813" s="42">
        <f>VENTAS[[#This Row],[Cantidad]]*(VENTAS[[#This Row],[Precio Venta]]-VENTAS[[#This Row],[Costo Unitario SIN Comision]]-VENTAS[[#This Row],[Comisión Unitaria 10%]]-0.01*VENTAS[[#This Row],[Precio Venta]])</f>
        <v>5.8</v>
      </c>
      <c r="M2813" s="46"/>
      <c r="N2813" s="47" t="s">
        <v>28329</v>
      </c>
    </row>
    <row r="2814" ht="17" customHeight="1" spans="1:14">
      <c r="A2814" s="38">
        <v>45847.6895023148</v>
      </c>
      <c r="B2814" s="39"/>
      <c r="C2814" s="39"/>
      <c r="D2814" s="39" t="s">
        <v>23345</v>
      </c>
      <c r="E2814" s="39" t="s">
        <v>28330</v>
      </c>
      <c r="F2814" s="41" t="s">
        <v>28168</v>
      </c>
      <c r="G2814" s="39">
        <v>1</v>
      </c>
      <c r="H2814" s="42">
        <v>30</v>
      </c>
      <c r="I2814" s="44">
        <f>VENTAS[[#This Row],[Cantidad]]*VENTAS[[#This Row],[Precio Venta]]</f>
        <v>30</v>
      </c>
      <c r="J2814" s="42">
        <f>IF(VENTAS[[#This Row],[Nombre del Gestor]]&gt;1,VENTAS[[#This Row],[Precio Venta]]*10%,0)</f>
        <v>3</v>
      </c>
      <c r="K2814" s="42">
        <f>IFERROR(VLOOKUP(VENTAS[[#This Row],[Código del producto Vendido]],STOCK[],13,FALSE),VENTAS[[#This Row],[Precio Venta]]*0.6)-VENTAS[[#This Row],[Comisión Unitaria 10%]]</f>
        <v>15</v>
      </c>
      <c r="L2814" s="42">
        <f>VENTAS[[#This Row],[Cantidad]]*(VENTAS[[#This Row],[Precio Venta]]-VENTAS[[#This Row],[Costo Unitario SIN Comision]]-VENTAS[[#This Row],[Comisión Unitaria 10%]]-0.01*VENTAS[[#This Row],[Precio Venta]])</f>
        <v>11.7</v>
      </c>
      <c r="M2814" s="46"/>
      <c r="N2814" s="47" t="s">
        <v>28331</v>
      </c>
    </row>
    <row r="2815" ht="34" customHeight="1" spans="1:14">
      <c r="A2815" s="38">
        <v>45848.4582291667</v>
      </c>
      <c r="B2815" s="39"/>
      <c r="C2815" s="39"/>
      <c r="D2815" s="39"/>
      <c r="E2815" s="39" t="s">
        <v>28332</v>
      </c>
      <c r="F2815" s="41" t="s">
        <v>28333</v>
      </c>
      <c r="G2815" s="39">
        <v>1</v>
      </c>
      <c r="H2815" s="42">
        <v>10</v>
      </c>
      <c r="I2815" s="44">
        <f>VENTAS[[#This Row],[Cantidad]]*VENTAS[[#This Row],[Precio Venta]]</f>
        <v>10</v>
      </c>
      <c r="J2815" s="42">
        <f>IF(VENTAS[[#This Row],[Nombre del Gestor]]&gt;1,VENTAS[[#This Row],[Precio Venta]]*10%,0)</f>
        <v>0</v>
      </c>
      <c r="K2815" s="42">
        <f>IFERROR(VLOOKUP(VENTAS[[#This Row],[Código del producto Vendido]],STOCK[],13,FALSE),VENTAS[[#This Row],[Precio Venta]]*0.6)-VENTAS[[#This Row],[Comisión Unitaria 10%]]</f>
        <v>6</v>
      </c>
      <c r="L2815" s="42">
        <f>VENTAS[[#This Row],[Cantidad]]*(VENTAS[[#This Row],[Precio Venta]]-VENTAS[[#This Row],[Costo Unitario SIN Comision]]-VENTAS[[#This Row],[Comisión Unitaria 10%]]-0.01*VENTAS[[#This Row],[Precio Venta]])</f>
        <v>3.9</v>
      </c>
      <c r="M2815" s="46"/>
      <c r="N2815" s="47" t="s">
        <v>28334</v>
      </c>
    </row>
    <row r="2816" ht="17" customHeight="1" spans="1:14">
      <c r="A2816" s="38">
        <v>45848.4582291667</v>
      </c>
      <c r="B2816" s="39"/>
      <c r="C2816" s="39"/>
      <c r="D2816" s="39"/>
      <c r="E2816" s="39" t="s">
        <v>28335</v>
      </c>
      <c r="F2816" s="41" t="s">
        <v>28336</v>
      </c>
      <c r="G2816" s="39">
        <v>1</v>
      </c>
      <c r="H2816" s="42">
        <v>10</v>
      </c>
      <c r="I2816" s="44">
        <f>VENTAS[[#This Row],[Cantidad]]*VENTAS[[#This Row],[Precio Venta]]</f>
        <v>10</v>
      </c>
      <c r="J2816" s="42">
        <f>IF(VENTAS[[#This Row],[Nombre del Gestor]]&gt;1,VENTAS[[#This Row],[Precio Venta]]*10%,0)</f>
        <v>0</v>
      </c>
      <c r="K2816" s="42">
        <f>IFERROR(VLOOKUP(VENTAS[[#This Row],[Código del producto Vendido]],STOCK[],13,FALSE),VENTAS[[#This Row],[Precio Venta]]*0.6)-VENTAS[[#This Row],[Comisión Unitaria 10%]]</f>
        <v>6</v>
      </c>
      <c r="L2816" s="42">
        <f>VENTAS[[#This Row],[Cantidad]]*(VENTAS[[#This Row],[Precio Venta]]-VENTAS[[#This Row],[Costo Unitario SIN Comision]]-VENTAS[[#This Row],[Comisión Unitaria 10%]]-0.01*VENTAS[[#This Row],[Precio Venta]])</f>
        <v>3.9</v>
      </c>
      <c r="M2816" s="46"/>
      <c r="N2816" s="47" t="s">
        <v>28337</v>
      </c>
    </row>
    <row r="2817" ht="34" customHeight="1" spans="1:14">
      <c r="A2817" s="38">
        <v>45848.4582291667</v>
      </c>
      <c r="B2817" s="39"/>
      <c r="C2817" s="39"/>
      <c r="D2817" s="39"/>
      <c r="E2817" s="39" t="s">
        <v>28338</v>
      </c>
      <c r="F2817" s="41" t="s">
        <v>28150</v>
      </c>
      <c r="G2817" s="39">
        <v>1</v>
      </c>
      <c r="H2817" s="42">
        <v>10</v>
      </c>
      <c r="I2817" s="44">
        <f>VENTAS[[#This Row],[Cantidad]]*VENTAS[[#This Row],[Precio Venta]]</f>
        <v>10</v>
      </c>
      <c r="J2817" s="42">
        <f>IF(VENTAS[[#This Row],[Nombre del Gestor]]&gt;1,VENTAS[[#This Row],[Precio Venta]]*10%,0)</f>
        <v>0</v>
      </c>
      <c r="K2817" s="42">
        <f>IFERROR(VLOOKUP(VENTAS[[#This Row],[Código del producto Vendido]],STOCK[],13,FALSE),VENTAS[[#This Row],[Precio Venta]]*0.6)-VENTAS[[#This Row],[Comisión Unitaria 10%]]</f>
        <v>6</v>
      </c>
      <c r="L2817" s="42">
        <f>VENTAS[[#This Row],[Cantidad]]*(VENTAS[[#This Row],[Precio Venta]]-VENTAS[[#This Row],[Costo Unitario SIN Comision]]-VENTAS[[#This Row],[Comisión Unitaria 10%]]-0.01*VENTAS[[#This Row],[Precio Venta]])</f>
        <v>3.9</v>
      </c>
      <c r="M2817" s="46"/>
      <c r="N2817" s="47" t="s">
        <v>28339</v>
      </c>
    </row>
    <row r="2818" ht="34" customHeight="1" spans="1:14">
      <c r="A2818" s="38">
        <v>45848.4582291667</v>
      </c>
      <c r="B2818" s="39"/>
      <c r="C2818" s="39"/>
      <c r="D2818" s="39"/>
      <c r="E2818" s="39" t="s">
        <v>19776</v>
      </c>
      <c r="F2818" s="41" t="s">
        <v>28340</v>
      </c>
      <c r="G2818" s="39">
        <v>1</v>
      </c>
      <c r="H2818" s="42">
        <v>40</v>
      </c>
      <c r="I2818" s="44">
        <f>VENTAS[[#This Row],[Cantidad]]*VENTAS[[#This Row],[Precio Venta]]</f>
        <v>40</v>
      </c>
      <c r="J2818" s="42">
        <f>IF(VENTAS[[#This Row],[Nombre del Gestor]]&gt;1,VENTAS[[#This Row],[Precio Venta]]*10%,0)</f>
        <v>0</v>
      </c>
      <c r="K2818" s="42">
        <f>IFERROR(VLOOKUP(VENTAS[[#This Row],[Código del producto Vendido]],STOCK[],13,FALSE),VENTAS[[#This Row],[Precio Venta]]*0.6)-VENTAS[[#This Row],[Comisión Unitaria 10%]]</f>
        <v>16</v>
      </c>
      <c r="L2818" s="42">
        <f>VENTAS[[#This Row],[Cantidad]]*(VENTAS[[#This Row],[Precio Venta]]-VENTAS[[#This Row],[Costo Unitario SIN Comision]]-VENTAS[[#This Row],[Comisión Unitaria 10%]]-0.01*VENTAS[[#This Row],[Precio Venta]])</f>
        <v>23.6</v>
      </c>
      <c r="M2818" s="46"/>
      <c r="N2818" s="47" t="s">
        <v>28341</v>
      </c>
    </row>
    <row r="2819" ht="17" customHeight="1" spans="1:14">
      <c r="A2819" s="38">
        <v>45848.5820833333</v>
      </c>
      <c r="B2819" s="39"/>
      <c r="C2819" s="39"/>
      <c r="D2819" s="39"/>
      <c r="E2819" s="39" t="s">
        <v>19836</v>
      </c>
      <c r="F2819" s="41" t="s">
        <v>21519</v>
      </c>
      <c r="G2819" s="39">
        <v>1</v>
      </c>
      <c r="H2819" s="42">
        <v>25</v>
      </c>
      <c r="I2819" s="44">
        <f>VENTAS[[#This Row],[Cantidad]]*VENTAS[[#This Row],[Precio Venta]]</f>
        <v>25</v>
      </c>
      <c r="J2819" s="42">
        <f>IF(VENTAS[[#This Row],[Nombre del Gestor]]&gt;1,VENTAS[[#This Row],[Precio Venta]]*10%,0)</f>
        <v>0</v>
      </c>
      <c r="K2819" s="42">
        <f>IFERROR(VLOOKUP(VENTAS[[#This Row],[Código del producto Vendido]],STOCK[],13,FALSE),VENTAS[[#This Row],[Precio Venta]]*0.6)-VENTAS[[#This Row],[Comisión Unitaria 10%]]</f>
        <v>14.5</v>
      </c>
      <c r="L2819" s="42">
        <f>VENTAS[[#This Row],[Cantidad]]*(VENTAS[[#This Row],[Precio Venta]]-VENTAS[[#This Row],[Costo Unitario SIN Comision]]-VENTAS[[#This Row],[Comisión Unitaria 10%]]-0.01*VENTAS[[#This Row],[Precio Venta]])</f>
        <v>10.25</v>
      </c>
      <c r="M2819" s="46"/>
      <c r="N2819" s="47" t="s">
        <v>28342</v>
      </c>
    </row>
    <row r="2820" ht="34" customHeight="1" spans="1:14">
      <c r="A2820" s="38">
        <v>45848.5820833333</v>
      </c>
      <c r="B2820" s="39"/>
      <c r="C2820" s="39"/>
      <c r="D2820" s="39"/>
      <c r="E2820" s="39" t="s">
        <v>28343</v>
      </c>
      <c r="F2820" s="41" t="s">
        <v>28344</v>
      </c>
      <c r="G2820" s="39">
        <v>1</v>
      </c>
      <c r="H2820" s="42">
        <v>25</v>
      </c>
      <c r="I2820" s="44">
        <f>VENTAS[[#This Row],[Cantidad]]*VENTAS[[#This Row],[Precio Venta]]</f>
        <v>25</v>
      </c>
      <c r="J2820" s="42">
        <f>IF(VENTAS[[#This Row],[Nombre del Gestor]]&gt;1,VENTAS[[#This Row],[Precio Venta]]*10%,0)</f>
        <v>0</v>
      </c>
      <c r="K2820" s="42">
        <f>IFERROR(VLOOKUP(VENTAS[[#This Row],[Código del producto Vendido]],STOCK[],13,FALSE),VENTAS[[#This Row],[Precio Venta]]*0.6)-VENTAS[[#This Row],[Comisión Unitaria 10%]]</f>
        <v>15</v>
      </c>
      <c r="L2820" s="42">
        <f>VENTAS[[#This Row],[Cantidad]]*(VENTAS[[#This Row],[Precio Venta]]-VENTAS[[#This Row],[Costo Unitario SIN Comision]]-VENTAS[[#This Row],[Comisión Unitaria 10%]]-0.01*VENTAS[[#This Row],[Precio Venta]])</f>
        <v>9.75</v>
      </c>
      <c r="M2820" s="46"/>
      <c r="N2820" s="47" t="s">
        <v>28345</v>
      </c>
    </row>
    <row r="2821" ht="17" customHeight="1" spans="1:14">
      <c r="A2821" s="38">
        <v>45848.6004861111</v>
      </c>
      <c r="B2821" s="39"/>
      <c r="C2821" s="39"/>
      <c r="D2821" s="39" t="s">
        <v>25960</v>
      </c>
      <c r="E2821" s="39" t="s">
        <v>20539</v>
      </c>
      <c r="F2821" s="41" t="s">
        <v>20540</v>
      </c>
      <c r="G2821" s="39">
        <v>1</v>
      </c>
      <c r="H2821" s="42">
        <v>20</v>
      </c>
      <c r="I2821" s="44">
        <f>VENTAS[[#This Row],[Cantidad]]*VENTAS[[#This Row],[Precio Venta]]</f>
        <v>20</v>
      </c>
      <c r="J2821" s="42">
        <f>IF(VENTAS[[#This Row],[Nombre del Gestor]]&gt;1,VENTAS[[#This Row],[Precio Venta]]*10%,0)</f>
        <v>2</v>
      </c>
      <c r="K2821" s="42">
        <f>IFERROR(VLOOKUP(VENTAS[[#This Row],[Código del producto Vendido]],STOCK[],13,FALSE),VENTAS[[#This Row],[Precio Venta]]*0.6)-VENTAS[[#This Row],[Comisión Unitaria 10%]]</f>
        <v>12</v>
      </c>
      <c r="L2821" s="42">
        <f>VENTAS[[#This Row],[Cantidad]]*(VENTAS[[#This Row],[Precio Venta]]-VENTAS[[#This Row],[Costo Unitario SIN Comision]]-VENTAS[[#This Row],[Comisión Unitaria 10%]]-0.01*VENTAS[[#This Row],[Precio Venta]])</f>
        <v>5.8</v>
      </c>
      <c r="M2821" s="46"/>
      <c r="N2821" s="47" t="s">
        <v>28346</v>
      </c>
    </row>
    <row r="2822" ht="34" customHeight="1" spans="1:14">
      <c r="A2822" s="38">
        <v>45848.6004861111</v>
      </c>
      <c r="B2822" s="39"/>
      <c r="C2822" s="39"/>
      <c r="D2822" s="39" t="s">
        <v>25960</v>
      </c>
      <c r="E2822" s="39" t="s">
        <v>19947</v>
      </c>
      <c r="F2822" s="41" t="s">
        <v>21191</v>
      </c>
      <c r="G2822" s="39">
        <v>1</v>
      </c>
      <c r="H2822" s="42">
        <v>20</v>
      </c>
      <c r="I2822" s="44">
        <f>VENTAS[[#This Row],[Cantidad]]*VENTAS[[#This Row],[Precio Venta]]</f>
        <v>20</v>
      </c>
      <c r="J2822" s="42">
        <f>IF(VENTAS[[#This Row],[Nombre del Gestor]]&gt;1,VENTAS[[#This Row],[Precio Venta]]*10%,0)</f>
        <v>2</v>
      </c>
      <c r="K2822" s="42">
        <f>IFERROR(VLOOKUP(VENTAS[[#This Row],[Código del producto Vendido]],STOCK[],13,FALSE),VENTAS[[#This Row],[Precio Venta]]*0.6)-VENTAS[[#This Row],[Comisión Unitaria 10%]]</f>
        <v>12</v>
      </c>
      <c r="L2822" s="42">
        <f>VENTAS[[#This Row],[Cantidad]]*(VENTAS[[#This Row],[Precio Venta]]-VENTAS[[#This Row],[Costo Unitario SIN Comision]]-VENTAS[[#This Row],[Comisión Unitaria 10%]]-0.01*VENTAS[[#This Row],[Precio Venta]])</f>
        <v>5.8</v>
      </c>
      <c r="M2822" s="46"/>
      <c r="N2822" s="47" t="s">
        <v>28347</v>
      </c>
    </row>
    <row r="2823" ht="34" customHeight="1" spans="1:14">
      <c r="A2823" s="38">
        <v>45848.6004861111</v>
      </c>
      <c r="B2823" s="39"/>
      <c r="C2823" s="39"/>
      <c r="D2823" s="39" t="s">
        <v>25960</v>
      </c>
      <c r="E2823" s="39" t="s">
        <v>28348</v>
      </c>
      <c r="F2823" s="41" t="s">
        <v>28349</v>
      </c>
      <c r="G2823" s="39">
        <v>1</v>
      </c>
      <c r="H2823" s="42">
        <v>28</v>
      </c>
      <c r="I2823" s="44">
        <f>VENTAS[[#This Row],[Cantidad]]*VENTAS[[#This Row],[Precio Venta]]</f>
        <v>28</v>
      </c>
      <c r="J2823" s="42">
        <f>IF(VENTAS[[#This Row],[Nombre del Gestor]]&gt;1,VENTAS[[#This Row],[Precio Venta]]*10%,0)</f>
        <v>2.8</v>
      </c>
      <c r="K2823" s="42">
        <f>IFERROR(VLOOKUP(VENTAS[[#This Row],[Código del producto Vendido]],STOCK[],13,FALSE),VENTAS[[#This Row],[Precio Venta]]*0.6)-VENTAS[[#This Row],[Comisión Unitaria 10%]]</f>
        <v>14</v>
      </c>
      <c r="L2823" s="42">
        <f>VENTAS[[#This Row],[Cantidad]]*(VENTAS[[#This Row],[Precio Venta]]-VENTAS[[#This Row],[Costo Unitario SIN Comision]]-VENTAS[[#This Row],[Comisión Unitaria 10%]]-0.01*VENTAS[[#This Row],[Precio Venta]])</f>
        <v>10.92</v>
      </c>
      <c r="M2823" s="46"/>
      <c r="N2823" s="47" t="s">
        <v>28350</v>
      </c>
    </row>
    <row r="2824" ht="17" customHeight="1" spans="1:14">
      <c r="A2824" s="38">
        <v>45848.6004861111</v>
      </c>
      <c r="B2824" s="39"/>
      <c r="C2824" s="39"/>
      <c r="D2824" s="39" t="s">
        <v>25960</v>
      </c>
      <c r="E2824" s="39" t="s">
        <v>28351</v>
      </c>
      <c r="F2824" s="41" t="s">
        <v>28349</v>
      </c>
      <c r="G2824" s="39">
        <v>1</v>
      </c>
      <c r="H2824" s="42">
        <v>28</v>
      </c>
      <c r="I2824" s="44">
        <f>VENTAS[[#This Row],[Cantidad]]*VENTAS[[#This Row],[Precio Venta]]</f>
        <v>28</v>
      </c>
      <c r="J2824" s="42">
        <f>IF(VENTAS[[#This Row],[Nombre del Gestor]]&gt;1,VENTAS[[#This Row],[Precio Venta]]*10%,0)</f>
        <v>2.8</v>
      </c>
      <c r="K2824" s="42">
        <f>IFERROR(VLOOKUP(VENTAS[[#This Row],[Código del producto Vendido]],STOCK[],13,FALSE),VENTAS[[#This Row],[Precio Venta]]*0.6)-VENTAS[[#This Row],[Comisión Unitaria 10%]]</f>
        <v>14</v>
      </c>
      <c r="L2824" s="42">
        <f>VENTAS[[#This Row],[Cantidad]]*(VENTAS[[#This Row],[Precio Venta]]-VENTAS[[#This Row],[Costo Unitario SIN Comision]]-VENTAS[[#This Row],[Comisión Unitaria 10%]]-0.01*VENTAS[[#This Row],[Precio Venta]])</f>
        <v>10.92</v>
      </c>
      <c r="M2824" s="46"/>
      <c r="N2824" s="47" t="s">
        <v>28352</v>
      </c>
    </row>
    <row r="2825" ht="34" customHeight="1" spans="1:14">
      <c r="A2825" s="38">
        <v>45848.6004861111</v>
      </c>
      <c r="B2825" s="39"/>
      <c r="C2825" s="39"/>
      <c r="D2825" s="39" t="s">
        <v>25960</v>
      </c>
      <c r="E2825" s="39" t="s">
        <v>17652</v>
      </c>
      <c r="F2825" s="41" t="s">
        <v>16998</v>
      </c>
      <c r="G2825" s="39">
        <v>1</v>
      </c>
      <c r="H2825" s="42">
        <v>20</v>
      </c>
      <c r="I2825" s="44">
        <f>VENTAS[[#This Row],[Cantidad]]*VENTAS[[#This Row],[Precio Venta]]</f>
        <v>20</v>
      </c>
      <c r="J2825" s="42">
        <f>IF(VENTAS[[#This Row],[Nombre del Gestor]]&gt;1,VENTAS[[#This Row],[Precio Venta]]*10%,0)</f>
        <v>2</v>
      </c>
      <c r="K2825" s="42">
        <f>IFERROR(VLOOKUP(VENTAS[[#This Row],[Código del producto Vendido]],STOCK[],13,FALSE),VENTAS[[#This Row],[Precio Venta]]*0.6)-VENTAS[[#This Row],[Comisión Unitaria 10%]]</f>
        <v>10.8</v>
      </c>
      <c r="L2825" s="42">
        <f>VENTAS[[#This Row],[Cantidad]]*(VENTAS[[#This Row],[Precio Venta]]-VENTAS[[#This Row],[Costo Unitario SIN Comision]]-VENTAS[[#This Row],[Comisión Unitaria 10%]]-0.01*VENTAS[[#This Row],[Precio Venta]])</f>
        <v>7</v>
      </c>
      <c r="M2825" s="46"/>
      <c r="N2825" s="47" t="s">
        <v>28353</v>
      </c>
    </row>
    <row r="2826" ht="17" customHeight="1" spans="1:14">
      <c r="A2826" s="38">
        <v>45848.7057175926</v>
      </c>
      <c r="B2826" s="39"/>
      <c r="C2826" s="39"/>
      <c r="D2826" s="39"/>
      <c r="E2826" s="39" t="s">
        <v>28354</v>
      </c>
      <c r="F2826" s="41" t="s">
        <v>28355</v>
      </c>
      <c r="G2826" s="39">
        <v>1</v>
      </c>
      <c r="H2826" s="42">
        <v>12</v>
      </c>
      <c r="I2826" s="44">
        <f>VENTAS[[#This Row],[Cantidad]]*VENTAS[[#This Row],[Precio Venta]]</f>
        <v>12</v>
      </c>
      <c r="J2826" s="42">
        <f>IF(VENTAS[[#This Row],[Nombre del Gestor]]&gt;1,VENTAS[[#This Row],[Precio Venta]]*10%,0)</f>
        <v>0</v>
      </c>
      <c r="K2826" s="42">
        <f>IFERROR(VLOOKUP(VENTAS[[#This Row],[Código del producto Vendido]],STOCK[],13,FALSE),VENTAS[[#This Row],[Precio Venta]]*0.6)-VENTAS[[#This Row],[Comisión Unitaria 10%]]</f>
        <v>7.2</v>
      </c>
      <c r="L2826" s="42">
        <f>VENTAS[[#This Row],[Cantidad]]*(VENTAS[[#This Row],[Precio Venta]]-VENTAS[[#This Row],[Costo Unitario SIN Comision]]-VENTAS[[#This Row],[Comisión Unitaria 10%]]-0.01*VENTAS[[#This Row],[Precio Venta]])</f>
        <v>4.68</v>
      </c>
      <c r="M2826" s="46"/>
      <c r="N2826" s="47" t="s">
        <v>28356</v>
      </c>
    </row>
    <row r="2827" ht="34" customHeight="1" spans="1:14">
      <c r="A2827" s="38">
        <v>45848.7057175926</v>
      </c>
      <c r="B2827" s="39"/>
      <c r="C2827" s="39"/>
      <c r="D2827" s="39"/>
      <c r="E2827" s="39" t="s">
        <v>28357</v>
      </c>
      <c r="F2827" s="41" t="s">
        <v>28358</v>
      </c>
      <c r="G2827" s="39">
        <v>1</v>
      </c>
      <c r="H2827" s="42">
        <v>12</v>
      </c>
      <c r="I2827" s="44">
        <f>VENTAS[[#This Row],[Cantidad]]*VENTAS[[#This Row],[Precio Venta]]</f>
        <v>12</v>
      </c>
      <c r="J2827" s="42">
        <f>IF(VENTAS[[#This Row],[Nombre del Gestor]]&gt;1,VENTAS[[#This Row],[Precio Venta]]*10%,0)</f>
        <v>0</v>
      </c>
      <c r="K2827" s="42">
        <f>IFERROR(VLOOKUP(VENTAS[[#This Row],[Código del producto Vendido]],STOCK[],13,FALSE),VENTAS[[#This Row],[Precio Venta]]*0.6)-VENTAS[[#This Row],[Comisión Unitaria 10%]]</f>
        <v>7.2</v>
      </c>
      <c r="L2827" s="42">
        <f>VENTAS[[#This Row],[Cantidad]]*(VENTAS[[#This Row],[Precio Venta]]-VENTAS[[#This Row],[Costo Unitario SIN Comision]]-VENTAS[[#This Row],[Comisión Unitaria 10%]]-0.01*VENTAS[[#This Row],[Precio Venta]])</f>
        <v>4.68</v>
      </c>
      <c r="M2827" s="46"/>
      <c r="N2827" s="47" t="s">
        <v>28359</v>
      </c>
    </row>
    <row r="2828" ht="34" customHeight="1" spans="1:14">
      <c r="A2828" s="38">
        <v>45848.7057175926</v>
      </c>
      <c r="B2828" s="39"/>
      <c r="C2828" s="39"/>
      <c r="D2828" s="39"/>
      <c r="E2828" s="39" t="s">
        <v>28360</v>
      </c>
      <c r="F2828" s="41" t="s">
        <v>28361</v>
      </c>
      <c r="G2828" s="39">
        <v>1</v>
      </c>
      <c r="H2828" s="42">
        <v>15</v>
      </c>
      <c r="I2828" s="44">
        <f>VENTAS[[#This Row],[Cantidad]]*VENTAS[[#This Row],[Precio Venta]]</f>
        <v>15</v>
      </c>
      <c r="J2828" s="42">
        <f>IF(VENTAS[[#This Row],[Nombre del Gestor]]&gt;1,VENTAS[[#This Row],[Precio Venta]]*10%,0)</f>
        <v>0</v>
      </c>
      <c r="K2828" s="42">
        <f>IFERROR(VLOOKUP(VENTAS[[#This Row],[Código del producto Vendido]],STOCK[],13,FALSE),VENTAS[[#This Row],[Precio Venta]]*0.6)-VENTAS[[#This Row],[Comisión Unitaria 10%]]</f>
        <v>9</v>
      </c>
      <c r="L2828" s="42">
        <f>VENTAS[[#This Row],[Cantidad]]*(VENTAS[[#This Row],[Precio Venta]]-VENTAS[[#This Row],[Costo Unitario SIN Comision]]-VENTAS[[#This Row],[Comisión Unitaria 10%]]-0.01*VENTAS[[#This Row],[Precio Venta]])</f>
        <v>5.85</v>
      </c>
      <c r="M2828" s="46"/>
      <c r="N2828" s="47" t="s">
        <v>28362</v>
      </c>
    </row>
    <row r="2829" ht="17" customHeight="1" spans="1:14">
      <c r="A2829" s="38">
        <v>45848.7057175926</v>
      </c>
      <c r="B2829" s="39"/>
      <c r="C2829" s="39"/>
      <c r="D2829" s="39"/>
      <c r="E2829" s="39" t="s">
        <v>19702</v>
      </c>
      <c r="F2829" s="41" t="s">
        <v>28363</v>
      </c>
      <c r="G2829" s="39">
        <v>1</v>
      </c>
      <c r="H2829" s="42">
        <v>30</v>
      </c>
      <c r="I2829" s="44">
        <f>VENTAS[[#This Row],[Cantidad]]*VENTAS[[#This Row],[Precio Venta]]</f>
        <v>30</v>
      </c>
      <c r="J2829" s="42">
        <f>IF(VENTAS[[#This Row],[Nombre del Gestor]]&gt;1,VENTAS[[#This Row],[Precio Venta]]*10%,0)</f>
        <v>0</v>
      </c>
      <c r="K2829" s="42">
        <f>IFERROR(VLOOKUP(VENTAS[[#This Row],[Código del producto Vendido]],STOCK[],13,FALSE),VENTAS[[#This Row],[Precio Venta]]*0.6)-VENTAS[[#This Row],[Comisión Unitaria 10%]]</f>
        <v>15</v>
      </c>
      <c r="L2829" s="42">
        <f>VENTAS[[#This Row],[Cantidad]]*(VENTAS[[#This Row],[Precio Venta]]-VENTAS[[#This Row],[Costo Unitario SIN Comision]]-VENTAS[[#This Row],[Comisión Unitaria 10%]]-0.01*VENTAS[[#This Row],[Precio Venta]])</f>
        <v>14.7</v>
      </c>
      <c r="M2829" s="46"/>
      <c r="N2829" s="47" t="s">
        <v>28364</v>
      </c>
    </row>
    <row r="2830" ht="34" customHeight="1" spans="1:14">
      <c r="A2830" s="38">
        <v>45849.3915625</v>
      </c>
      <c r="B2830" s="39"/>
      <c r="C2830" s="39"/>
      <c r="D2830" s="39"/>
      <c r="E2830" s="39" t="s">
        <v>16807</v>
      </c>
      <c r="F2830" s="41" t="s">
        <v>27947</v>
      </c>
      <c r="G2830" s="39">
        <v>1</v>
      </c>
      <c r="H2830" s="42">
        <v>30</v>
      </c>
      <c r="I2830" s="44">
        <f>VENTAS[[#This Row],[Cantidad]]*VENTAS[[#This Row],[Precio Venta]]</f>
        <v>30</v>
      </c>
      <c r="J2830" s="42">
        <f>IF(VENTAS[[#This Row],[Nombre del Gestor]]&gt;1,VENTAS[[#This Row],[Precio Venta]]*10%,0)</f>
        <v>0</v>
      </c>
      <c r="K2830" s="42">
        <f>IFERROR(VLOOKUP(VENTAS[[#This Row],[Código del producto Vendido]],STOCK[],13,FALSE),VENTAS[[#This Row],[Precio Venta]]*0.6)-VENTAS[[#This Row],[Comisión Unitaria 10%]]</f>
        <v>15.07</v>
      </c>
      <c r="L2830" s="42">
        <f>VENTAS[[#This Row],[Cantidad]]*(VENTAS[[#This Row],[Precio Venta]]-VENTAS[[#This Row],[Costo Unitario SIN Comision]]-VENTAS[[#This Row],[Comisión Unitaria 10%]]-0.01*VENTAS[[#This Row],[Precio Venta]])</f>
        <v>14.63</v>
      </c>
      <c r="M2830" s="46"/>
      <c r="N2830" s="47" t="s">
        <v>28365</v>
      </c>
    </row>
    <row r="2831" ht="17" customHeight="1" spans="1:14">
      <c r="A2831" s="38">
        <v>45849.485775463</v>
      </c>
      <c r="B2831" s="39"/>
      <c r="C2831" s="39"/>
      <c r="D2831" s="39"/>
      <c r="E2831" s="39" t="s">
        <v>20467</v>
      </c>
      <c r="F2831" s="41" t="s">
        <v>20468</v>
      </c>
      <c r="G2831" s="39">
        <v>1</v>
      </c>
      <c r="H2831" s="42">
        <v>30</v>
      </c>
      <c r="I2831" s="44">
        <f>VENTAS[[#This Row],[Cantidad]]*VENTAS[[#This Row],[Precio Venta]]</f>
        <v>30</v>
      </c>
      <c r="J2831" s="42">
        <f>IF(VENTAS[[#This Row],[Nombre del Gestor]]&gt;1,VENTAS[[#This Row],[Precio Venta]]*10%,0)</f>
        <v>0</v>
      </c>
      <c r="K2831" s="42">
        <f>IFERROR(VLOOKUP(VENTAS[[#This Row],[Código del producto Vendido]],STOCK[],13,FALSE),VENTAS[[#This Row],[Precio Venta]]*0.6)-VENTAS[[#This Row],[Comisión Unitaria 10%]]</f>
        <v>15</v>
      </c>
      <c r="L2831" s="42">
        <f>VENTAS[[#This Row],[Cantidad]]*(VENTAS[[#This Row],[Precio Venta]]-VENTAS[[#This Row],[Costo Unitario SIN Comision]]-VENTAS[[#This Row],[Comisión Unitaria 10%]]-0.01*VENTAS[[#This Row],[Precio Venta]])</f>
        <v>14.7</v>
      </c>
      <c r="M2831" s="46"/>
      <c r="N2831" s="47" t="s">
        <v>28366</v>
      </c>
    </row>
    <row r="2832" ht="34" customHeight="1" spans="1:14">
      <c r="A2832" s="38">
        <v>45849.5509027778</v>
      </c>
      <c r="B2832" s="39"/>
      <c r="C2832" s="39"/>
      <c r="D2832" s="39"/>
      <c r="E2832" s="39" t="s">
        <v>27433</v>
      </c>
      <c r="F2832" s="41" t="s">
        <v>21278</v>
      </c>
      <c r="G2832" s="39">
        <v>1</v>
      </c>
      <c r="H2832" s="42">
        <v>25</v>
      </c>
      <c r="I2832" s="44">
        <f>VENTAS[[#This Row],[Cantidad]]*VENTAS[[#This Row],[Precio Venta]]</f>
        <v>25</v>
      </c>
      <c r="J2832" s="42">
        <f>IF(VENTAS[[#This Row],[Nombre del Gestor]]&gt;1,VENTAS[[#This Row],[Precio Venta]]*10%,0)</f>
        <v>0</v>
      </c>
      <c r="K2832" s="42">
        <f>IFERROR(VLOOKUP(VENTAS[[#This Row],[Código del producto Vendido]],STOCK[],13,FALSE),VENTAS[[#This Row],[Precio Venta]]*0.6)-VENTAS[[#This Row],[Comisión Unitaria 10%]]</f>
        <v>15</v>
      </c>
      <c r="L2832" s="42">
        <f>VENTAS[[#This Row],[Cantidad]]*(VENTAS[[#This Row],[Precio Venta]]-VENTAS[[#This Row],[Costo Unitario SIN Comision]]-VENTAS[[#This Row],[Comisión Unitaria 10%]]-0.01*VENTAS[[#This Row],[Precio Venta]])</f>
        <v>9.75</v>
      </c>
      <c r="M2832" s="46"/>
      <c r="N2832" s="47" t="s">
        <v>28367</v>
      </c>
    </row>
    <row r="2833" ht="34" customHeight="1" spans="1:14">
      <c r="A2833" s="38">
        <v>45849.5522222222</v>
      </c>
      <c r="B2833" s="39"/>
      <c r="C2833" s="39"/>
      <c r="D2833" s="39"/>
      <c r="E2833" s="39" t="s">
        <v>20574</v>
      </c>
      <c r="F2833" s="41" t="s">
        <v>20575</v>
      </c>
      <c r="G2833" s="39">
        <v>1</v>
      </c>
      <c r="H2833" s="42">
        <v>20</v>
      </c>
      <c r="I2833" s="44">
        <f>VENTAS[[#This Row],[Cantidad]]*VENTAS[[#This Row],[Precio Venta]]</f>
        <v>20</v>
      </c>
      <c r="J2833" s="42">
        <f>IF(VENTAS[[#This Row],[Nombre del Gestor]]&gt;1,VENTAS[[#This Row],[Precio Venta]]*10%,0)</f>
        <v>0</v>
      </c>
      <c r="K2833" s="42">
        <f>IFERROR(VLOOKUP(VENTAS[[#This Row],[Código del producto Vendido]],STOCK[],13,FALSE),VENTAS[[#This Row],[Precio Venta]]*0.6)-VENTAS[[#This Row],[Comisión Unitaria 10%]]</f>
        <v>14</v>
      </c>
      <c r="L2833" s="42">
        <f>VENTAS[[#This Row],[Cantidad]]*(VENTAS[[#This Row],[Precio Venta]]-VENTAS[[#This Row],[Costo Unitario SIN Comision]]-VENTAS[[#This Row],[Comisión Unitaria 10%]]-0.01*VENTAS[[#This Row],[Precio Venta]])</f>
        <v>5.8</v>
      </c>
      <c r="M2833" s="46"/>
      <c r="N2833" s="47" t="s">
        <v>28368</v>
      </c>
    </row>
    <row r="2834" ht="17" customHeight="1" spans="1:14">
      <c r="A2834" s="38">
        <v>45849.5522222222</v>
      </c>
      <c r="B2834" s="39"/>
      <c r="C2834" s="39"/>
      <c r="D2834" s="39"/>
      <c r="E2834" s="39" t="s">
        <v>17581</v>
      </c>
      <c r="F2834" s="41" t="s">
        <v>28369</v>
      </c>
      <c r="G2834" s="39">
        <v>1</v>
      </c>
      <c r="H2834" s="42">
        <v>20</v>
      </c>
      <c r="I2834" s="44">
        <f>VENTAS[[#This Row],[Cantidad]]*VENTAS[[#This Row],[Precio Venta]]</f>
        <v>20</v>
      </c>
      <c r="J2834" s="42">
        <f>IF(VENTAS[[#This Row],[Nombre del Gestor]]&gt;1,VENTAS[[#This Row],[Precio Venta]]*10%,0)</f>
        <v>0</v>
      </c>
      <c r="K2834" s="42">
        <f>IFERROR(VLOOKUP(VENTAS[[#This Row],[Código del producto Vendido]],STOCK[],13,FALSE),VENTAS[[#This Row],[Precio Venta]]*0.6)-VENTAS[[#This Row],[Comisión Unitaria 10%]]</f>
        <v>10.55</v>
      </c>
      <c r="L2834" s="42">
        <f>VENTAS[[#This Row],[Cantidad]]*(VENTAS[[#This Row],[Precio Venta]]-VENTAS[[#This Row],[Costo Unitario SIN Comision]]-VENTAS[[#This Row],[Comisión Unitaria 10%]]-0.01*VENTAS[[#This Row],[Precio Venta]])</f>
        <v>9.25</v>
      </c>
      <c r="M2834" s="46"/>
      <c r="N2834" s="47" t="s">
        <v>28370</v>
      </c>
    </row>
    <row r="2835" ht="34" customHeight="1" spans="1:14">
      <c r="A2835" s="38">
        <v>45849.6124421296</v>
      </c>
      <c r="B2835" s="39"/>
      <c r="C2835" s="39"/>
      <c r="D2835" s="39" t="s">
        <v>26595</v>
      </c>
      <c r="E2835" s="39" t="s">
        <v>28371</v>
      </c>
      <c r="F2835" s="41" t="s">
        <v>27985</v>
      </c>
      <c r="G2835" s="39">
        <v>1</v>
      </c>
      <c r="H2835" s="42">
        <v>25</v>
      </c>
      <c r="I2835" s="44">
        <f>VENTAS[[#This Row],[Cantidad]]*VENTAS[[#This Row],[Precio Venta]]</f>
        <v>25</v>
      </c>
      <c r="J2835" s="42">
        <f>IF(VENTAS[[#This Row],[Nombre del Gestor]]&gt;1,VENTAS[[#This Row],[Precio Venta]]*10%,0)</f>
        <v>2.5</v>
      </c>
      <c r="K2835" s="42">
        <f>IFERROR(VLOOKUP(VENTAS[[#This Row],[Código del producto Vendido]],STOCK[],13,FALSE),VENTAS[[#This Row],[Precio Venta]]*0.6)-VENTAS[[#This Row],[Comisión Unitaria 10%]]</f>
        <v>12.5</v>
      </c>
      <c r="L2835" s="42">
        <f>VENTAS[[#This Row],[Cantidad]]*(VENTAS[[#This Row],[Precio Venta]]-VENTAS[[#This Row],[Costo Unitario SIN Comision]]-VENTAS[[#This Row],[Comisión Unitaria 10%]]-0.01*VENTAS[[#This Row],[Precio Venta]])</f>
        <v>9.75</v>
      </c>
      <c r="M2835" s="46"/>
      <c r="N2835" s="47" t="s">
        <v>28372</v>
      </c>
    </row>
    <row r="2836" ht="17" customHeight="1" spans="1:14">
      <c r="A2836" s="38">
        <v>45849.6124421296</v>
      </c>
      <c r="B2836" s="39"/>
      <c r="C2836" s="39"/>
      <c r="D2836" s="39" t="s">
        <v>26595</v>
      </c>
      <c r="E2836" s="39" t="s">
        <v>28373</v>
      </c>
      <c r="F2836" s="41" t="s">
        <v>21124</v>
      </c>
      <c r="G2836" s="39">
        <v>1</v>
      </c>
      <c r="H2836" s="42">
        <v>30</v>
      </c>
      <c r="I2836" s="44">
        <f>VENTAS[[#This Row],[Cantidad]]*VENTAS[[#This Row],[Precio Venta]]</f>
        <v>30</v>
      </c>
      <c r="J2836" s="42">
        <f>IF(VENTAS[[#This Row],[Nombre del Gestor]]&gt;1,VENTAS[[#This Row],[Precio Venta]]*10%,0)</f>
        <v>3</v>
      </c>
      <c r="K2836" s="42">
        <f>IFERROR(VLOOKUP(VENTAS[[#This Row],[Código del producto Vendido]],STOCK[],13,FALSE),VENTAS[[#This Row],[Precio Venta]]*0.6)-VENTAS[[#This Row],[Comisión Unitaria 10%]]</f>
        <v>15</v>
      </c>
      <c r="L2836" s="42">
        <f>VENTAS[[#This Row],[Cantidad]]*(VENTAS[[#This Row],[Precio Venta]]-VENTAS[[#This Row],[Costo Unitario SIN Comision]]-VENTAS[[#This Row],[Comisión Unitaria 10%]]-0.01*VENTAS[[#This Row],[Precio Venta]])</f>
        <v>11.7</v>
      </c>
      <c r="M2836" s="46"/>
      <c r="N2836" s="47" t="s">
        <v>28374</v>
      </c>
    </row>
    <row r="2837" ht="34" customHeight="1" spans="1:14">
      <c r="A2837" s="38">
        <v>45849.6124421296</v>
      </c>
      <c r="B2837" s="39"/>
      <c r="C2837" s="39"/>
      <c r="D2837" s="39" t="s">
        <v>26595</v>
      </c>
      <c r="E2837" s="39" t="s">
        <v>28375</v>
      </c>
      <c r="F2837" s="41" t="s">
        <v>28376</v>
      </c>
      <c r="G2837" s="39">
        <v>1</v>
      </c>
      <c r="H2837" s="42">
        <v>25</v>
      </c>
      <c r="I2837" s="44">
        <f>VENTAS[[#This Row],[Cantidad]]*VENTAS[[#This Row],[Precio Venta]]</f>
        <v>25</v>
      </c>
      <c r="J2837" s="42">
        <f>IF(VENTAS[[#This Row],[Nombre del Gestor]]&gt;1,VENTAS[[#This Row],[Precio Venta]]*10%,0)</f>
        <v>2.5</v>
      </c>
      <c r="K2837" s="42">
        <f>IFERROR(VLOOKUP(VENTAS[[#This Row],[Código del producto Vendido]],STOCK[],13,FALSE),VENTAS[[#This Row],[Precio Venta]]*0.6)-VENTAS[[#This Row],[Comisión Unitaria 10%]]</f>
        <v>12.5</v>
      </c>
      <c r="L2837" s="42">
        <f>VENTAS[[#This Row],[Cantidad]]*(VENTAS[[#This Row],[Precio Venta]]-VENTAS[[#This Row],[Costo Unitario SIN Comision]]-VENTAS[[#This Row],[Comisión Unitaria 10%]]-0.01*VENTAS[[#This Row],[Precio Venta]])</f>
        <v>9.75</v>
      </c>
      <c r="M2837" s="46"/>
      <c r="N2837" s="47" t="s">
        <v>28377</v>
      </c>
    </row>
    <row r="2838" ht="34" customHeight="1" spans="1:14">
      <c r="A2838" s="38">
        <v>45849.6124421296</v>
      </c>
      <c r="B2838" s="39"/>
      <c r="C2838" s="39"/>
      <c r="D2838" s="39" t="s">
        <v>26595</v>
      </c>
      <c r="E2838" s="39" t="s">
        <v>28378</v>
      </c>
      <c r="F2838" s="41" t="s">
        <v>28379</v>
      </c>
      <c r="G2838" s="39">
        <v>1</v>
      </c>
      <c r="H2838" s="42">
        <v>20</v>
      </c>
      <c r="I2838" s="44">
        <f>VENTAS[[#This Row],[Cantidad]]*VENTAS[[#This Row],[Precio Venta]]</f>
        <v>20</v>
      </c>
      <c r="J2838" s="42">
        <f>IF(VENTAS[[#This Row],[Nombre del Gestor]]&gt;1,VENTAS[[#This Row],[Precio Venta]]*10%,0)</f>
        <v>2</v>
      </c>
      <c r="K2838" s="42">
        <f>IFERROR(VLOOKUP(VENTAS[[#This Row],[Código del producto Vendido]],STOCK[],13,FALSE),VENTAS[[#This Row],[Precio Venta]]*0.6)-VENTAS[[#This Row],[Comisión Unitaria 10%]]</f>
        <v>10</v>
      </c>
      <c r="L2838" s="42">
        <f>VENTAS[[#This Row],[Cantidad]]*(VENTAS[[#This Row],[Precio Venta]]-VENTAS[[#This Row],[Costo Unitario SIN Comision]]-VENTAS[[#This Row],[Comisión Unitaria 10%]]-0.01*VENTAS[[#This Row],[Precio Venta]])</f>
        <v>7.8</v>
      </c>
      <c r="M2838" s="46"/>
      <c r="N2838" s="47" t="s">
        <v>28380</v>
      </c>
    </row>
    <row r="2839" ht="17" customHeight="1" spans="1:14">
      <c r="A2839" s="38">
        <v>45849.7244328704</v>
      </c>
      <c r="B2839" s="39"/>
      <c r="C2839" s="39"/>
      <c r="D2839" s="39"/>
      <c r="E2839" s="39" t="s">
        <v>28381</v>
      </c>
      <c r="F2839" s="41" t="s">
        <v>28382</v>
      </c>
      <c r="G2839" s="39">
        <v>1</v>
      </c>
      <c r="H2839" s="42">
        <v>28</v>
      </c>
      <c r="I2839" s="44">
        <f>VENTAS[[#This Row],[Cantidad]]*VENTAS[[#This Row],[Precio Venta]]</f>
        <v>28</v>
      </c>
      <c r="J2839" s="42">
        <f>IF(VENTAS[[#This Row],[Nombre del Gestor]]&gt;1,VENTAS[[#This Row],[Precio Venta]]*10%,0)</f>
        <v>0</v>
      </c>
      <c r="K2839" s="42">
        <f>IFERROR(VLOOKUP(VENTAS[[#This Row],[Código del producto Vendido]],STOCK[],13,FALSE),VENTAS[[#This Row],[Precio Venta]]*0.6)-VENTAS[[#This Row],[Comisión Unitaria 10%]]</f>
        <v>16.8</v>
      </c>
      <c r="L2839" s="42">
        <f>VENTAS[[#This Row],[Cantidad]]*(VENTAS[[#This Row],[Precio Venta]]-VENTAS[[#This Row],[Costo Unitario SIN Comision]]-VENTAS[[#This Row],[Comisión Unitaria 10%]]-0.01*VENTAS[[#This Row],[Precio Venta]])</f>
        <v>10.92</v>
      </c>
      <c r="M2839" s="46"/>
      <c r="N2839" s="47" t="s">
        <v>28383</v>
      </c>
    </row>
    <row r="2840" ht="34" customHeight="1" spans="1:14">
      <c r="A2840" s="38">
        <v>45849.7244328704</v>
      </c>
      <c r="B2840" s="39"/>
      <c r="C2840" s="39"/>
      <c r="D2840" s="39"/>
      <c r="E2840" s="39" t="s">
        <v>28384</v>
      </c>
      <c r="F2840" s="41" t="s">
        <v>28385</v>
      </c>
      <c r="G2840" s="39">
        <v>1</v>
      </c>
      <c r="H2840" s="42">
        <v>30</v>
      </c>
      <c r="I2840" s="44">
        <f>VENTAS[[#This Row],[Cantidad]]*VENTAS[[#This Row],[Precio Venta]]</f>
        <v>30</v>
      </c>
      <c r="J2840" s="42">
        <f>IF(VENTAS[[#This Row],[Nombre del Gestor]]&gt;1,VENTAS[[#This Row],[Precio Venta]]*10%,0)</f>
        <v>0</v>
      </c>
      <c r="K2840" s="42">
        <f>IFERROR(VLOOKUP(VENTAS[[#This Row],[Código del producto Vendido]],STOCK[],13,FALSE),VENTAS[[#This Row],[Precio Venta]]*0.6)-VENTAS[[#This Row],[Comisión Unitaria 10%]]</f>
        <v>18</v>
      </c>
      <c r="L2840" s="42">
        <f>VENTAS[[#This Row],[Cantidad]]*(VENTAS[[#This Row],[Precio Venta]]-VENTAS[[#This Row],[Costo Unitario SIN Comision]]-VENTAS[[#This Row],[Comisión Unitaria 10%]]-0.01*VENTAS[[#This Row],[Precio Venta]])</f>
        <v>11.7</v>
      </c>
      <c r="M2840" s="46"/>
      <c r="N2840" s="47" t="s">
        <v>28386</v>
      </c>
    </row>
    <row r="2841" ht="17" customHeight="1" spans="1:14">
      <c r="A2841" s="38">
        <v>45850.4304166667</v>
      </c>
      <c r="B2841" s="39"/>
      <c r="C2841" s="39"/>
      <c r="D2841" s="39"/>
      <c r="E2841" s="39" t="s">
        <v>19664</v>
      </c>
      <c r="F2841" s="41" t="s">
        <v>28387</v>
      </c>
      <c r="G2841" s="39">
        <v>1</v>
      </c>
      <c r="H2841" s="42">
        <v>18</v>
      </c>
      <c r="I2841" s="44">
        <f>VENTAS[[#This Row],[Cantidad]]*VENTAS[[#This Row],[Precio Venta]]</f>
        <v>18</v>
      </c>
      <c r="J2841" s="42">
        <f>IF(VENTAS[[#This Row],[Nombre del Gestor]]&gt;1,VENTAS[[#This Row],[Precio Venta]]*10%,0)</f>
        <v>0</v>
      </c>
      <c r="K2841" s="42">
        <f>IFERROR(VLOOKUP(VENTAS[[#This Row],[Código del producto Vendido]],STOCK[],13,FALSE),VENTAS[[#This Row],[Precio Venta]]*0.6)-VENTAS[[#This Row],[Comisión Unitaria 10%]]</f>
        <v>7.8</v>
      </c>
      <c r="L2841" s="42">
        <f>VENTAS[[#This Row],[Cantidad]]*(VENTAS[[#This Row],[Precio Venta]]-VENTAS[[#This Row],[Costo Unitario SIN Comision]]-VENTAS[[#This Row],[Comisión Unitaria 10%]]-0.01*VENTAS[[#This Row],[Precio Venta]])</f>
        <v>10.02</v>
      </c>
      <c r="M2841" s="46"/>
      <c r="N2841" s="47" t="s">
        <v>28388</v>
      </c>
    </row>
    <row r="2842" ht="34" customHeight="1" spans="1:14">
      <c r="A2842" s="38">
        <v>45850.4304166667</v>
      </c>
      <c r="B2842" s="39"/>
      <c r="C2842" s="39"/>
      <c r="D2842" s="39"/>
      <c r="E2842" s="39" t="s">
        <v>18051</v>
      </c>
      <c r="F2842" s="41" t="s">
        <v>25823</v>
      </c>
      <c r="G2842" s="39">
        <v>1</v>
      </c>
      <c r="H2842" s="42">
        <v>20</v>
      </c>
      <c r="I2842" s="44">
        <f>VENTAS[[#This Row],[Cantidad]]*VENTAS[[#This Row],[Precio Venta]]</f>
        <v>20</v>
      </c>
      <c r="J2842" s="42">
        <f>IF(VENTAS[[#This Row],[Nombre del Gestor]]&gt;1,VENTAS[[#This Row],[Precio Venta]]*10%,0)</f>
        <v>0</v>
      </c>
      <c r="K2842" s="42">
        <f>IFERROR(VLOOKUP(VENTAS[[#This Row],[Código del producto Vendido]],STOCK[],13,FALSE),VENTAS[[#This Row],[Precio Venta]]*0.6)-VENTAS[[#This Row],[Comisión Unitaria 10%]]</f>
        <v>13.8</v>
      </c>
      <c r="L2842" s="42">
        <f>VENTAS[[#This Row],[Cantidad]]*(VENTAS[[#This Row],[Precio Venta]]-VENTAS[[#This Row],[Costo Unitario SIN Comision]]-VENTAS[[#This Row],[Comisión Unitaria 10%]]-0.01*VENTAS[[#This Row],[Precio Venta]])</f>
        <v>6</v>
      </c>
      <c r="M2842" s="46"/>
      <c r="N2842" s="47" t="s">
        <v>28389</v>
      </c>
    </row>
    <row r="2843" ht="34" customHeight="1" spans="1:14">
      <c r="A2843" s="38">
        <v>45850.4390046296</v>
      </c>
      <c r="B2843" s="39"/>
      <c r="C2843" s="39"/>
      <c r="D2843" s="39"/>
      <c r="E2843" s="39" t="s">
        <v>28330</v>
      </c>
      <c r="F2843" s="41" t="s">
        <v>28228</v>
      </c>
      <c r="G2843" s="39">
        <v>1</v>
      </c>
      <c r="H2843" s="42">
        <v>30</v>
      </c>
      <c r="I2843" s="44">
        <f>VENTAS[[#This Row],[Cantidad]]*VENTAS[[#This Row],[Precio Venta]]</f>
        <v>30</v>
      </c>
      <c r="J2843" s="42">
        <f>IF(VENTAS[[#This Row],[Nombre del Gestor]]&gt;1,VENTAS[[#This Row],[Precio Venta]]*10%,0)</f>
        <v>0</v>
      </c>
      <c r="K2843" s="42">
        <f>IFERROR(VLOOKUP(VENTAS[[#This Row],[Código del producto Vendido]],STOCK[],13,FALSE),VENTAS[[#This Row],[Precio Venta]]*0.6)-VENTAS[[#This Row],[Comisión Unitaria 10%]]</f>
        <v>18</v>
      </c>
      <c r="L2843" s="42">
        <f>VENTAS[[#This Row],[Cantidad]]*(VENTAS[[#This Row],[Precio Venta]]-VENTAS[[#This Row],[Costo Unitario SIN Comision]]-VENTAS[[#This Row],[Comisión Unitaria 10%]]-0.01*VENTAS[[#This Row],[Precio Venta]])</f>
        <v>11.7</v>
      </c>
      <c r="M2843" s="46"/>
      <c r="N2843" s="47" t="s">
        <v>28390</v>
      </c>
    </row>
    <row r="2844" ht="17" customHeight="1" spans="1:14">
      <c r="A2844" s="38">
        <v>45850.5519791667</v>
      </c>
      <c r="B2844" s="39"/>
      <c r="C2844" s="39"/>
      <c r="D2844" s="39" t="s">
        <v>25960</v>
      </c>
      <c r="E2844" s="39" t="s">
        <v>19889</v>
      </c>
      <c r="F2844" s="41" t="s">
        <v>28391</v>
      </c>
      <c r="G2844" s="39">
        <v>1</v>
      </c>
      <c r="H2844" s="42">
        <v>35</v>
      </c>
      <c r="I2844" s="44">
        <f>VENTAS[[#This Row],[Cantidad]]*VENTAS[[#This Row],[Precio Venta]]</f>
        <v>35</v>
      </c>
      <c r="J2844" s="42">
        <f>IF(VENTAS[[#This Row],[Nombre del Gestor]]&gt;1,VENTAS[[#This Row],[Precio Venta]]*10%,0)</f>
        <v>3.5</v>
      </c>
      <c r="K2844" s="42">
        <f>IFERROR(VLOOKUP(VENTAS[[#This Row],[Código del producto Vendido]],STOCK[],13,FALSE),VENTAS[[#This Row],[Precio Venta]]*0.6)-VENTAS[[#This Row],[Comisión Unitaria 10%]]</f>
        <v>25</v>
      </c>
      <c r="L2844" s="42">
        <f>VENTAS[[#This Row],[Cantidad]]*(VENTAS[[#This Row],[Precio Venta]]-VENTAS[[#This Row],[Costo Unitario SIN Comision]]-VENTAS[[#This Row],[Comisión Unitaria 10%]]-0.01*VENTAS[[#This Row],[Precio Venta]])</f>
        <v>6.15</v>
      </c>
      <c r="M2844" s="46"/>
      <c r="N2844" s="47" t="s">
        <v>28392</v>
      </c>
    </row>
    <row r="2845" ht="34" customHeight="1" spans="1:14">
      <c r="A2845" s="38">
        <v>45850.671875</v>
      </c>
      <c r="B2845" s="39"/>
      <c r="C2845" s="39"/>
      <c r="D2845" s="39" t="s">
        <v>28163</v>
      </c>
      <c r="E2845" s="39" t="s">
        <v>18750</v>
      </c>
      <c r="F2845" s="41" t="s">
        <v>28393</v>
      </c>
      <c r="G2845" s="39">
        <v>1</v>
      </c>
      <c r="H2845" s="42">
        <v>40</v>
      </c>
      <c r="I2845" s="44">
        <f>VENTAS[[#This Row],[Cantidad]]*VENTAS[[#This Row],[Precio Venta]]</f>
        <v>40</v>
      </c>
      <c r="J2845" s="42">
        <f>IF(VENTAS[[#This Row],[Nombre del Gestor]]&gt;1,VENTAS[[#This Row],[Precio Venta]]*10%,0)</f>
        <v>4</v>
      </c>
      <c r="K2845" s="42">
        <f>IFERROR(VLOOKUP(VENTAS[[#This Row],[Código del producto Vendido]],STOCK[],13,FALSE),VENTAS[[#This Row],[Precio Venta]]*0.6)-VENTAS[[#This Row],[Comisión Unitaria 10%]]</f>
        <v>12</v>
      </c>
      <c r="L2845" s="42">
        <f>VENTAS[[#This Row],[Cantidad]]*(VENTAS[[#This Row],[Precio Venta]]-VENTAS[[#This Row],[Costo Unitario SIN Comision]]-VENTAS[[#This Row],[Comisión Unitaria 10%]]-0.01*VENTAS[[#This Row],[Precio Venta]])</f>
        <v>23.6</v>
      </c>
      <c r="M2845" s="46"/>
      <c r="N2845" s="47" t="s">
        <v>28394</v>
      </c>
    </row>
    <row r="2846" ht="17" customHeight="1" spans="1:14">
      <c r="A2846" s="38">
        <v>45850.671875</v>
      </c>
      <c r="B2846" s="39"/>
      <c r="C2846" s="39"/>
      <c r="D2846" s="39" t="s">
        <v>28163</v>
      </c>
      <c r="E2846" s="39" t="s">
        <v>20664</v>
      </c>
      <c r="F2846" s="41" t="s">
        <v>20665</v>
      </c>
      <c r="G2846" s="39">
        <v>1</v>
      </c>
      <c r="H2846" s="42">
        <v>25</v>
      </c>
      <c r="I2846" s="44">
        <f>VENTAS[[#This Row],[Cantidad]]*VENTAS[[#This Row],[Precio Venta]]</f>
        <v>25</v>
      </c>
      <c r="J2846" s="42">
        <f>IF(VENTAS[[#This Row],[Nombre del Gestor]]&gt;1,VENTAS[[#This Row],[Precio Venta]]*10%,0)</f>
        <v>2.5</v>
      </c>
      <c r="K2846" s="42">
        <f>IFERROR(VLOOKUP(VENTAS[[#This Row],[Código del producto Vendido]],STOCK[],13,FALSE),VENTAS[[#This Row],[Precio Venta]]*0.6)-VENTAS[[#This Row],[Comisión Unitaria 10%]]</f>
        <v>12</v>
      </c>
      <c r="L2846" s="42">
        <f>VENTAS[[#This Row],[Cantidad]]*(VENTAS[[#This Row],[Precio Venta]]-VENTAS[[#This Row],[Costo Unitario SIN Comision]]-VENTAS[[#This Row],[Comisión Unitaria 10%]]-0.01*VENTAS[[#This Row],[Precio Venta]])</f>
        <v>10.25</v>
      </c>
      <c r="M2846" s="46"/>
      <c r="N2846" s="47" t="s">
        <v>28395</v>
      </c>
    </row>
    <row r="2847" ht="34" customHeight="1" spans="1:14">
      <c r="A2847" s="38">
        <v>45850.671875</v>
      </c>
      <c r="B2847" s="39"/>
      <c r="C2847" s="39"/>
      <c r="D2847" s="39" t="s">
        <v>28163</v>
      </c>
      <c r="E2847" s="39" t="s">
        <v>20609</v>
      </c>
      <c r="F2847" s="41" t="s">
        <v>20617</v>
      </c>
      <c r="G2847" s="39">
        <v>1</v>
      </c>
      <c r="H2847" s="42">
        <v>20</v>
      </c>
      <c r="I2847" s="44">
        <f>VENTAS[[#This Row],[Cantidad]]*VENTAS[[#This Row],[Precio Venta]]</f>
        <v>20</v>
      </c>
      <c r="J2847" s="42">
        <f>IF(VENTAS[[#This Row],[Nombre del Gestor]]&gt;1,VENTAS[[#This Row],[Precio Venta]]*10%,0)</f>
        <v>2</v>
      </c>
      <c r="K2847" s="42">
        <f>IFERROR(VLOOKUP(VENTAS[[#This Row],[Código del producto Vendido]],STOCK[],13,FALSE),VENTAS[[#This Row],[Precio Venta]]*0.6)-VENTAS[[#This Row],[Comisión Unitaria 10%]]</f>
        <v>11.8</v>
      </c>
      <c r="L2847" s="42">
        <f>VENTAS[[#This Row],[Cantidad]]*(VENTAS[[#This Row],[Precio Venta]]-VENTAS[[#This Row],[Costo Unitario SIN Comision]]-VENTAS[[#This Row],[Comisión Unitaria 10%]]-0.01*VENTAS[[#This Row],[Precio Venta]])</f>
        <v>6</v>
      </c>
      <c r="M2847" s="46"/>
      <c r="N2847" s="47" t="s">
        <v>28396</v>
      </c>
    </row>
    <row r="2848" ht="34" customHeight="1" spans="1:14">
      <c r="A2848" s="38">
        <v>45850.7253703704</v>
      </c>
      <c r="B2848" s="39"/>
      <c r="C2848" s="39"/>
      <c r="D2848" s="39"/>
      <c r="E2848" s="39" t="s">
        <v>28338</v>
      </c>
      <c r="F2848" s="41" t="s">
        <v>28150</v>
      </c>
      <c r="G2848" s="39">
        <v>1</v>
      </c>
      <c r="H2848" s="42">
        <v>10</v>
      </c>
      <c r="I2848" s="44">
        <f>VENTAS[[#This Row],[Cantidad]]*VENTAS[[#This Row],[Precio Venta]]</f>
        <v>10</v>
      </c>
      <c r="J2848" s="42">
        <f>IF(VENTAS[[#This Row],[Nombre del Gestor]]&gt;1,VENTAS[[#This Row],[Precio Venta]]*10%,0)</f>
        <v>0</v>
      </c>
      <c r="K2848" s="42">
        <f>IFERROR(VLOOKUP(VENTAS[[#This Row],[Código del producto Vendido]],STOCK[],13,FALSE),VENTAS[[#This Row],[Precio Venta]]*0.6)-VENTAS[[#This Row],[Comisión Unitaria 10%]]</f>
        <v>6</v>
      </c>
      <c r="L2848" s="42">
        <f>VENTAS[[#This Row],[Cantidad]]*(VENTAS[[#This Row],[Precio Venta]]-VENTAS[[#This Row],[Costo Unitario SIN Comision]]-VENTAS[[#This Row],[Comisión Unitaria 10%]]-0.01*VENTAS[[#This Row],[Precio Venta]])</f>
        <v>3.9</v>
      </c>
      <c r="M2848" s="46"/>
      <c r="N2848" s="47" t="s">
        <v>28397</v>
      </c>
    </row>
    <row r="2849" ht="17" customHeight="1" spans="1:14">
      <c r="A2849" s="38">
        <v>45850.7720138889</v>
      </c>
      <c r="B2849" s="39"/>
      <c r="C2849" s="39"/>
      <c r="D2849" s="39" t="s">
        <v>28398</v>
      </c>
      <c r="E2849" s="39" t="s">
        <v>20457</v>
      </c>
      <c r="F2849" s="41" t="s">
        <v>20458</v>
      </c>
      <c r="G2849" s="39">
        <v>1</v>
      </c>
      <c r="H2849" s="42">
        <v>35</v>
      </c>
      <c r="I2849" s="44">
        <f>VENTAS[[#This Row],[Cantidad]]*VENTAS[[#This Row],[Precio Venta]]</f>
        <v>35</v>
      </c>
      <c r="J2849" s="42">
        <f>IF(VENTAS[[#This Row],[Nombre del Gestor]]&gt;1,VENTAS[[#This Row],[Precio Venta]]*10%,0)</f>
        <v>3.5</v>
      </c>
      <c r="K2849" s="42">
        <f>IFERROR(VLOOKUP(VENTAS[[#This Row],[Código del producto Vendido]],STOCK[],13,FALSE),VENTAS[[#This Row],[Precio Venta]]*0.6)-VENTAS[[#This Row],[Comisión Unitaria 10%]]</f>
        <v>12</v>
      </c>
      <c r="L2849" s="42">
        <f>VENTAS[[#This Row],[Cantidad]]*(VENTAS[[#This Row],[Precio Venta]]-VENTAS[[#This Row],[Costo Unitario SIN Comision]]-VENTAS[[#This Row],[Comisión Unitaria 10%]]-0.01*VENTAS[[#This Row],[Precio Venta]])</f>
        <v>19.15</v>
      </c>
      <c r="M2849" s="46"/>
      <c r="N2849" s="47" t="s">
        <v>28399</v>
      </c>
    </row>
    <row r="2850" ht="34" customHeight="1" spans="1:14">
      <c r="A2850" s="38">
        <v>45850.7729976852</v>
      </c>
      <c r="B2850" s="39"/>
      <c r="C2850" s="39"/>
      <c r="D2850" s="39" t="s">
        <v>26610</v>
      </c>
      <c r="E2850" s="39" t="s">
        <v>20720</v>
      </c>
      <c r="F2850" s="41" t="s">
        <v>20721</v>
      </c>
      <c r="G2850" s="39">
        <v>1</v>
      </c>
      <c r="H2850" s="42">
        <v>20</v>
      </c>
      <c r="I2850" s="44">
        <f>VENTAS[[#This Row],[Cantidad]]*VENTAS[[#This Row],[Precio Venta]]</f>
        <v>20</v>
      </c>
      <c r="J2850" s="42">
        <f>IF(VENTAS[[#This Row],[Nombre del Gestor]]&gt;1,VENTAS[[#This Row],[Precio Venta]]*10%,0)</f>
        <v>2</v>
      </c>
      <c r="K2850" s="42">
        <f>IFERROR(VLOOKUP(VENTAS[[#This Row],[Código del producto Vendido]],STOCK[],13,FALSE),VENTAS[[#This Row],[Precio Venta]]*0.6)-VENTAS[[#This Row],[Comisión Unitaria 10%]]</f>
        <v>9</v>
      </c>
      <c r="L2850" s="42">
        <f>VENTAS[[#This Row],[Cantidad]]*(VENTAS[[#This Row],[Precio Venta]]-VENTAS[[#This Row],[Costo Unitario SIN Comision]]-VENTAS[[#This Row],[Comisión Unitaria 10%]]-0.01*VENTAS[[#This Row],[Precio Venta]])</f>
        <v>8.8</v>
      </c>
      <c r="M2850" s="46"/>
      <c r="N2850" s="47" t="s">
        <v>28400</v>
      </c>
    </row>
    <row r="2851" ht="17" customHeight="1" spans="1:14">
      <c r="A2851" s="38">
        <v>45850.773900463</v>
      </c>
      <c r="B2851" s="39"/>
      <c r="C2851" s="39"/>
      <c r="D2851" s="39" t="s">
        <v>25960</v>
      </c>
      <c r="E2851" s="39" t="s">
        <v>28401</v>
      </c>
      <c r="F2851" s="41" t="s">
        <v>21036</v>
      </c>
      <c r="G2851" s="39">
        <v>1</v>
      </c>
      <c r="H2851" s="42">
        <v>30</v>
      </c>
      <c r="I2851" s="44">
        <f>VENTAS[[#This Row],[Cantidad]]*VENTAS[[#This Row],[Precio Venta]]</f>
        <v>30</v>
      </c>
      <c r="J2851" s="42">
        <f>IF(VENTAS[[#This Row],[Nombre del Gestor]]&gt;1,VENTAS[[#This Row],[Precio Venta]]*10%,0)</f>
        <v>3</v>
      </c>
      <c r="K2851" s="42">
        <f>IFERROR(VLOOKUP(VENTAS[[#This Row],[Código del producto Vendido]],STOCK[],13,FALSE),VENTAS[[#This Row],[Precio Venta]]*0.6)-VENTAS[[#This Row],[Comisión Unitaria 10%]]</f>
        <v>15</v>
      </c>
      <c r="L2851" s="42">
        <f>VENTAS[[#This Row],[Cantidad]]*(VENTAS[[#This Row],[Precio Venta]]-VENTAS[[#This Row],[Costo Unitario SIN Comision]]-VENTAS[[#This Row],[Comisión Unitaria 10%]]-0.01*VENTAS[[#This Row],[Precio Venta]])</f>
        <v>11.7</v>
      </c>
      <c r="M2851" s="46"/>
      <c r="N2851" s="47" t="s">
        <v>28402</v>
      </c>
    </row>
    <row r="2852" ht="34" customHeight="1" spans="1:14">
      <c r="A2852" s="38">
        <v>45850.7753819444</v>
      </c>
      <c r="B2852" s="39"/>
      <c r="C2852" s="39"/>
      <c r="D2852" s="39" t="s">
        <v>25960</v>
      </c>
      <c r="E2852" s="39" t="s">
        <v>28403</v>
      </c>
      <c r="F2852" s="41" t="s">
        <v>21038</v>
      </c>
      <c r="G2852" s="39">
        <v>1</v>
      </c>
      <c r="H2852" s="42">
        <v>40</v>
      </c>
      <c r="I2852" s="44">
        <f>VENTAS[[#This Row],[Cantidad]]*VENTAS[[#This Row],[Precio Venta]]</f>
        <v>40</v>
      </c>
      <c r="J2852" s="42">
        <f>IF(VENTAS[[#This Row],[Nombre del Gestor]]&gt;1,VENTAS[[#This Row],[Precio Venta]]*10%,0)</f>
        <v>4</v>
      </c>
      <c r="K2852" s="42">
        <f>IFERROR(VLOOKUP(VENTAS[[#This Row],[Código del producto Vendido]],STOCK[],13,FALSE),VENTAS[[#This Row],[Precio Venta]]*0.6)-VENTAS[[#This Row],[Comisión Unitaria 10%]]</f>
        <v>20</v>
      </c>
      <c r="L2852" s="42">
        <f>VENTAS[[#This Row],[Cantidad]]*(VENTAS[[#This Row],[Precio Venta]]-VENTAS[[#This Row],[Costo Unitario SIN Comision]]-VENTAS[[#This Row],[Comisión Unitaria 10%]]-0.01*VENTAS[[#This Row],[Precio Venta]])</f>
        <v>15.6</v>
      </c>
      <c r="M2852" s="46"/>
      <c r="N2852" s="47" t="s">
        <v>28404</v>
      </c>
    </row>
    <row r="2853" ht="34" customHeight="1" spans="1:14">
      <c r="A2853" s="38">
        <v>45851.4583564815</v>
      </c>
      <c r="B2853" s="39"/>
      <c r="C2853" s="39"/>
      <c r="D2853" s="39"/>
      <c r="E2853" s="39" t="s">
        <v>27850</v>
      </c>
      <c r="F2853" s="41" t="s">
        <v>18194</v>
      </c>
      <c r="G2853" s="39">
        <v>1</v>
      </c>
      <c r="H2853" s="42">
        <v>20</v>
      </c>
      <c r="I2853" s="44">
        <f>VENTAS[[#This Row],[Cantidad]]*VENTAS[[#This Row],[Precio Venta]]</f>
        <v>20</v>
      </c>
      <c r="J2853" s="42">
        <f>IF(VENTAS[[#This Row],[Nombre del Gestor]]&gt;1,VENTAS[[#This Row],[Precio Venta]]*10%,0)</f>
        <v>0</v>
      </c>
      <c r="K2853" s="42">
        <f>IFERROR(VLOOKUP(VENTAS[[#This Row],[Código del producto Vendido]],STOCK[],13,FALSE),VENTAS[[#This Row],[Precio Venta]]*0.6)-VENTAS[[#This Row],[Comisión Unitaria 10%]]</f>
        <v>12</v>
      </c>
      <c r="L2853" s="42">
        <f>VENTAS[[#This Row],[Cantidad]]*(VENTAS[[#This Row],[Precio Venta]]-VENTAS[[#This Row],[Costo Unitario SIN Comision]]-VENTAS[[#This Row],[Comisión Unitaria 10%]]-0.01*VENTAS[[#This Row],[Precio Venta]])</f>
        <v>7.8</v>
      </c>
      <c r="M2853" s="46"/>
      <c r="N2853" s="47" t="s">
        <v>28405</v>
      </c>
    </row>
    <row r="2854" ht="17" customHeight="1" spans="1:14">
      <c r="A2854" s="38">
        <v>45851.4583564815</v>
      </c>
      <c r="B2854" s="39"/>
      <c r="C2854" s="39"/>
      <c r="D2854" s="39"/>
      <c r="E2854" s="39" t="s">
        <v>28406</v>
      </c>
      <c r="F2854" s="41" t="s">
        <v>16961</v>
      </c>
      <c r="G2854" s="39">
        <v>1</v>
      </c>
      <c r="H2854" s="42">
        <v>20</v>
      </c>
      <c r="I2854" s="44">
        <f>VENTAS[[#This Row],[Cantidad]]*VENTAS[[#This Row],[Precio Venta]]</f>
        <v>20</v>
      </c>
      <c r="J2854" s="42">
        <f>IF(VENTAS[[#This Row],[Nombre del Gestor]]&gt;1,VENTAS[[#This Row],[Precio Venta]]*10%,0)</f>
        <v>0</v>
      </c>
      <c r="K2854" s="42">
        <f>IFERROR(VLOOKUP(VENTAS[[#This Row],[Código del producto Vendido]],STOCK[],13,FALSE),VENTAS[[#This Row],[Precio Venta]]*0.6)-VENTAS[[#This Row],[Comisión Unitaria 10%]]</f>
        <v>10.8</v>
      </c>
      <c r="L2854" s="42">
        <f>VENTAS[[#This Row],[Cantidad]]*(VENTAS[[#This Row],[Precio Venta]]-VENTAS[[#This Row],[Costo Unitario SIN Comision]]-VENTAS[[#This Row],[Comisión Unitaria 10%]]-0.01*VENTAS[[#This Row],[Precio Venta]])</f>
        <v>9</v>
      </c>
      <c r="M2854" s="46"/>
      <c r="N2854" s="47" t="s">
        <v>28407</v>
      </c>
    </row>
    <row r="2855" ht="34" customHeight="1" spans="1:14">
      <c r="A2855" s="38">
        <v>45851.4583564815</v>
      </c>
      <c r="B2855" s="39"/>
      <c r="C2855" s="39"/>
      <c r="D2855" s="39"/>
      <c r="E2855" s="39" t="s">
        <v>20616</v>
      </c>
      <c r="F2855" s="41" t="s">
        <v>20617</v>
      </c>
      <c r="G2855" s="39">
        <v>1</v>
      </c>
      <c r="H2855" s="42">
        <v>20</v>
      </c>
      <c r="I2855" s="44">
        <f>VENTAS[[#This Row],[Cantidad]]*VENTAS[[#This Row],[Precio Venta]]</f>
        <v>20</v>
      </c>
      <c r="J2855" s="42">
        <f>IF(VENTAS[[#This Row],[Nombre del Gestor]]&gt;1,VENTAS[[#This Row],[Precio Venta]]*10%,0)</f>
        <v>0</v>
      </c>
      <c r="K2855" s="42">
        <f>IFERROR(VLOOKUP(VENTAS[[#This Row],[Código del producto Vendido]],STOCK[],13,FALSE),VENTAS[[#This Row],[Precio Venta]]*0.6)-VENTAS[[#This Row],[Comisión Unitaria 10%]]</f>
        <v>14</v>
      </c>
      <c r="L2855" s="42">
        <f>VENTAS[[#This Row],[Cantidad]]*(VENTAS[[#This Row],[Precio Venta]]-VENTAS[[#This Row],[Costo Unitario SIN Comision]]-VENTAS[[#This Row],[Comisión Unitaria 10%]]-0.01*VENTAS[[#This Row],[Precio Venta]])</f>
        <v>5.8</v>
      </c>
      <c r="M2855" s="46"/>
      <c r="N2855" s="47" t="s">
        <v>28408</v>
      </c>
    </row>
    <row r="2856" ht="17" customHeight="1" spans="1:14">
      <c r="A2856" s="38">
        <v>45851.4758912037</v>
      </c>
      <c r="B2856" s="39"/>
      <c r="C2856" s="39"/>
      <c r="D2856" s="39"/>
      <c r="E2856" s="39" t="s">
        <v>18648</v>
      </c>
      <c r="F2856" s="41" t="s">
        <v>28409</v>
      </c>
      <c r="G2856" s="39">
        <v>1</v>
      </c>
      <c r="H2856" s="42">
        <v>18</v>
      </c>
      <c r="I2856" s="44">
        <f>VENTAS[[#This Row],[Cantidad]]*VENTAS[[#This Row],[Precio Venta]]</f>
        <v>18</v>
      </c>
      <c r="J2856" s="42">
        <f>IF(VENTAS[[#This Row],[Nombre del Gestor]]&gt;1,VENTAS[[#This Row],[Precio Venta]]*10%,0)</f>
        <v>0</v>
      </c>
      <c r="K2856" s="42">
        <f>IFERROR(VLOOKUP(VENTAS[[#This Row],[Código del producto Vendido]],STOCK[],13,FALSE),VENTAS[[#This Row],[Precio Venta]]*0.6)-VENTAS[[#This Row],[Comisión Unitaria 10%]]</f>
        <v>13.8</v>
      </c>
      <c r="L2856" s="42">
        <f>VENTAS[[#This Row],[Cantidad]]*(VENTAS[[#This Row],[Precio Venta]]-VENTAS[[#This Row],[Costo Unitario SIN Comision]]-VENTAS[[#This Row],[Comisión Unitaria 10%]]-0.01*VENTAS[[#This Row],[Precio Venta]])</f>
        <v>4.02</v>
      </c>
      <c r="M2856" s="46"/>
      <c r="N2856" s="47" t="s">
        <v>28410</v>
      </c>
    </row>
    <row r="2857" ht="34" customHeight="1" spans="1:14">
      <c r="A2857" s="38">
        <v>45851.5939467593</v>
      </c>
      <c r="B2857" s="39"/>
      <c r="C2857" s="39"/>
      <c r="D2857" s="39"/>
      <c r="E2857" s="39" t="s">
        <v>28411</v>
      </c>
      <c r="F2857" s="41" t="s">
        <v>16705</v>
      </c>
      <c r="G2857" s="39">
        <v>1</v>
      </c>
      <c r="H2857" s="42">
        <v>50</v>
      </c>
      <c r="I2857" s="44">
        <f>VENTAS[[#This Row],[Cantidad]]*VENTAS[[#This Row],[Precio Venta]]</f>
        <v>50</v>
      </c>
      <c r="J2857" s="42">
        <f>IF(VENTAS[[#This Row],[Nombre del Gestor]]&gt;1,VENTAS[[#This Row],[Precio Venta]]*10%,0)</f>
        <v>0</v>
      </c>
      <c r="K2857" s="42">
        <f>IFERROR(VLOOKUP(VENTAS[[#This Row],[Código del producto Vendido]],STOCK[],13,FALSE),VENTAS[[#This Row],[Precio Venta]]*0.6)-VENTAS[[#This Row],[Comisión Unitaria 10%]]</f>
        <v>30</v>
      </c>
      <c r="L2857" s="42">
        <f>VENTAS[[#This Row],[Cantidad]]*(VENTAS[[#This Row],[Precio Venta]]-VENTAS[[#This Row],[Costo Unitario SIN Comision]]-VENTAS[[#This Row],[Comisión Unitaria 10%]]-0.01*VENTAS[[#This Row],[Precio Venta]])</f>
        <v>19.5</v>
      </c>
      <c r="M2857" s="46"/>
      <c r="N2857" s="47" t="s">
        <v>28412</v>
      </c>
    </row>
    <row r="2858" ht="34" customHeight="1" spans="1:14">
      <c r="A2858" s="38">
        <v>45851.5939467593</v>
      </c>
      <c r="B2858" s="39"/>
      <c r="C2858" s="39"/>
      <c r="D2858" s="39"/>
      <c r="E2858" s="39" t="s">
        <v>28413</v>
      </c>
      <c r="F2858" s="41" t="s">
        <v>28414</v>
      </c>
      <c r="G2858" s="39">
        <v>1</v>
      </c>
      <c r="H2858" s="42">
        <v>35</v>
      </c>
      <c r="I2858" s="44">
        <f>VENTAS[[#This Row],[Cantidad]]*VENTAS[[#This Row],[Precio Venta]]</f>
        <v>35</v>
      </c>
      <c r="J2858" s="42">
        <f>IF(VENTAS[[#This Row],[Nombre del Gestor]]&gt;1,VENTAS[[#This Row],[Precio Venta]]*10%,0)</f>
        <v>0</v>
      </c>
      <c r="K2858" s="42">
        <f>IFERROR(VLOOKUP(VENTAS[[#This Row],[Código del producto Vendido]],STOCK[],13,FALSE),VENTAS[[#This Row],[Precio Venta]]*0.6)-VENTAS[[#This Row],[Comisión Unitaria 10%]]</f>
        <v>21</v>
      </c>
      <c r="L2858" s="42">
        <f>VENTAS[[#This Row],[Cantidad]]*(VENTAS[[#This Row],[Precio Venta]]-VENTAS[[#This Row],[Costo Unitario SIN Comision]]-VENTAS[[#This Row],[Comisión Unitaria 10%]]-0.01*VENTAS[[#This Row],[Precio Venta]])</f>
        <v>13.65</v>
      </c>
      <c r="M2858" s="46"/>
      <c r="N2858" s="47" t="s">
        <v>28415</v>
      </c>
    </row>
    <row r="2859" ht="17" customHeight="1" spans="1:14">
      <c r="A2859" s="38">
        <v>45852.4282638889</v>
      </c>
      <c r="B2859" s="39"/>
      <c r="C2859" s="39"/>
      <c r="D2859" s="39"/>
      <c r="E2859" s="39" t="s">
        <v>28416</v>
      </c>
      <c r="F2859" s="41" t="s">
        <v>28139</v>
      </c>
      <c r="G2859" s="39">
        <v>1</v>
      </c>
      <c r="H2859" s="42">
        <v>30</v>
      </c>
      <c r="I2859" s="44">
        <f>VENTAS[[#This Row],[Cantidad]]*VENTAS[[#This Row],[Precio Venta]]</f>
        <v>30</v>
      </c>
      <c r="J2859" s="42">
        <f>IF(VENTAS[[#This Row],[Nombre del Gestor]]&gt;1,VENTAS[[#This Row],[Precio Venta]]*10%,0)</f>
        <v>0</v>
      </c>
      <c r="K2859" s="42">
        <f>IFERROR(VLOOKUP(VENTAS[[#This Row],[Código del producto Vendido]],STOCK[],13,FALSE),VENTAS[[#This Row],[Precio Venta]]*0.6)-VENTAS[[#This Row],[Comisión Unitaria 10%]]</f>
        <v>18</v>
      </c>
      <c r="L2859" s="42">
        <f>VENTAS[[#This Row],[Cantidad]]*(VENTAS[[#This Row],[Precio Venta]]-VENTAS[[#This Row],[Costo Unitario SIN Comision]]-VENTAS[[#This Row],[Comisión Unitaria 10%]]-0.01*VENTAS[[#This Row],[Precio Venta]])</f>
        <v>11.7</v>
      </c>
      <c r="M2859" s="46"/>
      <c r="N2859" s="47" t="s">
        <v>28417</v>
      </c>
    </row>
    <row r="2860" ht="34" customHeight="1" spans="1:14">
      <c r="A2860" s="38">
        <v>45852.4282638889</v>
      </c>
      <c r="B2860" s="39"/>
      <c r="C2860" s="39"/>
      <c r="D2860" s="39"/>
      <c r="E2860" s="39" t="s">
        <v>19422</v>
      </c>
      <c r="F2860" s="41" t="s">
        <v>28418</v>
      </c>
      <c r="G2860" s="39">
        <v>1</v>
      </c>
      <c r="H2860" s="42">
        <v>35</v>
      </c>
      <c r="I2860" s="44">
        <f>VENTAS[[#This Row],[Cantidad]]*VENTAS[[#This Row],[Precio Venta]]</f>
        <v>35</v>
      </c>
      <c r="J2860" s="42">
        <f>IF(VENTAS[[#This Row],[Nombre del Gestor]]&gt;1,VENTAS[[#This Row],[Precio Venta]]*10%,0)</f>
        <v>0</v>
      </c>
      <c r="K2860" s="42">
        <f>IFERROR(VLOOKUP(VENTAS[[#This Row],[Código del producto Vendido]],STOCK[],13,FALSE),VENTAS[[#This Row],[Precio Venta]]*0.6)-VENTAS[[#This Row],[Comisión Unitaria 10%]]</f>
        <v>15.5</v>
      </c>
      <c r="L2860" s="42">
        <f>VENTAS[[#This Row],[Cantidad]]*(VENTAS[[#This Row],[Precio Venta]]-VENTAS[[#This Row],[Costo Unitario SIN Comision]]-VENTAS[[#This Row],[Comisión Unitaria 10%]]-0.01*VENTAS[[#This Row],[Precio Venta]])</f>
        <v>19.15</v>
      </c>
      <c r="M2860" s="46"/>
      <c r="N2860" s="47" t="s">
        <v>28419</v>
      </c>
    </row>
    <row r="2861" ht="17" customHeight="1" spans="1:14">
      <c r="A2861" s="38">
        <v>45852.5396759259</v>
      </c>
      <c r="B2861" s="39"/>
      <c r="C2861" s="39"/>
      <c r="D2861" s="39"/>
      <c r="E2861" s="39" t="s">
        <v>18230</v>
      </c>
      <c r="F2861" s="41" t="s">
        <v>18229</v>
      </c>
      <c r="G2861" s="39">
        <v>1</v>
      </c>
      <c r="H2861" s="42">
        <v>20</v>
      </c>
      <c r="I2861" s="44">
        <f>VENTAS[[#This Row],[Cantidad]]*VENTAS[[#This Row],[Precio Venta]]</f>
        <v>20</v>
      </c>
      <c r="J2861" s="42">
        <f>IF(VENTAS[[#This Row],[Nombre del Gestor]]&gt;1,VENTAS[[#This Row],[Precio Venta]]*10%,0)</f>
        <v>0</v>
      </c>
      <c r="K2861" s="42">
        <f>IFERROR(VLOOKUP(VENTAS[[#This Row],[Código del producto Vendido]],STOCK[],13,FALSE),VENTAS[[#This Row],[Precio Venta]]*0.6)-VENTAS[[#This Row],[Comisión Unitaria 10%]]</f>
        <v>14</v>
      </c>
      <c r="L2861" s="42">
        <f>VENTAS[[#This Row],[Cantidad]]*(VENTAS[[#This Row],[Precio Venta]]-VENTAS[[#This Row],[Costo Unitario SIN Comision]]-VENTAS[[#This Row],[Comisión Unitaria 10%]]-0.01*VENTAS[[#This Row],[Precio Venta]])</f>
        <v>5.8</v>
      </c>
      <c r="M2861" s="46"/>
      <c r="N2861" s="47" t="s">
        <v>28420</v>
      </c>
    </row>
    <row r="2862" ht="34" customHeight="1" spans="1:14">
      <c r="A2862" s="38">
        <v>45852.629375</v>
      </c>
      <c r="B2862" s="39"/>
      <c r="C2862" s="39"/>
      <c r="D2862" s="39"/>
      <c r="E2862" s="39" t="s">
        <v>20704</v>
      </c>
      <c r="F2862" s="41" t="s">
        <v>20705</v>
      </c>
      <c r="G2862" s="39">
        <v>1</v>
      </c>
      <c r="H2862" s="42">
        <v>18</v>
      </c>
      <c r="I2862" s="44">
        <f>VENTAS[[#This Row],[Cantidad]]*VENTAS[[#This Row],[Precio Venta]]</f>
        <v>18</v>
      </c>
      <c r="J2862" s="42">
        <f>IF(VENTAS[[#This Row],[Nombre del Gestor]]&gt;1,VENTAS[[#This Row],[Precio Venta]]*10%,0)</f>
        <v>0</v>
      </c>
      <c r="K2862" s="42">
        <f>IFERROR(VLOOKUP(VENTAS[[#This Row],[Código del producto Vendido]],STOCK[],13,FALSE),VENTAS[[#This Row],[Precio Venta]]*0.6)-VENTAS[[#This Row],[Comisión Unitaria 10%]]</f>
        <v>10.8</v>
      </c>
      <c r="L2862" s="42">
        <f>VENTAS[[#This Row],[Cantidad]]*(VENTAS[[#This Row],[Precio Venta]]-VENTAS[[#This Row],[Costo Unitario SIN Comision]]-VENTAS[[#This Row],[Comisión Unitaria 10%]]-0.01*VENTAS[[#This Row],[Precio Venta]])</f>
        <v>7.02</v>
      </c>
      <c r="M2862" s="46"/>
      <c r="N2862" s="47" t="s">
        <v>28421</v>
      </c>
    </row>
    <row r="2863" ht="34" customHeight="1" spans="1:14">
      <c r="A2863" s="38">
        <v>45852.629375</v>
      </c>
      <c r="B2863" s="39"/>
      <c r="C2863" s="39"/>
      <c r="D2863" s="39"/>
      <c r="E2863" s="39" t="s">
        <v>18888</v>
      </c>
      <c r="F2863" s="41" t="s">
        <v>28422</v>
      </c>
      <c r="G2863" s="39">
        <v>1</v>
      </c>
      <c r="H2863" s="42">
        <v>15</v>
      </c>
      <c r="I2863" s="44">
        <f>VENTAS[[#This Row],[Cantidad]]*VENTAS[[#This Row],[Precio Venta]]</f>
        <v>15</v>
      </c>
      <c r="J2863" s="42">
        <f>IF(VENTAS[[#This Row],[Nombre del Gestor]]&gt;1,VENTAS[[#This Row],[Precio Venta]]*10%,0)</f>
        <v>0</v>
      </c>
      <c r="K2863" s="42">
        <f>IFERROR(VLOOKUP(VENTAS[[#This Row],[Código del producto Vendido]],STOCK[],13,FALSE),VENTAS[[#This Row],[Precio Venta]]*0.6)-VENTAS[[#This Row],[Comisión Unitaria 10%]]</f>
        <v>13.5</v>
      </c>
      <c r="L2863" s="42">
        <f>VENTAS[[#This Row],[Cantidad]]*(VENTAS[[#This Row],[Precio Venta]]-VENTAS[[#This Row],[Costo Unitario SIN Comision]]-VENTAS[[#This Row],[Comisión Unitaria 10%]]-0.01*VENTAS[[#This Row],[Precio Venta]])</f>
        <v>1.35</v>
      </c>
      <c r="M2863" s="46"/>
      <c r="N2863" s="47" t="s">
        <v>28423</v>
      </c>
    </row>
    <row r="2864" ht="17" customHeight="1" spans="1:14">
      <c r="A2864" s="38">
        <v>45852.629375</v>
      </c>
      <c r="B2864" s="39"/>
      <c r="C2864" s="39"/>
      <c r="D2864" s="39"/>
      <c r="E2864" s="39" t="s">
        <v>28424</v>
      </c>
      <c r="F2864" s="41" t="s">
        <v>28425</v>
      </c>
      <c r="G2864" s="39">
        <v>1</v>
      </c>
      <c r="H2864" s="42">
        <v>18</v>
      </c>
      <c r="I2864" s="44">
        <f>VENTAS[[#This Row],[Cantidad]]*VENTAS[[#This Row],[Precio Venta]]</f>
        <v>18</v>
      </c>
      <c r="J2864" s="42">
        <f>IF(VENTAS[[#This Row],[Nombre del Gestor]]&gt;1,VENTAS[[#This Row],[Precio Venta]]*10%,0)</f>
        <v>0</v>
      </c>
      <c r="K2864" s="42">
        <f>IFERROR(VLOOKUP(VENTAS[[#This Row],[Código del producto Vendido]],STOCK[],13,FALSE),VENTAS[[#This Row],[Precio Venta]]*0.6)-VENTAS[[#This Row],[Comisión Unitaria 10%]]</f>
        <v>10.8</v>
      </c>
      <c r="L2864" s="42">
        <f>VENTAS[[#This Row],[Cantidad]]*(VENTAS[[#This Row],[Precio Venta]]-VENTAS[[#This Row],[Costo Unitario SIN Comision]]-VENTAS[[#This Row],[Comisión Unitaria 10%]]-0.01*VENTAS[[#This Row],[Precio Venta]])</f>
        <v>7.02</v>
      </c>
      <c r="M2864" s="46"/>
      <c r="N2864" s="47" t="s">
        <v>28426</v>
      </c>
    </row>
    <row r="2865" ht="34" customHeight="1" spans="1:14">
      <c r="A2865" s="38">
        <v>45852.6306365741</v>
      </c>
      <c r="B2865" s="39"/>
      <c r="C2865" s="39"/>
      <c r="D2865" s="39" t="s">
        <v>26610</v>
      </c>
      <c r="E2865" s="39" t="s">
        <v>20537</v>
      </c>
      <c r="F2865" s="41" t="s">
        <v>20538</v>
      </c>
      <c r="G2865" s="39">
        <v>1</v>
      </c>
      <c r="H2865" s="42">
        <v>30</v>
      </c>
      <c r="I2865" s="44">
        <f>VENTAS[[#This Row],[Cantidad]]*VENTAS[[#This Row],[Precio Venta]]</f>
        <v>30</v>
      </c>
      <c r="J2865" s="42">
        <f>IF(VENTAS[[#This Row],[Nombre del Gestor]]&gt;1,VENTAS[[#This Row],[Precio Venta]]*10%,0)</f>
        <v>3</v>
      </c>
      <c r="K2865" s="42">
        <f>IFERROR(VLOOKUP(VENTAS[[#This Row],[Código del producto Vendido]],STOCK[],13,FALSE),VENTAS[[#This Row],[Precio Venta]]*0.6)-VENTAS[[#This Row],[Comisión Unitaria 10%]]</f>
        <v>12</v>
      </c>
      <c r="L2865" s="42">
        <f>VENTAS[[#This Row],[Cantidad]]*(VENTAS[[#This Row],[Precio Venta]]-VENTAS[[#This Row],[Costo Unitario SIN Comision]]-VENTAS[[#This Row],[Comisión Unitaria 10%]]-0.01*VENTAS[[#This Row],[Precio Venta]])</f>
        <v>14.7</v>
      </c>
      <c r="M2865" s="46"/>
      <c r="N2865" s="47" t="s">
        <v>28427</v>
      </c>
    </row>
    <row r="2866" ht="17" customHeight="1" spans="1:14">
      <c r="A2866" s="38">
        <v>45853.4044097222</v>
      </c>
      <c r="B2866" s="39"/>
      <c r="C2866" s="39"/>
      <c r="D2866" s="39" t="s">
        <v>23671</v>
      </c>
      <c r="E2866" s="39" t="s">
        <v>28428</v>
      </c>
      <c r="F2866" s="41" t="s">
        <v>28429</v>
      </c>
      <c r="G2866" s="39">
        <v>1</v>
      </c>
      <c r="H2866" s="42">
        <v>35</v>
      </c>
      <c r="I2866" s="44">
        <f>VENTAS[[#This Row],[Cantidad]]*VENTAS[[#This Row],[Precio Venta]]</f>
        <v>35</v>
      </c>
      <c r="J2866" s="42">
        <f>IF(VENTAS[[#This Row],[Nombre del Gestor]]&gt;1,VENTAS[[#This Row],[Precio Venta]]*10%,0)</f>
        <v>3.5</v>
      </c>
      <c r="K2866" s="42">
        <f>IFERROR(VLOOKUP(VENTAS[[#This Row],[Código del producto Vendido]],STOCK[],13,FALSE),VENTAS[[#This Row],[Precio Venta]]*0.6)-VENTAS[[#This Row],[Comisión Unitaria 10%]]</f>
        <v>17.5</v>
      </c>
      <c r="L2866" s="42">
        <f>VENTAS[[#This Row],[Cantidad]]*(VENTAS[[#This Row],[Precio Venta]]-VENTAS[[#This Row],[Costo Unitario SIN Comision]]-VENTAS[[#This Row],[Comisión Unitaria 10%]]-0.01*VENTAS[[#This Row],[Precio Venta]])</f>
        <v>13.65</v>
      </c>
      <c r="M2866" s="46"/>
      <c r="N2866" s="47" t="s">
        <v>28430</v>
      </c>
    </row>
    <row r="2867" ht="34" customHeight="1" spans="1:14">
      <c r="A2867" s="38">
        <v>45853.4869212963</v>
      </c>
      <c r="B2867" s="39"/>
      <c r="C2867" s="39"/>
      <c r="D2867" s="39" t="s">
        <v>23671</v>
      </c>
      <c r="E2867" s="39" t="s">
        <v>28431</v>
      </c>
      <c r="F2867" s="41" t="s">
        <v>28432</v>
      </c>
      <c r="G2867" s="39">
        <v>1</v>
      </c>
      <c r="H2867" s="42">
        <v>30</v>
      </c>
      <c r="I2867" s="44">
        <f>VENTAS[[#This Row],[Cantidad]]*VENTAS[[#This Row],[Precio Venta]]</f>
        <v>30</v>
      </c>
      <c r="J2867" s="42">
        <f>IF(VENTAS[[#This Row],[Nombre del Gestor]]&gt;1,VENTAS[[#This Row],[Precio Venta]]*10%,0)</f>
        <v>3</v>
      </c>
      <c r="K2867" s="42">
        <f>IFERROR(VLOOKUP(VENTAS[[#This Row],[Código del producto Vendido]],STOCK[],13,FALSE),VENTAS[[#This Row],[Precio Venta]]*0.6)-VENTAS[[#This Row],[Comisión Unitaria 10%]]</f>
        <v>15</v>
      </c>
      <c r="L2867" s="42">
        <f>VENTAS[[#This Row],[Cantidad]]*(VENTAS[[#This Row],[Precio Venta]]-VENTAS[[#This Row],[Costo Unitario SIN Comision]]-VENTAS[[#This Row],[Comisión Unitaria 10%]]-0.01*VENTAS[[#This Row],[Precio Venta]])</f>
        <v>11.7</v>
      </c>
      <c r="M2867" s="46"/>
      <c r="N2867" s="47" t="s">
        <v>28433</v>
      </c>
    </row>
    <row r="2868" ht="34" customHeight="1" spans="1:14">
      <c r="A2868" s="38">
        <v>45853.5397337963</v>
      </c>
      <c r="B2868" s="39"/>
      <c r="C2868" s="39"/>
      <c r="D2868" s="39"/>
      <c r="E2868" s="39" t="s">
        <v>28434</v>
      </c>
      <c r="F2868" s="41" t="s">
        <v>28435</v>
      </c>
      <c r="G2868" s="39">
        <v>1</v>
      </c>
      <c r="H2868" s="42">
        <v>30</v>
      </c>
      <c r="I2868" s="44">
        <f>VENTAS[[#This Row],[Cantidad]]*VENTAS[[#This Row],[Precio Venta]]</f>
        <v>30</v>
      </c>
      <c r="J2868" s="42">
        <f>IF(VENTAS[[#This Row],[Nombre del Gestor]]&gt;1,VENTAS[[#This Row],[Precio Venta]]*10%,0)</f>
        <v>0</v>
      </c>
      <c r="K2868" s="42">
        <f>IFERROR(VLOOKUP(VENTAS[[#This Row],[Código del producto Vendido]],STOCK[],13,FALSE),VENTAS[[#This Row],[Precio Venta]]*0.6)-VENTAS[[#This Row],[Comisión Unitaria 10%]]</f>
        <v>18</v>
      </c>
      <c r="L2868" s="42">
        <f>VENTAS[[#This Row],[Cantidad]]*(VENTAS[[#This Row],[Precio Venta]]-VENTAS[[#This Row],[Costo Unitario SIN Comision]]-VENTAS[[#This Row],[Comisión Unitaria 10%]]-0.01*VENTAS[[#This Row],[Precio Venta]])</f>
        <v>11.7</v>
      </c>
      <c r="M2868" s="46"/>
      <c r="N2868" s="47" t="s">
        <v>28436</v>
      </c>
    </row>
    <row r="2869" ht="17" customHeight="1" spans="1:14">
      <c r="A2869" s="38">
        <v>45853.5397337963</v>
      </c>
      <c r="B2869" s="39"/>
      <c r="C2869" s="39"/>
      <c r="D2869" s="39"/>
      <c r="E2869" s="39" t="s">
        <v>28437</v>
      </c>
      <c r="F2869" s="41" t="s">
        <v>28438</v>
      </c>
      <c r="G2869" s="39">
        <v>1</v>
      </c>
      <c r="H2869" s="42">
        <v>18</v>
      </c>
      <c r="I2869" s="44">
        <f>VENTAS[[#This Row],[Cantidad]]*VENTAS[[#This Row],[Precio Venta]]</f>
        <v>18</v>
      </c>
      <c r="J2869" s="42">
        <f>IF(VENTAS[[#This Row],[Nombre del Gestor]]&gt;1,VENTAS[[#This Row],[Precio Venta]]*10%,0)</f>
        <v>0</v>
      </c>
      <c r="K2869" s="42">
        <f>IFERROR(VLOOKUP(VENTAS[[#This Row],[Código del producto Vendido]],STOCK[],13,FALSE),VENTAS[[#This Row],[Precio Venta]]*0.6)-VENTAS[[#This Row],[Comisión Unitaria 10%]]</f>
        <v>10.8</v>
      </c>
      <c r="L2869" s="42">
        <f>VENTAS[[#This Row],[Cantidad]]*(VENTAS[[#This Row],[Precio Venta]]-VENTAS[[#This Row],[Costo Unitario SIN Comision]]-VENTAS[[#This Row],[Comisión Unitaria 10%]]-0.01*VENTAS[[#This Row],[Precio Venta]])</f>
        <v>7.02</v>
      </c>
      <c r="M2869" s="46"/>
      <c r="N2869" s="47" t="s">
        <v>28439</v>
      </c>
    </row>
    <row r="2870" ht="34" customHeight="1" spans="1:14">
      <c r="A2870" s="38">
        <v>45853.5450578704</v>
      </c>
      <c r="B2870" s="39"/>
      <c r="C2870" s="39"/>
      <c r="D2870" s="39"/>
      <c r="E2870" s="39" t="s">
        <v>20666</v>
      </c>
      <c r="F2870" s="41" t="s">
        <v>20667</v>
      </c>
      <c r="G2870" s="39">
        <v>1</v>
      </c>
      <c r="H2870" s="42">
        <v>40</v>
      </c>
      <c r="I2870" s="44">
        <f>VENTAS[[#This Row],[Cantidad]]*VENTAS[[#This Row],[Precio Venta]]</f>
        <v>40</v>
      </c>
      <c r="J2870" s="42">
        <f>IF(VENTAS[[#This Row],[Nombre del Gestor]]&gt;1,VENTAS[[#This Row],[Precio Venta]]*10%,0)</f>
        <v>0</v>
      </c>
      <c r="K2870" s="42">
        <f>IFERROR(VLOOKUP(VENTAS[[#This Row],[Código del producto Vendido]],STOCK[],13,FALSE),VENTAS[[#This Row],[Precio Venta]]*0.6)-VENTAS[[#This Row],[Comisión Unitaria 10%]]</f>
        <v>16</v>
      </c>
      <c r="L2870" s="42">
        <f>VENTAS[[#This Row],[Cantidad]]*(VENTAS[[#This Row],[Precio Venta]]-VENTAS[[#This Row],[Costo Unitario SIN Comision]]-VENTAS[[#This Row],[Comisión Unitaria 10%]]-0.01*VENTAS[[#This Row],[Precio Venta]])</f>
        <v>23.6</v>
      </c>
      <c r="M2870" s="46"/>
      <c r="N2870" s="47" t="s">
        <v>28440</v>
      </c>
    </row>
    <row r="2871" ht="17" customHeight="1" spans="1:14">
      <c r="A2871" s="38">
        <v>45853.5450578704</v>
      </c>
      <c r="B2871" s="39"/>
      <c r="C2871" s="39"/>
      <c r="D2871" s="39"/>
      <c r="E2871" s="39" t="s">
        <v>20624</v>
      </c>
      <c r="F2871" s="41" t="s">
        <v>20625</v>
      </c>
      <c r="G2871" s="39">
        <v>1</v>
      </c>
      <c r="H2871" s="42">
        <v>35</v>
      </c>
      <c r="I2871" s="44">
        <f>VENTAS[[#This Row],[Cantidad]]*VENTAS[[#This Row],[Precio Venta]]</f>
        <v>35</v>
      </c>
      <c r="J2871" s="42">
        <f>IF(VENTAS[[#This Row],[Nombre del Gestor]]&gt;1,VENTAS[[#This Row],[Precio Venta]]*10%,0)</f>
        <v>0</v>
      </c>
      <c r="K2871" s="42">
        <f>IFERROR(VLOOKUP(VENTAS[[#This Row],[Código del producto Vendido]],STOCK[],13,FALSE),VENTAS[[#This Row],[Precio Venta]]*0.6)-VENTAS[[#This Row],[Comisión Unitaria 10%]]</f>
        <v>15.5</v>
      </c>
      <c r="L2871" s="42">
        <f>VENTAS[[#This Row],[Cantidad]]*(VENTAS[[#This Row],[Precio Venta]]-VENTAS[[#This Row],[Costo Unitario SIN Comision]]-VENTAS[[#This Row],[Comisión Unitaria 10%]]-0.01*VENTAS[[#This Row],[Precio Venta]])</f>
        <v>19.15</v>
      </c>
      <c r="M2871" s="46"/>
      <c r="N2871" s="47" t="s">
        <v>28441</v>
      </c>
    </row>
    <row r="2872" ht="34" customHeight="1" spans="1:14">
      <c r="A2872" s="38">
        <v>45853.5450578704</v>
      </c>
      <c r="B2872" s="39"/>
      <c r="C2872" s="39"/>
      <c r="D2872" s="39"/>
      <c r="E2872" s="39" t="s">
        <v>20497</v>
      </c>
      <c r="F2872" s="41" t="s">
        <v>20498</v>
      </c>
      <c r="G2872" s="39">
        <v>1</v>
      </c>
      <c r="H2872" s="42">
        <v>40</v>
      </c>
      <c r="I2872" s="44">
        <f>VENTAS[[#This Row],[Cantidad]]*VENTAS[[#This Row],[Precio Venta]]</f>
        <v>40</v>
      </c>
      <c r="J2872" s="42">
        <f>IF(VENTAS[[#This Row],[Nombre del Gestor]]&gt;1,VENTAS[[#This Row],[Precio Venta]]*10%,0)</f>
        <v>0</v>
      </c>
      <c r="K2872" s="42">
        <f>IFERROR(VLOOKUP(VENTAS[[#This Row],[Código del producto Vendido]],STOCK[],13,FALSE),VENTAS[[#This Row],[Precio Venta]]*0.6)-VENTAS[[#This Row],[Comisión Unitaria 10%]]</f>
        <v>16</v>
      </c>
      <c r="L2872" s="42">
        <f>VENTAS[[#This Row],[Cantidad]]*(VENTAS[[#This Row],[Precio Venta]]-VENTAS[[#This Row],[Costo Unitario SIN Comision]]-VENTAS[[#This Row],[Comisión Unitaria 10%]]-0.01*VENTAS[[#This Row],[Precio Venta]])</f>
        <v>23.6</v>
      </c>
      <c r="M2872" s="46"/>
      <c r="N2872" s="47" t="s">
        <v>28442</v>
      </c>
    </row>
    <row r="2873" ht="34" customHeight="1" spans="1:14">
      <c r="A2873" s="38">
        <v>45853.5450578704</v>
      </c>
      <c r="B2873" s="39"/>
      <c r="C2873" s="39"/>
      <c r="D2873" s="39"/>
      <c r="E2873" s="39" t="s">
        <v>28443</v>
      </c>
      <c r="F2873" s="41" t="s">
        <v>28444</v>
      </c>
      <c r="G2873" s="39">
        <v>1</v>
      </c>
      <c r="H2873" s="42">
        <v>20</v>
      </c>
      <c r="I2873" s="44">
        <f>VENTAS[[#This Row],[Cantidad]]*VENTAS[[#This Row],[Precio Venta]]</f>
        <v>20</v>
      </c>
      <c r="J2873" s="42">
        <f>IF(VENTAS[[#This Row],[Nombre del Gestor]]&gt;1,VENTAS[[#This Row],[Precio Venta]]*10%,0)</f>
        <v>0</v>
      </c>
      <c r="K2873" s="42">
        <f>IFERROR(VLOOKUP(VENTAS[[#This Row],[Código del producto Vendido]],STOCK[],13,FALSE),VENTAS[[#This Row],[Precio Venta]]*0.6)-VENTAS[[#This Row],[Comisión Unitaria 10%]]</f>
        <v>12</v>
      </c>
      <c r="L2873" s="42">
        <f>VENTAS[[#This Row],[Cantidad]]*(VENTAS[[#This Row],[Precio Venta]]-VENTAS[[#This Row],[Costo Unitario SIN Comision]]-VENTAS[[#This Row],[Comisión Unitaria 10%]]-0.01*VENTAS[[#This Row],[Precio Venta]])</f>
        <v>7.8</v>
      </c>
      <c r="M2873" s="46"/>
      <c r="N2873" s="47" t="s">
        <v>28445</v>
      </c>
    </row>
    <row r="2874" ht="17" customHeight="1" spans="1:14">
      <c r="A2874" s="38">
        <v>45853.548912037</v>
      </c>
      <c r="B2874" s="39"/>
      <c r="C2874" s="39"/>
      <c r="D2874" s="39" t="s">
        <v>25960</v>
      </c>
      <c r="E2874" s="39" t="s">
        <v>20780</v>
      </c>
      <c r="F2874" s="41" t="s">
        <v>20779</v>
      </c>
      <c r="G2874" s="39">
        <v>1</v>
      </c>
      <c r="H2874" s="42">
        <v>30</v>
      </c>
      <c r="I2874" s="44">
        <f>VENTAS[[#This Row],[Cantidad]]*VENTAS[[#This Row],[Precio Venta]]</f>
        <v>30</v>
      </c>
      <c r="J2874" s="42">
        <f>IF(VENTAS[[#This Row],[Nombre del Gestor]]&gt;1,VENTAS[[#This Row],[Precio Venta]]*10%,0)</f>
        <v>3</v>
      </c>
      <c r="K2874" s="42">
        <f>IFERROR(VLOOKUP(VENTAS[[#This Row],[Código del producto Vendido]],STOCK[],13,FALSE),VENTAS[[#This Row],[Precio Venta]]*0.6)-VENTAS[[#This Row],[Comisión Unitaria 10%]]</f>
        <v>17.95</v>
      </c>
      <c r="L2874" s="42">
        <f>VENTAS[[#This Row],[Cantidad]]*(VENTAS[[#This Row],[Precio Venta]]-VENTAS[[#This Row],[Costo Unitario SIN Comision]]-VENTAS[[#This Row],[Comisión Unitaria 10%]]-0.01*VENTAS[[#This Row],[Precio Venta]])</f>
        <v>8.75</v>
      </c>
      <c r="M2874" s="46"/>
      <c r="N2874" s="47" t="s">
        <v>28446</v>
      </c>
    </row>
    <row r="2875" ht="34" customHeight="1" spans="1:14">
      <c r="A2875" s="38">
        <v>45853.5550810185</v>
      </c>
      <c r="B2875" s="39"/>
      <c r="C2875" s="39"/>
      <c r="D2875" s="39" t="s">
        <v>23345</v>
      </c>
      <c r="E2875" s="39" t="s">
        <v>20787</v>
      </c>
      <c r="F2875" s="41" t="s">
        <v>20788</v>
      </c>
      <c r="G2875" s="39">
        <v>1</v>
      </c>
      <c r="H2875" s="42">
        <v>30</v>
      </c>
      <c r="I2875" s="44">
        <f>VENTAS[[#This Row],[Cantidad]]*VENTAS[[#This Row],[Precio Venta]]</f>
        <v>30</v>
      </c>
      <c r="J2875" s="42">
        <f>IF(VENTAS[[#This Row],[Nombre del Gestor]]&gt;1,VENTAS[[#This Row],[Precio Venta]]*10%,0)</f>
        <v>3</v>
      </c>
      <c r="K2875" s="42">
        <f>IFERROR(VLOOKUP(VENTAS[[#This Row],[Código del producto Vendido]],STOCK[],13,FALSE),VENTAS[[#This Row],[Precio Venta]]*0.6)-VENTAS[[#This Row],[Comisión Unitaria 10%]]</f>
        <v>17.63</v>
      </c>
      <c r="L2875" s="42">
        <f>VENTAS[[#This Row],[Cantidad]]*(VENTAS[[#This Row],[Precio Venta]]-VENTAS[[#This Row],[Costo Unitario SIN Comision]]-VENTAS[[#This Row],[Comisión Unitaria 10%]]-0.01*VENTAS[[#This Row],[Precio Venta]])</f>
        <v>9.07</v>
      </c>
      <c r="M2875" s="46"/>
      <c r="N2875" s="47" t="s">
        <v>28447</v>
      </c>
    </row>
    <row r="2876" ht="17" customHeight="1" spans="1:14">
      <c r="A2876" s="38">
        <v>45853.5868981481</v>
      </c>
      <c r="B2876" s="39"/>
      <c r="C2876" s="39"/>
      <c r="D2876" s="39"/>
      <c r="E2876" s="39" t="s">
        <v>28448</v>
      </c>
      <c r="F2876" s="41" t="s">
        <v>28449</v>
      </c>
      <c r="G2876" s="39">
        <v>1</v>
      </c>
      <c r="H2876" s="42">
        <v>30</v>
      </c>
      <c r="I2876" s="44">
        <f>VENTAS[[#This Row],[Cantidad]]*VENTAS[[#This Row],[Precio Venta]]</f>
        <v>30</v>
      </c>
      <c r="J2876" s="42">
        <f>IF(VENTAS[[#This Row],[Nombre del Gestor]]&gt;1,VENTAS[[#This Row],[Precio Venta]]*10%,0)</f>
        <v>0</v>
      </c>
      <c r="K2876" s="42">
        <f>IFERROR(VLOOKUP(VENTAS[[#This Row],[Código del producto Vendido]],STOCK[],13,FALSE),VENTAS[[#This Row],[Precio Venta]]*0.6)-VENTAS[[#This Row],[Comisión Unitaria 10%]]</f>
        <v>18</v>
      </c>
      <c r="L2876" s="42">
        <f>VENTAS[[#This Row],[Cantidad]]*(VENTAS[[#This Row],[Precio Venta]]-VENTAS[[#This Row],[Costo Unitario SIN Comision]]-VENTAS[[#This Row],[Comisión Unitaria 10%]]-0.01*VENTAS[[#This Row],[Precio Venta]])</f>
        <v>11.7</v>
      </c>
      <c r="M2876" s="46"/>
      <c r="N2876" s="47" t="s">
        <v>28450</v>
      </c>
    </row>
    <row r="2877" ht="34" customHeight="1" spans="1:14">
      <c r="A2877" s="38">
        <v>45853.5919212963</v>
      </c>
      <c r="B2877" s="39"/>
      <c r="C2877" s="39"/>
      <c r="D2877" s="39"/>
      <c r="E2877" s="39" t="s">
        <v>28451</v>
      </c>
      <c r="F2877" s="41" t="s">
        <v>21276</v>
      </c>
      <c r="G2877" s="39">
        <v>1</v>
      </c>
      <c r="H2877" s="42">
        <v>28</v>
      </c>
      <c r="I2877" s="44">
        <f>VENTAS[[#This Row],[Cantidad]]*VENTAS[[#This Row],[Precio Venta]]</f>
        <v>28</v>
      </c>
      <c r="J2877" s="42">
        <f>IF(VENTAS[[#This Row],[Nombre del Gestor]]&gt;1,VENTAS[[#This Row],[Precio Venta]]*10%,0)</f>
        <v>0</v>
      </c>
      <c r="K2877" s="42">
        <f>IFERROR(VLOOKUP(VENTAS[[#This Row],[Código del producto Vendido]],STOCK[],13,FALSE),VENTAS[[#This Row],[Precio Venta]]*0.6)-VENTAS[[#This Row],[Comisión Unitaria 10%]]</f>
        <v>16.8</v>
      </c>
      <c r="L2877" s="42">
        <f>VENTAS[[#This Row],[Cantidad]]*(VENTAS[[#This Row],[Precio Venta]]-VENTAS[[#This Row],[Costo Unitario SIN Comision]]-VENTAS[[#This Row],[Comisión Unitaria 10%]]-0.01*VENTAS[[#This Row],[Precio Venta]])</f>
        <v>10.92</v>
      </c>
      <c r="M2877" s="46"/>
      <c r="N2877" s="47" t="s">
        <v>28452</v>
      </c>
    </row>
    <row r="2878" ht="34" customHeight="1" spans="1:14">
      <c r="A2878" s="38">
        <v>45853.5919212963</v>
      </c>
      <c r="B2878" s="39"/>
      <c r="C2878" s="39"/>
      <c r="D2878" s="39"/>
      <c r="E2878" s="39" t="s">
        <v>28453</v>
      </c>
      <c r="F2878" s="41" t="s">
        <v>28454</v>
      </c>
      <c r="G2878" s="39">
        <v>1</v>
      </c>
      <c r="H2878" s="42">
        <v>18</v>
      </c>
      <c r="I2878" s="44">
        <f>VENTAS[[#This Row],[Cantidad]]*VENTAS[[#This Row],[Precio Venta]]</f>
        <v>18</v>
      </c>
      <c r="J2878" s="42">
        <f>IF(VENTAS[[#This Row],[Nombre del Gestor]]&gt;1,VENTAS[[#This Row],[Precio Venta]]*10%,0)</f>
        <v>0</v>
      </c>
      <c r="K2878" s="42">
        <f>IFERROR(VLOOKUP(VENTAS[[#This Row],[Código del producto Vendido]],STOCK[],13,FALSE),VENTAS[[#This Row],[Precio Venta]]*0.6)-VENTAS[[#This Row],[Comisión Unitaria 10%]]</f>
        <v>10.8</v>
      </c>
      <c r="L2878" s="42">
        <f>VENTAS[[#This Row],[Cantidad]]*(VENTAS[[#This Row],[Precio Venta]]-VENTAS[[#This Row],[Costo Unitario SIN Comision]]-VENTAS[[#This Row],[Comisión Unitaria 10%]]-0.01*VENTAS[[#This Row],[Precio Venta]])</f>
        <v>7.02</v>
      </c>
      <c r="M2878" s="46"/>
      <c r="N2878" s="47" t="s">
        <v>28455</v>
      </c>
    </row>
    <row r="2879" ht="17" customHeight="1" spans="1:14">
      <c r="A2879" s="38">
        <v>45853.5919212963</v>
      </c>
      <c r="B2879" s="39"/>
      <c r="C2879" s="39"/>
      <c r="D2879" s="39"/>
      <c r="E2879" s="39" t="s">
        <v>17042</v>
      </c>
      <c r="F2879" s="41" t="s">
        <v>17043</v>
      </c>
      <c r="G2879" s="39">
        <v>1</v>
      </c>
      <c r="H2879" s="42">
        <v>20</v>
      </c>
      <c r="I2879" s="44">
        <f>VENTAS[[#This Row],[Cantidad]]*VENTAS[[#This Row],[Precio Venta]]</f>
        <v>20</v>
      </c>
      <c r="J2879" s="42">
        <f>IF(VENTAS[[#This Row],[Nombre del Gestor]]&gt;1,VENTAS[[#This Row],[Precio Venta]]*10%,0)</f>
        <v>0</v>
      </c>
      <c r="K2879" s="42">
        <f>IFERROR(VLOOKUP(VENTAS[[#This Row],[Código del producto Vendido]],STOCK[],13,FALSE),VENTAS[[#This Row],[Precio Venta]]*0.6)-VENTAS[[#This Row],[Comisión Unitaria 10%]]</f>
        <v>11</v>
      </c>
      <c r="L2879" s="42">
        <f>VENTAS[[#This Row],[Cantidad]]*(VENTAS[[#This Row],[Precio Venta]]-VENTAS[[#This Row],[Costo Unitario SIN Comision]]-VENTAS[[#This Row],[Comisión Unitaria 10%]]-0.01*VENTAS[[#This Row],[Precio Venta]])</f>
        <v>8.8</v>
      </c>
      <c r="M2879" s="46"/>
      <c r="N2879" s="47" t="s">
        <v>28456</v>
      </c>
    </row>
    <row r="2880" ht="34" customHeight="1" spans="1:14">
      <c r="A2880" s="38">
        <v>45853.6057407407</v>
      </c>
      <c r="B2880" s="39"/>
      <c r="C2880" s="39"/>
      <c r="D2880" s="39"/>
      <c r="E2880" s="39" t="s">
        <v>27263</v>
      </c>
      <c r="F2880" s="41" t="s">
        <v>28457</v>
      </c>
      <c r="G2880" s="39">
        <v>2</v>
      </c>
      <c r="H2880" s="42">
        <v>4</v>
      </c>
      <c r="I2880" s="44">
        <f>VENTAS[[#This Row],[Cantidad]]*VENTAS[[#This Row],[Precio Venta]]</f>
        <v>8</v>
      </c>
      <c r="J2880" s="42">
        <f>IF(VENTAS[[#This Row],[Nombre del Gestor]]&gt;1,VENTAS[[#This Row],[Precio Venta]]*10%,0)</f>
        <v>0</v>
      </c>
      <c r="K2880" s="42">
        <f>IFERROR(VLOOKUP(VENTAS[[#This Row],[Código del producto Vendido]],STOCK[],13,FALSE),VENTAS[[#This Row],[Precio Venta]]*0.6)-VENTAS[[#This Row],[Comisión Unitaria 10%]]</f>
        <v>2.4</v>
      </c>
      <c r="L2880" s="42">
        <f>VENTAS[[#This Row],[Cantidad]]*(VENTAS[[#This Row],[Precio Venta]]-VENTAS[[#This Row],[Costo Unitario SIN Comision]]-VENTAS[[#This Row],[Comisión Unitaria 10%]]-0.01*VENTAS[[#This Row],[Precio Venta]])</f>
        <v>3.12</v>
      </c>
      <c r="M2880" s="46"/>
      <c r="N2880" s="47" t="s">
        <v>28458</v>
      </c>
    </row>
    <row r="2881" ht="17" customHeight="1" spans="1:14">
      <c r="A2881" s="38">
        <v>45853.6057407407</v>
      </c>
      <c r="B2881" s="39"/>
      <c r="C2881" s="39"/>
      <c r="D2881" s="39"/>
      <c r="E2881" s="39" t="s">
        <v>28459</v>
      </c>
      <c r="F2881" s="41" t="s">
        <v>28460</v>
      </c>
      <c r="G2881" s="39">
        <v>1</v>
      </c>
      <c r="H2881" s="42">
        <v>30</v>
      </c>
      <c r="I2881" s="44">
        <f>VENTAS[[#This Row],[Cantidad]]*VENTAS[[#This Row],[Precio Venta]]</f>
        <v>30</v>
      </c>
      <c r="J2881" s="42">
        <f>IF(VENTAS[[#This Row],[Nombre del Gestor]]&gt;1,VENTAS[[#This Row],[Precio Venta]]*10%,0)</f>
        <v>0</v>
      </c>
      <c r="K2881" s="42">
        <f>IFERROR(VLOOKUP(VENTAS[[#This Row],[Código del producto Vendido]],STOCK[],13,FALSE),VENTAS[[#This Row],[Precio Venta]]*0.6)-VENTAS[[#This Row],[Comisión Unitaria 10%]]</f>
        <v>18</v>
      </c>
      <c r="L2881" s="42">
        <f>VENTAS[[#This Row],[Cantidad]]*(VENTAS[[#This Row],[Precio Venta]]-VENTAS[[#This Row],[Costo Unitario SIN Comision]]-VENTAS[[#This Row],[Comisión Unitaria 10%]]-0.01*VENTAS[[#This Row],[Precio Venta]])</f>
        <v>11.7</v>
      </c>
      <c r="M2881" s="46"/>
      <c r="N2881" s="47" t="s">
        <v>28461</v>
      </c>
    </row>
    <row r="2882" ht="34" customHeight="1" spans="1:14">
      <c r="A2882" s="38">
        <v>45853.75125</v>
      </c>
      <c r="B2882" s="39"/>
      <c r="C2882" s="39"/>
      <c r="D2882" s="39" t="s">
        <v>28462</v>
      </c>
      <c r="E2882" s="39" t="s">
        <v>20483</v>
      </c>
      <c r="F2882" s="41" t="s">
        <v>20482</v>
      </c>
      <c r="G2882" s="39">
        <v>1</v>
      </c>
      <c r="H2882" s="42">
        <v>30</v>
      </c>
      <c r="I2882" s="44">
        <f>VENTAS[[#This Row],[Cantidad]]*VENTAS[[#This Row],[Precio Venta]]</f>
        <v>30</v>
      </c>
      <c r="J2882" s="42">
        <f>IF(VENTAS[[#This Row],[Nombre del Gestor]]&gt;1,VENTAS[[#This Row],[Precio Venta]]*10%,0)</f>
        <v>3</v>
      </c>
      <c r="K2882" s="42">
        <f>IFERROR(VLOOKUP(VENTAS[[#This Row],[Código del producto Vendido]],STOCK[],13,FALSE),VENTAS[[#This Row],[Precio Venta]]*0.6)-VENTAS[[#This Row],[Comisión Unitaria 10%]]</f>
        <v>12</v>
      </c>
      <c r="L2882" s="42">
        <f>VENTAS[[#This Row],[Cantidad]]*(VENTAS[[#This Row],[Precio Venta]]-VENTAS[[#This Row],[Costo Unitario SIN Comision]]-VENTAS[[#This Row],[Comisión Unitaria 10%]]-0.01*VENTAS[[#This Row],[Precio Venta]])</f>
        <v>14.7</v>
      </c>
      <c r="M2882" s="46"/>
      <c r="N2882" s="47" t="s">
        <v>28463</v>
      </c>
    </row>
    <row r="2883" ht="34" customHeight="1" spans="1:14">
      <c r="A2883" s="38">
        <v>45853.75125</v>
      </c>
      <c r="B2883" s="39"/>
      <c r="C2883" s="39"/>
      <c r="D2883" s="39" t="s">
        <v>28462</v>
      </c>
      <c r="E2883" s="39" t="s">
        <v>20599</v>
      </c>
      <c r="F2883" s="41" t="s">
        <v>20600</v>
      </c>
      <c r="G2883" s="39">
        <v>1</v>
      </c>
      <c r="H2883" s="42">
        <v>40</v>
      </c>
      <c r="I2883" s="44">
        <f>VENTAS[[#This Row],[Cantidad]]*VENTAS[[#This Row],[Precio Venta]]</f>
        <v>40</v>
      </c>
      <c r="J2883" s="42">
        <f>IF(VENTAS[[#This Row],[Nombre del Gestor]]&gt;1,VENTAS[[#This Row],[Precio Venta]]*10%,0)</f>
        <v>4</v>
      </c>
      <c r="K2883" s="42">
        <f>IFERROR(VLOOKUP(VENTAS[[#This Row],[Código del producto Vendido]],STOCK[],13,FALSE),VENTAS[[#This Row],[Precio Venta]]*0.6)-VENTAS[[#This Row],[Comisión Unitaria 10%]]</f>
        <v>12</v>
      </c>
      <c r="L2883" s="42">
        <f>VENTAS[[#This Row],[Cantidad]]*(VENTAS[[#This Row],[Precio Venta]]-VENTAS[[#This Row],[Costo Unitario SIN Comision]]-VENTAS[[#This Row],[Comisión Unitaria 10%]]-0.01*VENTAS[[#This Row],[Precio Venta]])</f>
        <v>23.6</v>
      </c>
      <c r="M2883" s="46"/>
      <c r="N2883" s="47" t="s">
        <v>28464</v>
      </c>
    </row>
    <row r="2884" ht="17" customHeight="1" spans="1:14">
      <c r="A2884" s="38">
        <v>45853.767974537</v>
      </c>
      <c r="B2884" s="39"/>
      <c r="C2884" s="39"/>
      <c r="D2884" s="39" t="s">
        <v>24280</v>
      </c>
      <c r="E2884" s="39" t="s">
        <v>20786</v>
      </c>
      <c r="F2884" s="41" t="s">
        <v>20783</v>
      </c>
      <c r="G2884" s="39">
        <v>1</v>
      </c>
      <c r="H2884" s="42">
        <v>30</v>
      </c>
      <c r="I2884" s="44">
        <f>VENTAS[[#This Row],[Cantidad]]*VENTAS[[#This Row],[Precio Venta]]</f>
        <v>30</v>
      </c>
      <c r="J2884" s="42">
        <f>IF(VENTAS[[#This Row],[Nombre del Gestor]]&gt;1,VENTAS[[#This Row],[Precio Venta]]*10%,0)</f>
        <v>3</v>
      </c>
      <c r="K2884" s="42">
        <f>IFERROR(VLOOKUP(VENTAS[[#This Row],[Código del producto Vendido]],STOCK[],13,FALSE),VENTAS[[#This Row],[Precio Venta]]*0.6)-VENTAS[[#This Row],[Comisión Unitaria 10%]]</f>
        <v>17.79</v>
      </c>
      <c r="L2884" s="42">
        <f>VENTAS[[#This Row],[Cantidad]]*(VENTAS[[#This Row],[Precio Venta]]-VENTAS[[#This Row],[Costo Unitario SIN Comision]]-VENTAS[[#This Row],[Comisión Unitaria 10%]]-0.01*VENTAS[[#This Row],[Precio Venta]])</f>
        <v>8.91</v>
      </c>
      <c r="M2884" s="46"/>
      <c r="N2884" s="47" t="s">
        <v>28465</v>
      </c>
    </row>
    <row r="2885" ht="34" customHeight="1" spans="1:14">
      <c r="A2885" s="38">
        <v>45854.5293055556</v>
      </c>
      <c r="B2885" s="39"/>
      <c r="C2885" s="39"/>
      <c r="D2885" s="39"/>
      <c r="E2885" s="39" t="s">
        <v>27685</v>
      </c>
      <c r="F2885" s="41" t="s">
        <v>21276</v>
      </c>
      <c r="G2885" s="39">
        <v>1</v>
      </c>
      <c r="H2885" s="42">
        <v>28</v>
      </c>
      <c r="I2885" s="44">
        <f>VENTAS[[#This Row],[Cantidad]]*VENTAS[[#This Row],[Precio Venta]]</f>
        <v>28</v>
      </c>
      <c r="J2885" s="42">
        <f>IF(VENTAS[[#This Row],[Nombre del Gestor]]&gt;1,VENTAS[[#This Row],[Precio Venta]]*10%,0)</f>
        <v>0</v>
      </c>
      <c r="K2885" s="42">
        <f>IFERROR(VLOOKUP(VENTAS[[#This Row],[Código del producto Vendido]],STOCK[],13,FALSE),VENTAS[[#This Row],[Precio Venta]]*0.6)-VENTAS[[#This Row],[Comisión Unitaria 10%]]</f>
        <v>16.8</v>
      </c>
      <c r="L2885" s="42">
        <f>VENTAS[[#This Row],[Cantidad]]*(VENTAS[[#This Row],[Precio Venta]]-VENTAS[[#This Row],[Costo Unitario SIN Comision]]-VENTAS[[#This Row],[Comisión Unitaria 10%]]-0.01*VENTAS[[#This Row],[Precio Venta]])</f>
        <v>10.92</v>
      </c>
      <c r="M2885" s="46"/>
      <c r="N2885" s="47" t="s">
        <v>28466</v>
      </c>
    </row>
    <row r="2886" ht="17" customHeight="1" spans="1:14">
      <c r="A2886" s="38">
        <v>45854.5293055556</v>
      </c>
      <c r="B2886" s="39"/>
      <c r="C2886" s="39"/>
      <c r="D2886" s="39"/>
      <c r="E2886" s="39" t="s">
        <v>18642</v>
      </c>
      <c r="F2886" s="41" t="s">
        <v>28467</v>
      </c>
      <c r="G2886" s="39">
        <v>1</v>
      </c>
      <c r="H2886" s="42">
        <v>20</v>
      </c>
      <c r="I2886" s="44">
        <f>VENTAS[[#This Row],[Cantidad]]*VENTAS[[#This Row],[Precio Venta]]</f>
        <v>20</v>
      </c>
      <c r="J2886" s="42">
        <f>IF(VENTAS[[#This Row],[Nombre del Gestor]]&gt;1,VENTAS[[#This Row],[Precio Venta]]*10%,0)</f>
        <v>0</v>
      </c>
      <c r="K2886" s="42">
        <f>IFERROR(VLOOKUP(VENTAS[[#This Row],[Código del producto Vendido]],STOCK[],13,FALSE),VENTAS[[#This Row],[Precio Venta]]*0.6)-VENTAS[[#This Row],[Comisión Unitaria 10%]]</f>
        <v>13.8</v>
      </c>
      <c r="L2886" s="42">
        <f>VENTAS[[#This Row],[Cantidad]]*(VENTAS[[#This Row],[Precio Venta]]-VENTAS[[#This Row],[Costo Unitario SIN Comision]]-VENTAS[[#This Row],[Comisión Unitaria 10%]]-0.01*VENTAS[[#This Row],[Precio Venta]])</f>
        <v>6</v>
      </c>
      <c r="M2886" s="46"/>
      <c r="N2886" s="47" t="s">
        <v>28468</v>
      </c>
    </row>
    <row r="2887" ht="34" customHeight="1" spans="1:14">
      <c r="A2887" s="38">
        <v>45854.5293055556</v>
      </c>
      <c r="B2887" s="39"/>
      <c r="C2887" s="39"/>
      <c r="D2887" s="39"/>
      <c r="E2887" s="39" t="s">
        <v>18548</v>
      </c>
      <c r="F2887" s="41" t="s">
        <v>28469</v>
      </c>
      <c r="G2887" s="39">
        <v>1</v>
      </c>
      <c r="H2887" s="42">
        <v>20</v>
      </c>
      <c r="I2887" s="44">
        <f>VENTAS[[#This Row],[Cantidad]]*VENTAS[[#This Row],[Precio Venta]]</f>
        <v>20</v>
      </c>
      <c r="J2887" s="42">
        <f>IF(VENTAS[[#This Row],[Nombre del Gestor]]&gt;1,VENTAS[[#This Row],[Precio Venta]]*10%,0)</f>
        <v>0</v>
      </c>
      <c r="K2887" s="42">
        <f>IFERROR(VLOOKUP(VENTAS[[#This Row],[Código del producto Vendido]],STOCK[],13,FALSE),VENTAS[[#This Row],[Precio Venta]]*0.6)-VENTAS[[#This Row],[Comisión Unitaria 10%]]</f>
        <v>14</v>
      </c>
      <c r="L2887" s="42">
        <f>VENTAS[[#This Row],[Cantidad]]*(VENTAS[[#This Row],[Precio Venta]]-VENTAS[[#This Row],[Costo Unitario SIN Comision]]-VENTAS[[#This Row],[Comisión Unitaria 10%]]-0.01*VENTAS[[#This Row],[Precio Venta]])</f>
        <v>5.8</v>
      </c>
      <c r="M2887" s="46"/>
      <c r="N2887" s="47" t="s">
        <v>28470</v>
      </c>
    </row>
    <row r="2888" ht="34" customHeight="1" spans="1:14">
      <c r="A2888" s="38">
        <v>45854.5655324074</v>
      </c>
      <c r="B2888" s="39"/>
      <c r="C2888" s="39"/>
      <c r="D2888" s="39"/>
      <c r="E2888" s="39" t="s">
        <v>20728</v>
      </c>
      <c r="F2888" s="41" t="s">
        <v>20729</v>
      </c>
      <c r="G2888" s="39">
        <v>1</v>
      </c>
      <c r="H2888" s="42">
        <v>25</v>
      </c>
      <c r="I2888" s="44">
        <f>VENTAS[[#This Row],[Cantidad]]*VENTAS[[#This Row],[Precio Venta]]</f>
        <v>25</v>
      </c>
      <c r="J2888" s="42">
        <f>IF(VENTAS[[#This Row],[Nombre del Gestor]]&gt;1,VENTAS[[#This Row],[Precio Venta]]*10%,0)</f>
        <v>0</v>
      </c>
      <c r="K2888" s="42">
        <f>IFERROR(VLOOKUP(VENTAS[[#This Row],[Código del producto Vendido]],STOCK[],13,FALSE),VENTAS[[#This Row],[Precio Venta]]*0.6)-VENTAS[[#This Row],[Comisión Unitaria 10%]]</f>
        <v>11.5</v>
      </c>
      <c r="L2888" s="42">
        <f>VENTAS[[#This Row],[Cantidad]]*(VENTAS[[#This Row],[Precio Venta]]-VENTAS[[#This Row],[Costo Unitario SIN Comision]]-VENTAS[[#This Row],[Comisión Unitaria 10%]]-0.01*VENTAS[[#This Row],[Precio Venta]])</f>
        <v>13.25</v>
      </c>
      <c r="M2888" s="46"/>
      <c r="N2888" s="47" t="s">
        <v>28471</v>
      </c>
    </row>
    <row r="2889" ht="17" customHeight="1" spans="1:14">
      <c r="A2889" s="38">
        <v>45854.6347569444</v>
      </c>
      <c r="B2889" s="39"/>
      <c r="C2889" s="39"/>
      <c r="D2889" s="39"/>
      <c r="E2889" s="39" t="s">
        <v>28472</v>
      </c>
      <c r="F2889" s="41" t="s">
        <v>28473</v>
      </c>
      <c r="G2889" s="39">
        <v>1</v>
      </c>
      <c r="H2889" s="42">
        <v>40</v>
      </c>
      <c r="I2889" s="44">
        <f>VENTAS[[#This Row],[Cantidad]]*VENTAS[[#This Row],[Precio Venta]]</f>
        <v>40</v>
      </c>
      <c r="J2889" s="42">
        <f>IF(VENTAS[[#This Row],[Nombre del Gestor]]&gt;1,VENTAS[[#This Row],[Precio Venta]]*10%,0)</f>
        <v>0</v>
      </c>
      <c r="K2889" s="42">
        <f>IFERROR(VLOOKUP(VENTAS[[#This Row],[Código del producto Vendido]],STOCK[],13,FALSE),VENTAS[[#This Row],[Precio Venta]]*0.6)-VENTAS[[#This Row],[Comisión Unitaria 10%]]</f>
        <v>24</v>
      </c>
      <c r="L2889" s="42">
        <f>VENTAS[[#This Row],[Cantidad]]*(VENTAS[[#This Row],[Precio Venta]]-VENTAS[[#This Row],[Costo Unitario SIN Comision]]-VENTAS[[#This Row],[Comisión Unitaria 10%]]-0.01*VENTAS[[#This Row],[Precio Venta]])</f>
        <v>15.6</v>
      </c>
      <c r="M2889" s="46"/>
      <c r="N2889" s="47" t="s">
        <v>28474</v>
      </c>
    </row>
    <row r="2890" ht="34" customHeight="1" spans="1:14">
      <c r="A2890" s="38">
        <v>45854.6347569444</v>
      </c>
      <c r="B2890" s="39"/>
      <c r="C2890" s="39"/>
      <c r="D2890" s="39"/>
      <c r="E2890" s="39" t="s">
        <v>28475</v>
      </c>
      <c r="F2890" s="41" t="s">
        <v>16697</v>
      </c>
      <c r="G2890" s="39">
        <v>1</v>
      </c>
      <c r="H2890" s="42">
        <v>40</v>
      </c>
      <c r="I2890" s="44">
        <f>VENTAS[[#This Row],[Cantidad]]*VENTAS[[#This Row],[Precio Venta]]</f>
        <v>40</v>
      </c>
      <c r="J2890" s="42">
        <f>IF(VENTAS[[#This Row],[Nombre del Gestor]]&gt;1,VENTAS[[#This Row],[Precio Venta]]*10%,0)</f>
        <v>0</v>
      </c>
      <c r="K2890" s="42">
        <f>IFERROR(VLOOKUP(VENTAS[[#This Row],[Código del producto Vendido]],STOCK[],13,FALSE),VENTAS[[#This Row],[Precio Venta]]*0.6)-VENTAS[[#This Row],[Comisión Unitaria 10%]]</f>
        <v>24</v>
      </c>
      <c r="L2890" s="42">
        <f>VENTAS[[#This Row],[Cantidad]]*(VENTAS[[#This Row],[Precio Venta]]-VENTAS[[#This Row],[Costo Unitario SIN Comision]]-VENTAS[[#This Row],[Comisión Unitaria 10%]]-0.01*VENTAS[[#This Row],[Precio Venta]])</f>
        <v>15.6</v>
      </c>
      <c r="M2890" s="46"/>
      <c r="N2890" s="47" t="s">
        <v>28476</v>
      </c>
    </row>
    <row r="2891" ht="17" customHeight="1" spans="1:14">
      <c r="A2891" s="38">
        <v>45854.6347569444</v>
      </c>
      <c r="B2891" s="39"/>
      <c r="C2891" s="39"/>
      <c r="D2891" s="39"/>
      <c r="E2891" s="39" t="s">
        <v>18685</v>
      </c>
      <c r="F2891" s="41" t="s">
        <v>28477</v>
      </c>
      <c r="G2891" s="39">
        <v>1</v>
      </c>
      <c r="H2891" s="42">
        <v>35</v>
      </c>
      <c r="I2891" s="44">
        <f>VENTAS[[#This Row],[Cantidad]]*VENTAS[[#This Row],[Precio Venta]]</f>
        <v>35</v>
      </c>
      <c r="J2891" s="42">
        <f>IF(VENTAS[[#This Row],[Nombre del Gestor]]&gt;1,VENTAS[[#This Row],[Precio Venta]]*10%,0)</f>
        <v>0</v>
      </c>
      <c r="K2891" s="42">
        <f>IFERROR(VLOOKUP(VENTAS[[#This Row],[Código del producto Vendido]],STOCK[],13,FALSE),VENTAS[[#This Row],[Precio Venta]]*0.6)-VENTAS[[#This Row],[Comisión Unitaria 10%]]</f>
        <v>15.5</v>
      </c>
      <c r="L2891" s="42">
        <f>VENTAS[[#This Row],[Cantidad]]*(VENTAS[[#This Row],[Precio Venta]]-VENTAS[[#This Row],[Costo Unitario SIN Comision]]-VENTAS[[#This Row],[Comisión Unitaria 10%]]-0.01*VENTAS[[#This Row],[Precio Venta]])</f>
        <v>19.15</v>
      </c>
      <c r="M2891" s="46"/>
      <c r="N2891" s="47" t="s">
        <v>28478</v>
      </c>
    </row>
    <row r="2892" ht="34" customHeight="1" spans="1:14">
      <c r="A2892" s="38">
        <v>45854.6347569444</v>
      </c>
      <c r="B2892" s="39"/>
      <c r="C2892" s="39"/>
      <c r="D2892" s="39"/>
      <c r="E2892" s="39" t="s">
        <v>28479</v>
      </c>
      <c r="F2892" s="41" t="s">
        <v>27762</v>
      </c>
      <c r="G2892" s="39">
        <v>1</v>
      </c>
      <c r="H2892" s="42">
        <v>25</v>
      </c>
      <c r="I2892" s="44">
        <f>VENTAS[[#This Row],[Cantidad]]*VENTAS[[#This Row],[Precio Venta]]</f>
        <v>25</v>
      </c>
      <c r="J2892" s="42">
        <f>IF(VENTAS[[#This Row],[Nombre del Gestor]]&gt;1,VENTAS[[#This Row],[Precio Venta]]*10%,0)</f>
        <v>0</v>
      </c>
      <c r="K2892" s="42">
        <f>IFERROR(VLOOKUP(VENTAS[[#This Row],[Código del producto Vendido]],STOCK[],13,FALSE),VENTAS[[#This Row],[Precio Venta]]*0.6)-VENTAS[[#This Row],[Comisión Unitaria 10%]]</f>
        <v>15</v>
      </c>
      <c r="L2892" s="42">
        <f>VENTAS[[#This Row],[Cantidad]]*(VENTAS[[#This Row],[Precio Venta]]-VENTAS[[#This Row],[Costo Unitario SIN Comision]]-VENTAS[[#This Row],[Comisión Unitaria 10%]]-0.01*VENTAS[[#This Row],[Precio Venta]])</f>
        <v>9.75</v>
      </c>
      <c r="M2892" s="46"/>
      <c r="N2892" s="47" t="s">
        <v>28480</v>
      </c>
    </row>
    <row r="2893" ht="34" customHeight="1" spans="1:14">
      <c r="A2893" s="38">
        <v>45854.6347569444</v>
      </c>
      <c r="B2893" s="39"/>
      <c r="C2893" s="39"/>
      <c r="D2893" s="39"/>
      <c r="E2893" s="39" t="s">
        <v>28056</v>
      </c>
      <c r="F2893" s="41" t="s">
        <v>28057</v>
      </c>
      <c r="G2893" s="39">
        <v>1</v>
      </c>
      <c r="H2893" s="42">
        <v>15</v>
      </c>
      <c r="I2893" s="44">
        <f>VENTAS[[#This Row],[Cantidad]]*VENTAS[[#This Row],[Precio Venta]]</f>
        <v>15</v>
      </c>
      <c r="J2893" s="42">
        <f>IF(VENTAS[[#This Row],[Nombre del Gestor]]&gt;1,VENTAS[[#This Row],[Precio Venta]]*10%,0)</f>
        <v>0</v>
      </c>
      <c r="K2893" s="42">
        <f>IFERROR(VLOOKUP(VENTAS[[#This Row],[Código del producto Vendido]],STOCK[],13,FALSE),VENTAS[[#This Row],[Precio Venta]]*0.6)-VENTAS[[#This Row],[Comisión Unitaria 10%]]</f>
        <v>9</v>
      </c>
      <c r="L2893" s="42">
        <f>VENTAS[[#This Row],[Cantidad]]*(VENTAS[[#This Row],[Precio Venta]]-VENTAS[[#This Row],[Costo Unitario SIN Comision]]-VENTAS[[#This Row],[Comisión Unitaria 10%]]-0.01*VENTAS[[#This Row],[Precio Venta]])</f>
        <v>5.85</v>
      </c>
      <c r="M2893" s="46"/>
      <c r="N2893" s="47" t="s">
        <v>28481</v>
      </c>
    </row>
    <row r="2894" ht="17" customHeight="1" spans="1:14">
      <c r="A2894" s="38">
        <v>45854.6347569444</v>
      </c>
      <c r="B2894" s="39"/>
      <c r="C2894" s="39"/>
      <c r="D2894" s="39"/>
      <c r="E2894" s="39" t="s">
        <v>28482</v>
      </c>
      <c r="F2894" s="41" t="s">
        <v>28483</v>
      </c>
      <c r="G2894" s="39">
        <v>1</v>
      </c>
      <c r="H2894" s="42">
        <v>25</v>
      </c>
      <c r="I2894" s="44">
        <f>VENTAS[[#This Row],[Cantidad]]*VENTAS[[#This Row],[Precio Venta]]</f>
        <v>25</v>
      </c>
      <c r="J2894" s="42">
        <f>IF(VENTAS[[#This Row],[Nombre del Gestor]]&gt;1,VENTAS[[#This Row],[Precio Venta]]*10%,0)</f>
        <v>0</v>
      </c>
      <c r="K2894" s="42">
        <f>IFERROR(VLOOKUP(VENTAS[[#This Row],[Código del producto Vendido]],STOCK[],13,FALSE),VENTAS[[#This Row],[Precio Venta]]*0.6)-VENTAS[[#This Row],[Comisión Unitaria 10%]]</f>
        <v>15</v>
      </c>
      <c r="L2894" s="42">
        <f>VENTAS[[#This Row],[Cantidad]]*(VENTAS[[#This Row],[Precio Venta]]-VENTAS[[#This Row],[Costo Unitario SIN Comision]]-VENTAS[[#This Row],[Comisión Unitaria 10%]]-0.01*VENTAS[[#This Row],[Precio Venta]])</f>
        <v>9.75</v>
      </c>
      <c r="M2894" s="46"/>
      <c r="N2894" s="47" t="s">
        <v>28484</v>
      </c>
    </row>
    <row r="2895" ht="34" customHeight="1" spans="1:14">
      <c r="A2895" s="38">
        <v>45854.6347569444</v>
      </c>
      <c r="B2895" s="39"/>
      <c r="C2895" s="39"/>
      <c r="D2895" s="39"/>
      <c r="E2895" s="39" t="s">
        <v>28485</v>
      </c>
      <c r="F2895" s="41" t="s">
        <v>20472</v>
      </c>
      <c r="G2895" s="39">
        <v>1</v>
      </c>
      <c r="H2895" s="42">
        <v>35</v>
      </c>
      <c r="I2895" s="44">
        <f>VENTAS[[#This Row],[Cantidad]]*VENTAS[[#This Row],[Precio Venta]]</f>
        <v>35</v>
      </c>
      <c r="J2895" s="42">
        <f>IF(VENTAS[[#This Row],[Nombre del Gestor]]&gt;1,VENTAS[[#This Row],[Precio Venta]]*10%,0)</f>
        <v>0</v>
      </c>
      <c r="K2895" s="42">
        <f>IFERROR(VLOOKUP(VENTAS[[#This Row],[Código del producto Vendido]],STOCK[],13,FALSE),VENTAS[[#This Row],[Precio Venta]]*0.6)-VENTAS[[#This Row],[Comisión Unitaria 10%]]</f>
        <v>21</v>
      </c>
      <c r="L2895" s="42">
        <f>VENTAS[[#This Row],[Cantidad]]*(VENTAS[[#This Row],[Precio Venta]]-VENTAS[[#This Row],[Costo Unitario SIN Comision]]-VENTAS[[#This Row],[Comisión Unitaria 10%]]-0.01*VENTAS[[#This Row],[Precio Venta]])</f>
        <v>13.65</v>
      </c>
      <c r="M2895" s="46"/>
      <c r="N2895" s="47" t="s">
        <v>28486</v>
      </c>
    </row>
    <row r="2896" ht="17" customHeight="1" spans="1:14">
      <c r="A2896" s="38">
        <v>45854.6347569444</v>
      </c>
      <c r="B2896" s="39"/>
      <c r="C2896" s="39"/>
      <c r="D2896" s="39"/>
      <c r="E2896" s="39" t="s">
        <v>28487</v>
      </c>
      <c r="F2896" s="41" t="s">
        <v>28355</v>
      </c>
      <c r="G2896" s="39">
        <v>1</v>
      </c>
      <c r="H2896" s="42">
        <v>12</v>
      </c>
      <c r="I2896" s="44">
        <f>VENTAS[[#This Row],[Cantidad]]*VENTAS[[#This Row],[Precio Venta]]</f>
        <v>12</v>
      </c>
      <c r="J2896" s="42">
        <f>IF(VENTAS[[#This Row],[Nombre del Gestor]]&gt;1,VENTAS[[#This Row],[Precio Venta]]*10%,0)</f>
        <v>0</v>
      </c>
      <c r="K2896" s="42">
        <f>IFERROR(VLOOKUP(VENTAS[[#This Row],[Código del producto Vendido]],STOCK[],13,FALSE),VENTAS[[#This Row],[Precio Venta]]*0.6)-VENTAS[[#This Row],[Comisión Unitaria 10%]]</f>
        <v>7.2</v>
      </c>
      <c r="L2896" s="42">
        <f>VENTAS[[#This Row],[Cantidad]]*(VENTAS[[#This Row],[Precio Venta]]-VENTAS[[#This Row],[Costo Unitario SIN Comision]]-VENTAS[[#This Row],[Comisión Unitaria 10%]]-0.01*VENTAS[[#This Row],[Precio Venta]])</f>
        <v>4.68</v>
      </c>
      <c r="M2896" s="46"/>
      <c r="N2896" s="47" t="s">
        <v>28488</v>
      </c>
    </row>
    <row r="2897" ht="34" customHeight="1" spans="1:14">
      <c r="A2897" s="38">
        <v>45854.6347569444</v>
      </c>
      <c r="B2897" s="39"/>
      <c r="C2897" s="39"/>
      <c r="D2897" s="39"/>
      <c r="E2897" s="39" t="s">
        <v>20678</v>
      </c>
      <c r="F2897" s="41" t="s">
        <v>20677</v>
      </c>
      <c r="G2897" s="39">
        <v>1</v>
      </c>
      <c r="H2897" s="42">
        <v>25</v>
      </c>
      <c r="I2897" s="44">
        <f>VENTAS[[#This Row],[Cantidad]]*VENTAS[[#This Row],[Precio Venta]]</f>
        <v>25</v>
      </c>
      <c r="J2897" s="42">
        <f>IF(VENTAS[[#This Row],[Nombre del Gestor]]&gt;1,VENTAS[[#This Row],[Precio Venta]]*10%,0)</f>
        <v>0</v>
      </c>
      <c r="K2897" s="42">
        <f>IFERROR(VLOOKUP(VENTAS[[#This Row],[Código del producto Vendido]],STOCK[],13,FALSE),VENTAS[[#This Row],[Precio Venta]]*0.6)-VENTAS[[#This Row],[Comisión Unitaria 10%]]</f>
        <v>9.5</v>
      </c>
      <c r="L2897" s="42">
        <f>VENTAS[[#This Row],[Cantidad]]*(VENTAS[[#This Row],[Precio Venta]]-VENTAS[[#This Row],[Costo Unitario SIN Comision]]-VENTAS[[#This Row],[Comisión Unitaria 10%]]-0.01*VENTAS[[#This Row],[Precio Venta]])</f>
        <v>15.25</v>
      </c>
      <c r="M2897" s="46"/>
      <c r="N2897" s="47" t="s">
        <v>28489</v>
      </c>
    </row>
    <row r="2898" ht="34" customHeight="1" spans="1:14">
      <c r="A2898" s="38">
        <v>45854.6347569444</v>
      </c>
      <c r="B2898" s="39"/>
      <c r="C2898" s="39"/>
      <c r="D2898" s="39"/>
      <c r="E2898" s="39" t="s">
        <v>20778</v>
      </c>
      <c r="F2898" s="41" t="s">
        <v>20779</v>
      </c>
      <c r="G2898" s="39">
        <v>1</v>
      </c>
      <c r="H2898" s="42">
        <v>30</v>
      </c>
      <c r="I2898" s="44">
        <f>VENTAS[[#This Row],[Cantidad]]*VENTAS[[#This Row],[Precio Venta]]</f>
        <v>30</v>
      </c>
      <c r="J2898" s="42">
        <f>IF(VENTAS[[#This Row],[Nombre del Gestor]]&gt;1,VENTAS[[#This Row],[Precio Venta]]*10%,0)</f>
        <v>0</v>
      </c>
      <c r="K2898" s="42">
        <f>IFERROR(VLOOKUP(VENTAS[[#This Row],[Código del producto Vendido]],STOCK[],13,FALSE),VENTAS[[#This Row],[Precio Venta]]*0.6)-VENTAS[[#This Row],[Comisión Unitaria 10%]]</f>
        <v>20.95</v>
      </c>
      <c r="L2898" s="42">
        <f>VENTAS[[#This Row],[Cantidad]]*(VENTAS[[#This Row],[Precio Venta]]-VENTAS[[#This Row],[Costo Unitario SIN Comision]]-VENTAS[[#This Row],[Comisión Unitaria 10%]]-0.01*VENTAS[[#This Row],[Precio Venta]])</f>
        <v>8.75</v>
      </c>
      <c r="M2898" s="46"/>
      <c r="N2898" s="47" t="s">
        <v>28490</v>
      </c>
    </row>
    <row r="2899" ht="17" customHeight="1" spans="1:14">
      <c r="A2899" s="38">
        <v>45855.5619444445</v>
      </c>
      <c r="B2899" s="39"/>
      <c r="C2899" s="39"/>
      <c r="D2899" s="39"/>
      <c r="E2899" s="39" t="s">
        <v>20569</v>
      </c>
      <c r="F2899" s="41" t="s">
        <v>20570</v>
      </c>
      <c r="G2899" s="39">
        <v>1</v>
      </c>
      <c r="H2899" s="42">
        <v>40</v>
      </c>
      <c r="I2899" s="44">
        <f>VENTAS[[#This Row],[Cantidad]]*VENTAS[[#This Row],[Precio Venta]]</f>
        <v>40</v>
      </c>
      <c r="J2899" s="42">
        <f>IF(VENTAS[[#This Row],[Nombre del Gestor]]&gt;1,VENTAS[[#This Row],[Precio Venta]]*10%,0)</f>
        <v>0</v>
      </c>
      <c r="K2899" s="42">
        <f>IFERROR(VLOOKUP(VENTAS[[#This Row],[Código del producto Vendido]],STOCK[],13,FALSE),VENTAS[[#This Row],[Precio Venta]]*0.6)-VENTAS[[#This Row],[Comisión Unitaria 10%]]</f>
        <v>16</v>
      </c>
      <c r="L2899" s="42">
        <f>VENTAS[[#This Row],[Cantidad]]*(VENTAS[[#This Row],[Precio Venta]]-VENTAS[[#This Row],[Costo Unitario SIN Comision]]-VENTAS[[#This Row],[Comisión Unitaria 10%]]-0.01*VENTAS[[#This Row],[Precio Venta]])</f>
        <v>23.6</v>
      </c>
      <c r="M2899" s="46"/>
      <c r="N2899" s="47" t="s">
        <v>28491</v>
      </c>
    </row>
    <row r="2900" ht="34" customHeight="1" spans="1:14">
      <c r="A2900" s="38">
        <v>45855.5619444445</v>
      </c>
      <c r="B2900" s="39"/>
      <c r="C2900" s="39"/>
      <c r="D2900" s="39"/>
      <c r="E2900" s="39" t="s">
        <v>20489</v>
      </c>
      <c r="F2900" s="41" t="s">
        <v>20490</v>
      </c>
      <c r="G2900" s="39">
        <v>1</v>
      </c>
      <c r="H2900" s="42">
        <v>35</v>
      </c>
      <c r="I2900" s="44">
        <f>VENTAS[[#This Row],[Cantidad]]*VENTAS[[#This Row],[Precio Venta]]</f>
        <v>35</v>
      </c>
      <c r="J2900" s="42">
        <f>IF(VENTAS[[#This Row],[Nombre del Gestor]]&gt;1,VENTAS[[#This Row],[Precio Venta]]*10%,0)</f>
        <v>0</v>
      </c>
      <c r="K2900" s="42">
        <f>IFERROR(VLOOKUP(VENTAS[[#This Row],[Código del producto Vendido]],STOCK[],13,FALSE),VENTAS[[#This Row],[Precio Venta]]*0.6)-VENTAS[[#This Row],[Comisión Unitaria 10%]]</f>
        <v>15.5</v>
      </c>
      <c r="L2900" s="42">
        <f>VENTAS[[#This Row],[Cantidad]]*(VENTAS[[#This Row],[Precio Venta]]-VENTAS[[#This Row],[Costo Unitario SIN Comision]]-VENTAS[[#This Row],[Comisión Unitaria 10%]]-0.01*VENTAS[[#This Row],[Precio Venta]])</f>
        <v>19.15</v>
      </c>
      <c r="M2900" s="46"/>
      <c r="N2900" s="47" t="s">
        <v>28492</v>
      </c>
    </row>
    <row r="2901" ht="17" customHeight="1" spans="1:14">
      <c r="A2901" s="38">
        <v>45855.6047106481</v>
      </c>
      <c r="B2901" s="39"/>
      <c r="C2901" s="39"/>
      <c r="D2901" s="39"/>
      <c r="E2901" s="39" t="s">
        <v>20789</v>
      </c>
      <c r="F2901" s="41" t="s">
        <v>20790</v>
      </c>
      <c r="G2901" s="39">
        <v>1</v>
      </c>
      <c r="H2901" s="42">
        <v>30</v>
      </c>
      <c r="I2901" s="44">
        <f>VENTAS[[#This Row],[Cantidad]]*VENTAS[[#This Row],[Precio Venta]]</f>
        <v>30</v>
      </c>
      <c r="J2901" s="42">
        <f>IF(VENTAS[[#This Row],[Nombre del Gestor]]&gt;1,VENTAS[[#This Row],[Precio Venta]]*10%,0)</f>
        <v>0</v>
      </c>
      <c r="K2901" s="42">
        <f>IFERROR(VLOOKUP(VENTAS[[#This Row],[Código del producto Vendido]],STOCK[],13,FALSE),VENTAS[[#This Row],[Precio Venta]]*0.6)-VENTAS[[#This Row],[Comisión Unitaria 10%]]</f>
        <v>23.1</v>
      </c>
      <c r="L2901" s="42">
        <f>VENTAS[[#This Row],[Cantidad]]*(VENTAS[[#This Row],[Precio Venta]]-VENTAS[[#This Row],[Costo Unitario SIN Comision]]-VENTAS[[#This Row],[Comisión Unitaria 10%]]-0.01*VENTAS[[#This Row],[Precio Venta]])</f>
        <v>6.6</v>
      </c>
      <c r="M2901" s="46"/>
      <c r="N2901" s="47" t="s">
        <v>28493</v>
      </c>
    </row>
    <row r="2902" ht="34" customHeight="1" spans="1:14">
      <c r="A2902" s="38">
        <v>45855.6631365741</v>
      </c>
      <c r="B2902" s="39"/>
      <c r="C2902" s="39"/>
      <c r="D2902" s="39"/>
      <c r="E2902" s="39" t="s">
        <v>28401</v>
      </c>
      <c r="F2902" s="41" t="s">
        <v>21036</v>
      </c>
      <c r="G2902" s="39">
        <v>1</v>
      </c>
      <c r="H2902" s="42">
        <v>30</v>
      </c>
      <c r="I2902" s="44">
        <f>VENTAS[[#This Row],[Cantidad]]*VENTAS[[#This Row],[Precio Venta]]</f>
        <v>30</v>
      </c>
      <c r="J2902" s="42">
        <f>IF(VENTAS[[#This Row],[Nombre del Gestor]]&gt;1,VENTAS[[#This Row],[Precio Venta]]*10%,0)</f>
        <v>0</v>
      </c>
      <c r="K2902" s="42">
        <f>IFERROR(VLOOKUP(VENTAS[[#This Row],[Código del producto Vendido]],STOCK[],13,FALSE),VENTAS[[#This Row],[Precio Venta]]*0.6)-VENTAS[[#This Row],[Comisión Unitaria 10%]]</f>
        <v>18</v>
      </c>
      <c r="L2902" s="42">
        <f>VENTAS[[#This Row],[Cantidad]]*(VENTAS[[#This Row],[Precio Venta]]-VENTAS[[#This Row],[Costo Unitario SIN Comision]]-VENTAS[[#This Row],[Comisión Unitaria 10%]]-0.01*VENTAS[[#This Row],[Precio Venta]])</f>
        <v>11.7</v>
      </c>
      <c r="M2902" s="46"/>
      <c r="N2902" s="47" t="s">
        <v>28494</v>
      </c>
    </row>
    <row r="2903" ht="34" customHeight="1" spans="1:14">
      <c r="A2903" s="38">
        <v>45855.6631365741</v>
      </c>
      <c r="B2903" s="39"/>
      <c r="C2903" s="39"/>
      <c r="D2903" s="39"/>
      <c r="E2903" s="39" t="s">
        <v>19005</v>
      </c>
      <c r="F2903" s="41" t="s">
        <v>28495</v>
      </c>
      <c r="G2903" s="39">
        <v>1</v>
      </c>
      <c r="H2903" s="42">
        <v>15</v>
      </c>
      <c r="I2903" s="44">
        <f>VENTAS[[#This Row],[Cantidad]]*VENTAS[[#This Row],[Precio Venta]]</f>
        <v>15</v>
      </c>
      <c r="J2903" s="42">
        <f>IF(VENTAS[[#This Row],[Nombre del Gestor]]&gt;1,VENTAS[[#This Row],[Precio Venta]]*10%,0)</f>
        <v>0</v>
      </c>
      <c r="K2903" s="42">
        <f>IFERROR(VLOOKUP(VENTAS[[#This Row],[Código del producto Vendido]],STOCK[],13,FALSE),VENTAS[[#This Row],[Precio Venta]]*0.6)-VENTAS[[#This Row],[Comisión Unitaria 10%]]</f>
        <v>13.5</v>
      </c>
      <c r="L2903" s="42">
        <f>VENTAS[[#This Row],[Cantidad]]*(VENTAS[[#This Row],[Precio Venta]]-VENTAS[[#This Row],[Costo Unitario SIN Comision]]-VENTAS[[#This Row],[Comisión Unitaria 10%]]-0.01*VENTAS[[#This Row],[Precio Venta]])</f>
        <v>1.35</v>
      </c>
      <c r="M2903" s="46"/>
      <c r="N2903" s="47" t="s">
        <v>28496</v>
      </c>
    </row>
    <row r="2904" ht="17" customHeight="1" spans="1:14">
      <c r="A2904" s="38">
        <v>45855.6631365741</v>
      </c>
      <c r="B2904" s="39"/>
      <c r="C2904" s="39"/>
      <c r="D2904" s="39"/>
      <c r="E2904" s="39" t="s">
        <v>20847</v>
      </c>
      <c r="F2904" s="41" t="s">
        <v>20843</v>
      </c>
      <c r="G2904" s="39">
        <v>1</v>
      </c>
      <c r="H2904" s="42">
        <v>40</v>
      </c>
      <c r="I2904" s="44">
        <f>VENTAS[[#This Row],[Cantidad]]*VENTAS[[#This Row],[Precio Venta]]</f>
        <v>40</v>
      </c>
      <c r="J2904" s="42">
        <f>IF(VENTAS[[#This Row],[Nombre del Gestor]]&gt;1,VENTAS[[#This Row],[Precio Venta]]*10%,0)</f>
        <v>0</v>
      </c>
      <c r="K2904" s="42">
        <f>IFERROR(VLOOKUP(VENTAS[[#This Row],[Código del producto Vendido]],STOCK[],13,FALSE),VENTAS[[#This Row],[Precio Venta]]*0.6)-VENTAS[[#This Row],[Comisión Unitaria 10%]]</f>
        <v>29.5</v>
      </c>
      <c r="L2904" s="42">
        <f>VENTAS[[#This Row],[Cantidad]]*(VENTAS[[#This Row],[Precio Venta]]-VENTAS[[#This Row],[Costo Unitario SIN Comision]]-VENTAS[[#This Row],[Comisión Unitaria 10%]]-0.01*VENTAS[[#This Row],[Precio Venta]])</f>
        <v>10.1</v>
      </c>
      <c r="M2904" s="46"/>
      <c r="N2904" s="47" t="s">
        <v>28497</v>
      </c>
    </row>
    <row r="2905" ht="34" customHeight="1" spans="1:14">
      <c r="A2905" s="38">
        <v>45855.6631365741</v>
      </c>
      <c r="B2905" s="39"/>
      <c r="C2905" s="39"/>
      <c r="D2905" s="39"/>
      <c r="E2905" s="39" t="s">
        <v>20706</v>
      </c>
      <c r="F2905" s="41" t="s">
        <v>20705</v>
      </c>
      <c r="G2905" s="39">
        <v>1</v>
      </c>
      <c r="H2905" s="42">
        <v>18</v>
      </c>
      <c r="I2905" s="44">
        <f>VENTAS[[#This Row],[Cantidad]]*VENTAS[[#This Row],[Precio Venta]]</f>
        <v>18</v>
      </c>
      <c r="J2905" s="42">
        <f>IF(VENTAS[[#This Row],[Nombre del Gestor]]&gt;1,VENTAS[[#This Row],[Precio Venta]]*10%,0)</f>
        <v>0</v>
      </c>
      <c r="K2905" s="42">
        <f>IFERROR(VLOOKUP(VENTAS[[#This Row],[Código del producto Vendido]],STOCK[],13,FALSE),VENTAS[[#This Row],[Precio Venta]]*0.6)-VENTAS[[#This Row],[Comisión Unitaria 10%]]</f>
        <v>10.8</v>
      </c>
      <c r="L2905" s="42">
        <f>VENTAS[[#This Row],[Cantidad]]*(VENTAS[[#This Row],[Precio Venta]]-VENTAS[[#This Row],[Costo Unitario SIN Comision]]-VENTAS[[#This Row],[Comisión Unitaria 10%]]-0.01*VENTAS[[#This Row],[Precio Venta]])</f>
        <v>7.02</v>
      </c>
      <c r="M2905" s="46"/>
      <c r="N2905" s="47" t="s">
        <v>28498</v>
      </c>
    </row>
    <row r="2906" ht="17" customHeight="1" spans="1:14">
      <c r="A2906" s="38">
        <v>45855.7348611111</v>
      </c>
      <c r="B2906" s="39"/>
      <c r="C2906" s="39"/>
      <c r="D2906" s="39"/>
      <c r="E2906" s="39" t="s">
        <v>20796</v>
      </c>
      <c r="F2906" s="41" t="s">
        <v>20795</v>
      </c>
      <c r="G2906" s="39">
        <v>1</v>
      </c>
      <c r="H2906" s="42">
        <v>30</v>
      </c>
      <c r="I2906" s="44">
        <f>VENTAS[[#This Row],[Cantidad]]*VENTAS[[#This Row],[Precio Venta]]</f>
        <v>30</v>
      </c>
      <c r="J2906" s="42">
        <f>IF(VENTAS[[#This Row],[Nombre del Gestor]]&gt;1,VENTAS[[#This Row],[Precio Venta]]*10%,0)</f>
        <v>0</v>
      </c>
      <c r="K2906" s="42">
        <f>IFERROR(VLOOKUP(VENTAS[[#This Row],[Código del producto Vendido]],STOCK[],13,FALSE),VENTAS[[#This Row],[Precio Venta]]*0.6)-VENTAS[[#This Row],[Comisión Unitaria 10%]]</f>
        <v>23.38</v>
      </c>
      <c r="L2906" s="42">
        <f>VENTAS[[#This Row],[Cantidad]]*(VENTAS[[#This Row],[Precio Venta]]-VENTAS[[#This Row],[Costo Unitario SIN Comision]]-VENTAS[[#This Row],[Comisión Unitaria 10%]]-0.01*VENTAS[[#This Row],[Precio Venta]])</f>
        <v>6.32</v>
      </c>
      <c r="M2906" s="46"/>
      <c r="N2906" s="47" t="s">
        <v>28499</v>
      </c>
    </row>
    <row r="2907" ht="34" customHeight="1" spans="1:14">
      <c r="A2907" s="38">
        <v>45855.7348611111</v>
      </c>
      <c r="B2907" s="39"/>
      <c r="C2907" s="39"/>
      <c r="D2907" s="39"/>
      <c r="E2907" s="39" t="s">
        <v>27339</v>
      </c>
      <c r="F2907" s="41" t="s">
        <v>27736</v>
      </c>
      <c r="G2907" s="39">
        <v>1</v>
      </c>
      <c r="H2907" s="42">
        <v>28</v>
      </c>
      <c r="I2907" s="44">
        <f>VENTAS[[#This Row],[Cantidad]]*VENTAS[[#This Row],[Precio Venta]]</f>
        <v>28</v>
      </c>
      <c r="J2907" s="42">
        <f>IF(VENTAS[[#This Row],[Nombre del Gestor]]&gt;1,VENTAS[[#This Row],[Precio Venta]]*10%,0)</f>
        <v>0</v>
      </c>
      <c r="K2907" s="42">
        <f>IFERROR(VLOOKUP(VENTAS[[#This Row],[Código del producto Vendido]],STOCK[],13,FALSE),VENTAS[[#This Row],[Precio Venta]]*0.6)-VENTAS[[#This Row],[Comisión Unitaria 10%]]</f>
        <v>16.8</v>
      </c>
      <c r="L2907" s="42">
        <f>VENTAS[[#This Row],[Cantidad]]*(VENTAS[[#This Row],[Precio Venta]]-VENTAS[[#This Row],[Costo Unitario SIN Comision]]-VENTAS[[#This Row],[Comisión Unitaria 10%]]-0.01*VENTAS[[#This Row],[Precio Venta]])</f>
        <v>10.92</v>
      </c>
      <c r="M2907" s="46"/>
      <c r="N2907" s="47" t="s">
        <v>28500</v>
      </c>
    </row>
    <row r="2908" ht="34" customHeight="1" spans="1:14">
      <c r="A2908" s="38">
        <v>45855.7348611111</v>
      </c>
      <c r="B2908" s="39"/>
      <c r="C2908" s="39"/>
      <c r="D2908" s="39"/>
      <c r="E2908" s="39" t="s">
        <v>20805</v>
      </c>
      <c r="F2908" s="41" t="s">
        <v>20806</v>
      </c>
      <c r="G2908" s="39">
        <v>1</v>
      </c>
      <c r="H2908" s="42">
        <v>40</v>
      </c>
      <c r="I2908" s="44">
        <f>VENTAS[[#This Row],[Cantidad]]*VENTAS[[#This Row],[Precio Venta]]</f>
        <v>40</v>
      </c>
      <c r="J2908" s="42">
        <f>IF(VENTAS[[#This Row],[Nombre del Gestor]]&gt;1,VENTAS[[#This Row],[Precio Venta]]*10%,0)</f>
        <v>0</v>
      </c>
      <c r="K2908" s="42">
        <f>IFERROR(VLOOKUP(VENTAS[[#This Row],[Código del producto Vendido]],STOCK[],13,FALSE),VENTAS[[#This Row],[Precio Venta]]*0.6)-VENTAS[[#This Row],[Comisión Unitaria 10%]]</f>
        <v>25.75</v>
      </c>
      <c r="L2908" s="42">
        <f>VENTAS[[#This Row],[Cantidad]]*(VENTAS[[#This Row],[Precio Venta]]-VENTAS[[#This Row],[Costo Unitario SIN Comision]]-VENTAS[[#This Row],[Comisión Unitaria 10%]]-0.01*VENTAS[[#This Row],[Precio Venta]])</f>
        <v>13.85</v>
      </c>
      <c r="M2908" s="46"/>
      <c r="N2908" s="47" t="s">
        <v>28501</v>
      </c>
    </row>
    <row r="2909" ht="17" customHeight="1" spans="1:14">
      <c r="A2909" s="38">
        <v>45855.7348611111</v>
      </c>
      <c r="B2909" s="39"/>
      <c r="C2909" s="39"/>
      <c r="D2909" s="39"/>
      <c r="E2909" s="39" t="s">
        <v>28502</v>
      </c>
      <c r="F2909" s="41" t="s">
        <v>28503</v>
      </c>
      <c r="G2909" s="39">
        <v>1</v>
      </c>
      <c r="H2909" s="42">
        <v>20</v>
      </c>
      <c r="I2909" s="44">
        <f>VENTAS[[#This Row],[Cantidad]]*VENTAS[[#This Row],[Precio Venta]]</f>
        <v>20</v>
      </c>
      <c r="J2909" s="42">
        <f>IF(VENTAS[[#This Row],[Nombre del Gestor]]&gt;1,VENTAS[[#This Row],[Precio Venta]]*10%,0)</f>
        <v>0</v>
      </c>
      <c r="K2909" s="42">
        <f>IFERROR(VLOOKUP(VENTAS[[#This Row],[Código del producto Vendido]],STOCK[],13,FALSE),VENTAS[[#This Row],[Precio Venta]]*0.6)-VENTAS[[#This Row],[Comisión Unitaria 10%]]</f>
        <v>12</v>
      </c>
      <c r="L2909" s="42">
        <f>VENTAS[[#This Row],[Cantidad]]*(VENTAS[[#This Row],[Precio Venta]]-VENTAS[[#This Row],[Costo Unitario SIN Comision]]-VENTAS[[#This Row],[Comisión Unitaria 10%]]-0.01*VENTAS[[#This Row],[Precio Venta]])</f>
        <v>7.8</v>
      </c>
      <c r="M2909" s="46"/>
      <c r="N2909" s="47" t="s">
        <v>28504</v>
      </c>
    </row>
    <row r="2910" ht="34" customHeight="1" spans="1:14">
      <c r="A2910" s="38">
        <v>45856.4012615741</v>
      </c>
      <c r="B2910" s="39"/>
      <c r="C2910" s="39"/>
      <c r="D2910" s="39"/>
      <c r="E2910" s="39" t="s">
        <v>28505</v>
      </c>
      <c r="F2910" s="41" t="s">
        <v>28506</v>
      </c>
      <c r="G2910" s="39">
        <v>1</v>
      </c>
      <c r="H2910" s="42">
        <v>30</v>
      </c>
      <c r="I2910" s="44">
        <f>VENTAS[[#This Row],[Cantidad]]*VENTAS[[#This Row],[Precio Venta]]</f>
        <v>30</v>
      </c>
      <c r="J2910" s="42">
        <f>IF(VENTAS[[#This Row],[Nombre del Gestor]]&gt;1,VENTAS[[#This Row],[Precio Venta]]*10%,0)</f>
        <v>0</v>
      </c>
      <c r="K2910" s="42">
        <f>IFERROR(VLOOKUP(VENTAS[[#This Row],[Código del producto Vendido]],STOCK[],13,FALSE),VENTAS[[#This Row],[Precio Venta]]*0.6)-VENTAS[[#This Row],[Comisión Unitaria 10%]]</f>
        <v>18</v>
      </c>
      <c r="L2910" s="42">
        <f>VENTAS[[#This Row],[Cantidad]]*(VENTAS[[#This Row],[Precio Venta]]-VENTAS[[#This Row],[Costo Unitario SIN Comision]]-VENTAS[[#This Row],[Comisión Unitaria 10%]]-0.01*VENTAS[[#This Row],[Precio Venta]])</f>
        <v>11.7</v>
      </c>
      <c r="M2910" s="46"/>
      <c r="N2910" s="47" t="s">
        <v>28507</v>
      </c>
    </row>
    <row r="2911" ht="17" customHeight="1" spans="1:14">
      <c r="A2911" s="38">
        <v>45856.457337963</v>
      </c>
      <c r="B2911" s="39"/>
      <c r="C2911" s="39"/>
      <c r="D2911" s="39"/>
      <c r="E2911" s="39" t="s">
        <v>20766</v>
      </c>
      <c r="F2911" s="41" t="s">
        <v>28508</v>
      </c>
      <c r="G2911" s="39">
        <v>1</v>
      </c>
      <c r="H2911" s="42">
        <v>35</v>
      </c>
      <c r="I2911" s="44">
        <f>VENTAS[[#This Row],[Cantidad]]*VENTAS[[#This Row],[Precio Venta]]</f>
        <v>35</v>
      </c>
      <c r="J2911" s="42">
        <f>IF(VENTAS[[#This Row],[Nombre del Gestor]]&gt;1,VENTAS[[#This Row],[Precio Venta]]*10%,0)</f>
        <v>0</v>
      </c>
      <c r="K2911" s="42">
        <f>IFERROR(VLOOKUP(VENTAS[[#This Row],[Código del producto Vendido]],STOCK[],13,FALSE),VENTAS[[#This Row],[Precio Venta]]*0.6)-VENTAS[[#This Row],[Comisión Unitaria 10%]]</f>
        <v>18.49</v>
      </c>
      <c r="L2911" s="42">
        <f>VENTAS[[#This Row],[Cantidad]]*(VENTAS[[#This Row],[Precio Venta]]-VENTAS[[#This Row],[Costo Unitario SIN Comision]]-VENTAS[[#This Row],[Comisión Unitaria 10%]]-0.01*VENTAS[[#This Row],[Precio Venta]])</f>
        <v>16.16</v>
      </c>
      <c r="M2911" s="46"/>
      <c r="N2911" s="47" t="s">
        <v>28509</v>
      </c>
    </row>
    <row r="2912" ht="34" customHeight="1" spans="1:14">
      <c r="A2912" s="38">
        <v>45856.4770486111</v>
      </c>
      <c r="B2912" s="39"/>
      <c r="C2912" s="39"/>
      <c r="D2912" s="39"/>
      <c r="E2912" s="39" t="s">
        <v>19690</v>
      </c>
      <c r="F2912" s="41" t="s">
        <v>28510</v>
      </c>
      <c r="G2912" s="39">
        <v>1</v>
      </c>
      <c r="H2912" s="42">
        <v>20</v>
      </c>
      <c r="I2912" s="44">
        <f>VENTAS[[#This Row],[Cantidad]]*VENTAS[[#This Row],[Precio Venta]]</f>
        <v>20</v>
      </c>
      <c r="J2912" s="42">
        <f>IF(VENTAS[[#This Row],[Nombre del Gestor]]&gt;1,VENTAS[[#This Row],[Precio Venta]]*10%,0)</f>
        <v>0</v>
      </c>
      <c r="K2912" s="42">
        <f>IFERROR(VLOOKUP(VENTAS[[#This Row],[Código del producto Vendido]],STOCK[],13,FALSE),VENTAS[[#This Row],[Precio Venta]]*0.6)-VENTAS[[#This Row],[Comisión Unitaria 10%]]</f>
        <v>14</v>
      </c>
      <c r="L2912" s="42">
        <f>VENTAS[[#This Row],[Cantidad]]*(VENTAS[[#This Row],[Precio Venta]]-VENTAS[[#This Row],[Costo Unitario SIN Comision]]-VENTAS[[#This Row],[Comisión Unitaria 10%]]-0.01*VENTAS[[#This Row],[Precio Venta]])</f>
        <v>5.8</v>
      </c>
      <c r="M2912" s="46"/>
      <c r="N2912" s="47" t="s">
        <v>28511</v>
      </c>
    </row>
    <row r="2913" ht="34" customHeight="1" spans="1:14">
      <c r="A2913" s="38">
        <v>45856.4770486111</v>
      </c>
      <c r="B2913" s="39"/>
      <c r="C2913" s="39"/>
      <c r="D2913" s="39"/>
      <c r="E2913" s="39" t="s">
        <v>28512</v>
      </c>
      <c r="F2913" s="41" t="s">
        <v>28513</v>
      </c>
      <c r="G2913" s="39">
        <v>1</v>
      </c>
      <c r="H2913" s="42">
        <v>20</v>
      </c>
      <c r="I2913" s="44">
        <f>VENTAS[[#This Row],[Cantidad]]*VENTAS[[#This Row],[Precio Venta]]</f>
        <v>20</v>
      </c>
      <c r="J2913" s="42">
        <f>IF(VENTAS[[#This Row],[Nombre del Gestor]]&gt;1,VENTAS[[#This Row],[Precio Venta]]*10%,0)</f>
        <v>0</v>
      </c>
      <c r="K2913" s="42">
        <f>IFERROR(VLOOKUP(VENTAS[[#This Row],[Código del producto Vendido]],STOCK[],13,FALSE),VENTAS[[#This Row],[Precio Venta]]*0.6)-VENTAS[[#This Row],[Comisión Unitaria 10%]]</f>
        <v>12</v>
      </c>
      <c r="L2913" s="42">
        <f>VENTAS[[#This Row],[Cantidad]]*(VENTAS[[#This Row],[Precio Venta]]-VENTAS[[#This Row],[Costo Unitario SIN Comision]]-VENTAS[[#This Row],[Comisión Unitaria 10%]]-0.01*VENTAS[[#This Row],[Precio Venta]])</f>
        <v>7.8</v>
      </c>
      <c r="M2913" s="46"/>
      <c r="N2913" s="47" t="s">
        <v>28514</v>
      </c>
    </row>
    <row r="2914" ht="17" customHeight="1" spans="1:14">
      <c r="A2914" s="38">
        <v>45856.5457291667</v>
      </c>
      <c r="B2914" s="39"/>
      <c r="C2914" s="39"/>
      <c r="D2914" s="39"/>
      <c r="E2914" s="39" t="s">
        <v>28515</v>
      </c>
      <c r="F2914" s="41" t="s">
        <v>21537</v>
      </c>
      <c r="G2914" s="39">
        <v>1</v>
      </c>
      <c r="H2914" s="42">
        <v>35</v>
      </c>
      <c r="I2914" s="44">
        <f>VENTAS[[#This Row],[Cantidad]]*VENTAS[[#This Row],[Precio Venta]]</f>
        <v>35</v>
      </c>
      <c r="J2914" s="42">
        <f>IF(VENTAS[[#This Row],[Nombre del Gestor]]&gt;1,VENTAS[[#This Row],[Precio Venta]]*10%,0)</f>
        <v>0</v>
      </c>
      <c r="K2914" s="42">
        <f>IFERROR(VLOOKUP(VENTAS[[#This Row],[Código del producto Vendido]],STOCK[],13,FALSE),VENTAS[[#This Row],[Precio Venta]]*0.6)-VENTAS[[#This Row],[Comisión Unitaria 10%]]</f>
        <v>21</v>
      </c>
      <c r="L2914" s="42">
        <f>VENTAS[[#This Row],[Cantidad]]*(VENTAS[[#This Row],[Precio Venta]]-VENTAS[[#This Row],[Costo Unitario SIN Comision]]-VENTAS[[#This Row],[Comisión Unitaria 10%]]-0.01*VENTAS[[#This Row],[Precio Venta]])</f>
        <v>13.65</v>
      </c>
      <c r="M2914" s="46"/>
      <c r="N2914" s="47" t="s">
        <v>28516</v>
      </c>
    </row>
    <row r="2915" ht="34" customHeight="1" spans="1:14">
      <c r="A2915" s="38">
        <v>45856.5457291667</v>
      </c>
      <c r="B2915" s="39"/>
      <c r="C2915" s="39"/>
      <c r="D2915" s="39"/>
      <c r="E2915" s="39" t="s">
        <v>28517</v>
      </c>
      <c r="F2915" s="41" t="s">
        <v>28518</v>
      </c>
      <c r="G2915" s="39">
        <v>1</v>
      </c>
      <c r="H2915" s="42">
        <v>25</v>
      </c>
      <c r="I2915" s="44">
        <f>VENTAS[[#This Row],[Cantidad]]*VENTAS[[#This Row],[Precio Venta]]</f>
        <v>25</v>
      </c>
      <c r="J2915" s="42">
        <f>IF(VENTAS[[#This Row],[Nombre del Gestor]]&gt;1,VENTAS[[#This Row],[Precio Venta]]*10%,0)</f>
        <v>0</v>
      </c>
      <c r="K2915" s="42">
        <f>IFERROR(VLOOKUP(VENTAS[[#This Row],[Código del producto Vendido]],STOCK[],13,FALSE),VENTAS[[#This Row],[Precio Venta]]*0.6)-VENTAS[[#This Row],[Comisión Unitaria 10%]]</f>
        <v>15</v>
      </c>
      <c r="L2915" s="42">
        <f>VENTAS[[#This Row],[Cantidad]]*(VENTAS[[#This Row],[Precio Venta]]-VENTAS[[#This Row],[Costo Unitario SIN Comision]]-VENTAS[[#This Row],[Comisión Unitaria 10%]]-0.01*VENTAS[[#This Row],[Precio Venta]])</f>
        <v>9.75</v>
      </c>
      <c r="M2915" s="46"/>
      <c r="N2915" s="47" t="s">
        <v>28519</v>
      </c>
    </row>
    <row r="2916" ht="17" customHeight="1" spans="1:14">
      <c r="A2916" s="38">
        <v>45856.5552893518</v>
      </c>
      <c r="B2916" s="39"/>
      <c r="C2916" s="39"/>
      <c r="D2916" s="39"/>
      <c r="E2916" s="39" t="s">
        <v>20688</v>
      </c>
      <c r="F2916" s="41" t="s">
        <v>20689</v>
      </c>
      <c r="G2916" s="39">
        <v>1</v>
      </c>
      <c r="H2916" s="42">
        <v>30</v>
      </c>
      <c r="I2916" s="44">
        <f>VENTAS[[#This Row],[Cantidad]]*VENTAS[[#This Row],[Precio Venta]]</f>
        <v>30</v>
      </c>
      <c r="J2916" s="42">
        <f>IF(VENTAS[[#This Row],[Nombre del Gestor]]&gt;1,VENTAS[[#This Row],[Precio Venta]]*10%,0)</f>
        <v>0</v>
      </c>
      <c r="K2916" s="42">
        <f>IFERROR(VLOOKUP(VENTAS[[#This Row],[Código del producto Vendido]],STOCK[],13,FALSE),VENTAS[[#This Row],[Precio Venta]]*0.6)-VENTAS[[#This Row],[Comisión Unitaria 10%]]</f>
        <v>18</v>
      </c>
      <c r="L2916" s="42">
        <f>VENTAS[[#This Row],[Cantidad]]*(VENTAS[[#This Row],[Precio Venta]]-VENTAS[[#This Row],[Costo Unitario SIN Comision]]-VENTAS[[#This Row],[Comisión Unitaria 10%]]-0.01*VENTAS[[#This Row],[Precio Venta]])</f>
        <v>11.7</v>
      </c>
      <c r="M2916" s="46"/>
      <c r="N2916" s="47" t="s">
        <v>28520</v>
      </c>
    </row>
    <row r="2917" ht="34" customHeight="1" spans="1:14">
      <c r="A2917" s="38">
        <v>45856.5552893518</v>
      </c>
      <c r="B2917" s="39"/>
      <c r="C2917" s="39"/>
      <c r="D2917" s="39"/>
      <c r="E2917" s="39" t="s">
        <v>19794</v>
      </c>
      <c r="F2917" s="41" t="s">
        <v>21011</v>
      </c>
      <c r="G2917" s="39">
        <v>1</v>
      </c>
      <c r="H2917" s="42">
        <v>25</v>
      </c>
      <c r="I2917" s="44">
        <f>VENTAS[[#This Row],[Cantidad]]*VENTAS[[#This Row],[Precio Venta]]</f>
        <v>25</v>
      </c>
      <c r="J2917" s="42">
        <f>IF(VENTAS[[#This Row],[Nombre del Gestor]]&gt;1,VENTAS[[#This Row],[Precio Venta]]*10%,0)</f>
        <v>0</v>
      </c>
      <c r="K2917" s="42">
        <f>IFERROR(VLOOKUP(VENTAS[[#This Row],[Código del producto Vendido]],STOCK[],13,FALSE),VENTAS[[#This Row],[Precio Venta]]*0.6)-VENTAS[[#This Row],[Comisión Unitaria 10%]]</f>
        <v>8.5</v>
      </c>
      <c r="L2917" s="42">
        <f>VENTAS[[#This Row],[Cantidad]]*(VENTAS[[#This Row],[Precio Venta]]-VENTAS[[#This Row],[Costo Unitario SIN Comision]]-VENTAS[[#This Row],[Comisión Unitaria 10%]]-0.01*VENTAS[[#This Row],[Precio Venta]])</f>
        <v>16.25</v>
      </c>
      <c r="M2917" s="46"/>
      <c r="N2917" s="47" t="s">
        <v>28521</v>
      </c>
    </row>
    <row r="2918" ht="34" customHeight="1" spans="1:14">
      <c r="A2918" s="38">
        <v>45856.5791898148</v>
      </c>
      <c r="B2918" s="39"/>
      <c r="C2918" s="39"/>
      <c r="D2918" s="39"/>
      <c r="E2918" s="39" t="s">
        <v>20787</v>
      </c>
      <c r="F2918" s="41" t="s">
        <v>20788</v>
      </c>
      <c r="G2918" s="39">
        <v>1</v>
      </c>
      <c r="H2918" s="42">
        <v>30</v>
      </c>
      <c r="I2918" s="44">
        <f>VENTAS[[#This Row],[Cantidad]]*VENTAS[[#This Row],[Precio Venta]]</f>
        <v>30</v>
      </c>
      <c r="J2918" s="42">
        <f>IF(VENTAS[[#This Row],[Nombre del Gestor]]&gt;1,VENTAS[[#This Row],[Precio Venta]]*10%,0)</f>
        <v>0</v>
      </c>
      <c r="K2918" s="42">
        <f>IFERROR(VLOOKUP(VENTAS[[#This Row],[Código del producto Vendido]],STOCK[],13,FALSE),VENTAS[[#This Row],[Precio Venta]]*0.6)-VENTAS[[#This Row],[Comisión Unitaria 10%]]</f>
        <v>20.63</v>
      </c>
      <c r="L2918" s="42">
        <f>VENTAS[[#This Row],[Cantidad]]*(VENTAS[[#This Row],[Precio Venta]]-VENTAS[[#This Row],[Costo Unitario SIN Comision]]-VENTAS[[#This Row],[Comisión Unitaria 10%]]-0.01*VENTAS[[#This Row],[Precio Venta]])</f>
        <v>9.07</v>
      </c>
      <c r="M2918" s="46"/>
      <c r="N2918" s="47" t="s">
        <v>28522</v>
      </c>
    </row>
    <row r="2919" ht="17" customHeight="1" spans="1:14">
      <c r="A2919" s="38">
        <v>45856.6165162037</v>
      </c>
      <c r="B2919" s="39"/>
      <c r="C2919" s="39"/>
      <c r="D2919" s="39"/>
      <c r="E2919" s="39" t="s">
        <v>28523</v>
      </c>
      <c r="F2919" s="41" t="s">
        <v>28524</v>
      </c>
      <c r="G2919" s="39">
        <v>1</v>
      </c>
      <c r="H2919" s="42">
        <v>10</v>
      </c>
      <c r="I2919" s="44">
        <f>VENTAS[[#This Row],[Cantidad]]*VENTAS[[#This Row],[Precio Venta]]</f>
        <v>10</v>
      </c>
      <c r="J2919" s="42">
        <f>IF(VENTAS[[#This Row],[Nombre del Gestor]]&gt;1,VENTAS[[#This Row],[Precio Venta]]*10%,0)</f>
        <v>0</v>
      </c>
      <c r="K2919" s="42">
        <f>IFERROR(VLOOKUP(VENTAS[[#This Row],[Código del producto Vendido]],STOCK[],13,FALSE),VENTAS[[#This Row],[Precio Venta]]*0.6)-VENTAS[[#This Row],[Comisión Unitaria 10%]]</f>
        <v>6</v>
      </c>
      <c r="L2919" s="42">
        <f>VENTAS[[#This Row],[Cantidad]]*(VENTAS[[#This Row],[Precio Venta]]-VENTAS[[#This Row],[Costo Unitario SIN Comision]]-VENTAS[[#This Row],[Comisión Unitaria 10%]]-0.01*VENTAS[[#This Row],[Precio Venta]])</f>
        <v>3.9</v>
      </c>
      <c r="M2919" s="46"/>
      <c r="N2919" s="47" t="s">
        <v>28525</v>
      </c>
    </row>
    <row r="2920" ht="34" customHeight="1" spans="1:14">
      <c r="A2920" s="38">
        <v>45856.6165162037</v>
      </c>
      <c r="B2920" s="39"/>
      <c r="C2920" s="39"/>
      <c r="D2920" s="39"/>
      <c r="E2920" s="39" t="s">
        <v>28526</v>
      </c>
      <c r="F2920" s="41" t="s">
        <v>28527</v>
      </c>
      <c r="G2920" s="39">
        <v>1</v>
      </c>
      <c r="H2920" s="42">
        <v>25</v>
      </c>
      <c r="I2920" s="44">
        <f>VENTAS[[#This Row],[Cantidad]]*VENTAS[[#This Row],[Precio Venta]]</f>
        <v>25</v>
      </c>
      <c r="J2920" s="42">
        <f>IF(VENTAS[[#This Row],[Nombre del Gestor]]&gt;1,VENTAS[[#This Row],[Precio Venta]]*10%,0)</f>
        <v>0</v>
      </c>
      <c r="K2920" s="42">
        <f>IFERROR(VLOOKUP(VENTAS[[#This Row],[Código del producto Vendido]],STOCK[],13,FALSE),VENTAS[[#This Row],[Precio Venta]]*0.6)-VENTAS[[#This Row],[Comisión Unitaria 10%]]</f>
        <v>15</v>
      </c>
      <c r="L2920" s="42">
        <f>VENTAS[[#This Row],[Cantidad]]*(VENTAS[[#This Row],[Precio Venta]]-VENTAS[[#This Row],[Costo Unitario SIN Comision]]-VENTAS[[#This Row],[Comisión Unitaria 10%]]-0.01*VENTAS[[#This Row],[Precio Venta]])</f>
        <v>9.75</v>
      </c>
      <c r="M2920" s="46"/>
      <c r="N2920" s="47" t="s">
        <v>28528</v>
      </c>
    </row>
    <row r="2921" ht="17" customHeight="1" spans="1:14">
      <c r="A2921" s="38">
        <v>45856.6236574074</v>
      </c>
      <c r="B2921" s="39"/>
      <c r="C2921" s="39"/>
      <c r="D2921" s="39"/>
      <c r="E2921" s="39" t="s">
        <v>20770</v>
      </c>
      <c r="F2921" s="41" t="s">
        <v>21314</v>
      </c>
      <c r="G2921" s="39">
        <v>1</v>
      </c>
      <c r="H2921" s="42">
        <v>35</v>
      </c>
      <c r="I2921" s="44">
        <f>VENTAS[[#This Row],[Cantidad]]*VENTAS[[#This Row],[Precio Venta]]</f>
        <v>35</v>
      </c>
      <c r="J2921" s="42">
        <f>IF(VENTAS[[#This Row],[Nombre del Gestor]]&gt;1,VENTAS[[#This Row],[Precio Venta]]*10%,0)</f>
        <v>0</v>
      </c>
      <c r="K2921" s="42">
        <f>IFERROR(VLOOKUP(VENTAS[[#This Row],[Código del producto Vendido]],STOCK[],13,FALSE),VENTAS[[#This Row],[Precio Venta]]*0.6)-VENTAS[[#This Row],[Comisión Unitaria 10%]]</f>
        <v>22.47</v>
      </c>
      <c r="L2921" s="42">
        <f>VENTAS[[#This Row],[Cantidad]]*(VENTAS[[#This Row],[Precio Venta]]-VENTAS[[#This Row],[Costo Unitario SIN Comision]]-VENTAS[[#This Row],[Comisión Unitaria 10%]]-0.01*VENTAS[[#This Row],[Precio Venta]])</f>
        <v>12.18</v>
      </c>
      <c r="M2921" s="46"/>
      <c r="N2921" s="47" t="s">
        <v>28529</v>
      </c>
    </row>
    <row r="2922" ht="34" customHeight="1" spans="1:14">
      <c r="A2922" s="38">
        <v>45856.6236574074</v>
      </c>
      <c r="B2922" s="39"/>
      <c r="C2922" s="39"/>
      <c r="D2922" s="39"/>
      <c r="E2922" s="39" t="s">
        <v>18933</v>
      </c>
      <c r="F2922" s="41" t="s">
        <v>28530</v>
      </c>
      <c r="G2922" s="39">
        <v>1</v>
      </c>
      <c r="H2922" s="42">
        <v>20</v>
      </c>
      <c r="I2922" s="44">
        <f>VENTAS[[#This Row],[Cantidad]]*VENTAS[[#This Row],[Precio Venta]]</f>
        <v>20</v>
      </c>
      <c r="J2922" s="42">
        <f>IF(VENTAS[[#This Row],[Nombre del Gestor]]&gt;1,VENTAS[[#This Row],[Precio Venta]]*10%,0)</f>
        <v>0</v>
      </c>
      <c r="K2922" s="42">
        <f>IFERROR(VLOOKUP(VENTAS[[#This Row],[Código del producto Vendido]],STOCK[],13,FALSE),VENTAS[[#This Row],[Precio Venta]]*0.6)-VENTAS[[#This Row],[Comisión Unitaria 10%]]</f>
        <v>14</v>
      </c>
      <c r="L2922" s="42">
        <f>VENTAS[[#This Row],[Cantidad]]*(VENTAS[[#This Row],[Precio Venta]]-VENTAS[[#This Row],[Costo Unitario SIN Comision]]-VENTAS[[#This Row],[Comisión Unitaria 10%]]-0.01*VENTAS[[#This Row],[Precio Venta]])</f>
        <v>5.8</v>
      </c>
      <c r="M2922" s="46"/>
      <c r="N2922" s="47" t="s">
        <v>28531</v>
      </c>
    </row>
    <row r="2923" ht="34" customHeight="1" spans="1:14">
      <c r="A2923" s="38">
        <v>45856.6236574074</v>
      </c>
      <c r="B2923" s="39"/>
      <c r="C2923" s="39"/>
      <c r="D2923" s="39"/>
      <c r="E2923" s="39" t="s">
        <v>28532</v>
      </c>
      <c r="F2923" s="41" t="s">
        <v>28132</v>
      </c>
      <c r="G2923" s="39">
        <v>1</v>
      </c>
      <c r="H2923" s="42">
        <v>25</v>
      </c>
      <c r="I2923" s="44">
        <f>VENTAS[[#This Row],[Cantidad]]*VENTAS[[#This Row],[Precio Venta]]</f>
        <v>25</v>
      </c>
      <c r="J2923" s="42">
        <f>IF(VENTAS[[#This Row],[Nombre del Gestor]]&gt;1,VENTAS[[#This Row],[Precio Venta]]*10%,0)</f>
        <v>0</v>
      </c>
      <c r="K2923" s="42">
        <f>IFERROR(VLOOKUP(VENTAS[[#This Row],[Código del producto Vendido]],STOCK[],13,FALSE),VENTAS[[#This Row],[Precio Venta]]*0.6)-VENTAS[[#This Row],[Comisión Unitaria 10%]]</f>
        <v>15</v>
      </c>
      <c r="L2923" s="42">
        <f>VENTAS[[#This Row],[Cantidad]]*(VENTAS[[#This Row],[Precio Venta]]-VENTAS[[#This Row],[Costo Unitario SIN Comision]]-VENTAS[[#This Row],[Comisión Unitaria 10%]]-0.01*VENTAS[[#This Row],[Precio Venta]])</f>
        <v>9.75</v>
      </c>
      <c r="M2923" s="46"/>
      <c r="N2923" s="47" t="s">
        <v>28533</v>
      </c>
    </row>
    <row r="2924" ht="17" customHeight="1" spans="1:14">
      <c r="A2924" s="38">
        <v>45856.6399305556</v>
      </c>
      <c r="B2924" s="39"/>
      <c r="C2924" s="39"/>
      <c r="D2924" s="39"/>
      <c r="E2924" s="39" t="s">
        <v>20787</v>
      </c>
      <c r="F2924" s="41" t="s">
        <v>20788</v>
      </c>
      <c r="G2924" s="39">
        <v>1</v>
      </c>
      <c r="H2924" s="42">
        <v>30</v>
      </c>
      <c r="I2924" s="44">
        <f>VENTAS[[#This Row],[Cantidad]]*VENTAS[[#This Row],[Precio Venta]]</f>
        <v>30</v>
      </c>
      <c r="J2924" s="42">
        <f>IF(VENTAS[[#This Row],[Nombre del Gestor]]&gt;1,VENTAS[[#This Row],[Precio Venta]]*10%,0)</f>
        <v>0</v>
      </c>
      <c r="K2924" s="42">
        <f>IFERROR(VLOOKUP(VENTAS[[#This Row],[Código del producto Vendido]],STOCK[],13,FALSE),VENTAS[[#This Row],[Precio Venta]]*0.6)-VENTAS[[#This Row],[Comisión Unitaria 10%]]</f>
        <v>20.63</v>
      </c>
      <c r="L2924" s="42">
        <f>VENTAS[[#This Row],[Cantidad]]*(VENTAS[[#This Row],[Precio Venta]]-VENTAS[[#This Row],[Costo Unitario SIN Comision]]-VENTAS[[#This Row],[Comisión Unitaria 10%]]-0.01*VENTAS[[#This Row],[Precio Venta]])</f>
        <v>9.07</v>
      </c>
      <c r="M2924" s="46"/>
      <c r="N2924" s="47" t="s">
        <v>28534</v>
      </c>
    </row>
    <row r="2925" ht="34" customHeight="1" spans="1:14">
      <c r="A2925" s="38">
        <v>45856.6399305556</v>
      </c>
      <c r="B2925" s="39"/>
      <c r="C2925" s="39"/>
      <c r="D2925" s="39"/>
      <c r="E2925" s="39" t="s">
        <v>20811</v>
      </c>
      <c r="F2925" s="41" t="s">
        <v>20812</v>
      </c>
      <c r="G2925" s="39">
        <v>1</v>
      </c>
      <c r="H2925" s="42">
        <v>40</v>
      </c>
      <c r="I2925" s="44">
        <f>VENTAS[[#This Row],[Cantidad]]*VENTAS[[#This Row],[Precio Venta]]</f>
        <v>40</v>
      </c>
      <c r="J2925" s="42">
        <f>IF(VENTAS[[#This Row],[Nombre del Gestor]]&gt;1,VENTAS[[#This Row],[Precio Venta]]*10%,0)</f>
        <v>0</v>
      </c>
      <c r="K2925" s="42">
        <f>IFERROR(VLOOKUP(VENTAS[[#This Row],[Código del producto Vendido]],STOCK[],13,FALSE),VENTAS[[#This Row],[Precio Venta]]*0.6)-VENTAS[[#This Row],[Comisión Unitaria 10%]]</f>
        <v>29.5</v>
      </c>
      <c r="L2925" s="42">
        <f>VENTAS[[#This Row],[Cantidad]]*(VENTAS[[#This Row],[Precio Venta]]-VENTAS[[#This Row],[Costo Unitario SIN Comision]]-VENTAS[[#This Row],[Comisión Unitaria 10%]]-0.01*VENTAS[[#This Row],[Precio Venta]])</f>
        <v>10.1</v>
      </c>
      <c r="M2925" s="46"/>
      <c r="N2925" s="47" t="s">
        <v>28535</v>
      </c>
    </row>
    <row r="2926" ht="17" customHeight="1" spans="1:14">
      <c r="A2926" s="38">
        <v>45856.6399305556</v>
      </c>
      <c r="B2926" s="39"/>
      <c r="C2926" s="39"/>
      <c r="D2926" s="39"/>
      <c r="E2926" s="39" t="s">
        <v>16855</v>
      </c>
      <c r="F2926" s="41" t="s">
        <v>28536</v>
      </c>
      <c r="G2926" s="39">
        <v>1</v>
      </c>
      <c r="H2926" s="42">
        <v>15</v>
      </c>
      <c r="I2926" s="44">
        <f>VENTAS[[#This Row],[Cantidad]]*VENTAS[[#This Row],[Precio Venta]]</f>
        <v>15</v>
      </c>
      <c r="J2926" s="42">
        <f>IF(VENTAS[[#This Row],[Nombre del Gestor]]&gt;1,VENTAS[[#This Row],[Precio Venta]]*10%,0)</f>
        <v>0</v>
      </c>
      <c r="K2926" s="42">
        <f>IFERROR(VLOOKUP(VENTAS[[#This Row],[Código del producto Vendido]],STOCK[],13,FALSE),VENTAS[[#This Row],[Precio Venta]]*0.6)-VENTAS[[#This Row],[Comisión Unitaria 10%]]</f>
        <v>11.5</v>
      </c>
      <c r="L2926" s="42">
        <f>VENTAS[[#This Row],[Cantidad]]*(VENTAS[[#This Row],[Precio Venta]]-VENTAS[[#This Row],[Costo Unitario SIN Comision]]-VENTAS[[#This Row],[Comisión Unitaria 10%]]-0.01*VENTAS[[#This Row],[Precio Venta]])</f>
        <v>3.35</v>
      </c>
      <c r="M2926" s="46"/>
      <c r="N2926" s="47" t="s">
        <v>28537</v>
      </c>
    </row>
    <row r="2927" ht="34" customHeight="1" spans="1:14">
      <c r="A2927" s="38">
        <v>45856.6478819445</v>
      </c>
      <c r="B2927" s="39"/>
      <c r="C2927" s="39"/>
      <c r="D2927" s="39"/>
      <c r="E2927" s="39" t="s">
        <v>28538</v>
      </c>
      <c r="F2927" s="41" t="s">
        <v>28539</v>
      </c>
      <c r="G2927" s="39">
        <v>1</v>
      </c>
      <c r="H2927" s="42">
        <v>25</v>
      </c>
      <c r="I2927" s="44">
        <f>VENTAS[[#This Row],[Cantidad]]*VENTAS[[#This Row],[Precio Venta]]</f>
        <v>25</v>
      </c>
      <c r="J2927" s="42">
        <f>IF(VENTAS[[#This Row],[Nombre del Gestor]]&gt;1,VENTAS[[#This Row],[Precio Venta]]*10%,0)</f>
        <v>0</v>
      </c>
      <c r="K2927" s="42">
        <f>IFERROR(VLOOKUP(VENTAS[[#This Row],[Código del producto Vendido]],STOCK[],13,FALSE),VENTAS[[#This Row],[Precio Venta]]*0.6)-VENTAS[[#This Row],[Comisión Unitaria 10%]]</f>
        <v>15</v>
      </c>
      <c r="L2927" s="42">
        <f>VENTAS[[#This Row],[Cantidad]]*(VENTAS[[#This Row],[Precio Venta]]-VENTAS[[#This Row],[Costo Unitario SIN Comision]]-VENTAS[[#This Row],[Comisión Unitaria 10%]]-0.01*VENTAS[[#This Row],[Precio Venta]])</f>
        <v>9.75</v>
      </c>
      <c r="M2927" s="46"/>
      <c r="N2927" s="47" t="s">
        <v>28540</v>
      </c>
    </row>
    <row r="2928" ht="34" customHeight="1" spans="1:14">
      <c r="A2928" s="38">
        <v>45856.6478819445</v>
      </c>
      <c r="B2928" s="39"/>
      <c r="C2928" s="39"/>
      <c r="D2928" s="39"/>
      <c r="E2928" s="39" t="s">
        <v>28541</v>
      </c>
      <c r="F2928" s="41" t="s">
        <v>28542</v>
      </c>
      <c r="G2928" s="39">
        <v>1</v>
      </c>
      <c r="H2928" s="42">
        <v>20</v>
      </c>
      <c r="I2928" s="44">
        <f>VENTAS[[#This Row],[Cantidad]]*VENTAS[[#This Row],[Precio Venta]]</f>
        <v>20</v>
      </c>
      <c r="J2928" s="42">
        <f>IF(VENTAS[[#This Row],[Nombre del Gestor]]&gt;1,VENTAS[[#This Row],[Precio Venta]]*10%,0)</f>
        <v>0</v>
      </c>
      <c r="K2928" s="42">
        <f>IFERROR(VLOOKUP(VENTAS[[#This Row],[Código del producto Vendido]],STOCK[],13,FALSE),VENTAS[[#This Row],[Precio Venta]]*0.6)-VENTAS[[#This Row],[Comisión Unitaria 10%]]</f>
        <v>12</v>
      </c>
      <c r="L2928" s="42">
        <f>VENTAS[[#This Row],[Cantidad]]*(VENTAS[[#This Row],[Precio Venta]]-VENTAS[[#This Row],[Costo Unitario SIN Comision]]-VENTAS[[#This Row],[Comisión Unitaria 10%]]-0.01*VENTAS[[#This Row],[Precio Venta]])</f>
        <v>7.8</v>
      </c>
      <c r="M2928" s="46"/>
      <c r="N2928" s="47" t="s">
        <v>28543</v>
      </c>
    </row>
    <row r="2929" ht="17" customHeight="1" spans="1:14">
      <c r="A2929" s="38">
        <v>45856.6516319444</v>
      </c>
      <c r="B2929" s="39"/>
      <c r="C2929" s="39"/>
      <c r="D2929" s="39"/>
      <c r="E2929" s="39" t="s">
        <v>28544</v>
      </c>
      <c r="F2929" s="41" t="s">
        <v>28545</v>
      </c>
      <c r="G2929" s="39">
        <v>1</v>
      </c>
      <c r="H2929" s="42">
        <v>20</v>
      </c>
      <c r="I2929" s="44">
        <f>VENTAS[[#This Row],[Cantidad]]*VENTAS[[#This Row],[Precio Venta]]</f>
        <v>20</v>
      </c>
      <c r="J2929" s="42">
        <f>IF(VENTAS[[#This Row],[Nombre del Gestor]]&gt;1,VENTAS[[#This Row],[Precio Venta]]*10%,0)</f>
        <v>0</v>
      </c>
      <c r="K2929" s="42">
        <f>IFERROR(VLOOKUP(VENTAS[[#This Row],[Código del producto Vendido]],STOCK[],13,FALSE),VENTAS[[#This Row],[Precio Venta]]*0.6)-VENTAS[[#This Row],[Comisión Unitaria 10%]]</f>
        <v>12</v>
      </c>
      <c r="L2929" s="42">
        <f>VENTAS[[#This Row],[Cantidad]]*(VENTAS[[#This Row],[Precio Venta]]-VENTAS[[#This Row],[Costo Unitario SIN Comision]]-VENTAS[[#This Row],[Comisión Unitaria 10%]]-0.01*VENTAS[[#This Row],[Precio Venta]])</f>
        <v>7.8</v>
      </c>
      <c r="M2929" s="46"/>
      <c r="N2929" s="47" t="s">
        <v>28546</v>
      </c>
    </row>
    <row r="2930" ht="34" customHeight="1" spans="1:14">
      <c r="A2930" s="38">
        <v>45856.6541666667</v>
      </c>
      <c r="B2930" s="39"/>
      <c r="C2930" s="39"/>
      <c r="D2930" s="39"/>
      <c r="E2930" s="39" t="s">
        <v>20469</v>
      </c>
      <c r="F2930" s="41" t="s">
        <v>20470</v>
      </c>
      <c r="G2930" s="39">
        <v>1</v>
      </c>
      <c r="H2930" s="42">
        <v>30</v>
      </c>
      <c r="I2930" s="44">
        <f>VENTAS[[#This Row],[Cantidad]]*VENTAS[[#This Row],[Precio Venta]]</f>
        <v>30</v>
      </c>
      <c r="J2930" s="42">
        <f>IF(VENTAS[[#This Row],[Nombre del Gestor]]&gt;1,VENTAS[[#This Row],[Precio Venta]]*10%,0)</f>
        <v>0</v>
      </c>
      <c r="K2930" s="42">
        <f>IFERROR(VLOOKUP(VENTAS[[#This Row],[Código del producto Vendido]],STOCK[],13,FALSE),VENTAS[[#This Row],[Precio Venta]]*0.6)-VENTAS[[#This Row],[Comisión Unitaria 10%]]</f>
        <v>15</v>
      </c>
      <c r="L2930" s="42">
        <f>VENTAS[[#This Row],[Cantidad]]*(VENTAS[[#This Row],[Precio Venta]]-VENTAS[[#This Row],[Costo Unitario SIN Comision]]-VENTAS[[#This Row],[Comisión Unitaria 10%]]-0.01*VENTAS[[#This Row],[Precio Venta]])</f>
        <v>14.7</v>
      </c>
      <c r="M2930" s="46"/>
      <c r="N2930" s="47" t="s">
        <v>28547</v>
      </c>
    </row>
    <row r="2931" ht="17" customHeight="1" spans="1:14">
      <c r="A2931" s="38">
        <v>45856.6541666667</v>
      </c>
      <c r="B2931" s="39"/>
      <c r="C2931" s="39"/>
      <c r="D2931" s="39"/>
      <c r="E2931" s="39" t="s">
        <v>20567</v>
      </c>
      <c r="F2931" s="41" t="s">
        <v>20568</v>
      </c>
      <c r="G2931" s="39">
        <v>1</v>
      </c>
      <c r="H2931" s="42">
        <v>30</v>
      </c>
      <c r="I2931" s="44">
        <f>VENTAS[[#This Row],[Cantidad]]*VENTAS[[#This Row],[Precio Venta]]</f>
        <v>30</v>
      </c>
      <c r="J2931" s="42">
        <f>IF(VENTAS[[#This Row],[Nombre del Gestor]]&gt;1,VENTAS[[#This Row],[Precio Venta]]*10%,0)</f>
        <v>0</v>
      </c>
      <c r="K2931" s="42">
        <f>IFERROR(VLOOKUP(VENTAS[[#This Row],[Código del producto Vendido]],STOCK[],13,FALSE),VENTAS[[#This Row],[Precio Venta]]*0.6)-VENTAS[[#This Row],[Comisión Unitaria 10%]]</f>
        <v>15</v>
      </c>
      <c r="L2931" s="42">
        <f>VENTAS[[#This Row],[Cantidad]]*(VENTAS[[#This Row],[Precio Venta]]-VENTAS[[#This Row],[Costo Unitario SIN Comision]]-VENTAS[[#This Row],[Comisión Unitaria 10%]]-0.01*VENTAS[[#This Row],[Precio Venta]])</f>
        <v>14.7</v>
      </c>
      <c r="M2931" s="46"/>
      <c r="N2931" s="47" t="s">
        <v>28548</v>
      </c>
    </row>
    <row r="2932" ht="34" customHeight="1" spans="1:14">
      <c r="A2932" s="38">
        <v>45856.6554398148</v>
      </c>
      <c r="B2932" s="39"/>
      <c r="C2932" s="39"/>
      <c r="D2932" s="39"/>
      <c r="E2932" s="39" t="s">
        <v>28549</v>
      </c>
      <c r="F2932" s="41" t="s">
        <v>28550</v>
      </c>
      <c r="G2932" s="39">
        <v>1</v>
      </c>
      <c r="H2932" s="42">
        <v>30</v>
      </c>
      <c r="I2932" s="44">
        <f>VENTAS[[#This Row],[Cantidad]]*VENTAS[[#This Row],[Precio Venta]]</f>
        <v>30</v>
      </c>
      <c r="J2932" s="42">
        <f>IF(VENTAS[[#This Row],[Nombre del Gestor]]&gt;1,VENTAS[[#This Row],[Precio Venta]]*10%,0)</f>
        <v>0</v>
      </c>
      <c r="K2932" s="42">
        <f>IFERROR(VLOOKUP(VENTAS[[#This Row],[Código del producto Vendido]],STOCK[],13,FALSE),VENTAS[[#This Row],[Precio Venta]]*0.6)-VENTAS[[#This Row],[Comisión Unitaria 10%]]</f>
        <v>18</v>
      </c>
      <c r="L2932" s="42">
        <f>VENTAS[[#This Row],[Cantidad]]*(VENTAS[[#This Row],[Precio Venta]]-VENTAS[[#This Row],[Costo Unitario SIN Comision]]-VENTAS[[#This Row],[Comisión Unitaria 10%]]-0.01*VENTAS[[#This Row],[Precio Venta]])</f>
        <v>11.7</v>
      </c>
      <c r="M2932" s="46"/>
      <c r="N2932" s="47" t="s">
        <v>28551</v>
      </c>
    </row>
    <row r="2933" ht="34" customHeight="1" spans="1:14">
      <c r="A2933" s="38">
        <v>45856.7409375</v>
      </c>
      <c r="B2933" s="39"/>
      <c r="C2933" s="39"/>
      <c r="D2933" s="39" t="s">
        <v>25960</v>
      </c>
      <c r="E2933" s="39" t="s">
        <v>28552</v>
      </c>
      <c r="F2933" s="41" t="s">
        <v>28553</v>
      </c>
      <c r="G2933" s="39">
        <v>1</v>
      </c>
      <c r="H2933" s="42">
        <v>35</v>
      </c>
      <c r="I2933" s="44">
        <f>VENTAS[[#This Row],[Cantidad]]*VENTAS[[#This Row],[Precio Venta]]</f>
        <v>35</v>
      </c>
      <c r="J2933" s="42">
        <f>IF(VENTAS[[#This Row],[Nombre del Gestor]]&gt;1,VENTAS[[#This Row],[Precio Venta]]*10%,0)</f>
        <v>3.5</v>
      </c>
      <c r="K2933" s="42">
        <f>IFERROR(VLOOKUP(VENTAS[[#This Row],[Código del producto Vendido]],STOCK[],13,FALSE),VENTAS[[#This Row],[Precio Venta]]*0.6)-VENTAS[[#This Row],[Comisión Unitaria 10%]]</f>
        <v>17.5</v>
      </c>
      <c r="L2933" s="42">
        <f>VENTAS[[#This Row],[Cantidad]]*(VENTAS[[#This Row],[Precio Venta]]-VENTAS[[#This Row],[Costo Unitario SIN Comision]]-VENTAS[[#This Row],[Comisión Unitaria 10%]]-0.01*VENTAS[[#This Row],[Precio Venta]])</f>
        <v>13.65</v>
      </c>
      <c r="M2933" s="46"/>
      <c r="N2933" s="47" t="s">
        <v>28554</v>
      </c>
    </row>
    <row r="2934" ht="17" customHeight="1" spans="1:14">
      <c r="A2934" s="38">
        <v>45857.4367361111</v>
      </c>
      <c r="B2934" s="39"/>
      <c r="C2934" s="39"/>
      <c r="D2934" s="39"/>
      <c r="E2934" s="39" t="s">
        <v>18844</v>
      </c>
      <c r="F2934" s="41" t="s">
        <v>18843</v>
      </c>
      <c r="G2934" s="39">
        <v>1</v>
      </c>
      <c r="H2934" s="42">
        <v>40</v>
      </c>
      <c r="I2934" s="44">
        <f>VENTAS[[#This Row],[Cantidad]]*VENTAS[[#This Row],[Precio Venta]]</f>
        <v>40</v>
      </c>
      <c r="J2934" s="42">
        <f>IF(VENTAS[[#This Row],[Nombre del Gestor]]&gt;1,VENTAS[[#This Row],[Precio Venta]]*10%,0)</f>
        <v>0</v>
      </c>
      <c r="K2934" s="42">
        <f>IFERROR(VLOOKUP(VENTAS[[#This Row],[Código del producto Vendido]],STOCK[],13,FALSE),VENTAS[[#This Row],[Precio Venta]]*0.6)-VENTAS[[#This Row],[Comisión Unitaria 10%]]</f>
        <v>20.98</v>
      </c>
      <c r="L2934" s="42">
        <f>VENTAS[[#This Row],[Cantidad]]*(VENTAS[[#This Row],[Precio Venta]]-VENTAS[[#This Row],[Costo Unitario SIN Comision]]-VENTAS[[#This Row],[Comisión Unitaria 10%]]-0.01*VENTAS[[#This Row],[Precio Venta]])</f>
        <v>18.62</v>
      </c>
      <c r="M2934" s="46"/>
      <c r="N2934" s="47" t="s">
        <v>28555</v>
      </c>
    </row>
    <row r="2935" ht="34" customHeight="1" spans="1:14">
      <c r="A2935" s="38">
        <v>45857.4372106482</v>
      </c>
      <c r="B2935" s="39"/>
      <c r="C2935" s="39"/>
      <c r="D2935" s="39" t="s">
        <v>25960</v>
      </c>
      <c r="E2935" s="39" t="s">
        <v>20781</v>
      </c>
      <c r="F2935" s="41" t="s">
        <v>20779</v>
      </c>
      <c r="G2935" s="39">
        <v>1</v>
      </c>
      <c r="H2935" s="42">
        <v>30</v>
      </c>
      <c r="I2935" s="44">
        <f>VENTAS[[#This Row],[Cantidad]]*VENTAS[[#This Row],[Precio Venta]]</f>
        <v>30</v>
      </c>
      <c r="J2935" s="42">
        <f>IF(VENTAS[[#This Row],[Nombre del Gestor]]&gt;1,VENTAS[[#This Row],[Precio Venta]]*10%,0)</f>
        <v>3</v>
      </c>
      <c r="K2935" s="42">
        <f>IFERROR(VLOOKUP(VENTAS[[#This Row],[Código del producto Vendido]],STOCK[],13,FALSE),VENTAS[[#This Row],[Precio Venta]]*0.6)-VENTAS[[#This Row],[Comisión Unitaria 10%]]</f>
        <v>17.95</v>
      </c>
      <c r="L2935" s="42">
        <f>VENTAS[[#This Row],[Cantidad]]*(VENTAS[[#This Row],[Precio Venta]]-VENTAS[[#This Row],[Costo Unitario SIN Comision]]-VENTAS[[#This Row],[Comisión Unitaria 10%]]-0.01*VENTAS[[#This Row],[Precio Venta]])</f>
        <v>8.75</v>
      </c>
      <c r="M2935" s="46"/>
      <c r="N2935" s="47" t="s">
        <v>28556</v>
      </c>
    </row>
    <row r="2936" ht="17" customHeight="1" spans="1:14">
      <c r="A2936" s="38">
        <v>45857.4377430555</v>
      </c>
      <c r="B2936" s="39"/>
      <c r="C2936" s="39"/>
      <c r="D2936" s="39" t="s">
        <v>25960</v>
      </c>
      <c r="E2936" s="39" t="s">
        <v>19836</v>
      </c>
      <c r="F2936" s="41" t="s">
        <v>21519</v>
      </c>
      <c r="G2936" s="39">
        <v>1</v>
      </c>
      <c r="H2936" s="42">
        <v>25</v>
      </c>
      <c r="I2936" s="44">
        <f>VENTAS[[#This Row],[Cantidad]]*VENTAS[[#This Row],[Precio Venta]]</f>
        <v>25</v>
      </c>
      <c r="J2936" s="42">
        <f>IF(VENTAS[[#This Row],[Nombre del Gestor]]&gt;1,VENTAS[[#This Row],[Precio Venta]]*10%,0)</f>
        <v>2.5</v>
      </c>
      <c r="K2936" s="42">
        <f>IFERROR(VLOOKUP(VENTAS[[#This Row],[Código del producto Vendido]],STOCK[],13,FALSE),VENTAS[[#This Row],[Precio Venta]]*0.6)-VENTAS[[#This Row],[Comisión Unitaria 10%]]</f>
        <v>12</v>
      </c>
      <c r="L2936" s="42">
        <f>VENTAS[[#This Row],[Cantidad]]*(VENTAS[[#This Row],[Precio Venta]]-VENTAS[[#This Row],[Costo Unitario SIN Comision]]-VENTAS[[#This Row],[Comisión Unitaria 10%]]-0.01*VENTAS[[#This Row],[Precio Venta]])</f>
        <v>10.25</v>
      </c>
      <c r="M2936" s="46"/>
      <c r="N2936" s="47" t="s">
        <v>28557</v>
      </c>
    </row>
    <row r="2937" ht="34" customHeight="1" spans="1:14">
      <c r="A2937" s="38">
        <v>45857.5148842593</v>
      </c>
      <c r="B2937" s="39"/>
      <c r="C2937" s="39"/>
      <c r="D2937" s="39" t="s">
        <v>28163</v>
      </c>
      <c r="E2937" s="39" t="s">
        <v>22108</v>
      </c>
      <c r="F2937" s="41" t="s">
        <v>22109</v>
      </c>
      <c r="G2937" s="39">
        <v>1</v>
      </c>
      <c r="H2937" s="42">
        <v>40</v>
      </c>
      <c r="I2937" s="44">
        <f>VENTAS[[#This Row],[Cantidad]]*VENTAS[[#This Row],[Precio Venta]]</f>
        <v>40</v>
      </c>
      <c r="J2937" s="42">
        <f>IF(VENTAS[[#This Row],[Nombre del Gestor]]&gt;1,VENTAS[[#This Row],[Precio Venta]]*10%,0)</f>
        <v>4</v>
      </c>
      <c r="K2937" s="42">
        <f>IFERROR(VLOOKUP(VENTAS[[#This Row],[Código del producto Vendido]],STOCK[],13,FALSE),VENTAS[[#This Row],[Precio Venta]]*0.6)-VENTAS[[#This Row],[Comisión Unitaria 10%]]</f>
        <v>12</v>
      </c>
      <c r="L2937" s="42">
        <f>VENTAS[[#This Row],[Cantidad]]*(VENTAS[[#This Row],[Precio Venta]]-VENTAS[[#This Row],[Costo Unitario SIN Comision]]-VENTAS[[#This Row],[Comisión Unitaria 10%]]-0.01*VENTAS[[#This Row],[Precio Venta]])</f>
        <v>23.6</v>
      </c>
      <c r="M2937" s="46"/>
      <c r="N2937" s="47" t="s">
        <v>28558</v>
      </c>
    </row>
    <row r="2938" ht="34" customHeight="1" spans="1:14">
      <c r="A2938" s="38">
        <v>45857.5390856482</v>
      </c>
      <c r="B2938" s="39"/>
      <c r="C2938" s="39"/>
      <c r="D2938" s="39"/>
      <c r="E2938" s="39" t="s">
        <v>17585</v>
      </c>
      <c r="F2938" s="41" t="s">
        <v>28369</v>
      </c>
      <c r="G2938" s="39">
        <v>1</v>
      </c>
      <c r="H2938" s="42">
        <v>20</v>
      </c>
      <c r="I2938" s="44">
        <f>VENTAS[[#This Row],[Cantidad]]*VENTAS[[#This Row],[Precio Venta]]</f>
        <v>20</v>
      </c>
      <c r="J2938" s="42">
        <f>IF(VENTAS[[#This Row],[Nombre del Gestor]]&gt;1,VENTAS[[#This Row],[Precio Venta]]*10%,0)</f>
        <v>0</v>
      </c>
      <c r="K2938" s="42">
        <f>IFERROR(VLOOKUP(VENTAS[[#This Row],[Código del producto Vendido]],STOCK[],13,FALSE),VENTAS[[#This Row],[Precio Venta]]*0.6)-VENTAS[[#This Row],[Comisión Unitaria 10%]]</f>
        <v>10.55</v>
      </c>
      <c r="L2938" s="42">
        <f>VENTAS[[#This Row],[Cantidad]]*(VENTAS[[#This Row],[Precio Venta]]-VENTAS[[#This Row],[Costo Unitario SIN Comision]]-VENTAS[[#This Row],[Comisión Unitaria 10%]]-0.01*VENTAS[[#This Row],[Precio Venta]])</f>
        <v>9.25</v>
      </c>
      <c r="M2938" s="46"/>
      <c r="N2938" s="47" t="s">
        <v>28559</v>
      </c>
    </row>
    <row r="2939" ht="17" customHeight="1" spans="1:14">
      <c r="A2939" s="38">
        <v>45857.5390856482</v>
      </c>
      <c r="B2939" s="39"/>
      <c r="C2939" s="39"/>
      <c r="D2939" s="39"/>
      <c r="E2939" s="39" t="s">
        <v>20838</v>
      </c>
      <c r="F2939" s="41" t="s">
        <v>20839</v>
      </c>
      <c r="G2939" s="39">
        <v>1</v>
      </c>
      <c r="H2939" s="42">
        <v>40</v>
      </c>
      <c r="I2939" s="44">
        <f>VENTAS[[#This Row],[Cantidad]]*VENTAS[[#This Row],[Precio Venta]]</f>
        <v>40</v>
      </c>
      <c r="J2939" s="42">
        <f>IF(VENTAS[[#This Row],[Nombre del Gestor]]&gt;1,VENTAS[[#This Row],[Precio Venta]]*10%,0)</f>
        <v>0</v>
      </c>
      <c r="K2939" s="42">
        <f>IFERROR(VLOOKUP(VENTAS[[#This Row],[Código del producto Vendido]],STOCK[],13,FALSE),VENTAS[[#This Row],[Precio Venta]]*0.6)-VENTAS[[#This Row],[Comisión Unitaria 10%]]</f>
        <v>19.99</v>
      </c>
      <c r="L2939" s="42">
        <f>VENTAS[[#This Row],[Cantidad]]*(VENTAS[[#This Row],[Precio Venta]]-VENTAS[[#This Row],[Costo Unitario SIN Comision]]-VENTAS[[#This Row],[Comisión Unitaria 10%]]-0.01*VENTAS[[#This Row],[Precio Venta]])</f>
        <v>19.61</v>
      </c>
      <c r="M2939" s="46"/>
      <c r="N2939" s="47" t="s">
        <v>28560</v>
      </c>
    </row>
    <row r="2940" ht="34" customHeight="1" spans="1:14">
      <c r="A2940" s="38">
        <v>45857.5831944444</v>
      </c>
      <c r="B2940" s="39"/>
      <c r="C2940" s="39"/>
      <c r="D2940" s="39"/>
      <c r="E2940" s="39" t="s">
        <v>20205</v>
      </c>
      <c r="F2940" s="41" t="s">
        <v>28561</v>
      </c>
      <c r="G2940" s="39">
        <v>1</v>
      </c>
      <c r="H2940" s="42">
        <v>35</v>
      </c>
      <c r="I2940" s="44">
        <f>VENTAS[[#This Row],[Cantidad]]*VENTAS[[#This Row],[Precio Venta]]</f>
        <v>35</v>
      </c>
      <c r="J2940" s="42">
        <f>IF(VENTAS[[#This Row],[Nombre del Gestor]]&gt;1,VENTAS[[#This Row],[Precio Venta]]*10%,0)</f>
        <v>0</v>
      </c>
      <c r="K2940" s="42">
        <f>IFERROR(VLOOKUP(VENTAS[[#This Row],[Código del producto Vendido]],STOCK[],13,FALSE),VENTAS[[#This Row],[Precio Venta]]*0.6)-VENTAS[[#This Row],[Comisión Unitaria 10%]]</f>
        <v>28.5</v>
      </c>
      <c r="L2940" s="42">
        <f>VENTAS[[#This Row],[Cantidad]]*(VENTAS[[#This Row],[Precio Venta]]-VENTAS[[#This Row],[Costo Unitario SIN Comision]]-VENTAS[[#This Row],[Comisión Unitaria 10%]]-0.01*VENTAS[[#This Row],[Precio Venta]])</f>
        <v>6.15</v>
      </c>
      <c r="M2940" s="46"/>
      <c r="N2940" s="47" t="s">
        <v>28562</v>
      </c>
    </row>
    <row r="2941" ht="17" customHeight="1" spans="1:14">
      <c r="A2941" s="38">
        <v>45857.5831944444</v>
      </c>
      <c r="B2941" s="39"/>
      <c r="C2941" s="39"/>
      <c r="D2941" s="39"/>
      <c r="E2941" s="39" t="s">
        <v>19900</v>
      </c>
      <c r="F2941" s="41" t="s">
        <v>28563</v>
      </c>
      <c r="G2941" s="39">
        <v>1</v>
      </c>
      <c r="H2941" s="42">
        <v>20</v>
      </c>
      <c r="I2941" s="44">
        <f>VENTAS[[#This Row],[Cantidad]]*VENTAS[[#This Row],[Precio Venta]]</f>
        <v>20</v>
      </c>
      <c r="J2941" s="42">
        <f>IF(VENTAS[[#This Row],[Nombre del Gestor]]&gt;1,VENTAS[[#This Row],[Precio Venta]]*10%,0)</f>
        <v>0</v>
      </c>
      <c r="K2941" s="42">
        <f>IFERROR(VLOOKUP(VENTAS[[#This Row],[Código del producto Vendido]],STOCK[],13,FALSE),VENTAS[[#This Row],[Precio Venta]]*0.6)-VENTAS[[#This Row],[Comisión Unitaria 10%]]</f>
        <v>7.8</v>
      </c>
      <c r="L2941" s="42">
        <f>VENTAS[[#This Row],[Cantidad]]*(VENTAS[[#This Row],[Precio Venta]]-VENTAS[[#This Row],[Costo Unitario SIN Comision]]-VENTAS[[#This Row],[Comisión Unitaria 10%]]-0.01*VENTAS[[#This Row],[Precio Venta]])</f>
        <v>12</v>
      </c>
      <c r="M2941" s="46"/>
      <c r="N2941" s="47" t="s">
        <v>28564</v>
      </c>
    </row>
    <row r="2942" ht="34" customHeight="1" spans="1:14">
      <c r="A2942" s="38">
        <v>45857.5831944444</v>
      </c>
      <c r="B2942" s="39"/>
      <c r="C2942" s="39"/>
      <c r="D2942" s="39"/>
      <c r="E2942" s="39" t="s">
        <v>28565</v>
      </c>
      <c r="F2942" s="41" t="s">
        <v>28566</v>
      </c>
      <c r="G2942" s="39">
        <v>1</v>
      </c>
      <c r="H2942" s="42">
        <v>30</v>
      </c>
      <c r="I2942" s="44">
        <f>VENTAS[[#This Row],[Cantidad]]*VENTAS[[#This Row],[Precio Venta]]</f>
        <v>30</v>
      </c>
      <c r="J2942" s="42">
        <f>IF(VENTAS[[#This Row],[Nombre del Gestor]]&gt;1,VENTAS[[#This Row],[Precio Venta]]*10%,0)</f>
        <v>0</v>
      </c>
      <c r="K2942" s="42">
        <f>IFERROR(VLOOKUP(VENTAS[[#This Row],[Código del producto Vendido]],STOCK[],13,FALSE),VENTAS[[#This Row],[Precio Venta]]*0.6)-VENTAS[[#This Row],[Comisión Unitaria 10%]]</f>
        <v>14.5</v>
      </c>
      <c r="L2942" s="42">
        <f>VENTAS[[#This Row],[Cantidad]]*(VENTAS[[#This Row],[Precio Venta]]-VENTAS[[#This Row],[Costo Unitario SIN Comision]]-VENTAS[[#This Row],[Comisión Unitaria 10%]]-0.01*VENTAS[[#This Row],[Precio Venta]])</f>
        <v>15.2</v>
      </c>
      <c r="M2942" s="46"/>
      <c r="N2942" s="47" t="s">
        <v>28567</v>
      </c>
    </row>
    <row r="2943" ht="34" customHeight="1" spans="1:14">
      <c r="A2943" s="38">
        <v>45857.5831944444</v>
      </c>
      <c r="B2943" s="39"/>
      <c r="C2943" s="39"/>
      <c r="D2943" s="39"/>
      <c r="E2943" s="39" t="s">
        <v>21650</v>
      </c>
      <c r="F2943" s="41" t="s">
        <v>21457</v>
      </c>
      <c r="G2943" s="39">
        <v>1</v>
      </c>
      <c r="H2943" s="42">
        <v>30</v>
      </c>
      <c r="I2943" s="44">
        <f>VENTAS[[#This Row],[Cantidad]]*VENTAS[[#This Row],[Precio Venta]]</f>
        <v>30</v>
      </c>
      <c r="J2943" s="42">
        <f>IF(VENTAS[[#This Row],[Nombre del Gestor]]&gt;1,VENTAS[[#This Row],[Precio Venta]]*10%,0)</f>
        <v>0</v>
      </c>
      <c r="K2943" s="42">
        <f>IFERROR(VLOOKUP(VENTAS[[#This Row],[Código del producto Vendido]],STOCK[],13,FALSE),VENTAS[[#This Row],[Precio Venta]]*0.6)-VENTAS[[#This Row],[Comisión Unitaria 10%]]</f>
        <v>16.94</v>
      </c>
      <c r="L2943" s="42">
        <f>VENTAS[[#This Row],[Cantidad]]*(VENTAS[[#This Row],[Precio Venta]]-VENTAS[[#This Row],[Costo Unitario SIN Comision]]-VENTAS[[#This Row],[Comisión Unitaria 10%]]-0.01*VENTAS[[#This Row],[Precio Venta]])</f>
        <v>12.76</v>
      </c>
      <c r="M2943" s="46"/>
      <c r="N2943" s="47" t="s">
        <v>28568</v>
      </c>
    </row>
    <row r="2944" ht="17" customHeight="1" spans="1:14">
      <c r="A2944" s="38">
        <v>45857.5831944444</v>
      </c>
      <c r="B2944" s="39"/>
      <c r="C2944" s="39"/>
      <c r="D2944" s="39"/>
      <c r="E2944" s="39" t="s">
        <v>28502</v>
      </c>
      <c r="F2944" s="41" t="s">
        <v>28503</v>
      </c>
      <c r="G2944" s="39">
        <v>1</v>
      </c>
      <c r="H2944" s="42">
        <v>20</v>
      </c>
      <c r="I2944" s="44">
        <f>VENTAS[[#This Row],[Cantidad]]*VENTAS[[#This Row],[Precio Venta]]</f>
        <v>20</v>
      </c>
      <c r="J2944" s="42">
        <f>IF(VENTAS[[#This Row],[Nombre del Gestor]]&gt;1,VENTAS[[#This Row],[Precio Venta]]*10%,0)</f>
        <v>0</v>
      </c>
      <c r="K2944" s="42">
        <f>IFERROR(VLOOKUP(VENTAS[[#This Row],[Código del producto Vendido]],STOCK[],13,FALSE),VENTAS[[#This Row],[Precio Venta]]*0.6)-VENTAS[[#This Row],[Comisión Unitaria 10%]]</f>
        <v>12</v>
      </c>
      <c r="L2944" s="42">
        <f>VENTAS[[#This Row],[Cantidad]]*(VENTAS[[#This Row],[Precio Venta]]-VENTAS[[#This Row],[Costo Unitario SIN Comision]]-VENTAS[[#This Row],[Comisión Unitaria 10%]]-0.01*VENTAS[[#This Row],[Precio Venta]])</f>
        <v>7.8</v>
      </c>
      <c r="M2944" s="46"/>
      <c r="N2944" s="47" t="s">
        <v>28569</v>
      </c>
    </row>
    <row r="2945" ht="34" customHeight="1" spans="1:14">
      <c r="A2945" s="38">
        <v>45857.5831944444</v>
      </c>
      <c r="B2945" s="39"/>
      <c r="C2945" s="39"/>
      <c r="D2945" s="39"/>
      <c r="E2945" s="39" t="s">
        <v>28570</v>
      </c>
      <c r="F2945" s="41" t="s">
        <v>21270</v>
      </c>
      <c r="G2945" s="39">
        <v>1</v>
      </c>
      <c r="H2945" s="42">
        <v>28</v>
      </c>
      <c r="I2945" s="44">
        <f>VENTAS[[#This Row],[Cantidad]]*VENTAS[[#This Row],[Precio Venta]]</f>
        <v>28</v>
      </c>
      <c r="J2945" s="42">
        <f>IF(VENTAS[[#This Row],[Nombre del Gestor]]&gt;1,VENTAS[[#This Row],[Precio Venta]]*10%,0)</f>
        <v>0</v>
      </c>
      <c r="K2945" s="42">
        <f>IFERROR(VLOOKUP(VENTAS[[#This Row],[Código del producto Vendido]],STOCK[],13,FALSE),VENTAS[[#This Row],[Precio Venta]]*0.6)-VENTAS[[#This Row],[Comisión Unitaria 10%]]</f>
        <v>16.8</v>
      </c>
      <c r="L2945" s="42">
        <f>VENTAS[[#This Row],[Cantidad]]*(VENTAS[[#This Row],[Precio Venta]]-VENTAS[[#This Row],[Costo Unitario SIN Comision]]-VENTAS[[#This Row],[Comisión Unitaria 10%]]-0.01*VENTAS[[#This Row],[Precio Venta]])</f>
        <v>10.92</v>
      </c>
      <c r="M2945" s="46"/>
      <c r="N2945" s="47" t="s">
        <v>28571</v>
      </c>
    </row>
    <row r="2946" ht="17" customHeight="1" spans="1:14">
      <c r="A2946" s="38">
        <v>45857.5831944444</v>
      </c>
      <c r="B2946" s="39"/>
      <c r="C2946" s="39"/>
      <c r="D2946" s="39"/>
      <c r="E2946" s="39" t="s">
        <v>27955</v>
      </c>
      <c r="F2946" s="41" t="s">
        <v>20466</v>
      </c>
      <c r="G2946" s="39">
        <v>1</v>
      </c>
      <c r="H2946" s="42">
        <v>35</v>
      </c>
      <c r="I2946" s="44">
        <f>VENTAS[[#This Row],[Cantidad]]*VENTAS[[#This Row],[Precio Venta]]</f>
        <v>35</v>
      </c>
      <c r="J2946" s="42">
        <f>IF(VENTAS[[#This Row],[Nombre del Gestor]]&gt;1,VENTAS[[#This Row],[Precio Venta]]*10%,0)</f>
        <v>0</v>
      </c>
      <c r="K2946" s="42">
        <f>IFERROR(VLOOKUP(VENTAS[[#This Row],[Código del producto Vendido]],STOCK[],13,FALSE),VENTAS[[#This Row],[Precio Venta]]*0.6)-VENTAS[[#This Row],[Comisión Unitaria 10%]]</f>
        <v>21</v>
      </c>
      <c r="L2946" s="42">
        <f>VENTAS[[#This Row],[Cantidad]]*(VENTAS[[#This Row],[Precio Venta]]-VENTAS[[#This Row],[Costo Unitario SIN Comision]]-VENTAS[[#This Row],[Comisión Unitaria 10%]]-0.01*VENTAS[[#This Row],[Precio Venta]])</f>
        <v>13.65</v>
      </c>
      <c r="M2946" s="46"/>
      <c r="N2946" s="47" t="s">
        <v>28572</v>
      </c>
    </row>
    <row r="2947" ht="34" customHeight="1" spans="1:14">
      <c r="A2947" s="38">
        <v>45857.5831944444</v>
      </c>
      <c r="B2947" s="39"/>
      <c r="C2947" s="39"/>
      <c r="D2947" s="39"/>
      <c r="E2947" s="39" t="s">
        <v>19416</v>
      </c>
      <c r="F2947" s="41" t="s">
        <v>28573</v>
      </c>
      <c r="G2947" s="39">
        <v>1</v>
      </c>
      <c r="H2947" s="42">
        <v>20</v>
      </c>
      <c r="I2947" s="44">
        <f>VENTAS[[#This Row],[Cantidad]]*VENTAS[[#This Row],[Precio Venta]]</f>
        <v>20</v>
      </c>
      <c r="J2947" s="42">
        <f>IF(VENTAS[[#This Row],[Nombre del Gestor]]&gt;1,VENTAS[[#This Row],[Precio Venta]]*10%,0)</f>
        <v>0</v>
      </c>
      <c r="K2947" s="42">
        <f>IFERROR(VLOOKUP(VENTAS[[#This Row],[Código del producto Vendido]],STOCK[],13,FALSE),VENTAS[[#This Row],[Precio Venta]]*0.6)-VENTAS[[#This Row],[Comisión Unitaria 10%]]</f>
        <v>14</v>
      </c>
      <c r="L2947" s="42">
        <f>VENTAS[[#This Row],[Cantidad]]*(VENTAS[[#This Row],[Precio Venta]]-VENTAS[[#This Row],[Costo Unitario SIN Comision]]-VENTAS[[#This Row],[Comisión Unitaria 10%]]-0.01*VENTAS[[#This Row],[Precio Venta]])</f>
        <v>5.8</v>
      </c>
      <c r="M2947" s="46"/>
      <c r="N2947" s="47" t="s">
        <v>28574</v>
      </c>
    </row>
    <row r="2948" ht="34" customHeight="1" spans="1:14">
      <c r="A2948" s="38">
        <v>45857.5831944444</v>
      </c>
      <c r="B2948" s="39"/>
      <c r="C2948" s="39"/>
      <c r="D2948" s="39"/>
      <c r="E2948" s="39" t="s">
        <v>28575</v>
      </c>
      <c r="F2948" s="41" t="s">
        <v>28576</v>
      </c>
      <c r="G2948" s="39">
        <v>1</v>
      </c>
      <c r="H2948" s="42">
        <v>35</v>
      </c>
      <c r="I2948" s="44">
        <f>VENTAS[[#This Row],[Cantidad]]*VENTAS[[#This Row],[Precio Venta]]</f>
        <v>35</v>
      </c>
      <c r="J2948" s="42">
        <f>IF(VENTAS[[#This Row],[Nombre del Gestor]]&gt;1,VENTAS[[#This Row],[Precio Venta]]*10%,0)</f>
        <v>0</v>
      </c>
      <c r="K2948" s="42">
        <f>IFERROR(VLOOKUP(VENTAS[[#This Row],[Código del producto Vendido]],STOCK[],13,FALSE),VENTAS[[#This Row],[Precio Venta]]*0.6)-VENTAS[[#This Row],[Comisión Unitaria 10%]]</f>
        <v>21</v>
      </c>
      <c r="L2948" s="42">
        <f>VENTAS[[#This Row],[Cantidad]]*(VENTAS[[#This Row],[Precio Venta]]-VENTAS[[#This Row],[Costo Unitario SIN Comision]]-VENTAS[[#This Row],[Comisión Unitaria 10%]]-0.01*VENTAS[[#This Row],[Precio Venta]])</f>
        <v>13.65</v>
      </c>
      <c r="M2948" s="46"/>
      <c r="N2948" s="47" t="s">
        <v>28577</v>
      </c>
    </row>
    <row r="2949" ht="17" customHeight="1" spans="1:14">
      <c r="A2949" s="38">
        <v>45857.5831944444</v>
      </c>
      <c r="B2949" s="39"/>
      <c r="C2949" s="39"/>
      <c r="D2949" s="39"/>
      <c r="E2949" s="39" t="s">
        <v>28578</v>
      </c>
      <c r="F2949" s="41" t="s">
        <v>28579</v>
      </c>
      <c r="G2949" s="39">
        <v>1</v>
      </c>
      <c r="H2949" s="42">
        <v>35</v>
      </c>
      <c r="I2949" s="44">
        <f>VENTAS[[#This Row],[Cantidad]]*VENTAS[[#This Row],[Precio Venta]]</f>
        <v>35</v>
      </c>
      <c r="J2949" s="42">
        <f>IF(VENTAS[[#This Row],[Nombre del Gestor]]&gt;1,VENTAS[[#This Row],[Precio Venta]]*10%,0)</f>
        <v>0</v>
      </c>
      <c r="K2949" s="42">
        <f>IFERROR(VLOOKUP(VENTAS[[#This Row],[Código del producto Vendido]],STOCK[],13,FALSE),VENTAS[[#This Row],[Precio Venta]]*0.6)-VENTAS[[#This Row],[Comisión Unitaria 10%]]</f>
        <v>21</v>
      </c>
      <c r="L2949" s="42">
        <f>VENTAS[[#This Row],[Cantidad]]*(VENTAS[[#This Row],[Precio Venta]]-VENTAS[[#This Row],[Costo Unitario SIN Comision]]-VENTAS[[#This Row],[Comisión Unitaria 10%]]-0.01*VENTAS[[#This Row],[Precio Venta]])</f>
        <v>13.65</v>
      </c>
      <c r="M2949" s="46"/>
      <c r="N2949" s="47" t="s">
        <v>28580</v>
      </c>
    </row>
    <row r="2950" ht="34" customHeight="1" spans="1:14">
      <c r="A2950" s="38">
        <v>45857.5856597222</v>
      </c>
      <c r="B2950" s="39"/>
      <c r="C2950" s="39"/>
      <c r="D2950" s="39"/>
      <c r="E2950" s="39" t="s">
        <v>20805</v>
      </c>
      <c r="F2950" s="41" t="s">
        <v>20806</v>
      </c>
      <c r="G2950" s="39">
        <v>1</v>
      </c>
      <c r="H2950" s="42">
        <v>40</v>
      </c>
      <c r="I2950" s="44">
        <f>VENTAS[[#This Row],[Cantidad]]*VENTAS[[#This Row],[Precio Venta]]</f>
        <v>40</v>
      </c>
      <c r="J2950" s="42">
        <f>IF(VENTAS[[#This Row],[Nombre del Gestor]]&gt;1,VENTAS[[#This Row],[Precio Venta]]*10%,0)</f>
        <v>0</v>
      </c>
      <c r="K2950" s="42">
        <f>IFERROR(VLOOKUP(VENTAS[[#This Row],[Código del producto Vendido]],STOCK[],13,FALSE),VENTAS[[#This Row],[Precio Venta]]*0.6)-VENTAS[[#This Row],[Comisión Unitaria 10%]]</f>
        <v>25.75</v>
      </c>
      <c r="L2950" s="42">
        <f>VENTAS[[#This Row],[Cantidad]]*(VENTAS[[#This Row],[Precio Venta]]-VENTAS[[#This Row],[Costo Unitario SIN Comision]]-VENTAS[[#This Row],[Comisión Unitaria 10%]]-0.01*VENTAS[[#This Row],[Precio Venta]])</f>
        <v>13.85</v>
      </c>
      <c r="M2950" s="46"/>
      <c r="N2950" s="47" t="s">
        <v>28581</v>
      </c>
    </row>
    <row r="2951" ht="17" customHeight="1" spans="1:14">
      <c r="A2951" s="38">
        <v>45857.5889930556</v>
      </c>
      <c r="B2951" s="39"/>
      <c r="C2951" s="39"/>
      <c r="D2951" s="39"/>
      <c r="E2951" s="39" t="s">
        <v>28582</v>
      </c>
      <c r="F2951" s="41" t="s">
        <v>28225</v>
      </c>
      <c r="G2951" s="39">
        <v>1</v>
      </c>
      <c r="H2951" s="42">
        <v>30</v>
      </c>
      <c r="I2951" s="44">
        <f>VENTAS[[#This Row],[Cantidad]]*VENTAS[[#This Row],[Precio Venta]]</f>
        <v>30</v>
      </c>
      <c r="J2951" s="42">
        <f>IF(VENTAS[[#This Row],[Nombre del Gestor]]&gt;1,VENTAS[[#This Row],[Precio Venta]]*10%,0)</f>
        <v>0</v>
      </c>
      <c r="K2951" s="42">
        <f>IFERROR(VLOOKUP(VENTAS[[#This Row],[Código del producto Vendido]],STOCK[],13,FALSE),VENTAS[[#This Row],[Precio Venta]]*0.6)-VENTAS[[#This Row],[Comisión Unitaria 10%]]</f>
        <v>18</v>
      </c>
      <c r="L2951" s="42">
        <f>VENTAS[[#This Row],[Cantidad]]*(VENTAS[[#This Row],[Precio Venta]]-VENTAS[[#This Row],[Costo Unitario SIN Comision]]-VENTAS[[#This Row],[Comisión Unitaria 10%]]-0.01*VENTAS[[#This Row],[Precio Venta]])</f>
        <v>11.7</v>
      </c>
      <c r="M2951" s="46"/>
      <c r="N2951" s="47" t="s">
        <v>28583</v>
      </c>
    </row>
    <row r="2952" ht="34" customHeight="1" spans="1:14">
      <c r="A2952" s="38">
        <v>45857.5899074074</v>
      </c>
      <c r="B2952" s="39"/>
      <c r="C2952" s="39"/>
      <c r="D2952" s="39"/>
      <c r="E2952" s="39" t="s">
        <v>19874</v>
      </c>
      <c r="F2952" s="41" t="s">
        <v>28584</v>
      </c>
      <c r="G2952" s="39">
        <v>1</v>
      </c>
      <c r="H2952" s="42">
        <v>20</v>
      </c>
      <c r="I2952" s="44">
        <f>VENTAS[[#This Row],[Cantidad]]*VENTAS[[#This Row],[Precio Venta]]</f>
        <v>20</v>
      </c>
      <c r="J2952" s="42">
        <f>IF(VENTAS[[#This Row],[Nombre del Gestor]]&gt;1,VENTAS[[#This Row],[Precio Venta]]*10%,0)</f>
        <v>0</v>
      </c>
      <c r="K2952" s="42">
        <f>IFERROR(VLOOKUP(VENTAS[[#This Row],[Código del producto Vendido]],STOCK[],13,FALSE),VENTAS[[#This Row],[Precio Venta]]*0.6)-VENTAS[[#This Row],[Comisión Unitaria 10%]]</f>
        <v>14</v>
      </c>
      <c r="L2952" s="42">
        <f>VENTAS[[#This Row],[Cantidad]]*(VENTAS[[#This Row],[Precio Venta]]-VENTAS[[#This Row],[Costo Unitario SIN Comision]]-VENTAS[[#This Row],[Comisión Unitaria 10%]]-0.01*VENTAS[[#This Row],[Precio Venta]])</f>
        <v>5.8</v>
      </c>
      <c r="M2952" s="46"/>
      <c r="N2952" s="47" t="s">
        <v>28585</v>
      </c>
    </row>
    <row r="2953" ht="34" customHeight="1" spans="1:14">
      <c r="A2953" s="38">
        <v>45857.6807986111</v>
      </c>
      <c r="B2953" s="39"/>
      <c r="C2953" s="39"/>
      <c r="D2953" s="39"/>
      <c r="E2953" s="39" t="s">
        <v>18602</v>
      </c>
      <c r="F2953" s="41" t="s">
        <v>20480</v>
      </c>
      <c r="G2953" s="39">
        <v>1</v>
      </c>
      <c r="H2953" s="42">
        <v>35</v>
      </c>
      <c r="I2953" s="44">
        <f>VENTAS[[#This Row],[Cantidad]]*VENTAS[[#This Row],[Precio Venta]]</f>
        <v>35</v>
      </c>
      <c r="J2953" s="42">
        <f>IF(VENTAS[[#This Row],[Nombre del Gestor]]&gt;1,VENTAS[[#This Row],[Precio Venta]]*10%,0)</f>
        <v>0</v>
      </c>
      <c r="K2953" s="42">
        <f>IFERROR(VLOOKUP(VENTAS[[#This Row],[Código del producto Vendido]],STOCK[],13,FALSE),VENTAS[[#This Row],[Precio Venta]]*0.6)-VENTAS[[#This Row],[Comisión Unitaria 10%]]</f>
        <v>15.5</v>
      </c>
      <c r="L2953" s="42">
        <f>VENTAS[[#This Row],[Cantidad]]*(VENTAS[[#This Row],[Precio Venta]]-VENTAS[[#This Row],[Costo Unitario SIN Comision]]-VENTAS[[#This Row],[Comisión Unitaria 10%]]-0.01*VENTAS[[#This Row],[Precio Venta]])</f>
        <v>19.15</v>
      </c>
      <c r="M2953" s="46"/>
      <c r="N2953" s="47" t="s">
        <v>28586</v>
      </c>
    </row>
    <row r="2954" ht="17" customHeight="1" spans="1:14">
      <c r="A2954" s="38">
        <v>45857.6895717593</v>
      </c>
      <c r="B2954" s="39"/>
      <c r="C2954" s="39"/>
      <c r="D2954" s="39"/>
      <c r="E2954" s="39" t="s">
        <v>28587</v>
      </c>
      <c r="F2954" s="41" t="s">
        <v>28588</v>
      </c>
      <c r="G2954" s="39">
        <v>1</v>
      </c>
      <c r="H2954" s="42">
        <v>25</v>
      </c>
      <c r="I2954" s="44">
        <f>VENTAS[[#This Row],[Cantidad]]*VENTAS[[#This Row],[Precio Venta]]</f>
        <v>25</v>
      </c>
      <c r="J2954" s="42">
        <f>IF(VENTAS[[#This Row],[Nombre del Gestor]]&gt;1,VENTAS[[#This Row],[Precio Venta]]*10%,0)</f>
        <v>0</v>
      </c>
      <c r="K2954" s="42">
        <f>IFERROR(VLOOKUP(VENTAS[[#This Row],[Código del producto Vendido]],STOCK[],13,FALSE),VENTAS[[#This Row],[Precio Venta]]*0.6)-VENTAS[[#This Row],[Comisión Unitaria 10%]]</f>
        <v>15</v>
      </c>
      <c r="L2954" s="42">
        <f>VENTAS[[#This Row],[Cantidad]]*(VENTAS[[#This Row],[Precio Venta]]-VENTAS[[#This Row],[Costo Unitario SIN Comision]]-VENTAS[[#This Row],[Comisión Unitaria 10%]]-0.01*VENTAS[[#This Row],[Precio Venta]])</f>
        <v>9.75</v>
      </c>
      <c r="M2954" s="46"/>
      <c r="N2954" s="47" t="s">
        <v>28589</v>
      </c>
    </row>
    <row r="2955" ht="34" customHeight="1" spans="1:14">
      <c r="A2955" s="38">
        <v>45857.6895717593</v>
      </c>
      <c r="B2955" s="39"/>
      <c r="C2955" s="39"/>
      <c r="D2955" s="39"/>
      <c r="E2955" s="39" t="s">
        <v>28590</v>
      </c>
      <c r="F2955" s="41" t="s">
        <v>28591</v>
      </c>
      <c r="G2955" s="39">
        <v>1</v>
      </c>
      <c r="H2955" s="42">
        <v>25</v>
      </c>
      <c r="I2955" s="44">
        <f>VENTAS[[#This Row],[Cantidad]]*VENTAS[[#This Row],[Precio Venta]]</f>
        <v>25</v>
      </c>
      <c r="J2955" s="42">
        <f>IF(VENTAS[[#This Row],[Nombre del Gestor]]&gt;1,VENTAS[[#This Row],[Precio Venta]]*10%,0)</f>
        <v>0</v>
      </c>
      <c r="K2955" s="42">
        <f>IFERROR(VLOOKUP(VENTAS[[#This Row],[Código del producto Vendido]],STOCK[],13,FALSE),VENTAS[[#This Row],[Precio Venta]]*0.6)-VENTAS[[#This Row],[Comisión Unitaria 10%]]</f>
        <v>15</v>
      </c>
      <c r="L2955" s="42">
        <f>VENTAS[[#This Row],[Cantidad]]*(VENTAS[[#This Row],[Precio Venta]]-VENTAS[[#This Row],[Costo Unitario SIN Comision]]-VENTAS[[#This Row],[Comisión Unitaria 10%]]-0.01*VENTAS[[#This Row],[Precio Venta]])</f>
        <v>9.75</v>
      </c>
      <c r="M2955" s="46"/>
      <c r="N2955" s="47" t="s">
        <v>28592</v>
      </c>
    </row>
    <row r="2956" ht="17" customHeight="1" spans="1:14">
      <c r="A2956" s="38">
        <v>45857.6895717593</v>
      </c>
      <c r="B2956" s="39"/>
      <c r="C2956" s="39"/>
      <c r="D2956" s="39"/>
      <c r="E2956" s="39" t="s">
        <v>28593</v>
      </c>
      <c r="F2956" s="41" t="s">
        <v>28594</v>
      </c>
      <c r="G2956" s="39">
        <v>1</v>
      </c>
      <c r="H2956" s="42">
        <v>30</v>
      </c>
      <c r="I2956" s="44">
        <f>VENTAS[[#This Row],[Cantidad]]*VENTAS[[#This Row],[Precio Venta]]</f>
        <v>30</v>
      </c>
      <c r="J2956" s="42">
        <f>IF(VENTAS[[#This Row],[Nombre del Gestor]]&gt;1,VENTAS[[#This Row],[Precio Venta]]*10%,0)</f>
        <v>0</v>
      </c>
      <c r="K2956" s="42">
        <f>IFERROR(VLOOKUP(VENTAS[[#This Row],[Código del producto Vendido]],STOCK[],13,FALSE),VENTAS[[#This Row],[Precio Venta]]*0.6)-VENTAS[[#This Row],[Comisión Unitaria 10%]]</f>
        <v>18</v>
      </c>
      <c r="L2956" s="42">
        <f>VENTAS[[#This Row],[Cantidad]]*(VENTAS[[#This Row],[Precio Venta]]-VENTAS[[#This Row],[Costo Unitario SIN Comision]]-VENTAS[[#This Row],[Comisión Unitaria 10%]]-0.01*VENTAS[[#This Row],[Precio Venta]])</f>
        <v>11.7</v>
      </c>
      <c r="M2956" s="46"/>
      <c r="N2956" s="47" t="s">
        <v>28595</v>
      </c>
    </row>
    <row r="2957" ht="34" customHeight="1" spans="1:14">
      <c r="A2957" s="38">
        <v>45857.6912384259</v>
      </c>
      <c r="B2957" s="39"/>
      <c r="C2957" s="39"/>
      <c r="D2957" s="39"/>
      <c r="E2957" s="39" t="s">
        <v>20844</v>
      </c>
      <c r="F2957" s="41" t="s">
        <v>20843</v>
      </c>
      <c r="G2957" s="39">
        <v>1</v>
      </c>
      <c r="H2957" s="42">
        <v>40</v>
      </c>
      <c r="I2957" s="44">
        <f>VENTAS[[#This Row],[Cantidad]]*VENTAS[[#This Row],[Precio Venta]]</f>
        <v>40</v>
      </c>
      <c r="J2957" s="42">
        <f>IF(VENTAS[[#This Row],[Nombre del Gestor]]&gt;1,VENTAS[[#This Row],[Precio Venta]]*10%,0)</f>
        <v>0</v>
      </c>
      <c r="K2957" s="42">
        <f>IFERROR(VLOOKUP(VENTAS[[#This Row],[Código del producto Vendido]],STOCK[],13,FALSE),VENTAS[[#This Row],[Precio Venta]]*0.6)-VENTAS[[#This Row],[Comisión Unitaria 10%]]</f>
        <v>29.5</v>
      </c>
      <c r="L2957" s="42">
        <f>VENTAS[[#This Row],[Cantidad]]*(VENTAS[[#This Row],[Precio Venta]]-VENTAS[[#This Row],[Costo Unitario SIN Comision]]-VENTAS[[#This Row],[Comisión Unitaria 10%]]-0.01*VENTAS[[#This Row],[Precio Venta]])</f>
        <v>10.1</v>
      </c>
      <c r="M2957" s="46"/>
      <c r="N2957" s="47" t="s">
        <v>28596</v>
      </c>
    </row>
    <row r="2958" ht="34" customHeight="1" spans="1:14">
      <c r="A2958" s="38">
        <v>45857.6927893519</v>
      </c>
      <c r="B2958" s="39"/>
      <c r="C2958" s="39"/>
      <c r="D2958" s="39"/>
      <c r="E2958" s="39" t="s">
        <v>20451</v>
      </c>
      <c r="F2958" s="41" t="s">
        <v>20452</v>
      </c>
      <c r="G2958" s="39">
        <v>1</v>
      </c>
      <c r="H2958" s="42">
        <v>35</v>
      </c>
      <c r="I2958" s="44">
        <f>VENTAS[[#This Row],[Cantidad]]*VENTAS[[#This Row],[Precio Venta]]</f>
        <v>35</v>
      </c>
      <c r="J2958" s="42">
        <f>IF(VENTAS[[#This Row],[Nombre del Gestor]]&gt;1,VENTAS[[#This Row],[Precio Venta]]*10%,0)</f>
        <v>0</v>
      </c>
      <c r="K2958" s="42">
        <f>IFERROR(VLOOKUP(VENTAS[[#This Row],[Código del producto Vendido]],STOCK[],13,FALSE),VENTAS[[#This Row],[Precio Venta]]*0.6)-VENTAS[[#This Row],[Comisión Unitaria 10%]]</f>
        <v>15.5</v>
      </c>
      <c r="L2958" s="42">
        <f>VENTAS[[#This Row],[Cantidad]]*(VENTAS[[#This Row],[Precio Venta]]-VENTAS[[#This Row],[Costo Unitario SIN Comision]]-VENTAS[[#This Row],[Comisión Unitaria 10%]]-0.01*VENTAS[[#This Row],[Precio Venta]])</f>
        <v>19.15</v>
      </c>
      <c r="M2958" s="46"/>
      <c r="N2958" s="47" t="s">
        <v>28597</v>
      </c>
    </row>
    <row r="2959" ht="17" customHeight="1" spans="1:14">
      <c r="A2959" s="38">
        <v>45858.477974537</v>
      </c>
      <c r="B2959" s="39"/>
      <c r="C2959" s="39"/>
      <c r="D2959" s="39"/>
      <c r="E2959" s="39" t="s">
        <v>20785</v>
      </c>
      <c r="F2959" s="41" t="s">
        <v>20783</v>
      </c>
      <c r="G2959" s="39">
        <v>1</v>
      </c>
      <c r="H2959" s="42">
        <v>30</v>
      </c>
      <c r="I2959" s="44">
        <f>VENTAS[[#This Row],[Cantidad]]*VENTAS[[#This Row],[Precio Venta]]</f>
        <v>30</v>
      </c>
      <c r="J2959" s="42">
        <f>IF(VENTAS[[#This Row],[Nombre del Gestor]]&gt;1,VENTAS[[#This Row],[Precio Venta]]*10%,0)</f>
        <v>0</v>
      </c>
      <c r="K2959" s="42">
        <f>IFERROR(VLOOKUP(VENTAS[[#This Row],[Código del producto Vendido]],STOCK[],13,FALSE),VENTAS[[#This Row],[Precio Venta]]*0.6)-VENTAS[[#This Row],[Comisión Unitaria 10%]]</f>
        <v>20.79</v>
      </c>
      <c r="L2959" s="42">
        <f>VENTAS[[#This Row],[Cantidad]]*(VENTAS[[#This Row],[Precio Venta]]-VENTAS[[#This Row],[Costo Unitario SIN Comision]]-VENTAS[[#This Row],[Comisión Unitaria 10%]]-0.01*VENTAS[[#This Row],[Precio Venta]])</f>
        <v>8.91</v>
      </c>
      <c r="M2959" s="46"/>
      <c r="N2959" s="47" t="s">
        <v>28598</v>
      </c>
    </row>
    <row r="2960" ht="34" customHeight="1" spans="1:14">
      <c r="A2960" s="38">
        <v>45858.477974537</v>
      </c>
      <c r="B2960" s="39"/>
      <c r="C2960" s="39"/>
      <c r="D2960" s="39"/>
      <c r="E2960" s="39" t="s">
        <v>28487</v>
      </c>
      <c r="F2960" s="41" t="s">
        <v>28355</v>
      </c>
      <c r="G2960" s="39">
        <v>1</v>
      </c>
      <c r="H2960" s="42">
        <v>12</v>
      </c>
      <c r="I2960" s="44">
        <f>VENTAS[[#This Row],[Cantidad]]*VENTAS[[#This Row],[Precio Venta]]</f>
        <v>12</v>
      </c>
      <c r="J2960" s="42">
        <f>IF(VENTAS[[#This Row],[Nombre del Gestor]]&gt;1,VENTAS[[#This Row],[Precio Venta]]*10%,0)</f>
        <v>0</v>
      </c>
      <c r="K2960" s="42">
        <f>IFERROR(VLOOKUP(VENTAS[[#This Row],[Código del producto Vendido]],STOCK[],13,FALSE),VENTAS[[#This Row],[Precio Venta]]*0.6)-VENTAS[[#This Row],[Comisión Unitaria 10%]]</f>
        <v>7.2</v>
      </c>
      <c r="L2960" s="42">
        <f>VENTAS[[#This Row],[Cantidad]]*(VENTAS[[#This Row],[Precio Venta]]-VENTAS[[#This Row],[Costo Unitario SIN Comision]]-VENTAS[[#This Row],[Comisión Unitaria 10%]]-0.01*VENTAS[[#This Row],[Precio Venta]])</f>
        <v>4.68</v>
      </c>
      <c r="M2960" s="46"/>
      <c r="N2960" s="47" t="s">
        <v>28599</v>
      </c>
    </row>
    <row r="2961" ht="17" customHeight="1" spans="1:14">
      <c r="A2961" s="38">
        <v>45858.477974537</v>
      </c>
      <c r="B2961" s="39"/>
      <c r="C2961" s="39"/>
      <c r="D2961" s="39"/>
      <c r="E2961" s="39" t="s">
        <v>19945</v>
      </c>
      <c r="F2961" s="41" t="s">
        <v>21191</v>
      </c>
      <c r="G2961" s="39">
        <v>1</v>
      </c>
      <c r="H2961" s="42">
        <v>20</v>
      </c>
      <c r="I2961" s="44">
        <f>VENTAS[[#This Row],[Cantidad]]*VENTAS[[#This Row],[Precio Venta]]</f>
        <v>20</v>
      </c>
      <c r="J2961" s="42">
        <f>IF(VENTAS[[#This Row],[Nombre del Gestor]]&gt;1,VENTAS[[#This Row],[Precio Venta]]*10%,0)</f>
        <v>0</v>
      </c>
      <c r="K2961" s="42">
        <f>IFERROR(VLOOKUP(VENTAS[[#This Row],[Código del producto Vendido]],STOCK[],13,FALSE),VENTAS[[#This Row],[Precio Venta]]*0.6)-VENTAS[[#This Row],[Comisión Unitaria 10%]]</f>
        <v>14</v>
      </c>
      <c r="L2961" s="42">
        <f>VENTAS[[#This Row],[Cantidad]]*(VENTAS[[#This Row],[Precio Venta]]-VENTAS[[#This Row],[Costo Unitario SIN Comision]]-VENTAS[[#This Row],[Comisión Unitaria 10%]]-0.01*VENTAS[[#This Row],[Precio Venta]])</f>
        <v>5.8</v>
      </c>
      <c r="M2961" s="46"/>
      <c r="N2961" s="47" t="s">
        <v>28600</v>
      </c>
    </row>
    <row r="2962" ht="34" customHeight="1" spans="1:14">
      <c r="A2962" s="38">
        <v>45858.5648842593</v>
      </c>
      <c r="B2962" s="39"/>
      <c r="C2962" s="39"/>
      <c r="D2962" s="39"/>
      <c r="E2962" s="39" t="s">
        <v>16805</v>
      </c>
      <c r="F2962" s="41" t="s">
        <v>27947</v>
      </c>
      <c r="G2962" s="39">
        <v>1</v>
      </c>
      <c r="H2962" s="42">
        <v>30</v>
      </c>
      <c r="I2962" s="44">
        <f>VENTAS[[#This Row],[Cantidad]]*VENTAS[[#This Row],[Precio Venta]]</f>
        <v>30</v>
      </c>
      <c r="J2962" s="42">
        <f>IF(VENTAS[[#This Row],[Nombre del Gestor]]&gt;1,VENTAS[[#This Row],[Precio Venta]]*10%,0)</f>
        <v>0</v>
      </c>
      <c r="K2962" s="42">
        <f>IFERROR(VLOOKUP(VENTAS[[#This Row],[Código del producto Vendido]],STOCK[],13,FALSE),VENTAS[[#This Row],[Precio Venta]]*0.6)-VENTAS[[#This Row],[Comisión Unitaria 10%]]</f>
        <v>15.07</v>
      </c>
      <c r="L2962" s="42">
        <f>VENTAS[[#This Row],[Cantidad]]*(VENTAS[[#This Row],[Precio Venta]]-VENTAS[[#This Row],[Costo Unitario SIN Comision]]-VENTAS[[#This Row],[Comisión Unitaria 10%]]-0.01*VENTAS[[#This Row],[Precio Venta]])</f>
        <v>14.63</v>
      </c>
      <c r="M2962" s="46"/>
      <c r="N2962" s="47" t="s">
        <v>28601</v>
      </c>
    </row>
    <row r="2963" ht="34" customHeight="1" spans="1:14">
      <c r="A2963" s="38">
        <v>45858.5648842593</v>
      </c>
      <c r="B2963" s="39"/>
      <c r="C2963" s="39"/>
      <c r="D2963" s="39"/>
      <c r="E2963" s="39" t="s">
        <v>19922</v>
      </c>
      <c r="F2963" s="41" t="s">
        <v>20494</v>
      </c>
      <c r="G2963" s="39">
        <v>1</v>
      </c>
      <c r="H2963" s="42">
        <v>30</v>
      </c>
      <c r="I2963" s="44">
        <f>VENTAS[[#This Row],[Cantidad]]*VENTAS[[#This Row],[Precio Venta]]</f>
        <v>30</v>
      </c>
      <c r="J2963" s="42">
        <f>IF(VENTAS[[#This Row],[Nombre del Gestor]]&gt;1,VENTAS[[#This Row],[Precio Venta]]*10%,0)</f>
        <v>0</v>
      </c>
      <c r="K2963" s="42">
        <f>IFERROR(VLOOKUP(VENTAS[[#This Row],[Código del producto Vendido]],STOCK[],13,FALSE),VENTAS[[#This Row],[Precio Venta]]*0.6)-VENTAS[[#This Row],[Comisión Unitaria 10%]]</f>
        <v>15</v>
      </c>
      <c r="L2963" s="42">
        <f>VENTAS[[#This Row],[Cantidad]]*(VENTAS[[#This Row],[Precio Venta]]-VENTAS[[#This Row],[Costo Unitario SIN Comision]]-VENTAS[[#This Row],[Comisión Unitaria 10%]]-0.01*VENTAS[[#This Row],[Precio Venta]])</f>
        <v>14.7</v>
      </c>
      <c r="M2963" s="46"/>
      <c r="N2963" s="47" t="s">
        <v>28602</v>
      </c>
    </row>
    <row r="2964" ht="17" customHeight="1" spans="1:14">
      <c r="A2964" s="38">
        <v>45858.5709490741</v>
      </c>
      <c r="B2964" s="39"/>
      <c r="C2964" s="39"/>
      <c r="D2964" s="39"/>
      <c r="E2964" s="39" t="s">
        <v>28603</v>
      </c>
      <c r="F2964" s="41" t="s">
        <v>27736</v>
      </c>
      <c r="G2964" s="39">
        <v>1</v>
      </c>
      <c r="H2964" s="42">
        <v>28</v>
      </c>
      <c r="I2964" s="44">
        <f>VENTAS[[#This Row],[Cantidad]]*VENTAS[[#This Row],[Precio Venta]]</f>
        <v>28</v>
      </c>
      <c r="J2964" s="42">
        <f>IF(VENTAS[[#This Row],[Nombre del Gestor]]&gt;1,VENTAS[[#This Row],[Precio Venta]]*10%,0)</f>
        <v>0</v>
      </c>
      <c r="K2964" s="42">
        <f>IFERROR(VLOOKUP(VENTAS[[#This Row],[Código del producto Vendido]],STOCK[],13,FALSE),VENTAS[[#This Row],[Precio Venta]]*0.6)-VENTAS[[#This Row],[Comisión Unitaria 10%]]</f>
        <v>16.8</v>
      </c>
      <c r="L2964" s="42">
        <f>VENTAS[[#This Row],[Cantidad]]*(VENTAS[[#This Row],[Precio Venta]]-VENTAS[[#This Row],[Costo Unitario SIN Comision]]-VENTAS[[#This Row],[Comisión Unitaria 10%]]-0.01*VENTAS[[#This Row],[Precio Venta]])</f>
        <v>10.92</v>
      </c>
      <c r="M2964" s="46"/>
      <c r="N2964" s="47" t="s">
        <v>28604</v>
      </c>
    </row>
    <row r="2965" ht="34" customHeight="1" spans="1:14">
      <c r="A2965" s="38">
        <v>45858.7156944444</v>
      </c>
      <c r="B2965" s="39"/>
      <c r="C2965" s="39"/>
      <c r="D2965" s="39" t="s">
        <v>28605</v>
      </c>
      <c r="E2965" s="39" t="s">
        <v>28606</v>
      </c>
      <c r="F2965" s="41" t="s">
        <v>28607</v>
      </c>
      <c r="G2965" s="39">
        <v>1</v>
      </c>
      <c r="H2965" s="42">
        <v>20</v>
      </c>
      <c r="I2965" s="44">
        <f>VENTAS[[#This Row],[Cantidad]]*VENTAS[[#This Row],[Precio Venta]]</f>
        <v>20</v>
      </c>
      <c r="J2965" s="42">
        <f>IF(VENTAS[[#This Row],[Nombre del Gestor]]&gt;1,VENTAS[[#This Row],[Precio Venta]]*10%,0)</f>
        <v>2</v>
      </c>
      <c r="K2965" s="42">
        <f>IFERROR(VLOOKUP(VENTAS[[#This Row],[Código del producto Vendido]],STOCK[],13,FALSE),VENTAS[[#This Row],[Precio Venta]]*0.6)-VENTAS[[#This Row],[Comisión Unitaria 10%]]</f>
        <v>10</v>
      </c>
      <c r="L2965" s="42">
        <f>VENTAS[[#This Row],[Cantidad]]*(VENTAS[[#This Row],[Precio Venta]]-VENTAS[[#This Row],[Costo Unitario SIN Comision]]-VENTAS[[#This Row],[Comisión Unitaria 10%]]-0.01*VENTAS[[#This Row],[Precio Venta]])</f>
        <v>7.8</v>
      </c>
      <c r="M2965" s="46"/>
      <c r="N2965" s="47" t="s">
        <v>28608</v>
      </c>
    </row>
    <row r="2966" ht="17" customHeight="1" spans="1:14">
      <c r="A2966" s="38">
        <v>45859.4880208333</v>
      </c>
      <c r="B2966" s="39"/>
      <c r="C2966" s="39"/>
      <c r="D2966" s="39" t="s">
        <v>24280</v>
      </c>
      <c r="E2966" s="39" t="s">
        <v>28609</v>
      </c>
      <c r="F2966" s="41" t="s">
        <v>28610</v>
      </c>
      <c r="G2966" s="39">
        <v>1</v>
      </c>
      <c r="H2966" s="42">
        <v>20</v>
      </c>
      <c r="I2966" s="44">
        <f>VENTAS[[#This Row],[Cantidad]]*VENTAS[[#This Row],[Precio Venta]]</f>
        <v>20</v>
      </c>
      <c r="J2966" s="42">
        <f>IF(VENTAS[[#This Row],[Nombre del Gestor]]&gt;1,VENTAS[[#This Row],[Precio Venta]]*10%,0)</f>
        <v>2</v>
      </c>
      <c r="K2966" s="42">
        <f>IFERROR(VLOOKUP(VENTAS[[#This Row],[Código del producto Vendido]],STOCK[],13,FALSE),VENTAS[[#This Row],[Precio Venta]]*0.6)-VENTAS[[#This Row],[Comisión Unitaria 10%]]</f>
        <v>10</v>
      </c>
      <c r="L2966" s="42">
        <f>VENTAS[[#This Row],[Cantidad]]*(VENTAS[[#This Row],[Precio Venta]]-VENTAS[[#This Row],[Costo Unitario SIN Comision]]-VENTAS[[#This Row],[Comisión Unitaria 10%]]-0.01*VENTAS[[#This Row],[Precio Venta]])</f>
        <v>7.8</v>
      </c>
      <c r="M2966" s="46"/>
      <c r="N2966" s="47" t="s">
        <v>28611</v>
      </c>
    </row>
    <row r="2967" ht="34" customHeight="1" spans="1:14">
      <c r="A2967" s="38">
        <v>45859.4880208333</v>
      </c>
      <c r="B2967" s="39"/>
      <c r="C2967" s="39"/>
      <c r="D2967" s="39" t="s">
        <v>24280</v>
      </c>
      <c r="E2967" s="39" t="s">
        <v>20676</v>
      </c>
      <c r="F2967" s="41" t="s">
        <v>20677</v>
      </c>
      <c r="G2967" s="39">
        <v>1</v>
      </c>
      <c r="H2967" s="42">
        <v>25</v>
      </c>
      <c r="I2967" s="44">
        <f>VENTAS[[#This Row],[Cantidad]]*VENTAS[[#This Row],[Precio Venta]]</f>
        <v>25</v>
      </c>
      <c r="J2967" s="42">
        <f>IF(VENTAS[[#This Row],[Nombre del Gestor]]&gt;1,VENTAS[[#This Row],[Precio Venta]]*10%,0)</f>
        <v>2.5</v>
      </c>
      <c r="K2967" s="42">
        <f>IFERROR(VLOOKUP(VENTAS[[#This Row],[Código del producto Vendido]],STOCK[],13,FALSE),VENTAS[[#This Row],[Precio Venta]]*0.6)-VENTAS[[#This Row],[Comisión Unitaria 10%]]</f>
        <v>7</v>
      </c>
      <c r="L2967" s="42">
        <f>VENTAS[[#This Row],[Cantidad]]*(VENTAS[[#This Row],[Precio Venta]]-VENTAS[[#This Row],[Costo Unitario SIN Comision]]-VENTAS[[#This Row],[Comisión Unitaria 10%]]-0.01*VENTAS[[#This Row],[Precio Venta]])</f>
        <v>15.25</v>
      </c>
      <c r="M2967" s="46"/>
      <c r="N2967" s="47" t="s">
        <v>28612</v>
      </c>
    </row>
    <row r="2968" ht="34" customHeight="1" spans="1:14">
      <c r="A2968" s="38">
        <v>45859.4905671296</v>
      </c>
      <c r="B2968" s="39"/>
      <c r="C2968" s="39"/>
      <c r="D2968" s="39" t="s">
        <v>24280</v>
      </c>
      <c r="E2968" s="39" t="s">
        <v>18845</v>
      </c>
      <c r="F2968" s="41" t="s">
        <v>18843</v>
      </c>
      <c r="G2968" s="39">
        <v>1</v>
      </c>
      <c r="H2968" s="42">
        <v>40</v>
      </c>
      <c r="I2968" s="44">
        <f>VENTAS[[#This Row],[Cantidad]]*VENTAS[[#This Row],[Precio Venta]]</f>
        <v>40</v>
      </c>
      <c r="J2968" s="42">
        <f>IF(VENTAS[[#This Row],[Nombre del Gestor]]&gt;1,VENTAS[[#This Row],[Precio Venta]]*10%,0)</f>
        <v>4</v>
      </c>
      <c r="K2968" s="42">
        <f>IFERROR(VLOOKUP(VENTAS[[#This Row],[Código del producto Vendido]],STOCK[],13,FALSE),VENTAS[[#This Row],[Precio Venta]]*0.6)-VENTAS[[#This Row],[Comisión Unitaria 10%]]</f>
        <v>16.98</v>
      </c>
      <c r="L2968" s="42">
        <f>VENTAS[[#This Row],[Cantidad]]*(VENTAS[[#This Row],[Precio Venta]]-VENTAS[[#This Row],[Costo Unitario SIN Comision]]-VENTAS[[#This Row],[Comisión Unitaria 10%]]-0.01*VENTAS[[#This Row],[Precio Venta]])</f>
        <v>18.62</v>
      </c>
      <c r="M2968" s="46"/>
      <c r="N2968" s="47" t="s">
        <v>28613</v>
      </c>
    </row>
    <row r="2969" ht="17" customHeight="1" spans="1:14">
      <c r="A2969" s="38">
        <v>45859.6587384259</v>
      </c>
      <c r="B2969" s="39"/>
      <c r="C2969" s="39"/>
      <c r="D2969" s="39"/>
      <c r="E2969" s="39" t="s">
        <v>28614</v>
      </c>
      <c r="F2969" s="41" t="s">
        <v>28615</v>
      </c>
      <c r="G2969" s="39">
        <v>1</v>
      </c>
      <c r="H2969" s="42">
        <v>35</v>
      </c>
      <c r="I2969" s="44">
        <f>VENTAS[[#This Row],[Cantidad]]*VENTAS[[#This Row],[Precio Venta]]</f>
        <v>35</v>
      </c>
      <c r="J2969" s="42">
        <f>IF(VENTAS[[#This Row],[Nombre del Gestor]]&gt;1,VENTAS[[#This Row],[Precio Venta]]*10%,0)</f>
        <v>0</v>
      </c>
      <c r="K2969" s="42">
        <f>IFERROR(VLOOKUP(VENTAS[[#This Row],[Código del producto Vendido]],STOCK[],13,FALSE),VENTAS[[#This Row],[Precio Venta]]*0.6)-VENTAS[[#This Row],[Comisión Unitaria 10%]]</f>
        <v>21</v>
      </c>
      <c r="L2969" s="42">
        <f>VENTAS[[#This Row],[Cantidad]]*(VENTAS[[#This Row],[Precio Venta]]-VENTAS[[#This Row],[Costo Unitario SIN Comision]]-VENTAS[[#This Row],[Comisión Unitaria 10%]]-0.01*VENTAS[[#This Row],[Precio Venta]])</f>
        <v>13.65</v>
      </c>
      <c r="M2969" s="46"/>
      <c r="N2969" s="47" t="s">
        <v>28616</v>
      </c>
    </row>
    <row r="2970" ht="34" customHeight="1" spans="1:14">
      <c r="A2970" s="38">
        <v>45859.6587384259</v>
      </c>
      <c r="B2970" s="39"/>
      <c r="C2970" s="39"/>
      <c r="D2970" s="39"/>
      <c r="E2970" s="39" t="s">
        <v>20622</v>
      </c>
      <c r="F2970" s="41" t="s">
        <v>20623</v>
      </c>
      <c r="G2970" s="39">
        <v>1</v>
      </c>
      <c r="H2970" s="42">
        <v>35</v>
      </c>
      <c r="I2970" s="44">
        <f>VENTAS[[#This Row],[Cantidad]]*VENTAS[[#This Row],[Precio Venta]]</f>
        <v>35</v>
      </c>
      <c r="J2970" s="42">
        <f>IF(VENTAS[[#This Row],[Nombre del Gestor]]&gt;1,VENTAS[[#This Row],[Precio Venta]]*10%,0)</f>
        <v>0</v>
      </c>
      <c r="K2970" s="42">
        <f>IFERROR(VLOOKUP(VENTAS[[#This Row],[Código del producto Vendido]],STOCK[],13,FALSE),VENTAS[[#This Row],[Precio Venta]]*0.6)-VENTAS[[#This Row],[Comisión Unitaria 10%]]</f>
        <v>15.5</v>
      </c>
      <c r="L2970" s="42">
        <f>VENTAS[[#This Row],[Cantidad]]*(VENTAS[[#This Row],[Precio Venta]]-VENTAS[[#This Row],[Costo Unitario SIN Comision]]-VENTAS[[#This Row],[Comisión Unitaria 10%]]-0.01*VENTAS[[#This Row],[Precio Venta]])</f>
        <v>19.15</v>
      </c>
      <c r="M2970" s="46"/>
      <c r="N2970" s="47" t="s">
        <v>28617</v>
      </c>
    </row>
    <row r="2971" ht="17" customHeight="1" spans="1:14">
      <c r="A2971" s="38">
        <v>45859.7335532407</v>
      </c>
      <c r="B2971" s="39"/>
      <c r="C2971" s="39"/>
      <c r="D2971" s="39"/>
      <c r="E2971" s="39" t="s">
        <v>28618</v>
      </c>
      <c r="F2971" s="41" t="s">
        <v>28619</v>
      </c>
      <c r="G2971" s="39">
        <v>1</v>
      </c>
      <c r="H2971" s="42">
        <v>10</v>
      </c>
      <c r="I2971" s="44">
        <f>VENTAS[[#This Row],[Cantidad]]*VENTAS[[#This Row],[Precio Venta]]</f>
        <v>10</v>
      </c>
      <c r="J2971" s="42">
        <f>IF(VENTAS[[#This Row],[Nombre del Gestor]]&gt;1,VENTAS[[#This Row],[Precio Venta]]*10%,0)</f>
        <v>0</v>
      </c>
      <c r="K2971" s="42">
        <f>IFERROR(VLOOKUP(VENTAS[[#This Row],[Código del producto Vendido]],STOCK[],13,FALSE),VENTAS[[#This Row],[Precio Venta]]*0.6)-VENTAS[[#This Row],[Comisión Unitaria 10%]]</f>
        <v>6</v>
      </c>
      <c r="L2971" s="42">
        <f>VENTAS[[#This Row],[Cantidad]]*(VENTAS[[#This Row],[Precio Venta]]-VENTAS[[#This Row],[Costo Unitario SIN Comision]]-VENTAS[[#This Row],[Comisión Unitaria 10%]]-0.01*VENTAS[[#This Row],[Precio Venta]])</f>
        <v>3.9</v>
      </c>
      <c r="M2971" s="46"/>
      <c r="N2971" s="47" t="s">
        <v>28620</v>
      </c>
    </row>
    <row r="2972" ht="34" customHeight="1" spans="1:14">
      <c r="A2972" s="38">
        <v>45859.7335532407</v>
      </c>
      <c r="B2972" s="39"/>
      <c r="C2972" s="39"/>
      <c r="D2972" s="39"/>
      <c r="E2972" s="39" t="s">
        <v>20473</v>
      </c>
      <c r="F2972" s="41" t="s">
        <v>20474</v>
      </c>
      <c r="G2972" s="39">
        <v>1</v>
      </c>
      <c r="H2972" s="42">
        <v>25</v>
      </c>
      <c r="I2972" s="44">
        <f>VENTAS[[#This Row],[Cantidad]]*VENTAS[[#This Row],[Precio Venta]]</f>
        <v>25</v>
      </c>
      <c r="J2972" s="42">
        <f>IF(VENTAS[[#This Row],[Nombre del Gestor]]&gt;1,VENTAS[[#This Row],[Precio Venta]]*10%,0)</f>
        <v>0</v>
      </c>
      <c r="K2972" s="42">
        <f>IFERROR(VLOOKUP(VENTAS[[#This Row],[Código del producto Vendido]],STOCK[],13,FALSE),VENTAS[[#This Row],[Precio Venta]]*0.6)-VENTAS[[#This Row],[Comisión Unitaria 10%]]</f>
        <v>14.5</v>
      </c>
      <c r="L2972" s="42">
        <f>VENTAS[[#This Row],[Cantidad]]*(VENTAS[[#This Row],[Precio Venta]]-VENTAS[[#This Row],[Costo Unitario SIN Comision]]-VENTAS[[#This Row],[Comisión Unitaria 10%]]-0.01*VENTAS[[#This Row],[Precio Venta]])</f>
        <v>10.25</v>
      </c>
      <c r="M2972" s="46"/>
      <c r="N2972" s="47" t="s">
        <v>28621</v>
      </c>
    </row>
    <row r="2973" ht="34" customHeight="1" spans="1:14">
      <c r="A2973" s="38">
        <v>45859.7335532407</v>
      </c>
      <c r="B2973" s="39"/>
      <c r="C2973" s="39"/>
      <c r="D2973" s="39"/>
      <c r="E2973" s="39" t="s">
        <v>28052</v>
      </c>
      <c r="F2973" s="41" t="s">
        <v>28024</v>
      </c>
      <c r="G2973" s="39">
        <v>1</v>
      </c>
      <c r="H2973" s="42">
        <v>30</v>
      </c>
      <c r="I2973" s="44">
        <f>VENTAS[[#This Row],[Cantidad]]*VENTAS[[#This Row],[Precio Venta]]</f>
        <v>30</v>
      </c>
      <c r="J2973" s="42">
        <f>IF(VENTAS[[#This Row],[Nombre del Gestor]]&gt;1,VENTAS[[#This Row],[Precio Venta]]*10%,0)</f>
        <v>0</v>
      </c>
      <c r="K2973" s="42">
        <f>IFERROR(VLOOKUP(VENTAS[[#This Row],[Código del producto Vendido]],STOCK[],13,FALSE),VENTAS[[#This Row],[Precio Venta]]*0.6)-VENTAS[[#This Row],[Comisión Unitaria 10%]]</f>
        <v>18</v>
      </c>
      <c r="L2973" s="42">
        <f>VENTAS[[#This Row],[Cantidad]]*(VENTAS[[#This Row],[Precio Venta]]-VENTAS[[#This Row],[Costo Unitario SIN Comision]]-VENTAS[[#This Row],[Comisión Unitaria 10%]]-0.01*VENTAS[[#This Row],[Precio Venta]])</f>
        <v>11.7</v>
      </c>
      <c r="M2973" s="46"/>
      <c r="N2973" s="47" t="s">
        <v>28622</v>
      </c>
    </row>
    <row r="2974" ht="17" customHeight="1" spans="1:14">
      <c r="A2974" s="38">
        <v>45859.7335532407</v>
      </c>
      <c r="B2974" s="39"/>
      <c r="C2974" s="39"/>
      <c r="D2974" s="39"/>
      <c r="E2974" s="39" t="s">
        <v>20768</v>
      </c>
      <c r="F2974" s="41" t="s">
        <v>21314</v>
      </c>
      <c r="G2974" s="39">
        <v>1</v>
      </c>
      <c r="H2974" s="42">
        <v>35</v>
      </c>
      <c r="I2974" s="44">
        <f>VENTAS[[#This Row],[Cantidad]]*VENTAS[[#This Row],[Precio Venta]]</f>
        <v>35</v>
      </c>
      <c r="J2974" s="42">
        <f>IF(VENTAS[[#This Row],[Nombre del Gestor]]&gt;1,VENTAS[[#This Row],[Precio Venta]]*10%,0)</f>
        <v>0</v>
      </c>
      <c r="K2974" s="42">
        <f>IFERROR(VLOOKUP(VENTAS[[#This Row],[Código del producto Vendido]],STOCK[],13,FALSE),VENTAS[[#This Row],[Precio Venta]]*0.6)-VENTAS[[#This Row],[Comisión Unitaria 10%]]</f>
        <v>22.47</v>
      </c>
      <c r="L2974" s="42">
        <f>VENTAS[[#This Row],[Cantidad]]*(VENTAS[[#This Row],[Precio Venta]]-VENTAS[[#This Row],[Costo Unitario SIN Comision]]-VENTAS[[#This Row],[Comisión Unitaria 10%]]-0.01*VENTAS[[#This Row],[Precio Venta]])</f>
        <v>12.18</v>
      </c>
      <c r="M2974" s="46"/>
      <c r="N2974" s="47" t="s">
        <v>28623</v>
      </c>
    </row>
    <row r="2975" ht="34" customHeight="1" spans="1:14">
      <c r="A2975" s="38">
        <v>45859.7426273148</v>
      </c>
      <c r="B2975" s="39"/>
      <c r="C2975" s="39"/>
      <c r="D2975" s="39" t="s">
        <v>25960</v>
      </c>
      <c r="E2975" s="39" t="s">
        <v>20782</v>
      </c>
      <c r="F2975" s="41" t="s">
        <v>20783</v>
      </c>
      <c r="G2975" s="39">
        <v>1</v>
      </c>
      <c r="H2975" s="42">
        <v>30</v>
      </c>
      <c r="I2975" s="44">
        <f>VENTAS[[#This Row],[Cantidad]]*VENTAS[[#This Row],[Precio Venta]]</f>
        <v>30</v>
      </c>
      <c r="J2975" s="42">
        <f>IF(VENTAS[[#This Row],[Nombre del Gestor]]&gt;1,VENTAS[[#This Row],[Precio Venta]]*10%,0)</f>
        <v>3</v>
      </c>
      <c r="K2975" s="42">
        <f>IFERROR(VLOOKUP(VENTAS[[#This Row],[Código del producto Vendido]],STOCK[],13,FALSE),VENTAS[[#This Row],[Precio Venta]]*0.6)-VENTAS[[#This Row],[Comisión Unitaria 10%]]</f>
        <v>17.79</v>
      </c>
      <c r="L2975" s="42">
        <f>VENTAS[[#This Row],[Cantidad]]*(VENTAS[[#This Row],[Precio Venta]]-VENTAS[[#This Row],[Costo Unitario SIN Comision]]-VENTAS[[#This Row],[Comisión Unitaria 10%]]-0.01*VENTAS[[#This Row],[Precio Venta]])</f>
        <v>8.91</v>
      </c>
      <c r="M2975" s="46"/>
      <c r="N2975" s="47" t="s">
        <v>28624</v>
      </c>
    </row>
    <row r="2976" ht="17" customHeight="1" spans="1:14">
      <c r="A2976" s="38">
        <v>45859.7444212963</v>
      </c>
      <c r="B2976" s="39"/>
      <c r="C2976" s="39"/>
      <c r="D2976" s="39" t="s">
        <v>25960</v>
      </c>
      <c r="E2976" s="39" t="s">
        <v>20819</v>
      </c>
      <c r="F2976" s="41" t="s">
        <v>20820</v>
      </c>
      <c r="G2976" s="39">
        <v>1</v>
      </c>
      <c r="H2976" s="42">
        <v>18</v>
      </c>
      <c r="I2976" s="44">
        <f>VENTAS[[#This Row],[Cantidad]]*VENTAS[[#This Row],[Precio Venta]]</f>
        <v>18</v>
      </c>
      <c r="J2976" s="42">
        <f>IF(VENTAS[[#This Row],[Nombre del Gestor]]&gt;1,VENTAS[[#This Row],[Precio Venta]]*10%,0)</f>
        <v>1.8</v>
      </c>
      <c r="K2976" s="42">
        <f>IFERROR(VLOOKUP(VENTAS[[#This Row],[Código del producto Vendido]],STOCK[],13,FALSE),VENTAS[[#This Row],[Precio Venta]]*0.6)-VENTAS[[#This Row],[Comisión Unitaria 10%]]</f>
        <v>10.5</v>
      </c>
      <c r="L2976" s="42">
        <f>VENTAS[[#This Row],[Cantidad]]*(VENTAS[[#This Row],[Precio Venta]]-VENTAS[[#This Row],[Costo Unitario SIN Comision]]-VENTAS[[#This Row],[Comisión Unitaria 10%]]-0.01*VENTAS[[#This Row],[Precio Venta]])</f>
        <v>5.52</v>
      </c>
      <c r="M2976" s="46"/>
      <c r="N2976" s="47" t="s">
        <v>28625</v>
      </c>
    </row>
    <row r="2977" ht="34" customHeight="1" spans="1:14">
      <c r="A2977" s="38">
        <v>45859.7444212963</v>
      </c>
      <c r="B2977" s="39"/>
      <c r="C2977" s="39"/>
      <c r="D2977" s="39" t="s">
        <v>25960</v>
      </c>
      <c r="E2977" s="39" t="s">
        <v>20821</v>
      </c>
      <c r="F2977" s="41" t="s">
        <v>20822</v>
      </c>
      <c r="G2977" s="39">
        <v>1</v>
      </c>
      <c r="H2977" s="42">
        <v>18</v>
      </c>
      <c r="I2977" s="44">
        <f>VENTAS[[#This Row],[Cantidad]]*VENTAS[[#This Row],[Precio Venta]]</f>
        <v>18</v>
      </c>
      <c r="J2977" s="42">
        <f>IF(VENTAS[[#This Row],[Nombre del Gestor]]&gt;1,VENTAS[[#This Row],[Precio Venta]]*10%,0)</f>
        <v>1.8</v>
      </c>
      <c r="K2977" s="42">
        <f>IFERROR(VLOOKUP(VENTAS[[#This Row],[Código del producto Vendido]],STOCK[],13,FALSE),VENTAS[[#This Row],[Precio Venta]]*0.6)-VENTAS[[#This Row],[Comisión Unitaria 10%]]</f>
        <v>14.25</v>
      </c>
      <c r="L2977" s="42">
        <f>VENTAS[[#This Row],[Cantidad]]*(VENTAS[[#This Row],[Precio Venta]]-VENTAS[[#This Row],[Costo Unitario SIN Comision]]-VENTAS[[#This Row],[Comisión Unitaria 10%]]-0.01*VENTAS[[#This Row],[Precio Venta]])</f>
        <v>1.77</v>
      </c>
      <c r="M2977" s="46"/>
      <c r="N2977" s="47" t="s">
        <v>28626</v>
      </c>
    </row>
    <row r="2978" ht="34" customHeight="1" spans="1:14">
      <c r="A2978" s="38">
        <v>45860.7134606481</v>
      </c>
      <c r="B2978" s="39"/>
      <c r="C2978" s="39"/>
      <c r="D2978" s="39"/>
      <c r="E2978" s="39" t="s">
        <v>20785</v>
      </c>
      <c r="F2978" s="41" t="s">
        <v>20783</v>
      </c>
      <c r="G2978" s="39">
        <v>1</v>
      </c>
      <c r="H2978" s="42">
        <v>30</v>
      </c>
      <c r="I2978" s="44">
        <f>VENTAS[[#This Row],[Cantidad]]*VENTAS[[#This Row],[Precio Venta]]</f>
        <v>30</v>
      </c>
      <c r="J2978" s="42">
        <f>IF(VENTAS[[#This Row],[Nombre del Gestor]]&gt;1,VENTAS[[#This Row],[Precio Venta]]*10%,0)</f>
        <v>0</v>
      </c>
      <c r="K2978" s="42">
        <f>IFERROR(VLOOKUP(VENTAS[[#This Row],[Código del producto Vendido]],STOCK[],13,FALSE),VENTAS[[#This Row],[Precio Venta]]*0.6)-VENTAS[[#This Row],[Comisión Unitaria 10%]]</f>
        <v>20.79</v>
      </c>
      <c r="L2978" s="42">
        <f>VENTAS[[#This Row],[Cantidad]]*(VENTAS[[#This Row],[Precio Venta]]-VENTAS[[#This Row],[Costo Unitario SIN Comision]]-VENTAS[[#This Row],[Comisión Unitaria 10%]]-0.01*VENTAS[[#This Row],[Precio Venta]])</f>
        <v>8.91</v>
      </c>
      <c r="M2978" s="46"/>
      <c r="N2978" s="47" t="s">
        <v>28627</v>
      </c>
    </row>
    <row r="2979" ht="17" customHeight="1" spans="1:14">
      <c r="A2979" s="38">
        <v>45860.7134606481</v>
      </c>
      <c r="B2979" s="39"/>
      <c r="C2979" s="39"/>
      <c r="D2979" s="39"/>
      <c r="E2979" s="39" t="s">
        <v>28628</v>
      </c>
      <c r="F2979" s="41" t="s">
        <v>28629</v>
      </c>
      <c r="G2979" s="39">
        <v>1</v>
      </c>
      <c r="H2979" s="42">
        <v>30</v>
      </c>
      <c r="I2979" s="44">
        <f>VENTAS[[#This Row],[Cantidad]]*VENTAS[[#This Row],[Precio Venta]]</f>
        <v>30</v>
      </c>
      <c r="J2979" s="42">
        <f>IF(VENTAS[[#This Row],[Nombre del Gestor]]&gt;1,VENTAS[[#This Row],[Precio Venta]]*10%,0)</f>
        <v>0</v>
      </c>
      <c r="K2979" s="42">
        <f>IFERROR(VLOOKUP(VENTAS[[#This Row],[Código del producto Vendido]],STOCK[],13,FALSE),VENTAS[[#This Row],[Precio Venta]]*0.6)-VENTAS[[#This Row],[Comisión Unitaria 10%]]</f>
        <v>18</v>
      </c>
      <c r="L2979" s="42">
        <f>VENTAS[[#This Row],[Cantidad]]*(VENTAS[[#This Row],[Precio Venta]]-VENTAS[[#This Row],[Costo Unitario SIN Comision]]-VENTAS[[#This Row],[Comisión Unitaria 10%]]-0.01*VENTAS[[#This Row],[Precio Venta]])</f>
        <v>11.7</v>
      </c>
      <c r="M2979" s="46"/>
      <c r="N2979" s="47" t="s">
        <v>28630</v>
      </c>
    </row>
    <row r="2980" ht="34" customHeight="1" spans="1:14">
      <c r="A2980" s="38">
        <v>45860.7140972222</v>
      </c>
      <c r="B2980" s="39"/>
      <c r="C2980" s="39"/>
      <c r="D2980" s="39"/>
      <c r="E2980" s="39" t="s">
        <v>28631</v>
      </c>
      <c r="F2980" s="41" t="s">
        <v>28632</v>
      </c>
      <c r="G2980" s="39">
        <v>1</v>
      </c>
      <c r="H2980" s="42">
        <v>25</v>
      </c>
      <c r="I2980" s="44">
        <f>VENTAS[[#This Row],[Cantidad]]*VENTAS[[#This Row],[Precio Venta]]</f>
        <v>25</v>
      </c>
      <c r="J2980" s="42">
        <f>IF(VENTAS[[#This Row],[Nombre del Gestor]]&gt;1,VENTAS[[#This Row],[Precio Venta]]*10%,0)</f>
        <v>0</v>
      </c>
      <c r="K2980" s="42">
        <f>IFERROR(VLOOKUP(VENTAS[[#This Row],[Código del producto Vendido]],STOCK[],13,FALSE),VENTAS[[#This Row],[Precio Venta]]*0.6)-VENTAS[[#This Row],[Comisión Unitaria 10%]]</f>
        <v>15</v>
      </c>
      <c r="L2980" s="42">
        <f>VENTAS[[#This Row],[Cantidad]]*(VENTAS[[#This Row],[Precio Venta]]-VENTAS[[#This Row],[Costo Unitario SIN Comision]]-VENTAS[[#This Row],[Comisión Unitaria 10%]]-0.01*VENTAS[[#This Row],[Precio Venta]])</f>
        <v>9.75</v>
      </c>
      <c r="M2980" s="46"/>
      <c r="N2980" s="47" t="s">
        <v>28633</v>
      </c>
    </row>
    <row r="2981" ht="17" customHeight="1" spans="1:14">
      <c r="A2981" s="38">
        <v>45860.746712963</v>
      </c>
      <c r="B2981" s="39"/>
      <c r="C2981" s="39"/>
      <c r="D2981" s="39"/>
      <c r="E2981" s="39" t="s">
        <v>28634</v>
      </c>
      <c r="F2981" s="41" t="s">
        <v>28635</v>
      </c>
      <c r="G2981" s="39">
        <v>1</v>
      </c>
      <c r="H2981" s="42">
        <v>35</v>
      </c>
      <c r="I2981" s="44">
        <f>VENTAS[[#This Row],[Cantidad]]*VENTAS[[#This Row],[Precio Venta]]</f>
        <v>35</v>
      </c>
      <c r="J2981" s="42">
        <f>IF(VENTAS[[#This Row],[Nombre del Gestor]]&gt;1,VENTAS[[#This Row],[Precio Venta]]*10%,0)</f>
        <v>0</v>
      </c>
      <c r="K2981" s="42">
        <f>IFERROR(VLOOKUP(VENTAS[[#This Row],[Código del producto Vendido]],STOCK[],13,FALSE),VENTAS[[#This Row],[Precio Venta]]*0.6)-VENTAS[[#This Row],[Comisión Unitaria 10%]]</f>
        <v>21</v>
      </c>
      <c r="L2981" s="42">
        <f>VENTAS[[#This Row],[Cantidad]]*(VENTAS[[#This Row],[Precio Venta]]-VENTAS[[#This Row],[Costo Unitario SIN Comision]]-VENTAS[[#This Row],[Comisión Unitaria 10%]]-0.01*VENTAS[[#This Row],[Precio Venta]])</f>
        <v>13.65</v>
      </c>
      <c r="M2981" s="46"/>
      <c r="N2981" s="47" t="s">
        <v>28636</v>
      </c>
    </row>
    <row r="2982" ht="34" customHeight="1" spans="1:14">
      <c r="A2982" s="38">
        <v>45860.746712963</v>
      </c>
      <c r="B2982" s="39"/>
      <c r="C2982" s="39"/>
      <c r="D2982" s="39"/>
      <c r="E2982" s="39" t="s">
        <v>27683</v>
      </c>
      <c r="F2982" s="41" t="s">
        <v>21272</v>
      </c>
      <c r="G2982" s="39">
        <v>1</v>
      </c>
      <c r="H2982" s="42">
        <v>22</v>
      </c>
      <c r="I2982" s="44">
        <f>VENTAS[[#This Row],[Cantidad]]*VENTAS[[#This Row],[Precio Venta]]</f>
        <v>22</v>
      </c>
      <c r="J2982" s="42">
        <f>IF(VENTAS[[#This Row],[Nombre del Gestor]]&gt;1,VENTAS[[#This Row],[Precio Venta]]*10%,0)</f>
        <v>0</v>
      </c>
      <c r="K2982" s="42">
        <f>IFERROR(VLOOKUP(VENTAS[[#This Row],[Código del producto Vendido]],STOCK[],13,FALSE),VENTAS[[#This Row],[Precio Venta]]*0.6)-VENTAS[[#This Row],[Comisión Unitaria 10%]]</f>
        <v>13.2</v>
      </c>
      <c r="L2982" s="42">
        <f>VENTAS[[#This Row],[Cantidad]]*(VENTAS[[#This Row],[Precio Venta]]-VENTAS[[#This Row],[Costo Unitario SIN Comision]]-VENTAS[[#This Row],[Comisión Unitaria 10%]]-0.01*VENTAS[[#This Row],[Precio Venta]])</f>
        <v>8.58</v>
      </c>
      <c r="M2982" s="46"/>
      <c r="N2982" s="47" t="s">
        <v>28637</v>
      </c>
    </row>
    <row r="2983" ht="34" customHeight="1" spans="1:14">
      <c r="A2983" s="38">
        <v>45861.535462963</v>
      </c>
      <c r="B2983" s="39"/>
      <c r="C2983" s="39"/>
      <c r="D2983" s="39" t="s">
        <v>25960</v>
      </c>
      <c r="E2983" s="39" t="s">
        <v>20778</v>
      </c>
      <c r="F2983" s="41" t="s">
        <v>20779</v>
      </c>
      <c r="G2983" s="39">
        <v>1</v>
      </c>
      <c r="H2983" s="42">
        <v>30</v>
      </c>
      <c r="I2983" s="44">
        <f>VENTAS[[#This Row],[Cantidad]]*VENTAS[[#This Row],[Precio Venta]]</f>
        <v>30</v>
      </c>
      <c r="J2983" s="42">
        <f>IF(VENTAS[[#This Row],[Nombre del Gestor]]&gt;1,VENTAS[[#This Row],[Precio Venta]]*10%,0)</f>
        <v>3</v>
      </c>
      <c r="K2983" s="42">
        <f>IFERROR(VLOOKUP(VENTAS[[#This Row],[Código del producto Vendido]],STOCK[],13,FALSE),VENTAS[[#This Row],[Precio Venta]]*0.6)-VENTAS[[#This Row],[Comisión Unitaria 10%]]</f>
        <v>17.95</v>
      </c>
      <c r="L2983" s="42">
        <f>VENTAS[[#This Row],[Cantidad]]*(VENTAS[[#This Row],[Precio Venta]]-VENTAS[[#This Row],[Costo Unitario SIN Comision]]-VENTAS[[#This Row],[Comisión Unitaria 10%]]-0.01*VENTAS[[#This Row],[Precio Venta]])</f>
        <v>8.75</v>
      </c>
      <c r="M2983" s="46"/>
      <c r="N2983" s="47" t="s">
        <v>28638</v>
      </c>
    </row>
    <row r="2984" ht="17" customHeight="1" spans="1:14">
      <c r="A2984" s="38">
        <v>45861.5814351852</v>
      </c>
      <c r="B2984" s="39"/>
      <c r="C2984" s="39"/>
      <c r="D2984" s="39"/>
      <c r="E2984" s="39" t="s">
        <v>20761</v>
      </c>
      <c r="F2984" s="41" t="s">
        <v>20759</v>
      </c>
      <c r="G2984" s="39">
        <v>1</v>
      </c>
      <c r="H2984" s="42">
        <v>40</v>
      </c>
      <c r="I2984" s="44">
        <f>VENTAS[[#This Row],[Cantidad]]*VENTAS[[#This Row],[Precio Venta]]</f>
        <v>40</v>
      </c>
      <c r="J2984" s="42">
        <f>IF(VENTAS[[#This Row],[Nombre del Gestor]]&gt;1,VENTAS[[#This Row],[Precio Venta]]*10%,0)</f>
        <v>0</v>
      </c>
      <c r="K2984" s="42">
        <f>IFERROR(VLOOKUP(VENTAS[[#This Row],[Código del producto Vendido]],STOCK[],13,FALSE),VENTAS[[#This Row],[Precio Venta]]*0.6)-VENTAS[[#This Row],[Comisión Unitaria 10%]]</f>
        <v>29.5</v>
      </c>
      <c r="L2984" s="42">
        <f>VENTAS[[#This Row],[Cantidad]]*(VENTAS[[#This Row],[Precio Venta]]-VENTAS[[#This Row],[Costo Unitario SIN Comision]]-VENTAS[[#This Row],[Comisión Unitaria 10%]]-0.01*VENTAS[[#This Row],[Precio Venta]])</f>
        <v>10.1</v>
      </c>
      <c r="M2984" s="46"/>
      <c r="N2984" s="47" t="s">
        <v>28639</v>
      </c>
    </row>
    <row r="2985" ht="34" customHeight="1" spans="1:14">
      <c r="A2985" s="38">
        <v>45861.5814351852</v>
      </c>
      <c r="B2985" s="39"/>
      <c r="C2985" s="39"/>
      <c r="D2985" s="39"/>
      <c r="E2985" s="39" t="s">
        <v>20709</v>
      </c>
      <c r="F2985" s="41" t="s">
        <v>20710</v>
      </c>
      <c r="G2985" s="39">
        <v>1</v>
      </c>
      <c r="H2985" s="42">
        <v>25</v>
      </c>
      <c r="I2985" s="44">
        <f>VENTAS[[#This Row],[Cantidad]]*VENTAS[[#This Row],[Precio Venta]]</f>
        <v>25</v>
      </c>
      <c r="J2985" s="42">
        <f>IF(VENTAS[[#This Row],[Nombre del Gestor]]&gt;1,VENTAS[[#This Row],[Precio Venta]]*10%,0)</f>
        <v>0</v>
      </c>
      <c r="K2985" s="42">
        <f>IFERROR(VLOOKUP(VENTAS[[#This Row],[Código del producto Vendido]],STOCK[],13,FALSE),VENTAS[[#This Row],[Precio Venta]]*0.6)-VENTAS[[#This Row],[Comisión Unitaria 10%]]</f>
        <v>11.5</v>
      </c>
      <c r="L2985" s="42">
        <f>VENTAS[[#This Row],[Cantidad]]*(VENTAS[[#This Row],[Precio Venta]]-VENTAS[[#This Row],[Costo Unitario SIN Comision]]-VENTAS[[#This Row],[Comisión Unitaria 10%]]-0.01*VENTAS[[#This Row],[Precio Venta]])</f>
        <v>13.25</v>
      </c>
      <c r="M2985" s="46"/>
      <c r="N2985" s="47" t="s">
        <v>28640</v>
      </c>
    </row>
    <row r="2986" ht="17" customHeight="1" spans="1:14">
      <c r="A2986" s="38">
        <v>45861.5814351852</v>
      </c>
      <c r="B2986" s="39"/>
      <c r="C2986" s="39"/>
      <c r="D2986" s="39"/>
      <c r="E2986" s="39" t="s">
        <v>20530</v>
      </c>
      <c r="F2986" s="41" t="s">
        <v>20531</v>
      </c>
      <c r="G2986" s="39">
        <v>1</v>
      </c>
      <c r="H2986" s="42">
        <v>35</v>
      </c>
      <c r="I2986" s="44">
        <f>VENTAS[[#This Row],[Cantidad]]*VENTAS[[#This Row],[Precio Venta]]</f>
        <v>35</v>
      </c>
      <c r="J2986" s="42">
        <f>IF(VENTAS[[#This Row],[Nombre del Gestor]]&gt;1,VENTAS[[#This Row],[Precio Venta]]*10%,0)</f>
        <v>0</v>
      </c>
      <c r="K2986" s="42">
        <f>IFERROR(VLOOKUP(VENTAS[[#This Row],[Código del producto Vendido]],STOCK[],13,FALSE),VENTAS[[#This Row],[Precio Venta]]*0.6)-VENTAS[[#This Row],[Comisión Unitaria 10%]]</f>
        <v>15.5</v>
      </c>
      <c r="L2986" s="42">
        <f>VENTAS[[#This Row],[Cantidad]]*(VENTAS[[#This Row],[Precio Venta]]-VENTAS[[#This Row],[Costo Unitario SIN Comision]]-VENTAS[[#This Row],[Comisión Unitaria 10%]]-0.01*VENTAS[[#This Row],[Precio Venta]])</f>
        <v>19.15</v>
      </c>
      <c r="M2986" s="46"/>
      <c r="N2986" s="47" t="s">
        <v>28641</v>
      </c>
    </row>
    <row r="2987" ht="34" customHeight="1" spans="1:14">
      <c r="A2987" s="38">
        <v>45861.5814351852</v>
      </c>
      <c r="B2987" s="39"/>
      <c r="C2987" s="39"/>
      <c r="D2987" s="39"/>
      <c r="E2987" s="39" t="s">
        <v>27081</v>
      </c>
      <c r="F2987" s="41" t="s">
        <v>28642</v>
      </c>
      <c r="G2987" s="39">
        <v>1</v>
      </c>
      <c r="H2987" s="42">
        <v>40</v>
      </c>
      <c r="I2987" s="44">
        <f>VENTAS[[#This Row],[Cantidad]]*VENTAS[[#This Row],[Precio Venta]]</f>
        <v>40</v>
      </c>
      <c r="J2987" s="42">
        <f>IF(VENTAS[[#This Row],[Nombre del Gestor]]&gt;1,VENTAS[[#This Row],[Precio Venta]]*10%,0)</f>
        <v>0</v>
      </c>
      <c r="K2987" s="42">
        <f>IFERROR(VLOOKUP(VENTAS[[#This Row],[Código del producto Vendido]],STOCK[],13,FALSE),VENTAS[[#This Row],[Precio Venta]]*0.6)-VENTAS[[#This Row],[Comisión Unitaria 10%]]</f>
        <v>24</v>
      </c>
      <c r="L2987" s="42">
        <f>VENTAS[[#This Row],[Cantidad]]*(VENTAS[[#This Row],[Precio Venta]]-VENTAS[[#This Row],[Costo Unitario SIN Comision]]-VENTAS[[#This Row],[Comisión Unitaria 10%]]-0.01*VENTAS[[#This Row],[Precio Venta]])</f>
        <v>15.6</v>
      </c>
      <c r="M2987" s="46"/>
      <c r="N2987" s="47" t="s">
        <v>28643</v>
      </c>
    </row>
    <row r="2988" ht="34" customHeight="1" spans="1:14">
      <c r="A2988" s="38">
        <v>45861.6716087963</v>
      </c>
      <c r="B2988" s="39"/>
      <c r="C2988" s="39"/>
      <c r="D2988" s="39"/>
      <c r="E2988" s="39" t="s">
        <v>18104</v>
      </c>
      <c r="F2988" s="41" t="s">
        <v>18105</v>
      </c>
      <c r="G2988" s="39">
        <v>1</v>
      </c>
      <c r="H2988" s="42">
        <v>45</v>
      </c>
      <c r="I2988" s="44">
        <f>VENTAS[[#This Row],[Cantidad]]*VENTAS[[#This Row],[Precio Venta]]</f>
        <v>45</v>
      </c>
      <c r="J2988" s="42">
        <f>IF(VENTAS[[#This Row],[Nombre del Gestor]]&gt;1,VENTAS[[#This Row],[Precio Venta]]*10%,0)</f>
        <v>0</v>
      </c>
      <c r="K2988" s="42">
        <f>IFERROR(VLOOKUP(VENTAS[[#This Row],[Código del producto Vendido]],STOCK[],13,FALSE),VENTAS[[#This Row],[Precio Venta]]*0.6)-VENTAS[[#This Row],[Comisión Unitaria 10%]]</f>
        <v>16.5</v>
      </c>
      <c r="L2988" s="42">
        <f>VENTAS[[#This Row],[Cantidad]]*(VENTAS[[#This Row],[Precio Venta]]-VENTAS[[#This Row],[Costo Unitario SIN Comision]]-VENTAS[[#This Row],[Comisión Unitaria 10%]]-0.01*VENTAS[[#This Row],[Precio Venta]])</f>
        <v>28.05</v>
      </c>
      <c r="M2988" s="46"/>
      <c r="N2988" s="47" t="s">
        <v>28644</v>
      </c>
    </row>
    <row r="2989" ht="17" customHeight="1" spans="1:14">
      <c r="A2989" s="38">
        <v>45861.6716087963</v>
      </c>
      <c r="B2989" s="39"/>
      <c r="C2989" s="39"/>
      <c r="D2989" s="39"/>
      <c r="E2989" s="39" t="s">
        <v>28645</v>
      </c>
      <c r="F2989" s="41" t="s">
        <v>28646</v>
      </c>
      <c r="G2989" s="39">
        <v>1</v>
      </c>
      <c r="H2989" s="42">
        <v>20</v>
      </c>
      <c r="I2989" s="44">
        <f>VENTAS[[#This Row],[Cantidad]]*VENTAS[[#This Row],[Precio Venta]]</f>
        <v>20</v>
      </c>
      <c r="J2989" s="42">
        <f>IF(VENTAS[[#This Row],[Nombre del Gestor]]&gt;1,VENTAS[[#This Row],[Precio Venta]]*10%,0)</f>
        <v>0</v>
      </c>
      <c r="K2989" s="42">
        <f>IFERROR(VLOOKUP(VENTAS[[#This Row],[Código del producto Vendido]],STOCK[],13,FALSE),VENTAS[[#This Row],[Precio Venta]]*0.6)-VENTAS[[#This Row],[Comisión Unitaria 10%]]</f>
        <v>12</v>
      </c>
      <c r="L2989" s="42">
        <f>VENTAS[[#This Row],[Cantidad]]*(VENTAS[[#This Row],[Precio Venta]]-VENTAS[[#This Row],[Costo Unitario SIN Comision]]-VENTAS[[#This Row],[Comisión Unitaria 10%]]-0.01*VENTAS[[#This Row],[Precio Venta]])</f>
        <v>7.8</v>
      </c>
      <c r="M2989" s="46"/>
      <c r="N2989" s="47" t="s">
        <v>28647</v>
      </c>
    </row>
    <row r="2990" ht="34" customHeight="1" spans="1:14">
      <c r="A2990" s="38">
        <v>45861.7112962963</v>
      </c>
      <c r="B2990" s="39"/>
      <c r="C2990" s="39"/>
      <c r="D2990" s="39" t="s">
        <v>28648</v>
      </c>
      <c r="E2990" s="39" t="s">
        <v>20850</v>
      </c>
      <c r="F2990" s="41" t="s">
        <v>20851</v>
      </c>
      <c r="G2990" s="39">
        <v>1</v>
      </c>
      <c r="H2990" s="42">
        <v>35</v>
      </c>
      <c r="I2990" s="44">
        <f>VENTAS[[#This Row],[Cantidad]]*VENTAS[[#This Row],[Precio Venta]]</f>
        <v>35</v>
      </c>
      <c r="J2990" s="42">
        <f>IF(VENTAS[[#This Row],[Nombre del Gestor]]&gt;1,VENTAS[[#This Row],[Precio Venta]]*10%,0)</f>
        <v>3.5</v>
      </c>
      <c r="K2990" s="42">
        <f>IFERROR(VLOOKUP(VENTAS[[#This Row],[Código del producto Vendido]],STOCK[],13,FALSE),VENTAS[[#This Row],[Precio Venta]]*0.6)-VENTAS[[#This Row],[Comisión Unitaria 10%]]</f>
        <v>15.96</v>
      </c>
      <c r="L2990" s="42">
        <f>VENTAS[[#This Row],[Cantidad]]*(VENTAS[[#This Row],[Precio Venta]]-VENTAS[[#This Row],[Costo Unitario SIN Comision]]-VENTAS[[#This Row],[Comisión Unitaria 10%]]-0.01*VENTAS[[#This Row],[Precio Venta]])</f>
        <v>15.19</v>
      </c>
      <c r="M2990" s="46"/>
      <c r="N2990" s="47" t="s">
        <v>28649</v>
      </c>
    </row>
    <row r="2991" ht="17" customHeight="1" spans="1:14">
      <c r="A2991" s="38">
        <v>45861.7378472222</v>
      </c>
      <c r="B2991" s="39"/>
      <c r="C2991" s="39"/>
      <c r="D2991" s="39"/>
      <c r="E2991" s="39" t="s">
        <v>20896</v>
      </c>
      <c r="F2991" s="41" t="s">
        <v>20897</v>
      </c>
      <c r="G2991" s="39">
        <v>1</v>
      </c>
      <c r="H2991" s="42">
        <v>30</v>
      </c>
      <c r="I2991" s="44">
        <f>VENTAS[[#This Row],[Cantidad]]*VENTAS[[#This Row],[Precio Venta]]</f>
        <v>30</v>
      </c>
      <c r="J2991" s="42">
        <f>IF(VENTAS[[#This Row],[Nombre del Gestor]]&gt;1,VENTAS[[#This Row],[Precio Venta]]*10%,0)</f>
        <v>0</v>
      </c>
      <c r="K2991" s="42">
        <f>IFERROR(VLOOKUP(VENTAS[[#This Row],[Código del producto Vendido]],STOCK[],13,FALSE),VENTAS[[#This Row],[Precio Venta]]*0.6)-VENTAS[[#This Row],[Comisión Unitaria 10%]]</f>
        <v>17.95</v>
      </c>
      <c r="L2991" s="42">
        <f>VENTAS[[#This Row],[Cantidad]]*(VENTAS[[#This Row],[Precio Venta]]-VENTAS[[#This Row],[Costo Unitario SIN Comision]]-VENTAS[[#This Row],[Comisión Unitaria 10%]]-0.01*VENTAS[[#This Row],[Precio Venta]])</f>
        <v>11.75</v>
      </c>
      <c r="M2991" s="46"/>
      <c r="N2991" s="47" t="s">
        <v>28650</v>
      </c>
    </row>
    <row r="2992" ht="34" customHeight="1" spans="1:14">
      <c r="A2992" s="38">
        <v>45861.7378472222</v>
      </c>
      <c r="B2992" s="39"/>
      <c r="C2992" s="39"/>
      <c r="D2992" s="39"/>
      <c r="E2992" s="39" t="s">
        <v>20876</v>
      </c>
      <c r="F2992" s="41" t="s">
        <v>20877</v>
      </c>
      <c r="G2992" s="39">
        <v>1</v>
      </c>
      <c r="H2992" s="42">
        <v>30</v>
      </c>
      <c r="I2992" s="44">
        <f>VENTAS[[#This Row],[Cantidad]]*VENTAS[[#This Row],[Precio Venta]]</f>
        <v>30</v>
      </c>
      <c r="J2992" s="42">
        <f>IF(VENTAS[[#This Row],[Nombre del Gestor]]&gt;1,VENTAS[[#This Row],[Precio Venta]]*10%,0)</f>
        <v>0</v>
      </c>
      <c r="K2992" s="42">
        <f>IFERROR(VLOOKUP(VENTAS[[#This Row],[Código del producto Vendido]],STOCK[],13,FALSE),VENTAS[[#This Row],[Precio Venta]]*0.6)-VENTAS[[#This Row],[Comisión Unitaria 10%]]</f>
        <v>17.96</v>
      </c>
      <c r="L2992" s="42">
        <f>VENTAS[[#This Row],[Cantidad]]*(VENTAS[[#This Row],[Precio Venta]]-VENTAS[[#This Row],[Costo Unitario SIN Comision]]-VENTAS[[#This Row],[Comisión Unitaria 10%]]-0.01*VENTAS[[#This Row],[Precio Venta]])</f>
        <v>11.74</v>
      </c>
      <c r="M2992" s="46"/>
      <c r="N2992" s="47" t="s">
        <v>28651</v>
      </c>
    </row>
    <row r="2993" ht="34" customHeight="1" spans="1:14">
      <c r="A2993" s="38">
        <v>45861.7378472222</v>
      </c>
      <c r="B2993" s="39"/>
      <c r="C2993" s="39"/>
      <c r="D2993" s="39"/>
      <c r="E2993" s="39" t="s">
        <v>20863</v>
      </c>
      <c r="F2993" s="41" t="s">
        <v>20859</v>
      </c>
      <c r="G2993" s="39">
        <v>1</v>
      </c>
      <c r="H2993" s="42">
        <v>35</v>
      </c>
      <c r="I2993" s="44">
        <f>VENTAS[[#This Row],[Cantidad]]*VENTAS[[#This Row],[Precio Venta]]</f>
        <v>35</v>
      </c>
      <c r="J2993" s="42">
        <f>IF(VENTAS[[#This Row],[Nombre del Gestor]]&gt;1,VENTAS[[#This Row],[Precio Venta]]*10%,0)</f>
        <v>0</v>
      </c>
      <c r="K2993" s="42">
        <f>IFERROR(VLOOKUP(VENTAS[[#This Row],[Código del producto Vendido]],STOCK[],13,FALSE),VENTAS[[#This Row],[Precio Venta]]*0.6)-VENTAS[[#This Row],[Comisión Unitaria 10%]]</f>
        <v>24.44</v>
      </c>
      <c r="L2993" s="42">
        <f>VENTAS[[#This Row],[Cantidad]]*(VENTAS[[#This Row],[Precio Venta]]-VENTAS[[#This Row],[Costo Unitario SIN Comision]]-VENTAS[[#This Row],[Comisión Unitaria 10%]]-0.01*VENTAS[[#This Row],[Precio Venta]])</f>
        <v>10.21</v>
      </c>
      <c r="M2993" s="46"/>
      <c r="N2993" s="47" t="s">
        <v>28652</v>
      </c>
    </row>
    <row r="2994" ht="17" customHeight="1" spans="1:14">
      <c r="A2994" s="38">
        <v>45861.7378472222</v>
      </c>
      <c r="B2994" s="39"/>
      <c r="C2994" s="39"/>
      <c r="D2994" s="39"/>
      <c r="E2994" s="39" t="s">
        <v>20967</v>
      </c>
      <c r="F2994" s="41" t="s">
        <v>20968</v>
      </c>
      <c r="G2994" s="39">
        <v>1</v>
      </c>
      <c r="H2994" s="42">
        <v>35</v>
      </c>
      <c r="I2994" s="44">
        <f>VENTAS[[#This Row],[Cantidad]]*VENTAS[[#This Row],[Precio Venta]]</f>
        <v>35</v>
      </c>
      <c r="J2994" s="42">
        <f>IF(VENTAS[[#This Row],[Nombre del Gestor]]&gt;1,VENTAS[[#This Row],[Precio Venta]]*10%,0)</f>
        <v>0</v>
      </c>
      <c r="K2994" s="42">
        <f>IFERROR(VLOOKUP(VENTAS[[#This Row],[Código del producto Vendido]],STOCK[],13,FALSE),VENTAS[[#This Row],[Precio Venta]]*0.6)-VENTAS[[#This Row],[Comisión Unitaria 10%]]</f>
        <v>21.5</v>
      </c>
      <c r="L2994" s="42">
        <f>VENTAS[[#This Row],[Cantidad]]*(VENTAS[[#This Row],[Precio Venta]]-VENTAS[[#This Row],[Costo Unitario SIN Comision]]-VENTAS[[#This Row],[Comisión Unitaria 10%]]-0.01*VENTAS[[#This Row],[Precio Venta]])</f>
        <v>13.15</v>
      </c>
      <c r="M2994" s="46"/>
      <c r="N2994" s="47" t="s">
        <v>28653</v>
      </c>
    </row>
    <row r="2995" ht="34" customHeight="1" spans="1:14">
      <c r="A2995" s="38">
        <v>45862.4552546296</v>
      </c>
      <c r="B2995" s="39"/>
      <c r="C2995" s="39"/>
      <c r="D2995" s="39"/>
      <c r="E2995" s="39" t="s">
        <v>28654</v>
      </c>
      <c r="F2995" s="41" t="s">
        <v>28655</v>
      </c>
      <c r="G2995" s="39">
        <v>1</v>
      </c>
      <c r="H2995" s="42">
        <v>30</v>
      </c>
      <c r="I2995" s="44">
        <f>VENTAS[[#This Row],[Cantidad]]*VENTAS[[#This Row],[Precio Venta]]</f>
        <v>30</v>
      </c>
      <c r="J2995" s="42">
        <f>IF(VENTAS[[#This Row],[Nombre del Gestor]]&gt;1,VENTAS[[#This Row],[Precio Venta]]*10%,0)</f>
        <v>0</v>
      </c>
      <c r="K2995" s="42">
        <f>IFERROR(VLOOKUP(VENTAS[[#This Row],[Código del producto Vendido]],STOCK[],13,FALSE),VENTAS[[#This Row],[Precio Venta]]*0.6)-VENTAS[[#This Row],[Comisión Unitaria 10%]]</f>
        <v>18</v>
      </c>
      <c r="L2995" s="42">
        <f>VENTAS[[#This Row],[Cantidad]]*(VENTAS[[#This Row],[Precio Venta]]-VENTAS[[#This Row],[Costo Unitario SIN Comision]]-VENTAS[[#This Row],[Comisión Unitaria 10%]]-0.01*VENTAS[[#This Row],[Precio Venta]])</f>
        <v>11.7</v>
      </c>
      <c r="M2995" s="46"/>
      <c r="N2995" s="47" t="s">
        <v>28656</v>
      </c>
    </row>
    <row r="2996" ht="17" customHeight="1" spans="1:14">
      <c r="A2996" s="38">
        <v>45862.4552546296</v>
      </c>
      <c r="B2996" s="39"/>
      <c r="C2996" s="39"/>
      <c r="D2996" s="39"/>
      <c r="E2996" s="39" t="s">
        <v>28657</v>
      </c>
      <c r="F2996" s="41" t="s">
        <v>28658</v>
      </c>
      <c r="G2996" s="39">
        <v>1</v>
      </c>
      <c r="H2996" s="42">
        <v>25</v>
      </c>
      <c r="I2996" s="44">
        <f>VENTAS[[#This Row],[Cantidad]]*VENTAS[[#This Row],[Precio Venta]]</f>
        <v>25</v>
      </c>
      <c r="J2996" s="42">
        <f>IF(VENTAS[[#This Row],[Nombre del Gestor]]&gt;1,VENTAS[[#This Row],[Precio Venta]]*10%,0)</f>
        <v>0</v>
      </c>
      <c r="K2996" s="42">
        <f>IFERROR(VLOOKUP(VENTAS[[#This Row],[Código del producto Vendido]],STOCK[],13,FALSE),VENTAS[[#This Row],[Precio Venta]]*0.6)-VENTAS[[#This Row],[Comisión Unitaria 10%]]</f>
        <v>15</v>
      </c>
      <c r="L2996" s="42">
        <f>VENTAS[[#This Row],[Cantidad]]*(VENTAS[[#This Row],[Precio Venta]]-VENTAS[[#This Row],[Costo Unitario SIN Comision]]-VENTAS[[#This Row],[Comisión Unitaria 10%]]-0.01*VENTAS[[#This Row],[Precio Venta]])</f>
        <v>9.75</v>
      </c>
      <c r="M2996" s="46"/>
      <c r="N2996" s="47" t="s">
        <v>28659</v>
      </c>
    </row>
    <row r="2997" ht="34" customHeight="1" spans="1:14">
      <c r="A2997" s="38">
        <v>45862.4552546296</v>
      </c>
      <c r="B2997" s="39"/>
      <c r="C2997" s="39"/>
      <c r="D2997" s="39"/>
      <c r="E2997" s="39" t="s">
        <v>28660</v>
      </c>
      <c r="F2997" s="41" t="s">
        <v>28132</v>
      </c>
      <c r="G2997" s="39">
        <v>1</v>
      </c>
      <c r="H2997" s="42">
        <v>25</v>
      </c>
      <c r="I2997" s="44">
        <f>VENTAS[[#This Row],[Cantidad]]*VENTAS[[#This Row],[Precio Venta]]</f>
        <v>25</v>
      </c>
      <c r="J2997" s="42">
        <f>IF(VENTAS[[#This Row],[Nombre del Gestor]]&gt;1,VENTAS[[#This Row],[Precio Venta]]*10%,0)</f>
        <v>0</v>
      </c>
      <c r="K2997" s="42">
        <f>IFERROR(VLOOKUP(VENTAS[[#This Row],[Código del producto Vendido]],STOCK[],13,FALSE),VENTAS[[#This Row],[Precio Venta]]*0.6)-VENTAS[[#This Row],[Comisión Unitaria 10%]]</f>
        <v>15</v>
      </c>
      <c r="L2997" s="42">
        <f>VENTAS[[#This Row],[Cantidad]]*(VENTAS[[#This Row],[Precio Venta]]-VENTAS[[#This Row],[Costo Unitario SIN Comision]]-VENTAS[[#This Row],[Comisión Unitaria 10%]]-0.01*VENTAS[[#This Row],[Precio Venta]])</f>
        <v>9.75</v>
      </c>
      <c r="M2997" s="46"/>
      <c r="N2997" s="47" t="s">
        <v>28661</v>
      </c>
    </row>
    <row r="2998" ht="34" customHeight="1" spans="1:14">
      <c r="A2998" s="38">
        <v>45862.4713888889</v>
      </c>
      <c r="B2998" s="39"/>
      <c r="C2998" s="39"/>
      <c r="D2998" s="39"/>
      <c r="E2998" s="39" t="s">
        <v>20871</v>
      </c>
      <c r="F2998" s="41" t="s">
        <v>20872</v>
      </c>
      <c r="G2998" s="39">
        <v>1</v>
      </c>
      <c r="H2998" s="42">
        <v>25</v>
      </c>
      <c r="I2998" s="44">
        <f>VENTAS[[#This Row],[Cantidad]]*VENTAS[[#This Row],[Precio Venta]]</f>
        <v>25</v>
      </c>
      <c r="J2998" s="42">
        <f>IF(VENTAS[[#This Row],[Nombre del Gestor]]&gt;1,VENTAS[[#This Row],[Precio Venta]]*10%,0)</f>
        <v>0</v>
      </c>
      <c r="K2998" s="42">
        <f>IFERROR(VLOOKUP(VENTAS[[#This Row],[Código del producto Vendido]],STOCK[],13,FALSE),VENTAS[[#This Row],[Precio Venta]]*0.6)-VENTAS[[#This Row],[Comisión Unitaria 10%]]</f>
        <v>17.49</v>
      </c>
      <c r="L2998" s="42">
        <f>VENTAS[[#This Row],[Cantidad]]*(VENTAS[[#This Row],[Precio Venta]]-VENTAS[[#This Row],[Costo Unitario SIN Comision]]-VENTAS[[#This Row],[Comisión Unitaria 10%]]-0.01*VENTAS[[#This Row],[Precio Venta]])</f>
        <v>7.26</v>
      </c>
      <c r="M2998" s="46"/>
      <c r="N2998" s="47" t="s">
        <v>28662</v>
      </c>
    </row>
    <row r="2999" ht="17" customHeight="1" spans="1:14">
      <c r="A2999" s="38">
        <v>45862.4713888889</v>
      </c>
      <c r="B2999" s="39"/>
      <c r="C2999" s="39"/>
      <c r="D2999" s="39"/>
      <c r="E2999" s="39" t="s">
        <v>28663</v>
      </c>
      <c r="F2999" s="41" t="s">
        <v>28664</v>
      </c>
      <c r="G2999" s="39">
        <v>1</v>
      </c>
      <c r="H2999" s="42">
        <v>25</v>
      </c>
      <c r="I2999" s="44">
        <f>VENTAS[[#This Row],[Cantidad]]*VENTAS[[#This Row],[Precio Venta]]</f>
        <v>25</v>
      </c>
      <c r="J2999" s="42">
        <f>IF(VENTAS[[#This Row],[Nombre del Gestor]]&gt;1,VENTAS[[#This Row],[Precio Venta]]*10%,0)</f>
        <v>0</v>
      </c>
      <c r="K2999" s="42">
        <f>IFERROR(VLOOKUP(VENTAS[[#This Row],[Código del producto Vendido]],STOCK[],13,FALSE),VENTAS[[#This Row],[Precio Venta]]*0.6)-VENTAS[[#This Row],[Comisión Unitaria 10%]]</f>
        <v>15</v>
      </c>
      <c r="L2999" s="42">
        <f>VENTAS[[#This Row],[Cantidad]]*(VENTAS[[#This Row],[Precio Venta]]-VENTAS[[#This Row],[Costo Unitario SIN Comision]]-VENTAS[[#This Row],[Comisión Unitaria 10%]]-0.01*VENTAS[[#This Row],[Precio Venta]])</f>
        <v>9.75</v>
      </c>
      <c r="M2999" s="46"/>
      <c r="N2999" s="47" t="s">
        <v>28665</v>
      </c>
    </row>
    <row r="3000" ht="34" customHeight="1" spans="1:14">
      <c r="A3000" s="38">
        <v>45862.4713888889</v>
      </c>
      <c r="B3000" s="39"/>
      <c r="C3000" s="39"/>
      <c r="D3000" s="39"/>
      <c r="E3000" s="39" t="s">
        <v>28666</v>
      </c>
      <c r="F3000" s="41" t="s">
        <v>28667</v>
      </c>
      <c r="G3000" s="39">
        <v>1</v>
      </c>
      <c r="H3000" s="42">
        <v>25</v>
      </c>
      <c r="I3000" s="44">
        <f>VENTAS[[#This Row],[Cantidad]]*VENTAS[[#This Row],[Precio Venta]]</f>
        <v>25</v>
      </c>
      <c r="J3000" s="42">
        <f>IF(VENTAS[[#This Row],[Nombre del Gestor]]&gt;1,VENTAS[[#This Row],[Precio Venta]]*10%,0)</f>
        <v>0</v>
      </c>
      <c r="K3000" s="42">
        <f>IFERROR(VLOOKUP(VENTAS[[#This Row],[Código del producto Vendido]],STOCK[],13,FALSE),VENTAS[[#This Row],[Precio Venta]]*0.6)-VENTAS[[#This Row],[Comisión Unitaria 10%]]</f>
        <v>15</v>
      </c>
      <c r="L3000" s="42">
        <f>VENTAS[[#This Row],[Cantidad]]*(VENTAS[[#This Row],[Precio Venta]]-VENTAS[[#This Row],[Costo Unitario SIN Comision]]-VENTAS[[#This Row],[Comisión Unitaria 10%]]-0.01*VENTAS[[#This Row],[Precio Venta]])</f>
        <v>9.75</v>
      </c>
      <c r="M3000" s="46"/>
      <c r="N3000" s="47" t="s">
        <v>28668</v>
      </c>
    </row>
    <row r="3001" ht="17" customHeight="1" spans="1:14">
      <c r="A3001" s="38">
        <v>45862.4713888889</v>
      </c>
      <c r="B3001" s="39"/>
      <c r="C3001" s="39"/>
      <c r="D3001" s="39"/>
      <c r="E3001" s="39" t="s">
        <v>28669</v>
      </c>
      <c r="F3001" s="41" t="s">
        <v>27909</v>
      </c>
      <c r="G3001" s="39">
        <v>1</v>
      </c>
      <c r="H3001" s="42">
        <v>35</v>
      </c>
      <c r="I3001" s="44">
        <f>VENTAS[[#This Row],[Cantidad]]*VENTAS[[#This Row],[Precio Venta]]</f>
        <v>35</v>
      </c>
      <c r="J3001" s="42">
        <f>IF(VENTAS[[#This Row],[Nombre del Gestor]]&gt;1,VENTAS[[#This Row],[Precio Venta]]*10%,0)</f>
        <v>0</v>
      </c>
      <c r="K3001" s="42">
        <f>IFERROR(VLOOKUP(VENTAS[[#This Row],[Código del producto Vendido]],STOCK[],13,FALSE),VENTAS[[#This Row],[Precio Venta]]*0.6)-VENTAS[[#This Row],[Comisión Unitaria 10%]]</f>
        <v>21</v>
      </c>
      <c r="L3001" s="42">
        <f>VENTAS[[#This Row],[Cantidad]]*(VENTAS[[#This Row],[Precio Venta]]-VENTAS[[#This Row],[Costo Unitario SIN Comision]]-VENTAS[[#This Row],[Comisión Unitaria 10%]]-0.01*VENTAS[[#This Row],[Precio Venta]])</f>
        <v>13.65</v>
      </c>
      <c r="M3001" s="46"/>
      <c r="N3001" s="47" t="s">
        <v>28670</v>
      </c>
    </row>
    <row r="3002" ht="34" customHeight="1" spans="1:14">
      <c r="A3002" s="38">
        <v>45862.4734953704</v>
      </c>
      <c r="B3002" s="39"/>
      <c r="C3002" s="39"/>
      <c r="D3002" s="39"/>
      <c r="E3002" s="39" t="s">
        <v>20867</v>
      </c>
      <c r="F3002" s="41" t="s">
        <v>20868</v>
      </c>
      <c r="G3002" s="39">
        <v>1</v>
      </c>
      <c r="H3002" s="42">
        <v>35</v>
      </c>
      <c r="I3002" s="44">
        <f>VENTAS[[#This Row],[Cantidad]]*VENTAS[[#This Row],[Precio Venta]]</f>
        <v>35</v>
      </c>
      <c r="J3002" s="42">
        <f>IF(VENTAS[[#This Row],[Nombre del Gestor]]&gt;1,VENTAS[[#This Row],[Precio Venta]]*10%,0)</f>
        <v>0</v>
      </c>
      <c r="K3002" s="42">
        <f>IFERROR(VLOOKUP(VENTAS[[#This Row],[Código del producto Vendido]],STOCK[],13,FALSE),VENTAS[[#This Row],[Precio Venta]]*0.6)-VENTAS[[#This Row],[Comisión Unitaria 10%]]</f>
        <v>18.49</v>
      </c>
      <c r="L3002" s="42">
        <f>VENTAS[[#This Row],[Cantidad]]*(VENTAS[[#This Row],[Precio Venta]]-VENTAS[[#This Row],[Costo Unitario SIN Comision]]-VENTAS[[#This Row],[Comisión Unitaria 10%]]-0.01*VENTAS[[#This Row],[Precio Venta]])</f>
        <v>16.16</v>
      </c>
      <c r="M3002" s="46"/>
      <c r="N3002" s="47" t="s">
        <v>28671</v>
      </c>
    </row>
    <row r="3003" ht="34" customHeight="1" spans="1:14">
      <c r="A3003" s="38">
        <v>45862.4955787037</v>
      </c>
      <c r="B3003" s="39"/>
      <c r="C3003" s="39"/>
      <c r="D3003" s="39"/>
      <c r="E3003" s="39" t="s">
        <v>20876</v>
      </c>
      <c r="F3003" s="41" t="s">
        <v>20877</v>
      </c>
      <c r="G3003" s="39">
        <v>1</v>
      </c>
      <c r="H3003" s="42">
        <v>30</v>
      </c>
      <c r="I3003" s="44">
        <f>VENTAS[[#This Row],[Cantidad]]*VENTAS[[#This Row],[Precio Venta]]</f>
        <v>30</v>
      </c>
      <c r="J3003" s="42">
        <f>IF(VENTAS[[#This Row],[Nombre del Gestor]]&gt;1,VENTAS[[#This Row],[Precio Venta]]*10%,0)</f>
        <v>0</v>
      </c>
      <c r="K3003" s="42">
        <f>IFERROR(VLOOKUP(VENTAS[[#This Row],[Código del producto Vendido]],STOCK[],13,FALSE),VENTAS[[#This Row],[Precio Venta]]*0.6)-VENTAS[[#This Row],[Comisión Unitaria 10%]]</f>
        <v>17.96</v>
      </c>
      <c r="L3003" s="42">
        <f>VENTAS[[#This Row],[Cantidad]]*(VENTAS[[#This Row],[Precio Venta]]-VENTAS[[#This Row],[Costo Unitario SIN Comision]]-VENTAS[[#This Row],[Comisión Unitaria 10%]]-0.01*VENTAS[[#This Row],[Precio Venta]])</f>
        <v>11.74</v>
      </c>
      <c r="M3003" s="46"/>
      <c r="N3003" s="47" t="s">
        <v>28672</v>
      </c>
    </row>
    <row r="3004" ht="17" customHeight="1" spans="1:14">
      <c r="A3004" s="38">
        <v>45862.4955787037</v>
      </c>
      <c r="B3004" s="39"/>
      <c r="C3004" s="39"/>
      <c r="D3004" s="39"/>
      <c r="E3004" s="39" t="s">
        <v>28673</v>
      </c>
      <c r="F3004" s="41" t="s">
        <v>21923</v>
      </c>
      <c r="G3004" s="39">
        <v>1</v>
      </c>
      <c r="H3004" s="42">
        <v>20</v>
      </c>
      <c r="I3004" s="44">
        <f>VENTAS[[#This Row],[Cantidad]]*VENTAS[[#This Row],[Precio Venta]]</f>
        <v>20</v>
      </c>
      <c r="J3004" s="42">
        <f>IF(VENTAS[[#This Row],[Nombre del Gestor]]&gt;1,VENTAS[[#This Row],[Precio Venta]]*10%,0)</f>
        <v>0</v>
      </c>
      <c r="K3004" s="42">
        <f>IFERROR(VLOOKUP(VENTAS[[#This Row],[Código del producto Vendido]],STOCK[],13,FALSE),VENTAS[[#This Row],[Precio Venta]]*0.6)-VENTAS[[#This Row],[Comisión Unitaria 10%]]</f>
        <v>12</v>
      </c>
      <c r="L3004" s="42">
        <f>VENTAS[[#This Row],[Cantidad]]*(VENTAS[[#This Row],[Precio Venta]]-VENTAS[[#This Row],[Costo Unitario SIN Comision]]-VENTAS[[#This Row],[Comisión Unitaria 10%]]-0.01*VENTAS[[#This Row],[Precio Venta]])</f>
        <v>7.8</v>
      </c>
      <c r="M3004" s="46"/>
      <c r="N3004" s="47" t="s">
        <v>28674</v>
      </c>
    </row>
    <row r="3005" ht="34" customHeight="1" spans="1:14">
      <c r="A3005" s="38">
        <v>45862.5623611111</v>
      </c>
      <c r="B3005" s="39"/>
      <c r="C3005" s="39"/>
      <c r="D3005" s="39" t="s">
        <v>28675</v>
      </c>
      <c r="E3005" s="39" t="s">
        <v>20756</v>
      </c>
      <c r="F3005" s="41" t="s">
        <v>20757</v>
      </c>
      <c r="G3005" s="39">
        <v>1</v>
      </c>
      <c r="H3005" s="42">
        <v>12</v>
      </c>
      <c r="I3005" s="44">
        <f>VENTAS[[#This Row],[Cantidad]]*VENTAS[[#This Row],[Precio Venta]]</f>
        <v>12</v>
      </c>
      <c r="J3005" s="42">
        <f>IF(VENTAS[[#This Row],[Nombre del Gestor]]&gt;1,VENTAS[[#This Row],[Precio Venta]]*10%,0)</f>
        <v>1.2</v>
      </c>
      <c r="K3005" s="42">
        <f>IFERROR(VLOOKUP(VENTAS[[#This Row],[Código del producto Vendido]],STOCK[],13,FALSE),VENTAS[[#This Row],[Precio Venta]]*0.6)-VENTAS[[#This Row],[Comisión Unitaria 10%]]</f>
        <v>5.25</v>
      </c>
      <c r="L3005" s="42">
        <f>VENTAS[[#This Row],[Cantidad]]*(VENTAS[[#This Row],[Precio Venta]]-VENTAS[[#This Row],[Costo Unitario SIN Comision]]-VENTAS[[#This Row],[Comisión Unitaria 10%]]-0.01*VENTAS[[#This Row],[Precio Venta]])</f>
        <v>5.43</v>
      </c>
      <c r="M3005" s="46"/>
      <c r="N3005" s="47" t="s">
        <v>28676</v>
      </c>
    </row>
    <row r="3006" ht="17" customHeight="1" spans="1:14">
      <c r="A3006" s="38">
        <v>45862.5623611111</v>
      </c>
      <c r="B3006" s="39"/>
      <c r="C3006" s="39"/>
      <c r="D3006" s="39" t="s">
        <v>28675</v>
      </c>
      <c r="E3006" s="39" t="s">
        <v>28677</v>
      </c>
      <c r="F3006" s="41" t="s">
        <v>28382</v>
      </c>
      <c r="G3006" s="39">
        <v>1</v>
      </c>
      <c r="H3006" s="42">
        <v>28</v>
      </c>
      <c r="I3006" s="44">
        <f>VENTAS[[#This Row],[Cantidad]]*VENTAS[[#This Row],[Precio Venta]]</f>
        <v>28</v>
      </c>
      <c r="J3006" s="42">
        <f>IF(VENTAS[[#This Row],[Nombre del Gestor]]&gt;1,VENTAS[[#This Row],[Precio Venta]]*10%,0)</f>
        <v>2.8</v>
      </c>
      <c r="K3006" s="42">
        <f>IFERROR(VLOOKUP(VENTAS[[#This Row],[Código del producto Vendido]],STOCK[],13,FALSE),VENTAS[[#This Row],[Precio Venta]]*0.6)-VENTAS[[#This Row],[Comisión Unitaria 10%]]</f>
        <v>14</v>
      </c>
      <c r="L3006" s="42">
        <f>VENTAS[[#This Row],[Cantidad]]*(VENTAS[[#This Row],[Precio Venta]]-VENTAS[[#This Row],[Costo Unitario SIN Comision]]-VENTAS[[#This Row],[Comisión Unitaria 10%]]-0.01*VENTAS[[#This Row],[Precio Venta]])</f>
        <v>10.92</v>
      </c>
      <c r="M3006" s="46"/>
      <c r="N3006" s="47" t="s">
        <v>28678</v>
      </c>
    </row>
    <row r="3007" ht="34" customHeight="1" spans="1:14">
      <c r="A3007" s="38">
        <v>45862.567349537</v>
      </c>
      <c r="B3007" s="39"/>
      <c r="C3007" s="39"/>
      <c r="D3007" s="39"/>
      <c r="E3007" s="39" t="s">
        <v>20916</v>
      </c>
      <c r="F3007" s="41" t="s">
        <v>28679</v>
      </c>
      <c r="G3007" s="39">
        <v>1</v>
      </c>
      <c r="H3007" s="42">
        <v>25</v>
      </c>
      <c r="I3007" s="44">
        <f>VENTAS[[#This Row],[Cantidad]]*VENTAS[[#This Row],[Precio Venta]]</f>
        <v>25</v>
      </c>
      <c r="J3007" s="42">
        <f>IF(VENTAS[[#This Row],[Nombre del Gestor]]&gt;1,VENTAS[[#This Row],[Precio Venta]]*10%,0)</f>
        <v>0</v>
      </c>
      <c r="K3007" s="42">
        <f>IFERROR(VLOOKUP(VENTAS[[#This Row],[Código del producto Vendido]],STOCK[],13,FALSE),VENTAS[[#This Row],[Precio Venta]]*0.6)-VENTAS[[#This Row],[Comisión Unitaria 10%]]</f>
        <v>17.5</v>
      </c>
      <c r="L3007" s="42">
        <f>VENTAS[[#This Row],[Cantidad]]*(VENTAS[[#This Row],[Precio Venta]]-VENTAS[[#This Row],[Costo Unitario SIN Comision]]-VENTAS[[#This Row],[Comisión Unitaria 10%]]-0.01*VENTAS[[#This Row],[Precio Venta]])</f>
        <v>7.25</v>
      </c>
      <c r="M3007" s="46"/>
      <c r="N3007" s="47" t="s">
        <v>28680</v>
      </c>
    </row>
    <row r="3008" ht="34" customHeight="1" spans="1:14">
      <c r="A3008" s="38">
        <v>45862.570625</v>
      </c>
      <c r="B3008" s="39"/>
      <c r="C3008" s="39"/>
      <c r="D3008" s="39" t="s">
        <v>28681</v>
      </c>
      <c r="E3008" s="39" t="s">
        <v>20959</v>
      </c>
      <c r="F3008" s="41" t="s">
        <v>20870</v>
      </c>
      <c r="G3008" s="39">
        <v>1</v>
      </c>
      <c r="H3008" s="42">
        <v>50</v>
      </c>
      <c r="I3008" s="44">
        <f>VENTAS[[#This Row],[Cantidad]]*VENTAS[[#This Row],[Precio Venta]]</f>
        <v>50</v>
      </c>
      <c r="J3008" s="42">
        <f>IF(VENTAS[[#This Row],[Nombre del Gestor]]&gt;1,VENTAS[[#This Row],[Precio Venta]]*10%,0)</f>
        <v>5</v>
      </c>
      <c r="K3008" s="42">
        <f>IFERROR(VLOOKUP(VENTAS[[#This Row],[Código del producto Vendido]],STOCK[],13,FALSE),VENTAS[[#This Row],[Precio Venta]]*0.6)-VENTAS[[#This Row],[Comisión Unitaria 10%]]</f>
        <v>33</v>
      </c>
      <c r="L3008" s="42">
        <f>VENTAS[[#This Row],[Cantidad]]*(VENTAS[[#This Row],[Precio Venta]]-VENTAS[[#This Row],[Costo Unitario SIN Comision]]-VENTAS[[#This Row],[Comisión Unitaria 10%]]-0.01*VENTAS[[#This Row],[Precio Venta]])</f>
        <v>11.5</v>
      </c>
      <c r="M3008" s="46"/>
      <c r="N3008" s="47" t="s">
        <v>28682</v>
      </c>
    </row>
    <row r="3009" ht="17" customHeight="1" spans="1:14">
      <c r="A3009" s="38">
        <v>45862.570625</v>
      </c>
      <c r="B3009" s="39"/>
      <c r="C3009" s="39"/>
      <c r="D3009" s="39" t="s">
        <v>28681</v>
      </c>
      <c r="E3009" s="39" t="s">
        <v>20957</v>
      </c>
      <c r="F3009" s="41" t="s">
        <v>20881</v>
      </c>
      <c r="G3009" s="39">
        <v>1</v>
      </c>
      <c r="H3009" s="42">
        <v>50</v>
      </c>
      <c r="I3009" s="44">
        <f>VENTAS[[#This Row],[Cantidad]]*VENTAS[[#This Row],[Precio Venta]]</f>
        <v>50</v>
      </c>
      <c r="J3009" s="42">
        <f>IF(VENTAS[[#This Row],[Nombre del Gestor]]&gt;1,VENTAS[[#This Row],[Precio Venta]]*10%,0)</f>
        <v>5</v>
      </c>
      <c r="K3009" s="42">
        <f>IFERROR(VLOOKUP(VENTAS[[#This Row],[Código del producto Vendido]],STOCK[],13,FALSE),VENTAS[[#This Row],[Precio Venta]]*0.6)-VENTAS[[#This Row],[Comisión Unitaria 10%]]</f>
        <v>33</v>
      </c>
      <c r="L3009" s="42">
        <f>VENTAS[[#This Row],[Cantidad]]*(VENTAS[[#This Row],[Precio Venta]]-VENTAS[[#This Row],[Costo Unitario SIN Comision]]-VENTAS[[#This Row],[Comisión Unitaria 10%]]-0.01*VENTAS[[#This Row],[Precio Venta]])</f>
        <v>11.5</v>
      </c>
      <c r="M3009" s="46"/>
      <c r="N3009" s="47" t="s">
        <v>28683</v>
      </c>
    </row>
    <row r="3010" ht="34" customHeight="1" spans="1:14">
      <c r="A3010" s="38">
        <v>45862.570625</v>
      </c>
      <c r="B3010" s="39"/>
      <c r="C3010" s="39"/>
      <c r="D3010" s="39" t="s">
        <v>28681</v>
      </c>
      <c r="E3010" s="39" t="s">
        <v>20892</v>
      </c>
      <c r="F3010" s="41" t="s">
        <v>20893</v>
      </c>
      <c r="G3010" s="39">
        <v>1</v>
      </c>
      <c r="H3010" s="42">
        <v>40</v>
      </c>
      <c r="I3010" s="44">
        <f>VENTAS[[#This Row],[Cantidad]]*VENTAS[[#This Row],[Precio Venta]]</f>
        <v>40</v>
      </c>
      <c r="J3010" s="42">
        <f>IF(VENTAS[[#This Row],[Nombre del Gestor]]&gt;1,VENTAS[[#This Row],[Precio Venta]]*10%,0)</f>
        <v>4</v>
      </c>
      <c r="K3010" s="42">
        <f>IFERROR(VLOOKUP(VENTAS[[#This Row],[Código del producto Vendido]],STOCK[],13,FALSE),VENTAS[[#This Row],[Precio Venta]]*0.6)-VENTAS[[#This Row],[Comisión Unitaria 10%]]</f>
        <v>25.5</v>
      </c>
      <c r="L3010" s="42">
        <f>VENTAS[[#This Row],[Cantidad]]*(VENTAS[[#This Row],[Precio Venta]]-VENTAS[[#This Row],[Costo Unitario SIN Comision]]-VENTAS[[#This Row],[Comisión Unitaria 10%]]-0.01*VENTAS[[#This Row],[Precio Venta]])</f>
        <v>10.1</v>
      </c>
      <c r="M3010" s="46"/>
      <c r="N3010" s="47" t="s">
        <v>28684</v>
      </c>
    </row>
    <row r="3011" ht="17" customHeight="1" spans="1:14">
      <c r="A3011" s="38">
        <v>45862.6654976852</v>
      </c>
      <c r="B3011" s="39"/>
      <c r="C3011" s="39"/>
      <c r="D3011" s="39"/>
      <c r="E3011" s="39" t="s">
        <v>21920</v>
      </c>
      <c r="F3011" s="41" t="s">
        <v>21921</v>
      </c>
      <c r="G3011" s="39">
        <v>1</v>
      </c>
      <c r="H3011" s="42">
        <v>30</v>
      </c>
      <c r="I3011" s="44">
        <f>VENTAS[[#This Row],[Cantidad]]*VENTAS[[#This Row],[Precio Venta]]</f>
        <v>30</v>
      </c>
      <c r="J3011" s="42">
        <f>IF(VENTAS[[#This Row],[Nombre del Gestor]]&gt;1,VENTAS[[#This Row],[Precio Venta]]*10%,0)</f>
        <v>0</v>
      </c>
      <c r="K3011" s="42">
        <f>IFERROR(VLOOKUP(VENTAS[[#This Row],[Código del producto Vendido]],STOCK[],13,FALSE),VENTAS[[#This Row],[Precio Venta]]*0.6)-VENTAS[[#This Row],[Comisión Unitaria 10%]]</f>
        <v>11</v>
      </c>
      <c r="L3011" s="42">
        <f>VENTAS[[#This Row],[Cantidad]]*(VENTAS[[#This Row],[Precio Venta]]-VENTAS[[#This Row],[Costo Unitario SIN Comision]]-VENTAS[[#This Row],[Comisión Unitaria 10%]]-0.01*VENTAS[[#This Row],[Precio Venta]])</f>
        <v>18.7</v>
      </c>
      <c r="M3011" s="46"/>
      <c r="N3011" s="47" t="s">
        <v>28685</v>
      </c>
    </row>
    <row r="3012" ht="34" customHeight="1" spans="1:14">
      <c r="A3012" s="38">
        <v>45862.7058796296</v>
      </c>
      <c r="B3012" s="39"/>
      <c r="C3012" s="39"/>
      <c r="D3012" s="39"/>
      <c r="E3012" s="39" t="s">
        <v>28686</v>
      </c>
      <c r="F3012" s="41" t="s">
        <v>20515</v>
      </c>
      <c r="G3012" s="39">
        <v>1</v>
      </c>
      <c r="H3012" s="42">
        <v>30</v>
      </c>
      <c r="I3012" s="44">
        <f>VENTAS[[#This Row],[Cantidad]]*VENTAS[[#This Row],[Precio Venta]]</f>
        <v>30</v>
      </c>
      <c r="J3012" s="42">
        <f>IF(VENTAS[[#This Row],[Nombre del Gestor]]&gt;1,VENTAS[[#This Row],[Precio Venta]]*10%,0)</f>
        <v>0</v>
      </c>
      <c r="K3012" s="42">
        <f>IFERROR(VLOOKUP(VENTAS[[#This Row],[Código del producto Vendido]],STOCK[],13,FALSE),VENTAS[[#This Row],[Precio Venta]]*0.6)-VENTAS[[#This Row],[Comisión Unitaria 10%]]</f>
        <v>18</v>
      </c>
      <c r="L3012" s="42">
        <f>VENTAS[[#This Row],[Cantidad]]*(VENTAS[[#This Row],[Precio Venta]]-VENTAS[[#This Row],[Costo Unitario SIN Comision]]-VENTAS[[#This Row],[Comisión Unitaria 10%]]-0.01*VENTAS[[#This Row],[Precio Venta]])</f>
        <v>11.7</v>
      </c>
      <c r="M3012" s="46"/>
      <c r="N3012" s="47" t="s">
        <v>28687</v>
      </c>
    </row>
    <row r="3013" ht="34" customHeight="1" spans="1:14">
      <c r="A3013" s="38">
        <v>45862.7058796296</v>
      </c>
      <c r="B3013" s="39"/>
      <c r="C3013" s="39"/>
      <c r="D3013" s="39"/>
      <c r="E3013" s="39" t="s">
        <v>19659</v>
      </c>
      <c r="F3013" s="41" t="s">
        <v>21986</v>
      </c>
      <c r="G3013" s="39">
        <v>1</v>
      </c>
      <c r="H3013" s="42">
        <v>18</v>
      </c>
      <c r="I3013" s="44">
        <f>VENTAS[[#This Row],[Cantidad]]*VENTAS[[#This Row],[Precio Venta]]</f>
        <v>18</v>
      </c>
      <c r="J3013" s="42">
        <f>IF(VENTAS[[#This Row],[Nombre del Gestor]]&gt;1,VENTAS[[#This Row],[Precio Venta]]*10%,0)</f>
        <v>0</v>
      </c>
      <c r="K3013" s="42">
        <f>IFERROR(VLOOKUP(VENTAS[[#This Row],[Código del producto Vendido]],STOCK[],13,FALSE),VENTAS[[#This Row],[Precio Venta]]*0.6)-VENTAS[[#This Row],[Comisión Unitaria 10%]]</f>
        <v>7.8</v>
      </c>
      <c r="L3013" s="42">
        <f>VENTAS[[#This Row],[Cantidad]]*(VENTAS[[#This Row],[Precio Venta]]-VENTAS[[#This Row],[Costo Unitario SIN Comision]]-VENTAS[[#This Row],[Comisión Unitaria 10%]]-0.01*VENTAS[[#This Row],[Precio Venta]])</f>
        <v>10.02</v>
      </c>
      <c r="M3013" s="46"/>
      <c r="N3013" s="47" t="s">
        <v>28688</v>
      </c>
    </row>
    <row r="3014" ht="17" customHeight="1" spans="1:14">
      <c r="A3014" s="38">
        <v>45862.7058796296</v>
      </c>
      <c r="B3014" s="39"/>
      <c r="C3014" s="39"/>
      <c r="D3014" s="39"/>
      <c r="E3014" s="39" t="s">
        <v>20507</v>
      </c>
      <c r="F3014" s="41" t="s">
        <v>28188</v>
      </c>
      <c r="G3014" s="39">
        <v>1</v>
      </c>
      <c r="H3014" s="42">
        <v>30</v>
      </c>
      <c r="I3014" s="44">
        <f>VENTAS[[#This Row],[Cantidad]]*VENTAS[[#This Row],[Precio Venta]]</f>
        <v>30</v>
      </c>
      <c r="J3014" s="42">
        <f>IF(VENTAS[[#This Row],[Nombre del Gestor]]&gt;1,VENTAS[[#This Row],[Precio Venta]]*10%,0)</f>
        <v>0</v>
      </c>
      <c r="K3014" s="42">
        <f>IFERROR(VLOOKUP(VENTAS[[#This Row],[Código del producto Vendido]],STOCK[],13,FALSE),VENTAS[[#This Row],[Precio Venta]]*0.6)-VENTAS[[#This Row],[Comisión Unitaria 10%]]</f>
        <v>15</v>
      </c>
      <c r="L3014" s="42">
        <f>VENTAS[[#This Row],[Cantidad]]*(VENTAS[[#This Row],[Precio Venta]]-VENTAS[[#This Row],[Costo Unitario SIN Comision]]-VENTAS[[#This Row],[Comisión Unitaria 10%]]-0.01*VENTAS[[#This Row],[Precio Venta]])</f>
        <v>14.7</v>
      </c>
      <c r="M3014" s="46"/>
      <c r="N3014" s="47" t="s">
        <v>28689</v>
      </c>
    </row>
    <row r="3015" ht="34" customHeight="1" spans="1:14">
      <c r="A3015" s="38">
        <v>45862.709837963</v>
      </c>
      <c r="B3015" s="39"/>
      <c r="C3015" s="39"/>
      <c r="D3015" s="39"/>
      <c r="E3015" s="39" t="s">
        <v>20634</v>
      </c>
      <c r="F3015" s="41" t="s">
        <v>20635</v>
      </c>
      <c r="G3015" s="39">
        <v>1</v>
      </c>
      <c r="H3015" s="42">
        <v>35</v>
      </c>
      <c r="I3015" s="44">
        <f>VENTAS[[#This Row],[Cantidad]]*VENTAS[[#This Row],[Precio Venta]]</f>
        <v>35</v>
      </c>
      <c r="J3015" s="42">
        <f>IF(VENTAS[[#This Row],[Nombre del Gestor]]&gt;1,VENTAS[[#This Row],[Precio Venta]]*10%,0)</f>
        <v>0</v>
      </c>
      <c r="K3015" s="42">
        <f>IFERROR(VLOOKUP(VENTAS[[#This Row],[Código del producto Vendido]],STOCK[],13,FALSE),VENTAS[[#This Row],[Precio Venta]]*0.6)-VENTAS[[#This Row],[Comisión Unitaria 10%]]</f>
        <v>33.5</v>
      </c>
      <c r="L3015" s="42">
        <f>VENTAS[[#This Row],[Cantidad]]*(VENTAS[[#This Row],[Precio Venta]]-VENTAS[[#This Row],[Costo Unitario SIN Comision]]-VENTAS[[#This Row],[Comisión Unitaria 10%]]-0.01*VENTAS[[#This Row],[Precio Venta]])</f>
        <v>1.15</v>
      </c>
      <c r="M3015" s="46"/>
      <c r="N3015" s="47" t="s">
        <v>28690</v>
      </c>
    </row>
    <row r="3016" ht="17" customHeight="1" spans="1:14">
      <c r="A3016" s="38">
        <v>45862.709837963</v>
      </c>
      <c r="B3016" s="39"/>
      <c r="C3016" s="39"/>
      <c r="D3016" s="39"/>
      <c r="E3016" s="39" t="s">
        <v>28691</v>
      </c>
      <c r="F3016" s="41" t="s">
        <v>21475</v>
      </c>
      <c r="G3016" s="39">
        <v>1</v>
      </c>
      <c r="H3016" s="42">
        <v>45</v>
      </c>
      <c r="I3016" s="44">
        <f>VENTAS[[#This Row],[Cantidad]]*VENTAS[[#This Row],[Precio Venta]]</f>
        <v>45</v>
      </c>
      <c r="J3016" s="42">
        <f>IF(VENTAS[[#This Row],[Nombre del Gestor]]&gt;1,VENTAS[[#This Row],[Precio Venta]]*10%,0)</f>
        <v>0</v>
      </c>
      <c r="K3016" s="42">
        <f>IFERROR(VLOOKUP(VENTAS[[#This Row],[Código del producto Vendido]],STOCK[],13,FALSE),VENTAS[[#This Row],[Precio Venta]]*0.6)-VENTAS[[#This Row],[Comisión Unitaria 10%]]</f>
        <v>27</v>
      </c>
      <c r="L3016" s="42">
        <f>VENTAS[[#This Row],[Cantidad]]*(VENTAS[[#This Row],[Precio Venta]]-VENTAS[[#This Row],[Costo Unitario SIN Comision]]-VENTAS[[#This Row],[Comisión Unitaria 10%]]-0.01*VENTAS[[#This Row],[Precio Venta]])</f>
        <v>17.55</v>
      </c>
      <c r="M3016" s="46"/>
      <c r="N3016" s="47" t="s">
        <v>28692</v>
      </c>
    </row>
    <row r="3017" ht="34" customHeight="1" spans="1:14">
      <c r="A3017" s="38">
        <v>45862.7468865741</v>
      </c>
      <c r="B3017" s="39"/>
      <c r="C3017" s="39"/>
      <c r="D3017" s="39" t="s">
        <v>28693</v>
      </c>
      <c r="E3017" s="39" t="s">
        <v>20873</v>
      </c>
      <c r="F3017" s="41" t="s">
        <v>20875</v>
      </c>
      <c r="G3017" s="39">
        <v>1</v>
      </c>
      <c r="H3017" s="42">
        <v>25</v>
      </c>
      <c r="I3017" s="44">
        <f>VENTAS[[#This Row],[Cantidad]]*VENTAS[[#This Row],[Precio Venta]]</f>
        <v>25</v>
      </c>
      <c r="J3017" s="42">
        <f>IF(VENTAS[[#This Row],[Nombre del Gestor]]&gt;1,VENTAS[[#This Row],[Precio Venta]]*10%,0)</f>
        <v>2.5</v>
      </c>
      <c r="K3017" s="42">
        <f>IFERROR(VLOOKUP(VENTAS[[#This Row],[Código del producto Vendido]],STOCK[],13,FALSE),VENTAS[[#This Row],[Precio Venta]]*0.6)-VENTAS[[#This Row],[Comisión Unitaria 10%]]</f>
        <v>14.99</v>
      </c>
      <c r="L3017" s="42">
        <f>VENTAS[[#This Row],[Cantidad]]*(VENTAS[[#This Row],[Precio Venta]]-VENTAS[[#This Row],[Costo Unitario SIN Comision]]-VENTAS[[#This Row],[Comisión Unitaria 10%]]-0.01*VENTAS[[#This Row],[Precio Venta]])</f>
        <v>7.26</v>
      </c>
      <c r="M3017" s="46"/>
      <c r="N3017" s="47" t="s">
        <v>28694</v>
      </c>
    </row>
    <row r="3018" ht="34" customHeight="1" spans="1:14">
      <c r="A3018" s="38">
        <v>45862.7468865741</v>
      </c>
      <c r="B3018" s="39"/>
      <c r="C3018" s="39"/>
      <c r="D3018" s="39" t="s">
        <v>28693</v>
      </c>
      <c r="E3018" s="39" t="s">
        <v>20840</v>
      </c>
      <c r="F3018" s="41" t="s">
        <v>20839</v>
      </c>
      <c r="G3018" s="39">
        <v>1</v>
      </c>
      <c r="H3018" s="42">
        <v>40</v>
      </c>
      <c r="I3018" s="44">
        <f>VENTAS[[#This Row],[Cantidad]]*VENTAS[[#This Row],[Precio Venta]]</f>
        <v>40</v>
      </c>
      <c r="J3018" s="42">
        <f>IF(VENTAS[[#This Row],[Nombre del Gestor]]&gt;1,VENTAS[[#This Row],[Precio Venta]]*10%,0)</f>
        <v>4</v>
      </c>
      <c r="K3018" s="42">
        <f>IFERROR(VLOOKUP(VENTAS[[#This Row],[Código del producto Vendido]],STOCK[],13,FALSE),VENTAS[[#This Row],[Precio Venta]]*0.6)-VENTAS[[#This Row],[Comisión Unitaria 10%]]</f>
        <v>15.99</v>
      </c>
      <c r="L3018" s="42">
        <f>VENTAS[[#This Row],[Cantidad]]*(VENTAS[[#This Row],[Precio Venta]]-VENTAS[[#This Row],[Costo Unitario SIN Comision]]-VENTAS[[#This Row],[Comisión Unitaria 10%]]-0.01*VENTAS[[#This Row],[Precio Venta]])</f>
        <v>19.61</v>
      </c>
      <c r="M3018" s="46"/>
      <c r="N3018" s="47" t="s">
        <v>28695</v>
      </c>
    </row>
    <row r="3019" ht="17" customHeight="1" spans="1:14">
      <c r="A3019" s="38">
        <v>45862.7468865741</v>
      </c>
      <c r="B3019" s="39"/>
      <c r="C3019" s="39"/>
      <c r="D3019" s="39" t="s">
        <v>28693</v>
      </c>
      <c r="E3019" s="39" t="s">
        <v>28696</v>
      </c>
      <c r="F3019" s="41" t="s">
        <v>20468</v>
      </c>
      <c r="G3019" s="39">
        <v>1</v>
      </c>
      <c r="H3019" s="42">
        <v>30</v>
      </c>
      <c r="I3019" s="44">
        <f>VENTAS[[#This Row],[Cantidad]]*VENTAS[[#This Row],[Precio Venta]]</f>
        <v>30</v>
      </c>
      <c r="J3019" s="42">
        <f>IF(VENTAS[[#This Row],[Nombre del Gestor]]&gt;1,VENTAS[[#This Row],[Precio Venta]]*10%,0)</f>
        <v>3</v>
      </c>
      <c r="K3019" s="42">
        <f>IFERROR(VLOOKUP(VENTAS[[#This Row],[Código del producto Vendido]],STOCK[],13,FALSE),VENTAS[[#This Row],[Precio Venta]]*0.6)-VENTAS[[#This Row],[Comisión Unitaria 10%]]</f>
        <v>15</v>
      </c>
      <c r="L3019" s="42">
        <f>VENTAS[[#This Row],[Cantidad]]*(VENTAS[[#This Row],[Precio Venta]]-VENTAS[[#This Row],[Costo Unitario SIN Comision]]-VENTAS[[#This Row],[Comisión Unitaria 10%]]-0.01*VENTAS[[#This Row],[Precio Venta]])</f>
        <v>11.7</v>
      </c>
      <c r="M3019" s="46"/>
      <c r="N3019" s="47" t="s">
        <v>28697</v>
      </c>
    </row>
    <row r="3020" ht="34" customHeight="1" spans="1:14">
      <c r="A3020" s="38">
        <v>45862.7468865741</v>
      </c>
      <c r="B3020" s="39"/>
      <c r="C3020" s="39"/>
      <c r="D3020" s="39" t="s">
        <v>28693</v>
      </c>
      <c r="E3020" s="39" t="s">
        <v>20900</v>
      </c>
      <c r="F3020" s="41" t="s">
        <v>20899</v>
      </c>
      <c r="G3020" s="39">
        <v>1</v>
      </c>
      <c r="H3020" s="42">
        <v>18</v>
      </c>
      <c r="I3020" s="44">
        <f>VENTAS[[#This Row],[Cantidad]]*VENTAS[[#This Row],[Precio Venta]]</f>
        <v>18</v>
      </c>
      <c r="J3020" s="42">
        <f>IF(VENTAS[[#This Row],[Nombre del Gestor]]&gt;1,VENTAS[[#This Row],[Precio Venta]]*10%,0)</f>
        <v>1.8</v>
      </c>
      <c r="K3020" s="42">
        <f>IFERROR(VLOOKUP(VENTAS[[#This Row],[Código del producto Vendido]],STOCK[],13,FALSE),VENTAS[[#This Row],[Precio Venta]]*0.6)-VENTAS[[#This Row],[Comisión Unitaria 10%]]</f>
        <v>6.99</v>
      </c>
      <c r="L3020" s="42">
        <f>VENTAS[[#This Row],[Cantidad]]*(VENTAS[[#This Row],[Precio Venta]]-VENTAS[[#This Row],[Costo Unitario SIN Comision]]-VENTAS[[#This Row],[Comisión Unitaria 10%]]-0.01*VENTAS[[#This Row],[Precio Venta]])</f>
        <v>9.03</v>
      </c>
      <c r="M3020" s="46"/>
      <c r="N3020" s="47" t="s">
        <v>28698</v>
      </c>
    </row>
    <row r="3021" ht="17" customHeight="1" spans="1:14">
      <c r="A3021" s="38">
        <v>45862.7468865741</v>
      </c>
      <c r="B3021" s="39"/>
      <c r="C3021" s="39"/>
      <c r="D3021" s="39" t="s">
        <v>28693</v>
      </c>
      <c r="E3021" s="39" t="s">
        <v>28699</v>
      </c>
      <c r="F3021" s="41" t="s">
        <v>28700</v>
      </c>
      <c r="G3021" s="39">
        <v>1</v>
      </c>
      <c r="H3021" s="42">
        <v>30</v>
      </c>
      <c r="I3021" s="44">
        <f>VENTAS[[#This Row],[Cantidad]]*VENTAS[[#This Row],[Precio Venta]]</f>
        <v>30</v>
      </c>
      <c r="J3021" s="42">
        <f>IF(VENTAS[[#This Row],[Nombre del Gestor]]&gt;1,VENTAS[[#This Row],[Precio Venta]]*10%,0)</f>
        <v>3</v>
      </c>
      <c r="K3021" s="42">
        <f>IFERROR(VLOOKUP(VENTAS[[#This Row],[Código del producto Vendido]],STOCK[],13,FALSE),VENTAS[[#This Row],[Precio Venta]]*0.6)-VENTAS[[#This Row],[Comisión Unitaria 10%]]</f>
        <v>15</v>
      </c>
      <c r="L3021" s="42">
        <f>VENTAS[[#This Row],[Cantidad]]*(VENTAS[[#This Row],[Precio Venta]]-VENTAS[[#This Row],[Costo Unitario SIN Comision]]-VENTAS[[#This Row],[Comisión Unitaria 10%]]-0.01*VENTAS[[#This Row],[Precio Venta]])</f>
        <v>11.7</v>
      </c>
      <c r="M3021" s="46"/>
      <c r="N3021" s="47" t="s">
        <v>28701</v>
      </c>
    </row>
    <row r="3022" ht="34" customHeight="1" spans="1:14">
      <c r="A3022" s="38">
        <v>45862.7468865741</v>
      </c>
      <c r="B3022" s="39"/>
      <c r="C3022" s="39"/>
      <c r="D3022" s="39" t="s">
        <v>28693</v>
      </c>
      <c r="E3022" s="39" t="s">
        <v>20823</v>
      </c>
      <c r="F3022" s="41" t="s">
        <v>20824</v>
      </c>
      <c r="G3022" s="39">
        <v>1</v>
      </c>
      <c r="H3022" s="42">
        <v>25</v>
      </c>
      <c r="I3022" s="44">
        <f>VENTAS[[#This Row],[Cantidad]]*VENTAS[[#This Row],[Precio Venta]]</f>
        <v>25</v>
      </c>
      <c r="J3022" s="42">
        <f>IF(VENTAS[[#This Row],[Nombre del Gestor]]&gt;1,VENTAS[[#This Row],[Precio Venta]]*10%,0)</f>
        <v>2.5</v>
      </c>
      <c r="K3022" s="42">
        <f>IFERROR(VLOOKUP(VENTAS[[#This Row],[Código del producto Vendido]],STOCK[],13,FALSE),VENTAS[[#This Row],[Precio Venta]]*0.6)-VENTAS[[#This Row],[Comisión Unitaria 10%]]</f>
        <v>14.25</v>
      </c>
      <c r="L3022" s="42">
        <f>VENTAS[[#This Row],[Cantidad]]*(VENTAS[[#This Row],[Precio Venta]]-VENTAS[[#This Row],[Costo Unitario SIN Comision]]-VENTAS[[#This Row],[Comisión Unitaria 10%]]-0.01*VENTAS[[#This Row],[Precio Venta]])</f>
        <v>8</v>
      </c>
      <c r="M3022" s="46"/>
      <c r="N3022" s="47" t="s">
        <v>28702</v>
      </c>
    </row>
    <row r="3023" ht="34" customHeight="1" spans="1:14">
      <c r="A3023" s="38">
        <v>45862.7574537037</v>
      </c>
      <c r="B3023" s="39"/>
      <c r="C3023" s="39"/>
      <c r="D3023" s="39" t="s">
        <v>28693</v>
      </c>
      <c r="E3023" s="39" t="s">
        <v>20724</v>
      </c>
      <c r="F3023" s="41" t="s">
        <v>20725</v>
      </c>
      <c r="G3023" s="39">
        <v>1</v>
      </c>
      <c r="H3023" s="42">
        <v>20</v>
      </c>
      <c r="I3023" s="44">
        <f>VENTAS[[#This Row],[Cantidad]]*VENTAS[[#This Row],[Precio Venta]]</f>
        <v>20</v>
      </c>
      <c r="J3023" s="42">
        <f>IF(VENTAS[[#This Row],[Nombre del Gestor]]&gt;1,VENTAS[[#This Row],[Precio Venta]]*10%,0)</f>
        <v>2</v>
      </c>
      <c r="K3023" s="42">
        <f>IFERROR(VLOOKUP(VENTAS[[#This Row],[Código del producto Vendido]],STOCK[],13,FALSE),VENTAS[[#This Row],[Precio Venta]]*0.6)-VENTAS[[#This Row],[Comisión Unitaria 10%]]</f>
        <v>9</v>
      </c>
      <c r="L3023" s="42">
        <f>VENTAS[[#This Row],[Cantidad]]*(VENTAS[[#This Row],[Precio Venta]]-VENTAS[[#This Row],[Costo Unitario SIN Comision]]-VENTAS[[#This Row],[Comisión Unitaria 10%]]-0.01*VENTAS[[#This Row],[Precio Venta]])</f>
        <v>8.8</v>
      </c>
      <c r="M3023" s="46"/>
      <c r="N3023" s="47" t="s">
        <v>28703</v>
      </c>
    </row>
    <row r="3024" ht="17" customHeight="1" spans="1:14">
      <c r="A3024" s="38">
        <v>45862.7574537037</v>
      </c>
      <c r="B3024" s="39"/>
      <c r="C3024" s="39"/>
      <c r="D3024" s="39" t="s">
        <v>28693</v>
      </c>
      <c r="E3024" s="39" t="s">
        <v>18548</v>
      </c>
      <c r="F3024" s="41" t="s">
        <v>28469</v>
      </c>
      <c r="G3024" s="39">
        <v>1</v>
      </c>
      <c r="H3024" s="42">
        <v>20</v>
      </c>
      <c r="I3024" s="44">
        <f>VENTAS[[#This Row],[Cantidad]]*VENTAS[[#This Row],[Precio Venta]]</f>
        <v>20</v>
      </c>
      <c r="J3024" s="42">
        <f>IF(VENTAS[[#This Row],[Nombre del Gestor]]&gt;1,VENTAS[[#This Row],[Precio Venta]]*10%,0)</f>
        <v>2</v>
      </c>
      <c r="K3024" s="42">
        <f>IFERROR(VLOOKUP(VENTAS[[#This Row],[Código del producto Vendido]],STOCK[],13,FALSE),VENTAS[[#This Row],[Precio Venta]]*0.6)-VENTAS[[#This Row],[Comisión Unitaria 10%]]</f>
        <v>12</v>
      </c>
      <c r="L3024" s="42">
        <f>VENTAS[[#This Row],[Cantidad]]*(VENTAS[[#This Row],[Precio Venta]]-VENTAS[[#This Row],[Costo Unitario SIN Comision]]-VENTAS[[#This Row],[Comisión Unitaria 10%]]-0.01*VENTAS[[#This Row],[Precio Venta]])</f>
        <v>5.8</v>
      </c>
      <c r="M3024" s="46"/>
      <c r="N3024" s="47" t="s">
        <v>28704</v>
      </c>
    </row>
    <row r="3025" ht="34" customHeight="1" spans="1:14">
      <c r="A3025" s="38">
        <v>45862.8044907407</v>
      </c>
      <c r="B3025" s="39"/>
      <c r="C3025" s="39"/>
      <c r="D3025" s="39" t="s">
        <v>28705</v>
      </c>
      <c r="E3025" s="39" t="s">
        <v>20841</v>
      </c>
      <c r="F3025" s="41" t="s">
        <v>20839</v>
      </c>
      <c r="G3025" s="39">
        <v>1</v>
      </c>
      <c r="H3025" s="42">
        <v>40</v>
      </c>
      <c r="I3025" s="44">
        <f>VENTAS[[#This Row],[Cantidad]]*VENTAS[[#This Row],[Precio Venta]]</f>
        <v>40</v>
      </c>
      <c r="J3025" s="42">
        <f>IF(VENTAS[[#This Row],[Nombre del Gestor]]&gt;1,VENTAS[[#This Row],[Precio Venta]]*10%,0)</f>
        <v>4</v>
      </c>
      <c r="K3025" s="42">
        <f>IFERROR(VLOOKUP(VENTAS[[#This Row],[Código del producto Vendido]],STOCK[],13,FALSE),VENTAS[[#This Row],[Precio Venta]]*0.6)-VENTAS[[#This Row],[Comisión Unitaria 10%]]</f>
        <v>15.99</v>
      </c>
      <c r="L3025" s="42">
        <f>VENTAS[[#This Row],[Cantidad]]*(VENTAS[[#This Row],[Precio Venta]]-VENTAS[[#This Row],[Costo Unitario SIN Comision]]-VENTAS[[#This Row],[Comisión Unitaria 10%]]-0.01*VENTAS[[#This Row],[Precio Venta]])</f>
        <v>19.61</v>
      </c>
      <c r="M3025" s="46"/>
      <c r="N3025" s="47" t="s">
        <v>28706</v>
      </c>
    </row>
    <row r="3026" ht="17" customHeight="1" spans="1:14">
      <c r="A3026" s="38">
        <v>45863.40875</v>
      </c>
      <c r="B3026" s="39"/>
      <c r="C3026" s="39"/>
      <c r="D3026" s="39"/>
      <c r="E3026" s="39" t="s">
        <v>20778</v>
      </c>
      <c r="F3026" s="41" t="s">
        <v>20779</v>
      </c>
      <c r="G3026" s="39">
        <v>1</v>
      </c>
      <c r="H3026" s="42">
        <v>30</v>
      </c>
      <c r="I3026" s="44">
        <f>VENTAS[[#This Row],[Cantidad]]*VENTAS[[#This Row],[Precio Venta]]</f>
        <v>30</v>
      </c>
      <c r="J3026" s="42">
        <f>IF(VENTAS[[#This Row],[Nombre del Gestor]]&gt;1,VENTAS[[#This Row],[Precio Venta]]*10%,0)</f>
        <v>0</v>
      </c>
      <c r="K3026" s="42">
        <f>IFERROR(VLOOKUP(VENTAS[[#This Row],[Código del producto Vendido]],STOCK[],13,FALSE),VENTAS[[#This Row],[Precio Venta]]*0.6)-VENTAS[[#This Row],[Comisión Unitaria 10%]]</f>
        <v>20.95</v>
      </c>
      <c r="L3026" s="42">
        <f>VENTAS[[#This Row],[Cantidad]]*(VENTAS[[#This Row],[Precio Venta]]-VENTAS[[#This Row],[Costo Unitario SIN Comision]]-VENTAS[[#This Row],[Comisión Unitaria 10%]]-0.01*VENTAS[[#This Row],[Precio Venta]])</f>
        <v>8.75</v>
      </c>
      <c r="M3026" s="46"/>
      <c r="N3026" s="47" t="s">
        <v>28707</v>
      </c>
    </row>
    <row r="3027" ht="34" customHeight="1" spans="1:14">
      <c r="A3027" s="38">
        <v>45863.40875</v>
      </c>
      <c r="B3027" s="39"/>
      <c r="C3027" s="39"/>
      <c r="D3027" s="39"/>
      <c r="E3027" s="39" t="s">
        <v>28708</v>
      </c>
      <c r="F3027" s="41" t="s">
        <v>28709</v>
      </c>
      <c r="G3027" s="39">
        <v>1</v>
      </c>
      <c r="H3027" s="42">
        <v>30</v>
      </c>
      <c r="I3027" s="44">
        <f>VENTAS[[#This Row],[Cantidad]]*VENTAS[[#This Row],[Precio Venta]]</f>
        <v>30</v>
      </c>
      <c r="J3027" s="42">
        <f>IF(VENTAS[[#This Row],[Nombre del Gestor]]&gt;1,VENTAS[[#This Row],[Precio Venta]]*10%,0)</f>
        <v>0</v>
      </c>
      <c r="K3027" s="42">
        <f>IFERROR(VLOOKUP(VENTAS[[#This Row],[Código del producto Vendido]],STOCK[],13,FALSE),VENTAS[[#This Row],[Precio Venta]]*0.6)-VENTAS[[#This Row],[Comisión Unitaria 10%]]</f>
        <v>18</v>
      </c>
      <c r="L3027" s="42">
        <f>VENTAS[[#This Row],[Cantidad]]*(VENTAS[[#This Row],[Precio Venta]]-VENTAS[[#This Row],[Costo Unitario SIN Comision]]-VENTAS[[#This Row],[Comisión Unitaria 10%]]-0.01*VENTAS[[#This Row],[Precio Venta]])</f>
        <v>11.7</v>
      </c>
      <c r="M3027" s="46"/>
      <c r="N3027" s="47" t="s">
        <v>28710</v>
      </c>
    </row>
    <row r="3028" ht="34" customHeight="1" spans="1:14">
      <c r="A3028" s="38">
        <v>45863.40875</v>
      </c>
      <c r="B3028" s="39"/>
      <c r="C3028" s="39"/>
      <c r="D3028" s="39"/>
      <c r="E3028" s="39" t="s">
        <v>20950</v>
      </c>
      <c r="F3028" s="41" t="s">
        <v>20951</v>
      </c>
      <c r="G3028" s="39">
        <v>1</v>
      </c>
      <c r="H3028" s="42">
        <v>30</v>
      </c>
      <c r="I3028" s="44">
        <f>VENTAS[[#This Row],[Cantidad]]*VENTAS[[#This Row],[Precio Venta]]</f>
        <v>30</v>
      </c>
      <c r="J3028" s="42">
        <f>IF(VENTAS[[#This Row],[Nombre del Gestor]]&gt;1,VENTAS[[#This Row],[Precio Venta]]*10%,0)</f>
        <v>0</v>
      </c>
      <c r="K3028" s="42">
        <f>IFERROR(VLOOKUP(VENTAS[[#This Row],[Código del producto Vendido]],STOCK[],13,FALSE),VENTAS[[#This Row],[Precio Venta]]*0.6)-VENTAS[[#This Row],[Comisión Unitaria 10%]]</f>
        <v>19.95</v>
      </c>
      <c r="L3028" s="42">
        <f>VENTAS[[#This Row],[Cantidad]]*(VENTAS[[#This Row],[Precio Venta]]-VENTAS[[#This Row],[Costo Unitario SIN Comision]]-VENTAS[[#This Row],[Comisión Unitaria 10%]]-0.01*VENTAS[[#This Row],[Precio Venta]])</f>
        <v>9.75</v>
      </c>
      <c r="M3028" s="46"/>
      <c r="N3028" s="47" t="s">
        <v>28711</v>
      </c>
    </row>
    <row r="3029" ht="17" customHeight="1" spans="1:14">
      <c r="A3029" s="38">
        <v>45863.4100231481</v>
      </c>
      <c r="B3029" s="39"/>
      <c r="C3029" s="39"/>
      <c r="D3029" s="39"/>
      <c r="E3029" s="39" t="s">
        <v>27752</v>
      </c>
      <c r="F3029" s="41" t="s">
        <v>17597</v>
      </c>
      <c r="G3029" s="39">
        <v>1</v>
      </c>
      <c r="H3029" s="42">
        <v>30</v>
      </c>
      <c r="I3029" s="44">
        <f>VENTAS[[#This Row],[Cantidad]]*VENTAS[[#This Row],[Precio Venta]]</f>
        <v>30</v>
      </c>
      <c r="J3029" s="42">
        <f>IF(VENTAS[[#This Row],[Nombre del Gestor]]&gt;1,VENTAS[[#This Row],[Precio Venta]]*10%,0)</f>
        <v>0</v>
      </c>
      <c r="K3029" s="42">
        <f>IFERROR(VLOOKUP(VENTAS[[#This Row],[Código del producto Vendido]],STOCK[],13,FALSE),VENTAS[[#This Row],[Precio Venta]]*0.6)-VENTAS[[#This Row],[Comisión Unitaria 10%]]</f>
        <v>18</v>
      </c>
      <c r="L3029" s="42">
        <f>VENTAS[[#This Row],[Cantidad]]*(VENTAS[[#This Row],[Precio Venta]]-VENTAS[[#This Row],[Costo Unitario SIN Comision]]-VENTAS[[#This Row],[Comisión Unitaria 10%]]-0.01*VENTAS[[#This Row],[Precio Venta]])</f>
        <v>11.7</v>
      </c>
      <c r="M3029" s="46"/>
      <c r="N3029" s="47" t="s">
        <v>28712</v>
      </c>
    </row>
    <row r="3030" ht="34" customHeight="1" spans="1:14">
      <c r="A3030" s="38">
        <v>45863.4138773148</v>
      </c>
      <c r="B3030" s="39"/>
      <c r="C3030" s="39"/>
      <c r="D3030" s="39"/>
      <c r="E3030" s="39" t="s">
        <v>27942</v>
      </c>
      <c r="F3030" s="41" t="s">
        <v>17513</v>
      </c>
      <c r="G3030" s="39">
        <v>1</v>
      </c>
      <c r="H3030" s="42">
        <v>28</v>
      </c>
      <c r="I3030" s="44">
        <f>VENTAS[[#This Row],[Cantidad]]*VENTAS[[#This Row],[Precio Venta]]</f>
        <v>28</v>
      </c>
      <c r="J3030" s="42">
        <f>IF(VENTAS[[#This Row],[Nombre del Gestor]]&gt;1,VENTAS[[#This Row],[Precio Venta]]*10%,0)</f>
        <v>0</v>
      </c>
      <c r="K3030" s="42">
        <f>IFERROR(VLOOKUP(VENTAS[[#This Row],[Código del producto Vendido]],STOCK[],13,FALSE),VENTAS[[#This Row],[Precio Venta]]*0.6)-VENTAS[[#This Row],[Comisión Unitaria 10%]]</f>
        <v>16.8</v>
      </c>
      <c r="L3030" s="42">
        <f>VENTAS[[#This Row],[Cantidad]]*(VENTAS[[#This Row],[Precio Venta]]-VENTAS[[#This Row],[Costo Unitario SIN Comision]]-VENTAS[[#This Row],[Comisión Unitaria 10%]]-0.01*VENTAS[[#This Row],[Precio Venta]])</f>
        <v>10.92</v>
      </c>
      <c r="M3030" s="46"/>
      <c r="N3030" s="47" t="s">
        <v>28713</v>
      </c>
    </row>
    <row r="3031" ht="17" customHeight="1" spans="1:14">
      <c r="A3031" s="38">
        <v>45863.4945833333</v>
      </c>
      <c r="B3031" s="39"/>
      <c r="C3031" s="39"/>
      <c r="D3031" s="39"/>
      <c r="E3031" s="39" t="s">
        <v>28714</v>
      </c>
      <c r="F3031" s="41" t="s">
        <v>28715</v>
      </c>
      <c r="G3031" s="39">
        <v>1</v>
      </c>
      <c r="H3031" s="42">
        <v>35</v>
      </c>
      <c r="I3031" s="44">
        <f>VENTAS[[#This Row],[Cantidad]]*VENTAS[[#This Row],[Precio Venta]]</f>
        <v>35</v>
      </c>
      <c r="J3031" s="42">
        <f>IF(VENTAS[[#This Row],[Nombre del Gestor]]&gt;1,VENTAS[[#This Row],[Precio Venta]]*10%,0)</f>
        <v>0</v>
      </c>
      <c r="K3031" s="42">
        <f>IFERROR(VLOOKUP(VENTAS[[#This Row],[Código del producto Vendido]],STOCK[],13,FALSE),VENTAS[[#This Row],[Precio Venta]]*0.6)-VENTAS[[#This Row],[Comisión Unitaria 10%]]</f>
        <v>21</v>
      </c>
      <c r="L3031" s="42">
        <f>VENTAS[[#This Row],[Cantidad]]*(VENTAS[[#This Row],[Precio Venta]]-VENTAS[[#This Row],[Costo Unitario SIN Comision]]-VENTAS[[#This Row],[Comisión Unitaria 10%]]-0.01*VENTAS[[#This Row],[Precio Venta]])</f>
        <v>13.65</v>
      </c>
      <c r="M3031" s="46"/>
      <c r="N3031" s="47" t="s">
        <v>28716</v>
      </c>
    </row>
    <row r="3032" ht="34" customHeight="1" spans="1:14">
      <c r="A3032" s="38">
        <v>45863.4984143519</v>
      </c>
      <c r="B3032" s="39"/>
      <c r="C3032" s="39"/>
      <c r="D3032" s="39" t="s">
        <v>25960</v>
      </c>
      <c r="E3032" s="39" t="s">
        <v>28717</v>
      </c>
      <c r="F3032" s="41" t="s">
        <v>17792</v>
      </c>
      <c r="G3032" s="39">
        <v>1</v>
      </c>
      <c r="H3032" s="42">
        <v>40</v>
      </c>
      <c r="I3032" s="44">
        <f>VENTAS[[#This Row],[Cantidad]]*VENTAS[[#This Row],[Precio Venta]]</f>
        <v>40</v>
      </c>
      <c r="J3032" s="42">
        <f>IF(VENTAS[[#This Row],[Nombre del Gestor]]&gt;1,VENTAS[[#This Row],[Precio Venta]]*10%,0)</f>
        <v>4</v>
      </c>
      <c r="K3032" s="42">
        <f>IFERROR(VLOOKUP(VENTAS[[#This Row],[Código del producto Vendido]],STOCK[],13,FALSE),VENTAS[[#This Row],[Precio Venta]]*0.6)-VENTAS[[#This Row],[Comisión Unitaria 10%]]</f>
        <v>20</v>
      </c>
      <c r="L3032" s="42">
        <f>VENTAS[[#This Row],[Cantidad]]*(VENTAS[[#This Row],[Precio Venta]]-VENTAS[[#This Row],[Costo Unitario SIN Comision]]-VENTAS[[#This Row],[Comisión Unitaria 10%]]-0.01*VENTAS[[#This Row],[Precio Venta]])</f>
        <v>15.6</v>
      </c>
      <c r="M3032" s="46"/>
      <c r="N3032" s="47" t="s">
        <v>28718</v>
      </c>
    </row>
    <row r="3033" ht="34" customHeight="1" spans="1:14">
      <c r="A3033" s="38">
        <v>45863.5519791667</v>
      </c>
      <c r="B3033" s="39"/>
      <c r="C3033" s="39"/>
      <c r="D3033" s="39"/>
      <c r="E3033" s="39" t="s">
        <v>28719</v>
      </c>
      <c r="F3033" s="41" t="s">
        <v>28720</v>
      </c>
      <c r="G3033" s="39">
        <v>1</v>
      </c>
      <c r="H3033" s="42">
        <v>10</v>
      </c>
      <c r="I3033" s="44">
        <f>VENTAS[[#This Row],[Cantidad]]*VENTAS[[#This Row],[Precio Venta]]</f>
        <v>10</v>
      </c>
      <c r="J3033" s="42">
        <f>IF(VENTAS[[#This Row],[Nombre del Gestor]]&gt;1,VENTAS[[#This Row],[Precio Venta]]*10%,0)</f>
        <v>0</v>
      </c>
      <c r="K3033" s="42">
        <f>IFERROR(VLOOKUP(VENTAS[[#This Row],[Código del producto Vendido]],STOCK[],13,FALSE),VENTAS[[#This Row],[Precio Venta]]*0.6)-VENTAS[[#This Row],[Comisión Unitaria 10%]]</f>
        <v>6</v>
      </c>
      <c r="L3033" s="42">
        <f>VENTAS[[#This Row],[Cantidad]]*(VENTAS[[#This Row],[Precio Venta]]-VENTAS[[#This Row],[Costo Unitario SIN Comision]]-VENTAS[[#This Row],[Comisión Unitaria 10%]]-0.01*VENTAS[[#This Row],[Precio Venta]])</f>
        <v>3.9</v>
      </c>
      <c r="M3033" s="46"/>
      <c r="N3033" s="47" t="s">
        <v>28721</v>
      </c>
    </row>
    <row r="3034" ht="17" customHeight="1" spans="1:14">
      <c r="A3034" s="38">
        <v>45863.5519791667</v>
      </c>
      <c r="B3034" s="39"/>
      <c r="C3034" s="39"/>
      <c r="D3034" s="39"/>
      <c r="E3034" s="39" t="s">
        <v>20781</v>
      </c>
      <c r="F3034" s="41" t="s">
        <v>20779</v>
      </c>
      <c r="G3034" s="39">
        <v>1</v>
      </c>
      <c r="H3034" s="42">
        <v>30</v>
      </c>
      <c r="I3034" s="44">
        <f>VENTAS[[#This Row],[Cantidad]]*VENTAS[[#This Row],[Precio Venta]]</f>
        <v>30</v>
      </c>
      <c r="J3034" s="42">
        <f>IF(VENTAS[[#This Row],[Nombre del Gestor]]&gt;1,VENTAS[[#This Row],[Precio Venta]]*10%,0)</f>
        <v>0</v>
      </c>
      <c r="K3034" s="42">
        <f>IFERROR(VLOOKUP(VENTAS[[#This Row],[Código del producto Vendido]],STOCK[],13,FALSE),VENTAS[[#This Row],[Precio Venta]]*0.6)-VENTAS[[#This Row],[Comisión Unitaria 10%]]</f>
        <v>20.95</v>
      </c>
      <c r="L3034" s="42">
        <f>VENTAS[[#This Row],[Cantidad]]*(VENTAS[[#This Row],[Precio Venta]]-VENTAS[[#This Row],[Costo Unitario SIN Comision]]-VENTAS[[#This Row],[Comisión Unitaria 10%]]-0.01*VENTAS[[#This Row],[Precio Venta]])</f>
        <v>8.75</v>
      </c>
      <c r="M3034" s="46"/>
      <c r="N3034" s="47" t="s">
        <v>28722</v>
      </c>
    </row>
    <row r="3035" ht="34" customHeight="1" spans="1:14">
      <c r="A3035" s="38">
        <v>45863.5519791667</v>
      </c>
      <c r="B3035" s="39"/>
      <c r="C3035" s="39"/>
      <c r="D3035" s="39"/>
      <c r="E3035" s="39" t="s">
        <v>20023</v>
      </c>
      <c r="F3035" s="41" t="s">
        <v>28723</v>
      </c>
      <c r="G3035" s="39">
        <v>1</v>
      </c>
      <c r="H3035" s="42">
        <v>30</v>
      </c>
      <c r="I3035" s="44">
        <f>VENTAS[[#This Row],[Cantidad]]*VENTAS[[#This Row],[Precio Venta]]</f>
        <v>30</v>
      </c>
      <c r="J3035" s="42">
        <f>IF(VENTAS[[#This Row],[Nombre del Gestor]]&gt;1,VENTAS[[#This Row],[Precio Venta]]*10%,0)</f>
        <v>0</v>
      </c>
      <c r="K3035" s="42">
        <f>IFERROR(VLOOKUP(VENTAS[[#This Row],[Código del producto Vendido]],STOCK[],13,FALSE),VENTAS[[#This Row],[Precio Venta]]*0.6)-VENTAS[[#This Row],[Comisión Unitaria 10%]]</f>
        <v>28</v>
      </c>
      <c r="L3035" s="42">
        <f>VENTAS[[#This Row],[Cantidad]]*(VENTAS[[#This Row],[Precio Venta]]-VENTAS[[#This Row],[Costo Unitario SIN Comision]]-VENTAS[[#This Row],[Comisión Unitaria 10%]]-0.01*VENTAS[[#This Row],[Precio Venta]])</f>
        <v>1.7</v>
      </c>
      <c r="M3035" s="46"/>
      <c r="N3035" s="47" t="s">
        <v>28724</v>
      </c>
    </row>
    <row r="3036" ht="17" customHeight="1" spans="1:14">
      <c r="A3036" s="38">
        <v>45863.5519791667</v>
      </c>
      <c r="B3036" s="39"/>
      <c r="C3036" s="39"/>
      <c r="D3036" s="39"/>
      <c r="E3036" s="39" t="s">
        <v>28725</v>
      </c>
      <c r="F3036" s="41" t="s">
        <v>28225</v>
      </c>
      <c r="G3036" s="39">
        <v>1</v>
      </c>
      <c r="H3036" s="42">
        <v>30</v>
      </c>
      <c r="I3036" s="44">
        <f>VENTAS[[#This Row],[Cantidad]]*VENTAS[[#This Row],[Precio Venta]]</f>
        <v>30</v>
      </c>
      <c r="J3036" s="42">
        <f>IF(VENTAS[[#This Row],[Nombre del Gestor]]&gt;1,VENTAS[[#This Row],[Precio Venta]]*10%,0)</f>
        <v>0</v>
      </c>
      <c r="K3036" s="42">
        <f>IFERROR(VLOOKUP(VENTAS[[#This Row],[Código del producto Vendido]],STOCK[],13,FALSE),VENTAS[[#This Row],[Precio Venta]]*0.6)-VENTAS[[#This Row],[Comisión Unitaria 10%]]</f>
        <v>18</v>
      </c>
      <c r="L3036" s="42">
        <f>VENTAS[[#This Row],[Cantidad]]*(VENTAS[[#This Row],[Precio Venta]]-VENTAS[[#This Row],[Costo Unitario SIN Comision]]-VENTAS[[#This Row],[Comisión Unitaria 10%]]-0.01*VENTAS[[#This Row],[Precio Venta]])</f>
        <v>11.7</v>
      </c>
      <c r="M3036" s="46"/>
      <c r="N3036" s="47" t="s">
        <v>28726</v>
      </c>
    </row>
    <row r="3037" ht="34" customHeight="1" spans="1:14">
      <c r="A3037" s="38">
        <v>45863.5519791667</v>
      </c>
      <c r="B3037" s="39"/>
      <c r="C3037" s="39"/>
      <c r="D3037" s="39"/>
      <c r="E3037" s="39" t="s">
        <v>20643</v>
      </c>
      <c r="F3037" s="41" t="s">
        <v>20644</v>
      </c>
      <c r="G3037" s="39">
        <v>1</v>
      </c>
      <c r="H3037" s="42">
        <v>18</v>
      </c>
      <c r="I3037" s="44">
        <f>VENTAS[[#This Row],[Cantidad]]*VENTAS[[#This Row],[Precio Venta]]</f>
        <v>18</v>
      </c>
      <c r="J3037" s="42">
        <f>IF(VENTAS[[#This Row],[Nombre del Gestor]]&gt;1,VENTAS[[#This Row],[Precio Venta]]*10%,0)</f>
        <v>0</v>
      </c>
      <c r="K3037" s="42">
        <f>IFERROR(VLOOKUP(VENTAS[[#This Row],[Código del producto Vendido]],STOCK[],13,FALSE),VENTAS[[#This Row],[Precio Venta]]*0.6)-VENTAS[[#This Row],[Comisión Unitaria 10%]]</f>
        <v>11.8</v>
      </c>
      <c r="L3037" s="42">
        <f>VENTAS[[#This Row],[Cantidad]]*(VENTAS[[#This Row],[Precio Venta]]-VENTAS[[#This Row],[Costo Unitario SIN Comision]]-VENTAS[[#This Row],[Comisión Unitaria 10%]]-0.01*VENTAS[[#This Row],[Precio Venta]])</f>
        <v>6.02</v>
      </c>
      <c r="M3037" s="46"/>
      <c r="N3037" s="47" t="s">
        <v>28727</v>
      </c>
    </row>
    <row r="3038" ht="34" customHeight="1" spans="1:14">
      <c r="A3038" s="38">
        <v>45863.6140046296</v>
      </c>
      <c r="B3038" s="39"/>
      <c r="C3038" s="39"/>
      <c r="D3038" s="39"/>
      <c r="E3038" s="39" t="s">
        <v>27668</v>
      </c>
      <c r="F3038" s="41" t="s">
        <v>28225</v>
      </c>
      <c r="G3038" s="39">
        <v>1</v>
      </c>
      <c r="H3038" s="42">
        <v>30</v>
      </c>
      <c r="I3038" s="44">
        <f>VENTAS[[#This Row],[Cantidad]]*VENTAS[[#This Row],[Precio Venta]]</f>
        <v>30</v>
      </c>
      <c r="J3038" s="42">
        <f>IF(VENTAS[[#This Row],[Nombre del Gestor]]&gt;1,VENTAS[[#This Row],[Precio Venta]]*10%,0)</f>
        <v>0</v>
      </c>
      <c r="K3038" s="42">
        <f>IFERROR(VLOOKUP(VENTAS[[#This Row],[Código del producto Vendido]],STOCK[],13,FALSE),VENTAS[[#This Row],[Precio Venta]]*0.6)-VENTAS[[#This Row],[Comisión Unitaria 10%]]</f>
        <v>18</v>
      </c>
      <c r="L3038" s="42">
        <f>VENTAS[[#This Row],[Cantidad]]*(VENTAS[[#This Row],[Precio Venta]]-VENTAS[[#This Row],[Costo Unitario SIN Comision]]-VENTAS[[#This Row],[Comisión Unitaria 10%]]-0.01*VENTAS[[#This Row],[Precio Venta]])</f>
        <v>11.7</v>
      </c>
      <c r="M3038" s="46"/>
      <c r="N3038" s="47" t="s">
        <v>28728</v>
      </c>
    </row>
    <row r="3039" ht="17" customHeight="1" spans="1:14">
      <c r="A3039" s="38">
        <v>45863.6140046296</v>
      </c>
      <c r="B3039" s="39"/>
      <c r="C3039" s="39"/>
      <c r="D3039" s="39"/>
      <c r="E3039" s="39" t="s">
        <v>28729</v>
      </c>
      <c r="F3039" s="41" t="s">
        <v>28730</v>
      </c>
      <c r="G3039" s="39">
        <v>1</v>
      </c>
      <c r="H3039" s="42">
        <v>18</v>
      </c>
      <c r="I3039" s="44">
        <f>VENTAS[[#This Row],[Cantidad]]*VENTAS[[#This Row],[Precio Venta]]</f>
        <v>18</v>
      </c>
      <c r="J3039" s="42">
        <f>IF(VENTAS[[#This Row],[Nombre del Gestor]]&gt;1,VENTAS[[#This Row],[Precio Venta]]*10%,0)</f>
        <v>0</v>
      </c>
      <c r="K3039" s="42">
        <f>IFERROR(VLOOKUP(VENTAS[[#This Row],[Código del producto Vendido]],STOCK[],13,FALSE),VENTAS[[#This Row],[Precio Venta]]*0.6)-VENTAS[[#This Row],[Comisión Unitaria 10%]]</f>
        <v>10.8</v>
      </c>
      <c r="L3039" s="42">
        <f>VENTAS[[#This Row],[Cantidad]]*(VENTAS[[#This Row],[Precio Venta]]-VENTAS[[#This Row],[Costo Unitario SIN Comision]]-VENTAS[[#This Row],[Comisión Unitaria 10%]]-0.01*VENTAS[[#This Row],[Precio Venta]])</f>
        <v>7.02</v>
      </c>
      <c r="M3039" s="46"/>
      <c r="N3039" s="47" t="s">
        <v>28731</v>
      </c>
    </row>
    <row r="3040" ht="34" customHeight="1" spans="1:14">
      <c r="A3040" s="38">
        <v>45863.6140046296</v>
      </c>
      <c r="B3040" s="39"/>
      <c r="C3040" s="39"/>
      <c r="D3040" s="39"/>
      <c r="E3040" s="39" t="s">
        <v>20903</v>
      </c>
      <c r="F3040" s="41" t="s">
        <v>20902</v>
      </c>
      <c r="G3040" s="39">
        <v>1</v>
      </c>
      <c r="H3040" s="42">
        <v>18</v>
      </c>
      <c r="I3040" s="44">
        <f>VENTAS[[#This Row],[Cantidad]]*VENTAS[[#This Row],[Precio Venta]]</f>
        <v>18</v>
      </c>
      <c r="J3040" s="42">
        <f>IF(VENTAS[[#This Row],[Nombre del Gestor]]&gt;1,VENTAS[[#This Row],[Precio Venta]]*10%,0)</f>
        <v>0</v>
      </c>
      <c r="K3040" s="42">
        <f>IFERROR(VLOOKUP(VENTAS[[#This Row],[Código del producto Vendido]],STOCK[],13,FALSE),VENTAS[[#This Row],[Precio Venta]]*0.6)-VENTAS[[#This Row],[Comisión Unitaria 10%]]</f>
        <v>10.79</v>
      </c>
      <c r="L3040" s="42">
        <f>VENTAS[[#This Row],[Cantidad]]*(VENTAS[[#This Row],[Precio Venta]]-VENTAS[[#This Row],[Costo Unitario SIN Comision]]-VENTAS[[#This Row],[Comisión Unitaria 10%]]-0.01*VENTAS[[#This Row],[Precio Venta]])</f>
        <v>7.03</v>
      </c>
      <c r="M3040" s="46"/>
      <c r="N3040" s="47" t="s">
        <v>28732</v>
      </c>
    </row>
    <row r="3041" ht="17" customHeight="1" spans="1:14">
      <c r="A3041" s="38">
        <v>45864.488287037</v>
      </c>
      <c r="B3041" s="39"/>
      <c r="C3041" s="39"/>
      <c r="D3041" s="39"/>
      <c r="E3041" s="39" t="s">
        <v>20867</v>
      </c>
      <c r="F3041" s="41" t="s">
        <v>20868</v>
      </c>
      <c r="G3041" s="39">
        <v>1</v>
      </c>
      <c r="H3041" s="42">
        <v>35</v>
      </c>
      <c r="I3041" s="44">
        <f>VENTAS[[#This Row],[Cantidad]]*VENTAS[[#This Row],[Precio Venta]]</f>
        <v>35</v>
      </c>
      <c r="J3041" s="42">
        <f>IF(VENTAS[[#This Row],[Nombre del Gestor]]&gt;1,VENTAS[[#This Row],[Precio Venta]]*10%,0)</f>
        <v>0</v>
      </c>
      <c r="K3041" s="42">
        <f>IFERROR(VLOOKUP(VENTAS[[#This Row],[Código del producto Vendido]],STOCK[],13,FALSE),VENTAS[[#This Row],[Precio Venta]]*0.6)-VENTAS[[#This Row],[Comisión Unitaria 10%]]</f>
        <v>18.49</v>
      </c>
      <c r="L3041" s="42">
        <f>VENTAS[[#This Row],[Cantidad]]*(VENTAS[[#This Row],[Precio Venta]]-VENTAS[[#This Row],[Costo Unitario SIN Comision]]-VENTAS[[#This Row],[Comisión Unitaria 10%]]-0.01*VENTAS[[#This Row],[Precio Venta]])</f>
        <v>16.16</v>
      </c>
      <c r="M3041" s="46"/>
      <c r="N3041" s="47" t="s">
        <v>28733</v>
      </c>
    </row>
    <row r="3042" ht="34" customHeight="1" spans="1:14">
      <c r="A3042" s="38">
        <v>45864.5583101852</v>
      </c>
      <c r="B3042" s="39"/>
      <c r="C3042" s="39"/>
      <c r="D3042" s="39" t="s">
        <v>28734</v>
      </c>
      <c r="E3042" s="39" t="s">
        <v>20825</v>
      </c>
      <c r="F3042" s="41" t="s">
        <v>20826</v>
      </c>
      <c r="G3042" s="39">
        <v>1</v>
      </c>
      <c r="H3042" s="42">
        <v>25</v>
      </c>
      <c r="I3042" s="44">
        <f>VENTAS[[#This Row],[Cantidad]]*VENTAS[[#This Row],[Precio Venta]]</f>
        <v>25</v>
      </c>
      <c r="J3042" s="42">
        <f>IF(VENTAS[[#This Row],[Nombre del Gestor]]&gt;1,VENTAS[[#This Row],[Precio Venta]]*10%,0)</f>
        <v>2.5</v>
      </c>
      <c r="K3042" s="42">
        <f>IFERROR(VLOOKUP(VENTAS[[#This Row],[Código del producto Vendido]],STOCK[],13,FALSE),VENTAS[[#This Row],[Precio Venta]]*0.6)-VENTAS[[#This Row],[Comisión Unitaria 10%]]</f>
        <v>14.25</v>
      </c>
      <c r="L3042" s="42">
        <f>VENTAS[[#This Row],[Cantidad]]*(VENTAS[[#This Row],[Precio Venta]]-VENTAS[[#This Row],[Costo Unitario SIN Comision]]-VENTAS[[#This Row],[Comisión Unitaria 10%]]-0.01*VENTAS[[#This Row],[Precio Venta]])</f>
        <v>8</v>
      </c>
      <c r="M3042" s="46"/>
      <c r="N3042" s="47" t="s">
        <v>28735</v>
      </c>
    </row>
    <row r="3043" ht="34" customHeight="1" spans="1:14">
      <c r="A3043" s="38">
        <v>45864.5583101852</v>
      </c>
      <c r="B3043" s="39"/>
      <c r="C3043" s="39"/>
      <c r="D3043" s="39" t="s">
        <v>28734</v>
      </c>
      <c r="E3043" s="39" t="s">
        <v>20817</v>
      </c>
      <c r="F3043" s="41" t="s">
        <v>20818</v>
      </c>
      <c r="G3043" s="39">
        <v>1</v>
      </c>
      <c r="H3043" s="42">
        <v>25</v>
      </c>
      <c r="I3043" s="44">
        <f>VENTAS[[#This Row],[Cantidad]]*VENTAS[[#This Row],[Precio Venta]]</f>
        <v>25</v>
      </c>
      <c r="J3043" s="42">
        <f>IF(VENTAS[[#This Row],[Nombre del Gestor]]&gt;1,VENTAS[[#This Row],[Precio Venta]]*10%,0)</f>
        <v>2.5</v>
      </c>
      <c r="K3043" s="42">
        <f>IFERROR(VLOOKUP(VENTAS[[#This Row],[Código del producto Vendido]],STOCK[],13,FALSE),VENTAS[[#This Row],[Precio Venta]]*0.6)-VENTAS[[#This Row],[Comisión Unitaria 10%]]</f>
        <v>14.25</v>
      </c>
      <c r="L3043" s="42">
        <f>VENTAS[[#This Row],[Cantidad]]*(VENTAS[[#This Row],[Precio Venta]]-VENTAS[[#This Row],[Costo Unitario SIN Comision]]-VENTAS[[#This Row],[Comisión Unitaria 10%]]-0.01*VENTAS[[#This Row],[Precio Venta]])</f>
        <v>8</v>
      </c>
      <c r="M3043" s="46"/>
      <c r="N3043" s="47" t="s">
        <v>28736</v>
      </c>
    </row>
    <row r="3044" ht="17" customHeight="1" spans="1:14">
      <c r="A3044" s="38">
        <v>45864.5583101852</v>
      </c>
      <c r="B3044" s="39"/>
      <c r="C3044" s="39"/>
      <c r="D3044" s="39" t="s">
        <v>28734</v>
      </c>
      <c r="E3044" s="39" t="s">
        <v>19367</v>
      </c>
      <c r="F3044" s="41" t="s">
        <v>28737</v>
      </c>
      <c r="G3044" s="39">
        <v>1</v>
      </c>
      <c r="H3044" s="42">
        <v>18</v>
      </c>
      <c r="I3044" s="44">
        <f>VENTAS[[#This Row],[Cantidad]]*VENTAS[[#This Row],[Precio Venta]]</f>
        <v>18</v>
      </c>
      <c r="J3044" s="42">
        <f>IF(VENTAS[[#This Row],[Nombre del Gestor]]&gt;1,VENTAS[[#This Row],[Precio Venta]]*10%,0)</f>
        <v>1.8</v>
      </c>
      <c r="K3044" s="42">
        <f>IFERROR(VLOOKUP(VENTAS[[#This Row],[Código del producto Vendido]],STOCK[],13,FALSE),VENTAS[[#This Row],[Precio Venta]]*0.6)-VENTAS[[#This Row],[Comisión Unitaria 10%]]</f>
        <v>12</v>
      </c>
      <c r="L3044" s="42">
        <f>VENTAS[[#This Row],[Cantidad]]*(VENTAS[[#This Row],[Precio Venta]]-VENTAS[[#This Row],[Costo Unitario SIN Comision]]-VENTAS[[#This Row],[Comisión Unitaria 10%]]-0.01*VENTAS[[#This Row],[Precio Venta]])</f>
        <v>4.02</v>
      </c>
      <c r="M3044" s="46"/>
      <c r="N3044" s="47" t="s">
        <v>28738</v>
      </c>
    </row>
    <row r="3045" ht="34" customHeight="1" spans="1:14">
      <c r="A3045" s="38">
        <v>45864.5583101852</v>
      </c>
      <c r="B3045" s="39"/>
      <c r="C3045" s="39"/>
      <c r="D3045" s="39" t="s">
        <v>28734</v>
      </c>
      <c r="E3045" s="39" t="s">
        <v>20844</v>
      </c>
      <c r="F3045" s="41" t="s">
        <v>20843</v>
      </c>
      <c r="G3045" s="39">
        <v>1</v>
      </c>
      <c r="H3045" s="42">
        <v>40</v>
      </c>
      <c r="I3045" s="44">
        <f>VENTAS[[#This Row],[Cantidad]]*VENTAS[[#This Row],[Precio Venta]]</f>
        <v>40</v>
      </c>
      <c r="J3045" s="42">
        <f>IF(VENTAS[[#This Row],[Nombre del Gestor]]&gt;1,VENTAS[[#This Row],[Precio Venta]]*10%,0)</f>
        <v>4</v>
      </c>
      <c r="K3045" s="42">
        <f>IFERROR(VLOOKUP(VENTAS[[#This Row],[Código del producto Vendido]],STOCK[],13,FALSE),VENTAS[[#This Row],[Precio Venta]]*0.6)-VENTAS[[#This Row],[Comisión Unitaria 10%]]</f>
        <v>25.5</v>
      </c>
      <c r="L3045" s="42">
        <f>VENTAS[[#This Row],[Cantidad]]*(VENTAS[[#This Row],[Precio Venta]]-VENTAS[[#This Row],[Costo Unitario SIN Comision]]-VENTAS[[#This Row],[Comisión Unitaria 10%]]-0.01*VENTAS[[#This Row],[Precio Venta]])</f>
        <v>10.1</v>
      </c>
      <c r="M3045" s="46"/>
      <c r="N3045" s="47" t="s">
        <v>28739</v>
      </c>
    </row>
    <row r="3046" ht="17" customHeight="1" spans="1:14">
      <c r="A3046" s="38">
        <v>45864.5583101852</v>
      </c>
      <c r="B3046" s="39"/>
      <c r="C3046" s="39"/>
      <c r="D3046" s="39" t="s">
        <v>28734</v>
      </c>
      <c r="E3046" s="39" t="s">
        <v>20627</v>
      </c>
      <c r="F3046" s="41" t="s">
        <v>20625</v>
      </c>
      <c r="G3046" s="39">
        <v>1</v>
      </c>
      <c r="H3046" s="42">
        <v>35</v>
      </c>
      <c r="I3046" s="44">
        <f>VENTAS[[#This Row],[Cantidad]]*VENTAS[[#This Row],[Precio Venta]]</f>
        <v>35</v>
      </c>
      <c r="J3046" s="42">
        <f>IF(VENTAS[[#This Row],[Nombre del Gestor]]&gt;1,VENTAS[[#This Row],[Precio Venta]]*10%,0)</f>
        <v>3.5</v>
      </c>
      <c r="K3046" s="42">
        <f>IFERROR(VLOOKUP(VENTAS[[#This Row],[Código del producto Vendido]],STOCK[],13,FALSE),VENTAS[[#This Row],[Precio Venta]]*0.6)-VENTAS[[#This Row],[Comisión Unitaria 10%]]</f>
        <v>12</v>
      </c>
      <c r="L3046" s="42">
        <f>VENTAS[[#This Row],[Cantidad]]*(VENTAS[[#This Row],[Precio Venta]]-VENTAS[[#This Row],[Costo Unitario SIN Comision]]-VENTAS[[#This Row],[Comisión Unitaria 10%]]-0.01*VENTAS[[#This Row],[Precio Venta]])</f>
        <v>19.15</v>
      </c>
      <c r="M3046" s="46"/>
      <c r="N3046" s="47" t="s">
        <v>28740</v>
      </c>
    </row>
    <row r="3047" ht="34" customHeight="1" spans="1:14">
      <c r="A3047" s="38">
        <v>45864.5821759259</v>
      </c>
      <c r="B3047" s="39"/>
      <c r="C3047" s="39"/>
      <c r="D3047" s="39" t="s">
        <v>28741</v>
      </c>
      <c r="E3047" s="39" t="s">
        <v>20873</v>
      </c>
      <c r="F3047" s="41" t="s">
        <v>20875</v>
      </c>
      <c r="G3047" s="39">
        <v>1</v>
      </c>
      <c r="H3047" s="42">
        <v>25</v>
      </c>
      <c r="I3047" s="44">
        <f>VENTAS[[#This Row],[Cantidad]]*VENTAS[[#This Row],[Precio Venta]]</f>
        <v>25</v>
      </c>
      <c r="J3047" s="42">
        <f>IF(VENTAS[[#This Row],[Nombre del Gestor]]&gt;1,VENTAS[[#This Row],[Precio Venta]]*10%,0)</f>
        <v>2.5</v>
      </c>
      <c r="K3047" s="42">
        <f>IFERROR(VLOOKUP(VENTAS[[#This Row],[Código del producto Vendido]],STOCK[],13,FALSE),VENTAS[[#This Row],[Precio Venta]]*0.6)-VENTAS[[#This Row],[Comisión Unitaria 10%]]</f>
        <v>14.99</v>
      </c>
      <c r="L3047" s="42">
        <f>VENTAS[[#This Row],[Cantidad]]*(VENTAS[[#This Row],[Precio Venta]]-VENTAS[[#This Row],[Costo Unitario SIN Comision]]-VENTAS[[#This Row],[Comisión Unitaria 10%]]-0.01*VENTAS[[#This Row],[Precio Venta]])</f>
        <v>7.26</v>
      </c>
      <c r="M3047" s="46"/>
      <c r="N3047" s="47" t="s">
        <v>28742</v>
      </c>
    </row>
    <row r="3048" ht="34" customHeight="1" spans="1:14">
      <c r="A3048" s="38">
        <v>45864.5978703704</v>
      </c>
      <c r="B3048" s="39"/>
      <c r="C3048" s="39"/>
      <c r="D3048" s="39"/>
      <c r="E3048" s="39" t="s">
        <v>28743</v>
      </c>
      <c r="F3048" s="41" t="s">
        <v>27856</v>
      </c>
      <c r="G3048" s="39">
        <v>1</v>
      </c>
      <c r="H3048" s="42">
        <v>20</v>
      </c>
      <c r="I3048" s="44">
        <f>VENTAS[[#This Row],[Cantidad]]*VENTAS[[#This Row],[Precio Venta]]</f>
        <v>20</v>
      </c>
      <c r="J3048" s="42">
        <f>IF(VENTAS[[#This Row],[Nombre del Gestor]]&gt;1,VENTAS[[#This Row],[Precio Venta]]*10%,0)</f>
        <v>0</v>
      </c>
      <c r="K3048" s="42">
        <f>IFERROR(VLOOKUP(VENTAS[[#This Row],[Código del producto Vendido]],STOCK[],13,FALSE),VENTAS[[#This Row],[Precio Venta]]*0.6)-VENTAS[[#This Row],[Comisión Unitaria 10%]]</f>
        <v>12</v>
      </c>
      <c r="L3048" s="42">
        <f>VENTAS[[#This Row],[Cantidad]]*(VENTAS[[#This Row],[Precio Venta]]-VENTAS[[#This Row],[Costo Unitario SIN Comision]]-VENTAS[[#This Row],[Comisión Unitaria 10%]]-0.01*VENTAS[[#This Row],[Precio Venta]])</f>
        <v>7.8</v>
      </c>
      <c r="M3048" s="46"/>
      <c r="N3048" s="47" t="s">
        <v>28744</v>
      </c>
    </row>
    <row r="3049" ht="17" customHeight="1" spans="1:14">
      <c r="A3049" s="38">
        <v>45864.5978703704</v>
      </c>
      <c r="B3049" s="39"/>
      <c r="C3049" s="39"/>
      <c r="D3049" s="39"/>
      <c r="E3049" s="39" t="s">
        <v>19887</v>
      </c>
      <c r="F3049" s="41" t="s">
        <v>28745</v>
      </c>
      <c r="G3049" s="39">
        <v>1</v>
      </c>
      <c r="H3049" s="42">
        <v>35</v>
      </c>
      <c r="I3049" s="44">
        <f>VENTAS[[#This Row],[Cantidad]]*VENTAS[[#This Row],[Precio Venta]]</f>
        <v>35</v>
      </c>
      <c r="J3049" s="42">
        <f>IF(VENTAS[[#This Row],[Nombre del Gestor]]&gt;1,VENTAS[[#This Row],[Precio Venta]]*10%,0)</f>
        <v>0</v>
      </c>
      <c r="K3049" s="42">
        <f>IFERROR(VLOOKUP(VENTAS[[#This Row],[Código del producto Vendido]],STOCK[],13,FALSE),VENTAS[[#This Row],[Precio Venta]]*0.6)-VENTAS[[#This Row],[Comisión Unitaria 10%]]</f>
        <v>28.5</v>
      </c>
      <c r="L3049" s="42">
        <f>VENTAS[[#This Row],[Cantidad]]*(VENTAS[[#This Row],[Precio Venta]]-VENTAS[[#This Row],[Costo Unitario SIN Comision]]-VENTAS[[#This Row],[Comisión Unitaria 10%]]-0.01*VENTAS[[#This Row],[Precio Venta]])</f>
        <v>6.15</v>
      </c>
      <c r="M3049" s="46"/>
      <c r="N3049" s="47" t="s">
        <v>28746</v>
      </c>
    </row>
    <row r="3050" ht="34" customHeight="1" spans="1:14">
      <c r="A3050" s="38">
        <v>45864.6058333333</v>
      </c>
      <c r="B3050" s="39"/>
      <c r="C3050" s="39"/>
      <c r="D3050" s="39"/>
      <c r="E3050" s="39" t="s">
        <v>20146</v>
      </c>
      <c r="F3050" s="41" t="s">
        <v>28747</v>
      </c>
      <c r="G3050" s="39">
        <v>1</v>
      </c>
      <c r="H3050" s="42">
        <v>50</v>
      </c>
      <c r="I3050" s="44">
        <f>VENTAS[[#This Row],[Cantidad]]*VENTAS[[#This Row],[Precio Venta]]</f>
        <v>50</v>
      </c>
      <c r="J3050" s="42">
        <f>IF(VENTAS[[#This Row],[Nombre del Gestor]]&gt;1,VENTAS[[#This Row],[Precio Venta]]*10%,0)</f>
        <v>0</v>
      </c>
      <c r="K3050" s="42">
        <f>IFERROR(VLOOKUP(VENTAS[[#This Row],[Código del producto Vendido]],STOCK[],13,FALSE),VENTAS[[#This Row],[Precio Venta]]*0.6)-VENTAS[[#This Row],[Comisión Unitaria 10%]]</f>
        <v>35</v>
      </c>
      <c r="L3050" s="42">
        <f>VENTAS[[#This Row],[Cantidad]]*(VENTAS[[#This Row],[Precio Venta]]-VENTAS[[#This Row],[Costo Unitario SIN Comision]]-VENTAS[[#This Row],[Comisión Unitaria 10%]]-0.01*VENTAS[[#This Row],[Precio Venta]])</f>
        <v>14.5</v>
      </c>
      <c r="M3050" s="46"/>
      <c r="N3050" s="47" t="s">
        <v>28748</v>
      </c>
    </row>
    <row r="3051" ht="17" customHeight="1" spans="1:14">
      <c r="A3051" s="38">
        <v>45864.6412731481</v>
      </c>
      <c r="B3051" s="39"/>
      <c r="C3051" s="39"/>
      <c r="D3051" s="39"/>
      <c r="E3051" s="39" t="s">
        <v>28749</v>
      </c>
      <c r="F3051" s="41" t="s">
        <v>28225</v>
      </c>
      <c r="G3051" s="39">
        <v>1</v>
      </c>
      <c r="H3051" s="42">
        <v>30</v>
      </c>
      <c r="I3051" s="44">
        <f>VENTAS[[#This Row],[Cantidad]]*VENTAS[[#This Row],[Precio Venta]]</f>
        <v>30</v>
      </c>
      <c r="J3051" s="42">
        <f>IF(VENTAS[[#This Row],[Nombre del Gestor]]&gt;1,VENTAS[[#This Row],[Precio Venta]]*10%,0)</f>
        <v>0</v>
      </c>
      <c r="K3051" s="42">
        <f>IFERROR(VLOOKUP(VENTAS[[#This Row],[Código del producto Vendido]],STOCK[],13,FALSE),VENTAS[[#This Row],[Precio Venta]]*0.6)-VENTAS[[#This Row],[Comisión Unitaria 10%]]</f>
        <v>18</v>
      </c>
      <c r="L3051" s="42">
        <f>VENTAS[[#This Row],[Cantidad]]*(VENTAS[[#This Row],[Precio Venta]]-VENTAS[[#This Row],[Costo Unitario SIN Comision]]-VENTAS[[#This Row],[Comisión Unitaria 10%]]-0.01*VENTAS[[#This Row],[Precio Venta]])</f>
        <v>11.7</v>
      </c>
      <c r="M3051" s="46"/>
      <c r="N3051" s="47" t="s">
        <v>28750</v>
      </c>
    </row>
    <row r="3052" ht="34" customHeight="1" spans="1:14">
      <c r="A3052" s="38">
        <v>45864.6480092593</v>
      </c>
      <c r="B3052" s="39"/>
      <c r="C3052" s="39"/>
      <c r="D3052" s="39"/>
      <c r="E3052" s="39" t="s">
        <v>19803</v>
      </c>
      <c r="F3052" s="41" t="s">
        <v>28751</v>
      </c>
      <c r="G3052" s="39">
        <v>1</v>
      </c>
      <c r="H3052" s="42">
        <v>18</v>
      </c>
      <c r="I3052" s="44">
        <f>VENTAS[[#This Row],[Cantidad]]*VENTAS[[#This Row],[Precio Venta]]</f>
        <v>18</v>
      </c>
      <c r="J3052" s="42">
        <f>IF(VENTAS[[#This Row],[Nombre del Gestor]]&gt;1,VENTAS[[#This Row],[Precio Venta]]*10%,0)</f>
        <v>0</v>
      </c>
      <c r="K3052" s="42">
        <f>IFERROR(VLOOKUP(VENTAS[[#This Row],[Código del producto Vendido]],STOCK[],13,FALSE),VENTAS[[#This Row],[Precio Venta]]*0.6)-VENTAS[[#This Row],[Comisión Unitaria 10%]]</f>
        <v>7.8</v>
      </c>
      <c r="L3052" s="42">
        <f>VENTAS[[#This Row],[Cantidad]]*(VENTAS[[#This Row],[Precio Venta]]-VENTAS[[#This Row],[Costo Unitario SIN Comision]]-VENTAS[[#This Row],[Comisión Unitaria 10%]]-0.01*VENTAS[[#This Row],[Precio Venta]])</f>
        <v>10.02</v>
      </c>
      <c r="M3052" s="46"/>
      <c r="N3052" s="47" t="s">
        <v>28752</v>
      </c>
    </row>
    <row r="3053" ht="34" customHeight="1" spans="1:14">
      <c r="A3053" s="38">
        <v>45864.6480092593</v>
      </c>
      <c r="B3053" s="39"/>
      <c r="C3053" s="39"/>
      <c r="D3053" s="39"/>
      <c r="E3053" s="39" t="s">
        <v>20866</v>
      </c>
      <c r="F3053" s="41" t="s">
        <v>20865</v>
      </c>
      <c r="G3053" s="39">
        <v>1</v>
      </c>
      <c r="H3053" s="42">
        <v>30</v>
      </c>
      <c r="I3053" s="44">
        <f>VENTAS[[#This Row],[Cantidad]]*VENTAS[[#This Row],[Precio Venta]]</f>
        <v>30</v>
      </c>
      <c r="J3053" s="42">
        <f>IF(VENTAS[[#This Row],[Nombre del Gestor]]&gt;1,VENTAS[[#This Row],[Precio Venta]]*10%,0)</f>
        <v>0</v>
      </c>
      <c r="K3053" s="42">
        <f>IFERROR(VLOOKUP(VENTAS[[#This Row],[Código del producto Vendido]],STOCK[],13,FALSE),VENTAS[[#This Row],[Precio Venta]]*0.6)-VENTAS[[#This Row],[Comisión Unitaria 10%]]</f>
        <v>17.99</v>
      </c>
      <c r="L3053" s="42">
        <f>VENTAS[[#This Row],[Cantidad]]*(VENTAS[[#This Row],[Precio Venta]]-VENTAS[[#This Row],[Costo Unitario SIN Comision]]-VENTAS[[#This Row],[Comisión Unitaria 10%]]-0.01*VENTAS[[#This Row],[Precio Venta]])</f>
        <v>11.71</v>
      </c>
      <c r="M3053" s="46"/>
      <c r="N3053" s="47" t="s">
        <v>28753</v>
      </c>
    </row>
    <row r="3054" ht="17" customHeight="1" spans="1:14">
      <c r="A3054" s="38">
        <v>45864.6480092593</v>
      </c>
      <c r="B3054" s="39"/>
      <c r="C3054" s="39"/>
      <c r="D3054" s="39"/>
      <c r="E3054" s="39" t="s">
        <v>27668</v>
      </c>
      <c r="F3054" s="41" t="s">
        <v>28225</v>
      </c>
      <c r="G3054" s="39">
        <v>1</v>
      </c>
      <c r="H3054" s="42">
        <v>30</v>
      </c>
      <c r="I3054" s="44">
        <f>VENTAS[[#This Row],[Cantidad]]*VENTAS[[#This Row],[Precio Venta]]</f>
        <v>30</v>
      </c>
      <c r="J3054" s="42">
        <f>IF(VENTAS[[#This Row],[Nombre del Gestor]]&gt;1,VENTAS[[#This Row],[Precio Venta]]*10%,0)</f>
        <v>0</v>
      </c>
      <c r="K3054" s="42">
        <f>IFERROR(VLOOKUP(VENTAS[[#This Row],[Código del producto Vendido]],STOCK[],13,FALSE),VENTAS[[#This Row],[Precio Venta]]*0.6)-VENTAS[[#This Row],[Comisión Unitaria 10%]]</f>
        <v>18</v>
      </c>
      <c r="L3054" s="42">
        <f>VENTAS[[#This Row],[Cantidad]]*(VENTAS[[#This Row],[Precio Venta]]-VENTAS[[#This Row],[Costo Unitario SIN Comision]]-VENTAS[[#This Row],[Comisión Unitaria 10%]]-0.01*VENTAS[[#This Row],[Precio Venta]])</f>
        <v>11.7</v>
      </c>
      <c r="M3054" s="46"/>
      <c r="N3054" s="47" t="s">
        <v>28754</v>
      </c>
    </row>
    <row r="3055" ht="34" customHeight="1" spans="1:14">
      <c r="A3055" s="38">
        <v>45864.6480092593</v>
      </c>
      <c r="B3055" s="39"/>
      <c r="C3055" s="39"/>
      <c r="D3055" s="39"/>
      <c r="E3055" s="39" t="s">
        <v>20964</v>
      </c>
      <c r="F3055" s="41" t="s">
        <v>20962</v>
      </c>
      <c r="G3055" s="39">
        <v>1</v>
      </c>
      <c r="H3055" s="42">
        <v>35</v>
      </c>
      <c r="I3055" s="44">
        <f>VENTAS[[#This Row],[Cantidad]]*VENTAS[[#This Row],[Precio Venta]]</f>
        <v>35</v>
      </c>
      <c r="J3055" s="42">
        <f>IF(VENTAS[[#This Row],[Nombre del Gestor]]&gt;1,VENTAS[[#This Row],[Precio Venta]]*10%,0)</f>
        <v>0</v>
      </c>
      <c r="K3055" s="42">
        <f>IFERROR(VLOOKUP(VENTAS[[#This Row],[Código del producto Vendido]],STOCK[],13,FALSE),VENTAS[[#This Row],[Precio Venta]]*0.6)-VENTAS[[#This Row],[Comisión Unitaria 10%]]</f>
        <v>22.49</v>
      </c>
      <c r="L3055" s="42">
        <f>VENTAS[[#This Row],[Cantidad]]*(VENTAS[[#This Row],[Precio Venta]]-VENTAS[[#This Row],[Costo Unitario SIN Comision]]-VENTAS[[#This Row],[Comisión Unitaria 10%]]-0.01*VENTAS[[#This Row],[Precio Venta]])</f>
        <v>12.16</v>
      </c>
      <c r="M3055" s="46"/>
      <c r="N3055" s="47" t="s">
        <v>28755</v>
      </c>
    </row>
    <row r="3056" ht="17" customHeight="1" spans="1:14">
      <c r="A3056" s="38">
        <v>45864.6480092593</v>
      </c>
      <c r="B3056" s="39"/>
      <c r="C3056" s="39"/>
      <c r="D3056" s="39"/>
      <c r="E3056" s="39" t="s">
        <v>19887</v>
      </c>
      <c r="F3056" s="41" t="s">
        <v>28745</v>
      </c>
      <c r="G3056" s="39">
        <v>1</v>
      </c>
      <c r="H3056" s="42">
        <v>35</v>
      </c>
      <c r="I3056" s="44">
        <f>VENTAS[[#This Row],[Cantidad]]*VENTAS[[#This Row],[Precio Venta]]</f>
        <v>35</v>
      </c>
      <c r="J3056" s="42">
        <f>IF(VENTAS[[#This Row],[Nombre del Gestor]]&gt;1,VENTAS[[#This Row],[Precio Venta]]*10%,0)</f>
        <v>0</v>
      </c>
      <c r="K3056" s="42">
        <f>IFERROR(VLOOKUP(VENTAS[[#This Row],[Código del producto Vendido]],STOCK[],13,FALSE),VENTAS[[#This Row],[Precio Venta]]*0.6)-VENTAS[[#This Row],[Comisión Unitaria 10%]]</f>
        <v>28.5</v>
      </c>
      <c r="L3056" s="42">
        <f>VENTAS[[#This Row],[Cantidad]]*(VENTAS[[#This Row],[Precio Venta]]-VENTAS[[#This Row],[Costo Unitario SIN Comision]]-VENTAS[[#This Row],[Comisión Unitaria 10%]]-0.01*VENTAS[[#This Row],[Precio Venta]])</f>
        <v>6.15</v>
      </c>
      <c r="M3056" s="46"/>
      <c r="N3056" s="47" t="s">
        <v>28756</v>
      </c>
    </row>
    <row r="3057" ht="34" customHeight="1" spans="1:14">
      <c r="A3057" s="38">
        <v>45864.6480092593</v>
      </c>
      <c r="B3057" s="39"/>
      <c r="C3057" s="39"/>
      <c r="D3057" s="39"/>
      <c r="E3057" s="39" t="s">
        <v>20840</v>
      </c>
      <c r="F3057" s="41" t="s">
        <v>20839</v>
      </c>
      <c r="G3057" s="39">
        <v>1</v>
      </c>
      <c r="H3057" s="42">
        <v>40</v>
      </c>
      <c r="I3057" s="44">
        <f>VENTAS[[#This Row],[Cantidad]]*VENTAS[[#This Row],[Precio Venta]]</f>
        <v>40</v>
      </c>
      <c r="J3057" s="42">
        <f>IF(VENTAS[[#This Row],[Nombre del Gestor]]&gt;1,VENTAS[[#This Row],[Precio Venta]]*10%,0)</f>
        <v>0</v>
      </c>
      <c r="K3057" s="42">
        <f>IFERROR(VLOOKUP(VENTAS[[#This Row],[Código del producto Vendido]],STOCK[],13,FALSE),VENTAS[[#This Row],[Precio Venta]]*0.6)-VENTAS[[#This Row],[Comisión Unitaria 10%]]</f>
        <v>19.99</v>
      </c>
      <c r="L3057" s="42">
        <f>VENTAS[[#This Row],[Cantidad]]*(VENTAS[[#This Row],[Precio Venta]]-VENTAS[[#This Row],[Costo Unitario SIN Comision]]-VENTAS[[#This Row],[Comisión Unitaria 10%]]-0.01*VENTAS[[#This Row],[Precio Venta]])</f>
        <v>19.61</v>
      </c>
      <c r="M3057" s="46"/>
      <c r="N3057" s="47" t="s">
        <v>28757</v>
      </c>
    </row>
    <row r="3058" ht="34" customHeight="1" spans="1:14">
      <c r="A3058" s="38">
        <v>45864.6613888889</v>
      </c>
      <c r="B3058" s="39"/>
      <c r="C3058" s="39"/>
      <c r="D3058" s="39" t="s">
        <v>28758</v>
      </c>
      <c r="E3058" s="39" t="s">
        <v>28759</v>
      </c>
      <c r="F3058" s="41" t="s">
        <v>28760</v>
      </c>
      <c r="G3058" s="39">
        <v>1</v>
      </c>
      <c r="H3058" s="42">
        <v>45</v>
      </c>
      <c r="I3058" s="44">
        <f>VENTAS[[#This Row],[Cantidad]]*VENTAS[[#This Row],[Precio Venta]]</f>
        <v>45</v>
      </c>
      <c r="J3058" s="42">
        <f>IF(VENTAS[[#This Row],[Nombre del Gestor]]&gt;1,VENTAS[[#This Row],[Precio Venta]]*10%,0)</f>
        <v>4.5</v>
      </c>
      <c r="K3058" s="42">
        <f>IFERROR(VLOOKUP(VENTAS[[#This Row],[Código del producto Vendido]],STOCK[],13,FALSE),VENTAS[[#This Row],[Precio Venta]]*0.6)-VENTAS[[#This Row],[Comisión Unitaria 10%]]</f>
        <v>22.5</v>
      </c>
      <c r="L3058" s="42">
        <f>VENTAS[[#This Row],[Cantidad]]*(VENTAS[[#This Row],[Precio Venta]]-VENTAS[[#This Row],[Costo Unitario SIN Comision]]-VENTAS[[#This Row],[Comisión Unitaria 10%]]-0.01*VENTAS[[#This Row],[Precio Venta]])</f>
        <v>17.55</v>
      </c>
      <c r="M3058" s="46"/>
      <c r="N3058" s="47" t="s">
        <v>28761</v>
      </c>
    </row>
    <row r="3059" ht="17" customHeight="1" spans="1:14">
      <c r="A3059" s="38">
        <v>45864.6613888889</v>
      </c>
      <c r="B3059" s="39"/>
      <c r="C3059" s="39"/>
      <c r="D3059" s="39" t="s">
        <v>28758</v>
      </c>
      <c r="E3059" s="39" t="s">
        <v>20963</v>
      </c>
      <c r="F3059" s="41" t="s">
        <v>20962</v>
      </c>
      <c r="G3059" s="39">
        <v>1</v>
      </c>
      <c r="H3059" s="42">
        <v>35</v>
      </c>
      <c r="I3059" s="44">
        <f>VENTAS[[#This Row],[Cantidad]]*VENTAS[[#This Row],[Precio Venta]]</f>
        <v>35</v>
      </c>
      <c r="J3059" s="42">
        <f>IF(VENTAS[[#This Row],[Nombre del Gestor]]&gt;1,VENTAS[[#This Row],[Precio Venta]]*10%,0)</f>
        <v>3.5</v>
      </c>
      <c r="K3059" s="42">
        <f>IFERROR(VLOOKUP(VENTAS[[#This Row],[Código del producto Vendido]],STOCK[],13,FALSE),VENTAS[[#This Row],[Precio Venta]]*0.6)-VENTAS[[#This Row],[Comisión Unitaria 10%]]</f>
        <v>18.99</v>
      </c>
      <c r="L3059" s="42">
        <f>VENTAS[[#This Row],[Cantidad]]*(VENTAS[[#This Row],[Precio Venta]]-VENTAS[[#This Row],[Costo Unitario SIN Comision]]-VENTAS[[#This Row],[Comisión Unitaria 10%]]-0.01*VENTAS[[#This Row],[Precio Venta]])</f>
        <v>12.16</v>
      </c>
      <c r="M3059" s="46"/>
      <c r="N3059" s="47" t="s">
        <v>28762</v>
      </c>
    </row>
    <row r="3060" ht="34" customHeight="1" spans="1:14">
      <c r="A3060" s="38">
        <v>45864.6613888889</v>
      </c>
      <c r="B3060" s="39"/>
      <c r="C3060" s="39"/>
      <c r="D3060" s="39" t="s">
        <v>28758</v>
      </c>
      <c r="E3060" s="39" t="s">
        <v>20894</v>
      </c>
      <c r="F3060" s="41" t="s">
        <v>20893</v>
      </c>
      <c r="G3060" s="39">
        <v>1</v>
      </c>
      <c r="H3060" s="42">
        <v>40</v>
      </c>
      <c r="I3060" s="44">
        <f>VENTAS[[#This Row],[Cantidad]]*VENTAS[[#This Row],[Precio Venta]]</f>
        <v>40</v>
      </c>
      <c r="J3060" s="42">
        <f>IF(VENTAS[[#This Row],[Nombre del Gestor]]&gt;1,VENTAS[[#This Row],[Precio Venta]]*10%,0)</f>
        <v>4</v>
      </c>
      <c r="K3060" s="42">
        <f>IFERROR(VLOOKUP(VENTAS[[#This Row],[Código del producto Vendido]],STOCK[],13,FALSE),VENTAS[[#This Row],[Precio Venta]]*0.6)-VENTAS[[#This Row],[Comisión Unitaria 10%]]</f>
        <v>25.5</v>
      </c>
      <c r="L3060" s="42">
        <f>VENTAS[[#This Row],[Cantidad]]*(VENTAS[[#This Row],[Precio Venta]]-VENTAS[[#This Row],[Costo Unitario SIN Comision]]-VENTAS[[#This Row],[Comisión Unitaria 10%]]-0.01*VENTAS[[#This Row],[Precio Venta]])</f>
        <v>10.1</v>
      </c>
      <c r="M3060" s="46"/>
      <c r="N3060" s="47" t="s">
        <v>28763</v>
      </c>
    </row>
    <row r="3061" ht="17" customHeight="1" spans="1:14">
      <c r="A3061" s="38">
        <v>45864.6613888889</v>
      </c>
      <c r="B3061" s="39"/>
      <c r="C3061" s="39"/>
      <c r="D3061" s="39" t="s">
        <v>28758</v>
      </c>
      <c r="E3061" s="39" t="s">
        <v>28764</v>
      </c>
      <c r="F3061" s="41" t="s">
        <v>28765</v>
      </c>
      <c r="G3061" s="39">
        <v>1</v>
      </c>
      <c r="H3061" s="42">
        <v>20</v>
      </c>
      <c r="I3061" s="44">
        <f>VENTAS[[#This Row],[Cantidad]]*VENTAS[[#This Row],[Precio Venta]]</f>
        <v>20</v>
      </c>
      <c r="J3061" s="42">
        <f>IF(VENTAS[[#This Row],[Nombre del Gestor]]&gt;1,VENTAS[[#This Row],[Precio Venta]]*10%,0)</f>
        <v>2</v>
      </c>
      <c r="K3061" s="42">
        <f>IFERROR(VLOOKUP(VENTAS[[#This Row],[Código del producto Vendido]],STOCK[],13,FALSE),VENTAS[[#This Row],[Precio Venta]]*0.6)-VENTAS[[#This Row],[Comisión Unitaria 10%]]</f>
        <v>10</v>
      </c>
      <c r="L3061" s="42">
        <f>VENTAS[[#This Row],[Cantidad]]*(VENTAS[[#This Row],[Precio Venta]]-VENTAS[[#This Row],[Costo Unitario SIN Comision]]-VENTAS[[#This Row],[Comisión Unitaria 10%]]-0.01*VENTAS[[#This Row],[Precio Venta]])</f>
        <v>7.8</v>
      </c>
      <c r="M3061" s="46"/>
      <c r="N3061" s="47" t="s">
        <v>28766</v>
      </c>
    </row>
    <row r="3062" ht="34" customHeight="1" spans="1:14">
      <c r="A3062" s="38">
        <v>45864.6613888889</v>
      </c>
      <c r="B3062" s="39"/>
      <c r="C3062" s="39"/>
      <c r="D3062" s="39" t="s">
        <v>28758</v>
      </c>
      <c r="E3062" s="39" t="s">
        <v>28767</v>
      </c>
      <c r="F3062" s="41" t="s">
        <v>28768</v>
      </c>
      <c r="G3062" s="39">
        <v>1</v>
      </c>
      <c r="H3062" s="42">
        <v>35</v>
      </c>
      <c r="I3062" s="44">
        <f>VENTAS[[#This Row],[Cantidad]]*VENTAS[[#This Row],[Precio Venta]]</f>
        <v>35</v>
      </c>
      <c r="J3062" s="42">
        <f>IF(VENTAS[[#This Row],[Nombre del Gestor]]&gt;1,VENTAS[[#This Row],[Precio Venta]]*10%,0)</f>
        <v>3.5</v>
      </c>
      <c r="K3062" s="42">
        <f>IFERROR(VLOOKUP(VENTAS[[#This Row],[Código del producto Vendido]],STOCK[],13,FALSE),VENTAS[[#This Row],[Precio Venta]]*0.6)-VENTAS[[#This Row],[Comisión Unitaria 10%]]</f>
        <v>17.5</v>
      </c>
      <c r="L3062" s="42">
        <f>VENTAS[[#This Row],[Cantidad]]*(VENTAS[[#This Row],[Precio Venta]]-VENTAS[[#This Row],[Costo Unitario SIN Comision]]-VENTAS[[#This Row],[Comisión Unitaria 10%]]-0.01*VENTAS[[#This Row],[Precio Venta]])</f>
        <v>13.65</v>
      </c>
      <c r="M3062" s="46"/>
      <c r="N3062" s="47" t="s">
        <v>28769</v>
      </c>
    </row>
    <row r="3063" ht="34" customHeight="1" spans="1:14">
      <c r="A3063" s="38">
        <v>45864.7540277778</v>
      </c>
      <c r="B3063" s="39"/>
      <c r="C3063" s="39"/>
      <c r="D3063" s="39"/>
      <c r="E3063" s="39" t="s">
        <v>19801</v>
      </c>
      <c r="F3063" s="41" t="s">
        <v>28770</v>
      </c>
      <c r="G3063" s="39">
        <v>1</v>
      </c>
      <c r="H3063" s="42">
        <v>18</v>
      </c>
      <c r="I3063" s="44">
        <f>VENTAS[[#This Row],[Cantidad]]*VENTAS[[#This Row],[Precio Venta]]</f>
        <v>18</v>
      </c>
      <c r="J3063" s="42">
        <f>IF(VENTAS[[#This Row],[Nombre del Gestor]]&gt;1,VENTAS[[#This Row],[Precio Venta]]*10%,0)</f>
        <v>0</v>
      </c>
      <c r="K3063" s="42">
        <f>IFERROR(VLOOKUP(VENTAS[[#This Row],[Código del producto Vendido]],STOCK[],13,FALSE),VENTAS[[#This Row],[Precio Venta]]*0.6)-VENTAS[[#This Row],[Comisión Unitaria 10%]]</f>
        <v>7.8</v>
      </c>
      <c r="L3063" s="42">
        <f>VENTAS[[#This Row],[Cantidad]]*(VENTAS[[#This Row],[Precio Venta]]-VENTAS[[#This Row],[Costo Unitario SIN Comision]]-VENTAS[[#This Row],[Comisión Unitaria 10%]]-0.01*VENTAS[[#This Row],[Precio Venta]])</f>
        <v>10.02</v>
      </c>
      <c r="M3063" s="46"/>
      <c r="N3063" s="47" t="s">
        <v>28771</v>
      </c>
    </row>
    <row r="3064" ht="17" customHeight="1" spans="1:14">
      <c r="A3064" s="38">
        <v>45865.6188310185</v>
      </c>
      <c r="B3064" s="39"/>
      <c r="C3064" s="39"/>
      <c r="D3064" s="39"/>
      <c r="E3064" s="39" t="s">
        <v>20939</v>
      </c>
      <c r="F3064" s="41" t="s">
        <v>20940</v>
      </c>
      <c r="G3064" s="39">
        <v>1</v>
      </c>
      <c r="H3064" s="42">
        <v>55</v>
      </c>
      <c r="I3064" s="44">
        <f>VENTAS[[#This Row],[Cantidad]]*VENTAS[[#This Row],[Precio Venta]]</f>
        <v>55</v>
      </c>
      <c r="J3064" s="42">
        <f>IF(VENTAS[[#This Row],[Nombre del Gestor]]&gt;1,VENTAS[[#This Row],[Precio Venta]]*10%,0)</f>
        <v>0</v>
      </c>
      <c r="K3064" s="42">
        <f>IFERROR(VLOOKUP(VENTAS[[#This Row],[Código del producto Vendido]],STOCK[],13,FALSE),VENTAS[[#This Row],[Precio Venta]]*0.6)-VENTAS[[#This Row],[Comisión Unitaria 10%]]</f>
        <v>35.42</v>
      </c>
      <c r="L3064" s="42">
        <f>VENTAS[[#This Row],[Cantidad]]*(VENTAS[[#This Row],[Precio Venta]]-VENTAS[[#This Row],[Costo Unitario SIN Comision]]-VENTAS[[#This Row],[Comisión Unitaria 10%]]-0.01*VENTAS[[#This Row],[Precio Venta]])</f>
        <v>19.03</v>
      </c>
      <c r="M3064" s="46"/>
      <c r="N3064" s="47" t="s">
        <v>28772</v>
      </c>
    </row>
    <row r="3065" ht="34" customHeight="1" spans="1:14">
      <c r="A3065" s="38">
        <v>45865.6657638889</v>
      </c>
      <c r="B3065" s="39"/>
      <c r="C3065" s="39"/>
      <c r="D3065" s="39"/>
      <c r="E3065" s="39" t="s">
        <v>28773</v>
      </c>
      <c r="F3065" s="41" t="s">
        <v>28774</v>
      </c>
      <c r="G3065" s="39">
        <v>1</v>
      </c>
      <c r="H3065" s="42">
        <v>35</v>
      </c>
      <c r="I3065" s="44">
        <f>VENTAS[[#This Row],[Cantidad]]*VENTAS[[#This Row],[Precio Venta]]</f>
        <v>35</v>
      </c>
      <c r="J3065" s="42">
        <f>IF(VENTAS[[#This Row],[Nombre del Gestor]]&gt;1,VENTAS[[#This Row],[Precio Venta]]*10%,0)</f>
        <v>0</v>
      </c>
      <c r="K3065" s="42">
        <f>IFERROR(VLOOKUP(VENTAS[[#This Row],[Código del producto Vendido]],STOCK[],13,FALSE),VENTAS[[#This Row],[Precio Venta]]*0.6)-VENTAS[[#This Row],[Comisión Unitaria 10%]]</f>
        <v>21</v>
      </c>
      <c r="L3065" s="42">
        <f>VENTAS[[#This Row],[Cantidad]]*(VENTAS[[#This Row],[Precio Venta]]-VENTAS[[#This Row],[Costo Unitario SIN Comision]]-VENTAS[[#This Row],[Comisión Unitaria 10%]]-0.01*VENTAS[[#This Row],[Precio Venta]])</f>
        <v>13.65</v>
      </c>
      <c r="M3065" s="46"/>
      <c r="N3065" s="47" t="s">
        <v>28775</v>
      </c>
    </row>
    <row r="3066" ht="17" customHeight="1" spans="1:14">
      <c r="A3066" s="38">
        <v>45865.6657638889</v>
      </c>
      <c r="B3066" s="39"/>
      <c r="C3066" s="39"/>
      <c r="D3066" s="39"/>
      <c r="E3066" s="39" t="s">
        <v>20954</v>
      </c>
      <c r="F3066" s="41" t="s">
        <v>20877</v>
      </c>
      <c r="G3066" s="39">
        <v>1</v>
      </c>
      <c r="H3066" s="42">
        <v>30</v>
      </c>
      <c r="I3066" s="44">
        <f>VENTAS[[#This Row],[Cantidad]]*VENTAS[[#This Row],[Precio Venta]]</f>
        <v>30</v>
      </c>
      <c r="J3066" s="42">
        <f>IF(VENTAS[[#This Row],[Nombre del Gestor]]&gt;1,VENTAS[[#This Row],[Precio Venta]]*10%,0)</f>
        <v>0</v>
      </c>
      <c r="K3066" s="42">
        <f>IFERROR(VLOOKUP(VENTAS[[#This Row],[Código del producto Vendido]],STOCK[],13,FALSE),VENTAS[[#This Row],[Precio Venta]]*0.6)-VENTAS[[#This Row],[Comisión Unitaria 10%]]</f>
        <v>17.96</v>
      </c>
      <c r="L3066" s="42">
        <f>VENTAS[[#This Row],[Cantidad]]*(VENTAS[[#This Row],[Precio Venta]]-VENTAS[[#This Row],[Costo Unitario SIN Comision]]-VENTAS[[#This Row],[Comisión Unitaria 10%]]-0.01*VENTAS[[#This Row],[Precio Venta]])</f>
        <v>11.74</v>
      </c>
      <c r="M3066" s="46"/>
      <c r="N3066" s="47" t="s">
        <v>28776</v>
      </c>
    </row>
    <row r="3067" ht="34" customHeight="1" spans="1:14">
      <c r="A3067" s="38">
        <v>45865.6657638889</v>
      </c>
      <c r="B3067" s="39"/>
      <c r="C3067" s="39"/>
      <c r="D3067" s="39"/>
      <c r="E3067" s="39" t="s">
        <v>28777</v>
      </c>
      <c r="F3067" s="41" t="s">
        <v>28778</v>
      </c>
      <c r="G3067" s="39">
        <v>1</v>
      </c>
      <c r="H3067" s="42">
        <v>40</v>
      </c>
      <c r="I3067" s="44">
        <f>VENTAS[[#This Row],[Cantidad]]*VENTAS[[#This Row],[Precio Venta]]</f>
        <v>40</v>
      </c>
      <c r="J3067" s="42">
        <f>IF(VENTAS[[#This Row],[Nombre del Gestor]]&gt;1,VENTAS[[#This Row],[Precio Venta]]*10%,0)</f>
        <v>0</v>
      </c>
      <c r="K3067" s="42">
        <f>IFERROR(VLOOKUP(VENTAS[[#This Row],[Código del producto Vendido]],STOCK[],13,FALSE),VENTAS[[#This Row],[Precio Venta]]*0.6)-VENTAS[[#This Row],[Comisión Unitaria 10%]]</f>
        <v>24</v>
      </c>
      <c r="L3067" s="42">
        <f>VENTAS[[#This Row],[Cantidad]]*(VENTAS[[#This Row],[Precio Venta]]-VENTAS[[#This Row],[Costo Unitario SIN Comision]]-VENTAS[[#This Row],[Comisión Unitaria 10%]]-0.01*VENTAS[[#This Row],[Precio Venta]])</f>
        <v>15.6</v>
      </c>
      <c r="M3067" s="46"/>
      <c r="N3067" s="47" t="s">
        <v>28779</v>
      </c>
    </row>
    <row r="3068" ht="34" customHeight="1" spans="1:14">
      <c r="A3068" s="38">
        <v>45866.4580439815</v>
      </c>
      <c r="B3068" s="39"/>
      <c r="C3068" s="39"/>
      <c r="D3068" s="39" t="s">
        <v>28780</v>
      </c>
      <c r="E3068" s="39" t="s">
        <v>27955</v>
      </c>
      <c r="F3068" s="41" t="s">
        <v>20466</v>
      </c>
      <c r="G3068" s="39">
        <v>1</v>
      </c>
      <c r="H3068" s="42">
        <v>35</v>
      </c>
      <c r="I3068" s="44">
        <f>VENTAS[[#This Row],[Cantidad]]*VENTAS[[#This Row],[Precio Venta]]</f>
        <v>35</v>
      </c>
      <c r="J3068" s="42">
        <f>IF(VENTAS[[#This Row],[Nombre del Gestor]]&gt;1,VENTAS[[#This Row],[Precio Venta]]*10%,0)</f>
        <v>3.5</v>
      </c>
      <c r="K3068" s="42">
        <f>IFERROR(VLOOKUP(VENTAS[[#This Row],[Código del producto Vendido]],STOCK[],13,FALSE),VENTAS[[#This Row],[Precio Venta]]*0.6)-VENTAS[[#This Row],[Comisión Unitaria 10%]]</f>
        <v>17.5</v>
      </c>
      <c r="L3068" s="42">
        <f>VENTAS[[#This Row],[Cantidad]]*(VENTAS[[#This Row],[Precio Venta]]-VENTAS[[#This Row],[Costo Unitario SIN Comision]]-VENTAS[[#This Row],[Comisión Unitaria 10%]]-0.01*VENTAS[[#This Row],[Precio Venta]])</f>
        <v>13.65</v>
      </c>
      <c r="M3068" s="46"/>
      <c r="N3068" s="47" t="s">
        <v>28781</v>
      </c>
    </row>
    <row r="3069" ht="17" customHeight="1" spans="1:14">
      <c r="A3069" s="38">
        <v>45866.4591898148</v>
      </c>
      <c r="B3069" s="39"/>
      <c r="C3069" s="39"/>
      <c r="D3069" s="39" t="s">
        <v>28780</v>
      </c>
      <c r="E3069" s="39" t="s">
        <v>20823</v>
      </c>
      <c r="F3069" s="41" t="s">
        <v>20824</v>
      </c>
      <c r="G3069" s="39">
        <v>1</v>
      </c>
      <c r="H3069" s="42">
        <v>25</v>
      </c>
      <c r="I3069" s="44">
        <f>VENTAS[[#This Row],[Cantidad]]*VENTAS[[#This Row],[Precio Venta]]</f>
        <v>25</v>
      </c>
      <c r="J3069" s="42">
        <f>IF(VENTAS[[#This Row],[Nombre del Gestor]]&gt;1,VENTAS[[#This Row],[Precio Venta]]*10%,0)</f>
        <v>2.5</v>
      </c>
      <c r="K3069" s="42">
        <f>IFERROR(VLOOKUP(VENTAS[[#This Row],[Código del producto Vendido]],STOCK[],13,FALSE),VENTAS[[#This Row],[Precio Venta]]*0.6)-VENTAS[[#This Row],[Comisión Unitaria 10%]]</f>
        <v>14.25</v>
      </c>
      <c r="L3069" s="42">
        <f>VENTAS[[#This Row],[Cantidad]]*(VENTAS[[#This Row],[Precio Venta]]-VENTAS[[#This Row],[Costo Unitario SIN Comision]]-VENTAS[[#This Row],[Comisión Unitaria 10%]]-0.01*VENTAS[[#This Row],[Precio Venta]])</f>
        <v>8</v>
      </c>
      <c r="M3069" s="46"/>
      <c r="N3069" s="47" t="s">
        <v>28782</v>
      </c>
    </row>
    <row r="3070" ht="34" customHeight="1" spans="1:14">
      <c r="A3070" s="38">
        <v>45866.5808217593</v>
      </c>
      <c r="B3070" s="39"/>
      <c r="C3070" s="39"/>
      <c r="D3070" s="39" t="s">
        <v>28163</v>
      </c>
      <c r="E3070" s="39" t="s">
        <v>20805</v>
      </c>
      <c r="F3070" s="41" t="s">
        <v>20806</v>
      </c>
      <c r="G3070" s="39">
        <v>1</v>
      </c>
      <c r="H3070" s="42">
        <v>40</v>
      </c>
      <c r="I3070" s="44">
        <f>VENTAS[[#This Row],[Cantidad]]*VENTAS[[#This Row],[Precio Venta]]</f>
        <v>40</v>
      </c>
      <c r="J3070" s="42">
        <f>IF(VENTAS[[#This Row],[Nombre del Gestor]]&gt;1,VENTAS[[#This Row],[Precio Venta]]*10%,0)</f>
        <v>4</v>
      </c>
      <c r="K3070" s="42">
        <f>IFERROR(VLOOKUP(VENTAS[[#This Row],[Código del producto Vendido]],STOCK[],13,FALSE),VENTAS[[#This Row],[Precio Venta]]*0.6)-VENTAS[[#This Row],[Comisión Unitaria 10%]]</f>
        <v>21.75</v>
      </c>
      <c r="L3070" s="42">
        <f>VENTAS[[#This Row],[Cantidad]]*(VENTAS[[#This Row],[Precio Venta]]-VENTAS[[#This Row],[Costo Unitario SIN Comision]]-VENTAS[[#This Row],[Comisión Unitaria 10%]]-0.01*VENTAS[[#This Row],[Precio Venta]])</f>
        <v>13.85</v>
      </c>
      <c r="M3070" s="46"/>
      <c r="N3070" s="47" t="s">
        <v>28783</v>
      </c>
    </row>
    <row r="3071" ht="17" customHeight="1" spans="1:14">
      <c r="A3071" s="38">
        <v>45866.5858101852</v>
      </c>
      <c r="B3071" s="39"/>
      <c r="C3071" s="39"/>
      <c r="D3071" s="39" t="s">
        <v>28605</v>
      </c>
      <c r="E3071" s="39" t="s">
        <v>28784</v>
      </c>
      <c r="F3071" s="41" t="s">
        <v>28785</v>
      </c>
      <c r="G3071" s="39">
        <v>1</v>
      </c>
      <c r="H3071" s="42">
        <v>20</v>
      </c>
      <c r="I3071" s="44">
        <f>VENTAS[[#This Row],[Cantidad]]*VENTAS[[#This Row],[Precio Venta]]</f>
        <v>20</v>
      </c>
      <c r="J3071" s="42">
        <f>IF(VENTAS[[#This Row],[Nombre del Gestor]]&gt;1,VENTAS[[#This Row],[Precio Venta]]*10%,0)</f>
        <v>2</v>
      </c>
      <c r="K3071" s="42">
        <f>IFERROR(VLOOKUP(VENTAS[[#This Row],[Código del producto Vendido]],STOCK[],13,FALSE),VENTAS[[#This Row],[Precio Venta]]*0.6)-VENTAS[[#This Row],[Comisión Unitaria 10%]]</f>
        <v>10</v>
      </c>
      <c r="L3071" s="42">
        <f>VENTAS[[#This Row],[Cantidad]]*(VENTAS[[#This Row],[Precio Venta]]-VENTAS[[#This Row],[Costo Unitario SIN Comision]]-VENTAS[[#This Row],[Comisión Unitaria 10%]]-0.01*VENTAS[[#This Row],[Precio Venta]])</f>
        <v>7.8</v>
      </c>
      <c r="M3071" s="46"/>
      <c r="N3071" s="47" t="s">
        <v>28786</v>
      </c>
    </row>
    <row r="3072" ht="34" customHeight="1" spans="1:14">
      <c r="A3072" s="38">
        <v>45866.5864930555</v>
      </c>
      <c r="B3072" s="39"/>
      <c r="C3072" s="39"/>
      <c r="D3072" s="39" t="s">
        <v>28605</v>
      </c>
      <c r="E3072" s="39" t="s">
        <v>20895</v>
      </c>
      <c r="F3072" s="41" t="s">
        <v>20893</v>
      </c>
      <c r="G3072" s="39">
        <v>1</v>
      </c>
      <c r="H3072" s="42">
        <v>40</v>
      </c>
      <c r="I3072" s="44">
        <f>VENTAS[[#This Row],[Cantidad]]*VENTAS[[#This Row],[Precio Venta]]</f>
        <v>40</v>
      </c>
      <c r="J3072" s="42">
        <f>IF(VENTAS[[#This Row],[Nombre del Gestor]]&gt;1,VENTAS[[#This Row],[Precio Venta]]*10%,0)</f>
        <v>4</v>
      </c>
      <c r="K3072" s="42">
        <f>IFERROR(VLOOKUP(VENTAS[[#This Row],[Código del producto Vendido]],STOCK[],13,FALSE),VENTAS[[#This Row],[Precio Venta]]*0.6)-VENTAS[[#This Row],[Comisión Unitaria 10%]]</f>
        <v>25.5</v>
      </c>
      <c r="L3072" s="42">
        <f>VENTAS[[#This Row],[Cantidad]]*(VENTAS[[#This Row],[Precio Venta]]-VENTAS[[#This Row],[Costo Unitario SIN Comision]]-VENTAS[[#This Row],[Comisión Unitaria 10%]]-0.01*VENTAS[[#This Row],[Precio Venta]])</f>
        <v>10.1</v>
      </c>
      <c r="M3072" s="46"/>
      <c r="N3072" s="47" t="s">
        <v>28787</v>
      </c>
    </row>
    <row r="3073" ht="34" customHeight="1" spans="1:14">
      <c r="A3073" s="38">
        <v>45866.6262847222</v>
      </c>
      <c r="B3073" s="39"/>
      <c r="C3073" s="39"/>
      <c r="D3073" s="39"/>
      <c r="E3073" s="39" t="s">
        <v>28788</v>
      </c>
      <c r="F3073" s="41" t="s">
        <v>21455</v>
      </c>
      <c r="G3073" s="39">
        <v>1</v>
      </c>
      <c r="H3073" s="42">
        <v>35</v>
      </c>
      <c r="I3073" s="44">
        <f>VENTAS[[#This Row],[Cantidad]]*VENTAS[[#This Row],[Precio Venta]]</f>
        <v>35</v>
      </c>
      <c r="J3073" s="42">
        <f>IF(VENTAS[[#This Row],[Nombre del Gestor]]&gt;1,VENTAS[[#This Row],[Precio Venta]]*10%,0)</f>
        <v>0</v>
      </c>
      <c r="K3073" s="42">
        <f>IFERROR(VLOOKUP(VENTAS[[#This Row],[Código del producto Vendido]],STOCK[],13,FALSE),VENTAS[[#This Row],[Precio Venta]]*0.6)-VENTAS[[#This Row],[Comisión Unitaria 10%]]</f>
        <v>21</v>
      </c>
      <c r="L3073" s="42">
        <f>VENTAS[[#This Row],[Cantidad]]*(VENTAS[[#This Row],[Precio Venta]]-VENTAS[[#This Row],[Costo Unitario SIN Comision]]-VENTAS[[#This Row],[Comisión Unitaria 10%]]-0.01*VENTAS[[#This Row],[Precio Venta]])</f>
        <v>13.65</v>
      </c>
      <c r="M3073" s="46"/>
      <c r="N3073" s="47" t="s">
        <v>28789</v>
      </c>
    </row>
    <row r="3074" ht="17" customHeight="1" spans="1:14">
      <c r="A3074" s="38">
        <v>45866.6303703704</v>
      </c>
      <c r="B3074" s="39"/>
      <c r="C3074" s="39"/>
      <c r="D3074" s="39"/>
      <c r="E3074" s="39" t="s">
        <v>20842</v>
      </c>
      <c r="F3074" s="41" t="s">
        <v>20843</v>
      </c>
      <c r="G3074" s="39">
        <v>1</v>
      </c>
      <c r="H3074" s="42">
        <v>40</v>
      </c>
      <c r="I3074" s="44">
        <f>VENTAS[[#This Row],[Cantidad]]*VENTAS[[#This Row],[Precio Venta]]</f>
        <v>40</v>
      </c>
      <c r="J3074" s="42">
        <f>IF(VENTAS[[#This Row],[Nombre del Gestor]]&gt;1,VENTAS[[#This Row],[Precio Venta]]*10%,0)</f>
        <v>0</v>
      </c>
      <c r="K3074" s="42">
        <f>IFERROR(VLOOKUP(VENTAS[[#This Row],[Código del producto Vendido]],STOCK[],13,FALSE),VENTAS[[#This Row],[Precio Venta]]*0.6)-VENTAS[[#This Row],[Comisión Unitaria 10%]]</f>
        <v>29.5</v>
      </c>
      <c r="L3074" s="42">
        <f>VENTAS[[#This Row],[Cantidad]]*(VENTAS[[#This Row],[Precio Venta]]-VENTAS[[#This Row],[Costo Unitario SIN Comision]]-VENTAS[[#This Row],[Comisión Unitaria 10%]]-0.01*VENTAS[[#This Row],[Precio Venta]])</f>
        <v>10.1</v>
      </c>
      <c r="M3074" s="46"/>
      <c r="N3074" s="47" t="s">
        <v>28790</v>
      </c>
    </row>
    <row r="3075" ht="34" customHeight="1" spans="1:14">
      <c r="A3075" s="38">
        <v>45866.6929861111</v>
      </c>
      <c r="B3075" s="39"/>
      <c r="C3075" s="39"/>
      <c r="D3075" s="39" t="s">
        <v>28008</v>
      </c>
      <c r="E3075" s="39" t="s">
        <v>20880</v>
      </c>
      <c r="F3075" s="41" t="s">
        <v>20881</v>
      </c>
      <c r="G3075" s="39">
        <v>1</v>
      </c>
      <c r="H3075" s="42">
        <v>50</v>
      </c>
      <c r="I3075" s="44">
        <f>VENTAS[[#This Row],[Cantidad]]*VENTAS[[#This Row],[Precio Venta]]</f>
        <v>50</v>
      </c>
      <c r="J3075" s="42">
        <f>IF(VENTAS[[#This Row],[Nombre del Gestor]]&gt;1,VENTAS[[#This Row],[Precio Venta]]*10%,0)</f>
        <v>5</v>
      </c>
      <c r="K3075" s="42">
        <f>IFERROR(VLOOKUP(VENTAS[[#This Row],[Código del producto Vendido]],STOCK[],13,FALSE),VENTAS[[#This Row],[Precio Venta]]*0.6)-VENTAS[[#This Row],[Comisión Unitaria 10%]]</f>
        <v>33</v>
      </c>
      <c r="L3075" s="42">
        <f>VENTAS[[#This Row],[Cantidad]]*(VENTAS[[#This Row],[Precio Venta]]-VENTAS[[#This Row],[Costo Unitario SIN Comision]]-VENTAS[[#This Row],[Comisión Unitaria 10%]]-0.01*VENTAS[[#This Row],[Precio Venta]])</f>
        <v>11.5</v>
      </c>
      <c r="M3075" s="46"/>
      <c r="N3075" s="47" t="s">
        <v>28791</v>
      </c>
    </row>
    <row r="3076" ht="17" customHeight="1" spans="1:14">
      <c r="A3076" s="38">
        <v>45866.6929861111</v>
      </c>
      <c r="B3076" s="39"/>
      <c r="C3076" s="39"/>
      <c r="D3076" s="39" t="s">
        <v>28008</v>
      </c>
      <c r="E3076" s="39" t="s">
        <v>28792</v>
      </c>
      <c r="F3076" s="41" t="s">
        <v>28793</v>
      </c>
      <c r="G3076" s="39">
        <v>1</v>
      </c>
      <c r="H3076" s="42">
        <v>35</v>
      </c>
      <c r="I3076" s="44">
        <f>VENTAS[[#This Row],[Cantidad]]*VENTAS[[#This Row],[Precio Venta]]</f>
        <v>35</v>
      </c>
      <c r="J3076" s="42">
        <f>IF(VENTAS[[#This Row],[Nombre del Gestor]]&gt;1,VENTAS[[#This Row],[Precio Venta]]*10%,0)</f>
        <v>3.5</v>
      </c>
      <c r="K3076" s="42">
        <f>IFERROR(VLOOKUP(VENTAS[[#This Row],[Código del producto Vendido]],STOCK[],13,FALSE),VENTAS[[#This Row],[Precio Venta]]*0.6)-VENTAS[[#This Row],[Comisión Unitaria 10%]]</f>
        <v>17.5</v>
      </c>
      <c r="L3076" s="42">
        <f>VENTAS[[#This Row],[Cantidad]]*(VENTAS[[#This Row],[Precio Venta]]-VENTAS[[#This Row],[Costo Unitario SIN Comision]]-VENTAS[[#This Row],[Comisión Unitaria 10%]]-0.01*VENTAS[[#This Row],[Precio Venta]])</f>
        <v>13.65</v>
      </c>
      <c r="M3076" s="46"/>
      <c r="N3076" s="47" t="s">
        <v>28794</v>
      </c>
    </row>
    <row r="3077" ht="34" customHeight="1" spans="1:14">
      <c r="A3077" s="38">
        <v>45867.4359143519</v>
      </c>
      <c r="B3077" s="39"/>
      <c r="C3077" s="39"/>
      <c r="D3077" s="39"/>
      <c r="E3077" s="39" t="s">
        <v>28795</v>
      </c>
      <c r="F3077" s="41" t="s">
        <v>28246</v>
      </c>
      <c r="G3077" s="39">
        <v>1</v>
      </c>
      <c r="H3077" s="42">
        <v>30</v>
      </c>
      <c r="I3077" s="44">
        <f>VENTAS[[#This Row],[Cantidad]]*VENTAS[[#This Row],[Precio Venta]]</f>
        <v>30</v>
      </c>
      <c r="J3077" s="42">
        <f>IF(VENTAS[[#This Row],[Nombre del Gestor]]&gt;1,VENTAS[[#This Row],[Precio Venta]]*10%,0)</f>
        <v>0</v>
      </c>
      <c r="K3077" s="42">
        <f>IFERROR(VLOOKUP(VENTAS[[#This Row],[Código del producto Vendido]],STOCK[],13,FALSE),VENTAS[[#This Row],[Precio Venta]]*0.6)-VENTAS[[#This Row],[Comisión Unitaria 10%]]</f>
        <v>18</v>
      </c>
      <c r="L3077" s="42">
        <f>VENTAS[[#This Row],[Cantidad]]*(VENTAS[[#This Row],[Precio Venta]]-VENTAS[[#This Row],[Costo Unitario SIN Comision]]-VENTAS[[#This Row],[Comisión Unitaria 10%]]-0.01*VENTAS[[#This Row],[Precio Venta]])</f>
        <v>11.7</v>
      </c>
      <c r="M3077" s="46"/>
      <c r="N3077" s="47" t="s">
        <v>28796</v>
      </c>
    </row>
    <row r="3078" ht="34" customHeight="1" spans="1:14">
      <c r="A3078" s="38">
        <v>45867.4570833333</v>
      </c>
      <c r="B3078" s="39"/>
      <c r="C3078" s="39"/>
      <c r="D3078" s="39"/>
      <c r="E3078" s="39" t="s">
        <v>20836</v>
      </c>
      <c r="F3078" s="41" t="s">
        <v>20835</v>
      </c>
      <c r="G3078" s="39">
        <v>1</v>
      </c>
      <c r="H3078" s="42">
        <v>30</v>
      </c>
      <c r="I3078" s="44">
        <f>VENTAS[[#This Row],[Cantidad]]*VENTAS[[#This Row],[Precio Venta]]</f>
        <v>30</v>
      </c>
      <c r="J3078" s="42">
        <f>IF(VENTAS[[#This Row],[Nombre del Gestor]]&gt;1,VENTAS[[#This Row],[Precio Venta]]*10%,0)</f>
        <v>0</v>
      </c>
      <c r="K3078" s="42">
        <f>IFERROR(VLOOKUP(VENTAS[[#This Row],[Código del producto Vendido]],STOCK[],13,FALSE),VENTAS[[#This Row],[Precio Venta]]*0.6)-VENTAS[[#This Row],[Comisión Unitaria 10%]]</f>
        <v>17.99</v>
      </c>
      <c r="L3078" s="42">
        <f>VENTAS[[#This Row],[Cantidad]]*(VENTAS[[#This Row],[Precio Venta]]-VENTAS[[#This Row],[Costo Unitario SIN Comision]]-VENTAS[[#This Row],[Comisión Unitaria 10%]]-0.01*VENTAS[[#This Row],[Precio Venta]])</f>
        <v>11.71</v>
      </c>
      <c r="M3078" s="46"/>
      <c r="N3078" s="47" t="s">
        <v>28797</v>
      </c>
    </row>
    <row r="3079" ht="17" customHeight="1" spans="1:14">
      <c r="A3079" s="38">
        <v>45867.4570833333</v>
      </c>
      <c r="B3079" s="39"/>
      <c r="C3079" s="39"/>
      <c r="D3079" s="39"/>
      <c r="E3079" s="39" t="s">
        <v>28798</v>
      </c>
      <c r="F3079" s="41" t="s">
        <v>28799</v>
      </c>
      <c r="G3079" s="39">
        <v>1</v>
      </c>
      <c r="H3079" s="42">
        <v>35</v>
      </c>
      <c r="I3079" s="44">
        <f>VENTAS[[#This Row],[Cantidad]]*VENTAS[[#This Row],[Precio Venta]]</f>
        <v>35</v>
      </c>
      <c r="J3079" s="42">
        <f>IF(VENTAS[[#This Row],[Nombre del Gestor]]&gt;1,VENTAS[[#This Row],[Precio Venta]]*10%,0)</f>
        <v>0</v>
      </c>
      <c r="K3079" s="42">
        <f>IFERROR(VLOOKUP(VENTAS[[#This Row],[Código del producto Vendido]],STOCK[],13,FALSE),VENTAS[[#This Row],[Precio Venta]]*0.6)-VENTAS[[#This Row],[Comisión Unitaria 10%]]</f>
        <v>21</v>
      </c>
      <c r="L3079" s="42">
        <f>VENTAS[[#This Row],[Cantidad]]*(VENTAS[[#This Row],[Precio Venta]]-VENTAS[[#This Row],[Costo Unitario SIN Comision]]-VENTAS[[#This Row],[Comisión Unitaria 10%]]-0.01*VENTAS[[#This Row],[Precio Venta]])</f>
        <v>13.65</v>
      </c>
      <c r="M3079" s="46"/>
      <c r="N3079" s="47" t="s">
        <v>28800</v>
      </c>
    </row>
    <row r="3080" ht="34" customHeight="1" spans="1:14">
      <c r="A3080" s="38">
        <v>45867.4589467593</v>
      </c>
      <c r="B3080" s="39"/>
      <c r="C3080" s="39"/>
      <c r="D3080" s="39"/>
      <c r="E3080" s="39" t="s">
        <v>20813</v>
      </c>
      <c r="F3080" s="41" t="s">
        <v>20814</v>
      </c>
      <c r="G3080" s="39">
        <v>1</v>
      </c>
      <c r="H3080" s="42">
        <v>20</v>
      </c>
      <c r="I3080" s="44">
        <f>VENTAS[[#This Row],[Cantidad]]*VENTAS[[#This Row],[Precio Venta]]</f>
        <v>20</v>
      </c>
      <c r="J3080" s="42">
        <f>IF(VENTAS[[#This Row],[Nombre del Gestor]]&gt;1,VENTAS[[#This Row],[Precio Venta]]*10%,0)</f>
        <v>0</v>
      </c>
      <c r="K3080" s="42">
        <f>IFERROR(VLOOKUP(VENTAS[[#This Row],[Código del producto Vendido]],STOCK[],13,FALSE),VENTAS[[#This Row],[Precio Venta]]*0.6)-VENTAS[[#This Row],[Comisión Unitaria 10%]]</f>
        <v>12.5</v>
      </c>
      <c r="L3080" s="42">
        <f>VENTAS[[#This Row],[Cantidad]]*(VENTAS[[#This Row],[Precio Venta]]-VENTAS[[#This Row],[Costo Unitario SIN Comision]]-VENTAS[[#This Row],[Comisión Unitaria 10%]]-0.01*VENTAS[[#This Row],[Precio Venta]])</f>
        <v>7.3</v>
      </c>
      <c r="M3080" s="46"/>
      <c r="N3080" s="47" t="s">
        <v>28801</v>
      </c>
    </row>
    <row r="3081" ht="17" customHeight="1" spans="1:14">
      <c r="A3081" s="38">
        <v>45867.4779398148</v>
      </c>
      <c r="B3081" s="39"/>
      <c r="C3081" s="39"/>
      <c r="D3081" s="39"/>
      <c r="E3081" s="39" t="s">
        <v>20801</v>
      </c>
      <c r="F3081" s="41" t="s">
        <v>20802</v>
      </c>
      <c r="G3081" s="39">
        <v>1</v>
      </c>
      <c r="H3081" s="42">
        <v>60</v>
      </c>
      <c r="I3081" s="44">
        <f>VENTAS[[#This Row],[Cantidad]]*VENTAS[[#This Row],[Precio Venta]]</f>
        <v>60</v>
      </c>
      <c r="J3081" s="42">
        <f>IF(VENTAS[[#This Row],[Nombre del Gestor]]&gt;1,VENTAS[[#This Row],[Precio Venta]]*10%,0)</f>
        <v>0</v>
      </c>
      <c r="K3081" s="42">
        <f>IFERROR(VLOOKUP(VENTAS[[#This Row],[Código del producto Vendido]],STOCK[],13,FALSE),VENTAS[[#This Row],[Precio Venta]]*0.6)-VENTAS[[#This Row],[Comisión Unitaria 10%]]</f>
        <v>35.25</v>
      </c>
      <c r="L3081" s="42">
        <f>VENTAS[[#This Row],[Cantidad]]*(VENTAS[[#This Row],[Precio Venta]]-VENTAS[[#This Row],[Costo Unitario SIN Comision]]-VENTAS[[#This Row],[Comisión Unitaria 10%]]-0.01*VENTAS[[#This Row],[Precio Venta]])</f>
        <v>24.15</v>
      </c>
      <c r="M3081" s="46"/>
      <c r="N3081" s="47" t="s">
        <v>28802</v>
      </c>
    </row>
    <row r="3082" ht="34" customHeight="1" spans="1:14">
      <c r="A3082" s="38">
        <v>45867.4779398148</v>
      </c>
      <c r="B3082" s="39"/>
      <c r="C3082" s="39"/>
      <c r="D3082" s="39"/>
      <c r="E3082" s="39" t="s">
        <v>20805</v>
      </c>
      <c r="F3082" s="41" t="s">
        <v>20806</v>
      </c>
      <c r="G3082" s="39">
        <v>1</v>
      </c>
      <c r="H3082" s="42">
        <v>40</v>
      </c>
      <c r="I3082" s="44">
        <f>VENTAS[[#This Row],[Cantidad]]*VENTAS[[#This Row],[Precio Venta]]</f>
        <v>40</v>
      </c>
      <c r="J3082" s="42">
        <f>IF(VENTAS[[#This Row],[Nombre del Gestor]]&gt;1,VENTAS[[#This Row],[Precio Venta]]*10%,0)</f>
        <v>0</v>
      </c>
      <c r="K3082" s="42">
        <f>IFERROR(VLOOKUP(VENTAS[[#This Row],[Código del producto Vendido]],STOCK[],13,FALSE),VENTAS[[#This Row],[Precio Venta]]*0.6)-VENTAS[[#This Row],[Comisión Unitaria 10%]]</f>
        <v>25.75</v>
      </c>
      <c r="L3082" s="42">
        <f>VENTAS[[#This Row],[Cantidad]]*(VENTAS[[#This Row],[Precio Venta]]-VENTAS[[#This Row],[Costo Unitario SIN Comision]]-VENTAS[[#This Row],[Comisión Unitaria 10%]]-0.01*VENTAS[[#This Row],[Precio Venta]])</f>
        <v>13.85</v>
      </c>
      <c r="M3082" s="46"/>
      <c r="N3082" s="47" t="s">
        <v>28803</v>
      </c>
    </row>
    <row r="3083" ht="34" customHeight="1" spans="1:14">
      <c r="A3083" s="38">
        <v>45867.6550462963</v>
      </c>
      <c r="B3083" s="39"/>
      <c r="C3083" s="39"/>
      <c r="D3083" s="39"/>
      <c r="E3083" s="39" t="s">
        <v>20903</v>
      </c>
      <c r="F3083" s="41" t="s">
        <v>20902</v>
      </c>
      <c r="G3083" s="39">
        <v>1</v>
      </c>
      <c r="H3083" s="42">
        <v>18</v>
      </c>
      <c r="I3083" s="44">
        <f>VENTAS[[#This Row],[Cantidad]]*VENTAS[[#This Row],[Precio Venta]]</f>
        <v>18</v>
      </c>
      <c r="J3083" s="42">
        <f>IF(VENTAS[[#This Row],[Nombre del Gestor]]&gt;1,VENTAS[[#This Row],[Precio Venta]]*10%,0)</f>
        <v>0</v>
      </c>
      <c r="K3083" s="42">
        <f>IFERROR(VLOOKUP(VENTAS[[#This Row],[Código del producto Vendido]],STOCK[],13,FALSE),VENTAS[[#This Row],[Precio Venta]]*0.6)-VENTAS[[#This Row],[Comisión Unitaria 10%]]</f>
        <v>10.79</v>
      </c>
      <c r="L3083" s="42">
        <f>VENTAS[[#This Row],[Cantidad]]*(VENTAS[[#This Row],[Precio Venta]]-VENTAS[[#This Row],[Costo Unitario SIN Comision]]-VENTAS[[#This Row],[Comisión Unitaria 10%]]-0.01*VENTAS[[#This Row],[Precio Venta]])</f>
        <v>7.03</v>
      </c>
      <c r="M3083" s="46"/>
      <c r="N3083" s="47" t="s">
        <v>28804</v>
      </c>
    </row>
    <row r="3084" ht="17" customHeight="1" spans="1:14">
      <c r="A3084" s="38">
        <v>45867.6550462963</v>
      </c>
      <c r="B3084" s="39"/>
      <c r="C3084" s="39"/>
      <c r="D3084" s="39"/>
      <c r="E3084" s="39" t="s">
        <v>20702</v>
      </c>
      <c r="F3084" s="41" t="s">
        <v>20703</v>
      </c>
      <c r="G3084" s="39">
        <v>1</v>
      </c>
      <c r="H3084" s="42">
        <v>12</v>
      </c>
      <c r="I3084" s="44">
        <f>VENTAS[[#This Row],[Cantidad]]*VENTAS[[#This Row],[Precio Venta]]</f>
        <v>12</v>
      </c>
      <c r="J3084" s="42">
        <f>IF(VENTAS[[#This Row],[Nombre del Gestor]]&gt;1,VENTAS[[#This Row],[Precio Venta]]*10%,0)</f>
        <v>0</v>
      </c>
      <c r="K3084" s="42">
        <f>IFERROR(VLOOKUP(VENTAS[[#This Row],[Código del producto Vendido]],STOCK[],13,FALSE),VENTAS[[#This Row],[Precio Venta]]*0.6)-VENTAS[[#This Row],[Comisión Unitaria 10%]]</f>
        <v>10.2</v>
      </c>
      <c r="L3084" s="42">
        <f>VENTAS[[#This Row],[Cantidad]]*(VENTAS[[#This Row],[Precio Venta]]-VENTAS[[#This Row],[Costo Unitario SIN Comision]]-VENTAS[[#This Row],[Comisión Unitaria 10%]]-0.01*VENTAS[[#This Row],[Precio Venta]])</f>
        <v>1.68</v>
      </c>
      <c r="M3084" s="46"/>
      <c r="N3084" s="47" t="s">
        <v>28805</v>
      </c>
    </row>
    <row r="3085" ht="34" customHeight="1" spans="1:14">
      <c r="A3085" s="38">
        <v>45867.6550462963</v>
      </c>
      <c r="B3085" s="39"/>
      <c r="C3085" s="39"/>
      <c r="D3085" s="39"/>
      <c r="E3085" s="39" t="s">
        <v>28806</v>
      </c>
      <c r="F3085" s="41" t="s">
        <v>28807</v>
      </c>
      <c r="G3085" s="39">
        <v>1</v>
      </c>
      <c r="H3085" s="42">
        <v>18</v>
      </c>
      <c r="I3085" s="44">
        <f>VENTAS[[#This Row],[Cantidad]]*VENTAS[[#This Row],[Precio Venta]]</f>
        <v>18</v>
      </c>
      <c r="J3085" s="42">
        <f>IF(VENTAS[[#This Row],[Nombre del Gestor]]&gt;1,VENTAS[[#This Row],[Precio Venta]]*10%,0)</f>
        <v>0</v>
      </c>
      <c r="K3085" s="42">
        <f>IFERROR(VLOOKUP(VENTAS[[#This Row],[Código del producto Vendido]],STOCK[],13,FALSE),VENTAS[[#This Row],[Precio Venta]]*0.6)-VENTAS[[#This Row],[Comisión Unitaria 10%]]</f>
        <v>10.8</v>
      </c>
      <c r="L3085" s="42">
        <f>VENTAS[[#This Row],[Cantidad]]*(VENTAS[[#This Row],[Precio Venta]]-VENTAS[[#This Row],[Costo Unitario SIN Comision]]-VENTAS[[#This Row],[Comisión Unitaria 10%]]-0.01*VENTAS[[#This Row],[Precio Venta]])</f>
        <v>7.02</v>
      </c>
      <c r="M3085" s="46"/>
      <c r="N3085" s="47" t="s">
        <v>28808</v>
      </c>
    </row>
    <row r="3086" ht="17" customHeight="1" spans="1:14">
      <c r="A3086" s="38">
        <v>45867.6550462963</v>
      </c>
      <c r="B3086" s="39"/>
      <c r="C3086" s="39"/>
      <c r="D3086" s="39"/>
      <c r="E3086" s="39" t="s">
        <v>28809</v>
      </c>
      <c r="F3086" s="41" t="s">
        <v>28810</v>
      </c>
      <c r="G3086" s="39">
        <v>1</v>
      </c>
      <c r="H3086" s="42">
        <v>10</v>
      </c>
      <c r="I3086" s="44">
        <f>VENTAS[[#This Row],[Cantidad]]*VENTAS[[#This Row],[Precio Venta]]</f>
        <v>10</v>
      </c>
      <c r="J3086" s="42">
        <f>IF(VENTAS[[#This Row],[Nombre del Gestor]]&gt;1,VENTAS[[#This Row],[Precio Venta]]*10%,0)</f>
        <v>0</v>
      </c>
      <c r="K3086" s="42">
        <f>IFERROR(VLOOKUP(VENTAS[[#This Row],[Código del producto Vendido]],STOCK[],13,FALSE),VENTAS[[#This Row],[Precio Venta]]*0.6)-VENTAS[[#This Row],[Comisión Unitaria 10%]]</f>
        <v>6</v>
      </c>
      <c r="L3086" s="42">
        <f>VENTAS[[#This Row],[Cantidad]]*(VENTAS[[#This Row],[Precio Venta]]-VENTAS[[#This Row],[Costo Unitario SIN Comision]]-VENTAS[[#This Row],[Comisión Unitaria 10%]]-0.01*VENTAS[[#This Row],[Precio Venta]])</f>
        <v>3.9</v>
      </c>
      <c r="M3086" s="46"/>
      <c r="N3086" s="47" t="s">
        <v>28811</v>
      </c>
    </row>
    <row r="3087" ht="34" customHeight="1" spans="1:14">
      <c r="A3087" s="38">
        <v>45867.6550462963</v>
      </c>
      <c r="B3087" s="39"/>
      <c r="C3087" s="39"/>
      <c r="D3087" s="39"/>
      <c r="E3087" s="39" t="s">
        <v>20933</v>
      </c>
      <c r="F3087" s="41" t="s">
        <v>20644</v>
      </c>
      <c r="G3087" s="39">
        <v>1</v>
      </c>
      <c r="H3087" s="42">
        <v>18</v>
      </c>
      <c r="I3087" s="44">
        <f>VENTAS[[#This Row],[Cantidad]]*VENTAS[[#This Row],[Precio Venta]]</f>
        <v>18</v>
      </c>
      <c r="J3087" s="42">
        <f>IF(VENTAS[[#This Row],[Nombre del Gestor]]&gt;1,VENTAS[[#This Row],[Precio Venta]]*10%,0)</f>
        <v>0</v>
      </c>
      <c r="K3087" s="42">
        <f>IFERROR(VLOOKUP(VENTAS[[#This Row],[Código del producto Vendido]],STOCK[],13,FALSE),VENTAS[[#This Row],[Precio Venta]]*0.6)-VENTAS[[#This Row],[Comisión Unitaria 10%]]</f>
        <v>14.8</v>
      </c>
      <c r="L3087" s="42">
        <f>VENTAS[[#This Row],[Cantidad]]*(VENTAS[[#This Row],[Precio Venta]]-VENTAS[[#This Row],[Costo Unitario SIN Comision]]-VENTAS[[#This Row],[Comisión Unitaria 10%]]-0.01*VENTAS[[#This Row],[Precio Venta]])</f>
        <v>3.02</v>
      </c>
      <c r="M3087" s="46"/>
      <c r="N3087" s="47" t="s">
        <v>28812</v>
      </c>
    </row>
    <row r="3088" ht="34" customHeight="1" spans="1:14">
      <c r="A3088" s="38">
        <v>45867.6550462963</v>
      </c>
      <c r="B3088" s="39"/>
      <c r="C3088" s="39"/>
      <c r="D3088" s="39"/>
      <c r="E3088" s="39" t="s">
        <v>28813</v>
      </c>
      <c r="F3088" s="41" t="s">
        <v>28814</v>
      </c>
      <c r="G3088" s="39">
        <v>1</v>
      </c>
      <c r="H3088" s="42">
        <v>18</v>
      </c>
      <c r="I3088" s="44">
        <f>VENTAS[[#This Row],[Cantidad]]*VENTAS[[#This Row],[Precio Venta]]</f>
        <v>18</v>
      </c>
      <c r="J3088" s="42">
        <f>IF(VENTAS[[#This Row],[Nombre del Gestor]]&gt;1,VENTAS[[#This Row],[Precio Venta]]*10%,0)</f>
        <v>0</v>
      </c>
      <c r="K3088" s="42">
        <f>IFERROR(VLOOKUP(VENTAS[[#This Row],[Código del producto Vendido]],STOCK[],13,FALSE),VENTAS[[#This Row],[Precio Venta]]*0.6)-VENTAS[[#This Row],[Comisión Unitaria 10%]]</f>
        <v>10.8</v>
      </c>
      <c r="L3088" s="42">
        <f>VENTAS[[#This Row],[Cantidad]]*(VENTAS[[#This Row],[Precio Venta]]-VENTAS[[#This Row],[Costo Unitario SIN Comision]]-VENTAS[[#This Row],[Comisión Unitaria 10%]]-0.01*VENTAS[[#This Row],[Precio Venta]])</f>
        <v>7.02</v>
      </c>
      <c r="M3088" s="46"/>
      <c r="N3088" s="47" t="s">
        <v>28815</v>
      </c>
    </row>
    <row r="3089" ht="17" customHeight="1" spans="1:14">
      <c r="A3089" s="38">
        <v>45868.3944560185</v>
      </c>
      <c r="B3089" s="39"/>
      <c r="C3089" s="39"/>
      <c r="D3089" s="39"/>
      <c r="E3089" s="39" t="s">
        <v>20845</v>
      </c>
      <c r="F3089" s="41" t="s">
        <v>20843</v>
      </c>
      <c r="G3089" s="39">
        <v>1</v>
      </c>
      <c r="H3089" s="42">
        <v>40</v>
      </c>
      <c r="I3089" s="44">
        <f>VENTAS[[#This Row],[Cantidad]]*VENTAS[[#This Row],[Precio Venta]]</f>
        <v>40</v>
      </c>
      <c r="J3089" s="42">
        <f>IF(VENTAS[[#This Row],[Nombre del Gestor]]&gt;1,VENTAS[[#This Row],[Precio Venta]]*10%,0)</f>
        <v>0</v>
      </c>
      <c r="K3089" s="42">
        <f>IFERROR(VLOOKUP(VENTAS[[#This Row],[Código del producto Vendido]],STOCK[],13,FALSE),VENTAS[[#This Row],[Precio Venta]]*0.6)-VENTAS[[#This Row],[Comisión Unitaria 10%]]</f>
        <v>29.5</v>
      </c>
      <c r="L3089" s="42">
        <f>VENTAS[[#This Row],[Cantidad]]*(VENTAS[[#This Row],[Precio Venta]]-VENTAS[[#This Row],[Costo Unitario SIN Comision]]-VENTAS[[#This Row],[Comisión Unitaria 10%]]-0.01*VENTAS[[#This Row],[Precio Venta]])</f>
        <v>10.1</v>
      </c>
      <c r="M3089" s="46"/>
      <c r="N3089" s="47" t="s">
        <v>28816</v>
      </c>
    </row>
    <row r="3090" ht="34" customHeight="1" spans="1:14">
      <c r="A3090" s="38">
        <v>45868.616412037</v>
      </c>
      <c r="B3090" s="39"/>
      <c r="C3090" s="39"/>
      <c r="D3090" s="39"/>
      <c r="E3090" s="39" t="s">
        <v>28817</v>
      </c>
      <c r="F3090" s="41" t="s">
        <v>28818</v>
      </c>
      <c r="G3090" s="39">
        <v>1</v>
      </c>
      <c r="H3090" s="42">
        <v>30</v>
      </c>
      <c r="I3090" s="44">
        <f>VENTAS[[#This Row],[Cantidad]]*VENTAS[[#This Row],[Precio Venta]]</f>
        <v>30</v>
      </c>
      <c r="J3090" s="42">
        <f>IF(VENTAS[[#This Row],[Nombre del Gestor]]&gt;1,VENTAS[[#This Row],[Precio Venta]]*10%,0)</f>
        <v>0</v>
      </c>
      <c r="K3090" s="42">
        <f>IFERROR(VLOOKUP(VENTAS[[#This Row],[Código del producto Vendido]],STOCK[],13,FALSE),VENTAS[[#This Row],[Precio Venta]]*0.6)-VENTAS[[#This Row],[Comisión Unitaria 10%]]</f>
        <v>18</v>
      </c>
      <c r="L3090" s="42">
        <f>VENTAS[[#This Row],[Cantidad]]*(VENTAS[[#This Row],[Precio Venta]]-VENTAS[[#This Row],[Costo Unitario SIN Comision]]-VENTAS[[#This Row],[Comisión Unitaria 10%]]-0.01*VENTAS[[#This Row],[Precio Venta]])</f>
        <v>11.7</v>
      </c>
      <c r="M3090" s="46"/>
      <c r="N3090" s="47" t="s">
        <v>28819</v>
      </c>
    </row>
    <row r="3091" ht="17" customHeight="1" spans="1:14">
      <c r="A3091" s="38">
        <v>45868.616412037</v>
      </c>
      <c r="B3091" s="39"/>
      <c r="C3091" s="39"/>
      <c r="D3091" s="39"/>
      <c r="E3091" s="39" t="s">
        <v>28487</v>
      </c>
      <c r="F3091" s="41" t="s">
        <v>28355</v>
      </c>
      <c r="G3091" s="39">
        <v>1</v>
      </c>
      <c r="H3091" s="42">
        <v>12</v>
      </c>
      <c r="I3091" s="44">
        <f>VENTAS[[#This Row],[Cantidad]]*VENTAS[[#This Row],[Precio Venta]]</f>
        <v>12</v>
      </c>
      <c r="J3091" s="42">
        <f>IF(VENTAS[[#This Row],[Nombre del Gestor]]&gt;1,VENTAS[[#This Row],[Precio Venta]]*10%,0)</f>
        <v>0</v>
      </c>
      <c r="K3091" s="42">
        <f>IFERROR(VLOOKUP(VENTAS[[#This Row],[Código del producto Vendido]],STOCK[],13,FALSE),VENTAS[[#This Row],[Precio Venta]]*0.6)-VENTAS[[#This Row],[Comisión Unitaria 10%]]</f>
        <v>7.2</v>
      </c>
      <c r="L3091" s="42">
        <f>VENTAS[[#This Row],[Cantidad]]*(VENTAS[[#This Row],[Precio Venta]]-VENTAS[[#This Row],[Costo Unitario SIN Comision]]-VENTAS[[#This Row],[Comisión Unitaria 10%]]-0.01*VENTAS[[#This Row],[Precio Venta]])</f>
        <v>4.68</v>
      </c>
      <c r="M3091" s="46"/>
      <c r="N3091" s="47" t="s">
        <v>28820</v>
      </c>
    </row>
    <row r="3092" ht="34" customHeight="1" spans="1:14">
      <c r="A3092" s="38">
        <v>45868.6238425926</v>
      </c>
      <c r="B3092" s="39"/>
      <c r="C3092" s="39"/>
      <c r="D3092" s="39"/>
      <c r="E3092" s="39" t="s">
        <v>20786</v>
      </c>
      <c r="F3092" s="41" t="s">
        <v>20783</v>
      </c>
      <c r="G3092" s="39">
        <v>1</v>
      </c>
      <c r="H3092" s="42">
        <v>30</v>
      </c>
      <c r="I3092" s="44">
        <f>VENTAS[[#This Row],[Cantidad]]*VENTAS[[#This Row],[Precio Venta]]</f>
        <v>30</v>
      </c>
      <c r="J3092" s="42">
        <f>IF(VENTAS[[#This Row],[Nombre del Gestor]]&gt;1,VENTAS[[#This Row],[Precio Venta]]*10%,0)</f>
        <v>0</v>
      </c>
      <c r="K3092" s="42">
        <f>IFERROR(VLOOKUP(VENTAS[[#This Row],[Código del producto Vendido]],STOCK[],13,FALSE),VENTAS[[#This Row],[Precio Venta]]*0.6)-VENTAS[[#This Row],[Comisión Unitaria 10%]]</f>
        <v>20.79</v>
      </c>
      <c r="L3092" s="42">
        <f>VENTAS[[#This Row],[Cantidad]]*(VENTAS[[#This Row],[Precio Venta]]-VENTAS[[#This Row],[Costo Unitario SIN Comision]]-VENTAS[[#This Row],[Comisión Unitaria 10%]]-0.01*VENTAS[[#This Row],[Precio Venta]])</f>
        <v>8.91</v>
      </c>
      <c r="M3092" s="46"/>
      <c r="N3092" s="47" t="s">
        <v>28821</v>
      </c>
    </row>
    <row r="3093" ht="34" customHeight="1" spans="1:14">
      <c r="A3093" s="38">
        <v>45868.6238425926</v>
      </c>
      <c r="B3093" s="39"/>
      <c r="C3093" s="39"/>
      <c r="D3093" s="39"/>
      <c r="E3093" s="39" t="s">
        <v>16415</v>
      </c>
      <c r="F3093" s="41" t="s">
        <v>28822</v>
      </c>
      <c r="G3093" s="39">
        <v>1</v>
      </c>
      <c r="H3093" s="42">
        <v>7</v>
      </c>
      <c r="I3093" s="44">
        <f>VENTAS[[#This Row],[Cantidad]]*VENTAS[[#This Row],[Precio Venta]]</f>
        <v>7</v>
      </c>
      <c r="J3093" s="42">
        <f>IF(VENTAS[[#This Row],[Nombre del Gestor]]&gt;1,VENTAS[[#This Row],[Precio Venta]]*10%,0)</f>
        <v>0</v>
      </c>
      <c r="K3093" s="42">
        <f>IFERROR(VLOOKUP(VENTAS[[#This Row],[Código del producto Vendido]],STOCK[],13,FALSE),VENTAS[[#This Row],[Precio Venta]]*0.6)-VENTAS[[#This Row],[Comisión Unitaria 10%]]</f>
        <v>4.95</v>
      </c>
      <c r="L3093" s="42">
        <f>VENTAS[[#This Row],[Cantidad]]*(VENTAS[[#This Row],[Precio Venta]]-VENTAS[[#This Row],[Costo Unitario SIN Comision]]-VENTAS[[#This Row],[Comisión Unitaria 10%]]-0.01*VENTAS[[#This Row],[Precio Venta]])</f>
        <v>1.98</v>
      </c>
      <c r="M3093" s="46"/>
      <c r="N3093" s="47" t="s">
        <v>28823</v>
      </c>
    </row>
    <row r="3094" ht="17" customHeight="1" spans="1:14">
      <c r="A3094" s="38">
        <v>45868.6238425926</v>
      </c>
      <c r="B3094" s="39"/>
      <c r="C3094" s="39"/>
      <c r="D3094" s="39"/>
      <c r="E3094" s="39" t="s">
        <v>28824</v>
      </c>
      <c r="F3094" s="41" t="s">
        <v>28825</v>
      </c>
      <c r="G3094" s="39">
        <v>1</v>
      </c>
      <c r="H3094" s="42">
        <v>20</v>
      </c>
      <c r="I3094" s="44">
        <f>VENTAS[[#This Row],[Cantidad]]*VENTAS[[#This Row],[Precio Venta]]</f>
        <v>20</v>
      </c>
      <c r="J3094" s="42">
        <f>IF(VENTAS[[#This Row],[Nombre del Gestor]]&gt;1,VENTAS[[#This Row],[Precio Venta]]*10%,0)</f>
        <v>0</v>
      </c>
      <c r="K3094" s="42">
        <f>IFERROR(VLOOKUP(VENTAS[[#This Row],[Código del producto Vendido]],STOCK[],13,FALSE),VENTAS[[#This Row],[Precio Venta]]*0.6)-VENTAS[[#This Row],[Comisión Unitaria 10%]]</f>
        <v>12</v>
      </c>
      <c r="L3094" s="42">
        <f>VENTAS[[#This Row],[Cantidad]]*(VENTAS[[#This Row],[Precio Venta]]-VENTAS[[#This Row],[Costo Unitario SIN Comision]]-VENTAS[[#This Row],[Comisión Unitaria 10%]]-0.01*VENTAS[[#This Row],[Precio Venta]])</f>
        <v>7.8</v>
      </c>
      <c r="M3094" s="46"/>
      <c r="N3094" s="47" t="s">
        <v>28826</v>
      </c>
    </row>
    <row r="3095" ht="34" customHeight="1" spans="1:14">
      <c r="A3095" s="38">
        <v>45868.6238425926</v>
      </c>
      <c r="B3095" s="39"/>
      <c r="C3095" s="39"/>
      <c r="D3095" s="39"/>
      <c r="E3095" s="39" t="s">
        <v>28827</v>
      </c>
      <c r="F3095" s="41" t="s">
        <v>28828</v>
      </c>
      <c r="G3095" s="39">
        <v>1</v>
      </c>
      <c r="H3095" s="42">
        <v>20</v>
      </c>
      <c r="I3095" s="44">
        <f>VENTAS[[#This Row],[Cantidad]]*VENTAS[[#This Row],[Precio Venta]]</f>
        <v>20</v>
      </c>
      <c r="J3095" s="42">
        <f>IF(VENTAS[[#This Row],[Nombre del Gestor]]&gt;1,VENTAS[[#This Row],[Precio Venta]]*10%,0)</f>
        <v>0</v>
      </c>
      <c r="K3095" s="42">
        <f>IFERROR(VLOOKUP(VENTAS[[#This Row],[Código del producto Vendido]],STOCK[],13,FALSE),VENTAS[[#This Row],[Precio Venta]]*0.6)-VENTAS[[#This Row],[Comisión Unitaria 10%]]</f>
        <v>12</v>
      </c>
      <c r="L3095" s="42">
        <f>VENTAS[[#This Row],[Cantidad]]*(VENTAS[[#This Row],[Precio Venta]]-VENTAS[[#This Row],[Costo Unitario SIN Comision]]-VENTAS[[#This Row],[Comisión Unitaria 10%]]-0.01*VENTAS[[#This Row],[Precio Venta]])</f>
        <v>7.8</v>
      </c>
      <c r="M3095" s="46"/>
      <c r="N3095" s="47" t="s">
        <v>28829</v>
      </c>
    </row>
    <row r="3096" ht="17" customHeight="1" spans="1:14">
      <c r="A3096" s="38">
        <v>45868.6238425926</v>
      </c>
      <c r="B3096" s="39"/>
      <c r="C3096" s="39"/>
      <c r="D3096" s="39"/>
      <c r="E3096" s="39" t="s">
        <v>20817</v>
      </c>
      <c r="F3096" s="41" t="s">
        <v>20818</v>
      </c>
      <c r="G3096" s="39">
        <v>1</v>
      </c>
      <c r="H3096" s="42">
        <v>25</v>
      </c>
      <c r="I3096" s="44">
        <f>VENTAS[[#This Row],[Cantidad]]*VENTAS[[#This Row],[Precio Venta]]</f>
        <v>25</v>
      </c>
      <c r="J3096" s="42">
        <f>IF(VENTAS[[#This Row],[Nombre del Gestor]]&gt;1,VENTAS[[#This Row],[Precio Venta]]*10%,0)</f>
        <v>0</v>
      </c>
      <c r="K3096" s="42">
        <f>IFERROR(VLOOKUP(VENTAS[[#This Row],[Código del producto Vendido]],STOCK[],13,FALSE),VENTAS[[#This Row],[Precio Venta]]*0.6)-VENTAS[[#This Row],[Comisión Unitaria 10%]]</f>
        <v>16.75</v>
      </c>
      <c r="L3096" s="42">
        <f>VENTAS[[#This Row],[Cantidad]]*(VENTAS[[#This Row],[Precio Venta]]-VENTAS[[#This Row],[Costo Unitario SIN Comision]]-VENTAS[[#This Row],[Comisión Unitaria 10%]]-0.01*VENTAS[[#This Row],[Precio Venta]])</f>
        <v>8</v>
      </c>
      <c r="M3096" s="46"/>
      <c r="N3096" s="47" t="s">
        <v>28830</v>
      </c>
    </row>
    <row r="3097" ht="34" customHeight="1" spans="1:14">
      <c r="A3097" s="38">
        <v>45868.6271643518</v>
      </c>
      <c r="B3097" s="39"/>
      <c r="C3097" s="39"/>
      <c r="D3097" s="39"/>
      <c r="E3097" s="39" t="s">
        <v>20993</v>
      </c>
      <c r="F3097" s="41" t="s">
        <v>20994</v>
      </c>
      <c r="G3097" s="39">
        <v>1</v>
      </c>
      <c r="H3097" s="42">
        <v>45</v>
      </c>
      <c r="I3097" s="44">
        <f>VENTAS[[#This Row],[Cantidad]]*VENTAS[[#This Row],[Precio Venta]]</f>
        <v>45</v>
      </c>
      <c r="J3097" s="42">
        <f>IF(VENTAS[[#This Row],[Nombre del Gestor]]&gt;1,VENTAS[[#This Row],[Precio Venta]]*10%,0)</f>
        <v>0</v>
      </c>
      <c r="K3097" s="42">
        <f>IFERROR(VLOOKUP(VENTAS[[#This Row],[Código del producto Vendido]],STOCK[],13,FALSE),VENTAS[[#This Row],[Precio Venta]]*0.6)-VENTAS[[#This Row],[Comisión Unitaria 10%]]</f>
        <v>34.5</v>
      </c>
      <c r="L3097" s="42">
        <f>VENTAS[[#This Row],[Cantidad]]*(VENTAS[[#This Row],[Precio Venta]]-VENTAS[[#This Row],[Costo Unitario SIN Comision]]-VENTAS[[#This Row],[Comisión Unitaria 10%]]-0.01*VENTAS[[#This Row],[Precio Venta]])</f>
        <v>10.05</v>
      </c>
      <c r="M3097" s="46"/>
      <c r="N3097" s="47" t="s">
        <v>28831</v>
      </c>
    </row>
    <row r="3098" ht="34" customHeight="1" spans="1:14">
      <c r="A3098" s="38">
        <v>45868.6271643518</v>
      </c>
      <c r="B3098" s="39"/>
      <c r="C3098" s="39"/>
      <c r="D3098" s="39"/>
      <c r="E3098" s="39" t="s">
        <v>19285</v>
      </c>
      <c r="F3098" s="41" t="s">
        <v>20650</v>
      </c>
      <c r="G3098" s="39">
        <v>1</v>
      </c>
      <c r="H3098" s="42">
        <v>40</v>
      </c>
      <c r="I3098" s="44">
        <f>VENTAS[[#This Row],[Cantidad]]*VENTAS[[#This Row],[Precio Venta]]</f>
        <v>40</v>
      </c>
      <c r="J3098" s="42">
        <f>IF(VENTAS[[#This Row],[Nombre del Gestor]]&gt;1,VENTAS[[#This Row],[Precio Venta]]*10%,0)</f>
        <v>0</v>
      </c>
      <c r="K3098" s="42">
        <f>IFERROR(VLOOKUP(VENTAS[[#This Row],[Código del producto Vendido]],STOCK[],13,FALSE),VENTAS[[#This Row],[Precio Venta]]*0.6)-VENTAS[[#This Row],[Comisión Unitaria 10%]]</f>
        <v>34</v>
      </c>
      <c r="L3098" s="42">
        <f>VENTAS[[#This Row],[Cantidad]]*(VENTAS[[#This Row],[Precio Venta]]-VENTAS[[#This Row],[Costo Unitario SIN Comision]]-VENTAS[[#This Row],[Comisión Unitaria 10%]]-0.01*VENTAS[[#This Row],[Precio Venta]])</f>
        <v>5.6</v>
      </c>
      <c r="M3098" s="46"/>
      <c r="N3098" s="47" t="s">
        <v>28832</v>
      </c>
    </row>
    <row r="3099" ht="17" customHeight="1" spans="1:14">
      <c r="A3099" s="38">
        <v>45868.7290740741</v>
      </c>
      <c r="B3099" s="39"/>
      <c r="C3099" s="39"/>
      <c r="D3099" s="39"/>
      <c r="E3099" s="39" t="s">
        <v>28833</v>
      </c>
      <c r="F3099" s="41" t="s">
        <v>25863</v>
      </c>
      <c r="G3099" s="39">
        <v>1</v>
      </c>
      <c r="H3099" s="42">
        <v>30</v>
      </c>
      <c r="I3099" s="44">
        <f>VENTAS[[#This Row],[Cantidad]]*VENTAS[[#This Row],[Precio Venta]]</f>
        <v>30</v>
      </c>
      <c r="J3099" s="42">
        <f>IF(VENTAS[[#This Row],[Nombre del Gestor]]&gt;1,VENTAS[[#This Row],[Precio Venta]]*10%,0)</f>
        <v>0</v>
      </c>
      <c r="K3099" s="42">
        <f>IFERROR(VLOOKUP(VENTAS[[#This Row],[Código del producto Vendido]],STOCK[],13,FALSE),VENTAS[[#This Row],[Precio Venta]]*0.6)-VENTAS[[#This Row],[Comisión Unitaria 10%]]</f>
        <v>18</v>
      </c>
      <c r="L3099" s="42">
        <f>VENTAS[[#This Row],[Cantidad]]*(VENTAS[[#This Row],[Precio Venta]]-VENTAS[[#This Row],[Costo Unitario SIN Comision]]-VENTAS[[#This Row],[Comisión Unitaria 10%]]-0.01*VENTAS[[#This Row],[Precio Venta]])</f>
        <v>11.7</v>
      </c>
      <c r="M3099" s="46"/>
      <c r="N3099" s="47" t="s">
        <v>28834</v>
      </c>
    </row>
    <row r="3100" ht="34" customHeight="1" spans="1:14">
      <c r="A3100" s="38">
        <v>45868.7725925926</v>
      </c>
      <c r="B3100" s="39"/>
      <c r="C3100" s="39"/>
      <c r="D3100" s="39" t="s">
        <v>25960</v>
      </c>
      <c r="E3100" s="39" t="s">
        <v>20607</v>
      </c>
      <c r="F3100" s="41" t="s">
        <v>20608</v>
      </c>
      <c r="G3100" s="39">
        <v>1</v>
      </c>
      <c r="H3100" s="42">
        <v>20</v>
      </c>
      <c r="I3100" s="44">
        <f>VENTAS[[#This Row],[Cantidad]]*VENTAS[[#This Row],[Precio Venta]]</f>
        <v>20</v>
      </c>
      <c r="J3100" s="42">
        <f>IF(VENTAS[[#This Row],[Nombre del Gestor]]&gt;1,VENTAS[[#This Row],[Precio Venta]]*10%,0)</f>
        <v>2</v>
      </c>
      <c r="K3100" s="42">
        <f>IFERROR(VLOOKUP(VENTAS[[#This Row],[Código del producto Vendido]],STOCK[],13,FALSE),VENTAS[[#This Row],[Precio Venta]]*0.6)-VENTAS[[#This Row],[Comisión Unitaria 10%]]</f>
        <v>12</v>
      </c>
      <c r="L3100" s="42">
        <f>VENTAS[[#This Row],[Cantidad]]*(VENTAS[[#This Row],[Precio Venta]]-VENTAS[[#This Row],[Costo Unitario SIN Comision]]-VENTAS[[#This Row],[Comisión Unitaria 10%]]-0.01*VENTAS[[#This Row],[Precio Venta]])</f>
        <v>5.8</v>
      </c>
      <c r="M3100" s="46"/>
      <c r="N3100" s="47" t="s">
        <v>28835</v>
      </c>
    </row>
    <row r="3101" ht="17" customHeight="1" spans="1:14">
      <c r="A3101" s="38">
        <v>45869.3950115741</v>
      </c>
      <c r="B3101" s="39"/>
      <c r="C3101" s="39"/>
      <c r="D3101" s="39" t="s">
        <v>28836</v>
      </c>
      <c r="E3101" s="39" t="s">
        <v>20995</v>
      </c>
      <c r="F3101" s="41" t="s">
        <v>20996</v>
      </c>
      <c r="G3101" s="39">
        <v>1</v>
      </c>
      <c r="H3101" s="42">
        <v>40</v>
      </c>
      <c r="I3101" s="44">
        <f>VENTAS[[#This Row],[Cantidad]]*VENTAS[[#This Row],[Precio Venta]]</f>
        <v>40</v>
      </c>
      <c r="J3101" s="42">
        <f>IF(VENTAS[[#This Row],[Nombre del Gestor]]&gt;1,VENTAS[[#This Row],[Precio Venta]]*10%,0)</f>
        <v>4</v>
      </c>
      <c r="K3101" s="42">
        <f>IFERROR(VLOOKUP(VENTAS[[#This Row],[Código del producto Vendido]],STOCK[],13,FALSE),VENTAS[[#This Row],[Precio Venta]]*0.6)-VENTAS[[#This Row],[Comisión Unitaria 10%]]</f>
        <v>30</v>
      </c>
      <c r="L3101" s="42">
        <f>VENTAS[[#This Row],[Cantidad]]*(VENTAS[[#This Row],[Precio Venta]]-VENTAS[[#This Row],[Costo Unitario SIN Comision]]-VENTAS[[#This Row],[Comisión Unitaria 10%]]-0.01*VENTAS[[#This Row],[Precio Venta]])</f>
        <v>5.6</v>
      </c>
      <c r="M3101" s="46"/>
      <c r="N3101" s="47" t="s">
        <v>28837</v>
      </c>
    </row>
    <row r="3102" ht="34" customHeight="1" spans="1:14">
      <c r="A3102" s="38">
        <v>45869.3950115741</v>
      </c>
      <c r="B3102" s="39"/>
      <c r="C3102" s="39"/>
      <c r="D3102" s="39" t="s">
        <v>28836</v>
      </c>
      <c r="E3102" s="39" t="s">
        <v>21073</v>
      </c>
      <c r="F3102" s="41" t="s">
        <v>21074</v>
      </c>
      <c r="G3102" s="39">
        <v>1</v>
      </c>
      <c r="H3102" s="42">
        <v>25</v>
      </c>
      <c r="I3102" s="44">
        <f>VENTAS[[#This Row],[Cantidad]]*VENTAS[[#This Row],[Precio Venta]]</f>
        <v>25</v>
      </c>
      <c r="J3102" s="42">
        <f>IF(VENTAS[[#This Row],[Nombre del Gestor]]&gt;1,VENTAS[[#This Row],[Precio Venta]]*10%,0)</f>
        <v>2.5</v>
      </c>
      <c r="K3102" s="42">
        <f>IFERROR(VLOOKUP(VENTAS[[#This Row],[Código del producto Vendido]],STOCK[],13,FALSE),VENTAS[[#This Row],[Precio Venta]]*0.6)-VENTAS[[#This Row],[Comisión Unitaria 10%]]</f>
        <v>12</v>
      </c>
      <c r="L3102" s="42">
        <f>VENTAS[[#This Row],[Cantidad]]*(VENTAS[[#This Row],[Precio Venta]]-VENTAS[[#This Row],[Costo Unitario SIN Comision]]-VENTAS[[#This Row],[Comisión Unitaria 10%]]-0.01*VENTAS[[#This Row],[Precio Venta]])</f>
        <v>10.25</v>
      </c>
      <c r="M3102" s="46"/>
      <c r="N3102" s="47" t="s">
        <v>28838</v>
      </c>
    </row>
    <row r="3103" ht="34" customHeight="1" spans="1:14">
      <c r="A3103" s="38">
        <v>45869.3950115741</v>
      </c>
      <c r="B3103" s="39"/>
      <c r="C3103" s="39"/>
      <c r="D3103" s="39" t="s">
        <v>28836</v>
      </c>
      <c r="E3103" s="39" t="s">
        <v>21087</v>
      </c>
      <c r="F3103" s="41" t="s">
        <v>21088</v>
      </c>
      <c r="G3103" s="39">
        <v>1</v>
      </c>
      <c r="H3103" s="42">
        <v>18</v>
      </c>
      <c r="I3103" s="44">
        <f>VENTAS[[#This Row],[Cantidad]]*VENTAS[[#This Row],[Precio Venta]]</f>
        <v>18</v>
      </c>
      <c r="J3103" s="42">
        <f>IF(VENTAS[[#This Row],[Nombre del Gestor]]&gt;1,VENTAS[[#This Row],[Precio Venta]]*10%,0)</f>
        <v>1.8</v>
      </c>
      <c r="K3103" s="42">
        <f>IFERROR(VLOOKUP(VENTAS[[#This Row],[Código del producto Vendido]],STOCK[],13,FALSE),VENTAS[[#This Row],[Precio Venta]]*0.6)-VENTAS[[#This Row],[Comisión Unitaria 10%]]</f>
        <v>12</v>
      </c>
      <c r="L3103" s="42">
        <f>VENTAS[[#This Row],[Cantidad]]*(VENTAS[[#This Row],[Precio Venta]]-VENTAS[[#This Row],[Costo Unitario SIN Comision]]-VENTAS[[#This Row],[Comisión Unitaria 10%]]-0.01*VENTAS[[#This Row],[Precio Venta]])</f>
        <v>4.02</v>
      </c>
      <c r="M3103" s="46"/>
      <c r="N3103" s="47" t="s">
        <v>28839</v>
      </c>
    </row>
    <row r="3104" ht="17" customHeight="1" spans="1:14">
      <c r="A3104" s="38">
        <v>45869.4947569444</v>
      </c>
      <c r="B3104" s="39"/>
      <c r="C3104" s="39"/>
      <c r="D3104" s="39"/>
      <c r="E3104" s="39" t="s">
        <v>20841</v>
      </c>
      <c r="F3104" s="41" t="s">
        <v>20839</v>
      </c>
      <c r="G3104" s="39">
        <v>1</v>
      </c>
      <c r="H3104" s="42">
        <v>40</v>
      </c>
      <c r="I3104" s="44">
        <f>VENTAS[[#This Row],[Cantidad]]*VENTAS[[#This Row],[Precio Venta]]</f>
        <v>40</v>
      </c>
      <c r="J3104" s="42">
        <f>IF(VENTAS[[#This Row],[Nombre del Gestor]]&gt;1,VENTAS[[#This Row],[Precio Venta]]*10%,0)</f>
        <v>0</v>
      </c>
      <c r="K3104" s="42">
        <f>IFERROR(VLOOKUP(VENTAS[[#This Row],[Código del producto Vendido]],STOCK[],13,FALSE),VENTAS[[#This Row],[Precio Venta]]*0.6)-VENTAS[[#This Row],[Comisión Unitaria 10%]]</f>
        <v>19.99</v>
      </c>
      <c r="L3104" s="42">
        <f>VENTAS[[#This Row],[Cantidad]]*(VENTAS[[#This Row],[Precio Venta]]-VENTAS[[#This Row],[Costo Unitario SIN Comision]]-VENTAS[[#This Row],[Comisión Unitaria 10%]]-0.01*VENTAS[[#This Row],[Precio Venta]])</f>
        <v>19.61</v>
      </c>
      <c r="M3104" s="46"/>
      <c r="N3104" s="47" t="s">
        <v>28840</v>
      </c>
    </row>
    <row r="3105" ht="34" customHeight="1" spans="1:14">
      <c r="A3105" s="38">
        <v>45869.5214699074</v>
      </c>
      <c r="B3105" s="39"/>
      <c r="C3105" s="39"/>
      <c r="D3105" s="39"/>
      <c r="E3105" s="39" t="s">
        <v>20861</v>
      </c>
      <c r="F3105" s="41" t="s">
        <v>20859</v>
      </c>
      <c r="G3105" s="39">
        <v>1</v>
      </c>
      <c r="H3105" s="42">
        <v>35</v>
      </c>
      <c r="I3105" s="44">
        <f>VENTAS[[#This Row],[Cantidad]]*VENTAS[[#This Row],[Precio Venta]]</f>
        <v>35</v>
      </c>
      <c r="J3105" s="42">
        <f>IF(VENTAS[[#This Row],[Nombre del Gestor]]&gt;1,VENTAS[[#This Row],[Precio Venta]]*10%,0)</f>
        <v>0</v>
      </c>
      <c r="K3105" s="42">
        <f>IFERROR(VLOOKUP(VENTAS[[#This Row],[Código del producto Vendido]],STOCK[],13,FALSE),VENTAS[[#This Row],[Precio Venta]]*0.6)-VENTAS[[#This Row],[Comisión Unitaria 10%]]</f>
        <v>24.44</v>
      </c>
      <c r="L3105" s="42">
        <f>VENTAS[[#This Row],[Cantidad]]*(VENTAS[[#This Row],[Precio Venta]]-VENTAS[[#This Row],[Costo Unitario SIN Comision]]-VENTAS[[#This Row],[Comisión Unitaria 10%]]-0.01*VENTAS[[#This Row],[Precio Venta]])</f>
        <v>10.21</v>
      </c>
      <c r="M3105" s="46"/>
      <c r="N3105" s="47" t="s">
        <v>28841</v>
      </c>
    </row>
    <row r="3106" ht="17" customHeight="1" spans="1:14">
      <c r="A3106" s="38">
        <v>45869.5214699074</v>
      </c>
      <c r="B3106" s="39"/>
      <c r="C3106" s="39"/>
      <c r="D3106" s="39"/>
      <c r="E3106" s="39" t="s">
        <v>18373</v>
      </c>
      <c r="F3106" s="41" t="s">
        <v>17100</v>
      </c>
      <c r="G3106" s="39">
        <v>1</v>
      </c>
      <c r="H3106" s="42">
        <v>30</v>
      </c>
      <c r="I3106" s="44">
        <f>VENTAS[[#This Row],[Cantidad]]*VENTAS[[#This Row],[Precio Venta]]</f>
        <v>30</v>
      </c>
      <c r="J3106" s="42">
        <f>IF(VENTAS[[#This Row],[Nombre del Gestor]]&gt;1,VENTAS[[#This Row],[Precio Venta]]*10%,0)</f>
        <v>0</v>
      </c>
      <c r="K3106" s="42">
        <f>IFERROR(VLOOKUP(VENTAS[[#This Row],[Código del producto Vendido]],STOCK[],13,FALSE),VENTAS[[#This Row],[Precio Venta]]*0.6)-VENTAS[[#This Row],[Comisión Unitaria 10%]]</f>
        <v>14.5</v>
      </c>
      <c r="L3106" s="42">
        <f>VENTAS[[#This Row],[Cantidad]]*(VENTAS[[#This Row],[Precio Venta]]-VENTAS[[#This Row],[Costo Unitario SIN Comision]]-VENTAS[[#This Row],[Comisión Unitaria 10%]]-0.01*VENTAS[[#This Row],[Precio Venta]])</f>
        <v>15.2</v>
      </c>
      <c r="M3106" s="46"/>
      <c r="N3106" s="47" t="s">
        <v>28842</v>
      </c>
    </row>
    <row r="3107" ht="34" customHeight="1" spans="1:14">
      <c r="A3107" s="38">
        <v>45869.5214699074</v>
      </c>
      <c r="B3107" s="39"/>
      <c r="C3107" s="39"/>
      <c r="D3107" s="39"/>
      <c r="E3107" s="39" t="s">
        <v>28843</v>
      </c>
      <c r="F3107" s="41" t="s">
        <v>28844</v>
      </c>
      <c r="G3107" s="39">
        <v>1</v>
      </c>
      <c r="H3107" s="42">
        <v>30</v>
      </c>
      <c r="I3107" s="44">
        <f>VENTAS[[#This Row],[Cantidad]]*VENTAS[[#This Row],[Precio Venta]]</f>
        <v>30</v>
      </c>
      <c r="J3107" s="42">
        <f>IF(VENTAS[[#This Row],[Nombre del Gestor]]&gt;1,VENTAS[[#This Row],[Precio Venta]]*10%,0)</f>
        <v>0</v>
      </c>
      <c r="K3107" s="42">
        <f>IFERROR(VLOOKUP(VENTAS[[#This Row],[Código del producto Vendido]],STOCK[],13,FALSE),VENTAS[[#This Row],[Precio Venta]]*0.6)-VENTAS[[#This Row],[Comisión Unitaria 10%]]</f>
        <v>18</v>
      </c>
      <c r="L3107" s="42">
        <f>VENTAS[[#This Row],[Cantidad]]*(VENTAS[[#This Row],[Precio Venta]]-VENTAS[[#This Row],[Costo Unitario SIN Comision]]-VENTAS[[#This Row],[Comisión Unitaria 10%]]-0.01*VENTAS[[#This Row],[Precio Venta]])</f>
        <v>11.7</v>
      </c>
      <c r="M3107" s="46"/>
      <c r="N3107" s="47" t="s">
        <v>28845</v>
      </c>
    </row>
    <row r="3108" ht="34" customHeight="1" spans="1:14">
      <c r="A3108" s="38">
        <v>45869.5225462963</v>
      </c>
      <c r="B3108" s="39"/>
      <c r="C3108" s="39"/>
      <c r="D3108" s="39" t="s">
        <v>28846</v>
      </c>
      <c r="E3108" s="39" t="s">
        <v>28847</v>
      </c>
      <c r="F3108" s="41" t="s">
        <v>21539</v>
      </c>
      <c r="G3108" s="39">
        <v>1</v>
      </c>
      <c r="H3108" s="42">
        <v>28</v>
      </c>
      <c r="I3108" s="44">
        <f>VENTAS[[#This Row],[Cantidad]]*VENTAS[[#This Row],[Precio Venta]]</f>
        <v>28</v>
      </c>
      <c r="J3108" s="42">
        <f>IF(VENTAS[[#This Row],[Nombre del Gestor]]&gt;1,VENTAS[[#This Row],[Precio Venta]]*10%,0)</f>
        <v>2.8</v>
      </c>
      <c r="K3108" s="42">
        <f>IFERROR(VLOOKUP(VENTAS[[#This Row],[Código del producto Vendido]],STOCK[],13,FALSE),VENTAS[[#This Row],[Precio Venta]]*0.6)-VENTAS[[#This Row],[Comisión Unitaria 10%]]</f>
        <v>14</v>
      </c>
      <c r="L3108" s="42">
        <f>VENTAS[[#This Row],[Cantidad]]*(VENTAS[[#This Row],[Precio Venta]]-VENTAS[[#This Row],[Costo Unitario SIN Comision]]-VENTAS[[#This Row],[Comisión Unitaria 10%]]-0.01*VENTAS[[#This Row],[Precio Venta]])</f>
        <v>10.92</v>
      </c>
      <c r="M3108" s="46"/>
      <c r="N3108" s="47" t="s">
        <v>28848</v>
      </c>
    </row>
    <row r="3109" ht="17" customHeight="1" spans="1:14">
      <c r="A3109" s="38">
        <v>45869.5225462963</v>
      </c>
      <c r="B3109" s="39"/>
      <c r="C3109" s="39"/>
      <c r="D3109" s="39" t="s">
        <v>28846</v>
      </c>
      <c r="E3109" s="39" t="s">
        <v>21550</v>
      </c>
      <c r="F3109" s="41" t="s">
        <v>20868</v>
      </c>
      <c r="G3109" s="39">
        <v>1</v>
      </c>
      <c r="H3109" s="42">
        <v>35</v>
      </c>
      <c r="I3109" s="44">
        <f>VENTAS[[#This Row],[Cantidad]]*VENTAS[[#This Row],[Precio Venta]]</f>
        <v>35</v>
      </c>
      <c r="J3109" s="42">
        <f>IF(VENTAS[[#This Row],[Nombre del Gestor]]&gt;1,VENTAS[[#This Row],[Precio Venta]]*10%,0)</f>
        <v>3.5</v>
      </c>
      <c r="K3109" s="42">
        <f>IFERROR(VLOOKUP(VENTAS[[#This Row],[Código del producto Vendido]],STOCK[],13,FALSE),VENTAS[[#This Row],[Precio Venta]]*0.6)-VENTAS[[#This Row],[Comisión Unitaria 10%]]</f>
        <v>8.97</v>
      </c>
      <c r="L3109" s="42">
        <f>VENTAS[[#This Row],[Cantidad]]*(VENTAS[[#This Row],[Precio Venta]]-VENTAS[[#This Row],[Costo Unitario SIN Comision]]-VENTAS[[#This Row],[Comisión Unitaria 10%]]-0.01*VENTAS[[#This Row],[Precio Venta]])</f>
        <v>22.18</v>
      </c>
      <c r="M3109" s="46"/>
      <c r="N3109" s="47" t="s">
        <v>28849</v>
      </c>
    </row>
    <row r="3110" ht="34" customHeight="1" spans="1:14">
      <c r="A3110" s="38">
        <v>45869.5225462963</v>
      </c>
      <c r="B3110" s="39"/>
      <c r="C3110" s="39"/>
      <c r="D3110" s="39" t="s">
        <v>28846</v>
      </c>
      <c r="E3110" s="39" t="s">
        <v>20861</v>
      </c>
      <c r="F3110" s="41" t="s">
        <v>20859</v>
      </c>
      <c r="G3110" s="39">
        <v>1</v>
      </c>
      <c r="H3110" s="42">
        <v>35</v>
      </c>
      <c r="I3110" s="44">
        <f>VENTAS[[#This Row],[Cantidad]]*VENTAS[[#This Row],[Precio Venta]]</f>
        <v>35</v>
      </c>
      <c r="J3110" s="42">
        <f>IF(VENTAS[[#This Row],[Nombre del Gestor]]&gt;1,VENTAS[[#This Row],[Precio Venta]]*10%,0)</f>
        <v>3.5</v>
      </c>
      <c r="K3110" s="42">
        <f>IFERROR(VLOOKUP(VENTAS[[#This Row],[Código del producto Vendido]],STOCK[],13,FALSE),VENTAS[[#This Row],[Precio Venta]]*0.6)-VENTAS[[#This Row],[Comisión Unitaria 10%]]</f>
        <v>20.94</v>
      </c>
      <c r="L3110" s="42">
        <f>VENTAS[[#This Row],[Cantidad]]*(VENTAS[[#This Row],[Precio Venta]]-VENTAS[[#This Row],[Costo Unitario SIN Comision]]-VENTAS[[#This Row],[Comisión Unitaria 10%]]-0.01*VENTAS[[#This Row],[Precio Venta]])</f>
        <v>10.21</v>
      </c>
      <c r="M3110" s="46"/>
      <c r="N3110" s="47" t="s">
        <v>28850</v>
      </c>
    </row>
    <row r="3111" ht="17" customHeight="1" spans="1:14">
      <c r="A3111" s="38">
        <v>45869.5225462963</v>
      </c>
      <c r="B3111" s="39"/>
      <c r="C3111" s="39"/>
      <c r="D3111" s="39" t="s">
        <v>28846</v>
      </c>
      <c r="E3111" s="39" t="s">
        <v>16949</v>
      </c>
      <c r="F3111" s="41" t="s">
        <v>16950</v>
      </c>
      <c r="G3111" s="39">
        <v>1</v>
      </c>
      <c r="H3111" s="42">
        <v>18</v>
      </c>
      <c r="I3111" s="44">
        <f>VENTAS[[#This Row],[Cantidad]]*VENTAS[[#This Row],[Precio Venta]]</f>
        <v>18</v>
      </c>
      <c r="J3111" s="42">
        <f>IF(VENTAS[[#This Row],[Nombre del Gestor]]&gt;1,VENTAS[[#This Row],[Precio Venta]]*10%,0)</f>
        <v>1.8</v>
      </c>
      <c r="K3111" s="42">
        <f>IFERROR(VLOOKUP(VENTAS[[#This Row],[Código del producto Vendido]],STOCK[],13,FALSE),VENTAS[[#This Row],[Precio Venta]]*0.6)-VENTAS[[#This Row],[Comisión Unitaria 10%]]</f>
        <v>9</v>
      </c>
      <c r="L3111" s="42">
        <f>VENTAS[[#This Row],[Cantidad]]*(VENTAS[[#This Row],[Precio Venta]]-VENTAS[[#This Row],[Costo Unitario SIN Comision]]-VENTAS[[#This Row],[Comisión Unitaria 10%]]-0.01*VENTAS[[#This Row],[Precio Venta]])</f>
        <v>7.02</v>
      </c>
      <c r="M3111" s="46"/>
      <c r="N3111" s="47" t="s">
        <v>28851</v>
      </c>
    </row>
    <row r="3112" ht="34" customHeight="1" spans="1:14">
      <c r="A3112" s="38">
        <v>45869.5674652778</v>
      </c>
      <c r="B3112" s="39"/>
      <c r="C3112" s="39"/>
      <c r="D3112" s="39" t="s">
        <v>25960</v>
      </c>
      <c r="E3112" s="39" t="s">
        <v>28084</v>
      </c>
      <c r="F3112" s="41" t="s">
        <v>28085</v>
      </c>
      <c r="G3112" s="39">
        <v>1</v>
      </c>
      <c r="H3112" s="42">
        <v>22</v>
      </c>
      <c r="I3112" s="44">
        <f>VENTAS[[#This Row],[Cantidad]]*VENTAS[[#This Row],[Precio Venta]]</f>
        <v>22</v>
      </c>
      <c r="J3112" s="42">
        <f>IF(VENTAS[[#This Row],[Nombre del Gestor]]&gt;1,VENTAS[[#This Row],[Precio Venta]]*10%,0)</f>
        <v>2.2</v>
      </c>
      <c r="K3112" s="42">
        <f>IFERROR(VLOOKUP(VENTAS[[#This Row],[Código del producto Vendido]],STOCK[],13,FALSE),VENTAS[[#This Row],[Precio Venta]]*0.6)-VENTAS[[#This Row],[Comisión Unitaria 10%]]</f>
        <v>11</v>
      </c>
      <c r="L3112" s="42">
        <f>VENTAS[[#This Row],[Cantidad]]*(VENTAS[[#This Row],[Precio Venta]]-VENTAS[[#This Row],[Costo Unitario SIN Comision]]-VENTAS[[#This Row],[Comisión Unitaria 10%]]-0.01*VENTAS[[#This Row],[Precio Venta]])</f>
        <v>8.58</v>
      </c>
      <c r="M3112" s="46"/>
      <c r="N3112" s="47" t="s">
        <v>28852</v>
      </c>
    </row>
    <row r="3113" ht="34" customHeight="1" spans="1:14">
      <c r="A3113" s="38">
        <v>45869.5786111111</v>
      </c>
      <c r="B3113" s="39"/>
      <c r="C3113" s="39"/>
      <c r="D3113" s="39"/>
      <c r="E3113" s="39" t="s">
        <v>28853</v>
      </c>
      <c r="F3113" s="41" t="s">
        <v>28854</v>
      </c>
      <c r="G3113" s="39">
        <v>1</v>
      </c>
      <c r="H3113" s="42">
        <v>35</v>
      </c>
      <c r="I3113" s="44">
        <f>VENTAS[[#This Row],[Cantidad]]*VENTAS[[#This Row],[Precio Venta]]</f>
        <v>35</v>
      </c>
      <c r="J3113" s="42">
        <f>IF(VENTAS[[#This Row],[Nombre del Gestor]]&gt;1,VENTAS[[#This Row],[Precio Venta]]*10%,0)</f>
        <v>0</v>
      </c>
      <c r="K3113" s="42">
        <f>IFERROR(VLOOKUP(VENTAS[[#This Row],[Código del producto Vendido]],STOCK[],13,FALSE),VENTAS[[#This Row],[Precio Venta]]*0.6)-VENTAS[[#This Row],[Comisión Unitaria 10%]]</f>
        <v>21</v>
      </c>
      <c r="L3113" s="42">
        <f>VENTAS[[#This Row],[Cantidad]]*(VENTAS[[#This Row],[Precio Venta]]-VENTAS[[#This Row],[Costo Unitario SIN Comision]]-VENTAS[[#This Row],[Comisión Unitaria 10%]]-0.01*VENTAS[[#This Row],[Precio Venta]])</f>
        <v>13.65</v>
      </c>
      <c r="M3113" s="46"/>
      <c r="N3113" s="47" t="s">
        <v>28855</v>
      </c>
    </row>
    <row r="3114" ht="17" customHeight="1" spans="1:14">
      <c r="A3114" s="38">
        <v>45869.5786111111</v>
      </c>
      <c r="B3114" s="39"/>
      <c r="C3114" s="39"/>
      <c r="D3114" s="39"/>
      <c r="E3114" s="39" t="s">
        <v>20813</v>
      </c>
      <c r="F3114" s="41" t="s">
        <v>20814</v>
      </c>
      <c r="G3114" s="39">
        <v>1</v>
      </c>
      <c r="H3114" s="42">
        <v>20</v>
      </c>
      <c r="I3114" s="44">
        <f>VENTAS[[#This Row],[Cantidad]]*VENTAS[[#This Row],[Precio Venta]]</f>
        <v>20</v>
      </c>
      <c r="J3114" s="42">
        <f>IF(VENTAS[[#This Row],[Nombre del Gestor]]&gt;1,VENTAS[[#This Row],[Precio Venta]]*10%,0)</f>
        <v>0</v>
      </c>
      <c r="K3114" s="42">
        <f>IFERROR(VLOOKUP(VENTAS[[#This Row],[Código del producto Vendido]],STOCK[],13,FALSE),VENTAS[[#This Row],[Precio Venta]]*0.6)-VENTAS[[#This Row],[Comisión Unitaria 10%]]</f>
        <v>12.5</v>
      </c>
      <c r="L3114" s="42">
        <f>VENTAS[[#This Row],[Cantidad]]*(VENTAS[[#This Row],[Precio Venta]]-VENTAS[[#This Row],[Costo Unitario SIN Comision]]-VENTAS[[#This Row],[Comisión Unitaria 10%]]-0.01*VENTAS[[#This Row],[Precio Venta]])</f>
        <v>7.3</v>
      </c>
      <c r="M3114" s="46"/>
      <c r="N3114" s="47" t="s">
        <v>28856</v>
      </c>
    </row>
    <row r="3115" ht="34" customHeight="1" spans="1:14">
      <c r="A3115" s="38">
        <v>45869.6494907407</v>
      </c>
      <c r="B3115" s="39"/>
      <c r="C3115" s="39"/>
      <c r="D3115" s="39" t="s">
        <v>25960</v>
      </c>
      <c r="E3115" s="39" t="s">
        <v>28857</v>
      </c>
      <c r="F3115" s="41" t="s">
        <v>28858</v>
      </c>
      <c r="G3115" s="39">
        <v>1</v>
      </c>
      <c r="H3115" s="42">
        <v>35</v>
      </c>
      <c r="I3115" s="44">
        <f>VENTAS[[#This Row],[Cantidad]]*VENTAS[[#This Row],[Precio Venta]]</f>
        <v>35</v>
      </c>
      <c r="J3115" s="42">
        <f>IF(VENTAS[[#This Row],[Nombre del Gestor]]&gt;1,VENTAS[[#This Row],[Precio Venta]]*10%,0)</f>
        <v>3.5</v>
      </c>
      <c r="K3115" s="42">
        <f>IFERROR(VLOOKUP(VENTAS[[#This Row],[Código del producto Vendido]],STOCK[],13,FALSE),VENTAS[[#This Row],[Precio Venta]]*0.6)-VENTAS[[#This Row],[Comisión Unitaria 10%]]</f>
        <v>17.5</v>
      </c>
      <c r="L3115" s="42">
        <f>VENTAS[[#This Row],[Cantidad]]*(VENTAS[[#This Row],[Precio Venta]]-VENTAS[[#This Row],[Costo Unitario SIN Comision]]-VENTAS[[#This Row],[Comisión Unitaria 10%]]-0.01*VENTAS[[#This Row],[Precio Venta]])</f>
        <v>13.65</v>
      </c>
      <c r="M3115" s="46"/>
      <c r="N3115" s="47" t="s">
        <v>28859</v>
      </c>
    </row>
    <row r="3116" ht="17" customHeight="1" spans="1:14">
      <c r="A3116" s="38">
        <v>45869.6494907407</v>
      </c>
      <c r="B3116" s="39"/>
      <c r="C3116" s="39"/>
      <c r="D3116" s="39" t="s">
        <v>25960</v>
      </c>
      <c r="E3116" s="39" t="s">
        <v>28860</v>
      </c>
      <c r="F3116" s="41" t="s">
        <v>28861</v>
      </c>
      <c r="G3116" s="39">
        <v>1</v>
      </c>
      <c r="H3116" s="42">
        <v>20</v>
      </c>
      <c r="I3116" s="44">
        <f>VENTAS[[#This Row],[Cantidad]]*VENTAS[[#This Row],[Precio Venta]]</f>
        <v>20</v>
      </c>
      <c r="J3116" s="42">
        <f>IF(VENTAS[[#This Row],[Nombre del Gestor]]&gt;1,VENTAS[[#This Row],[Precio Venta]]*10%,0)</f>
        <v>2</v>
      </c>
      <c r="K3116" s="42">
        <f>IFERROR(VLOOKUP(VENTAS[[#This Row],[Código del producto Vendido]],STOCK[],13,FALSE),VENTAS[[#This Row],[Precio Venta]]*0.6)-VENTAS[[#This Row],[Comisión Unitaria 10%]]</f>
        <v>10</v>
      </c>
      <c r="L3116" s="42">
        <f>VENTAS[[#This Row],[Cantidad]]*(VENTAS[[#This Row],[Precio Venta]]-VENTAS[[#This Row],[Costo Unitario SIN Comision]]-VENTAS[[#This Row],[Comisión Unitaria 10%]]-0.01*VENTAS[[#This Row],[Precio Venta]])</f>
        <v>7.8</v>
      </c>
      <c r="M3116" s="46"/>
      <c r="N3116" s="47" t="s">
        <v>28862</v>
      </c>
    </row>
    <row r="3117" ht="34" customHeight="1" spans="1:14">
      <c r="A3117" s="38">
        <v>45869.6494907407</v>
      </c>
      <c r="B3117" s="39"/>
      <c r="C3117" s="39"/>
      <c r="D3117" s="39" t="s">
        <v>25960</v>
      </c>
      <c r="E3117" s="39" t="s">
        <v>28453</v>
      </c>
      <c r="F3117" s="41" t="s">
        <v>28454</v>
      </c>
      <c r="G3117" s="39">
        <v>1</v>
      </c>
      <c r="H3117" s="42">
        <v>18</v>
      </c>
      <c r="I3117" s="44">
        <f>VENTAS[[#This Row],[Cantidad]]*VENTAS[[#This Row],[Precio Venta]]</f>
        <v>18</v>
      </c>
      <c r="J3117" s="42">
        <f>IF(VENTAS[[#This Row],[Nombre del Gestor]]&gt;1,VENTAS[[#This Row],[Precio Venta]]*10%,0)</f>
        <v>1.8</v>
      </c>
      <c r="K3117" s="42">
        <f>IFERROR(VLOOKUP(VENTAS[[#This Row],[Código del producto Vendido]],STOCK[],13,FALSE),VENTAS[[#This Row],[Precio Venta]]*0.6)-VENTAS[[#This Row],[Comisión Unitaria 10%]]</f>
        <v>9</v>
      </c>
      <c r="L3117" s="42">
        <f>VENTAS[[#This Row],[Cantidad]]*(VENTAS[[#This Row],[Precio Venta]]-VENTAS[[#This Row],[Costo Unitario SIN Comision]]-VENTAS[[#This Row],[Comisión Unitaria 10%]]-0.01*VENTAS[[#This Row],[Precio Venta]])</f>
        <v>7.02</v>
      </c>
      <c r="M3117" s="46"/>
      <c r="N3117" s="47" t="s">
        <v>28863</v>
      </c>
    </row>
    <row r="3118" ht="34" customHeight="1" spans="1:14">
      <c r="A3118" s="38">
        <v>45869.6494907407</v>
      </c>
      <c r="B3118" s="39"/>
      <c r="C3118" s="39"/>
      <c r="D3118" s="39" t="s">
        <v>25960</v>
      </c>
      <c r="E3118" s="39" t="s">
        <v>20850</v>
      </c>
      <c r="F3118" s="41" t="s">
        <v>20851</v>
      </c>
      <c r="G3118" s="39">
        <v>1</v>
      </c>
      <c r="H3118" s="42">
        <v>35</v>
      </c>
      <c r="I3118" s="44">
        <f>VENTAS[[#This Row],[Cantidad]]*VENTAS[[#This Row],[Precio Venta]]</f>
        <v>35</v>
      </c>
      <c r="J3118" s="42">
        <f>IF(VENTAS[[#This Row],[Nombre del Gestor]]&gt;1,VENTAS[[#This Row],[Precio Venta]]*10%,0)</f>
        <v>3.5</v>
      </c>
      <c r="K3118" s="42">
        <f>IFERROR(VLOOKUP(VENTAS[[#This Row],[Código del producto Vendido]],STOCK[],13,FALSE),VENTAS[[#This Row],[Precio Venta]]*0.6)-VENTAS[[#This Row],[Comisión Unitaria 10%]]</f>
        <v>15.96</v>
      </c>
      <c r="L3118" s="42">
        <f>VENTAS[[#This Row],[Cantidad]]*(VENTAS[[#This Row],[Precio Venta]]-VENTAS[[#This Row],[Costo Unitario SIN Comision]]-VENTAS[[#This Row],[Comisión Unitaria 10%]]-0.01*VENTAS[[#This Row],[Precio Venta]])</f>
        <v>15.19</v>
      </c>
      <c r="M3118" s="46"/>
      <c r="N3118" s="47" t="s">
        <v>28864</v>
      </c>
    </row>
    <row r="3119" ht="17" customHeight="1" spans="1:14">
      <c r="A3119" s="38">
        <v>45869.7254398148</v>
      </c>
      <c r="B3119" s="39"/>
      <c r="C3119" s="39"/>
      <c r="D3119" s="39" t="s">
        <v>23259</v>
      </c>
      <c r="E3119" s="39" t="s">
        <v>20455</v>
      </c>
      <c r="F3119" s="41" t="s">
        <v>20454</v>
      </c>
      <c r="G3119" s="39">
        <v>1</v>
      </c>
      <c r="H3119" s="42">
        <v>35</v>
      </c>
      <c r="I3119" s="44">
        <f>VENTAS[[#This Row],[Cantidad]]*VENTAS[[#This Row],[Precio Venta]]</f>
        <v>35</v>
      </c>
      <c r="J3119" s="42">
        <f>IF(VENTAS[[#This Row],[Nombre del Gestor]]&gt;1,VENTAS[[#This Row],[Precio Venta]]*10%,0)</f>
        <v>3.5</v>
      </c>
      <c r="K3119" s="42">
        <f>IFERROR(VLOOKUP(VENTAS[[#This Row],[Código del producto Vendido]],STOCK[],13,FALSE),VENTAS[[#This Row],[Precio Venta]]*0.6)-VENTAS[[#This Row],[Comisión Unitaria 10%]]</f>
        <v>12</v>
      </c>
      <c r="L3119" s="42">
        <f>VENTAS[[#This Row],[Cantidad]]*(VENTAS[[#This Row],[Precio Venta]]-VENTAS[[#This Row],[Costo Unitario SIN Comision]]-VENTAS[[#This Row],[Comisión Unitaria 10%]]-0.01*VENTAS[[#This Row],[Precio Venta]])</f>
        <v>19.15</v>
      </c>
      <c r="M3119" s="46"/>
      <c r="N3119" s="47" t="s">
        <v>28865</v>
      </c>
    </row>
    <row r="3120" ht="34" customHeight="1" spans="1:14">
      <c r="A3120" s="38">
        <v>45869.7353125</v>
      </c>
      <c r="B3120" s="39"/>
      <c r="C3120" s="39"/>
      <c r="D3120" s="39" t="s">
        <v>28675</v>
      </c>
      <c r="E3120" s="39" t="s">
        <v>20896</v>
      </c>
      <c r="F3120" s="41" t="s">
        <v>20897</v>
      </c>
      <c r="G3120" s="39">
        <v>1</v>
      </c>
      <c r="H3120" s="42">
        <v>30</v>
      </c>
      <c r="I3120" s="44">
        <f>VENTAS[[#This Row],[Cantidad]]*VENTAS[[#This Row],[Precio Venta]]</f>
        <v>30</v>
      </c>
      <c r="J3120" s="42">
        <f>IF(VENTAS[[#This Row],[Nombre del Gestor]]&gt;1,VENTAS[[#This Row],[Precio Venta]]*10%,0)</f>
        <v>3</v>
      </c>
      <c r="K3120" s="42">
        <f>IFERROR(VLOOKUP(VENTAS[[#This Row],[Código del producto Vendido]],STOCK[],13,FALSE),VENTAS[[#This Row],[Precio Venta]]*0.6)-VENTAS[[#This Row],[Comisión Unitaria 10%]]</f>
        <v>14.95</v>
      </c>
      <c r="L3120" s="42">
        <f>VENTAS[[#This Row],[Cantidad]]*(VENTAS[[#This Row],[Precio Venta]]-VENTAS[[#This Row],[Costo Unitario SIN Comision]]-VENTAS[[#This Row],[Comisión Unitaria 10%]]-0.01*VENTAS[[#This Row],[Precio Venta]])</f>
        <v>11.75</v>
      </c>
      <c r="M3120" s="46"/>
      <c r="N3120" s="47" t="s">
        <v>28866</v>
      </c>
    </row>
    <row r="3121" ht="17" customHeight="1" spans="1:14">
      <c r="A3121" s="38">
        <v>45869.7353125</v>
      </c>
      <c r="B3121" s="39"/>
      <c r="C3121" s="39"/>
      <c r="D3121" s="39" t="s">
        <v>28675</v>
      </c>
      <c r="E3121" s="39" t="s">
        <v>28867</v>
      </c>
      <c r="F3121" s="41" t="s">
        <v>28868</v>
      </c>
      <c r="G3121" s="39">
        <v>1</v>
      </c>
      <c r="H3121" s="42">
        <v>35</v>
      </c>
      <c r="I3121" s="44">
        <f>VENTAS[[#This Row],[Cantidad]]*VENTAS[[#This Row],[Precio Venta]]</f>
        <v>35</v>
      </c>
      <c r="J3121" s="42">
        <f>IF(VENTAS[[#This Row],[Nombre del Gestor]]&gt;1,VENTAS[[#This Row],[Precio Venta]]*10%,0)</f>
        <v>3.5</v>
      </c>
      <c r="K3121" s="42">
        <f>IFERROR(VLOOKUP(VENTAS[[#This Row],[Código del producto Vendido]],STOCK[],13,FALSE),VENTAS[[#This Row],[Precio Venta]]*0.6)-VENTAS[[#This Row],[Comisión Unitaria 10%]]</f>
        <v>17.5</v>
      </c>
      <c r="L3121" s="42">
        <f>VENTAS[[#This Row],[Cantidad]]*(VENTAS[[#This Row],[Precio Venta]]-VENTAS[[#This Row],[Costo Unitario SIN Comision]]-VENTAS[[#This Row],[Comisión Unitaria 10%]]-0.01*VENTAS[[#This Row],[Precio Venta]])</f>
        <v>13.65</v>
      </c>
      <c r="M3121" s="46"/>
      <c r="N3121" s="47" t="s">
        <v>28869</v>
      </c>
    </row>
    <row r="3122" ht="34" customHeight="1" spans="1:14">
      <c r="A3122" s="38">
        <v>45869.7353125</v>
      </c>
      <c r="B3122" s="39"/>
      <c r="C3122" s="39"/>
      <c r="D3122" s="39" t="s">
        <v>28675</v>
      </c>
      <c r="E3122" s="39" t="s">
        <v>21007</v>
      </c>
      <c r="F3122" s="41" t="s">
        <v>21009</v>
      </c>
      <c r="G3122" s="39">
        <v>1</v>
      </c>
      <c r="H3122" s="42">
        <v>20</v>
      </c>
      <c r="I3122" s="44">
        <f>VENTAS[[#This Row],[Cantidad]]*VENTAS[[#This Row],[Precio Venta]]</f>
        <v>20</v>
      </c>
      <c r="J3122" s="42">
        <f>IF(VENTAS[[#This Row],[Nombre del Gestor]]&gt;1,VENTAS[[#This Row],[Precio Venta]]*10%,0)</f>
        <v>2</v>
      </c>
      <c r="K3122" s="42">
        <f>IFERROR(VLOOKUP(VENTAS[[#This Row],[Código del producto Vendido]],STOCK[],13,FALSE),VENTAS[[#This Row],[Precio Venta]]*0.6)-VENTAS[[#This Row],[Comisión Unitaria 10%]]</f>
        <v>12</v>
      </c>
      <c r="L3122" s="42">
        <f>VENTAS[[#This Row],[Cantidad]]*(VENTAS[[#This Row],[Precio Venta]]-VENTAS[[#This Row],[Costo Unitario SIN Comision]]-VENTAS[[#This Row],[Comisión Unitaria 10%]]-0.01*VENTAS[[#This Row],[Precio Venta]])</f>
        <v>5.8</v>
      </c>
      <c r="M3122" s="46"/>
      <c r="N3122" s="47" t="s">
        <v>28870</v>
      </c>
    </row>
    <row r="3123" ht="34" customHeight="1" spans="1:14">
      <c r="A3123" s="38">
        <v>45869.7353125</v>
      </c>
      <c r="B3123" s="39"/>
      <c r="C3123" s="39"/>
      <c r="D3123" s="39" t="s">
        <v>28675</v>
      </c>
      <c r="E3123" s="39" t="s">
        <v>21817</v>
      </c>
      <c r="F3123" s="41" t="s">
        <v>20612</v>
      </c>
      <c r="G3123" s="39">
        <v>1</v>
      </c>
      <c r="H3123" s="42">
        <v>18</v>
      </c>
      <c r="I3123" s="44">
        <f>VENTAS[[#This Row],[Cantidad]]*VENTAS[[#This Row],[Precio Venta]]</f>
        <v>18</v>
      </c>
      <c r="J3123" s="42">
        <f>IF(VENTAS[[#This Row],[Nombre del Gestor]]&gt;1,VENTAS[[#This Row],[Precio Venta]]*10%,0)</f>
        <v>1.8</v>
      </c>
      <c r="K3123" s="42">
        <f>IFERROR(VLOOKUP(VENTAS[[#This Row],[Código del producto Vendido]],STOCK[],13,FALSE),VENTAS[[#This Row],[Precio Venta]]*0.6)-VENTAS[[#This Row],[Comisión Unitaria 10%]]</f>
        <v>11</v>
      </c>
      <c r="L3123" s="42">
        <f>VENTAS[[#This Row],[Cantidad]]*(VENTAS[[#This Row],[Precio Venta]]-VENTAS[[#This Row],[Costo Unitario SIN Comision]]-VENTAS[[#This Row],[Comisión Unitaria 10%]]-0.01*VENTAS[[#This Row],[Precio Venta]])</f>
        <v>5.02</v>
      </c>
      <c r="M3123" s="46"/>
      <c r="N3123" s="47" t="s">
        <v>28871</v>
      </c>
    </row>
    <row r="3124" ht="17" customHeight="1" spans="1:14">
      <c r="A3124" s="38">
        <v>45869.7353125</v>
      </c>
      <c r="B3124" s="39"/>
      <c r="C3124" s="39"/>
      <c r="D3124" s="39" t="s">
        <v>28675</v>
      </c>
      <c r="E3124" s="39" t="s">
        <v>27578</v>
      </c>
      <c r="F3124" s="41" t="s">
        <v>28872</v>
      </c>
      <c r="G3124" s="39">
        <v>1</v>
      </c>
      <c r="H3124" s="42">
        <v>30</v>
      </c>
      <c r="I3124" s="44">
        <f>VENTAS[[#This Row],[Cantidad]]*VENTAS[[#This Row],[Precio Venta]]</f>
        <v>30</v>
      </c>
      <c r="J3124" s="42">
        <f>IF(VENTAS[[#This Row],[Nombre del Gestor]]&gt;1,VENTAS[[#This Row],[Precio Venta]]*10%,0)</f>
        <v>3</v>
      </c>
      <c r="K3124" s="42">
        <f>IFERROR(VLOOKUP(VENTAS[[#This Row],[Código del producto Vendido]],STOCK[],13,FALSE),VENTAS[[#This Row],[Precio Venta]]*0.6)-VENTAS[[#This Row],[Comisión Unitaria 10%]]</f>
        <v>15</v>
      </c>
      <c r="L3124" s="42">
        <f>VENTAS[[#This Row],[Cantidad]]*(VENTAS[[#This Row],[Precio Venta]]-VENTAS[[#This Row],[Costo Unitario SIN Comision]]-VENTAS[[#This Row],[Comisión Unitaria 10%]]-0.01*VENTAS[[#This Row],[Precio Venta]])</f>
        <v>11.7</v>
      </c>
      <c r="M3124" s="46"/>
      <c r="N3124" s="47" t="s">
        <v>28873</v>
      </c>
    </row>
    <row r="3125" ht="34" customHeight="1" spans="1:14">
      <c r="A3125" s="38">
        <v>45869.7353125</v>
      </c>
      <c r="B3125" s="39"/>
      <c r="C3125" s="39"/>
      <c r="D3125" s="39" t="s">
        <v>28675</v>
      </c>
      <c r="E3125" s="39" t="s">
        <v>20462</v>
      </c>
      <c r="F3125" s="41" t="s">
        <v>20463</v>
      </c>
      <c r="G3125" s="39">
        <v>1</v>
      </c>
      <c r="H3125" s="42">
        <v>30</v>
      </c>
      <c r="I3125" s="44">
        <f>VENTAS[[#This Row],[Cantidad]]*VENTAS[[#This Row],[Precio Venta]]</f>
        <v>30</v>
      </c>
      <c r="J3125" s="42">
        <f>IF(VENTAS[[#This Row],[Nombre del Gestor]]&gt;1,VENTAS[[#This Row],[Precio Venta]]*10%,0)</f>
        <v>3</v>
      </c>
      <c r="K3125" s="42">
        <f>IFERROR(VLOOKUP(VENTAS[[#This Row],[Código del producto Vendido]],STOCK[],13,FALSE),VENTAS[[#This Row],[Precio Venta]]*0.6)-VENTAS[[#This Row],[Comisión Unitaria 10%]]</f>
        <v>12</v>
      </c>
      <c r="L3125" s="42">
        <f>VENTAS[[#This Row],[Cantidad]]*(VENTAS[[#This Row],[Precio Venta]]-VENTAS[[#This Row],[Costo Unitario SIN Comision]]-VENTAS[[#This Row],[Comisión Unitaria 10%]]-0.01*VENTAS[[#This Row],[Precio Venta]])</f>
        <v>14.7</v>
      </c>
      <c r="M3125" s="46"/>
      <c r="N3125" s="47" t="s">
        <v>28874</v>
      </c>
    </row>
    <row r="3126" ht="17" customHeight="1" spans="1:14">
      <c r="A3126" s="38">
        <v>45869.7353125</v>
      </c>
      <c r="B3126" s="39"/>
      <c r="C3126" s="39"/>
      <c r="D3126" s="39" t="s">
        <v>28675</v>
      </c>
      <c r="E3126" s="39" t="s">
        <v>28875</v>
      </c>
      <c r="F3126" s="41" t="s">
        <v>28876</v>
      </c>
      <c r="G3126" s="39">
        <v>1</v>
      </c>
      <c r="H3126" s="42">
        <v>35</v>
      </c>
      <c r="I3126" s="44">
        <f>VENTAS[[#This Row],[Cantidad]]*VENTAS[[#This Row],[Precio Venta]]</f>
        <v>35</v>
      </c>
      <c r="J3126" s="42">
        <f>IF(VENTAS[[#This Row],[Nombre del Gestor]]&gt;1,VENTAS[[#This Row],[Precio Venta]]*10%,0)</f>
        <v>3.5</v>
      </c>
      <c r="K3126" s="42">
        <f>IFERROR(VLOOKUP(VENTAS[[#This Row],[Código del producto Vendido]],STOCK[],13,FALSE),VENTAS[[#This Row],[Precio Venta]]*0.6)-VENTAS[[#This Row],[Comisión Unitaria 10%]]</f>
        <v>17.5</v>
      </c>
      <c r="L3126" s="42">
        <f>VENTAS[[#This Row],[Cantidad]]*(VENTAS[[#This Row],[Precio Venta]]-VENTAS[[#This Row],[Costo Unitario SIN Comision]]-VENTAS[[#This Row],[Comisión Unitaria 10%]]-0.01*VENTAS[[#This Row],[Precio Venta]])</f>
        <v>13.65</v>
      </c>
      <c r="M3126" s="46"/>
      <c r="N3126" s="47" t="s">
        <v>28877</v>
      </c>
    </row>
    <row r="3127" ht="34" customHeight="1" spans="1:14">
      <c r="A3127" s="38">
        <v>45869.7353125</v>
      </c>
      <c r="B3127" s="39"/>
      <c r="C3127" s="39"/>
      <c r="D3127" s="39" t="s">
        <v>28675</v>
      </c>
      <c r="E3127" s="39" t="s">
        <v>19918</v>
      </c>
      <c r="F3127" s="41" t="s">
        <v>28878</v>
      </c>
      <c r="G3127" s="39">
        <v>1</v>
      </c>
      <c r="H3127" s="42">
        <v>35</v>
      </c>
      <c r="I3127" s="44">
        <f>VENTAS[[#This Row],[Cantidad]]*VENTAS[[#This Row],[Precio Venta]]</f>
        <v>35</v>
      </c>
      <c r="J3127" s="42">
        <f>IF(VENTAS[[#This Row],[Nombre del Gestor]]&gt;1,VENTAS[[#This Row],[Precio Venta]]*10%,0)</f>
        <v>3.5</v>
      </c>
      <c r="K3127" s="42">
        <f>IFERROR(VLOOKUP(VENTAS[[#This Row],[Código del producto Vendido]],STOCK[],13,FALSE),VENTAS[[#This Row],[Precio Venta]]*0.6)-VENTAS[[#This Row],[Comisión Unitaria 10%]]</f>
        <v>12</v>
      </c>
      <c r="L3127" s="42">
        <f>VENTAS[[#This Row],[Cantidad]]*(VENTAS[[#This Row],[Precio Venta]]-VENTAS[[#This Row],[Costo Unitario SIN Comision]]-VENTAS[[#This Row],[Comisión Unitaria 10%]]-0.01*VENTAS[[#This Row],[Precio Venta]])</f>
        <v>19.15</v>
      </c>
      <c r="M3127" s="46"/>
      <c r="N3127" s="47" t="s">
        <v>28879</v>
      </c>
    </row>
    <row r="3128" ht="34" customHeight="1" spans="1:14">
      <c r="A3128" s="38">
        <v>45870.486087963</v>
      </c>
      <c r="B3128" s="39"/>
      <c r="C3128" s="39"/>
      <c r="D3128" s="39"/>
      <c r="E3128" s="39" t="s">
        <v>28880</v>
      </c>
      <c r="F3128" s="41" t="s">
        <v>28881</v>
      </c>
      <c r="G3128" s="39">
        <v>1</v>
      </c>
      <c r="H3128" s="42">
        <v>30</v>
      </c>
      <c r="I3128" s="44">
        <f>VENTAS[[#This Row],[Cantidad]]*VENTAS[[#This Row],[Precio Venta]]</f>
        <v>30</v>
      </c>
      <c r="J3128" s="42">
        <f>IF(VENTAS[[#This Row],[Nombre del Gestor]]&gt;1,VENTAS[[#This Row],[Precio Venta]]*10%,0)</f>
        <v>0</v>
      </c>
      <c r="K3128" s="42">
        <f>IFERROR(VLOOKUP(VENTAS[[#This Row],[Código del producto Vendido]],STOCK[],13,FALSE),VENTAS[[#This Row],[Precio Venta]]*0.6)-VENTAS[[#This Row],[Comisión Unitaria 10%]]</f>
        <v>18</v>
      </c>
      <c r="L3128" s="42">
        <f>VENTAS[[#This Row],[Cantidad]]*(VENTAS[[#This Row],[Precio Venta]]-VENTAS[[#This Row],[Costo Unitario SIN Comision]]-VENTAS[[#This Row],[Comisión Unitaria 10%]]-0.01*VENTAS[[#This Row],[Precio Venta]])</f>
        <v>11.7</v>
      </c>
      <c r="M3128" s="46"/>
      <c r="N3128" s="47" t="s">
        <v>28882</v>
      </c>
    </row>
    <row r="3129" ht="17" customHeight="1" spans="1:14">
      <c r="A3129" s="38">
        <v>45870.486087963</v>
      </c>
      <c r="B3129" s="39"/>
      <c r="C3129" s="39"/>
      <c r="D3129" s="39"/>
      <c r="E3129" s="39" t="s">
        <v>28883</v>
      </c>
      <c r="F3129" s="41" t="s">
        <v>28884</v>
      </c>
      <c r="G3129" s="39">
        <v>1</v>
      </c>
      <c r="H3129" s="42">
        <v>20</v>
      </c>
      <c r="I3129" s="44">
        <f>VENTAS[[#This Row],[Cantidad]]*VENTAS[[#This Row],[Precio Venta]]</f>
        <v>20</v>
      </c>
      <c r="J3129" s="42">
        <f>IF(VENTAS[[#This Row],[Nombre del Gestor]]&gt;1,VENTAS[[#This Row],[Precio Venta]]*10%,0)</f>
        <v>0</v>
      </c>
      <c r="K3129" s="42">
        <f>IFERROR(VLOOKUP(VENTAS[[#This Row],[Código del producto Vendido]],STOCK[],13,FALSE),VENTAS[[#This Row],[Precio Venta]]*0.6)-VENTAS[[#This Row],[Comisión Unitaria 10%]]</f>
        <v>12</v>
      </c>
      <c r="L3129" s="42">
        <f>VENTAS[[#This Row],[Cantidad]]*(VENTAS[[#This Row],[Precio Venta]]-VENTAS[[#This Row],[Costo Unitario SIN Comision]]-VENTAS[[#This Row],[Comisión Unitaria 10%]]-0.01*VENTAS[[#This Row],[Precio Venta]])</f>
        <v>7.8</v>
      </c>
      <c r="M3129" s="46"/>
      <c r="N3129" s="47" t="s">
        <v>28885</v>
      </c>
    </row>
    <row r="3130" ht="34" customHeight="1" spans="1:14">
      <c r="A3130" s="38">
        <v>45870.5431134259</v>
      </c>
      <c r="B3130" s="39"/>
      <c r="C3130" s="39"/>
      <c r="D3130" s="39"/>
      <c r="E3130" s="39" t="s">
        <v>21035</v>
      </c>
      <c r="F3130" s="41" t="s">
        <v>21036</v>
      </c>
      <c r="G3130" s="39">
        <v>1</v>
      </c>
      <c r="H3130" s="42">
        <v>30</v>
      </c>
      <c r="I3130" s="44">
        <f>VENTAS[[#This Row],[Cantidad]]*VENTAS[[#This Row],[Precio Venta]]</f>
        <v>30</v>
      </c>
      <c r="J3130" s="42">
        <f>IF(VENTAS[[#This Row],[Nombre del Gestor]]&gt;1,VENTAS[[#This Row],[Precio Venta]]*10%,0)</f>
        <v>0</v>
      </c>
      <c r="K3130" s="42">
        <f>IFERROR(VLOOKUP(VENTAS[[#This Row],[Código del producto Vendido]],STOCK[],13,FALSE),VENTAS[[#This Row],[Precio Venta]]*0.6)-VENTAS[[#This Row],[Comisión Unitaria 10%]]</f>
        <v>15</v>
      </c>
      <c r="L3130" s="42">
        <f>VENTAS[[#This Row],[Cantidad]]*(VENTAS[[#This Row],[Precio Venta]]-VENTAS[[#This Row],[Costo Unitario SIN Comision]]-VENTAS[[#This Row],[Comisión Unitaria 10%]]-0.01*VENTAS[[#This Row],[Precio Venta]])</f>
        <v>14.7</v>
      </c>
      <c r="M3130" s="46"/>
      <c r="N3130" s="47" t="s">
        <v>28886</v>
      </c>
    </row>
    <row r="3131" ht="17" customHeight="1" spans="1:14">
      <c r="A3131" s="38">
        <v>45870.5431134259</v>
      </c>
      <c r="B3131" s="39"/>
      <c r="C3131" s="39"/>
      <c r="D3131" s="39"/>
      <c r="E3131" s="39" t="s">
        <v>28887</v>
      </c>
      <c r="F3131" s="41" t="s">
        <v>28888</v>
      </c>
      <c r="G3131" s="39">
        <v>1</v>
      </c>
      <c r="H3131" s="42">
        <v>28</v>
      </c>
      <c r="I3131" s="44">
        <f>VENTAS[[#This Row],[Cantidad]]*VENTAS[[#This Row],[Precio Venta]]</f>
        <v>28</v>
      </c>
      <c r="J3131" s="42">
        <f>IF(VENTAS[[#This Row],[Nombre del Gestor]]&gt;1,VENTAS[[#This Row],[Precio Venta]]*10%,0)</f>
        <v>0</v>
      </c>
      <c r="K3131" s="42">
        <f>IFERROR(VLOOKUP(VENTAS[[#This Row],[Código del producto Vendido]],STOCK[],13,FALSE),VENTAS[[#This Row],[Precio Venta]]*0.6)-VENTAS[[#This Row],[Comisión Unitaria 10%]]</f>
        <v>16.8</v>
      </c>
      <c r="L3131" s="42">
        <f>VENTAS[[#This Row],[Cantidad]]*(VENTAS[[#This Row],[Precio Venta]]-VENTAS[[#This Row],[Costo Unitario SIN Comision]]-VENTAS[[#This Row],[Comisión Unitaria 10%]]-0.01*VENTAS[[#This Row],[Precio Venta]])</f>
        <v>10.92</v>
      </c>
      <c r="M3131" s="46"/>
      <c r="N3131" s="47" t="s">
        <v>28889</v>
      </c>
    </row>
    <row r="3132" ht="34" customHeight="1" spans="1:14">
      <c r="A3132" s="38">
        <v>45870.5480439815</v>
      </c>
      <c r="B3132" s="39"/>
      <c r="C3132" s="39"/>
      <c r="D3132" s="39"/>
      <c r="E3132" s="39" t="s">
        <v>28890</v>
      </c>
      <c r="F3132" s="41" t="s">
        <v>28355</v>
      </c>
      <c r="G3132" s="39">
        <v>1</v>
      </c>
      <c r="H3132" s="42">
        <v>12</v>
      </c>
      <c r="I3132" s="44">
        <f>VENTAS[[#This Row],[Cantidad]]*VENTAS[[#This Row],[Precio Venta]]</f>
        <v>12</v>
      </c>
      <c r="J3132" s="42">
        <f>IF(VENTAS[[#This Row],[Nombre del Gestor]]&gt;1,VENTAS[[#This Row],[Precio Venta]]*10%,0)</f>
        <v>0</v>
      </c>
      <c r="K3132" s="42">
        <f>IFERROR(VLOOKUP(VENTAS[[#This Row],[Código del producto Vendido]],STOCK[],13,FALSE),VENTAS[[#This Row],[Precio Venta]]*0.6)-VENTAS[[#This Row],[Comisión Unitaria 10%]]</f>
        <v>7.2</v>
      </c>
      <c r="L3132" s="42">
        <f>VENTAS[[#This Row],[Cantidad]]*(VENTAS[[#This Row],[Precio Venta]]-VENTAS[[#This Row],[Costo Unitario SIN Comision]]-VENTAS[[#This Row],[Comisión Unitaria 10%]]-0.01*VENTAS[[#This Row],[Precio Venta]])</f>
        <v>4.68</v>
      </c>
      <c r="M3132" s="46"/>
      <c r="N3132" s="47" t="s">
        <v>28891</v>
      </c>
    </row>
    <row r="3133" ht="34" customHeight="1" spans="1:14">
      <c r="A3133" s="38">
        <v>45870.6308680556</v>
      </c>
      <c r="B3133" s="39"/>
      <c r="C3133" s="39"/>
      <c r="D3133" s="39"/>
      <c r="E3133" s="39" t="s">
        <v>21043</v>
      </c>
      <c r="F3133" s="41" t="s">
        <v>21044</v>
      </c>
      <c r="G3133" s="39">
        <v>1</v>
      </c>
      <c r="H3133" s="42">
        <v>28</v>
      </c>
      <c r="I3133" s="44">
        <f>VENTAS[[#This Row],[Cantidad]]*VENTAS[[#This Row],[Precio Venta]]</f>
        <v>28</v>
      </c>
      <c r="J3133" s="42">
        <f>IF(VENTAS[[#This Row],[Nombre del Gestor]]&gt;1,VENTAS[[#This Row],[Precio Venta]]*10%,0)</f>
        <v>0</v>
      </c>
      <c r="K3133" s="42">
        <f>IFERROR(VLOOKUP(VENTAS[[#This Row],[Código del producto Vendido]],STOCK[],13,FALSE),VENTAS[[#This Row],[Precio Venta]]*0.6)-VENTAS[[#This Row],[Comisión Unitaria 10%]]</f>
        <v>14.8</v>
      </c>
      <c r="L3133" s="42">
        <f>VENTAS[[#This Row],[Cantidad]]*(VENTAS[[#This Row],[Precio Venta]]-VENTAS[[#This Row],[Costo Unitario SIN Comision]]-VENTAS[[#This Row],[Comisión Unitaria 10%]]-0.01*VENTAS[[#This Row],[Precio Venta]])</f>
        <v>12.92</v>
      </c>
      <c r="M3133" s="46"/>
      <c r="N3133" s="47" t="s">
        <v>28892</v>
      </c>
    </row>
    <row r="3134" ht="17" customHeight="1" spans="1:14">
      <c r="A3134" s="38">
        <v>45870.7192708333</v>
      </c>
      <c r="B3134" s="39"/>
      <c r="C3134" s="39"/>
      <c r="D3134" s="39" t="s">
        <v>28008</v>
      </c>
      <c r="E3134" s="39" t="s">
        <v>28893</v>
      </c>
      <c r="F3134" s="41" t="s">
        <v>28894</v>
      </c>
      <c r="G3134" s="39">
        <v>1</v>
      </c>
      <c r="H3134" s="42">
        <v>25</v>
      </c>
      <c r="I3134" s="44">
        <f>VENTAS[[#This Row],[Cantidad]]*VENTAS[[#This Row],[Precio Venta]]</f>
        <v>25</v>
      </c>
      <c r="J3134" s="42">
        <f>IF(VENTAS[[#This Row],[Nombre del Gestor]]&gt;1,VENTAS[[#This Row],[Precio Venta]]*10%,0)</f>
        <v>2.5</v>
      </c>
      <c r="K3134" s="42">
        <f>IFERROR(VLOOKUP(VENTAS[[#This Row],[Código del producto Vendido]],STOCK[],13,FALSE),VENTAS[[#This Row],[Precio Venta]]*0.6)-VENTAS[[#This Row],[Comisión Unitaria 10%]]</f>
        <v>12.5</v>
      </c>
      <c r="L3134" s="42">
        <f>VENTAS[[#This Row],[Cantidad]]*(VENTAS[[#This Row],[Precio Venta]]-VENTAS[[#This Row],[Costo Unitario SIN Comision]]-VENTAS[[#This Row],[Comisión Unitaria 10%]]-0.01*VENTAS[[#This Row],[Precio Venta]])</f>
        <v>9.75</v>
      </c>
      <c r="M3134" s="46"/>
      <c r="N3134" s="47" t="s">
        <v>28895</v>
      </c>
    </row>
    <row r="3135" ht="34" customHeight="1" spans="1:14">
      <c r="A3135" s="38">
        <v>45870.7192708333</v>
      </c>
      <c r="B3135" s="39"/>
      <c r="C3135" s="39"/>
      <c r="D3135" s="39" t="s">
        <v>28008</v>
      </c>
      <c r="E3135" s="39" t="s">
        <v>18407</v>
      </c>
      <c r="F3135" s="41" t="s">
        <v>28896</v>
      </c>
      <c r="G3135" s="39">
        <v>1</v>
      </c>
      <c r="H3135" s="42">
        <v>15</v>
      </c>
      <c r="I3135" s="44">
        <f>VENTAS[[#This Row],[Cantidad]]*VENTAS[[#This Row],[Precio Venta]]</f>
        <v>15</v>
      </c>
      <c r="J3135" s="42">
        <f>IF(VENTAS[[#This Row],[Nombre del Gestor]]&gt;1,VENTAS[[#This Row],[Precio Venta]]*10%,0)</f>
        <v>1.5</v>
      </c>
      <c r="K3135" s="42">
        <f>IFERROR(VLOOKUP(VENTAS[[#This Row],[Código del producto Vendido]],STOCK[],13,FALSE),VENTAS[[#This Row],[Precio Venta]]*0.6)-VENTAS[[#This Row],[Comisión Unitaria 10%]]</f>
        <v>12</v>
      </c>
      <c r="L3135" s="42">
        <f>VENTAS[[#This Row],[Cantidad]]*(VENTAS[[#This Row],[Precio Venta]]-VENTAS[[#This Row],[Costo Unitario SIN Comision]]-VENTAS[[#This Row],[Comisión Unitaria 10%]]-0.01*VENTAS[[#This Row],[Precio Venta]])</f>
        <v>1.35</v>
      </c>
      <c r="M3135" s="46"/>
      <c r="N3135" s="47" t="s">
        <v>28897</v>
      </c>
    </row>
    <row r="3136" ht="17" customHeight="1" spans="1:14">
      <c r="A3136" s="38">
        <v>45870.7349305555</v>
      </c>
      <c r="B3136" s="39"/>
      <c r="C3136" s="39"/>
      <c r="D3136" s="39"/>
      <c r="E3136" s="39" t="s">
        <v>28371</v>
      </c>
      <c r="F3136" s="41" t="s">
        <v>27985</v>
      </c>
      <c r="G3136" s="39">
        <v>1</v>
      </c>
      <c r="H3136" s="42">
        <v>25</v>
      </c>
      <c r="I3136" s="44">
        <f>VENTAS[[#This Row],[Cantidad]]*VENTAS[[#This Row],[Precio Venta]]</f>
        <v>25</v>
      </c>
      <c r="J3136" s="42">
        <f>IF(VENTAS[[#This Row],[Nombre del Gestor]]&gt;1,VENTAS[[#This Row],[Precio Venta]]*10%,0)</f>
        <v>0</v>
      </c>
      <c r="K3136" s="42">
        <f>IFERROR(VLOOKUP(VENTAS[[#This Row],[Código del producto Vendido]],STOCK[],13,FALSE),VENTAS[[#This Row],[Precio Venta]]*0.6)-VENTAS[[#This Row],[Comisión Unitaria 10%]]</f>
        <v>15</v>
      </c>
      <c r="L3136" s="42">
        <f>VENTAS[[#This Row],[Cantidad]]*(VENTAS[[#This Row],[Precio Venta]]-VENTAS[[#This Row],[Costo Unitario SIN Comision]]-VENTAS[[#This Row],[Comisión Unitaria 10%]]-0.01*VENTAS[[#This Row],[Precio Venta]])</f>
        <v>9.75</v>
      </c>
      <c r="M3136" s="46"/>
      <c r="N3136" s="47" t="s">
        <v>28898</v>
      </c>
    </row>
    <row r="3137" ht="34" customHeight="1" spans="1:14">
      <c r="A3137" s="38">
        <v>45870.7349305555</v>
      </c>
      <c r="B3137" s="39"/>
      <c r="C3137" s="39"/>
      <c r="D3137" s="39"/>
      <c r="E3137" s="39" t="s">
        <v>20878</v>
      </c>
      <c r="F3137" s="41" t="s">
        <v>20879</v>
      </c>
      <c r="G3137" s="39">
        <v>1</v>
      </c>
      <c r="H3137" s="42">
        <v>20</v>
      </c>
      <c r="I3137" s="44">
        <f>VENTAS[[#This Row],[Cantidad]]*VENTAS[[#This Row],[Precio Venta]]</f>
        <v>20</v>
      </c>
      <c r="J3137" s="42">
        <f>IF(VENTAS[[#This Row],[Nombre del Gestor]]&gt;1,VENTAS[[#This Row],[Precio Venta]]*10%,0)</f>
        <v>0</v>
      </c>
      <c r="K3137" s="42">
        <f>IFERROR(VLOOKUP(VENTAS[[#This Row],[Código del producto Vendido]],STOCK[],13,FALSE),VENTAS[[#This Row],[Precio Venta]]*0.6)-VENTAS[[#This Row],[Comisión Unitaria 10%]]</f>
        <v>11</v>
      </c>
      <c r="L3137" s="42">
        <f>VENTAS[[#This Row],[Cantidad]]*(VENTAS[[#This Row],[Precio Venta]]-VENTAS[[#This Row],[Costo Unitario SIN Comision]]-VENTAS[[#This Row],[Comisión Unitaria 10%]]-0.01*VENTAS[[#This Row],[Precio Venta]])</f>
        <v>8.8</v>
      </c>
      <c r="M3137" s="46"/>
      <c r="N3137" s="47" t="s">
        <v>28899</v>
      </c>
    </row>
    <row r="3138" ht="34" customHeight="1" spans="1:14">
      <c r="A3138" s="38">
        <v>45871.4461805555</v>
      </c>
      <c r="B3138" s="39"/>
      <c r="C3138" s="39"/>
      <c r="D3138" s="39"/>
      <c r="E3138" s="39" t="s">
        <v>18994</v>
      </c>
      <c r="F3138" s="41" t="s">
        <v>28900</v>
      </c>
      <c r="G3138" s="39">
        <v>1</v>
      </c>
      <c r="H3138" s="42">
        <v>40</v>
      </c>
      <c r="I3138" s="44">
        <f>VENTAS[[#This Row],[Cantidad]]*VENTAS[[#This Row],[Precio Venta]]</f>
        <v>40</v>
      </c>
      <c r="J3138" s="42">
        <f>IF(VENTAS[[#This Row],[Nombre del Gestor]]&gt;1,VENTAS[[#This Row],[Precio Venta]]*10%,0)</f>
        <v>0</v>
      </c>
      <c r="K3138" s="42">
        <f>IFERROR(VLOOKUP(VENTAS[[#This Row],[Código del producto Vendido]],STOCK[],13,FALSE),VENTAS[[#This Row],[Precio Venta]]*0.6)-VENTAS[[#This Row],[Comisión Unitaria 10%]]</f>
        <v>16</v>
      </c>
      <c r="L3138" s="42">
        <f>VENTAS[[#This Row],[Cantidad]]*(VENTAS[[#This Row],[Precio Venta]]-VENTAS[[#This Row],[Costo Unitario SIN Comision]]-VENTAS[[#This Row],[Comisión Unitaria 10%]]-0.01*VENTAS[[#This Row],[Precio Venta]])</f>
        <v>23.6</v>
      </c>
      <c r="M3138" s="46"/>
      <c r="N3138" s="47" t="s">
        <v>28901</v>
      </c>
    </row>
    <row r="3139" ht="17" customHeight="1" spans="1:14">
      <c r="A3139" s="38">
        <v>45871.4461805555</v>
      </c>
      <c r="B3139" s="39"/>
      <c r="C3139" s="39"/>
      <c r="D3139" s="39"/>
      <c r="E3139" s="39" t="s">
        <v>20813</v>
      </c>
      <c r="F3139" s="41" t="s">
        <v>20814</v>
      </c>
      <c r="G3139" s="39">
        <v>1</v>
      </c>
      <c r="H3139" s="42">
        <v>20</v>
      </c>
      <c r="I3139" s="44">
        <f>VENTAS[[#This Row],[Cantidad]]*VENTAS[[#This Row],[Precio Venta]]</f>
        <v>20</v>
      </c>
      <c r="J3139" s="42">
        <f>IF(VENTAS[[#This Row],[Nombre del Gestor]]&gt;1,VENTAS[[#This Row],[Precio Venta]]*10%,0)</f>
        <v>0</v>
      </c>
      <c r="K3139" s="42">
        <f>IFERROR(VLOOKUP(VENTAS[[#This Row],[Código del producto Vendido]],STOCK[],13,FALSE),VENTAS[[#This Row],[Precio Venta]]*0.6)-VENTAS[[#This Row],[Comisión Unitaria 10%]]</f>
        <v>12.5</v>
      </c>
      <c r="L3139" s="42">
        <f>VENTAS[[#This Row],[Cantidad]]*(VENTAS[[#This Row],[Precio Venta]]-VENTAS[[#This Row],[Costo Unitario SIN Comision]]-VENTAS[[#This Row],[Comisión Unitaria 10%]]-0.01*VENTAS[[#This Row],[Precio Venta]])</f>
        <v>7.3</v>
      </c>
      <c r="M3139" s="46"/>
      <c r="N3139" s="47" t="s">
        <v>28902</v>
      </c>
    </row>
    <row r="3140" ht="34" customHeight="1" spans="1:14">
      <c r="A3140" s="38">
        <v>45871.4461805555</v>
      </c>
      <c r="B3140" s="39"/>
      <c r="C3140" s="39"/>
      <c r="D3140" s="39"/>
      <c r="E3140" s="39" t="s">
        <v>20780</v>
      </c>
      <c r="F3140" s="41" t="s">
        <v>20779</v>
      </c>
      <c r="G3140" s="39">
        <v>1</v>
      </c>
      <c r="H3140" s="42">
        <v>30</v>
      </c>
      <c r="I3140" s="44">
        <f>VENTAS[[#This Row],[Cantidad]]*VENTAS[[#This Row],[Precio Venta]]</f>
        <v>30</v>
      </c>
      <c r="J3140" s="42">
        <f>IF(VENTAS[[#This Row],[Nombre del Gestor]]&gt;1,VENTAS[[#This Row],[Precio Venta]]*10%,0)</f>
        <v>0</v>
      </c>
      <c r="K3140" s="42">
        <f>IFERROR(VLOOKUP(VENTAS[[#This Row],[Código del producto Vendido]],STOCK[],13,FALSE),VENTAS[[#This Row],[Precio Venta]]*0.6)-VENTAS[[#This Row],[Comisión Unitaria 10%]]</f>
        <v>20.95</v>
      </c>
      <c r="L3140" s="42">
        <f>VENTAS[[#This Row],[Cantidad]]*(VENTAS[[#This Row],[Precio Venta]]-VENTAS[[#This Row],[Costo Unitario SIN Comision]]-VENTAS[[#This Row],[Comisión Unitaria 10%]]-0.01*VENTAS[[#This Row],[Precio Venta]])</f>
        <v>8.75</v>
      </c>
      <c r="M3140" s="46"/>
      <c r="N3140" s="47" t="s">
        <v>28903</v>
      </c>
    </row>
    <row r="3141" ht="17" customHeight="1" spans="1:14">
      <c r="A3141" s="38">
        <v>45871.4461805555</v>
      </c>
      <c r="B3141" s="39"/>
      <c r="C3141" s="39"/>
      <c r="D3141" s="39"/>
      <c r="E3141" s="39" t="s">
        <v>21047</v>
      </c>
      <c r="F3141" s="41" t="s">
        <v>21049</v>
      </c>
      <c r="G3141" s="39">
        <v>1</v>
      </c>
      <c r="H3141" s="42">
        <v>35</v>
      </c>
      <c r="I3141" s="44">
        <f>VENTAS[[#This Row],[Cantidad]]*VENTAS[[#This Row],[Precio Venta]]</f>
        <v>35</v>
      </c>
      <c r="J3141" s="42">
        <f>IF(VENTAS[[#This Row],[Nombre del Gestor]]&gt;1,VENTAS[[#This Row],[Precio Venta]]*10%,0)</f>
        <v>0</v>
      </c>
      <c r="K3141" s="42">
        <f>IFERROR(VLOOKUP(VENTAS[[#This Row],[Código del producto Vendido]],STOCK[],13,FALSE),VENTAS[[#This Row],[Precio Venta]]*0.6)-VENTAS[[#This Row],[Comisión Unitaria 10%]]</f>
        <v>15.5</v>
      </c>
      <c r="L3141" s="42">
        <f>VENTAS[[#This Row],[Cantidad]]*(VENTAS[[#This Row],[Precio Venta]]-VENTAS[[#This Row],[Costo Unitario SIN Comision]]-VENTAS[[#This Row],[Comisión Unitaria 10%]]-0.01*VENTAS[[#This Row],[Precio Venta]])</f>
        <v>19.15</v>
      </c>
      <c r="M3141" s="46"/>
      <c r="N3141" s="47" t="s">
        <v>28904</v>
      </c>
    </row>
    <row r="3142" ht="34" customHeight="1" spans="1:14">
      <c r="A3142" s="38">
        <v>45871.4461805555</v>
      </c>
      <c r="B3142" s="39"/>
      <c r="C3142" s="39"/>
      <c r="D3142" s="39"/>
      <c r="E3142" s="39" t="s">
        <v>28905</v>
      </c>
      <c r="F3142" s="41" t="s">
        <v>28906</v>
      </c>
      <c r="G3142" s="39">
        <v>1</v>
      </c>
      <c r="H3142" s="42">
        <v>18</v>
      </c>
      <c r="I3142" s="44">
        <f>VENTAS[[#This Row],[Cantidad]]*VENTAS[[#This Row],[Precio Venta]]</f>
        <v>18</v>
      </c>
      <c r="J3142" s="42">
        <f>IF(VENTAS[[#This Row],[Nombre del Gestor]]&gt;1,VENTAS[[#This Row],[Precio Venta]]*10%,0)</f>
        <v>0</v>
      </c>
      <c r="K3142" s="42">
        <f>IFERROR(VLOOKUP(VENTAS[[#This Row],[Código del producto Vendido]],STOCK[],13,FALSE),VENTAS[[#This Row],[Precio Venta]]*0.6)-VENTAS[[#This Row],[Comisión Unitaria 10%]]</f>
        <v>10.8</v>
      </c>
      <c r="L3142" s="42">
        <f>VENTAS[[#This Row],[Cantidad]]*(VENTAS[[#This Row],[Precio Venta]]-VENTAS[[#This Row],[Costo Unitario SIN Comision]]-VENTAS[[#This Row],[Comisión Unitaria 10%]]-0.01*VENTAS[[#This Row],[Precio Venta]])</f>
        <v>7.02</v>
      </c>
      <c r="M3142" s="46"/>
      <c r="N3142" s="47" t="s">
        <v>28907</v>
      </c>
    </row>
    <row r="3143" ht="34" customHeight="1" spans="1:14">
      <c r="A3143" s="38">
        <v>45871.4461805555</v>
      </c>
      <c r="B3143" s="39"/>
      <c r="C3143" s="39"/>
      <c r="D3143" s="39"/>
      <c r="E3143" s="39" t="s">
        <v>28908</v>
      </c>
      <c r="F3143" s="41" t="s">
        <v>28909</v>
      </c>
      <c r="G3143" s="39">
        <v>1</v>
      </c>
      <c r="H3143" s="42">
        <v>25</v>
      </c>
      <c r="I3143" s="44">
        <f>VENTAS[[#This Row],[Cantidad]]*VENTAS[[#This Row],[Precio Venta]]</f>
        <v>25</v>
      </c>
      <c r="J3143" s="42">
        <f>IF(VENTAS[[#This Row],[Nombre del Gestor]]&gt;1,VENTAS[[#This Row],[Precio Venta]]*10%,0)</f>
        <v>0</v>
      </c>
      <c r="K3143" s="42">
        <f>IFERROR(VLOOKUP(VENTAS[[#This Row],[Código del producto Vendido]],STOCK[],13,FALSE),VENTAS[[#This Row],[Precio Venta]]*0.6)-VENTAS[[#This Row],[Comisión Unitaria 10%]]</f>
        <v>15</v>
      </c>
      <c r="L3143" s="42">
        <f>VENTAS[[#This Row],[Cantidad]]*(VENTAS[[#This Row],[Precio Venta]]-VENTAS[[#This Row],[Costo Unitario SIN Comision]]-VENTAS[[#This Row],[Comisión Unitaria 10%]]-0.01*VENTAS[[#This Row],[Precio Venta]])</f>
        <v>9.75</v>
      </c>
      <c r="M3143" s="46"/>
      <c r="N3143" s="47" t="s">
        <v>28910</v>
      </c>
    </row>
    <row r="3144" ht="17" customHeight="1" spans="1:14">
      <c r="A3144" s="38">
        <v>45871.4461805555</v>
      </c>
      <c r="B3144" s="39"/>
      <c r="C3144" s="39"/>
      <c r="D3144" s="39"/>
      <c r="E3144" s="39" t="s">
        <v>19753</v>
      </c>
      <c r="F3144" s="41" t="s">
        <v>28911</v>
      </c>
      <c r="G3144" s="39">
        <v>1</v>
      </c>
      <c r="H3144" s="42">
        <v>25</v>
      </c>
      <c r="I3144" s="44">
        <f>VENTAS[[#This Row],[Cantidad]]*VENTAS[[#This Row],[Precio Venta]]</f>
        <v>25</v>
      </c>
      <c r="J3144" s="42">
        <f>IF(VENTAS[[#This Row],[Nombre del Gestor]]&gt;1,VENTAS[[#This Row],[Precio Venta]]*10%,0)</f>
        <v>0</v>
      </c>
      <c r="K3144" s="42">
        <f>IFERROR(VLOOKUP(VENTAS[[#This Row],[Código del producto Vendido]],STOCK[],13,FALSE),VENTAS[[#This Row],[Precio Venta]]*0.6)-VENTAS[[#This Row],[Comisión Unitaria 10%]]</f>
        <v>14.5</v>
      </c>
      <c r="L3144" s="42">
        <f>VENTAS[[#This Row],[Cantidad]]*(VENTAS[[#This Row],[Precio Venta]]-VENTAS[[#This Row],[Costo Unitario SIN Comision]]-VENTAS[[#This Row],[Comisión Unitaria 10%]]-0.01*VENTAS[[#This Row],[Precio Venta]])</f>
        <v>10.25</v>
      </c>
      <c r="M3144" s="46"/>
      <c r="N3144" s="47" t="s">
        <v>28912</v>
      </c>
    </row>
    <row r="3145" ht="34" customHeight="1" spans="1:14">
      <c r="A3145" s="38">
        <v>45871.5009722222</v>
      </c>
      <c r="B3145" s="39"/>
      <c r="C3145" s="39"/>
      <c r="D3145" s="39" t="s">
        <v>23259</v>
      </c>
      <c r="E3145" s="39" t="s">
        <v>21061</v>
      </c>
      <c r="F3145" s="41" t="s">
        <v>21062</v>
      </c>
      <c r="G3145" s="39">
        <v>1</v>
      </c>
      <c r="H3145" s="42">
        <v>30</v>
      </c>
      <c r="I3145" s="44">
        <f>VENTAS[[#This Row],[Cantidad]]*VENTAS[[#This Row],[Precio Venta]]</f>
        <v>30</v>
      </c>
      <c r="J3145" s="42">
        <f>IF(VENTAS[[#This Row],[Nombre del Gestor]]&gt;1,VENTAS[[#This Row],[Precio Venta]]*10%,0)</f>
        <v>3</v>
      </c>
      <c r="K3145" s="42">
        <f>IFERROR(VLOOKUP(VENTAS[[#This Row],[Código del producto Vendido]],STOCK[],13,FALSE),VENTAS[[#This Row],[Precio Venta]]*0.6)-VENTAS[[#This Row],[Comisión Unitaria 10%]]</f>
        <v>12</v>
      </c>
      <c r="L3145" s="42">
        <f>VENTAS[[#This Row],[Cantidad]]*(VENTAS[[#This Row],[Precio Venta]]-VENTAS[[#This Row],[Costo Unitario SIN Comision]]-VENTAS[[#This Row],[Comisión Unitaria 10%]]-0.01*VENTAS[[#This Row],[Precio Venta]])</f>
        <v>14.7</v>
      </c>
      <c r="M3145" s="46"/>
      <c r="N3145" s="47" t="s">
        <v>28913</v>
      </c>
    </row>
    <row r="3146" ht="17" customHeight="1" spans="1:14">
      <c r="A3146" s="38">
        <v>45871.5015277778</v>
      </c>
      <c r="B3146" s="39"/>
      <c r="C3146" s="39"/>
      <c r="D3146" s="39" t="s">
        <v>25960</v>
      </c>
      <c r="E3146" s="39" t="s">
        <v>28914</v>
      </c>
      <c r="F3146" s="41" t="s">
        <v>20877</v>
      </c>
      <c r="G3146" s="39">
        <v>1</v>
      </c>
      <c r="H3146" s="42">
        <v>30</v>
      </c>
      <c r="I3146" s="44">
        <f>VENTAS[[#This Row],[Cantidad]]*VENTAS[[#This Row],[Precio Venta]]</f>
        <v>30</v>
      </c>
      <c r="J3146" s="42">
        <f>IF(VENTAS[[#This Row],[Nombre del Gestor]]&gt;1,VENTAS[[#This Row],[Precio Venta]]*10%,0)</f>
        <v>3</v>
      </c>
      <c r="K3146" s="42">
        <f>IFERROR(VLOOKUP(VENTAS[[#This Row],[Código del producto Vendido]],STOCK[],13,FALSE),VENTAS[[#This Row],[Precio Venta]]*0.6)-VENTAS[[#This Row],[Comisión Unitaria 10%]]</f>
        <v>14</v>
      </c>
      <c r="L3146" s="42">
        <f>VENTAS[[#This Row],[Cantidad]]*(VENTAS[[#This Row],[Precio Venta]]-VENTAS[[#This Row],[Costo Unitario SIN Comision]]-VENTAS[[#This Row],[Comisión Unitaria 10%]]-0.01*VENTAS[[#This Row],[Precio Venta]])</f>
        <v>12.7</v>
      </c>
      <c r="M3146" s="46"/>
      <c r="N3146" s="47" t="s">
        <v>28915</v>
      </c>
    </row>
    <row r="3147" ht="34" customHeight="1" spans="1:14">
      <c r="A3147" s="38">
        <v>45871.5650925926</v>
      </c>
      <c r="B3147" s="39"/>
      <c r="C3147" s="39"/>
      <c r="D3147" s="39"/>
      <c r="E3147" s="39" t="s">
        <v>21017</v>
      </c>
      <c r="F3147" s="41" t="s">
        <v>21018</v>
      </c>
      <c r="G3147" s="39">
        <v>1</v>
      </c>
      <c r="H3147" s="42">
        <v>25</v>
      </c>
      <c r="I3147" s="44">
        <f>VENTAS[[#This Row],[Cantidad]]*VENTAS[[#This Row],[Precio Venta]]</f>
        <v>25</v>
      </c>
      <c r="J3147" s="42">
        <f>IF(VENTAS[[#This Row],[Nombre del Gestor]]&gt;1,VENTAS[[#This Row],[Precio Venta]]*10%,0)</f>
        <v>0</v>
      </c>
      <c r="K3147" s="42">
        <f>IFERROR(VLOOKUP(VENTAS[[#This Row],[Código del producto Vendido]],STOCK[],13,FALSE),VENTAS[[#This Row],[Precio Venta]]*0.6)-VENTAS[[#This Row],[Comisión Unitaria 10%]]</f>
        <v>14.5</v>
      </c>
      <c r="L3147" s="42">
        <f>VENTAS[[#This Row],[Cantidad]]*(VENTAS[[#This Row],[Precio Venta]]-VENTAS[[#This Row],[Costo Unitario SIN Comision]]-VENTAS[[#This Row],[Comisión Unitaria 10%]]-0.01*VENTAS[[#This Row],[Precio Venta]])</f>
        <v>10.25</v>
      </c>
      <c r="M3147" s="46"/>
      <c r="N3147" s="47" t="s">
        <v>28916</v>
      </c>
    </row>
    <row r="3148" ht="34" customHeight="1" spans="1:14">
      <c r="A3148" s="38">
        <v>45871.5650925926</v>
      </c>
      <c r="B3148" s="39"/>
      <c r="C3148" s="39"/>
      <c r="D3148" s="39"/>
      <c r="E3148" s="39" t="s">
        <v>28917</v>
      </c>
      <c r="F3148" s="41" t="s">
        <v>28918</v>
      </c>
      <c r="G3148" s="39">
        <v>1</v>
      </c>
      <c r="H3148" s="42">
        <v>18</v>
      </c>
      <c r="I3148" s="44">
        <f>VENTAS[[#This Row],[Cantidad]]*VENTAS[[#This Row],[Precio Venta]]</f>
        <v>18</v>
      </c>
      <c r="J3148" s="42">
        <f>IF(VENTAS[[#This Row],[Nombre del Gestor]]&gt;1,VENTAS[[#This Row],[Precio Venta]]*10%,0)</f>
        <v>0</v>
      </c>
      <c r="K3148" s="42">
        <f>IFERROR(VLOOKUP(VENTAS[[#This Row],[Código del producto Vendido]],STOCK[],13,FALSE),VENTAS[[#This Row],[Precio Venta]]*0.6)-VENTAS[[#This Row],[Comisión Unitaria 10%]]</f>
        <v>10.8</v>
      </c>
      <c r="L3148" s="42">
        <f>VENTAS[[#This Row],[Cantidad]]*(VENTAS[[#This Row],[Precio Venta]]-VENTAS[[#This Row],[Costo Unitario SIN Comision]]-VENTAS[[#This Row],[Comisión Unitaria 10%]]-0.01*VENTAS[[#This Row],[Precio Venta]])</f>
        <v>7.02</v>
      </c>
      <c r="M3148" s="46"/>
      <c r="N3148" s="47" t="s">
        <v>28919</v>
      </c>
    </row>
    <row r="3149" ht="17" customHeight="1" spans="1:14">
      <c r="A3149" s="38">
        <v>45871.5650925926</v>
      </c>
      <c r="B3149" s="39"/>
      <c r="C3149" s="39"/>
      <c r="D3149" s="39"/>
      <c r="E3149" s="39" t="s">
        <v>20901</v>
      </c>
      <c r="F3149" s="41" t="s">
        <v>20902</v>
      </c>
      <c r="G3149" s="39">
        <v>1</v>
      </c>
      <c r="H3149" s="42">
        <v>18</v>
      </c>
      <c r="I3149" s="44">
        <f>VENTAS[[#This Row],[Cantidad]]*VENTAS[[#This Row],[Precio Venta]]</f>
        <v>18</v>
      </c>
      <c r="J3149" s="42">
        <f>IF(VENTAS[[#This Row],[Nombre del Gestor]]&gt;1,VENTAS[[#This Row],[Precio Venta]]*10%,0)</f>
        <v>0</v>
      </c>
      <c r="K3149" s="42">
        <f>IFERROR(VLOOKUP(VENTAS[[#This Row],[Código del producto Vendido]],STOCK[],13,FALSE),VENTAS[[#This Row],[Precio Venta]]*0.6)-VENTAS[[#This Row],[Comisión Unitaria 10%]]</f>
        <v>10.79</v>
      </c>
      <c r="L3149" s="42">
        <f>VENTAS[[#This Row],[Cantidad]]*(VENTAS[[#This Row],[Precio Venta]]-VENTAS[[#This Row],[Costo Unitario SIN Comision]]-VENTAS[[#This Row],[Comisión Unitaria 10%]]-0.01*VENTAS[[#This Row],[Precio Venta]])</f>
        <v>7.03</v>
      </c>
      <c r="M3149" s="46"/>
      <c r="N3149" s="47" t="s">
        <v>28920</v>
      </c>
    </row>
    <row r="3150" ht="34" customHeight="1" spans="1:14">
      <c r="A3150" s="38">
        <v>45871.5650925926</v>
      </c>
      <c r="B3150" s="39"/>
      <c r="C3150" s="39"/>
      <c r="D3150" s="39"/>
      <c r="E3150" s="39" t="s">
        <v>20596</v>
      </c>
      <c r="F3150" s="41" t="s">
        <v>20597</v>
      </c>
      <c r="G3150" s="39">
        <v>1</v>
      </c>
      <c r="H3150" s="42">
        <v>25</v>
      </c>
      <c r="I3150" s="44">
        <f>VENTAS[[#This Row],[Cantidad]]*VENTAS[[#This Row],[Precio Venta]]</f>
        <v>25</v>
      </c>
      <c r="J3150" s="42">
        <f>IF(VENTAS[[#This Row],[Nombre del Gestor]]&gt;1,VENTAS[[#This Row],[Precio Venta]]*10%,0)</f>
        <v>0</v>
      </c>
      <c r="K3150" s="42">
        <f>IFERROR(VLOOKUP(VENTAS[[#This Row],[Código del producto Vendido]],STOCK[],13,FALSE),VENTAS[[#This Row],[Precio Venta]]*0.6)-VENTAS[[#This Row],[Comisión Unitaria 10%]]</f>
        <v>14.5</v>
      </c>
      <c r="L3150" s="42">
        <f>VENTAS[[#This Row],[Cantidad]]*(VENTAS[[#This Row],[Precio Venta]]-VENTAS[[#This Row],[Costo Unitario SIN Comision]]-VENTAS[[#This Row],[Comisión Unitaria 10%]]-0.01*VENTAS[[#This Row],[Precio Venta]])</f>
        <v>10.25</v>
      </c>
      <c r="M3150" s="46"/>
      <c r="N3150" s="47" t="s">
        <v>28921</v>
      </c>
    </row>
    <row r="3151" ht="17" customHeight="1" spans="1:14">
      <c r="A3151" s="38">
        <v>45871.5650925926</v>
      </c>
      <c r="B3151" s="39"/>
      <c r="C3151" s="39"/>
      <c r="D3151" s="39"/>
      <c r="E3151" s="39" t="s">
        <v>21019</v>
      </c>
      <c r="F3151" s="41" t="s">
        <v>21020</v>
      </c>
      <c r="G3151" s="39">
        <v>1</v>
      </c>
      <c r="H3151" s="42">
        <v>25</v>
      </c>
      <c r="I3151" s="44">
        <f>VENTAS[[#This Row],[Cantidad]]*VENTAS[[#This Row],[Precio Venta]]</f>
        <v>25</v>
      </c>
      <c r="J3151" s="42">
        <f>IF(VENTAS[[#This Row],[Nombre del Gestor]]&gt;1,VENTAS[[#This Row],[Precio Venta]]*10%,0)</f>
        <v>0</v>
      </c>
      <c r="K3151" s="42">
        <f>IFERROR(VLOOKUP(VENTAS[[#This Row],[Código del producto Vendido]],STOCK[],13,FALSE),VENTAS[[#This Row],[Precio Venta]]*0.6)-VENTAS[[#This Row],[Comisión Unitaria 10%]]</f>
        <v>14.5</v>
      </c>
      <c r="L3151" s="42">
        <f>VENTAS[[#This Row],[Cantidad]]*(VENTAS[[#This Row],[Precio Venta]]-VENTAS[[#This Row],[Costo Unitario SIN Comision]]-VENTAS[[#This Row],[Comisión Unitaria 10%]]-0.01*VENTAS[[#This Row],[Precio Venta]])</f>
        <v>10.25</v>
      </c>
      <c r="M3151" s="46"/>
      <c r="N3151" s="47" t="s">
        <v>28922</v>
      </c>
    </row>
    <row r="3152" ht="34" customHeight="1" spans="1:14">
      <c r="A3152" s="38">
        <v>45871.5650925926</v>
      </c>
      <c r="B3152" s="39"/>
      <c r="C3152" s="39"/>
      <c r="D3152" s="39"/>
      <c r="E3152" s="39" t="s">
        <v>28923</v>
      </c>
      <c r="F3152" s="41" t="s">
        <v>28924</v>
      </c>
      <c r="G3152" s="39">
        <v>1</v>
      </c>
      <c r="H3152" s="42">
        <v>10</v>
      </c>
      <c r="I3152" s="44">
        <f>VENTAS[[#This Row],[Cantidad]]*VENTAS[[#This Row],[Precio Venta]]</f>
        <v>10</v>
      </c>
      <c r="J3152" s="42">
        <f>IF(VENTAS[[#This Row],[Nombre del Gestor]]&gt;1,VENTAS[[#This Row],[Precio Venta]]*10%,0)</f>
        <v>0</v>
      </c>
      <c r="K3152" s="42">
        <f>IFERROR(VLOOKUP(VENTAS[[#This Row],[Código del producto Vendido]],STOCK[],13,FALSE),VENTAS[[#This Row],[Precio Venta]]*0.6)-VENTAS[[#This Row],[Comisión Unitaria 10%]]</f>
        <v>6</v>
      </c>
      <c r="L3152" s="42">
        <f>VENTAS[[#This Row],[Cantidad]]*(VENTAS[[#This Row],[Precio Venta]]-VENTAS[[#This Row],[Costo Unitario SIN Comision]]-VENTAS[[#This Row],[Comisión Unitaria 10%]]-0.01*VENTAS[[#This Row],[Precio Venta]])</f>
        <v>3.9</v>
      </c>
      <c r="M3152" s="46"/>
      <c r="N3152" s="47" t="s">
        <v>28925</v>
      </c>
    </row>
    <row r="3153" ht="34" customHeight="1" spans="1:14">
      <c r="A3153" s="38">
        <v>45871.5772800926</v>
      </c>
      <c r="B3153" s="39"/>
      <c r="C3153" s="39"/>
      <c r="D3153" s="39"/>
      <c r="E3153" s="39" t="s">
        <v>28926</v>
      </c>
      <c r="F3153" s="41" t="s">
        <v>28927</v>
      </c>
      <c r="G3153" s="39">
        <v>1</v>
      </c>
      <c r="H3153" s="42">
        <v>20</v>
      </c>
      <c r="I3153" s="44">
        <f>VENTAS[[#This Row],[Cantidad]]*VENTAS[[#This Row],[Precio Venta]]</f>
        <v>20</v>
      </c>
      <c r="J3153" s="42">
        <f>IF(VENTAS[[#This Row],[Nombre del Gestor]]&gt;1,VENTAS[[#This Row],[Precio Venta]]*10%,0)</f>
        <v>0</v>
      </c>
      <c r="K3153" s="42">
        <f>IFERROR(VLOOKUP(VENTAS[[#This Row],[Código del producto Vendido]],STOCK[],13,FALSE),VENTAS[[#This Row],[Precio Venta]]*0.6)-VENTAS[[#This Row],[Comisión Unitaria 10%]]</f>
        <v>12</v>
      </c>
      <c r="L3153" s="42">
        <f>VENTAS[[#This Row],[Cantidad]]*(VENTAS[[#This Row],[Precio Venta]]-VENTAS[[#This Row],[Costo Unitario SIN Comision]]-VENTAS[[#This Row],[Comisión Unitaria 10%]]-0.01*VENTAS[[#This Row],[Precio Venta]])</f>
        <v>7.8</v>
      </c>
      <c r="M3153" s="46"/>
      <c r="N3153" s="47" t="s">
        <v>28928</v>
      </c>
    </row>
    <row r="3154" ht="17" customHeight="1" spans="1:14">
      <c r="A3154" s="38">
        <v>45871.6219907407</v>
      </c>
      <c r="B3154" s="39"/>
      <c r="C3154" s="39"/>
      <c r="D3154" s="39"/>
      <c r="E3154" s="39" t="s">
        <v>28929</v>
      </c>
      <c r="F3154" s="41" t="s">
        <v>21319</v>
      </c>
      <c r="G3154" s="39">
        <v>1</v>
      </c>
      <c r="H3154" s="42">
        <v>30</v>
      </c>
      <c r="I3154" s="44">
        <f>VENTAS[[#This Row],[Cantidad]]*VENTAS[[#This Row],[Precio Venta]]</f>
        <v>30</v>
      </c>
      <c r="J3154" s="42">
        <f>IF(VENTAS[[#This Row],[Nombre del Gestor]]&gt;1,VENTAS[[#This Row],[Precio Venta]]*10%,0)</f>
        <v>0</v>
      </c>
      <c r="K3154" s="42">
        <f>IFERROR(VLOOKUP(VENTAS[[#This Row],[Código del producto Vendido]],STOCK[],13,FALSE),VENTAS[[#This Row],[Precio Venta]]*0.6)-VENTAS[[#This Row],[Comisión Unitaria 10%]]</f>
        <v>17</v>
      </c>
      <c r="L3154" s="42">
        <f>VENTAS[[#This Row],[Cantidad]]*(VENTAS[[#This Row],[Precio Venta]]-VENTAS[[#This Row],[Costo Unitario SIN Comision]]-VENTAS[[#This Row],[Comisión Unitaria 10%]]-0.01*VENTAS[[#This Row],[Precio Venta]])</f>
        <v>12.7</v>
      </c>
      <c r="M3154" s="46"/>
      <c r="N3154" s="47" t="s">
        <v>28930</v>
      </c>
    </row>
    <row r="3155" ht="34" customHeight="1" spans="1:14">
      <c r="A3155" s="38">
        <v>45871.6219907407</v>
      </c>
      <c r="B3155" s="39"/>
      <c r="C3155" s="39"/>
      <c r="D3155" s="39"/>
      <c r="E3155" s="39" t="s">
        <v>19621</v>
      </c>
      <c r="F3155" s="41" t="s">
        <v>28931</v>
      </c>
      <c r="G3155" s="39">
        <v>1</v>
      </c>
      <c r="H3155" s="42">
        <v>18</v>
      </c>
      <c r="I3155" s="44">
        <f>VENTAS[[#This Row],[Cantidad]]*VENTAS[[#This Row],[Precio Venta]]</f>
        <v>18</v>
      </c>
      <c r="J3155" s="42">
        <f>IF(VENTAS[[#This Row],[Nombre del Gestor]]&gt;1,VENTAS[[#This Row],[Precio Venta]]*10%,0)</f>
        <v>0</v>
      </c>
      <c r="K3155" s="42">
        <f>IFERROR(VLOOKUP(VENTAS[[#This Row],[Código del producto Vendido]],STOCK[],13,FALSE),VENTAS[[#This Row],[Precio Venta]]*0.6)-VENTAS[[#This Row],[Comisión Unitaria 10%]]</f>
        <v>3.8</v>
      </c>
      <c r="L3155" s="42">
        <f>VENTAS[[#This Row],[Cantidad]]*(VENTAS[[#This Row],[Precio Venta]]-VENTAS[[#This Row],[Costo Unitario SIN Comision]]-VENTAS[[#This Row],[Comisión Unitaria 10%]]-0.01*VENTAS[[#This Row],[Precio Venta]])</f>
        <v>14.02</v>
      </c>
      <c r="M3155" s="46"/>
      <c r="N3155" s="47" t="s">
        <v>28932</v>
      </c>
    </row>
    <row r="3156" ht="17" customHeight="1" spans="1:14">
      <c r="A3156" s="38">
        <v>45871.6219907407</v>
      </c>
      <c r="B3156" s="39"/>
      <c r="C3156" s="39"/>
      <c r="D3156" s="39"/>
      <c r="E3156" s="39" t="s">
        <v>21014</v>
      </c>
      <c r="F3156" s="41" t="s">
        <v>21015</v>
      </c>
      <c r="G3156" s="39">
        <v>1</v>
      </c>
      <c r="H3156" s="42">
        <v>40</v>
      </c>
      <c r="I3156" s="44">
        <f>VENTAS[[#This Row],[Cantidad]]*VENTAS[[#This Row],[Precio Venta]]</f>
        <v>40</v>
      </c>
      <c r="J3156" s="42">
        <f>IF(VENTAS[[#This Row],[Nombre del Gestor]]&gt;1,VENTAS[[#This Row],[Precio Venta]]*10%,0)</f>
        <v>0</v>
      </c>
      <c r="K3156" s="42">
        <f>IFERROR(VLOOKUP(VENTAS[[#This Row],[Código del producto Vendido]],STOCK[],13,FALSE),VENTAS[[#This Row],[Precio Venta]]*0.6)-VENTAS[[#This Row],[Comisión Unitaria 10%]]</f>
        <v>23</v>
      </c>
      <c r="L3156" s="42">
        <f>VENTAS[[#This Row],[Cantidad]]*(VENTAS[[#This Row],[Precio Venta]]-VENTAS[[#This Row],[Costo Unitario SIN Comision]]-VENTAS[[#This Row],[Comisión Unitaria 10%]]-0.01*VENTAS[[#This Row],[Precio Venta]])</f>
        <v>16.6</v>
      </c>
      <c r="M3156" s="46"/>
      <c r="N3156" s="47" t="s">
        <v>28933</v>
      </c>
    </row>
    <row r="3157" ht="34" customHeight="1" spans="1:14">
      <c r="A3157" s="38">
        <v>45871.7015972222</v>
      </c>
      <c r="B3157" s="39"/>
      <c r="C3157" s="39"/>
      <c r="D3157" s="39"/>
      <c r="E3157" s="39" t="s">
        <v>20786</v>
      </c>
      <c r="F3157" s="41" t="s">
        <v>20783</v>
      </c>
      <c r="G3157" s="39">
        <v>1</v>
      </c>
      <c r="H3157" s="42">
        <v>30</v>
      </c>
      <c r="I3157" s="44">
        <f>VENTAS[[#This Row],[Cantidad]]*VENTAS[[#This Row],[Precio Venta]]</f>
        <v>30</v>
      </c>
      <c r="J3157" s="42">
        <f>IF(VENTAS[[#This Row],[Nombre del Gestor]]&gt;1,VENTAS[[#This Row],[Precio Venta]]*10%,0)</f>
        <v>0</v>
      </c>
      <c r="K3157" s="42">
        <f>IFERROR(VLOOKUP(VENTAS[[#This Row],[Código del producto Vendido]],STOCK[],13,FALSE),VENTAS[[#This Row],[Precio Venta]]*0.6)-VENTAS[[#This Row],[Comisión Unitaria 10%]]</f>
        <v>20.79</v>
      </c>
      <c r="L3157" s="42">
        <f>VENTAS[[#This Row],[Cantidad]]*(VENTAS[[#This Row],[Precio Venta]]-VENTAS[[#This Row],[Costo Unitario SIN Comision]]-VENTAS[[#This Row],[Comisión Unitaria 10%]]-0.01*VENTAS[[#This Row],[Precio Venta]])</f>
        <v>8.91</v>
      </c>
      <c r="M3157" s="46"/>
      <c r="N3157" s="47" t="s">
        <v>28934</v>
      </c>
    </row>
    <row r="3158" ht="34" customHeight="1" spans="1:14">
      <c r="A3158" s="38">
        <v>45871.7559259259</v>
      </c>
      <c r="B3158" s="39"/>
      <c r="C3158" s="39"/>
      <c r="D3158" s="39"/>
      <c r="E3158" s="39" t="s">
        <v>20880</v>
      </c>
      <c r="F3158" s="41" t="s">
        <v>20881</v>
      </c>
      <c r="G3158" s="39">
        <v>1</v>
      </c>
      <c r="H3158" s="42">
        <v>50</v>
      </c>
      <c r="I3158" s="44">
        <f>VENTAS[[#This Row],[Cantidad]]*VENTAS[[#This Row],[Precio Venta]]</f>
        <v>50</v>
      </c>
      <c r="J3158" s="42">
        <f>IF(VENTAS[[#This Row],[Nombre del Gestor]]&gt;1,VENTAS[[#This Row],[Precio Venta]]*10%,0)</f>
        <v>0</v>
      </c>
      <c r="K3158" s="42">
        <f>IFERROR(VLOOKUP(VENTAS[[#This Row],[Código del producto Vendido]],STOCK[],13,FALSE),VENTAS[[#This Row],[Precio Venta]]*0.6)-VENTAS[[#This Row],[Comisión Unitaria 10%]]</f>
        <v>38</v>
      </c>
      <c r="L3158" s="42">
        <f>VENTAS[[#This Row],[Cantidad]]*(VENTAS[[#This Row],[Precio Venta]]-VENTAS[[#This Row],[Costo Unitario SIN Comision]]-VENTAS[[#This Row],[Comisión Unitaria 10%]]-0.01*VENTAS[[#This Row],[Precio Venta]])</f>
        <v>11.5</v>
      </c>
      <c r="M3158" s="46"/>
      <c r="N3158" s="47" t="s">
        <v>28935</v>
      </c>
    </row>
    <row r="3159" ht="17" customHeight="1" spans="1:14">
      <c r="A3159" s="38">
        <v>45872.4293287037</v>
      </c>
      <c r="B3159" s="39"/>
      <c r="C3159" s="39"/>
      <c r="D3159" s="39" t="s">
        <v>28936</v>
      </c>
      <c r="E3159" s="39" t="s">
        <v>20815</v>
      </c>
      <c r="F3159" s="41" t="s">
        <v>20816</v>
      </c>
      <c r="G3159" s="39">
        <v>1</v>
      </c>
      <c r="H3159" s="42">
        <v>25</v>
      </c>
      <c r="I3159" s="44">
        <f>VENTAS[[#This Row],[Cantidad]]*VENTAS[[#This Row],[Precio Venta]]</f>
        <v>25</v>
      </c>
      <c r="J3159" s="42">
        <f>IF(VENTAS[[#This Row],[Nombre del Gestor]]&gt;1,VENTAS[[#This Row],[Precio Venta]]*10%,0)</f>
        <v>2.5</v>
      </c>
      <c r="K3159" s="42">
        <f>IFERROR(VLOOKUP(VENTAS[[#This Row],[Código del producto Vendido]],STOCK[],13,FALSE),VENTAS[[#This Row],[Precio Venta]]*0.6)-VENTAS[[#This Row],[Comisión Unitaria 10%]]</f>
        <v>14.25</v>
      </c>
      <c r="L3159" s="42">
        <f>VENTAS[[#This Row],[Cantidad]]*(VENTAS[[#This Row],[Precio Venta]]-VENTAS[[#This Row],[Costo Unitario SIN Comision]]-VENTAS[[#This Row],[Comisión Unitaria 10%]]-0.01*VENTAS[[#This Row],[Precio Venta]])</f>
        <v>8</v>
      </c>
      <c r="M3159" s="46"/>
      <c r="N3159" s="47" t="s">
        <v>28937</v>
      </c>
    </row>
    <row r="3160" ht="34" customHeight="1" spans="1:14">
      <c r="A3160" s="38">
        <v>45872.4318055556</v>
      </c>
      <c r="B3160" s="39"/>
      <c r="C3160" s="39"/>
      <c r="D3160" s="39" t="s">
        <v>28163</v>
      </c>
      <c r="E3160" s="39" t="s">
        <v>28938</v>
      </c>
      <c r="F3160" s="41" t="s">
        <v>17493</v>
      </c>
      <c r="G3160" s="39">
        <v>1</v>
      </c>
      <c r="H3160" s="42">
        <v>35</v>
      </c>
      <c r="I3160" s="44">
        <f>VENTAS[[#This Row],[Cantidad]]*VENTAS[[#This Row],[Precio Venta]]</f>
        <v>35</v>
      </c>
      <c r="J3160" s="42">
        <f>IF(VENTAS[[#This Row],[Nombre del Gestor]]&gt;1,VENTAS[[#This Row],[Precio Venta]]*10%,0)</f>
        <v>3.5</v>
      </c>
      <c r="K3160" s="42">
        <f>IFERROR(VLOOKUP(VENTAS[[#This Row],[Código del producto Vendido]],STOCK[],13,FALSE),VENTAS[[#This Row],[Precio Venta]]*0.6)-VENTAS[[#This Row],[Comisión Unitaria 10%]]</f>
        <v>17.5</v>
      </c>
      <c r="L3160" s="42">
        <f>VENTAS[[#This Row],[Cantidad]]*(VENTAS[[#This Row],[Precio Venta]]-VENTAS[[#This Row],[Costo Unitario SIN Comision]]-VENTAS[[#This Row],[Comisión Unitaria 10%]]-0.01*VENTAS[[#This Row],[Precio Venta]])</f>
        <v>13.65</v>
      </c>
      <c r="M3160" s="46"/>
      <c r="N3160" s="47" t="s">
        <v>28939</v>
      </c>
    </row>
    <row r="3161" ht="17" customHeight="1" spans="1:14">
      <c r="A3161" s="38">
        <v>45872.4318055556</v>
      </c>
      <c r="B3161" s="39"/>
      <c r="C3161" s="39"/>
      <c r="D3161" s="39" t="s">
        <v>28163</v>
      </c>
      <c r="E3161" s="39" t="s">
        <v>28940</v>
      </c>
      <c r="F3161" s="41" t="s">
        <v>28941</v>
      </c>
      <c r="G3161" s="39">
        <v>1</v>
      </c>
      <c r="H3161" s="42">
        <v>28</v>
      </c>
      <c r="I3161" s="44">
        <f>VENTAS[[#This Row],[Cantidad]]*VENTAS[[#This Row],[Precio Venta]]</f>
        <v>28</v>
      </c>
      <c r="J3161" s="42">
        <f>IF(VENTAS[[#This Row],[Nombre del Gestor]]&gt;1,VENTAS[[#This Row],[Precio Venta]]*10%,0)</f>
        <v>2.8</v>
      </c>
      <c r="K3161" s="42">
        <f>IFERROR(VLOOKUP(VENTAS[[#This Row],[Código del producto Vendido]],STOCK[],13,FALSE),VENTAS[[#This Row],[Precio Venta]]*0.6)-VENTAS[[#This Row],[Comisión Unitaria 10%]]</f>
        <v>14</v>
      </c>
      <c r="L3161" s="42">
        <f>VENTAS[[#This Row],[Cantidad]]*(VENTAS[[#This Row],[Precio Venta]]-VENTAS[[#This Row],[Costo Unitario SIN Comision]]-VENTAS[[#This Row],[Comisión Unitaria 10%]]-0.01*VENTAS[[#This Row],[Precio Venta]])</f>
        <v>10.92</v>
      </c>
      <c r="M3161" s="46"/>
      <c r="N3161" s="47" t="s">
        <v>28942</v>
      </c>
    </row>
    <row r="3162" ht="34" customHeight="1" spans="1:14">
      <c r="A3162" s="38">
        <v>45872.4318055556</v>
      </c>
      <c r="B3162" s="39"/>
      <c r="C3162" s="39"/>
      <c r="D3162" s="39" t="s">
        <v>28163</v>
      </c>
      <c r="E3162" s="39" t="s">
        <v>28943</v>
      </c>
      <c r="F3162" s="41" t="s">
        <v>17479</v>
      </c>
      <c r="G3162" s="39">
        <v>1</v>
      </c>
      <c r="H3162" s="42">
        <v>25</v>
      </c>
      <c r="I3162" s="44">
        <f>VENTAS[[#This Row],[Cantidad]]*VENTAS[[#This Row],[Precio Venta]]</f>
        <v>25</v>
      </c>
      <c r="J3162" s="42">
        <f>IF(VENTAS[[#This Row],[Nombre del Gestor]]&gt;1,VENTAS[[#This Row],[Precio Venta]]*10%,0)</f>
        <v>2.5</v>
      </c>
      <c r="K3162" s="42">
        <f>IFERROR(VLOOKUP(VENTAS[[#This Row],[Código del producto Vendido]],STOCK[],13,FALSE),VENTAS[[#This Row],[Precio Venta]]*0.6)-VENTAS[[#This Row],[Comisión Unitaria 10%]]</f>
        <v>12.5</v>
      </c>
      <c r="L3162" s="42">
        <f>VENTAS[[#This Row],[Cantidad]]*(VENTAS[[#This Row],[Precio Venta]]-VENTAS[[#This Row],[Costo Unitario SIN Comision]]-VENTAS[[#This Row],[Comisión Unitaria 10%]]-0.01*VENTAS[[#This Row],[Precio Venta]])</f>
        <v>9.75</v>
      </c>
      <c r="M3162" s="46"/>
      <c r="N3162" s="47" t="s">
        <v>28944</v>
      </c>
    </row>
    <row r="3163" ht="34" customHeight="1" spans="1:14">
      <c r="A3163" s="38">
        <v>45872.4318055556</v>
      </c>
      <c r="B3163" s="39"/>
      <c r="C3163" s="39"/>
      <c r="D3163" s="39" t="s">
        <v>28163</v>
      </c>
      <c r="E3163" s="39" t="s">
        <v>20854</v>
      </c>
      <c r="F3163" s="41" t="s">
        <v>20855</v>
      </c>
      <c r="G3163" s="39">
        <v>1</v>
      </c>
      <c r="H3163" s="42">
        <v>22</v>
      </c>
      <c r="I3163" s="44">
        <f>VENTAS[[#This Row],[Cantidad]]*VENTAS[[#This Row],[Precio Venta]]</f>
        <v>22</v>
      </c>
      <c r="J3163" s="42">
        <f>IF(VENTAS[[#This Row],[Nombre del Gestor]]&gt;1,VENTAS[[#This Row],[Precio Venta]]*10%,0)</f>
        <v>2.2</v>
      </c>
      <c r="K3163" s="42">
        <f>IFERROR(VLOOKUP(VENTAS[[#This Row],[Código del producto Vendido]],STOCK[],13,FALSE),VENTAS[[#This Row],[Precio Venta]]*0.6)-VENTAS[[#This Row],[Comisión Unitaria 10%]]</f>
        <v>11.99</v>
      </c>
      <c r="L3163" s="42">
        <f>VENTAS[[#This Row],[Cantidad]]*(VENTAS[[#This Row],[Precio Venta]]-VENTAS[[#This Row],[Costo Unitario SIN Comision]]-VENTAS[[#This Row],[Comisión Unitaria 10%]]-0.01*VENTAS[[#This Row],[Precio Venta]])</f>
        <v>7.59</v>
      </c>
      <c r="M3163" s="46"/>
      <c r="N3163" s="47" t="s">
        <v>28945</v>
      </c>
    </row>
    <row r="3164" ht="17" customHeight="1" spans="1:14">
      <c r="A3164" s="38">
        <v>45872.4952662037</v>
      </c>
      <c r="B3164" s="39"/>
      <c r="C3164" s="39"/>
      <c r="D3164" s="39"/>
      <c r="E3164" s="39" t="s">
        <v>21021</v>
      </c>
      <c r="F3164" s="41" t="s">
        <v>21022</v>
      </c>
      <c r="G3164" s="39">
        <v>1</v>
      </c>
      <c r="H3164" s="42">
        <v>28</v>
      </c>
      <c r="I3164" s="44">
        <f>VENTAS[[#This Row],[Cantidad]]*VENTAS[[#This Row],[Precio Venta]]</f>
        <v>28</v>
      </c>
      <c r="J3164" s="42">
        <f>IF(VENTAS[[#This Row],[Nombre del Gestor]]&gt;1,VENTAS[[#This Row],[Precio Venta]]*10%,0)</f>
        <v>0</v>
      </c>
      <c r="K3164" s="42">
        <f>IFERROR(VLOOKUP(VENTAS[[#This Row],[Código del producto Vendido]],STOCK[],13,FALSE),VENTAS[[#This Row],[Precio Venta]]*0.6)-VENTAS[[#This Row],[Comisión Unitaria 10%]]</f>
        <v>14.8</v>
      </c>
      <c r="L3164" s="42">
        <f>VENTAS[[#This Row],[Cantidad]]*(VENTAS[[#This Row],[Precio Venta]]-VENTAS[[#This Row],[Costo Unitario SIN Comision]]-VENTAS[[#This Row],[Comisión Unitaria 10%]]-0.01*VENTAS[[#This Row],[Precio Venta]])</f>
        <v>12.92</v>
      </c>
      <c r="M3164" s="46"/>
      <c r="N3164" s="47" t="s">
        <v>28946</v>
      </c>
    </row>
    <row r="3165" ht="34" customHeight="1" spans="1:14">
      <c r="A3165" s="38">
        <v>45872.4952662037</v>
      </c>
      <c r="B3165" s="39"/>
      <c r="C3165" s="39"/>
      <c r="D3165" s="39"/>
      <c r="E3165" s="39" t="s">
        <v>28947</v>
      </c>
      <c r="F3165" s="41" t="s">
        <v>28948</v>
      </c>
      <c r="G3165" s="39">
        <v>1</v>
      </c>
      <c r="H3165" s="42">
        <v>30</v>
      </c>
      <c r="I3165" s="44">
        <f>VENTAS[[#This Row],[Cantidad]]*VENTAS[[#This Row],[Precio Venta]]</f>
        <v>30</v>
      </c>
      <c r="J3165" s="42">
        <f>IF(VENTAS[[#This Row],[Nombre del Gestor]]&gt;1,VENTAS[[#This Row],[Precio Venta]]*10%,0)</f>
        <v>0</v>
      </c>
      <c r="K3165" s="42">
        <f>IFERROR(VLOOKUP(VENTAS[[#This Row],[Código del producto Vendido]],STOCK[],13,FALSE),VENTAS[[#This Row],[Precio Venta]]*0.6)-VENTAS[[#This Row],[Comisión Unitaria 10%]]</f>
        <v>15</v>
      </c>
      <c r="L3165" s="42">
        <f>VENTAS[[#This Row],[Cantidad]]*(VENTAS[[#This Row],[Precio Venta]]-VENTAS[[#This Row],[Costo Unitario SIN Comision]]-VENTAS[[#This Row],[Comisión Unitaria 10%]]-0.01*VENTAS[[#This Row],[Precio Venta]])</f>
        <v>14.7</v>
      </c>
      <c r="M3165" s="46"/>
      <c r="N3165" s="47" t="s">
        <v>28949</v>
      </c>
    </row>
    <row r="3166" ht="17" customHeight="1" spans="1:14">
      <c r="A3166" s="38">
        <v>45872.498912037</v>
      </c>
      <c r="B3166" s="39"/>
      <c r="C3166" s="39"/>
      <c r="D3166" s="39" t="s">
        <v>28186</v>
      </c>
      <c r="E3166" s="39" t="s">
        <v>20793</v>
      </c>
      <c r="F3166" s="41" t="s">
        <v>20790</v>
      </c>
      <c r="G3166" s="39">
        <v>1</v>
      </c>
      <c r="H3166" s="42">
        <v>30</v>
      </c>
      <c r="I3166" s="44">
        <f>VENTAS[[#This Row],[Cantidad]]*VENTAS[[#This Row],[Precio Venta]]</f>
        <v>30</v>
      </c>
      <c r="J3166" s="42">
        <f>IF(VENTAS[[#This Row],[Nombre del Gestor]]&gt;1,VENTAS[[#This Row],[Precio Venta]]*10%,0)</f>
        <v>3</v>
      </c>
      <c r="K3166" s="42">
        <f>IFERROR(VLOOKUP(VENTAS[[#This Row],[Código del producto Vendido]],STOCK[],13,FALSE),VENTAS[[#This Row],[Precio Venta]]*0.6)-VENTAS[[#This Row],[Comisión Unitaria 10%]]</f>
        <v>20.1</v>
      </c>
      <c r="L3166" s="42">
        <f>VENTAS[[#This Row],[Cantidad]]*(VENTAS[[#This Row],[Precio Venta]]-VENTAS[[#This Row],[Costo Unitario SIN Comision]]-VENTAS[[#This Row],[Comisión Unitaria 10%]]-0.01*VENTAS[[#This Row],[Precio Venta]])</f>
        <v>6.6</v>
      </c>
      <c r="M3166" s="46"/>
      <c r="N3166" s="47" t="s">
        <v>28950</v>
      </c>
    </row>
    <row r="3167" ht="34" customHeight="1" spans="1:14">
      <c r="A3167" s="38">
        <v>45872.5326273148</v>
      </c>
      <c r="B3167" s="39"/>
      <c r="C3167" s="39"/>
      <c r="D3167" s="39"/>
      <c r="E3167" s="39" t="s">
        <v>28951</v>
      </c>
      <c r="F3167" s="41" t="s">
        <v>28952</v>
      </c>
      <c r="G3167" s="39">
        <v>1</v>
      </c>
      <c r="H3167" s="42">
        <v>40</v>
      </c>
      <c r="I3167" s="44">
        <f>VENTAS[[#This Row],[Cantidad]]*VENTAS[[#This Row],[Precio Venta]]</f>
        <v>40</v>
      </c>
      <c r="J3167" s="42">
        <f>IF(VENTAS[[#This Row],[Nombre del Gestor]]&gt;1,VENTAS[[#This Row],[Precio Venta]]*10%,0)</f>
        <v>0</v>
      </c>
      <c r="K3167" s="42">
        <f>IFERROR(VLOOKUP(VENTAS[[#This Row],[Código del producto Vendido]],STOCK[],13,FALSE),VENTAS[[#This Row],[Precio Venta]]*0.6)-VENTAS[[#This Row],[Comisión Unitaria 10%]]</f>
        <v>24</v>
      </c>
      <c r="L3167" s="42">
        <f>VENTAS[[#This Row],[Cantidad]]*(VENTAS[[#This Row],[Precio Venta]]-VENTAS[[#This Row],[Costo Unitario SIN Comision]]-VENTAS[[#This Row],[Comisión Unitaria 10%]]-0.01*VENTAS[[#This Row],[Precio Venta]])</f>
        <v>15.6</v>
      </c>
      <c r="M3167" s="46"/>
      <c r="N3167" s="47" t="s">
        <v>28953</v>
      </c>
    </row>
    <row r="3168" ht="34" customHeight="1" spans="1:14">
      <c r="A3168" s="38">
        <v>45872.5326273148</v>
      </c>
      <c r="B3168" s="39"/>
      <c r="C3168" s="39"/>
      <c r="D3168" s="39"/>
      <c r="E3168" s="39" t="s">
        <v>20197</v>
      </c>
      <c r="F3168" s="41" t="s">
        <v>28954</v>
      </c>
      <c r="G3168" s="39">
        <v>1</v>
      </c>
      <c r="H3168" s="42">
        <v>40</v>
      </c>
      <c r="I3168" s="44">
        <f>VENTAS[[#This Row],[Cantidad]]*VENTAS[[#This Row],[Precio Venta]]</f>
        <v>40</v>
      </c>
      <c r="J3168" s="42">
        <f>IF(VENTAS[[#This Row],[Nombre del Gestor]]&gt;1,VENTAS[[#This Row],[Precio Venta]]*10%,0)</f>
        <v>0</v>
      </c>
      <c r="K3168" s="42">
        <f>IFERROR(VLOOKUP(VENTAS[[#This Row],[Código del producto Vendido]],STOCK[],13,FALSE),VENTAS[[#This Row],[Precio Venta]]*0.6)-VENTAS[[#This Row],[Comisión Unitaria 10%]]</f>
        <v>34</v>
      </c>
      <c r="L3168" s="42">
        <f>VENTAS[[#This Row],[Cantidad]]*(VENTAS[[#This Row],[Precio Venta]]-VENTAS[[#This Row],[Costo Unitario SIN Comision]]-VENTAS[[#This Row],[Comisión Unitaria 10%]]-0.01*VENTAS[[#This Row],[Precio Venta]])</f>
        <v>5.6</v>
      </c>
      <c r="M3168" s="46"/>
      <c r="N3168" s="47" t="s">
        <v>28955</v>
      </c>
    </row>
    <row r="3169" ht="17" customHeight="1" spans="1:14">
      <c r="A3169" s="38">
        <v>45872.7146875</v>
      </c>
      <c r="B3169" s="39"/>
      <c r="C3169" s="39"/>
      <c r="D3169" s="39" t="s">
        <v>28956</v>
      </c>
      <c r="E3169" s="39" t="s">
        <v>28957</v>
      </c>
      <c r="F3169" s="41" t="s">
        <v>17504</v>
      </c>
      <c r="G3169" s="39">
        <v>1</v>
      </c>
      <c r="H3169" s="42">
        <v>30</v>
      </c>
      <c r="I3169" s="44">
        <f>VENTAS[[#This Row],[Cantidad]]*VENTAS[[#This Row],[Precio Venta]]</f>
        <v>30</v>
      </c>
      <c r="J3169" s="42">
        <f>IF(VENTAS[[#This Row],[Nombre del Gestor]]&gt;1,VENTAS[[#This Row],[Precio Venta]]*10%,0)</f>
        <v>3</v>
      </c>
      <c r="K3169" s="42">
        <f>IFERROR(VLOOKUP(VENTAS[[#This Row],[Código del producto Vendido]],STOCK[],13,FALSE),VENTAS[[#This Row],[Precio Venta]]*0.6)-VENTAS[[#This Row],[Comisión Unitaria 10%]]</f>
        <v>15</v>
      </c>
      <c r="L3169" s="42">
        <f>VENTAS[[#This Row],[Cantidad]]*(VENTAS[[#This Row],[Precio Venta]]-VENTAS[[#This Row],[Costo Unitario SIN Comision]]-VENTAS[[#This Row],[Comisión Unitaria 10%]]-0.01*VENTAS[[#This Row],[Precio Venta]])</f>
        <v>11.7</v>
      </c>
      <c r="M3169" s="46"/>
      <c r="N3169" s="47" t="s">
        <v>28958</v>
      </c>
    </row>
    <row r="3170" ht="34" customHeight="1" spans="1:14">
      <c r="A3170" s="38">
        <v>45873.4159490741</v>
      </c>
      <c r="B3170" s="39"/>
      <c r="C3170" s="39"/>
      <c r="D3170" s="39"/>
      <c r="E3170" s="39" t="s">
        <v>20493</v>
      </c>
      <c r="F3170" s="41" t="s">
        <v>20494</v>
      </c>
      <c r="G3170" s="39">
        <v>1</v>
      </c>
      <c r="H3170" s="42">
        <v>30</v>
      </c>
      <c r="I3170" s="44">
        <f>VENTAS[[#This Row],[Cantidad]]*VENTAS[[#This Row],[Precio Venta]]</f>
        <v>30</v>
      </c>
      <c r="J3170" s="42">
        <f>IF(VENTAS[[#This Row],[Nombre del Gestor]]&gt;1,VENTAS[[#This Row],[Precio Venta]]*10%,0)</f>
        <v>0</v>
      </c>
      <c r="K3170" s="42">
        <f>IFERROR(VLOOKUP(VENTAS[[#This Row],[Código del producto Vendido]],STOCK[],13,FALSE),VENTAS[[#This Row],[Precio Venta]]*0.6)-VENTAS[[#This Row],[Comisión Unitaria 10%]]</f>
        <v>15</v>
      </c>
      <c r="L3170" s="42">
        <f>VENTAS[[#This Row],[Cantidad]]*(VENTAS[[#This Row],[Precio Venta]]-VENTAS[[#This Row],[Costo Unitario SIN Comision]]-VENTAS[[#This Row],[Comisión Unitaria 10%]]-0.01*VENTAS[[#This Row],[Precio Venta]])</f>
        <v>14.7</v>
      </c>
      <c r="M3170" s="46"/>
      <c r="N3170" s="47" t="s">
        <v>28959</v>
      </c>
    </row>
    <row r="3171" ht="17" customHeight="1" spans="1:14">
      <c r="A3171" s="38">
        <v>45873.4356597222</v>
      </c>
      <c r="B3171" s="39"/>
      <c r="C3171" s="39"/>
      <c r="D3171" s="39"/>
      <c r="E3171" s="39" t="s">
        <v>20939</v>
      </c>
      <c r="F3171" s="41" t="s">
        <v>20940</v>
      </c>
      <c r="G3171" s="39">
        <v>1</v>
      </c>
      <c r="H3171" s="42">
        <v>55</v>
      </c>
      <c r="I3171" s="44">
        <f>VENTAS[[#This Row],[Cantidad]]*VENTAS[[#This Row],[Precio Venta]]</f>
        <v>55</v>
      </c>
      <c r="J3171" s="42">
        <f>IF(VENTAS[[#This Row],[Nombre del Gestor]]&gt;1,VENTAS[[#This Row],[Precio Venta]]*10%,0)</f>
        <v>0</v>
      </c>
      <c r="K3171" s="42">
        <f>IFERROR(VLOOKUP(VENTAS[[#This Row],[Código del producto Vendido]],STOCK[],13,FALSE),VENTAS[[#This Row],[Precio Venta]]*0.6)-VENTAS[[#This Row],[Comisión Unitaria 10%]]</f>
        <v>35.42</v>
      </c>
      <c r="L3171" s="42">
        <f>VENTAS[[#This Row],[Cantidad]]*(VENTAS[[#This Row],[Precio Venta]]-VENTAS[[#This Row],[Costo Unitario SIN Comision]]-VENTAS[[#This Row],[Comisión Unitaria 10%]]-0.01*VENTAS[[#This Row],[Precio Venta]])</f>
        <v>19.03</v>
      </c>
      <c r="M3171" s="46"/>
      <c r="N3171" s="47" t="s">
        <v>28960</v>
      </c>
    </row>
    <row r="3172" ht="34" customHeight="1" spans="1:14">
      <c r="A3172" s="38">
        <v>45873.4443402778</v>
      </c>
      <c r="B3172" s="39"/>
      <c r="C3172" s="39"/>
      <c r="D3172" s="39"/>
      <c r="E3172" s="39" t="s">
        <v>21017</v>
      </c>
      <c r="F3172" s="41" t="s">
        <v>21018</v>
      </c>
      <c r="G3172" s="39">
        <v>1</v>
      </c>
      <c r="H3172" s="42">
        <v>25</v>
      </c>
      <c r="I3172" s="44">
        <f>VENTAS[[#This Row],[Cantidad]]*VENTAS[[#This Row],[Precio Venta]]</f>
        <v>25</v>
      </c>
      <c r="J3172" s="42">
        <f>IF(VENTAS[[#This Row],[Nombre del Gestor]]&gt;1,VENTAS[[#This Row],[Precio Venta]]*10%,0)</f>
        <v>0</v>
      </c>
      <c r="K3172" s="42">
        <f>IFERROR(VLOOKUP(VENTAS[[#This Row],[Código del producto Vendido]],STOCK[],13,FALSE),VENTAS[[#This Row],[Precio Venta]]*0.6)-VENTAS[[#This Row],[Comisión Unitaria 10%]]</f>
        <v>14.5</v>
      </c>
      <c r="L3172" s="42">
        <f>VENTAS[[#This Row],[Cantidad]]*(VENTAS[[#This Row],[Precio Venta]]-VENTAS[[#This Row],[Costo Unitario SIN Comision]]-VENTAS[[#This Row],[Comisión Unitaria 10%]]-0.01*VENTAS[[#This Row],[Precio Venta]])</f>
        <v>10.25</v>
      </c>
      <c r="M3172" s="46"/>
      <c r="N3172" s="47" t="s">
        <v>28961</v>
      </c>
    </row>
    <row r="3173" ht="34" customHeight="1" spans="1:14">
      <c r="A3173" s="38">
        <v>45873.4829976852</v>
      </c>
      <c r="B3173" s="39"/>
      <c r="C3173" s="39"/>
      <c r="D3173" s="39" t="s">
        <v>28962</v>
      </c>
      <c r="E3173" s="39" t="s">
        <v>22690</v>
      </c>
      <c r="F3173" s="41" t="s">
        <v>20843</v>
      </c>
      <c r="G3173" s="39">
        <v>1</v>
      </c>
      <c r="H3173" s="42">
        <v>40</v>
      </c>
      <c r="I3173" s="44">
        <f>VENTAS[[#This Row],[Cantidad]]*VENTAS[[#This Row],[Precio Venta]]</f>
        <v>40</v>
      </c>
      <c r="J3173" s="42">
        <f>IF(VENTAS[[#This Row],[Nombre del Gestor]]&gt;1,VENTAS[[#This Row],[Precio Venta]]*10%,0)</f>
        <v>4</v>
      </c>
      <c r="K3173" s="42">
        <f>IFERROR(VLOOKUP(VENTAS[[#This Row],[Código del producto Vendido]],STOCK[],13,FALSE),VENTAS[[#This Row],[Precio Venta]]*0.6)-VENTAS[[#This Row],[Comisión Unitaria 10%]]</f>
        <v>7</v>
      </c>
      <c r="L3173" s="42">
        <f>VENTAS[[#This Row],[Cantidad]]*(VENTAS[[#This Row],[Precio Venta]]-VENTAS[[#This Row],[Costo Unitario SIN Comision]]-VENTAS[[#This Row],[Comisión Unitaria 10%]]-0.01*VENTAS[[#This Row],[Precio Venta]])</f>
        <v>28.6</v>
      </c>
      <c r="M3173" s="46"/>
      <c r="N3173" s="47" t="s">
        <v>28963</v>
      </c>
    </row>
    <row r="3174" ht="17" customHeight="1" spans="1:14">
      <c r="A3174" s="38">
        <v>45873.6384259259</v>
      </c>
      <c r="B3174" s="39"/>
      <c r="C3174" s="39"/>
      <c r="D3174" s="39" t="s">
        <v>28964</v>
      </c>
      <c r="E3174" s="39" t="s">
        <v>20696</v>
      </c>
      <c r="F3174" s="41" t="s">
        <v>20697</v>
      </c>
      <c r="G3174" s="39">
        <v>1</v>
      </c>
      <c r="H3174" s="42">
        <v>30</v>
      </c>
      <c r="I3174" s="44">
        <f>VENTAS[[#This Row],[Cantidad]]*VENTAS[[#This Row],[Precio Venta]]</f>
        <v>30</v>
      </c>
      <c r="J3174" s="42">
        <f>IF(VENTAS[[#This Row],[Nombre del Gestor]]&gt;1,VENTAS[[#This Row],[Precio Venta]]*10%,0)</f>
        <v>3</v>
      </c>
      <c r="K3174" s="42">
        <f>IFERROR(VLOOKUP(VENTAS[[#This Row],[Código del producto Vendido]],STOCK[],13,FALSE),VENTAS[[#This Row],[Precio Venta]]*0.6)-VENTAS[[#This Row],[Comisión Unitaria 10%]]</f>
        <v>9</v>
      </c>
      <c r="L3174" s="42">
        <f>VENTAS[[#This Row],[Cantidad]]*(VENTAS[[#This Row],[Precio Venta]]-VENTAS[[#This Row],[Costo Unitario SIN Comision]]-VENTAS[[#This Row],[Comisión Unitaria 10%]]-0.01*VENTAS[[#This Row],[Precio Venta]])</f>
        <v>17.7</v>
      </c>
      <c r="M3174" s="46"/>
      <c r="N3174" s="47" t="s">
        <v>28965</v>
      </c>
    </row>
    <row r="3175" ht="34" customHeight="1" spans="1:14">
      <c r="A3175" s="38">
        <v>45873.6384259259</v>
      </c>
      <c r="B3175" s="39"/>
      <c r="C3175" s="39"/>
      <c r="D3175" s="39" t="s">
        <v>28964</v>
      </c>
      <c r="E3175" s="39" t="s">
        <v>17923</v>
      </c>
      <c r="F3175" s="41" t="s">
        <v>17924</v>
      </c>
      <c r="G3175" s="39">
        <v>1</v>
      </c>
      <c r="H3175" s="42">
        <v>30</v>
      </c>
      <c r="I3175" s="44">
        <f>VENTAS[[#This Row],[Cantidad]]*VENTAS[[#This Row],[Precio Venta]]</f>
        <v>30</v>
      </c>
      <c r="J3175" s="42">
        <f>IF(VENTAS[[#This Row],[Nombre del Gestor]]&gt;1,VENTAS[[#This Row],[Precio Venta]]*10%,0)</f>
        <v>3</v>
      </c>
      <c r="K3175" s="42">
        <f>IFERROR(VLOOKUP(VENTAS[[#This Row],[Código del producto Vendido]],STOCK[],13,FALSE),VENTAS[[#This Row],[Precio Venta]]*0.6)-VENTAS[[#This Row],[Comisión Unitaria 10%]]</f>
        <v>12</v>
      </c>
      <c r="L3175" s="42">
        <f>VENTAS[[#This Row],[Cantidad]]*(VENTAS[[#This Row],[Precio Venta]]-VENTAS[[#This Row],[Costo Unitario SIN Comision]]-VENTAS[[#This Row],[Comisión Unitaria 10%]]-0.01*VENTAS[[#This Row],[Precio Venta]])</f>
        <v>14.7</v>
      </c>
      <c r="M3175" s="46"/>
      <c r="N3175" s="47" t="s">
        <v>28966</v>
      </c>
    </row>
    <row r="3176" ht="17" customHeight="1" spans="1:14">
      <c r="A3176" s="38">
        <v>45873.6384259259</v>
      </c>
      <c r="B3176" s="39"/>
      <c r="C3176" s="39"/>
      <c r="D3176" s="39" t="s">
        <v>28964</v>
      </c>
      <c r="E3176" s="39" t="s">
        <v>20471</v>
      </c>
      <c r="F3176" s="41" t="s">
        <v>20472</v>
      </c>
      <c r="G3176" s="39">
        <v>1</v>
      </c>
      <c r="H3176" s="42">
        <v>35</v>
      </c>
      <c r="I3176" s="44">
        <f>VENTAS[[#This Row],[Cantidad]]*VENTAS[[#This Row],[Precio Venta]]</f>
        <v>35</v>
      </c>
      <c r="J3176" s="42">
        <f>IF(VENTAS[[#This Row],[Nombre del Gestor]]&gt;1,VENTAS[[#This Row],[Precio Venta]]*10%,0)</f>
        <v>3.5</v>
      </c>
      <c r="K3176" s="42">
        <f>IFERROR(VLOOKUP(VENTAS[[#This Row],[Código del producto Vendido]],STOCK[],13,FALSE),VENTAS[[#This Row],[Precio Venta]]*0.6)-VENTAS[[#This Row],[Comisión Unitaria 10%]]</f>
        <v>12</v>
      </c>
      <c r="L3176" s="42">
        <f>VENTAS[[#This Row],[Cantidad]]*(VENTAS[[#This Row],[Precio Venta]]-VENTAS[[#This Row],[Costo Unitario SIN Comision]]-VENTAS[[#This Row],[Comisión Unitaria 10%]]-0.01*VENTAS[[#This Row],[Precio Venta]])</f>
        <v>19.15</v>
      </c>
      <c r="M3176" s="46"/>
      <c r="N3176" s="47" t="s">
        <v>28967</v>
      </c>
    </row>
    <row r="3177" ht="34" customHeight="1" spans="1:14">
      <c r="A3177" s="38">
        <v>45873.6384259259</v>
      </c>
      <c r="B3177" s="39"/>
      <c r="C3177" s="39"/>
      <c r="D3177" s="39" t="s">
        <v>28964</v>
      </c>
      <c r="E3177" s="39" t="s">
        <v>19084</v>
      </c>
      <c r="F3177" s="41" t="s">
        <v>28968</v>
      </c>
      <c r="G3177" s="39">
        <v>1</v>
      </c>
      <c r="H3177" s="42">
        <v>30</v>
      </c>
      <c r="I3177" s="44">
        <f>VENTAS[[#This Row],[Cantidad]]*VENTAS[[#This Row],[Precio Venta]]</f>
        <v>30</v>
      </c>
      <c r="J3177" s="42">
        <f>IF(VENTAS[[#This Row],[Nombre del Gestor]]&gt;1,VENTAS[[#This Row],[Precio Venta]]*10%,0)</f>
        <v>3</v>
      </c>
      <c r="K3177" s="42">
        <f>IFERROR(VLOOKUP(VENTAS[[#This Row],[Código del producto Vendido]],STOCK[],13,FALSE),VENTAS[[#This Row],[Precio Venta]]*0.6)-VENTAS[[#This Row],[Comisión Unitaria 10%]]</f>
        <v>11.5</v>
      </c>
      <c r="L3177" s="42">
        <f>VENTAS[[#This Row],[Cantidad]]*(VENTAS[[#This Row],[Precio Venta]]-VENTAS[[#This Row],[Costo Unitario SIN Comision]]-VENTAS[[#This Row],[Comisión Unitaria 10%]]-0.01*VENTAS[[#This Row],[Precio Venta]])</f>
        <v>15.2</v>
      </c>
      <c r="M3177" s="46"/>
      <c r="N3177" s="47" t="s">
        <v>28969</v>
      </c>
    </row>
    <row r="3178" ht="34" customHeight="1" spans="1:14">
      <c r="A3178" s="38">
        <v>45873.6384259259</v>
      </c>
      <c r="B3178" s="39"/>
      <c r="C3178" s="39"/>
      <c r="D3178" s="39" t="s">
        <v>28964</v>
      </c>
      <c r="E3178" s="39" t="s">
        <v>28970</v>
      </c>
      <c r="F3178" s="41" t="s">
        <v>28971</v>
      </c>
      <c r="G3178" s="39">
        <v>1</v>
      </c>
      <c r="H3178" s="42">
        <v>30</v>
      </c>
      <c r="I3178" s="44">
        <f>VENTAS[[#This Row],[Cantidad]]*VENTAS[[#This Row],[Precio Venta]]</f>
        <v>30</v>
      </c>
      <c r="J3178" s="42">
        <f>IF(VENTAS[[#This Row],[Nombre del Gestor]]&gt;1,VENTAS[[#This Row],[Precio Venta]]*10%,0)</f>
        <v>3</v>
      </c>
      <c r="K3178" s="42">
        <f>IFERROR(VLOOKUP(VENTAS[[#This Row],[Código del producto Vendido]],STOCK[],13,FALSE),VENTAS[[#This Row],[Precio Venta]]*0.6)-VENTAS[[#This Row],[Comisión Unitaria 10%]]</f>
        <v>15</v>
      </c>
      <c r="L3178" s="42">
        <f>VENTAS[[#This Row],[Cantidad]]*(VENTAS[[#This Row],[Precio Venta]]-VENTAS[[#This Row],[Costo Unitario SIN Comision]]-VENTAS[[#This Row],[Comisión Unitaria 10%]]-0.01*VENTAS[[#This Row],[Precio Venta]])</f>
        <v>11.7</v>
      </c>
      <c r="M3178" s="46"/>
      <c r="N3178" s="47" t="s">
        <v>28972</v>
      </c>
    </row>
    <row r="3179" ht="17" customHeight="1" spans="1:14">
      <c r="A3179" s="38">
        <v>45873.6384259259</v>
      </c>
      <c r="B3179" s="39"/>
      <c r="C3179" s="39"/>
      <c r="D3179" s="39" t="s">
        <v>28964</v>
      </c>
      <c r="E3179" s="39" t="s">
        <v>20784</v>
      </c>
      <c r="F3179" s="41" t="s">
        <v>20783</v>
      </c>
      <c r="G3179" s="39">
        <v>1</v>
      </c>
      <c r="H3179" s="42">
        <v>30</v>
      </c>
      <c r="I3179" s="44">
        <f>VENTAS[[#This Row],[Cantidad]]*VENTAS[[#This Row],[Precio Venta]]</f>
        <v>30</v>
      </c>
      <c r="J3179" s="42">
        <f>IF(VENTAS[[#This Row],[Nombre del Gestor]]&gt;1,VENTAS[[#This Row],[Precio Venta]]*10%,0)</f>
        <v>3</v>
      </c>
      <c r="K3179" s="42">
        <f>IFERROR(VLOOKUP(VENTAS[[#This Row],[Código del producto Vendido]],STOCK[],13,FALSE),VENTAS[[#This Row],[Precio Venta]]*0.6)-VENTAS[[#This Row],[Comisión Unitaria 10%]]</f>
        <v>17.79</v>
      </c>
      <c r="L3179" s="42">
        <f>VENTAS[[#This Row],[Cantidad]]*(VENTAS[[#This Row],[Precio Venta]]-VENTAS[[#This Row],[Costo Unitario SIN Comision]]-VENTAS[[#This Row],[Comisión Unitaria 10%]]-0.01*VENTAS[[#This Row],[Precio Venta]])</f>
        <v>8.91</v>
      </c>
      <c r="M3179" s="46"/>
      <c r="N3179" s="47" t="s">
        <v>28973</v>
      </c>
    </row>
    <row r="3180" ht="34" customHeight="1" spans="1:14">
      <c r="A3180" s="38">
        <v>45873.6384259259</v>
      </c>
      <c r="B3180" s="39"/>
      <c r="C3180" s="39"/>
      <c r="D3180" s="39" t="s">
        <v>28964</v>
      </c>
      <c r="E3180" s="39" t="s">
        <v>21057</v>
      </c>
      <c r="F3180" s="41" t="s">
        <v>21058</v>
      </c>
      <c r="G3180" s="39">
        <v>1</v>
      </c>
      <c r="H3180" s="42">
        <v>30</v>
      </c>
      <c r="I3180" s="44">
        <f>VENTAS[[#This Row],[Cantidad]]*VENTAS[[#This Row],[Precio Venta]]</f>
        <v>30</v>
      </c>
      <c r="J3180" s="42">
        <f>IF(VENTAS[[#This Row],[Nombre del Gestor]]&gt;1,VENTAS[[#This Row],[Precio Venta]]*10%,0)</f>
        <v>3</v>
      </c>
      <c r="K3180" s="42">
        <f>IFERROR(VLOOKUP(VENTAS[[#This Row],[Código del producto Vendido]],STOCK[],13,FALSE),VENTAS[[#This Row],[Precio Venta]]*0.6)-VENTAS[[#This Row],[Comisión Unitaria 10%]]</f>
        <v>12</v>
      </c>
      <c r="L3180" s="42">
        <f>VENTAS[[#This Row],[Cantidad]]*(VENTAS[[#This Row],[Precio Venta]]-VENTAS[[#This Row],[Costo Unitario SIN Comision]]-VENTAS[[#This Row],[Comisión Unitaria 10%]]-0.01*VENTAS[[#This Row],[Precio Venta]])</f>
        <v>14.7</v>
      </c>
      <c r="M3180" s="46"/>
      <c r="N3180" s="47" t="s">
        <v>28974</v>
      </c>
    </row>
    <row r="3181" ht="17" customHeight="1" spans="1:14">
      <c r="A3181" s="38">
        <v>45873.6384259259</v>
      </c>
      <c r="B3181" s="39"/>
      <c r="C3181" s="39"/>
      <c r="D3181" s="39" t="s">
        <v>28964</v>
      </c>
      <c r="E3181" s="39" t="s">
        <v>20973</v>
      </c>
      <c r="F3181" s="41" t="s">
        <v>28975</v>
      </c>
      <c r="G3181" s="39">
        <v>1</v>
      </c>
      <c r="H3181" s="42">
        <v>22</v>
      </c>
      <c r="I3181" s="44">
        <f>VENTAS[[#This Row],[Cantidad]]*VENTAS[[#This Row],[Precio Venta]]</f>
        <v>22</v>
      </c>
      <c r="J3181" s="42">
        <f>IF(VENTAS[[#This Row],[Nombre del Gestor]]&gt;1,VENTAS[[#This Row],[Precio Venta]]*10%,0)</f>
        <v>2.2</v>
      </c>
      <c r="K3181" s="42">
        <f>IFERROR(VLOOKUP(VENTAS[[#This Row],[Código del producto Vendido]],STOCK[],13,FALSE),VENTAS[[#This Row],[Precio Venta]]*0.6)-VENTAS[[#This Row],[Comisión Unitaria 10%]]</f>
        <v>14</v>
      </c>
      <c r="L3181" s="42">
        <f>VENTAS[[#This Row],[Cantidad]]*(VENTAS[[#This Row],[Precio Venta]]-VENTAS[[#This Row],[Costo Unitario SIN Comision]]-VENTAS[[#This Row],[Comisión Unitaria 10%]]-0.01*VENTAS[[#This Row],[Precio Venta]])</f>
        <v>5.58</v>
      </c>
      <c r="M3181" s="46"/>
      <c r="N3181" s="47" t="s">
        <v>28976</v>
      </c>
    </row>
    <row r="3182" ht="34" customHeight="1" spans="1:14">
      <c r="A3182" s="38">
        <v>45873.6965277778</v>
      </c>
      <c r="B3182" s="39"/>
      <c r="C3182" s="39"/>
      <c r="D3182" s="39" t="s">
        <v>26679</v>
      </c>
      <c r="E3182" s="39" t="s">
        <v>20925</v>
      </c>
      <c r="F3182" s="41" t="s">
        <v>20926</v>
      </c>
      <c r="G3182" s="39">
        <v>1</v>
      </c>
      <c r="H3182" s="42">
        <v>30</v>
      </c>
      <c r="I3182" s="44">
        <f>VENTAS[[#This Row],[Cantidad]]*VENTAS[[#This Row],[Precio Venta]]</f>
        <v>30</v>
      </c>
      <c r="J3182" s="42">
        <f>IF(VENTAS[[#This Row],[Nombre del Gestor]]&gt;1,VENTAS[[#This Row],[Precio Venta]]*10%,0)</f>
        <v>3</v>
      </c>
      <c r="K3182" s="42">
        <f>IFERROR(VLOOKUP(VENTAS[[#This Row],[Código del producto Vendido]],STOCK[],13,FALSE),VENTAS[[#This Row],[Precio Venta]]*0.6)-VENTAS[[#This Row],[Comisión Unitaria 10%]]</f>
        <v>19</v>
      </c>
      <c r="L3182" s="42">
        <f>VENTAS[[#This Row],[Cantidad]]*(VENTAS[[#This Row],[Precio Venta]]-VENTAS[[#This Row],[Costo Unitario SIN Comision]]-VENTAS[[#This Row],[Comisión Unitaria 10%]]-0.01*VENTAS[[#This Row],[Precio Venta]])</f>
        <v>7.7</v>
      </c>
      <c r="M3182" s="46"/>
      <c r="N3182" s="47" t="s">
        <v>28977</v>
      </c>
    </row>
    <row r="3183" ht="34" customHeight="1" spans="1:14">
      <c r="A3183" s="38">
        <v>45873.6965277778</v>
      </c>
      <c r="B3183" s="39"/>
      <c r="C3183" s="39"/>
      <c r="D3183" s="39" t="s">
        <v>26679</v>
      </c>
      <c r="E3183" s="39" t="s">
        <v>20946</v>
      </c>
      <c r="F3183" s="41" t="s">
        <v>20947</v>
      </c>
      <c r="G3183" s="39">
        <v>1</v>
      </c>
      <c r="H3183" s="42">
        <v>35</v>
      </c>
      <c r="I3183" s="44">
        <f>VENTAS[[#This Row],[Cantidad]]*VENTAS[[#This Row],[Precio Venta]]</f>
        <v>35</v>
      </c>
      <c r="J3183" s="42">
        <f>IF(VENTAS[[#This Row],[Nombre del Gestor]]&gt;1,VENTAS[[#This Row],[Precio Venta]]*10%,0)</f>
        <v>3.5</v>
      </c>
      <c r="K3183" s="42">
        <f>IFERROR(VLOOKUP(VENTAS[[#This Row],[Código del producto Vendido]],STOCK[],13,FALSE),VENTAS[[#This Row],[Precio Venta]]*0.6)-VENTAS[[#This Row],[Comisión Unitaria 10%]]</f>
        <v>21.75</v>
      </c>
      <c r="L3183" s="42">
        <f>VENTAS[[#This Row],[Cantidad]]*(VENTAS[[#This Row],[Precio Venta]]-VENTAS[[#This Row],[Costo Unitario SIN Comision]]-VENTAS[[#This Row],[Comisión Unitaria 10%]]-0.01*VENTAS[[#This Row],[Precio Venta]])</f>
        <v>9.4</v>
      </c>
      <c r="M3183" s="46"/>
      <c r="N3183" s="47" t="s">
        <v>28978</v>
      </c>
    </row>
    <row r="3184" ht="17" customHeight="1" spans="1:14">
      <c r="A3184" s="38">
        <v>45874.5012615741</v>
      </c>
      <c r="B3184" s="39"/>
      <c r="C3184" s="39"/>
      <c r="D3184" s="39" t="s">
        <v>25960</v>
      </c>
      <c r="E3184" s="39" t="s">
        <v>20784</v>
      </c>
      <c r="F3184" s="41" t="s">
        <v>20783</v>
      </c>
      <c r="G3184" s="39">
        <v>1</v>
      </c>
      <c r="H3184" s="42">
        <v>30</v>
      </c>
      <c r="I3184" s="44">
        <f>VENTAS[[#This Row],[Cantidad]]*VENTAS[[#This Row],[Precio Venta]]</f>
        <v>30</v>
      </c>
      <c r="J3184" s="42">
        <f>IF(VENTAS[[#This Row],[Nombre del Gestor]]&gt;1,VENTAS[[#This Row],[Precio Venta]]*10%,0)</f>
        <v>3</v>
      </c>
      <c r="K3184" s="42">
        <f>IFERROR(VLOOKUP(VENTAS[[#This Row],[Código del producto Vendido]],STOCK[],13,FALSE),VENTAS[[#This Row],[Precio Venta]]*0.6)-VENTAS[[#This Row],[Comisión Unitaria 10%]]</f>
        <v>17.79</v>
      </c>
      <c r="L3184" s="42">
        <f>VENTAS[[#This Row],[Cantidad]]*(VENTAS[[#This Row],[Precio Venta]]-VENTAS[[#This Row],[Costo Unitario SIN Comision]]-VENTAS[[#This Row],[Comisión Unitaria 10%]]-0.01*VENTAS[[#This Row],[Precio Venta]])</f>
        <v>8.91</v>
      </c>
      <c r="M3184" s="46"/>
      <c r="N3184" s="47" t="s">
        <v>28979</v>
      </c>
    </row>
    <row r="3185" ht="34" customHeight="1" spans="1:14">
      <c r="A3185" s="38">
        <v>45874.5278935185</v>
      </c>
      <c r="B3185" s="39"/>
      <c r="C3185" s="39"/>
      <c r="D3185" s="39"/>
      <c r="E3185" s="39" t="s">
        <v>28980</v>
      </c>
      <c r="F3185" s="41" t="s">
        <v>28981</v>
      </c>
      <c r="G3185" s="39">
        <v>1</v>
      </c>
      <c r="H3185" s="42">
        <v>20</v>
      </c>
      <c r="I3185" s="44">
        <f>VENTAS[[#This Row],[Cantidad]]*VENTAS[[#This Row],[Precio Venta]]</f>
        <v>20</v>
      </c>
      <c r="J3185" s="42">
        <f>IF(VENTAS[[#This Row],[Nombre del Gestor]]&gt;1,VENTAS[[#This Row],[Precio Venta]]*10%,0)</f>
        <v>0</v>
      </c>
      <c r="K3185" s="42">
        <f>IFERROR(VLOOKUP(VENTAS[[#This Row],[Código del producto Vendido]],STOCK[],13,FALSE),VENTAS[[#This Row],[Precio Venta]]*0.6)-VENTAS[[#This Row],[Comisión Unitaria 10%]]</f>
        <v>12</v>
      </c>
      <c r="L3185" s="42">
        <f>VENTAS[[#This Row],[Cantidad]]*(VENTAS[[#This Row],[Precio Venta]]-VENTAS[[#This Row],[Costo Unitario SIN Comision]]-VENTAS[[#This Row],[Comisión Unitaria 10%]]-0.01*VENTAS[[#This Row],[Precio Venta]])</f>
        <v>7.8</v>
      </c>
      <c r="M3185" s="46"/>
      <c r="N3185" s="47" t="s">
        <v>28982</v>
      </c>
    </row>
    <row r="3186" ht="17" customHeight="1" spans="1:14">
      <c r="A3186" s="38">
        <v>45874.5278935185</v>
      </c>
      <c r="B3186" s="39"/>
      <c r="C3186" s="39"/>
      <c r="D3186" s="39"/>
      <c r="E3186" s="39" t="s">
        <v>16518</v>
      </c>
      <c r="F3186" s="41" t="s">
        <v>16520</v>
      </c>
      <c r="G3186" s="39">
        <v>1</v>
      </c>
      <c r="H3186" s="42">
        <v>25</v>
      </c>
      <c r="I3186" s="44">
        <f>VENTAS[[#This Row],[Cantidad]]*VENTAS[[#This Row],[Precio Venta]]</f>
        <v>25</v>
      </c>
      <c r="J3186" s="42">
        <f>IF(VENTAS[[#This Row],[Nombre del Gestor]]&gt;1,VENTAS[[#This Row],[Precio Venta]]*10%,0)</f>
        <v>0</v>
      </c>
      <c r="K3186" s="42">
        <f>IFERROR(VLOOKUP(VENTAS[[#This Row],[Código del producto Vendido]],STOCK[],13,FALSE),VENTAS[[#This Row],[Precio Venta]]*0.6)-VENTAS[[#This Row],[Comisión Unitaria 10%]]</f>
        <v>17.5</v>
      </c>
      <c r="L3186" s="42">
        <f>VENTAS[[#This Row],[Cantidad]]*(VENTAS[[#This Row],[Precio Venta]]-VENTAS[[#This Row],[Costo Unitario SIN Comision]]-VENTAS[[#This Row],[Comisión Unitaria 10%]]-0.01*VENTAS[[#This Row],[Precio Venta]])</f>
        <v>7.25</v>
      </c>
      <c r="M3186" s="46"/>
      <c r="N3186" s="47" t="s">
        <v>28983</v>
      </c>
    </row>
    <row r="3187" ht="34" customHeight="1" spans="1:14">
      <c r="A3187" s="38">
        <v>45874.5278935185</v>
      </c>
      <c r="B3187" s="39"/>
      <c r="C3187" s="39"/>
      <c r="D3187" s="39"/>
      <c r="E3187" s="39" t="s">
        <v>19682</v>
      </c>
      <c r="F3187" s="41" t="s">
        <v>28984</v>
      </c>
      <c r="G3187" s="39">
        <v>1</v>
      </c>
      <c r="H3187" s="42">
        <v>30</v>
      </c>
      <c r="I3187" s="44">
        <f>VENTAS[[#This Row],[Cantidad]]*VENTAS[[#This Row],[Precio Venta]]</f>
        <v>30</v>
      </c>
      <c r="J3187" s="42">
        <f>IF(VENTAS[[#This Row],[Nombre del Gestor]]&gt;1,VENTAS[[#This Row],[Precio Venta]]*10%,0)</f>
        <v>0</v>
      </c>
      <c r="K3187" s="42">
        <f>IFERROR(VLOOKUP(VENTAS[[#This Row],[Código del producto Vendido]],STOCK[],13,FALSE),VENTAS[[#This Row],[Precio Venta]]*0.6)-VENTAS[[#This Row],[Comisión Unitaria 10%]]</f>
        <v>15</v>
      </c>
      <c r="L3187" s="42">
        <f>VENTAS[[#This Row],[Cantidad]]*(VENTAS[[#This Row],[Precio Venta]]-VENTAS[[#This Row],[Costo Unitario SIN Comision]]-VENTAS[[#This Row],[Comisión Unitaria 10%]]-0.01*VENTAS[[#This Row],[Precio Venta]])</f>
        <v>14.7</v>
      </c>
      <c r="M3187" s="46"/>
      <c r="N3187" s="47" t="s">
        <v>28985</v>
      </c>
    </row>
    <row r="3188" ht="34" customHeight="1" spans="1:14">
      <c r="A3188" s="38">
        <v>45874.5542939815</v>
      </c>
      <c r="B3188" s="39"/>
      <c r="C3188" s="39"/>
      <c r="D3188" s="39" t="s">
        <v>25960</v>
      </c>
      <c r="E3188" s="39" t="s">
        <v>19822</v>
      </c>
      <c r="F3188" s="41" t="s">
        <v>28986</v>
      </c>
      <c r="G3188" s="39">
        <v>1</v>
      </c>
      <c r="H3188" s="42">
        <v>22</v>
      </c>
      <c r="I3188" s="44">
        <f>VENTAS[[#This Row],[Cantidad]]*VENTAS[[#This Row],[Precio Venta]]</f>
        <v>22</v>
      </c>
      <c r="J3188" s="42">
        <f>IF(VENTAS[[#This Row],[Nombre del Gestor]]&gt;1,VENTAS[[#This Row],[Precio Venta]]*10%,0)</f>
        <v>2.2</v>
      </c>
      <c r="K3188" s="42">
        <f>IFERROR(VLOOKUP(VENTAS[[#This Row],[Código del producto Vendido]],STOCK[],13,FALSE),VENTAS[[#This Row],[Precio Venta]]*0.6)-VENTAS[[#This Row],[Comisión Unitaria 10%]]</f>
        <v>12</v>
      </c>
      <c r="L3188" s="42">
        <f>VENTAS[[#This Row],[Cantidad]]*(VENTAS[[#This Row],[Precio Venta]]-VENTAS[[#This Row],[Costo Unitario SIN Comision]]-VENTAS[[#This Row],[Comisión Unitaria 10%]]-0.01*VENTAS[[#This Row],[Precio Venta]])</f>
        <v>7.58</v>
      </c>
      <c r="M3188" s="46"/>
      <c r="N3188" s="47" t="s">
        <v>28987</v>
      </c>
    </row>
    <row r="3189" ht="17" customHeight="1" spans="1:14">
      <c r="A3189" s="38">
        <v>45874.5542939815</v>
      </c>
      <c r="B3189" s="39"/>
      <c r="C3189" s="39"/>
      <c r="D3189" s="39" t="s">
        <v>25960</v>
      </c>
      <c r="E3189" s="39" t="s">
        <v>28917</v>
      </c>
      <c r="F3189" s="41" t="s">
        <v>28918</v>
      </c>
      <c r="G3189" s="39">
        <v>1</v>
      </c>
      <c r="H3189" s="42">
        <v>18</v>
      </c>
      <c r="I3189" s="44">
        <f>VENTAS[[#This Row],[Cantidad]]*VENTAS[[#This Row],[Precio Venta]]</f>
        <v>18</v>
      </c>
      <c r="J3189" s="42">
        <f>IF(VENTAS[[#This Row],[Nombre del Gestor]]&gt;1,VENTAS[[#This Row],[Precio Venta]]*10%,0)</f>
        <v>1.8</v>
      </c>
      <c r="K3189" s="42">
        <f>IFERROR(VLOOKUP(VENTAS[[#This Row],[Código del producto Vendido]],STOCK[],13,FALSE),VENTAS[[#This Row],[Precio Venta]]*0.6)-VENTAS[[#This Row],[Comisión Unitaria 10%]]</f>
        <v>9</v>
      </c>
      <c r="L3189" s="42">
        <f>VENTAS[[#This Row],[Cantidad]]*(VENTAS[[#This Row],[Precio Venta]]-VENTAS[[#This Row],[Costo Unitario SIN Comision]]-VENTAS[[#This Row],[Comisión Unitaria 10%]]-0.01*VENTAS[[#This Row],[Precio Venta]])</f>
        <v>7.02</v>
      </c>
      <c r="M3189" s="46"/>
      <c r="N3189" s="47" t="s">
        <v>28988</v>
      </c>
    </row>
    <row r="3190" ht="34" customHeight="1" spans="1:14">
      <c r="A3190" s="38">
        <v>45874.5542939815</v>
      </c>
      <c r="B3190" s="39"/>
      <c r="C3190" s="39"/>
      <c r="D3190" s="39" t="s">
        <v>25960</v>
      </c>
      <c r="E3190" s="39" t="s">
        <v>28989</v>
      </c>
      <c r="F3190" s="41" t="s">
        <v>28990</v>
      </c>
      <c r="G3190" s="39">
        <v>1</v>
      </c>
      <c r="H3190" s="42">
        <v>30</v>
      </c>
      <c r="I3190" s="44">
        <f>VENTAS[[#This Row],[Cantidad]]*VENTAS[[#This Row],[Precio Venta]]</f>
        <v>30</v>
      </c>
      <c r="J3190" s="42">
        <f>IF(VENTAS[[#This Row],[Nombre del Gestor]]&gt;1,VENTAS[[#This Row],[Precio Venta]]*10%,0)</f>
        <v>3</v>
      </c>
      <c r="K3190" s="42">
        <f>IFERROR(VLOOKUP(VENTAS[[#This Row],[Código del producto Vendido]],STOCK[],13,FALSE),VENTAS[[#This Row],[Precio Venta]]*0.6)-VENTAS[[#This Row],[Comisión Unitaria 10%]]</f>
        <v>15</v>
      </c>
      <c r="L3190" s="42">
        <f>VENTAS[[#This Row],[Cantidad]]*(VENTAS[[#This Row],[Precio Venta]]-VENTAS[[#This Row],[Costo Unitario SIN Comision]]-VENTAS[[#This Row],[Comisión Unitaria 10%]]-0.01*VENTAS[[#This Row],[Precio Venta]])</f>
        <v>11.7</v>
      </c>
      <c r="M3190" s="46"/>
      <c r="N3190" s="47" t="s">
        <v>28991</v>
      </c>
    </row>
    <row r="3191" ht="17" customHeight="1" spans="1:14">
      <c r="A3191" s="38">
        <v>45874.5542939815</v>
      </c>
      <c r="B3191" s="39"/>
      <c r="C3191" s="39"/>
      <c r="D3191" s="39" t="s">
        <v>25960</v>
      </c>
      <c r="E3191" s="39" t="s">
        <v>28992</v>
      </c>
      <c r="F3191" s="41" t="s">
        <v>28527</v>
      </c>
      <c r="G3191" s="39">
        <v>1</v>
      </c>
      <c r="H3191" s="42">
        <v>25</v>
      </c>
      <c r="I3191" s="44">
        <f>VENTAS[[#This Row],[Cantidad]]*VENTAS[[#This Row],[Precio Venta]]</f>
        <v>25</v>
      </c>
      <c r="J3191" s="42">
        <f>IF(VENTAS[[#This Row],[Nombre del Gestor]]&gt;1,VENTAS[[#This Row],[Precio Venta]]*10%,0)</f>
        <v>2.5</v>
      </c>
      <c r="K3191" s="42">
        <f>IFERROR(VLOOKUP(VENTAS[[#This Row],[Código del producto Vendido]],STOCK[],13,FALSE),VENTAS[[#This Row],[Precio Venta]]*0.6)-VENTAS[[#This Row],[Comisión Unitaria 10%]]</f>
        <v>12.5</v>
      </c>
      <c r="L3191" s="42">
        <f>VENTAS[[#This Row],[Cantidad]]*(VENTAS[[#This Row],[Precio Venta]]-VENTAS[[#This Row],[Costo Unitario SIN Comision]]-VENTAS[[#This Row],[Comisión Unitaria 10%]]-0.01*VENTAS[[#This Row],[Precio Venta]])</f>
        <v>9.75</v>
      </c>
      <c r="M3191" s="46"/>
      <c r="N3191" s="47" t="s">
        <v>28993</v>
      </c>
    </row>
    <row r="3192" ht="34" customHeight="1" spans="1:14">
      <c r="A3192" s="38">
        <v>45874.5542939815</v>
      </c>
      <c r="B3192" s="39"/>
      <c r="C3192" s="39"/>
      <c r="D3192" s="39" t="s">
        <v>25960</v>
      </c>
      <c r="E3192" s="39" t="s">
        <v>28375</v>
      </c>
      <c r="F3192" s="41" t="s">
        <v>28376</v>
      </c>
      <c r="G3192" s="39">
        <v>1</v>
      </c>
      <c r="H3192" s="42">
        <v>25</v>
      </c>
      <c r="I3192" s="44">
        <f>VENTAS[[#This Row],[Cantidad]]*VENTAS[[#This Row],[Precio Venta]]</f>
        <v>25</v>
      </c>
      <c r="J3192" s="42">
        <f>IF(VENTAS[[#This Row],[Nombre del Gestor]]&gt;1,VENTAS[[#This Row],[Precio Venta]]*10%,0)</f>
        <v>2.5</v>
      </c>
      <c r="K3192" s="42">
        <f>IFERROR(VLOOKUP(VENTAS[[#This Row],[Código del producto Vendido]],STOCK[],13,FALSE),VENTAS[[#This Row],[Precio Venta]]*0.6)-VENTAS[[#This Row],[Comisión Unitaria 10%]]</f>
        <v>12.5</v>
      </c>
      <c r="L3192" s="42">
        <f>VENTAS[[#This Row],[Cantidad]]*(VENTAS[[#This Row],[Precio Venta]]-VENTAS[[#This Row],[Costo Unitario SIN Comision]]-VENTAS[[#This Row],[Comisión Unitaria 10%]]-0.01*VENTAS[[#This Row],[Precio Venta]])</f>
        <v>9.75</v>
      </c>
      <c r="M3192" s="46"/>
      <c r="N3192" s="47" t="s">
        <v>28994</v>
      </c>
    </row>
    <row r="3193" ht="34" customHeight="1" spans="1:14">
      <c r="A3193" s="38">
        <v>45874.5542939815</v>
      </c>
      <c r="B3193" s="39"/>
      <c r="C3193" s="39"/>
      <c r="D3193" s="39" t="s">
        <v>25960</v>
      </c>
      <c r="E3193" s="39" t="s">
        <v>28995</v>
      </c>
      <c r="F3193" s="41" t="s">
        <v>28996</v>
      </c>
      <c r="G3193" s="39">
        <v>1</v>
      </c>
      <c r="H3193" s="42">
        <v>25</v>
      </c>
      <c r="I3193" s="44">
        <f>VENTAS[[#This Row],[Cantidad]]*VENTAS[[#This Row],[Precio Venta]]</f>
        <v>25</v>
      </c>
      <c r="J3193" s="42">
        <f>IF(VENTAS[[#This Row],[Nombre del Gestor]]&gt;1,VENTAS[[#This Row],[Precio Venta]]*10%,0)</f>
        <v>2.5</v>
      </c>
      <c r="K3193" s="42">
        <f>IFERROR(VLOOKUP(VENTAS[[#This Row],[Código del producto Vendido]],STOCK[],13,FALSE),VENTAS[[#This Row],[Precio Venta]]*0.6)-VENTAS[[#This Row],[Comisión Unitaria 10%]]</f>
        <v>12.5</v>
      </c>
      <c r="L3193" s="42">
        <f>VENTAS[[#This Row],[Cantidad]]*(VENTAS[[#This Row],[Precio Venta]]-VENTAS[[#This Row],[Costo Unitario SIN Comision]]-VENTAS[[#This Row],[Comisión Unitaria 10%]]-0.01*VENTAS[[#This Row],[Precio Venta]])</f>
        <v>9.75</v>
      </c>
      <c r="M3193" s="46"/>
      <c r="N3193" s="47" t="s">
        <v>28997</v>
      </c>
    </row>
    <row r="3194" ht="17" customHeight="1" spans="1:14">
      <c r="A3194" s="38">
        <v>45874.6852777778</v>
      </c>
      <c r="B3194" s="39"/>
      <c r="C3194" s="39"/>
      <c r="D3194" s="39" t="s">
        <v>28998</v>
      </c>
      <c r="E3194" s="39" t="s">
        <v>21458</v>
      </c>
      <c r="F3194" s="41" t="s">
        <v>20865</v>
      </c>
      <c r="G3194" s="39">
        <v>1</v>
      </c>
      <c r="H3194" s="42">
        <v>30</v>
      </c>
      <c r="I3194" s="44">
        <f>VENTAS[[#This Row],[Cantidad]]*VENTAS[[#This Row],[Precio Venta]]</f>
        <v>30</v>
      </c>
      <c r="J3194" s="42">
        <f>IF(VENTAS[[#This Row],[Nombre del Gestor]]&gt;1,VENTAS[[#This Row],[Precio Venta]]*10%,0)</f>
        <v>3</v>
      </c>
      <c r="K3194" s="42">
        <f>IFERROR(VLOOKUP(VENTAS[[#This Row],[Código del producto Vendido]],STOCK[],13,FALSE),VENTAS[[#This Row],[Precio Venta]]*0.6)-VENTAS[[#This Row],[Comisión Unitaria 10%]]</f>
        <v>13.99</v>
      </c>
      <c r="L3194" s="42">
        <f>VENTAS[[#This Row],[Cantidad]]*(VENTAS[[#This Row],[Precio Venta]]-VENTAS[[#This Row],[Costo Unitario SIN Comision]]-VENTAS[[#This Row],[Comisión Unitaria 10%]]-0.01*VENTAS[[#This Row],[Precio Venta]])</f>
        <v>12.71</v>
      </c>
      <c r="M3194" s="46"/>
      <c r="N3194" s="47" t="s">
        <v>28999</v>
      </c>
    </row>
    <row r="3195" ht="34" customHeight="1" spans="1:14">
      <c r="A3195" s="38">
        <v>45874.6852777778</v>
      </c>
      <c r="B3195" s="39"/>
      <c r="C3195" s="39"/>
      <c r="D3195" s="39" t="s">
        <v>28998</v>
      </c>
      <c r="E3195" s="39" t="s">
        <v>17506</v>
      </c>
      <c r="F3195" s="41" t="s">
        <v>17507</v>
      </c>
      <c r="G3195" s="39">
        <v>1</v>
      </c>
      <c r="H3195" s="42">
        <v>28</v>
      </c>
      <c r="I3195" s="44">
        <f>VENTAS[[#This Row],[Cantidad]]*VENTAS[[#This Row],[Precio Venta]]</f>
        <v>28</v>
      </c>
      <c r="J3195" s="42">
        <f>IF(VENTAS[[#This Row],[Nombre del Gestor]]&gt;1,VENTAS[[#This Row],[Precio Venta]]*10%,0)</f>
        <v>2.8</v>
      </c>
      <c r="K3195" s="42">
        <f>IFERROR(VLOOKUP(VENTAS[[#This Row],[Código del producto Vendido]],STOCK[],13,FALSE),VENTAS[[#This Row],[Precio Venta]]*0.6)-VENTAS[[#This Row],[Comisión Unitaria 10%]]</f>
        <v>15.5</v>
      </c>
      <c r="L3195" s="42">
        <f>VENTAS[[#This Row],[Cantidad]]*(VENTAS[[#This Row],[Precio Venta]]-VENTAS[[#This Row],[Costo Unitario SIN Comision]]-VENTAS[[#This Row],[Comisión Unitaria 10%]]-0.01*VENTAS[[#This Row],[Precio Venta]])</f>
        <v>9.42</v>
      </c>
      <c r="M3195" s="46"/>
      <c r="N3195" s="47" t="s">
        <v>29000</v>
      </c>
    </row>
    <row r="3196" ht="17" customHeight="1" spans="1:14">
      <c r="A3196" s="38">
        <v>45874.6852777778</v>
      </c>
      <c r="B3196" s="39"/>
      <c r="C3196" s="39"/>
      <c r="D3196" s="39" t="s">
        <v>28998</v>
      </c>
      <c r="E3196" s="39" t="s">
        <v>29001</v>
      </c>
      <c r="F3196" s="41" t="s">
        <v>29002</v>
      </c>
      <c r="G3196" s="39">
        <v>1</v>
      </c>
      <c r="H3196" s="42">
        <v>30</v>
      </c>
      <c r="I3196" s="44">
        <f>VENTAS[[#This Row],[Cantidad]]*VENTAS[[#This Row],[Precio Venta]]</f>
        <v>30</v>
      </c>
      <c r="J3196" s="42">
        <f>IF(VENTAS[[#This Row],[Nombre del Gestor]]&gt;1,VENTAS[[#This Row],[Precio Venta]]*10%,0)</f>
        <v>3</v>
      </c>
      <c r="K3196" s="42">
        <f>IFERROR(VLOOKUP(VENTAS[[#This Row],[Código del producto Vendido]],STOCK[],13,FALSE),VENTAS[[#This Row],[Precio Venta]]*0.6)-VENTAS[[#This Row],[Comisión Unitaria 10%]]</f>
        <v>15</v>
      </c>
      <c r="L3196" s="42">
        <f>VENTAS[[#This Row],[Cantidad]]*(VENTAS[[#This Row],[Precio Venta]]-VENTAS[[#This Row],[Costo Unitario SIN Comision]]-VENTAS[[#This Row],[Comisión Unitaria 10%]]-0.01*VENTAS[[#This Row],[Precio Venta]])</f>
        <v>11.7</v>
      </c>
      <c r="M3196" s="46"/>
      <c r="N3196" s="47" t="s">
        <v>29003</v>
      </c>
    </row>
    <row r="3197" ht="34" customHeight="1" spans="1:14">
      <c r="A3197" s="38">
        <v>45874.6877314815</v>
      </c>
      <c r="B3197" s="39"/>
      <c r="C3197" s="39"/>
      <c r="D3197" s="39" t="s">
        <v>28998</v>
      </c>
      <c r="E3197" s="39" t="s">
        <v>20813</v>
      </c>
      <c r="F3197" s="41" t="s">
        <v>20814</v>
      </c>
      <c r="G3197" s="39">
        <v>1</v>
      </c>
      <c r="H3197" s="42">
        <v>20</v>
      </c>
      <c r="I3197" s="44">
        <f>VENTAS[[#This Row],[Cantidad]]*VENTAS[[#This Row],[Precio Venta]]</f>
        <v>20</v>
      </c>
      <c r="J3197" s="42">
        <f>IF(VENTAS[[#This Row],[Nombre del Gestor]]&gt;1,VENTAS[[#This Row],[Precio Venta]]*10%,0)</f>
        <v>2</v>
      </c>
      <c r="K3197" s="42">
        <f>IFERROR(VLOOKUP(VENTAS[[#This Row],[Código del producto Vendido]],STOCK[],13,FALSE),VENTAS[[#This Row],[Precio Venta]]*0.6)-VENTAS[[#This Row],[Comisión Unitaria 10%]]</f>
        <v>10.5</v>
      </c>
      <c r="L3197" s="42">
        <f>VENTAS[[#This Row],[Cantidad]]*(VENTAS[[#This Row],[Precio Venta]]-VENTAS[[#This Row],[Costo Unitario SIN Comision]]-VENTAS[[#This Row],[Comisión Unitaria 10%]]-0.01*VENTAS[[#This Row],[Precio Venta]])</f>
        <v>7.3</v>
      </c>
      <c r="M3197" s="46"/>
      <c r="N3197" s="47" t="s">
        <v>29004</v>
      </c>
    </row>
    <row r="3198" ht="34" customHeight="1" spans="1:14">
      <c r="A3198" s="38">
        <v>45874.6940046296</v>
      </c>
      <c r="B3198" s="39"/>
      <c r="C3198" s="39"/>
      <c r="D3198" s="39"/>
      <c r="E3198" s="39" t="s">
        <v>20825</v>
      </c>
      <c r="F3198" s="41" t="s">
        <v>20826</v>
      </c>
      <c r="G3198" s="39">
        <v>1</v>
      </c>
      <c r="H3198" s="42">
        <v>25</v>
      </c>
      <c r="I3198" s="44">
        <f>VENTAS[[#This Row],[Cantidad]]*VENTAS[[#This Row],[Precio Venta]]</f>
        <v>25</v>
      </c>
      <c r="J3198" s="42">
        <f>IF(VENTAS[[#This Row],[Nombre del Gestor]]&gt;1,VENTAS[[#This Row],[Precio Venta]]*10%,0)</f>
        <v>0</v>
      </c>
      <c r="K3198" s="42">
        <f>IFERROR(VLOOKUP(VENTAS[[#This Row],[Código del producto Vendido]],STOCK[],13,FALSE),VENTAS[[#This Row],[Precio Venta]]*0.6)-VENTAS[[#This Row],[Comisión Unitaria 10%]]</f>
        <v>16.75</v>
      </c>
      <c r="L3198" s="42">
        <f>VENTAS[[#This Row],[Cantidad]]*(VENTAS[[#This Row],[Precio Venta]]-VENTAS[[#This Row],[Costo Unitario SIN Comision]]-VENTAS[[#This Row],[Comisión Unitaria 10%]]-0.01*VENTAS[[#This Row],[Precio Venta]])</f>
        <v>8</v>
      </c>
      <c r="M3198" s="46"/>
      <c r="N3198" s="47" t="s">
        <v>29005</v>
      </c>
    </row>
    <row r="3199" ht="17" customHeight="1" spans="1:14">
      <c r="A3199" s="38">
        <v>45874.6940046296</v>
      </c>
      <c r="B3199" s="39"/>
      <c r="C3199" s="39"/>
      <c r="D3199" s="39"/>
      <c r="E3199" s="39" t="s">
        <v>29006</v>
      </c>
      <c r="F3199" s="41" t="s">
        <v>29007</v>
      </c>
      <c r="G3199" s="39">
        <v>1</v>
      </c>
      <c r="H3199" s="42">
        <v>35</v>
      </c>
      <c r="I3199" s="44">
        <f>VENTAS[[#This Row],[Cantidad]]*VENTAS[[#This Row],[Precio Venta]]</f>
        <v>35</v>
      </c>
      <c r="J3199" s="42">
        <f>IF(VENTAS[[#This Row],[Nombre del Gestor]]&gt;1,VENTAS[[#This Row],[Precio Venta]]*10%,0)</f>
        <v>0</v>
      </c>
      <c r="K3199" s="42">
        <f>IFERROR(VLOOKUP(VENTAS[[#This Row],[Código del producto Vendido]],STOCK[],13,FALSE),VENTAS[[#This Row],[Precio Venta]]*0.6)-VENTAS[[#This Row],[Comisión Unitaria 10%]]</f>
        <v>21</v>
      </c>
      <c r="L3199" s="42">
        <f>VENTAS[[#This Row],[Cantidad]]*(VENTAS[[#This Row],[Precio Venta]]-VENTAS[[#This Row],[Costo Unitario SIN Comision]]-VENTAS[[#This Row],[Comisión Unitaria 10%]]-0.01*VENTAS[[#This Row],[Precio Venta]])</f>
        <v>13.65</v>
      </c>
      <c r="M3199" s="46"/>
      <c r="N3199" s="47" t="s">
        <v>29008</v>
      </c>
    </row>
    <row r="3200" ht="34" customHeight="1" spans="1:14">
      <c r="A3200" s="38">
        <v>45874.6940046296</v>
      </c>
      <c r="B3200" s="39"/>
      <c r="C3200" s="39"/>
      <c r="D3200" s="39"/>
      <c r="E3200" s="39" t="s">
        <v>29009</v>
      </c>
      <c r="F3200" s="41" t="s">
        <v>29010</v>
      </c>
      <c r="G3200" s="39">
        <v>1</v>
      </c>
      <c r="H3200" s="42">
        <v>15</v>
      </c>
      <c r="I3200" s="44">
        <f>VENTAS[[#This Row],[Cantidad]]*VENTAS[[#This Row],[Precio Venta]]</f>
        <v>15</v>
      </c>
      <c r="J3200" s="42">
        <f>IF(VENTAS[[#This Row],[Nombre del Gestor]]&gt;1,VENTAS[[#This Row],[Precio Venta]]*10%,0)</f>
        <v>0</v>
      </c>
      <c r="K3200" s="42">
        <f>IFERROR(VLOOKUP(VENTAS[[#This Row],[Código del producto Vendido]],STOCK[],13,FALSE),VENTAS[[#This Row],[Precio Venta]]*0.6)-VENTAS[[#This Row],[Comisión Unitaria 10%]]</f>
        <v>9</v>
      </c>
      <c r="L3200" s="42">
        <f>VENTAS[[#This Row],[Cantidad]]*(VENTAS[[#This Row],[Precio Venta]]-VENTAS[[#This Row],[Costo Unitario SIN Comision]]-VENTAS[[#This Row],[Comisión Unitaria 10%]]-0.01*VENTAS[[#This Row],[Precio Venta]])</f>
        <v>5.85</v>
      </c>
      <c r="M3200" s="46"/>
      <c r="N3200" s="47" t="s">
        <v>29011</v>
      </c>
    </row>
    <row r="3201" ht="17" customHeight="1" spans="1:14">
      <c r="A3201" s="38">
        <v>45874.6940046296</v>
      </c>
      <c r="B3201" s="39"/>
      <c r="C3201" s="39"/>
      <c r="D3201" s="39"/>
      <c r="E3201" s="39" t="s">
        <v>29012</v>
      </c>
      <c r="F3201" s="41" t="s">
        <v>29013</v>
      </c>
      <c r="G3201" s="39">
        <v>1</v>
      </c>
      <c r="H3201" s="42">
        <v>20</v>
      </c>
      <c r="I3201" s="44">
        <f>VENTAS[[#This Row],[Cantidad]]*VENTAS[[#This Row],[Precio Venta]]</f>
        <v>20</v>
      </c>
      <c r="J3201" s="42">
        <f>IF(VENTAS[[#This Row],[Nombre del Gestor]]&gt;1,VENTAS[[#This Row],[Precio Venta]]*10%,0)</f>
        <v>0</v>
      </c>
      <c r="K3201" s="42">
        <f>IFERROR(VLOOKUP(VENTAS[[#This Row],[Código del producto Vendido]],STOCK[],13,FALSE),VENTAS[[#This Row],[Precio Venta]]*0.6)-VENTAS[[#This Row],[Comisión Unitaria 10%]]</f>
        <v>10</v>
      </c>
      <c r="L3201" s="42">
        <f>VENTAS[[#This Row],[Cantidad]]*(VENTAS[[#This Row],[Precio Venta]]-VENTAS[[#This Row],[Costo Unitario SIN Comision]]-VENTAS[[#This Row],[Comisión Unitaria 10%]]-0.01*VENTAS[[#This Row],[Precio Venta]])</f>
        <v>9.8</v>
      </c>
      <c r="M3201" s="46"/>
      <c r="N3201" s="47" t="s">
        <v>29014</v>
      </c>
    </row>
    <row r="3202" ht="34" customHeight="1" spans="1:14">
      <c r="A3202" s="38">
        <v>45874.7370717593</v>
      </c>
      <c r="B3202" s="39"/>
      <c r="C3202" s="39"/>
      <c r="D3202" s="39" t="s">
        <v>25960</v>
      </c>
      <c r="E3202" s="39" t="s">
        <v>20628</v>
      </c>
      <c r="F3202" s="41" t="s">
        <v>20630</v>
      </c>
      <c r="G3202" s="39">
        <v>1</v>
      </c>
      <c r="H3202" s="42">
        <v>35</v>
      </c>
      <c r="I3202" s="44">
        <f>VENTAS[[#This Row],[Cantidad]]*VENTAS[[#This Row],[Precio Venta]]</f>
        <v>35</v>
      </c>
      <c r="J3202" s="42">
        <f>IF(VENTAS[[#This Row],[Nombre del Gestor]]&gt;1,VENTAS[[#This Row],[Precio Venta]]*10%,0)</f>
        <v>3.5</v>
      </c>
      <c r="K3202" s="42">
        <f>IFERROR(VLOOKUP(VENTAS[[#This Row],[Código del producto Vendido]],STOCK[],13,FALSE),VENTAS[[#This Row],[Precio Venta]]*0.6)-VENTAS[[#This Row],[Comisión Unitaria 10%]]</f>
        <v>30</v>
      </c>
      <c r="L3202" s="42">
        <f>VENTAS[[#This Row],[Cantidad]]*(VENTAS[[#This Row],[Precio Venta]]-VENTAS[[#This Row],[Costo Unitario SIN Comision]]-VENTAS[[#This Row],[Comisión Unitaria 10%]]-0.01*VENTAS[[#This Row],[Precio Venta]])</f>
        <v>1.15</v>
      </c>
      <c r="M3202" s="46"/>
      <c r="N3202" s="47" t="s">
        <v>29015</v>
      </c>
    </row>
    <row r="3203" ht="34" customHeight="1" spans="1:14">
      <c r="A3203" s="38">
        <v>45875.6702430556</v>
      </c>
      <c r="B3203" s="39"/>
      <c r="C3203" s="39"/>
      <c r="D3203" s="39"/>
      <c r="E3203" s="39" t="s">
        <v>29016</v>
      </c>
      <c r="F3203" s="41" t="s">
        <v>29017</v>
      </c>
      <c r="G3203" s="39">
        <v>1</v>
      </c>
      <c r="H3203" s="42">
        <v>10</v>
      </c>
      <c r="I3203" s="44">
        <f>VENTAS[[#This Row],[Cantidad]]*VENTAS[[#This Row],[Precio Venta]]</f>
        <v>10</v>
      </c>
      <c r="J3203" s="42">
        <f>IF(VENTAS[[#This Row],[Nombre del Gestor]]&gt;1,VENTAS[[#This Row],[Precio Venta]]*10%,0)</f>
        <v>0</v>
      </c>
      <c r="K3203" s="42">
        <f>IFERROR(VLOOKUP(VENTAS[[#This Row],[Código del producto Vendido]],STOCK[],13,FALSE),VENTAS[[#This Row],[Precio Venta]]*0.6)-VENTAS[[#This Row],[Comisión Unitaria 10%]]</f>
        <v>6</v>
      </c>
      <c r="L3203" s="42">
        <f>VENTAS[[#This Row],[Cantidad]]*(VENTAS[[#This Row],[Precio Venta]]-VENTAS[[#This Row],[Costo Unitario SIN Comision]]-VENTAS[[#This Row],[Comisión Unitaria 10%]]-0.01*VENTAS[[#This Row],[Precio Venta]])</f>
        <v>3.9</v>
      </c>
      <c r="M3203" s="46"/>
      <c r="N3203" s="47" t="s">
        <v>29018</v>
      </c>
    </row>
    <row r="3204" ht="17" customHeight="1" spans="1:14">
      <c r="A3204" s="38">
        <v>45875.7299421296</v>
      </c>
      <c r="B3204" s="39"/>
      <c r="C3204" s="39"/>
      <c r="D3204" s="39" t="s">
        <v>24280</v>
      </c>
      <c r="E3204" s="39" t="s">
        <v>29019</v>
      </c>
      <c r="F3204" s="41" t="s">
        <v>29020</v>
      </c>
      <c r="G3204" s="39">
        <v>1</v>
      </c>
      <c r="H3204" s="42">
        <v>30</v>
      </c>
      <c r="I3204" s="44">
        <f>VENTAS[[#This Row],[Cantidad]]*VENTAS[[#This Row],[Precio Venta]]</f>
        <v>30</v>
      </c>
      <c r="J3204" s="42">
        <f>IF(VENTAS[[#This Row],[Nombre del Gestor]]&gt;1,VENTAS[[#This Row],[Precio Venta]]*10%,0)</f>
        <v>3</v>
      </c>
      <c r="K3204" s="42">
        <f>IFERROR(VLOOKUP(VENTAS[[#This Row],[Código del producto Vendido]],STOCK[],13,FALSE),VENTAS[[#This Row],[Precio Venta]]*0.6)-VENTAS[[#This Row],[Comisión Unitaria 10%]]</f>
        <v>15</v>
      </c>
      <c r="L3204" s="42">
        <f>VENTAS[[#This Row],[Cantidad]]*(VENTAS[[#This Row],[Precio Venta]]-VENTAS[[#This Row],[Costo Unitario SIN Comision]]-VENTAS[[#This Row],[Comisión Unitaria 10%]]-0.01*VENTAS[[#This Row],[Precio Venta]])</f>
        <v>11.7</v>
      </c>
      <c r="M3204" s="46"/>
      <c r="N3204" s="47" t="s">
        <v>29021</v>
      </c>
    </row>
    <row r="3205" ht="34" customHeight="1" spans="1:14">
      <c r="A3205" s="38">
        <v>45875.7299421296</v>
      </c>
      <c r="B3205" s="39"/>
      <c r="C3205" s="39"/>
      <c r="D3205" s="39" t="s">
        <v>24280</v>
      </c>
      <c r="E3205" s="39" t="s">
        <v>18593</v>
      </c>
      <c r="F3205" s="41" t="s">
        <v>29022</v>
      </c>
      <c r="G3205" s="39">
        <v>1</v>
      </c>
      <c r="H3205" s="42">
        <v>30</v>
      </c>
      <c r="I3205" s="44">
        <f>VENTAS[[#This Row],[Cantidad]]*VENTAS[[#This Row],[Precio Venta]]</f>
        <v>30</v>
      </c>
      <c r="J3205" s="42">
        <f>IF(VENTAS[[#This Row],[Nombre del Gestor]]&gt;1,VENTAS[[#This Row],[Precio Venta]]*10%,0)</f>
        <v>3</v>
      </c>
      <c r="K3205" s="42">
        <f>IFERROR(VLOOKUP(VENTAS[[#This Row],[Código del producto Vendido]],STOCK[],13,FALSE),VENTAS[[#This Row],[Precio Venta]]*0.6)-VENTAS[[#This Row],[Comisión Unitaria 10%]]</f>
        <v>12</v>
      </c>
      <c r="L3205" s="42">
        <f>VENTAS[[#This Row],[Cantidad]]*(VENTAS[[#This Row],[Precio Venta]]-VENTAS[[#This Row],[Costo Unitario SIN Comision]]-VENTAS[[#This Row],[Comisión Unitaria 10%]]-0.01*VENTAS[[#This Row],[Precio Venta]])</f>
        <v>14.7</v>
      </c>
      <c r="M3205" s="46"/>
      <c r="N3205" s="47" t="s">
        <v>29023</v>
      </c>
    </row>
    <row r="3206" ht="17" customHeight="1" spans="1:14">
      <c r="A3206" s="38">
        <v>45875.7307407407</v>
      </c>
      <c r="B3206" s="39"/>
      <c r="C3206" s="39"/>
      <c r="D3206" s="39" t="s">
        <v>24280</v>
      </c>
      <c r="E3206" s="39" t="s">
        <v>29024</v>
      </c>
      <c r="F3206" s="41" t="s">
        <v>29025</v>
      </c>
      <c r="G3206" s="39">
        <v>1</v>
      </c>
      <c r="H3206" s="42">
        <v>30</v>
      </c>
      <c r="I3206" s="44">
        <f>VENTAS[[#This Row],[Cantidad]]*VENTAS[[#This Row],[Precio Venta]]</f>
        <v>30</v>
      </c>
      <c r="J3206" s="42">
        <f>IF(VENTAS[[#This Row],[Nombre del Gestor]]&gt;1,VENTAS[[#This Row],[Precio Venta]]*10%,0)</f>
        <v>3</v>
      </c>
      <c r="K3206" s="42">
        <f>IFERROR(VLOOKUP(VENTAS[[#This Row],[Código del producto Vendido]],STOCK[],13,FALSE),VENTAS[[#This Row],[Precio Venta]]*0.6)-VENTAS[[#This Row],[Comisión Unitaria 10%]]</f>
        <v>14</v>
      </c>
      <c r="L3206" s="42">
        <f>VENTAS[[#This Row],[Cantidad]]*(VENTAS[[#This Row],[Precio Venta]]-VENTAS[[#This Row],[Costo Unitario SIN Comision]]-VENTAS[[#This Row],[Comisión Unitaria 10%]]-0.01*VENTAS[[#This Row],[Precio Venta]])</f>
        <v>12.7</v>
      </c>
      <c r="M3206" s="46"/>
      <c r="N3206" s="47" t="s">
        <v>29026</v>
      </c>
    </row>
    <row r="3207" ht="34" customHeight="1" spans="1:14">
      <c r="A3207" s="38">
        <v>45875.7338541667</v>
      </c>
      <c r="B3207" s="39"/>
      <c r="C3207" s="39"/>
      <c r="D3207" s="39"/>
      <c r="E3207" s="39" t="s">
        <v>21550</v>
      </c>
      <c r="F3207" s="41" t="s">
        <v>20868</v>
      </c>
      <c r="G3207" s="39">
        <v>1</v>
      </c>
      <c r="H3207" s="42">
        <v>35</v>
      </c>
      <c r="I3207" s="44">
        <f>VENTAS[[#This Row],[Cantidad]]*VENTAS[[#This Row],[Precio Venta]]</f>
        <v>35</v>
      </c>
      <c r="J3207" s="42">
        <f>IF(VENTAS[[#This Row],[Nombre del Gestor]]&gt;1,VENTAS[[#This Row],[Precio Venta]]*10%,0)</f>
        <v>0</v>
      </c>
      <c r="K3207" s="42">
        <f>IFERROR(VLOOKUP(VENTAS[[#This Row],[Código del producto Vendido]],STOCK[],13,FALSE),VENTAS[[#This Row],[Precio Venta]]*0.6)-VENTAS[[#This Row],[Comisión Unitaria 10%]]</f>
        <v>12.47</v>
      </c>
      <c r="L3207" s="42">
        <f>VENTAS[[#This Row],[Cantidad]]*(VENTAS[[#This Row],[Precio Venta]]-VENTAS[[#This Row],[Costo Unitario SIN Comision]]-VENTAS[[#This Row],[Comisión Unitaria 10%]]-0.01*VENTAS[[#This Row],[Precio Venta]])</f>
        <v>22.18</v>
      </c>
      <c r="M3207" s="46"/>
      <c r="N3207" s="47" t="s">
        <v>29027</v>
      </c>
    </row>
    <row r="3208" ht="34" customHeight="1" spans="1:14">
      <c r="A3208" s="38">
        <v>45875.7338541667</v>
      </c>
      <c r="B3208" s="39"/>
      <c r="C3208" s="39"/>
      <c r="D3208" s="39"/>
      <c r="E3208" s="39" t="s">
        <v>18638</v>
      </c>
      <c r="F3208" s="41" t="s">
        <v>17661</v>
      </c>
      <c r="G3208" s="39">
        <v>1</v>
      </c>
      <c r="H3208" s="42">
        <v>18</v>
      </c>
      <c r="I3208" s="44">
        <f>VENTAS[[#This Row],[Cantidad]]*VENTAS[[#This Row],[Precio Venta]]</f>
        <v>18</v>
      </c>
      <c r="J3208" s="42">
        <f>IF(VENTAS[[#This Row],[Nombre del Gestor]]&gt;1,VENTAS[[#This Row],[Precio Venta]]*10%,0)</f>
        <v>0</v>
      </c>
      <c r="K3208" s="42">
        <f>IFERROR(VLOOKUP(VENTAS[[#This Row],[Código del producto Vendido]],STOCK[],13,FALSE),VENTAS[[#This Row],[Precio Venta]]*0.6)-VENTAS[[#This Row],[Comisión Unitaria 10%]]</f>
        <v>13.8</v>
      </c>
      <c r="L3208" s="42">
        <f>VENTAS[[#This Row],[Cantidad]]*(VENTAS[[#This Row],[Precio Venta]]-VENTAS[[#This Row],[Costo Unitario SIN Comision]]-VENTAS[[#This Row],[Comisión Unitaria 10%]]-0.01*VENTAS[[#This Row],[Precio Venta]])</f>
        <v>4.02</v>
      </c>
      <c r="M3208" s="46"/>
      <c r="N3208" s="47" t="s">
        <v>29028</v>
      </c>
    </row>
    <row r="3209" ht="17" customHeight="1" spans="1:14">
      <c r="A3209" s="38">
        <v>45875.7338541667</v>
      </c>
      <c r="B3209" s="39"/>
      <c r="C3209" s="39"/>
      <c r="D3209" s="39"/>
      <c r="E3209" s="39" t="s">
        <v>21089</v>
      </c>
      <c r="F3209" s="41" t="s">
        <v>21090</v>
      </c>
      <c r="G3209" s="39">
        <v>1</v>
      </c>
      <c r="H3209" s="42">
        <v>35</v>
      </c>
      <c r="I3209" s="44">
        <f>VENTAS[[#This Row],[Cantidad]]*VENTAS[[#This Row],[Precio Venta]]</f>
        <v>35</v>
      </c>
      <c r="J3209" s="42">
        <f>IF(VENTAS[[#This Row],[Nombre del Gestor]]&gt;1,VENTAS[[#This Row],[Precio Venta]]*10%,0)</f>
        <v>0</v>
      </c>
      <c r="K3209" s="42">
        <f>IFERROR(VLOOKUP(VENTAS[[#This Row],[Código del producto Vendido]],STOCK[],13,FALSE),VENTAS[[#This Row],[Precio Venta]]*0.6)-VENTAS[[#This Row],[Comisión Unitaria 10%]]</f>
        <v>15.5</v>
      </c>
      <c r="L3209" s="42">
        <f>VENTAS[[#This Row],[Cantidad]]*(VENTAS[[#This Row],[Precio Venta]]-VENTAS[[#This Row],[Costo Unitario SIN Comision]]-VENTAS[[#This Row],[Comisión Unitaria 10%]]-0.01*VENTAS[[#This Row],[Precio Venta]])</f>
        <v>19.15</v>
      </c>
      <c r="M3209" s="46"/>
      <c r="N3209" s="47" t="s">
        <v>29029</v>
      </c>
    </row>
    <row r="3210" ht="34" customHeight="1" spans="1:14">
      <c r="A3210" s="38">
        <v>45875.7338541667</v>
      </c>
      <c r="B3210" s="39"/>
      <c r="C3210" s="39"/>
      <c r="D3210" s="39"/>
      <c r="E3210" s="39" t="s">
        <v>29030</v>
      </c>
      <c r="F3210" s="41" t="s">
        <v>29031</v>
      </c>
      <c r="G3210" s="39">
        <v>1</v>
      </c>
      <c r="H3210" s="42">
        <v>18</v>
      </c>
      <c r="I3210" s="44">
        <f>VENTAS[[#This Row],[Cantidad]]*VENTAS[[#This Row],[Precio Venta]]</f>
        <v>18</v>
      </c>
      <c r="J3210" s="42">
        <f>IF(VENTAS[[#This Row],[Nombre del Gestor]]&gt;1,VENTAS[[#This Row],[Precio Venta]]*10%,0)</f>
        <v>0</v>
      </c>
      <c r="K3210" s="42">
        <f>IFERROR(VLOOKUP(VENTAS[[#This Row],[Código del producto Vendido]],STOCK[],13,FALSE),VENTAS[[#This Row],[Precio Venta]]*0.6)-VENTAS[[#This Row],[Comisión Unitaria 10%]]</f>
        <v>10.8</v>
      </c>
      <c r="L3210" s="42">
        <f>VENTAS[[#This Row],[Cantidad]]*(VENTAS[[#This Row],[Precio Venta]]-VENTAS[[#This Row],[Costo Unitario SIN Comision]]-VENTAS[[#This Row],[Comisión Unitaria 10%]]-0.01*VENTAS[[#This Row],[Precio Venta]])</f>
        <v>7.02</v>
      </c>
      <c r="M3210" s="46"/>
      <c r="N3210" s="47" t="s">
        <v>29032</v>
      </c>
    </row>
    <row r="3211" ht="17" customHeight="1" spans="1:14">
      <c r="A3211" s="38">
        <v>45876.4480671296</v>
      </c>
      <c r="B3211" s="39"/>
      <c r="C3211" s="39"/>
      <c r="D3211" s="39"/>
      <c r="E3211" s="39" t="s">
        <v>29033</v>
      </c>
      <c r="F3211" s="41" t="s">
        <v>29034</v>
      </c>
      <c r="G3211" s="39">
        <v>1</v>
      </c>
      <c r="H3211" s="42">
        <v>20</v>
      </c>
      <c r="I3211" s="44">
        <f>VENTAS[[#This Row],[Cantidad]]*VENTAS[[#This Row],[Precio Venta]]</f>
        <v>20</v>
      </c>
      <c r="J3211" s="42">
        <f>IF(VENTAS[[#This Row],[Nombre del Gestor]]&gt;1,VENTAS[[#This Row],[Precio Venta]]*10%,0)</f>
        <v>0</v>
      </c>
      <c r="K3211" s="42">
        <f>IFERROR(VLOOKUP(VENTAS[[#This Row],[Código del producto Vendido]],STOCK[],13,FALSE),VENTAS[[#This Row],[Precio Venta]]*0.6)-VENTAS[[#This Row],[Comisión Unitaria 10%]]</f>
        <v>12</v>
      </c>
      <c r="L3211" s="42">
        <f>VENTAS[[#This Row],[Cantidad]]*(VENTAS[[#This Row],[Precio Venta]]-VENTAS[[#This Row],[Costo Unitario SIN Comision]]-VENTAS[[#This Row],[Comisión Unitaria 10%]]-0.01*VENTAS[[#This Row],[Precio Venta]])</f>
        <v>7.8</v>
      </c>
      <c r="M3211" s="46"/>
      <c r="N3211" s="47" t="s">
        <v>29035</v>
      </c>
    </row>
    <row r="3212" ht="34" customHeight="1" spans="1:14">
      <c r="A3212" s="38">
        <v>45876.691412037</v>
      </c>
      <c r="B3212" s="39"/>
      <c r="C3212" s="39"/>
      <c r="D3212" s="39"/>
      <c r="E3212" s="39" t="s">
        <v>18727</v>
      </c>
      <c r="F3212" s="41" t="s">
        <v>29036</v>
      </c>
      <c r="G3212" s="39">
        <v>1</v>
      </c>
      <c r="H3212" s="42">
        <v>25</v>
      </c>
      <c r="I3212" s="44">
        <f>VENTAS[[#This Row],[Cantidad]]*VENTAS[[#This Row],[Precio Venta]]</f>
        <v>25</v>
      </c>
      <c r="J3212" s="42">
        <f>IF(VENTAS[[#This Row],[Nombre del Gestor]]&gt;1,VENTAS[[#This Row],[Precio Venta]]*10%,0)</f>
        <v>0</v>
      </c>
      <c r="K3212" s="42">
        <f>IFERROR(VLOOKUP(VENTAS[[#This Row],[Código del producto Vendido]],STOCK[],13,FALSE),VENTAS[[#This Row],[Precio Venta]]*0.6)-VENTAS[[#This Row],[Comisión Unitaria 10%]]</f>
        <v>14.5</v>
      </c>
      <c r="L3212" s="42">
        <f>VENTAS[[#This Row],[Cantidad]]*(VENTAS[[#This Row],[Precio Venta]]-VENTAS[[#This Row],[Costo Unitario SIN Comision]]-VENTAS[[#This Row],[Comisión Unitaria 10%]]-0.01*VENTAS[[#This Row],[Precio Venta]])</f>
        <v>10.25</v>
      </c>
      <c r="M3212" s="46"/>
      <c r="N3212" s="47" t="s">
        <v>29037</v>
      </c>
    </row>
    <row r="3213" ht="34" customHeight="1" spans="1:14">
      <c r="A3213" s="38">
        <v>45876.691412037</v>
      </c>
      <c r="B3213" s="39"/>
      <c r="C3213" s="39"/>
      <c r="D3213" s="39"/>
      <c r="E3213" s="39" t="s">
        <v>21085</v>
      </c>
      <c r="F3213" s="41" t="s">
        <v>21086</v>
      </c>
      <c r="G3213" s="39">
        <v>1</v>
      </c>
      <c r="H3213" s="42">
        <v>18</v>
      </c>
      <c r="I3213" s="44">
        <f>VENTAS[[#This Row],[Cantidad]]*VENTAS[[#This Row],[Precio Venta]]</f>
        <v>18</v>
      </c>
      <c r="J3213" s="42">
        <f>IF(VENTAS[[#This Row],[Nombre del Gestor]]&gt;1,VENTAS[[#This Row],[Precio Venta]]*10%,0)</f>
        <v>0</v>
      </c>
      <c r="K3213" s="42">
        <f>IFERROR(VLOOKUP(VENTAS[[#This Row],[Código del producto Vendido]],STOCK[],13,FALSE),VENTAS[[#This Row],[Precio Venta]]*0.6)-VENTAS[[#This Row],[Comisión Unitaria 10%]]</f>
        <v>13.8</v>
      </c>
      <c r="L3213" s="42">
        <f>VENTAS[[#This Row],[Cantidad]]*(VENTAS[[#This Row],[Precio Venta]]-VENTAS[[#This Row],[Costo Unitario SIN Comision]]-VENTAS[[#This Row],[Comisión Unitaria 10%]]-0.01*VENTAS[[#This Row],[Precio Venta]])</f>
        <v>4.02</v>
      </c>
      <c r="M3213" s="46"/>
      <c r="N3213" s="47" t="s">
        <v>29038</v>
      </c>
    </row>
    <row r="3214" ht="17" customHeight="1" spans="1:14">
      <c r="A3214" s="38">
        <v>45876.691412037</v>
      </c>
      <c r="B3214" s="39"/>
      <c r="C3214" s="39"/>
      <c r="D3214" s="39"/>
      <c r="E3214" s="39" t="s">
        <v>20821</v>
      </c>
      <c r="F3214" s="41" t="s">
        <v>20822</v>
      </c>
      <c r="G3214" s="39">
        <v>1</v>
      </c>
      <c r="H3214" s="42">
        <v>18</v>
      </c>
      <c r="I3214" s="44">
        <f>VENTAS[[#This Row],[Cantidad]]*VENTAS[[#This Row],[Precio Venta]]</f>
        <v>18</v>
      </c>
      <c r="J3214" s="42">
        <f>IF(VENTAS[[#This Row],[Nombre del Gestor]]&gt;1,VENTAS[[#This Row],[Precio Venta]]*10%,0)</f>
        <v>0</v>
      </c>
      <c r="K3214" s="42">
        <f>IFERROR(VLOOKUP(VENTAS[[#This Row],[Código del producto Vendido]],STOCK[],13,FALSE),VENTAS[[#This Row],[Precio Venta]]*0.6)-VENTAS[[#This Row],[Comisión Unitaria 10%]]</f>
        <v>16.05</v>
      </c>
      <c r="L3214" s="42">
        <f>VENTAS[[#This Row],[Cantidad]]*(VENTAS[[#This Row],[Precio Venta]]-VENTAS[[#This Row],[Costo Unitario SIN Comision]]-VENTAS[[#This Row],[Comisión Unitaria 10%]]-0.01*VENTAS[[#This Row],[Precio Venta]])</f>
        <v>1.77</v>
      </c>
      <c r="M3214" s="46"/>
      <c r="N3214" s="47" t="s">
        <v>29039</v>
      </c>
    </row>
    <row r="3215" ht="34" customHeight="1" spans="1:14">
      <c r="A3215" s="38">
        <v>45876.691412037</v>
      </c>
      <c r="B3215" s="39"/>
      <c r="C3215" s="39"/>
      <c r="D3215" s="39"/>
      <c r="E3215" s="39" t="s">
        <v>27450</v>
      </c>
      <c r="F3215" s="41" t="s">
        <v>28539</v>
      </c>
      <c r="G3215" s="39">
        <v>1</v>
      </c>
      <c r="H3215" s="42">
        <v>25</v>
      </c>
      <c r="I3215" s="44">
        <f>VENTAS[[#This Row],[Cantidad]]*VENTAS[[#This Row],[Precio Venta]]</f>
        <v>25</v>
      </c>
      <c r="J3215" s="42">
        <f>IF(VENTAS[[#This Row],[Nombre del Gestor]]&gt;1,VENTAS[[#This Row],[Precio Venta]]*10%,0)</f>
        <v>0</v>
      </c>
      <c r="K3215" s="42">
        <f>IFERROR(VLOOKUP(VENTAS[[#This Row],[Código del producto Vendido]],STOCK[],13,FALSE),VENTAS[[#This Row],[Precio Venta]]*0.6)-VENTAS[[#This Row],[Comisión Unitaria 10%]]</f>
        <v>15</v>
      </c>
      <c r="L3215" s="42">
        <f>VENTAS[[#This Row],[Cantidad]]*(VENTAS[[#This Row],[Precio Venta]]-VENTAS[[#This Row],[Costo Unitario SIN Comision]]-VENTAS[[#This Row],[Comisión Unitaria 10%]]-0.01*VENTAS[[#This Row],[Precio Venta]])</f>
        <v>9.75</v>
      </c>
      <c r="M3215" s="46"/>
      <c r="N3215" s="47" t="s">
        <v>29040</v>
      </c>
    </row>
    <row r="3216" ht="17" customHeight="1" spans="1:14">
      <c r="A3216" s="38">
        <v>45876.691412037</v>
      </c>
      <c r="B3216" s="39"/>
      <c r="C3216" s="39"/>
      <c r="D3216" s="39"/>
      <c r="E3216" s="39" t="s">
        <v>20676</v>
      </c>
      <c r="F3216" s="41" t="s">
        <v>20677</v>
      </c>
      <c r="G3216" s="39">
        <v>1</v>
      </c>
      <c r="H3216" s="42">
        <v>25</v>
      </c>
      <c r="I3216" s="44">
        <f>VENTAS[[#This Row],[Cantidad]]*VENTAS[[#This Row],[Precio Venta]]</f>
        <v>25</v>
      </c>
      <c r="J3216" s="42">
        <f>IF(VENTAS[[#This Row],[Nombre del Gestor]]&gt;1,VENTAS[[#This Row],[Precio Venta]]*10%,0)</f>
        <v>0</v>
      </c>
      <c r="K3216" s="42">
        <f>IFERROR(VLOOKUP(VENTAS[[#This Row],[Código del producto Vendido]],STOCK[],13,FALSE),VENTAS[[#This Row],[Precio Venta]]*0.6)-VENTAS[[#This Row],[Comisión Unitaria 10%]]</f>
        <v>9.5</v>
      </c>
      <c r="L3216" s="42">
        <f>VENTAS[[#This Row],[Cantidad]]*(VENTAS[[#This Row],[Precio Venta]]-VENTAS[[#This Row],[Costo Unitario SIN Comision]]-VENTAS[[#This Row],[Comisión Unitaria 10%]]-0.01*VENTAS[[#This Row],[Precio Venta]])</f>
        <v>15.25</v>
      </c>
      <c r="M3216" s="46"/>
      <c r="N3216" s="47" t="s">
        <v>29041</v>
      </c>
    </row>
    <row r="3217" ht="34" customHeight="1" spans="1:14">
      <c r="A3217" s="38">
        <v>45876.691412037</v>
      </c>
      <c r="B3217" s="39"/>
      <c r="C3217" s="39"/>
      <c r="D3217" s="39"/>
      <c r="E3217" s="39" t="s">
        <v>20898</v>
      </c>
      <c r="F3217" s="41" t="s">
        <v>20899</v>
      </c>
      <c r="G3217" s="39">
        <v>1</v>
      </c>
      <c r="H3217" s="42">
        <v>18</v>
      </c>
      <c r="I3217" s="44">
        <f>VENTAS[[#This Row],[Cantidad]]*VENTAS[[#This Row],[Precio Venta]]</f>
        <v>18</v>
      </c>
      <c r="J3217" s="42">
        <f>IF(VENTAS[[#This Row],[Nombre del Gestor]]&gt;1,VENTAS[[#This Row],[Precio Venta]]*10%,0)</f>
        <v>0</v>
      </c>
      <c r="K3217" s="42">
        <f>IFERROR(VLOOKUP(VENTAS[[#This Row],[Código del producto Vendido]],STOCK[],13,FALSE),VENTAS[[#This Row],[Precio Venta]]*0.6)-VENTAS[[#This Row],[Comisión Unitaria 10%]]</f>
        <v>8.79</v>
      </c>
      <c r="L3217" s="42">
        <f>VENTAS[[#This Row],[Cantidad]]*(VENTAS[[#This Row],[Precio Venta]]-VENTAS[[#This Row],[Costo Unitario SIN Comision]]-VENTAS[[#This Row],[Comisión Unitaria 10%]]-0.01*VENTAS[[#This Row],[Precio Venta]])</f>
        <v>9.03</v>
      </c>
      <c r="M3217" s="46"/>
      <c r="N3217" s="47" t="s">
        <v>29042</v>
      </c>
    </row>
    <row r="3218" ht="34" customHeight="1" spans="1:14">
      <c r="A3218" s="38">
        <v>45876.691412037</v>
      </c>
      <c r="B3218" s="39"/>
      <c r="C3218" s="39"/>
      <c r="D3218" s="39"/>
      <c r="E3218" s="39" t="s">
        <v>29043</v>
      </c>
      <c r="F3218" s="41" t="s">
        <v>29044</v>
      </c>
      <c r="G3218" s="39">
        <v>1</v>
      </c>
      <c r="H3218" s="42">
        <v>20</v>
      </c>
      <c r="I3218" s="44">
        <f>VENTAS[[#This Row],[Cantidad]]*VENTAS[[#This Row],[Precio Venta]]</f>
        <v>20</v>
      </c>
      <c r="J3218" s="42">
        <f>IF(VENTAS[[#This Row],[Nombre del Gestor]]&gt;1,VENTAS[[#This Row],[Precio Venta]]*10%,0)</f>
        <v>0</v>
      </c>
      <c r="K3218" s="42">
        <f>IFERROR(VLOOKUP(VENTAS[[#This Row],[Código del producto Vendido]],STOCK[],13,FALSE),VENTAS[[#This Row],[Precio Venta]]*0.6)-VENTAS[[#This Row],[Comisión Unitaria 10%]]</f>
        <v>12</v>
      </c>
      <c r="L3218" s="42">
        <f>VENTAS[[#This Row],[Cantidad]]*(VENTAS[[#This Row],[Precio Venta]]-VENTAS[[#This Row],[Costo Unitario SIN Comision]]-VENTAS[[#This Row],[Comisión Unitaria 10%]]-0.01*VENTAS[[#This Row],[Precio Venta]])</f>
        <v>7.8</v>
      </c>
      <c r="M3218" s="46"/>
      <c r="N3218" s="47" t="s">
        <v>29045</v>
      </c>
    </row>
    <row r="3219" ht="17" customHeight="1" spans="1:14">
      <c r="A3219" s="38">
        <v>45877.5378587963</v>
      </c>
      <c r="B3219" s="39"/>
      <c r="C3219" s="39"/>
      <c r="D3219" s="39" t="s">
        <v>27954</v>
      </c>
      <c r="E3219" s="39" t="s">
        <v>18614</v>
      </c>
      <c r="F3219" s="41" t="s">
        <v>27961</v>
      </c>
      <c r="G3219" s="39">
        <v>1</v>
      </c>
      <c r="H3219" s="42">
        <v>25</v>
      </c>
      <c r="I3219" s="44">
        <f>VENTAS[[#This Row],[Cantidad]]*VENTAS[[#This Row],[Precio Venta]]</f>
        <v>25</v>
      </c>
      <c r="J3219" s="42">
        <f>IF(VENTAS[[#This Row],[Nombre del Gestor]]&gt;1,VENTAS[[#This Row],[Precio Venta]]*10%,0)</f>
        <v>2.5</v>
      </c>
      <c r="K3219" s="42">
        <f>IFERROR(VLOOKUP(VENTAS[[#This Row],[Código del producto Vendido]],STOCK[],13,FALSE),VENTAS[[#This Row],[Precio Venta]]*0.6)-VENTAS[[#This Row],[Comisión Unitaria 10%]]</f>
        <v>11.5</v>
      </c>
      <c r="L3219" s="42">
        <f>VENTAS[[#This Row],[Cantidad]]*(VENTAS[[#This Row],[Precio Venta]]-VENTAS[[#This Row],[Costo Unitario SIN Comision]]-VENTAS[[#This Row],[Comisión Unitaria 10%]]-0.01*VENTAS[[#This Row],[Precio Venta]])</f>
        <v>10.75</v>
      </c>
      <c r="M3219" s="46"/>
      <c r="N3219" s="47" t="s">
        <v>29046</v>
      </c>
    </row>
    <row r="3220" ht="34" customHeight="1" spans="1:14">
      <c r="A3220" s="38">
        <v>45877.5869675926</v>
      </c>
      <c r="B3220" s="39"/>
      <c r="C3220" s="39"/>
      <c r="D3220" s="39"/>
      <c r="E3220" s="39" t="s">
        <v>29047</v>
      </c>
      <c r="F3220" s="41" t="s">
        <v>29048</v>
      </c>
      <c r="G3220" s="39">
        <v>1</v>
      </c>
      <c r="H3220" s="42">
        <v>35</v>
      </c>
      <c r="I3220" s="44">
        <f>VENTAS[[#This Row],[Cantidad]]*VENTAS[[#This Row],[Precio Venta]]</f>
        <v>35</v>
      </c>
      <c r="J3220" s="42">
        <f>IF(VENTAS[[#This Row],[Nombre del Gestor]]&gt;1,VENTAS[[#This Row],[Precio Venta]]*10%,0)</f>
        <v>0</v>
      </c>
      <c r="K3220" s="42">
        <f>IFERROR(VLOOKUP(VENTAS[[#This Row],[Código del producto Vendido]],STOCK[],13,FALSE),VENTAS[[#This Row],[Precio Venta]]*0.6)-VENTAS[[#This Row],[Comisión Unitaria 10%]]</f>
        <v>21</v>
      </c>
      <c r="L3220" s="42">
        <f>VENTAS[[#This Row],[Cantidad]]*(VENTAS[[#This Row],[Precio Venta]]-VENTAS[[#This Row],[Costo Unitario SIN Comision]]-VENTAS[[#This Row],[Comisión Unitaria 10%]]-0.01*VENTAS[[#This Row],[Precio Venta]])</f>
        <v>13.65</v>
      </c>
      <c r="M3220" s="46"/>
      <c r="N3220" s="47" t="s">
        <v>29049</v>
      </c>
    </row>
    <row r="3221" ht="17" customHeight="1" spans="1:14">
      <c r="A3221" s="38">
        <v>45877.5869675926</v>
      </c>
      <c r="B3221" s="39"/>
      <c r="C3221" s="39"/>
      <c r="D3221" s="39"/>
      <c r="E3221" s="39" t="s">
        <v>21083</v>
      </c>
      <c r="F3221" s="41" t="s">
        <v>21084</v>
      </c>
      <c r="G3221" s="39">
        <v>1</v>
      </c>
      <c r="H3221" s="42">
        <v>18</v>
      </c>
      <c r="I3221" s="44">
        <f>VENTAS[[#This Row],[Cantidad]]*VENTAS[[#This Row],[Precio Venta]]</f>
        <v>18</v>
      </c>
      <c r="J3221" s="42">
        <f>IF(VENTAS[[#This Row],[Nombre del Gestor]]&gt;1,VENTAS[[#This Row],[Precio Venta]]*10%,0)</f>
        <v>0</v>
      </c>
      <c r="K3221" s="42">
        <f>IFERROR(VLOOKUP(VENTAS[[#This Row],[Código del producto Vendido]],STOCK[],13,FALSE),VENTAS[[#This Row],[Precio Venta]]*0.6)-VENTAS[[#This Row],[Comisión Unitaria 10%]]</f>
        <v>13.8</v>
      </c>
      <c r="L3221" s="42">
        <f>VENTAS[[#This Row],[Cantidad]]*(VENTAS[[#This Row],[Precio Venta]]-VENTAS[[#This Row],[Costo Unitario SIN Comision]]-VENTAS[[#This Row],[Comisión Unitaria 10%]]-0.01*VENTAS[[#This Row],[Precio Venta]])</f>
        <v>4.02</v>
      </c>
      <c r="M3221" s="46"/>
      <c r="N3221" s="47" t="s">
        <v>29050</v>
      </c>
    </row>
    <row r="3222" ht="34" customHeight="1" spans="1:14">
      <c r="A3222" s="38">
        <v>45878.4599074074</v>
      </c>
      <c r="B3222" s="39"/>
      <c r="C3222" s="39"/>
      <c r="D3222" s="39" t="s">
        <v>25960</v>
      </c>
      <c r="E3222" s="39" t="s">
        <v>20886</v>
      </c>
      <c r="F3222" s="41" t="s">
        <v>20885</v>
      </c>
      <c r="G3222" s="39">
        <v>1</v>
      </c>
      <c r="H3222" s="42">
        <v>35</v>
      </c>
      <c r="I3222" s="44">
        <f>VENTAS[[#This Row],[Cantidad]]*VENTAS[[#This Row],[Precio Venta]]</f>
        <v>35</v>
      </c>
      <c r="J3222" s="42">
        <f>IF(VENTAS[[#This Row],[Nombre del Gestor]]&gt;1,VENTAS[[#This Row],[Precio Venta]]*10%,0)</f>
        <v>3.5</v>
      </c>
      <c r="K3222" s="42">
        <f>IFERROR(VLOOKUP(VENTAS[[#This Row],[Código del producto Vendido]],STOCK[],13,FALSE),VENTAS[[#This Row],[Precio Venta]]*0.6)-VENTAS[[#This Row],[Comisión Unitaria 10%]]</f>
        <v>15.96</v>
      </c>
      <c r="L3222" s="42">
        <f>VENTAS[[#This Row],[Cantidad]]*(VENTAS[[#This Row],[Precio Venta]]-VENTAS[[#This Row],[Costo Unitario SIN Comision]]-VENTAS[[#This Row],[Comisión Unitaria 10%]]-0.01*VENTAS[[#This Row],[Precio Venta]])</f>
        <v>15.19</v>
      </c>
      <c r="M3222" s="46"/>
      <c r="N3222" s="47" t="s">
        <v>29051</v>
      </c>
    </row>
    <row r="3223" ht="34" customHeight="1" spans="1:14">
      <c r="A3223" s="38">
        <v>45878.4599074074</v>
      </c>
      <c r="B3223" s="39"/>
      <c r="C3223" s="39"/>
      <c r="D3223" s="39" t="s">
        <v>25960</v>
      </c>
      <c r="E3223" s="39" t="s">
        <v>20860</v>
      </c>
      <c r="F3223" s="41" t="s">
        <v>20859</v>
      </c>
      <c r="G3223" s="39">
        <v>1</v>
      </c>
      <c r="H3223" s="42">
        <v>35</v>
      </c>
      <c r="I3223" s="44">
        <f>VENTAS[[#This Row],[Cantidad]]*VENTAS[[#This Row],[Precio Venta]]</f>
        <v>35</v>
      </c>
      <c r="J3223" s="42">
        <f>IF(VENTAS[[#This Row],[Nombre del Gestor]]&gt;1,VENTAS[[#This Row],[Precio Venta]]*10%,0)</f>
        <v>3.5</v>
      </c>
      <c r="K3223" s="42">
        <f>IFERROR(VLOOKUP(VENTAS[[#This Row],[Código del producto Vendido]],STOCK[],13,FALSE),VENTAS[[#This Row],[Precio Venta]]*0.6)-VENTAS[[#This Row],[Comisión Unitaria 10%]]</f>
        <v>20.94</v>
      </c>
      <c r="L3223" s="42">
        <f>VENTAS[[#This Row],[Cantidad]]*(VENTAS[[#This Row],[Precio Venta]]-VENTAS[[#This Row],[Costo Unitario SIN Comision]]-VENTAS[[#This Row],[Comisión Unitaria 10%]]-0.01*VENTAS[[#This Row],[Precio Venta]])</f>
        <v>10.21</v>
      </c>
      <c r="M3223" s="46"/>
      <c r="N3223" s="47" t="s">
        <v>29052</v>
      </c>
    </row>
    <row r="3224" ht="17" customHeight="1" spans="1:14">
      <c r="A3224" s="38">
        <v>45878.5051273148</v>
      </c>
      <c r="B3224" s="39"/>
      <c r="C3224" s="39"/>
      <c r="D3224" s="39" t="s">
        <v>29053</v>
      </c>
      <c r="E3224" s="39" t="s">
        <v>20840</v>
      </c>
      <c r="F3224" s="41" t="s">
        <v>20839</v>
      </c>
      <c r="G3224" s="39">
        <v>1</v>
      </c>
      <c r="H3224" s="42">
        <v>40</v>
      </c>
      <c r="I3224" s="44">
        <f>VENTAS[[#This Row],[Cantidad]]*VENTAS[[#This Row],[Precio Venta]]</f>
        <v>40</v>
      </c>
      <c r="J3224" s="42">
        <f>IF(VENTAS[[#This Row],[Nombre del Gestor]]&gt;1,VENTAS[[#This Row],[Precio Venta]]*10%,0)</f>
        <v>4</v>
      </c>
      <c r="K3224" s="42">
        <f>IFERROR(VLOOKUP(VENTAS[[#This Row],[Código del producto Vendido]],STOCK[],13,FALSE),VENTAS[[#This Row],[Precio Venta]]*0.6)-VENTAS[[#This Row],[Comisión Unitaria 10%]]</f>
        <v>15.99</v>
      </c>
      <c r="L3224" s="42">
        <f>VENTAS[[#This Row],[Cantidad]]*(VENTAS[[#This Row],[Precio Venta]]-VENTAS[[#This Row],[Costo Unitario SIN Comision]]-VENTAS[[#This Row],[Comisión Unitaria 10%]]-0.01*VENTAS[[#This Row],[Precio Venta]])</f>
        <v>19.61</v>
      </c>
      <c r="M3224" s="46"/>
      <c r="N3224" s="47" t="s">
        <v>29054</v>
      </c>
    </row>
    <row r="3225" ht="34" customHeight="1" spans="1:14">
      <c r="A3225" s="38">
        <v>45878.5351041667</v>
      </c>
      <c r="B3225" s="39"/>
      <c r="C3225" s="39"/>
      <c r="D3225" s="39"/>
      <c r="E3225" s="39" t="s">
        <v>19755</v>
      </c>
      <c r="F3225" s="41" t="s">
        <v>29055</v>
      </c>
      <c r="G3225" s="39">
        <v>1</v>
      </c>
      <c r="H3225" s="42">
        <v>30</v>
      </c>
      <c r="I3225" s="44">
        <f>VENTAS[[#This Row],[Cantidad]]*VENTAS[[#This Row],[Precio Venta]]</f>
        <v>30</v>
      </c>
      <c r="J3225" s="42">
        <f>IF(VENTAS[[#This Row],[Nombre del Gestor]]&gt;1,VENTAS[[#This Row],[Precio Venta]]*10%,0)</f>
        <v>0</v>
      </c>
      <c r="K3225" s="42">
        <f>IFERROR(VLOOKUP(VENTAS[[#This Row],[Código del producto Vendido]],STOCK[],13,FALSE),VENTAS[[#This Row],[Precio Venta]]*0.6)-VENTAS[[#This Row],[Comisión Unitaria 10%]]</f>
        <v>15</v>
      </c>
      <c r="L3225" s="42">
        <f>VENTAS[[#This Row],[Cantidad]]*(VENTAS[[#This Row],[Precio Venta]]-VENTAS[[#This Row],[Costo Unitario SIN Comision]]-VENTAS[[#This Row],[Comisión Unitaria 10%]]-0.01*VENTAS[[#This Row],[Precio Venta]])</f>
        <v>14.7</v>
      </c>
      <c r="M3225" s="46"/>
      <c r="N3225" s="47" t="s">
        <v>29056</v>
      </c>
    </row>
    <row r="3226" ht="17" customHeight="1" spans="1:14">
      <c r="A3226" s="38">
        <v>45878.5351041667</v>
      </c>
      <c r="B3226" s="39"/>
      <c r="C3226" s="39"/>
      <c r="D3226" s="39"/>
      <c r="E3226" s="39" t="s">
        <v>29057</v>
      </c>
      <c r="F3226" s="41" t="s">
        <v>28927</v>
      </c>
      <c r="G3226" s="39">
        <v>1</v>
      </c>
      <c r="H3226" s="42">
        <v>20</v>
      </c>
      <c r="I3226" s="44">
        <f>VENTAS[[#This Row],[Cantidad]]*VENTAS[[#This Row],[Precio Venta]]</f>
        <v>20</v>
      </c>
      <c r="J3226" s="42">
        <f>IF(VENTAS[[#This Row],[Nombre del Gestor]]&gt;1,VENTAS[[#This Row],[Precio Venta]]*10%,0)</f>
        <v>0</v>
      </c>
      <c r="K3226" s="42">
        <f>IFERROR(VLOOKUP(VENTAS[[#This Row],[Código del producto Vendido]],STOCK[],13,FALSE),VENTAS[[#This Row],[Precio Venta]]*0.6)-VENTAS[[#This Row],[Comisión Unitaria 10%]]</f>
        <v>12</v>
      </c>
      <c r="L3226" s="42">
        <f>VENTAS[[#This Row],[Cantidad]]*(VENTAS[[#This Row],[Precio Venta]]-VENTAS[[#This Row],[Costo Unitario SIN Comision]]-VENTAS[[#This Row],[Comisión Unitaria 10%]]-0.01*VENTAS[[#This Row],[Precio Venta]])</f>
        <v>7.8</v>
      </c>
      <c r="M3226" s="46"/>
      <c r="N3226" s="47" t="s">
        <v>29058</v>
      </c>
    </row>
    <row r="3227" ht="34" customHeight="1" spans="1:14">
      <c r="A3227" s="38">
        <v>45878.5351041667</v>
      </c>
      <c r="B3227" s="39"/>
      <c r="C3227" s="39"/>
      <c r="D3227" s="39"/>
      <c r="E3227" s="39" t="s">
        <v>20924</v>
      </c>
      <c r="F3227" s="41" t="s">
        <v>20849</v>
      </c>
      <c r="G3227" s="39">
        <v>1</v>
      </c>
      <c r="H3227" s="42">
        <v>35</v>
      </c>
      <c r="I3227" s="44">
        <f>VENTAS[[#This Row],[Cantidad]]*VENTAS[[#This Row],[Precio Venta]]</f>
        <v>35</v>
      </c>
      <c r="J3227" s="42">
        <f>IF(VENTAS[[#This Row],[Nombre del Gestor]]&gt;1,VENTAS[[#This Row],[Precio Venta]]*10%,0)</f>
        <v>0</v>
      </c>
      <c r="K3227" s="42">
        <f>IFERROR(VLOOKUP(VENTAS[[#This Row],[Código del producto Vendido]],STOCK[],13,FALSE),VENTAS[[#This Row],[Precio Venta]]*0.6)-VENTAS[[#This Row],[Comisión Unitaria 10%]]</f>
        <v>19.46</v>
      </c>
      <c r="L3227" s="42">
        <f>VENTAS[[#This Row],[Cantidad]]*(VENTAS[[#This Row],[Precio Venta]]-VENTAS[[#This Row],[Costo Unitario SIN Comision]]-VENTAS[[#This Row],[Comisión Unitaria 10%]]-0.01*VENTAS[[#This Row],[Precio Venta]])</f>
        <v>15.19</v>
      </c>
      <c r="M3227" s="46"/>
      <c r="N3227" s="47" t="s">
        <v>29059</v>
      </c>
    </row>
    <row r="3228" ht="34" customHeight="1" spans="1:14">
      <c r="A3228" s="38">
        <v>45878.6017824074</v>
      </c>
      <c r="B3228" s="39"/>
      <c r="C3228" s="39"/>
      <c r="D3228" s="39" t="s">
        <v>26679</v>
      </c>
      <c r="E3228" s="39" t="s">
        <v>21079</v>
      </c>
      <c r="F3228" s="41" t="s">
        <v>21080</v>
      </c>
      <c r="G3228" s="39">
        <v>1</v>
      </c>
      <c r="H3228" s="42">
        <v>18</v>
      </c>
      <c r="I3228" s="44">
        <f>VENTAS[[#This Row],[Cantidad]]*VENTAS[[#This Row],[Precio Venta]]</f>
        <v>18</v>
      </c>
      <c r="J3228" s="42">
        <f>IF(VENTAS[[#This Row],[Nombre del Gestor]]&gt;1,VENTAS[[#This Row],[Precio Venta]]*10%,0)</f>
        <v>1.8</v>
      </c>
      <c r="K3228" s="42">
        <f>IFERROR(VLOOKUP(VENTAS[[#This Row],[Código del producto Vendido]],STOCK[],13,FALSE),VENTAS[[#This Row],[Precio Venta]]*0.6)-VENTAS[[#This Row],[Comisión Unitaria 10%]]</f>
        <v>12</v>
      </c>
      <c r="L3228" s="42">
        <f>VENTAS[[#This Row],[Cantidad]]*(VENTAS[[#This Row],[Precio Venta]]-VENTAS[[#This Row],[Costo Unitario SIN Comision]]-VENTAS[[#This Row],[Comisión Unitaria 10%]]-0.01*VENTAS[[#This Row],[Precio Venta]])</f>
        <v>4.02</v>
      </c>
      <c r="M3228" s="46"/>
      <c r="N3228" s="47" t="s">
        <v>29060</v>
      </c>
    </row>
    <row r="3229" ht="17" customHeight="1" spans="1:14">
      <c r="A3229" s="38">
        <v>45878.6017824074</v>
      </c>
      <c r="B3229" s="39"/>
      <c r="C3229" s="39"/>
      <c r="D3229" s="39" t="s">
        <v>26679</v>
      </c>
      <c r="E3229" s="39" t="s">
        <v>22690</v>
      </c>
      <c r="F3229" s="41" t="s">
        <v>20843</v>
      </c>
      <c r="G3229" s="39">
        <v>1</v>
      </c>
      <c r="H3229" s="42">
        <v>40</v>
      </c>
      <c r="I3229" s="44">
        <f>VENTAS[[#This Row],[Cantidad]]*VENTAS[[#This Row],[Precio Venta]]</f>
        <v>40</v>
      </c>
      <c r="J3229" s="42">
        <f>IF(VENTAS[[#This Row],[Nombre del Gestor]]&gt;1,VENTAS[[#This Row],[Precio Venta]]*10%,0)</f>
        <v>4</v>
      </c>
      <c r="K3229" s="42">
        <f>IFERROR(VLOOKUP(VENTAS[[#This Row],[Código del producto Vendido]],STOCK[],13,FALSE),VENTAS[[#This Row],[Precio Venta]]*0.6)-VENTAS[[#This Row],[Comisión Unitaria 10%]]</f>
        <v>7</v>
      </c>
      <c r="L3229" s="42">
        <f>VENTAS[[#This Row],[Cantidad]]*(VENTAS[[#This Row],[Precio Venta]]-VENTAS[[#This Row],[Costo Unitario SIN Comision]]-VENTAS[[#This Row],[Comisión Unitaria 10%]]-0.01*VENTAS[[#This Row],[Precio Venta]])</f>
        <v>28.6</v>
      </c>
      <c r="M3229" s="46"/>
      <c r="N3229" s="47" t="s">
        <v>29061</v>
      </c>
    </row>
    <row r="3230" ht="34" customHeight="1" spans="1:14">
      <c r="A3230" s="38">
        <v>45878.6313194444</v>
      </c>
      <c r="B3230" s="39"/>
      <c r="C3230" s="39"/>
      <c r="D3230" s="39"/>
      <c r="E3230" s="39" t="s">
        <v>18237</v>
      </c>
      <c r="F3230" s="41" t="s">
        <v>18238</v>
      </c>
      <c r="G3230" s="39">
        <v>1</v>
      </c>
      <c r="H3230" s="42">
        <v>30</v>
      </c>
      <c r="I3230" s="44">
        <f>VENTAS[[#This Row],[Cantidad]]*VENTAS[[#This Row],[Precio Venta]]</f>
        <v>30</v>
      </c>
      <c r="J3230" s="42">
        <f>IF(VENTAS[[#This Row],[Nombre del Gestor]]&gt;1,VENTAS[[#This Row],[Precio Venta]]*10%,0)</f>
        <v>0</v>
      </c>
      <c r="K3230" s="42">
        <f>IFERROR(VLOOKUP(VENTAS[[#This Row],[Código del producto Vendido]],STOCK[],13,FALSE),VENTAS[[#This Row],[Precio Venta]]*0.6)-VENTAS[[#This Row],[Comisión Unitaria 10%]]</f>
        <v>15</v>
      </c>
      <c r="L3230" s="42">
        <f>VENTAS[[#This Row],[Cantidad]]*(VENTAS[[#This Row],[Precio Venta]]-VENTAS[[#This Row],[Costo Unitario SIN Comision]]-VENTAS[[#This Row],[Comisión Unitaria 10%]]-0.01*VENTAS[[#This Row],[Precio Venta]])</f>
        <v>14.7</v>
      </c>
      <c r="M3230" s="46"/>
      <c r="N3230" s="47" t="s">
        <v>29062</v>
      </c>
    </row>
    <row r="3231" ht="17" customHeight="1" spans="1:14">
      <c r="A3231" s="38">
        <v>45878.6313194444</v>
      </c>
      <c r="B3231" s="39"/>
      <c r="C3231" s="39"/>
      <c r="D3231" s="39"/>
      <c r="E3231" s="39" t="s">
        <v>29063</v>
      </c>
      <c r="F3231" s="41" t="s">
        <v>29064</v>
      </c>
      <c r="G3231" s="39">
        <v>1</v>
      </c>
      <c r="H3231" s="42">
        <v>30</v>
      </c>
      <c r="I3231" s="44">
        <f>VENTAS[[#This Row],[Cantidad]]*VENTAS[[#This Row],[Precio Venta]]</f>
        <v>30</v>
      </c>
      <c r="J3231" s="42">
        <f>IF(VENTAS[[#This Row],[Nombre del Gestor]]&gt;1,VENTAS[[#This Row],[Precio Venta]]*10%,0)</f>
        <v>0</v>
      </c>
      <c r="K3231" s="42">
        <f>IFERROR(VLOOKUP(VENTAS[[#This Row],[Código del producto Vendido]],STOCK[],13,FALSE),VENTAS[[#This Row],[Precio Venta]]*0.6)-VENTAS[[#This Row],[Comisión Unitaria 10%]]</f>
        <v>18</v>
      </c>
      <c r="L3231" s="42">
        <f>VENTAS[[#This Row],[Cantidad]]*(VENTAS[[#This Row],[Precio Venta]]-VENTAS[[#This Row],[Costo Unitario SIN Comision]]-VENTAS[[#This Row],[Comisión Unitaria 10%]]-0.01*VENTAS[[#This Row],[Precio Venta]])</f>
        <v>11.7</v>
      </c>
      <c r="M3231" s="46"/>
      <c r="N3231" s="47" t="s">
        <v>29065</v>
      </c>
    </row>
    <row r="3232" ht="34" customHeight="1" spans="1:14">
      <c r="A3232" s="38">
        <v>45878.6490162037</v>
      </c>
      <c r="B3232" s="39"/>
      <c r="C3232" s="39"/>
      <c r="D3232" s="39" t="s">
        <v>28998</v>
      </c>
      <c r="E3232" s="39" t="s">
        <v>21029</v>
      </c>
      <c r="F3232" s="41" t="s">
        <v>21030</v>
      </c>
      <c r="G3232" s="39">
        <v>1</v>
      </c>
      <c r="H3232" s="42">
        <v>35</v>
      </c>
      <c r="I3232" s="44">
        <f>VENTAS[[#This Row],[Cantidad]]*VENTAS[[#This Row],[Precio Venta]]</f>
        <v>35</v>
      </c>
      <c r="J3232" s="42">
        <f>IF(VENTAS[[#This Row],[Nombre del Gestor]]&gt;1,VENTAS[[#This Row],[Precio Venta]]*10%,0)</f>
        <v>3.5</v>
      </c>
      <c r="K3232" s="42">
        <f>IFERROR(VLOOKUP(VENTAS[[#This Row],[Código del producto Vendido]],STOCK[],13,FALSE),VENTAS[[#This Row],[Precio Venta]]*0.6)-VENTAS[[#This Row],[Comisión Unitaria 10%]]</f>
        <v>12</v>
      </c>
      <c r="L3232" s="42">
        <f>VENTAS[[#This Row],[Cantidad]]*(VENTAS[[#This Row],[Precio Venta]]-VENTAS[[#This Row],[Costo Unitario SIN Comision]]-VENTAS[[#This Row],[Comisión Unitaria 10%]]-0.01*VENTAS[[#This Row],[Precio Venta]])</f>
        <v>19.15</v>
      </c>
      <c r="M3232" s="46"/>
      <c r="N3232" s="47" t="s">
        <v>29066</v>
      </c>
    </row>
    <row r="3233" ht="34" customHeight="1" spans="1:14">
      <c r="A3233" s="38">
        <v>45879.4562384259</v>
      </c>
      <c r="B3233" s="39"/>
      <c r="C3233" s="39"/>
      <c r="D3233" s="39" t="s">
        <v>25960</v>
      </c>
      <c r="E3233" s="39" t="s">
        <v>20798</v>
      </c>
      <c r="F3233" s="41" t="s">
        <v>28508</v>
      </c>
      <c r="G3233" s="39">
        <v>1</v>
      </c>
      <c r="H3233" s="42">
        <v>35</v>
      </c>
      <c r="I3233" s="44">
        <f>VENTAS[[#This Row],[Cantidad]]*VENTAS[[#This Row],[Precio Venta]]</f>
        <v>35</v>
      </c>
      <c r="J3233" s="42">
        <f>IF(VENTAS[[#This Row],[Nombre del Gestor]]&gt;1,VENTAS[[#This Row],[Precio Venta]]*10%,0)</f>
        <v>3.5</v>
      </c>
      <c r="K3233" s="42">
        <f>IFERROR(VLOOKUP(VENTAS[[#This Row],[Código del producto Vendido]],STOCK[],13,FALSE),VENTAS[[#This Row],[Precio Venta]]*0.6)-VENTAS[[#This Row],[Comisión Unitaria 10%]]</f>
        <v>14.99</v>
      </c>
      <c r="L3233" s="42">
        <f>VENTAS[[#This Row],[Cantidad]]*(VENTAS[[#This Row],[Precio Venta]]-VENTAS[[#This Row],[Costo Unitario SIN Comision]]-VENTAS[[#This Row],[Comisión Unitaria 10%]]-0.01*VENTAS[[#This Row],[Precio Venta]])</f>
        <v>16.16</v>
      </c>
      <c r="M3233" s="46"/>
      <c r="N3233" s="47" t="s">
        <v>29067</v>
      </c>
    </row>
    <row r="3234" ht="17" customHeight="1" spans="1:14">
      <c r="A3234" s="38">
        <v>45879.7226851852</v>
      </c>
      <c r="B3234" s="39"/>
      <c r="C3234" s="39"/>
      <c r="D3234" s="39" t="s">
        <v>29068</v>
      </c>
      <c r="E3234" s="39" t="s">
        <v>20846</v>
      </c>
      <c r="F3234" s="41" t="s">
        <v>20843</v>
      </c>
      <c r="G3234" s="39">
        <v>1</v>
      </c>
      <c r="H3234" s="42">
        <v>40</v>
      </c>
      <c r="I3234" s="44">
        <f>VENTAS[[#This Row],[Cantidad]]*VENTAS[[#This Row],[Precio Venta]]</f>
        <v>40</v>
      </c>
      <c r="J3234" s="42">
        <f>IF(VENTAS[[#This Row],[Nombre del Gestor]]&gt;1,VENTAS[[#This Row],[Precio Venta]]*10%,0)</f>
        <v>4</v>
      </c>
      <c r="K3234" s="42">
        <f>IFERROR(VLOOKUP(VENTAS[[#This Row],[Código del producto Vendido]],STOCK[],13,FALSE),VENTAS[[#This Row],[Precio Venta]]*0.6)-VENTAS[[#This Row],[Comisión Unitaria 10%]]</f>
        <v>25.5</v>
      </c>
      <c r="L3234" s="42">
        <f>VENTAS[[#This Row],[Cantidad]]*(VENTAS[[#This Row],[Precio Venta]]-VENTAS[[#This Row],[Costo Unitario SIN Comision]]-VENTAS[[#This Row],[Comisión Unitaria 10%]]-0.01*VENTAS[[#This Row],[Precio Venta]])</f>
        <v>10.1</v>
      </c>
      <c r="M3234" s="46"/>
      <c r="N3234" s="47" t="s">
        <v>29069</v>
      </c>
    </row>
    <row r="3235" ht="34" customHeight="1" spans="1:14">
      <c r="A3235" s="38">
        <v>45880.4410300926</v>
      </c>
      <c r="B3235" s="39"/>
      <c r="C3235" s="39"/>
      <c r="D3235" s="39"/>
      <c r="E3235" s="39" t="s">
        <v>29070</v>
      </c>
      <c r="F3235" s="41" t="s">
        <v>29071</v>
      </c>
      <c r="G3235" s="39">
        <v>1</v>
      </c>
      <c r="H3235" s="42">
        <v>25</v>
      </c>
      <c r="I3235" s="44">
        <f>VENTAS[[#This Row],[Cantidad]]*VENTAS[[#This Row],[Precio Venta]]</f>
        <v>25</v>
      </c>
      <c r="J3235" s="42">
        <f>IF(VENTAS[[#This Row],[Nombre del Gestor]]&gt;1,VENTAS[[#This Row],[Precio Venta]]*10%,0)</f>
        <v>0</v>
      </c>
      <c r="K3235" s="42">
        <f>IFERROR(VLOOKUP(VENTAS[[#This Row],[Código del producto Vendido]],STOCK[],13,FALSE),VENTAS[[#This Row],[Precio Venta]]*0.6)-VENTAS[[#This Row],[Comisión Unitaria 10%]]</f>
        <v>15</v>
      </c>
      <c r="L3235" s="42">
        <f>VENTAS[[#This Row],[Cantidad]]*(VENTAS[[#This Row],[Precio Venta]]-VENTAS[[#This Row],[Costo Unitario SIN Comision]]-VENTAS[[#This Row],[Comisión Unitaria 10%]]-0.01*VENTAS[[#This Row],[Precio Venta]])</f>
        <v>9.75</v>
      </c>
      <c r="M3235" s="46"/>
      <c r="N3235" s="47" t="s">
        <v>29072</v>
      </c>
    </row>
    <row r="3236" ht="17" customHeight="1" spans="1:14">
      <c r="A3236" s="38">
        <v>45880.4539351852</v>
      </c>
      <c r="B3236" s="39"/>
      <c r="C3236" s="39"/>
      <c r="D3236" s="39"/>
      <c r="E3236" s="39" t="s">
        <v>29073</v>
      </c>
      <c r="F3236" s="41" t="s">
        <v>29074</v>
      </c>
      <c r="G3236" s="39">
        <v>1</v>
      </c>
      <c r="H3236" s="42">
        <v>20</v>
      </c>
      <c r="I3236" s="44">
        <f>VENTAS[[#This Row],[Cantidad]]*VENTAS[[#This Row],[Precio Venta]]</f>
        <v>20</v>
      </c>
      <c r="J3236" s="42">
        <f>IF(VENTAS[[#This Row],[Nombre del Gestor]]&gt;1,VENTAS[[#This Row],[Precio Venta]]*10%,0)</f>
        <v>0</v>
      </c>
      <c r="K3236" s="42">
        <f>IFERROR(VLOOKUP(VENTAS[[#This Row],[Código del producto Vendido]],STOCK[],13,FALSE),VENTAS[[#This Row],[Precio Venta]]*0.6)-VENTAS[[#This Row],[Comisión Unitaria 10%]]</f>
        <v>12</v>
      </c>
      <c r="L3236" s="42">
        <f>VENTAS[[#This Row],[Cantidad]]*(VENTAS[[#This Row],[Precio Venta]]-VENTAS[[#This Row],[Costo Unitario SIN Comision]]-VENTAS[[#This Row],[Comisión Unitaria 10%]]-0.01*VENTAS[[#This Row],[Precio Venta]])</f>
        <v>7.8</v>
      </c>
      <c r="M3236" s="46"/>
      <c r="N3236" s="47" t="s">
        <v>29075</v>
      </c>
    </row>
    <row r="3237" ht="34" customHeight="1" spans="1:14">
      <c r="A3237" s="38">
        <v>45880.5777777778</v>
      </c>
      <c r="B3237" s="39"/>
      <c r="C3237" s="39"/>
      <c r="D3237" s="39"/>
      <c r="E3237" s="39" t="s">
        <v>20462</v>
      </c>
      <c r="F3237" s="41" t="s">
        <v>20463</v>
      </c>
      <c r="G3237" s="39">
        <v>1</v>
      </c>
      <c r="H3237" s="42">
        <v>30</v>
      </c>
      <c r="I3237" s="44">
        <f>VENTAS[[#This Row],[Cantidad]]*VENTAS[[#This Row],[Precio Venta]]</f>
        <v>30</v>
      </c>
      <c r="J3237" s="42">
        <f>IF(VENTAS[[#This Row],[Nombre del Gestor]]&gt;1,VENTAS[[#This Row],[Precio Venta]]*10%,0)</f>
        <v>0</v>
      </c>
      <c r="K3237" s="42">
        <f>IFERROR(VLOOKUP(VENTAS[[#This Row],[Código del producto Vendido]],STOCK[],13,FALSE),VENTAS[[#This Row],[Precio Venta]]*0.6)-VENTAS[[#This Row],[Comisión Unitaria 10%]]</f>
        <v>15</v>
      </c>
      <c r="L3237" s="42">
        <f>VENTAS[[#This Row],[Cantidad]]*(VENTAS[[#This Row],[Precio Venta]]-VENTAS[[#This Row],[Costo Unitario SIN Comision]]-VENTAS[[#This Row],[Comisión Unitaria 10%]]-0.01*VENTAS[[#This Row],[Precio Venta]])</f>
        <v>14.7</v>
      </c>
      <c r="M3237" s="46"/>
      <c r="N3237" s="47" t="s">
        <v>29076</v>
      </c>
    </row>
    <row r="3238" ht="34" customHeight="1" spans="1:14">
      <c r="A3238" s="38">
        <v>45880.5817361111</v>
      </c>
      <c r="B3238" s="39"/>
      <c r="C3238" s="39"/>
      <c r="D3238" s="39"/>
      <c r="E3238" s="39" t="s">
        <v>20653</v>
      </c>
      <c r="F3238" s="41" t="s">
        <v>20654</v>
      </c>
      <c r="G3238" s="39">
        <v>1</v>
      </c>
      <c r="H3238" s="42">
        <v>30</v>
      </c>
      <c r="I3238" s="44">
        <f>VENTAS[[#This Row],[Cantidad]]*VENTAS[[#This Row],[Precio Venta]]</f>
        <v>30</v>
      </c>
      <c r="J3238" s="42">
        <f>IF(VENTAS[[#This Row],[Nombre del Gestor]]&gt;1,VENTAS[[#This Row],[Precio Venta]]*10%,0)</f>
        <v>0</v>
      </c>
      <c r="K3238" s="42">
        <f>IFERROR(VLOOKUP(VENTAS[[#This Row],[Código del producto Vendido]],STOCK[],13,FALSE),VENTAS[[#This Row],[Precio Venta]]*0.6)-VENTAS[[#This Row],[Comisión Unitaria 10%]]</f>
        <v>15</v>
      </c>
      <c r="L3238" s="42">
        <f>VENTAS[[#This Row],[Cantidad]]*(VENTAS[[#This Row],[Precio Venta]]-VENTAS[[#This Row],[Costo Unitario SIN Comision]]-VENTAS[[#This Row],[Comisión Unitaria 10%]]-0.01*VENTAS[[#This Row],[Precio Venta]])</f>
        <v>14.7</v>
      </c>
      <c r="M3238" s="46"/>
      <c r="N3238" s="47" t="s">
        <v>29077</v>
      </c>
    </row>
    <row r="3239" ht="17" customHeight="1" spans="1:14">
      <c r="A3239" s="38">
        <v>45880.5956944444</v>
      </c>
      <c r="B3239" s="39"/>
      <c r="C3239" s="39"/>
      <c r="D3239" s="39" t="s">
        <v>29078</v>
      </c>
      <c r="E3239" s="39" t="s">
        <v>20544</v>
      </c>
      <c r="F3239" s="41" t="s">
        <v>20545</v>
      </c>
      <c r="G3239" s="39">
        <v>1</v>
      </c>
      <c r="H3239" s="42">
        <v>25</v>
      </c>
      <c r="I3239" s="44">
        <f>VENTAS[[#This Row],[Cantidad]]*VENTAS[[#This Row],[Precio Venta]]</f>
        <v>25</v>
      </c>
      <c r="J3239" s="42">
        <f>IF(VENTAS[[#This Row],[Nombre del Gestor]]&gt;1,VENTAS[[#This Row],[Precio Venta]]*10%,0)</f>
        <v>2.5</v>
      </c>
      <c r="K3239" s="42">
        <f>IFERROR(VLOOKUP(VENTAS[[#This Row],[Código del producto Vendido]],STOCK[],13,FALSE),VENTAS[[#This Row],[Precio Venta]]*0.6)-VENTAS[[#This Row],[Comisión Unitaria 10%]]</f>
        <v>15</v>
      </c>
      <c r="L3239" s="42">
        <f>VENTAS[[#This Row],[Cantidad]]*(VENTAS[[#This Row],[Precio Venta]]-VENTAS[[#This Row],[Costo Unitario SIN Comision]]-VENTAS[[#This Row],[Comisión Unitaria 10%]]-0.01*VENTAS[[#This Row],[Precio Venta]])</f>
        <v>7.25</v>
      </c>
      <c r="M3239" s="46"/>
      <c r="N3239" s="47" t="s">
        <v>29079</v>
      </c>
    </row>
    <row r="3240" ht="34" customHeight="1" spans="1:14">
      <c r="A3240" s="38">
        <v>45880.7292592593</v>
      </c>
      <c r="B3240" s="39"/>
      <c r="C3240" s="39"/>
      <c r="D3240" s="39"/>
      <c r="E3240" s="39" t="s">
        <v>19961</v>
      </c>
      <c r="F3240" s="41" t="s">
        <v>19960</v>
      </c>
      <c r="G3240" s="39">
        <v>1</v>
      </c>
      <c r="H3240" s="42">
        <v>30</v>
      </c>
      <c r="I3240" s="44">
        <f>VENTAS[[#This Row],[Cantidad]]*VENTAS[[#This Row],[Precio Venta]]</f>
        <v>30</v>
      </c>
      <c r="J3240" s="42">
        <f>IF(VENTAS[[#This Row],[Nombre del Gestor]]&gt;1,VENTAS[[#This Row],[Precio Venta]]*10%,0)</f>
        <v>0</v>
      </c>
      <c r="K3240" s="42">
        <f>IFERROR(VLOOKUP(VENTAS[[#This Row],[Código del producto Vendido]],STOCK[],13,FALSE),VENTAS[[#This Row],[Precio Venta]]*0.6)-VENTAS[[#This Row],[Comisión Unitaria 10%]]</f>
        <v>15</v>
      </c>
      <c r="L3240" s="42">
        <f>VENTAS[[#This Row],[Cantidad]]*(VENTAS[[#This Row],[Precio Venta]]-VENTAS[[#This Row],[Costo Unitario SIN Comision]]-VENTAS[[#This Row],[Comisión Unitaria 10%]]-0.01*VENTAS[[#This Row],[Precio Venta]])</f>
        <v>14.7</v>
      </c>
      <c r="M3240" s="46"/>
      <c r="N3240" s="47" t="s">
        <v>29080</v>
      </c>
    </row>
    <row r="3241" ht="17" customHeight="1" spans="1:14">
      <c r="A3241" s="38">
        <v>45880.7292592593</v>
      </c>
      <c r="B3241" s="39"/>
      <c r="C3241" s="39"/>
      <c r="D3241" s="39"/>
      <c r="E3241" s="39" t="s">
        <v>29081</v>
      </c>
      <c r="F3241" s="41" t="s">
        <v>21157</v>
      </c>
      <c r="G3241" s="39">
        <v>1</v>
      </c>
      <c r="H3241" s="42">
        <v>28</v>
      </c>
      <c r="I3241" s="44">
        <f>VENTAS[[#This Row],[Cantidad]]*VENTAS[[#This Row],[Precio Venta]]</f>
        <v>28</v>
      </c>
      <c r="J3241" s="42">
        <f>IF(VENTAS[[#This Row],[Nombre del Gestor]]&gt;1,VENTAS[[#This Row],[Precio Venta]]*10%,0)</f>
        <v>0</v>
      </c>
      <c r="K3241" s="42">
        <f>IFERROR(VLOOKUP(VENTAS[[#This Row],[Código del producto Vendido]],STOCK[],13,FALSE),VENTAS[[#This Row],[Precio Venta]]*0.6)-VENTAS[[#This Row],[Comisión Unitaria 10%]]</f>
        <v>16.8</v>
      </c>
      <c r="L3241" s="42">
        <f>VENTAS[[#This Row],[Cantidad]]*(VENTAS[[#This Row],[Precio Venta]]-VENTAS[[#This Row],[Costo Unitario SIN Comision]]-VENTAS[[#This Row],[Comisión Unitaria 10%]]-0.01*VENTAS[[#This Row],[Precio Venta]])</f>
        <v>10.92</v>
      </c>
      <c r="M3241" s="46"/>
      <c r="N3241" s="47" t="s">
        <v>29082</v>
      </c>
    </row>
    <row r="3242" ht="34" customHeight="1" spans="1:14">
      <c r="A3242" s="38">
        <v>45880.7292592593</v>
      </c>
      <c r="B3242" s="39"/>
      <c r="C3242" s="39"/>
      <c r="D3242" s="39"/>
      <c r="E3242" s="39" t="s">
        <v>20832</v>
      </c>
      <c r="F3242" s="41" t="s">
        <v>20831</v>
      </c>
      <c r="G3242" s="39">
        <v>1</v>
      </c>
      <c r="H3242" s="42">
        <v>30</v>
      </c>
      <c r="I3242" s="44">
        <f>VENTAS[[#This Row],[Cantidad]]*VENTAS[[#This Row],[Precio Venta]]</f>
        <v>30</v>
      </c>
      <c r="J3242" s="42">
        <f>IF(VENTAS[[#This Row],[Nombre del Gestor]]&gt;1,VENTAS[[#This Row],[Precio Venta]]*10%,0)</f>
        <v>0</v>
      </c>
      <c r="K3242" s="42">
        <f>IFERROR(VLOOKUP(VENTAS[[#This Row],[Código del producto Vendido]],STOCK[],13,FALSE),VENTAS[[#This Row],[Precio Venta]]*0.6)-VENTAS[[#This Row],[Comisión Unitaria 10%]]</f>
        <v>17.99</v>
      </c>
      <c r="L3242" s="42">
        <f>VENTAS[[#This Row],[Cantidad]]*(VENTAS[[#This Row],[Precio Venta]]-VENTAS[[#This Row],[Costo Unitario SIN Comision]]-VENTAS[[#This Row],[Comisión Unitaria 10%]]-0.01*VENTAS[[#This Row],[Precio Venta]])</f>
        <v>11.71</v>
      </c>
      <c r="M3242" s="46"/>
      <c r="N3242" s="47" t="s">
        <v>29083</v>
      </c>
    </row>
    <row r="3243" ht="34" customHeight="1" spans="1:14">
      <c r="A3243" s="38">
        <v>45880.7292592593</v>
      </c>
      <c r="B3243" s="39"/>
      <c r="C3243" s="39"/>
      <c r="D3243" s="39"/>
      <c r="E3243" s="39" t="s">
        <v>29084</v>
      </c>
      <c r="F3243" s="41" t="s">
        <v>29085</v>
      </c>
      <c r="G3243" s="39">
        <v>1</v>
      </c>
      <c r="H3243" s="42">
        <v>35</v>
      </c>
      <c r="I3243" s="44">
        <f>VENTAS[[#This Row],[Cantidad]]*VENTAS[[#This Row],[Precio Venta]]</f>
        <v>35</v>
      </c>
      <c r="J3243" s="42">
        <f>IF(VENTAS[[#This Row],[Nombre del Gestor]]&gt;1,VENTAS[[#This Row],[Precio Venta]]*10%,0)</f>
        <v>0</v>
      </c>
      <c r="K3243" s="42">
        <f>IFERROR(VLOOKUP(VENTAS[[#This Row],[Código del producto Vendido]],STOCK[],13,FALSE),VENTAS[[#This Row],[Precio Venta]]*0.6)-VENTAS[[#This Row],[Comisión Unitaria 10%]]</f>
        <v>21</v>
      </c>
      <c r="L3243" s="42">
        <f>VENTAS[[#This Row],[Cantidad]]*(VENTAS[[#This Row],[Precio Venta]]-VENTAS[[#This Row],[Costo Unitario SIN Comision]]-VENTAS[[#This Row],[Comisión Unitaria 10%]]-0.01*VENTAS[[#This Row],[Precio Venta]])</f>
        <v>13.65</v>
      </c>
      <c r="M3243" s="46"/>
      <c r="N3243" s="47" t="s">
        <v>29086</v>
      </c>
    </row>
    <row r="3244" ht="17" customHeight="1" spans="1:14">
      <c r="A3244" s="38">
        <v>45881.5053240741</v>
      </c>
      <c r="B3244" s="39"/>
      <c r="C3244" s="39"/>
      <c r="D3244" s="39"/>
      <c r="E3244" s="39" t="s">
        <v>20997</v>
      </c>
      <c r="F3244" s="41" t="s">
        <v>20998</v>
      </c>
      <c r="G3244" s="39">
        <v>1</v>
      </c>
      <c r="H3244" s="42">
        <v>35</v>
      </c>
      <c r="I3244" s="44">
        <f>VENTAS[[#This Row],[Cantidad]]*VENTAS[[#This Row],[Precio Venta]]</f>
        <v>35</v>
      </c>
      <c r="J3244" s="42">
        <f>IF(VENTAS[[#This Row],[Nombre del Gestor]]&gt;1,VENTAS[[#This Row],[Precio Venta]]*10%,0)</f>
        <v>0</v>
      </c>
      <c r="K3244" s="42">
        <f>IFERROR(VLOOKUP(VENTAS[[#This Row],[Código del producto Vendido]],STOCK[],13,FALSE),VENTAS[[#This Row],[Precio Venta]]*0.6)-VENTAS[[#This Row],[Comisión Unitaria 10%]]</f>
        <v>27.5</v>
      </c>
      <c r="L3244" s="42">
        <f>VENTAS[[#This Row],[Cantidad]]*(VENTAS[[#This Row],[Precio Venta]]-VENTAS[[#This Row],[Costo Unitario SIN Comision]]-VENTAS[[#This Row],[Comisión Unitaria 10%]]-0.01*VENTAS[[#This Row],[Precio Venta]])</f>
        <v>7.15</v>
      </c>
      <c r="M3244" s="46"/>
      <c r="N3244" s="47" t="s">
        <v>29087</v>
      </c>
    </row>
    <row r="3245" ht="34" customHeight="1" spans="1:14">
      <c r="A3245" s="38">
        <v>45881.5058796296</v>
      </c>
      <c r="B3245" s="39"/>
      <c r="C3245" s="39"/>
      <c r="D3245" s="39"/>
      <c r="E3245" s="39" t="s">
        <v>27743</v>
      </c>
      <c r="F3245" s="41" t="s">
        <v>27744</v>
      </c>
      <c r="G3245" s="39">
        <v>1</v>
      </c>
      <c r="H3245" s="42">
        <v>30</v>
      </c>
      <c r="I3245" s="44">
        <f>VENTAS[[#This Row],[Cantidad]]*VENTAS[[#This Row],[Precio Venta]]</f>
        <v>30</v>
      </c>
      <c r="J3245" s="42">
        <f>IF(VENTAS[[#This Row],[Nombre del Gestor]]&gt;1,VENTAS[[#This Row],[Precio Venta]]*10%,0)</f>
        <v>0</v>
      </c>
      <c r="K3245" s="42">
        <f>IFERROR(VLOOKUP(VENTAS[[#This Row],[Código del producto Vendido]],STOCK[],13,FALSE),VENTAS[[#This Row],[Precio Venta]]*0.6)-VENTAS[[#This Row],[Comisión Unitaria 10%]]</f>
        <v>18</v>
      </c>
      <c r="L3245" s="42">
        <f>VENTAS[[#This Row],[Cantidad]]*(VENTAS[[#This Row],[Precio Venta]]-VENTAS[[#This Row],[Costo Unitario SIN Comision]]-VENTAS[[#This Row],[Comisión Unitaria 10%]]-0.01*VENTAS[[#This Row],[Precio Venta]])</f>
        <v>11.7</v>
      </c>
      <c r="M3245" s="46"/>
      <c r="N3245" s="47" t="s">
        <v>29088</v>
      </c>
    </row>
    <row r="3246" ht="17" customHeight="1" spans="1:14">
      <c r="A3246" s="38">
        <v>45881.5128356482</v>
      </c>
      <c r="B3246" s="39"/>
      <c r="C3246" s="39"/>
      <c r="D3246" s="39"/>
      <c r="E3246" s="39" t="s">
        <v>29089</v>
      </c>
      <c r="F3246" s="41" t="s">
        <v>29090</v>
      </c>
      <c r="G3246" s="39">
        <v>1</v>
      </c>
      <c r="H3246" s="42">
        <v>35</v>
      </c>
      <c r="I3246" s="44">
        <f>VENTAS[[#This Row],[Cantidad]]*VENTAS[[#This Row],[Precio Venta]]</f>
        <v>35</v>
      </c>
      <c r="J3246" s="42">
        <f>IF(VENTAS[[#This Row],[Nombre del Gestor]]&gt;1,VENTAS[[#This Row],[Precio Venta]]*10%,0)</f>
        <v>0</v>
      </c>
      <c r="K3246" s="42">
        <f>IFERROR(VLOOKUP(VENTAS[[#This Row],[Código del producto Vendido]],STOCK[],13,FALSE),VENTAS[[#This Row],[Precio Venta]]*0.6)-VENTAS[[#This Row],[Comisión Unitaria 10%]]</f>
        <v>21</v>
      </c>
      <c r="L3246" s="42">
        <f>VENTAS[[#This Row],[Cantidad]]*(VENTAS[[#This Row],[Precio Venta]]-VENTAS[[#This Row],[Costo Unitario SIN Comision]]-VENTAS[[#This Row],[Comisión Unitaria 10%]]-0.01*VENTAS[[#This Row],[Precio Venta]])</f>
        <v>13.65</v>
      </c>
      <c r="M3246" s="46"/>
      <c r="N3246" s="47" t="s">
        <v>29091</v>
      </c>
    </row>
    <row r="3247" ht="34" customHeight="1" spans="1:14">
      <c r="A3247" s="38">
        <v>45881.5239236111</v>
      </c>
      <c r="B3247" s="39"/>
      <c r="C3247" s="39"/>
      <c r="D3247" s="39" t="s">
        <v>28163</v>
      </c>
      <c r="E3247" s="39" t="s">
        <v>20679</v>
      </c>
      <c r="F3247" s="41" t="s">
        <v>20680</v>
      </c>
      <c r="G3247" s="39">
        <v>1</v>
      </c>
      <c r="H3247" s="42">
        <v>35</v>
      </c>
      <c r="I3247" s="44">
        <f>VENTAS[[#This Row],[Cantidad]]*VENTAS[[#This Row],[Precio Venta]]</f>
        <v>35</v>
      </c>
      <c r="J3247" s="42">
        <f>IF(VENTAS[[#This Row],[Nombre del Gestor]]&gt;1,VENTAS[[#This Row],[Precio Venta]]*10%,0)</f>
        <v>3.5</v>
      </c>
      <c r="K3247" s="42">
        <f>IFERROR(VLOOKUP(VENTAS[[#This Row],[Código del producto Vendido]],STOCK[],13,FALSE),VENTAS[[#This Row],[Precio Venta]]*0.6)-VENTAS[[#This Row],[Comisión Unitaria 10%]]</f>
        <v>7</v>
      </c>
      <c r="L3247" s="42">
        <f>VENTAS[[#This Row],[Cantidad]]*(VENTAS[[#This Row],[Precio Venta]]-VENTAS[[#This Row],[Costo Unitario SIN Comision]]-VENTAS[[#This Row],[Comisión Unitaria 10%]]-0.01*VENTAS[[#This Row],[Precio Venta]])</f>
        <v>24.15</v>
      </c>
      <c r="M3247" s="46"/>
      <c r="N3247" s="47" t="s">
        <v>29092</v>
      </c>
    </row>
    <row r="3248" ht="34" customHeight="1" spans="1:14">
      <c r="A3248" s="38">
        <v>45881.5239236111</v>
      </c>
      <c r="B3248" s="39"/>
      <c r="C3248" s="39"/>
      <c r="D3248" s="39" t="s">
        <v>28163</v>
      </c>
      <c r="E3248" s="39" t="s">
        <v>28833</v>
      </c>
      <c r="F3248" s="41" t="s">
        <v>25863</v>
      </c>
      <c r="G3248" s="39">
        <v>1</v>
      </c>
      <c r="H3248" s="42">
        <v>30</v>
      </c>
      <c r="I3248" s="44">
        <f>VENTAS[[#This Row],[Cantidad]]*VENTAS[[#This Row],[Precio Venta]]</f>
        <v>30</v>
      </c>
      <c r="J3248" s="42">
        <f>IF(VENTAS[[#This Row],[Nombre del Gestor]]&gt;1,VENTAS[[#This Row],[Precio Venta]]*10%,0)</f>
        <v>3</v>
      </c>
      <c r="K3248" s="42">
        <f>IFERROR(VLOOKUP(VENTAS[[#This Row],[Código del producto Vendido]],STOCK[],13,FALSE),VENTAS[[#This Row],[Precio Venta]]*0.6)-VENTAS[[#This Row],[Comisión Unitaria 10%]]</f>
        <v>15</v>
      </c>
      <c r="L3248" s="42">
        <f>VENTAS[[#This Row],[Cantidad]]*(VENTAS[[#This Row],[Precio Venta]]-VENTAS[[#This Row],[Costo Unitario SIN Comision]]-VENTAS[[#This Row],[Comisión Unitaria 10%]]-0.01*VENTAS[[#This Row],[Precio Venta]])</f>
        <v>11.7</v>
      </c>
      <c r="M3248" s="46"/>
      <c r="N3248" s="47" t="s">
        <v>29093</v>
      </c>
    </row>
    <row r="3249" ht="17" customHeight="1" spans="1:14">
      <c r="A3249" s="38">
        <v>45882.5924537037</v>
      </c>
      <c r="B3249" s="39"/>
      <c r="C3249" s="39"/>
      <c r="D3249" s="39"/>
      <c r="E3249" s="39" t="s">
        <v>16570</v>
      </c>
      <c r="F3249" s="41" t="s">
        <v>29094</v>
      </c>
      <c r="G3249" s="39">
        <v>1</v>
      </c>
      <c r="H3249" s="42">
        <v>20</v>
      </c>
      <c r="I3249" s="44">
        <f>VENTAS[[#This Row],[Cantidad]]*VENTAS[[#This Row],[Precio Venta]]</f>
        <v>20</v>
      </c>
      <c r="J3249" s="42">
        <f>IF(VENTAS[[#This Row],[Nombre del Gestor]]&gt;1,VENTAS[[#This Row],[Precio Venta]]*10%,0)</f>
        <v>0</v>
      </c>
      <c r="K3249" s="42">
        <f>IFERROR(VLOOKUP(VENTAS[[#This Row],[Código del producto Vendido]],STOCK[],13,FALSE),VENTAS[[#This Row],[Precio Venta]]*0.6)-VENTAS[[#This Row],[Comisión Unitaria 10%]]</f>
        <v>14.4</v>
      </c>
      <c r="L3249" s="42">
        <f>VENTAS[[#This Row],[Cantidad]]*(VENTAS[[#This Row],[Precio Venta]]-VENTAS[[#This Row],[Costo Unitario SIN Comision]]-VENTAS[[#This Row],[Comisión Unitaria 10%]]-0.01*VENTAS[[#This Row],[Precio Venta]])</f>
        <v>5.4</v>
      </c>
      <c r="M3249" s="46"/>
      <c r="N3249" s="47" t="s">
        <v>29095</v>
      </c>
    </row>
    <row r="3250" ht="34" customHeight="1" spans="1:14">
      <c r="A3250" s="38">
        <v>45882.630462963</v>
      </c>
      <c r="B3250" s="39"/>
      <c r="C3250" s="39"/>
      <c r="D3250" s="39"/>
      <c r="E3250" s="39" t="s">
        <v>29096</v>
      </c>
      <c r="F3250" s="41" t="s">
        <v>29097</v>
      </c>
      <c r="G3250" s="39">
        <v>1</v>
      </c>
      <c r="H3250" s="42">
        <v>20</v>
      </c>
      <c r="I3250" s="44">
        <f>VENTAS[[#This Row],[Cantidad]]*VENTAS[[#This Row],[Precio Venta]]</f>
        <v>20</v>
      </c>
      <c r="J3250" s="42">
        <f>IF(VENTAS[[#This Row],[Nombre del Gestor]]&gt;1,VENTAS[[#This Row],[Precio Venta]]*10%,0)</f>
        <v>0</v>
      </c>
      <c r="K3250" s="42">
        <f>IFERROR(VLOOKUP(VENTAS[[#This Row],[Código del producto Vendido]],STOCK[],13,FALSE),VENTAS[[#This Row],[Precio Venta]]*0.6)-VENTAS[[#This Row],[Comisión Unitaria 10%]]</f>
        <v>12</v>
      </c>
      <c r="L3250" s="42">
        <f>VENTAS[[#This Row],[Cantidad]]*(VENTAS[[#This Row],[Precio Venta]]-VENTAS[[#This Row],[Costo Unitario SIN Comision]]-VENTAS[[#This Row],[Comisión Unitaria 10%]]-0.01*VENTAS[[#This Row],[Precio Venta]])</f>
        <v>7.8</v>
      </c>
      <c r="M3250" s="46"/>
      <c r="N3250" s="47" t="s">
        <v>29098</v>
      </c>
    </row>
    <row r="3251" ht="17" customHeight="1" spans="1:14">
      <c r="A3251" s="38">
        <v>45883.4466319444</v>
      </c>
      <c r="B3251" s="39"/>
      <c r="C3251" s="41" t="s">
        <v>29099</v>
      </c>
      <c r="D3251" s="39"/>
      <c r="E3251" s="39" t="s">
        <v>29100</v>
      </c>
      <c r="F3251" s="41" t="s">
        <v>29101</v>
      </c>
      <c r="G3251" s="39">
        <v>1</v>
      </c>
      <c r="H3251" s="42">
        <v>20</v>
      </c>
      <c r="I3251" s="44">
        <f>VENTAS[[#This Row],[Cantidad]]*VENTAS[[#This Row],[Precio Venta]]</f>
        <v>20</v>
      </c>
      <c r="J3251" s="42">
        <f>IF(VENTAS[[#This Row],[Nombre del Gestor]]&gt;1,VENTAS[[#This Row],[Precio Venta]]*10%,0)</f>
        <v>0</v>
      </c>
      <c r="K3251" s="42">
        <f>IFERROR(VLOOKUP(VENTAS[[#This Row],[Código del producto Vendido]],STOCK[],13,FALSE),VENTAS[[#This Row],[Precio Venta]]*0.6)-VENTAS[[#This Row],[Comisión Unitaria 10%]]</f>
        <v>12</v>
      </c>
      <c r="L3251" s="42">
        <f>VENTAS[[#This Row],[Cantidad]]*(VENTAS[[#This Row],[Precio Venta]]-VENTAS[[#This Row],[Costo Unitario SIN Comision]]-VENTAS[[#This Row],[Comisión Unitaria 10%]]-0.01*VENTAS[[#This Row],[Precio Venta]])</f>
        <v>7.8</v>
      </c>
      <c r="M3251" s="46"/>
      <c r="N3251" s="47" t="s">
        <v>29102</v>
      </c>
    </row>
    <row r="3252" ht="34" customHeight="1" spans="1:14">
      <c r="A3252" s="38">
        <v>45883.4906944444</v>
      </c>
      <c r="B3252" s="39"/>
      <c r="C3252" s="39"/>
      <c r="D3252" s="39" t="s">
        <v>29103</v>
      </c>
      <c r="E3252" s="39" t="s">
        <v>18648</v>
      </c>
      <c r="F3252" s="41" t="s">
        <v>28409</v>
      </c>
      <c r="G3252" s="39">
        <v>1</v>
      </c>
      <c r="H3252" s="42">
        <v>18</v>
      </c>
      <c r="I3252" s="44">
        <f>VENTAS[[#This Row],[Cantidad]]*VENTAS[[#This Row],[Precio Venta]]</f>
        <v>18</v>
      </c>
      <c r="J3252" s="42">
        <f>IF(VENTAS[[#This Row],[Nombre del Gestor]]&gt;1,VENTAS[[#This Row],[Precio Venta]]*10%,0)</f>
        <v>1.8</v>
      </c>
      <c r="K3252" s="42">
        <f>IFERROR(VLOOKUP(VENTAS[[#This Row],[Código del producto Vendido]],STOCK[],13,FALSE),VENTAS[[#This Row],[Precio Venta]]*0.6)-VENTAS[[#This Row],[Comisión Unitaria 10%]]</f>
        <v>12</v>
      </c>
      <c r="L3252" s="42">
        <f>VENTAS[[#This Row],[Cantidad]]*(VENTAS[[#This Row],[Precio Venta]]-VENTAS[[#This Row],[Costo Unitario SIN Comision]]-VENTAS[[#This Row],[Comisión Unitaria 10%]]-0.01*VENTAS[[#This Row],[Precio Venta]])</f>
        <v>4.02</v>
      </c>
      <c r="M3252" s="46"/>
      <c r="N3252" s="47" t="s">
        <v>29104</v>
      </c>
    </row>
    <row r="3253" ht="34" customHeight="1" spans="1:14">
      <c r="A3253" s="38">
        <v>45883.4906944444</v>
      </c>
      <c r="B3253" s="39"/>
      <c r="C3253" s="39" t="s">
        <v>29105</v>
      </c>
      <c r="D3253" s="41" t="s">
        <v>29106</v>
      </c>
      <c r="E3253" s="39" t="s">
        <v>29107</v>
      </c>
      <c r="F3253" s="41" t="s">
        <v>29108</v>
      </c>
      <c r="G3253" s="39">
        <v>1</v>
      </c>
      <c r="H3253" s="42">
        <v>18</v>
      </c>
      <c r="I3253" s="44">
        <f>VENTAS[[#This Row],[Cantidad]]*VENTAS[[#This Row],[Precio Venta]]</f>
        <v>18</v>
      </c>
      <c r="J3253" s="42">
        <f>IF(VENTAS[[#This Row],[Nombre del Gestor]]&gt;1,VENTAS[[#This Row],[Precio Venta]]*10%,0)</f>
        <v>1.8</v>
      </c>
      <c r="K3253" s="42">
        <f>IFERROR(VLOOKUP(VENTAS[[#This Row],[Código del producto Vendido]],STOCK[],13,FALSE),VENTAS[[#This Row],[Precio Venta]]*0.6)-VENTAS[[#This Row],[Comisión Unitaria 10%]]</f>
        <v>9</v>
      </c>
      <c r="L3253" s="42">
        <f>VENTAS[[#This Row],[Cantidad]]*(VENTAS[[#This Row],[Precio Venta]]-VENTAS[[#This Row],[Costo Unitario SIN Comision]]-VENTAS[[#This Row],[Comisión Unitaria 10%]]-0.01*VENTAS[[#This Row],[Precio Venta]])</f>
        <v>7.02</v>
      </c>
      <c r="M3253" s="46"/>
      <c r="N3253" s="47" t="s">
        <v>29109</v>
      </c>
    </row>
    <row r="3254" ht="17" customHeight="1" spans="1:14">
      <c r="A3254" s="38">
        <v>45883.4906944444</v>
      </c>
      <c r="B3254" s="39"/>
      <c r="C3254" s="39"/>
      <c r="D3254" s="41" t="s">
        <v>29106</v>
      </c>
      <c r="E3254" s="39" t="s">
        <v>29110</v>
      </c>
      <c r="F3254" s="41" t="s">
        <v>22094</v>
      </c>
      <c r="G3254" s="39">
        <v>1</v>
      </c>
      <c r="H3254" s="42">
        <v>20</v>
      </c>
      <c r="I3254" s="44">
        <f>VENTAS[[#This Row],[Cantidad]]*VENTAS[[#This Row],[Precio Venta]]</f>
        <v>20</v>
      </c>
      <c r="J3254" s="42">
        <f>IF(VENTAS[[#This Row],[Nombre del Gestor]]&gt;1,VENTAS[[#This Row],[Precio Venta]]*10%,0)</f>
        <v>2</v>
      </c>
      <c r="K3254" s="42">
        <f>IFERROR(VLOOKUP(VENTAS[[#This Row],[Código del producto Vendido]],STOCK[],13,FALSE),VENTAS[[#This Row],[Precio Venta]]*0.6)-VENTAS[[#This Row],[Comisión Unitaria 10%]]</f>
        <v>10</v>
      </c>
      <c r="L3254" s="42">
        <f>VENTAS[[#This Row],[Cantidad]]*(VENTAS[[#This Row],[Precio Venta]]-VENTAS[[#This Row],[Costo Unitario SIN Comision]]-VENTAS[[#This Row],[Comisión Unitaria 10%]]-0.01*VENTAS[[#This Row],[Precio Venta]])</f>
        <v>7.8</v>
      </c>
      <c r="M3254" s="46"/>
      <c r="N3254" s="47" t="s">
        <v>29111</v>
      </c>
    </row>
    <row r="3255" ht="34" customHeight="1" spans="1:14">
      <c r="A3255" s="38">
        <v>45883.5341319444</v>
      </c>
      <c r="B3255" s="39"/>
      <c r="C3255" s="39"/>
      <c r="D3255" s="41" t="s">
        <v>29106</v>
      </c>
      <c r="E3255" s="39" t="s">
        <v>20791</v>
      </c>
      <c r="F3255" s="41" t="s">
        <v>20790</v>
      </c>
      <c r="G3255" s="39">
        <v>1</v>
      </c>
      <c r="H3255" s="42">
        <v>30</v>
      </c>
      <c r="I3255" s="44">
        <f>VENTAS[[#This Row],[Cantidad]]*VENTAS[[#This Row],[Precio Venta]]</f>
        <v>30</v>
      </c>
      <c r="J3255" s="42">
        <f>IF(VENTAS[[#This Row],[Nombre del Gestor]]&gt;1,VENTAS[[#This Row],[Precio Venta]]*10%,0)</f>
        <v>3</v>
      </c>
      <c r="K3255" s="42">
        <f>IFERROR(VLOOKUP(VENTAS[[#This Row],[Código del producto Vendido]],STOCK[],13,FALSE),VENTAS[[#This Row],[Precio Venta]]*0.6)-VENTAS[[#This Row],[Comisión Unitaria 10%]]</f>
        <v>20.1</v>
      </c>
      <c r="L3255" s="42">
        <f>VENTAS[[#This Row],[Cantidad]]*(VENTAS[[#This Row],[Precio Venta]]-VENTAS[[#This Row],[Costo Unitario SIN Comision]]-VENTAS[[#This Row],[Comisión Unitaria 10%]]-0.01*VENTAS[[#This Row],[Precio Venta]])</f>
        <v>6.6</v>
      </c>
      <c r="M3255" s="46"/>
      <c r="N3255" s="47" t="s">
        <v>29112</v>
      </c>
    </row>
    <row r="3256" ht="17" customHeight="1" spans="1:14">
      <c r="A3256" s="38">
        <v>45883.5398263889</v>
      </c>
      <c r="B3256" s="39"/>
      <c r="C3256" s="39"/>
      <c r="D3256" s="39" t="s">
        <v>28186</v>
      </c>
      <c r="E3256" s="39" t="s">
        <v>29113</v>
      </c>
      <c r="F3256" s="41" t="s">
        <v>29114</v>
      </c>
      <c r="G3256" s="39">
        <v>1</v>
      </c>
      <c r="H3256" s="42">
        <v>20</v>
      </c>
      <c r="I3256" s="44">
        <f>VENTAS[[#This Row],[Cantidad]]*VENTAS[[#This Row],[Precio Venta]]</f>
        <v>20</v>
      </c>
      <c r="J3256" s="42">
        <f>IF(VENTAS[[#This Row],[Nombre del Gestor]]&gt;1,VENTAS[[#This Row],[Precio Venta]]*10%,0)</f>
        <v>2</v>
      </c>
      <c r="K3256" s="42">
        <f>IFERROR(VLOOKUP(VENTAS[[#This Row],[Código del producto Vendido]],STOCK[],13,FALSE),VENTAS[[#This Row],[Precio Venta]]*0.6)-VENTAS[[#This Row],[Comisión Unitaria 10%]]</f>
        <v>14</v>
      </c>
      <c r="L3256" s="42">
        <f>VENTAS[[#This Row],[Cantidad]]*(VENTAS[[#This Row],[Precio Venta]]-VENTAS[[#This Row],[Costo Unitario SIN Comision]]-VENTAS[[#This Row],[Comisión Unitaria 10%]]-0.01*VENTAS[[#This Row],[Precio Venta]])</f>
        <v>3.8</v>
      </c>
      <c r="M3256" s="46"/>
      <c r="N3256" s="47" t="s">
        <v>29115</v>
      </c>
    </row>
    <row r="3257" ht="34" customHeight="1" spans="1:14">
      <c r="A3257" s="38">
        <v>45883.6696180556</v>
      </c>
      <c r="B3257" s="39"/>
      <c r="C3257" s="39"/>
      <c r="D3257" s="39"/>
      <c r="E3257" s="39" t="s">
        <v>29116</v>
      </c>
      <c r="F3257" s="41" t="s">
        <v>16653</v>
      </c>
      <c r="G3257" s="39">
        <v>1</v>
      </c>
      <c r="H3257" s="42">
        <v>18</v>
      </c>
      <c r="I3257" s="44">
        <f>VENTAS[[#This Row],[Cantidad]]*VENTAS[[#This Row],[Precio Venta]]</f>
        <v>18</v>
      </c>
      <c r="J3257" s="42">
        <f>IF(VENTAS[[#This Row],[Nombre del Gestor]]&gt;1,VENTAS[[#This Row],[Precio Venta]]*10%,0)</f>
        <v>0</v>
      </c>
      <c r="K3257" s="42">
        <f>IFERROR(VLOOKUP(VENTAS[[#This Row],[Código del producto Vendido]],STOCK[],13,FALSE),VENTAS[[#This Row],[Precio Venta]]*0.6)-VENTAS[[#This Row],[Comisión Unitaria 10%]]</f>
        <v>10.8</v>
      </c>
      <c r="L3257" s="42">
        <f>VENTAS[[#This Row],[Cantidad]]*(VENTAS[[#This Row],[Precio Venta]]-VENTAS[[#This Row],[Costo Unitario SIN Comision]]-VENTAS[[#This Row],[Comisión Unitaria 10%]]-0.01*VENTAS[[#This Row],[Precio Venta]])</f>
        <v>7.02</v>
      </c>
      <c r="M3257" s="46"/>
      <c r="N3257" s="47" t="s">
        <v>29117</v>
      </c>
    </row>
    <row r="3258" ht="34" customHeight="1" spans="1:14">
      <c r="A3258" s="38">
        <v>45884.4200462963</v>
      </c>
      <c r="B3258" s="39"/>
      <c r="C3258" s="39"/>
      <c r="D3258" s="39" t="s">
        <v>29118</v>
      </c>
      <c r="E3258" s="39" t="s">
        <v>29119</v>
      </c>
      <c r="F3258" s="41" t="s">
        <v>26133</v>
      </c>
      <c r="G3258" s="39">
        <v>1</v>
      </c>
      <c r="H3258" s="42">
        <v>30</v>
      </c>
      <c r="I3258" s="44">
        <f>VENTAS[[#This Row],[Cantidad]]*VENTAS[[#This Row],[Precio Venta]]</f>
        <v>30</v>
      </c>
      <c r="J3258" s="42">
        <f>IF(VENTAS[[#This Row],[Nombre del Gestor]]&gt;1,VENTAS[[#This Row],[Precio Venta]]*10%,0)</f>
        <v>3</v>
      </c>
      <c r="K3258" s="42">
        <f>IFERROR(VLOOKUP(VENTAS[[#This Row],[Código del producto Vendido]],STOCK[],13,FALSE),VENTAS[[#This Row],[Precio Venta]]*0.6)-VENTAS[[#This Row],[Comisión Unitaria 10%]]</f>
        <v>15</v>
      </c>
      <c r="L3258" s="42">
        <f>VENTAS[[#This Row],[Cantidad]]*(VENTAS[[#This Row],[Precio Venta]]-VENTAS[[#This Row],[Costo Unitario SIN Comision]]-VENTAS[[#This Row],[Comisión Unitaria 10%]]-0.01*VENTAS[[#This Row],[Precio Venta]])</f>
        <v>11.7</v>
      </c>
      <c r="M3258" s="46"/>
      <c r="N3258" s="47" t="s">
        <v>29120</v>
      </c>
    </row>
    <row r="3259" ht="17" customHeight="1" spans="1:14">
      <c r="A3259" s="38">
        <v>45884.4724537037</v>
      </c>
      <c r="B3259" s="39"/>
      <c r="C3259" s="39"/>
      <c r="D3259" s="39"/>
      <c r="E3259" s="39" t="s">
        <v>20838</v>
      </c>
      <c r="F3259" s="41" t="s">
        <v>20839</v>
      </c>
      <c r="G3259" s="39">
        <v>1</v>
      </c>
      <c r="H3259" s="42">
        <v>40</v>
      </c>
      <c r="I3259" s="44">
        <f>VENTAS[[#This Row],[Cantidad]]*VENTAS[[#This Row],[Precio Venta]]</f>
        <v>40</v>
      </c>
      <c r="J3259" s="42">
        <f>IF(VENTAS[[#This Row],[Nombre del Gestor]]&gt;1,VENTAS[[#This Row],[Precio Venta]]*10%,0)</f>
        <v>0</v>
      </c>
      <c r="K3259" s="42">
        <f>IFERROR(VLOOKUP(VENTAS[[#This Row],[Código del producto Vendido]],STOCK[],13,FALSE),VENTAS[[#This Row],[Precio Venta]]*0.6)-VENTAS[[#This Row],[Comisión Unitaria 10%]]</f>
        <v>19.99</v>
      </c>
      <c r="L3259" s="42">
        <f>VENTAS[[#This Row],[Cantidad]]*(VENTAS[[#This Row],[Precio Venta]]-VENTAS[[#This Row],[Costo Unitario SIN Comision]]-VENTAS[[#This Row],[Comisión Unitaria 10%]]-0.01*VENTAS[[#This Row],[Precio Venta]])</f>
        <v>19.61</v>
      </c>
      <c r="M3259" s="46"/>
      <c r="N3259" s="47" t="s">
        <v>29121</v>
      </c>
    </row>
    <row r="3260" ht="34" customHeight="1" spans="1:14">
      <c r="A3260" s="38">
        <v>45884.6159490741</v>
      </c>
      <c r="B3260" s="39"/>
      <c r="C3260" s="39"/>
      <c r="D3260" s="39"/>
      <c r="E3260" s="39" t="s">
        <v>20847</v>
      </c>
      <c r="F3260" s="41" t="s">
        <v>20843</v>
      </c>
      <c r="G3260" s="39">
        <v>1</v>
      </c>
      <c r="H3260" s="42">
        <v>40</v>
      </c>
      <c r="I3260" s="44">
        <f>VENTAS[[#This Row],[Cantidad]]*VENTAS[[#This Row],[Precio Venta]]</f>
        <v>40</v>
      </c>
      <c r="J3260" s="42">
        <f>IF(VENTAS[[#This Row],[Nombre del Gestor]]&gt;1,VENTAS[[#This Row],[Precio Venta]]*10%,0)</f>
        <v>0</v>
      </c>
      <c r="K3260" s="42">
        <f>IFERROR(VLOOKUP(VENTAS[[#This Row],[Código del producto Vendido]],STOCK[],13,FALSE),VENTAS[[#This Row],[Precio Venta]]*0.6)-VENTAS[[#This Row],[Comisión Unitaria 10%]]</f>
        <v>29.5</v>
      </c>
      <c r="L3260" s="42">
        <f>VENTAS[[#This Row],[Cantidad]]*(VENTAS[[#This Row],[Precio Venta]]-VENTAS[[#This Row],[Costo Unitario SIN Comision]]-VENTAS[[#This Row],[Comisión Unitaria 10%]]-0.01*VENTAS[[#This Row],[Precio Venta]])</f>
        <v>10.1</v>
      </c>
      <c r="M3260" s="46"/>
      <c r="N3260" s="47" t="s">
        <v>29122</v>
      </c>
    </row>
    <row r="3261" ht="17" customHeight="1" spans="1:14">
      <c r="A3261" s="38">
        <v>45884.6159490741</v>
      </c>
      <c r="B3261" s="39"/>
      <c r="C3261" s="39"/>
      <c r="D3261" s="39"/>
      <c r="E3261" s="39" t="s">
        <v>29123</v>
      </c>
      <c r="F3261" s="41" t="s">
        <v>21363</v>
      </c>
      <c r="G3261" s="39">
        <v>1</v>
      </c>
      <c r="H3261" s="42">
        <v>18</v>
      </c>
      <c r="I3261" s="44">
        <f>VENTAS[[#This Row],[Cantidad]]*VENTAS[[#This Row],[Precio Venta]]</f>
        <v>18</v>
      </c>
      <c r="J3261" s="42">
        <f>IF(VENTAS[[#This Row],[Nombre del Gestor]]&gt;1,VENTAS[[#This Row],[Precio Venta]]*10%,0)</f>
        <v>0</v>
      </c>
      <c r="K3261" s="42">
        <f>IFERROR(VLOOKUP(VENTAS[[#This Row],[Código del producto Vendido]],STOCK[],13,FALSE),VENTAS[[#This Row],[Precio Venta]]*0.6)-VENTAS[[#This Row],[Comisión Unitaria 10%]]</f>
        <v>9.8</v>
      </c>
      <c r="L3261" s="42">
        <f>VENTAS[[#This Row],[Cantidad]]*(VENTAS[[#This Row],[Precio Venta]]-VENTAS[[#This Row],[Costo Unitario SIN Comision]]-VENTAS[[#This Row],[Comisión Unitaria 10%]]-0.01*VENTAS[[#This Row],[Precio Venta]])</f>
        <v>8.02</v>
      </c>
      <c r="M3261" s="46"/>
      <c r="N3261" s="47" t="s">
        <v>29124</v>
      </c>
    </row>
    <row r="3262" ht="34" customHeight="1" spans="1:14">
      <c r="A3262" s="38">
        <v>45884.6159490741</v>
      </c>
      <c r="B3262" s="39"/>
      <c r="C3262" s="39"/>
      <c r="D3262" s="39"/>
      <c r="E3262" s="39" t="s">
        <v>18727</v>
      </c>
      <c r="F3262" s="41" t="s">
        <v>29036</v>
      </c>
      <c r="G3262" s="39">
        <v>1</v>
      </c>
      <c r="H3262" s="42">
        <v>25</v>
      </c>
      <c r="I3262" s="44">
        <f>VENTAS[[#This Row],[Cantidad]]*VENTAS[[#This Row],[Precio Venta]]</f>
        <v>25</v>
      </c>
      <c r="J3262" s="42">
        <f>IF(VENTAS[[#This Row],[Nombre del Gestor]]&gt;1,VENTAS[[#This Row],[Precio Venta]]*10%,0)</f>
        <v>0</v>
      </c>
      <c r="K3262" s="42">
        <f>IFERROR(VLOOKUP(VENTAS[[#This Row],[Código del producto Vendido]],STOCK[],13,FALSE),VENTAS[[#This Row],[Precio Venta]]*0.6)-VENTAS[[#This Row],[Comisión Unitaria 10%]]</f>
        <v>14.5</v>
      </c>
      <c r="L3262" s="42">
        <f>VENTAS[[#This Row],[Cantidad]]*(VENTAS[[#This Row],[Precio Venta]]-VENTAS[[#This Row],[Costo Unitario SIN Comision]]-VENTAS[[#This Row],[Comisión Unitaria 10%]]-0.01*VENTAS[[#This Row],[Precio Venta]])</f>
        <v>10.25</v>
      </c>
      <c r="M3262" s="46"/>
      <c r="N3262" s="47" t="s">
        <v>29125</v>
      </c>
    </row>
    <row r="3263" ht="34" customHeight="1" spans="1:14">
      <c r="A3263" s="38">
        <v>45884.6159490741</v>
      </c>
      <c r="B3263" s="39"/>
      <c r="C3263" s="39"/>
      <c r="D3263" s="39"/>
      <c r="E3263" s="39" t="s">
        <v>29126</v>
      </c>
      <c r="F3263" s="41" t="s">
        <v>29127</v>
      </c>
      <c r="G3263" s="39">
        <v>1</v>
      </c>
      <c r="H3263" s="42">
        <v>20</v>
      </c>
      <c r="I3263" s="44">
        <f>VENTAS[[#This Row],[Cantidad]]*VENTAS[[#This Row],[Precio Venta]]</f>
        <v>20</v>
      </c>
      <c r="J3263" s="42">
        <f>IF(VENTAS[[#This Row],[Nombre del Gestor]]&gt;1,VENTAS[[#This Row],[Precio Venta]]*10%,0)</f>
        <v>0</v>
      </c>
      <c r="K3263" s="42">
        <f>IFERROR(VLOOKUP(VENTAS[[#This Row],[Código del producto Vendido]],STOCK[],13,FALSE),VENTAS[[#This Row],[Precio Venta]]*0.6)-VENTAS[[#This Row],[Comisión Unitaria 10%]]</f>
        <v>12</v>
      </c>
      <c r="L3263" s="42">
        <f>VENTAS[[#This Row],[Cantidad]]*(VENTAS[[#This Row],[Precio Venta]]-VENTAS[[#This Row],[Costo Unitario SIN Comision]]-VENTAS[[#This Row],[Comisión Unitaria 10%]]-0.01*VENTAS[[#This Row],[Precio Venta]])</f>
        <v>7.8</v>
      </c>
      <c r="M3263" s="46"/>
      <c r="N3263" s="47" t="s">
        <v>29128</v>
      </c>
    </row>
    <row r="3264" ht="17" customHeight="1" spans="1:14">
      <c r="A3264" s="38">
        <v>45884.6159490741</v>
      </c>
      <c r="B3264" s="39"/>
      <c r="C3264" s="39"/>
      <c r="D3264" s="39"/>
      <c r="E3264" s="39" t="s">
        <v>27339</v>
      </c>
      <c r="F3264" s="41" t="s">
        <v>27736</v>
      </c>
      <c r="G3264" s="39">
        <v>1</v>
      </c>
      <c r="H3264" s="42">
        <v>28</v>
      </c>
      <c r="I3264" s="44">
        <f>VENTAS[[#This Row],[Cantidad]]*VENTAS[[#This Row],[Precio Venta]]</f>
        <v>28</v>
      </c>
      <c r="J3264" s="42">
        <f>IF(VENTAS[[#This Row],[Nombre del Gestor]]&gt;1,VENTAS[[#This Row],[Precio Venta]]*10%,0)</f>
        <v>0</v>
      </c>
      <c r="K3264" s="42">
        <f>IFERROR(VLOOKUP(VENTAS[[#This Row],[Código del producto Vendido]],STOCK[],13,FALSE),VENTAS[[#This Row],[Precio Venta]]*0.6)-VENTAS[[#This Row],[Comisión Unitaria 10%]]</f>
        <v>16.8</v>
      </c>
      <c r="L3264" s="42">
        <f>VENTAS[[#This Row],[Cantidad]]*(VENTAS[[#This Row],[Precio Venta]]-VENTAS[[#This Row],[Costo Unitario SIN Comision]]-VENTAS[[#This Row],[Comisión Unitaria 10%]]-0.01*VENTAS[[#This Row],[Precio Venta]])</f>
        <v>10.92</v>
      </c>
      <c r="M3264" s="46"/>
      <c r="N3264" s="47" t="s">
        <v>29129</v>
      </c>
    </row>
    <row r="3265" ht="34" customHeight="1" spans="1:14">
      <c r="A3265" s="38">
        <v>45884.6159490741</v>
      </c>
      <c r="B3265" s="39"/>
      <c r="C3265" s="39"/>
      <c r="D3265" s="39"/>
      <c r="E3265" s="39" t="s">
        <v>29130</v>
      </c>
      <c r="F3265" s="41" t="s">
        <v>29131</v>
      </c>
      <c r="G3265" s="39">
        <v>1</v>
      </c>
      <c r="H3265" s="42">
        <v>10</v>
      </c>
      <c r="I3265" s="44">
        <f>VENTAS[[#This Row],[Cantidad]]*VENTAS[[#This Row],[Precio Venta]]</f>
        <v>10</v>
      </c>
      <c r="J3265" s="42">
        <f>IF(VENTAS[[#This Row],[Nombre del Gestor]]&gt;1,VENTAS[[#This Row],[Precio Venta]]*10%,0)</f>
        <v>0</v>
      </c>
      <c r="K3265" s="42">
        <f>IFERROR(VLOOKUP(VENTAS[[#This Row],[Código del producto Vendido]],STOCK[],13,FALSE),VENTAS[[#This Row],[Precio Venta]]*0.6)-VENTAS[[#This Row],[Comisión Unitaria 10%]]</f>
        <v>6</v>
      </c>
      <c r="L3265" s="42">
        <f>VENTAS[[#This Row],[Cantidad]]*(VENTAS[[#This Row],[Precio Venta]]-VENTAS[[#This Row],[Costo Unitario SIN Comision]]-VENTAS[[#This Row],[Comisión Unitaria 10%]]-0.01*VENTAS[[#This Row],[Precio Venta]])</f>
        <v>3.9</v>
      </c>
      <c r="M3265" s="46"/>
      <c r="N3265" s="47" t="s">
        <v>29132</v>
      </c>
    </row>
    <row r="3266" ht="17" customHeight="1" spans="1:14">
      <c r="A3266" s="38">
        <v>45884.6159490741</v>
      </c>
      <c r="B3266" s="39"/>
      <c r="C3266" s="39"/>
      <c r="D3266" s="39"/>
      <c r="E3266" s="39" t="s">
        <v>20954</v>
      </c>
      <c r="F3266" s="41" t="s">
        <v>20877</v>
      </c>
      <c r="G3266" s="39">
        <v>1</v>
      </c>
      <c r="H3266" s="42">
        <v>30</v>
      </c>
      <c r="I3266" s="44">
        <f>VENTAS[[#This Row],[Cantidad]]*VENTAS[[#This Row],[Precio Venta]]</f>
        <v>30</v>
      </c>
      <c r="J3266" s="42">
        <f>IF(VENTAS[[#This Row],[Nombre del Gestor]]&gt;1,VENTAS[[#This Row],[Precio Venta]]*10%,0)</f>
        <v>0</v>
      </c>
      <c r="K3266" s="42">
        <f>IFERROR(VLOOKUP(VENTAS[[#This Row],[Código del producto Vendido]],STOCK[],13,FALSE),VENTAS[[#This Row],[Precio Venta]]*0.6)-VENTAS[[#This Row],[Comisión Unitaria 10%]]</f>
        <v>17.96</v>
      </c>
      <c r="L3266" s="42">
        <f>VENTAS[[#This Row],[Cantidad]]*(VENTAS[[#This Row],[Precio Venta]]-VENTAS[[#This Row],[Costo Unitario SIN Comision]]-VENTAS[[#This Row],[Comisión Unitaria 10%]]-0.01*VENTAS[[#This Row],[Precio Venta]])</f>
        <v>11.74</v>
      </c>
      <c r="M3266" s="46"/>
      <c r="N3266" s="47" t="s">
        <v>29133</v>
      </c>
    </row>
    <row r="3267" ht="34" customHeight="1" spans="1:14">
      <c r="A3267" s="38">
        <v>45884.6159490741</v>
      </c>
      <c r="B3267" s="39"/>
      <c r="C3267" s="39"/>
      <c r="D3267" s="39"/>
      <c r="E3267" s="39" t="s">
        <v>29134</v>
      </c>
      <c r="F3267" s="41" t="s">
        <v>21278</v>
      </c>
      <c r="G3267" s="39">
        <v>1</v>
      </c>
      <c r="H3267" s="42">
        <v>25</v>
      </c>
      <c r="I3267" s="44">
        <f>VENTAS[[#This Row],[Cantidad]]*VENTAS[[#This Row],[Precio Venta]]</f>
        <v>25</v>
      </c>
      <c r="J3267" s="42">
        <f>IF(VENTAS[[#This Row],[Nombre del Gestor]]&gt;1,VENTAS[[#This Row],[Precio Venta]]*10%,0)</f>
        <v>0</v>
      </c>
      <c r="K3267" s="42">
        <f>IFERROR(VLOOKUP(VENTAS[[#This Row],[Código del producto Vendido]],STOCK[],13,FALSE),VENTAS[[#This Row],[Precio Venta]]*0.6)-VENTAS[[#This Row],[Comisión Unitaria 10%]]</f>
        <v>15</v>
      </c>
      <c r="L3267" s="42">
        <f>VENTAS[[#This Row],[Cantidad]]*(VENTAS[[#This Row],[Precio Venta]]-VENTAS[[#This Row],[Costo Unitario SIN Comision]]-VENTAS[[#This Row],[Comisión Unitaria 10%]]-0.01*VENTAS[[#This Row],[Precio Venta]])</f>
        <v>9.75</v>
      </c>
      <c r="M3267" s="46"/>
      <c r="N3267" s="47" t="s">
        <v>29135</v>
      </c>
    </row>
    <row r="3268" ht="34" customHeight="1" spans="1:14">
      <c r="A3268" s="38">
        <v>45884.6159490741</v>
      </c>
      <c r="B3268" s="39"/>
      <c r="C3268" s="39"/>
      <c r="D3268" s="39"/>
      <c r="E3268" s="39" t="s">
        <v>29136</v>
      </c>
      <c r="F3268" s="41" t="s">
        <v>29137</v>
      </c>
      <c r="G3268" s="39">
        <v>1</v>
      </c>
      <c r="H3268" s="42">
        <v>10</v>
      </c>
      <c r="I3268" s="44">
        <f>VENTAS[[#This Row],[Cantidad]]*VENTAS[[#This Row],[Precio Venta]]</f>
        <v>10</v>
      </c>
      <c r="J3268" s="42">
        <f>IF(VENTAS[[#This Row],[Nombre del Gestor]]&gt;1,VENTAS[[#This Row],[Precio Venta]]*10%,0)</f>
        <v>0</v>
      </c>
      <c r="K3268" s="42">
        <f>IFERROR(VLOOKUP(VENTAS[[#This Row],[Código del producto Vendido]],STOCK[],13,FALSE),VENTAS[[#This Row],[Precio Venta]]*0.6)-VENTAS[[#This Row],[Comisión Unitaria 10%]]</f>
        <v>6</v>
      </c>
      <c r="L3268" s="42">
        <f>VENTAS[[#This Row],[Cantidad]]*(VENTAS[[#This Row],[Precio Venta]]-VENTAS[[#This Row],[Costo Unitario SIN Comision]]-VENTAS[[#This Row],[Comisión Unitaria 10%]]-0.01*VENTAS[[#This Row],[Precio Venta]])</f>
        <v>3.9</v>
      </c>
      <c r="M3268" s="46"/>
      <c r="N3268" s="47" t="s">
        <v>29138</v>
      </c>
    </row>
    <row r="3269" ht="17" customHeight="1" spans="1:14">
      <c r="A3269" s="38">
        <v>45884.6159490741</v>
      </c>
      <c r="B3269" s="39"/>
      <c r="C3269" s="39"/>
      <c r="D3269" s="39"/>
      <c r="E3269" s="39" t="s">
        <v>29139</v>
      </c>
      <c r="F3269" s="41" t="s">
        <v>29140</v>
      </c>
      <c r="G3269" s="39">
        <v>1</v>
      </c>
      <c r="H3269" s="42">
        <v>18</v>
      </c>
      <c r="I3269" s="44">
        <f>VENTAS[[#This Row],[Cantidad]]*VENTAS[[#This Row],[Precio Venta]]</f>
        <v>18</v>
      </c>
      <c r="J3269" s="42">
        <f>IF(VENTAS[[#This Row],[Nombre del Gestor]]&gt;1,VENTAS[[#This Row],[Precio Venta]]*10%,0)</f>
        <v>0</v>
      </c>
      <c r="K3269" s="42">
        <f>IFERROR(VLOOKUP(VENTAS[[#This Row],[Código del producto Vendido]],STOCK[],13,FALSE),VENTAS[[#This Row],[Precio Venta]]*0.6)-VENTAS[[#This Row],[Comisión Unitaria 10%]]</f>
        <v>10.8</v>
      </c>
      <c r="L3269" s="42">
        <f>VENTAS[[#This Row],[Cantidad]]*(VENTAS[[#This Row],[Precio Venta]]-VENTAS[[#This Row],[Costo Unitario SIN Comision]]-VENTAS[[#This Row],[Comisión Unitaria 10%]]-0.01*VENTAS[[#This Row],[Precio Venta]])</f>
        <v>7.02</v>
      </c>
      <c r="M3269" s="46"/>
      <c r="N3269" s="47" t="s">
        <v>29141</v>
      </c>
    </row>
    <row r="3270" ht="34" customHeight="1" spans="1:14">
      <c r="A3270" s="38">
        <v>45884.6159490741</v>
      </c>
      <c r="B3270" s="39"/>
      <c r="C3270" s="39"/>
      <c r="D3270" s="39"/>
      <c r="E3270" s="39" t="s">
        <v>20852</v>
      </c>
      <c r="F3270" s="41" t="s">
        <v>20851</v>
      </c>
      <c r="G3270" s="39">
        <v>1</v>
      </c>
      <c r="H3270" s="42">
        <v>35</v>
      </c>
      <c r="I3270" s="44">
        <f>VENTAS[[#This Row],[Cantidad]]*VENTAS[[#This Row],[Precio Venta]]</f>
        <v>35</v>
      </c>
      <c r="J3270" s="42">
        <f>IF(VENTAS[[#This Row],[Nombre del Gestor]]&gt;1,VENTAS[[#This Row],[Precio Venta]]*10%,0)</f>
        <v>0</v>
      </c>
      <c r="K3270" s="42">
        <f>IFERROR(VLOOKUP(VENTAS[[#This Row],[Código del producto Vendido]],STOCK[],13,FALSE),VENTAS[[#This Row],[Precio Venta]]*0.6)-VENTAS[[#This Row],[Comisión Unitaria 10%]]</f>
        <v>19.46</v>
      </c>
      <c r="L3270" s="42">
        <f>VENTAS[[#This Row],[Cantidad]]*(VENTAS[[#This Row],[Precio Venta]]-VENTAS[[#This Row],[Costo Unitario SIN Comision]]-VENTAS[[#This Row],[Comisión Unitaria 10%]]-0.01*VENTAS[[#This Row],[Precio Venta]])</f>
        <v>15.19</v>
      </c>
      <c r="M3270" s="46"/>
      <c r="N3270" s="47" t="s">
        <v>29142</v>
      </c>
    </row>
    <row r="3271" ht="17" customHeight="1" spans="1:14">
      <c r="A3271" s="38">
        <v>45884.6159490741</v>
      </c>
      <c r="B3271" s="39"/>
      <c r="C3271" s="39"/>
      <c r="D3271" s="39"/>
      <c r="E3271" s="39" t="s">
        <v>29143</v>
      </c>
      <c r="F3271" s="41" t="s">
        <v>29144</v>
      </c>
      <c r="G3271" s="39">
        <v>1</v>
      </c>
      <c r="H3271" s="42">
        <v>35</v>
      </c>
      <c r="I3271" s="44">
        <f>VENTAS[[#This Row],[Cantidad]]*VENTAS[[#This Row],[Precio Venta]]</f>
        <v>35</v>
      </c>
      <c r="J3271" s="42">
        <f>IF(VENTAS[[#This Row],[Nombre del Gestor]]&gt;1,VENTAS[[#This Row],[Precio Venta]]*10%,0)</f>
        <v>0</v>
      </c>
      <c r="K3271" s="42">
        <f>IFERROR(VLOOKUP(VENTAS[[#This Row],[Código del producto Vendido]],STOCK[],13,FALSE),VENTAS[[#This Row],[Precio Venta]]*0.6)-VENTAS[[#This Row],[Comisión Unitaria 10%]]</f>
        <v>21</v>
      </c>
      <c r="L3271" s="42">
        <f>VENTAS[[#This Row],[Cantidad]]*(VENTAS[[#This Row],[Precio Venta]]-VENTAS[[#This Row],[Costo Unitario SIN Comision]]-VENTAS[[#This Row],[Comisión Unitaria 10%]]-0.01*VENTAS[[#This Row],[Precio Venta]])</f>
        <v>13.65</v>
      </c>
      <c r="M3271" s="46"/>
      <c r="N3271" s="47" t="s">
        <v>29145</v>
      </c>
    </row>
    <row r="3272" ht="34" customHeight="1" spans="1:14">
      <c r="A3272" s="38">
        <v>45884.6159490741</v>
      </c>
      <c r="B3272" s="39"/>
      <c r="C3272" s="39"/>
      <c r="D3272" s="39"/>
      <c r="E3272" s="39" t="s">
        <v>29146</v>
      </c>
      <c r="F3272" s="41" t="s">
        <v>29147</v>
      </c>
      <c r="G3272" s="39">
        <v>1</v>
      </c>
      <c r="H3272" s="42">
        <v>35</v>
      </c>
      <c r="I3272" s="44">
        <f>VENTAS[[#This Row],[Cantidad]]*VENTAS[[#This Row],[Precio Venta]]</f>
        <v>35</v>
      </c>
      <c r="J3272" s="42">
        <f>IF(VENTAS[[#This Row],[Nombre del Gestor]]&gt;1,VENTAS[[#This Row],[Precio Venta]]*10%,0)</f>
        <v>0</v>
      </c>
      <c r="K3272" s="42">
        <f>IFERROR(VLOOKUP(VENTAS[[#This Row],[Código del producto Vendido]],STOCK[],13,FALSE),VENTAS[[#This Row],[Precio Venta]]*0.6)-VENTAS[[#This Row],[Comisión Unitaria 10%]]</f>
        <v>21</v>
      </c>
      <c r="L3272" s="42">
        <f>VENTAS[[#This Row],[Cantidad]]*(VENTAS[[#This Row],[Precio Venta]]-VENTAS[[#This Row],[Costo Unitario SIN Comision]]-VENTAS[[#This Row],[Comisión Unitaria 10%]]-0.01*VENTAS[[#This Row],[Precio Venta]])</f>
        <v>13.65</v>
      </c>
      <c r="M3272" s="46"/>
      <c r="N3272" s="47" t="s">
        <v>29148</v>
      </c>
    </row>
    <row r="3273" ht="34" customHeight="1" spans="1:14">
      <c r="A3273" s="38">
        <v>45884.6159490741</v>
      </c>
      <c r="B3273" s="39"/>
      <c r="C3273" s="39"/>
      <c r="D3273" s="39"/>
      <c r="E3273" s="39" t="s">
        <v>20657</v>
      </c>
      <c r="F3273" s="41" t="s">
        <v>20658</v>
      </c>
      <c r="G3273" s="39">
        <v>1</v>
      </c>
      <c r="H3273" s="42">
        <v>18</v>
      </c>
      <c r="I3273" s="44">
        <f>VENTAS[[#This Row],[Cantidad]]*VENTAS[[#This Row],[Precio Venta]]</f>
        <v>18</v>
      </c>
      <c r="J3273" s="42">
        <f>IF(VENTAS[[#This Row],[Nombre del Gestor]]&gt;1,VENTAS[[#This Row],[Precio Venta]]*10%,0)</f>
        <v>0</v>
      </c>
      <c r="K3273" s="42">
        <f>IFERROR(VLOOKUP(VENTAS[[#This Row],[Código del producto Vendido]],STOCK[],13,FALSE),VENTAS[[#This Row],[Precio Venta]]*0.6)-VENTAS[[#This Row],[Comisión Unitaria 10%]]</f>
        <v>13.8</v>
      </c>
      <c r="L3273" s="42">
        <f>VENTAS[[#This Row],[Cantidad]]*(VENTAS[[#This Row],[Precio Venta]]-VENTAS[[#This Row],[Costo Unitario SIN Comision]]-VENTAS[[#This Row],[Comisión Unitaria 10%]]-0.01*VENTAS[[#This Row],[Precio Venta]])</f>
        <v>4.02</v>
      </c>
      <c r="M3273" s="46"/>
      <c r="N3273" s="47" t="s">
        <v>29149</v>
      </c>
    </row>
    <row r="3274" ht="17" customHeight="1" spans="1:14">
      <c r="A3274" s="38">
        <v>45884.6159490741</v>
      </c>
      <c r="B3274" s="39"/>
      <c r="C3274" s="39"/>
      <c r="D3274" s="39"/>
      <c r="E3274" s="39" t="s">
        <v>29150</v>
      </c>
      <c r="F3274" s="41" t="s">
        <v>28814</v>
      </c>
      <c r="G3274" s="39">
        <v>1</v>
      </c>
      <c r="H3274" s="42">
        <v>18</v>
      </c>
      <c r="I3274" s="44">
        <f>VENTAS[[#This Row],[Cantidad]]*VENTAS[[#This Row],[Precio Venta]]</f>
        <v>18</v>
      </c>
      <c r="J3274" s="42">
        <f>IF(VENTAS[[#This Row],[Nombre del Gestor]]&gt;1,VENTAS[[#This Row],[Precio Venta]]*10%,0)</f>
        <v>0</v>
      </c>
      <c r="K3274" s="42">
        <f>IFERROR(VLOOKUP(VENTAS[[#This Row],[Código del producto Vendido]],STOCK[],13,FALSE),VENTAS[[#This Row],[Precio Venta]]*0.6)-VENTAS[[#This Row],[Comisión Unitaria 10%]]</f>
        <v>10.8</v>
      </c>
      <c r="L3274" s="42">
        <f>VENTAS[[#This Row],[Cantidad]]*(VENTAS[[#This Row],[Precio Venta]]-VENTAS[[#This Row],[Costo Unitario SIN Comision]]-VENTAS[[#This Row],[Comisión Unitaria 10%]]-0.01*VENTAS[[#This Row],[Precio Venta]])</f>
        <v>7.02</v>
      </c>
      <c r="M3274" s="46"/>
      <c r="N3274" s="47" t="s">
        <v>29151</v>
      </c>
    </row>
    <row r="3275" ht="34" customHeight="1" spans="1:14">
      <c r="A3275" s="38">
        <v>45885.3871296296</v>
      </c>
      <c r="B3275" s="39"/>
      <c r="C3275" s="39"/>
      <c r="D3275" s="39"/>
      <c r="E3275" s="39" t="s">
        <v>20809</v>
      </c>
      <c r="F3275" s="41" t="s">
        <v>20810</v>
      </c>
      <c r="G3275" s="39">
        <v>1</v>
      </c>
      <c r="H3275" s="42">
        <v>40</v>
      </c>
      <c r="I3275" s="44">
        <f>VENTAS[[#This Row],[Cantidad]]*VENTAS[[#This Row],[Precio Venta]]</f>
        <v>40</v>
      </c>
      <c r="J3275" s="42">
        <f>IF(VENTAS[[#This Row],[Nombre del Gestor]]&gt;1,VENTAS[[#This Row],[Precio Venta]]*10%,0)</f>
        <v>0</v>
      </c>
      <c r="K3275" s="42">
        <f>IFERROR(VLOOKUP(VENTAS[[#This Row],[Código del producto Vendido]],STOCK[],13,FALSE),VENTAS[[#This Row],[Precio Venta]]*0.6)-VENTAS[[#This Row],[Comisión Unitaria 10%]]</f>
        <v>33.25</v>
      </c>
      <c r="L3275" s="42">
        <f>VENTAS[[#This Row],[Cantidad]]*(VENTAS[[#This Row],[Precio Venta]]-VENTAS[[#This Row],[Costo Unitario SIN Comision]]-VENTAS[[#This Row],[Comisión Unitaria 10%]]-0.01*VENTAS[[#This Row],[Precio Venta]])</f>
        <v>6.35</v>
      </c>
      <c r="M3275" s="46"/>
      <c r="N3275" s="47" t="s">
        <v>29152</v>
      </c>
    </row>
    <row r="3276" ht="17" customHeight="1" spans="1:14">
      <c r="A3276" s="38">
        <v>45885.441099537</v>
      </c>
      <c r="B3276" s="39"/>
      <c r="C3276" s="39"/>
      <c r="D3276" s="39" t="s">
        <v>29153</v>
      </c>
      <c r="E3276" s="39" t="s">
        <v>29154</v>
      </c>
      <c r="F3276" s="41" t="s">
        <v>29155</v>
      </c>
      <c r="G3276" s="39">
        <v>1</v>
      </c>
      <c r="H3276" s="42">
        <v>50</v>
      </c>
      <c r="I3276" s="44">
        <f>VENTAS[[#This Row],[Cantidad]]*VENTAS[[#This Row],[Precio Venta]]</f>
        <v>50</v>
      </c>
      <c r="J3276" s="42">
        <f>IF(VENTAS[[#This Row],[Nombre del Gestor]]&gt;1,VENTAS[[#This Row],[Precio Venta]]*10%,0)</f>
        <v>5</v>
      </c>
      <c r="K3276" s="42">
        <f>IFERROR(VLOOKUP(VENTAS[[#This Row],[Código del producto Vendido]],STOCK[],13,FALSE),VENTAS[[#This Row],[Precio Venta]]*0.6)-VENTAS[[#This Row],[Comisión Unitaria 10%]]</f>
        <v>25</v>
      </c>
      <c r="L3276" s="42">
        <f>VENTAS[[#This Row],[Cantidad]]*(VENTAS[[#This Row],[Precio Venta]]-VENTAS[[#This Row],[Costo Unitario SIN Comision]]-VENTAS[[#This Row],[Comisión Unitaria 10%]]-0.01*VENTAS[[#This Row],[Precio Venta]])</f>
        <v>19.5</v>
      </c>
      <c r="M3276" s="46"/>
      <c r="N3276" s="47" t="s">
        <v>29156</v>
      </c>
    </row>
    <row r="3277" ht="34" customHeight="1" spans="1:14">
      <c r="A3277" s="38">
        <v>45885.4563194444</v>
      </c>
      <c r="B3277" s="39"/>
      <c r="C3277" s="39"/>
      <c r="D3277" s="39" t="s">
        <v>29157</v>
      </c>
      <c r="E3277" s="39" t="s">
        <v>19495</v>
      </c>
      <c r="F3277" s="41" t="s">
        <v>29158</v>
      </c>
      <c r="G3277" s="39">
        <v>1</v>
      </c>
      <c r="H3277" s="42">
        <v>40</v>
      </c>
      <c r="I3277" s="44">
        <f>VENTAS[[#This Row],[Cantidad]]*VENTAS[[#This Row],[Precio Venta]]</f>
        <v>40</v>
      </c>
      <c r="J3277" s="42">
        <f>IF(VENTAS[[#This Row],[Nombre del Gestor]]&gt;1,VENTAS[[#This Row],[Precio Venta]]*10%,0)</f>
        <v>4</v>
      </c>
      <c r="K3277" s="42">
        <f>IFERROR(VLOOKUP(VENTAS[[#This Row],[Código del producto Vendido]],STOCK[],13,FALSE),VENTAS[[#This Row],[Precio Venta]]*0.6)-VENTAS[[#This Row],[Comisión Unitaria 10%]]</f>
        <v>11</v>
      </c>
      <c r="L3277" s="42">
        <f>VENTAS[[#This Row],[Cantidad]]*(VENTAS[[#This Row],[Precio Venta]]-VENTAS[[#This Row],[Costo Unitario SIN Comision]]-VENTAS[[#This Row],[Comisión Unitaria 10%]]-0.01*VENTAS[[#This Row],[Precio Venta]])</f>
        <v>24.6</v>
      </c>
      <c r="M3277" s="46"/>
      <c r="N3277" s="47" t="s">
        <v>29159</v>
      </c>
    </row>
    <row r="3278" ht="34" customHeight="1" spans="1:14">
      <c r="A3278" s="38">
        <v>45885.4563194444</v>
      </c>
      <c r="B3278" s="39"/>
      <c r="C3278" s="39"/>
      <c r="D3278" s="39" t="s">
        <v>29157</v>
      </c>
      <c r="E3278" s="39" t="s">
        <v>29160</v>
      </c>
      <c r="F3278" s="41" t="s">
        <v>29161</v>
      </c>
      <c r="G3278" s="39">
        <v>1</v>
      </c>
      <c r="H3278" s="42">
        <v>10</v>
      </c>
      <c r="I3278" s="44">
        <f>VENTAS[[#This Row],[Cantidad]]*VENTAS[[#This Row],[Precio Venta]]</f>
        <v>10</v>
      </c>
      <c r="J3278" s="42">
        <f>IF(VENTAS[[#This Row],[Nombre del Gestor]]&gt;1,VENTAS[[#This Row],[Precio Venta]]*10%,0)</f>
        <v>1</v>
      </c>
      <c r="K3278" s="42">
        <f>IFERROR(VLOOKUP(VENTAS[[#This Row],[Código del producto Vendido]],STOCK[],13,FALSE),VENTAS[[#This Row],[Precio Venta]]*0.6)-VENTAS[[#This Row],[Comisión Unitaria 10%]]</f>
        <v>5</v>
      </c>
      <c r="L3278" s="42">
        <f>VENTAS[[#This Row],[Cantidad]]*(VENTAS[[#This Row],[Precio Venta]]-VENTAS[[#This Row],[Costo Unitario SIN Comision]]-VENTAS[[#This Row],[Comisión Unitaria 10%]]-0.01*VENTAS[[#This Row],[Precio Venta]])</f>
        <v>3.9</v>
      </c>
      <c r="M3278" s="46"/>
      <c r="N3278" s="47" t="s">
        <v>29162</v>
      </c>
    </row>
    <row r="3279" ht="17" customHeight="1" spans="1:14">
      <c r="A3279" s="38">
        <v>45885.4642476852</v>
      </c>
      <c r="B3279" s="39"/>
      <c r="C3279" s="39"/>
      <c r="D3279" s="39"/>
      <c r="E3279" s="39" t="s">
        <v>20793</v>
      </c>
      <c r="F3279" s="41" t="s">
        <v>20790</v>
      </c>
      <c r="G3279" s="39">
        <v>1</v>
      </c>
      <c r="H3279" s="42">
        <v>30</v>
      </c>
      <c r="I3279" s="44">
        <f>VENTAS[[#This Row],[Cantidad]]*VENTAS[[#This Row],[Precio Venta]]</f>
        <v>30</v>
      </c>
      <c r="J3279" s="42">
        <f>IF(VENTAS[[#This Row],[Nombre del Gestor]]&gt;1,VENTAS[[#This Row],[Precio Venta]]*10%,0)</f>
        <v>0</v>
      </c>
      <c r="K3279" s="42">
        <f>IFERROR(VLOOKUP(VENTAS[[#This Row],[Código del producto Vendido]],STOCK[],13,FALSE),VENTAS[[#This Row],[Precio Venta]]*0.6)-VENTAS[[#This Row],[Comisión Unitaria 10%]]</f>
        <v>23.1</v>
      </c>
      <c r="L3279" s="42">
        <f>VENTAS[[#This Row],[Cantidad]]*(VENTAS[[#This Row],[Precio Venta]]-VENTAS[[#This Row],[Costo Unitario SIN Comision]]-VENTAS[[#This Row],[Comisión Unitaria 10%]]-0.01*VENTAS[[#This Row],[Precio Venta]])</f>
        <v>6.6</v>
      </c>
      <c r="M3279" s="46"/>
      <c r="N3279" s="47" t="s">
        <v>29163</v>
      </c>
    </row>
    <row r="3280" ht="34" customHeight="1" spans="1:14">
      <c r="A3280" s="38">
        <v>45885.4688078704</v>
      </c>
      <c r="B3280" s="39"/>
      <c r="C3280" s="39"/>
      <c r="D3280" s="39" t="s">
        <v>29164</v>
      </c>
      <c r="E3280" s="39" t="s">
        <v>20526</v>
      </c>
      <c r="F3280" s="41" t="s">
        <v>29165</v>
      </c>
      <c r="G3280" s="39">
        <v>1</v>
      </c>
      <c r="H3280" s="42">
        <v>28</v>
      </c>
      <c r="I3280" s="44">
        <f>VENTAS[[#This Row],[Cantidad]]*VENTAS[[#This Row],[Precio Venta]]</f>
        <v>28</v>
      </c>
      <c r="J3280" s="42">
        <f>IF(VENTAS[[#This Row],[Nombre del Gestor]]&gt;1,VENTAS[[#This Row],[Precio Venta]]*10%,0)</f>
        <v>2.8</v>
      </c>
      <c r="K3280" s="42">
        <f>IFERROR(VLOOKUP(VENTAS[[#This Row],[Código del producto Vendido]],STOCK[],13,FALSE),VENTAS[[#This Row],[Precio Venta]]*0.6)-VENTAS[[#This Row],[Comisión Unitaria 10%]]</f>
        <v>12</v>
      </c>
      <c r="L3280" s="42">
        <f>VENTAS[[#This Row],[Cantidad]]*(VENTAS[[#This Row],[Precio Venta]]-VENTAS[[#This Row],[Costo Unitario SIN Comision]]-VENTAS[[#This Row],[Comisión Unitaria 10%]]-0.01*VENTAS[[#This Row],[Precio Venta]])</f>
        <v>12.92</v>
      </c>
      <c r="M3280" s="46"/>
      <c r="N3280" s="47" t="s">
        <v>29166</v>
      </c>
    </row>
    <row r="3281" ht="17" customHeight="1" spans="1:14">
      <c r="A3281" s="38">
        <v>45885.4688078704</v>
      </c>
      <c r="B3281" s="39"/>
      <c r="C3281" s="39"/>
      <c r="D3281" s="39" t="s">
        <v>29164</v>
      </c>
      <c r="E3281" s="39" t="s">
        <v>19412</v>
      </c>
      <c r="F3281" s="41" t="s">
        <v>29167</v>
      </c>
      <c r="G3281" s="39">
        <v>1</v>
      </c>
      <c r="H3281" s="42">
        <v>20</v>
      </c>
      <c r="I3281" s="44">
        <f>VENTAS[[#This Row],[Cantidad]]*VENTAS[[#This Row],[Precio Venta]]</f>
        <v>20</v>
      </c>
      <c r="J3281" s="42">
        <f>IF(VENTAS[[#This Row],[Nombre del Gestor]]&gt;1,VENTAS[[#This Row],[Precio Venta]]*10%,0)</f>
        <v>2</v>
      </c>
      <c r="K3281" s="42">
        <f>IFERROR(VLOOKUP(VENTAS[[#This Row],[Código del producto Vendido]],STOCK[],13,FALSE),VENTAS[[#This Row],[Precio Venta]]*0.6)-VENTAS[[#This Row],[Comisión Unitaria 10%]]</f>
        <v>12</v>
      </c>
      <c r="L3281" s="42">
        <f>VENTAS[[#This Row],[Cantidad]]*(VENTAS[[#This Row],[Precio Venta]]-VENTAS[[#This Row],[Costo Unitario SIN Comision]]-VENTAS[[#This Row],[Comisión Unitaria 10%]]-0.01*VENTAS[[#This Row],[Precio Venta]])</f>
        <v>5.8</v>
      </c>
      <c r="M3281" s="46"/>
      <c r="N3281" s="47" t="s">
        <v>29168</v>
      </c>
    </row>
    <row r="3282" ht="34" customHeight="1" spans="1:14">
      <c r="A3282" s="38">
        <v>45885.4867824074</v>
      </c>
      <c r="B3282" s="39"/>
      <c r="C3282" s="39"/>
      <c r="D3282" s="39"/>
      <c r="E3282" s="39" t="s">
        <v>29169</v>
      </c>
      <c r="F3282" s="41" t="s">
        <v>29170</v>
      </c>
      <c r="G3282" s="39">
        <v>1</v>
      </c>
      <c r="H3282" s="42">
        <v>28</v>
      </c>
      <c r="I3282" s="44">
        <f>VENTAS[[#This Row],[Cantidad]]*VENTAS[[#This Row],[Precio Venta]]</f>
        <v>28</v>
      </c>
      <c r="J3282" s="42">
        <f>IF(VENTAS[[#This Row],[Nombre del Gestor]]&gt;1,VENTAS[[#This Row],[Precio Venta]]*10%,0)</f>
        <v>0</v>
      </c>
      <c r="K3282" s="42">
        <f>IFERROR(VLOOKUP(VENTAS[[#This Row],[Código del producto Vendido]],STOCK[],13,FALSE),VENTAS[[#This Row],[Precio Venta]]*0.6)-VENTAS[[#This Row],[Comisión Unitaria 10%]]</f>
        <v>16.8</v>
      </c>
      <c r="L3282" s="42">
        <f>VENTAS[[#This Row],[Cantidad]]*(VENTAS[[#This Row],[Precio Venta]]-VENTAS[[#This Row],[Costo Unitario SIN Comision]]-VENTAS[[#This Row],[Comisión Unitaria 10%]]-0.01*VENTAS[[#This Row],[Precio Venta]])</f>
        <v>10.92</v>
      </c>
      <c r="M3282" s="46"/>
      <c r="N3282" s="47" t="s">
        <v>29171</v>
      </c>
    </row>
    <row r="3283" ht="34" customHeight="1" spans="1:14">
      <c r="A3283" s="38">
        <v>45885.4867824074</v>
      </c>
      <c r="B3283" s="39"/>
      <c r="C3283" s="39"/>
      <c r="D3283" s="39"/>
      <c r="E3283" s="39" t="s">
        <v>29172</v>
      </c>
      <c r="F3283" s="41" t="s">
        <v>29173</v>
      </c>
      <c r="G3283" s="39">
        <v>1</v>
      </c>
      <c r="H3283" s="42">
        <v>28</v>
      </c>
      <c r="I3283" s="44">
        <f>VENTAS[[#This Row],[Cantidad]]*VENTAS[[#This Row],[Precio Venta]]</f>
        <v>28</v>
      </c>
      <c r="J3283" s="42">
        <f>IF(VENTAS[[#This Row],[Nombre del Gestor]]&gt;1,VENTAS[[#This Row],[Precio Venta]]*10%,0)</f>
        <v>0</v>
      </c>
      <c r="K3283" s="42">
        <f>IFERROR(VLOOKUP(VENTAS[[#This Row],[Código del producto Vendido]],STOCK[],13,FALSE),VENTAS[[#This Row],[Precio Venta]]*0.6)-VENTAS[[#This Row],[Comisión Unitaria 10%]]</f>
        <v>16.8</v>
      </c>
      <c r="L3283" s="42">
        <f>VENTAS[[#This Row],[Cantidad]]*(VENTAS[[#This Row],[Precio Venta]]-VENTAS[[#This Row],[Costo Unitario SIN Comision]]-VENTAS[[#This Row],[Comisión Unitaria 10%]]-0.01*VENTAS[[#This Row],[Precio Venta]])</f>
        <v>10.92</v>
      </c>
      <c r="M3283" s="46"/>
      <c r="N3283" s="47" t="s">
        <v>29174</v>
      </c>
    </row>
    <row r="3284" ht="17" customHeight="1" spans="1:14">
      <c r="A3284" s="38">
        <v>45885.4867824074</v>
      </c>
      <c r="B3284" s="39"/>
      <c r="C3284" s="39"/>
      <c r="D3284" s="39"/>
      <c r="E3284" s="39" t="s">
        <v>20792</v>
      </c>
      <c r="F3284" s="41" t="s">
        <v>20790</v>
      </c>
      <c r="G3284" s="39">
        <v>1</v>
      </c>
      <c r="H3284" s="42">
        <v>30</v>
      </c>
      <c r="I3284" s="44">
        <f>VENTAS[[#This Row],[Cantidad]]*VENTAS[[#This Row],[Precio Venta]]</f>
        <v>30</v>
      </c>
      <c r="J3284" s="42">
        <f>IF(VENTAS[[#This Row],[Nombre del Gestor]]&gt;1,VENTAS[[#This Row],[Precio Venta]]*10%,0)</f>
        <v>0</v>
      </c>
      <c r="K3284" s="42">
        <f>IFERROR(VLOOKUP(VENTAS[[#This Row],[Código del producto Vendido]],STOCK[],13,FALSE),VENTAS[[#This Row],[Precio Venta]]*0.6)-VENTAS[[#This Row],[Comisión Unitaria 10%]]</f>
        <v>23.1</v>
      </c>
      <c r="L3284" s="42">
        <f>VENTAS[[#This Row],[Cantidad]]*(VENTAS[[#This Row],[Precio Venta]]-VENTAS[[#This Row],[Costo Unitario SIN Comision]]-VENTAS[[#This Row],[Comisión Unitaria 10%]]-0.01*VENTAS[[#This Row],[Precio Venta]])</f>
        <v>6.6</v>
      </c>
      <c r="M3284" s="46"/>
      <c r="N3284" s="47" t="s">
        <v>29175</v>
      </c>
    </row>
    <row r="3285" ht="34" customHeight="1" spans="1:14">
      <c r="A3285" s="38">
        <v>45885.7304976852</v>
      </c>
      <c r="B3285" s="39"/>
      <c r="C3285" s="39"/>
      <c r="D3285" s="39"/>
      <c r="E3285" s="39" t="s">
        <v>29176</v>
      </c>
      <c r="F3285" s="41" t="s">
        <v>29177</v>
      </c>
      <c r="G3285" s="39">
        <v>1</v>
      </c>
      <c r="H3285" s="42">
        <v>40</v>
      </c>
      <c r="I3285" s="44">
        <f>VENTAS[[#This Row],[Cantidad]]*VENTAS[[#This Row],[Precio Venta]]</f>
        <v>40</v>
      </c>
      <c r="J3285" s="42">
        <f>IF(VENTAS[[#This Row],[Nombre del Gestor]]&gt;1,VENTAS[[#This Row],[Precio Venta]]*10%,0)</f>
        <v>0</v>
      </c>
      <c r="K3285" s="42">
        <f>IFERROR(VLOOKUP(VENTAS[[#This Row],[Código del producto Vendido]],STOCK[],13,FALSE),VENTAS[[#This Row],[Precio Venta]]*0.6)-VENTAS[[#This Row],[Comisión Unitaria 10%]]</f>
        <v>24</v>
      </c>
      <c r="L3285" s="42">
        <f>VENTAS[[#This Row],[Cantidad]]*(VENTAS[[#This Row],[Precio Venta]]-VENTAS[[#This Row],[Costo Unitario SIN Comision]]-VENTAS[[#This Row],[Comisión Unitaria 10%]]-0.01*VENTAS[[#This Row],[Precio Venta]])</f>
        <v>15.6</v>
      </c>
      <c r="M3285" s="46"/>
      <c r="N3285" s="47" t="s">
        <v>29178</v>
      </c>
    </row>
    <row r="3286" ht="17" customHeight="1" spans="1:14">
      <c r="A3286" s="38">
        <v>45885.7304976852</v>
      </c>
      <c r="B3286" s="39"/>
      <c r="C3286" s="39"/>
      <c r="D3286" s="39"/>
      <c r="E3286" s="39" t="s">
        <v>20815</v>
      </c>
      <c r="F3286" s="41" t="s">
        <v>20816</v>
      </c>
      <c r="G3286" s="39">
        <v>1</v>
      </c>
      <c r="H3286" s="42">
        <v>25</v>
      </c>
      <c r="I3286" s="44">
        <f>VENTAS[[#This Row],[Cantidad]]*VENTAS[[#This Row],[Precio Venta]]</f>
        <v>25</v>
      </c>
      <c r="J3286" s="42">
        <f>IF(VENTAS[[#This Row],[Nombre del Gestor]]&gt;1,VENTAS[[#This Row],[Precio Venta]]*10%,0)</f>
        <v>0</v>
      </c>
      <c r="K3286" s="42">
        <f>IFERROR(VLOOKUP(VENTAS[[#This Row],[Código del producto Vendido]],STOCK[],13,FALSE),VENTAS[[#This Row],[Precio Venta]]*0.6)-VENTAS[[#This Row],[Comisión Unitaria 10%]]</f>
        <v>16.75</v>
      </c>
      <c r="L3286" s="42">
        <f>VENTAS[[#This Row],[Cantidad]]*(VENTAS[[#This Row],[Precio Venta]]-VENTAS[[#This Row],[Costo Unitario SIN Comision]]-VENTAS[[#This Row],[Comisión Unitaria 10%]]-0.01*VENTAS[[#This Row],[Precio Venta]])</f>
        <v>8</v>
      </c>
      <c r="M3286" s="46"/>
      <c r="N3286" s="47" t="s">
        <v>29179</v>
      </c>
    </row>
    <row r="3287" ht="34" customHeight="1" spans="1:14">
      <c r="A3287" s="38">
        <v>45885.7304976852</v>
      </c>
      <c r="B3287" s="39"/>
      <c r="C3287" s="39"/>
      <c r="D3287" s="39"/>
      <c r="E3287" s="39" t="s">
        <v>19796</v>
      </c>
      <c r="F3287" s="41" t="s">
        <v>29180</v>
      </c>
      <c r="G3287" s="39">
        <v>1</v>
      </c>
      <c r="H3287" s="42">
        <v>6</v>
      </c>
      <c r="I3287" s="44">
        <f>VENTAS[[#This Row],[Cantidad]]*VENTAS[[#This Row],[Precio Venta]]</f>
        <v>6</v>
      </c>
      <c r="J3287" s="42">
        <f>IF(VENTAS[[#This Row],[Nombre del Gestor]]&gt;1,VENTAS[[#This Row],[Precio Venta]]*10%,0)</f>
        <v>0</v>
      </c>
      <c r="K3287" s="42">
        <f>IFERROR(VLOOKUP(VENTAS[[#This Row],[Código del producto Vendido]],STOCK[],13,FALSE),VENTAS[[#This Row],[Precio Venta]]*0.6)-VENTAS[[#This Row],[Comisión Unitaria 10%]]</f>
        <v>6.6</v>
      </c>
      <c r="L3287" s="42">
        <f>VENTAS[[#This Row],[Cantidad]]*(VENTAS[[#This Row],[Precio Venta]]-VENTAS[[#This Row],[Costo Unitario SIN Comision]]-VENTAS[[#This Row],[Comisión Unitaria 10%]]-0.01*VENTAS[[#This Row],[Precio Venta]])</f>
        <v>-0.66</v>
      </c>
      <c r="M3287" s="46"/>
      <c r="N3287" s="47" t="s">
        <v>29181</v>
      </c>
    </row>
    <row r="3288" ht="34" customHeight="1" spans="1:14">
      <c r="A3288" s="38">
        <v>45885.7304976852</v>
      </c>
      <c r="B3288" s="39"/>
      <c r="C3288" s="39"/>
      <c r="D3288" s="39"/>
      <c r="E3288" s="39" t="s">
        <v>20717</v>
      </c>
      <c r="F3288" s="41" t="s">
        <v>20718</v>
      </c>
      <c r="G3288" s="39">
        <v>1</v>
      </c>
      <c r="H3288" s="42">
        <v>25</v>
      </c>
      <c r="I3288" s="44">
        <f>VENTAS[[#This Row],[Cantidad]]*VENTAS[[#This Row],[Precio Venta]]</f>
        <v>25</v>
      </c>
      <c r="J3288" s="42">
        <f>IF(VENTAS[[#This Row],[Nombre del Gestor]]&gt;1,VENTAS[[#This Row],[Precio Venta]]*10%,0)</f>
        <v>0</v>
      </c>
      <c r="K3288" s="42">
        <f>IFERROR(VLOOKUP(VENTAS[[#This Row],[Código del producto Vendido]],STOCK[],13,FALSE),VENTAS[[#This Row],[Precio Venta]]*0.6)-VENTAS[[#This Row],[Comisión Unitaria 10%]]</f>
        <v>11.5</v>
      </c>
      <c r="L3288" s="42">
        <f>VENTAS[[#This Row],[Cantidad]]*(VENTAS[[#This Row],[Precio Venta]]-VENTAS[[#This Row],[Costo Unitario SIN Comision]]-VENTAS[[#This Row],[Comisión Unitaria 10%]]-0.01*VENTAS[[#This Row],[Precio Venta]])</f>
        <v>13.25</v>
      </c>
      <c r="M3288" s="46"/>
      <c r="N3288" s="47" t="s">
        <v>29182</v>
      </c>
    </row>
    <row r="3289" ht="17" customHeight="1" spans="1:14">
      <c r="A3289" s="38">
        <v>45885.7304976852</v>
      </c>
      <c r="B3289" s="39"/>
      <c r="C3289" s="39"/>
      <c r="D3289" s="39"/>
      <c r="E3289" s="39" t="s">
        <v>20845</v>
      </c>
      <c r="F3289" s="41" t="s">
        <v>20843</v>
      </c>
      <c r="G3289" s="39">
        <v>1</v>
      </c>
      <c r="H3289" s="42">
        <v>40</v>
      </c>
      <c r="I3289" s="44">
        <f>VENTAS[[#This Row],[Cantidad]]*VENTAS[[#This Row],[Precio Venta]]</f>
        <v>40</v>
      </c>
      <c r="J3289" s="42">
        <f>IF(VENTAS[[#This Row],[Nombre del Gestor]]&gt;1,VENTAS[[#This Row],[Precio Venta]]*10%,0)</f>
        <v>0</v>
      </c>
      <c r="K3289" s="42">
        <f>IFERROR(VLOOKUP(VENTAS[[#This Row],[Código del producto Vendido]],STOCK[],13,FALSE),VENTAS[[#This Row],[Precio Venta]]*0.6)-VENTAS[[#This Row],[Comisión Unitaria 10%]]</f>
        <v>29.5</v>
      </c>
      <c r="L3289" s="42">
        <f>VENTAS[[#This Row],[Cantidad]]*(VENTAS[[#This Row],[Precio Venta]]-VENTAS[[#This Row],[Costo Unitario SIN Comision]]-VENTAS[[#This Row],[Comisión Unitaria 10%]]-0.01*VENTAS[[#This Row],[Precio Venta]])</f>
        <v>10.1</v>
      </c>
      <c r="M3289" s="46"/>
      <c r="N3289" s="47" t="s">
        <v>29183</v>
      </c>
    </row>
    <row r="3290" ht="34" customHeight="1" spans="1:14">
      <c r="A3290" s="38">
        <v>45885.7304976852</v>
      </c>
      <c r="B3290" s="39"/>
      <c r="C3290" s="39"/>
      <c r="D3290" s="39"/>
      <c r="E3290" s="39" t="s">
        <v>19614</v>
      </c>
      <c r="F3290" s="41" t="s">
        <v>29184</v>
      </c>
      <c r="G3290" s="39">
        <v>1</v>
      </c>
      <c r="H3290" s="42">
        <v>6</v>
      </c>
      <c r="I3290" s="44">
        <f>VENTAS[[#This Row],[Cantidad]]*VENTAS[[#This Row],[Precio Venta]]</f>
        <v>6</v>
      </c>
      <c r="J3290" s="42">
        <f>IF(VENTAS[[#This Row],[Nombre del Gestor]]&gt;1,VENTAS[[#This Row],[Precio Venta]]*10%,0)</f>
        <v>0</v>
      </c>
      <c r="K3290" s="42">
        <f>IFERROR(VLOOKUP(VENTAS[[#This Row],[Código del producto Vendido]],STOCK[],13,FALSE),VENTAS[[#This Row],[Precio Venta]]*0.6)-VENTAS[[#This Row],[Comisión Unitaria 10%]]</f>
        <v>2.6</v>
      </c>
      <c r="L3290" s="42">
        <f>VENTAS[[#This Row],[Cantidad]]*(VENTAS[[#This Row],[Precio Venta]]-VENTAS[[#This Row],[Costo Unitario SIN Comision]]-VENTAS[[#This Row],[Comisión Unitaria 10%]]-0.01*VENTAS[[#This Row],[Precio Venta]])</f>
        <v>3.34</v>
      </c>
      <c r="M3290" s="46"/>
      <c r="N3290" s="47" t="s">
        <v>29185</v>
      </c>
    </row>
    <row r="3291" ht="17" customHeight="1" spans="1:14">
      <c r="A3291" s="38">
        <v>45885.7304976852</v>
      </c>
      <c r="B3291" s="39"/>
      <c r="C3291" s="39"/>
      <c r="D3291" s="39"/>
      <c r="E3291" s="39" t="s">
        <v>20827</v>
      </c>
      <c r="F3291" s="41" t="s">
        <v>29186</v>
      </c>
      <c r="G3291" s="39">
        <v>1</v>
      </c>
      <c r="H3291" s="42">
        <v>20</v>
      </c>
      <c r="I3291" s="44">
        <f>VENTAS[[#This Row],[Cantidad]]*VENTAS[[#This Row],[Precio Venta]]</f>
        <v>20</v>
      </c>
      <c r="J3291" s="42">
        <f>IF(VENTAS[[#This Row],[Nombre del Gestor]]&gt;1,VENTAS[[#This Row],[Precio Venta]]*10%,0)</f>
        <v>0</v>
      </c>
      <c r="K3291" s="42">
        <f>IFERROR(VLOOKUP(VENTAS[[#This Row],[Código del producto Vendido]],STOCK[],13,FALSE),VENTAS[[#This Row],[Precio Venta]]*0.6)-VENTAS[[#This Row],[Comisión Unitaria 10%]]</f>
        <v>16.25</v>
      </c>
      <c r="L3291" s="42">
        <f>VENTAS[[#This Row],[Cantidad]]*(VENTAS[[#This Row],[Precio Venta]]-VENTAS[[#This Row],[Costo Unitario SIN Comision]]-VENTAS[[#This Row],[Comisión Unitaria 10%]]-0.01*VENTAS[[#This Row],[Precio Venta]])</f>
        <v>3.55</v>
      </c>
      <c r="M3291" s="46"/>
      <c r="N3291" s="47" t="s">
        <v>29187</v>
      </c>
    </row>
    <row r="3292" ht="34" customHeight="1" spans="1:14">
      <c r="A3292" s="38">
        <v>45885.7304976852</v>
      </c>
      <c r="B3292" s="39"/>
      <c r="C3292" s="39"/>
      <c r="D3292" s="39"/>
      <c r="E3292" s="39" t="s">
        <v>18259</v>
      </c>
      <c r="F3292" s="41" t="s">
        <v>29188</v>
      </c>
      <c r="G3292" s="39">
        <v>1</v>
      </c>
      <c r="H3292" s="42">
        <v>20</v>
      </c>
      <c r="I3292" s="44">
        <f>VENTAS[[#This Row],[Cantidad]]*VENTAS[[#This Row],[Precio Venta]]</f>
        <v>20</v>
      </c>
      <c r="J3292" s="42">
        <f>IF(VENTAS[[#This Row],[Nombre del Gestor]]&gt;1,VENTAS[[#This Row],[Precio Venta]]*10%,0)</f>
        <v>0</v>
      </c>
      <c r="K3292" s="42">
        <f>IFERROR(VLOOKUP(VENTAS[[#This Row],[Código del producto Vendido]],STOCK[],13,FALSE),VENTAS[[#This Row],[Precio Venta]]*0.6)-VENTAS[[#This Row],[Comisión Unitaria 10%]]</f>
        <v>13.5</v>
      </c>
      <c r="L3292" s="42">
        <f>VENTAS[[#This Row],[Cantidad]]*(VENTAS[[#This Row],[Precio Venta]]-VENTAS[[#This Row],[Costo Unitario SIN Comision]]-VENTAS[[#This Row],[Comisión Unitaria 10%]]-0.01*VENTAS[[#This Row],[Precio Venta]])</f>
        <v>6.3</v>
      </c>
      <c r="M3292" s="46"/>
      <c r="N3292" s="47" t="s">
        <v>29189</v>
      </c>
    </row>
    <row r="3293" ht="34" customHeight="1" spans="1:14">
      <c r="A3293" s="38">
        <v>45885.7304976852</v>
      </c>
      <c r="B3293" s="39"/>
      <c r="C3293" s="39"/>
      <c r="D3293" s="39"/>
      <c r="E3293" s="39" t="s">
        <v>29190</v>
      </c>
      <c r="F3293" s="41" t="s">
        <v>29191</v>
      </c>
      <c r="G3293" s="39">
        <v>1</v>
      </c>
      <c r="H3293" s="42">
        <v>20</v>
      </c>
      <c r="I3293" s="44">
        <f>VENTAS[[#This Row],[Cantidad]]*VENTAS[[#This Row],[Precio Venta]]</f>
        <v>20</v>
      </c>
      <c r="J3293" s="42">
        <f>IF(VENTAS[[#This Row],[Nombre del Gestor]]&gt;1,VENTAS[[#This Row],[Precio Venta]]*10%,0)</f>
        <v>0</v>
      </c>
      <c r="K3293" s="42">
        <f>IFERROR(VLOOKUP(VENTAS[[#This Row],[Código del producto Vendido]],STOCK[],13,FALSE),VENTAS[[#This Row],[Precio Venta]]*0.6)-VENTAS[[#This Row],[Comisión Unitaria 10%]]</f>
        <v>12</v>
      </c>
      <c r="L3293" s="42">
        <f>VENTAS[[#This Row],[Cantidad]]*(VENTAS[[#This Row],[Precio Venta]]-VENTAS[[#This Row],[Costo Unitario SIN Comision]]-VENTAS[[#This Row],[Comisión Unitaria 10%]]-0.01*VENTAS[[#This Row],[Precio Venta]])</f>
        <v>7.8</v>
      </c>
      <c r="M3293" s="46"/>
      <c r="N3293" s="47" t="s">
        <v>29192</v>
      </c>
    </row>
    <row r="3294" ht="17" customHeight="1" spans="1:14">
      <c r="A3294" s="38">
        <v>45885.7304976852</v>
      </c>
      <c r="B3294" s="39"/>
      <c r="C3294" s="39"/>
      <c r="D3294" s="39"/>
      <c r="E3294" s="39" t="s">
        <v>20782</v>
      </c>
      <c r="F3294" s="41" t="s">
        <v>20783</v>
      </c>
      <c r="G3294" s="39">
        <v>1</v>
      </c>
      <c r="H3294" s="42">
        <v>30</v>
      </c>
      <c r="I3294" s="44">
        <f>VENTAS[[#This Row],[Cantidad]]*VENTAS[[#This Row],[Precio Venta]]</f>
        <v>30</v>
      </c>
      <c r="J3294" s="42">
        <f>IF(VENTAS[[#This Row],[Nombre del Gestor]]&gt;1,VENTAS[[#This Row],[Precio Venta]]*10%,0)</f>
        <v>0</v>
      </c>
      <c r="K3294" s="42">
        <f>IFERROR(VLOOKUP(VENTAS[[#This Row],[Código del producto Vendido]],STOCK[],13,FALSE),VENTAS[[#This Row],[Precio Venta]]*0.6)-VENTAS[[#This Row],[Comisión Unitaria 10%]]</f>
        <v>20.79</v>
      </c>
      <c r="L3294" s="42">
        <f>VENTAS[[#This Row],[Cantidad]]*(VENTAS[[#This Row],[Precio Venta]]-VENTAS[[#This Row],[Costo Unitario SIN Comision]]-VENTAS[[#This Row],[Comisión Unitaria 10%]]-0.01*VENTAS[[#This Row],[Precio Venta]])</f>
        <v>8.91</v>
      </c>
      <c r="M3294" s="46"/>
      <c r="N3294" s="47" t="s">
        <v>29193</v>
      </c>
    </row>
    <row r="3295" ht="34" customHeight="1" spans="1:14">
      <c r="A3295" s="38">
        <v>45885.7304976852</v>
      </c>
      <c r="B3295" s="39"/>
      <c r="C3295" s="39"/>
      <c r="D3295" s="39"/>
      <c r="E3295" s="39" t="s">
        <v>20690</v>
      </c>
      <c r="F3295" s="41" t="s">
        <v>20689</v>
      </c>
      <c r="G3295" s="39">
        <v>1</v>
      </c>
      <c r="H3295" s="42">
        <v>30</v>
      </c>
      <c r="I3295" s="44">
        <f>VENTAS[[#This Row],[Cantidad]]*VENTAS[[#This Row],[Precio Venta]]</f>
        <v>30</v>
      </c>
      <c r="J3295" s="42">
        <f>IF(VENTAS[[#This Row],[Nombre del Gestor]]&gt;1,VENTAS[[#This Row],[Precio Venta]]*10%,0)</f>
        <v>0</v>
      </c>
      <c r="K3295" s="42">
        <f>IFERROR(VLOOKUP(VENTAS[[#This Row],[Código del producto Vendido]],STOCK[],13,FALSE),VENTAS[[#This Row],[Precio Venta]]*0.6)-VENTAS[[#This Row],[Comisión Unitaria 10%]]</f>
        <v>5</v>
      </c>
      <c r="L3295" s="42">
        <f>VENTAS[[#This Row],[Cantidad]]*(VENTAS[[#This Row],[Precio Venta]]-VENTAS[[#This Row],[Costo Unitario SIN Comision]]-VENTAS[[#This Row],[Comisión Unitaria 10%]]-0.01*VENTAS[[#This Row],[Precio Venta]])</f>
        <v>24.7</v>
      </c>
      <c r="M3295" s="46"/>
      <c r="N3295" s="47" t="s">
        <v>29194</v>
      </c>
    </row>
    <row r="3296" ht="17" customHeight="1" spans="1:14">
      <c r="A3296" s="38">
        <v>45885.7304976852</v>
      </c>
      <c r="B3296" s="39"/>
      <c r="C3296" s="39"/>
      <c r="D3296" s="39"/>
      <c r="E3296" s="39" t="s">
        <v>21461</v>
      </c>
      <c r="F3296" s="41" t="s">
        <v>20872</v>
      </c>
      <c r="G3296" s="39">
        <v>1</v>
      </c>
      <c r="H3296" s="42">
        <v>25</v>
      </c>
      <c r="I3296" s="44">
        <f>VENTAS[[#This Row],[Cantidad]]*VENTAS[[#This Row],[Precio Venta]]</f>
        <v>25</v>
      </c>
      <c r="J3296" s="42">
        <f>IF(VENTAS[[#This Row],[Nombre del Gestor]]&gt;1,VENTAS[[#This Row],[Precio Venta]]*10%,0)</f>
        <v>0</v>
      </c>
      <c r="K3296" s="42">
        <f>IFERROR(VLOOKUP(VENTAS[[#This Row],[Código del producto Vendido]],STOCK[],13,FALSE),VENTAS[[#This Row],[Precio Venta]]*0.6)-VENTAS[[#This Row],[Comisión Unitaria 10%]]</f>
        <v>16.49</v>
      </c>
      <c r="L3296" s="42">
        <f>VENTAS[[#This Row],[Cantidad]]*(VENTAS[[#This Row],[Precio Venta]]-VENTAS[[#This Row],[Costo Unitario SIN Comision]]-VENTAS[[#This Row],[Comisión Unitaria 10%]]-0.01*VENTAS[[#This Row],[Precio Venta]])</f>
        <v>8.26</v>
      </c>
      <c r="M3296" s="46"/>
      <c r="N3296" s="47" t="s">
        <v>29195</v>
      </c>
    </row>
    <row r="3297" ht="34" customHeight="1" spans="1:14">
      <c r="A3297" s="38">
        <v>45885.7304976852</v>
      </c>
      <c r="B3297" s="39"/>
      <c r="C3297" s="39"/>
      <c r="D3297" s="39"/>
      <c r="E3297" s="39" t="s">
        <v>19712</v>
      </c>
      <c r="F3297" s="41" t="s">
        <v>29196</v>
      </c>
      <c r="G3297" s="39">
        <v>1</v>
      </c>
      <c r="H3297" s="42">
        <v>30</v>
      </c>
      <c r="I3297" s="44">
        <f>VENTAS[[#This Row],[Cantidad]]*VENTAS[[#This Row],[Precio Venta]]</f>
        <v>30</v>
      </c>
      <c r="J3297" s="42">
        <f>IF(VENTAS[[#This Row],[Nombre del Gestor]]&gt;1,VENTAS[[#This Row],[Precio Venta]]*10%,0)</f>
        <v>0</v>
      </c>
      <c r="K3297" s="42">
        <f>IFERROR(VLOOKUP(VENTAS[[#This Row],[Código del producto Vendido]],STOCK[],13,FALSE),VENTAS[[#This Row],[Precio Venta]]*0.6)-VENTAS[[#This Row],[Comisión Unitaria 10%]]</f>
        <v>15</v>
      </c>
      <c r="L3297" s="42">
        <f>VENTAS[[#This Row],[Cantidad]]*(VENTAS[[#This Row],[Precio Venta]]-VENTAS[[#This Row],[Costo Unitario SIN Comision]]-VENTAS[[#This Row],[Comisión Unitaria 10%]]-0.01*VENTAS[[#This Row],[Precio Venta]])</f>
        <v>14.7</v>
      </c>
      <c r="M3297" s="46"/>
      <c r="N3297" s="47" t="s">
        <v>29197</v>
      </c>
    </row>
    <row r="3298" ht="34" customHeight="1" spans="1:14">
      <c r="A3298" s="38">
        <v>45885.7304976852</v>
      </c>
      <c r="B3298" s="39"/>
      <c r="C3298" s="39"/>
      <c r="D3298" s="39"/>
      <c r="E3298" s="39" t="s">
        <v>29198</v>
      </c>
      <c r="F3298" s="41" t="s">
        <v>17557</v>
      </c>
      <c r="G3298" s="39">
        <v>1</v>
      </c>
      <c r="H3298" s="42">
        <v>35</v>
      </c>
      <c r="I3298" s="44">
        <f>VENTAS[[#This Row],[Cantidad]]*VENTAS[[#This Row],[Precio Venta]]</f>
        <v>35</v>
      </c>
      <c r="J3298" s="42">
        <f>IF(VENTAS[[#This Row],[Nombre del Gestor]]&gt;1,VENTAS[[#This Row],[Precio Venta]]*10%,0)</f>
        <v>0</v>
      </c>
      <c r="K3298" s="42">
        <f>IFERROR(VLOOKUP(VENTAS[[#This Row],[Código del producto Vendido]],STOCK[],13,FALSE),VENTAS[[#This Row],[Precio Venta]]*0.6)-VENTAS[[#This Row],[Comisión Unitaria 10%]]</f>
        <v>21</v>
      </c>
      <c r="L3298" s="42">
        <f>VENTAS[[#This Row],[Cantidad]]*(VENTAS[[#This Row],[Precio Venta]]-VENTAS[[#This Row],[Costo Unitario SIN Comision]]-VENTAS[[#This Row],[Comisión Unitaria 10%]]-0.01*VENTAS[[#This Row],[Precio Venta]])</f>
        <v>13.65</v>
      </c>
      <c r="M3298" s="46"/>
      <c r="N3298" s="47" t="s">
        <v>29199</v>
      </c>
    </row>
    <row r="3299" ht="17" customHeight="1" spans="1:14">
      <c r="A3299" s="38">
        <v>45885.7304976852</v>
      </c>
      <c r="B3299" s="39"/>
      <c r="C3299" s="39"/>
      <c r="D3299" s="39"/>
      <c r="E3299" s="39" t="s">
        <v>19403</v>
      </c>
      <c r="F3299" s="41" t="s">
        <v>29200</v>
      </c>
      <c r="G3299" s="39">
        <v>1</v>
      </c>
      <c r="H3299" s="42">
        <v>20</v>
      </c>
      <c r="I3299" s="44">
        <f>VENTAS[[#This Row],[Cantidad]]*VENTAS[[#This Row],[Precio Venta]]</f>
        <v>20</v>
      </c>
      <c r="J3299" s="42">
        <f>IF(VENTAS[[#This Row],[Nombre del Gestor]]&gt;1,VENTAS[[#This Row],[Precio Venta]]*10%,0)</f>
        <v>0</v>
      </c>
      <c r="K3299" s="42">
        <f>IFERROR(VLOOKUP(VENTAS[[#This Row],[Código del producto Vendido]],STOCK[],13,FALSE),VENTAS[[#This Row],[Precio Venta]]*0.6)-VENTAS[[#This Row],[Comisión Unitaria 10%]]</f>
        <v>14</v>
      </c>
      <c r="L3299" s="42">
        <f>VENTAS[[#This Row],[Cantidad]]*(VENTAS[[#This Row],[Precio Venta]]-VENTAS[[#This Row],[Costo Unitario SIN Comision]]-VENTAS[[#This Row],[Comisión Unitaria 10%]]-0.01*VENTAS[[#This Row],[Precio Venta]])</f>
        <v>5.8</v>
      </c>
      <c r="M3299" s="46"/>
      <c r="N3299" s="47" t="s">
        <v>29201</v>
      </c>
    </row>
    <row r="3300" ht="34" customHeight="1" spans="1:14">
      <c r="A3300" s="38">
        <v>45885.7304976852</v>
      </c>
      <c r="B3300" s="39"/>
      <c r="C3300" s="39"/>
      <c r="D3300" s="39"/>
      <c r="E3300" s="39" t="s">
        <v>20965</v>
      </c>
      <c r="F3300" s="41" t="s">
        <v>20966</v>
      </c>
      <c r="G3300" s="39">
        <v>1</v>
      </c>
      <c r="H3300" s="42">
        <v>30</v>
      </c>
      <c r="I3300" s="44">
        <f>VENTAS[[#This Row],[Cantidad]]*VENTAS[[#This Row],[Precio Venta]]</f>
        <v>30</v>
      </c>
      <c r="J3300" s="42">
        <f>IF(VENTAS[[#This Row],[Nombre del Gestor]]&gt;1,VENTAS[[#This Row],[Precio Venta]]*10%,0)</f>
        <v>0</v>
      </c>
      <c r="K3300" s="42">
        <f>IFERROR(VLOOKUP(VENTAS[[#This Row],[Código del producto Vendido]],STOCK[],13,FALSE),VENTAS[[#This Row],[Precio Venta]]*0.6)-VENTAS[[#This Row],[Comisión Unitaria 10%]]</f>
        <v>21</v>
      </c>
      <c r="L3300" s="42">
        <f>VENTAS[[#This Row],[Cantidad]]*(VENTAS[[#This Row],[Precio Venta]]-VENTAS[[#This Row],[Costo Unitario SIN Comision]]-VENTAS[[#This Row],[Comisión Unitaria 10%]]-0.01*VENTAS[[#This Row],[Precio Venta]])</f>
        <v>8.7</v>
      </c>
      <c r="M3300" s="46"/>
      <c r="N3300" s="47" t="s">
        <v>29202</v>
      </c>
    </row>
    <row r="3301" ht="17" customHeight="1" spans="1:14">
      <c r="A3301" s="38">
        <v>45885.7304976852</v>
      </c>
      <c r="B3301" s="39"/>
      <c r="C3301" s="39"/>
      <c r="D3301" s="39"/>
      <c r="E3301" s="39" t="s">
        <v>20846</v>
      </c>
      <c r="F3301" s="41" t="s">
        <v>20843</v>
      </c>
      <c r="G3301" s="39">
        <v>1</v>
      </c>
      <c r="H3301" s="42">
        <v>40</v>
      </c>
      <c r="I3301" s="44">
        <f>VENTAS[[#This Row],[Cantidad]]*VENTAS[[#This Row],[Precio Venta]]</f>
        <v>40</v>
      </c>
      <c r="J3301" s="42">
        <f>IF(VENTAS[[#This Row],[Nombre del Gestor]]&gt;1,VENTAS[[#This Row],[Precio Venta]]*10%,0)</f>
        <v>0</v>
      </c>
      <c r="K3301" s="42">
        <f>IFERROR(VLOOKUP(VENTAS[[#This Row],[Código del producto Vendido]],STOCK[],13,FALSE),VENTAS[[#This Row],[Precio Venta]]*0.6)-VENTAS[[#This Row],[Comisión Unitaria 10%]]</f>
        <v>29.5</v>
      </c>
      <c r="L3301" s="42">
        <f>VENTAS[[#This Row],[Cantidad]]*(VENTAS[[#This Row],[Precio Venta]]-VENTAS[[#This Row],[Costo Unitario SIN Comision]]-VENTAS[[#This Row],[Comisión Unitaria 10%]]-0.01*VENTAS[[#This Row],[Precio Venta]])</f>
        <v>10.1</v>
      </c>
      <c r="M3301" s="46"/>
      <c r="N3301" s="47" t="s">
        <v>29203</v>
      </c>
    </row>
    <row r="3302" ht="34" customHeight="1" spans="1:14">
      <c r="A3302" s="38">
        <v>45885.7304976852</v>
      </c>
      <c r="B3302" s="39"/>
      <c r="C3302" s="39"/>
      <c r="D3302" s="39"/>
      <c r="E3302" s="39" t="s">
        <v>29204</v>
      </c>
      <c r="F3302" s="41" t="s">
        <v>29205</v>
      </c>
      <c r="G3302" s="39">
        <v>1</v>
      </c>
      <c r="H3302" s="42">
        <v>20</v>
      </c>
      <c r="I3302" s="44">
        <f>VENTAS[[#This Row],[Cantidad]]*VENTAS[[#This Row],[Precio Venta]]</f>
        <v>20</v>
      </c>
      <c r="J3302" s="42">
        <f>IF(VENTAS[[#This Row],[Nombre del Gestor]]&gt;1,VENTAS[[#This Row],[Precio Venta]]*10%,0)</f>
        <v>0</v>
      </c>
      <c r="K3302" s="42">
        <f>IFERROR(VLOOKUP(VENTAS[[#This Row],[Código del producto Vendido]],STOCK[],13,FALSE),VENTAS[[#This Row],[Precio Venta]]*0.6)-VENTAS[[#This Row],[Comisión Unitaria 10%]]</f>
        <v>12</v>
      </c>
      <c r="L3302" s="42">
        <f>VENTAS[[#This Row],[Cantidad]]*(VENTAS[[#This Row],[Precio Venta]]-VENTAS[[#This Row],[Costo Unitario SIN Comision]]-VENTAS[[#This Row],[Comisión Unitaria 10%]]-0.01*VENTAS[[#This Row],[Precio Venta]])</f>
        <v>7.8</v>
      </c>
      <c r="M3302" s="46"/>
      <c r="N3302" s="47" t="s">
        <v>29206</v>
      </c>
    </row>
    <row r="3303" ht="34" customHeight="1" spans="1:14">
      <c r="A3303" s="38">
        <v>45885.7304976852</v>
      </c>
      <c r="B3303" s="39"/>
      <c r="C3303" s="39"/>
      <c r="D3303" s="39"/>
      <c r="E3303" s="39" t="s">
        <v>29207</v>
      </c>
      <c r="F3303" s="41" t="s">
        <v>29208</v>
      </c>
      <c r="G3303" s="39">
        <v>1</v>
      </c>
      <c r="H3303" s="42">
        <v>35</v>
      </c>
      <c r="I3303" s="44">
        <f>VENTAS[[#This Row],[Cantidad]]*VENTAS[[#This Row],[Precio Venta]]</f>
        <v>35</v>
      </c>
      <c r="J3303" s="42">
        <f>IF(VENTAS[[#This Row],[Nombre del Gestor]]&gt;1,VENTAS[[#This Row],[Precio Venta]]*10%,0)</f>
        <v>0</v>
      </c>
      <c r="K3303" s="42">
        <f>IFERROR(VLOOKUP(VENTAS[[#This Row],[Código del producto Vendido]],STOCK[],13,FALSE),VENTAS[[#This Row],[Precio Venta]]*0.6)-VENTAS[[#This Row],[Comisión Unitaria 10%]]</f>
        <v>21</v>
      </c>
      <c r="L3303" s="42">
        <f>VENTAS[[#This Row],[Cantidad]]*(VENTAS[[#This Row],[Precio Venta]]-VENTAS[[#This Row],[Costo Unitario SIN Comision]]-VENTAS[[#This Row],[Comisión Unitaria 10%]]-0.01*VENTAS[[#This Row],[Precio Venta]])</f>
        <v>13.65</v>
      </c>
      <c r="M3303" s="46"/>
      <c r="N3303" s="47" t="s">
        <v>29209</v>
      </c>
    </row>
    <row r="3304" ht="17" customHeight="1" spans="1:14">
      <c r="A3304" s="38">
        <v>45885.7304976852</v>
      </c>
      <c r="B3304" s="39"/>
      <c r="C3304" s="39"/>
      <c r="D3304" s="39"/>
      <c r="E3304" s="39" t="s">
        <v>20807</v>
      </c>
      <c r="F3304" s="41" t="s">
        <v>29210</v>
      </c>
      <c r="G3304" s="39">
        <v>1</v>
      </c>
      <c r="H3304" s="42">
        <v>35</v>
      </c>
      <c r="I3304" s="44">
        <f>VENTAS[[#This Row],[Cantidad]]*VENTAS[[#This Row],[Precio Venta]]</f>
        <v>35</v>
      </c>
      <c r="J3304" s="42">
        <f>IF(VENTAS[[#This Row],[Nombre del Gestor]]&gt;1,VENTAS[[#This Row],[Precio Venta]]*10%,0)</f>
        <v>0</v>
      </c>
      <c r="K3304" s="42">
        <f>IFERROR(VLOOKUP(VENTAS[[#This Row],[Código del producto Vendido]],STOCK[],13,FALSE),VENTAS[[#This Row],[Precio Venta]]*0.6)-VENTAS[[#This Row],[Comisión Unitaria 10%]]</f>
        <v>23.99</v>
      </c>
      <c r="L3304" s="42">
        <f>VENTAS[[#This Row],[Cantidad]]*(VENTAS[[#This Row],[Precio Venta]]-VENTAS[[#This Row],[Costo Unitario SIN Comision]]-VENTAS[[#This Row],[Comisión Unitaria 10%]]-0.01*VENTAS[[#This Row],[Precio Venta]])</f>
        <v>10.66</v>
      </c>
      <c r="M3304" s="46"/>
      <c r="N3304" s="47" t="s">
        <v>29211</v>
      </c>
    </row>
    <row r="3305" ht="34" customHeight="1" spans="1:14">
      <c r="A3305" s="38">
        <v>45885.7304976852</v>
      </c>
      <c r="B3305" s="39"/>
      <c r="C3305" s="39"/>
      <c r="D3305" s="39"/>
      <c r="E3305" s="39" t="s">
        <v>29212</v>
      </c>
      <c r="F3305" s="41" t="s">
        <v>22142</v>
      </c>
      <c r="G3305" s="39">
        <v>1</v>
      </c>
      <c r="H3305" s="42">
        <v>40</v>
      </c>
      <c r="I3305" s="44">
        <f>VENTAS[[#This Row],[Cantidad]]*VENTAS[[#This Row],[Precio Venta]]</f>
        <v>40</v>
      </c>
      <c r="J3305" s="42">
        <f>IF(VENTAS[[#This Row],[Nombre del Gestor]]&gt;1,VENTAS[[#This Row],[Precio Venta]]*10%,0)</f>
        <v>0</v>
      </c>
      <c r="K3305" s="42">
        <f>IFERROR(VLOOKUP(VENTAS[[#This Row],[Código del producto Vendido]],STOCK[],13,FALSE),VENTAS[[#This Row],[Precio Venta]]*0.6)-VENTAS[[#This Row],[Comisión Unitaria 10%]]</f>
        <v>24</v>
      </c>
      <c r="L3305" s="42">
        <f>VENTAS[[#This Row],[Cantidad]]*(VENTAS[[#This Row],[Precio Venta]]-VENTAS[[#This Row],[Costo Unitario SIN Comision]]-VENTAS[[#This Row],[Comisión Unitaria 10%]]-0.01*VENTAS[[#This Row],[Precio Venta]])</f>
        <v>15.6</v>
      </c>
      <c r="M3305" s="46"/>
      <c r="N3305" s="47" t="s">
        <v>29213</v>
      </c>
    </row>
    <row r="3306" ht="17" customHeight="1" spans="1:14">
      <c r="A3306" s="38">
        <v>45885.7304976852</v>
      </c>
      <c r="B3306" s="39"/>
      <c r="C3306" s="39"/>
      <c r="D3306" s="39"/>
      <c r="E3306" s="39" t="s">
        <v>20803</v>
      </c>
      <c r="F3306" s="41" t="s">
        <v>29214</v>
      </c>
      <c r="G3306" s="39">
        <v>1</v>
      </c>
      <c r="H3306" s="42">
        <v>60</v>
      </c>
      <c r="I3306" s="44">
        <f>VENTAS[[#This Row],[Cantidad]]*VENTAS[[#This Row],[Precio Venta]]</f>
        <v>60</v>
      </c>
      <c r="J3306" s="42">
        <f>IF(VENTAS[[#This Row],[Nombre del Gestor]]&gt;1,VENTAS[[#This Row],[Precio Venta]]*10%,0)</f>
        <v>0</v>
      </c>
      <c r="K3306" s="42">
        <f>IFERROR(VLOOKUP(VENTAS[[#This Row],[Código del producto Vendido]],STOCK[],13,FALSE),VENTAS[[#This Row],[Precio Venta]]*0.6)-VENTAS[[#This Row],[Comisión Unitaria 10%]]</f>
        <v>39</v>
      </c>
      <c r="L3306" s="42">
        <f>VENTAS[[#This Row],[Cantidad]]*(VENTAS[[#This Row],[Precio Venta]]-VENTAS[[#This Row],[Costo Unitario SIN Comision]]-VENTAS[[#This Row],[Comisión Unitaria 10%]]-0.01*VENTAS[[#This Row],[Precio Venta]])</f>
        <v>20.4</v>
      </c>
      <c r="M3306" s="46"/>
      <c r="N3306" s="47" t="s">
        <v>29215</v>
      </c>
    </row>
    <row r="3307" ht="34" customHeight="1" spans="1:14">
      <c r="A3307" s="38">
        <v>45885.7304976852</v>
      </c>
      <c r="B3307" s="39"/>
      <c r="C3307" s="39"/>
      <c r="D3307" s="39"/>
      <c r="E3307" s="39" t="s">
        <v>20927</v>
      </c>
      <c r="F3307" s="41" t="s">
        <v>20928</v>
      </c>
      <c r="G3307" s="39">
        <v>1</v>
      </c>
      <c r="H3307" s="42">
        <v>35</v>
      </c>
      <c r="I3307" s="44">
        <f>VENTAS[[#This Row],[Cantidad]]*VENTAS[[#This Row],[Precio Venta]]</f>
        <v>35</v>
      </c>
      <c r="J3307" s="42">
        <f>IF(VENTAS[[#This Row],[Nombre del Gestor]]&gt;1,VENTAS[[#This Row],[Precio Venta]]*10%,0)</f>
        <v>0</v>
      </c>
      <c r="K3307" s="42">
        <f>IFERROR(VLOOKUP(VENTAS[[#This Row],[Código del producto Vendido]],STOCK[],13,FALSE),VENTAS[[#This Row],[Precio Venta]]*0.6)-VENTAS[[#This Row],[Comisión Unitaria 10%]]</f>
        <v>24.5</v>
      </c>
      <c r="L3307" s="42">
        <f>VENTAS[[#This Row],[Cantidad]]*(VENTAS[[#This Row],[Precio Venta]]-VENTAS[[#This Row],[Costo Unitario SIN Comision]]-VENTAS[[#This Row],[Comisión Unitaria 10%]]-0.01*VENTAS[[#This Row],[Precio Venta]])</f>
        <v>10.15</v>
      </c>
      <c r="M3307" s="46"/>
      <c r="N3307" s="47" t="s">
        <v>29216</v>
      </c>
    </row>
    <row r="3308" ht="34" customHeight="1" spans="1:14">
      <c r="A3308" s="38">
        <v>45885.7304976852</v>
      </c>
      <c r="B3308" s="39"/>
      <c r="C3308" s="39"/>
      <c r="D3308" s="39"/>
      <c r="E3308" s="39" t="s">
        <v>29217</v>
      </c>
      <c r="F3308" s="41" t="s">
        <v>29218</v>
      </c>
      <c r="G3308" s="39">
        <v>1</v>
      </c>
      <c r="H3308" s="42">
        <v>35</v>
      </c>
      <c r="I3308" s="44">
        <f>VENTAS[[#This Row],[Cantidad]]*VENTAS[[#This Row],[Precio Venta]]</f>
        <v>35</v>
      </c>
      <c r="J3308" s="42">
        <f>IF(VENTAS[[#This Row],[Nombre del Gestor]]&gt;1,VENTAS[[#This Row],[Precio Venta]]*10%,0)</f>
        <v>0</v>
      </c>
      <c r="K3308" s="42">
        <f>IFERROR(VLOOKUP(VENTAS[[#This Row],[Código del producto Vendido]],STOCK[],13,FALSE),VENTAS[[#This Row],[Precio Venta]]*0.6)-VENTAS[[#This Row],[Comisión Unitaria 10%]]</f>
        <v>21</v>
      </c>
      <c r="L3308" s="42">
        <f>VENTAS[[#This Row],[Cantidad]]*(VENTAS[[#This Row],[Precio Venta]]-VENTAS[[#This Row],[Costo Unitario SIN Comision]]-VENTAS[[#This Row],[Comisión Unitaria 10%]]-0.01*VENTAS[[#This Row],[Precio Venta]])</f>
        <v>13.65</v>
      </c>
      <c r="M3308" s="46"/>
      <c r="N3308" s="47" t="s">
        <v>29219</v>
      </c>
    </row>
    <row r="3309" ht="17" customHeight="1" spans="1:14">
      <c r="A3309" s="38">
        <v>45885.7304976852</v>
      </c>
      <c r="B3309" s="39"/>
      <c r="C3309" s="39"/>
      <c r="D3309" s="39"/>
      <c r="E3309" s="39" t="s">
        <v>27155</v>
      </c>
      <c r="F3309" s="41" t="s">
        <v>29220</v>
      </c>
      <c r="G3309" s="39">
        <v>1</v>
      </c>
      <c r="H3309" s="42">
        <v>40</v>
      </c>
      <c r="I3309" s="44">
        <f>VENTAS[[#This Row],[Cantidad]]*VENTAS[[#This Row],[Precio Venta]]</f>
        <v>40</v>
      </c>
      <c r="J3309" s="42">
        <f>IF(VENTAS[[#This Row],[Nombre del Gestor]]&gt;1,VENTAS[[#This Row],[Precio Venta]]*10%,0)</f>
        <v>0</v>
      </c>
      <c r="K3309" s="42">
        <f>IFERROR(VLOOKUP(VENTAS[[#This Row],[Código del producto Vendido]],STOCK[],13,FALSE),VENTAS[[#This Row],[Precio Venta]]*0.6)-VENTAS[[#This Row],[Comisión Unitaria 10%]]</f>
        <v>24</v>
      </c>
      <c r="L3309" s="42">
        <f>VENTAS[[#This Row],[Cantidad]]*(VENTAS[[#This Row],[Precio Venta]]-VENTAS[[#This Row],[Costo Unitario SIN Comision]]-VENTAS[[#This Row],[Comisión Unitaria 10%]]-0.01*VENTAS[[#This Row],[Precio Venta]])</f>
        <v>15.6</v>
      </c>
      <c r="M3309" s="46"/>
      <c r="N3309" s="47" t="s">
        <v>29221</v>
      </c>
    </row>
    <row r="3310" ht="34" customHeight="1" spans="1:14">
      <c r="A3310" s="38">
        <v>45885.7718518519</v>
      </c>
      <c r="B3310" s="39"/>
      <c r="C3310" s="39"/>
      <c r="D3310" s="39" t="s">
        <v>26610</v>
      </c>
      <c r="E3310" s="39" t="s">
        <v>18134</v>
      </c>
      <c r="F3310" s="41" t="s">
        <v>18135</v>
      </c>
      <c r="G3310" s="39">
        <v>1</v>
      </c>
      <c r="H3310" s="42">
        <v>30</v>
      </c>
      <c r="I3310" s="44">
        <f>VENTAS[[#This Row],[Cantidad]]*VENTAS[[#This Row],[Precio Venta]]</f>
        <v>30</v>
      </c>
      <c r="J3310" s="42">
        <f>IF(VENTAS[[#This Row],[Nombre del Gestor]]&gt;1,VENTAS[[#This Row],[Precio Venta]]*10%,0)</f>
        <v>3</v>
      </c>
      <c r="K3310" s="42">
        <f>IFERROR(VLOOKUP(VENTAS[[#This Row],[Código del producto Vendido]],STOCK[],13,FALSE),VENTAS[[#This Row],[Precio Venta]]*0.6)-VENTAS[[#This Row],[Comisión Unitaria 10%]]</f>
        <v>12</v>
      </c>
      <c r="L3310" s="42">
        <f>VENTAS[[#This Row],[Cantidad]]*(VENTAS[[#This Row],[Precio Venta]]-VENTAS[[#This Row],[Costo Unitario SIN Comision]]-VENTAS[[#This Row],[Comisión Unitaria 10%]]-0.01*VENTAS[[#This Row],[Precio Venta]])</f>
        <v>14.7</v>
      </c>
      <c r="M3310" s="46"/>
      <c r="N3310" s="47" t="s">
        <v>29222</v>
      </c>
    </row>
    <row r="3311" ht="17" customHeight="1" spans="1:14">
      <c r="A3311" s="38">
        <v>45885.7718518519</v>
      </c>
      <c r="B3311" s="39"/>
      <c r="C3311" s="39"/>
      <c r="D3311" s="39" t="s">
        <v>26610</v>
      </c>
      <c r="E3311" s="39" t="s">
        <v>20596</v>
      </c>
      <c r="F3311" s="41" t="s">
        <v>20597</v>
      </c>
      <c r="G3311" s="39">
        <v>1</v>
      </c>
      <c r="H3311" s="42">
        <v>25</v>
      </c>
      <c r="I3311" s="44">
        <f>VENTAS[[#This Row],[Cantidad]]*VENTAS[[#This Row],[Precio Venta]]</f>
        <v>25</v>
      </c>
      <c r="J3311" s="42">
        <f>IF(VENTAS[[#This Row],[Nombre del Gestor]]&gt;1,VENTAS[[#This Row],[Precio Venta]]*10%,0)</f>
        <v>2.5</v>
      </c>
      <c r="K3311" s="42">
        <f>IFERROR(VLOOKUP(VENTAS[[#This Row],[Código del producto Vendido]],STOCK[],13,FALSE),VENTAS[[#This Row],[Precio Venta]]*0.6)-VENTAS[[#This Row],[Comisión Unitaria 10%]]</f>
        <v>12</v>
      </c>
      <c r="L3311" s="42">
        <f>VENTAS[[#This Row],[Cantidad]]*(VENTAS[[#This Row],[Precio Venta]]-VENTAS[[#This Row],[Costo Unitario SIN Comision]]-VENTAS[[#This Row],[Comisión Unitaria 10%]]-0.01*VENTAS[[#This Row],[Precio Venta]])</f>
        <v>10.25</v>
      </c>
      <c r="M3311" s="46"/>
      <c r="N3311" s="47" t="s">
        <v>29223</v>
      </c>
    </row>
    <row r="3312" ht="34" customHeight="1" spans="1:14">
      <c r="A3312" s="38">
        <v>45885.7718518519</v>
      </c>
      <c r="B3312" s="39"/>
      <c r="C3312" s="39"/>
      <c r="D3312" s="39" t="s">
        <v>26610</v>
      </c>
      <c r="E3312" s="39" t="s">
        <v>27247</v>
      </c>
      <c r="F3312" s="41" t="s">
        <v>29224</v>
      </c>
      <c r="G3312" s="39">
        <v>1</v>
      </c>
      <c r="H3312" s="42">
        <v>25</v>
      </c>
      <c r="I3312" s="44">
        <f>VENTAS[[#This Row],[Cantidad]]*VENTAS[[#This Row],[Precio Venta]]</f>
        <v>25</v>
      </c>
      <c r="J3312" s="42">
        <f>IF(VENTAS[[#This Row],[Nombre del Gestor]]&gt;1,VENTAS[[#This Row],[Precio Venta]]*10%,0)</f>
        <v>2.5</v>
      </c>
      <c r="K3312" s="42">
        <f>IFERROR(VLOOKUP(VENTAS[[#This Row],[Código del producto Vendido]],STOCK[],13,FALSE),VENTAS[[#This Row],[Precio Venta]]*0.6)-VENTAS[[#This Row],[Comisión Unitaria 10%]]</f>
        <v>12.5</v>
      </c>
      <c r="L3312" s="42">
        <f>VENTAS[[#This Row],[Cantidad]]*(VENTAS[[#This Row],[Precio Venta]]-VENTAS[[#This Row],[Costo Unitario SIN Comision]]-VENTAS[[#This Row],[Comisión Unitaria 10%]]-0.01*VENTAS[[#This Row],[Precio Venta]])</f>
        <v>9.75</v>
      </c>
      <c r="M3312" s="46"/>
      <c r="N3312" s="47" t="s">
        <v>29225</v>
      </c>
    </row>
    <row r="3313" ht="34" customHeight="1" spans="1:14">
      <c r="A3313" s="38">
        <v>45885.7718518519</v>
      </c>
      <c r="B3313" s="39"/>
      <c r="C3313" s="39"/>
      <c r="D3313" s="39" t="s">
        <v>26610</v>
      </c>
      <c r="E3313" s="39" t="s">
        <v>27027</v>
      </c>
      <c r="F3313" s="41" t="s">
        <v>29226</v>
      </c>
      <c r="G3313" s="39">
        <v>1</v>
      </c>
      <c r="H3313" s="42">
        <v>25</v>
      </c>
      <c r="I3313" s="44">
        <f>VENTAS[[#This Row],[Cantidad]]*VENTAS[[#This Row],[Precio Venta]]</f>
        <v>25</v>
      </c>
      <c r="J3313" s="42">
        <f>IF(VENTAS[[#This Row],[Nombre del Gestor]]&gt;1,VENTAS[[#This Row],[Precio Venta]]*10%,0)</f>
        <v>2.5</v>
      </c>
      <c r="K3313" s="42">
        <f>IFERROR(VLOOKUP(VENTAS[[#This Row],[Código del producto Vendido]],STOCK[],13,FALSE),VENTAS[[#This Row],[Precio Venta]]*0.6)-VENTAS[[#This Row],[Comisión Unitaria 10%]]</f>
        <v>12.5</v>
      </c>
      <c r="L3313" s="42">
        <f>VENTAS[[#This Row],[Cantidad]]*(VENTAS[[#This Row],[Precio Venta]]-VENTAS[[#This Row],[Costo Unitario SIN Comision]]-VENTAS[[#This Row],[Comisión Unitaria 10%]]-0.01*VENTAS[[#This Row],[Precio Venta]])</f>
        <v>9.75</v>
      </c>
      <c r="M3313" s="46"/>
      <c r="N3313" s="47" t="s">
        <v>29227</v>
      </c>
    </row>
    <row r="3314" ht="17" customHeight="1" spans="1:14">
      <c r="A3314" s="38">
        <v>45885.7718518519</v>
      </c>
      <c r="B3314" s="39"/>
      <c r="C3314" s="39"/>
      <c r="D3314" s="39" t="s">
        <v>26610</v>
      </c>
      <c r="E3314" s="39" t="s">
        <v>29228</v>
      </c>
      <c r="F3314" s="41" t="s">
        <v>29229</v>
      </c>
      <c r="G3314" s="39">
        <v>1</v>
      </c>
      <c r="H3314" s="42">
        <v>40</v>
      </c>
      <c r="I3314" s="44">
        <f>VENTAS[[#This Row],[Cantidad]]*VENTAS[[#This Row],[Precio Venta]]</f>
        <v>40</v>
      </c>
      <c r="J3314" s="42">
        <f>IF(VENTAS[[#This Row],[Nombre del Gestor]]&gt;1,VENTAS[[#This Row],[Precio Venta]]*10%,0)</f>
        <v>4</v>
      </c>
      <c r="K3314" s="42">
        <f>IFERROR(VLOOKUP(VENTAS[[#This Row],[Código del producto Vendido]],STOCK[],13,FALSE),VENTAS[[#This Row],[Precio Venta]]*0.6)-VENTAS[[#This Row],[Comisión Unitaria 10%]]</f>
        <v>20</v>
      </c>
      <c r="L3314" s="42">
        <f>VENTAS[[#This Row],[Cantidad]]*(VENTAS[[#This Row],[Precio Venta]]-VENTAS[[#This Row],[Costo Unitario SIN Comision]]-VENTAS[[#This Row],[Comisión Unitaria 10%]]-0.01*VENTAS[[#This Row],[Precio Venta]])</f>
        <v>15.6</v>
      </c>
      <c r="M3314" s="46"/>
      <c r="N3314" s="47" t="s">
        <v>29230</v>
      </c>
    </row>
    <row r="3315" ht="34" customHeight="1" spans="1:14">
      <c r="A3315" s="38">
        <v>45885.7718518519</v>
      </c>
      <c r="B3315" s="39"/>
      <c r="C3315" s="39"/>
      <c r="D3315" s="39" t="s">
        <v>26610</v>
      </c>
      <c r="E3315" s="39" t="s">
        <v>20558</v>
      </c>
      <c r="F3315" s="41" t="s">
        <v>29231</v>
      </c>
      <c r="G3315" s="39">
        <v>1</v>
      </c>
      <c r="H3315" s="42">
        <v>115</v>
      </c>
      <c r="I3315" s="44">
        <f>VENTAS[[#This Row],[Cantidad]]*VENTAS[[#This Row],[Precio Venta]]</f>
        <v>115</v>
      </c>
      <c r="J3315" s="42">
        <f>IF(VENTAS[[#This Row],[Nombre del Gestor]]&gt;1,VENTAS[[#This Row],[Precio Venta]]*10%,0)</f>
        <v>11.5</v>
      </c>
      <c r="K3315" s="42">
        <f>IFERROR(VLOOKUP(VENTAS[[#This Row],[Código del producto Vendido]],STOCK[],13,FALSE),VENTAS[[#This Row],[Precio Venta]]*0.6)-VENTAS[[#This Row],[Comisión Unitaria 10%]]</f>
        <v>95</v>
      </c>
      <c r="L3315" s="42">
        <f>VENTAS[[#This Row],[Cantidad]]*(VENTAS[[#This Row],[Precio Venta]]-VENTAS[[#This Row],[Costo Unitario SIN Comision]]-VENTAS[[#This Row],[Comisión Unitaria 10%]]-0.01*VENTAS[[#This Row],[Precio Venta]])</f>
        <v>7.35</v>
      </c>
      <c r="M3315" s="46"/>
      <c r="N3315" s="47" t="s">
        <v>29232</v>
      </c>
    </row>
    <row r="3316" ht="17" customHeight="1" spans="1:14">
      <c r="A3316" s="38">
        <v>45885.7718518519</v>
      </c>
      <c r="B3316" s="39"/>
      <c r="C3316" s="39"/>
      <c r="D3316" s="39" t="s">
        <v>26610</v>
      </c>
      <c r="E3316" s="39" t="s">
        <v>20896</v>
      </c>
      <c r="F3316" s="41" t="s">
        <v>20897</v>
      </c>
      <c r="G3316" s="39">
        <v>1</v>
      </c>
      <c r="H3316" s="42">
        <v>30</v>
      </c>
      <c r="I3316" s="44">
        <f>VENTAS[[#This Row],[Cantidad]]*VENTAS[[#This Row],[Precio Venta]]</f>
        <v>30</v>
      </c>
      <c r="J3316" s="42">
        <f>IF(VENTAS[[#This Row],[Nombre del Gestor]]&gt;1,VENTAS[[#This Row],[Precio Venta]]*10%,0)</f>
        <v>3</v>
      </c>
      <c r="K3316" s="42">
        <f>IFERROR(VLOOKUP(VENTAS[[#This Row],[Código del producto Vendido]],STOCK[],13,FALSE),VENTAS[[#This Row],[Precio Venta]]*0.6)-VENTAS[[#This Row],[Comisión Unitaria 10%]]</f>
        <v>14.95</v>
      </c>
      <c r="L3316" s="42">
        <f>VENTAS[[#This Row],[Cantidad]]*(VENTAS[[#This Row],[Precio Venta]]-VENTAS[[#This Row],[Costo Unitario SIN Comision]]-VENTAS[[#This Row],[Comisión Unitaria 10%]]-0.01*VENTAS[[#This Row],[Precio Venta]])</f>
        <v>11.75</v>
      </c>
      <c r="M3316" s="46"/>
      <c r="N3316" s="47" t="s">
        <v>29233</v>
      </c>
    </row>
    <row r="3317" ht="34" customHeight="1" spans="1:14">
      <c r="A3317" s="38">
        <v>45885.7741550926</v>
      </c>
      <c r="B3317" s="39"/>
      <c r="C3317" s="39"/>
      <c r="D3317" s="39" t="s">
        <v>24029</v>
      </c>
      <c r="E3317" s="39" t="s">
        <v>20952</v>
      </c>
      <c r="F3317" s="41" t="s">
        <v>20951</v>
      </c>
      <c r="G3317" s="39">
        <v>1</v>
      </c>
      <c r="H3317" s="42">
        <v>30</v>
      </c>
      <c r="I3317" s="44">
        <f>VENTAS[[#This Row],[Cantidad]]*VENTAS[[#This Row],[Precio Venta]]</f>
        <v>30</v>
      </c>
      <c r="J3317" s="42">
        <f>IF(VENTAS[[#This Row],[Nombre del Gestor]]&gt;1,VENTAS[[#This Row],[Precio Venta]]*10%,0)</f>
        <v>3</v>
      </c>
      <c r="K3317" s="42">
        <f>IFERROR(VLOOKUP(VENTAS[[#This Row],[Código del producto Vendido]],STOCK[],13,FALSE),VENTAS[[#This Row],[Precio Venta]]*0.6)-VENTAS[[#This Row],[Comisión Unitaria 10%]]</f>
        <v>16.95</v>
      </c>
      <c r="L3317" s="42">
        <f>VENTAS[[#This Row],[Cantidad]]*(VENTAS[[#This Row],[Precio Venta]]-VENTAS[[#This Row],[Costo Unitario SIN Comision]]-VENTAS[[#This Row],[Comisión Unitaria 10%]]-0.01*VENTAS[[#This Row],[Precio Venta]])</f>
        <v>9.75</v>
      </c>
      <c r="M3317" s="46"/>
      <c r="N3317" s="47" t="s">
        <v>29234</v>
      </c>
    </row>
    <row r="3318" ht="34" customHeight="1" spans="1:14">
      <c r="A3318" s="38">
        <v>45885.7748842593</v>
      </c>
      <c r="B3318" s="39"/>
      <c r="C3318" s="39"/>
      <c r="D3318" s="39"/>
      <c r="E3318" s="39" t="s">
        <v>20860</v>
      </c>
      <c r="F3318" s="41" t="s">
        <v>20859</v>
      </c>
      <c r="G3318" s="39">
        <v>1</v>
      </c>
      <c r="H3318" s="42">
        <v>35</v>
      </c>
      <c r="I3318" s="44">
        <f>VENTAS[[#This Row],[Cantidad]]*VENTAS[[#This Row],[Precio Venta]]</f>
        <v>35</v>
      </c>
      <c r="J3318" s="42">
        <f>IF(VENTAS[[#This Row],[Nombre del Gestor]]&gt;1,VENTAS[[#This Row],[Precio Venta]]*10%,0)</f>
        <v>0</v>
      </c>
      <c r="K3318" s="42">
        <f>IFERROR(VLOOKUP(VENTAS[[#This Row],[Código del producto Vendido]],STOCK[],13,FALSE),VENTAS[[#This Row],[Precio Venta]]*0.6)-VENTAS[[#This Row],[Comisión Unitaria 10%]]</f>
        <v>24.44</v>
      </c>
      <c r="L3318" s="42">
        <f>VENTAS[[#This Row],[Cantidad]]*(VENTAS[[#This Row],[Precio Venta]]-VENTAS[[#This Row],[Costo Unitario SIN Comision]]-VENTAS[[#This Row],[Comisión Unitaria 10%]]-0.01*VENTAS[[#This Row],[Precio Venta]])</f>
        <v>10.21</v>
      </c>
      <c r="M3318" s="46"/>
      <c r="N3318" s="47" t="s">
        <v>29235</v>
      </c>
    </row>
    <row r="3319" ht="17" customHeight="1" spans="1:14">
      <c r="A3319" s="38">
        <v>45885.7760532407</v>
      </c>
      <c r="B3319" s="39"/>
      <c r="C3319" s="39"/>
      <c r="D3319" s="39" t="s">
        <v>26679</v>
      </c>
      <c r="E3319" s="39" t="s">
        <v>29236</v>
      </c>
      <c r="F3319" s="41" t="s">
        <v>29237</v>
      </c>
      <c r="G3319" s="39">
        <v>1</v>
      </c>
      <c r="H3319" s="42">
        <v>30</v>
      </c>
      <c r="I3319" s="44">
        <f>VENTAS[[#This Row],[Cantidad]]*VENTAS[[#This Row],[Precio Venta]]</f>
        <v>30</v>
      </c>
      <c r="J3319" s="42">
        <f>IF(VENTAS[[#This Row],[Nombre del Gestor]]&gt;1,VENTAS[[#This Row],[Precio Venta]]*10%,0)</f>
        <v>3</v>
      </c>
      <c r="K3319" s="42">
        <f>IFERROR(VLOOKUP(VENTAS[[#This Row],[Código del producto Vendido]],STOCK[],13,FALSE),VENTAS[[#This Row],[Precio Venta]]*0.6)-VENTAS[[#This Row],[Comisión Unitaria 10%]]</f>
        <v>15</v>
      </c>
      <c r="L3319" s="42">
        <f>VENTAS[[#This Row],[Cantidad]]*(VENTAS[[#This Row],[Precio Venta]]-VENTAS[[#This Row],[Costo Unitario SIN Comision]]-VENTAS[[#This Row],[Comisión Unitaria 10%]]-0.01*VENTAS[[#This Row],[Precio Venta]])</f>
        <v>11.7</v>
      </c>
      <c r="M3319" s="46"/>
      <c r="N3319" s="47" t="s">
        <v>29238</v>
      </c>
    </row>
    <row r="3320" ht="34" customHeight="1" spans="1:14">
      <c r="A3320" s="38">
        <v>45885.7760532407</v>
      </c>
      <c r="B3320" s="39"/>
      <c r="C3320" s="39"/>
      <c r="D3320" s="39" t="s">
        <v>26679</v>
      </c>
      <c r="E3320" s="39" t="s">
        <v>29239</v>
      </c>
      <c r="F3320" s="41" t="s">
        <v>21821</v>
      </c>
      <c r="G3320" s="39">
        <v>1</v>
      </c>
      <c r="H3320" s="42">
        <v>18</v>
      </c>
      <c r="I3320" s="44">
        <f>VENTAS[[#This Row],[Cantidad]]*VENTAS[[#This Row],[Precio Venta]]</f>
        <v>18</v>
      </c>
      <c r="J3320" s="42">
        <f>IF(VENTAS[[#This Row],[Nombre del Gestor]]&gt;1,VENTAS[[#This Row],[Precio Venta]]*10%,0)</f>
        <v>1.8</v>
      </c>
      <c r="K3320" s="42">
        <f>IFERROR(VLOOKUP(VENTAS[[#This Row],[Código del producto Vendido]],STOCK[],13,FALSE),VENTAS[[#This Row],[Precio Venta]]*0.6)-VENTAS[[#This Row],[Comisión Unitaria 10%]]</f>
        <v>9</v>
      </c>
      <c r="L3320" s="42">
        <f>VENTAS[[#This Row],[Cantidad]]*(VENTAS[[#This Row],[Precio Venta]]-VENTAS[[#This Row],[Costo Unitario SIN Comision]]-VENTAS[[#This Row],[Comisión Unitaria 10%]]-0.01*VENTAS[[#This Row],[Precio Venta]])</f>
        <v>7.02</v>
      </c>
      <c r="M3320" s="46"/>
      <c r="N3320" s="47" t="s">
        <v>29240</v>
      </c>
    </row>
    <row r="3321" ht="17" customHeight="1" spans="1:14">
      <c r="A3321" s="38">
        <v>45886.6111111111</v>
      </c>
      <c r="B3321" s="39"/>
      <c r="C3321" s="39"/>
      <c r="D3321" s="39"/>
      <c r="E3321" s="39" t="s">
        <v>20846</v>
      </c>
      <c r="F3321" s="41" t="s">
        <v>20843</v>
      </c>
      <c r="G3321" s="39">
        <v>1</v>
      </c>
      <c r="H3321" s="42">
        <v>40</v>
      </c>
      <c r="I3321" s="44">
        <f>VENTAS[[#This Row],[Cantidad]]*VENTAS[[#This Row],[Precio Venta]]</f>
        <v>40</v>
      </c>
      <c r="J3321" s="42">
        <f>IF(VENTAS[[#This Row],[Nombre del Gestor]]&gt;1,VENTAS[[#This Row],[Precio Venta]]*10%,0)</f>
        <v>0</v>
      </c>
      <c r="K3321" s="42">
        <f>IFERROR(VLOOKUP(VENTAS[[#This Row],[Código del producto Vendido]],STOCK[],13,FALSE),VENTAS[[#This Row],[Precio Venta]]*0.6)-VENTAS[[#This Row],[Comisión Unitaria 10%]]</f>
        <v>29.5</v>
      </c>
      <c r="L3321" s="42">
        <f>VENTAS[[#This Row],[Cantidad]]*(VENTAS[[#This Row],[Precio Venta]]-VENTAS[[#This Row],[Costo Unitario SIN Comision]]-VENTAS[[#This Row],[Comisión Unitaria 10%]]-0.01*VENTAS[[#This Row],[Precio Venta]])</f>
        <v>10.1</v>
      </c>
      <c r="M3321" s="46"/>
      <c r="N3321" s="47" t="s">
        <v>29241</v>
      </c>
    </row>
    <row r="3322" ht="34" customHeight="1" spans="1:14">
      <c r="A3322" s="38">
        <v>45886.7243171296</v>
      </c>
      <c r="B3322" s="39"/>
      <c r="C3322" s="39"/>
      <c r="D3322" s="39" t="s">
        <v>29242</v>
      </c>
      <c r="E3322" s="39" t="s">
        <v>20762</v>
      </c>
      <c r="F3322" s="41" t="s">
        <v>20763</v>
      </c>
      <c r="G3322" s="39">
        <v>1</v>
      </c>
      <c r="H3322" s="42">
        <v>50</v>
      </c>
      <c r="I3322" s="44">
        <f>VENTAS[[#This Row],[Cantidad]]*VENTAS[[#This Row],[Precio Venta]]</f>
        <v>50</v>
      </c>
      <c r="J3322" s="42">
        <f>IF(VENTAS[[#This Row],[Nombre del Gestor]]&gt;1,VENTAS[[#This Row],[Precio Venta]]*10%,0)</f>
        <v>5</v>
      </c>
      <c r="K3322" s="42">
        <f>IFERROR(VLOOKUP(VENTAS[[#This Row],[Código del producto Vendido]],STOCK[],13,FALSE),VENTAS[[#This Row],[Precio Venta]]*0.6)-VENTAS[[#This Row],[Comisión Unitaria 10%]]</f>
        <v>20.99</v>
      </c>
      <c r="L3322" s="42">
        <f>VENTAS[[#This Row],[Cantidad]]*(VENTAS[[#This Row],[Precio Venta]]-VENTAS[[#This Row],[Costo Unitario SIN Comision]]-VENTAS[[#This Row],[Comisión Unitaria 10%]]-0.01*VENTAS[[#This Row],[Precio Venta]])</f>
        <v>23.51</v>
      </c>
      <c r="M3322" s="46"/>
      <c r="N3322" s="47" t="s">
        <v>29243</v>
      </c>
    </row>
    <row r="3323" ht="34" customHeight="1" spans="1:14">
      <c r="A3323" s="38">
        <v>45887.4742592593</v>
      </c>
      <c r="B3323" s="39"/>
      <c r="C3323" s="39"/>
      <c r="D3323" s="39" t="s">
        <v>25960</v>
      </c>
      <c r="E3323" s="39" t="s">
        <v>27641</v>
      </c>
      <c r="F3323" s="41" t="s">
        <v>29244</v>
      </c>
      <c r="G3323" s="39">
        <v>1</v>
      </c>
      <c r="H3323" s="42">
        <v>18</v>
      </c>
      <c r="I3323" s="44">
        <f>VENTAS[[#This Row],[Cantidad]]*VENTAS[[#This Row],[Precio Venta]]</f>
        <v>18</v>
      </c>
      <c r="J3323" s="42">
        <f>IF(VENTAS[[#This Row],[Nombre del Gestor]]&gt;1,VENTAS[[#This Row],[Precio Venta]]*10%,0)</f>
        <v>1.8</v>
      </c>
      <c r="K3323" s="42">
        <f>IFERROR(VLOOKUP(VENTAS[[#This Row],[Código del producto Vendido]],STOCK[],13,FALSE),VENTAS[[#This Row],[Precio Venta]]*0.6)-VENTAS[[#This Row],[Comisión Unitaria 10%]]</f>
        <v>9</v>
      </c>
      <c r="L3323" s="42">
        <f>VENTAS[[#This Row],[Cantidad]]*(VENTAS[[#This Row],[Precio Venta]]-VENTAS[[#This Row],[Costo Unitario SIN Comision]]-VENTAS[[#This Row],[Comisión Unitaria 10%]]-0.01*VENTAS[[#This Row],[Precio Venta]])</f>
        <v>7.02</v>
      </c>
      <c r="M3323" s="46"/>
      <c r="N3323" s="47" t="s">
        <v>29245</v>
      </c>
    </row>
    <row r="3324" ht="17" customHeight="1" spans="1:14">
      <c r="A3324" s="38">
        <v>45887.681087963</v>
      </c>
      <c r="B3324" s="39"/>
      <c r="C3324" s="39"/>
      <c r="D3324" s="39" t="s">
        <v>25960</v>
      </c>
      <c r="E3324" s="39" t="s">
        <v>20770</v>
      </c>
      <c r="F3324" s="41" t="s">
        <v>21314</v>
      </c>
      <c r="G3324" s="39">
        <v>1</v>
      </c>
      <c r="H3324" s="42">
        <v>35</v>
      </c>
      <c r="I3324" s="44">
        <f>VENTAS[[#This Row],[Cantidad]]*VENTAS[[#This Row],[Precio Venta]]</f>
        <v>35</v>
      </c>
      <c r="J3324" s="42">
        <f>IF(VENTAS[[#This Row],[Nombre del Gestor]]&gt;1,VENTAS[[#This Row],[Precio Venta]]*10%,0)</f>
        <v>3.5</v>
      </c>
      <c r="K3324" s="42">
        <f>IFERROR(VLOOKUP(VENTAS[[#This Row],[Código del producto Vendido]],STOCK[],13,FALSE),VENTAS[[#This Row],[Precio Venta]]*0.6)-VENTAS[[#This Row],[Comisión Unitaria 10%]]</f>
        <v>18.97</v>
      </c>
      <c r="L3324" s="42">
        <f>VENTAS[[#This Row],[Cantidad]]*(VENTAS[[#This Row],[Precio Venta]]-VENTAS[[#This Row],[Costo Unitario SIN Comision]]-VENTAS[[#This Row],[Comisión Unitaria 10%]]-0.01*VENTAS[[#This Row],[Precio Venta]])</f>
        <v>12.18</v>
      </c>
      <c r="M3324" s="46"/>
      <c r="N3324" s="47" t="s">
        <v>29246</v>
      </c>
    </row>
    <row r="3325" ht="34" customHeight="1" spans="1:14">
      <c r="A3325" s="38">
        <v>45887.7059953704</v>
      </c>
      <c r="B3325" s="39"/>
      <c r="C3325" s="39"/>
      <c r="D3325" s="39"/>
      <c r="E3325" s="39" t="s">
        <v>20601</v>
      </c>
      <c r="F3325" s="41" t="s">
        <v>20602</v>
      </c>
      <c r="G3325" s="39">
        <v>1</v>
      </c>
      <c r="H3325" s="42">
        <v>40</v>
      </c>
      <c r="I3325" s="44">
        <f>VENTAS[[#This Row],[Cantidad]]*VENTAS[[#This Row],[Precio Venta]]</f>
        <v>40</v>
      </c>
      <c r="J3325" s="42">
        <f>IF(VENTAS[[#This Row],[Nombre del Gestor]]&gt;1,VENTAS[[#This Row],[Precio Venta]]*10%,0)</f>
        <v>0</v>
      </c>
      <c r="K3325" s="42">
        <f>IFERROR(VLOOKUP(VENTAS[[#This Row],[Código del producto Vendido]],STOCK[],13,FALSE),VENTAS[[#This Row],[Precio Venta]]*0.6)-VENTAS[[#This Row],[Comisión Unitaria 10%]]</f>
        <v>16</v>
      </c>
      <c r="L3325" s="42">
        <f>VENTAS[[#This Row],[Cantidad]]*(VENTAS[[#This Row],[Precio Venta]]-VENTAS[[#This Row],[Costo Unitario SIN Comision]]-VENTAS[[#This Row],[Comisión Unitaria 10%]]-0.01*VENTAS[[#This Row],[Precio Venta]])</f>
        <v>23.6</v>
      </c>
      <c r="M3325" s="46"/>
      <c r="N3325" s="47" t="s">
        <v>29247</v>
      </c>
    </row>
    <row r="3326" ht="17" customHeight="1" spans="1:14">
      <c r="A3326" s="38">
        <v>45887.7059953704</v>
      </c>
      <c r="B3326" s="39"/>
      <c r="C3326" s="39"/>
      <c r="D3326" s="39"/>
      <c r="E3326" s="39" t="s">
        <v>20671</v>
      </c>
      <c r="F3326" s="41" t="s">
        <v>20670</v>
      </c>
      <c r="G3326" s="39">
        <v>1</v>
      </c>
      <c r="H3326" s="42">
        <v>25</v>
      </c>
      <c r="I3326" s="44">
        <f>VENTAS[[#This Row],[Cantidad]]*VENTAS[[#This Row],[Precio Venta]]</f>
        <v>25</v>
      </c>
      <c r="J3326" s="42">
        <f>IF(VENTAS[[#This Row],[Nombre del Gestor]]&gt;1,VENTAS[[#This Row],[Precio Venta]]*10%,0)</f>
        <v>0</v>
      </c>
      <c r="K3326" s="42">
        <f>IFERROR(VLOOKUP(VENTAS[[#This Row],[Código del producto Vendido]],STOCK[],13,FALSE),VENTAS[[#This Row],[Precio Venta]]*0.6)-VENTAS[[#This Row],[Comisión Unitaria 10%]]</f>
        <v>9.5</v>
      </c>
      <c r="L3326" s="42">
        <f>VENTAS[[#This Row],[Cantidad]]*(VENTAS[[#This Row],[Precio Venta]]-VENTAS[[#This Row],[Costo Unitario SIN Comision]]-VENTAS[[#This Row],[Comisión Unitaria 10%]]-0.01*VENTAS[[#This Row],[Precio Venta]])</f>
        <v>15.25</v>
      </c>
      <c r="M3326" s="46"/>
      <c r="N3326" s="47" t="s">
        <v>29248</v>
      </c>
    </row>
    <row r="3327" ht="34" customHeight="1" spans="1:14">
      <c r="A3327" s="38">
        <v>45887.7173842593</v>
      </c>
      <c r="B3327" s="39"/>
      <c r="C3327" s="39"/>
      <c r="D3327" s="39" t="s">
        <v>25960</v>
      </c>
      <c r="E3327" s="39" t="s">
        <v>29249</v>
      </c>
      <c r="F3327" s="41" t="s">
        <v>22364</v>
      </c>
      <c r="G3327" s="39">
        <v>1</v>
      </c>
      <c r="H3327" s="42">
        <v>35</v>
      </c>
      <c r="I3327" s="44">
        <f>VENTAS[[#This Row],[Cantidad]]*VENTAS[[#This Row],[Precio Venta]]</f>
        <v>35</v>
      </c>
      <c r="J3327" s="42">
        <f>IF(VENTAS[[#This Row],[Nombre del Gestor]]&gt;1,VENTAS[[#This Row],[Precio Venta]]*10%,0)</f>
        <v>3.5</v>
      </c>
      <c r="K3327" s="42">
        <f>IFERROR(VLOOKUP(VENTAS[[#This Row],[Código del producto Vendido]],STOCK[],13,FALSE),VENTAS[[#This Row],[Precio Venta]]*0.6)-VENTAS[[#This Row],[Comisión Unitaria 10%]]</f>
        <v>17.5</v>
      </c>
      <c r="L3327" s="42">
        <f>VENTAS[[#This Row],[Cantidad]]*(VENTAS[[#This Row],[Precio Venta]]-VENTAS[[#This Row],[Costo Unitario SIN Comision]]-VENTAS[[#This Row],[Comisión Unitaria 10%]]-0.01*VENTAS[[#This Row],[Precio Venta]])</f>
        <v>13.65</v>
      </c>
      <c r="M3327" s="46"/>
      <c r="N3327" s="47" t="s">
        <v>29250</v>
      </c>
    </row>
    <row r="3328" ht="34" customHeight="1" spans="1:14">
      <c r="A3328" s="38">
        <v>45887.7173842593</v>
      </c>
      <c r="B3328" s="39"/>
      <c r="C3328" s="39"/>
      <c r="D3328" s="39" t="s">
        <v>25960</v>
      </c>
      <c r="E3328" s="39" t="s">
        <v>29251</v>
      </c>
      <c r="F3328" s="41" t="s">
        <v>21272</v>
      </c>
      <c r="G3328" s="39">
        <v>1</v>
      </c>
      <c r="H3328" s="42">
        <v>22</v>
      </c>
      <c r="I3328" s="44">
        <f>VENTAS[[#This Row],[Cantidad]]*VENTAS[[#This Row],[Precio Venta]]</f>
        <v>22</v>
      </c>
      <c r="J3328" s="42">
        <f>IF(VENTAS[[#This Row],[Nombre del Gestor]]&gt;1,VENTAS[[#This Row],[Precio Venta]]*10%,0)</f>
        <v>2.2</v>
      </c>
      <c r="K3328" s="42">
        <f>IFERROR(VLOOKUP(VENTAS[[#This Row],[Código del producto Vendido]],STOCK[],13,FALSE),VENTAS[[#This Row],[Precio Venta]]*0.6)-VENTAS[[#This Row],[Comisión Unitaria 10%]]</f>
        <v>11</v>
      </c>
      <c r="L3328" s="42">
        <f>VENTAS[[#This Row],[Cantidad]]*(VENTAS[[#This Row],[Precio Venta]]-VENTAS[[#This Row],[Costo Unitario SIN Comision]]-VENTAS[[#This Row],[Comisión Unitaria 10%]]-0.01*VENTAS[[#This Row],[Precio Venta]])</f>
        <v>8.58</v>
      </c>
      <c r="M3328" s="46"/>
      <c r="N3328" s="47" t="s">
        <v>29252</v>
      </c>
    </row>
    <row r="3329" ht="17" customHeight="1" spans="1:14">
      <c r="A3329" s="38">
        <v>45887.7173842593</v>
      </c>
      <c r="B3329" s="39"/>
      <c r="C3329" s="39"/>
      <c r="D3329" s="39" t="s">
        <v>25960</v>
      </c>
      <c r="E3329" s="39" t="s">
        <v>29253</v>
      </c>
      <c r="F3329" s="41" t="s">
        <v>28349</v>
      </c>
      <c r="G3329" s="39">
        <v>1</v>
      </c>
      <c r="H3329" s="42">
        <v>28</v>
      </c>
      <c r="I3329" s="44">
        <f>VENTAS[[#This Row],[Cantidad]]*VENTAS[[#This Row],[Precio Venta]]</f>
        <v>28</v>
      </c>
      <c r="J3329" s="42">
        <f>IF(VENTAS[[#This Row],[Nombre del Gestor]]&gt;1,VENTAS[[#This Row],[Precio Venta]]*10%,0)</f>
        <v>2.8</v>
      </c>
      <c r="K3329" s="42">
        <f>IFERROR(VLOOKUP(VENTAS[[#This Row],[Código del producto Vendido]],STOCK[],13,FALSE),VENTAS[[#This Row],[Precio Venta]]*0.6)-VENTAS[[#This Row],[Comisión Unitaria 10%]]</f>
        <v>14</v>
      </c>
      <c r="L3329" s="42">
        <f>VENTAS[[#This Row],[Cantidad]]*(VENTAS[[#This Row],[Precio Venta]]-VENTAS[[#This Row],[Costo Unitario SIN Comision]]-VENTAS[[#This Row],[Comisión Unitaria 10%]]-0.01*VENTAS[[#This Row],[Precio Venta]])</f>
        <v>10.92</v>
      </c>
      <c r="M3329" s="46"/>
      <c r="N3329" s="47" t="s">
        <v>29254</v>
      </c>
    </row>
    <row r="3330" ht="34" customHeight="1" spans="1:14">
      <c r="A3330" s="38">
        <v>45887.7173842593</v>
      </c>
      <c r="B3330" s="39"/>
      <c r="C3330" s="39"/>
      <c r="D3330" s="39" t="s">
        <v>25960</v>
      </c>
      <c r="E3330" s="39" t="s">
        <v>20955</v>
      </c>
      <c r="F3330" s="41" t="s">
        <v>20956</v>
      </c>
      <c r="G3330" s="39">
        <v>1</v>
      </c>
      <c r="H3330" s="42">
        <v>30</v>
      </c>
      <c r="I3330" s="44">
        <f>VENTAS[[#This Row],[Cantidad]]*VENTAS[[#This Row],[Precio Venta]]</f>
        <v>30</v>
      </c>
      <c r="J3330" s="42">
        <f>IF(VENTAS[[#This Row],[Nombre del Gestor]]&gt;1,VENTAS[[#This Row],[Precio Venta]]*10%,0)</f>
        <v>3</v>
      </c>
      <c r="K3330" s="42">
        <f>IFERROR(VLOOKUP(VENTAS[[#This Row],[Código del producto Vendido]],STOCK[],13,FALSE),VENTAS[[#This Row],[Precio Venta]]*0.6)-VENTAS[[#This Row],[Comisión Unitaria 10%]]</f>
        <v>11.97</v>
      </c>
      <c r="L3330" s="42">
        <f>VENTAS[[#This Row],[Cantidad]]*(VENTAS[[#This Row],[Precio Venta]]-VENTAS[[#This Row],[Costo Unitario SIN Comision]]-VENTAS[[#This Row],[Comisión Unitaria 10%]]-0.01*VENTAS[[#This Row],[Precio Venta]])</f>
        <v>14.73</v>
      </c>
      <c r="M3330" s="46"/>
      <c r="N3330" s="47" t="s">
        <v>29255</v>
      </c>
    </row>
    <row r="3331" ht="17" customHeight="1" spans="1:14">
      <c r="A3331" s="38">
        <v>45887.7173842593</v>
      </c>
      <c r="B3331" s="39"/>
      <c r="C3331" s="39"/>
      <c r="D3331" s="39" t="s">
        <v>25960</v>
      </c>
      <c r="E3331" s="39" t="s">
        <v>20611</v>
      </c>
      <c r="F3331" s="41" t="s">
        <v>20612</v>
      </c>
      <c r="G3331" s="39">
        <v>1</v>
      </c>
      <c r="H3331" s="42">
        <v>18</v>
      </c>
      <c r="I3331" s="44">
        <f>VENTAS[[#This Row],[Cantidad]]*VENTAS[[#This Row],[Precio Venta]]</f>
        <v>18</v>
      </c>
      <c r="J3331" s="42">
        <f>IF(VENTAS[[#This Row],[Nombre del Gestor]]&gt;1,VENTAS[[#This Row],[Precio Venta]]*10%,0)</f>
        <v>1.8</v>
      </c>
      <c r="K3331" s="42">
        <f>IFERROR(VLOOKUP(VENTAS[[#This Row],[Código del producto Vendido]],STOCK[],13,FALSE),VENTAS[[#This Row],[Precio Venta]]*0.6)-VENTAS[[#This Row],[Comisión Unitaria 10%]]</f>
        <v>12</v>
      </c>
      <c r="L3331" s="42">
        <f>VENTAS[[#This Row],[Cantidad]]*(VENTAS[[#This Row],[Precio Venta]]-VENTAS[[#This Row],[Costo Unitario SIN Comision]]-VENTAS[[#This Row],[Comisión Unitaria 10%]]-0.01*VENTAS[[#This Row],[Precio Venta]])</f>
        <v>4.02</v>
      </c>
      <c r="M3331" s="46"/>
      <c r="N3331" s="47" t="s">
        <v>29256</v>
      </c>
    </row>
    <row r="3332" ht="34" customHeight="1" spans="1:14">
      <c r="A3332" s="38">
        <v>45887.7180439815</v>
      </c>
      <c r="B3332" s="39"/>
      <c r="C3332" s="39"/>
      <c r="D3332" s="39" t="s">
        <v>23671</v>
      </c>
      <c r="E3332" s="39" t="s">
        <v>20785</v>
      </c>
      <c r="F3332" s="41" t="s">
        <v>20783</v>
      </c>
      <c r="G3332" s="39">
        <v>1</v>
      </c>
      <c r="H3332" s="42">
        <v>30</v>
      </c>
      <c r="I3332" s="44">
        <f>VENTAS[[#This Row],[Cantidad]]*VENTAS[[#This Row],[Precio Venta]]</f>
        <v>30</v>
      </c>
      <c r="J3332" s="42">
        <f>IF(VENTAS[[#This Row],[Nombre del Gestor]]&gt;1,VENTAS[[#This Row],[Precio Venta]]*10%,0)</f>
        <v>3</v>
      </c>
      <c r="K3332" s="42">
        <f>IFERROR(VLOOKUP(VENTAS[[#This Row],[Código del producto Vendido]],STOCK[],13,FALSE),VENTAS[[#This Row],[Precio Venta]]*0.6)-VENTAS[[#This Row],[Comisión Unitaria 10%]]</f>
        <v>17.79</v>
      </c>
      <c r="L3332" s="42">
        <f>VENTAS[[#This Row],[Cantidad]]*(VENTAS[[#This Row],[Precio Venta]]-VENTAS[[#This Row],[Costo Unitario SIN Comision]]-VENTAS[[#This Row],[Comisión Unitaria 10%]]-0.01*VENTAS[[#This Row],[Precio Venta]])</f>
        <v>8.91</v>
      </c>
      <c r="M3332" s="46"/>
      <c r="N3332" s="47" t="s">
        <v>29257</v>
      </c>
    </row>
    <row r="3333" ht="34" customHeight="1" spans="1:14">
      <c r="A3333" s="38">
        <v>45888.4593634259</v>
      </c>
      <c r="B3333" s="39"/>
      <c r="C3333" s="39"/>
      <c r="D3333" s="39" t="s">
        <v>25960</v>
      </c>
      <c r="E3333" s="39" t="s">
        <v>29258</v>
      </c>
      <c r="F3333" s="41" t="s">
        <v>28814</v>
      </c>
      <c r="G3333" s="39">
        <v>1</v>
      </c>
      <c r="H3333" s="42">
        <v>18</v>
      </c>
      <c r="I3333" s="44">
        <f>VENTAS[[#This Row],[Cantidad]]*VENTAS[[#This Row],[Precio Venta]]</f>
        <v>18</v>
      </c>
      <c r="J3333" s="42">
        <f>IF(VENTAS[[#This Row],[Nombre del Gestor]]&gt;1,VENTAS[[#This Row],[Precio Venta]]*10%,0)</f>
        <v>1.8</v>
      </c>
      <c r="K3333" s="42">
        <f>IFERROR(VLOOKUP(VENTAS[[#This Row],[Código del producto Vendido]],STOCK[],13,FALSE),VENTAS[[#This Row],[Precio Venta]]*0.6)-VENTAS[[#This Row],[Comisión Unitaria 10%]]</f>
        <v>9</v>
      </c>
      <c r="L3333" s="42">
        <f>VENTAS[[#This Row],[Cantidad]]*(VENTAS[[#This Row],[Precio Venta]]-VENTAS[[#This Row],[Costo Unitario SIN Comision]]-VENTAS[[#This Row],[Comisión Unitaria 10%]]-0.01*VENTAS[[#This Row],[Precio Venta]])</f>
        <v>7.02</v>
      </c>
      <c r="M3333" s="46"/>
      <c r="N3333" s="47" t="s">
        <v>29259</v>
      </c>
    </row>
    <row r="3334" ht="17" customHeight="1" spans="1:14">
      <c r="A3334" s="38">
        <v>45888.4593634259</v>
      </c>
      <c r="B3334" s="39"/>
      <c r="C3334" s="39"/>
      <c r="D3334" s="39" t="s">
        <v>25960</v>
      </c>
      <c r="E3334" s="39" t="s">
        <v>29260</v>
      </c>
      <c r="F3334" s="41" t="s">
        <v>29261</v>
      </c>
      <c r="G3334" s="39">
        <v>1</v>
      </c>
      <c r="H3334" s="42">
        <v>25</v>
      </c>
      <c r="I3334" s="44">
        <f>VENTAS[[#This Row],[Cantidad]]*VENTAS[[#This Row],[Precio Venta]]</f>
        <v>25</v>
      </c>
      <c r="J3334" s="42">
        <f>IF(VENTAS[[#This Row],[Nombre del Gestor]]&gt;1,VENTAS[[#This Row],[Precio Venta]]*10%,0)</f>
        <v>2.5</v>
      </c>
      <c r="K3334" s="42">
        <f>IFERROR(VLOOKUP(VENTAS[[#This Row],[Código del producto Vendido]],STOCK[],13,FALSE),VENTAS[[#This Row],[Precio Venta]]*0.6)-VENTAS[[#This Row],[Comisión Unitaria 10%]]</f>
        <v>12.5</v>
      </c>
      <c r="L3334" s="42">
        <f>VENTAS[[#This Row],[Cantidad]]*(VENTAS[[#This Row],[Precio Venta]]-VENTAS[[#This Row],[Costo Unitario SIN Comision]]-VENTAS[[#This Row],[Comisión Unitaria 10%]]-0.01*VENTAS[[#This Row],[Precio Venta]])</f>
        <v>9.75</v>
      </c>
      <c r="M3334" s="46"/>
      <c r="N3334" s="47" t="s">
        <v>29262</v>
      </c>
    </row>
    <row r="3335" ht="34" customHeight="1" spans="1:14">
      <c r="A3335" s="38">
        <v>45888.5086458333</v>
      </c>
      <c r="B3335" s="39"/>
      <c r="C3335" s="39"/>
      <c r="D3335" s="39"/>
      <c r="E3335" s="39" t="s">
        <v>20880</v>
      </c>
      <c r="F3335" s="41" t="s">
        <v>20881</v>
      </c>
      <c r="G3335" s="39">
        <v>1</v>
      </c>
      <c r="H3335" s="42">
        <v>50</v>
      </c>
      <c r="I3335" s="44">
        <f>VENTAS[[#This Row],[Cantidad]]*VENTAS[[#This Row],[Precio Venta]]</f>
        <v>50</v>
      </c>
      <c r="J3335" s="42">
        <f>IF(VENTAS[[#This Row],[Nombre del Gestor]]&gt;1,VENTAS[[#This Row],[Precio Venta]]*10%,0)</f>
        <v>0</v>
      </c>
      <c r="K3335" s="42">
        <f>IFERROR(VLOOKUP(VENTAS[[#This Row],[Código del producto Vendido]],STOCK[],13,FALSE),VENTAS[[#This Row],[Precio Venta]]*0.6)-VENTAS[[#This Row],[Comisión Unitaria 10%]]</f>
        <v>38</v>
      </c>
      <c r="L3335" s="42">
        <f>VENTAS[[#This Row],[Cantidad]]*(VENTAS[[#This Row],[Precio Venta]]-VENTAS[[#This Row],[Costo Unitario SIN Comision]]-VENTAS[[#This Row],[Comisión Unitaria 10%]]-0.01*VENTAS[[#This Row],[Precio Venta]])</f>
        <v>11.5</v>
      </c>
      <c r="M3335" s="46"/>
      <c r="N3335" s="47" t="s">
        <v>29263</v>
      </c>
    </row>
    <row r="3336" ht="17" customHeight="1" spans="1:14">
      <c r="A3336" s="38">
        <v>45888.5086458333</v>
      </c>
      <c r="B3336" s="39"/>
      <c r="C3336" s="39"/>
      <c r="D3336" s="39"/>
      <c r="E3336" s="39" t="s">
        <v>20739</v>
      </c>
      <c r="F3336" s="41" t="s">
        <v>20740</v>
      </c>
      <c r="G3336" s="39">
        <v>1</v>
      </c>
      <c r="H3336" s="42">
        <v>25</v>
      </c>
      <c r="I3336" s="44">
        <f>VENTAS[[#This Row],[Cantidad]]*VENTAS[[#This Row],[Precio Venta]]</f>
        <v>25</v>
      </c>
      <c r="J3336" s="42">
        <f>IF(VENTAS[[#This Row],[Nombre del Gestor]]&gt;1,VENTAS[[#This Row],[Precio Venta]]*10%,0)</f>
        <v>0</v>
      </c>
      <c r="K3336" s="42">
        <f>IFERROR(VLOOKUP(VENTAS[[#This Row],[Código del producto Vendido]],STOCK[],13,FALSE),VENTAS[[#This Row],[Precio Venta]]*0.6)-VENTAS[[#This Row],[Comisión Unitaria 10%]]</f>
        <v>14.5</v>
      </c>
      <c r="L3336" s="42">
        <f>VENTAS[[#This Row],[Cantidad]]*(VENTAS[[#This Row],[Precio Venta]]-VENTAS[[#This Row],[Costo Unitario SIN Comision]]-VENTAS[[#This Row],[Comisión Unitaria 10%]]-0.01*VENTAS[[#This Row],[Precio Venta]])</f>
        <v>10.25</v>
      </c>
      <c r="M3336" s="46"/>
      <c r="N3336" s="47" t="s">
        <v>29264</v>
      </c>
    </row>
    <row r="3337" ht="34" customHeight="1" spans="1:14">
      <c r="A3337" s="38">
        <v>45888.5103240741</v>
      </c>
      <c r="B3337" s="39"/>
      <c r="C3337" s="39"/>
      <c r="D3337" s="39" t="s">
        <v>27954</v>
      </c>
      <c r="E3337" s="39" t="s">
        <v>29265</v>
      </c>
      <c r="F3337" s="41" t="s">
        <v>29266</v>
      </c>
      <c r="G3337" s="39">
        <v>1</v>
      </c>
      <c r="H3337" s="42">
        <v>30</v>
      </c>
      <c r="I3337" s="44">
        <f>VENTAS[[#This Row],[Cantidad]]*VENTAS[[#This Row],[Precio Venta]]</f>
        <v>30</v>
      </c>
      <c r="J3337" s="42">
        <f>IF(VENTAS[[#This Row],[Nombre del Gestor]]&gt;1,VENTAS[[#This Row],[Precio Venta]]*10%,0)</f>
        <v>3</v>
      </c>
      <c r="K3337" s="42">
        <f>IFERROR(VLOOKUP(VENTAS[[#This Row],[Código del producto Vendido]],STOCK[],13,FALSE),VENTAS[[#This Row],[Precio Venta]]*0.6)-VENTAS[[#This Row],[Comisión Unitaria 10%]]</f>
        <v>15</v>
      </c>
      <c r="L3337" s="42">
        <f>VENTAS[[#This Row],[Cantidad]]*(VENTAS[[#This Row],[Precio Venta]]-VENTAS[[#This Row],[Costo Unitario SIN Comision]]-VENTAS[[#This Row],[Comisión Unitaria 10%]]-0.01*VENTAS[[#This Row],[Precio Venta]])</f>
        <v>11.7</v>
      </c>
      <c r="M3337" s="46"/>
      <c r="N3337" s="47" t="s">
        <v>29267</v>
      </c>
    </row>
    <row r="3338" ht="34" customHeight="1" spans="1:14">
      <c r="A3338" s="38">
        <v>45888.6094560185</v>
      </c>
      <c r="B3338" s="39"/>
      <c r="C3338" s="39"/>
      <c r="D3338" s="39" t="s">
        <v>23671</v>
      </c>
      <c r="E3338" s="39" t="s">
        <v>29119</v>
      </c>
      <c r="F3338" s="41" t="s">
        <v>26133</v>
      </c>
      <c r="G3338" s="39">
        <v>1</v>
      </c>
      <c r="H3338" s="42">
        <v>30</v>
      </c>
      <c r="I3338" s="44">
        <f>VENTAS[[#This Row],[Cantidad]]*VENTAS[[#This Row],[Precio Venta]]</f>
        <v>30</v>
      </c>
      <c r="J3338" s="42">
        <f>IF(VENTAS[[#This Row],[Nombre del Gestor]]&gt;1,VENTAS[[#This Row],[Precio Venta]]*10%,0)</f>
        <v>3</v>
      </c>
      <c r="K3338" s="42">
        <f>IFERROR(VLOOKUP(VENTAS[[#This Row],[Código del producto Vendido]],STOCK[],13,FALSE),VENTAS[[#This Row],[Precio Venta]]*0.6)-VENTAS[[#This Row],[Comisión Unitaria 10%]]</f>
        <v>15</v>
      </c>
      <c r="L3338" s="42">
        <f>VENTAS[[#This Row],[Cantidad]]*(VENTAS[[#This Row],[Precio Venta]]-VENTAS[[#This Row],[Costo Unitario SIN Comision]]-VENTAS[[#This Row],[Comisión Unitaria 10%]]-0.01*VENTAS[[#This Row],[Precio Venta]])</f>
        <v>11.7</v>
      </c>
      <c r="M3338" s="46"/>
      <c r="N3338" s="47" t="s">
        <v>29268</v>
      </c>
    </row>
    <row r="3339" ht="17" customHeight="1" spans="1:14">
      <c r="A3339" s="38">
        <v>45888.6094560185</v>
      </c>
      <c r="B3339" s="39"/>
      <c r="C3339" s="39"/>
      <c r="D3339" s="39" t="s">
        <v>23671</v>
      </c>
      <c r="E3339" s="39" t="s">
        <v>27743</v>
      </c>
      <c r="F3339" s="41" t="s">
        <v>27744</v>
      </c>
      <c r="G3339" s="39">
        <v>1</v>
      </c>
      <c r="H3339" s="42">
        <v>30</v>
      </c>
      <c r="I3339" s="44">
        <f>VENTAS[[#This Row],[Cantidad]]*VENTAS[[#This Row],[Precio Venta]]</f>
        <v>30</v>
      </c>
      <c r="J3339" s="42">
        <f>IF(VENTAS[[#This Row],[Nombre del Gestor]]&gt;1,VENTAS[[#This Row],[Precio Venta]]*10%,0)</f>
        <v>3</v>
      </c>
      <c r="K3339" s="42">
        <f>IFERROR(VLOOKUP(VENTAS[[#This Row],[Código del producto Vendido]],STOCK[],13,FALSE),VENTAS[[#This Row],[Precio Venta]]*0.6)-VENTAS[[#This Row],[Comisión Unitaria 10%]]</f>
        <v>15</v>
      </c>
      <c r="L3339" s="42">
        <f>VENTAS[[#This Row],[Cantidad]]*(VENTAS[[#This Row],[Precio Venta]]-VENTAS[[#This Row],[Costo Unitario SIN Comision]]-VENTAS[[#This Row],[Comisión Unitaria 10%]]-0.01*VENTAS[[#This Row],[Precio Venta]])</f>
        <v>11.7</v>
      </c>
      <c r="M3339" s="46"/>
      <c r="N3339" s="47" t="s">
        <v>29269</v>
      </c>
    </row>
    <row r="3340" ht="34" customHeight="1" spans="1:14">
      <c r="A3340" s="38">
        <v>45888.6094560185</v>
      </c>
      <c r="B3340" s="39"/>
      <c r="C3340" s="39"/>
      <c r="D3340" s="39" t="s">
        <v>23671</v>
      </c>
      <c r="E3340" s="39" t="s">
        <v>29270</v>
      </c>
      <c r="F3340" s="41" t="s">
        <v>28057</v>
      </c>
      <c r="G3340" s="39">
        <v>1</v>
      </c>
      <c r="H3340" s="42">
        <v>15</v>
      </c>
      <c r="I3340" s="44">
        <f>VENTAS[[#This Row],[Cantidad]]*VENTAS[[#This Row],[Precio Venta]]</f>
        <v>15</v>
      </c>
      <c r="J3340" s="42">
        <f>IF(VENTAS[[#This Row],[Nombre del Gestor]]&gt;1,VENTAS[[#This Row],[Precio Venta]]*10%,0)</f>
        <v>1.5</v>
      </c>
      <c r="K3340" s="42">
        <f>IFERROR(VLOOKUP(VENTAS[[#This Row],[Código del producto Vendido]],STOCK[],13,FALSE),VENTAS[[#This Row],[Precio Venta]]*0.6)-VENTAS[[#This Row],[Comisión Unitaria 10%]]</f>
        <v>7.5</v>
      </c>
      <c r="L3340" s="42">
        <f>VENTAS[[#This Row],[Cantidad]]*(VENTAS[[#This Row],[Precio Venta]]-VENTAS[[#This Row],[Costo Unitario SIN Comision]]-VENTAS[[#This Row],[Comisión Unitaria 10%]]-0.01*VENTAS[[#This Row],[Precio Venta]])</f>
        <v>5.85</v>
      </c>
      <c r="M3340" s="46"/>
      <c r="N3340" s="47" t="s">
        <v>29271</v>
      </c>
    </row>
    <row r="3341" ht="17" customHeight="1" spans="1:14">
      <c r="A3341" s="38">
        <v>45888.6949537037</v>
      </c>
      <c r="B3341" s="39"/>
      <c r="C3341" s="39"/>
      <c r="D3341" s="39"/>
      <c r="E3341" s="39" t="s">
        <v>29272</v>
      </c>
      <c r="F3341" s="41" t="s">
        <v>21561</v>
      </c>
      <c r="G3341" s="39">
        <v>1</v>
      </c>
      <c r="H3341" s="42">
        <v>55</v>
      </c>
      <c r="I3341" s="44">
        <f>VENTAS[[#This Row],[Cantidad]]*VENTAS[[#This Row],[Precio Venta]]</f>
        <v>55</v>
      </c>
      <c r="J3341" s="42">
        <f>IF(VENTAS[[#This Row],[Nombre del Gestor]]&gt;1,VENTAS[[#This Row],[Precio Venta]]*10%,0)</f>
        <v>0</v>
      </c>
      <c r="K3341" s="42">
        <f>IFERROR(VLOOKUP(VENTAS[[#This Row],[Código del producto Vendido]],STOCK[],13,FALSE),VENTAS[[#This Row],[Precio Venta]]*0.6)-VENTAS[[#This Row],[Comisión Unitaria 10%]]</f>
        <v>50.5</v>
      </c>
      <c r="L3341" s="42">
        <f>VENTAS[[#This Row],[Cantidad]]*(VENTAS[[#This Row],[Precio Venta]]-VENTAS[[#This Row],[Costo Unitario SIN Comision]]-VENTAS[[#This Row],[Comisión Unitaria 10%]]-0.01*VENTAS[[#This Row],[Precio Venta]])</f>
        <v>3.95</v>
      </c>
      <c r="M3341" s="46"/>
      <c r="N3341" s="47" t="s">
        <v>29273</v>
      </c>
    </row>
    <row r="3342" ht="34" customHeight="1" spans="1:14">
      <c r="A3342" s="38">
        <v>45888.7577893518</v>
      </c>
      <c r="B3342" s="39"/>
      <c r="C3342" s="39"/>
      <c r="D3342" s="39" t="s">
        <v>29274</v>
      </c>
      <c r="E3342" s="39" t="s">
        <v>20884</v>
      </c>
      <c r="F3342" s="41" t="s">
        <v>20885</v>
      </c>
      <c r="G3342" s="39">
        <v>1</v>
      </c>
      <c r="H3342" s="42">
        <v>35</v>
      </c>
      <c r="I3342" s="44">
        <f>VENTAS[[#This Row],[Cantidad]]*VENTAS[[#This Row],[Precio Venta]]</f>
        <v>35</v>
      </c>
      <c r="J3342" s="42">
        <f>IF(VENTAS[[#This Row],[Nombre del Gestor]]&gt;1,VENTAS[[#This Row],[Precio Venta]]*10%,0)</f>
        <v>3.5</v>
      </c>
      <c r="K3342" s="42">
        <f>IFERROR(VLOOKUP(VENTAS[[#This Row],[Código del producto Vendido]],STOCK[],13,FALSE),VENTAS[[#This Row],[Precio Venta]]*0.6)-VENTAS[[#This Row],[Comisión Unitaria 10%]]</f>
        <v>15.96</v>
      </c>
      <c r="L3342" s="42">
        <f>VENTAS[[#This Row],[Cantidad]]*(VENTAS[[#This Row],[Precio Venta]]-VENTAS[[#This Row],[Costo Unitario SIN Comision]]-VENTAS[[#This Row],[Comisión Unitaria 10%]]-0.01*VENTAS[[#This Row],[Precio Venta]])</f>
        <v>15.19</v>
      </c>
      <c r="M3342" s="46"/>
      <c r="N3342" s="47" t="s">
        <v>29275</v>
      </c>
    </row>
    <row r="3343" ht="34" customHeight="1" spans="1:14">
      <c r="A3343" s="38">
        <v>45888.7577893518</v>
      </c>
      <c r="B3343" s="39"/>
      <c r="C3343" s="39"/>
      <c r="D3343" s="39" t="s">
        <v>29274</v>
      </c>
      <c r="E3343" s="39" t="s">
        <v>20887</v>
      </c>
      <c r="F3343" s="41" t="s">
        <v>21455</v>
      </c>
      <c r="G3343" s="39">
        <v>1</v>
      </c>
      <c r="H3343" s="42">
        <v>35</v>
      </c>
      <c r="I3343" s="44">
        <f>VENTAS[[#This Row],[Cantidad]]*VENTAS[[#This Row],[Precio Venta]]</f>
        <v>35</v>
      </c>
      <c r="J3343" s="42">
        <f>IF(VENTAS[[#This Row],[Nombre del Gestor]]&gt;1,VENTAS[[#This Row],[Precio Venta]]*10%,0)</f>
        <v>3.5</v>
      </c>
      <c r="K3343" s="42">
        <f>IFERROR(VLOOKUP(VENTAS[[#This Row],[Código del producto Vendido]],STOCK[],13,FALSE),VENTAS[[#This Row],[Precio Venta]]*0.6)-VENTAS[[#This Row],[Comisión Unitaria 10%]]</f>
        <v>11.97</v>
      </c>
      <c r="L3343" s="42">
        <f>VENTAS[[#This Row],[Cantidad]]*(VENTAS[[#This Row],[Precio Venta]]-VENTAS[[#This Row],[Costo Unitario SIN Comision]]-VENTAS[[#This Row],[Comisión Unitaria 10%]]-0.01*VENTAS[[#This Row],[Precio Venta]])</f>
        <v>19.18</v>
      </c>
      <c r="M3343" s="46"/>
      <c r="N3343" s="47" t="s">
        <v>29276</v>
      </c>
    </row>
    <row r="3344" ht="17" customHeight="1" spans="1:14">
      <c r="A3344" s="38">
        <v>45889.5211342593</v>
      </c>
      <c r="B3344" s="39"/>
      <c r="C3344" s="39"/>
      <c r="D3344" s="39"/>
      <c r="E3344" s="39" t="s">
        <v>20511</v>
      </c>
      <c r="F3344" s="41" t="s">
        <v>20512</v>
      </c>
      <c r="G3344" s="39">
        <v>1</v>
      </c>
      <c r="H3344" s="42">
        <v>35</v>
      </c>
      <c r="I3344" s="44">
        <f>VENTAS[[#This Row],[Cantidad]]*VENTAS[[#This Row],[Precio Venta]]</f>
        <v>35</v>
      </c>
      <c r="J3344" s="42">
        <f>IF(VENTAS[[#This Row],[Nombre del Gestor]]&gt;1,VENTAS[[#This Row],[Precio Venta]]*10%,0)</f>
        <v>0</v>
      </c>
      <c r="K3344" s="42">
        <f>IFERROR(VLOOKUP(VENTAS[[#This Row],[Código del producto Vendido]],STOCK[],13,FALSE),VENTAS[[#This Row],[Precio Venta]]*0.6)-VENTAS[[#This Row],[Comisión Unitaria 10%]]</f>
        <v>15.5</v>
      </c>
      <c r="L3344" s="42">
        <f>VENTAS[[#This Row],[Cantidad]]*(VENTAS[[#This Row],[Precio Venta]]-VENTAS[[#This Row],[Costo Unitario SIN Comision]]-VENTAS[[#This Row],[Comisión Unitaria 10%]]-0.01*VENTAS[[#This Row],[Precio Venta]])</f>
        <v>19.15</v>
      </c>
      <c r="M3344" s="46"/>
      <c r="N3344" s="47" t="s">
        <v>29277</v>
      </c>
    </row>
    <row r="3345" ht="34" customHeight="1" spans="1:14">
      <c r="A3345" s="38">
        <v>45889.5260185185</v>
      </c>
      <c r="B3345" s="39"/>
      <c r="C3345" s="39"/>
      <c r="D3345" s="39"/>
      <c r="E3345" s="39" t="s">
        <v>29278</v>
      </c>
      <c r="F3345" s="41" t="s">
        <v>29279</v>
      </c>
      <c r="G3345" s="39">
        <v>1</v>
      </c>
      <c r="H3345" s="42">
        <v>35</v>
      </c>
      <c r="I3345" s="44">
        <f>VENTAS[[#This Row],[Cantidad]]*VENTAS[[#This Row],[Precio Venta]]</f>
        <v>35</v>
      </c>
      <c r="J3345" s="42">
        <f>IF(VENTAS[[#This Row],[Nombre del Gestor]]&gt;1,VENTAS[[#This Row],[Precio Venta]]*10%,0)</f>
        <v>0</v>
      </c>
      <c r="K3345" s="42">
        <f>IFERROR(VLOOKUP(VENTAS[[#This Row],[Código del producto Vendido]],STOCK[],13,FALSE),VENTAS[[#This Row],[Precio Venta]]*0.6)-VENTAS[[#This Row],[Comisión Unitaria 10%]]</f>
        <v>21</v>
      </c>
      <c r="L3345" s="42">
        <f>VENTAS[[#This Row],[Cantidad]]*(VENTAS[[#This Row],[Precio Venta]]-VENTAS[[#This Row],[Costo Unitario SIN Comision]]-VENTAS[[#This Row],[Comisión Unitaria 10%]]-0.01*VENTAS[[#This Row],[Precio Venta]])</f>
        <v>13.65</v>
      </c>
      <c r="M3345" s="46"/>
      <c r="N3345" s="47" t="s">
        <v>29280</v>
      </c>
    </row>
    <row r="3346" ht="17" customHeight="1" spans="1:14">
      <c r="A3346" s="38">
        <v>45889.5443171296</v>
      </c>
      <c r="B3346" s="39"/>
      <c r="C3346" s="39"/>
      <c r="D3346" s="39"/>
      <c r="E3346" s="39" t="s">
        <v>19031</v>
      </c>
      <c r="F3346" s="41" t="s">
        <v>29281</v>
      </c>
      <c r="G3346" s="39">
        <v>1</v>
      </c>
      <c r="H3346" s="42">
        <v>35</v>
      </c>
      <c r="I3346" s="44">
        <f>VENTAS[[#This Row],[Cantidad]]*VENTAS[[#This Row],[Precio Venta]]</f>
        <v>35</v>
      </c>
      <c r="J3346" s="42">
        <f>IF(VENTAS[[#This Row],[Nombre del Gestor]]&gt;1,VENTAS[[#This Row],[Precio Venta]]*10%,0)</f>
        <v>0</v>
      </c>
      <c r="K3346" s="42">
        <f>IFERROR(VLOOKUP(VENTAS[[#This Row],[Código del producto Vendido]],STOCK[],13,FALSE),VENTAS[[#This Row],[Precio Venta]]*0.6)-VENTAS[[#This Row],[Comisión Unitaria 10%]]</f>
        <v>15.5</v>
      </c>
      <c r="L3346" s="42">
        <f>VENTAS[[#This Row],[Cantidad]]*(VENTAS[[#This Row],[Precio Venta]]-VENTAS[[#This Row],[Costo Unitario SIN Comision]]-VENTAS[[#This Row],[Comisión Unitaria 10%]]-0.01*VENTAS[[#This Row],[Precio Venta]])</f>
        <v>19.15</v>
      </c>
      <c r="M3346" s="46"/>
      <c r="N3346" s="47" t="s">
        <v>29282</v>
      </c>
    </row>
    <row r="3347" ht="34" customHeight="1" spans="1:14">
      <c r="A3347" s="38">
        <v>45889.586712963</v>
      </c>
      <c r="B3347" s="39"/>
      <c r="C3347" s="39"/>
      <c r="D3347" s="39" t="s">
        <v>28675</v>
      </c>
      <c r="E3347" s="39" t="s">
        <v>20847</v>
      </c>
      <c r="F3347" s="41" t="s">
        <v>20843</v>
      </c>
      <c r="G3347" s="39">
        <v>1</v>
      </c>
      <c r="H3347" s="42">
        <v>40</v>
      </c>
      <c r="I3347" s="44">
        <f>VENTAS[[#This Row],[Cantidad]]*VENTAS[[#This Row],[Precio Venta]]</f>
        <v>40</v>
      </c>
      <c r="J3347" s="42">
        <f>IF(VENTAS[[#This Row],[Nombre del Gestor]]&gt;1,VENTAS[[#This Row],[Precio Venta]]*10%,0)</f>
        <v>4</v>
      </c>
      <c r="K3347" s="42">
        <f>IFERROR(VLOOKUP(VENTAS[[#This Row],[Código del producto Vendido]],STOCK[],13,FALSE),VENTAS[[#This Row],[Precio Venta]]*0.6)-VENTAS[[#This Row],[Comisión Unitaria 10%]]</f>
        <v>25.5</v>
      </c>
      <c r="L3347" s="42">
        <f>VENTAS[[#This Row],[Cantidad]]*(VENTAS[[#This Row],[Precio Venta]]-VENTAS[[#This Row],[Costo Unitario SIN Comision]]-VENTAS[[#This Row],[Comisión Unitaria 10%]]-0.01*VENTAS[[#This Row],[Precio Venta]])</f>
        <v>10.1</v>
      </c>
      <c r="M3347" s="46"/>
      <c r="N3347" s="47" t="s">
        <v>29283</v>
      </c>
    </row>
    <row r="3348" ht="34" customHeight="1" spans="1:14">
      <c r="A3348" s="38">
        <v>45889.6248726852</v>
      </c>
      <c r="B3348" s="39"/>
      <c r="C3348" s="39"/>
      <c r="D3348" s="39"/>
      <c r="E3348" s="39" t="s">
        <v>20973</v>
      </c>
      <c r="F3348" s="41" t="s">
        <v>28975</v>
      </c>
      <c r="G3348" s="39">
        <v>1</v>
      </c>
      <c r="H3348" s="42">
        <v>22</v>
      </c>
      <c r="I3348" s="44">
        <f>VENTAS[[#This Row],[Cantidad]]*VENTAS[[#This Row],[Precio Venta]]</f>
        <v>22</v>
      </c>
      <c r="J3348" s="42">
        <f>IF(VENTAS[[#This Row],[Nombre del Gestor]]&gt;1,VENTAS[[#This Row],[Precio Venta]]*10%,0)</f>
        <v>0</v>
      </c>
      <c r="K3348" s="42">
        <f>IFERROR(VLOOKUP(VENTAS[[#This Row],[Código del producto Vendido]],STOCK[],13,FALSE),VENTAS[[#This Row],[Precio Venta]]*0.6)-VENTAS[[#This Row],[Comisión Unitaria 10%]]</f>
        <v>16.2</v>
      </c>
      <c r="L3348" s="42">
        <f>VENTAS[[#This Row],[Cantidad]]*(VENTAS[[#This Row],[Precio Venta]]-VENTAS[[#This Row],[Costo Unitario SIN Comision]]-VENTAS[[#This Row],[Comisión Unitaria 10%]]-0.01*VENTAS[[#This Row],[Precio Venta]])</f>
        <v>5.58</v>
      </c>
      <c r="M3348" s="46"/>
      <c r="N3348" s="47" t="s">
        <v>29284</v>
      </c>
    </row>
    <row r="3349" ht="17" customHeight="1" spans="1:14">
      <c r="A3349" s="38">
        <v>45889.6255208333</v>
      </c>
      <c r="B3349" s="39"/>
      <c r="C3349" s="39"/>
      <c r="D3349" s="39"/>
      <c r="E3349" s="39" t="s">
        <v>18454</v>
      </c>
      <c r="F3349" s="41" t="s">
        <v>22410</v>
      </c>
      <c r="G3349" s="39">
        <v>1</v>
      </c>
      <c r="H3349" s="42">
        <v>30</v>
      </c>
      <c r="I3349" s="44">
        <f>VENTAS[[#This Row],[Cantidad]]*VENTAS[[#This Row],[Precio Venta]]</f>
        <v>30</v>
      </c>
      <c r="J3349" s="42">
        <f>IF(VENTAS[[#This Row],[Nombre del Gestor]]&gt;1,VENTAS[[#This Row],[Precio Venta]]*10%,0)</f>
        <v>0</v>
      </c>
      <c r="K3349" s="42">
        <f>IFERROR(VLOOKUP(VENTAS[[#This Row],[Código del producto Vendido]],STOCK[],13,FALSE),VENTAS[[#This Row],[Precio Venta]]*0.6)-VENTAS[[#This Row],[Comisión Unitaria 10%]]</f>
        <v>15</v>
      </c>
      <c r="L3349" s="42">
        <f>VENTAS[[#This Row],[Cantidad]]*(VENTAS[[#This Row],[Precio Venta]]-VENTAS[[#This Row],[Costo Unitario SIN Comision]]-VENTAS[[#This Row],[Comisión Unitaria 10%]]-0.01*VENTAS[[#This Row],[Precio Venta]])</f>
        <v>14.7</v>
      </c>
      <c r="M3349" s="46"/>
      <c r="N3349" s="47" t="s">
        <v>29285</v>
      </c>
    </row>
    <row r="3350" ht="34" customHeight="1" spans="1:14">
      <c r="A3350" s="38">
        <v>45889.6815856481</v>
      </c>
      <c r="B3350" s="39"/>
      <c r="C3350" s="39"/>
      <c r="D3350" s="39"/>
      <c r="E3350" s="39" t="s">
        <v>29286</v>
      </c>
      <c r="F3350" s="41" t="s">
        <v>29287</v>
      </c>
      <c r="G3350" s="39">
        <v>1</v>
      </c>
      <c r="H3350" s="42">
        <v>20</v>
      </c>
      <c r="I3350" s="44">
        <f>VENTAS[[#This Row],[Cantidad]]*VENTAS[[#This Row],[Precio Venta]]</f>
        <v>20</v>
      </c>
      <c r="J3350" s="42">
        <f>IF(VENTAS[[#This Row],[Nombre del Gestor]]&gt;1,VENTAS[[#This Row],[Precio Venta]]*10%,0)</f>
        <v>0</v>
      </c>
      <c r="K3350" s="42">
        <f>IFERROR(VLOOKUP(VENTAS[[#This Row],[Código del producto Vendido]],STOCK[],13,FALSE),VENTAS[[#This Row],[Precio Venta]]*0.6)-VENTAS[[#This Row],[Comisión Unitaria 10%]]</f>
        <v>12</v>
      </c>
      <c r="L3350" s="42">
        <f>VENTAS[[#This Row],[Cantidad]]*(VENTAS[[#This Row],[Precio Venta]]-VENTAS[[#This Row],[Costo Unitario SIN Comision]]-VENTAS[[#This Row],[Comisión Unitaria 10%]]-0.01*VENTAS[[#This Row],[Precio Venta]])</f>
        <v>7.8</v>
      </c>
      <c r="M3350" s="46"/>
      <c r="N3350" s="47" t="s">
        <v>29288</v>
      </c>
    </row>
    <row r="3351" ht="17" customHeight="1" spans="1:14">
      <c r="A3351" s="38">
        <v>45889.7078935185</v>
      </c>
      <c r="B3351" s="39"/>
      <c r="C3351" s="39"/>
      <c r="D3351" s="39" t="s">
        <v>25960</v>
      </c>
      <c r="E3351" s="39" t="s">
        <v>21216</v>
      </c>
      <c r="F3351" s="41" t="s">
        <v>21215</v>
      </c>
      <c r="G3351" s="39">
        <v>1</v>
      </c>
      <c r="H3351" s="42">
        <v>55</v>
      </c>
      <c r="I3351" s="44">
        <f>VENTAS[[#This Row],[Cantidad]]*VENTAS[[#This Row],[Precio Venta]]</f>
        <v>55</v>
      </c>
      <c r="J3351" s="42">
        <f>IF(VENTAS[[#This Row],[Nombre del Gestor]]&gt;1,VENTAS[[#This Row],[Precio Venta]]*10%,0)</f>
        <v>5.5</v>
      </c>
      <c r="K3351" s="42">
        <f>IFERROR(VLOOKUP(VENTAS[[#This Row],[Código del producto Vendido]],STOCK[],13,FALSE),VENTAS[[#This Row],[Precio Venta]]*0.6)-VENTAS[[#This Row],[Comisión Unitaria 10%]]</f>
        <v>40</v>
      </c>
      <c r="L3351" s="42">
        <f>VENTAS[[#This Row],[Cantidad]]*(VENTAS[[#This Row],[Precio Venta]]-VENTAS[[#This Row],[Costo Unitario SIN Comision]]-VENTAS[[#This Row],[Comisión Unitaria 10%]]-0.01*VENTAS[[#This Row],[Precio Venta]])</f>
        <v>8.95</v>
      </c>
      <c r="M3351" s="46"/>
      <c r="N3351" s="47" t="s">
        <v>29289</v>
      </c>
    </row>
    <row r="3352" ht="34" customHeight="1" spans="1:14">
      <c r="A3352" s="38">
        <v>45889.7117708333</v>
      </c>
      <c r="B3352" s="39"/>
      <c r="C3352" s="39"/>
      <c r="D3352" s="39" t="s">
        <v>26679</v>
      </c>
      <c r="E3352" s="39" t="s">
        <v>21288</v>
      </c>
      <c r="F3352" s="41" t="s">
        <v>21290</v>
      </c>
      <c r="G3352" s="39">
        <v>1</v>
      </c>
      <c r="H3352" s="42">
        <v>35</v>
      </c>
      <c r="I3352" s="44">
        <f>VENTAS[[#This Row],[Cantidad]]*VENTAS[[#This Row],[Precio Venta]]</f>
        <v>35</v>
      </c>
      <c r="J3352" s="42">
        <f>IF(VENTAS[[#This Row],[Nombre del Gestor]]&gt;1,VENTAS[[#This Row],[Precio Venta]]*10%,0)</f>
        <v>3.5</v>
      </c>
      <c r="K3352" s="42">
        <f>IFERROR(VLOOKUP(VENTAS[[#This Row],[Código del producto Vendido]],STOCK[],13,FALSE),VENTAS[[#This Row],[Precio Venta]]*0.6)-VENTAS[[#This Row],[Comisión Unitaria 10%]]</f>
        <v>22</v>
      </c>
      <c r="L3352" s="42">
        <f>VENTAS[[#This Row],[Cantidad]]*(VENTAS[[#This Row],[Precio Venta]]-VENTAS[[#This Row],[Costo Unitario SIN Comision]]-VENTAS[[#This Row],[Comisión Unitaria 10%]]-0.01*VENTAS[[#This Row],[Precio Venta]])</f>
        <v>9.15</v>
      </c>
      <c r="M3352" s="46"/>
      <c r="N3352" s="47" t="s">
        <v>29290</v>
      </c>
    </row>
    <row r="3353" ht="34" customHeight="1" spans="1:14">
      <c r="A3353" s="38">
        <v>45889.7117708333</v>
      </c>
      <c r="B3353" s="39"/>
      <c r="C3353" s="39"/>
      <c r="D3353" s="39" t="s">
        <v>26679</v>
      </c>
      <c r="E3353" s="39" t="s">
        <v>21285</v>
      </c>
      <c r="F3353" s="41" t="s">
        <v>21287</v>
      </c>
      <c r="G3353" s="39">
        <v>1</v>
      </c>
      <c r="H3353" s="42">
        <v>35</v>
      </c>
      <c r="I3353" s="44">
        <f>VENTAS[[#This Row],[Cantidad]]*VENTAS[[#This Row],[Precio Venta]]</f>
        <v>35</v>
      </c>
      <c r="J3353" s="42">
        <f>IF(VENTAS[[#This Row],[Nombre del Gestor]]&gt;1,VENTAS[[#This Row],[Precio Venta]]*10%,0)</f>
        <v>3.5</v>
      </c>
      <c r="K3353" s="42">
        <f>IFERROR(VLOOKUP(VENTAS[[#This Row],[Código del producto Vendido]],STOCK[],13,FALSE),VENTAS[[#This Row],[Precio Venta]]*0.6)-VENTAS[[#This Row],[Comisión Unitaria 10%]]</f>
        <v>22</v>
      </c>
      <c r="L3353" s="42">
        <f>VENTAS[[#This Row],[Cantidad]]*(VENTAS[[#This Row],[Precio Venta]]-VENTAS[[#This Row],[Costo Unitario SIN Comision]]-VENTAS[[#This Row],[Comisión Unitaria 10%]]-0.01*VENTAS[[#This Row],[Precio Venta]])</f>
        <v>9.15</v>
      </c>
      <c r="M3353" s="46"/>
      <c r="N3353" s="47" t="s">
        <v>29291</v>
      </c>
    </row>
    <row r="3354" ht="17" customHeight="1" spans="1:14">
      <c r="A3354" s="38">
        <v>45889.745150463</v>
      </c>
      <c r="B3354" s="39"/>
      <c r="C3354" s="39"/>
      <c r="D3354" s="39" t="s">
        <v>29292</v>
      </c>
      <c r="E3354" s="39" t="s">
        <v>21214</v>
      </c>
      <c r="F3354" s="41" t="s">
        <v>21215</v>
      </c>
      <c r="G3354" s="39">
        <v>1</v>
      </c>
      <c r="H3354" s="42">
        <v>55</v>
      </c>
      <c r="I3354" s="44">
        <f>VENTAS[[#This Row],[Cantidad]]*VENTAS[[#This Row],[Precio Venta]]</f>
        <v>55</v>
      </c>
      <c r="J3354" s="42">
        <f>IF(VENTAS[[#This Row],[Nombre del Gestor]]&gt;1,VENTAS[[#This Row],[Precio Venta]]*10%,0)</f>
        <v>5.5</v>
      </c>
      <c r="K3354" s="42">
        <f>IFERROR(VLOOKUP(VENTAS[[#This Row],[Código del producto Vendido]],STOCK[],13,FALSE),VENTAS[[#This Row],[Precio Venta]]*0.6)-VENTAS[[#This Row],[Comisión Unitaria 10%]]</f>
        <v>40</v>
      </c>
      <c r="L3354" s="42">
        <f>VENTAS[[#This Row],[Cantidad]]*(VENTAS[[#This Row],[Precio Venta]]-VENTAS[[#This Row],[Costo Unitario SIN Comision]]-VENTAS[[#This Row],[Comisión Unitaria 10%]]-0.01*VENTAS[[#This Row],[Precio Venta]])</f>
        <v>8.95</v>
      </c>
      <c r="M3354" s="46"/>
      <c r="N3354" s="47" t="s">
        <v>29293</v>
      </c>
    </row>
    <row r="3355" ht="34" customHeight="1" spans="1:14">
      <c r="A3355" s="38">
        <v>45889.745150463</v>
      </c>
      <c r="B3355" s="39"/>
      <c r="C3355" s="39"/>
      <c r="D3355" s="39" t="s">
        <v>29292</v>
      </c>
      <c r="E3355" s="39" t="s">
        <v>21250</v>
      </c>
      <c r="F3355" s="41" t="s">
        <v>21251</v>
      </c>
      <c r="G3355" s="39">
        <v>1</v>
      </c>
      <c r="H3355" s="42">
        <v>30</v>
      </c>
      <c r="I3355" s="44">
        <f>VENTAS[[#This Row],[Cantidad]]*VENTAS[[#This Row],[Precio Venta]]</f>
        <v>30</v>
      </c>
      <c r="J3355" s="42">
        <f>IF(VENTAS[[#This Row],[Nombre del Gestor]]&gt;1,VENTAS[[#This Row],[Precio Venta]]*10%,0)</f>
        <v>3</v>
      </c>
      <c r="K3355" s="42">
        <f>IFERROR(VLOOKUP(VENTAS[[#This Row],[Código del producto Vendido]],STOCK[],13,FALSE),VENTAS[[#This Row],[Precio Venta]]*0.6)-VENTAS[[#This Row],[Comisión Unitaria 10%]]</f>
        <v>20</v>
      </c>
      <c r="L3355" s="42">
        <f>VENTAS[[#This Row],[Cantidad]]*(VENTAS[[#This Row],[Precio Venta]]-VENTAS[[#This Row],[Costo Unitario SIN Comision]]-VENTAS[[#This Row],[Comisión Unitaria 10%]]-0.01*VENTAS[[#This Row],[Precio Venta]])</f>
        <v>6.7</v>
      </c>
      <c r="M3355" s="46"/>
      <c r="N3355" s="47" t="s">
        <v>29294</v>
      </c>
    </row>
    <row r="3356" ht="17" customHeight="1" spans="1:14">
      <c r="A3356" s="38">
        <v>45890.4243634259</v>
      </c>
      <c r="B3356" s="39"/>
      <c r="C3356" s="39"/>
      <c r="D3356" s="39"/>
      <c r="E3356" s="39" t="s">
        <v>20787</v>
      </c>
      <c r="F3356" s="41" t="s">
        <v>20788</v>
      </c>
      <c r="G3356" s="39">
        <v>1</v>
      </c>
      <c r="H3356" s="42">
        <v>30</v>
      </c>
      <c r="I3356" s="44">
        <f>VENTAS[[#This Row],[Cantidad]]*VENTAS[[#This Row],[Precio Venta]]</f>
        <v>30</v>
      </c>
      <c r="J3356" s="42">
        <f>IF(VENTAS[[#This Row],[Nombre del Gestor]]&gt;1,VENTAS[[#This Row],[Precio Venta]]*10%,0)</f>
        <v>0</v>
      </c>
      <c r="K3356" s="42">
        <f>IFERROR(VLOOKUP(VENTAS[[#This Row],[Código del producto Vendido]],STOCK[],13,FALSE),VENTAS[[#This Row],[Precio Venta]]*0.6)-VENTAS[[#This Row],[Comisión Unitaria 10%]]</f>
        <v>20.63</v>
      </c>
      <c r="L3356" s="42">
        <f>VENTAS[[#This Row],[Cantidad]]*(VENTAS[[#This Row],[Precio Venta]]-VENTAS[[#This Row],[Costo Unitario SIN Comision]]-VENTAS[[#This Row],[Comisión Unitaria 10%]]-0.01*VENTAS[[#This Row],[Precio Venta]])</f>
        <v>9.07</v>
      </c>
      <c r="M3356" s="46"/>
      <c r="N3356" s="47" t="s">
        <v>29295</v>
      </c>
    </row>
    <row r="3357" ht="34" customHeight="1" spans="1:14">
      <c r="A3357" s="38">
        <v>45890.4243634259</v>
      </c>
      <c r="B3357" s="39"/>
      <c r="C3357" s="39"/>
      <c r="D3357" s="39"/>
      <c r="E3357" s="39" t="s">
        <v>21132</v>
      </c>
      <c r="F3357" s="41" t="s">
        <v>21133</v>
      </c>
      <c r="G3357" s="39">
        <v>1</v>
      </c>
      <c r="H3357" s="42">
        <v>25</v>
      </c>
      <c r="I3357" s="44">
        <f>VENTAS[[#This Row],[Cantidad]]*VENTAS[[#This Row],[Precio Venta]]</f>
        <v>25</v>
      </c>
      <c r="J3357" s="42">
        <f>IF(VENTAS[[#This Row],[Nombre del Gestor]]&gt;1,VENTAS[[#This Row],[Precio Venta]]*10%,0)</f>
        <v>0</v>
      </c>
      <c r="K3357" s="42">
        <f>IFERROR(VLOOKUP(VENTAS[[#This Row],[Código del producto Vendido]],STOCK[],13,FALSE),VENTAS[[#This Row],[Precio Venta]]*0.6)-VENTAS[[#This Row],[Comisión Unitaria 10%]]</f>
        <v>14.5</v>
      </c>
      <c r="L3357" s="42">
        <f>VENTAS[[#This Row],[Cantidad]]*(VENTAS[[#This Row],[Precio Venta]]-VENTAS[[#This Row],[Costo Unitario SIN Comision]]-VENTAS[[#This Row],[Comisión Unitaria 10%]]-0.01*VENTAS[[#This Row],[Precio Venta]])</f>
        <v>10.25</v>
      </c>
      <c r="M3357" s="46"/>
      <c r="N3357" s="47" t="s">
        <v>29296</v>
      </c>
    </row>
    <row r="3358" ht="34" customHeight="1" spans="1:14">
      <c r="A3358" s="38">
        <v>45890.4483449074</v>
      </c>
      <c r="B3358" s="39"/>
      <c r="C3358" s="39"/>
      <c r="D3358" s="39"/>
      <c r="E3358" s="39" t="s">
        <v>26753</v>
      </c>
      <c r="F3358" s="41" t="s">
        <v>29297</v>
      </c>
      <c r="G3358" s="39">
        <v>1</v>
      </c>
      <c r="H3358" s="42">
        <v>40</v>
      </c>
      <c r="I3358" s="44">
        <f>VENTAS[[#This Row],[Cantidad]]*VENTAS[[#This Row],[Precio Venta]]</f>
        <v>40</v>
      </c>
      <c r="J3358" s="42">
        <f>IF(VENTAS[[#This Row],[Nombre del Gestor]]&gt;1,VENTAS[[#This Row],[Precio Venta]]*10%,0)</f>
        <v>0</v>
      </c>
      <c r="K3358" s="42">
        <f>IFERROR(VLOOKUP(VENTAS[[#This Row],[Código del producto Vendido]],STOCK[],13,FALSE),VENTAS[[#This Row],[Precio Venta]]*0.6)-VENTAS[[#This Row],[Comisión Unitaria 10%]]</f>
        <v>24</v>
      </c>
      <c r="L3358" s="42">
        <f>VENTAS[[#This Row],[Cantidad]]*(VENTAS[[#This Row],[Precio Venta]]-VENTAS[[#This Row],[Costo Unitario SIN Comision]]-VENTAS[[#This Row],[Comisión Unitaria 10%]]-0.01*VENTAS[[#This Row],[Precio Venta]])</f>
        <v>15.6</v>
      </c>
      <c r="M3358" s="46"/>
      <c r="N3358" s="47" t="s">
        <v>29298</v>
      </c>
    </row>
    <row r="3359" ht="17" customHeight="1" spans="1:14">
      <c r="A3359" s="38">
        <v>45890.5481712963</v>
      </c>
      <c r="B3359" s="39"/>
      <c r="C3359" s="39"/>
      <c r="D3359" s="39" t="s">
        <v>25960</v>
      </c>
      <c r="E3359" s="39" t="s">
        <v>21125</v>
      </c>
      <c r="F3359" s="41" t="s">
        <v>21126</v>
      </c>
      <c r="G3359" s="39">
        <v>1</v>
      </c>
      <c r="H3359" s="42">
        <v>30</v>
      </c>
      <c r="I3359" s="44">
        <f>VENTAS[[#This Row],[Cantidad]]*VENTAS[[#This Row],[Precio Venta]]</f>
        <v>30</v>
      </c>
      <c r="J3359" s="42">
        <f>IF(VENTAS[[#This Row],[Nombre del Gestor]]&gt;1,VENTAS[[#This Row],[Precio Venta]]*10%,0)</f>
        <v>3</v>
      </c>
      <c r="K3359" s="42">
        <f>IFERROR(VLOOKUP(VENTAS[[#This Row],[Código del producto Vendido]],STOCK[],13,FALSE),VENTAS[[#This Row],[Precio Venta]]*0.6)-VENTAS[[#This Row],[Comisión Unitaria 10%]]</f>
        <v>12</v>
      </c>
      <c r="L3359" s="42">
        <f>VENTAS[[#This Row],[Cantidad]]*(VENTAS[[#This Row],[Precio Venta]]-VENTAS[[#This Row],[Costo Unitario SIN Comision]]-VENTAS[[#This Row],[Comisión Unitaria 10%]]-0.01*VENTAS[[#This Row],[Precio Venta]])</f>
        <v>14.7</v>
      </c>
      <c r="M3359" s="46"/>
      <c r="N3359" s="47" t="s">
        <v>29299</v>
      </c>
    </row>
    <row r="3360" ht="34" customHeight="1" spans="1:14">
      <c r="A3360" s="38">
        <v>45890.5481712963</v>
      </c>
      <c r="B3360" s="39"/>
      <c r="C3360" s="39"/>
      <c r="D3360" s="39" t="s">
        <v>25960</v>
      </c>
      <c r="E3360" s="39" t="s">
        <v>21052</v>
      </c>
      <c r="F3360" s="41" t="s">
        <v>21053</v>
      </c>
      <c r="G3360" s="39">
        <v>1</v>
      </c>
      <c r="H3360" s="42">
        <v>30</v>
      </c>
      <c r="I3360" s="44">
        <f>VENTAS[[#This Row],[Cantidad]]*VENTAS[[#This Row],[Precio Venta]]</f>
        <v>30</v>
      </c>
      <c r="J3360" s="42">
        <f>IF(VENTAS[[#This Row],[Nombre del Gestor]]&gt;1,VENTAS[[#This Row],[Precio Venta]]*10%,0)</f>
        <v>3</v>
      </c>
      <c r="K3360" s="42">
        <f>IFERROR(VLOOKUP(VENTAS[[#This Row],[Código del producto Vendido]],STOCK[],13,FALSE),VENTAS[[#This Row],[Precio Venta]]*0.6)-VENTAS[[#This Row],[Comisión Unitaria 10%]]</f>
        <v>12</v>
      </c>
      <c r="L3360" s="42">
        <f>VENTAS[[#This Row],[Cantidad]]*(VENTAS[[#This Row],[Precio Venta]]-VENTAS[[#This Row],[Costo Unitario SIN Comision]]-VENTAS[[#This Row],[Comisión Unitaria 10%]]-0.01*VENTAS[[#This Row],[Precio Venta]])</f>
        <v>14.7</v>
      </c>
      <c r="M3360" s="46"/>
      <c r="N3360" s="47" t="s">
        <v>29300</v>
      </c>
    </row>
    <row r="3361" ht="17" customHeight="1" spans="1:14">
      <c r="A3361" s="38">
        <v>45890.5487152778</v>
      </c>
      <c r="B3361" s="39"/>
      <c r="C3361" s="39"/>
      <c r="D3361" s="39" t="s">
        <v>25960</v>
      </c>
      <c r="E3361" s="39" t="s">
        <v>21525</v>
      </c>
      <c r="F3361" s="41" t="s">
        <v>21526</v>
      </c>
      <c r="G3361" s="39">
        <v>1</v>
      </c>
      <c r="H3361" s="42">
        <v>28</v>
      </c>
      <c r="I3361" s="44">
        <f>VENTAS[[#This Row],[Cantidad]]*VENTAS[[#This Row],[Precio Venta]]</f>
        <v>28</v>
      </c>
      <c r="J3361" s="42">
        <f>IF(VENTAS[[#This Row],[Nombre del Gestor]]&gt;1,VENTAS[[#This Row],[Precio Venta]]*10%,0)</f>
        <v>2.8</v>
      </c>
      <c r="K3361" s="42">
        <f>IFERROR(VLOOKUP(VENTAS[[#This Row],[Código del producto Vendido]],STOCK[],13,FALSE),VENTAS[[#This Row],[Precio Venta]]*0.6)-VENTAS[[#This Row],[Comisión Unitaria 10%]]</f>
        <v>12</v>
      </c>
      <c r="L3361" s="42">
        <f>VENTAS[[#This Row],[Cantidad]]*(VENTAS[[#This Row],[Precio Venta]]-VENTAS[[#This Row],[Costo Unitario SIN Comision]]-VENTAS[[#This Row],[Comisión Unitaria 10%]]-0.01*VENTAS[[#This Row],[Precio Venta]])</f>
        <v>12.92</v>
      </c>
      <c r="M3361" s="46"/>
      <c r="N3361" s="47" t="s">
        <v>29301</v>
      </c>
    </row>
    <row r="3362" ht="34" customHeight="1" spans="1:14">
      <c r="A3362" s="38">
        <v>45890.6002546296</v>
      </c>
      <c r="B3362" s="39"/>
      <c r="C3362" s="39"/>
      <c r="D3362" s="39"/>
      <c r="E3362" s="39" t="s">
        <v>16732</v>
      </c>
      <c r="F3362" s="41" t="s">
        <v>29302</v>
      </c>
      <c r="G3362" s="39">
        <v>1</v>
      </c>
      <c r="H3362" s="42">
        <v>20</v>
      </c>
      <c r="I3362" s="44">
        <f>VENTAS[[#This Row],[Cantidad]]*VENTAS[[#This Row],[Precio Venta]]</f>
        <v>20</v>
      </c>
      <c r="J3362" s="42">
        <f>IF(VENTAS[[#This Row],[Nombre del Gestor]]&gt;1,VENTAS[[#This Row],[Precio Venta]]*10%,0)</f>
        <v>0</v>
      </c>
      <c r="K3362" s="42">
        <f>IFERROR(VLOOKUP(VENTAS[[#This Row],[Código del producto Vendido]],STOCK[],13,FALSE),VENTAS[[#This Row],[Precio Venta]]*0.6)-VENTAS[[#This Row],[Comisión Unitaria 10%]]</f>
        <v>15.66</v>
      </c>
      <c r="L3362" s="42">
        <f>VENTAS[[#This Row],[Cantidad]]*(VENTAS[[#This Row],[Precio Venta]]-VENTAS[[#This Row],[Costo Unitario SIN Comision]]-VENTAS[[#This Row],[Comisión Unitaria 10%]]-0.01*VENTAS[[#This Row],[Precio Venta]])</f>
        <v>4.14</v>
      </c>
      <c r="M3362" s="46"/>
      <c r="N3362" s="47" t="s">
        <v>29303</v>
      </c>
    </row>
    <row r="3363" ht="34" customHeight="1" spans="1:14">
      <c r="A3363" s="38">
        <v>45890.6002546296</v>
      </c>
      <c r="B3363" s="39"/>
      <c r="C3363" s="39"/>
      <c r="D3363" s="39"/>
      <c r="E3363" s="39" t="s">
        <v>20924</v>
      </c>
      <c r="F3363" s="41" t="s">
        <v>20849</v>
      </c>
      <c r="G3363" s="39">
        <v>1</v>
      </c>
      <c r="H3363" s="42">
        <v>35</v>
      </c>
      <c r="I3363" s="44">
        <f>VENTAS[[#This Row],[Cantidad]]*VENTAS[[#This Row],[Precio Venta]]</f>
        <v>35</v>
      </c>
      <c r="J3363" s="42">
        <f>IF(VENTAS[[#This Row],[Nombre del Gestor]]&gt;1,VENTAS[[#This Row],[Precio Venta]]*10%,0)</f>
        <v>0</v>
      </c>
      <c r="K3363" s="42">
        <f>IFERROR(VLOOKUP(VENTAS[[#This Row],[Código del producto Vendido]],STOCK[],13,FALSE),VENTAS[[#This Row],[Precio Venta]]*0.6)-VENTAS[[#This Row],[Comisión Unitaria 10%]]</f>
        <v>19.46</v>
      </c>
      <c r="L3363" s="42">
        <f>VENTAS[[#This Row],[Cantidad]]*(VENTAS[[#This Row],[Precio Venta]]-VENTAS[[#This Row],[Costo Unitario SIN Comision]]-VENTAS[[#This Row],[Comisión Unitaria 10%]]-0.01*VENTAS[[#This Row],[Precio Venta]])</f>
        <v>15.19</v>
      </c>
      <c r="M3363" s="46"/>
      <c r="N3363" s="47" t="s">
        <v>29304</v>
      </c>
    </row>
    <row r="3364" ht="17" customHeight="1" spans="1:14">
      <c r="A3364" s="38">
        <v>45890.6778009259</v>
      </c>
      <c r="B3364" s="39"/>
      <c r="C3364" s="39"/>
      <c r="D3364" s="39"/>
      <c r="E3364" s="39" t="s">
        <v>21243</v>
      </c>
      <c r="F3364" s="41" t="s">
        <v>21244</v>
      </c>
      <c r="G3364" s="39">
        <v>1</v>
      </c>
      <c r="H3364" s="42">
        <v>60</v>
      </c>
      <c r="I3364" s="44">
        <f>VENTAS[[#This Row],[Cantidad]]*VENTAS[[#This Row],[Precio Venta]]</f>
        <v>60</v>
      </c>
      <c r="J3364" s="42">
        <f>IF(VENTAS[[#This Row],[Nombre del Gestor]]&gt;1,VENTAS[[#This Row],[Precio Venta]]*10%,0)</f>
        <v>0</v>
      </c>
      <c r="K3364" s="42">
        <f>IFERROR(VLOOKUP(VENTAS[[#This Row],[Código del producto Vendido]],STOCK[],13,FALSE),VENTAS[[#This Row],[Precio Venta]]*0.6)-VENTAS[[#This Row],[Comisión Unitaria 10%]]</f>
        <v>36</v>
      </c>
      <c r="L3364" s="42">
        <f>VENTAS[[#This Row],[Cantidad]]*(VENTAS[[#This Row],[Precio Venta]]-VENTAS[[#This Row],[Costo Unitario SIN Comision]]-VENTAS[[#This Row],[Comisión Unitaria 10%]]-0.01*VENTAS[[#This Row],[Precio Venta]])</f>
        <v>23.4</v>
      </c>
      <c r="M3364" s="46"/>
      <c r="N3364" s="47" t="s">
        <v>29305</v>
      </c>
    </row>
    <row r="3365" ht="34" customHeight="1" spans="1:14">
      <c r="A3365" s="38">
        <v>45890.6778009259</v>
      </c>
      <c r="B3365" s="39"/>
      <c r="C3365" s="39"/>
      <c r="D3365" s="39"/>
      <c r="E3365" s="39" t="s">
        <v>29306</v>
      </c>
      <c r="F3365" s="41" t="s">
        <v>21568</v>
      </c>
      <c r="G3365" s="39">
        <v>1</v>
      </c>
      <c r="H3365" s="42">
        <v>55</v>
      </c>
      <c r="I3365" s="44">
        <f>VENTAS[[#This Row],[Cantidad]]*VENTAS[[#This Row],[Precio Venta]]</f>
        <v>55</v>
      </c>
      <c r="J3365" s="42">
        <f>IF(VENTAS[[#This Row],[Nombre del Gestor]]&gt;1,VENTAS[[#This Row],[Precio Venta]]*10%,0)</f>
        <v>0</v>
      </c>
      <c r="K3365" s="42">
        <f>IFERROR(VLOOKUP(VENTAS[[#This Row],[Código del producto Vendido]],STOCK[],13,FALSE),VENTAS[[#This Row],[Precio Venta]]*0.6)-VENTAS[[#This Row],[Comisión Unitaria 10%]]</f>
        <v>33</v>
      </c>
      <c r="L3365" s="42">
        <f>VENTAS[[#This Row],[Cantidad]]*(VENTAS[[#This Row],[Precio Venta]]-VENTAS[[#This Row],[Costo Unitario SIN Comision]]-VENTAS[[#This Row],[Comisión Unitaria 10%]]-0.01*VENTAS[[#This Row],[Precio Venta]])</f>
        <v>21.45</v>
      </c>
      <c r="M3365" s="46"/>
      <c r="N3365" s="47" t="s">
        <v>29307</v>
      </c>
    </row>
    <row r="3366" ht="17" customHeight="1" spans="1:14">
      <c r="A3366" s="38">
        <v>45890.6778009259</v>
      </c>
      <c r="B3366" s="39"/>
      <c r="C3366" s="39"/>
      <c r="D3366" s="39"/>
      <c r="E3366" s="39" t="s">
        <v>21235</v>
      </c>
      <c r="F3366" s="41" t="s">
        <v>21233</v>
      </c>
      <c r="G3366" s="39">
        <v>1</v>
      </c>
      <c r="H3366" s="42">
        <v>90</v>
      </c>
      <c r="I3366" s="44">
        <f>VENTAS[[#This Row],[Cantidad]]*VENTAS[[#This Row],[Precio Venta]]</f>
        <v>90</v>
      </c>
      <c r="J3366" s="42">
        <f>IF(VENTAS[[#This Row],[Nombre del Gestor]]&gt;1,VENTAS[[#This Row],[Precio Venta]]*10%,0)</f>
        <v>0</v>
      </c>
      <c r="K3366" s="42">
        <f>IFERROR(VLOOKUP(VENTAS[[#This Row],[Código del producto Vendido]],STOCK[],13,FALSE),VENTAS[[#This Row],[Precio Venta]]*0.6)-VENTAS[[#This Row],[Comisión Unitaria 10%]]</f>
        <v>74</v>
      </c>
      <c r="L3366" s="42">
        <f>VENTAS[[#This Row],[Cantidad]]*(VENTAS[[#This Row],[Precio Venta]]-VENTAS[[#This Row],[Costo Unitario SIN Comision]]-VENTAS[[#This Row],[Comisión Unitaria 10%]]-0.01*VENTAS[[#This Row],[Precio Venta]])</f>
        <v>15.1</v>
      </c>
      <c r="M3366" s="46"/>
      <c r="N3366" s="47" t="s">
        <v>29308</v>
      </c>
    </row>
    <row r="3367" ht="34" customHeight="1" spans="1:14">
      <c r="A3367" s="38">
        <v>45890.6868865741</v>
      </c>
      <c r="B3367" s="39"/>
      <c r="C3367" s="39"/>
      <c r="D3367" s="39" t="s">
        <v>25960</v>
      </c>
      <c r="E3367" s="39" t="s">
        <v>29309</v>
      </c>
      <c r="F3367" s="41" t="s">
        <v>29310</v>
      </c>
      <c r="G3367" s="39">
        <v>1</v>
      </c>
      <c r="H3367" s="42">
        <v>35</v>
      </c>
      <c r="I3367" s="44">
        <f>VENTAS[[#This Row],[Cantidad]]*VENTAS[[#This Row],[Precio Venta]]</f>
        <v>35</v>
      </c>
      <c r="J3367" s="42">
        <f>IF(VENTAS[[#This Row],[Nombre del Gestor]]&gt;1,VENTAS[[#This Row],[Precio Venta]]*10%,0)</f>
        <v>3.5</v>
      </c>
      <c r="K3367" s="42">
        <f>IFERROR(VLOOKUP(VENTAS[[#This Row],[Código del producto Vendido]],STOCK[],13,FALSE),VENTAS[[#This Row],[Precio Venta]]*0.6)-VENTAS[[#This Row],[Comisión Unitaria 10%]]</f>
        <v>17.5</v>
      </c>
      <c r="L3367" s="42">
        <f>VENTAS[[#This Row],[Cantidad]]*(VENTAS[[#This Row],[Precio Venta]]-VENTAS[[#This Row],[Costo Unitario SIN Comision]]-VENTAS[[#This Row],[Comisión Unitaria 10%]]-0.01*VENTAS[[#This Row],[Precio Venta]])</f>
        <v>13.65</v>
      </c>
      <c r="M3367" s="46"/>
      <c r="N3367" s="47" t="s">
        <v>29311</v>
      </c>
    </row>
    <row r="3368" ht="34" customHeight="1" spans="1:14">
      <c r="A3368" s="38">
        <v>45890.6868865741</v>
      </c>
      <c r="B3368" s="39"/>
      <c r="C3368" s="39"/>
      <c r="D3368" s="39" t="s">
        <v>25960</v>
      </c>
      <c r="E3368" s="39" t="s">
        <v>20776</v>
      </c>
      <c r="F3368" s="41" t="s">
        <v>29312</v>
      </c>
      <c r="G3368" s="39">
        <v>1</v>
      </c>
      <c r="H3368" s="42">
        <v>30</v>
      </c>
      <c r="I3368" s="44">
        <f>VENTAS[[#This Row],[Cantidad]]*VENTAS[[#This Row],[Precio Venta]]</f>
        <v>30</v>
      </c>
      <c r="J3368" s="42">
        <f>IF(VENTAS[[#This Row],[Nombre del Gestor]]&gt;1,VENTAS[[#This Row],[Precio Venta]]*10%,0)</f>
        <v>3</v>
      </c>
      <c r="K3368" s="42">
        <f>IFERROR(VLOOKUP(VENTAS[[#This Row],[Código del producto Vendido]],STOCK[],13,FALSE),VENTAS[[#This Row],[Precio Venta]]*0.6)-VENTAS[[#This Row],[Comisión Unitaria 10%]]</f>
        <v>11.99</v>
      </c>
      <c r="L3368" s="42">
        <f>VENTAS[[#This Row],[Cantidad]]*(VENTAS[[#This Row],[Precio Venta]]-VENTAS[[#This Row],[Costo Unitario SIN Comision]]-VENTAS[[#This Row],[Comisión Unitaria 10%]]-0.01*VENTAS[[#This Row],[Precio Venta]])</f>
        <v>14.71</v>
      </c>
      <c r="M3368" s="46"/>
      <c r="N3368" s="47" t="s">
        <v>29313</v>
      </c>
    </row>
    <row r="3369" ht="17" customHeight="1" spans="1:14">
      <c r="A3369" s="38">
        <v>45890.6893865741</v>
      </c>
      <c r="B3369" s="39"/>
      <c r="C3369" s="39"/>
      <c r="D3369" s="39" t="s">
        <v>25960</v>
      </c>
      <c r="E3369" s="39" t="s">
        <v>20516</v>
      </c>
      <c r="F3369" s="41" t="s">
        <v>20517</v>
      </c>
      <c r="G3369" s="39">
        <v>1</v>
      </c>
      <c r="H3369" s="42">
        <v>35</v>
      </c>
      <c r="I3369" s="44">
        <f>VENTAS[[#This Row],[Cantidad]]*VENTAS[[#This Row],[Precio Venta]]</f>
        <v>35</v>
      </c>
      <c r="J3369" s="42">
        <f>IF(VENTAS[[#This Row],[Nombre del Gestor]]&gt;1,VENTAS[[#This Row],[Precio Venta]]*10%,0)</f>
        <v>3.5</v>
      </c>
      <c r="K3369" s="42">
        <f>IFERROR(VLOOKUP(VENTAS[[#This Row],[Código del producto Vendido]],STOCK[],13,FALSE),VENTAS[[#This Row],[Precio Venta]]*0.6)-VENTAS[[#This Row],[Comisión Unitaria 10%]]</f>
        <v>12</v>
      </c>
      <c r="L3369" s="42">
        <f>VENTAS[[#This Row],[Cantidad]]*(VENTAS[[#This Row],[Precio Venta]]-VENTAS[[#This Row],[Costo Unitario SIN Comision]]-VENTAS[[#This Row],[Comisión Unitaria 10%]]-0.01*VENTAS[[#This Row],[Precio Venta]])</f>
        <v>19.15</v>
      </c>
      <c r="M3369" s="46"/>
      <c r="N3369" s="47" t="s">
        <v>29314</v>
      </c>
    </row>
    <row r="3370" ht="34" customHeight="1" spans="1:14">
      <c r="A3370" s="38">
        <v>45890.7330439815</v>
      </c>
      <c r="B3370" s="39"/>
      <c r="C3370" s="39"/>
      <c r="D3370" s="39"/>
      <c r="E3370" s="39" t="s">
        <v>17656</v>
      </c>
      <c r="F3370" s="41" t="s">
        <v>17655</v>
      </c>
      <c r="G3370" s="39">
        <v>1</v>
      </c>
      <c r="H3370" s="42">
        <v>20</v>
      </c>
      <c r="I3370" s="44">
        <f>VENTAS[[#This Row],[Cantidad]]*VENTAS[[#This Row],[Precio Venta]]</f>
        <v>20</v>
      </c>
      <c r="J3370" s="42">
        <f>IF(VENTAS[[#This Row],[Nombre del Gestor]]&gt;1,VENTAS[[#This Row],[Precio Venta]]*10%,0)</f>
        <v>0</v>
      </c>
      <c r="K3370" s="42">
        <f>IFERROR(VLOOKUP(VENTAS[[#This Row],[Código del producto Vendido]],STOCK[],13,FALSE),VENTAS[[#This Row],[Precio Venta]]*0.6)-VENTAS[[#This Row],[Comisión Unitaria 10%]]</f>
        <v>12.8</v>
      </c>
      <c r="L3370" s="42">
        <f>VENTAS[[#This Row],[Cantidad]]*(VENTAS[[#This Row],[Precio Venta]]-VENTAS[[#This Row],[Costo Unitario SIN Comision]]-VENTAS[[#This Row],[Comisión Unitaria 10%]]-0.01*VENTAS[[#This Row],[Precio Venta]])</f>
        <v>7</v>
      </c>
      <c r="M3370" s="46"/>
      <c r="N3370" s="47" t="s">
        <v>29315</v>
      </c>
    </row>
    <row r="3371" ht="17" customHeight="1" spans="1:14">
      <c r="A3371" s="38">
        <v>45891.4450810185</v>
      </c>
      <c r="B3371" s="39"/>
      <c r="C3371" s="39"/>
      <c r="D3371" s="39"/>
      <c r="E3371" s="39" t="s">
        <v>16807</v>
      </c>
      <c r="F3371" s="41" t="s">
        <v>27947</v>
      </c>
      <c r="G3371" s="39">
        <v>1</v>
      </c>
      <c r="H3371" s="42">
        <v>30</v>
      </c>
      <c r="I3371" s="44">
        <f>VENTAS[[#This Row],[Cantidad]]*VENTAS[[#This Row],[Precio Venta]]</f>
        <v>30</v>
      </c>
      <c r="J3371" s="42">
        <f>IF(VENTAS[[#This Row],[Nombre del Gestor]]&gt;1,VENTAS[[#This Row],[Precio Venta]]*10%,0)</f>
        <v>0</v>
      </c>
      <c r="K3371" s="42">
        <f>IFERROR(VLOOKUP(VENTAS[[#This Row],[Código del producto Vendido]],STOCK[],13,FALSE),VENTAS[[#This Row],[Precio Venta]]*0.6)-VENTAS[[#This Row],[Comisión Unitaria 10%]]</f>
        <v>15.07</v>
      </c>
      <c r="L3371" s="42">
        <f>VENTAS[[#This Row],[Cantidad]]*(VENTAS[[#This Row],[Precio Venta]]-VENTAS[[#This Row],[Costo Unitario SIN Comision]]-VENTAS[[#This Row],[Comisión Unitaria 10%]]-0.01*VENTAS[[#This Row],[Precio Venta]])</f>
        <v>14.63</v>
      </c>
      <c r="M3371" s="46"/>
      <c r="N3371" s="47" t="s">
        <v>29316</v>
      </c>
    </row>
    <row r="3372" ht="34" customHeight="1" spans="1:14">
      <c r="A3372" s="38">
        <v>45891.5747222222</v>
      </c>
      <c r="B3372" s="39"/>
      <c r="C3372" s="39"/>
      <c r="D3372" s="39"/>
      <c r="E3372" s="39" t="s">
        <v>21017</v>
      </c>
      <c r="F3372" s="41" t="s">
        <v>21018</v>
      </c>
      <c r="G3372" s="39">
        <v>1</v>
      </c>
      <c r="H3372" s="42">
        <v>25</v>
      </c>
      <c r="I3372" s="44">
        <f>VENTAS[[#This Row],[Cantidad]]*VENTAS[[#This Row],[Precio Venta]]</f>
        <v>25</v>
      </c>
      <c r="J3372" s="42">
        <f>IF(VENTAS[[#This Row],[Nombre del Gestor]]&gt;1,VENTAS[[#This Row],[Precio Venta]]*10%,0)</f>
        <v>0</v>
      </c>
      <c r="K3372" s="42">
        <f>IFERROR(VLOOKUP(VENTAS[[#This Row],[Código del producto Vendido]],STOCK[],13,FALSE),VENTAS[[#This Row],[Precio Venta]]*0.6)-VENTAS[[#This Row],[Comisión Unitaria 10%]]</f>
        <v>14.5</v>
      </c>
      <c r="L3372" s="42">
        <f>VENTAS[[#This Row],[Cantidad]]*(VENTAS[[#This Row],[Precio Venta]]-VENTAS[[#This Row],[Costo Unitario SIN Comision]]-VENTAS[[#This Row],[Comisión Unitaria 10%]]-0.01*VENTAS[[#This Row],[Precio Venta]])</f>
        <v>10.25</v>
      </c>
      <c r="M3372" s="46"/>
      <c r="N3372" s="47" t="s">
        <v>29317</v>
      </c>
    </row>
    <row r="3373" ht="34" customHeight="1" spans="1:14">
      <c r="A3373" s="38">
        <v>45891.5747222222</v>
      </c>
      <c r="B3373" s="39"/>
      <c r="C3373" s="39"/>
      <c r="D3373" s="39"/>
      <c r="E3373" s="39" t="s">
        <v>21250</v>
      </c>
      <c r="F3373" s="41" t="s">
        <v>21251</v>
      </c>
      <c r="G3373" s="39">
        <v>1</v>
      </c>
      <c r="H3373" s="42">
        <v>30</v>
      </c>
      <c r="I3373" s="44">
        <f>VENTAS[[#This Row],[Cantidad]]*VENTAS[[#This Row],[Precio Venta]]</f>
        <v>30</v>
      </c>
      <c r="J3373" s="42">
        <f>IF(VENTAS[[#This Row],[Nombre del Gestor]]&gt;1,VENTAS[[#This Row],[Precio Venta]]*10%,0)</f>
        <v>0</v>
      </c>
      <c r="K3373" s="42">
        <f>IFERROR(VLOOKUP(VENTAS[[#This Row],[Código del producto Vendido]],STOCK[],13,FALSE),VENTAS[[#This Row],[Precio Venta]]*0.6)-VENTAS[[#This Row],[Comisión Unitaria 10%]]</f>
        <v>23</v>
      </c>
      <c r="L3373" s="42">
        <f>VENTAS[[#This Row],[Cantidad]]*(VENTAS[[#This Row],[Precio Venta]]-VENTAS[[#This Row],[Costo Unitario SIN Comision]]-VENTAS[[#This Row],[Comisión Unitaria 10%]]-0.01*VENTAS[[#This Row],[Precio Venta]])</f>
        <v>6.7</v>
      </c>
      <c r="M3373" s="46"/>
      <c r="N3373" s="47" t="s">
        <v>29318</v>
      </c>
    </row>
    <row r="3374" ht="17" customHeight="1" spans="1:14">
      <c r="A3374" s="38">
        <v>45891.6418518518</v>
      </c>
      <c r="B3374" s="39"/>
      <c r="C3374" s="39"/>
      <c r="D3374" s="39" t="s">
        <v>29319</v>
      </c>
      <c r="E3374" s="39" t="s">
        <v>20937</v>
      </c>
      <c r="F3374" s="41" t="s">
        <v>20938</v>
      </c>
      <c r="G3374" s="39">
        <v>1</v>
      </c>
      <c r="H3374" s="42">
        <v>65</v>
      </c>
      <c r="I3374" s="44">
        <f>VENTAS[[#This Row],[Cantidad]]*VENTAS[[#This Row],[Precio Venta]]</f>
        <v>65</v>
      </c>
      <c r="J3374" s="42">
        <f>IF(VENTAS[[#This Row],[Nombre del Gestor]]&gt;1,VENTAS[[#This Row],[Precio Venta]]*10%,0)</f>
        <v>6.5</v>
      </c>
      <c r="K3374" s="42">
        <f>IFERROR(VLOOKUP(VENTAS[[#This Row],[Código del producto Vendido]],STOCK[],13,FALSE),VENTAS[[#This Row],[Precio Venta]]*0.6)-VENTAS[[#This Row],[Comisión Unitaria 10%]]</f>
        <v>41.88</v>
      </c>
      <c r="L3374" s="42">
        <f>VENTAS[[#This Row],[Cantidad]]*(VENTAS[[#This Row],[Precio Venta]]-VENTAS[[#This Row],[Costo Unitario SIN Comision]]-VENTAS[[#This Row],[Comisión Unitaria 10%]]-0.01*VENTAS[[#This Row],[Precio Venta]])</f>
        <v>15.97</v>
      </c>
      <c r="M3374" s="46"/>
      <c r="N3374" s="47" t="s">
        <v>29320</v>
      </c>
    </row>
    <row r="3375" ht="34" customHeight="1" spans="1:14">
      <c r="A3375" s="38">
        <v>45891.6418518518</v>
      </c>
      <c r="B3375" s="39"/>
      <c r="C3375" s="39"/>
      <c r="D3375" s="39" t="s">
        <v>29319</v>
      </c>
      <c r="E3375" s="39" t="s">
        <v>21397</v>
      </c>
      <c r="F3375" s="41" t="s">
        <v>21396</v>
      </c>
      <c r="G3375" s="39">
        <v>1</v>
      </c>
      <c r="H3375" s="42">
        <v>35</v>
      </c>
      <c r="I3375" s="44">
        <f>VENTAS[[#This Row],[Cantidad]]*VENTAS[[#This Row],[Precio Venta]]</f>
        <v>35</v>
      </c>
      <c r="J3375" s="42">
        <f>IF(VENTAS[[#This Row],[Nombre del Gestor]]&gt;1,VENTAS[[#This Row],[Precio Venta]]*10%,0)</f>
        <v>3.5</v>
      </c>
      <c r="K3375" s="42">
        <f>IFERROR(VLOOKUP(VENTAS[[#This Row],[Código del producto Vendido]],STOCK[],13,FALSE),VENTAS[[#This Row],[Precio Venta]]*0.6)-VENTAS[[#This Row],[Comisión Unitaria 10%]]</f>
        <v>13.94</v>
      </c>
      <c r="L3375" s="42">
        <f>VENTAS[[#This Row],[Cantidad]]*(VENTAS[[#This Row],[Precio Venta]]-VENTAS[[#This Row],[Costo Unitario SIN Comision]]-VENTAS[[#This Row],[Comisión Unitaria 10%]]-0.01*VENTAS[[#This Row],[Precio Venta]])</f>
        <v>17.21</v>
      </c>
      <c r="M3375" s="46"/>
      <c r="N3375" s="47" t="s">
        <v>29321</v>
      </c>
    </row>
    <row r="3376" ht="17" customHeight="1" spans="1:14">
      <c r="A3376" s="38">
        <v>45891.6418518518</v>
      </c>
      <c r="B3376" s="39"/>
      <c r="C3376" s="39"/>
      <c r="D3376" s="39" t="s">
        <v>29319</v>
      </c>
      <c r="E3376" s="39" t="s">
        <v>20614</v>
      </c>
      <c r="F3376" s="41" t="s">
        <v>20615</v>
      </c>
      <c r="G3376" s="39">
        <v>1</v>
      </c>
      <c r="H3376" s="42">
        <v>40</v>
      </c>
      <c r="I3376" s="44">
        <f>VENTAS[[#This Row],[Cantidad]]*VENTAS[[#This Row],[Precio Venta]]</f>
        <v>40</v>
      </c>
      <c r="J3376" s="42">
        <f>IF(VENTAS[[#This Row],[Nombre del Gestor]]&gt;1,VENTAS[[#This Row],[Precio Venta]]*10%,0)</f>
        <v>4</v>
      </c>
      <c r="K3376" s="42">
        <f>IFERROR(VLOOKUP(VENTAS[[#This Row],[Código del producto Vendido]],STOCK[],13,FALSE),VENTAS[[#This Row],[Precio Venta]]*0.6)-VENTAS[[#This Row],[Comisión Unitaria 10%]]</f>
        <v>12</v>
      </c>
      <c r="L3376" s="42">
        <f>VENTAS[[#This Row],[Cantidad]]*(VENTAS[[#This Row],[Precio Venta]]-VENTAS[[#This Row],[Costo Unitario SIN Comision]]-VENTAS[[#This Row],[Comisión Unitaria 10%]]-0.01*VENTAS[[#This Row],[Precio Venta]])</f>
        <v>23.6</v>
      </c>
      <c r="M3376" s="46"/>
      <c r="N3376" s="47" t="s">
        <v>29322</v>
      </c>
    </row>
    <row r="3377" ht="34" customHeight="1" spans="1:14">
      <c r="A3377" s="38">
        <v>45891.6418518518</v>
      </c>
      <c r="B3377" s="39"/>
      <c r="C3377" s="39"/>
      <c r="D3377" s="39" t="s">
        <v>29319</v>
      </c>
      <c r="E3377" s="39" t="s">
        <v>20153</v>
      </c>
      <c r="F3377" s="41" t="s">
        <v>29323</v>
      </c>
      <c r="G3377" s="39">
        <v>1</v>
      </c>
      <c r="H3377" s="42">
        <v>35</v>
      </c>
      <c r="I3377" s="44">
        <f>VENTAS[[#This Row],[Cantidad]]*VENTAS[[#This Row],[Precio Venta]]</f>
        <v>35</v>
      </c>
      <c r="J3377" s="42">
        <f>IF(VENTAS[[#This Row],[Nombre del Gestor]]&gt;1,VENTAS[[#This Row],[Precio Venta]]*10%,0)</f>
        <v>3.5</v>
      </c>
      <c r="K3377" s="42">
        <f>IFERROR(VLOOKUP(VENTAS[[#This Row],[Código del producto Vendido]],STOCK[],13,FALSE),VENTAS[[#This Row],[Precio Venta]]*0.6)-VENTAS[[#This Row],[Comisión Unitaria 10%]]</f>
        <v>20</v>
      </c>
      <c r="L3377" s="42">
        <f>VENTAS[[#This Row],[Cantidad]]*(VENTAS[[#This Row],[Precio Venta]]-VENTAS[[#This Row],[Costo Unitario SIN Comision]]-VENTAS[[#This Row],[Comisión Unitaria 10%]]-0.01*VENTAS[[#This Row],[Precio Venta]])</f>
        <v>11.15</v>
      </c>
      <c r="M3377" s="46"/>
      <c r="N3377" s="47" t="s">
        <v>29324</v>
      </c>
    </row>
    <row r="3378" ht="34" customHeight="1" spans="1:14">
      <c r="A3378" s="38">
        <v>45891.6418518518</v>
      </c>
      <c r="B3378" s="39"/>
      <c r="C3378" s="39"/>
      <c r="D3378" s="39" t="s">
        <v>29319</v>
      </c>
      <c r="E3378" s="39" t="s">
        <v>21239</v>
      </c>
      <c r="F3378" s="41" t="s">
        <v>21240</v>
      </c>
      <c r="G3378" s="39">
        <v>1</v>
      </c>
      <c r="H3378" s="42">
        <v>90</v>
      </c>
      <c r="I3378" s="44">
        <f>VENTAS[[#This Row],[Cantidad]]*VENTAS[[#This Row],[Precio Venta]]</f>
        <v>90</v>
      </c>
      <c r="J3378" s="42">
        <f>IF(VENTAS[[#This Row],[Nombre del Gestor]]&gt;1,VENTAS[[#This Row],[Precio Venta]]*10%,0)</f>
        <v>9</v>
      </c>
      <c r="K3378" s="42">
        <f>IFERROR(VLOOKUP(VENTAS[[#This Row],[Código del producto Vendido]],STOCK[],13,FALSE),VENTAS[[#This Row],[Precio Venta]]*0.6)-VENTAS[[#This Row],[Comisión Unitaria 10%]]</f>
        <v>65</v>
      </c>
      <c r="L3378" s="42">
        <f>VENTAS[[#This Row],[Cantidad]]*(VENTAS[[#This Row],[Precio Venta]]-VENTAS[[#This Row],[Costo Unitario SIN Comision]]-VENTAS[[#This Row],[Comisión Unitaria 10%]]-0.01*VENTAS[[#This Row],[Precio Venta]])</f>
        <v>15.1</v>
      </c>
      <c r="M3378" s="46"/>
      <c r="N3378" s="47" t="s">
        <v>29325</v>
      </c>
    </row>
    <row r="3379" ht="17" customHeight="1" spans="1:14">
      <c r="A3379" s="38">
        <v>45891.6418518518</v>
      </c>
      <c r="B3379" s="39"/>
      <c r="C3379" s="39"/>
      <c r="D3379" s="39" t="s">
        <v>29319</v>
      </c>
      <c r="E3379" s="39" t="s">
        <v>29326</v>
      </c>
      <c r="F3379" s="41" t="s">
        <v>28642</v>
      </c>
      <c r="G3379" s="39">
        <v>1</v>
      </c>
      <c r="H3379" s="42">
        <v>40</v>
      </c>
      <c r="I3379" s="44">
        <f>VENTAS[[#This Row],[Cantidad]]*VENTAS[[#This Row],[Precio Venta]]</f>
        <v>40</v>
      </c>
      <c r="J3379" s="42">
        <f>IF(VENTAS[[#This Row],[Nombre del Gestor]]&gt;1,VENTAS[[#This Row],[Precio Venta]]*10%,0)</f>
        <v>4</v>
      </c>
      <c r="K3379" s="42">
        <f>IFERROR(VLOOKUP(VENTAS[[#This Row],[Código del producto Vendido]],STOCK[],13,FALSE),VENTAS[[#This Row],[Precio Venta]]*0.6)-VENTAS[[#This Row],[Comisión Unitaria 10%]]</f>
        <v>20</v>
      </c>
      <c r="L3379" s="42">
        <f>VENTAS[[#This Row],[Cantidad]]*(VENTAS[[#This Row],[Precio Venta]]-VENTAS[[#This Row],[Costo Unitario SIN Comision]]-VENTAS[[#This Row],[Comisión Unitaria 10%]]-0.01*VENTAS[[#This Row],[Precio Venta]])</f>
        <v>15.6</v>
      </c>
      <c r="M3379" s="46"/>
      <c r="N3379" s="47" t="s">
        <v>29327</v>
      </c>
    </row>
    <row r="3380" ht="34" customHeight="1" spans="1:14">
      <c r="A3380" s="38">
        <v>45891.6418518518</v>
      </c>
      <c r="B3380" s="39"/>
      <c r="C3380" s="39"/>
      <c r="D3380" s="39" t="s">
        <v>29319</v>
      </c>
      <c r="E3380" s="39" t="s">
        <v>20954</v>
      </c>
      <c r="F3380" s="41" t="s">
        <v>20877</v>
      </c>
      <c r="G3380" s="39">
        <v>1</v>
      </c>
      <c r="H3380" s="42">
        <v>30</v>
      </c>
      <c r="I3380" s="44">
        <f>VENTAS[[#This Row],[Cantidad]]*VENTAS[[#This Row],[Precio Venta]]</f>
        <v>30</v>
      </c>
      <c r="J3380" s="42">
        <f>IF(VENTAS[[#This Row],[Nombre del Gestor]]&gt;1,VENTAS[[#This Row],[Precio Venta]]*10%,0)</f>
        <v>3</v>
      </c>
      <c r="K3380" s="42">
        <f>IFERROR(VLOOKUP(VENTAS[[#This Row],[Código del producto Vendido]],STOCK[],13,FALSE),VENTAS[[#This Row],[Precio Venta]]*0.6)-VENTAS[[#This Row],[Comisión Unitaria 10%]]</f>
        <v>14.96</v>
      </c>
      <c r="L3380" s="42">
        <f>VENTAS[[#This Row],[Cantidad]]*(VENTAS[[#This Row],[Precio Venta]]-VENTAS[[#This Row],[Costo Unitario SIN Comision]]-VENTAS[[#This Row],[Comisión Unitaria 10%]]-0.01*VENTAS[[#This Row],[Precio Venta]])</f>
        <v>11.74</v>
      </c>
      <c r="M3380" s="46"/>
      <c r="N3380" s="47" t="s">
        <v>29328</v>
      </c>
    </row>
    <row r="3381" ht="17" customHeight="1" spans="1:14">
      <c r="A3381" s="38">
        <v>45891.6418518518</v>
      </c>
      <c r="B3381" s="39"/>
      <c r="C3381" s="39"/>
      <c r="D3381" s="39" t="s">
        <v>29319</v>
      </c>
      <c r="E3381" s="39" t="s">
        <v>29329</v>
      </c>
      <c r="F3381" s="41" t="s">
        <v>29330</v>
      </c>
      <c r="G3381" s="39">
        <v>1</v>
      </c>
      <c r="H3381" s="42">
        <v>4</v>
      </c>
      <c r="I3381" s="44">
        <f>VENTAS[[#This Row],[Cantidad]]*VENTAS[[#This Row],[Precio Venta]]</f>
        <v>4</v>
      </c>
      <c r="J3381" s="42">
        <f>IF(VENTAS[[#This Row],[Nombre del Gestor]]&gt;1,VENTAS[[#This Row],[Precio Venta]]*10%,0)</f>
        <v>0.4</v>
      </c>
      <c r="K3381" s="42">
        <f>IFERROR(VLOOKUP(VENTAS[[#This Row],[Código del producto Vendido]],STOCK[],13,FALSE),VENTAS[[#This Row],[Precio Venta]]*0.6)-VENTAS[[#This Row],[Comisión Unitaria 10%]]</f>
        <v>2</v>
      </c>
      <c r="L3381" s="42">
        <f>VENTAS[[#This Row],[Cantidad]]*(VENTAS[[#This Row],[Precio Venta]]-VENTAS[[#This Row],[Costo Unitario SIN Comision]]-VENTAS[[#This Row],[Comisión Unitaria 10%]]-0.01*VENTAS[[#This Row],[Precio Venta]])</f>
        <v>1.56</v>
      </c>
      <c r="M3381" s="46"/>
      <c r="N3381" s="47" t="s">
        <v>29331</v>
      </c>
    </row>
    <row r="3382" ht="34" customHeight="1" spans="1:14">
      <c r="A3382" s="38">
        <v>45891.6782523148</v>
      </c>
      <c r="B3382" s="39"/>
      <c r="C3382" s="39"/>
      <c r="D3382" s="39"/>
      <c r="E3382" s="39" t="s">
        <v>29332</v>
      </c>
      <c r="F3382" s="41" t="s">
        <v>29333</v>
      </c>
      <c r="G3382" s="39">
        <v>1</v>
      </c>
      <c r="H3382" s="42">
        <v>10</v>
      </c>
      <c r="I3382" s="44">
        <f>VENTAS[[#This Row],[Cantidad]]*VENTAS[[#This Row],[Precio Venta]]</f>
        <v>10</v>
      </c>
      <c r="J3382" s="42">
        <f>IF(VENTAS[[#This Row],[Nombre del Gestor]]&gt;1,VENTAS[[#This Row],[Precio Venta]]*10%,0)</f>
        <v>0</v>
      </c>
      <c r="K3382" s="42">
        <f>IFERROR(VLOOKUP(VENTAS[[#This Row],[Código del producto Vendido]],STOCK[],13,FALSE),VENTAS[[#This Row],[Precio Venta]]*0.6)-VENTAS[[#This Row],[Comisión Unitaria 10%]]</f>
        <v>6</v>
      </c>
      <c r="L3382" s="42">
        <f>VENTAS[[#This Row],[Cantidad]]*(VENTAS[[#This Row],[Precio Venta]]-VENTAS[[#This Row],[Costo Unitario SIN Comision]]-VENTAS[[#This Row],[Comisión Unitaria 10%]]-0.01*VENTAS[[#This Row],[Precio Venta]])</f>
        <v>3.9</v>
      </c>
      <c r="M3382" s="46"/>
      <c r="N3382" s="47" t="s">
        <v>29334</v>
      </c>
    </row>
    <row r="3383" ht="34" customHeight="1" spans="1:14">
      <c r="A3383" s="38">
        <v>45891.6782523148</v>
      </c>
      <c r="B3383" s="39"/>
      <c r="C3383" s="39"/>
      <c r="D3383" s="39"/>
      <c r="E3383" s="39" t="s">
        <v>20737</v>
      </c>
      <c r="F3383" s="41" t="s">
        <v>29335</v>
      </c>
      <c r="G3383" s="39">
        <v>1</v>
      </c>
      <c r="H3383" s="42">
        <v>15</v>
      </c>
      <c r="I3383" s="44">
        <f>VENTAS[[#This Row],[Cantidad]]*VENTAS[[#This Row],[Precio Venta]]</f>
        <v>15</v>
      </c>
      <c r="J3383" s="42">
        <f>IF(VENTAS[[#This Row],[Nombre del Gestor]]&gt;1,VENTAS[[#This Row],[Precio Venta]]*10%,0)</f>
        <v>0</v>
      </c>
      <c r="K3383" s="42">
        <f>IFERROR(VLOOKUP(VENTAS[[#This Row],[Código del producto Vendido]],STOCK[],13,FALSE),VENTAS[[#This Row],[Precio Venta]]*0.6)-VENTAS[[#This Row],[Comisión Unitaria 10%]]</f>
        <v>10.5</v>
      </c>
      <c r="L3383" s="42">
        <f>VENTAS[[#This Row],[Cantidad]]*(VENTAS[[#This Row],[Precio Venta]]-VENTAS[[#This Row],[Costo Unitario SIN Comision]]-VENTAS[[#This Row],[Comisión Unitaria 10%]]-0.01*VENTAS[[#This Row],[Precio Venta]])</f>
        <v>4.35</v>
      </c>
      <c r="M3383" s="46"/>
      <c r="N3383" s="47" t="s">
        <v>29336</v>
      </c>
    </row>
    <row r="3384" ht="17" customHeight="1" spans="1:14">
      <c r="A3384" s="38">
        <v>45892.4499421296</v>
      </c>
      <c r="B3384" s="39"/>
      <c r="C3384" s="39"/>
      <c r="D3384" s="39"/>
      <c r="E3384" s="39" t="s">
        <v>20935</v>
      </c>
      <c r="F3384" s="41" t="s">
        <v>28287</v>
      </c>
      <c r="G3384" s="39">
        <v>1</v>
      </c>
      <c r="H3384" s="42">
        <v>18</v>
      </c>
      <c r="I3384" s="44">
        <f>VENTAS[[#This Row],[Cantidad]]*VENTAS[[#This Row],[Precio Venta]]</f>
        <v>18</v>
      </c>
      <c r="J3384" s="42">
        <f>IF(VENTAS[[#This Row],[Nombre del Gestor]]&gt;1,VENTAS[[#This Row],[Precio Venta]]*10%,0)</f>
        <v>0</v>
      </c>
      <c r="K3384" s="42">
        <f>IFERROR(VLOOKUP(VENTAS[[#This Row],[Código del producto Vendido]],STOCK[],13,FALSE),VENTAS[[#This Row],[Precio Venta]]*0.6)-VENTAS[[#This Row],[Comisión Unitaria 10%]]</f>
        <v>14.8</v>
      </c>
      <c r="L3384" s="42">
        <f>VENTAS[[#This Row],[Cantidad]]*(VENTAS[[#This Row],[Precio Venta]]-VENTAS[[#This Row],[Costo Unitario SIN Comision]]-VENTAS[[#This Row],[Comisión Unitaria 10%]]-0.01*VENTAS[[#This Row],[Precio Venta]])</f>
        <v>3.02</v>
      </c>
      <c r="M3384" s="46"/>
      <c r="N3384" s="47" t="s">
        <v>29337</v>
      </c>
    </row>
    <row r="3385" ht="34" customHeight="1" spans="1:14">
      <c r="A3385" s="38">
        <v>45892.4623842593</v>
      </c>
      <c r="B3385" s="39"/>
      <c r="C3385" s="39"/>
      <c r="D3385" s="39"/>
      <c r="E3385" s="39" t="s">
        <v>29338</v>
      </c>
      <c r="F3385" s="41" t="s">
        <v>20630</v>
      </c>
      <c r="G3385" s="39">
        <v>1</v>
      </c>
      <c r="H3385" s="42">
        <v>35</v>
      </c>
      <c r="I3385" s="44">
        <f>VENTAS[[#This Row],[Cantidad]]*VENTAS[[#This Row],[Precio Venta]]</f>
        <v>35</v>
      </c>
      <c r="J3385" s="42">
        <f>IF(VENTAS[[#This Row],[Nombre del Gestor]]&gt;1,VENTAS[[#This Row],[Precio Venta]]*10%,0)</f>
        <v>0</v>
      </c>
      <c r="K3385" s="42">
        <f>IFERROR(VLOOKUP(VENTAS[[#This Row],[Código del producto Vendido]],STOCK[],13,FALSE),VENTAS[[#This Row],[Precio Venta]]*0.6)-VENTAS[[#This Row],[Comisión Unitaria 10%]]</f>
        <v>15.5</v>
      </c>
      <c r="L3385" s="42">
        <f>VENTAS[[#This Row],[Cantidad]]*(VENTAS[[#This Row],[Precio Venta]]-VENTAS[[#This Row],[Costo Unitario SIN Comision]]-VENTAS[[#This Row],[Comisión Unitaria 10%]]-0.01*VENTAS[[#This Row],[Precio Venta]])</f>
        <v>19.15</v>
      </c>
      <c r="M3385" s="46"/>
      <c r="N3385" s="47" t="s">
        <v>29339</v>
      </c>
    </row>
    <row r="3386" ht="17" customHeight="1" spans="1:14">
      <c r="A3386" s="38">
        <v>45892.4884837963</v>
      </c>
      <c r="B3386" s="39"/>
      <c r="C3386" s="39"/>
      <c r="D3386" s="39"/>
      <c r="E3386" s="39" t="s">
        <v>29340</v>
      </c>
      <c r="F3386" s="41" t="s">
        <v>29341</v>
      </c>
      <c r="G3386" s="39">
        <v>1</v>
      </c>
      <c r="H3386" s="42">
        <v>35</v>
      </c>
      <c r="I3386" s="44">
        <f>VENTAS[[#This Row],[Cantidad]]*VENTAS[[#This Row],[Precio Venta]]</f>
        <v>35</v>
      </c>
      <c r="J3386" s="42">
        <f>IF(VENTAS[[#This Row],[Nombre del Gestor]]&gt;1,VENTAS[[#This Row],[Precio Venta]]*10%,0)</f>
        <v>0</v>
      </c>
      <c r="K3386" s="42">
        <f>IFERROR(VLOOKUP(VENTAS[[#This Row],[Código del producto Vendido]],STOCK[],13,FALSE),VENTAS[[#This Row],[Precio Venta]]*0.6)-VENTAS[[#This Row],[Comisión Unitaria 10%]]</f>
        <v>21</v>
      </c>
      <c r="L3386" s="42">
        <f>VENTAS[[#This Row],[Cantidad]]*(VENTAS[[#This Row],[Precio Venta]]-VENTAS[[#This Row],[Costo Unitario SIN Comision]]-VENTAS[[#This Row],[Comisión Unitaria 10%]]-0.01*VENTAS[[#This Row],[Precio Venta]])</f>
        <v>13.65</v>
      </c>
      <c r="M3386" s="46"/>
      <c r="N3386" s="47" t="s">
        <v>29342</v>
      </c>
    </row>
    <row r="3387" ht="34" customHeight="1" spans="1:14">
      <c r="A3387" s="38">
        <v>45892.5449537037</v>
      </c>
      <c r="B3387" s="39"/>
      <c r="C3387" s="39"/>
      <c r="D3387" s="39" t="s">
        <v>23671</v>
      </c>
      <c r="E3387" s="39" t="s">
        <v>21434</v>
      </c>
      <c r="F3387" s="41" t="s">
        <v>21435</v>
      </c>
      <c r="G3387" s="39">
        <v>1</v>
      </c>
      <c r="H3387" s="42">
        <v>40</v>
      </c>
      <c r="I3387" s="44">
        <f>VENTAS[[#This Row],[Cantidad]]*VENTAS[[#This Row],[Precio Venta]]</f>
        <v>40</v>
      </c>
      <c r="J3387" s="42">
        <f>IF(VENTAS[[#This Row],[Nombre del Gestor]]&gt;1,VENTAS[[#This Row],[Precio Venta]]*10%,0)</f>
        <v>4</v>
      </c>
      <c r="K3387" s="42">
        <f>IFERROR(VLOOKUP(VENTAS[[#This Row],[Código del producto Vendido]],STOCK[],13,FALSE),VENTAS[[#This Row],[Precio Venta]]*0.6)-VENTAS[[#This Row],[Comisión Unitaria 10%]]</f>
        <v>19.99</v>
      </c>
      <c r="L3387" s="42">
        <f>VENTAS[[#This Row],[Cantidad]]*(VENTAS[[#This Row],[Precio Venta]]-VENTAS[[#This Row],[Costo Unitario SIN Comision]]-VENTAS[[#This Row],[Comisión Unitaria 10%]]-0.01*VENTAS[[#This Row],[Precio Venta]])</f>
        <v>15.61</v>
      </c>
      <c r="M3387" s="46"/>
      <c r="N3387" s="47" t="s">
        <v>29343</v>
      </c>
    </row>
    <row r="3388" ht="34" customHeight="1" spans="1:14">
      <c r="A3388" s="38">
        <v>45892.5470138889</v>
      </c>
      <c r="B3388" s="39"/>
      <c r="C3388" s="39"/>
      <c r="D3388" s="39" t="s">
        <v>25960</v>
      </c>
      <c r="E3388" s="39" t="s">
        <v>29344</v>
      </c>
      <c r="F3388" s="41" t="s">
        <v>29345</v>
      </c>
      <c r="G3388" s="39">
        <v>1</v>
      </c>
      <c r="H3388" s="42">
        <v>12</v>
      </c>
      <c r="I3388" s="44">
        <f>VENTAS[[#This Row],[Cantidad]]*VENTAS[[#This Row],[Precio Venta]]</f>
        <v>12</v>
      </c>
      <c r="J3388" s="42">
        <f>IF(VENTAS[[#This Row],[Nombre del Gestor]]&gt;1,VENTAS[[#This Row],[Precio Venta]]*10%,0)</f>
        <v>1.2</v>
      </c>
      <c r="K3388" s="42">
        <f>IFERROR(VLOOKUP(VENTAS[[#This Row],[Código del producto Vendido]],STOCK[],13,FALSE),VENTAS[[#This Row],[Precio Venta]]*0.6)-VENTAS[[#This Row],[Comisión Unitaria 10%]]</f>
        <v>6</v>
      </c>
      <c r="L3388" s="42">
        <f>VENTAS[[#This Row],[Cantidad]]*(VENTAS[[#This Row],[Precio Venta]]-VENTAS[[#This Row],[Costo Unitario SIN Comision]]-VENTAS[[#This Row],[Comisión Unitaria 10%]]-0.01*VENTAS[[#This Row],[Precio Venta]])</f>
        <v>4.68</v>
      </c>
      <c r="M3388" s="46"/>
      <c r="N3388" s="47" t="s">
        <v>29346</v>
      </c>
    </row>
    <row r="3389" ht="17" customHeight="1" spans="1:14">
      <c r="A3389" s="38">
        <v>45892.5470138889</v>
      </c>
      <c r="B3389" s="39"/>
      <c r="C3389" s="39"/>
      <c r="D3389" s="39" t="s">
        <v>25960</v>
      </c>
      <c r="E3389" s="39" t="s">
        <v>29347</v>
      </c>
      <c r="F3389" s="41" t="s">
        <v>29348</v>
      </c>
      <c r="G3389" s="39">
        <v>1</v>
      </c>
      <c r="H3389" s="42">
        <v>12</v>
      </c>
      <c r="I3389" s="44">
        <f>VENTAS[[#This Row],[Cantidad]]*VENTAS[[#This Row],[Precio Venta]]</f>
        <v>12</v>
      </c>
      <c r="J3389" s="42">
        <f>IF(VENTAS[[#This Row],[Nombre del Gestor]]&gt;1,VENTAS[[#This Row],[Precio Venta]]*10%,0)</f>
        <v>1.2</v>
      </c>
      <c r="K3389" s="42">
        <f>IFERROR(VLOOKUP(VENTAS[[#This Row],[Código del producto Vendido]],STOCK[],13,FALSE),VENTAS[[#This Row],[Precio Venta]]*0.6)-VENTAS[[#This Row],[Comisión Unitaria 10%]]</f>
        <v>6</v>
      </c>
      <c r="L3389" s="42">
        <f>VENTAS[[#This Row],[Cantidad]]*(VENTAS[[#This Row],[Precio Venta]]-VENTAS[[#This Row],[Costo Unitario SIN Comision]]-VENTAS[[#This Row],[Comisión Unitaria 10%]]-0.01*VENTAS[[#This Row],[Precio Venta]])</f>
        <v>4.68</v>
      </c>
      <c r="M3389" s="46"/>
      <c r="N3389" s="47" t="s">
        <v>29349</v>
      </c>
    </row>
    <row r="3390" ht="34" customHeight="1" spans="1:14">
      <c r="A3390" s="38">
        <v>45892.5470138889</v>
      </c>
      <c r="B3390" s="39"/>
      <c r="C3390" s="39"/>
      <c r="D3390" s="39" t="s">
        <v>25960</v>
      </c>
      <c r="E3390" s="39" t="s">
        <v>29350</v>
      </c>
      <c r="F3390" s="41" t="s">
        <v>27739</v>
      </c>
      <c r="G3390" s="39">
        <v>1</v>
      </c>
      <c r="H3390" s="42">
        <v>30</v>
      </c>
      <c r="I3390" s="44">
        <f>VENTAS[[#This Row],[Cantidad]]*VENTAS[[#This Row],[Precio Venta]]</f>
        <v>30</v>
      </c>
      <c r="J3390" s="42">
        <f>IF(VENTAS[[#This Row],[Nombre del Gestor]]&gt;1,VENTAS[[#This Row],[Precio Venta]]*10%,0)</f>
        <v>3</v>
      </c>
      <c r="K3390" s="42">
        <f>IFERROR(VLOOKUP(VENTAS[[#This Row],[Código del producto Vendido]],STOCK[],13,FALSE),VENTAS[[#This Row],[Precio Venta]]*0.6)-VENTAS[[#This Row],[Comisión Unitaria 10%]]</f>
        <v>15</v>
      </c>
      <c r="L3390" s="42">
        <f>VENTAS[[#This Row],[Cantidad]]*(VENTAS[[#This Row],[Precio Venta]]-VENTAS[[#This Row],[Costo Unitario SIN Comision]]-VENTAS[[#This Row],[Comisión Unitaria 10%]]-0.01*VENTAS[[#This Row],[Precio Venta]])</f>
        <v>11.7</v>
      </c>
      <c r="M3390" s="46"/>
      <c r="N3390" s="47" t="s">
        <v>29351</v>
      </c>
    </row>
    <row r="3391" ht="17" customHeight="1" spans="1:14">
      <c r="A3391" s="38">
        <v>45892.6149421296</v>
      </c>
      <c r="B3391" s="39"/>
      <c r="C3391" s="39"/>
      <c r="D3391" s="39"/>
      <c r="E3391" s="39" t="s">
        <v>29352</v>
      </c>
      <c r="F3391" s="41" t="s">
        <v>29353</v>
      </c>
      <c r="G3391" s="39">
        <v>1</v>
      </c>
      <c r="H3391" s="42">
        <v>35</v>
      </c>
      <c r="I3391" s="44">
        <f>VENTAS[[#This Row],[Cantidad]]*VENTAS[[#This Row],[Precio Venta]]</f>
        <v>35</v>
      </c>
      <c r="J3391" s="42">
        <f>IF(VENTAS[[#This Row],[Nombre del Gestor]]&gt;1,VENTAS[[#This Row],[Precio Venta]]*10%,0)</f>
        <v>0</v>
      </c>
      <c r="K3391" s="42">
        <f>IFERROR(VLOOKUP(VENTAS[[#This Row],[Código del producto Vendido]],STOCK[],13,FALSE),VENTAS[[#This Row],[Precio Venta]]*0.6)-VENTAS[[#This Row],[Comisión Unitaria 10%]]</f>
        <v>21</v>
      </c>
      <c r="L3391" s="42">
        <f>VENTAS[[#This Row],[Cantidad]]*(VENTAS[[#This Row],[Precio Venta]]-VENTAS[[#This Row],[Costo Unitario SIN Comision]]-VENTAS[[#This Row],[Comisión Unitaria 10%]]-0.01*VENTAS[[#This Row],[Precio Venta]])</f>
        <v>13.65</v>
      </c>
      <c r="M3391" s="46"/>
      <c r="N3391" s="47" t="s">
        <v>29354</v>
      </c>
    </row>
    <row r="3392" ht="34" customHeight="1" spans="1:14">
      <c r="A3392" s="38">
        <v>45892.6149421296</v>
      </c>
      <c r="B3392" s="39"/>
      <c r="C3392" s="39"/>
      <c r="D3392" s="39"/>
      <c r="E3392" s="39" t="s">
        <v>21300</v>
      </c>
      <c r="F3392" s="41" t="s">
        <v>29355</v>
      </c>
      <c r="G3392" s="39">
        <v>1</v>
      </c>
      <c r="H3392" s="42">
        <v>35</v>
      </c>
      <c r="I3392" s="44">
        <f>VENTAS[[#This Row],[Cantidad]]*VENTAS[[#This Row],[Precio Venta]]</f>
        <v>35</v>
      </c>
      <c r="J3392" s="42">
        <f>IF(VENTAS[[#This Row],[Nombre del Gestor]]&gt;1,VENTAS[[#This Row],[Precio Venta]]*10%,0)</f>
        <v>0</v>
      </c>
      <c r="K3392" s="42">
        <f>IFERROR(VLOOKUP(VENTAS[[#This Row],[Código del producto Vendido]],STOCK[],13,FALSE),VENTAS[[#This Row],[Precio Venta]]*0.6)-VENTAS[[#This Row],[Comisión Unitaria 10%]]</f>
        <v>25.5</v>
      </c>
      <c r="L3392" s="42">
        <f>VENTAS[[#This Row],[Cantidad]]*(VENTAS[[#This Row],[Precio Venta]]-VENTAS[[#This Row],[Costo Unitario SIN Comision]]-VENTAS[[#This Row],[Comisión Unitaria 10%]]-0.01*VENTAS[[#This Row],[Precio Venta]])</f>
        <v>9.15</v>
      </c>
      <c r="M3392" s="46"/>
      <c r="N3392" s="47" t="s">
        <v>29356</v>
      </c>
    </row>
    <row r="3393" ht="34" customHeight="1" spans="1:14">
      <c r="A3393" s="38">
        <v>45892.6149421296</v>
      </c>
      <c r="B3393" s="39"/>
      <c r="C3393" s="39"/>
      <c r="D3393" s="39"/>
      <c r="E3393" s="39" t="s">
        <v>21304</v>
      </c>
      <c r="F3393" s="41" t="s">
        <v>21305</v>
      </c>
      <c r="G3393" s="39">
        <v>1</v>
      </c>
      <c r="H3393" s="42">
        <v>35</v>
      </c>
      <c r="I3393" s="44">
        <f>VENTAS[[#This Row],[Cantidad]]*VENTAS[[#This Row],[Precio Venta]]</f>
        <v>35</v>
      </c>
      <c r="J3393" s="42">
        <f>IF(VENTAS[[#This Row],[Nombre del Gestor]]&gt;1,VENTAS[[#This Row],[Precio Venta]]*10%,0)</f>
        <v>0</v>
      </c>
      <c r="K3393" s="42">
        <f>IFERROR(VLOOKUP(VENTAS[[#This Row],[Código del producto Vendido]],STOCK[],13,FALSE),VENTAS[[#This Row],[Precio Venta]]*0.6)-VENTAS[[#This Row],[Comisión Unitaria 10%]]</f>
        <v>25.5</v>
      </c>
      <c r="L3393" s="42">
        <f>VENTAS[[#This Row],[Cantidad]]*(VENTAS[[#This Row],[Precio Venta]]-VENTAS[[#This Row],[Costo Unitario SIN Comision]]-VENTAS[[#This Row],[Comisión Unitaria 10%]]-0.01*VENTAS[[#This Row],[Precio Venta]])</f>
        <v>9.15</v>
      </c>
      <c r="M3393" s="46"/>
      <c r="N3393" s="47" t="s">
        <v>29357</v>
      </c>
    </row>
    <row r="3394" ht="17" customHeight="1" spans="1:14">
      <c r="A3394" s="38">
        <v>45892.6149421296</v>
      </c>
      <c r="B3394" s="39"/>
      <c r="C3394" s="39"/>
      <c r="D3394" s="39"/>
      <c r="E3394" s="39" t="s">
        <v>20603</v>
      </c>
      <c r="F3394" s="41" t="s">
        <v>20604</v>
      </c>
      <c r="G3394" s="39">
        <v>1</v>
      </c>
      <c r="H3394" s="42">
        <v>45</v>
      </c>
      <c r="I3394" s="44">
        <f>VENTAS[[#This Row],[Cantidad]]*VENTAS[[#This Row],[Precio Venta]]</f>
        <v>45</v>
      </c>
      <c r="J3394" s="42">
        <f>IF(VENTAS[[#This Row],[Nombre del Gestor]]&gt;1,VENTAS[[#This Row],[Precio Venta]]*10%,0)</f>
        <v>0</v>
      </c>
      <c r="K3394" s="42">
        <f>IFERROR(VLOOKUP(VENTAS[[#This Row],[Código del producto Vendido]],STOCK[],13,FALSE),VENTAS[[#This Row],[Precio Venta]]*0.6)-VENTAS[[#This Row],[Comisión Unitaria 10%]]</f>
        <v>16.5</v>
      </c>
      <c r="L3394" s="42">
        <f>VENTAS[[#This Row],[Cantidad]]*(VENTAS[[#This Row],[Precio Venta]]-VENTAS[[#This Row],[Costo Unitario SIN Comision]]-VENTAS[[#This Row],[Comisión Unitaria 10%]]-0.01*VENTAS[[#This Row],[Precio Venta]])</f>
        <v>28.05</v>
      </c>
      <c r="M3394" s="46"/>
      <c r="N3394" s="47" t="s">
        <v>29358</v>
      </c>
    </row>
    <row r="3395" ht="34" customHeight="1" spans="1:14">
      <c r="A3395" s="38">
        <v>45892.6634490741</v>
      </c>
      <c r="B3395" s="39"/>
      <c r="C3395" s="39"/>
      <c r="D3395" s="39" t="s">
        <v>23383</v>
      </c>
      <c r="E3395" s="39" t="s">
        <v>21279</v>
      </c>
      <c r="F3395" s="41" t="s">
        <v>21280</v>
      </c>
      <c r="G3395" s="39">
        <v>1</v>
      </c>
      <c r="H3395" s="42">
        <v>25</v>
      </c>
      <c r="I3395" s="44">
        <f>VENTAS[[#This Row],[Cantidad]]*VENTAS[[#This Row],[Precio Venta]]</f>
        <v>25</v>
      </c>
      <c r="J3395" s="42">
        <f>IF(VENTAS[[#This Row],[Nombre del Gestor]]&gt;1,VENTAS[[#This Row],[Precio Venta]]*10%,0)</f>
        <v>2.5</v>
      </c>
      <c r="K3395" s="42">
        <f>IFERROR(VLOOKUP(VENTAS[[#This Row],[Código del producto Vendido]],STOCK[],13,FALSE),VENTAS[[#This Row],[Precio Venta]]*0.6)-VENTAS[[#This Row],[Comisión Unitaria 10%]]</f>
        <v>14</v>
      </c>
      <c r="L3395" s="42">
        <f>VENTAS[[#This Row],[Cantidad]]*(VENTAS[[#This Row],[Precio Venta]]-VENTAS[[#This Row],[Costo Unitario SIN Comision]]-VENTAS[[#This Row],[Comisión Unitaria 10%]]-0.01*VENTAS[[#This Row],[Precio Venta]])</f>
        <v>8.25</v>
      </c>
      <c r="M3395" s="46"/>
      <c r="N3395" s="47" t="s">
        <v>29359</v>
      </c>
    </row>
    <row r="3396" ht="17" customHeight="1" spans="1:14">
      <c r="A3396" s="38">
        <v>45892.6634490741</v>
      </c>
      <c r="B3396" s="39"/>
      <c r="C3396" s="39"/>
      <c r="D3396" s="39" t="s">
        <v>23383</v>
      </c>
      <c r="E3396" s="39" t="s">
        <v>21311</v>
      </c>
      <c r="F3396" s="41" t="s">
        <v>21292</v>
      </c>
      <c r="G3396" s="39">
        <v>1</v>
      </c>
      <c r="H3396" s="42">
        <v>35</v>
      </c>
      <c r="I3396" s="44">
        <f>VENTAS[[#This Row],[Cantidad]]*VENTAS[[#This Row],[Precio Venta]]</f>
        <v>35</v>
      </c>
      <c r="J3396" s="42">
        <f>IF(VENTAS[[#This Row],[Nombre del Gestor]]&gt;1,VENTAS[[#This Row],[Precio Venta]]*10%,0)</f>
        <v>3.5</v>
      </c>
      <c r="K3396" s="42">
        <f>IFERROR(VLOOKUP(VENTAS[[#This Row],[Código del producto Vendido]],STOCK[],13,FALSE),VENTAS[[#This Row],[Precio Venta]]*0.6)-VENTAS[[#This Row],[Comisión Unitaria 10%]]</f>
        <v>22</v>
      </c>
      <c r="L3396" s="42">
        <f>VENTAS[[#This Row],[Cantidad]]*(VENTAS[[#This Row],[Precio Venta]]-VENTAS[[#This Row],[Costo Unitario SIN Comision]]-VENTAS[[#This Row],[Comisión Unitaria 10%]]-0.01*VENTAS[[#This Row],[Precio Venta]])</f>
        <v>9.15</v>
      </c>
      <c r="M3396" s="46"/>
      <c r="N3396" s="47" t="s">
        <v>29360</v>
      </c>
    </row>
    <row r="3397" ht="34" customHeight="1" spans="1:14">
      <c r="A3397" s="38">
        <v>45892.6634490741</v>
      </c>
      <c r="B3397" s="39"/>
      <c r="C3397" s="39"/>
      <c r="D3397" s="39" t="s">
        <v>23383</v>
      </c>
      <c r="E3397" s="39" t="s">
        <v>21383</v>
      </c>
      <c r="F3397" s="41" t="s">
        <v>21384</v>
      </c>
      <c r="G3397" s="39">
        <v>1</v>
      </c>
      <c r="H3397" s="42">
        <v>25</v>
      </c>
      <c r="I3397" s="44">
        <f>VENTAS[[#This Row],[Cantidad]]*VENTAS[[#This Row],[Precio Venta]]</f>
        <v>25</v>
      </c>
      <c r="J3397" s="42">
        <f>IF(VENTAS[[#This Row],[Nombre del Gestor]]&gt;1,VENTAS[[#This Row],[Precio Venta]]*10%,0)</f>
        <v>2.5</v>
      </c>
      <c r="K3397" s="42">
        <f>IFERROR(VLOOKUP(VENTAS[[#This Row],[Código del producto Vendido]],STOCK[],13,FALSE),VENTAS[[#This Row],[Precio Venta]]*0.6)-VENTAS[[#This Row],[Comisión Unitaria 10%]]</f>
        <v>9.65</v>
      </c>
      <c r="L3397" s="42">
        <f>VENTAS[[#This Row],[Cantidad]]*(VENTAS[[#This Row],[Precio Venta]]-VENTAS[[#This Row],[Costo Unitario SIN Comision]]-VENTAS[[#This Row],[Comisión Unitaria 10%]]-0.01*VENTAS[[#This Row],[Precio Venta]])</f>
        <v>12.6</v>
      </c>
      <c r="M3397" s="46"/>
      <c r="N3397" s="47" t="s">
        <v>29361</v>
      </c>
    </row>
    <row r="3398" ht="34" customHeight="1" spans="1:14">
      <c r="A3398" s="38">
        <v>45892.6634490741</v>
      </c>
      <c r="B3398" s="39"/>
      <c r="C3398" s="39"/>
      <c r="D3398" s="39" t="s">
        <v>23383</v>
      </c>
      <c r="E3398" s="39" t="s">
        <v>29362</v>
      </c>
      <c r="F3398" s="41" t="s">
        <v>29363</v>
      </c>
      <c r="G3398" s="39">
        <v>1</v>
      </c>
      <c r="H3398" s="42">
        <v>30</v>
      </c>
      <c r="I3398" s="44">
        <f>VENTAS[[#This Row],[Cantidad]]*VENTAS[[#This Row],[Precio Venta]]</f>
        <v>30</v>
      </c>
      <c r="J3398" s="42">
        <f>IF(VENTAS[[#This Row],[Nombre del Gestor]]&gt;1,VENTAS[[#This Row],[Precio Venta]]*10%,0)</f>
        <v>3</v>
      </c>
      <c r="K3398" s="42">
        <f>IFERROR(VLOOKUP(VENTAS[[#This Row],[Código del producto Vendido]],STOCK[],13,FALSE),VENTAS[[#This Row],[Precio Venta]]*0.6)-VENTAS[[#This Row],[Comisión Unitaria 10%]]</f>
        <v>15</v>
      </c>
      <c r="L3398" s="42">
        <f>VENTAS[[#This Row],[Cantidad]]*(VENTAS[[#This Row],[Precio Venta]]-VENTAS[[#This Row],[Costo Unitario SIN Comision]]-VENTAS[[#This Row],[Comisión Unitaria 10%]]-0.01*VENTAS[[#This Row],[Precio Venta]])</f>
        <v>11.7</v>
      </c>
      <c r="M3398" s="46"/>
      <c r="N3398" s="47" t="s">
        <v>29364</v>
      </c>
    </row>
    <row r="3399" ht="17" customHeight="1" spans="1:14">
      <c r="A3399" s="38">
        <v>45892.7597453704</v>
      </c>
      <c r="B3399" s="39"/>
      <c r="C3399" s="39"/>
      <c r="D3399" s="39" t="s">
        <v>23259</v>
      </c>
      <c r="E3399" s="39" t="s">
        <v>29352</v>
      </c>
      <c r="F3399" s="41" t="s">
        <v>29353</v>
      </c>
      <c r="G3399" s="39">
        <v>1</v>
      </c>
      <c r="H3399" s="42">
        <v>35</v>
      </c>
      <c r="I3399" s="44">
        <f>VENTAS[[#This Row],[Cantidad]]*VENTAS[[#This Row],[Precio Venta]]</f>
        <v>35</v>
      </c>
      <c r="J3399" s="42">
        <f>IF(VENTAS[[#This Row],[Nombre del Gestor]]&gt;1,VENTAS[[#This Row],[Precio Venta]]*10%,0)</f>
        <v>3.5</v>
      </c>
      <c r="K3399" s="42">
        <f>IFERROR(VLOOKUP(VENTAS[[#This Row],[Código del producto Vendido]],STOCK[],13,FALSE),VENTAS[[#This Row],[Precio Venta]]*0.6)-VENTAS[[#This Row],[Comisión Unitaria 10%]]</f>
        <v>17.5</v>
      </c>
      <c r="L3399" s="42">
        <f>VENTAS[[#This Row],[Cantidad]]*(VENTAS[[#This Row],[Precio Venta]]-VENTAS[[#This Row],[Costo Unitario SIN Comision]]-VENTAS[[#This Row],[Comisión Unitaria 10%]]-0.01*VENTAS[[#This Row],[Precio Venta]])</f>
        <v>13.65</v>
      </c>
      <c r="M3399" s="46"/>
      <c r="N3399" s="47" t="s">
        <v>29365</v>
      </c>
    </row>
    <row r="3400" ht="34" customHeight="1" spans="1:14">
      <c r="A3400" s="38">
        <v>45892.7597453704</v>
      </c>
      <c r="B3400" s="39"/>
      <c r="C3400" s="39"/>
      <c r="D3400" s="39" t="s">
        <v>23259</v>
      </c>
      <c r="E3400" s="39" t="s">
        <v>29366</v>
      </c>
      <c r="F3400" s="41" t="s">
        <v>29367</v>
      </c>
      <c r="G3400" s="39">
        <v>1</v>
      </c>
      <c r="H3400" s="42">
        <v>40</v>
      </c>
      <c r="I3400" s="44">
        <f>VENTAS[[#This Row],[Cantidad]]*VENTAS[[#This Row],[Precio Venta]]</f>
        <v>40</v>
      </c>
      <c r="J3400" s="42">
        <f>IF(VENTAS[[#This Row],[Nombre del Gestor]]&gt;1,VENTAS[[#This Row],[Precio Venta]]*10%,0)</f>
        <v>4</v>
      </c>
      <c r="K3400" s="42">
        <f>IFERROR(VLOOKUP(VENTAS[[#This Row],[Código del producto Vendido]],STOCK[],13,FALSE),VENTAS[[#This Row],[Precio Venta]]*0.6)-VENTAS[[#This Row],[Comisión Unitaria 10%]]</f>
        <v>20</v>
      </c>
      <c r="L3400" s="42">
        <f>VENTAS[[#This Row],[Cantidad]]*(VENTAS[[#This Row],[Precio Venta]]-VENTAS[[#This Row],[Costo Unitario SIN Comision]]-VENTAS[[#This Row],[Comisión Unitaria 10%]]-0.01*VENTAS[[#This Row],[Precio Venta]])</f>
        <v>15.6</v>
      </c>
      <c r="M3400" s="46"/>
      <c r="N3400" s="47" t="s">
        <v>29368</v>
      </c>
    </row>
    <row r="3401" ht="17" customHeight="1" spans="1:14">
      <c r="A3401" s="38">
        <v>45892.7597453704</v>
      </c>
      <c r="B3401" s="39"/>
      <c r="C3401" s="39"/>
      <c r="D3401" s="39" t="s">
        <v>23259</v>
      </c>
      <c r="E3401" s="39" t="s">
        <v>21418</v>
      </c>
      <c r="F3401" s="41" t="s">
        <v>21419</v>
      </c>
      <c r="G3401" s="39">
        <v>1</v>
      </c>
      <c r="H3401" s="42">
        <v>40</v>
      </c>
      <c r="I3401" s="44">
        <f>VENTAS[[#This Row],[Cantidad]]*VENTAS[[#This Row],[Precio Venta]]</f>
        <v>40</v>
      </c>
      <c r="J3401" s="42">
        <f>IF(VENTAS[[#This Row],[Nombre del Gestor]]&gt;1,VENTAS[[#This Row],[Precio Venta]]*10%,0)</f>
        <v>4</v>
      </c>
      <c r="K3401" s="42">
        <f>IFERROR(VLOOKUP(VENTAS[[#This Row],[Código del producto Vendido]],STOCK[],13,FALSE),VENTAS[[#This Row],[Precio Venta]]*0.6)-VENTAS[[#This Row],[Comisión Unitaria 10%]]</f>
        <v>16.93</v>
      </c>
      <c r="L3401" s="42">
        <f>VENTAS[[#This Row],[Cantidad]]*(VENTAS[[#This Row],[Precio Venta]]-VENTAS[[#This Row],[Costo Unitario SIN Comision]]-VENTAS[[#This Row],[Comisión Unitaria 10%]]-0.01*VENTAS[[#This Row],[Precio Venta]])</f>
        <v>18.67</v>
      </c>
      <c r="M3401" s="46"/>
      <c r="N3401" s="47" t="s">
        <v>29369</v>
      </c>
    </row>
    <row r="3402" ht="34" customHeight="1" spans="1:14">
      <c r="A3402" s="38">
        <v>45893.4121064815</v>
      </c>
      <c r="B3402" s="39"/>
      <c r="C3402" s="39"/>
      <c r="D3402" s="39" t="s">
        <v>25181</v>
      </c>
      <c r="E3402" s="39" t="s">
        <v>20850</v>
      </c>
      <c r="F3402" s="41" t="s">
        <v>20851</v>
      </c>
      <c r="G3402" s="39">
        <v>1</v>
      </c>
      <c r="H3402" s="42">
        <v>35</v>
      </c>
      <c r="I3402" s="44">
        <f>VENTAS[[#This Row],[Cantidad]]*VENTAS[[#This Row],[Precio Venta]]</f>
        <v>35</v>
      </c>
      <c r="J3402" s="42">
        <f>IF(VENTAS[[#This Row],[Nombre del Gestor]]&gt;1,VENTAS[[#This Row],[Precio Venta]]*10%,0)</f>
        <v>3.5</v>
      </c>
      <c r="K3402" s="42">
        <f>IFERROR(VLOOKUP(VENTAS[[#This Row],[Código del producto Vendido]],STOCK[],13,FALSE),VENTAS[[#This Row],[Precio Venta]]*0.6)-VENTAS[[#This Row],[Comisión Unitaria 10%]]</f>
        <v>15.96</v>
      </c>
      <c r="L3402" s="42">
        <f>VENTAS[[#This Row],[Cantidad]]*(VENTAS[[#This Row],[Precio Venta]]-VENTAS[[#This Row],[Costo Unitario SIN Comision]]-VENTAS[[#This Row],[Comisión Unitaria 10%]]-0.01*VENTAS[[#This Row],[Precio Venta]])</f>
        <v>15.19</v>
      </c>
      <c r="M3402" s="46"/>
      <c r="N3402" s="47" t="s">
        <v>29370</v>
      </c>
    </row>
    <row r="3403" ht="34" customHeight="1" spans="1:14">
      <c r="A3403" s="38">
        <v>45893.4483449074</v>
      </c>
      <c r="B3403" s="39"/>
      <c r="C3403" s="39"/>
      <c r="D3403" s="39"/>
      <c r="E3403" s="39" t="s">
        <v>20484</v>
      </c>
      <c r="F3403" s="41" t="s">
        <v>20485</v>
      </c>
      <c r="G3403" s="39">
        <v>1</v>
      </c>
      <c r="H3403" s="42">
        <v>25</v>
      </c>
      <c r="I3403" s="44">
        <f>VENTAS[[#This Row],[Cantidad]]*VENTAS[[#This Row],[Precio Venta]]</f>
        <v>25</v>
      </c>
      <c r="J3403" s="42">
        <f>IF(VENTAS[[#This Row],[Nombre del Gestor]]&gt;1,VENTAS[[#This Row],[Precio Venta]]*10%,0)</f>
        <v>0</v>
      </c>
      <c r="K3403" s="42">
        <f>IFERROR(VLOOKUP(VENTAS[[#This Row],[Código del producto Vendido]],STOCK[],13,FALSE),VENTAS[[#This Row],[Precio Venta]]*0.6)-VENTAS[[#This Row],[Comisión Unitaria 10%]]</f>
        <v>14.5</v>
      </c>
      <c r="L3403" s="42">
        <f>VENTAS[[#This Row],[Cantidad]]*(VENTAS[[#This Row],[Precio Venta]]-VENTAS[[#This Row],[Costo Unitario SIN Comision]]-VENTAS[[#This Row],[Comisión Unitaria 10%]]-0.01*VENTAS[[#This Row],[Precio Venta]])</f>
        <v>10.25</v>
      </c>
      <c r="M3403" s="46"/>
      <c r="N3403" s="47" t="s">
        <v>29371</v>
      </c>
    </row>
    <row r="3404" ht="17" customHeight="1" spans="1:14">
      <c r="A3404" s="38">
        <v>45893.4483449074</v>
      </c>
      <c r="B3404" s="39"/>
      <c r="C3404" s="39"/>
      <c r="D3404" s="39"/>
      <c r="E3404" s="39" t="s">
        <v>21425</v>
      </c>
      <c r="F3404" s="41" t="s">
        <v>21426</v>
      </c>
      <c r="G3404" s="39">
        <v>1</v>
      </c>
      <c r="H3404" s="42">
        <v>40</v>
      </c>
      <c r="I3404" s="44">
        <f>VENTAS[[#This Row],[Cantidad]]*VENTAS[[#This Row],[Precio Venta]]</f>
        <v>40</v>
      </c>
      <c r="J3404" s="42">
        <f>IF(VENTAS[[#This Row],[Nombre del Gestor]]&gt;1,VENTAS[[#This Row],[Precio Venta]]*10%,0)</f>
        <v>0</v>
      </c>
      <c r="K3404" s="42">
        <f>IFERROR(VLOOKUP(VENTAS[[#This Row],[Código del producto Vendido]],STOCK[],13,FALSE),VENTAS[[#This Row],[Precio Venta]]*0.6)-VENTAS[[#This Row],[Comisión Unitaria 10%]]</f>
        <v>22.93</v>
      </c>
      <c r="L3404" s="42">
        <f>VENTAS[[#This Row],[Cantidad]]*(VENTAS[[#This Row],[Precio Venta]]-VENTAS[[#This Row],[Costo Unitario SIN Comision]]-VENTAS[[#This Row],[Comisión Unitaria 10%]]-0.01*VENTAS[[#This Row],[Precio Venta]])</f>
        <v>16.67</v>
      </c>
      <c r="M3404" s="46"/>
      <c r="N3404" s="47" t="s">
        <v>29372</v>
      </c>
    </row>
    <row r="3405" ht="34" customHeight="1" spans="1:14">
      <c r="A3405" s="38">
        <v>45893.457025463</v>
      </c>
      <c r="B3405" s="39"/>
      <c r="C3405" s="39"/>
      <c r="D3405" s="39" t="s">
        <v>26126</v>
      </c>
      <c r="E3405" s="39" t="s">
        <v>20620</v>
      </c>
      <c r="F3405" s="41" t="s">
        <v>20621</v>
      </c>
      <c r="G3405" s="39">
        <v>1</v>
      </c>
      <c r="H3405" s="42">
        <v>20</v>
      </c>
      <c r="I3405" s="44">
        <f>VENTAS[[#This Row],[Cantidad]]*VENTAS[[#This Row],[Precio Venta]]</f>
        <v>20</v>
      </c>
      <c r="J3405" s="42">
        <f>IF(VENTAS[[#This Row],[Nombre del Gestor]]&gt;1,VENTAS[[#This Row],[Precio Venta]]*10%,0)</f>
        <v>2</v>
      </c>
      <c r="K3405" s="42">
        <f>IFERROR(VLOOKUP(VENTAS[[#This Row],[Código del producto Vendido]],STOCK[],13,FALSE),VENTAS[[#This Row],[Precio Venta]]*0.6)-VENTAS[[#This Row],[Comisión Unitaria 10%]]</f>
        <v>12</v>
      </c>
      <c r="L3405" s="42">
        <f>VENTAS[[#This Row],[Cantidad]]*(VENTAS[[#This Row],[Precio Venta]]-VENTAS[[#This Row],[Costo Unitario SIN Comision]]-VENTAS[[#This Row],[Comisión Unitaria 10%]]-0.01*VENTAS[[#This Row],[Precio Venta]])</f>
        <v>5.8</v>
      </c>
      <c r="M3405" s="46"/>
      <c r="N3405" s="47" t="s">
        <v>29373</v>
      </c>
    </row>
    <row r="3406" ht="17" customHeight="1" spans="1:14">
      <c r="A3406" s="38">
        <v>45893.457025463</v>
      </c>
      <c r="B3406" s="39"/>
      <c r="C3406" s="39"/>
      <c r="D3406" s="39" t="s">
        <v>26126</v>
      </c>
      <c r="E3406" s="39" t="s">
        <v>19359</v>
      </c>
      <c r="F3406" s="41" t="s">
        <v>29374</v>
      </c>
      <c r="G3406" s="39">
        <v>1</v>
      </c>
      <c r="H3406" s="42">
        <v>25</v>
      </c>
      <c r="I3406" s="44">
        <f>VENTAS[[#This Row],[Cantidad]]*VENTAS[[#This Row],[Precio Venta]]</f>
        <v>25</v>
      </c>
      <c r="J3406" s="42">
        <f>IF(VENTAS[[#This Row],[Nombre del Gestor]]&gt;1,VENTAS[[#This Row],[Precio Venta]]*10%,0)</f>
        <v>2.5</v>
      </c>
      <c r="K3406" s="42">
        <f>IFERROR(VLOOKUP(VENTAS[[#This Row],[Código del producto Vendido]],STOCK[],13,FALSE),VENTAS[[#This Row],[Precio Venta]]*0.6)-VENTAS[[#This Row],[Comisión Unitaria 10%]]</f>
        <v>12</v>
      </c>
      <c r="L3406" s="42">
        <f>VENTAS[[#This Row],[Cantidad]]*(VENTAS[[#This Row],[Precio Venta]]-VENTAS[[#This Row],[Costo Unitario SIN Comision]]-VENTAS[[#This Row],[Comisión Unitaria 10%]]-0.01*VENTAS[[#This Row],[Precio Venta]])</f>
        <v>10.25</v>
      </c>
      <c r="M3406" s="46"/>
      <c r="N3406" s="47" t="s">
        <v>29375</v>
      </c>
    </row>
    <row r="3407" ht="34" customHeight="1" spans="1:14">
      <c r="A3407" s="38">
        <v>45893.457025463</v>
      </c>
      <c r="B3407" s="39"/>
      <c r="C3407" s="39"/>
      <c r="D3407" s="39" t="s">
        <v>26126</v>
      </c>
      <c r="E3407" s="39" t="s">
        <v>18980</v>
      </c>
      <c r="F3407" s="41" t="s">
        <v>27874</v>
      </c>
      <c r="G3407" s="39">
        <v>1</v>
      </c>
      <c r="H3407" s="42">
        <v>18</v>
      </c>
      <c r="I3407" s="44">
        <f>VENTAS[[#This Row],[Cantidad]]*VENTAS[[#This Row],[Precio Venta]]</f>
        <v>18</v>
      </c>
      <c r="J3407" s="42">
        <f>IF(VENTAS[[#This Row],[Nombre del Gestor]]&gt;1,VENTAS[[#This Row],[Precio Venta]]*10%,0)</f>
        <v>1.8</v>
      </c>
      <c r="K3407" s="42">
        <f>IFERROR(VLOOKUP(VENTAS[[#This Row],[Código del producto Vendido]],STOCK[],13,FALSE),VENTAS[[#This Row],[Precio Venta]]*0.6)-VENTAS[[#This Row],[Comisión Unitaria 10%]]</f>
        <v>12</v>
      </c>
      <c r="L3407" s="42">
        <f>VENTAS[[#This Row],[Cantidad]]*(VENTAS[[#This Row],[Precio Venta]]-VENTAS[[#This Row],[Costo Unitario SIN Comision]]-VENTAS[[#This Row],[Comisión Unitaria 10%]]-0.01*VENTAS[[#This Row],[Precio Venta]])</f>
        <v>4.02</v>
      </c>
      <c r="M3407" s="46"/>
      <c r="N3407" s="47" t="s">
        <v>29376</v>
      </c>
    </row>
    <row r="3408" ht="34" customHeight="1" spans="1:14">
      <c r="A3408" s="38">
        <v>45893.5898726852</v>
      </c>
      <c r="B3408" s="39"/>
      <c r="C3408" s="39"/>
      <c r="D3408" s="39"/>
      <c r="E3408" s="39" t="s">
        <v>21091</v>
      </c>
      <c r="F3408" s="41" t="s">
        <v>21092</v>
      </c>
      <c r="G3408" s="39">
        <v>1</v>
      </c>
      <c r="H3408" s="42">
        <v>18</v>
      </c>
      <c r="I3408" s="44">
        <f>VENTAS[[#This Row],[Cantidad]]*VENTAS[[#This Row],[Precio Venta]]</f>
        <v>18</v>
      </c>
      <c r="J3408" s="42">
        <f>IF(VENTAS[[#This Row],[Nombre del Gestor]]&gt;1,VENTAS[[#This Row],[Precio Venta]]*10%,0)</f>
        <v>0</v>
      </c>
      <c r="K3408" s="42">
        <f>IFERROR(VLOOKUP(VENTAS[[#This Row],[Código del producto Vendido]],STOCK[],13,FALSE),VENTAS[[#This Row],[Precio Venta]]*0.6)-VENTAS[[#This Row],[Comisión Unitaria 10%]]</f>
        <v>13.8</v>
      </c>
      <c r="L3408" s="42">
        <f>VENTAS[[#This Row],[Cantidad]]*(VENTAS[[#This Row],[Precio Venta]]-VENTAS[[#This Row],[Costo Unitario SIN Comision]]-VENTAS[[#This Row],[Comisión Unitaria 10%]]-0.01*VENTAS[[#This Row],[Precio Venta]])</f>
        <v>4.02</v>
      </c>
      <c r="M3408" s="46"/>
      <c r="N3408" s="47" t="s">
        <v>29377</v>
      </c>
    </row>
    <row r="3409" ht="17" customHeight="1" spans="1:14">
      <c r="A3409" s="38">
        <v>45893.5898726852</v>
      </c>
      <c r="B3409" s="39"/>
      <c r="C3409" s="39"/>
      <c r="D3409" s="39"/>
      <c r="E3409" s="39" t="s">
        <v>21103</v>
      </c>
      <c r="F3409" s="41" t="s">
        <v>21104</v>
      </c>
      <c r="G3409" s="39">
        <v>1</v>
      </c>
      <c r="H3409" s="42">
        <v>20</v>
      </c>
      <c r="I3409" s="44">
        <f>VENTAS[[#This Row],[Cantidad]]*VENTAS[[#This Row],[Precio Venta]]</f>
        <v>20</v>
      </c>
      <c r="J3409" s="42">
        <f>IF(VENTAS[[#This Row],[Nombre del Gestor]]&gt;1,VENTAS[[#This Row],[Precio Venta]]*10%,0)</f>
        <v>0</v>
      </c>
      <c r="K3409" s="42">
        <f>IFERROR(VLOOKUP(VENTAS[[#This Row],[Código del producto Vendido]],STOCK[],13,FALSE),VENTAS[[#This Row],[Precio Venta]]*0.6)-VENTAS[[#This Row],[Comisión Unitaria 10%]]</f>
        <v>14</v>
      </c>
      <c r="L3409" s="42">
        <f>VENTAS[[#This Row],[Cantidad]]*(VENTAS[[#This Row],[Precio Venta]]-VENTAS[[#This Row],[Costo Unitario SIN Comision]]-VENTAS[[#This Row],[Comisión Unitaria 10%]]-0.01*VENTAS[[#This Row],[Precio Venta]])</f>
        <v>5.8</v>
      </c>
      <c r="M3409" s="46"/>
      <c r="N3409" s="47" t="s">
        <v>29378</v>
      </c>
    </row>
    <row r="3410" ht="34" customHeight="1" spans="1:14">
      <c r="A3410" s="38">
        <v>45893.5898726852</v>
      </c>
      <c r="B3410" s="39"/>
      <c r="C3410" s="39"/>
      <c r="D3410" s="39"/>
      <c r="E3410" s="39" t="s">
        <v>19147</v>
      </c>
      <c r="F3410" s="41" t="s">
        <v>29379</v>
      </c>
      <c r="G3410" s="39">
        <v>1</v>
      </c>
      <c r="H3410" s="42">
        <v>30</v>
      </c>
      <c r="I3410" s="44">
        <f>VENTAS[[#This Row],[Cantidad]]*VENTAS[[#This Row],[Precio Venta]]</f>
        <v>30</v>
      </c>
      <c r="J3410" s="42">
        <f>IF(VENTAS[[#This Row],[Nombre del Gestor]]&gt;1,VENTAS[[#This Row],[Precio Venta]]*10%,0)</f>
        <v>0</v>
      </c>
      <c r="K3410" s="42">
        <f>IFERROR(VLOOKUP(VENTAS[[#This Row],[Código del producto Vendido]],STOCK[],13,FALSE),VENTAS[[#This Row],[Precio Venta]]*0.6)-VENTAS[[#This Row],[Comisión Unitaria 10%]]</f>
        <v>15</v>
      </c>
      <c r="L3410" s="42">
        <f>VENTAS[[#This Row],[Cantidad]]*(VENTAS[[#This Row],[Precio Venta]]-VENTAS[[#This Row],[Costo Unitario SIN Comision]]-VENTAS[[#This Row],[Comisión Unitaria 10%]]-0.01*VENTAS[[#This Row],[Precio Venta]])</f>
        <v>14.7</v>
      </c>
      <c r="M3410" s="46"/>
      <c r="N3410" s="47" t="s">
        <v>29380</v>
      </c>
    </row>
    <row r="3411" ht="17" customHeight="1" spans="1:14">
      <c r="A3411" s="38">
        <v>45894.4179976852</v>
      </c>
      <c r="B3411" s="39"/>
      <c r="C3411" s="39"/>
      <c r="D3411" s="39" t="s">
        <v>25960</v>
      </c>
      <c r="E3411" s="39" t="s">
        <v>20753</v>
      </c>
      <c r="F3411" s="41" t="s">
        <v>21568</v>
      </c>
      <c r="G3411" s="39">
        <v>1</v>
      </c>
      <c r="H3411" s="42">
        <v>55</v>
      </c>
      <c r="I3411" s="44">
        <f>VENTAS[[#This Row],[Cantidad]]*VENTAS[[#This Row],[Precio Venta]]</f>
        <v>55</v>
      </c>
      <c r="J3411" s="42">
        <f>IF(VENTAS[[#This Row],[Nombre del Gestor]]&gt;1,VENTAS[[#This Row],[Precio Venta]]*10%,0)</f>
        <v>5.5</v>
      </c>
      <c r="K3411" s="42">
        <f>IFERROR(VLOOKUP(VENTAS[[#This Row],[Código del producto Vendido]],STOCK[],13,FALSE),VENTAS[[#This Row],[Precio Venta]]*0.6)-VENTAS[[#This Row],[Comisión Unitaria 10%]]</f>
        <v>27.99</v>
      </c>
      <c r="L3411" s="42">
        <f>VENTAS[[#This Row],[Cantidad]]*(VENTAS[[#This Row],[Precio Venta]]-VENTAS[[#This Row],[Costo Unitario SIN Comision]]-VENTAS[[#This Row],[Comisión Unitaria 10%]]-0.01*VENTAS[[#This Row],[Precio Venta]])</f>
        <v>20.96</v>
      </c>
      <c r="M3411" s="46"/>
      <c r="N3411" s="47" t="s">
        <v>29381</v>
      </c>
    </row>
    <row r="3412" ht="34" customHeight="1" spans="1:14">
      <c r="A3412" s="38">
        <v>45894.6146296296</v>
      </c>
      <c r="B3412" s="39"/>
      <c r="C3412" s="39"/>
      <c r="D3412" s="39" t="s">
        <v>28675</v>
      </c>
      <c r="E3412" s="39" t="s">
        <v>21439</v>
      </c>
      <c r="F3412" s="41" t="s">
        <v>21440</v>
      </c>
      <c r="G3412" s="39">
        <v>1</v>
      </c>
      <c r="H3412" s="42">
        <v>55</v>
      </c>
      <c r="I3412" s="44">
        <f>VENTAS[[#This Row],[Cantidad]]*VENTAS[[#This Row],[Precio Venta]]</f>
        <v>55</v>
      </c>
      <c r="J3412" s="42">
        <f>IF(VENTAS[[#This Row],[Nombre del Gestor]]&gt;1,VENTAS[[#This Row],[Precio Venta]]*10%,0)</f>
        <v>5.5</v>
      </c>
      <c r="K3412" s="42">
        <f>IFERROR(VLOOKUP(VENTAS[[#This Row],[Código del producto Vendido]],STOCK[],13,FALSE),VENTAS[[#This Row],[Precio Venta]]*0.6)-VENTAS[[#This Row],[Comisión Unitaria 10%]]</f>
        <v>46.92</v>
      </c>
      <c r="L3412" s="42">
        <f>VENTAS[[#This Row],[Cantidad]]*(VENTAS[[#This Row],[Precio Venta]]-VENTAS[[#This Row],[Costo Unitario SIN Comision]]-VENTAS[[#This Row],[Comisión Unitaria 10%]]-0.01*VENTAS[[#This Row],[Precio Venta]])</f>
        <v>2.03</v>
      </c>
      <c r="M3412" s="46"/>
      <c r="N3412" s="47" t="s">
        <v>29382</v>
      </c>
    </row>
    <row r="3413" ht="34" customHeight="1" spans="1:14">
      <c r="A3413" s="38">
        <v>45894.6146296296</v>
      </c>
      <c r="B3413" s="39"/>
      <c r="C3413" s="39"/>
      <c r="D3413" s="39" t="s">
        <v>28675</v>
      </c>
      <c r="E3413" s="39" t="s">
        <v>21250</v>
      </c>
      <c r="F3413" s="41" t="s">
        <v>21251</v>
      </c>
      <c r="G3413" s="39">
        <v>1</v>
      </c>
      <c r="H3413" s="42">
        <v>30</v>
      </c>
      <c r="I3413" s="44">
        <f>VENTAS[[#This Row],[Cantidad]]*VENTAS[[#This Row],[Precio Venta]]</f>
        <v>30</v>
      </c>
      <c r="J3413" s="42">
        <f>IF(VENTAS[[#This Row],[Nombre del Gestor]]&gt;1,VENTAS[[#This Row],[Precio Venta]]*10%,0)</f>
        <v>3</v>
      </c>
      <c r="K3413" s="42">
        <f>IFERROR(VLOOKUP(VENTAS[[#This Row],[Código del producto Vendido]],STOCK[],13,FALSE),VENTAS[[#This Row],[Precio Venta]]*0.6)-VENTAS[[#This Row],[Comisión Unitaria 10%]]</f>
        <v>20</v>
      </c>
      <c r="L3413" s="42">
        <f>VENTAS[[#This Row],[Cantidad]]*(VENTAS[[#This Row],[Precio Venta]]-VENTAS[[#This Row],[Costo Unitario SIN Comision]]-VENTAS[[#This Row],[Comisión Unitaria 10%]]-0.01*VENTAS[[#This Row],[Precio Venta]])</f>
        <v>6.7</v>
      </c>
      <c r="M3413" s="46"/>
      <c r="N3413" s="47" t="s">
        <v>29383</v>
      </c>
    </row>
    <row r="3414" ht="17" customHeight="1" spans="1:14">
      <c r="A3414" s="38">
        <v>45894.6146296296</v>
      </c>
      <c r="B3414" s="39"/>
      <c r="C3414" s="39"/>
      <c r="D3414" s="39" t="s">
        <v>28675</v>
      </c>
      <c r="E3414" s="39" t="s">
        <v>20887</v>
      </c>
      <c r="F3414" s="41" t="s">
        <v>21455</v>
      </c>
      <c r="G3414" s="39">
        <v>1</v>
      </c>
      <c r="H3414" s="42">
        <v>35</v>
      </c>
      <c r="I3414" s="44">
        <f>VENTAS[[#This Row],[Cantidad]]*VENTAS[[#This Row],[Precio Venta]]</f>
        <v>35</v>
      </c>
      <c r="J3414" s="42">
        <f>IF(VENTAS[[#This Row],[Nombre del Gestor]]&gt;1,VENTAS[[#This Row],[Precio Venta]]*10%,0)</f>
        <v>3.5</v>
      </c>
      <c r="K3414" s="42">
        <f>IFERROR(VLOOKUP(VENTAS[[#This Row],[Código del producto Vendido]],STOCK[],13,FALSE),VENTAS[[#This Row],[Precio Venta]]*0.6)-VENTAS[[#This Row],[Comisión Unitaria 10%]]</f>
        <v>11.97</v>
      </c>
      <c r="L3414" s="42">
        <f>VENTAS[[#This Row],[Cantidad]]*(VENTAS[[#This Row],[Precio Venta]]-VENTAS[[#This Row],[Costo Unitario SIN Comision]]-VENTAS[[#This Row],[Comisión Unitaria 10%]]-0.01*VENTAS[[#This Row],[Precio Venta]])</f>
        <v>19.18</v>
      </c>
      <c r="M3414" s="46"/>
      <c r="N3414" s="47" t="s">
        <v>29384</v>
      </c>
    </row>
    <row r="3415" ht="34" customHeight="1" spans="1:14">
      <c r="A3415" s="38">
        <v>45894.6146296296</v>
      </c>
      <c r="B3415" s="39"/>
      <c r="C3415" s="39"/>
      <c r="D3415" s="39" t="s">
        <v>28675</v>
      </c>
      <c r="E3415" s="39" t="s">
        <v>18231</v>
      </c>
      <c r="F3415" s="41" t="s">
        <v>27769</v>
      </c>
      <c r="G3415" s="39">
        <v>1</v>
      </c>
      <c r="H3415" s="42">
        <v>30</v>
      </c>
      <c r="I3415" s="44">
        <f>VENTAS[[#This Row],[Cantidad]]*VENTAS[[#This Row],[Precio Venta]]</f>
        <v>30</v>
      </c>
      <c r="J3415" s="42">
        <f>IF(VENTAS[[#This Row],[Nombre del Gestor]]&gt;1,VENTAS[[#This Row],[Precio Venta]]*10%,0)</f>
        <v>3</v>
      </c>
      <c r="K3415" s="42">
        <f>IFERROR(VLOOKUP(VENTAS[[#This Row],[Código del producto Vendido]],STOCK[],13,FALSE),VENTAS[[#This Row],[Precio Venta]]*0.6)-VENTAS[[#This Row],[Comisión Unitaria 10%]]</f>
        <v>12</v>
      </c>
      <c r="L3415" s="42">
        <f>VENTAS[[#This Row],[Cantidad]]*(VENTAS[[#This Row],[Precio Venta]]-VENTAS[[#This Row],[Costo Unitario SIN Comision]]-VENTAS[[#This Row],[Comisión Unitaria 10%]]-0.01*VENTAS[[#This Row],[Precio Venta]])</f>
        <v>14.7</v>
      </c>
      <c r="M3415" s="46"/>
      <c r="N3415" s="47" t="s">
        <v>29385</v>
      </c>
    </row>
    <row r="3416" ht="17" customHeight="1" spans="1:14">
      <c r="A3416" s="38">
        <v>45894.6146296296</v>
      </c>
      <c r="B3416" s="39"/>
      <c r="C3416" s="39"/>
      <c r="D3416" s="39" t="s">
        <v>28675</v>
      </c>
      <c r="E3416" s="39" t="s">
        <v>20528</v>
      </c>
      <c r="F3416" s="41" t="s">
        <v>29386</v>
      </c>
      <c r="G3416" s="39">
        <v>1</v>
      </c>
      <c r="H3416" s="42">
        <v>30</v>
      </c>
      <c r="I3416" s="44">
        <f>VENTAS[[#This Row],[Cantidad]]*VENTAS[[#This Row],[Precio Venta]]</f>
        <v>30</v>
      </c>
      <c r="J3416" s="42">
        <f>IF(VENTAS[[#This Row],[Nombre del Gestor]]&gt;1,VENTAS[[#This Row],[Precio Venta]]*10%,0)</f>
        <v>3</v>
      </c>
      <c r="K3416" s="42">
        <f>IFERROR(VLOOKUP(VENTAS[[#This Row],[Código del producto Vendido]],STOCK[],13,FALSE),VENTAS[[#This Row],[Precio Venta]]*0.6)-VENTAS[[#This Row],[Comisión Unitaria 10%]]</f>
        <v>12</v>
      </c>
      <c r="L3416" s="42">
        <f>VENTAS[[#This Row],[Cantidad]]*(VENTAS[[#This Row],[Precio Venta]]-VENTAS[[#This Row],[Costo Unitario SIN Comision]]-VENTAS[[#This Row],[Comisión Unitaria 10%]]-0.01*VENTAS[[#This Row],[Precio Venta]])</f>
        <v>14.7</v>
      </c>
      <c r="M3416" s="46"/>
      <c r="N3416" s="47" t="s">
        <v>29387</v>
      </c>
    </row>
    <row r="3417" ht="34" customHeight="1" spans="1:14">
      <c r="A3417" s="38">
        <v>45894.7235416667</v>
      </c>
      <c r="B3417" s="39"/>
      <c r="C3417" s="39"/>
      <c r="D3417" s="39" t="s">
        <v>28186</v>
      </c>
      <c r="E3417" s="39" t="s">
        <v>18520</v>
      </c>
      <c r="F3417" s="41" t="s">
        <v>29388</v>
      </c>
      <c r="G3417" s="39">
        <v>1</v>
      </c>
      <c r="H3417" s="42">
        <v>20</v>
      </c>
      <c r="I3417" s="44">
        <f>VENTAS[[#This Row],[Cantidad]]*VENTAS[[#This Row],[Precio Venta]]</f>
        <v>20</v>
      </c>
      <c r="J3417" s="42">
        <f>IF(VENTAS[[#This Row],[Nombre del Gestor]]&gt;1,VENTAS[[#This Row],[Precio Venta]]*10%,0)</f>
        <v>2</v>
      </c>
      <c r="K3417" s="42">
        <f>IFERROR(VLOOKUP(VENTAS[[#This Row],[Código del producto Vendido]],STOCK[],13,FALSE),VENTAS[[#This Row],[Precio Venta]]*0.6)-VENTAS[[#This Row],[Comisión Unitaria 10%]]</f>
        <v>11.8</v>
      </c>
      <c r="L3417" s="42">
        <f>VENTAS[[#This Row],[Cantidad]]*(VENTAS[[#This Row],[Precio Venta]]-VENTAS[[#This Row],[Costo Unitario SIN Comision]]-VENTAS[[#This Row],[Comisión Unitaria 10%]]-0.01*VENTAS[[#This Row],[Precio Venta]])</f>
        <v>6</v>
      </c>
      <c r="M3417" s="46"/>
      <c r="N3417" s="47" t="s">
        <v>29389</v>
      </c>
    </row>
    <row r="3418" ht="34" customHeight="1" spans="1:14">
      <c r="A3418" s="38">
        <v>45894.7235416667</v>
      </c>
      <c r="B3418" s="39"/>
      <c r="C3418" s="39"/>
      <c r="D3418" s="39" t="s">
        <v>28186</v>
      </c>
      <c r="E3418" s="39" t="s">
        <v>21926</v>
      </c>
      <c r="F3418" s="41" t="s">
        <v>20759</v>
      </c>
      <c r="G3418" s="39">
        <v>1</v>
      </c>
      <c r="H3418" s="42">
        <v>40</v>
      </c>
      <c r="I3418" s="44">
        <f>VENTAS[[#This Row],[Cantidad]]*VENTAS[[#This Row],[Precio Venta]]</f>
        <v>40</v>
      </c>
      <c r="J3418" s="42">
        <f>IF(VENTAS[[#This Row],[Nombre del Gestor]]&gt;1,VENTAS[[#This Row],[Precio Venta]]*10%,0)</f>
        <v>4</v>
      </c>
      <c r="K3418" s="42">
        <f>IFERROR(VLOOKUP(VENTAS[[#This Row],[Código del producto Vendido]],STOCK[],13,FALSE),VENTAS[[#This Row],[Precio Venta]]*0.6)-VENTAS[[#This Row],[Comisión Unitaria 10%]]</f>
        <v>5.8</v>
      </c>
      <c r="L3418" s="42">
        <f>VENTAS[[#This Row],[Cantidad]]*(VENTAS[[#This Row],[Precio Venta]]-VENTAS[[#This Row],[Costo Unitario SIN Comision]]-VENTAS[[#This Row],[Comisión Unitaria 10%]]-0.01*VENTAS[[#This Row],[Precio Venta]])</f>
        <v>29.8</v>
      </c>
      <c r="M3418" s="46"/>
      <c r="N3418" s="47" t="s">
        <v>29390</v>
      </c>
    </row>
    <row r="3419" ht="17" customHeight="1" spans="1:14">
      <c r="A3419" s="38">
        <v>45894.7235416667</v>
      </c>
      <c r="B3419" s="39"/>
      <c r="C3419" s="39"/>
      <c r="D3419" s="39" t="s">
        <v>28186</v>
      </c>
      <c r="E3419" s="39" t="s">
        <v>28338</v>
      </c>
      <c r="F3419" s="41" t="s">
        <v>28150</v>
      </c>
      <c r="G3419" s="39">
        <v>1</v>
      </c>
      <c r="H3419" s="42">
        <v>10</v>
      </c>
      <c r="I3419" s="44">
        <f>VENTAS[[#This Row],[Cantidad]]*VENTAS[[#This Row],[Precio Venta]]</f>
        <v>10</v>
      </c>
      <c r="J3419" s="42">
        <f>IF(VENTAS[[#This Row],[Nombre del Gestor]]&gt;1,VENTAS[[#This Row],[Precio Venta]]*10%,0)</f>
        <v>1</v>
      </c>
      <c r="K3419" s="42">
        <f>IFERROR(VLOOKUP(VENTAS[[#This Row],[Código del producto Vendido]],STOCK[],13,FALSE),VENTAS[[#This Row],[Precio Venta]]*0.6)-VENTAS[[#This Row],[Comisión Unitaria 10%]]</f>
        <v>5</v>
      </c>
      <c r="L3419" s="42">
        <f>VENTAS[[#This Row],[Cantidad]]*(VENTAS[[#This Row],[Precio Venta]]-VENTAS[[#This Row],[Costo Unitario SIN Comision]]-VENTAS[[#This Row],[Comisión Unitaria 10%]]-0.01*VENTAS[[#This Row],[Precio Venta]])</f>
        <v>3.9</v>
      </c>
      <c r="M3419" s="46"/>
      <c r="N3419" s="47" t="s">
        <v>29391</v>
      </c>
    </row>
    <row r="3420" ht="34" customHeight="1" spans="1:14">
      <c r="A3420" s="38">
        <v>45895.4310300926</v>
      </c>
      <c r="B3420" s="39"/>
      <c r="C3420" s="39"/>
      <c r="D3420" s="39"/>
      <c r="E3420" s="39" t="s">
        <v>21401</v>
      </c>
      <c r="F3420" s="41" t="s">
        <v>21400</v>
      </c>
      <c r="G3420" s="39">
        <v>1</v>
      </c>
      <c r="H3420" s="42">
        <v>35</v>
      </c>
      <c r="I3420" s="44">
        <f>VENTAS[[#This Row],[Cantidad]]*VENTAS[[#This Row],[Precio Venta]]</f>
        <v>35</v>
      </c>
      <c r="J3420" s="42">
        <f>IF(VENTAS[[#This Row],[Nombre del Gestor]]&gt;1,VENTAS[[#This Row],[Precio Venta]]*10%,0)</f>
        <v>0</v>
      </c>
      <c r="K3420" s="42">
        <f>IFERROR(VLOOKUP(VENTAS[[#This Row],[Código del producto Vendido]],STOCK[],13,FALSE),VENTAS[[#This Row],[Precio Venta]]*0.6)-VENTAS[[#This Row],[Comisión Unitaria 10%]]</f>
        <v>21.43</v>
      </c>
      <c r="L3420" s="42">
        <f>VENTAS[[#This Row],[Cantidad]]*(VENTAS[[#This Row],[Precio Venta]]-VENTAS[[#This Row],[Costo Unitario SIN Comision]]-VENTAS[[#This Row],[Comisión Unitaria 10%]]-0.01*VENTAS[[#This Row],[Precio Venta]])</f>
        <v>13.22</v>
      </c>
      <c r="M3420" s="46"/>
      <c r="N3420" s="47" t="s">
        <v>29392</v>
      </c>
    </row>
    <row r="3421" ht="17" customHeight="1" spans="1:14">
      <c r="A3421" s="38">
        <v>45895.455462963</v>
      </c>
      <c r="B3421" s="39"/>
      <c r="C3421" s="39"/>
      <c r="D3421" s="39"/>
      <c r="E3421" s="39" t="s">
        <v>20827</v>
      </c>
      <c r="F3421" s="41" t="s">
        <v>29186</v>
      </c>
      <c r="G3421" s="39">
        <v>1</v>
      </c>
      <c r="H3421" s="42">
        <v>20</v>
      </c>
      <c r="I3421" s="44">
        <f>VENTAS[[#This Row],[Cantidad]]*VENTAS[[#This Row],[Precio Venta]]</f>
        <v>20</v>
      </c>
      <c r="J3421" s="42">
        <f>IF(VENTAS[[#This Row],[Nombre del Gestor]]&gt;1,VENTAS[[#This Row],[Precio Venta]]*10%,0)</f>
        <v>0</v>
      </c>
      <c r="K3421" s="42">
        <f>IFERROR(VLOOKUP(VENTAS[[#This Row],[Código del producto Vendido]],STOCK[],13,FALSE),VENTAS[[#This Row],[Precio Venta]]*0.6)-VENTAS[[#This Row],[Comisión Unitaria 10%]]</f>
        <v>16.25</v>
      </c>
      <c r="L3421" s="42">
        <f>VENTAS[[#This Row],[Cantidad]]*(VENTAS[[#This Row],[Precio Venta]]-VENTAS[[#This Row],[Costo Unitario SIN Comision]]-VENTAS[[#This Row],[Comisión Unitaria 10%]]-0.01*VENTAS[[#This Row],[Precio Venta]])</f>
        <v>3.55</v>
      </c>
      <c r="M3421" s="46"/>
      <c r="N3421" s="47" t="s">
        <v>29393</v>
      </c>
    </row>
    <row r="3422" ht="34" customHeight="1" spans="1:14">
      <c r="A3422" s="38">
        <v>45895.4584259259</v>
      </c>
      <c r="B3422" s="39"/>
      <c r="C3422" s="39"/>
      <c r="D3422" s="39"/>
      <c r="E3422" s="39" t="s">
        <v>20464</v>
      </c>
      <c r="F3422" s="41" t="s">
        <v>20465</v>
      </c>
      <c r="G3422" s="39">
        <v>1</v>
      </c>
      <c r="H3422" s="42">
        <v>35</v>
      </c>
      <c r="I3422" s="44">
        <f>VENTAS[[#This Row],[Cantidad]]*VENTAS[[#This Row],[Precio Venta]]</f>
        <v>35</v>
      </c>
      <c r="J3422" s="42">
        <f>IF(VENTAS[[#This Row],[Nombre del Gestor]]&gt;1,VENTAS[[#This Row],[Precio Venta]]*10%,0)</f>
        <v>0</v>
      </c>
      <c r="K3422" s="42">
        <f>IFERROR(VLOOKUP(VENTAS[[#This Row],[Código del producto Vendido]],STOCK[],13,FALSE),VENTAS[[#This Row],[Precio Venta]]*0.6)-VENTAS[[#This Row],[Comisión Unitaria 10%]]</f>
        <v>15.5</v>
      </c>
      <c r="L3422" s="42">
        <f>VENTAS[[#This Row],[Cantidad]]*(VENTAS[[#This Row],[Precio Venta]]-VENTAS[[#This Row],[Costo Unitario SIN Comision]]-VENTAS[[#This Row],[Comisión Unitaria 10%]]-0.01*VENTAS[[#This Row],[Precio Venta]])</f>
        <v>19.15</v>
      </c>
      <c r="M3422" s="46"/>
      <c r="N3422" s="47" t="s">
        <v>29394</v>
      </c>
    </row>
    <row r="3423" ht="34" customHeight="1" spans="1:14">
      <c r="A3423" s="38">
        <v>45895.6580671296</v>
      </c>
      <c r="B3423" s="39"/>
      <c r="C3423" s="39"/>
      <c r="D3423" s="39"/>
      <c r="E3423" s="39" t="s">
        <v>20838</v>
      </c>
      <c r="F3423" s="41" t="s">
        <v>20839</v>
      </c>
      <c r="G3423" s="39">
        <v>1</v>
      </c>
      <c r="H3423" s="42">
        <v>40</v>
      </c>
      <c r="I3423" s="44">
        <f>VENTAS[[#This Row],[Cantidad]]*VENTAS[[#This Row],[Precio Venta]]</f>
        <v>40</v>
      </c>
      <c r="J3423" s="42">
        <f>IF(VENTAS[[#This Row],[Nombre del Gestor]]&gt;1,VENTAS[[#This Row],[Precio Venta]]*10%,0)</f>
        <v>0</v>
      </c>
      <c r="K3423" s="42">
        <f>IFERROR(VLOOKUP(VENTAS[[#This Row],[Código del producto Vendido]],STOCK[],13,FALSE),VENTAS[[#This Row],[Precio Venta]]*0.6)-VENTAS[[#This Row],[Comisión Unitaria 10%]]</f>
        <v>19.99</v>
      </c>
      <c r="L3423" s="42">
        <f>VENTAS[[#This Row],[Cantidad]]*(VENTAS[[#This Row],[Precio Venta]]-VENTAS[[#This Row],[Costo Unitario SIN Comision]]-VENTAS[[#This Row],[Comisión Unitaria 10%]]-0.01*VENTAS[[#This Row],[Precio Venta]])</f>
        <v>19.61</v>
      </c>
      <c r="M3423" s="46"/>
      <c r="N3423" s="47" t="s">
        <v>29395</v>
      </c>
    </row>
    <row r="3424" ht="17" customHeight="1" spans="1:14">
      <c r="A3424" s="38">
        <v>45895.7522800926</v>
      </c>
      <c r="B3424" s="39"/>
      <c r="C3424" s="39"/>
      <c r="D3424" s="39" t="s">
        <v>28998</v>
      </c>
      <c r="E3424" s="39" t="s">
        <v>29396</v>
      </c>
      <c r="F3424" s="41" t="s">
        <v>29397</v>
      </c>
      <c r="G3424" s="39">
        <v>1</v>
      </c>
      <c r="H3424" s="42">
        <v>35</v>
      </c>
      <c r="I3424" s="44">
        <f>VENTAS[[#This Row],[Cantidad]]*VENTAS[[#This Row],[Precio Venta]]</f>
        <v>35</v>
      </c>
      <c r="J3424" s="42">
        <f>IF(VENTAS[[#This Row],[Nombre del Gestor]]&gt;1,VENTAS[[#This Row],[Precio Venta]]*10%,0)</f>
        <v>3.5</v>
      </c>
      <c r="K3424" s="42">
        <f>IFERROR(VLOOKUP(VENTAS[[#This Row],[Código del producto Vendido]],STOCK[],13,FALSE),VENTAS[[#This Row],[Precio Venta]]*0.6)-VENTAS[[#This Row],[Comisión Unitaria 10%]]</f>
        <v>17.5</v>
      </c>
      <c r="L3424" s="42">
        <f>VENTAS[[#This Row],[Cantidad]]*(VENTAS[[#This Row],[Precio Venta]]-VENTAS[[#This Row],[Costo Unitario SIN Comision]]-VENTAS[[#This Row],[Comisión Unitaria 10%]]-0.01*VENTAS[[#This Row],[Precio Venta]])</f>
        <v>13.65</v>
      </c>
      <c r="M3424" s="46"/>
      <c r="N3424" s="47" t="s">
        <v>29398</v>
      </c>
    </row>
    <row r="3425" ht="34" customHeight="1" spans="1:14">
      <c r="A3425" s="38">
        <v>45895.7522800926</v>
      </c>
      <c r="B3425" s="39"/>
      <c r="C3425" s="39"/>
      <c r="D3425" s="39" t="s">
        <v>28998</v>
      </c>
      <c r="E3425" s="39" t="s">
        <v>20694</v>
      </c>
      <c r="F3425" s="41" t="s">
        <v>20695</v>
      </c>
      <c r="G3425" s="39">
        <v>1</v>
      </c>
      <c r="H3425" s="42">
        <v>30</v>
      </c>
      <c r="I3425" s="44">
        <f>VENTAS[[#This Row],[Cantidad]]*VENTAS[[#This Row],[Precio Venta]]</f>
        <v>30</v>
      </c>
      <c r="J3425" s="42">
        <f>IF(VENTAS[[#This Row],[Nombre del Gestor]]&gt;1,VENTAS[[#This Row],[Precio Venta]]*10%,0)</f>
        <v>3</v>
      </c>
      <c r="K3425" s="42">
        <f>IFERROR(VLOOKUP(VENTAS[[#This Row],[Código del producto Vendido]],STOCK[],13,FALSE),VENTAS[[#This Row],[Precio Venta]]*0.6)-VENTAS[[#This Row],[Comisión Unitaria 10%]]</f>
        <v>9</v>
      </c>
      <c r="L3425" s="42">
        <f>VENTAS[[#This Row],[Cantidad]]*(VENTAS[[#This Row],[Precio Venta]]-VENTAS[[#This Row],[Costo Unitario SIN Comision]]-VENTAS[[#This Row],[Comisión Unitaria 10%]]-0.01*VENTAS[[#This Row],[Precio Venta]])</f>
        <v>17.7</v>
      </c>
      <c r="M3425" s="46"/>
      <c r="N3425" s="47" t="s">
        <v>29399</v>
      </c>
    </row>
    <row r="3426" ht="17" customHeight="1" spans="1:14">
      <c r="A3426" s="38">
        <v>45896.4899189815</v>
      </c>
      <c r="B3426" s="39"/>
      <c r="C3426" s="39"/>
      <c r="D3426" s="39"/>
      <c r="E3426" s="39" t="s">
        <v>29400</v>
      </c>
      <c r="F3426" s="41" t="s">
        <v>29401</v>
      </c>
      <c r="G3426" s="39">
        <v>1</v>
      </c>
      <c r="H3426" s="42">
        <v>35</v>
      </c>
      <c r="I3426" s="44">
        <f>VENTAS[[#This Row],[Cantidad]]*VENTAS[[#This Row],[Precio Venta]]</f>
        <v>35</v>
      </c>
      <c r="J3426" s="42">
        <f>IF(VENTAS[[#This Row],[Nombre del Gestor]]&gt;1,VENTAS[[#This Row],[Precio Venta]]*10%,0)</f>
        <v>0</v>
      </c>
      <c r="K3426" s="42">
        <f>IFERROR(VLOOKUP(VENTAS[[#This Row],[Código del producto Vendido]],STOCK[],13,FALSE),VENTAS[[#This Row],[Precio Venta]]*0.6)-VENTAS[[#This Row],[Comisión Unitaria 10%]]</f>
        <v>21</v>
      </c>
      <c r="L3426" s="42">
        <f>VENTAS[[#This Row],[Cantidad]]*(VENTAS[[#This Row],[Precio Venta]]-VENTAS[[#This Row],[Costo Unitario SIN Comision]]-VENTAS[[#This Row],[Comisión Unitaria 10%]]-0.01*VENTAS[[#This Row],[Precio Venta]])</f>
        <v>13.65</v>
      </c>
      <c r="M3426" s="46"/>
      <c r="N3426" s="47" t="s">
        <v>29402</v>
      </c>
    </row>
    <row r="3427" ht="34" customHeight="1" spans="1:14">
      <c r="A3427" s="38">
        <v>45896.4899189815</v>
      </c>
      <c r="B3427" s="39"/>
      <c r="C3427" s="39"/>
      <c r="D3427" s="39"/>
      <c r="E3427" s="39" t="s">
        <v>21424</v>
      </c>
      <c r="F3427" s="41" t="s">
        <v>21423</v>
      </c>
      <c r="G3427" s="39">
        <v>1</v>
      </c>
      <c r="H3427" s="42">
        <v>40</v>
      </c>
      <c r="I3427" s="44">
        <f>VENTAS[[#This Row],[Cantidad]]*VENTAS[[#This Row],[Precio Venta]]</f>
        <v>40</v>
      </c>
      <c r="J3427" s="42">
        <f>IF(VENTAS[[#This Row],[Nombre del Gestor]]&gt;1,VENTAS[[#This Row],[Precio Venta]]*10%,0)</f>
        <v>0</v>
      </c>
      <c r="K3427" s="42">
        <f>IFERROR(VLOOKUP(VENTAS[[#This Row],[Código del producto Vendido]],STOCK[],13,FALSE),VENTAS[[#This Row],[Precio Venta]]*0.6)-VENTAS[[#This Row],[Comisión Unitaria 10%]]</f>
        <v>20.93</v>
      </c>
      <c r="L3427" s="42">
        <f>VENTAS[[#This Row],[Cantidad]]*(VENTAS[[#This Row],[Precio Venta]]-VENTAS[[#This Row],[Costo Unitario SIN Comision]]-VENTAS[[#This Row],[Comisión Unitaria 10%]]-0.01*VENTAS[[#This Row],[Precio Venta]])</f>
        <v>18.67</v>
      </c>
      <c r="M3427" s="46"/>
      <c r="N3427" s="47" t="s">
        <v>29403</v>
      </c>
    </row>
    <row r="3428" ht="34" customHeight="1" spans="1:14">
      <c r="A3428" s="38">
        <v>45896.4899189815</v>
      </c>
      <c r="B3428" s="39"/>
      <c r="C3428" s="39"/>
      <c r="D3428" s="39"/>
      <c r="E3428" s="39" t="s">
        <v>29404</v>
      </c>
      <c r="F3428" s="41" t="s">
        <v>29405</v>
      </c>
      <c r="G3428" s="39">
        <v>1</v>
      </c>
      <c r="H3428" s="42">
        <v>30</v>
      </c>
      <c r="I3428" s="44">
        <f>VENTAS[[#This Row],[Cantidad]]*VENTAS[[#This Row],[Precio Venta]]</f>
        <v>30</v>
      </c>
      <c r="J3428" s="42">
        <f>IF(VENTAS[[#This Row],[Nombre del Gestor]]&gt;1,VENTAS[[#This Row],[Precio Venta]]*10%,0)</f>
        <v>0</v>
      </c>
      <c r="K3428" s="42">
        <f>IFERROR(VLOOKUP(VENTAS[[#This Row],[Código del producto Vendido]],STOCK[],13,FALSE),VENTAS[[#This Row],[Precio Venta]]*0.6)-VENTAS[[#This Row],[Comisión Unitaria 10%]]</f>
        <v>11</v>
      </c>
      <c r="L3428" s="42">
        <f>VENTAS[[#This Row],[Cantidad]]*(VENTAS[[#This Row],[Precio Venta]]-VENTAS[[#This Row],[Costo Unitario SIN Comision]]-VENTAS[[#This Row],[Comisión Unitaria 10%]]-0.01*VENTAS[[#This Row],[Precio Venta]])</f>
        <v>18.7</v>
      </c>
      <c r="M3428" s="46"/>
      <c r="N3428" s="47" t="s">
        <v>29406</v>
      </c>
    </row>
    <row r="3429" ht="17" customHeight="1" spans="1:14">
      <c r="A3429" s="38">
        <v>45896.4899189815</v>
      </c>
      <c r="B3429" s="39"/>
      <c r="C3429" s="39"/>
      <c r="D3429" s="39"/>
      <c r="E3429" s="39" t="s">
        <v>29407</v>
      </c>
      <c r="F3429" s="41" t="s">
        <v>21078</v>
      </c>
      <c r="G3429" s="39">
        <v>1</v>
      </c>
      <c r="H3429" s="42">
        <v>30</v>
      </c>
      <c r="I3429" s="44">
        <f>VENTAS[[#This Row],[Cantidad]]*VENTAS[[#This Row],[Precio Venta]]</f>
        <v>30</v>
      </c>
      <c r="J3429" s="42">
        <f>IF(VENTAS[[#This Row],[Nombre del Gestor]]&gt;1,VENTAS[[#This Row],[Precio Venta]]*10%,0)</f>
        <v>0</v>
      </c>
      <c r="K3429" s="42">
        <f>IFERROR(VLOOKUP(VENTAS[[#This Row],[Código del producto Vendido]],STOCK[],13,FALSE),VENTAS[[#This Row],[Precio Venta]]*0.6)-VENTAS[[#This Row],[Comisión Unitaria 10%]]</f>
        <v>18</v>
      </c>
      <c r="L3429" s="42">
        <f>VENTAS[[#This Row],[Cantidad]]*(VENTAS[[#This Row],[Precio Venta]]-VENTAS[[#This Row],[Costo Unitario SIN Comision]]-VENTAS[[#This Row],[Comisión Unitaria 10%]]-0.01*VENTAS[[#This Row],[Precio Venta]])</f>
        <v>11.7</v>
      </c>
      <c r="M3429" s="46"/>
      <c r="N3429" s="47" t="s">
        <v>29408</v>
      </c>
    </row>
    <row r="3430" ht="34" customHeight="1" spans="1:14">
      <c r="A3430" s="38">
        <v>45896.4899189815</v>
      </c>
      <c r="B3430" s="39"/>
      <c r="C3430" s="39"/>
      <c r="D3430" s="39"/>
      <c r="E3430" s="39" t="s">
        <v>21436</v>
      </c>
      <c r="F3430" s="41" t="s">
        <v>21435</v>
      </c>
      <c r="G3430" s="39">
        <v>1</v>
      </c>
      <c r="H3430" s="42">
        <v>40</v>
      </c>
      <c r="I3430" s="44">
        <f>VENTAS[[#This Row],[Cantidad]]*VENTAS[[#This Row],[Precio Venta]]</f>
        <v>40</v>
      </c>
      <c r="J3430" s="42">
        <f>IF(VENTAS[[#This Row],[Nombre del Gestor]]&gt;1,VENTAS[[#This Row],[Precio Venta]]*10%,0)</f>
        <v>0</v>
      </c>
      <c r="K3430" s="42">
        <f>IFERROR(VLOOKUP(VENTAS[[#This Row],[Código del producto Vendido]],STOCK[],13,FALSE),VENTAS[[#This Row],[Precio Venta]]*0.6)-VENTAS[[#This Row],[Comisión Unitaria 10%]]</f>
        <v>23.99</v>
      </c>
      <c r="L3430" s="42">
        <f>VENTAS[[#This Row],[Cantidad]]*(VENTAS[[#This Row],[Precio Venta]]-VENTAS[[#This Row],[Costo Unitario SIN Comision]]-VENTAS[[#This Row],[Comisión Unitaria 10%]]-0.01*VENTAS[[#This Row],[Precio Venta]])</f>
        <v>15.61</v>
      </c>
      <c r="M3430" s="46"/>
      <c r="N3430" s="47" t="s">
        <v>29409</v>
      </c>
    </row>
    <row r="3431" ht="17" customHeight="1" spans="1:14">
      <c r="A3431" s="38">
        <v>45896.4964930556</v>
      </c>
      <c r="B3431" s="39"/>
      <c r="C3431" s="39"/>
      <c r="D3431" s="39"/>
      <c r="E3431" s="39" t="s">
        <v>21422</v>
      </c>
      <c r="F3431" s="41" t="s">
        <v>21423</v>
      </c>
      <c r="G3431" s="39">
        <v>1</v>
      </c>
      <c r="H3431" s="42">
        <v>40</v>
      </c>
      <c r="I3431" s="44">
        <f>VENTAS[[#This Row],[Cantidad]]*VENTAS[[#This Row],[Precio Venta]]</f>
        <v>40</v>
      </c>
      <c r="J3431" s="42">
        <f>IF(VENTAS[[#This Row],[Nombre del Gestor]]&gt;1,VENTAS[[#This Row],[Precio Venta]]*10%,0)</f>
        <v>0</v>
      </c>
      <c r="K3431" s="42">
        <f>IFERROR(VLOOKUP(VENTAS[[#This Row],[Código del producto Vendido]],STOCK[],13,FALSE),VENTAS[[#This Row],[Precio Venta]]*0.6)-VENTAS[[#This Row],[Comisión Unitaria 10%]]</f>
        <v>20.93</v>
      </c>
      <c r="L3431" s="42">
        <f>VENTAS[[#This Row],[Cantidad]]*(VENTAS[[#This Row],[Precio Venta]]-VENTAS[[#This Row],[Costo Unitario SIN Comision]]-VENTAS[[#This Row],[Comisión Unitaria 10%]]-0.01*VENTAS[[#This Row],[Precio Venta]])</f>
        <v>18.67</v>
      </c>
      <c r="M3431" s="46"/>
      <c r="N3431" s="47" t="s">
        <v>29410</v>
      </c>
    </row>
    <row r="3432" ht="34" customHeight="1" spans="1:14">
      <c r="A3432" s="38">
        <v>45896.5003703704</v>
      </c>
      <c r="B3432" s="39"/>
      <c r="C3432" s="39"/>
      <c r="D3432" s="39"/>
      <c r="E3432" s="39" t="s">
        <v>27463</v>
      </c>
      <c r="F3432" s="41" t="s">
        <v>21274</v>
      </c>
      <c r="G3432" s="39">
        <v>1</v>
      </c>
      <c r="H3432" s="42">
        <v>28</v>
      </c>
      <c r="I3432" s="44">
        <f>VENTAS[[#This Row],[Cantidad]]*VENTAS[[#This Row],[Precio Venta]]</f>
        <v>28</v>
      </c>
      <c r="J3432" s="42">
        <f>IF(VENTAS[[#This Row],[Nombre del Gestor]]&gt;1,VENTAS[[#This Row],[Precio Venta]]*10%,0)</f>
        <v>0</v>
      </c>
      <c r="K3432" s="42">
        <f>IFERROR(VLOOKUP(VENTAS[[#This Row],[Código del producto Vendido]],STOCK[],13,FALSE),VENTAS[[#This Row],[Precio Venta]]*0.6)-VENTAS[[#This Row],[Comisión Unitaria 10%]]</f>
        <v>16.8</v>
      </c>
      <c r="L3432" s="42">
        <f>VENTAS[[#This Row],[Cantidad]]*(VENTAS[[#This Row],[Precio Venta]]-VENTAS[[#This Row],[Costo Unitario SIN Comision]]-VENTAS[[#This Row],[Comisión Unitaria 10%]]-0.01*VENTAS[[#This Row],[Precio Venta]])</f>
        <v>10.92</v>
      </c>
      <c r="M3432" s="46"/>
      <c r="N3432" s="47" t="s">
        <v>29411</v>
      </c>
    </row>
    <row r="3433" ht="34" customHeight="1" spans="1:14">
      <c r="A3433" s="38">
        <v>45896.5003703704</v>
      </c>
      <c r="B3433" s="39"/>
      <c r="C3433" s="39"/>
      <c r="D3433" s="39"/>
      <c r="E3433" s="39" t="s">
        <v>18738</v>
      </c>
      <c r="F3433" s="41" t="s">
        <v>29412</v>
      </c>
      <c r="G3433" s="39">
        <v>1</v>
      </c>
      <c r="H3433" s="42">
        <v>35</v>
      </c>
      <c r="I3433" s="44">
        <f>VENTAS[[#This Row],[Cantidad]]*VENTAS[[#This Row],[Precio Venta]]</f>
        <v>35</v>
      </c>
      <c r="J3433" s="42">
        <f>IF(VENTAS[[#This Row],[Nombre del Gestor]]&gt;1,VENTAS[[#This Row],[Precio Venta]]*10%,0)</f>
        <v>0</v>
      </c>
      <c r="K3433" s="42">
        <f>IFERROR(VLOOKUP(VENTAS[[#This Row],[Código del producto Vendido]],STOCK[],13,FALSE),VENTAS[[#This Row],[Precio Venta]]*0.6)-VENTAS[[#This Row],[Comisión Unitaria 10%]]</f>
        <v>15</v>
      </c>
      <c r="L3433" s="42">
        <f>VENTAS[[#This Row],[Cantidad]]*(VENTAS[[#This Row],[Precio Venta]]-VENTAS[[#This Row],[Costo Unitario SIN Comision]]-VENTAS[[#This Row],[Comisión Unitaria 10%]]-0.01*VENTAS[[#This Row],[Precio Venta]])</f>
        <v>19.65</v>
      </c>
      <c r="M3433" s="46"/>
      <c r="N3433" s="47" t="s">
        <v>29413</v>
      </c>
    </row>
    <row r="3434" ht="17" customHeight="1" spans="1:14">
      <c r="A3434" s="38">
        <v>45896.516087963</v>
      </c>
      <c r="B3434" s="39"/>
      <c r="C3434" s="39"/>
      <c r="D3434" s="39"/>
      <c r="E3434" s="39" t="s">
        <v>29414</v>
      </c>
      <c r="F3434" s="41" t="s">
        <v>29415</v>
      </c>
      <c r="G3434" s="39">
        <v>1</v>
      </c>
      <c r="H3434" s="42">
        <v>30</v>
      </c>
      <c r="I3434" s="44">
        <f>VENTAS[[#This Row],[Cantidad]]*VENTAS[[#This Row],[Precio Venta]]</f>
        <v>30</v>
      </c>
      <c r="J3434" s="42">
        <f>IF(VENTAS[[#This Row],[Nombre del Gestor]]&gt;1,VENTAS[[#This Row],[Precio Venta]]*10%,0)</f>
        <v>0</v>
      </c>
      <c r="K3434" s="42">
        <f>IFERROR(VLOOKUP(VENTAS[[#This Row],[Código del producto Vendido]],STOCK[],13,FALSE),VENTAS[[#This Row],[Precio Venta]]*0.6)-VENTAS[[#This Row],[Comisión Unitaria 10%]]</f>
        <v>18</v>
      </c>
      <c r="L3434" s="42">
        <f>VENTAS[[#This Row],[Cantidad]]*(VENTAS[[#This Row],[Precio Venta]]-VENTAS[[#This Row],[Costo Unitario SIN Comision]]-VENTAS[[#This Row],[Comisión Unitaria 10%]]-0.01*VENTAS[[#This Row],[Precio Venta]])</f>
        <v>11.7</v>
      </c>
      <c r="M3434" s="46"/>
      <c r="N3434" s="47" t="s">
        <v>29416</v>
      </c>
    </row>
    <row r="3435" ht="34" customHeight="1" spans="1:14">
      <c r="A3435" s="38">
        <v>45896.5968402778</v>
      </c>
      <c r="B3435" s="39"/>
      <c r="C3435" s="39"/>
      <c r="D3435" s="39" t="s">
        <v>26921</v>
      </c>
      <c r="E3435" s="39" t="s">
        <v>21105</v>
      </c>
      <c r="F3435" s="41" t="s">
        <v>21106</v>
      </c>
      <c r="G3435" s="39">
        <v>1</v>
      </c>
      <c r="H3435" s="42">
        <v>28</v>
      </c>
      <c r="I3435" s="44">
        <f>VENTAS[[#This Row],[Cantidad]]*VENTAS[[#This Row],[Precio Venta]]</f>
        <v>28</v>
      </c>
      <c r="J3435" s="42">
        <f>IF(VENTAS[[#This Row],[Nombre del Gestor]]&gt;1,VENTAS[[#This Row],[Precio Venta]]*10%,0)</f>
        <v>2.8</v>
      </c>
      <c r="K3435" s="42">
        <f>IFERROR(VLOOKUP(VENTAS[[#This Row],[Código del producto Vendido]],STOCK[],13,FALSE),VENTAS[[#This Row],[Precio Venta]]*0.6)-VENTAS[[#This Row],[Comisión Unitaria 10%]]</f>
        <v>12</v>
      </c>
      <c r="L3435" s="42">
        <f>VENTAS[[#This Row],[Cantidad]]*(VENTAS[[#This Row],[Precio Venta]]-VENTAS[[#This Row],[Costo Unitario SIN Comision]]-VENTAS[[#This Row],[Comisión Unitaria 10%]]-0.01*VENTAS[[#This Row],[Precio Venta]])</f>
        <v>12.92</v>
      </c>
      <c r="M3435" s="46"/>
      <c r="N3435" s="47" t="s">
        <v>29417</v>
      </c>
    </row>
    <row r="3436" ht="17" customHeight="1" spans="1:14">
      <c r="A3436" s="38">
        <v>45897.4515740741</v>
      </c>
      <c r="B3436" s="39"/>
      <c r="C3436" s="39"/>
      <c r="D3436" s="39" t="s">
        <v>25960</v>
      </c>
      <c r="E3436" s="39" t="s">
        <v>20774</v>
      </c>
      <c r="F3436" s="41" t="s">
        <v>29312</v>
      </c>
      <c r="G3436" s="39">
        <v>1</v>
      </c>
      <c r="H3436" s="42">
        <v>30</v>
      </c>
      <c r="I3436" s="44">
        <f>VENTAS[[#This Row],[Cantidad]]*VENTAS[[#This Row],[Precio Venta]]</f>
        <v>30</v>
      </c>
      <c r="J3436" s="42">
        <f>IF(VENTAS[[#This Row],[Nombre del Gestor]]&gt;1,VENTAS[[#This Row],[Precio Venta]]*10%,0)</f>
        <v>3</v>
      </c>
      <c r="K3436" s="42">
        <f>IFERROR(VLOOKUP(VENTAS[[#This Row],[Código del producto Vendido]],STOCK[],13,FALSE),VENTAS[[#This Row],[Precio Venta]]*0.6)-VENTAS[[#This Row],[Comisión Unitaria 10%]]</f>
        <v>11.99</v>
      </c>
      <c r="L3436" s="42">
        <f>VENTAS[[#This Row],[Cantidad]]*(VENTAS[[#This Row],[Precio Venta]]-VENTAS[[#This Row],[Costo Unitario SIN Comision]]-VENTAS[[#This Row],[Comisión Unitaria 10%]]-0.01*VENTAS[[#This Row],[Precio Venta]])</f>
        <v>14.71</v>
      </c>
      <c r="M3436" s="46"/>
      <c r="N3436" s="47" t="s">
        <v>29418</v>
      </c>
    </row>
    <row r="3437" ht="34" customHeight="1" spans="1:14">
      <c r="A3437" s="38">
        <v>45897.460625</v>
      </c>
      <c r="B3437" s="39"/>
      <c r="C3437" s="39"/>
      <c r="D3437" s="39" t="s">
        <v>25960</v>
      </c>
      <c r="E3437" s="39" t="s">
        <v>21037</v>
      </c>
      <c r="F3437" s="41" t="s">
        <v>21038</v>
      </c>
      <c r="G3437" s="39">
        <v>1</v>
      </c>
      <c r="H3437" s="42">
        <v>40</v>
      </c>
      <c r="I3437" s="44">
        <f>VENTAS[[#This Row],[Cantidad]]*VENTAS[[#This Row],[Precio Venta]]</f>
        <v>40</v>
      </c>
      <c r="J3437" s="42">
        <f>IF(VENTAS[[#This Row],[Nombre del Gestor]]&gt;1,VENTAS[[#This Row],[Precio Venta]]*10%,0)</f>
        <v>4</v>
      </c>
      <c r="K3437" s="42">
        <f>IFERROR(VLOOKUP(VENTAS[[#This Row],[Código del producto Vendido]],STOCK[],13,FALSE),VENTAS[[#This Row],[Precio Venta]]*0.6)-VENTAS[[#This Row],[Comisión Unitaria 10%]]</f>
        <v>12</v>
      </c>
      <c r="L3437" s="42">
        <f>VENTAS[[#This Row],[Cantidad]]*(VENTAS[[#This Row],[Precio Venta]]-VENTAS[[#This Row],[Costo Unitario SIN Comision]]-VENTAS[[#This Row],[Comisión Unitaria 10%]]-0.01*VENTAS[[#This Row],[Precio Venta]])</f>
        <v>23.6</v>
      </c>
      <c r="M3437" s="46"/>
      <c r="N3437" s="47" t="s">
        <v>29419</v>
      </c>
    </row>
    <row r="3438" ht="34" customHeight="1" spans="1:14">
      <c r="A3438" s="38">
        <v>45897.460625</v>
      </c>
      <c r="B3438" s="39"/>
      <c r="C3438" s="39"/>
      <c r="D3438" s="39" t="s">
        <v>25960</v>
      </c>
      <c r="E3438" s="39" t="s">
        <v>18478</v>
      </c>
      <c r="F3438" s="41" t="s">
        <v>28132</v>
      </c>
      <c r="G3438" s="39">
        <v>1</v>
      </c>
      <c r="H3438" s="42">
        <v>25</v>
      </c>
      <c r="I3438" s="44">
        <f>VENTAS[[#This Row],[Cantidad]]*VENTAS[[#This Row],[Precio Venta]]</f>
        <v>25</v>
      </c>
      <c r="J3438" s="42">
        <f>IF(VENTAS[[#This Row],[Nombre del Gestor]]&gt;1,VENTAS[[#This Row],[Precio Venta]]*10%,0)</f>
        <v>2.5</v>
      </c>
      <c r="K3438" s="42">
        <f>IFERROR(VLOOKUP(VENTAS[[#This Row],[Código del producto Vendido]],STOCK[],13,FALSE),VENTAS[[#This Row],[Precio Venta]]*0.6)-VENTAS[[#This Row],[Comisión Unitaria 10%]]</f>
        <v>12</v>
      </c>
      <c r="L3438" s="42">
        <f>VENTAS[[#This Row],[Cantidad]]*(VENTAS[[#This Row],[Precio Venta]]-VENTAS[[#This Row],[Costo Unitario SIN Comision]]-VENTAS[[#This Row],[Comisión Unitaria 10%]]-0.01*VENTAS[[#This Row],[Precio Venta]])</f>
        <v>10.25</v>
      </c>
      <c r="M3438" s="46"/>
      <c r="N3438" s="47" t="s">
        <v>29420</v>
      </c>
    </row>
    <row r="3439" ht="17" customHeight="1" spans="1:14">
      <c r="A3439" s="38">
        <v>45897.460625</v>
      </c>
      <c r="B3439" s="39"/>
      <c r="C3439" s="39"/>
      <c r="D3439" s="39" t="s">
        <v>25960</v>
      </c>
      <c r="E3439" s="39" t="s">
        <v>20778</v>
      </c>
      <c r="F3439" s="41" t="s">
        <v>20779</v>
      </c>
      <c r="G3439" s="39">
        <v>1</v>
      </c>
      <c r="H3439" s="42">
        <v>30</v>
      </c>
      <c r="I3439" s="44">
        <f>VENTAS[[#This Row],[Cantidad]]*VENTAS[[#This Row],[Precio Venta]]</f>
        <v>30</v>
      </c>
      <c r="J3439" s="42">
        <f>IF(VENTAS[[#This Row],[Nombre del Gestor]]&gt;1,VENTAS[[#This Row],[Precio Venta]]*10%,0)</f>
        <v>3</v>
      </c>
      <c r="K3439" s="42">
        <f>IFERROR(VLOOKUP(VENTAS[[#This Row],[Código del producto Vendido]],STOCK[],13,FALSE),VENTAS[[#This Row],[Precio Venta]]*0.6)-VENTAS[[#This Row],[Comisión Unitaria 10%]]</f>
        <v>17.95</v>
      </c>
      <c r="L3439" s="42">
        <f>VENTAS[[#This Row],[Cantidad]]*(VENTAS[[#This Row],[Precio Venta]]-VENTAS[[#This Row],[Costo Unitario SIN Comision]]-VENTAS[[#This Row],[Comisión Unitaria 10%]]-0.01*VENTAS[[#This Row],[Precio Venta]])</f>
        <v>8.75</v>
      </c>
      <c r="M3439" s="46"/>
      <c r="N3439" s="47" t="s">
        <v>29421</v>
      </c>
    </row>
    <row r="3440" ht="34" customHeight="1" spans="1:14">
      <c r="A3440" s="38">
        <v>45897.460625</v>
      </c>
      <c r="B3440" s="39"/>
      <c r="C3440" s="39"/>
      <c r="D3440" s="39" t="s">
        <v>25960</v>
      </c>
      <c r="E3440" s="39" t="s">
        <v>21310</v>
      </c>
      <c r="F3440" s="41" t="s">
        <v>21287</v>
      </c>
      <c r="G3440" s="39">
        <v>1</v>
      </c>
      <c r="H3440" s="42">
        <v>35</v>
      </c>
      <c r="I3440" s="44">
        <f>VENTAS[[#This Row],[Cantidad]]*VENTAS[[#This Row],[Precio Venta]]</f>
        <v>35</v>
      </c>
      <c r="J3440" s="42">
        <f>IF(VENTAS[[#This Row],[Nombre del Gestor]]&gt;1,VENTAS[[#This Row],[Precio Venta]]*10%,0)</f>
        <v>3.5</v>
      </c>
      <c r="K3440" s="42">
        <f>IFERROR(VLOOKUP(VENTAS[[#This Row],[Código del producto Vendido]],STOCK[],13,FALSE),VENTAS[[#This Row],[Precio Venta]]*0.6)-VENTAS[[#This Row],[Comisión Unitaria 10%]]</f>
        <v>22</v>
      </c>
      <c r="L3440" s="42">
        <f>VENTAS[[#This Row],[Cantidad]]*(VENTAS[[#This Row],[Precio Venta]]-VENTAS[[#This Row],[Costo Unitario SIN Comision]]-VENTAS[[#This Row],[Comisión Unitaria 10%]]-0.01*VENTAS[[#This Row],[Precio Venta]])</f>
        <v>9.15</v>
      </c>
      <c r="M3440" s="46"/>
      <c r="N3440" s="47" t="s">
        <v>29422</v>
      </c>
    </row>
    <row r="3441" ht="17" customHeight="1" spans="1:14">
      <c r="A3441" s="38">
        <v>45897.460625</v>
      </c>
      <c r="B3441" s="39"/>
      <c r="C3441" s="39"/>
      <c r="D3441" s="39" t="s">
        <v>25960</v>
      </c>
      <c r="E3441" s="39" t="s">
        <v>20904</v>
      </c>
      <c r="F3441" s="41" t="s">
        <v>20905</v>
      </c>
      <c r="G3441" s="39">
        <v>1</v>
      </c>
      <c r="H3441" s="42">
        <v>35</v>
      </c>
      <c r="I3441" s="44">
        <f>VENTAS[[#This Row],[Cantidad]]*VENTAS[[#This Row],[Precio Venta]]</f>
        <v>35</v>
      </c>
      <c r="J3441" s="42">
        <f>IF(VENTAS[[#This Row],[Nombre del Gestor]]&gt;1,VENTAS[[#This Row],[Precio Venta]]*10%,0)</f>
        <v>3.5</v>
      </c>
      <c r="K3441" s="42">
        <f>IFERROR(VLOOKUP(VENTAS[[#This Row],[Código del producto Vendido]],STOCK[],13,FALSE),VENTAS[[#This Row],[Precio Venta]]*0.6)-VENTAS[[#This Row],[Comisión Unitaria 10%]]</f>
        <v>20.94</v>
      </c>
      <c r="L3441" s="42">
        <f>VENTAS[[#This Row],[Cantidad]]*(VENTAS[[#This Row],[Precio Venta]]-VENTAS[[#This Row],[Costo Unitario SIN Comision]]-VENTAS[[#This Row],[Comisión Unitaria 10%]]-0.01*VENTAS[[#This Row],[Precio Venta]])</f>
        <v>10.21</v>
      </c>
      <c r="M3441" s="46"/>
      <c r="N3441" s="47" t="s">
        <v>29423</v>
      </c>
    </row>
    <row r="3442" ht="34" customHeight="1" spans="1:14">
      <c r="A3442" s="38">
        <v>45897.460625</v>
      </c>
      <c r="B3442" s="39"/>
      <c r="C3442" s="39"/>
      <c r="D3442" s="39" t="s">
        <v>25960</v>
      </c>
      <c r="E3442" s="39" t="s">
        <v>21173</v>
      </c>
      <c r="F3442" s="41" t="s">
        <v>21174</v>
      </c>
      <c r="G3442" s="39">
        <v>1</v>
      </c>
      <c r="H3442" s="42">
        <v>25</v>
      </c>
      <c r="I3442" s="44">
        <f>VENTAS[[#This Row],[Cantidad]]*VENTAS[[#This Row],[Precio Venta]]</f>
        <v>25</v>
      </c>
      <c r="J3442" s="42">
        <f>IF(VENTAS[[#This Row],[Nombre del Gestor]]&gt;1,VENTAS[[#This Row],[Precio Venta]]*10%,0)</f>
        <v>2.5</v>
      </c>
      <c r="K3442" s="42">
        <f>IFERROR(VLOOKUP(VENTAS[[#This Row],[Código del producto Vendido]],STOCK[],13,FALSE),VENTAS[[#This Row],[Precio Venta]]*0.6)-VENTAS[[#This Row],[Comisión Unitaria 10%]]</f>
        <v>12</v>
      </c>
      <c r="L3442" s="42">
        <f>VENTAS[[#This Row],[Cantidad]]*(VENTAS[[#This Row],[Precio Venta]]-VENTAS[[#This Row],[Costo Unitario SIN Comision]]-VENTAS[[#This Row],[Comisión Unitaria 10%]]-0.01*VENTAS[[#This Row],[Precio Venta]])</f>
        <v>10.25</v>
      </c>
      <c r="M3442" s="46"/>
      <c r="N3442" s="47" t="s">
        <v>29424</v>
      </c>
    </row>
    <row r="3443" ht="34" customHeight="1" spans="1:14">
      <c r="A3443" s="38">
        <v>45897.4796527778</v>
      </c>
      <c r="B3443" s="39"/>
      <c r="C3443" s="39"/>
      <c r="D3443" s="39"/>
      <c r="E3443" s="39" t="s">
        <v>29425</v>
      </c>
      <c r="F3443" s="41" t="s">
        <v>29426</v>
      </c>
      <c r="G3443" s="39">
        <v>1</v>
      </c>
      <c r="H3443" s="42">
        <v>20</v>
      </c>
      <c r="I3443" s="44">
        <f>VENTAS[[#This Row],[Cantidad]]*VENTAS[[#This Row],[Precio Venta]]</f>
        <v>20</v>
      </c>
      <c r="J3443" s="42">
        <f>IF(VENTAS[[#This Row],[Nombre del Gestor]]&gt;1,VENTAS[[#This Row],[Precio Venta]]*10%,0)</f>
        <v>0</v>
      </c>
      <c r="K3443" s="42">
        <f>IFERROR(VLOOKUP(VENTAS[[#This Row],[Código del producto Vendido]],STOCK[],13,FALSE),VENTAS[[#This Row],[Precio Venta]]*0.6)-VENTAS[[#This Row],[Comisión Unitaria 10%]]</f>
        <v>12</v>
      </c>
      <c r="L3443" s="42">
        <f>VENTAS[[#This Row],[Cantidad]]*(VENTAS[[#This Row],[Precio Venta]]-VENTAS[[#This Row],[Costo Unitario SIN Comision]]-VENTAS[[#This Row],[Comisión Unitaria 10%]]-0.01*VENTAS[[#This Row],[Precio Venta]])</f>
        <v>7.8</v>
      </c>
      <c r="M3443" s="46"/>
      <c r="N3443" s="47" t="s">
        <v>29427</v>
      </c>
    </row>
    <row r="3444" ht="17" customHeight="1" spans="1:14">
      <c r="A3444" s="38">
        <v>45897.4796527778</v>
      </c>
      <c r="B3444" s="39"/>
      <c r="C3444" s="39"/>
      <c r="D3444" s="39"/>
      <c r="E3444" s="39" t="s">
        <v>20513</v>
      </c>
      <c r="F3444" s="41" t="s">
        <v>20514</v>
      </c>
      <c r="G3444" s="39">
        <v>1</v>
      </c>
      <c r="H3444" s="42">
        <v>40</v>
      </c>
      <c r="I3444" s="44">
        <f>VENTAS[[#This Row],[Cantidad]]*VENTAS[[#This Row],[Precio Venta]]</f>
        <v>40</v>
      </c>
      <c r="J3444" s="42">
        <f>IF(VENTAS[[#This Row],[Nombre del Gestor]]&gt;1,VENTAS[[#This Row],[Precio Venta]]*10%,0)</f>
        <v>0</v>
      </c>
      <c r="K3444" s="42">
        <f>IFERROR(VLOOKUP(VENTAS[[#This Row],[Código del producto Vendido]],STOCK[],13,FALSE),VENTAS[[#This Row],[Precio Venta]]*0.6)-VENTAS[[#This Row],[Comisión Unitaria 10%]]</f>
        <v>16</v>
      </c>
      <c r="L3444" s="42">
        <f>VENTAS[[#This Row],[Cantidad]]*(VENTAS[[#This Row],[Precio Venta]]-VENTAS[[#This Row],[Costo Unitario SIN Comision]]-VENTAS[[#This Row],[Comisión Unitaria 10%]]-0.01*VENTAS[[#This Row],[Precio Venta]])</f>
        <v>23.6</v>
      </c>
      <c r="M3444" s="46"/>
      <c r="N3444" s="47" t="s">
        <v>29428</v>
      </c>
    </row>
    <row r="3445" ht="34" customHeight="1" spans="1:14">
      <c r="A3445" s="38">
        <v>45897.6278587963</v>
      </c>
      <c r="B3445" s="39"/>
      <c r="C3445" s="39"/>
      <c r="D3445" s="39"/>
      <c r="E3445" s="39" t="s">
        <v>29429</v>
      </c>
      <c r="F3445" s="41" t="s">
        <v>21124</v>
      </c>
      <c r="G3445" s="39">
        <v>1</v>
      </c>
      <c r="H3445" s="42">
        <v>30</v>
      </c>
      <c r="I3445" s="44">
        <f>VENTAS[[#This Row],[Cantidad]]*VENTAS[[#This Row],[Precio Venta]]</f>
        <v>30</v>
      </c>
      <c r="J3445" s="42">
        <f>IF(VENTAS[[#This Row],[Nombre del Gestor]]&gt;1,VENTAS[[#This Row],[Precio Venta]]*10%,0)</f>
        <v>0</v>
      </c>
      <c r="K3445" s="42">
        <f>IFERROR(VLOOKUP(VENTAS[[#This Row],[Código del producto Vendido]],STOCK[],13,FALSE),VENTAS[[#This Row],[Precio Venta]]*0.6)-VENTAS[[#This Row],[Comisión Unitaria 10%]]</f>
        <v>15</v>
      </c>
      <c r="L3445" s="42">
        <f>VENTAS[[#This Row],[Cantidad]]*(VENTAS[[#This Row],[Precio Venta]]-VENTAS[[#This Row],[Costo Unitario SIN Comision]]-VENTAS[[#This Row],[Comisión Unitaria 10%]]-0.01*VENTAS[[#This Row],[Precio Venta]])</f>
        <v>14.7</v>
      </c>
      <c r="M3445" s="46"/>
      <c r="N3445" s="47" t="s">
        <v>29430</v>
      </c>
    </row>
    <row r="3446" ht="17" customHeight="1" spans="1:14">
      <c r="A3446" s="38">
        <v>45897.6278587963</v>
      </c>
      <c r="B3446" s="39"/>
      <c r="C3446" s="39"/>
      <c r="D3446" s="39"/>
      <c r="E3446" s="39" t="s">
        <v>29431</v>
      </c>
      <c r="F3446" s="41" t="s">
        <v>27862</v>
      </c>
      <c r="G3446" s="39">
        <v>1</v>
      </c>
      <c r="H3446" s="42">
        <v>25</v>
      </c>
      <c r="I3446" s="44">
        <f>VENTAS[[#This Row],[Cantidad]]*VENTAS[[#This Row],[Precio Venta]]</f>
        <v>25</v>
      </c>
      <c r="J3446" s="42">
        <f>IF(VENTAS[[#This Row],[Nombre del Gestor]]&gt;1,VENTAS[[#This Row],[Precio Venta]]*10%,0)</f>
        <v>0</v>
      </c>
      <c r="K3446" s="42">
        <f>IFERROR(VLOOKUP(VENTAS[[#This Row],[Código del producto Vendido]],STOCK[],13,FALSE),VENTAS[[#This Row],[Precio Venta]]*0.6)-VENTAS[[#This Row],[Comisión Unitaria 10%]]</f>
        <v>15</v>
      </c>
      <c r="L3446" s="42">
        <f>VENTAS[[#This Row],[Cantidad]]*(VENTAS[[#This Row],[Precio Venta]]-VENTAS[[#This Row],[Costo Unitario SIN Comision]]-VENTAS[[#This Row],[Comisión Unitaria 10%]]-0.01*VENTAS[[#This Row],[Precio Venta]])</f>
        <v>9.75</v>
      </c>
      <c r="M3446" s="46"/>
      <c r="N3446" s="47" t="s">
        <v>29432</v>
      </c>
    </row>
    <row r="3447" ht="34" customHeight="1" spans="1:14">
      <c r="A3447" s="38">
        <v>45897.6278587963</v>
      </c>
      <c r="B3447" s="39"/>
      <c r="C3447" s="39"/>
      <c r="D3447" s="39"/>
      <c r="E3447" s="39" t="s">
        <v>29433</v>
      </c>
      <c r="F3447" s="41" t="s">
        <v>29434</v>
      </c>
      <c r="G3447" s="39">
        <v>1</v>
      </c>
      <c r="H3447" s="42">
        <v>15</v>
      </c>
      <c r="I3447" s="44">
        <f>VENTAS[[#This Row],[Cantidad]]*VENTAS[[#This Row],[Precio Venta]]</f>
        <v>15</v>
      </c>
      <c r="J3447" s="42">
        <f>IF(VENTAS[[#This Row],[Nombre del Gestor]]&gt;1,VENTAS[[#This Row],[Precio Venta]]*10%,0)</f>
        <v>0</v>
      </c>
      <c r="K3447" s="42">
        <f>IFERROR(VLOOKUP(VENTAS[[#This Row],[Código del producto Vendido]],STOCK[],13,FALSE),VENTAS[[#This Row],[Precio Venta]]*0.6)-VENTAS[[#This Row],[Comisión Unitaria 10%]]</f>
        <v>9</v>
      </c>
      <c r="L3447" s="42">
        <f>VENTAS[[#This Row],[Cantidad]]*(VENTAS[[#This Row],[Precio Venta]]-VENTAS[[#This Row],[Costo Unitario SIN Comision]]-VENTAS[[#This Row],[Comisión Unitaria 10%]]-0.01*VENTAS[[#This Row],[Precio Venta]])</f>
        <v>5.85</v>
      </c>
      <c r="M3447" s="46"/>
      <c r="N3447" s="47" t="s">
        <v>29435</v>
      </c>
    </row>
    <row r="3448" ht="34" customHeight="1" spans="1:14">
      <c r="A3448" s="38">
        <v>45897.7385763889</v>
      </c>
      <c r="B3448" s="39"/>
      <c r="C3448" s="39"/>
      <c r="D3448" s="39"/>
      <c r="E3448" s="39" t="s">
        <v>21476</v>
      </c>
      <c r="F3448" s="41" t="s">
        <v>21477</v>
      </c>
      <c r="G3448" s="39">
        <v>1</v>
      </c>
      <c r="H3448" s="42">
        <v>40</v>
      </c>
      <c r="I3448" s="44">
        <f>VENTAS[[#This Row],[Cantidad]]*VENTAS[[#This Row],[Precio Venta]]</f>
        <v>40</v>
      </c>
      <c r="J3448" s="42">
        <f>IF(VENTAS[[#This Row],[Nombre del Gestor]]&gt;1,VENTAS[[#This Row],[Precio Venta]]*10%,0)</f>
        <v>0</v>
      </c>
      <c r="K3448" s="42">
        <f>IFERROR(VLOOKUP(VENTAS[[#This Row],[Código del producto Vendido]],STOCK[],13,FALSE),VENTAS[[#This Row],[Precio Venta]]*0.6)-VENTAS[[#This Row],[Comisión Unitaria 10%]]</f>
        <v>34</v>
      </c>
      <c r="L3448" s="42">
        <f>VENTAS[[#This Row],[Cantidad]]*(VENTAS[[#This Row],[Precio Venta]]-VENTAS[[#This Row],[Costo Unitario SIN Comision]]-VENTAS[[#This Row],[Comisión Unitaria 10%]]-0.01*VENTAS[[#This Row],[Precio Venta]])</f>
        <v>5.6</v>
      </c>
      <c r="M3448" s="46"/>
      <c r="N3448" s="47" t="s">
        <v>29436</v>
      </c>
    </row>
    <row r="3449" ht="17" customHeight="1" spans="1:14">
      <c r="A3449" s="38">
        <v>45898.4415277778</v>
      </c>
      <c r="B3449" s="39"/>
      <c r="C3449" s="39"/>
      <c r="D3449" s="39"/>
      <c r="E3449" s="39" t="s">
        <v>21197</v>
      </c>
      <c r="F3449" s="41" t="s">
        <v>21198</v>
      </c>
      <c r="G3449" s="39">
        <v>1</v>
      </c>
      <c r="H3449" s="42">
        <v>20</v>
      </c>
      <c r="I3449" s="44">
        <f>VENTAS[[#This Row],[Cantidad]]*VENTAS[[#This Row],[Precio Venta]]</f>
        <v>20</v>
      </c>
      <c r="J3449" s="42">
        <f>IF(VENTAS[[#This Row],[Nombre del Gestor]]&gt;1,VENTAS[[#This Row],[Precio Venta]]*10%,0)</f>
        <v>0</v>
      </c>
      <c r="K3449" s="42">
        <f>IFERROR(VLOOKUP(VENTAS[[#This Row],[Código del producto Vendido]],STOCK[],13,FALSE),VENTAS[[#This Row],[Precio Venta]]*0.6)-VENTAS[[#This Row],[Comisión Unitaria 10%]]</f>
        <v>14</v>
      </c>
      <c r="L3449" s="42">
        <f>VENTAS[[#This Row],[Cantidad]]*(VENTAS[[#This Row],[Precio Venta]]-VENTAS[[#This Row],[Costo Unitario SIN Comision]]-VENTAS[[#This Row],[Comisión Unitaria 10%]]-0.01*VENTAS[[#This Row],[Precio Venta]])</f>
        <v>5.8</v>
      </c>
      <c r="M3449" s="46"/>
      <c r="N3449" s="47" t="s">
        <v>29437</v>
      </c>
    </row>
    <row r="3450" ht="34" customHeight="1" spans="1:14">
      <c r="A3450" s="38">
        <v>45898.4703009259</v>
      </c>
      <c r="B3450" s="39"/>
      <c r="C3450" s="39"/>
      <c r="D3450" s="39" t="s">
        <v>25960</v>
      </c>
      <c r="E3450" s="39" t="s">
        <v>20696</v>
      </c>
      <c r="F3450" s="41" t="s">
        <v>20697</v>
      </c>
      <c r="G3450" s="39">
        <v>1</v>
      </c>
      <c r="H3450" s="42">
        <v>30</v>
      </c>
      <c r="I3450" s="44">
        <f>VENTAS[[#This Row],[Cantidad]]*VENTAS[[#This Row],[Precio Venta]]</f>
        <v>30</v>
      </c>
      <c r="J3450" s="42">
        <f>IF(VENTAS[[#This Row],[Nombre del Gestor]]&gt;1,VENTAS[[#This Row],[Precio Venta]]*10%,0)</f>
        <v>3</v>
      </c>
      <c r="K3450" s="42">
        <f>IFERROR(VLOOKUP(VENTAS[[#This Row],[Código del producto Vendido]],STOCK[],13,FALSE),VENTAS[[#This Row],[Precio Venta]]*0.6)-VENTAS[[#This Row],[Comisión Unitaria 10%]]</f>
        <v>9</v>
      </c>
      <c r="L3450" s="42">
        <f>VENTAS[[#This Row],[Cantidad]]*(VENTAS[[#This Row],[Precio Venta]]-VENTAS[[#This Row],[Costo Unitario SIN Comision]]-VENTAS[[#This Row],[Comisión Unitaria 10%]]-0.01*VENTAS[[#This Row],[Precio Venta]])</f>
        <v>17.7</v>
      </c>
      <c r="M3450" s="46"/>
      <c r="N3450" s="47" t="s">
        <v>29438</v>
      </c>
    </row>
    <row r="3451" ht="17" customHeight="1" spans="1:14">
      <c r="A3451" s="38">
        <v>45898.4703009259</v>
      </c>
      <c r="B3451" s="39"/>
      <c r="C3451" s="39"/>
      <c r="D3451" s="39" t="s">
        <v>25960</v>
      </c>
      <c r="E3451" s="39" t="s">
        <v>19883</v>
      </c>
      <c r="F3451" s="41" t="s">
        <v>29439</v>
      </c>
      <c r="G3451" s="39">
        <v>1</v>
      </c>
      <c r="H3451" s="42">
        <v>35</v>
      </c>
      <c r="I3451" s="44">
        <f>VENTAS[[#This Row],[Cantidad]]*VENTAS[[#This Row],[Precio Venta]]</f>
        <v>35</v>
      </c>
      <c r="J3451" s="42">
        <f>IF(VENTAS[[#This Row],[Nombre del Gestor]]&gt;1,VENTAS[[#This Row],[Precio Venta]]*10%,0)</f>
        <v>3.5</v>
      </c>
      <c r="K3451" s="42">
        <f>IFERROR(VLOOKUP(VENTAS[[#This Row],[Código del producto Vendido]],STOCK[],13,FALSE),VENTAS[[#This Row],[Precio Venta]]*0.6)-VENTAS[[#This Row],[Comisión Unitaria 10%]]</f>
        <v>30</v>
      </c>
      <c r="L3451" s="42">
        <f>VENTAS[[#This Row],[Cantidad]]*(VENTAS[[#This Row],[Precio Venta]]-VENTAS[[#This Row],[Costo Unitario SIN Comision]]-VENTAS[[#This Row],[Comisión Unitaria 10%]]-0.01*VENTAS[[#This Row],[Precio Venta]])</f>
        <v>1.15</v>
      </c>
      <c r="M3451" s="46"/>
      <c r="N3451" s="47" t="s">
        <v>29440</v>
      </c>
    </row>
    <row r="3452" ht="34" customHeight="1" spans="1:14">
      <c r="A3452" s="38">
        <v>45898.4865277778</v>
      </c>
      <c r="B3452" s="39"/>
      <c r="C3452" s="39"/>
      <c r="D3452" s="39"/>
      <c r="E3452" s="39" t="s">
        <v>21027</v>
      </c>
      <c r="F3452" s="41" t="s">
        <v>21028</v>
      </c>
      <c r="G3452" s="39">
        <v>1</v>
      </c>
      <c r="H3452" s="42">
        <v>25</v>
      </c>
      <c r="I3452" s="44">
        <f>VENTAS[[#This Row],[Cantidad]]*VENTAS[[#This Row],[Precio Venta]]</f>
        <v>25</v>
      </c>
      <c r="J3452" s="42">
        <f>IF(VENTAS[[#This Row],[Nombre del Gestor]]&gt;1,VENTAS[[#This Row],[Precio Venta]]*10%,0)</f>
        <v>0</v>
      </c>
      <c r="K3452" s="42">
        <f>IFERROR(VLOOKUP(VENTAS[[#This Row],[Código del producto Vendido]],STOCK[],13,FALSE),VENTAS[[#This Row],[Precio Venta]]*0.6)-VENTAS[[#This Row],[Comisión Unitaria 10%]]</f>
        <v>14.5</v>
      </c>
      <c r="L3452" s="42">
        <f>VENTAS[[#This Row],[Cantidad]]*(VENTAS[[#This Row],[Precio Venta]]-VENTAS[[#This Row],[Costo Unitario SIN Comision]]-VENTAS[[#This Row],[Comisión Unitaria 10%]]-0.01*VENTAS[[#This Row],[Precio Venta]])</f>
        <v>10.25</v>
      </c>
      <c r="M3452" s="46"/>
      <c r="N3452" s="47" t="s">
        <v>29441</v>
      </c>
    </row>
    <row r="3453" ht="34" customHeight="1" spans="1:14">
      <c r="A3453" s="38">
        <v>45898.4931481481</v>
      </c>
      <c r="B3453" s="39"/>
      <c r="C3453" s="39"/>
      <c r="D3453" s="39"/>
      <c r="E3453" s="39" t="s">
        <v>29442</v>
      </c>
      <c r="F3453" s="41" t="s">
        <v>29443</v>
      </c>
      <c r="G3453" s="39">
        <v>1</v>
      </c>
      <c r="H3453" s="42">
        <v>25</v>
      </c>
      <c r="I3453" s="44">
        <f>VENTAS[[#This Row],[Cantidad]]*VENTAS[[#This Row],[Precio Venta]]</f>
        <v>25</v>
      </c>
      <c r="J3453" s="42">
        <f>IF(VENTAS[[#This Row],[Nombre del Gestor]]&gt;1,VENTAS[[#This Row],[Precio Venta]]*10%,0)</f>
        <v>0</v>
      </c>
      <c r="K3453" s="42">
        <f>IFERROR(VLOOKUP(VENTAS[[#This Row],[Código del producto Vendido]],STOCK[],13,FALSE),VENTAS[[#This Row],[Precio Venta]]*0.6)-VENTAS[[#This Row],[Comisión Unitaria 10%]]</f>
        <v>15</v>
      </c>
      <c r="L3453" s="42">
        <f>VENTAS[[#This Row],[Cantidad]]*(VENTAS[[#This Row],[Precio Venta]]-VENTAS[[#This Row],[Costo Unitario SIN Comision]]-VENTAS[[#This Row],[Comisión Unitaria 10%]]-0.01*VENTAS[[#This Row],[Precio Venta]])</f>
        <v>9.75</v>
      </c>
      <c r="M3453" s="46"/>
      <c r="N3453" s="47" t="s">
        <v>29444</v>
      </c>
    </row>
    <row r="3454" ht="17" customHeight="1" spans="1:14">
      <c r="A3454" s="38">
        <v>45898.4938310185</v>
      </c>
      <c r="B3454" s="39"/>
      <c r="C3454" s="39"/>
      <c r="D3454" s="39" t="s">
        <v>26610</v>
      </c>
      <c r="E3454" s="39" t="s">
        <v>21288</v>
      </c>
      <c r="F3454" s="41" t="s">
        <v>21290</v>
      </c>
      <c r="G3454" s="39">
        <v>1</v>
      </c>
      <c r="H3454" s="42">
        <v>35</v>
      </c>
      <c r="I3454" s="44">
        <f>VENTAS[[#This Row],[Cantidad]]*VENTAS[[#This Row],[Precio Venta]]</f>
        <v>35</v>
      </c>
      <c r="J3454" s="42">
        <f>IF(VENTAS[[#This Row],[Nombre del Gestor]]&gt;1,VENTAS[[#This Row],[Precio Venta]]*10%,0)</f>
        <v>3.5</v>
      </c>
      <c r="K3454" s="42">
        <f>IFERROR(VLOOKUP(VENTAS[[#This Row],[Código del producto Vendido]],STOCK[],13,FALSE),VENTAS[[#This Row],[Precio Venta]]*0.6)-VENTAS[[#This Row],[Comisión Unitaria 10%]]</f>
        <v>22</v>
      </c>
      <c r="L3454" s="42">
        <f>VENTAS[[#This Row],[Cantidad]]*(VENTAS[[#This Row],[Precio Venta]]-VENTAS[[#This Row],[Costo Unitario SIN Comision]]-VENTAS[[#This Row],[Comisión Unitaria 10%]]-0.01*VENTAS[[#This Row],[Precio Venta]])</f>
        <v>9.15</v>
      </c>
      <c r="M3454" s="46"/>
      <c r="N3454" s="47" t="s">
        <v>29445</v>
      </c>
    </row>
    <row r="3455" ht="34" customHeight="1" spans="1:14">
      <c r="A3455" s="38">
        <v>45898.5731018518</v>
      </c>
      <c r="B3455" s="39"/>
      <c r="C3455" s="39"/>
      <c r="D3455" s="39"/>
      <c r="E3455" s="39" t="s">
        <v>20449</v>
      </c>
      <c r="F3455" s="41" t="s">
        <v>20450</v>
      </c>
      <c r="G3455" s="39">
        <v>1</v>
      </c>
      <c r="H3455" s="42">
        <v>40</v>
      </c>
      <c r="I3455" s="44">
        <f>VENTAS[[#This Row],[Cantidad]]*VENTAS[[#This Row],[Precio Venta]]</f>
        <v>40</v>
      </c>
      <c r="J3455" s="42">
        <f>IF(VENTAS[[#This Row],[Nombre del Gestor]]&gt;1,VENTAS[[#This Row],[Precio Venta]]*10%,0)</f>
        <v>0</v>
      </c>
      <c r="K3455" s="42">
        <f>IFERROR(VLOOKUP(VENTAS[[#This Row],[Código del producto Vendido]],STOCK[],13,FALSE),VENTAS[[#This Row],[Precio Venta]]*0.6)-VENTAS[[#This Row],[Comisión Unitaria 10%]]</f>
        <v>16</v>
      </c>
      <c r="L3455" s="42">
        <f>VENTAS[[#This Row],[Cantidad]]*(VENTAS[[#This Row],[Precio Venta]]-VENTAS[[#This Row],[Costo Unitario SIN Comision]]-VENTAS[[#This Row],[Comisión Unitaria 10%]]-0.01*VENTAS[[#This Row],[Precio Venta]])</f>
        <v>23.6</v>
      </c>
      <c r="M3455" s="46"/>
      <c r="N3455" s="47" t="s">
        <v>29446</v>
      </c>
    </row>
    <row r="3456" ht="17" customHeight="1" spans="1:14">
      <c r="A3456" s="38">
        <v>45898.589537037</v>
      </c>
      <c r="B3456" s="39"/>
      <c r="C3456" s="39"/>
      <c r="D3456" s="39" t="s">
        <v>28605</v>
      </c>
      <c r="E3456" s="39" t="s">
        <v>17732</v>
      </c>
      <c r="F3456" s="41" t="s">
        <v>29447</v>
      </c>
      <c r="G3456" s="39">
        <v>1</v>
      </c>
      <c r="H3456" s="42">
        <v>30</v>
      </c>
      <c r="I3456" s="44">
        <f>VENTAS[[#This Row],[Cantidad]]*VENTAS[[#This Row],[Precio Venta]]</f>
        <v>30</v>
      </c>
      <c r="J3456" s="42">
        <f>IF(VENTAS[[#This Row],[Nombre del Gestor]]&gt;1,VENTAS[[#This Row],[Precio Venta]]*10%,0)</f>
        <v>3</v>
      </c>
      <c r="K3456" s="42">
        <f>IFERROR(VLOOKUP(VENTAS[[#This Row],[Código del producto Vendido]],STOCK[],13,FALSE),VENTAS[[#This Row],[Precio Venta]]*0.6)-VENTAS[[#This Row],[Comisión Unitaria 10%]]</f>
        <v>10.8</v>
      </c>
      <c r="L3456" s="42">
        <f>VENTAS[[#This Row],[Cantidad]]*(VENTAS[[#This Row],[Precio Venta]]-VENTAS[[#This Row],[Costo Unitario SIN Comision]]-VENTAS[[#This Row],[Comisión Unitaria 10%]]-0.01*VENTAS[[#This Row],[Precio Venta]])</f>
        <v>15.9</v>
      </c>
      <c r="M3456" s="46"/>
      <c r="N3456" s="47" t="s">
        <v>29448</v>
      </c>
    </row>
    <row r="3457" ht="34" customHeight="1" spans="1:14">
      <c r="A3457" s="38">
        <v>45898.589537037</v>
      </c>
      <c r="B3457" s="39"/>
      <c r="C3457" s="39"/>
      <c r="D3457" s="39" t="s">
        <v>28605</v>
      </c>
      <c r="E3457" s="39" t="s">
        <v>17736</v>
      </c>
      <c r="F3457" s="41" t="s">
        <v>22263</v>
      </c>
      <c r="G3457" s="39">
        <v>1</v>
      </c>
      <c r="H3457" s="42">
        <v>30</v>
      </c>
      <c r="I3457" s="44">
        <f>VENTAS[[#This Row],[Cantidad]]*VENTAS[[#This Row],[Precio Venta]]</f>
        <v>30</v>
      </c>
      <c r="J3457" s="42">
        <f>IF(VENTAS[[#This Row],[Nombre del Gestor]]&gt;1,VENTAS[[#This Row],[Precio Venta]]*10%,0)</f>
        <v>3</v>
      </c>
      <c r="K3457" s="42">
        <f>IFERROR(VLOOKUP(VENTAS[[#This Row],[Código del producto Vendido]],STOCK[],13,FALSE),VENTAS[[#This Row],[Precio Venta]]*0.6)-VENTAS[[#This Row],[Comisión Unitaria 10%]]</f>
        <v>10.3</v>
      </c>
      <c r="L3457" s="42">
        <f>VENTAS[[#This Row],[Cantidad]]*(VENTAS[[#This Row],[Precio Venta]]-VENTAS[[#This Row],[Costo Unitario SIN Comision]]-VENTAS[[#This Row],[Comisión Unitaria 10%]]-0.01*VENTAS[[#This Row],[Precio Venta]])</f>
        <v>16.4</v>
      </c>
      <c r="M3457" s="46"/>
      <c r="N3457" s="47" t="s">
        <v>29449</v>
      </c>
    </row>
    <row r="3458" ht="34" customHeight="1" spans="1:14">
      <c r="A3458" s="38">
        <v>45898.589537037</v>
      </c>
      <c r="B3458" s="39"/>
      <c r="C3458" s="39"/>
      <c r="D3458" s="39" t="s">
        <v>28605</v>
      </c>
      <c r="E3458" s="39" t="s">
        <v>21458</v>
      </c>
      <c r="F3458" s="41" t="s">
        <v>20865</v>
      </c>
      <c r="G3458" s="39">
        <v>1</v>
      </c>
      <c r="H3458" s="42">
        <v>30</v>
      </c>
      <c r="I3458" s="44">
        <f>VENTAS[[#This Row],[Cantidad]]*VENTAS[[#This Row],[Precio Venta]]</f>
        <v>30</v>
      </c>
      <c r="J3458" s="42">
        <f>IF(VENTAS[[#This Row],[Nombre del Gestor]]&gt;1,VENTAS[[#This Row],[Precio Venta]]*10%,0)</f>
        <v>3</v>
      </c>
      <c r="K3458" s="42">
        <f>IFERROR(VLOOKUP(VENTAS[[#This Row],[Código del producto Vendido]],STOCK[],13,FALSE),VENTAS[[#This Row],[Precio Venta]]*0.6)-VENTAS[[#This Row],[Comisión Unitaria 10%]]</f>
        <v>13.99</v>
      </c>
      <c r="L3458" s="42">
        <f>VENTAS[[#This Row],[Cantidad]]*(VENTAS[[#This Row],[Precio Venta]]-VENTAS[[#This Row],[Costo Unitario SIN Comision]]-VENTAS[[#This Row],[Comisión Unitaria 10%]]-0.01*VENTAS[[#This Row],[Precio Venta]])</f>
        <v>12.71</v>
      </c>
      <c r="M3458" s="46"/>
      <c r="N3458" s="47" t="s">
        <v>29450</v>
      </c>
    </row>
    <row r="3459" ht="17" customHeight="1" spans="1:14">
      <c r="A3459" s="38">
        <v>45898.6344212963</v>
      </c>
      <c r="B3459" s="39"/>
      <c r="C3459" s="39"/>
      <c r="D3459" s="39" t="s">
        <v>24280</v>
      </c>
      <c r="E3459" s="39" t="s">
        <v>20864</v>
      </c>
      <c r="F3459" s="41" t="s">
        <v>20865</v>
      </c>
      <c r="G3459" s="39">
        <v>1</v>
      </c>
      <c r="H3459" s="42">
        <v>30</v>
      </c>
      <c r="I3459" s="44">
        <f>VENTAS[[#This Row],[Cantidad]]*VENTAS[[#This Row],[Precio Venta]]</f>
        <v>30</v>
      </c>
      <c r="J3459" s="42">
        <f>IF(VENTAS[[#This Row],[Nombre del Gestor]]&gt;1,VENTAS[[#This Row],[Precio Venta]]*10%,0)</f>
        <v>3</v>
      </c>
      <c r="K3459" s="42">
        <f>IFERROR(VLOOKUP(VENTAS[[#This Row],[Código del producto Vendido]],STOCK[],13,FALSE),VENTAS[[#This Row],[Precio Venta]]*0.6)-VENTAS[[#This Row],[Comisión Unitaria 10%]]</f>
        <v>14.99</v>
      </c>
      <c r="L3459" s="42">
        <f>VENTAS[[#This Row],[Cantidad]]*(VENTAS[[#This Row],[Precio Venta]]-VENTAS[[#This Row],[Costo Unitario SIN Comision]]-VENTAS[[#This Row],[Comisión Unitaria 10%]]-0.01*VENTAS[[#This Row],[Precio Venta]])</f>
        <v>11.71</v>
      </c>
      <c r="M3459" s="46"/>
      <c r="N3459" s="47" t="s">
        <v>29451</v>
      </c>
    </row>
    <row r="3460" ht="34" customHeight="1" spans="1:14">
      <c r="A3460" s="38">
        <v>45898.6344212963</v>
      </c>
      <c r="B3460" s="39"/>
      <c r="C3460" s="39"/>
      <c r="D3460" s="39" t="s">
        <v>24280</v>
      </c>
      <c r="E3460" s="39" t="s">
        <v>21468</v>
      </c>
      <c r="F3460" s="41" t="s">
        <v>21470</v>
      </c>
      <c r="G3460" s="39">
        <v>1</v>
      </c>
      <c r="H3460" s="42">
        <v>25</v>
      </c>
      <c r="I3460" s="44">
        <f>VENTAS[[#This Row],[Cantidad]]*VENTAS[[#This Row],[Precio Venta]]</f>
        <v>25</v>
      </c>
      <c r="J3460" s="42">
        <f>IF(VENTAS[[#This Row],[Nombre del Gestor]]&gt;1,VENTAS[[#This Row],[Precio Venta]]*10%,0)</f>
        <v>2.5</v>
      </c>
      <c r="K3460" s="42">
        <f>IFERROR(VLOOKUP(VENTAS[[#This Row],[Código del producto Vendido]],STOCK[],13,FALSE),VENTAS[[#This Row],[Precio Venta]]*0.6)-VENTAS[[#This Row],[Comisión Unitaria 10%]]</f>
        <v>11.95</v>
      </c>
      <c r="L3460" s="42">
        <f>VENTAS[[#This Row],[Cantidad]]*(VENTAS[[#This Row],[Precio Venta]]-VENTAS[[#This Row],[Costo Unitario SIN Comision]]-VENTAS[[#This Row],[Comisión Unitaria 10%]]-0.01*VENTAS[[#This Row],[Precio Venta]])</f>
        <v>10.3</v>
      </c>
      <c r="M3460" s="46"/>
      <c r="N3460" s="47" t="s">
        <v>29452</v>
      </c>
    </row>
    <row r="3461" ht="17" customHeight="1" spans="1:14">
      <c r="A3461" s="38">
        <v>45898.6344212963</v>
      </c>
      <c r="B3461" s="39"/>
      <c r="C3461" s="39"/>
      <c r="D3461" s="39" t="s">
        <v>24280</v>
      </c>
      <c r="E3461" s="39" t="s">
        <v>21432</v>
      </c>
      <c r="F3461" s="41" t="s">
        <v>21433</v>
      </c>
      <c r="G3461" s="39">
        <v>1</v>
      </c>
      <c r="H3461" s="42">
        <v>40</v>
      </c>
      <c r="I3461" s="44">
        <f>VENTAS[[#This Row],[Cantidad]]*VENTAS[[#This Row],[Precio Venta]]</f>
        <v>40</v>
      </c>
      <c r="J3461" s="42">
        <f>IF(VENTAS[[#This Row],[Nombre del Gestor]]&gt;1,VENTAS[[#This Row],[Precio Venta]]*10%,0)</f>
        <v>4</v>
      </c>
      <c r="K3461" s="42">
        <f>IFERROR(VLOOKUP(VENTAS[[#This Row],[Código del producto Vendido]],STOCK[],13,FALSE),VENTAS[[#This Row],[Precio Venta]]*0.6)-VENTAS[[#This Row],[Comisión Unitaria 10%]]</f>
        <v>18.92</v>
      </c>
      <c r="L3461" s="42">
        <f>VENTAS[[#This Row],[Cantidad]]*(VENTAS[[#This Row],[Precio Venta]]-VENTAS[[#This Row],[Costo Unitario SIN Comision]]-VENTAS[[#This Row],[Comisión Unitaria 10%]]-0.01*VENTAS[[#This Row],[Precio Venta]])</f>
        <v>16.68</v>
      </c>
      <c r="M3461" s="46"/>
      <c r="N3461" s="47" t="s">
        <v>29453</v>
      </c>
    </row>
    <row r="3462" ht="34" customHeight="1" spans="1:14">
      <c r="A3462" s="38">
        <v>45898.6344212963</v>
      </c>
      <c r="B3462" s="39"/>
      <c r="C3462" s="39"/>
      <c r="D3462" s="39" t="s">
        <v>24280</v>
      </c>
      <c r="E3462" s="39" t="s">
        <v>18990</v>
      </c>
      <c r="F3462" s="41" t="s">
        <v>29454</v>
      </c>
      <c r="G3462" s="39">
        <v>1</v>
      </c>
      <c r="H3462" s="42">
        <v>20</v>
      </c>
      <c r="I3462" s="44">
        <f>VENTAS[[#This Row],[Cantidad]]*VENTAS[[#This Row],[Precio Venta]]</f>
        <v>20</v>
      </c>
      <c r="J3462" s="42">
        <f>IF(VENTAS[[#This Row],[Nombre del Gestor]]&gt;1,VENTAS[[#This Row],[Precio Venta]]*10%,0)</f>
        <v>2</v>
      </c>
      <c r="K3462" s="42">
        <f>IFERROR(VLOOKUP(VENTAS[[#This Row],[Código del producto Vendido]],STOCK[],13,FALSE),VENTAS[[#This Row],[Precio Venta]]*0.6)-VENTAS[[#This Row],[Comisión Unitaria 10%]]</f>
        <v>12</v>
      </c>
      <c r="L3462" s="42">
        <f>VENTAS[[#This Row],[Cantidad]]*(VENTAS[[#This Row],[Precio Venta]]-VENTAS[[#This Row],[Costo Unitario SIN Comision]]-VENTAS[[#This Row],[Comisión Unitaria 10%]]-0.01*VENTAS[[#This Row],[Precio Venta]])</f>
        <v>5.8</v>
      </c>
      <c r="M3462" s="46"/>
      <c r="N3462" s="47" t="s">
        <v>29455</v>
      </c>
    </row>
    <row r="3463" ht="34" customHeight="1" spans="1:14">
      <c r="A3463" s="38">
        <v>45898.6344212963</v>
      </c>
      <c r="B3463" s="39"/>
      <c r="C3463" s="39"/>
      <c r="D3463" s="39" t="s">
        <v>24280</v>
      </c>
      <c r="E3463" s="39" t="s">
        <v>21550</v>
      </c>
      <c r="F3463" s="41" t="s">
        <v>20868</v>
      </c>
      <c r="G3463" s="39">
        <v>1</v>
      </c>
      <c r="H3463" s="42">
        <v>35</v>
      </c>
      <c r="I3463" s="44">
        <f>VENTAS[[#This Row],[Cantidad]]*VENTAS[[#This Row],[Precio Venta]]</f>
        <v>35</v>
      </c>
      <c r="J3463" s="42">
        <f>IF(VENTAS[[#This Row],[Nombre del Gestor]]&gt;1,VENTAS[[#This Row],[Precio Venta]]*10%,0)</f>
        <v>3.5</v>
      </c>
      <c r="K3463" s="42">
        <f>IFERROR(VLOOKUP(VENTAS[[#This Row],[Código del producto Vendido]],STOCK[],13,FALSE),VENTAS[[#This Row],[Precio Venta]]*0.6)-VENTAS[[#This Row],[Comisión Unitaria 10%]]</f>
        <v>8.97</v>
      </c>
      <c r="L3463" s="42">
        <f>VENTAS[[#This Row],[Cantidad]]*(VENTAS[[#This Row],[Precio Venta]]-VENTAS[[#This Row],[Costo Unitario SIN Comision]]-VENTAS[[#This Row],[Comisión Unitaria 10%]]-0.01*VENTAS[[#This Row],[Precio Venta]])</f>
        <v>22.18</v>
      </c>
      <c r="M3463" s="46"/>
      <c r="N3463" s="47" t="s">
        <v>29456</v>
      </c>
    </row>
    <row r="3464" ht="17" customHeight="1" spans="1:14">
      <c r="A3464" s="38">
        <v>45898.6344212963</v>
      </c>
      <c r="B3464" s="39"/>
      <c r="C3464" s="39"/>
      <c r="D3464" s="39" t="s">
        <v>24280</v>
      </c>
      <c r="E3464" s="39" t="s">
        <v>18620</v>
      </c>
      <c r="F3464" s="41" t="s">
        <v>18621</v>
      </c>
      <c r="G3464" s="39">
        <v>1</v>
      </c>
      <c r="H3464" s="42">
        <v>30</v>
      </c>
      <c r="I3464" s="44">
        <f>VENTAS[[#This Row],[Cantidad]]*VENTAS[[#This Row],[Precio Venta]]</f>
        <v>30</v>
      </c>
      <c r="J3464" s="42">
        <f>IF(VENTAS[[#This Row],[Nombre del Gestor]]&gt;1,VENTAS[[#This Row],[Precio Venta]]*10%,0)</f>
        <v>3</v>
      </c>
      <c r="K3464" s="42">
        <f>IFERROR(VLOOKUP(VENTAS[[#This Row],[Código del producto Vendido]],STOCK[],13,FALSE),VENTAS[[#This Row],[Precio Venta]]*0.6)-VENTAS[[#This Row],[Comisión Unitaria 10%]]</f>
        <v>14</v>
      </c>
      <c r="L3464" s="42">
        <f>VENTAS[[#This Row],[Cantidad]]*(VENTAS[[#This Row],[Precio Venta]]-VENTAS[[#This Row],[Costo Unitario SIN Comision]]-VENTAS[[#This Row],[Comisión Unitaria 10%]]-0.01*VENTAS[[#This Row],[Precio Venta]])</f>
        <v>12.7</v>
      </c>
      <c r="M3464" s="46"/>
      <c r="N3464" s="47" t="s">
        <v>29457</v>
      </c>
    </row>
    <row r="3465" ht="34" customHeight="1" spans="1:14">
      <c r="A3465" s="38">
        <v>45898.6344212963</v>
      </c>
      <c r="B3465" s="39"/>
      <c r="C3465" s="39"/>
      <c r="D3465" s="39" t="s">
        <v>24280</v>
      </c>
      <c r="E3465" s="39" t="s">
        <v>21465</v>
      </c>
      <c r="F3465" s="41" t="s">
        <v>21466</v>
      </c>
      <c r="G3465" s="39">
        <v>1</v>
      </c>
      <c r="H3465" s="42">
        <v>25</v>
      </c>
      <c r="I3465" s="44">
        <f>VENTAS[[#This Row],[Cantidad]]*VENTAS[[#This Row],[Precio Venta]]</f>
        <v>25</v>
      </c>
      <c r="J3465" s="42">
        <f>IF(VENTAS[[#This Row],[Nombre del Gestor]]&gt;1,VENTAS[[#This Row],[Precio Venta]]*10%,0)</f>
        <v>2.5</v>
      </c>
      <c r="K3465" s="42">
        <f>IFERROR(VLOOKUP(VENTAS[[#This Row],[Código del producto Vendido]],STOCK[],13,FALSE),VENTAS[[#This Row],[Precio Venta]]*0.6)-VENTAS[[#This Row],[Comisión Unitaria 10%]]</f>
        <v>10.95</v>
      </c>
      <c r="L3465" s="42">
        <f>VENTAS[[#This Row],[Cantidad]]*(VENTAS[[#This Row],[Precio Venta]]-VENTAS[[#This Row],[Costo Unitario SIN Comision]]-VENTAS[[#This Row],[Comisión Unitaria 10%]]-0.01*VENTAS[[#This Row],[Precio Venta]])</f>
        <v>11.3</v>
      </c>
      <c r="M3465" s="46"/>
      <c r="N3465" s="47" t="s">
        <v>29458</v>
      </c>
    </row>
    <row r="3466" ht="17" customHeight="1" spans="1:14">
      <c r="A3466" s="38">
        <v>45898.6344212963</v>
      </c>
      <c r="B3466" s="39"/>
      <c r="C3466" s="39"/>
      <c r="D3466" s="39" t="s">
        <v>24280</v>
      </c>
      <c r="E3466" s="39" t="s">
        <v>29459</v>
      </c>
      <c r="F3466" s="41" t="s">
        <v>29460</v>
      </c>
      <c r="G3466" s="39">
        <v>1</v>
      </c>
      <c r="H3466" s="42">
        <v>20</v>
      </c>
      <c r="I3466" s="44">
        <f>VENTAS[[#This Row],[Cantidad]]*VENTAS[[#This Row],[Precio Venta]]</f>
        <v>20</v>
      </c>
      <c r="J3466" s="42">
        <f>IF(VENTAS[[#This Row],[Nombre del Gestor]]&gt;1,VENTAS[[#This Row],[Precio Venta]]*10%,0)</f>
        <v>2</v>
      </c>
      <c r="K3466" s="42">
        <f>IFERROR(VLOOKUP(VENTAS[[#This Row],[Código del producto Vendido]],STOCK[],13,FALSE),VENTAS[[#This Row],[Precio Venta]]*0.6)-VENTAS[[#This Row],[Comisión Unitaria 10%]]</f>
        <v>10</v>
      </c>
      <c r="L3466" s="42">
        <f>VENTAS[[#This Row],[Cantidad]]*(VENTAS[[#This Row],[Precio Venta]]-VENTAS[[#This Row],[Costo Unitario SIN Comision]]-VENTAS[[#This Row],[Comisión Unitaria 10%]]-0.01*VENTAS[[#This Row],[Precio Venta]])</f>
        <v>7.8</v>
      </c>
      <c r="M3466" s="46"/>
      <c r="N3466" s="47" t="s">
        <v>29461</v>
      </c>
    </row>
    <row r="3467" ht="34" customHeight="1" spans="1:14">
      <c r="A3467" s="38">
        <v>45898.6344212963</v>
      </c>
      <c r="B3467" s="39"/>
      <c r="C3467" s="39"/>
      <c r="D3467" s="39" t="s">
        <v>24280</v>
      </c>
      <c r="E3467" s="39" t="s">
        <v>20959</v>
      </c>
      <c r="F3467" s="41" t="s">
        <v>20870</v>
      </c>
      <c r="G3467" s="39">
        <v>1</v>
      </c>
      <c r="H3467" s="42">
        <v>50</v>
      </c>
      <c r="I3467" s="44">
        <f>VENTAS[[#This Row],[Cantidad]]*VENTAS[[#This Row],[Precio Venta]]</f>
        <v>50</v>
      </c>
      <c r="J3467" s="42">
        <f>IF(VENTAS[[#This Row],[Nombre del Gestor]]&gt;1,VENTAS[[#This Row],[Precio Venta]]*10%,0)</f>
        <v>5</v>
      </c>
      <c r="K3467" s="42">
        <f>IFERROR(VLOOKUP(VENTAS[[#This Row],[Código del producto Vendido]],STOCK[],13,FALSE),VENTAS[[#This Row],[Precio Venta]]*0.6)-VENTAS[[#This Row],[Comisión Unitaria 10%]]</f>
        <v>33</v>
      </c>
      <c r="L3467" s="42">
        <f>VENTAS[[#This Row],[Cantidad]]*(VENTAS[[#This Row],[Precio Venta]]-VENTAS[[#This Row],[Costo Unitario SIN Comision]]-VENTAS[[#This Row],[Comisión Unitaria 10%]]-0.01*VENTAS[[#This Row],[Precio Venta]])</f>
        <v>11.5</v>
      </c>
      <c r="M3467" s="46"/>
      <c r="N3467" s="47" t="s">
        <v>29462</v>
      </c>
    </row>
    <row r="3468" ht="34" customHeight="1" spans="1:14">
      <c r="A3468" s="38">
        <v>45898.6344212963</v>
      </c>
      <c r="B3468" s="39"/>
      <c r="C3468" s="39"/>
      <c r="D3468" s="39" t="s">
        <v>24280</v>
      </c>
      <c r="E3468" s="39" t="s">
        <v>20958</v>
      </c>
      <c r="F3468" s="41" t="s">
        <v>20893</v>
      </c>
      <c r="G3468" s="39">
        <v>1</v>
      </c>
      <c r="H3468" s="42">
        <v>40</v>
      </c>
      <c r="I3468" s="44">
        <f>VENTAS[[#This Row],[Cantidad]]*VENTAS[[#This Row],[Precio Venta]]</f>
        <v>40</v>
      </c>
      <c r="J3468" s="42">
        <f>IF(VENTAS[[#This Row],[Nombre del Gestor]]&gt;1,VENTAS[[#This Row],[Precio Venta]]*10%,0)</f>
        <v>4</v>
      </c>
      <c r="K3468" s="42">
        <f>IFERROR(VLOOKUP(VENTAS[[#This Row],[Código del producto Vendido]],STOCK[],13,FALSE),VENTAS[[#This Row],[Precio Venta]]*0.6)-VENTAS[[#This Row],[Comisión Unitaria 10%]]</f>
        <v>25.5</v>
      </c>
      <c r="L3468" s="42">
        <f>VENTAS[[#This Row],[Cantidad]]*(VENTAS[[#This Row],[Precio Venta]]-VENTAS[[#This Row],[Costo Unitario SIN Comision]]-VENTAS[[#This Row],[Comisión Unitaria 10%]]-0.01*VENTAS[[#This Row],[Precio Venta]])</f>
        <v>10.1</v>
      </c>
      <c r="M3468" s="46"/>
      <c r="N3468" s="47" t="s">
        <v>29463</v>
      </c>
    </row>
    <row r="3469" ht="17" customHeight="1" spans="1:14">
      <c r="A3469" s="38">
        <v>45898.6344212963</v>
      </c>
      <c r="B3469" s="39"/>
      <c r="C3469" s="39"/>
      <c r="D3469" s="39" t="s">
        <v>24280</v>
      </c>
      <c r="E3469" s="39" t="s">
        <v>20889</v>
      </c>
      <c r="F3469" s="41" t="s">
        <v>20890</v>
      </c>
      <c r="G3469" s="39">
        <v>1</v>
      </c>
      <c r="H3469" s="42">
        <v>35</v>
      </c>
      <c r="I3469" s="44">
        <f>VENTAS[[#This Row],[Cantidad]]*VENTAS[[#This Row],[Precio Venta]]</f>
        <v>35</v>
      </c>
      <c r="J3469" s="42">
        <f>IF(VENTAS[[#This Row],[Nombre del Gestor]]&gt;1,VENTAS[[#This Row],[Precio Venta]]*10%,0)</f>
        <v>3.5</v>
      </c>
      <c r="K3469" s="42">
        <f>IFERROR(VLOOKUP(VENTAS[[#This Row],[Código del producto Vendido]],STOCK[],13,FALSE),VENTAS[[#This Row],[Precio Venta]]*0.6)-VENTAS[[#This Row],[Comisión Unitaria 10%]]</f>
        <v>17.49</v>
      </c>
      <c r="L3469" s="42">
        <f>VENTAS[[#This Row],[Cantidad]]*(VENTAS[[#This Row],[Precio Venta]]-VENTAS[[#This Row],[Costo Unitario SIN Comision]]-VENTAS[[#This Row],[Comisión Unitaria 10%]]-0.01*VENTAS[[#This Row],[Precio Venta]])</f>
        <v>13.66</v>
      </c>
      <c r="M3469" s="46"/>
      <c r="N3469" s="47" t="s">
        <v>29464</v>
      </c>
    </row>
    <row r="3470" ht="34" customHeight="1" spans="1:14">
      <c r="A3470" s="38">
        <v>45898.6344212963</v>
      </c>
      <c r="B3470" s="39"/>
      <c r="C3470" s="39"/>
      <c r="D3470" s="39" t="s">
        <v>24280</v>
      </c>
      <c r="E3470" s="39" t="s">
        <v>29396</v>
      </c>
      <c r="F3470" s="41" t="s">
        <v>29397</v>
      </c>
      <c r="G3470" s="39">
        <v>1</v>
      </c>
      <c r="H3470" s="42">
        <v>35</v>
      </c>
      <c r="I3470" s="44">
        <f>VENTAS[[#This Row],[Cantidad]]*VENTAS[[#This Row],[Precio Venta]]</f>
        <v>35</v>
      </c>
      <c r="J3470" s="42">
        <f>IF(VENTAS[[#This Row],[Nombre del Gestor]]&gt;1,VENTAS[[#This Row],[Precio Venta]]*10%,0)</f>
        <v>3.5</v>
      </c>
      <c r="K3470" s="42">
        <f>IFERROR(VLOOKUP(VENTAS[[#This Row],[Código del producto Vendido]],STOCK[],13,FALSE),VENTAS[[#This Row],[Precio Venta]]*0.6)-VENTAS[[#This Row],[Comisión Unitaria 10%]]</f>
        <v>17.5</v>
      </c>
      <c r="L3470" s="42">
        <f>VENTAS[[#This Row],[Cantidad]]*(VENTAS[[#This Row],[Precio Venta]]-VENTAS[[#This Row],[Costo Unitario SIN Comision]]-VENTAS[[#This Row],[Comisión Unitaria 10%]]-0.01*VENTAS[[#This Row],[Precio Venta]])</f>
        <v>13.65</v>
      </c>
      <c r="M3470" s="46"/>
      <c r="N3470" s="47" t="s">
        <v>29465</v>
      </c>
    </row>
    <row r="3471" ht="17" customHeight="1" spans="1:14">
      <c r="A3471" s="38">
        <v>45898.6718402778</v>
      </c>
      <c r="B3471" s="39"/>
      <c r="C3471" s="39"/>
      <c r="D3471" s="39" t="s">
        <v>29466</v>
      </c>
      <c r="E3471" s="39" t="s">
        <v>18761</v>
      </c>
      <c r="F3471" s="41" t="s">
        <v>29467</v>
      </c>
      <c r="G3471" s="39">
        <v>1</v>
      </c>
      <c r="H3471" s="42">
        <v>40</v>
      </c>
      <c r="I3471" s="44">
        <f>VENTAS[[#This Row],[Cantidad]]*VENTAS[[#This Row],[Precio Venta]]</f>
        <v>40</v>
      </c>
      <c r="J3471" s="42">
        <f>IF(VENTAS[[#This Row],[Nombre del Gestor]]&gt;1,VENTAS[[#This Row],[Precio Venta]]*10%,0)</f>
        <v>4</v>
      </c>
      <c r="K3471" s="42">
        <f>IFERROR(VLOOKUP(VENTAS[[#This Row],[Código del producto Vendido]],STOCK[],13,FALSE),VENTAS[[#This Row],[Precio Venta]]*0.6)-VENTAS[[#This Row],[Comisión Unitaria 10%]]</f>
        <v>12</v>
      </c>
      <c r="L3471" s="42">
        <f>VENTAS[[#This Row],[Cantidad]]*(VENTAS[[#This Row],[Precio Venta]]-VENTAS[[#This Row],[Costo Unitario SIN Comision]]-VENTAS[[#This Row],[Comisión Unitaria 10%]]-0.01*VENTAS[[#This Row],[Precio Venta]])</f>
        <v>23.6</v>
      </c>
      <c r="M3471" s="46"/>
      <c r="N3471" s="47" t="s">
        <v>29468</v>
      </c>
    </row>
    <row r="3472" ht="34" customHeight="1" spans="1:14">
      <c r="A3472" s="38">
        <v>45899.4199074074</v>
      </c>
      <c r="B3472" s="39"/>
      <c r="C3472" s="39"/>
      <c r="D3472" s="39"/>
      <c r="E3472" s="39" t="s">
        <v>21413</v>
      </c>
      <c r="F3472" s="41" t="s">
        <v>21412</v>
      </c>
      <c r="G3472" s="39">
        <v>1</v>
      </c>
      <c r="H3472" s="42">
        <v>35</v>
      </c>
      <c r="I3472" s="44">
        <f>VENTAS[[#This Row],[Cantidad]]*VENTAS[[#This Row],[Precio Venta]]</f>
        <v>35</v>
      </c>
      <c r="J3472" s="42">
        <f>IF(VENTAS[[#This Row],[Nombre del Gestor]]&gt;1,VENTAS[[#This Row],[Precio Venta]]*10%,0)</f>
        <v>0</v>
      </c>
      <c r="K3472" s="42">
        <f>IFERROR(VLOOKUP(VENTAS[[#This Row],[Código del producto Vendido]],STOCK[],13,FALSE),VENTAS[[#This Row],[Precio Venta]]*0.6)-VENTAS[[#This Row],[Comisión Unitaria 10%]]</f>
        <v>17.44</v>
      </c>
      <c r="L3472" s="42">
        <f>VENTAS[[#This Row],[Cantidad]]*(VENTAS[[#This Row],[Precio Venta]]-VENTAS[[#This Row],[Costo Unitario SIN Comision]]-VENTAS[[#This Row],[Comisión Unitaria 10%]]-0.01*VENTAS[[#This Row],[Precio Venta]])</f>
        <v>17.21</v>
      </c>
      <c r="M3472" s="46"/>
      <c r="N3472" s="47" t="s">
        <v>29469</v>
      </c>
    </row>
    <row r="3473" ht="34" customHeight="1" spans="1:14">
      <c r="A3473" s="38">
        <v>45899.4259722222</v>
      </c>
      <c r="B3473" s="39"/>
      <c r="C3473" s="39"/>
      <c r="D3473" s="39"/>
      <c r="E3473" s="39" t="s">
        <v>29470</v>
      </c>
      <c r="F3473" s="41" t="s">
        <v>18135</v>
      </c>
      <c r="G3473" s="39">
        <v>1</v>
      </c>
      <c r="H3473" s="42">
        <v>30</v>
      </c>
      <c r="I3473" s="44">
        <f>VENTAS[[#This Row],[Cantidad]]*VENTAS[[#This Row],[Precio Venta]]</f>
        <v>30</v>
      </c>
      <c r="J3473" s="42">
        <f>IF(VENTAS[[#This Row],[Nombre del Gestor]]&gt;1,VENTAS[[#This Row],[Precio Venta]]*10%,0)</f>
        <v>0</v>
      </c>
      <c r="K3473" s="42">
        <f>IFERROR(VLOOKUP(VENTAS[[#This Row],[Código del producto Vendido]],STOCK[],13,FALSE),VENTAS[[#This Row],[Precio Venta]]*0.6)-VENTAS[[#This Row],[Comisión Unitaria 10%]]</f>
        <v>13.96</v>
      </c>
      <c r="L3473" s="42">
        <f>VENTAS[[#This Row],[Cantidad]]*(VENTAS[[#This Row],[Precio Venta]]-VENTAS[[#This Row],[Costo Unitario SIN Comision]]-VENTAS[[#This Row],[Comisión Unitaria 10%]]-0.01*VENTAS[[#This Row],[Precio Venta]])</f>
        <v>15.74</v>
      </c>
      <c r="M3473" s="46"/>
      <c r="N3473" s="47" t="s">
        <v>29471</v>
      </c>
    </row>
    <row r="3474" ht="17" customHeight="1" spans="1:14">
      <c r="A3474" s="38">
        <v>45899.4748842593</v>
      </c>
      <c r="B3474" s="39"/>
      <c r="C3474" s="39"/>
      <c r="D3474" s="39"/>
      <c r="E3474" s="39" t="s">
        <v>19166</v>
      </c>
      <c r="F3474" s="41" t="s">
        <v>29472</v>
      </c>
      <c r="G3474" s="39">
        <v>1</v>
      </c>
      <c r="H3474" s="42">
        <v>20</v>
      </c>
      <c r="I3474" s="44">
        <f>VENTAS[[#This Row],[Cantidad]]*VENTAS[[#This Row],[Precio Venta]]</f>
        <v>20</v>
      </c>
      <c r="J3474" s="42">
        <f>IF(VENTAS[[#This Row],[Nombre del Gestor]]&gt;1,VENTAS[[#This Row],[Precio Venta]]*10%,0)</f>
        <v>0</v>
      </c>
      <c r="K3474" s="42">
        <f>IFERROR(VLOOKUP(VENTAS[[#This Row],[Código del producto Vendido]],STOCK[],13,FALSE),VENTAS[[#This Row],[Precio Venta]]*0.6)-VENTAS[[#This Row],[Comisión Unitaria 10%]]</f>
        <v>14.5</v>
      </c>
      <c r="L3474" s="42">
        <f>VENTAS[[#This Row],[Cantidad]]*(VENTAS[[#This Row],[Precio Venta]]-VENTAS[[#This Row],[Costo Unitario SIN Comision]]-VENTAS[[#This Row],[Comisión Unitaria 10%]]-0.01*VENTAS[[#This Row],[Precio Venta]])</f>
        <v>5.3</v>
      </c>
      <c r="M3474" s="46"/>
      <c r="N3474" s="47" t="s">
        <v>29473</v>
      </c>
    </row>
    <row r="3475" ht="34" customHeight="1" spans="1:14">
      <c r="A3475" s="38">
        <v>45899.4969328704</v>
      </c>
      <c r="B3475" s="39"/>
      <c r="C3475" s="39"/>
      <c r="D3475" s="39"/>
      <c r="E3475" s="39" t="s">
        <v>20589</v>
      </c>
      <c r="F3475" s="41" t="s">
        <v>20590</v>
      </c>
      <c r="G3475" s="39">
        <v>1</v>
      </c>
      <c r="H3475" s="42">
        <v>25</v>
      </c>
      <c r="I3475" s="44">
        <f>VENTAS[[#This Row],[Cantidad]]*VENTAS[[#This Row],[Precio Venta]]</f>
        <v>25</v>
      </c>
      <c r="J3475" s="42">
        <f>IF(VENTAS[[#This Row],[Nombre del Gestor]]&gt;1,VENTAS[[#This Row],[Precio Venta]]*10%,0)</f>
        <v>0</v>
      </c>
      <c r="K3475" s="42">
        <f>IFERROR(VLOOKUP(VENTAS[[#This Row],[Código del producto Vendido]],STOCK[],13,FALSE),VENTAS[[#This Row],[Precio Venta]]*0.6)-VENTAS[[#This Row],[Comisión Unitaria 10%]]</f>
        <v>14.5</v>
      </c>
      <c r="L3475" s="42">
        <f>VENTAS[[#This Row],[Cantidad]]*(VENTAS[[#This Row],[Precio Venta]]-VENTAS[[#This Row],[Costo Unitario SIN Comision]]-VENTAS[[#This Row],[Comisión Unitaria 10%]]-0.01*VENTAS[[#This Row],[Precio Venta]])</f>
        <v>10.25</v>
      </c>
      <c r="M3475" s="46"/>
      <c r="N3475" s="47" t="s">
        <v>29474</v>
      </c>
    </row>
    <row r="3476" ht="17" customHeight="1" spans="1:14">
      <c r="A3476" s="38">
        <v>45899.5033796296</v>
      </c>
      <c r="B3476" s="39"/>
      <c r="C3476" s="39"/>
      <c r="D3476" s="39" t="s">
        <v>26126</v>
      </c>
      <c r="E3476" s="39" t="s">
        <v>29475</v>
      </c>
      <c r="F3476" s="41" t="s">
        <v>29476</v>
      </c>
      <c r="G3476" s="39">
        <v>1</v>
      </c>
      <c r="H3476" s="42">
        <v>20</v>
      </c>
      <c r="I3476" s="44">
        <f>VENTAS[[#This Row],[Cantidad]]*VENTAS[[#This Row],[Precio Venta]]</f>
        <v>20</v>
      </c>
      <c r="J3476" s="42">
        <f>IF(VENTAS[[#This Row],[Nombre del Gestor]]&gt;1,VENTAS[[#This Row],[Precio Venta]]*10%,0)</f>
        <v>2</v>
      </c>
      <c r="K3476" s="42">
        <f>IFERROR(VLOOKUP(VENTAS[[#This Row],[Código del producto Vendido]],STOCK[],13,FALSE),VENTAS[[#This Row],[Precio Venta]]*0.6)-VENTAS[[#This Row],[Comisión Unitaria 10%]]</f>
        <v>10</v>
      </c>
      <c r="L3476" s="42">
        <f>VENTAS[[#This Row],[Cantidad]]*(VENTAS[[#This Row],[Precio Venta]]-VENTAS[[#This Row],[Costo Unitario SIN Comision]]-VENTAS[[#This Row],[Comisión Unitaria 10%]]-0.01*VENTAS[[#This Row],[Precio Venta]])</f>
        <v>7.8</v>
      </c>
      <c r="M3476" s="46"/>
      <c r="N3476" s="47" t="s">
        <v>29477</v>
      </c>
    </row>
    <row r="3477" ht="34" customHeight="1" spans="1:14">
      <c r="A3477" s="38">
        <v>45899.5055092593</v>
      </c>
      <c r="B3477" s="39"/>
      <c r="C3477" s="39"/>
      <c r="D3477" s="39" t="s">
        <v>23259</v>
      </c>
      <c r="E3477" s="39" t="s">
        <v>29478</v>
      </c>
      <c r="F3477" s="41" t="s">
        <v>29479</v>
      </c>
      <c r="G3477" s="39">
        <v>1</v>
      </c>
      <c r="H3477" s="42">
        <v>18</v>
      </c>
      <c r="I3477" s="44">
        <f>VENTAS[[#This Row],[Cantidad]]*VENTAS[[#This Row],[Precio Venta]]</f>
        <v>18</v>
      </c>
      <c r="J3477" s="42">
        <f>IF(VENTAS[[#This Row],[Nombre del Gestor]]&gt;1,VENTAS[[#This Row],[Precio Venta]]*10%,0)</f>
        <v>1.8</v>
      </c>
      <c r="K3477" s="42">
        <f>IFERROR(VLOOKUP(VENTAS[[#This Row],[Código del producto Vendido]],STOCK[],13,FALSE),VENTAS[[#This Row],[Precio Venta]]*0.6)-VENTAS[[#This Row],[Comisión Unitaria 10%]]</f>
        <v>9</v>
      </c>
      <c r="L3477" s="42">
        <f>VENTAS[[#This Row],[Cantidad]]*(VENTAS[[#This Row],[Precio Venta]]-VENTAS[[#This Row],[Costo Unitario SIN Comision]]-VENTAS[[#This Row],[Comisión Unitaria 10%]]-0.01*VENTAS[[#This Row],[Precio Venta]])</f>
        <v>7.02</v>
      </c>
      <c r="M3477" s="46"/>
      <c r="N3477" s="47" t="s">
        <v>29480</v>
      </c>
    </row>
    <row r="3478" ht="34" customHeight="1" spans="1:14">
      <c r="A3478" s="38">
        <v>45899.5182986111</v>
      </c>
      <c r="B3478" s="39"/>
      <c r="C3478" s="39"/>
      <c r="D3478" s="39"/>
      <c r="E3478" s="39" t="s">
        <v>20866</v>
      </c>
      <c r="F3478" s="41" t="s">
        <v>20865</v>
      </c>
      <c r="G3478" s="39">
        <v>1</v>
      </c>
      <c r="H3478" s="42">
        <v>30</v>
      </c>
      <c r="I3478" s="44">
        <f>VENTAS[[#This Row],[Cantidad]]*VENTAS[[#This Row],[Precio Venta]]</f>
        <v>30</v>
      </c>
      <c r="J3478" s="42">
        <f>IF(VENTAS[[#This Row],[Nombre del Gestor]]&gt;1,VENTAS[[#This Row],[Precio Venta]]*10%,0)</f>
        <v>0</v>
      </c>
      <c r="K3478" s="42">
        <f>IFERROR(VLOOKUP(VENTAS[[#This Row],[Código del producto Vendido]],STOCK[],13,FALSE),VENTAS[[#This Row],[Precio Venta]]*0.6)-VENTAS[[#This Row],[Comisión Unitaria 10%]]</f>
        <v>17.99</v>
      </c>
      <c r="L3478" s="42">
        <f>VENTAS[[#This Row],[Cantidad]]*(VENTAS[[#This Row],[Precio Venta]]-VENTAS[[#This Row],[Costo Unitario SIN Comision]]-VENTAS[[#This Row],[Comisión Unitaria 10%]]-0.01*VENTAS[[#This Row],[Precio Venta]])</f>
        <v>11.71</v>
      </c>
      <c r="M3478" s="46"/>
      <c r="N3478" s="47" t="s">
        <v>29481</v>
      </c>
    </row>
    <row r="3479" ht="17" customHeight="1" spans="1:14">
      <c r="A3479" s="38">
        <v>45899.5182986111</v>
      </c>
      <c r="B3479" s="39"/>
      <c r="C3479" s="39"/>
      <c r="D3479" s="39"/>
      <c r="E3479" s="39" t="s">
        <v>21471</v>
      </c>
      <c r="F3479" s="41" t="s">
        <v>21470</v>
      </c>
      <c r="G3479" s="39">
        <v>1</v>
      </c>
      <c r="H3479" s="42">
        <v>25</v>
      </c>
      <c r="I3479" s="44">
        <f>VENTAS[[#This Row],[Cantidad]]*VENTAS[[#This Row],[Precio Venta]]</f>
        <v>25</v>
      </c>
      <c r="J3479" s="42">
        <f>IF(VENTAS[[#This Row],[Nombre del Gestor]]&gt;1,VENTAS[[#This Row],[Precio Venta]]*10%,0)</f>
        <v>0</v>
      </c>
      <c r="K3479" s="42">
        <f>IFERROR(VLOOKUP(VENTAS[[#This Row],[Código del producto Vendido]],STOCK[],13,FALSE),VENTAS[[#This Row],[Precio Venta]]*0.6)-VENTAS[[#This Row],[Comisión Unitaria 10%]]</f>
        <v>14.45</v>
      </c>
      <c r="L3479" s="42">
        <f>VENTAS[[#This Row],[Cantidad]]*(VENTAS[[#This Row],[Precio Venta]]-VENTAS[[#This Row],[Costo Unitario SIN Comision]]-VENTAS[[#This Row],[Comisión Unitaria 10%]]-0.01*VENTAS[[#This Row],[Precio Venta]])</f>
        <v>10.3</v>
      </c>
      <c r="M3479" s="46"/>
      <c r="N3479" s="47" t="s">
        <v>29482</v>
      </c>
    </row>
    <row r="3480" ht="34" customHeight="1" spans="1:14">
      <c r="A3480" s="38">
        <v>45899.5182986111</v>
      </c>
      <c r="B3480" s="39"/>
      <c r="C3480" s="39"/>
      <c r="D3480" s="39"/>
      <c r="E3480" s="39" t="s">
        <v>29483</v>
      </c>
      <c r="F3480" s="41" t="s">
        <v>21278</v>
      </c>
      <c r="G3480" s="39">
        <v>1</v>
      </c>
      <c r="H3480" s="42">
        <v>25</v>
      </c>
      <c r="I3480" s="44">
        <f>VENTAS[[#This Row],[Cantidad]]*VENTAS[[#This Row],[Precio Venta]]</f>
        <v>25</v>
      </c>
      <c r="J3480" s="42">
        <f>IF(VENTAS[[#This Row],[Nombre del Gestor]]&gt;1,VENTAS[[#This Row],[Precio Venta]]*10%,0)</f>
        <v>0</v>
      </c>
      <c r="K3480" s="42">
        <f>IFERROR(VLOOKUP(VENTAS[[#This Row],[Código del producto Vendido]],STOCK[],13,FALSE),VENTAS[[#This Row],[Precio Venta]]*0.6)-VENTAS[[#This Row],[Comisión Unitaria 10%]]</f>
        <v>16.5</v>
      </c>
      <c r="L3480" s="42">
        <f>VENTAS[[#This Row],[Cantidad]]*(VENTAS[[#This Row],[Precio Venta]]-VENTAS[[#This Row],[Costo Unitario SIN Comision]]-VENTAS[[#This Row],[Comisión Unitaria 10%]]-0.01*VENTAS[[#This Row],[Precio Venta]])</f>
        <v>8.25</v>
      </c>
      <c r="M3480" s="46"/>
      <c r="N3480" s="47" t="s">
        <v>29484</v>
      </c>
    </row>
    <row r="3481" ht="17" customHeight="1" spans="1:14">
      <c r="A3481" s="38">
        <v>45899.597349537</v>
      </c>
      <c r="B3481" s="39"/>
      <c r="C3481" s="39"/>
      <c r="D3481" s="39" t="s">
        <v>28605</v>
      </c>
      <c r="E3481" s="39" t="s">
        <v>29485</v>
      </c>
      <c r="F3481" s="41" t="s">
        <v>26133</v>
      </c>
      <c r="G3481" s="39">
        <v>1</v>
      </c>
      <c r="H3481" s="42">
        <v>30</v>
      </c>
      <c r="I3481" s="44">
        <f>VENTAS[[#This Row],[Cantidad]]*VENTAS[[#This Row],[Precio Venta]]</f>
        <v>30</v>
      </c>
      <c r="J3481" s="42">
        <f>IF(VENTAS[[#This Row],[Nombre del Gestor]]&gt;1,VENTAS[[#This Row],[Precio Venta]]*10%,0)</f>
        <v>3</v>
      </c>
      <c r="K3481" s="42">
        <f>IFERROR(VLOOKUP(VENTAS[[#This Row],[Código del producto Vendido]],STOCK[],13,FALSE),VENTAS[[#This Row],[Precio Venta]]*0.6)-VENTAS[[#This Row],[Comisión Unitaria 10%]]</f>
        <v>15</v>
      </c>
      <c r="L3481" s="42">
        <f>VENTAS[[#This Row],[Cantidad]]*(VENTAS[[#This Row],[Precio Venta]]-VENTAS[[#This Row],[Costo Unitario SIN Comision]]-VENTAS[[#This Row],[Comisión Unitaria 10%]]-0.01*VENTAS[[#This Row],[Precio Venta]])</f>
        <v>11.7</v>
      </c>
      <c r="M3481" s="46"/>
      <c r="N3481" s="47" t="s">
        <v>29486</v>
      </c>
    </row>
    <row r="3482" ht="34" customHeight="1" spans="1:14">
      <c r="A3482" s="38">
        <v>45899.597349537</v>
      </c>
      <c r="B3482" s="39"/>
      <c r="C3482" s="39"/>
      <c r="D3482" s="39" t="s">
        <v>28605</v>
      </c>
      <c r="E3482" s="39" t="s">
        <v>21135</v>
      </c>
      <c r="F3482" s="41" t="s">
        <v>21136</v>
      </c>
      <c r="G3482" s="39">
        <v>1</v>
      </c>
      <c r="H3482" s="42">
        <v>25</v>
      </c>
      <c r="I3482" s="44">
        <f>VENTAS[[#This Row],[Cantidad]]*VENTAS[[#This Row],[Precio Venta]]</f>
        <v>25</v>
      </c>
      <c r="J3482" s="42">
        <f>IF(VENTAS[[#This Row],[Nombre del Gestor]]&gt;1,VENTAS[[#This Row],[Precio Venta]]*10%,0)</f>
        <v>2.5</v>
      </c>
      <c r="K3482" s="42">
        <f>IFERROR(VLOOKUP(VENTAS[[#This Row],[Código del producto Vendido]],STOCK[],13,FALSE),VENTAS[[#This Row],[Precio Venta]]*0.6)-VENTAS[[#This Row],[Comisión Unitaria 10%]]</f>
        <v>12</v>
      </c>
      <c r="L3482" s="42">
        <f>VENTAS[[#This Row],[Cantidad]]*(VENTAS[[#This Row],[Precio Venta]]-VENTAS[[#This Row],[Costo Unitario SIN Comision]]-VENTAS[[#This Row],[Comisión Unitaria 10%]]-0.01*VENTAS[[#This Row],[Precio Venta]])</f>
        <v>10.25</v>
      </c>
      <c r="M3482" s="46"/>
      <c r="N3482" s="47" t="s">
        <v>29487</v>
      </c>
    </row>
    <row r="3483" ht="34" customHeight="1" spans="1:14">
      <c r="A3483" s="38">
        <v>45899.597349537</v>
      </c>
      <c r="B3483" s="39"/>
      <c r="C3483" s="39"/>
      <c r="D3483" s="39" t="s">
        <v>28605</v>
      </c>
      <c r="E3483" s="39" t="s">
        <v>29488</v>
      </c>
      <c r="F3483" s="41" t="s">
        <v>19960</v>
      </c>
      <c r="G3483" s="39">
        <v>1</v>
      </c>
      <c r="H3483" s="42">
        <v>30</v>
      </c>
      <c r="I3483" s="44">
        <f>VENTAS[[#This Row],[Cantidad]]*VENTAS[[#This Row],[Precio Venta]]</f>
        <v>30</v>
      </c>
      <c r="J3483" s="42">
        <f>IF(VENTAS[[#This Row],[Nombre del Gestor]]&gt;1,VENTAS[[#This Row],[Precio Venta]]*10%,0)</f>
        <v>3</v>
      </c>
      <c r="K3483" s="42">
        <f>IFERROR(VLOOKUP(VENTAS[[#This Row],[Código del producto Vendido]],STOCK[],13,FALSE),VENTAS[[#This Row],[Precio Venta]]*0.6)-VENTAS[[#This Row],[Comisión Unitaria 10%]]</f>
        <v>12</v>
      </c>
      <c r="L3483" s="42">
        <f>VENTAS[[#This Row],[Cantidad]]*(VENTAS[[#This Row],[Precio Venta]]-VENTAS[[#This Row],[Costo Unitario SIN Comision]]-VENTAS[[#This Row],[Comisión Unitaria 10%]]-0.01*VENTAS[[#This Row],[Precio Venta]])</f>
        <v>14.7</v>
      </c>
      <c r="M3483" s="46"/>
      <c r="N3483" s="47" t="s">
        <v>29489</v>
      </c>
    </row>
    <row r="3484" ht="17" customHeight="1" spans="1:14">
      <c r="A3484" s="38">
        <v>45899.597349537</v>
      </c>
      <c r="B3484" s="39"/>
      <c r="C3484" s="39"/>
      <c r="D3484" s="39" t="s">
        <v>28605</v>
      </c>
      <c r="E3484" s="39" t="s">
        <v>17581</v>
      </c>
      <c r="F3484" s="41" t="s">
        <v>28369</v>
      </c>
      <c r="G3484" s="39">
        <v>1</v>
      </c>
      <c r="H3484" s="42">
        <v>20</v>
      </c>
      <c r="I3484" s="44">
        <f>VENTAS[[#This Row],[Cantidad]]*VENTAS[[#This Row],[Precio Venta]]</f>
        <v>20</v>
      </c>
      <c r="J3484" s="42">
        <f>IF(VENTAS[[#This Row],[Nombre del Gestor]]&gt;1,VENTAS[[#This Row],[Precio Venta]]*10%,0)</f>
        <v>2</v>
      </c>
      <c r="K3484" s="42">
        <f>IFERROR(VLOOKUP(VENTAS[[#This Row],[Código del producto Vendido]],STOCK[],13,FALSE),VENTAS[[#This Row],[Precio Venta]]*0.6)-VENTAS[[#This Row],[Comisión Unitaria 10%]]</f>
        <v>8.55</v>
      </c>
      <c r="L3484" s="42">
        <f>VENTAS[[#This Row],[Cantidad]]*(VENTAS[[#This Row],[Precio Venta]]-VENTAS[[#This Row],[Costo Unitario SIN Comision]]-VENTAS[[#This Row],[Comisión Unitaria 10%]]-0.01*VENTAS[[#This Row],[Precio Venta]])</f>
        <v>9.25</v>
      </c>
      <c r="M3484" s="46"/>
      <c r="N3484" s="47" t="s">
        <v>29490</v>
      </c>
    </row>
    <row r="3485" ht="34" customHeight="1" spans="1:14">
      <c r="A3485" s="38">
        <v>45899.6121759259</v>
      </c>
      <c r="B3485" s="39"/>
      <c r="C3485" s="39"/>
      <c r="D3485" s="39" t="s">
        <v>25960</v>
      </c>
      <c r="E3485" s="39" t="s">
        <v>19501</v>
      </c>
      <c r="F3485" s="41" t="s">
        <v>29491</v>
      </c>
      <c r="G3485" s="39">
        <v>1</v>
      </c>
      <c r="H3485" s="42">
        <v>30</v>
      </c>
      <c r="I3485" s="44">
        <f>VENTAS[[#This Row],[Cantidad]]*VENTAS[[#This Row],[Precio Venta]]</f>
        <v>30</v>
      </c>
      <c r="J3485" s="42">
        <f>IF(VENTAS[[#This Row],[Nombre del Gestor]]&gt;1,VENTAS[[#This Row],[Precio Venta]]*10%,0)</f>
        <v>3</v>
      </c>
      <c r="K3485" s="42">
        <f>IFERROR(VLOOKUP(VENTAS[[#This Row],[Código del producto Vendido]],STOCK[],13,FALSE),VENTAS[[#This Row],[Precio Venta]]*0.6)-VENTAS[[#This Row],[Comisión Unitaria 10%]]</f>
        <v>12</v>
      </c>
      <c r="L3485" s="42">
        <f>VENTAS[[#This Row],[Cantidad]]*(VENTAS[[#This Row],[Precio Venta]]-VENTAS[[#This Row],[Costo Unitario SIN Comision]]-VENTAS[[#This Row],[Comisión Unitaria 10%]]-0.01*VENTAS[[#This Row],[Precio Venta]])</f>
        <v>14.7</v>
      </c>
      <c r="M3485" s="46"/>
      <c r="N3485" s="47" t="s">
        <v>29492</v>
      </c>
    </row>
    <row r="3486" ht="17" customHeight="1" spans="1:14">
      <c r="A3486" s="38">
        <v>45899.6639351852</v>
      </c>
      <c r="B3486" s="39"/>
      <c r="C3486" s="39"/>
      <c r="D3486" s="39" t="s">
        <v>23237</v>
      </c>
      <c r="E3486" s="39" t="s">
        <v>28717</v>
      </c>
      <c r="F3486" s="41" t="s">
        <v>17792</v>
      </c>
      <c r="G3486" s="39">
        <v>1</v>
      </c>
      <c r="H3486" s="42">
        <v>40</v>
      </c>
      <c r="I3486" s="44">
        <f>VENTAS[[#This Row],[Cantidad]]*VENTAS[[#This Row],[Precio Venta]]</f>
        <v>40</v>
      </c>
      <c r="J3486" s="42">
        <f>IF(VENTAS[[#This Row],[Nombre del Gestor]]&gt;1,VENTAS[[#This Row],[Precio Venta]]*10%,0)</f>
        <v>4</v>
      </c>
      <c r="K3486" s="42">
        <f>IFERROR(VLOOKUP(VENTAS[[#This Row],[Código del producto Vendido]],STOCK[],13,FALSE),VENTAS[[#This Row],[Precio Venta]]*0.6)-VENTAS[[#This Row],[Comisión Unitaria 10%]]</f>
        <v>20</v>
      </c>
      <c r="L3486" s="42">
        <f>VENTAS[[#This Row],[Cantidad]]*(VENTAS[[#This Row],[Precio Venta]]-VENTAS[[#This Row],[Costo Unitario SIN Comision]]-VENTAS[[#This Row],[Comisión Unitaria 10%]]-0.01*VENTAS[[#This Row],[Precio Venta]])</f>
        <v>15.6</v>
      </c>
      <c r="M3486" s="46"/>
      <c r="N3486" s="47" t="s">
        <v>29493</v>
      </c>
    </row>
    <row r="3487" ht="34" customHeight="1" spans="1:14">
      <c r="A3487" s="38">
        <v>45899.691875</v>
      </c>
      <c r="B3487" s="39"/>
      <c r="C3487" s="39"/>
      <c r="D3487" s="39" t="s">
        <v>28008</v>
      </c>
      <c r="E3487" s="39" t="s">
        <v>21217</v>
      </c>
      <c r="F3487" s="41" t="s">
        <v>21218</v>
      </c>
      <c r="G3487" s="39">
        <v>1</v>
      </c>
      <c r="H3487" s="42">
        <v>55</v>
      </c>
      <c r="I3487" s="44">
        <f>VENTAS[[#This Row],[Cantidad]]*VENTAS[[#This Row],[Precio Venta]]</f>
        <v>55</v>
      </c>
      <c r="J3487" s="42">
        <f>IF(VENTAS[[#This Row],[Nombre del Gestor]]&gt;1,VENTAS[[#This Row],[Precio Venta]]*10%,0)</f>
        <v>5.5</v>
      </c>
      <c r="K3487" s="42">
        <f>IFERROR(VLOOKUP(VENTAS[[#This Row],[Código del producto Vendido]],STOCK[],13,FALSE),VENTAS[[#This Row],[Precio Venta]]*0.6)-VENTAS[[#This Row],[Comisión Unitaria 10%]]</f>
        <v>35</v>
      </c>
      <c r="L3487" s="42">
        <f>VENTAS[[#This Row],[Cantidad]]*(VENTAS[[#This Row],[Precio Venta]]-VENTAS[[#This Row],[Costo Unitario SIN Comision]]-VENTAS[[#This Row],[Comisión Unitaria 10%]]-0.01*VENTAS[[#This Row],[Precio Venta]])</f>
        <v>13.95</v>
      </c>
      <c r="M3487" s="46"/>
      <c r="N3487" s="47" t="s">
        <v>29494</v>
      </c>
    </row>
    <row r="3488" ht="34" customHeight="1" spans="1:14">
      <c r="A3488" s="38">
        <v>45899.7228356482</v>
      </c>
      <c r="B3488" s="39"/>
      <c r="C3488" s="39"/>
      <c r="D3488" s="39" t="s">
        <v>28008</v>
      </c>
      <c r="E3488" s="39" t="s">
        <v>21297</v>
      </c>
      <c r="F3488" s="41" t="s">
        <v>21299</v>
      </c>
      <c r="G3488" s="39">
        <v>1</v>
      </c>
      <c r="H3488" s="42">
        <v>35</v>
      </c>
      <c r="I3488" s="44">
        <f>VENTAS[[#This Row],[Cantidad]]*VENTAS[[#This Row],[Precio Venta]]</f>
        <v>35</v>
      </c>
      <c r="J3488" s="42">
        <f>IF(VENTAS[[#This Row],[Nombre del Gestor]]&gt;1,VENTAS[[#This Row],[Precio Venta]]*10%,0)</f>
        <v>3.5</v>
      </c>
      <c r="K3488" s="42">
        <f>IFERROR(VLOOKUP(VENTAS[[#This Row],[Código del producto Vendido]],STOCK[],13,FALSE),VENTAS[[#This Row],[Precio Venta]]*0.6)-VENTAS[[#This Row],[Comisión Unitaria 10%]]</f>
        <v>22</v>
      </c>
      <c r="L3488" s="42">
        <f>VENTAS[[#This Row],[Cantidad]]*(VENTAS[[#This Row],[Precio Venta]]-VENTAS[[#This Row],[Costo Unitario SIN Comision]]-VENTAS[[#This Row],[Comisión Unitaria 10%]]-0.01*VENTAS[[#This Row],[Precio Venta]])</f>
        <v>9.15</v>
      </c>
      <c r="M3488" s="46"/>
      <c r="N3488" s="47" t="s">
        <v>29495</v>
      </c>
    </row>
    <row r="3489" ht="17" customHeight="1" spans="1:14">
      <c r="A3489" s="38">
        <v>45899.7228356482</v>
      </c>
      <c r="B3489" s="39"/>
      <c r="C3489" s="39"/>
      <c r="D3489" s="39" t="s">
        <v>28008</v>
      </c>
      <c r="E3489" s="39" t="s">
        <v>21395</v>
      </c>
      <c r="F3489" s="41" t="s">
        <v>21396</v>
      </c>
      <c r="G3489" s="39">
        <v>1</v>
      </c>
      <c r="H3489" s="42">
        <v>35</v>
      </c>
      <c r="I3489" s="44">
        <f>VENTAS[[#This Row],[Cantidad]]*VENTAS[[#This Row],[Precio Venta]]</f>
        <v>35</v>
      </c>
      <c r="J3489" s="42">
        <f>IF(VENTAS[[#This Row],[Nombre del Gestor]]&gt;1,VENTAS[[#This Row],[Precio Venta]]*10%,0)</f>
        <v>3.5</v>
      </c>
      <c r="K3489" s="42">
        <f>IFERROR(VLOOKUP(VENTAS[[#This Row],[Código del producto Vendido]],STOCK[],13,FALSE),VENTAS[[#This Row],[Precio Venta]]*0.6)-VENTAS[[#This Row],[Comisión Unitaria 10%]]</f>
        <v>13.94</v>
      </c>
      <c r="L3489" s="42">
        <f>VENTAS[[#This Row],[Cantidad]]*(VENTAS[[#This Row],[Precio Venta]]-VENTAS[[#This Row],[Costo Unitario SIN Comision]]-VENTAS[[#This Row],[Comisión Unitaria 10%]]-0.01*VENTAS[[#This Row],[Precio Venta]])</f>
        <v>17.21</v>
      </c>
      <c r="M3489" s="46"/>
      <c r="N3489" s="47" t="s">
        <v>29496</v>
      </c>
    </row>
    <row r="3490" ht="34" customHeight="1" spans="1:14">
      <c r="A3490" s="38">
        <v>45899.7228356482</v>
      </c>
      <c r="B3490" s="39"/>
      <c r="C3490" s="39"/>
      <c r="D3490" s="39" t="s">
        <v>28008</v>
      </c>
      <c r="E3490" s="39" t="s">
        <v>21383</v>
      </c>
      <c r="F3490" s="41" t="s">
        <v>21384</v>
      </c>
      <c r="G3490" s="39">
        <v>1</v>
      </c>
      <c r="H3490" s="42">
        <v>25</v>
      </c>
      <c r="I3490" s="44">
        <f>VENTAS[[#This Row],[Cantidad]]*VENTAS[[#This Row],[Precio Venta]]</f>
        <v>25</v>
      </c>
      <c r="J3490" s="42">
        <f>IF(VENTAS[[#This Row],[Nombre del Gestor]]&gt;1,VENTAS[[#This Row],[Precio Venta]]*10%,0)</f>
        <v>2.5</v>
      </c>
      <c r="K3490" s="42">
        <f>IFERROR(VLOOKUP(VENTAS[[#This Row],[Código del producto Vendido]],STOCK[],13,FALSE),VENTAS[[#This Row],[Precio Venta]]*0.6)-VENTAS[[#This Row],[Comisión Unitaria 10%]]</f>
        <v>9.65</v>
      </c>
      <c r="L3490" s="42">
        <f>VENTAS[[#This Row],[Cantidad]]*(VENTAS[[#This Row],[Precio Venta]]-VENTAS[[#This Row],[Costo Unitario SIN Comision]]-VENTAS[[#This Row],[Comisión Unitaria 10%]]-0.01*VENTAS[[#This Row],[Precio Venta]])</f>
        <v>12.6</v>
      </c>
      <c r="M3490" s="46"/>
      <c r="N3490" s="47" t="s">
        <v>29497</v>
      </c>
    </row>
    <row r="3491" ht="17" customHeight="1" spans="1:14">
      <c r="A3491" s="38">
        <v>45899.7228356482</v>
      </c>
      <c r="B3491" s="39"/>
      <c r="C3491" s="39"/>
      <c r="D3491" s="39" t="s">
        <v>28008</v>
      </c>
      <c r="E3491" s="39" t="s">
        <v>29498</v>
      </c>
      <c r="F3491" s="41" t="s">
        <v>29499</v>
      </c>
      <c r="G3491" s="39">
        <v>1</v>
      </c>
      <c r="H3491" s="42">
        <v>25</v>
      </c>
      <c r="I3491" s="44">
        <f>VENTAS[[#This Row],[Cantidad]]*VENTAS[[#This Row],[Precio Venta]]</f>
        <v>25</v>
      </c>
      <c r="J3491" s="42">
        <f>IF(VENTAS[[#This Row],[Nombre del Gestor]]&gt;1,VENTAS[[#This Row],[Precio Venta]]*10%,0)</f>
        <v>2.5</v>
      </c>
      <c r="K3491" s="42">
        <f>IFERROR(VLOOKUP(VENTAS[[#This Row],[Código del producto Vendido]],STOCK[],13,FALSE),VENTAS[[#This Row],[Precio Venta]]*0.6)-VENTAS[[#This Row],[Comisión Unitaria 10%]]</f>
        <v>12.5</v>
      </c>
      <c r="L3491" s="42">
        <f>VENTAS[[#This Row],[Cantidad]]*(VENTAS[[#This Row],[Precio Venta]]-VENTAS[[#This Row],[Costo Unitario SIN Comision]]-VENTAS[[#This Row],[Comisión Unitaria 10%]]-0.01*VENTAS[[#This Row],[Precio Venta]])</f>
        <v>9.75</v>
      </c>
      <c r="M3491" s="46"/>
      <c r="N3491" s="47" t="s">
        <v>29500</v>
      </c>
    </row>
    <row r="3492" ht="34" customHeight="1" spans="1:14">
      <c r="A3492" s="38">
        <v>45899.7228356482</v>
      </c>
      <c r="B3492" s="39"/>
      <c r="C3492" s="39"/>
      <c r="D3492" s="39" t="s">
        <v>28008</v>
      </c>
      <c r="E3492" s="39" t="s">
        <v>21121</v>
      </c>
      <c r="F3492" s="41" t="s">
        <v>21122</v>
      </c>
      <c r="G3492" s="39">
        <v>1</v>
      </c>
      <c r="H3492" s="42">
        <v>25</v>
      </c>
      <c r="I3492" s="44">
        <f>VENTAS[[#This Row],[Cantidad]]*VENTAS[[#This Row],[Precio Venta]]</f>
        <v>25</v>
      </c>
      <c r="J3492" s="42">
        <f>IF(VENTAS[[#This Row],[Nombre del Gestor]]&gt;1,VENTAS[[#This Row],[Precio Venta]]*10%,0)</f>
        <v>2.5</v>
      </c>
      <c r="K3492" s="42">
        <f>IFERROR(VLOOKUP(VENTAS[[#This Row],[Código del producto Vendido]],STOCK[],13,FALSE),VENTAS[[#This Row],[Precio Venta]]*0.6)-VENTAS[[#This Row],[Comisión Unitaria 10%]]</f>
        <v>12</v>
      </c>
      <c r="L3492" s="42">
        <f>VENTAS[[#This Row],[Cantidad]]*(VENTAS[[#This Row],[Precio Venta]]-VENTAS[[#This Row],[Costo Unitario SIN Comision]]-VENTAS[[#This Row],[Comisión Unitaria 10%]]-0.01*VENTAS[[#This Row],[Precio Venta]])</f>
        <v>10.25</v>
      </c>
      <c r="M3492" s="46"/>
      <c r="N3492" s="47" t="s">
        <v>29501</v>
      </c>
    </row>
    <row r="3493" ht="34" customHeight="1" spans="1:14">
      <c r="A3493" s="38">
        <v>45899.7228356482</v>
      </c>
      <c r="B3493" s="39"/>
      <c r="C3493" s="39"/>
      <c r="D3493" s="39" t="s">
        <v>28008</v>
      </c>
      <c r="E3493" s="39" t="s">
        <v>29502</v>
      </c>
      <c r="F3493" s="41" t="s">
        <v>20897</v>
      </c>
      <c r="G3493" s="39">
        <v>1</v>
      </c>
      <c r="H3493" s="42">
        <v>30</v>
      </c>
      <c r="I3493" s="44">
        <f>VENTAS[[#This Row],[Cantidad]]*VENTAS[[#This Row],[Precio Venta]]</f>
        <v>30</v>
      </c>
      <c r="J3493" s="42">
        <f>IF(VENTAS[[#This Row],[Nombre del Gestor]]&gt;1,VENTAS[[#This Row],[Precio Venta]]*10%,0)</f>
        <v>3</v>
      </c>
      <c r="K3493" s="42">
        <f>IFERROR(VLOOKUP(VENTAS[[#This Row],[Código del producto Vendido]],STOCK[],13,FALSE),VENTAS[[#This Row],[Precio Venta]]*0.6)-VENTAS[[#This Row],[Comisión Unitaria 10%]]</f>
        <v>13.96</v>
      </c>
      <c r="L3493" s="42">
        <f>VENTAS[[#This Row],[Cantidad]]*(VENTAS[[#This Row],[Precio Venta]]-VENTAS[[#This Row],[Costo Unitario SIN Comision]]-VENTAS[[#This Row],[Comisión Unitaria 10%]]-0.01*VENTAS[[#This Row],[Precio Venta]])</f>
        <v>12.74</v>
      </c>
      <c r="M3493" s="46"/>
      <c r="N3493" s="47" t="s">
        <v>29503</v>
      </c>
    </row>
    <row r="3494" ht="17" customHeight="1" spans="1:14">
      <c r="A3494" s="38">
        <v>45899.7228356482</v>
      </c>
      <c r="B3494" s="39"/>
      <c r="C3494" s="39"/>
      <c r="D3494" s="39" t="s">
        <v>28008</v>
      </c>
      <c r="E3494" s="39" t="s">
        <v>29504</v>
      </c>
      <c r="F3494" s="41" t="s">
        <v>21435</v>
      </c>
      <c r="G3494" s="39">
        <v>1</v>
      </c>
      <c r="H3494" s="42">
        <v>40</v>
      </c>
      <c r="I3494" s="44">
        <f>VENTAS[[#This Row],[Cantidad]]*VENTAS[[#This Row],[Precio Venta]]</f>
        <v>40</v>
      </c>
      <c r="J3494" s="42">
        <f>IF(VENTAS[[#This Row],[Nombre del Gestor]]&gt;1,VENTAS[[#This Row],[Precio Venta]]*10%,0)</f>
        <v>4</v>
      </c>
      <c r="K3494" s="42">
        <f>IFERROR(VLOOKUP(VENTAS[[#This Row],[Código del producto Vendido]],STOCK[],13,FALSE),VENTAS[[#This Row],[Precio Venta]]*0.6)-VENTAS[[#This Row],[Comisión Unitaria 10%]]</f>
        <v>19.99</v>
      </c>
      <c r="L3494" s="42">
        <f>VENTAS[[#This Row],[Cantidad]]*(VENTAS[[#This Row],[Precio Venta]]-VENTAS[[#This Row],[Costo Unitario SIN Comision]]-VENTAS[[#This Row],[Comisión Unitaria 10%]]-0.01*VENTAS[[#This Row],[Precio Venta]])</f>
        <v>15.61</v>
      </c>
      <c r="M3494" s="46"/>
      <c r="N3494" s="47" t="s">
        <v>29505</v>
      </c>
    </row>
    <row r="3495" ht="34" customHeight="1" spans="1:14">
      <c r="A3495" s="38">
        <v>45899.7228356482</v>
      </c>
      <c r="B3495" s="39"/>
      <c r="C3495" s="39"/>
      <c r="D3495" s="39" t="s">
        <v>28008</v>
      </c>
      <c r="E3495" s="39" t="s">
        <v>28764</v>
      </c>
      <c r="F3495" s="41" t="s">
        <v>28765</v>
      </c>
      <c r="G3495" s="39">
        <v>1</v>
      </c>
      <c r="H3495" s="42">
        <v>20</v>
      </c>
      <c r="I3495" s="44">
        <f>VENTAS[[#This Row],[Cantidad]]*VENTAS[[#This Row],[Precio Venta]]</f>
        <v>20</v>
      </c>
      <c r="J3495" s="42">
        <f>IF(VENTAS[[#This Row],[Nombre del Gestor]]&gt;1,VENTAS[[#This Row],[Precio Venta]]*10%,0)</f>
        <v>2</v>
      </c>
      <c r="K3495" s="42">
        <f>IFERROR(VLOOKUP(VENTAS[[#This Row],[Código del producto Vendido]],STOCK[],13,FALSE),VENTAS[[#This Row],[Precio Venta]]*0.6)-VENTAS[[#This Row],[Comisión Unitaria 10%]]</f>
        <v>10</v>
      </c>
      <c r="L3495" s="42">
        <f>VENTAS[[#This Row],[Cantidad]]*(VENTAS[[#This Row],[Precio Venta]]-VENTAS[[#This Row],[Costo Unitario SIN Comision]]-VENTAS[[#This Row],[Comisión Unitaria 10%]]-0.01*VENTAS[[#This Row],[Precio Venta]])</f>
        <v>7.8</v>
      </c>
      <c r="M3495" s="46"/>
      <c r="N3495" s="47" t="s">
        <v>29506</v>
      </c>
    </row>
    <row r="3496" ht="17" customHeight="1" spans="1:14">
      <c r="A3496" s="38">
        <v>45899.7228356482</v>
      </c>
      <c r="B3496" s="39"/>
      <c r="C3496" s="39"/>
      <c r="D3496" s="39" t="s">
        <v>28008</v>
      </c>
      <c r="E3496" s="39" t="s">
        <v>21436</v>
      </c>
      <c r="F3496" s="41" t="s">
        <v>21435</v>
      </c>
      <c r="G3496" s="39">
        <v>1</v>
      </c>
      <c r="H3496" s="42">
        <v>40</v>
      </c>
      <c r="I3496" s="44">
        <f>VENTAS[[#This Row],[Cantidad]]*VENTAS[[#This Row],[Precio Venta]]</f>
        <v>40</v>
      </c>
      <c r="J3496" s="42">
        <f>IF(VENTAS[[#This Row],[Nombre del Gestor]]&gt;1,VENTAS[[#This Row],[Precio Venta]]*10%,0)</f>
        <v>4</v>
      </c>
      <c r="K3496" s="42">
        <f>IFERROR(VLOOKUP(VENTAS[[#This Row],[Código del producto Vendido]],STOCK[],13,FALSE),VENTAS[[#This Row],[Precio Venta]]*0.6)-VENTAS[[#This Row],[Comisión Unitaria 10%]]</f>
        <v>19.99</v>
      </c>
      <c r="L3496" s="42">
        <f>VENTAS[[#This Row],[Cantidad]]*(VENTAS[[#This Row],[Precio Venta]]-VENTAS[[#This Row],[Costo Unitario SIN Comision]]-VENTAS[[#This Row],[Comisión Unitaria 10%]]-0.01*VENTAS[[#This Row],[Precio Venta]])</f>
        <v>15.61</v>
      </c>
      <c r="M3496" s="46"/>
      <c r="N3496" s="47" t="s">
        <v>29507</v>
      </c>
    </row>
    <row r="3497" ht="34" customHeight="1" spans="1:14">
      <c r="A3497" s="38">
        <v>45899.7228356482</v>
      </c>
      <c r="B3497" s="39"/>
      <c r="C3497" s="39"/>
      <c r="D3497" s="39" t="s">
        <v>28008</v>
      </c>
      <c r="E3497" s="39" t="s">
        <v>29508</v>
      </c>
      <c r="F3497" s="41" t="s">
        <v>21270</v>
      </c>
      <c r="G3497" s="39">
        <v>1</v>
      </c>
      <c r="H3497" s="42">
        <v>28</v>
      </c>
      <c r="I3497" s="44">
        <f>VENTAS[[#This Row],[Cantidad]]*VENTAS[[#This Row],[Precio Venta]]</f>
        <v>28</v>
      </c>
      <c r="J3497" s="42">
        <f>IF(VENTAS[[#This Row],[Nombre del Gestor]]&gt;1,VENTAS[[#This Row],[Precio Venta]]*10%,0)</f>
        <v>2.8</v>
      </c>
      <c r="K3497" s="42">
        <f>IFERROR(VLOOKUP(VENTAS[[#This Row],[Código del producto Vendido]],STOCK[],13,FALSE),VENTAS[[#This Row],[Precio Venta]]*0.6)-VENTAS[[#This Row],[Comisión Unitaria 10%]]</f>
        <v>14</v>
      </c>
      <c r="L3497" s="42">
        <f>VENTAS[[#This Row],[Cantidad]]*(VENTAS[[#This Row],[Precio Venta]]-VENTAS[[#This Row],[Costo Unitario SIN Comision]]-VENTAS[[#This Row],[Comisión Unitaria 10%]]-0.01*VENTAS[[#This Row],[Precio Venta]])</f>
        <v>10.92</v>
      </c>
      <c r="M3497" s="46"/>
      <c r="N3497" s="47" t="s">
        <v>29509</v>
      </c>
    </row>
    <row r="3498" ht="34" customHeight="1" spans="1:14">
      <c r="A3498" s="38">
        <v>45899.7228356482</v>
      </c>
      <c r="B3498" s="39"/>
      <c r="C3498" s="39"/>
      <c r="D3498" s="39" t="s">
        <v>28008</v>
      </c>
      <c r="E3498" s="39" t="s">
        <v>29510</v>
      </c>
      <c r="F3498" s="41" t="s">
        <v>21191</v>
      </c>
      <c r="G3498" s="39">
        <v>1</v>
      </c>
      <c r="H3498" s="42">
        <v>20</v>
      </c>
      <c r="I3498" s="44">
        <f>VENTAS[[#This Row],[Cantidad]]*VENTAS[[#This Row],[Precio Venta]]</f>
        <v>20</v>
      </c>
      <c r="J3498" s="42">
        <f>IF(VENTAS[[#This Row],[Nombre del Gestor]]&gt;1,VENTAS[[#This Row],[Precio Venta]]*10%,0)</f>
        <v>2</v>
      </c>
      <c r="K3498" s="42">
        <f>IFERROR(VLOOKUP(VENTAS[[#This Row],[Código del producto Vendido]],STOCK[],13,FALSE),VENTAS[[#This Row],[Precio Venta]]*0.6)-VENTAS[[#This Row],[Comisión Unitaria 10%]]</f>
        <v>12</v>
      </c>
      <c r="L3498" s="42">
        <f>VENTAS[[#This Row],[Cantidad]]*(VENTAS[[#This Row],[Precio Venta]]-VENTAS[[#This Row],[Costo Unitario SIN Comision]]-VENTAS[[#This Row],[Comisión Unitaria 10%]]-0.01*VENTAS[[#This Row],[Precio Venta]])</f>
        <v>5.8</v>
      </c>
      <c r="M3498" s="46"/>
      <c r="N3498" s="47" t="s">
        <v>29511</v>
      </c>
    </row>
    <row r="3499" ht="17" customHeight="1" spans="1:14">
      <c r="A3499" s="38">
        <v>45899.7228356482</v>
      </c>
      <c r="B3499" s="39"/>
      <c r="C3499" s="39"/>
      <c r="D3499" s="39" t="s">
        <v>28008</v>
      </c>
      <c r="E3499" s="39" t="s">
        <v>21302</v>
      </c>
      <c r="F3499" s="41" t="s">
        <v>21303</v>
      </c>
      <c r="G3499" s="39">
        <v>1</v>
      </c>
      <c r="H3499" s="42">
        <v>35</v>
      </c>
      <c r="I3499" s="44">
        <f>VENTAS[[#This Row],[Cantidad]]*VENTAS[[#This Row],[Precio Venta]]</f>
        <v>35</v>
      </c>
      <c r="J3499" s="42">
        <f>IF(VENTAS[[#This Row],[Nombre del Gestor]]&gt;1,VENTAS[[#This Row],[Precio Venta]]*10%,0)</f>
        <v>3.5</v>
      </c>
      <c r="K3499" s="42">
        <f>IFERROR(VLOOKUP(VENTAS[[#This Row],[Código del producto Vendido]],STOCK[],13,FALSE),VENTAS[[#This Row],[Precio Venta]]*0.6)-VENTAS[[#This Row],[Comisión Unitaria 10%]]</f>
        <v>22</v>
      </c>
      <c r="L3499" s="42">
        <f>VENTAS[[#This Row],[Cantidad]]*(VENTAS[[#This Row],[Precio Venta]]-VENTAS[[#This Row],[Costo Unitario SIN Comision]]-VENTAS[[#This Row],[Comisión Unitaria 10%]]-0.01*VENTAS[[#This Row],[Precio Venta]])</f>
        <v>9.15</v>
      </c>
      <c r="M3499" s="46"/>
      <c r="N3499" s="47" t="s">
        <v>29512</v>
      </c>
    </row>
    <row r="3500" ht="34" customHeight="1" spans="1:14">
      <c r="A3500" s="38">
        <v>45899.7244791667</v>
      </c>
      <c r="B3500" s="39"/>
      <c r="C3500" s="39"/>
      <c r="D3500" s="39" t="s">
        <v>24280</v>
      </c>
      <c r="E3500" s="39" t="s">
        <v>29513</v>
      </c>
      <c r="F3500" s="41" t="s">
        <v>21323</v>
      </c>
      <c r="G3500" s="39">
        <v>1</v>
      </c>
      <c r="H3500" s="42">
        <v>18</v>
      </c>
      <c r="I3500" s="44">
        <f>VENTAS[[#This Row],[Cantidad]]*VENTAS[[#This Row],[Precio Venta]]</f>
        <v>18</v>
      </c>
      <c r="J3500" s="42">
        <f>IF(VENTAS[[#This Row],[Nombre del Gestor]]&gt;1,VENTAS[[#This Row],[Precio Venta]]*10%,0)</f>
        <v>1.8</v>
      </c>
      <c r="K3500" s="42">
        <f>IFERROR(VLOOKUP(VENTAS[[#This Row],[Código del producto Vendido]],STOCK[],13,FALSE),VENTAS[[#This Row],[Precio Venta]]*0.6)-VENTAS[[#This Row],[Comisión Unitaria 10%]]</f>
        <v>14</v>
      </c>
      <c r="L3500" s="42">
        <f>VENTAS[[#This Row],[Cantidad]]*(VENTAS[[#This Row],[Precio Venta]]-VENTAS[[#This Row],[Costo Unitario SIN Comision]]-VENTAS[[#This Row],[Comisión Unitaria 10%]]-0.01*VENTAS[[#This Row],[Precio Venta]])</f>
        <v>2.02</v>
      </c>
      <c r="M3500" s="46"/>
      <c r="N3500" s="47" t="s">
        <v>29514</v>
      </c>
    </row>
    <row r="3501" ht="17" customHeight="1" spans="1:14">
      <c r="A3501" s="38">
        <v>45899.7507175926</v>
      </c>
      <c r="B3501" s="39"/>
      <c r="C3501" s="39"/>
      <c r="D3501" s="39" t="s">
        <v>26126</v>
      </c>
      <c r="E3501" s="39" t="s">
        <v>21471</v>
      </c>
      <c r="F3501" s="41" t="s">
        <v>21470</v>
      </c>
      <c r="G3501" s="39">
        <v>1</v>
      </c>
      <c r="H3501" s="42">
        <v>25</v>
      </c>
      <c r="I3501" s="44">
        <f>VENTAS[[#This Row],[Cantidad]]*VENTAS[[#This Row],[Precio Venta]]</f>
        <v>25</v>
      </c>
      <c r="J3501" s="42">
        <f>IF(VENTAS[[#This Row],[Nombre del Gestor]]&gt;1,VENTAS[[#This Row],[Precio Venta]]*10%,0)</f>
        <v>2.5</v>
      </c>
      <c r="K3501" s="42">
        <f>IFERROR(VLOOKUP(VENTAS[[#This Row],[Código del producto Vendido]],STOCK[],13,FALSE),VENTAS[[#This Row],[Precio Venta]]*0.6)-VENTAS[[#This Row],[Comisión Unitaria 10%]]</f>
        <v>11.95</v>
      </c>
      <c r="L3501" s="42">
        <f>VENTAS[[#This Row],[Cantidad]]*(VENTAS[[#This Row],[Precio Venta]]-VENTAS[[#This Row],[Costo Unitario SIN Comision]]-VENTAS[[#This Row],[Comisión Unitaria 10%]]-0.01*VENTAS[[#This Row],[Precio Venta]])</f>
        <v>10.3</v>
      </c>
      <c r="M3501" s="46"/>
      <c r="N3501" s="47" t="s">
        <v>29515</v>
      </c>
    </row>
    <row r="3502" ht="34" customHeight="1" spans="1:14">
      <c r="A3502" s="38">
        <v>45900.5479513889</v>
      </c>
      <c r="B3502" s="39"/>
      <c r="C3502" s="39"/>
      <c r="D3502" s="39"/>
      <c r="E3502" s="39" t="s">
        <v>20878</v>
      </c>
      <c r="F3502" s="41" t="s">
        <v>20879</v>
      </c>
      <c r="G3502" s="39">
        <v>1</v>
      </c>
      <c r="H3502" s="42">
        <v>20</v>
      </c>
      <c r="I3502" s="44">
        <f>VENTAS[[#This Row],[Cantidad]]*VENTAS[[#This Row],[Precio Venta]]</f>
        <v>20</v>
      </c>
      <c r="J3502" s="42">
        <f>IF(VENTAS[[#This Row],[Nombre del Gestor]]&gt;1,VENTAS[[#This Row],[Precio Venta]]*10%,0)</f>
        <v>0</v>
      </c>
      <c r="K3502" s="42">
        <f>IFERROR(VLOOKUP(VENTAS[[#This Row],[Código del producto Vendido]],STOCK[],13,FALSE),VENTAS[[#This Row],[Precio Venta]]*0.6)-VENTAS[[#This Row],[Comisión Unitaria 10%]]</f>
        <v>11</v>
      </c>
      <c r="L3502" s="42">
        <f>VENTAS[[#This Row],[Cantidad]]*(VENTAS[[#This Row],[Precio Venta]]-VENTAS[[#This Row],[Costo Unitario SIN Comision]]-VENTAS[[#This Row],[Comisión Unitaria 10%]]-0.01*VENTAS[[#This Row],[Precio Venta]])</f>
        <v>8.8</v>
      </c>
      <c r="M3502" s="46"/>
      <c r="N3502" s="47" t="s">
        <v>29516</v>
      </c>
    </row>
    <row r="3503" ht="34" customHeight="1" spans="1:14">
      <c r="A3503" s="38">
        <v>45900.5479513889</v>
      </c>
      <c r="B3503" s="39"/>
      <c r="C3503" s="39"/>
      <c r="D3503" s="39"/>
      <c r="E3503" s="39" t="s">
        <v>29517</v>
      </c>
      <c r="F3503" s="41" t="s">
        <v>21475</v>
      </c>
      <c r="G3503" s="39">
        <v>1</v>
      </c>
      <c r="H3503" s="42">
        <v>40</v>
      </c>
      <c r="I3503" s="44">
        <f>VENTAS[[#This Row],[Cantidad]]*VENTAS[[#This Row],[Precio Venta]]</f>
        <v>40</v>
      </c>
      <c r="J3503" s="42">
        <f>IF(VENTAS[[#This Row],[Nombre del Gestor]]&gt;1,VENTAS[[#This Row],[Precio Venta]]*10%,0)</f>
        <v>0</v>
      </c>
      <c r="K3503" s="42">
        <f>IFERROR(VLOOKUP(VENTAS[[#This Row],[Código del producto Vendido]],STOCK[],13,FALSE),VENTAS[[#This Row],[Precio Venta]]*0.6)-VENTAS[[#This Row],[Comisión Unitaria 10%]]</f>
        <v>34</v>
      </c>
      <c r="L3503" s="42">
        <f>VENTAS[[#This Row],[Cantidad]]*(VENTAS[[#This Row],[Precio Venta]]-VENTAS[[#This Row],[Costo Unitario SIN Comision]]-VENTAS[[#This Row],[Comisión Unitaria 10%]]-0.01*VENTAS[[#This Row],[Precio Venta]])</f>
        <v>5.6</v>
      </c>
      <c r="M3503" s="46"/>
      <c r="N3503" s="47" t="s">
        <v>29518</v>
      </c>
    </row>
    <row r="3504" ht="17" customHeight="1" spans="1:14">
      <c r="A3504" s="38">
        <v>45900.6811574074</v>
      </c>
      <c r="B3504" s="39"/>
      <c r="C3504" s="39"/>
      <c r="D3504" s="39"/>
      <c r="E3504" s="39" t="s">
        <v>29519</v>
      </c>
      <c r="F3504" s="41" t="s">
        <v>21447</v>
      </c>
      <c r="G3504" s="39">
        <v>1</v>
      </c>
      <c r="H3504" s="42">
        <v>40</v>
      </c>
      <c r="I3504" s="44">
        <f>VENTAS[[#This Row],[Cantidad]]*VENTAS[[#This Row],[Precio Venta]]</f>
        <v>40</v>
      </c>
      <c r="J3504" s="42">
        <f>IF(VENTAS[[#This Row],[Nombre del Gestor]]&gt;1,VENTAS[[#This Row],[Precio Venta]]*10%,0)</f>
        <v>0</v>
      </c>
      <c r="K3504" s="42">
        <f>IFERROR(VLOOKUP(VENTAS[[#This Row],[Código del producto Vendido]],STOCK[],13,FALSE),VENTAS[[#This Row],[Precio Venta]]*0.6)-VENTAS[[#This Row],[Comisión Unitaria 10%]]</f>
        <v>22.99</v>
      </c>
      <c r="L3504" s="42">
        <f>VENTAS[[#This Row],[Cantidad]]*(VENTAS[[#This Row],[Precio Venta]]-VENTAS[[#This Row],[Costo Unitario SIN Comision]]-VENTAS[[#This Row],[Comisión Unitaria 10%]]-0.01*VENTAS[[#This Row],[Precio Venta]])</f>
        <v>16.61</v>
      </c>
      <c r="M3504" s="46"/>
      <c r="N3504" s="47" t="s">
        <v>29520</v>
      </c>
    </row>
    <row r="3505" ht="34" customHeight="1" spans="1:14">
      <c r="A3505" s="38">
        <v>45900.6811574074</v>
      </c>
      <c r="B3505" s="39"/>
      <c r="C3505" s="39"/>
      <c r="D3505" s="39"/>
      <c r="E3505" s="39" t="s">
        <v>21454</v>
      </c>
      <c r="F3505" s="41" t="s">
        <v>21455</v>
      </c>
      <c r="G3505" s="39">
        <v>1</v>
      </c>
      <c r="H3505" s="42">
        <v>35</v>
      </c>
      <c r="I3505" s="44">
        <f>VENTAS[[#This Row],[Cantidad]]*VENTAS[[#This Row],[Precio Venta]]</f>
        <v>35</v>
      </c>
      <c r="J3505" s="42">
        <f>IF(VENTAS[[#This Row],[Nombre del Gestor]]&gt;1,VENTAS[[#This Row],[Precio Venta]]*10%,0)</f>
        <v>0</v>
      </c>
      <c r="K3505" s="42">
        <f>IFERROR(VLOOKUP(VENTAS[[#This Row],[Código del producto Vendido]],STOCK[],13,FALSE),VENTAS[[#This Row],[Precio Venta]]*0.6)-VENTAS[[#This Row],[Comisión Unitaria 10%]]</f>
        <v>14.47</v>
      </c>
      <c r="L3505" s="42">
        <f>VENTAS[[#This Row],[Cantidad]]*(VENTAS[[#This Row],[Precio Venta]]-VENTAS[[#This Row],[Costo Unitario SIN Comision]]-VENTAS[[#This Row],[Comisión Unitaria 10%]]-0.01*VENTAS[[#This Row],[Precio Venta]])</f>
        <v>20.18</v>
      </c>
      <c r="M3505" s="46"/>
      <c r="N3505" s="47" t="s">
        <v>29521</v>
      </c>
    </row>
    <row r="3506" ht="17" customHeight="1" spans="1:14">
      <c r="A3506" s="38">
        <v>45900.6811574074</v>
      </c>
      <c r="B3506" s="39"/>
      <c r="C3506" s="39"/>
      <c r="D3506" s="39"/>
      <c r="E3506" s="39" t="s">
        <v>29522</v>
      </c>
      <c r="F3506" s="41" t="s">
        <v>28036</v>
      </c>
      <c r="G3506" s="39">
        <v>1</v>
      </c>
      <c r="H3506" s="42">
        <v>30</v>
      </c>
      <c r="I3506" s="44">
        <f>VENTAS[[#This Row],[Cantidad]]*VENTAS[[#This Row],[Precio Venta]]</f>
        <v>30</v>
      </c>
      <c r="J3506" s="42">
        <f>IF(VENTAS[[#This Row],[Nombre del Gestor]]&gt;1,VENTAS[[#This Row],[Precio Venta]]*10%,0)</f>
        <v>0</v>
      </c>
      <c r="K3506" s="42">
        <f>IFERROR(VLOOKUP(VENTAS[[#This Row],[Código del producto Vendido]],STOCK[],13,FALSE),VENTAS[[#This Row],[Precio Venta]]*0.6)-VENTAS[[#This Row],[Comisión Unitaria 10%]]</f>
        <v>18</v>
      </c>
      <c r="L3506" s="42">
        <f>VENTAS[[#This Row],[Cantidad]]*(VENTAS[[#This Row],[Precio Venta]]-VENTAS[[#This Row],[Costo Unitario SIN Comision]]-VENTAS[[#This Row],[Comisión Unitaria 10%]]-0.01*VENTAS[[#This Row],[Precio Venta]])</f>
        <v>11.7</v>
      </c>
      <c r="M3506" s="46"/>
      <c r="N3506" s="47" t="s">
        <v>29523</v>
      </c>
    </row>
    <row r="3507" ht="34" customHeight="1" spans="1:14">
      <c r="A3507" s="38">
        <v>45900.6811574074</v>
      </c>
      <c r="B3507" s="39"/>
      <c r="C3507" s="39"/>
      <c r="D3507" s="39"/>
      <c r="E3507" s="39" t="s">
        <v>21397</v>
      </c>
      <c r="F3507" s="41" t="s">
        <v>21396</v>
      </c>
      <c r="G3507" s="39">
        <v>1</v>
      </c>
      <c r="H3507" s="42">
        <v>35</v>
      </c>
      <c r="I3507" s="44">
        <f>VENTAS[[#This Row],[Cantidad]]*VENTAS[[#This Row],[Precio Venta]]</f>
        <v>35</v>
      </c>
      <c r="J3507" s="42">
        <f>IF(VENTAS[[#This Row],[Nombre del Gestor]]&gt;1,VENTAS[[#This Row],[Precio Venta]]*10%,0)</f>
        <v>0</v>
      </c>
      <c r="K3507" s="42">
        <f>IFERROR(VLOOKUP(VENTAS[[#This Row],[Código del producto Vendido]],STOCK[],13,FALSE),VENTAS[[#This Row],[Precio Venta]]*0.6)-VENTAS[[#This Row],[Comisión Unitaria 10%]]</f>
        <v>17.44</v>
      </c>
      <c r="L3507" s="42">
        <f>VENTAS[[#This Row],[Cantidad]]*(VENTAS[[#This Row],[Precio Venta]]-VENTAS[[#This Row],[Costo Unitario SIN Comision]]-VENTAS[[#This Row],[Comisión Unitaria 10%]]-0.01*VENTAS[[#This Row],[Precio Venta]])</f>
        <v>17.21</v>
      </c>
      <c r="M3507" s="46"/>
      <c r="N3507" s="47" t="s">
        <v>29524</v>
      </c>
    </row>
    <row r="3508" ht="34" customHeight="1" spans="1:14">
      <c r="A3508" s="38">
        <v>45901.4507175926</v>
      </c>
      <c r="B3508" s="39"/>
      <c r="C3508" s="39"/>
      <c r="D3508" s="39"/>
      <c r="E3508" s="39" t="s">
        <v>20943</v>
      </c>
      <c r="F3508" s="41" t="s">
        <v>20940</v>
      </c>
      <c r="G3508" s="39">
        <v>1</v>
      </c>
      <c r="H3508" s="42">
        <v>55</v>
      </c>
      <c r="I3508" s="44">
        <f>VENTAS[[#This Row],[Cantidad]]*VENTAS[[#This Row],[Precio Venta]]</f>
        <v>55</v>
      </c>
      <c r="J3508" s="42">
        <f>IF(VENTAS[[#This Row],[Nombre del Gestor]]&gt;1,VENTAS[[#This Row],[Precio Venta]]*10%,0)</f>
        <v>0</v>
      </c>
      <c r="K3508" s="42">
        <f>IFERROR(VLOOKUP(VENTAS[[#This Row],[Código del producto Vendido]],STOCK[],13,FALSE),VENTAS[[#This Row],[Precio Venta]]*0.6)-VENTAS[[#This Row],[Comisión Unitaria 10%]]</f>
        <v>35.42</v>
      </c>
      <c r="L3508" s="42">
        <f>VENTAS[[#This Row],[Cantidad]]*(VENTAS[[#This Row],[Precio Venta]]-VENTAS[[#This Row],[Costo Unitario SIN Comision]]-VENTAS[[#This Row],[Comisión Unitaria 10%]]-0.01*VENTAS[[#This Row],[Precio Venta]])</f>
        <v>19.03</v>
      </c>
      <c r="M3508" s="46"/>
      <c r="N3508" s="47" t="s">
        <v>29525</v>
      </c>
    </row>
    <row r="3509" ht="17" customHeight="1" spans="1:14">
      <c r="A3509" s="38">
        <v>45902.5354282407</v>
      </c>
      <c r="B3509" s="39" t="s">
        <v>29526</v>
      </c>
      <c r="C3509" s="39" t="s">
        <v>29526</v>
      </c>
      <c r="D3509" s="39" t="s">
        <v>29526</v>
      </c>
      <c r="E3509" s="39" t="s">
        <v>29527</v>
      </c>
      <c r="F3509" s="41" t="s">
        <v>29528</v>
      </c>
      <c r="G3509" s="39">
        <v>1</v>
      </c>
      <c r="H3509" s="42">
        <v>30</v>
      </c>
      <c r="I3509" s="44">
        <f>VENTAS[[#This Row],[Cantidad]]*VENTAS[[#This Row],[Precio Venta]]</f>
        <v>30</v>
      </c>
      <c r="J3509" s="42">
        <f>IF(VENTAS[[#This Row],[Nombre del Gestor]]&gt;1,VENTAS[[#This Row],[Precio Venta]]*10%,0)</f>
        <v>3</v>
      </c>
      <c r="K3509" s="42">
        <f>IFERROR(VLOOKUP(VENTAS[[#This Row],[Código del producto Vendido]],STOCK[],13,FALSE),VENTAS[[#This Row],[Precio Venta]]*0.6)-VENTAS[[#This Row],[Comisión Unitaria 10%]]</f>
        <v>15</v>
      </c>
      <c r="L3509" s="42">
        <f>VENTAS[[#This Row],[Cantidad]]*(VENTAS[[#This Row],[Precio Venta]]-VENTAS[[#This Row],[Costo Unitario SIN Comision]]-VENTAS[[#This Row],[Comisión Unitaria 10%]]-0.01*VENTAS[[#This Row],[Precio Venta]])</f>
        <v>11.7</v>
      </c>
      <c r="M3509" s="46" t="s">
        <v>29526</v>
      </c>
      <c r="N3509" s="47" t="s">
        <v>29529</v>
      </c>
    </row>
    <row r="3510" ht="34" customHeight="1" spans="1:14">
      <c r="A3510" s="38">
        <v>45902.5354282407</v>
      </c>
      <c r="B3510" s="39" t="s">
        <v>29526</v>
      </c>
      <c r="C3510" s="39" t="s">
        <v>29526</v>
      </c>
      <c r="D3510" s="39" t="s">
        <v>29526</v>
      </c>
      <c r="E3510" s="39" t="s">
        <v>18980</v>
      </c>
      <c r="F3510" s="41" t="s">
        <v>27874</v>
      </c>
      <c r="G3510" s="39">
        <v>1</v>
      </c>
      <c r="H3510" s="42">
        <v>18</v>
      </c>
      <c r="I3510" s="44">
        <f>VENTAS[[#This Row],[Cantidad]]*VENTAS[[#This Row],[Precio Venta]]</f>
        <v>18</v>
      </c>
      <c r="J3510" s="42">
        <f>IF(VENTAS[[#This Row],[Nombre del Gestor]]&gt;1,VENTAS[[#This Row],[Precio Venta]]*10%,0)</f>
        <v>1.8</v>
      </c>
      <c r="K3510" s="42">
        <f>IFERROR(VLOOKUP(VENTAS[[#This Row],[Código del producto Vendido]],STOCK[],13,FALSE),VENTAS[[#This Row],[Precio Venta]]*0.6)-VENTAS[[#This Row],[Comisión Unitaria 10%]]</f>
        <v>12</v>
      </c>
      <c r="L3510" s="42">
        <f>VENTAS[[#This Row],[Cantidad]]*(VENTAS[[#This Row],[Precio Venta]]-VENTAS[[#This Row],[Costo Unitario SIN Comision]]-VENTAS[[#This Row],[Comisión Unitaria 10%]]-0.01*VENTAS[[#This Row],[Precio Venta]])</f>
        <v>4.02</v>
      </c>
      <c r="M3510" s="46" t="s">
        <v>29526</v>
      </c>
      <c r="N3510" s="47" t="s">
        <v>29530</v>
      </c>
    </row>
    <row r="3511" ht="17" customHeight="1" spans="1:14">
      <c r="A3511" s="38">
        <v>45902.5354282407</v>
      </c>
      <c r="B3511" s="39" t="s">
        <v>29526</v>
      </c>
      <c r="C3511" s="39" t="s">
        <v>29526</v>
      </c>
      <c r="D3511" s="39" t="s">
        <v>29526</v>
      </c>
      <c r="E3511" s="39" t="s">
        <v>21534</v>
      </c>
      <c r="F3511" s="41" t="s">
        <v>21535</v>
      </c>
      <c r="G3511" s="39">
        <v>1</v>
      </c>
      <c r="H3511" s="42">
        <v>35</v>
      </c>
      <c r="I3511" s="44">
        <f>VENTAS[[#This Row],[Cantidad]]*VENTAS[[#This Row],[Precio Venta]]</f>
        <v>35</v>
      </c>
      <c r="J3511" s="42">
        <f>IF(VENTAS[[#This Row],[Nombre del Gestor]]&gt;1,VENTAS[[#This Row],[Precio Venta]]*10%,0)</f>
        <v>3.5</v>
      </c>
      <c r="K3511" s="42">
        <f>IFERROR(VLOOKUP(VENTAS[[#This Row],[Código del producto Vendido]],STOCK[],13,FALSE),VENTAS[[#This Row],[Precio Venta]]*0.6)-VENTAS[[#This Row],[Comisión Unitaria 10%]]</f>
        <v>12</v>
      </c>
      <c r="L3511" s="42">
        <f>VENTAS[[#This Row],[Cantidad]]*(VENTAS[[#This Row],[Precio Venta]]-VENTAS[[#This Row],[Costo Unitario SIN Comision]]-VENTAS[[#This Row],[Comisión Unitaria 10%]]-0.01*VENTAS[[#This Row],[Precio Venta]])</f>
        <v>19.15</v>
      </c>
      <c r="M3511" s="46" t="s">
        <v>29526</v>
      </c>
      <c r="N3511" s="47" t="s">
        <v>29531</v>
      </c>
    </row>
    <row r="3512" ht="34" customHeight="1" spans="1:14">
      <c r="A3512" s="38">
        <v>45902.5354282407</v>
      </c>
      <c r="B3512" s="39" t="s">
        <v>29526</v>
      </c>
      <c r="C3512" s="39" t="s">
        <v>29526</v>
      </c>
      <c r="D3512" s="39" t="s">
        <v>29526</v>
      </c>
      <c r="E3512" s="39" t="s">
        <v>20726</v>
      </c>
      <c r="F3512" s="41" t="s">
        <v>20727</v>
      </c>
      <c r="G3512" s="39">
        <v>1</v>
      </c>
      <c r="H3512" s="42">
        <v>20</v>
      </c>
      <c r="I3512" s="44">
        <f>VENTAS[[#This Row],[Cantidad]]*VENTAS[[#This Row],[Precio Venta]]</f>
        <v>20</v>
      </c>
      <c r="J3512" s="42">
        <f>IF(VENTAS[[#This Row],[Nombre del Gestor]]&gt;1,VENTAS[[#This Row],[Precio Venta]]*10%,0)</f>
        <v>2</v>
      </c>
      <c r="K3512" s="42">
        <f>IFERROR(VLOOKUP(VENTAS[[#This Row],[Código del producto Vendido]],STOCK[],13,FALSE),VENTAS[[#This Row],[Precio Venta]]*0.6)-VENTAS[[#This Row],[Comisión Unitaria 10%]]</f>
        <v>9</v>
      </c>
      <c r="L3512" s="42">
        <f>VENTAS[[#This Row],[Cantidad]]*(VENTAS[[#This Row],[Precio Venta]]-VENTAS[[#This Row],[Costo Unitario SIN Comision]]-VENTAS[[#This Row],[Comisión Unitaria 10%]]-0.01*VENTAS[[#This Row],[Precio Venta]])</f>
        <v>8.8</v>
      </c>
      <c r="M3512" s="46" t="s">
        <v>29526</v>
      </c>
      <c r="N3512" s="47" t="s">
        <v>29532</v>
      </c>
    </row>
    <row r="3513" ht="34" customHeight="1" spans="1:14">
      <c r="A3513" s="38">
        <v>45902.5354282407</v>
      </c>
      <c r="B3513" s="39" t="s">
        <v>29526</v>
      </c>
      <c r="C3513" s="39" t="s">
        <v>29526</v>
      </c>
      <c r="D3513" s="39" t="s">
        <v>29526</v>
      </c>
      <c r="E3513" s="39" t="s">
        <v>29533</v>
      </c>
      <c r="F3513" s="41" t="s">
        <v>21018</v>
      </c>
      <c r="G3513" s="39">
        <v>1</v>
      </c>
      <c r="H3513" s="42">
        <v>25</v>
      </c>
      <c r="I3513" s="44">
        <f>VENTAS[[#This Row],[Cantidad]]*VENTAS[[#This Row],[Precio Venta]]</f>
        <v>25</v>
      </c>
      <c r="J3513" s="42">
        <f>IF(VENTAS[[#This Row],[Nombre del Gestor]]&gt;1,VENTAS[[#This Row],[Precio Venta]]*10%,0)</f>
        <v>2.5</v>
      </c>
      <c r="K3513" s="42">
        <f>IFERROR(VLOOKUP(VENTAS[[#This Row],[Código del producto Vendido]],STOCK[],13,FALSE),VENTAS[[#This Row],[Precio Venta]]*0.6)-VENTAS[[#This Row],[Comisión Unitaria 10%]]</f>
        <v>14</v>
      </c>
      <c r="L3513" s="42">
        <f>VENTAS[[#This Row],[Cantidad]]*(VENTAS[[#This Row],[Precio Venta]]-VENTAS[[#This Row],[Costo Unitario SIN Comision]]-VENTAS[[#This Row],[Comisión Unitaria 10%]]-0.01*VENTAS[[#This Row],[Precio Venta]])</f>
        <v>8.25</v>
      </c>
      <c r="M3513" s="46" t="s">
        <v>29526</v>
      </c>
      <c r="N3513" s="47" t="s">
        <v>29534</v>
      </c>
    </row>
    <row r="3514" ht="17" customHeight="1" spans="1:14">
      <c r="A3514" s="38">
        <v>45902.5354282407</v>
      </c>
      <c r="B3514" s="39" t="s">
        <v>29526</v>
      </c>
      <c r="C3514" s="39" t="s">
        <v>29526</v>
      </c>
      <c r="D3514" s="39" t="s">
        <v>29526</v>
      </c>
      <c r="E3514" s="39" t="s">
        <v>20954</v>
      </c>
      <c r="F3514" s="41" t="s">
        <v>20877</v>
      </c>
      <c r="G3514" s="39">
        <v>1</v>
      </c>
      <c r="H3514" s="42">
        <v>30</v>
      </c>
      <c r="I3514" s="44">
        <f>VENTAS[[#This Row],[Cantidad]]*VENTAS[[#This Row],[Precio Venta]]</f>
        <v>30</v>
      </c>
      <c r="J3514" s="42">
        <f>IF(VENTAS[[#This Row],[Nombre del Gestor]]&gt;1,VENTAS[[#This Row],[Precio Venta]]*10%,0)</f>
        <v>3</v>
      </c>
      <c r="K3514" s="42">
        <f>IFERROR(VLOOKUP(VENTAS[[#This Row],[Código del producto Vendido]],STOCK[],13,FALSE),VENTAS[[#This Row],[Precio Venta]]*0.6)-VENTAS[[#This Row],[Comisión Unitaria 10%]]</f>
        <v>14.96</v>
      </c>
      <c r="L3514" s="42">
        <f>VENTAS[[#This Row],[Cantidad]]*(VENTAS[[#This Row],[Precio Venta]]-VENTAS[[#This Row],[Costo Unitario SIN Comision]]-VENTAS[[#This Row],[Comisión Unitaria 10%]]-0.01*VENTAS[[#This Row],[Precio Venta]])</f>
        <v>11.74</v>
      </c>
      <c r="M3514" s="46" t="s">
        <v>29526</v>
      </c>
      <c r="N3514" s="47" t="s">
        <v>29535</v>
      </c>
    </row>
    <row r="3515" ht="34" customHeight="1" spans="1:14">
      <c r="A3515" s="38">
        <v>45902.5354282407</v>
      </c>
      <c r="B3515" s="39" t="s">
        <v>29526</v>
      </c>
      <c r="C3515" s="39" t="s">
        <v>29526</v>
      </c>
      <c r="D3515" s="39" t="s">
        <v>29526</v>
      </c>
      <c r="E3515" s="39" t="s">
        <v>21465</v>
      </c>
      <c r="F3515" s="41" t="s">
        <v>21466</v>
      </c>
      <c r="G3515" s="39">
        <v>1</v>
      </c>
      <c r="H3515" s="42">
        <v>25</v>
      </c>
      <c r="I3515" s="44">
        <f>VENTAS[[#This Row],[Cantidad]]*VENTAS[[#This Row],[Precio Venta]]</f>
        <v>25</v>
      </c>
      <c r="J3515" s="42">
        <f>IF(VENTAS[[#This Row],[Nombre del Gestor]]&gt;1,VENTAS[[#This Row],[Precio Venta]]*10%,0)</f>
        <v>2.5</v>
      </c>
      <c r="K3515" s="42">
        <f>IFERROR(VLOOKUP(VENTAS[[#This Row],[Código del producto Vendido]],STOCK[],13,FALSE),VENTAS[[#This Row],[Precio Venta]]*0.6)-VENTAS[[#This Row],[Comisión Unitaria 10%]]</f>
        <v>10.95</v>
      </c>
      <c r="L3515" s="42">
        <f>VENTAS[[#This Row],[Cantidad]]*(VENTAS[[#This Row],[Precio Venta]]-VENTAS[[#This Row],[Costo Unitario SIN Comision]]-VENTAS[[#This Row],[Comisión Unitaria 10%]]-0.01*VENTAS[[#This Row],[Precio Venta]])</f>
        <v>11.3</v>
      </c>
      <c r="M3515" s="46" t="s">
        <v>29526</v>
      </c>
      <c r="N3515" s="47" t="s">
        <v>29536</v>
      </c>
    </row>
    <row r="3516" ht="17" customHeight="1" spans="1:14">
      <c r="A3516" s="38">
        <v>45902.5354282407</v>
      </c>
      <c r="B3516" s="39" t="s">
        <v>29526</v>
      </c>
      <c r="C3516" s="39" t="s">
        <v>29526</v>
      </c>
      <c r="D3516" s="39" t="s">
        <v>29526</v>
      </c>
      <c r="E3516" s="39" t="s">
        <v>21127</v>
      </c>
      <c r="F3516" s="41" t="s">
        <v>21126</v>
      </c>
      <c r="G3516" s="39">
        <v>1</v>
      </c>
      <c r="H3516" s="42">
        <v>30</v>
      </c>
      <c r="I3516" s="44">
        <f>VENTAS[[#This Row],[Cantidad]]*VENTAS[[#This Row],[Precio Venta]]</f>
        <v>30</v>
      </c>
      <c r="J3516" s="42">
        <f>IF(VENTAS[[#This Row],[Nombre del Gestor]]&gt;1,VENTAS[[#This Row],[Precio Venta]]*10%,0)</f>
        <v>3</v>
      </c>
      <c r="K3516" s="42">
        <f>IFERROR(VLOOKUP(VENTAS[[#This Row],[Código del producto Vendido]],STOCK[],13,FALSE),VENTAS[[#This Row],[Precio Venta]]*0.6)-VENTAS[[#This Row],[Comisión Unitaria 10%]]</f>
        <v>12</v>
      </c>
      <c r="L3516" s="42">
        <f>VENTAS[[#This Row],[Cantidad]]*(VENTAS[[#This Row],[Precio Venta]]-VENTAS[[#This Row],[Costo Unitario SIN Comision]]-VENTAS[[#This Row],[Comisión Unitaria 10%]]-0.01*VENTAS[[#This Row],[Precio Venta]])</f>
        <v>14.7</v>
      </c>
      <c r="M3516" s="46" t="s">
        <v>29526</v>
      </c>
      <c r="N3516" s="47" t="s">
        <v>29537</v>
      </c>
    </row>
    <row r="3517" ht="34" customHeight="1" spans="1:14">
      <c r="A3517" s="38">
        <v>45902.6595601852</v>
      </c>
      <c r="B3517" s="39" t="s">
        <v>29526</v>
      </c>
      <c r="C3517" s="39" t="s">
        <v>29526</v>
      </c>
      <c r="D3517" s="39" t="s">
        <v>24029</v>
      </c>
      <c r="E3517" s="39" t="s">
        <v>20781</v>
      </c>
      <c r="F3517" s="41" t="s">
        <v>20779</v>
      </c>
      <c r="G3517" s="39">
        <v>1</v>
      </c>
      <c r="H3517" s="42">
        <v>30</v>
      </c>
      <c r="I3517" s="44">
        <f>VENTAS[[#This Row],[Cantidad]]*VENTAS[[#This Row],[Precio Venta]]</f>
        <v>30</v>
      </c>
      <c r="J3517" s="42">
        <f>IF(VENTAS[[#This Row],[Nombre del Gestor]]&gt;1,VENTAS[[#This Row],[Precio Venta]]*10%,0)</f>
        <v>3</v>
      </c>
      <c r="K3517" s="42">
        <f>IFERROR(VLOOKUP(VENTAS[[#This Row],[Código del producto Vendido]],STOCK[],13,FALSE),VENTAS[[#This Row],[Precio Venta]]*0.6)-VENTAS[[#This Row],[Comisión Unitaria 10%]]</f>
        <v>17.95</v>
      </c>
      <c r="L3517" s="42">
        <f>VENTAS[[#This Row],[Cantidad]]*(VENTAS[[#This Row],[Precio Venta]]-VENTAS[[#This Row],[Costo Unitario SIN Comision]]-VENTAS[[#This Row],[Comisión Unitaria 10%]]-0.01*VENTAS[[#This Row],[Precio Venta]])</f>
        <v>8.75</v>
      </c>
      <c r="M3517" s="46" t="s">
        <v>29526</v>
      </c>
      <c r="N3517" s="47" t="s">
        <v>29538</v>
      </c>
    </row>
    <row r="3518" ht="34" customHeight="1" spans="1:14">
      <c r="A3518" s="38">
        <v>45902.6759837963</v>
      </c>
      <c r="B3518" s="39" t="s">
        <v>29526</v>
      </c>
      <c r="C3518" s="39" t="s">
        <v>29526</v>
      </c>
      <c r="D3518" s="39" t="s">
        <v>29526</v>
      </c>
      <c r="E3518" s="39" t="s">
        <v>21308</v>
      </c>
      <c r="F3518" s="41" t="s">
        <v>21309</v>
      </c>
      <c r="G3518" s="39">
        <v>1</v>
      </c>
      <c r="H3518" s="42">
        <v>35</v>
      </c>
      <c r="I3518" s="44">
        <f>VENTAS[[#This Row],[Cantidad]]*VENTAS[[#This Row],[Precio Venta]]</f>
        <v>35</v>
      </c>
      <c r="J3518" s="42">
        <f>IF(VENTAS[[#This Row],[Nombre del Gestor]]&gt;1,VENTAS[[#This Row],[Precio Venta]]*10%,0)</f>
        <v>3.5</v>
      </c>
      <c r="K3518" s="42">
        <f>IFERROR(VLOOKUP(VENTAS[[#This Row],[Código del producto Vendido]],STOCK[],13,FALSE),VENTAS[[#This Row],[Precio Venta]]*0.6)-VENTAS[[#This Row],[Comisión Unitaria 10%]]</f>
        <v>22</v>
      </c>
      <c r="L3518" s="42">
        <f>VENTAS[[#This Row],[Cantidad]]*(VENTAS[[#This Row],[Precio Venta]]-VENTAS[[#This Row],[Costo Unitario SIN Comision]]-VENTAS[[#This Row],[Comisión Unitaria 10%]]-0.01*VENTAS[[#This Row],[Precio Venta]])</f>
        <v>9.15</v>
      </c>
      <c r="M3518" s="46" t="s">
        <v>29526</v>
      </c>
      <c r="N3518" s="47" t="s">
        <v>29539</v>
      </c>
    </row>
    <row r="3519" ht="17" customHeight="1" spans="1:14">
      <c r="A3519" s="38">
        <v>45902.7498148148</v>
      </c>
      <c r="B3519" s="39" t="s">
        <v>29526</v>
      </c>
      <c r="C3519" s="39" t="s">
        <v>29526</v>
      </c>
      <c r="D3519" s="39" t="s">
        <v>25960</v>
      </c>
      <c r="E3519" s="39" t="s">
        <v>19801</v>
      </c>
      <c r="F3519" s="41" t="s">
        <v>28770</v>
      </c>
      <c r="G3519" s="39">
        <v>1</v>
      </c>
      <c r="H3519" s="42">
        <v>18</v>
      </c>
      <c r="I3519" s="44">
        <f>VENTAS[[#This Row],[Cantidad]]*VENTAS[[#This Row],[Precio Venta]]</f>
        <v>18</v>
      </c>
      <c r="J3519" s="42">
        <f>IF(VENTAS[[#This Row],[Nombre del Gestor]]&gt;1,VENTAS[[#This Row],[Precio Venta]]*10%,0)</f>
        <v>1.8</v>
      </c>
      <c r="K3519" s="42">
        <f>IFERROR(VLOOKUP(VENTAS[[#This Row],[Código del producto Vendido]],STOCK[],13,FALSE),VENTAS[[#This Row],[Precio Venta]]*0.6)-VENTAS[[#This Row],[Comisión Unitaria 10%]]</f>
        <v>6</v>
      </c>
      <c r="L3519" s="42">
        <f>VENTAS[[#This Row],[Cantidad]]*(VENTAS[[#This Row],[Precio Venta]]-VENTAS[[#This Row],[Costo Unitario SIN Comision]]-VENTAS[[#This Row],[Comisión Unitaria 10%]]-0.01*VENTAS[[#This Row],[Precio Venta]])</f>
        <v>10.02</v>
      </c>
      <c r="M3519" s="46" t="s">
        <v>29526</v>
      </c>
      <c r="N3519" s="47" t="s">
        <v>29540</v>
      </c>
    </row>
    <row r="3520" ht="34" customHeight="1" spans="1:14">
      <c r="A3520" s="38">
        <v>45902.7498148148</v>
      </c>
      <c r="B3520" s="39" t="s">
        <v>29526</v>
      </c>
      <c r="C3520" s="39" t="s">
        <v>29526</v>
      </c>
      <c r="D3520" s="39" t="s">
        <v>25960</v>
      </c>
      <c r="E3520" s="39" t="s">
        <v>18793</v>
      </c>
      <c r="F3520" s="41" t="s">
        <v>26142</v>
      </c>
      <c r="G3520" s="39">
        <v>1</v>
      </c>
      <c r="H3520" s="42">
        <v>50</v>
      </c>
      <c r="I3520" s="44">
        <f>VENTAS[[#This Row],[Cantidad]]*VENTAS[[#This Row],[Precio Venta]]</f>
        <v>50</v>
      </c>
      <c r="J3520" s="42">
        <f>IF(VENTAS[[#This Row],[Nombre del Gestor]]&gt;1,VENTAS[[#This Row],[Precio Venta]]*10%,0)</f>
        <v>5</v>
      </c>
      <c r="K3520" s="42">
        <f>IFERROR(VLOOKUP(VENTAS[[#This Row],[Código del producto Vendido]],STOCK[],13,FALSE),VENTAS[[#This Row],[Precio Venta]]*0.6)-VENTAS[[#This Row],[Comisión Unitaria 10%]]</f>
        <v>24.5</v>
      </c>
      <c r="L3520" s="42">
        <f>VENTAS[[#This Row],[Cantidad]]*(VENTAS[[#This Row],[Precio Venta]]-VENTAS[[#This Row],[Costo Unitario SIN Comision]]-VENTAS[[#This Row],[Comisión Unitaria 10%]]-0.01*VENTAS[[#This Row],[Precio Venta]])</f>
        <v>20</v>
      </c>
      <c r="M3520" s="46" t="s">
        <v>29526</v>
      </c>
      <c r="N3520" s="47" t="s">
        <v>29541</v>
      </c>
    </row>
    <row r="3521" ht="17" customHeight="1" spans="1:14">
      <c r="A3521" s="38">
        <v>45902.7498148148</v>
      </c>
      <c r="B3521" s="39" t="s">
        <v>29526</v>
      </c>
      <c r="C3521" s="39" t="s">
        <v>29526</v>
      </c>
      <c r="D3521" s="39" t="s">
        <v>25960</v>
      </c>
      <c r="E3521" s="39" t="s">
        <v>29542</v>
      </c>
      <c r="F3521" s="41" t="s">
        <v>29543</v>
      </c>
      <c r="G3521" s="39">
        <v>1</v>
      </c>
      <c r="H3521" s="42">
        <v>18</v>
      </c>
      <c r="I3521" s="44">
        <f>VENTAS[[#This Row],[Cantidad]]*VENTAS[[#This Row],[Precio Venta]]</f>
        <v>18</v>
      </c>
      <c r="J3521" s="42">
        <f>IF(VENTAS[[#This Row],[Nombre del Gestor]]&gt;1,VENTAS[[#This Row],[Precio Venta]]*10%,0)</f>
        <v>1.8</v>
      </c>
      <c r="K3521" s="42">
        <f>IFERROR(VLOOKUP(VENTAS[[#This Row],[Código del producto Vendido]],STOCK[],13,FALSE),VENTAS[[#This Row],[Precio Venta]]*0.6)-VENTAS[[#This Row],[Comisión Unitaria 10%]]</f>
        <v>14</v>
      </c>
      <c r="L3521" s="42">
        <f>VENTAS[[#This Row],[Cantidad]]*(VENTAS[[#This Row],[Precio Venta]]-VENTAS[[#This Row],[Costo Unitario SIN Comision]]-VENTAS[[#This Row],[Comisión Unitaria 10%]]-0.01*VENTAS[[#This Row],[Precio Venta]])</f>
        <v>2.02</v>
      </c>
      <c r="M3521" s="46" t="s">
        <v>29526</v>
      </c>
      <c r="N3521" s="47" t="s">
        <v>29544</v>
      </c>
    </row>
    <row r="3522" ht="34" customHeight="1" spans="1:14">
      <c r="A3522" s="38">
        <v>45902.7498148148</v>
      </c>
      <c r="B3522" s="39" t="s">
        <v>29526</v>
      </c>
      <c r="C3522" s="39" t="s">
        <v>29526</v>
      </c>
      <c r="D3522" s="39" t="s">
        <v>25960</v>
      </c>
      <c r="E3522" s="39" t="s">
        <v>21167</v>
      </c>
      <c r="F3522" s="41" t="s">
        <v>21168</v>
      </c>
      <c r="G3522" s="39">
        <v>1</v>
      </c>
      <c r="H3522" s="42">
        <v>35</v>
      </c>
      <c r="I3522" s="44">
        <f>VENTAS[[#This Row],[Cantidad]]*VENTAS[[#This Row],[Precio Venta]]</f>
        <v>35</v>
      </c>
      <c r="J3522" s="42">
        <f>IF(VENTAS[[#This Row],[Nombre del Gestor]]&gt;1,VENTAS[[#This Row],[Precio Venta]]*10%,0)</f>
        <v>3.5</v>
      </c>
      <c r="K3522" s="42">
        <f>IFERROR(VLOOKUP(VENTAS[[#This Row],[Código del producto Vendido]],STOCK[],13,FALSE),VENTAS[[#This Row],[Precio Venta]]*0.6)-VENTAS[[#This Row],[Comisión Unitaria 10%]]</f>
        <v>12</v>
      </c>
      <c r="L3522" s="42">
        <f>VENTAS[[#This Row],[Cantidad]]*(VENTAS[[#This Row],[Precio Venta]]-VENTAS[[#This Row],[Costo Unitario SIN Comision]]-VENTAS[[#This Row],[Comisión Unitaria 10%]]-0.01*VENTAS[[#This Row],[Precio Venta]])</f>
        <v>19.15</v>
      </c>
      <c r="M3522" s="46" t="s">
        <v>29526</v>
      </c>
      <c r="N3522" s="47" t="s">
        <v>29545</v>
      </c>
    </row>
    <row r="3523" ht="34" customHeight="1" spans="1:14">
      <c r="A3523" s="38">
        <v>45903.4218171296</v>
      </c>
      <c r="B3523" s="39" t="s">
        <v>29526</v>
      </c>
      <c r="C3523" s="39" t="s">
        <v>29526</v>
      </c>
      <c r="D3523" s="39" t="s">
        <v>29526</v>
      </c>
      <c r="E3523" s="39" t="s">
        <v>21281</v>
      </c>
      <c r="F3523" s="41" t="s">
        <v>21282</v>
      </c>
      <c r="G3523" s="39">
        <v>1</v>
      </c>
      <c r="H3523" s="42">
        <v>60</v>
      </c>
      <c r="I3523" s="44">
        <f>VENTAS[[#This Row],[Cantidad]]*VENTAS[[#This Row],[Precio Venta]]</f>
        <v>60</v>
      </c>
      <c r="J3523" s="42">
        <f>IF(VENTAS[[#This Row],[Nombre del Gestor]]&gt;1,VENTAS[[#This Row],[Precio Venta]]*10%,0)</f>
        <v>6</v>
      </c>
      <c r="K3523" s="42">
        <f>IFERROR(VLOOKUP(VENTAS[[#This Row],[Código del producto Vendido]],STOCK[],13,FALSE),VENTAS[[#This Row],[Precio Venta]]*0.6)-VENTAS[[#This Row],[Comisión Unitaria 10%]]</f>
        <v>47</v>
      </c>
      <c r="L3523" s="42">
        <f>VENTAS[[#This Row],[Cantidad]]*(VENTAS[[#This Row],[Precio Venta]]-VENTAS[[#This Row],[Costo Unitario SIN Comision]]-VENTAS[[#This Row],[Comisión Unitaria 10%]]-0.01*VENTAS[[#This Row],[Precio Venta]])</f>
        <v>6.4</v>
      </c>
      <c r="M3523" s="46" t="s">
        <v>29526</v>
      </c>
      <c r="N3523" s="47" t="s">
        <v>29546</v>
      </c>
    </row>
    <row r="3524" ht="17" customHeight="1" spans="1:14">
      <c r="A3524" s="38">
        <v>45903.4786342593</v>
      </c>
      <c r="B3524" s="39" t="s">
        <v>29526</v>
      </c>
      <c r="C3524" s="39" t="s">
        <v>29526</v>
      </c>
      <c r="D3524" s="39" t="s">
        <v>29526</v>
      </c>
      <c r="E3524" s="39" t="s">
        <v>29547</v>
      </c>
      <c r="F3524" s="41" t="s">
        <v>21495</v>
      </c>
      <c r="G3524" s="39">
        <v>1</v>
      </c>
      <c r="H3524" s="42">
        <v>40</v>
      </c>
      <c r="I3524" s="44">
        <f>VENTAS[[#This Row],[Cantidad]]*VENTAS[[#This Row],[Precio Venta]]</f>
        <v>40</v>
      </c>
      <c r="J3524" s="42">
        <f>IF(VENTAS[[#This Row],[Nombre del Gestor]]&gt;1,VENTAS[[#This Row],[Precio Venta]]*10%,0)</f>
        <v>4</v>
      </c>
      <c r="K3524" s="42">
        <f>IFERROR(VLOOKUP(VENTAS[[#This Row],[Código del producto Vendido]],STOCK[],13,FALSE),VENTAS[[#This Row],[Precio Venta]]*0.6)-VENTAS[[#This Row],[Comisión Unitaria 10%]]</f>
        <v>30</v>
      </c>
      <c r="L3524" s="42">
        <f>VENTAS[[#This Row],[Cantidad]]*(VENTAS[[#This Row],[Precio Venta]]-VENTAS[[#This Row],[Costo Unitario SIN Comision]]-VENTAS[[#This Row],[Comisión Unitaria 10%]]-0.01*VENTAS[[#This Row],[Precio Venta]])</f>
        <v>5.6</v>
      </c>
      <c r="M3524" s="46" t="s">
        <v>29526</v>
      </c>
      <c r="N3524" s="47" t="s">
        <v>29548</v>
      </c>
    </row>
    <row r="3525" ht="34" customHeight="1" spans="1:14">
      <c r="A3525" s="38">
        <v>45903.4786342593</v>
      </c>
      <c r="B3525" s="39" t="s">
        <v>29526</v>
      </c>
      <c r="C3525" s="39" t="s">
        <v>29526</v>
      </c>
      <c r="D3525" s="39" t="s">
        <v>29526</v>
      </c>
      <c r="E3525" s="39" t="s">
        <v>29502</v>
      </c>
      <c r="F3525" s="41" t="s">
        <v>20897</v>
      </c>
      <c r="G3525" s="39">
        <v>1</v>
      </c>
      <c r="H3525" s="42">
        <v>30</v>
      </c>
      <c r="I3525" s="44">
        <f>VENTAS[[#This Row],[Cantidad]]*VENTAS[[#This Row],[Precio Venta]]</f>
        <v>30</v>
      </c>
      <c r="J3525" s="42">
        <f>IF(VENTAS[[#This Row],[Nombre del Gestor]]&gt;1,VENTAS[[#This Row],[Precio Venta]]*10%,0)</f>
        <v>3</v>
      </c>
      <c r="K3525" s="42">
        <f>IFERROR(VLOOKUP(VENTAS[[#This Row],[Código del producto Vendido]],STOCK[],13,FALSE),VENTAS[[#This Row],[Precio Venta]]*0.6)-VENTAS[[#This Row],[Comisión Unitaria 10%]]</f>
        <v>13.96</v>
      </c>
      <c r="L3525" s="42">
        <f>VENTAS[[#This Row],[Cantidad]]*(VENTAS[[#This Row],[Precio Venta]]-VENTAS[[#This Row],[Costo Unitario SIN Comision]]-VENTAS[[#This Row],[Comisión Unitaria 10%]]-0.01*VENTAS[[#This Row],[Precio Venta]])</f>
        <v>12.74</v>
      </c>
      <c r="M3525" s="46" t="s">
        <v>29526</v>
      </c>
      <c r="N3525" s="47" t="s">
        <v>29549</v>
      </c>
    </row>
    <row r="3526" ht="17" customHeight="1" spans="1:14">
      <c r="A3526" s="38">
        <v>45903.4786342593</v>
      </c>
      <c r="B3526" s="39" t="s">
        <v>29526</v>
      </c>
      <c r="C3526" s="39" t="s">
        <v>29526</v>
      </c>
      <c r="D3526" s="39" t="s">
        <v>29526</v>
      </c>
      <c r="E3526" s="39" t="s">
        <v>29550</v>
      </c>
      <c r="F3526" s="41" t="s">
        <v>20998</v>
      </c>
      <c r="G3526" s="39">
        <v>1</v>
      </c>
      <c r="H3526" s="42">
        <v>35</v>
      </c>
      <c r="I3526" s="44">
        <f>VENTAS[[#This Row],[Cantidad]]*VENTAS[[#This Row],[Precio Venta]]</f>
        <v>35</v>
      </c>
      <c r="J3526" s="42">
        <f>IF(VENTAS[[#This Row],[Nombre del Gestor]]&gt;1,VENTAS[[#This Row],[Precio Venta]]*10%,0)</f>
        <v>3.5</v>
      </c>
      <c r="K3526" s="42">
        <f>IFERROR(VLOOKUP(VENTAS[[#This Row],[Código del producto Vendido]],STOCK[],13,FALSE),VENTAS[[#This Row],[Precio Venta]]*0.6)-VENTAS[[#This Row],[Comisión Unitaria 10%]]</f>
        <v>24.99</v>
      </c>
      <c r="L3526" s="42">
        <f>VENTAS[[#This Row],[Cantidad]]*(VENTAS[[#This Row],[Precio Venta]]-VENTAS[[#This Row],[Costo Unitario SIN Comision]]-VENTAS[[#This Row],[Comisión Unitaria 10%]]-0.01*VENTAS[[#This Row],[Precio Venta]])</f>
        <v>6.16</v>
      </c>
      <c r="M3526" s="46" t="s">
        <v>29526</v>
      </c>
      <c r="N3526" s="47" t="s">
        <v>29551</v>
      </c>
    </row>
    <row r="3527" ht="34" customHeight="1" spans="1:14">
      <c r="A3527" s="38">
        <v>45903.5531018519</v>
      </c>
      <c r="B3527" s="39" t="s">
        <v>29526</v>
      </c>
      <c r="C3527" s="39" t="s">
        <v>29526</v>
      </c>
      <c r="D3527" s="39" t="s">
        <v>25960</v>
      </c>
      <c r="E3527" s="39" t="s">
        <v>20762</v>
      </c>
      <c r="F3527" s="41" t="s">
        <v>20763</v>
      </c>
      <c r="G3527" s="39">
        <v>1</v>
      </c>
      <c r="H3527" s="42">
        <v>50</v>
      </c>
      <c r="I3527" s="44">
        <f>VENTAS[[#This Row],[Cantidad]]*VENTAS[[#This Row],[Precio Venta]]</f>
        <v>50</v>
      </c>
      <c r="J3527" s="42">
        <f>IF(VENTAS[[#This Row],[Nombre del Gestor]]&gt;1,VENTAS[[#This Row],[Precio Venta]]*10%,0)</f>
        <v>5</v>
      </c>
      <c r="K3527" s="42">
        <f>IFERROR(VLOOKUP(VENTAS[[#This Row],[Código del producto Vendido]],STOCK[],13,FALSE),VENTAS[[#This Row],[Precio Venta]]*0.6)-VENTAS[[#This Row],[Comisión Unitaria 10%]]</f>
        <v>20.99</v>
      </c>
      <c r="L3527" s="42">
        <f>VENTAS[[#This Row],[Cantidad]]*(VENTAS[[#This Row],[Precio Venta]]-VENTAS[[#This Row],[Costo Unitario SIN Comision]]-VENTAS[[#This Row],[Comisión Unitaria 10%]]-0.01*VENTAS[[#This Row],[Precio Venta]])</f>
        <v>23.51</v>
      </c>
      <c r="M3527" s="46" t="s">
        <v>29526</v>
      </c>
      <c r="N3527" s="47" t="s">
        <v>29552</v>
      </c>
    </row>
    <row r="3528" ht="34" customHeight="1" spans="1:14">
      <c r="A3528" s="38">
        <v>45903.5531018519</v>
      </c>
      <c r="B3528" s="39" t="s">
        <v>29526</v>
      </c>
      <c r="C3528" s="39" t="s">
        <v>29526</v>
      </c>
      <c r="D3528" s="39" t="s">
        <v>25960</v>
      </c>
      <c r="E3528" s="39" t="s">
        <v>21488</v>
      </c>
      <c r="F3528" s="41" t="s">
        <v>21489</v>
      </c>
      <c r="G3528" s="39">
        <v>1</v>
      </c>
      <c r="H3528" s="42">
        <v>45</v>
      </c>
      <c r="I3528" s="44">
        <f>VENTAS[[#This Row],[Cantidad]]*VENTAS[[#This Row],[Precio Venta]]</f>
        <v>45</v>
      </c>
      <c r="J3528" s="42">
        <f>IF(VENTAS[[#This Row],[Nombre del Gestor]]&gt;1,VENTAS[[#This Row],[Precio Venta]]*10%,0)</f>
        <v>4.5</v>
      </c>
      <c r="K3528" s="42">
        <f>IFERROR(VLOOKUP(VENTAS[[#This Row],[Código del producto Vendido]],STOCK[],13,FALSE),VENTAS[[#This Row],[Precio Venta]]*0.6)-VENTAS[[#This Row],[Comisión Unitaria 10%]]</f>
        <v>30</v>
      </c>
      <c r="L3528" s="42">
        <f>VENTAS[[#This Row],[Cantidad]]*(VENTAS[[#This Row],[Precio Venta]]-VENTAS[[#This Row],[Costo Unitario SIN Comision]]-VENTAS[[#This Row],[Comisión Unitaria 10%]]-0.01*VENTAS[[#This Row],[Precio Venta]])</f>
        <v>10.05</v>
      </c>
      <c r="M3528" s="46" t="s">
        <v>29526</v>
      </c>
      <c r="N3528" s="47" t="s">
        <v>29553</v>
      </c>
    </row>
    <row r="3529" ht="17" customHeight="1" spans="1:14">
      <c r="A3529" s="38">
        <v>45903.6161574074</v>
      </c>
      <c r="B3529" s="39" t="s">
        <v>29526</v>
      </c>
      <c r="C3529" s="39" t="s">
        <v>29526</v>
      </c>
      <c r="D3529" s="39" t="s">
        <v>29526</v>
      </c>
      <c r="E3529" s="39" t="s">
        <v>19529</v>
      </c>
      <c r="F3529" s="41" t="s">
        <v>27827</v>
      </c>
      <c r="G3529" s="39">
        <v>1</v>
      </c>
      <c r="H3529" s="42">
        <v>35</v>
      </c>
      <c r="I3529" s="44">
        <f>VENTAS[[#This Row],[Cantidad]]*VENTAS[[#This Row],[Precio Venta]]</f>
        <v>35</v>
      </c>
      <c r="J3529" s="42">
        <f>IF(VENTAS[[#This Row],[Nombre del Gestor]]&gt;1,VENTAS[[#This Row],[Precio Venta]]*10%,0)</f>
        <v>3.5</v>
      </c>
      <c r="K3529" s="42">
        <f>IFERROR(VLOOKUP(VENTAS[[#This Row],[Código del producto Vendido]],STOCK[],13,FALSE),VENTAS[[#This Row],[Precio Venta]]*0.6)-VENTAS[[#This Row],[Comisión Unitaria 10%]]</f>
        <v>12</v>
      </c>
      <c r="L3529" s="42">
        <f>VENTAS[[#This Row],[Cantidad]]*(VENTAS[[#This Row],[Precio Venta]]-VENTAS[[#This Row],[Costo Unitario SIN Comision]]-VENTAS[[#This Row],[Comisión Unitaria 10%]]-0.01*VENTAS[[#This Row],[Precio Venta]])</f>
        <v>19.15</v>
      </c>
      <c r="M3529" s="46" t="s">
        <v>29526</v>
      </c>
      <c r="N3529" s="47" t="s">
        <v>29554</v>
      </c>
    </row>
    <row r="3530" ht="34" customHeight="1" spans="1:14">
      <c r="A3530" s="38">
        <v>45903.6161574074</v>
      </c>
      <c r="B3530" s="39" t="s">
        <v>29526</v>
      </c>
      <c r="C3530" s="39" t="s">
        <v>29526</v>
      </c>
      <c r="D3530" s="39" t="s">
        <v>29526</v>
      </c>
      <c r="E3530" s="39" t="s">
        <v>29555</v>
      </c>
      <c r="F3530" s="41" t="s">
        <v>29556</v>
      </c>
      <c r="G3530" s="39">
        <v>1</v>
      </c>
      <c r="H3530" s="42">
        <v>35</v>
      </c>
      <c r="I3530" s="44">
        <f>VENTAS[[#This Row],[Cantidad]]*VENTAS[[#This Row],[Precio Venta]]</f>
        <v>35</v>
      </c>
      <c r="J3530" s="42">
        <f>IF(VENTAS[[#This Row],[Nombre del Gestor]]&gt;1,VENTAS[[#This Row],[Precio Venta]]*10%,0)</f>
        <v>3.5</v>
      </c>
      <c r="K3530" s="42">
        <f>IFERROR(VLOOKUP(VENTAS[[#This Row],[Código del producto Vendido]],STOCK[],13,FALSE),VENTAS[[#This Row],[Precio Venta]]*0.6)-VENTAS[[#This Row],[Comisión Unitaria 10%]]</f>
        <v>17.5</v>
      </c>
      <c r="L3530" s="42">
        <f>VENTAS[[#This Row],[Cantidad]]*(VENTAS[[#This Row],[Precio Venta]]-VENTAS[[#This Row],[Costo Unitario SIN Comision]]-VENTAS[[#This Row],[Comisión Unitaria 10%]]-0.01*VENTAS[[#This Row],[Precio Venta]])</f>
        <v>13.65</v>
      </c>
      <c r="M3530" s="46" t="s">
        <v>29526</v>
      </c>
      <c r="N3530" s="47" t="s">
        <v>29557</v>
      </c>
    </row>
    <row r="3531" ht="17" customHeight="1" spans="1:14">
      <c r="A3531" s="38">
        <v>45903.6161574074</v>
      </c>
      <c r="B3531" s="39" t="s">
        <v>29526</v>
      </c>
      <c r="C3531" s="39" t="s">
        <v>29526</v>
      </c>
      <c r="D3531" s="39" t="s">
        <v>29526</v>
      </c>
      <c r="E3531" s="39" t="s">
        <v>29558</v>
      </c>
      <c r="F3531" s="41" t="s">
        <v>17479</v>
      </c>
      <c r="G3531" s="39">
        <v>1</v>
      </c>
      <c r="H3531" s="42">
        <v>25</v>
      </c>
      <c r="I3531" s="44">
        <f>VENTAS[[#This Row],[Cantidad]]*VENTAS[[#This Row],[Precio Venta]]</f>
        <v>25</v>
      </c>
      <c r="J3531" s="42">
        <f>IF(VENTAS[[#This Row],[Nombre del Gestor]]&gt;1,VENTAS[[#This Row],[Precio Venta]]*10%,0)</f>
        <v>2.5</v>
      </c>
      <c r="K3531" s="42">
        <f>IFERROR(VLOOKUP(VENTAS[[#This Row],[Código del producto Vendido]],STOCK[],13,FALSE),VENTAS[[#This Row],[Precio Venta]]*0.6)-VENTAS[[#This Row],[Comisión Unitaria 10%]]</f>
        <v>12.5</v>
      </c>
      <c r="L3531" s="42">
        <f>VENTAS[[#This Row],[Cantidad]]*(VENTAS[[#This Row],[Precio Venta]]-VENTAS[[#This Row],[Costo Unitario SIN Comision]]-VENTAS[[#This Row],[Comisión Unitaria 10%]]-0.01*VENTAS[[#This Row],[Precio Venta]])</f>
        <v>9.75</v>
      </c>
      <c r="M3531" s="46" t="s">
        <v>29526</v>
      </c>
      <c r="N3531" s="47" t="s">
        <v>29559</v>
      </c>
    </row>
    <row r="3532" ht="34" customHeight="1" spans="1:14">
      <c r="A3532" s="38">
        <v>45903.6161574074</v>
      </c>
      <c r="B3532" s="39" t="s">
        <v>29526</v>
      </c>
      <c r="C3532" s="39" t="s">
        <v>29526</v>
      </c>
      <c r="D3532" s="39" t="s">
        <v>29526</v>
      </c>
      <c r="E3532" s="39" t="s">
        <v>20948</v>
      </c>
      <c r="F3532" s="41" t="s">
        <v>20947</v>
      </c>
      <c r="G3532" s="39">
        <v>1</v>
      </c>
      <c r="H3532" s="42">
        <v>35</v>
      </c>
      <c r="I3532" s="44">
        <f>VENTAS[[#This Row],[Cantidad]]*VENTAS[[#This Row],[Precio Venta]]</f>
        <v>35</v>
      </c>
      <c r="J3532" s="42">
        <f>IF(VENTAS[[#This Row],[Nombre del Gestor]]&gt;1,VENTAS[[#This Row],[Precio Venta]]*10%,0)</f>
        <v>3.5</v>
      </c>
      <c r="K3532" s="42">
        <f>IFERROR(VLOOKUP(VENTAS[[#This Row],[Código del producto Vendido]],STOCK[],13,FALSE),VENTAS[[#This Row],[Precio Venta]]*0.6)-VENTAS[[#This Row],[Comisión Unitaria 10%]]</f>
        <v>21.75</v>
      </c>
      <c r="L3532" s="42">
        <f>VENTAS[[#This Row],[Cantidad]]*(VENTAS[[#This Row],[Precio Venta]]-VENTAS[[#This Row],[Costo Unitario SIN Comision]]-VENTAS[[#This Row],[Comisión Unitaria 10%]]-0.01*VENTAS[[#This Row],[Precio Venta]])</f>
        <v>9.4</v>
      </c>
      <c r="M3532" s="46" t="s">
        <v>29526</v>
      </c>
      <c r="N3532" s="47" t="s">
        <v>29560</v>
      </c>
    </row>
    <row r="3533" ht="34" customHeight="1" spans="1:14">
      <c r="A3533" s="38">
        <v>45903.6161574074</v>
      </c>
      <c r="B3533" s="39" t="s">
        <v>29526</v>
      </c>
      <c r="C3533" s="39" t="s">
        <v>29526</v>
      </c>
      <c r="D3533" s="39" t="s">
        <v>29526</v>
      </c>
      <c r="E3533" s="39" t="s">
        <v>18935</v>
      </c>
      <c r="F3533" s="41" t="s">
        <v>29388</v>
      </c>
      <c r="G3533" s="39">
        <v>1</v>
      </c>
      <c r="H3533" s="42">
        <v>20</v>
      </c>
      <c r="I3533" s="44">
        <f>VENTAS[[#This Row],[Cantidad]]*VENTAS[[#This Row],[Precio Venta]]</f>
        <v>20</v>
      </c>
      <c r="J3533" s="42">
        <f>IF(VENTAS[[#This Row],[Nombre del Gestor]]&gt;1,VENTAS[[#This Row],[Precio Venta]]*10%,0)</f>
        <v>2</v>
      </c>
      <c r="K3533" s="42">
        <f>IFERROR(VLOOKUP(VENTAS[[#This Row],[Código del producto Vendido]],STOCK[],13,FALSE),VENTAS[[#This Row],[Precio Venta]]*0.6)-VENTAS[[#This Row],[Comisión Unitaria 10%]]</f>
        <v>12</v>
      </c>
      <c r="L3533" s="42">
        <f>VENTAS[[#This Row],[Cantidad]]*(VENTAS[[#This Row],[Precio Venta]]-VENTAS[[#This Row],[Costo Unitario SIN Comision]]-VENTAS[[#This Row],[Comisión Unitaria 10%]]-0.01*VENTAS[[#This Row],[Precio Venta]])</f>
        <v>5.8</v>
      </c>
      <c r="M3533" s="46" t="s">
        <v>29526</v>
      </c>
      <c r="N3533" s="47" t="s">
        <v>29561</v>
      </c>
    </row>
    <row r="3534" ht="17" customHeight="1" spans="1:14">
      <c r="A3534" s="38">
        <v>45903.6161574074</v>
      </c>
      <c r="B3534" s="39" t="s">
        <v>29526</v>
      </c>
      <c r="C3534" s="39" t="s">
        <v>29526</v>
      </c>
      <c r="D3534" s="39" t="s">
        <v>29526</v>
      </c>
      <c r="E3534" s="39" t="s">
        <v>19108</v>
      </c>
      <c r="F3534" s="41" t="s">
        <v>29562</v>
      </c>
      <c r="G3534" s="39">
        <v>1</v>
      </c>
      <c r="H3534" s="42">
        <v>25</v>
      </c>
      <c r="I3534" s="44">
        <f>VENTAS[[#This Row],[Cantidad]]*VENTAS[[#This Row],[Precio Venta]]</f>
        <v>25</v>
      </c>
      <c r="J3534" s="42">
        <f>IF(VENTAS[[#This Row],[Nombre del Gestor]]&gt;1,VENTAS[[#This Row],[Precio Venta]]*10%,0)</f>
        <v>2.5</v>
      </c>
      <c r="K3534" s="42">
        <f>IFERROR(VLOOKUP(VENTAS[[#This Row],[Código del producto Vendido]],STOCK[],13,FALSE),VENTAS[[#This Row],[Precio Venta]]*0.6)-VENTAS[[#This Row],[Comisión Unitaria 10%]]</f>
        <v>12</v>
      </c>
      <c r="L3534" s="42">
        <f>VENTAS[[#This Row],[Cantidad]]*(VENTAS[[#This Row],[Precio Venta]]-VENTAS[[#This Row],[Costo Unitario SIN Comision]]-VENTAS[[#This Row],[Comisión Unitaria 10%]]-0.01*VENTAS[[#This Row],[Precio Venta]])</f>
        <v>10.25</v>
      </c>
      <c r="M3534" s="46" t="s">
        <v>29526</v>
      </c>
      <c r="N3534" s="47" t="s">
        <v>29563</v>
      </c>
    </row>
    <row r="3535" ht="34" customHeight="1" spans="1:14">
      <c r="A3535" s="38">
        <v>45903.6161574074</v>
      </c>
      <c r="B3535" s="39" t="s">
        <v>29526</v>
      </c>
      <c r="C3535" s="39" t="s">
        <v>29526</v>
      </c>
      <c r="D3535" s="39" t="s">
        <v>29526</v>
      </c>
      <c r="E3535" s="39" t="s">
        <v>19982</v>
      </c>
      <c r="F3535" s="41" t="s">
        <v>29564</v>
      </c>
      <c r="G3535" s="39">
        <v>1</v>
      </c>
      <c r="H3535" s="42">
        <v>30</v>
      </c>
      <c r="I3535" s="44">
        <f>VENTAS[[#This Row],[Cantidad]]*VENTAS[[#This Row],[Precio Venta]]</f>
        <v>30</v>
      </c>
      <c r="J3535" s="42">
        <f>IF(VENTAS[[#This Row],[Nombre del Gestor]]&gt;1,VENTAS[[#This Row],[Precio Venta]]*10%,0)</f>
        <v>3</v>
      </c>
      <c r="K3535" s="42">
        <f>IFERROR(VLOOKUP(VENTAS[[#This Row],[Código del producto Vendido]],STOCK[],13,FALSE),VENTAS[[#This Row],[Precio Venta]]*0.6)-VENTAS[[#This Row],[Comisión Unitaria 10%]]</f>
        <v>12</v>
      </c>
      <c r="L3535" s="42">
        <f>VENTAS[[#This Row],[Cantidad]]*(VENTAS[[#This Row],[Precio Venta]]-VENTAS[[#This Row],[Costo Unitario SIN Comision]]-VENTAS[[#This Row],[Comisión Unitaria 10%]]-0.01*VENTAS[[#This Row],[Precio Venta]])</f>
        <v>14.7</v>
      </c>
      <c r="M3535" s="46" t="s">
        <v>29526</v>
      </c>
      <c r="N3535" s="47" t="s">
        <v>29565</v>
      </c>
    </row>
    <row r="3536" ht="17" customHeight="1" spans="1:14">
      <c r="A3536" s="38">
        <v>45903.7565277778</v>
      </c>
      <c r="B3536" s="39" t="s">
        <v>29526</v>
      </c>
      <c r="C3536" s="39" t="s">
        <v>29526</v>
      </c>
      <c r="D3536" s="39" t="s">
        <v>29526</v>
      </c>
      <c r="E3536" s="39" t="s">
        <v>21177</v>
      </c>
      <c r="F3536" s="41" t="s">
        <v>21178</v>
      </c>
      <c r="G3536" s="39">
        <v>1</v>
      </c>
      <c r="H3536" s="42">
        <v>30</v>
      </c>
      <c r="I3536" s="44">
        <f>VENTAS[[#This Row],[Cantidad]]*VENTAS[[#This Row],[Precio Venta]]</f>
        <v>30</v>
      </c>
      <c r="J3536" s="42">
        <f>IF(VENTAS[[#This Row],[Nombre del Gestor]]&gt;1,VENTAS[[#This Row],[Precio Venta]]*10%,0)</f>
        <v>3</v>
      </c>
      <c r="K3536" s="42">
        <f>IFERROR(VLOOKUP(VENTAS[[#This Row],[Código del producto Vendido]],STOCK[],13,FALSE),VENTAS[[#This Row],[Precio Venta]]*0.6)-VENTAS[[#This Row],[Comisión Unitaria 10%]]</f>
        <v>12</v>
      </c>
      <c r="L3536" s="42">
        <f>VENTAS[[#This Row],[Cantidad]]*(VENTAS[[#This Row],[Precio Venta]]-VENTAS[[#This Row],[Costo Unitario SIN Comision]]-VENTAS[[#This Row],[Comisión Unitaria 10%]]-0.01*VENTAS[[#This Row],[Precio Venta]])</f>
        <v>14.7</v>
      </c>
      <c r="M3536" s="46" t="s">
        <v>29526</v>
      </c>
      <c r="N3536" s="47" t="s">
        <v>29566</v>
      </c>
    </row>
    <row r="3537" ht="34" customHeight="1" spans="1:14">
      <c r="A3537" s="38">
        <v>45903.7565277778</v>
      </c>
      <c r="B3537" s="39" t="s">
        <v>29526</v>
      </c>
      <c r="C3537" s="39" t="s">
        <v>29526</v>
      </c>
      <c r="D3537" s="39" t="s">
        <v>29526</v>
      </c>
      <c r="E3537" s="39" t="s">
        <v>29567</v>
      </c>
      <c r="F3537" s="41" t="s">
        <v>29568</v>
      </c>
      <c r="G3537" s="39">
        <v>1</v>
      </c>
      <c r="H3537" s="42">
        <v>18</v>
      </c>
      <c r="I3537" s="44">
        <f>VENTAS[[#This Row],[Cantidad]]*VENTAS[[#This Row],[Precio Venta]]</f>
        <v>18</v>
      </c>
      <c r="J3537" s="42">
        <f>IF(VENTAS[[#This Row],[Nombre del Gestor]]&gt;1,VENTAS[[#This Row],[Precio Venta]]*10%,0)</f>
        <v>1.8</v>
      </c>
      <c r="K3537" s="42">
        <f>IFERROR(VLOOKUP(VENTAS[[#This Row],[Código del producto Vendido]],STOCK[],13,FALSE),VENTAS[[#This Row],[Precio Venta]]*0.6)-VENTAS[[#This Row],[Comisión Unitaria 10%]]</f>
        <v>9</v>
      </c>
      <c r="L3537" s="42">
        <f>VENTAS[[#This Row],[Cantidad]]*(VENTAS[[#This Row],[Precio Venta]]-VENTAS[[#This Row],[Costo Unitario SIN Comision]]-VENTAS[[#This Row],[Comisión Unitaria 10%]]-0.01*VENTAS[[#This Row],[Precio Venta]])</f>
        <v>7.02</v>
      </c>
      <c r="M3537" s="46" t="s">
        <v>29526</v>
      </c>
      <c r="N3537" s="47" t="s">
        <v>29569</v>
      </c>
    </row>
    <row r="3538" ht="34" customHeight="1" spans="1:14">
      <c r="A3538" s="38">
        <v>45903.7565277778</v>
      </c>
      <c r="B3538" s="39" t="s">
        <v>29526</v>
      </c>
      <c r="C3538" s="39" t="s">
        <v>29526</v>
      </c>
      <c r="D3538" s="39" t="s">
        <v>29526</v>
      </c>
      <c r="E3538" s="39" t="s">
        <v>29570</v>
      </c>
      <c r="F3538" s="41" t="s">
        <v>29571</v>
      </c>
      <c r="G3538" s="39">
        <v>1</v>
      </c>
      <c r="H3538" s="42">
        <v>30</v>
      </c>
      <c r="I3538" s="44">
        <f>VENTAS[[#This Row],[Cantidad]]*VENTAS[[#This Row],[Precio Venta]]</f>
        <v>30</v>
      </c>
      <c r="J3538" s="42">
        <f>IF(VENTAS[[#This Row],[Nombre del Gestor]]&gt;1,VENTAS[[#This Row],[Precio Venta]]*10%,0)</f>
        <v>3</v>
      </c>
      <c r="K3538" s="42">
        <f>IFERROR(VLOOKUP(VENTAS[[#This Row],[Código del producto Vendido]],STOCK[],13,FALSE),VENTAS[[#This Row],[Precio Venta]]*0.6)-VENTAS[[#This Row],[Comisión Unitaria 10%]]</f>
        <v>15</v>
      </c>
      <c r="L3538" s="42">
        <f>VENTAS[[#This Row],[Cantidad]]*(VENTAS[[#This Row],[Precio Venta]]-VENTAS[[#This Row],[Costo Unitario SIN Comision]]-VENTAS[[#This Row],[Comisión Unitaria 10%]]-0.01*VENTAS[[#This Row],[Precio Venta]])</f>
        <v>11.7</v>
      </c>
      <c r="M3538" s="46" t="s">
        <v>29526</v>
      </c>
      <c r="N3538" s="47" t="s">
        <v>29572</v>
      </c>
    </row>
    <row r="3539" ht="17" customHeight="1" spans="1:14">
      <c r="A3539" s="38">
        <v>45903.7565277778</v>
      </c>
      <c r="B3539" s="39" t="s">
        <v>29526</v>
      </c>
      <c r="C3539" s="39" t="s">
        <v>29526</v>
      </c>
      <c r="D3539" s="39" t="s">
        <v>29526</v>
      </c>
      <c r="E3539" s="39" t="s">
        <v>29573</v>
      </c>
      <c r="F3539" s="41" t="s">
        <v>29574</v>
      </c>
      <c r="G3539" s="39">
        <v>1</v>
      </c>
      <c r="H3539" s="42">
        <v>30</v>
      </c>
      <c r="I3539" s="44">
        <f>VENTAS[[#This Row],[Cantidad]]*VENTAS[[#This Row],[Precio Venta]]</f>
        <v>30</v>
      </c>
      <c r="J3539" s="42">
        <f>IF(VENTAS[[#This Row],[Nombre del Gestor]]&gt;1,VENTAS[[#This Row],[Precio Venta]]*10%,0)</f>
        <v>3</v>
      </c>
      <c r="K3539" s="42">
        <f>IFERROR(VLOOKUP(VENTAS[[#This Row],[Código del producto Vendido]],STOCK[],13,FALSE),VENTAS[[#This Row],[Precio Venta]]*0.6)-VENTAS[[#This Row],[Comisión Unitaria 10%]]</f>
        <v>15</v>
      </c>
      <c r="L3539" s="42">
        <f>VENTAS[[#This Row],[Cantidad]]*(VENTAS[[#This Row],[Precio Venta]]-VENTAS[[#This Row],[Costo Unitario SIN Comision]]-VENTAS[[#This Row],[Comisión Unitaria 10%]]-0.01*VENTAS[[#This Row],[Precio Venta]])</f>
        <v>11.7</v>
      </c>
      <c r="M3539" s="46" t="s">
        <v>29526</v>
      </c>
      <c r="N3539" s="47" t="s">
        <v>29575</v>
      </c>
    </row>
    <row r="3540" ht="34" customHeight="1" spans="1:14">
      <c r="A3540" s="38">
        <v>45903.7565277778</v>
      </c>
      <c r="B3540" s="39" t="s">
        <v>29526</v>
      </c>
      <c r="C3540" s="39" t="s">
        <v>29526</v>
      </c>
      <c r="D3540" s="39" t="s">
        <v>29526</v>
      </c>
      <c r="E3540" s="39" t="s">
        <v>21461</v>
      </c>
      <c r="F3540" s="41" t="s">
        <v>20872</v>
      </c>
      <c r="G3540" s="39">
        <v>1</v>
      </c>
      <c r="H3540" s="42">
        <v>25</v>
      </c>
      <c r="I3540" s="44">
        <f>VENTAS[[#This Row],[Cantidad]]*VENTAS[[#This Row],[Precio Venta]]</f>
        <v>25</v>
      </c>
      <c r="J3540" s="42">
        <f>IF(VENTAS[[#This Row],[Nombre del Gestor]]&gt;1,VENTAS[[#This Row],[Precio Venta]]*10%,0)</f>
        <v>2.5</v>
      </c>
      <c r="K3540" s="42">
        <f>IFERROR(VLOOKUP(VENTAS[[#This Row],[Código del producto Vendido]],STOCK[],13,FALSE),VENTAS[[#This Row],[Precio Venta]]*0.6)-VENTAS[[#This Row],[Comisión Unitaria 10%]]</f>
        <v>13.99</v>
      </c>
      <c r="L3540" s="42">
        <f>VENTAS[[#This Row],[Cantidad]]*(VENTAS[[#This Row],[Precio Venta]]-VENTAS[[#This Row],[Costo Unitario SIN Comision]]-VENTAS[[#This Row],[Comisión Unitaria 10%]]-0.01*VENTAS[[#This Row],[Precio Venta]])</f>
        <v>8.26</v>
      </c>
      <c r="M3540" s="46" t="s">
        <v>29526</v>
      </c>
      <c r="N3540" s="47" t="s">
        <v>29576</v>
      </c>
    </row>
    <row r="3541" ht="17" customHeight="1" spans="1:14">
      <c r="A3541" s="38">
        <v>45903.7565277778</v>
      </c>
      <c r="B3541" s="39" t="s">
        <v>29526</v>
      </c>
      <c r="C3541" s="39" t="s">
        <v>29526</v>
      </c>
      <c r="D3541" s="39" t="s">
        <v>29526</v>
      </c>
      <c r="E3541" s="39" t="s">
        <v>17281</v>
      </c>
      <c r="F3541" s="41" t="s">
        <v>29577</v>
      </c>
      <c r="G3541" s="39">
        <v>1</v>
      </c>
      <c r="H3541" s="42">
        <v>40</v>
      </c>
      <c r="I3541" s="44">
        <f>VENTAS[[#This Row],[Cantidad]]*VENTAS[[#This Row],[Precio Venta]]</f>
        <v>40</v>
      </c>
      <c r="J3541" s="42">
        <f>IF(VENTAS[[#This Row],[Nombre del Gestor]]&gt;1,VENTAS[[#This Row],[Precio Venta]]*10%,0)</f>
        <v>4</v>
      </c>
      <c r="K3541" s="42">
        <f>IFERROR(VLOOKUP(VENTAS[[#This Row],[Código del producto Vendido]],STOCK[],13,FALSE),VENTAS[[#This Row],[Precio Venta]]*0.6)-VENTAS[[#This Row],[Comisión Unitaria 10%]]</f>
        <v>13.5</v>
      </c>
      <c r="L3541" s="42">
        <f>VENTAS[[#This Row],[Cantidad]]*(VENTAS[[#This Row],[Precio Venta]]-VENTAS[[#This Row],[Costo Unitario SIN Comision]]-VENTAS[[#This Row],[Comisión Unitaria 10%]]-0.01*VENTAS[[#This Row],[Precio Venta]])</f>
        <v>22.1</v>
      </c>
      <c r="M3541" s="46" t="s">
        <v>29526</v>
      </c>
      <c r="N3541" s="47" t="s">
        <v>29578</v>
      </c>
    </row>
    <row r="3542" ht="34" customHeight="1" spans="1:14">
      <c r="A3542" s="38">
        <v>45903.7565277778</v>
      </c>
      <c r="B3542" s="39" t="s">
        <v>29526</v>
      </c>
      <c r="C3542" s="39" t="s">
        <v>29526</v>
      </c>
      <c r="D3542" s="39" t="s">
        <v>29526</v>
      </c>
      <c r="E3542" s="39" t="s">
        <v>29579</v>
      </c>
      <c r="F3542" s="41" t="s">
        <v>29580</v>
      </c>
      <c r="G3542" s="39">
        <v>1</v>
      </c>
      <c r="H3542" s="42">
        <v>18</v>
      </c>
      <c r="I3542" s="44">
        <f>VENTAS[[#This Row],[Cantidad]]*VENTAS[[#This Row],[Precio Venta]]</f>
        <v>18</v>
      </c>
      <c r="J3542" s="42">
        <f>IF(VENTAS[[#This Row],[Nombre del Gestor]]&gt;1,VENTAS[[#This Row],[Precio Venta]]*10%,0)</f>
        <v>1.8</v>
      </c>
      <c r="K3542" s="42">
        <f>IFERROR(VLOOKUP(VENTAS[[#This Row],[Código del producto Vendido]],STOCK[],13,FALSE),VENTAS[[#This Row],[Precio Venta]]*0.6)-VENTAS[[#This Row],[Comisión Unitaria 10%]]</f>
        <v>9</v>
      </c>
      <c r="L3542" s="42">
        <f>VENTAS[[#This Row],[Cantidad]]*(VENTAS[[#This Row],[Precio Venta]]-VENTAS[[#This Row],[Costo Unitario SIN Comision]]-VENTAS[[#This Row],[Comisión Unitaria 10%]]-0.01*VENTAS[[#This Row],[Precio Venta]])</f>
        <v>7.02</v>
      </c>
      <c r="M3542" s="46" t="s">
        <v>29526</v>
      </c>
      <c r="N3542" s="47" t="s">
        <v>29581</v>
      </c>
    </row>
    <row r="3543" ht="34" customHeight="1" spans="1:14">
      <c r="A3543" s="38">
        <v>45903.7565277778</v>
      </c>
      <c r="B3543" s="39" t="s">
        <v>29526</v>
      </c>
      <c r="C3543" s="39" t="s">
        <v>29526</v>
      </c>
      <c r="D3543" s="39" t="s">
        <v>29526</v>
      </c>
      <c r="E3543" s="39" t="s">
        <v>29582</v>
      </c>
      <c r="F3543" s="41" t="s">
        <v>29583</v>
      </c>
      <c r="G3543" s="39">
        <v>1</v>
      </c>
      <c r="H3543" s="42">
        <v>30</v>
      </c>
      <c r="I3543" s="44">
        <f>VENTAS[[#This Row],[Cantidad]]*VENTAS[[#This Row],[Precio Venta]]</f>
        <v>30</v>
      </c>
      <c r="J3543" s="42">
        <f>IF(VENTAS[[#This Row],[Nombre del Gestor]]&gt;1,VENTAS[[#This Row],[Precio Venta]]*10%,0)</f>
        <v>3</v>
      </c>
      <c r="K3543" s="42">
        <f>IFERROR(VLOOKUP(VENTAS[[#This Row],[Código del producto Vendido]],STOCK[],13,FALSE),VENTAS[[#This Row],[Precio Venta]]*0.6)-VENTAS[[#This Row],[Comisión Unitaria 10%]]</f>
        <v>15</v>
      </c>
      <c r="L3543" s="42">
        <f>VENTAS[[#This Row],[Cantidad]]*(VENTAS[[#This Row],[Precio Venta]]-VENTAS[[#This Row],[Costo Unitario SIN Comision]]-VENTAS[[#This Row],[Comisión Unitaria 10%]]-0.01*VENTAS[[#This Row],[Precio Venta]])</f>
        <v>11.7</v>
      </c>
      <c r="M3543" s="46" t="s">
        <v>29526</v>
      </c>
      <c r="N3543" s="47" t="s">
        <v>29584</v>
      </c>
    </row>
    <row r="3544" ht="17" customHeight="1" spans="1:14">
      <c r="A3544" s="38">
        <v>45904.5942361111</v>
      </c>
      <c r="B3544" s="39" t="s">
        <v>29526</v>
      </c>
      <c r="C3544" s="39" t="s">
        <v>29526</v>
      </c>
      <c r="D3544" s="39" t="s">
        <v>29526</v>
      </c>
      <c r="E3544" s="39" t="s">
        <v>17780</v>
      </c>
      <c r="F3544" s="41" t="s">
        <v>17781</v>
      </c>
      <c r="G3544" s="39">
        <v>2</v>
      </c>
      <c r="H3544" s="42">
        <v>38</v>
      </c>
      <c r="I3544" s="44">
        <f>VENTAS[[#This Row],[Cantidad]]*VENTAS[[#This Row],[Precio Venta]]</f>
        <v>76</v>
      </c>
      <c r="J3544" s="42">
        <f>IF(VENTAS[[#This Row],[Nombre del Gestor]]&gt;1,VENTAS[[#This Row],[Precio Venta]]*10%,0)</f>
        <v>3.8</v>
      </c>
      <c r="K3544" s="42">
        <f>IFERROR(VLOOKUP(VENTAS[[#This Row],[Código del producto Vendido]],STOCK[],13,FALSE),VENTAS[[#This Row],[Precio Venta]]*0.6)-VENTAS[[#This Row],[Comisión Unitaria 10%]]</f>
        <v>22.91</v>
      </c>
      <c r="L3544" s="42">
        <f>VENTAS[[#This Row],[Cantidad]]*(VENTAS[[#This Row],[Precio Venta]]-VENTAS[[#This Row],[Costo Unitario SIN Comision]]-VENTAS[[#This Row],[Comisión Unitaria 10%]]-0.01*VENTAS[[#This Row],[Precio Venta]])</f>
        <v>21.82</v>
      </c>
      <c r="M3544" s="46" t="s">
        <v>29526</v>
      </c>
      <c r="N3544" s="47" t="s">
        <v>29585</v>
      </c>
    </row>
    <row r="3545" ht="34" customHeight="1" spans="1:14">
      <c r="A3545" s="38">
        <v>45904.6067476852</v>
      </c>
      <c r="B3545" s="39" t="s">
        <v>29526</v>
      </c>
      <c r="C3545" s="39" t="s">
        <v>29526</v>
      </c>
      <c r="D3545" s="39" t="s">
        <v>29526</v>
      </c>
      <c r="E3545" s="39" t="s">
        <v>20662</v>
      </c>
      <c r="F3545" s="41" t="s">
        <v>20663</v>
      </c>
      <c r="G3545" s="39">
        <v>1</v>
      </c>
      <c r="H3545" s="42">
        <v>50</v>
      </c>
      <c r="I3545" s="44">
        <f>VENTAS[[#This Row],[Cantidad]]*VENTAS[[#This Row],[Precio Venta]]</f>
        <v>50</v>
      </c>
      <c r="J3545" s="42">
        <f>IF(VENTAS[[#This Row],[Nombre del Gestor]]&gt;1,VENTAS[[#This Row],[Precio Venta]]*10%,0)</f>
        <v>5</v>
      </c>
      <c r="K3545" s="42">
        <f>IFERROR(VLOOKUP(VENTAS[[#This Row],[Código del producto Vendido]],STOCK[],13,FALSE),VENTAS[[#This Row],[Precio Venta]]*0.6)-VENTAS[[#This Row],[Comisión Unitaria 10%]]</f>
        <v>12</v>
      </c>
      <c r="L3545" s="42">
        <f>VENTAS[[#This Row],[Cantidad]]*(VENTAS[[#This Row],[Precio Venta]]-VENTAS[[#This Row],[Costo Unitario SIN Comision]]-VENTAS[[#This Row],[Comisión Unitaria 10%]]-0.01*VENTAS[[#This Row],[Precio Venta]])</f>
        <v>32.5</v>
      </c>
      <c r="M3545" s="46" t="s">
        <v>29526</v>
      </c>
      <c r="N3545" s="47" t="s">
        <v>29586</v>
      </c>
    </row>
    <row r="3546" ht="17" customHeight="1" spans="1:14">
      <c r="A3546" s="38">
        <v>45904.6067476852</v>
      </c>
      <c r="B3546" s="39" t="s">
        <v>29526</v>
      </c>
      <c r="C3546" s="39" t="s">
        <v>29526</v>
      </c>
      <c r="D3546" s="39" t="s">
        <v>29526</v>
      </c>
      <c r="E3546" s="39" t="s">
        <v>20655</v>
      </c>
      <c r="F3546" s="41" t="s">
        <v>20656</v>
      </c>
      <c r="G3546" s="39">
        <v>1</v>
      </c>
      <c r="H3546" s="42">
        <v>25</v>
      </c>
      <c r="I3546" s="44">
        <f>VENTAS[[#This Row],[Cantidad]]*VENTAS[[#This Row],[Precio Venta]]</f>
        <v>25</v>
      </c>
      <c r="J3546" s="42">
        <f>IF(VENTAS[[#This Row],[Nombre del Gestor]]&gt;1,VENTAS[[#This Row],[Precio Venta]]*10%,0)</f>
        <v>2.5</v>
      </c>
      <c r="K3546" s="42">
        <f>IFERROR(VLOOKUP(VENTAS[[#This Row],[Código del producto Vendido]],STOCK[],13,FALSE),VENTAS[[#This Row],[Precio Venta]]*0.6)-VENTAS[[#This Row],[Comisión Unitaria 10%]]</f>
        <v>12</v>
      </c>
      <c r="L3546" s="42">
        <f>VENTAS[[#This Row],[Cantidad]]*(VENTAS[[#This Row],[Precio Venta]]-VENTAS[[#This Row],[Costo Unitario SIN Comision]]-VENTAS[[#This Row],[Comisión Unitaria 10%]]-0.01*VENTAS[[#This Row],[Precio Venta]])</f>
        <v>10.25</v>
      </c>
      <c r="M3546" s="46" t="s">
        <v>29526</v>
      </c>
      <c r="N3546" s="47" t="s">
        <v>29587</v>
      </c>
    </row>
    <row r="3547" ht="34" customHeight="1" spans="1:14">
      <c r="A3547" s="38">
        <v>45905.4671527778</v>
      </c>
      <c r="B3547" s="39" t="s">
        <v>29526</v>
      </c>
      <c r="C3547" s="39" t="s">
        <v>29526</v>
      </c>
      <c r="D3547" s="39" t="s">
        <v>29526</v>
      </c>
      <c r="E3547" s="39" t="s">
        <v>21050</v>
      </c>
      <c r="F3547" s="41" t="s">
        <v>21051</v>
      </c>
      <c r="G3547" s="39">
        <v>1</v>
      </c>
      <c r="H3547" s="42">
        <v>35</v>
      </c>
      <c r="I3547" s="44">
        <f>VENTAS[[#This Row],[Cantidad]]*VENTAS[[#This Row],[Precio Venta]]</f>
        <v>35</v>
      </c>
      <c r="J3547" s="42">
        <f>IF(VENTAS[[#This Row],[Nombre del Gestor]]&gt;1,VENTAS[[#This Row],[Precio Venta]]*10%,0)</f>
        <v>3.5</v>
      </c>
      <c r="K3547" s="42">
        <f>IFERROR(VLOOKUP(VENTAS[[#This Row],[Código del producto Vendido]],STOCK[],13,FALSE),VENTAS[[#This Row],[Precio Venta]]*0.6)-VENTAS[[#This Row],[Comisión Unitaria 10%]]</f>
        <v>12</v>
      </c>
      <c r="L3547" s="42">
        <f>VENTAS[[#This Row],[Cantidad]]*(VENTAS[[#This Row],[Precio Venta]]-VENTAS[[#This Row],[Costo Unitario SIN Comision]]-VENTAS[[#This Row],[Comisión Unitaria 10%]]-0.01*VENTAS[[#This Row],[Precio Venta]])</f>
        <v>19.15</v>
      </c>
      <c r="M3547" s="46" t="s">
        <v>29526</v>
      </c>
      <c r="N3547" s="47" t="s">
        <v>29588</v>
      </c>
    </row>
    <row r="3548" ht="34" customHeight="1" spans="1:14">
      <c r="A3548" s="38">
        <v>45905.4671527778</v>
      </c>
      <c r="B3548" s="39" t="s">
        <v>29526</v>
      </c>
      <c r="C3548" s="39" t="s">
        <v>29526</v>
      </c>
      <c r="D3548" s="39" t="s">
        <v>29526</v>
      </c>
      <c r="E3548" s="39" t="s">
        <v>29589</v>
      </c>
      <c r="F3548" s="41" t="s">
        <v>29590</v>
      </c>
      <c r="G3548" s="39">
        <v>1</v>
      </c>
      <c r="H3548" s="42">
        <v>30</v>
      </c>
      <c r="I3548" s="44">
        <f>VENTAS[[#This Row],[Cantidad]]*VENTAS[[#This Row],[Precio Venta]]</f>
        <v>30</v>
      </c>
      <c r="J3548" s="42">
        <f>IF(VENTAS[[#This Row],[Nombre del Gestor]]&gt;1,VENTAS[[#This Row],[Precio Venta]]*10%,0)</f>
        <v>3</v>
      </c>
      <c r="K3548" s="42">
        <f>IFERROR(VLOOKUP(VENTAS[[#This Row],[Código del producto Vendido]],STOCK[],13,FALSE),VENTAS[[#This Row],[Precio Venta]]*0.6)-VENTAS[[#This Row],[Comisión Unitaria 10%]]</f>
        <v>15</v>
      </c>
      <c r="L3548" s="42">
        <f>VENTAS[[#This Row],[Cantidad]]*(VENTAS[[#This Row],[Precio Venta]]-VENTAS[[#This Row],[Costo Unitario SIN Comision]]-VENTAS[[#This Row],[Comisión Unitaria 10%]]-0.01*VENTAS[[#This Row],[Precio Venta]])</f>
        <v>11.7</v>
      </c>
      <c r="M3548" s="46" t="s">
        <v>29526</v>
      </c>
      <c r="N3548" s="47" t="s">
        <v>29591</v>
      </c>
    </row>
    <row r="3549" ht="17" customHeight="1" spans="1:14">
      <c r="A3549" s="38">
        <v>45905.5161342593</v>
      </c>
      <c r="B3549" s="39" t="s">
        <v>29526</v>
      </c>
      <c r="C3549" s="39" t="s">
        <v>29526</v>
      </c>
      <c r="D3549" s="39" t="s">
        <v>29526</v>
      </c>
      <c r="E3549" s="39" t="s">
        <v>21205</v>
      </c>
      <c r="F3549" s="41" t="s">
        <v>21206</v>
      </c>
      <c r="G3549" s="39">
        <v>1</v>
      </c>
      <c r="H3549" s="42">
        <v>55</v>
      </c>
      <c r="I3549" s="44">
        <f>VENTAS[[#This Row],[Cantidad]]*VENTAS[[#This Row],[Precio Venta]]</f>
        <v>55</v>
      </c>
      <c r="J3549" s="42">
        <f>IF(VENTAS[[#This Row],[Nombre del Gestor]]&gt;1,VENTAS[[#This Row],[Precio Venta]]*10%,0)</f>
        <v>5.5</v>
      </c>
      <c r="K3549" s="42">
        <f>IFERROR(VLOOKUP(VENTAS[[#This Row],[Código del producto Vendido]],STOCK[],13,FALSE),VENTAS[[#This Row],[Precio Venta]]*0.6)-VENTAS[[#This Row],[Comisión Unitaria 10%]]</f>
        <v>35</v>
      </c>
      <c r="L3549" s="42">
        <f>VENTAS[[#This Row],[Cantidad]]*(VENTAS[[#This Row],[Precio Venta]]-VENTAS[[#This Row],[Costo Unitario SIN Comision]]-VENTAS[[#This Row],[Comisión Unitaria 10%]]-0.01*VENTAS[[#This Row],[Precio Venta]])</f>
        <v>13.95</v>
      </c>
      <c r="M3549" s="46" t="s">
        <v>29526</v>
      </c>
      <c r="N3549" s="47" t="s">
        <v>29592</v>
      </c>
    </row>
    <row r="3550" ht="34" customHeight="1" spans="1:14">
      <c r="A3550" s="38">
        <v>45905.5856828704</v>
      </c>
      <c r="B3550" s="39" t="s">
        <v>29526</v>
      </c>
      <c r="C3550" s="39" t="s">
        <v>29526</v>
      </c>
      <c r="D3550" s="39" t="s">
        <v>29526</v>
      </c>
      <c r="E3550" s="39" t="s">
        <v>29593</v>
      </c>
      <c r="F3550" s="41" t="s">
        <v>29594</v>
      </c>
      <c r="G3550" s="39">
        <v>1</v>
      </c>
      <c r="H3550" s="42">
        <v>12</v>
      </c>
      <c r="I3550" s="44">
        <f>VENTAS[[#This Row],[Cantidad]]*VENTAS[[#This Row],[Precio Venta]]</f>
        <v>12</v>
      </c>
      <c r="J3550" s="42">
        <f>IF(VENTAS[[#This Row],[Nombre del Gestor]]&gt;1,VENTAS[[#This Row],[Precio Venta]]*10%,0)</f>
        <v>1.2</v>
      </c>
      <c r="K3550" s="42">
        <f>IFERROR(VLOOKUP(VENTAS[[#This Row],[Código del producto Vendido]],STOCK[],13,FALSE),VENTAS[[#This Row],[Precio Venta]]*0.6)-VENTAS[[#This Row],[Comisión Unitaria 10%]]</f>
        <v>6</v>
      </c>
      <c r="L3550" s="42">
        <f>VENTAS[[#This Row],[Cantidad]]*(VENTAS[[#This Row],[Precio Venta]]-VENTAS[[#This Row],[Costo Unitario SIN Comision]]-VENTAS[[#This Row],[Comisión Unitaria 10%]]-0.01*VENTAS[[#This Row],[Precio Venta]])</f>
        <v>4.68</v>
      </c>
      <c r="M3550" s="46" t="s">
        <v>29526</v>
      </c>
      <c r="N3550" s="47" t="s">
        <v>29595</v>
      </c>
    </row>
    <row r="3551" ht="17" customHeight="1" spans="1:14">
      <c r="A3551" s="38">
        <v>45905.5856828704</v>
      </c>
      <c r="B3551" s="39" t="s">
        <v>29526</v>
      </c>
      <c r="C3551" s="39" t="s">
        <v>29526</v>
      </c>
      <c r="D3551" s="39" t="s">
        <v>29526</v>
      </c>
      <c r="E3551" s="39" t="s">
        <v>27668</v>
      </c>
      <c r="F3551" s="41" t="s">
        <v>28225</v>
      </c>
      <c r="G3551" s="39">
        <v>1</v>
      </c>
      <c r="H3551" s="42">
        <v>30</v>
      </c>
      <c r="I3551" s="44">
        <f>VENTAS[[#This Row],[Cantidad]]*VENTAS[[#This Row],[Precio Venta]]</f>
        <v>30</v>
      </c>
      <c r="J3551" s="42">
        <f>IF(VENTAS[[#This Row],[Nombre del Gestor]]&gt;1,VENTAS[[#This Row],[Precio Venta]]*10%,0)</f>
        <v>3</v>
      </c>
      <c r="K3551" s="42">
        <f>IFERROR(VLOOKUP(VENTAS[[#This Row],[Código del producto Vendido]],STOCK[],13,FALSE),VENTAS[[#This Row],[Precio Venta]]*0.6)-VENTAS[[#This Row],[Comisión Unitaria 10%]]</f>
        <v>15</v>
      </c>
      <c r="L3551" s="42">
        <f>VENTAS[[#This Row],[Cantidad]]*(VENTAS[[#This Row],[Precio Venta]]-VENTAS[[#This Row],[Costo Unitario SIN Comision]]-VENTAS[[#This Row],[Comisión Unitaria 10%]]-0.01*VENTAS[[#This Row],[Precio Venta]])</f>
        <v>11.7</v>
      </c>
      <c r="M3551" s="46" t="s">
        <v>29526</v>
      </c>
      <c r="N3551" s="47" t="s">
        <v>29596</v>
      </c>
    </row>
    <row r="3552" ht="34" customHeight="1" spans="1:14">
      <c r="A3552" s="38">
        <v>45905.5856828704</v>
      </c>
      <c r="B3552" s="39" t="s">
        <v>29526</v>
      </c>
      <c r="C3552" s="39" t="s">
        <v>29526</v>
      </c>
      <c r="D3552" s="39" t="s">
        <v>29526</v>
      </c>
      <c r="E3552" s="39" t="s">
        <v>29597</v>
      </c>
      <c r="F3552" s="41" t="s">
        <v>29598</v>
      </c>
      <c r="G3552" s="39">
        <v>1</v>
      </c>
      <c r="H3552" s="42">
        <v>18</v>
      </c>
      <c r="I3552" s="44">
        <f>VENTAS[[#This Row],[Cantidad]]*VENTAS[[#This Row],[Precio Venta]]</f>
        <v>18</v>
      </c>
      <c r="J3552" s="42">
        <f>IF(VENTAS[[#This Row],[Nombre del Gestor]]&gt;1,VENTAS[[#This Row],[Precio Venta]]*10%,0)</f>
        <v>1.8</v>
      </c>
      <c r="K3552" s="42">
        <f>IFERROR(VLOOKUP(VENTAS[[#This Row],[Código del producto Vendido]],STOCK[],13,FALSE),VENTAS[[#This Row],[Precio Venta]]*0.6)-VENTAS[[#This Row],[Comisión Unitaria 10%]]</f>
        <v>9</v>
      </c>
      <c r="L3552" s="42">
        <f>VENTAS[[#This Row],[Cantidad]]*(VENTAS[[#This Row],[Precio Venta]]-VENTAS[[#This Row],[Costo Unitario SIN Comision]]-VENTAS[[#This Row],[Comisión Unitaria 10%]]-0.01*VENTAS[[#This Row],[Precio Venta]])</f>
        <v>7.02</v>
      </c>
      <c r="M3552" s="46" t="s">
        <v>29526</v>
      </c>
      <c r="N3552" s="47" t="s">
        <v>29599</v>
      </c>
    </row>
    <row r="3553" ht="34" customHeight="1" spans="1:14">
      <c r="A3553" s="38">
        <v>45905.5856828704</v>
      </c>
      <c r="B3553" s="39" t="s">
        <v>29526</v>
      </c>
      <c r="C3553" s="39" t="s">
        <v>29526</v>
      </c>
      <c r="D3553" s="39" t="s">
        <v>29526</v>
      </c>
      <c r="E3553" s="39" t="s">
        <v>20838</v>
      </c>
      <c r="F3553" s="41" t="s">
        <v>20839</v>
      </c>
      <c r="G3553" s="39">
        <v>1</v>
      </c>
      <c r="H3553" s="42">
        <v>40</v>
      </c>
      <c r="I3553" s="44">
        <f>VENTAS[[#This Row],[Cantidad]]*VENTAS[[#This Row],[Precio Venta]]</f>
        <v>40</v>
      </c>
      <c r="J3553" s="42">
        <f>IF(VENTAS[[#This Row],[Nombre del Gestor]]&gt;1,VENTAS[[#This Row],[Precio Venta]]*10%,0)</f>
        <v>4</v>
      </c>
      <c r="K3553" s="42">
        <f>IFERROR(VLOOKUP(VENTAS[[#This Row],[Código del producto Vendido]],STOCK[],13,FALSE),VENTAS[[#This Row],[Precio Venta]]*0.6)-VENTAS[[#This Row],[Comisión Unitaria 10%]]</f>
        <v>15.99</v>
      </c>
      <c r="L3553" s="42">
        <f>VENTAS[[#This Row],[Cantidad]]*(VENTAS[[#This Row],[Precio Venta]]-VENTAS[[#This Row],[Costo Unitario SIN Comision]]-VENTAS[[#This Row],[Comisión Unitaria 10%]]-0.01*VENTAS[[#This Row],[Precio Venta]])</f>
        <v>19.61</v>
      </c>
      <c r="M3553" s="46" t="s">
        <v>29526</v>
      </c>
      <c r="N3553" s="47" t="s">
        <v>29600</v>
      </c>
    </row>
    <row r="3554" ht="17" customHeight="1" spans="1:14">
      <c r="A3554" s="38">
        <v>45905.5856828704</v>
      </c>
      <c r="B3554" s="39" t="s">
        <v>29526</v>
      </c>
      <c r="C3554" s="39" t="s">
        <v>29526</v>
      </c>
      <c r="D3554" s="39" t="s">
        <v>29526</v>
      </c>
      <c r="E3554" s="39" t="s">
        <v>21480</v>
      </c>
      <c r="F3554" s="41" t="s">
        <v>21479</v>
      </c>
      <c r="G3554" s="39">
        <v>1</v>
      </c>
      <c r="H3554" s="42">
        <v>45</v>
      </c>
      <c r="I3554" s="44">
        <f>VENTAS[[#This Row],[Cantidad]]*VENTAS[[#This Row],[Precio Venta]]</f>
        <v>45</v>
      </c>
      <c r="J3554" s="42">
        <f>IF(VENTAS[[#This Row],[Nombre del Gestor]]&gt;1,VENTAS[[#This Row],[Precio Venta]]*10%,0)</f>
        <v>4.5</v>
      </c>
      <c r="K3554" s="42">
        <f>IFERROR(VLOOKUP(VENTAS[[#This Row],[Código del producto Vendido]],STOCK[],13,FALSE),VENTAS[[#This Row],[Precio Venta]]*0.6)-VENTAS[[#This Row],[Comisión Unitaria 10%]]</f>
        <v>30</v>
      </c>
      <c r="L3554" s="42">
        <f>VENTAS[[#This Row],[Cantidad]]*(VENTAS[[#This Row],[Precio Venta]]-VENTAS[[#This Row],[Costo Unitario SIN Comision]]-VENTAS[[#This Row],[Comisión Unitaria 10%]]-0.01*VENTAS[[#This Row],[Precio Venta]])</f>
        <v>10.05</v>
      </c>
      <c r="M3554" s="46" t="s">
        <v>29526</v>
      </c>
      <c r="N3554" s="47" t="s">
        <v>29601</v>
      </c>
    </row>
    <row r="3555" ht="34" customHeight="1" spans="1:14">
      <c r="A3555" s="38">
        <v>45905.5856828704</v>
      </c>
      <c r="B3555" s="39" t="s">
        <v>29526</v>
      </c>
      <c r="C3555" s="39" t="s">
        <v>29526</v>
      </c>
      <c r="D3555" s="39" t="s">
        <v>29526</v>
      </c>
      <c r="E3555" s="39" t="s">
        <v>21208</v>
      </c>
      <c r="F3555" s="41" t="s">
        <v>21206</v>
      </c>
      <c r="G3555" s="39">
        <v>1</v>
      </c>
      <c r="H3555" s="42">
        <v>55</v>
      </c>
      <c r="I3555" s="44">
        <f>VENTAS[[#This Row],[Cantidad]]*VENTAS[[#This Row],[Precio Venta]]</f>
        <v>55</v>
      </c>
      <c r="J3555" s="42">
        <f>IF(VENTAS[[#This Row],[Nombre del Gestor]]&gt;1,VENTAS[[#This Row],[Precio Venta]]*10%,0)</f>
        <v>5.5</v>
      </c>
      <c r="K3555" s="42">
        <f>IFERROR(VLOOKUP(VENTAS[[#This Row],[Código del producto Vendido]],STOCK[],13,FALSE),VENTAS[[#This Row],[Precio Venta]]*0.6)-VENTAS[[#This Row],[Comisión Unitaria 10%]]</f>
        <v>35</v>
      </c>
      <c r="L3555" s="42">
        <f>VENTAS[[#This Row],[Cantidad]]*(VENTAS[[#This Row],[Precio Venta]]-VENTAS[[#This Row],[Costo Unitario SIN Comision]]-VENTAS[[#This Row],[Comisión Unitaria 10%]]-0.01*VENTAS[[#This Row],[Precio Venta]])</f>
        <v>13.95</v>
      </c>
      <c r="M3555" s="46" t="s">
        <v>29526</v>
      </c>
      <c r="N3555" s="47" t="s">
        <v>29602</v>
      </c>
    </row>
    <row r="3556" ht="17" customHeight="1" spans="1:14">
      <c r="A3556" s="38">
        <v>45905.5856828704</v>
      </c>
      <c r="B3556" s="39" t="s">
        <v>29526</v>
      </c>
      <c r="C3556" s="39" t="s">
        <v>29526</v>
      </c>
      <c r="D3556" s="39" t="s">
        <v>29526</v>
      </c>
      <c r="E3556" s="39" t="s">
        <v>29603</v>
      </c>
      <c r="F3556" s="41" t="s">
        <v>21433</v>
      </c>
      <c r="G3556" s="39">
        <v>1</v>
      </c>
      <c r="H3556" s="42">
        <v>40</v>
      </c>
      <c r="I3556" s="44">
        <f>VENTAS[[#This Row],[Cantidad]]*VENTAS[[#This Row],[Precio Venta]]</f>
        <v>40</v>
      </c>
      <c r="J3556" s="42">
        <f>IF(VENTAS[[#This Row],[Nombre del Gestor]]&gt;1,VENTAS[[#This Row],[Precio Venta]]*10%,0)</f>
        <v>4</v>
      </c>
      <c r="K3556" s="42">
        <f>IFERROR(VLOOKUP(VENTAS[[#This Row],[Código del producto Vendido]],STOCK[],13,FALSE),VENTAS[[#This Row],[Precio Venta]]*0.6)-VENTAS[[#This Row],[Comisión Unitaria 10%]]</f>
        <v>18.99</v>
      </c>
      <c r="L3556" s="42">
        <f>VENTAS[[#This Row],[Cantidad]]*(VENTAS[[#This Row],[Precio Venta]]-VENTAS[[#This Row],[Costo Unitario SIN Comision]]-VENTAS[[#This Row],[Comisión Unitaria 10%]]-0.01*VENTAS[[#This Row],[Precio Venta]])</f>
        <v>16.61</v>
      </c>
      <c r="M3556" s="46" t="s">
        <v>29526</v>
      </c>
      <c r="N3556" s="47" t="s">
        <v>29604</v>
      </c>
    </row>
    <row r="3557" ht="34" customHeight="1" spans="1:14">
      <c r="A3557" s="38">
        <v>45905.5856828704</v>
      </c>
      <c r="B3557" s="39" t="s">
        <v>29526</v>
      </c>
      <c r="C3557" s="39" t="s">
        <v>29526</v>
      </c>
      <c r="D3557" s="39" t="s">
        <v>29526</v>
      </c>
      <c r="E3557" s="39" t="s">
        <v>29605</v>
      </c>
      <c r="F3557" s="41" t="s">
        <v>28828</v>
      </c>
      <c r="G3557" s="39">
        <v>1</v>
      </c>
      <c r="H3557" s="42">
        <v>20</v>
      </c>
      <c r="I3557" s="44">
        <f>VENTAS[[#This Row],[Cantidad]]*VENTAS[[#This Row],[Precio Venta]]</f>
        <v>20</v>
      </c>
      <c r="J3557" s="42">
        <f>IF(VENTAS[[#This Row],[Nombre del Gestor]]&gt;1,VENTAS[[#This Row],[Precio Venta]]*10%,0)</f>
        <v>2</v>
      </c>
      <c r="K3557" s="42">
        <f>IFERROR(VLOOKUP(VENTAS[[#This Row],[Código del producto Vendido]],STOCK[],13,FALSE),VENTAS[[#This Row],[Precio Venta]]*0.6)-VENTAS[[#This Row],[Comisión Unitaria 10%]]</f>
        <v>10</v>
      </c>
      <c r="L3557" s="42">
        <f>VENTAS[[#This Row],[Cantidad]]*(VENTAS[[#This Row],[Precio Venta]]-VENTAS[[#This Row],[Costo Unitario SIN Comision]]-VENTAS[[#This Row],[Comisión Unitaria 10%]]-0.01*VENTAS[[#This Row],[Precio Venta]])</f>
        <v>7.8</v>
      </c>
      <c r="M3557" s="46" t="s">
        <v>29526</v>
      </c>
      <c r="N3557" s="47" t="s">
        <v>29606</v>
      </c>
    </row>
    <row r="3558" ht="34" customHeight="1" spans="1:14">
      <c r="A3558" s="38">
        <v>45905.7357060185</v>
      </c>
      <c r="B3558" s="39" t="s">
        <v>29526</v>
      </c>
      <c r="C3558" s="39" t="s">
        <v>29526</v>
      </c>
      <c r="D3558" s="39" t="s">
        <v>29607</v>
      </c>
      <c r="E3558" s="39" t="s">
        <v>20869</v>
      </c>
      <c r="F3558" s="41" t="s">
        <v>20870</v>
      </c>
      <c r="G3558" s="39">
        <v>1</v>
      </c>
      <c r="H3558" s="42">
        <v>50</v>
      </c>
      <c r="I3558" s="44">
        <f>VENTAS[[#This Row],[Cantidad]]*VENTAS[[#This Row],[Precio Venta]]</f>
        <v>50</v>
      </c>
      <c r="J3558" s="42">
        <f>IF(VENTAS[[#This Row],[Nombre del Gestor]]&gt;1,VENTAS[[#This Row],[Precio Venta]]*10%,0)</f>
        <v>5</v>
      </c>
      <c r="K3558" s="42">
        <f>IFERROR(VLOOKUP(VENTAS[[#This Row],[Código del producto Vendido]],STOCK[],13,FALSE),VENTAS[[#This Row],[Precio Venta]]*0.6)-VENTAS[[#This Row],[Comisión Unitaria 10%]]</f>
        <v>33</v>
      </c>
      <c r="L3558" s="42">
        <f>VENTAS[[#This Row],[Cantidad]]*(VENTAS[[#This Row],[Precio Venta]]-VENTAS[[#This Row],[Costo Unitario SIN Comision]]-VENTAS[[#This Row],[Comisión Unitaria 10%]]-0.01*VENTAS[[#This Row],[Precio Venta]])</f>
        <v>11.5</v>
      </c>
      <c r="M3558" s="46" t="s">
        <v>29526</v>
      </c>
      <c r="N3558" s="47" t="s">
        <v>29608</v>
      </c>
    </row>
    <row r="3559" ht="17" customHeight="1" spans="1:14">
      <c r="A3559" s="38">
        <v>45905.7357060185</v>
      </c>
      <c r="B3559" s="39" t="s">
        <v>29526</v>
      </c>
      <c r="C3559" s="39" t="s">
        <v>29526</v>
      </c>
      <c r="D3559" s="39" t="s">
        <v>29607</v>
      </c>
      <c r="E3559" s="39" t="s">
        <v>19801</v>
      </c>
      <c r="F3559" s="41" t="s">
        <v>28770</v>
      </c>
      <c r="G3559" s="39">
        <v>1</v>
      </c>
      <c r="H3559" s="42">
        <v>18</v>
      </c>
      <c r="I3559" s="44">
        <f>VENTAS[[#This Row],[Cantidad]]*VENTAS[[#This Row],[Precio Venta]]</f>
        <v>18</v>
      </c>
      <c r="J3559" s="42">
        <f>IF(VENTAS[[#This Row],[Nombre del Gestor]]&gt;1,VENTAS[[#This Row],[Precio Venta]]*10%,0)</f>
        <v>1.8</v>
      </c>
      <c r="K3559" s="42">
        <f>IFERROR(VLOOKUP(VENTAS[[#This Row],[Código del producto Vendido]],STOCK[],13,FALSE),VENTAS[[#This Row],[Precio Venta]]*0.6)-VENTAS[[#This Row],[Comisión Unitaria 10%]]</f>
        <v>6</v>
      </c>
      <c r="L3559" s="42">
        <f>VENTAS[[#This Row],[Cantidad]]*(VENTAS[[#This Row],[Precio Venta]]-VENTAS[[#This Row],[Costo Unitario SIN Comision]]-VENTAS[[#This Row],[Comisión Unitaria 10%]]-0.01*VENTAS[[#This Row],[Precio Venta]])</f>
        <v>10.02</v>
      </c>
      <c r="M3559" s="46" t="s">
        <v>29526</v>
      </c>
      <c r="N3559" s="47" t="s">
        <v>29609</v>
      </c>
    </row>
    <row r="3560" ht="34" customHeight="1" spans="1:14">
      <c r="A3560" s="38">
        <v>45905.7706712963</v>
      </c>
      <c r="B3560" s="39" t="s">
        <v>29526</v>
      </c>
      <c r="C3560" s="39" t="s">
        <v>29526</v>
      </c>
      <c r="D3560" s="39" t="s">
        <v>29526</v>
      </c>
      <c r="E3560" s="39" t="s">
        <v>29610</v>
      </c>
      <c r="F3560" s="41" t="s">
        <v>21447</v>
      </c>
      <c r="G3560" s="39">
        <v>1</v>
      </c>
      <c r="H3560" s="42">
        <v>40</v>
      </c>
      <c r="I3560" s="44">
        <f>VENTAS[[#This Row],[Cantidad]]*VENTAS[[#This Row],[Precio Venta]]</f>
        <v>40</v>
      </c>
      <c r="J3560" s="42">
        <f>IF(VENTAS[[#This Row],[Nombre del Gestor]]&gt;1,VENTAS[[#This Row],[Precio Venta]]*10%,0)</f>
        <v>4</v>
      </c>
      <c r="K3560" s="42">
        <f>IFERROR(VLOOKUP(VENTAS[[#This Row],[Código del producto Vendido]],STOCK[],13,FALSE),VENTAS[[#This Row],[Precio Venta]]*0.6)-VENTAS[[#This Row],[Comisión Unitaria 10%]]</f>
        <v>18.99</v>
      </c>
      <c r="L3560" s="42">
        <f>VENTAS[[#This Row],[Cantidad]]*(VENTAS[[#This Row],[Precio Venta]]-VENTAS[[#This Row],[Costo Unitario SIN Comision]]-VENTAS[[#This Row],[Comisión Unitaria 10%]]-0.01*VENTAS[[#This Row],[Precio Venta]])</f>
        <v>16.61</v>
      </c>
      <c r="M3560" s="46" t="s">
        <v>29526</v>
      </c>
      <c r="N3560" s="47" t="s">
        <v>29611</v>
      </c>
    </row>
    <row r="3561" ht="17" customHeight="1" spans="1:14">
      <c r="A3561" s="38">
        <v>45906.524837963</v>
      </c>
      <c r="B3561" s="39" t="s">
        <v>29526</v>
      </c>
      <c r="C3561" s="39" t="s">
        <v>29526</v>
      </c>
      <c r="D3561" s="39" t="s">
        <v>23259</v>
      </c>
      <c r="E3561" s="39" t="s">
        <v>19844</v>
      </c>
      <c r="F3561" s="41" t="s">
        <v>29612</v>
      </c>
      <c r="G3561" s="39">
        <v>1</v>
      </c>
      <c r="H3561" s="42">
        <v>20</v>
      </c>
      <c r="I3561" s="44">
        <f>VENTAS[[#This Row],[Cantidad]]*VENTAS[[#This Row],[Precio Venta]]</f>
        <v>20</v>
      </c>
      <c r="J3561" s="42">
        <f>IF(VENTAS[[#This Row],[Nombre del Gestor]]&gt;1,VENTAS[[#This Row],[Precio Venta]]*10%,0)</f>
        <v>2</v>
      </c>
      <c r="K3561" s="42">
        <f>IFERROR(VLOOKUP(VENTAS[[#This Row],[Código del producto Vendido]],STOCK[],13,FALSE),VENTAS[[#This Row],[Precio Venta]]*0.6)-VENTAS[[#This Row],[Comisión Unitaria 10%]]</f>
        <v>12</v>
      </c>
      <c r="L3561" s="42">
        <f>VENTAS[[#This Row],[Cantidad]]*(VENTAS[[#This Row],[Precio Venta]]-VENTAS[[#This Row],[Costo Unitario SIN Comision]]-VENTAS[[#This Row],[Comisión Unitaria 10%]]-0.01*VENTAS[[#This Row],[Precio Venta]])</f>
        <v>5.8</v>
      </c>
      <c r="M3561" s="46" t="s">
        <v>29526</v>
      </c>
      <c r="N3561" s="47" t="s">
        <v>29613</v>
      </c>
    </row>
    <row r="3562" ht="34" customHeight="1" spans="1:14">
      <c r="A3562" s="38">
        <v>45906.524837963</v>
      </c>
      <c r="B3562" s="39" t="s">
        <v>29526</v>
      </c>
      <c r="C3562" s="39" t="s">
        <v>29526</v>
      </c>
      <c r="D3562" s="39" t="s">
        <v>23259</v>
      </c>
      <c r="E3562" s="39" t="s">
        <v>20756</v>
      </c>
      <c r="F3562" s="41" t="s">
        <v>20757</v>
      </c>
      <c r="G3562" s="39">
        <v>1</v>
      </c>
      <c r="H3562" s="42">
        <v>12</v>
      </c>
      <c r="I3562" s="44">
        <f>VENTAS[[#This Row],[Cantidad]]*VENTAS[[#This Row],[Precio Venta]]</f>
        <v>12</v>
      </c>
      <c r="J3562" s="42">
        <f>IF(VENTAS[[#This Row],[Nombre del Gestor]]&gt;1,VENTAS[[#This Row],[Precio Venta]]*10%,0)</f>
        <v>1.2</v>
      </c>
      <c r="K3562" s="42">
        <f>IFERROR(VLOOKUP(VENTAS[[#This Row],[Código del producto Vendido]],STOCK[],13,FALSE),VENTAS[[#This Row],[Precio Venta]]*0.6)-VENTAS[[#This Row],[Comisión Unitaria 10%]]</f>
        <v>5.25</v>
      </c>
      <c r="L3562" s="42">
        <f>VENTAS[[#This Row],[Cantidad]]*(VENTAS[[#This Row],[Precio Venta]]-VENTAS[[#This Row],[Costo Unitario SIN Comision]]-VENTAS[[#This Row],[Comisión Unitaria 10%]]-0.01*VENTAS[[#This Row],[Precio Venta]])</f>
        <v>5.43</v>
      </c>
      <c r="M3562" s="46" t="s">
        <v>29526</v>
      </c>
      <c r="N3562" s="47" t="s">
        <v>29614</v>
      </c>
    </row>
    <row r="3563" ht="34" customHeight="1" spans="1:14">
      <c r="A3563" s="38">
        <v>45906.5461458333</v>
      </c>
      <c r="B3563" s="39" t="s">
        <v>29526</v>
      </c>
      <c r="C3563" s="39" t="s">
        <v>29526</v>
      </c>
      <c r="D3563" s="39"/>
      <c r="E3563" s="39" t="s">
        <v>20764</v>
      </c>
      <c r="F3563" s="41" t="s">
        <v>20763</v>
      </c>
      <c r="G3563" s="39">
        <v>1</v>
      </c>
      <c r="H3563" s="42">
        <v>50</v>
      </c>
      <c r="I3563" s="44">
        <f>VENTAS[[#This Row],[Cantidad]]*VENTAS[[#This Row],[Precio Venta]]</f>
        <v>50</v>
      </c>
      <c r="J3563" s="42">
        <f>IF(VENTAS[[#This Row],[Nombre del Gestor]]&gt;1,VENTAS[[#This Row],[Precio Venta]]*10%,0)</f>
        <v>0</v>
      </c>
      <c r="K3563" s="42">
        <f>IFERROR(VLOOKUP(VENTAS[[#This Row],[Código del producto Vendido]],STOCK[],13,FALSE),VENTAS[[#This Row],[Precio Venta]]*0.6)-VENTAS[[#This Row],[Comisión Unitaria 10%]]</f>
        <v>25.99</v>
      </c>
      <c r="L3563" s="42">
        <f>VENTAS[[#This Row],[Cantidad]]*(VENTAS[[#This Row],[Precio Venta]]-VENTAS[[#This Row],[Costo Unitario SIN Comision]]-VENTAS[[#This Row],[Comisión Unitaria 10%]]-0.01*VENTAS[[#This Row],[Precio Venta]])</f>
        <v>23.51</v>
      </c>
      <c r="M3563" s="46" t="s">
        <v>29526</v>
      </c>
      <c r="N3563" s="47" t="s">
        <v>29615</v>
      </c>
    </row>
    <row r="3564" ht="17" customHeight="1" spans="1:14">
      <c r="A3564" s="38">
        <v>45906.5673726852</v>
      </c>
      <c r="B3564" s="39" t="s">
        <v>29526</v>
      </c>
      <c r="C3564" s="39" t="s">
        <v>29526</v>
      </c>
      <c r="D3564" s="39" t="s">
        <v>29526</v>
      </c>
      <c r="E3564" s="39" t="s">
        <v>21250</v>
      </c>
      <c r="F3564" s="41" t="s">
        <v>21251</v>
      </c>
      <c r="G3564" s="39">
        <v>1</v>
      </c>
      <c r="H3564" s="42">
        <v>30</v>
      </c>
      <c r="I3564" s="44">
        <f>VENTAS[[#This Row],[Cantidad]]*VENTAS[[#This Row],[Precio Venta]]</f>
        <v>30</v>
      </c>
      <c r="J3564" s="42">
        <f>IF(VENTAS[[#This Row],[Nombre del Gestor]]&gt;1,VENTAS[[#This Row],[Precio Venta]]*10%,0)</f>
        <v>3</v>
      </c>
      <c r="K3564" s="42">
        <f>IFERROR(VLOOKUP(VENTAS[[#This Row],[Código del producto Vendido]],STOCK[],13,FALSE),VENTAS[[#This Row],[Precio Venta]]*0.6)-VENTAS[[#This Row],[Comisión Unitaria 10%]]</f>
        <v>20</v>
      </c>
      <c r="L3564" s="42">
        <f>VENTAS[[#This Row],[Cantidad]]*(VENTAS[[#This Row],[Precio Venta]]-VENTAS[[#This Row],[Costo Unitario SIN Comision]]-VENTAS[[#This Row],[Comisión Unitaria 10%]]-0.01*VENTAS[[#This Row],[Precio Venta]])</f>
        <v>6.7</v>
      </c>
      <c r="M3564" s="46" t="s">
        <v>29526</v>
      </c>
      <c r="N3564" s="47" t="s">
        <v>29616</v>
      </c>
    </row>
    <row r="3565" ht="34" customHeight="1" spans="1:14">
      <c r="A3565" s="38">
        <v>45906.6203819444</v>
      </c>
      <c r="B3565" s="39" t="s">
        <v>29526</v>
      </c>
      <c r="C3565" s="39" t="s">
        <v>29617</v>
      </c>
      <c r="D3565" s="39"/>
      <c r="E3565" s="39" t="s">
        <v>20957</v>
      </c>
      <c r="F3565" s="41" t="s">
        <v>20881</v>
      </c>
      <c r="G3565" s="39">
        <v>1</v>
      </c>
      <c r="H3565" s="42">
        <v>50</v>
      </c>
      <c r="I3565" s="44">
        <f>VENTAS[[#This Row],[Cantidad]]*VENTAS[[#This Row],[Precio Venta]]</f>
        <v>50</v>
      </c>
      <c r="J3565" s="42">
        <f>IF(VENTAS[[#This Row],[Nombre del Gestor]]&gt;1,VENTAS[[#This Row],[Precio Venta]]*10%,0)</f>
        <v>0</v>
      </c>
      <c r="K3565" s="42">
        <f>IFERROR(VLOOKUP(VENTAS[[#This Row],[Código del producto Vendido]],STOCK[],13,FALSE),VENTAS[[#This Row],[Precio Venta]]*0.6)-VENTAS[[#This Row],[Comisión Unitaria 10%]]</f>
        <v>38</v>
      </c>
      <c r="L3565" s="42">
        <f>VENTAS[[#This Row],[Cantidad]]*(VENTAS[[#This Row],[Precio Venta]]-VENTAS[[#This Row],[Costo Unitario SIN Comision]]-VENTAS[[#This Row],[Comisión Unitaria 10%]]-0.01*VENTAS[[#This Row],[Precio Venta]])</f>
        <v>11.5</v>
      </c>
      <c r="M3565" s="46" t="s">
        <v>29526</v>
      </c>
      <c r="N3565" s="47" t="s">
        <v>29618</v>
      </c>
    </row>
    <row r="3566" ht="17" customHeight="1" spans="1:14">
      <c r="A3566" s="38">
        <v>45906.6209953704</v>
      </c>
      <c r="B3566" s="39" t="s">
        <v>29526</v>
      </c>
      <c r="C3566" s="39" t="s">
        <v>29619</v>
      </c>
      <c r="D3566" s="39"/>
      <c r="E3566" s="39" t="s">
        <v>20505</v>
      </c>
      <c r="F3566" s="41" t="s">
        <v>20506</v>
      </c>
      <c r="G3566" s="39">
        <v>1</v>
      </c>
      <c r="H3566" s="42">
        <v>30</v>
      </c>
      <c r="I3566" s="44">
        <f>VENTAS[[#This Row],[Cantidad]]*VENTAS[[#This Row],[Precio Venta]]</f>
        <v>30</v>
      </c>
      <c r="J3566" s="42">
        <f>IF(VENTAS[[#This Row],[Nombre del Gestor]]&gt;1,VENTAS[[#This Row],[Precio Venta]]*10%,0)</f>
        <v>0</v>
      </c>
      <c r="K3566" s="42">
        <f>IFERROR(VLOOKUP(VENTAS[[#This Row],[Código del producto Vendido]],STOCK[],13,FALSE),VENTAS[[#This Row],[Precio Venta]]*0.6)-VENTAS[[#This Row],[Comisión Unitaria 10%]]</f>
        <v>15</v>
      </c>
      <c r="L3566" s="42">
        <f>VENTAS[[#This Row],[Cantidad]]*(VENTAS[[#This Row],[Precio Venta]]-VENTAS[[#This Row],[Costo Unitario SIN Comision]]-VENTAS[[#This Row],[Comisión Unitaria 10%]]-0.01*VENTAS[[#This Row],[Precio Venta]])</f>
        <v>14.7</v>
      </c>
      <c r="M3566" s="46" t="s">
        <v>29526</v>
      </c>
      <c r="N3566" s="47" t="s">
        <v>29620</v>
      </c>
    </row>
    <row r="3567" ht="34" customHeight="1" spans="1:14">
      <c r="A3567" s="38">
        <v>45906.646400463</v>
      </c>
      <c r="B3567" s="39" t="s">
        <v>29526</v>
      </c>
      <c r="C3567" s="39" t="s">
        <v>29526</v>
      </c>
      <c r="D3567" s="39" t="s">
        <v>29526</v>
      </c>
      <c r="E3567" s="39" t="s">
        <v>20960</v>
      </c>
      <c r="F3567" s="41" t="s">
        <v>20962</v>
      </c>
      <c r="G3567" s="39">
        <v>1</v>
      </c>
      <c r="H3567" s="42">
        <v>35</v>
      </c>
      <c r="I3567" s="44">
        <f>VENTAS[[#This Row],[Cantidad]]*VENTAS[[#This Row],[Precio Venta]]</f>
        <v>35</v>
      </c>
      <c r="J3567" s="42">
        <f>IF(VENTAS[[#This Row],[Nombre del Gestor]]&gt;1,VENTAS[[#This Row],[Precio Venta]]*10%,0)</f>
        <v>3.5</v>
      </c>
      <c r="K3567" s="42">
        <f>IFERROR(VLOOKUP(VENTAS[[#This Row],[Código del producto Vendido]],STOCK[],13,FALSE),VENTAS[[#This Row],[Precio Venta]]*0.6)-VENTAS[[#This Row],[Comisión Unitaria 10%]]</f>
        <v>18.99</v>
      </c>
      <c r="L3567" s="42">
        <f>VENTAS[[#This Row],[Cantidad]]*(VENTAS[[#This Row],[Precio Venta]]-VENTAS[[#This Row],[Costo Unitario SIN Comision]]-VENTAS[[#This Row],[Comisión Unitaria 10%]]-0.01*VENTAS[[#This Row],[Precio Venta]])</f>
        <v>12.16</v>
      </c>
      <c r="M3567" s="46" t="s">
        <v>29526</v>
      </c>
      <c r="N3567" s="47" t="s">
        <v>29621</v>
      </c>
    </row>
    <row r="3568" ht="34" customHeight="1" spans="1:14">
      <c r="A3568" s="38">
        <v>45907.3727546296</v>
      </c>
      <c r="B3568" s="39" t="s">
        <v>29526</v>
      </c>
      <c r="C3568" s="39" t="s">
        <v>29526</v>
      </c>
      <c r="D3568" s="39" t="s">
        <v>25960</v>
      </c>
      <c r="E3568" s="39" t="s">
        <v>17455</v>
      </c>
      <c r="F3568" s="41" t="s">
        <v>17456</v>
      </c>
      <c r="G3568" s="39">
        <v>1</v>
      </c>
      <c r="H3568" s="42">
        <v>35</v>
      </c>
      <c r="I3568" s="44">
        <f>VENTAS[[#This Row],[Cantidad]]*VENTAS[[#This Row],[Precio Venta]]</f>
        <v>35</v>
      </c>
      <c r="J3568" s="42">
        <f>IF(VENTAS[[#This Row],[Nombre del Gestor]]&gt;1,VENTAS[[#This Row],[Precio Venta]]*10%,0)</f>
        <v>3.5</v>
      </c>
      <c r="K3568" s="42">
        <f>IFERROR(VLOOKUP(VENTAS[[#This Row],[Código del producto Vendido]],STOCK[],13,FALSE),VENTAS[[#This Row],[Precio Venta]]*0.6)-VENTAS[[#This Row],[Comisión Unitaria 10%]]</f>
        <v>9</v>
      </c>
      <c r="L3568" s="42">
        <f>VENTAS[[#This Row],[Cantidad]]*(VENTAS[[#This Row],[Precio Venta]]-VENTAS[[#This Row],[Costo Unitario SIN Comision]]-VENTAS[[#This Row],[Comisión Unitaria 10%]]-0.01*VENTAS[[#This Row],[Precio Venta]])</f>
        <v>22.15</v>
      </c>
      <c r="M3568" s="46" t="s">
        <v>29526</v>
      </c>
      <c r="N3568" s="47" t="s">
        <v>29622</v>
      </c>
    </row>
    <row r="3569" ht="17" customHeight="1" spans="1:14">
      <c r="A3569" s="38">
        <v>45907.3727546296</v>
      </c>
      <c r="B3569" s="39" t="s">
        <v>29526</v>
      </c>
      <c r="C3569" s="39" t="s">
        <v>29526</v>
      </c>
      <c r="D3569" s="39" t="s">
        <v>25960</v>
      </c>
      <c r="E3569" s="39" t="s">
        <v>29623</v>
      </c>
      <c r="F3569" s="41" t="s">
        <v>29624</v>
      </c>
      <c r="G3569" s="39">
        <v>1</v>
      </c>
      <c r="H3569" s="42">
        <v>20</v>
      </c>
      <c r="I3569" s="44">
        <f>VENTAS[[#This Row],[Cantidad]]*VENTAS[[#This Row],[Precio Venta]]</f>
        <v>20</v>
      </c>
      <c r="J3569" s="42">
        <f>IF(VENTAS[[#This Row],[Nombre del Gestor]]&gt;1,VENTAS[[#This Row],[Precio Venta]]*10%,0)</f>
        <v>2</v>
      </c>
      <c r="K3569" s="42">
        <f>IFERROR(VLOOKUP(VENTAS[[#This Row],[Código del producto Vendido]],STOCK[],13,FALSE),VENTAS[[#This Row],[Precio Venta]]*0.6)-VENTAS[[#This Row],[Comisión Unitaria 10%]]</f>
        <v>10</v>
      </c>
      <c r="L3569" s="42">
        <f>VENTAS[[#This Row],[Cantidad]]*(VENTAS[[#This Row],[Precio Venta]]-VENTAS[[#This Row],[Costo Unitario SIN Comision]]-VENTAS[[#This Row],[Comisión Unitaria 10%]]-0.01*VENTAS[[#This Row],[Precio Venta]])</f>
        <v>7.8</v>
      </c>
      <c r="M3569" s="46" t="s">
        <v>29526</v>
      </c>
      <c r="N3569" s="47" t="s">
        <v>29625</v>
      </c>
    </row>
    <row r="3570" ht="34" customHeight="1" spans="1:14">
      <c r="A3570" s="38">
        <v>45907.3727546296</v>
      </c>
      <c r="B3570" s="39" t="s">
        <v>29526</v>
      </c>
      <c r="C3570" s="39" t="s">
        <v>29526</v>
      </c>
      <c r="D3570" s="39" t="s">
        <v>25960</v>
      </c>
      <c r="E3570" s="39" t="s">
        <v>20864</v>
      </c>
      <c r="F3570" s="41" t="s">
        <v>20865</v>
      </c>
      <c r="G3570" s="39">
        <v>1</v>
      </c>
      <c r="H3570" s="42">
        <v>30</v>
      </c>
      <c r="I3570" s="44">
        <f>VENTAS[[#This Row],[Cantidad]]*VENTAS[[#This Row],[Precio Venta]]</f>
        <v>30</v>
      </c>
      <c r="J3570" s="42">
        <f>IF(VENTAS[[#This Row],[Nombre del Gestor]]&gt;1,VENTAS[[#This Row],[Precio Venta]]*10%,0)</f>
        <v>3</v>
      </c>
      <c r="K3570" s="42">
        <f>IFERROR(VLOOKUP(VENTAS[[#This Row],[Código del producto Vendido]],STOCK[],13,FALSE),VENTAS[[#This Row],[Precio Venta]]*0.6)-VENTAS[[#This Row],[Comisión Unitaria 10%]]</f>
        <v>14.99</v>
      </c>
      <c r="L3570" s="42">
        <f>VENTAS[[#This Row],[Cantidad]]*(VENTAS[[#This Row],[Precio Venta]]-VENTAS[[#This Row],[Costo Unitario SIN Comision]]-VENTAS[[#This Row],[Comisión Unitaria 10%]]-0.01*VENTAS[[#This Row],[Precio Venta]])</f>
        <v>11.71</v>
      </c>
      <c r="M3570" s="46" t="s">
        <v>29526</v>
      </c>
      <c r="N3570" s="47" t="s">
        <v>29626</v>
      </c>
    </row>
    <row r="3571" ht="17" customHeight="1" spans="1:14">
      <c r="A3571" s="38">
        <v>45907.3727546296</v>
      </c>
      <c r="B3571" s="39" t="s">
        <v>29526</v>
      </c>
      <c r="C3571" s="39" t="s">
        <v>29526</v>
      </c>
      <c r="D3571" s="39" t="s">
        <v>25960</v>
      </c>
      <c r="E3571" s="39" t="s">
        <v>17996</v>
      </c>
      <c r="F3571" s="41" t="s">
        <v>29627</v>
      </c>
      <c r="G3571" s="39">
        <v>1</v>
      </c>
      <c r="H3571" s="42">
        <v>30</v>
      </c>
      <c r="I3571" s="44">
        <f>VENTAS[[#This Row],[Cantidad]]*VENTAS[[#This Row],[Precio Venta]]</f>
        <v>30</v>
      </c>
      <c r="J3571" s="42">
        <f>IF(VENTAS[[#This Row],[Nombre del Gestor]]&gt;1,VENTAS[[#This Row],[Precio Venta]]*10%,0)</f>
        <v>3</v>
      </c>
      <c r="K3571" s="42">
        <f>IFERROR(VLOOKUP(VENTAS[[#This Row],[Código del producto Vendido]],STOCK[],13,FALSE),VENTAS[[#This Row],[Precio Venta]]*0.6)-VENTAS[[#This Row],[Comisión Unitaria 10%]]</f>
        <v>12</v>
      </c>
      <c r="L3571" s="42">
        <f>VENTAS[[#This Row],[Cantidad]]*(VENTAS[[#This Row],[Precio Venta]]-VENTAS[[#This Row],[Costo Unitario SIN Comision]]-VENTAS[[#This Row],[Comisión Unitaria 10%]]-0.01*VENTAS[[#This Row],[Precio Venta]])</f>
        <v>14.7</v>
      </c>
      <c r="M3571" s="46" t="s">
        <v>29526</v>
      </c>
      <c r="N3571" s="47" t="s">
        <v>29628</v>
      </c>
    </row>
    <row r="3572" ht="34" customHeight="1" spans="1:14">
      <c r="A3572" s="38">
        <v>45907.5383217593</v>
      </c>
      <c r="B3572" s="39" t="s">
        <v>29526</v>
      </c>
      <c r="C3572" s="39" t="s">
        <v>29526</v>
      </c>
      <c r="D3572" s="39" t="s">
        <v>29526</v>
      </c>
      <c r="E3572" s="39" t="s">
        <v>29629</v>
      </c>
      <c r="F3572" s="41" t="s">
        <v>16961</v>
      </c>
      <c r="G3572" s="39">
        <v>1</v>
      </c>
      <c r="H3572" s="42">
        <v>20</v>
      </c>
      <c r="I3572" s="44">
        <f>VENTAS[[#This Row],[Cantidad]]*VENTAS[[#This Row],[Precio Venta]]</f>
        <v>20</v>
      </c>
      <c r="J3572" s="42">
        <f>IF(VENTAS[[#This Row],[Nombre del Gestor]]&gt;1,VENTAS[[#This Row],[Precio Venta]]*10%,0)</f>
        <v>2</v>
      </c>
      <c r="K3572" s="42">
        <f>IFERROR(VLOOKUP(VENTAS[[#This Row],[Código del producto Vendido]],STOCK[],13,FALSE),VENTAS[[#This Row],[Precio Venta]]*0.6)-VENTAS[[#This Row],[Comisión Unitaria 10%]]</f>
        <v>10.6</v>
      </c>
      <c r="L3572" s="42">
        <f>VENTAS[[#This Row],[Cantidad]]*(VENTAS[[#This Row],[Precio Venta]]-VENTAS[[#This Row],[Costo Unitario SIN Comision]]-VENTAS[[#This Row],[Comisión Unitaria 10%]]-0.01*VENTAS[[#This Row],[Precio Venta]])</f>
        <v>7.2</v>
      </c>
      <c r="M3572" s="46" t="s">
        <v>29526</v>
      </c>
      <c r="N3572" s="47" t="s">
        <v>29630</v>
      </c>
    </row>
    <row r="3573" ht="34" customHeight="1" spans="1:14">
      <c r="A3573" s="38">
        <v>45907.5383217593</v>
      </c>
      <c r="B3573" s="39" t="s">
        <v>29526</v>
      </c>
      <c r="C3573" s="39" t="s">
        <v>29526</v>
      </c>
      <c r="D3573" s="39" t="s">
        <v>29526</v>
      </c>
      <c r="E3573" s="39" t="s">
        <v>29631</v>
      </c>
      <c r="F3573" s="41" t="s">
        <v>21272</v>
      </c>
      <c r="G3573" s="39">
        <v>1</v>
      </c>
      <c r="H3573" s="42">
        <v>25</v>
      </c>
      <c r="I3573" s="44">
        <f>VENTAS[[#This Row],[Cantidad]]*VENTAS[[#This Row],[Precio Venta]]</f>
        <v>25</v>
      </c>
      <c r="J3573" s="42">
        <f>IF(VENTAS[[#This Row],[Nombre del Gestor]]&gt;1,VENTAS[[#This Row],[Precio Venta]]*10%,0)</f>
        <v>2.5</v>
      </c>
      <c r="K3573" s="42">
        <f>IFERROR(VLOOKUP(VENTAS[[#This Row],[Código del producto Vendido]],STOCK[],13,FALSE),VENTAS[[#This Row],[Precio Venta]]*0.6)-VENTAS[[#This Row],[Comisión Unitaria 10%]]</f>
        <v>14</v>
      </c>
      <c r="L3573" s="42">
        <f>VENTAS[[#This Row],[Cantidad]]*(VENTAS[[#This Row],[Precio Venta]]-VENTAS[[#This Row],[Costo Unitario SIN Comision]]-VENTAS[[#This Row],[Comisión Unitaria 10%]]-0.01*VENTAS[[#This Row],[Precio Venta]])</f>
        <v>8.25</v>
      </c>
      <c r="M3573" s="46" t="s">
        <v>29526</v>
      </c>
      <c r="N3573" s="47" t="s">
        <v>29632</v>
      </c>
    </row>
    <row r="3574" ht="17" customHeight="1" spans="1:14">
      <c r="A3574" s="38">
        <v>45907.5383217593</v>
      </c>
      <c r="B3574" s="39" t="s">
        <v>29526</v>
      </c>
      <c r="C3574" s="39" t="s">
        <v>29526</v>
      </c>
      <c r="D3574" s="39" t="s">
        <v>29526</v>
      </c>
      <c r="E3574" s="39" t="s">
        <v>19838</v>
      </c>
      <c r="F3574" s="41" t="s">
        <v>29633</v>
      </c>
      <c r="G3574" s="39">
        <v>1</v>
      </c>
      <c r="H3574" s="42">
        <v>20</v>
      </c>
      <c r="I3574" s="44">
        <f>VENTAS[[#This Row],[Cantidad]]*VENTAS[[#This Row],[Precio Venta]]</f>
        <v>20</v>
      </c>
      <c r="J3574" s="42">
        <f>IF(VENTAS[[#This Row],[Nombre del Gestor]]&gt;1,VENTAS[[#This Row],[Precio Venta]]*10%,0)</f>
        <v>2</v>
      </c>
      <c r="K3574" s="42">
        <f>IFERROR(VLOOKUP(VENTAS[[#This Row],[Código del producto Vendido]],STOCK[],13,FALSE),VENTAS[[#This Row],[Precio Venta]]*0.6)-VENTAS[[#This Row],[Comisión Unitaria 10%]]</f>
        <v>12</v>
      </c>
      <c r="L3574" s="42">
        <f>VENTAS[[#This Row],[Cantidad]]*(VENTAS[[#This Row],[Precio Venta]]-VENTAS[[#This Row],[Costo Unitario SIN Comision]]-VENTAS[[#This Row],[Comisión Unitaria 10%]]-0.01*VENTAS[[#This Row],[Precio Venta]])</f>
        <v>5.8</v>
      </c>
      <c r="M3574" s="46" t="s">
        <v>29526</v>
      </c>
      <c r="N3574" s="47" t="s">
        <v>29634</v>
      </c>
    </row>
    <row r="3575" ht="34" customHeight="1" spans="1:14">
      <c r="A3575" s="38">
        <v>45907.5383217593</v>
      </c>
      <c r="B3575" s="39" t="s">
        <v>29526</v>
      </c>
      <c r="C3575" s="39" t="s">
        <v>29526</v>
      </c>
      <c r="D3575" s="39" t="s">
        <v>29526</v>
      </c>
      <c r="E3575" s="39" t="s">
        <v>29635</v>
      </c>
      <c r="F3575" s="41" t="s">
        <v>21561</v>
      </c>
      <c r="G3575" s="39">
        <v>1</v>
      </c>
      <c r="H3575" s="42">
        <v>60</v>
      </c>
      <c r="I3575" s="44">
        <f>VENTAS[[#This Row],[Cantidad]]*VENTAS[[#This Row],[Precio Venta]]</f>
        <v>60</v>
      </c>
      <c r="J3575" s="42">
        <f>IF(VENTAS[[#This Row],[Nombre del Gestor]]&gt;1,VENTAS[[#This Row],[Precio Venta]]*10%,0)</f>
        <v>6</v>
      </c>
      <c r="K3575" s="42">
        <f>IFERROR(VLOOKUP(VENTAS[[#This Row],[Código del producto Vendido]],STOCK[],13,FALSE),VENTAS[[#This Row],[Precio Venta]]*0.6)-VENTAS[[#This Row],[Comisión Unitaria 10%]]</f>
        <v>40</v>
      </c>
      <c r="L3575" s="42">
        <f>VENTAS[[#This Row],[Cantidad]]*(VENTAS[[#This Row],[Precio Venta]]-VENTAS[[#This Row],[Costo Unitario SIN Comision]]-VENTAS[[#This Row],[Comisión Unitaria 10%]]-0.01*VENTAS[[#This Row],[Precio Venta]])</f>
        <v>13.4</v>
      </c>
      <c r="M3575" s="46" t="s">
        <v>29526</v>
      </c>
      <c r="N3575" s="47" t="s">
        <v>29636</v>
      </c>
    </row>
    <row r="3576" ht="17" customHeight="1" spans="1:14">
      <c r="A3576" s="38">
        <v>45907.5383217593</v>
      </c>
      <c r="B3576" s="39" t="s">
        <v>29526</v>
      </c>
      <c r="C3576" s="39" t="s">
        <v>29526</v>
      </c>
      <c r="D3576" s="39" t="s">
        <v>29526</v>
      </c>
      <c r="E3576" s="39" t="s">
        <v>21410</v>
      </c>
      <c r="F3576" s="41" t="s">
        <v>21408</v>
      </c>
      <c r="G3576" s="39">
        <v>1</v>
      </c>
      <c r="H3576" s="42">
        <v>35</v>
      </c>
      <c r="I3576" s="44">
        <f>VENTAS[[#This Row],[Cantidad]]*VENTAS[[#This Row],[Precio Venta]]</f>
        <v>35</v>
      </c>
      <c r="J3576" s="42">
        <f>IF(VENTAS[[#This Row],[Nombre del Gestor]]&gt;1,VENTAS[[#This Row],[Precio Venta]]*10%,0)</f>
        <v>3.5</v>
      </c>
      <c r="K3576" s="42">
        <f>IFERROR(VLOOKUP(VENTAS[[#This Row],[Código del producto Vendido]],STOCK[],13,FALSE),VENTAS[[#This Row],[Precio Venta]]*0.6)-VENTAS[[#This Row],[Comisión Unitaria 10%]]</f>
        <v>13.99</v>
      </c>
      <c r="L3576" s="42">
        <f>VENTAS[[#This Row],[Cantidad]]*(VENTAS[[#This Row],[Precio Venta]]-VENTAS[[#This Row],[Costo Unitario SIN Comision]]-VENTAS[[#This Row],[Comisión Unitaria 10%]]-0.01*VENTAS[[#This Row],[Precio Venta]])</f>
        <v>17.16</v>
      </c>
      <c r="M3576" s="46" t="s">
        <v>29526</v>
      </c>
      <c r="N3576" s="47" t="s">
        <v>29637</v>
      </c>
    </row>
    <row r="3577" ht="34" customHeight="1" spans="1:14">
      <c r="A3577" s="38">
        <v>45907.5383217593</v>
      </c>
      <c r="B3577" s="39" t="s">
        <v>29526</v>
      </c>
      <c r="C3577" s="39" t="s">
        <v>29526</v>
      </c>
      <c r="D3577" s="39" t="s">
        <v>29526</v>
      </c>
      <c r="E3577" s="39" t="s">
        <v>21436</v>
      </c>
      <c r="F3577" s="41" t="s">
        <v>21435</v>
      </c>
      <c r="G3577" s="39">
        <v>1</v>
      </c>
      <c r="H3577" s="42">
        <v>40</v>
      </c>
      <c r="I3577" s="44">
        <f>VENTAS[[#This Row],[Cantidad]]*VENTAS[[#This Row],[Precio Venta]]</f>
        <v>40</v>
      </c>
      <c r="J3577" s="42">
        <f>IF(VENTAS[[#This Row],[Nombre del Gestor]]&gt;1,VENTAS[[#This Row],[Precio Venta]]*10%,0)</f>
        <v>4</v>
      </c>
      <c r="K3577" s="42">
        <f>IFERROR(VLOOKUP(VENTAS[[#This Row],[Código del producto Vendido]],STOCK[],13,FALSE),VENTAS[[#This Row],[Precio Venta]]*0.6)-VENTAS[[#This Row],[Comisión Unitaria 10%]]</f>
        <v>19.99</v>
      </c>
      <c r="L3577" s="42">
        <f>VENTAS[[#This Row],[Cantidad]]*(VENTAS[[#This Row],[Precio Venta]]-VENTAS[[#This Row],[Costo Unitario SIN Comision]]-VENTAS[[#This Row],[Comisión Unitaria 10%]]-0.01*VENTAS[[#This Row],[Precio Venta]])</f>
        <v>15.61</v>
      </c>
      <c r="M3577" s="46" t="s">
        <v>29526</v>
      </c>
      <c r="N3577" s="47" t="s">
        <v>29638</v>
      </c>
    </row>
    <row r="3578" ht="34" customHeight="1" spans="1:14">
      <c r="A3578" s="38">
        <v>45907.5383217593</v>
      </c>
      <c r="B3578" s="39" t="s">
        <v>29526</v>
      </c>
      <c r="C3578" s="39" t="s">
        <v>29526</v>
      </c>
      <c r="D3578" s="39" t="s">
        <v>29526</v>
      </c>
      <c r="E3578" s="39" t="s">
        <v>18385</v>
      </c>
      <c r="F3578" s="41" t="s">
        <v>18386</v>
      </c>
      <c r="G3578" s="39">
        <v>1</v>
      </c>
      <c r="H3578" s="42">
        <v>25</v>
      </c>
      <c r="I3578" s="44">
        <f>VENTAS[[#This Row],[Cantidad]]*VENTAS[[#This Row],[Precio Venta]]</f>
        <v>25</v>
      </c>
      <c r="J3578" s="42">
        <f>IF(VENTAS[[#This Row],[Nombre del Gestor]]&gt;1,VENTAS[[#This Row],[Precio Venta]]*10%,0)</f>
        <v>2.5</v>
      </c>
      <c r="K3578" s="42">
        <f>IFERROR(VLOOKUP(VENTAS[[#This Row],[Código del producto Vendido]],STOCK[],13,FALSE),VENTAS[[#This Row],[Precio Venta]]*0.6)-VENTAS[[#This Row],[Comisión Unitaria 10%]]</f>
        <v>12</v>
      </c>
      <c r="L3578" s="42">
        <f>VENTAS[[#This Row],[Cantidad]]*(VENTAS[[#This Row],[Precio Venta]]-VENTAS[[#This Row],[Costo Unitario SIN Comision]]-VENTAS[[#This Row],[Comisión Unitaria 10%]]-0.01*VENTAS[[#This Row],[Precio Venta]])</f>
        <v>10.25</v>
      </c>
      <c r="M3578" s="46" t="s">
        <v>29526</v>
      </c>
      <c r="N3578" s="47" t="s">
        <v>29639</v>
      </c>
    </row>
    <row r="3579" ht="17" customHeight="1" spans="1:14">
      <c r="A3579" s="38">
        <v>45907.5383217593</v>
      </c>
      <c r="B3579" s="39" t="s">
        <v>29526</v>
      </c>
      <c r="C3579" s="39" t="s">
        <v>29526</v>
      </c>
      <c r="D3579" s="39" t="s">
        <v>29526</v>
      </c>
      <c r="E3579" s="39" t="s">
        <v>21387</v>
      </c>
      <c r="F3579" s="41" t="s">
        <v>21386</v>
      </c>
      <c r="G3579" s="39">
        <v>1</v>
      </c>
      <c r="H3579" s="42">
        <v>25</v>
      </c>
      <c r="I3579" s="44">
        <f>VENTAS[[#This Row],[Cantidad]]*VENTAS[[#This Row],[Precio Venta]]</f>
        <v>25</v>
      </c>
      <c r="J3579" s="42">
        <f>IF(VENTAS[[#This Row],[Nombre del Gestor]]&gt;1,VENTAS[[#This Row],[Precio Venta]]*10%,0)</f>
        <v>2.5</v>
      </c>
      <c r="K3579" s="42">
        <f>IFERROR(VLOOKUP(VENTAS[[#This Row],[Código del producto Vendido]],STOCK[],13,FALSE),VENTAS[[#This Row],[Precio Venta]]*0.6)-VENTAS[[#This Row],[Comisión Unitaria 10%]]</f>
        <v>9.65</v>
      </c>
      <c r="L3579" s="42">
        <f>VENTAS[[#This Row],[Cantidad]]*(VENTAS[[#This Row],[Precio Venta]]-VENTAS[[#This Row],[Costo Unitario SIN Comision]]-VENTAS[[#This Row],[Comisión Unitaria 10%]]-0.01*VENTAS[[#This Row],[Precio Venta]])</f>
        <v>12.6</v>
      </c>
      <c r="M3579" s="46" t="s">
        <v>29526</v>
      </c>
      <c r="N3579" s="47" t="s">
        <v>29640</v>
      </c>
    </row>
    <row r="3580" ht="34" customHeight="1" spans="1:14">
      <c r="A3580" s="38">
        <v>45907.5383217593</v>
      </c>
      <c r="B3580" s="39" t="s">
        <v>29526</v>
      </c>
      <c r="C3580" s="39" t="s">
        <v>29526</v>
      </c>
      <c r="D3580" s="39" t="s">
        <v>29526</v>
      </c>
      <c r="E3580" s="39" t="s">
        <v>29641</v>
      </c>
      <c r="F3580" s="41" t="s">
        <v>21020</v>
      </c>
      <c r="G3580" s="39">
        <v>1</v>
      </c>
      <c r="H3580" s="42">
        <v>25</v>
      </c>
      <c r="I3580" s="44">
        <f>VENTAS[[#This Row],[Cantidad]]*VENTAS[[#This Row],[Precio Venta]]</f>
        <v>25</v>
      </c>
      <c r="J3580" s="42">
        <f>IF(VENTAS[[#This Row],[Nombre del Gestor]]&gt;1,VENTAS[[#This Row],[Precio Venta]]*10%,0)</f>
        <v>2.5</v>
      </c>
      <c r="K3580" s="42">
        <f>IFERROR(VLOOKUP(VENTAS[[#This Row],[Código del producto Vendido]],STOCK[],13,FALSE),VENTAS[[#This Row],[Precio Venta]]*0.6)-VENTAS[[#This Row],[Comisión Unitaria 10%]]</f>
        <v>12.5</v>
      </c>
      <c r="L3580" s="42">
        <f>VENTAS[[#This Row],[Cantidad]]*(VENTAS[[#This Row],[Precio Venta]]-VENTAS[[#This Row],[Costo Unitario SIN Comision]]-VENTAS[[#This Row],[Comisión Unitaria 10%]]-0.01*VENTAS[[#This Row],[Precio Venta]])</f>
        <v>9.75</v>
      </c>
      <c r="M3580" s="46" t="s">
        <v>29526</v>
      </c>
      <c r="N3580" s="47" t="s">
        <v>29642</v>
      </c>
    </row>
    <row r="3581" ht="17" customHeight="1" spans="1:14">
      <c r="A3581" s="38">
        <v>45907.5383217593</v>
      </c>
      <c r="B3581" s="39" t="s">
        <v>29526</v>
      </c>
      <c r="C3581" s="39" t="s">
        <v>29526</v>
      </c>
      <c r="D3581" s="39" t="s">
        <v>29526</v>
      </c>
      <c r="E3581" s="39" t="s">
        <v>21389</v>
      </c>
      <c r="F3581" s="41" t="s">
        <v>29643</v>
      </c>
      <c r="G3581" s="39">
        <v>1</v>
      </c>
      <c r="H3581" s="42">
        <v>25</v>
      </c>
      <c r="I3581" s="44">
        <f>VENTAS[[#This Row],[Cantidad]]*VENTAS[[#This Row],[Precio Venta]]</f>
        <v>25</v>
      </c>
      <c r="J3581" s="42">
        <f>IF(VENTAS[[#This Row],[Nombre del Gestor]]&gt;1,VENTAS[[#This Row],[Precio Venta]]*10%,0)</f>
        <v>2.5</v>
      </c>
      <c r="K3581" s="42">
        <f>IFERROR(VLOOKUP(VENTAS[[#This Row],[Código del producto Vendido]],STOCK[],13,FALSE),VENTAS[[#This Row],[Precio Venta]]*0.6)-VENTAS[[#This Row],[Comisión Unitaria 10%]]</f>
        <v>9.65</v>
      </c>
      <c r="L3581" s="42">
        <f>VENTAS[[#This Row],[Cantidad]]*(VENTAS[[#This Row],[Precio Venta]]-VENTAS[[#This Row],[Costo Unitario SIN Comision]]-VENTAS[[#This Row],[Comisión Unitaria 10%]]-0.01*VENTAS[[#This Row],[Precio Venta]])</f>
        <v>12.6</v>
      </c>
      <c r="M3581" s="46" t="s">
        <v>29526</v>
      </c>
      <c r="N3581" s="47" t="s">
        <v>29644</v>
      </c>
    </row>
    <row r="3582" ht="34" customHeight="1" spans="1:14">
      <c r="A3582" s="38">
        <v>45907.5383217593</v>
      </c>
      <c r="B3582" s="39" t="s">
        <v>29526</v>
      </c>
      <c r="C3582" s="39" t="s">
        <v>29526</v>
      </c>
      <c r="D3582" s="39" t="s">
        <v>29526</v>
      </c>
      <c r="E3582" s="39" t="s">
        <v>21388</v>
      </c>
      <c r="F3582" s="41" t="s">
        <v>21384</v>
      </c>
      <c r="G3582" s="39">
        <v>1</v>
      </c>
      <c r="H3582" s="42">
        <v>25</v>
      </c>
      <c r="I3582" s="44">
        <f>VENTAS[[#This Row],[Cantidad]]*VENTAS[[#This Row],[Precio Venta]]</f>
        <v>25</v>
      </c>
      <c r="J3582" s="42">
        <f>IF(VENTAS[[#This Row],[Nombre del Gestor]]&gt;1,VENTAS[[#This Row],[Precio Venta]]*10%,0)</f>
        <v>2.5</v>
      </c>
      <c r="K3582" s="42">
        <f>IFERROR(VLOOKUP(VENTAS[[#This Row],[Código del producto Vendido]],STOCK[],13,FALSE),VENTAS[[#This Row],[Precio Venta]]*0.6)-VENTAS[[#This Row],[Comisión Unitaria 10%]]</f>
        <v>9.65</v>
      </c>
      <c r="L3582" s="42">
        <f>VENTAS[[#This Row],[Cantidad]]*(VENTAS[[#This Row],[Precio Venta]]-VENTAS[[#This Row],[Costo Unitario SIN Comision]]-VENTAS[[#This Row],[Comisión Unitaria 10%]]-0.01*VENTAS[[#This Row],[Precio Venta]])</f>
        <v>12.6</v>
      </c>
      <c r="M3582" s="46" t="s">
        <v>29526</v>
      </c>
      <c r="N3582" s="47" t="s">
        <v>29645</v>
      </c>
    </row>
    <row r="3583" ht="34" customHeight="1" spans="1:14">
      <c r="A3583" s="38">
        <v>45908.5124305556</v>
      </c>
      <c r="B3583" s="39" t="s">
        <v>29526</v>
      </c>
      <c r="C3583" s="39" t="s">
        <v>29526</v>
      </c>
      <c r="D3583" s="39" t="s">
        <v>25960</v>
      </c>
      <c r="E3583" s="39" t="s">
        <v>21112</v>
      </c>
      <c r="F3583" s="41" t="s">
        <v>21113</v>
      </c>
      <c r="G3583" s="39">
        <v>1</v>
      </c>
      <c r="H3583" s="42">
        <v>30</v>
      </c>
      <c r="I3583" s="44">
        <f>VENTAS[[#This Row],[Cantidad]]*VENTAS[[#This Row],[Precio Venta]]</f>
        <v>30</v>
      </c>
      <c r="J3583" s="42">
        <f>IF(VENTAS[[#This Row],[Nombre del Gestor]]&gt;1,VENTAS[[#This Row],[Precio Venta]]*10%,0)</f>
        <v>3</v>
      </c>
      <c r="K3583" s="42">
        <f>IFERROR(VLOOKUP(VENTAS[[#This Row],[Código del producto Vendido]],STOCK[],13,FALSE),VENTAS[[#This Row],[Precio Venta]]*0.6)-VENTAS[[#This Row],[Comisión Unitaria 10%]]</f>
        <v>12</v>
      </c>
      <c r="L3583" s="42">
        <f>VENTAS[[#This Row],[Cantidad]]*(VENTAS[[#This Row],[Precio Venta]]-VENTAS[[#This Row],[Costo Unitario SIN Comision]]-VENTAS[[#This Row],[Comisión Unitaria 10%]]-0.01*VENTAS[[#This Row],[Precio Venta]])</f>
        <v>14.7</v>
      </c>
      <c r="M3583" s="46" t="s">
        <v>29526</v>
      </c>
      <c r="N3583" s="47" t="s">
        <v>29646</v>
      </c>
    </row>
    <row r="3584" ht="17" customHeight="1" spans="1:14">
      <c r="A3584" s="38">
        <v>45908.6893981481</v>
      </c>
      <c r="B3584" s="39" t="s">
        <v>29526</v>
      </c>
      <c r="C3584" s="39" t="s">
        <v>29526</v>
      </c>
      <c r="D3584" s="39" t="s">
        <v>25960</v>
      </c>
      <c r="E3584" s="39" t="s">
        <v>20481</v>
      </c>
      <c r="F3584" s="41" t="s">
        <v>20482</v>
      </c>
      <c r="G3584" s="39">
        <v>1</v>
      </c>
      <c r="H3584" s="42">
        <v>30</v>
      </c>
      <c r="I3584" s="44">
        <f>VENTAS[[#This Row],[Cantidad]]*VENTAS[[#This Row],[Precio Venta]]</f>
        <v>30</v>
      </c>
      <c r="J3584" s="42">
        <f>IF(VENTAS[[#This Row],[Nombre del Gestor]]&gt;1,VENTAS[[#This Row],[Precio Venta]]*10%,0)</f>
        <v>3</v>
      </c>
      <c r="K3584" s="42">
        <f>IFERROR(VLOOKUP(VENTAS[[#This Row],[Código del producto Vendido]],STOCK[],13,FALSE),VENTAS[[#This Row],[Precio Venta]]*0.6)-VENTAS[[#This Row],[Comisión Unitaria 10%]]</f>
        <v>12</v>
      </c>
      <c r="L3584" s="42">
        <f>VENTAS[[#This Row],[Cantidad]]*(VENTAS[[#This Row],[Precio Venta]]-VENTAS[[#This Row],[Costo Unitario SIN Comision]]-VENTAS[[#This Row],[Comisión Unitaria 10%]]-0.01*VENTAS[[#This Row],[Precio Venta]])</f>
        <v>14.7</v>
      </c>
      <c r="M3584" s="46" t="s">
        <v>29526</v>
      </c>
      <c r="N3584" s="47" t="s">
        <v>29647</v>
      </c>
    </row>
    <row r="3585" ht="34" customHeight="1" spans="1:14">
      <c r="A3585" s="38">
        <v>45908.726712963</v>
      </c>
      <c r="B3585" s="39" t="s">
        <v>29526</v>
      </c>
      <c r="C3585" s="39" t="s">
        <v>29526</v>
      </c>
      <c r="D3585" s="39" t="s">
        <v>29526</v>
      </c>
      <c r="E3585" s="39" t="s">
        <v>20503</v>
      </c>
      <c r="F3585" s="41" t="s">
        <v>20504</v>
      </c>
      <c r="G3585" s="39">
        <v>1</v>
      </c>
      <c r="H3585" s="42">
        <v>35</v>
      </c>
      <c r="I3585" s="44">
        <f>VENTAS[[#This Row],[Cantidad]]*VENTAS[[#This Row],[Precio Venta]]</f>
        <v>35</v>
      </c>
      <c r="J3585" s="42">
        <f>IF(VENTAS[[#This Row],[Nombre del Gestor]]&gt;1,VENTAS[[#This Row],[Precio Venta]]*10%,0)</f>
        <v>3.5</v>
      </c>
      <c r="K3585" s="42">
        <f>IFERROR(VLOOKUP(VENTAS[[#This Row],[Código del producto Vendido]],STOCK[],13,FALSE),VENTAS[[#This Row],[Precio Venta]]*0.6)-VENTAS[[#This Row],[Comisión Unitaria 10%]]</f>
        <v>12</v>
      </c>
      <c r="L3585" s="42">
        <f>VENTAS[[#This Row],[Cantidad]]*(VENTAS[[#This Row],[Precio Venta]]-VENTAS[[#This Row],[Costo Unitario SIN Comision]]-VENTAS[[#This Row],[Comisión Unitaria 10%]]-0.01*VENTAS[[#This Row],[Precio Venta]])</f>
        <v>19.15</v>
      </c>
      <c r="M3585" s="46" t="s">
        <v>29526</v>
      </c>
      <c r="N3585" s="47" t="s">
        <v>29648</v>
      </c>
    </row>
    <row r="3586" ht="17" customHeight="1" spans="1:14">
      <c r="A3586" s="38">
        <v>45908.726712963</v>
      </c>
      <c r="B3586" s="39" t="s">
        <v>29526</v>
      </c>
      <c r="C3586" s="39" t="s">
        <v>29526</v>
      </c>
      <c r="D3586" s="39" t="s">
        <v>29526</v>
      </c>
      <c r="E3586" s="39" t="s">
        <v>29649</v>
      </c>
      <c r="F3586" s="41" t="s">
        <v>20951</v>
      </c>
      <c r="G3586" s="39">
        <v>1</v>
      </c>
      <c r="H3586" s="42">
        <v>30</v>
      </c>
      <c r="I3586" s="44">
        <f>VENTAS[[#This Row],[Cantidad]]*VENTAS[[#This Row],[Precio Venta]]</f>
        <v>30</v>
      </c>
      <c r="J3586" s="42">
        <f>IF(VENTAS[[#This Row],[Nombre del Gestor]]&gt;1,VENTAS[[#This Row],[Precio Venta]]*10%,0)</f>
        <v>3</v>
      </c>
      <c r="K3586" s="42">
        <f>IFERROR(VLOOKUP(VENTAS[[#This Row],[Código del producto Vendido]],STOCK[],13,FALSE),VENTAS[[#This Row],[Precio Venta]]*0.6)-VENTAS[[#This Row],[Comisión Unitaria 10%]]</f>
        <v>15</v>
      </c>
      <c r="L3586" s="42">
        <f>VENTAS[[#This Row],[Cantidad]]*(VENTAS[[#This Row],[Precio Venta]]-VENTAS[[#This Row],[Costo Unitario SIN Comision]]-VENTAS[[#This Row],[Comisión Unitaria 10%]]-0.01*VENTAS[[#This Row],[Precio Venta]])</f>
        <v>11.7</v>
      </c>
      <c r="M3586" s="46" t="s">
        <v>29526</v>
      </c>
      <c r="N3586" s="47" t="s">
        <v>29650</v>
      </c>
    </row>
    <row r="3587" ht="34" customHeight="1" spans="1:14">
      <c r="A3587" s="38">
        <v>45909.5271875</v>
      </c>
      <c r="B3587" s="39" t="s">
        <v>29526</v>
      </c>
      <c r="C3587" s="39" t="s">
        <v>29526</v>
      </c>
      <c r="D3587" s="39" t="s">
        <v>23345</v>
      </c>
      <c r="E3587" s="39" t="s">
        <v>20805</v>
      </c>
      <c r="F3587" s="41" t="s">
        <v>20806</v>
      </c>
      <c r="G3587" s="39">
        <v>1</v>
      </c>
      <c r="H3587" s="42">
        <v>40</v>
      </c>
      <c r="I3587" s="44">
        <f>VENTAS[[#This Row],[Cantidad]]*VENTAS[[#This Row],[Precio Venta]]</f>
        <v>40</v>
      </c>
      <c r="J3587" s="42">
        <f>IF(VENTAS[[#This Row],[Nombre del Gestor]]&gt;1,VENTAS[[#This Row],[Precio Venta]]*10%,0)</f>
        <v>4</v>
      </c>
      <c r="K3587" s="42">
        <f>IFERROR(VLOOKUP(VENTAS[[#This Row],[Código del producto Vendido]],STOCK[],13,FALSE),VENTAS[[#This Row],[Precio Venta]]*0.6)-VENTAS[[#This Row],[Comisión Unitaria 10%]]</f>
        <v>21.75</v>
      </c>
      <c r="L3587" s="42">
        <f>VENTAS[[#This Row],[Cantidad]]*(VENTAS[[#This Row],[Precio Venta]]-VENTAS[[#This Row],[Costo Unitario SIN Comision]]-VENTAS[[#This Row],[Comisión Unitaria 10%]]-0.01*VENTAS[[#This Row],[Precio Venta]])</f>
        <v>13.85</v>
      </c>
      <c r="M3587" s="46" t="s">
        <v>29526</v>
      </c>
      <c r="N3587" s="47" t="s">
        <v>29651</v>
      </c>
    </row>
    <row r="3588" ht="34" customHeight="1" spans="1:14">
      <c r="A3588" s="38">
        <v>45909.7292708333</v>
      </c>
      <c r="B3588" s="39" t="s">
        <v>29526</v>
      </c>
      <c r="C3588" s="39" t="s">
        <v>29526</v>
      </c>
      <c r="D3588" s="39" t="s">
        <v>29526</v>
      </c>
      <c r="E3588" s="39" t="s">
        <v>29652</v>
      </c>
      <c r="F3588" s="41" t="s">
        <v>29653</v>
      </c>
      <c r="G3588" s="39">
        <v>1</v>
      </c>
      <c r="H3588" s="42">
        <v>35</v>
      </c>
      <c r="I3588" s="44">
        <f>VENTAS[[#This Row],[Cantidad]]*VENTAS[[#This Row],[Precio Venta]]</f>
        <v>35</v>
      </c>
      <c r="J3588" s="42">
        <f>IF(VENTAS[[#This Row],[Nombre del Gestor]]&gt;1,VENTAS[[#This Row],[Precio Venta]]*10%,0)</f>
        <v>3.5</v>
      </c>
      <c r="K3588" s="42">
        <f>IFERROR(VLOOKUP(VENTAS[[#This Row],[Código del producto Vendido]],STOCK[],13,FALSE),VENTAS[[#This Row],[Precio Venta]]*0.6)-VENTAS[[#This Row],[Comisión Unitaria 10%]]</f>
        <v>17.5</v>
      </c>
      <c r="L3588" s="42">
        <f>VENTAS[[#This Row],[Cantidad]]*(VENTAS[[#This Row],[Precio Venta]]-VENTAS[[#This Row],[Costo Unitario SIN Comision]]-VENTAS[[#This Row],[Comisión Unitaria 10%]]-0.01*VENTAS[[#This Row],[Precio Venta]])</f>
        <v>13.65</v>
      </c>
      <c r="M3588" s="46" t="s">
        <v>29526</v>
      </c>
      <c r="N3588" s="47" t="s">
        <v>29654</v>
      </c>
    </row>
    <row r="3589" ht="17" customHeight="1" spans="1:14">
      <c r="A3589" s="38">
        <v>45910.4931597222</v>
      </c>
      <c r="B3589" s="39" t="s">
        <v>29526</v>
      </c>
      <c r="C3589" s="39" t="s">
        <v>29526</v>
      </c>
      <c r="D3589" s="39" t="s">
        <v>29526</v>
      </c>
      <c r="E3589" s="39" t="s">
        <v>29655</v>
      </c>
      <c r="F3589" s="41" t="s">
        <v>29656</v>
      </c>
      <c r="G3589" s="39">
        <v>1</v>
      </c>
      <c r="H3589" s="42">
        <v>40</v>
      </c>
      <c r="I3589" s="44">
        <f>VENTAS[[#This Row],[Cantidad]]*VENTAS[[#This Row],[Precio Venta]]</f>
        <v>40</v>
      </c>
      <c r="J3589" s="42">
        <f>IF(VENTAS[[#This Row],[Nombre del Gestor]]&gt;1,VENTAS[[#This Row],[Precio Venta]]*10%,0)</f>
        <v>4</v>
      </c>
      <c r="K3589" s="42">
        <f>IFERROR(VLOOKUP(VENTAS[[#This Row],[Código del producto Vendido]],STOCK[],13,FALSE),VENTAS[[#This Row],[Precio Venta]]*0.6)-VENTAS[[#This Row],[Comisión Unitaria 10%]]</f>
        <v>30</v>
      </c>
      <c r="L3589" s="42">
        <f>VENTAS[[#This Row],[Cantidad]]*(VENTAS[[#This Row],[Precio Venta]]-VENTAS[[#This Row],[Costo Unitario SIN Comision]]-VENTAS[[#This Row],[Comisión Unitaria 10%]]-0.01*VENTAS[[#This Row],[Precio Venta]])</f>
        <v>5.6</v>
      </c>
      <c r="M3589" s="46" t="s">
        <v>29526</v>
      </c>
      <c r="N3589" s="47" t="s">
        <v>29657</v>
      </c>
    </row>
    <row r="3590" ht="34" customHeight="1" spans="1:14">
      <c r="A3590" s="38">
        <v>45910.4931597222</v>
      </c>
      <c r="B3590" s="39" t="s">
        <v>29526</v>
      </c>
      <c r="C3590" s="39" t="s">
        <v>29526</v>
      </c>
      <c r="D3590" s="39" t="s">
        <v>29526</v>
      </c>
      <c r="E3590" s="39" t="s">
        <v>20833</v>
      </c>
      <c r="F3590" s="41" t="s">
        <v>20835</v>
      </c>
      <c r="G3590" s="39">
        <v>1</v>
      </c>
      <c r="H3590" s="42">
        <v>30</v>
      </c>
      <c r="I3590" s="44">
        <f>VENTAS[[#This Row],[Cantidad]]*VENTAS[[#This Row],[Precio Venta]]</f>
        <v>30</v>
      </c>
      <c r="J3590" s="42">
        <f>IF(VENTAS[[#This Row],[Nombre del Gestor]]&gt;1,VENTAS[[#This Row],[Precio Venta]]*10%,0)</f>
        <v>3</v>
      </c>
      <c r="K3590" s="42">
        <f>IFERROR(VLOOKUP(VENTAS[[#This Row],[Código del producto Vendido]],STOCK[],13,FALSE),VENTAS[[#This Row],[Precio Venta]]*0.6)-VENTAS[[#This Row],[Comisión Unitaria 10%]]</f>
        <v>14.99</v>
      </c>
      <c r="L3590" s="42">
        <f>VENTAS[[#This Row],[Cantidad]]*(VENTAS[[#This Row],[Precio Venta]]-VENTAS[[#This Row],[Costo Unitario SIN Comision]]-VENTAS[[#This Row],[Comisión Unitaria 10%]]-0.01*VENTAS[[#This Row],[Precio Venta]])</f>
        <v>11.71</v>
      </c>
      <c r="M3590" s="46" t="s">
        <v>29526</v>
      </c>
      <c r="N3590" s="47" t="s">
        <v>29658</v>
      </c>
    </row>
    <row r="3591" ht="17" customHeight="1" spans="1:14">
      <c r="A3591" s="38">
        <v>45910.6020717593</v>
      </c>
      <c r="B3591" s="39" t="s">
        <v>29526</v>
      </c>
      <c r="C3591" s="39" t="s">
        <v>29659</v>
      </c>
      <c r="D3591" s="41" t="s">
        <v>29660</v>
      </c>
      <c r="E3591" s="39" t="s">
        <v>20678</v>
      </c>
      <c r="F3591" s="41" t="s">
        <v>20677</v>
      </c>
      <c r="G3591" s="39">
        <v>1</v>
      </c>
      <c r="H3591" s="42">
        <v>25</v>
      </c>
      <c r="I3591" s="44">
        <f>VENTAS[[#This Row],[Cantidad]]*VENTAS[[#This Row],[Precio Venta]]</f>
        <v>25</v>
      </c>
      <c r="J3591" s="42">
        <f>IF(VENTAS[[#This Row],[Nombre del Gestor]]&gt;1,VENTAS[[#This Row],[Precio Venta]]*10%,0)</f>
        <v>2.5</v>
      </c>
      <c r="K3591" s="42">
        <f>IFERROR(VLOOKUP(VENTAS[[#This Row],[Código del producto Vendido]],STOCK[],13,FALSE),VENTAS[[#This Row],[Precio Venta]]*0.6)-VENTAS[[#This Row],[Comisión Unitaria 10%]]</f>
        <v>7</v>
      </c>
      <c r="L3591" s="42">
        <f>VENTAS[[#This Row],[Cantidad]]*(VENTAS[[#This Row],[Precio Venta]]-VENTAS[[#This Row],[Costo Unitario SIN Comision]]-VENTAS[[#This Row],[Comisión Unitaria 10%]]-0.01*VENTAS[[#This Row],[Precio Venta]])</f>
        <v>15.25</v>
      </c>
      <c r="M3591" s="46" t="s">
        <v>29526</v>
      </c>
      <c r="N3591" s="47" t="s">
        <v>29661</v>
      </c>
    </row>
    <row r="3592" ht="34" customHeight="1" spans="1:14">
      <c r="A3592" s="38">
        <v>45911.5458333333</v>
      </c>
      <c r="B3592" s="39" t="s">
        <v>29526</v>
      </c>
      <c r="C3592" s="39" t="s">
        <v>29526</v>
      </c>
      <c r="D3592" s="39" t="s">
        <v>25960</v>
      </c>
      <c r="E3592" s="39" t="s">
        <v>29662</v>
      </c>
      <c r="F3592" s="41" t="s">
        <v>29663</v>
      </c>
      <c r="G3592" s="39">
        <v>1</v>
      </c>
      <c r="H3592" s="42">
        <v>35</v>
      </c>
      <c r="I3592" s="44">
        <f>VENTAS[[#This Row],[Cantidad]]*VENTAS[[#This Row],[Precio Venta]]</f>
        <v>35</v>
      </c>
      <c r="J3592" s="42">
        <f>IF(VENTAS[[#This Row],[Nombre del Gestor]]&gt;1,VENTAS[[#This Row],[Precio Venta]]*10%,0)</f>
        <v>3.5</v>
      </c>
      <c r="K3592" s="42">
        <f>IFERROR(VLOOKUP(VENTAS[[#This Row],[Código del producto Vendido]],STOCK[],13,FALSE),VENTAS[[#This Row],[Precio Venta]]*0.6)-VENTAS[[#This Row],[Comisión Unitaria 10%]]</f>
        <v>17.5</v>
      </c>
      <c r="L3592" s="42">
        <f>VENTAS[[#This Row],[Cantidad]]*(VENTAS[[#This Row],[Precio Venta]]-VENTAS[[#This Row],[Costo Unitario SIN Comision]]-VENTAS[[#This Row],[Comisión Unitaria 10%]]-0.01*VENTAS[[#This Row],[Precio Venta]])</f>
        <v>13.65</v>
      </c>
      <c r="M3592" s="46" t="s">
        <v>29526</v>
      </c>
      <c r="N3592" s="47" t="s">
        <v>29664</v>
      </c>
    </row>
    <row r="3593" ht="34" customHeight="1" spans="1:14">
      <c r="A3593" s="38">
        <v>45911.7327199074</v>
      </c>
      <c r="B3593" s="39" t="s">
        <v>29526</v>
      </c>
      <c r="C3593" s="39" t="s">
        <v>29526</v>
      </c>
      <c r="D3593" s="39" t="s">
        <v>29526</v>
      </c>
      <c r="E3593" s="39" t="s">
        <v>21583</v>
      </c>
      <c r="F3593" s="41" t="s">
        <v>21584</v>
      </c>
      <c r="G3593" s="39">
        <v>1</v>
      </c>
      <c r="H3593" s="42">
        <v>60</v>
      </c>
      <c r="I3593" s="44">
        <f>VENTAS[[#This Row],[Cantidad]]*VENTAS[[#This Row],[Precio Venta]]</f>
        <v>60</v>
      </c>
      <c r="J3593" s="42">
        <f>IF(VENTAS[[#This Row],[Nombre del Gestor]]&gt;1,VENTAS[[#This Row],[Precio Venta]]*10%,0)</f>
        <v>6</v>
      </c>
      <c r="K3593" s="42">
        <f>IFERROR(VLOOKUP(VENTAS[[#This Row],[Código del producto Vendido]],STOCK[],13,FALSE),VENTAS[[#This Row],[Precio Venta]]*0.6)-VENTAS[[#This Row],[Comisión Unitaria 10%]]</f>
        <v>45</v>
      </c>
      <c r="L3593" s="42">
        <f>VENTAS[[#This Row],[Cantidad]]*(VENTAS[[#This Row],[Precio Venta]]-VENTAS[[#This Row],[Costo Unitario SIN Comision]]-VENTAS[[#This Row],[Comisión Unitaria 10%]]-0.01*VENTAS[[#This Row],[Precio Venta]])</f>
        <v>8.4</v>
      </c>
      <c r="M3593" s="46" t="s">
        <v>29526</v>
      </c>
      <c r="N3593" s="47" t="s">
        <v>29665</v>
      </c>
    </row>
    <row r="3594" ht="17" customHeight="1" spans="1:14">
      <c r="A3594" s="38">
        <v>45912.4444675926</v>
      </c>
      <c r="B3594" s="39" t="s">
        <v>29526</v>
      </c>
      <c r="C3594" s="39" t="s">
        <v>29526</v>
      </c>
      <c r="D3594" s="39" t="s">
        <v>29526</v>
      </c>
      <c r="E3594" s="39" t="s">
        <v>29666</v>
      </c>
      <c r="F3594" s="41" t="s">
        <v>17479</v>
      </c>
      <c r="G3594" s="39">
        <v>1</v>
      </c>
      <c r="H3594" s="42">
        <v>25</v>
      </c>
      <c r="I3594" s="44">
        <f>VENTAS[[#This Row],[Cantidad]]*VENTAS[[#This Row],[Precio Venta]]</f>
        <v>25</v>
      </c>
      <c r="J3594" s="42">
        <f>IF(VENTAS[[#This Row],[Nombre del Gestor]]&gt;1,VENTAS[[#This Row],[Precio Venta]]*10%,0)</f>
        <v>2.5</v>
      </c>
      <c r="K3594" s="42">
        <f>IFERROR(VLOOKUP(VENTAS[[#This Row],[Código del producto Vendido]],STOCK[],13,FALSE),VENTAS[[#This Row],[Precio Venta]]*0.6)-VENTAS[[#This Row],[Comisión Unitaria 10%]]</f>
        <v>12.5</v>
      </c>
      <c r="L3594" s="42">
        <f>VENTAS[[#This Row],[Cantidad]]*(VENTAS[[#This Row],[Precio Venta]]-VENTAS[[#This Row],[Costo Unitario SIN Comision]]-VENTAS[[#This Row],[Comisión Unitaria 10%]]-0.01*VENTAS[[#This Row],[Precio Venta]])</f>
        <v>9.75</v>
      </c>
      <c r="M3594" s="46" t="s">
        <v>29526</v>
      </c>
      <c r="N3594" s="47" t="s">
        <v>29667</v>
      </c>
    </row>
    <row r="3595" ht="34" customHeight="1" spans="1:14">
      <c r="A3595" s="38">
        <v>45912.5539236111</v>
      </c>
      <c r="B3595" s="39" t="s">
        <v>29526</v>
      </c>
      <c r="C3595" s="39" t="s">
        <v>29526</v>
      </c>
      <c r="D3595" s="39" t="s">
        <v>29668</v>
      </c>
      <c r="E3595" s="39" t="s">
        <v>29669</v>
      </c>
      <c r="F3595" s="41" t="s">
        <v>29670</v>
      </c>
      <c r="G3595" s="39">
        <v>1</v>
      </c>
      <c r="H3595" s="42">
        <v>40</v>
      </c>
      <c r="I3595" s="44">
        <f>VENTAS[[#This Row],[Cantidad]]*VENTAS[[#This Row],[Precio Venta]]</f>
        <v>40</v>
      </c>
      <c r="J3595" s="42">
        <f>IF(VENTAS[[#This Row],[Nombre del Gestor]]&gt;1,VENTAS[[#This Row],[Precio Venta]]*10%,0)</f>
        <v>4</v>
      </c>
      <c r="K3595" s="42">
        <f>IFERROR(VLOOKUP(VENTAS[[#This Row],[Código del producto Vendido]],STOCK[],13,FALSE),VENTAS[[#This Row],[Precio Venta]]*0.6)-VENTAS[[#This Row],[Comisión Unitaria 10%]]</f>
        <v>20</v>
      </c>
      <c r="L3595" s="42">
        <f>VENTAS[[#This Row],[Cantidad]]*(VENTAS[[#This Row],[Precio Venta]]-VENTAS[[#This Row],[Costo Unitario SIN Comision]]-VENTAS[[#This Row],[Comisión Unitaria 10%]]-0.01*VENTAS[[#This Row],[Precio Venta]])</f>
        <v>15.6</v>
      </c>
      <c r="M3595" s="46" t="s">
        <v>29526</v>
      </c>
      <c r="N3595" s="47" t="s">
        <v>29671</v>
      </c>
    </row>
    <row r="3596" ht="17" customHeight="1" spans="1:14">
      <c r="A3596" s="38">
        <v>45912.5539236111</v>
      </c>
      <c r="B3596" s="39" t="s">
        <v>29526</v>
      </c>
      <c r="C3596" s="39" t="s">
        <v>29526</v>
      </c>
      <c r="D3596" s="39" t="s">
        <v>29668</v>
      </c>
      <c r="E3596" s="39" t="s">
        <v>29672</v>
      </c>
      <c r="F3596" s="41" t="s">
        <v>29673</v>
      </c>
      <c r="G3596" s="39">
        <v>1</v>
      </c>
      <c r="H3596" s="42">
        <v>20</v>
      </c>
      <c r="I3596" s="44">
        <f>VENTAS[[#This Row],[Cantidad]]*VENTAS[[#This Row],[Precio Venta]]</f>
        <v>20</v>
      </c>
      <c r="J3596" s="42">
        <f>IF(VENTAS[[#This Row],[Nombre del Gestor]]&gt;1,VENTAS[[#This Row],[Precio Venta]]*10%,0)</f>
        <v>2</v>
      </c>
      <c r="K3596" s="42">
        <f>IFERROR(VLOOKUP(VENTAS[[#This Row],[Código del producto Vendido]],STOCK[],13,FALSE),VENTAS[[#This Row],[Precio Venta]]*0.6)-VENTAS[[#This Row],[Comisión Unitaria 10%]]</f>
        <v>10</v>
      </c>
      <c r="L3596" s="42">
        <f>VENTAS[[#This Row],[Cantidad]]*(VENTAS[[#This Row],[Precio Venta]]-VENTAS[[#This Row],[Costo Unitario SIN Comision]]-VENTAS[[#This Row],[Comisión Unitaria 10%]]-0.01*VENTAS[[#This Row],[Precio Venta]])</f>
        <v>7.8</v>
      </c>
      <c r="M3596" s="46" t="s">
        <v>29526</v>
      </c>
      <c r="N3596" s="47" t="s">
        <v>29674</v>
      </c>
    </row>
    <row r="3597" ht="34" customHeight="1" spans="1:14">
      <c r="A3597" s="38">
        <v>45913.6865856482</v>
      </c>
      <c r="B3597" s="39" t="s">
        <v>29526</v>
      </c>
      <c r="C3597" s="39" t="s">
        <v>29526</v>
      </c>
      <c r="D3597" s="39" t="s">
        <v>29526</v>
      </c>
      <c r="E3597" s="39" t="s">
        <v>29675</v>
      </c>
      <c r="F3597" s="41" t="s">
        <v>16481</v>
      </c>
      <c r="G3597" s="39">
        <v>1</v>
      </c>
      <c r="H3597" s="42">
        <v>40</v>
      </c>
      <c r="I3597" s="44">
        <f>VENTAS[[#This Row],[Cantidad]]*VENTAS[[#This Row],[Precio Venta]]</f>
        <v>40</v>
      </c>
      <c r="J3597" s="42">
        <f>IF(VENTAS[[#This Row],[Nombre del Gestor]]&gt;1,VENTAS[[#This Row],[Precio Venta]]*10%,0)</f>
        <v>4</v>
      </c>
      <c r="K3597" s="42">
        <f>IFERROR(VLOOKUP(VENTAS[[#This Row],[Código del producto Vendido]],STOCK[],13,FALSE),VENTAS[[#This Row],[Precio Venta]]*0.6)-VENTAS[[#This Row],[Comisión Unitaria 10%]]</f>
        <v>20</v>
      </c>
      <c r="L3597" s="42">
        <f>VENTAS[[#This Row],[Cantidad]]*(VENTAS[[#This Row],[Precio Venta]]-VENTAS[[#This Row],[Costo Unitario SIN Comision]]-VENTAS[[#This Row],[Comisión Unitaria 10%]]-0.01*VENTAS[[#This Row],[Precio Venta]])</f>
        <v>15.6</v>
      </c>
      <c r="M3597" s="46" t="s">
        <v>29526</v>
      </c>
      <c r="N3597" s="47" t="s">
        <v>29676</v>
      </c>
    </row>
    <row r="3598" ht="34" customHeight="1" spans="1:14">
      <c r="A3598" s="38">
        <v>45913.6865856482</v>
      </c>
      <c r="B3598" s="39" t="s">
        <v>29526</v>
      </c>
      <c r="C3598" s="39" t="s">
        <v>29526</v>
      </c>
      <c r="D3598" s="39" t="s">
        <v>29526</v>
      </c>
      <c r="E3598" s="39" t="s">
        <v>20735</v>
      </c>
      <c r="F3598" s="41" t="s">
        <v>20736</v>
      </c>
      <c r="G3598" s="39">
        <v>1</v>
      </c>
      <c r="H3598" s="42">
        <v>20</v>
      </c>
      <c r="I3598" s="44">
        <f>VENTAS[[#This Row],[Cantidad]]*VENTAS[[#This Row],[Precio Venta]]</f>
        <v>20</v>
      </c>
      <c r="J3598" s="42">
        <f>IF(VENTAS[[#This Row],[Nombre del Gestor]]&gt;1,VENTAS[[#This Row],[Precio Venta]]*10%,0)</f>
        <v>2</v>
      </c>
      <c r="K3598" s="42">
        <f>IFERROR(VLOOKUP(VENTAS[[#This Row],[Código del producto Vendido]],STOCK[],13,FALSE),VENTAS[[#This Row],[Precio Venta]]*0.6)-VENTAS[[#This Row],[Comisión Unitaria 10%]]</f>
        <v>9</v>
      </c>
      <c r="L3598" s="42">
        <f>VENTAS[[#This Row],[Cantidad]]*(VENTAS[[#This Row],[Precio Venta]]-VENTAS[[#This Row],[Costo Unitario SIN Comision]]-VENTAS[[#This Row],[Comisión Unitaria 10%]]-0.01*VENTAS[[#This Row],[Precio Venta]])</f>
        <v>8.8</v>
      </c>
      <c r="M3598" s="46" t="s">
        <v>29526</v>
      </c>
      <c r="N3598" s="47" t="s">
        <v>29677</v>
      </c>
    </row>
    <row r="3599" ht="17" customHeight="1" spans="1:14">
      <c r="A3599" s="38">
        <v>45913.7949537037</v>
      </c>
      <c r="B3599" s="39" t="s">
        <v>29526</v>
      </c>
      <c r="C3599" s="39" t="s">
        <v>29526</v>
      </c>
      <c r="D3599" s="39" t="s">
        <v>29526</v>
      </c>
      <c r="E3599" s="39" t="s">
        <v>21385</v>
      </c>
      <c r="F3599" s="41" t="s">
        <v>21386</v>
      </c>
      <c r="G3599" s="39">
        <v>1</v>
      </c>
      <c r="H3599" s="42">
        <v>25</v>
      </c>
      <c r="I3599" s="44">
        <f>VENTAS[[#This Row],[Cantidad]]*VENTAS[[#This Row],[Precio Venta]]</f>
        <v>25</v>
      </c>
      <c r="J3599" s="42">
        <f>IF(VENTAS[[#This Row],[Nombre del Gestor]]&gt;1,VENTAS[[#This Row],[Precio Venta]]*10%,0)</f>
        <v>2.5</v>
      </c>
      <c r="K3599" s="42">
        <f>IFERROR(VLOOKUP(VENTAS[[#This Row],[Código del producto Vendido]],STOCK[],13,FALSE),VENTAS[[#This Row],[Precio Venta]]*0.6)-VENTAS[[#This Row],[Comisión Unitaria 10%]]</f>
        <v>9.65</v>
      </c>
      <c r="L3599" s="42">
        <f>VENTAS[[#This Row],[Cantidad]]*(VENTAS[[#This Row],[Precio Venta]]-VENTAS[[#This Row],[Costo Unitario SIN Comision]]-VENTAS[[#This Row],[Comisión Unitaria 10%]]-0.01*VENTAS[[#This Row],[Precio Venta]])</f>
        <v>12.6</v>
      </c>
      <c r="M3599" s="46" t="s">
        <v>29526</v>
      </c>
      <c r="N3599" s="47" t="s">
        <v>29678</v>
      </c>
    </row>
    <row r="3600" ht="34" customHeight="1" spans="1:14">
      <c r="A3600" s="38">
        <v>45913.7949537037</v>
      </c>
      <c r="B3600" s="39" t="s">
        <v>29526</v>
      </c>
      <c r="C3600" s="39" t="s">
        <v>29526</v>
      </c>
      <c r="D3600" s="39" t="s">
        <v>29526</v>
      </c>
      <c r="E3600" s="39" t="s">
        <v>21316</v>
      </c>
      <c r="F3600" s="41" t="s">
        <v>20956</v>
      </c>
      <c r="G3600" s="39">
        <v>1</v>
      </c>
      <c r="H3600" s="42">
        <v>30</v>
      </c>
      <c r="I3600" s="44">
        <f>VENTAS[[#This Row],[Cantidad]]*VENTAS[[#This Row],[Precio Venta]]</f>
        <v>30</v>
      </c>
      <c r="J3600" s="42">
        <f>IF(VENTAS[[#This Row],[Nombre del Gestor]]&gt;1,VENTAS[[#This Row],[Precio Venta]]*10%,0)</f>
        <v>3</v>
      </c>
      <c r="K3600" s="42">
        <f>IFERROR(VLOOKUP(VENTAS[[#This Row],[Código del producto Vendido]],STOCK[],13,FALSE),VENTAS[[#This Row],[Precio Venta]]*0.6)-VENTAS[[#This Row],[Comisión Unitaria 10%]]</f>
        <v>10.97</v>
      </c>
      <c r="L3600" s="42">
        <f>VENTAS[[#This Row],[Cantidad]]*(VENTAS[[#This Row],[Precio Venta]]-VENTAS[[#This Row],[Costo Unitario SIN Comision]]-VENTAS[[#This Row],[Comisión Unitaria 10%]]-0.01*VENTAS[[#This Row],[Precio Venta]])</f>
        <v>15.73</v>
      </c>
      <c r="M3600" s="46" t="s">
        <v>29526</v>
      </c>
      <c r="N3600" s="47" t="s">
        <v>29679</v>
      </c>
    </row>
    <row r="3601" ht="17" customHeight="1" spans="1:14">
      <c r="A3601" s="38">
        <v>45913.7949537037</v>
      </c>
      <c r="B3601" s="39" t="s">
        <v>29526</v>
      </c>
      <c r="C3601" s="39" t="s">
        <v>29526</v>
      </c>
      <c r="D3601" s="39" t="s">
        <v>29526</v>
      </c>
      <c r="E3601" s="39" t="s">
        <v>18380</v>
      </c>
      <c r="F3601" s="41" t="s">
        <v>18381</v>
      </c>
      <c r="G3601" s="39">
        <v>1</v>
      </c>
      <c r="H3601" s="42">
        <v>25</v>
      </c>
      <c r="I3601" s="44">
        <f>VENTAS[[#This Row],[Cantidad]]*VENTAS[[#This Row],[Precio Venta]]</f>
        <v>25</v>
      </c>
      <c r="J3601" s="42">
        <f>IF(VENTAS[[#This Row],[Nombre del Gestor]]&gt;1,VENTAS[[#This Row],[Precio Venta]]*10%,0)</f>
        <v>2.5</v>
      </c>
      <c r="K3601" s="42">
        <f>IFERROR(VLOOKUP(VENTAS[[#This Row],[Código del producto Vendido]],STOCK[],13,FALSE),VENTAS[[#This Row],[Precio Venta]]*0.6)-VENTAS[[#This Row],[Comisión Unitaria 10%]]</f>
        <v>12</v>
      </c>
      <c r="L3601" s="42">
        <f>VENTAS[[#This Row],[Cantidad]]*(VENTAS[[#This Row],[Precio Venta]]-VENTAS[[#This Row],[Costo Unitario SIN Comision]]-VENTAS[[#This Row],[Comisión Unitaria 10%]]-0.01*VENTAS[[#This Row],[Precio Venta]])</f>
        <v>10.25</v>
      </c>
      <c r="M3601" s="46" t="s">
        <v>29526</v>
      </c>
      <c r="N3601" s="47" t="s">
        <v>29680</v>
      </c>
    </row>
    <row r="3602" ht="34" customHeight="1" spans="1:14">
      <c r="A3602" s="38">
        <v>45913.7949537037</v>
      </c>
      <c r="B3602" s="39" t="s">
        <v>29526</v>
      </c>
      <c r="C3602" s="39" t="s">
        <v>29526</v>
      </c>
      <c r="D3602" s="39" t="s">
        <v>29526</v>
      </c>
      <c r="E3602" s="39" t="s">
        <v>20589</v>
      </c>
      <c r="F3602" s="41" t="s">
        <v>20590</v>
      </c>
      <c r="G3602" s="39">
        <v>1</v>
      </c>
      <c r="H3602" s="42">
        <v>25</v>
      </c>
      <c r="I3602" s="44">
        <f>VENTAS[[#This Row],[Cantidad]]*VENTAS[[#This Row],[Precio Venta]]</f>
        <v>25</v>
      </c>
      <c r="J3602" s="42">
        <f>IF(VENTAS[[#This Row],[Nombre del Gestor]]&gt;1,VENTAS[[#This Row],[Precio Venta]]*10%,0)</f>
        <v>2.5</v>
      </c>
      <c r="K3602" s="42">
        <f>IFERROR(VLOOKUP(VENTAS[[#This Row],[Código del producto Vendido]],STOCK[],13,FALSE),VENTAS[[#This Row],[Precio Venta]]*0.6)-VENTAS[[#This Row],[Comisión Unitaria 10%]]</f>
        <v>12</v>
      </c>
      <c r="L3602" s="42">
        <f>VENTAS[[#This Row],[Cantidad]]*(VENTAS[[#This Row],[Precio Venta]]-VENTAS[[#This Row],[Costo Unitario SIN Comision]]-VENTAS[[#This Row],[Comisión Unitaria 10%]]-0.01*VENTAS[[#This Row],[Precio Venta]])</f>
        <v>10.25</v>
      </c>
      <c r="M3602" s="46" t="s">
        <v>29526</v>
      </c>
      <c r="N3602" s="47" t="s">
        <v>29681</v>
      </c>
    </row>
    <row r="3603" ht="34" customHeight="1" spans="1:14">
      <c r="A3603" s="38">
        <v>45913.7949537037</v>
      </c>
      <c r="B3603" s="39" t="s">
        <v>29526</v>
      </c>
      <c r="C3603" s="39" t="s">
        <v>29526</v>
      </c>
      <c r="D3603" s="39" t="s">
        <v>29526</v>
      </c>
      <c r="E3603" s="39" t="s">
        <v>29682</v>
      </c>
      <c r="F3603" s="41" t="s">
        <v>22364</v>
      </c>
      <c r="G3603" s="39">
        <v>1</v>
      </c>
      <c r="H3603" s="42">
        <v>35</v>
      </c>
      <c r="I3603" s="44">
        <f>VENTAS[[#This Row],[Cantidad]]*VENTAS[[#This Row],[Precio Venta]]</f>
        <v>35</v>
      </c>
      <c r="J3603" s="42">
        <f>IF(VENTAS[[#This Row],[Nombre del Gestor]]&gt;1,VENTAS[[#This Row],[Precio Venta]]*10%,0)</f>
        <v>3.5</v>
      </c>
      <c r="K3603" s="42">
        <f>IFERROR(VLOOKUP(VENTAS[[#This Row],[Código del producto Vendido]],STOCK[],13,FALSE),VENTAS[[#This Row],[Precio Venta]]*0.6)-VENTAS[[#This Row],[Comisión Unitaria 10%]]</f>
        <v>17.5</v>
      </c>
      <c r="L3603" s="42">
        <f>VENTAS[[#This Row],[Cantidad]]*(VENTAS[[#This Row],[Precio Venta]]-VENTAS[[#This Row],[Costo Unitario SIN Comision]]-VENTAS[[#This Row],[Comisión Unitaria 10%]]-0.01*VENTAS[[#This Row],[Precio Venta]])</f>
        <v>13.65</v>
      </c>
      <c r="M3603" s="46" t="s">
        <v>29526</v>
      </c>
      <c r="N3603" s="47" t="s">
        <v>29683</v>
      </c>
    </row>
    <row r="3604" ht="17" customHeight="1" spans="1:14">
      <c r="A3604" s="38">
        <v>45913.7949537037</v>
      </c>
      <c r="B3604" s="39" t="s">
        <v>29526</v>
      </c>
      <c r="C3604" s="39" t="s">
        <v>29526</v>
      </c>
      <c r="D3604" s="39" t="s">
        <v>29526</v>
      </c>
      <c r="E3604" s="39" t="s">
        <v>21266</v>
      </c>
      <c r="F3604" s="41" t="s">
        <v>21267</v>
      </c>
      <c r="G3604" s="39">
        <v>1</v>
      </c>
      <c r="H3604" s="42">
        <v>25</v>
      </c>
      <c r="I3604" s="44">
        <f>VENTAS[[#This Row],[Cantidad]]*VENTAS[[#This Row],[Precio Venta]]</f>
        <v>25</v>
      </c>
      <c r="J3604" s="42">
        <f>IF(VENTAS[[#This Row],[Nombre del Gestor]]&gt;1,VENTAS[[#This Row],[Precio Venta]]*10%,0)</f>
        <v>2.5</v>
      </c>
      <c r="K3604" s="42">
        <f>IFERROR(VLOOKUP(VENTAS[[#This Row],[Código del producto Vendido]],STOCK[],13,FALSE),VENTAS[[#This Row],[Precio Venta]]*0.6)-VENTAS[[#This Row],[Comisión Unitaria 10%]]</f>
        <v>15</v>
      </c>
      <c r="L3604" s="42">
        <f>VENTAS[[#This Row],[Cantidad]]*(VENTAS[[#This Row],[Precio Venta]]-VENTAS[[#This Row],[Costo Unitario SIN Comision]]-VENTAS[[#This Row],[Comisión Unitaria 10%]]-0.01*VENTAS[[#This Row],[Precio Venta]])</f>
        <v>7.25</v>
      </c>
      <c r="M3604" s="46" t="s">
        <v>29526</v>
      </c>
      <c r="N3604" s="47" t="s">
        <v>29684</v>
      </c>
    </row>
    <row r="3605" ht="34" customHeight="1" spans="1:14">
      <c r="A3605" s="38">
        <v>45913.7949537037</v>
      </c>
      <c r="B3605" s="39" t="s">
        <v>29526</v>
      </c>
      <c r="C3605" s="39" t="s">
        <v>29526</v>
      </c>
      <c r="D3605" s="39" t="s">
        <v>29526</v>
      </c>
      <c r="E3605" s="39" t="s">
        <v>21227</v>
      </c>
      <c r="F3605" s="41" t="s">
        <v>21228</v>
      </c>
      <c r="G3605" s="39">
        <v>1</v>
      </c>
      <c r="H3605" s="42">
        <v>90</v>
      </c>
      <c r="I3605" s="44">
        <f>VENTAS[[#This Row],[Cantidad]]*VENTAS[[#This Row],[Precio Venta]]</f>
        <v>90</v>
      </c>
      <c r="J3605" s="42">
        <f>IF(VENTAS[[#This Row],[Nombre del Gestor]]&gt;1,VENTAS[[#This Row],[Precio Venta]]*10%,0)</f>
        <v>9</v>
      </c>
      <c r="K3605" s="42">
        <f>IFERROR(VLOOKUP(VENTAS[[#This Row],[Código del producto Vendido]],STOCK[],13,FALSE),VENTAS[[#This Row],[Precio Venta]]*0.6)-VENTAS[[#This Row],[Comisión Unitaria 10%]]</f>
        <v>65</v>
      </c>
      <c r="L3605" s="42">
        <f>VENTAS[[#This Row],[Cantidad]]*(VENTAS[[#This Row],[Precio Venta]]-VENTAS[[#This Row],[Costo Unitario SIN Comision]]-VENTAS[[#This Row],[Comisión Unitaria 10%]]-0.01*VENTAS[[#This Row],[Precio Venta]])</f>
        <v>15.1</v>
      </c>
      <c r="M3605" s="46" t="s">
        <v>29526</v>
      </c>
      <c r="N3605" s="47" t="s">
        <v>29685</v>
      </c>
    </row>
    <row r="3606" ht="17" customHeight="1" spans="1:14">
      <c r="A3606" s="38">
        <v>45914.4732986111</v>
      </c>
      <c r="B3606" s="39" t="s">
        <v>29526</v>
      </c>
      <c r="C3606" s="39" t="s">
        <v>29526</v>
      </c>
      <c r="D3606" s="39" t="s">
        <v>25960</v>
      </c>
      <c r="E3606" s="39" t="s">
        <v>21569</v>
      </c>
      <c r="F3606" s="41" t="s">
        <v>21570</v>
      </c>
      <c r="G3606" s="39">
        <v>1</v>
      </c>
      <c r="H3606" s="42">
        <v>65</v>
      </c>
      <c r="I3606" s="44">
        <f>VENTAS[[#This Row],[Cantidad]]*VENTAS[[#This Row],[Precio Venta]]</f>
        <v>65</v>
      </c>
      <c r="J3606" s="42">
        <f>IF(VENTAS[[#This Row],[Nombre del Gestor]]&gt;1,VENTAS[[#This Row],[Precio Venta]]*10%,0)</f>
        <v>6.5</v>
      </c>
      <c r="K3606" s="42">
        <f>IFERROR(VLOOKUP(VENTAS[[#This Row],[Código del producto Vendido]],STOCK[],13,FALSE),VENTAS[[#This Row],[Precio Venta]]*0.6)-VENTAS[[#This Row],[Comisión Unitaria 10%]]</f>
        <v>50</v>
      </c>
      <c r="L3606" s="42">
        <f>VENTAS[[#This Row],[Cantidad]]*(VENTAS[[#This Row],[Precio Venta]]-VENTAS[[#This Row],[Costo Unitario SIN Comision]]-VENTAS[[#This Row],[Comisión Unitaria 10%]]-0.01*VENTAS[[#This Row],[Precio Venta]])</f>
        <v>7.85</v>
      </c>
      <c r="M3606" s="46" t="s">
        <v>29526</v>
      </c>
      <c r="N3606" s="47" t="s">
        <v>29686</v>
      </c>
    </row>
    <row r="3607" ht="34" customHeight="1" spans="1:14">
      <c r="A3607" s="38">
        <v>45914.5701967593</v>
      </c>
      <c r="B3607" s="39" t="s">
        <v>29526</v>
      </c>
      <c r="C3607" s="39" t="s">
        <v>29526</v>
      </c>
      <c r="D3607" s="39" t="s">
        <v>29526</v>
      </c>
      <c r="E3607" s="39" t="s">
        <v>29687</v>
      </c>
      <c r="F3607" s="41" t="s">
        <v>29688</v>
      </c>
      <c r="G3607" s="39">
        <v>1</v>
      </c>
      <c r="H3607" s="42">
        <v>12</v>
      </c>
      <c r="I3607" s="44">
        <f>VENTAS[[#This Row],[Cantidad]]*VENTAS[[#This Row],[Precio Venta]]</f>
        <v>12</v>
      </c>
      <c r="J3607" s="42">
        <f>IF(VENTAS[[#This Row],[Nombre del Gestor]]&gt;1,VENTAS[[#This Row],[Precio Venta]]*10%,0)</f>
        <v>1.2</v>
      </c>
      <c r="K3607" s="42">
        <f>IFERROR(VLOOKUP(VENTAS[[#This Row],[Código del producto Vendido]],STOCK[],13,FALSE),VENTAS[[#This Row],[Precio Venta]]*0.6)-VENTAS[[#This Row],[Comisión Unitaria 10%]]</f>
        <v>6</v>
      </c>
      <c r="L3607" s="42">
        <f>VENTAS[[#This Row],[Cantidad]]*(VENTAS[[#This Row],[Precio Venta]]-VENTAS[[#This Row],[Costo Unitario SIN Comision]]-VENTAS[[#This Row],[Comisión Unitaria 10%]]-0.01*VENTAS[[#This Row],[Precio Venta]])</f>
        <v>4.68</v>
      </c>
      <c r="M3607" s="46" t="s">
        <v>29526</v>
      </c>
      <c r="N3607" s="47" t="s">
        <v>29689</v>
      </c>
    </row>
    <row r="3608" ht="34" customHeight="1" spans="1:14">
      <c r="A3608" s="38">
        <v>45914.5740509259</v>
      </c>
      <c r="B3608" s="39" t="s">
        <v>29526</v>
      </c>
      <c r="C3608" s="39" t="s">
        <v>29526</v>
      </c>
      <c r="D3608" s="39" t="s">
        <v>29526</v>
      </c>
      <c r="E3608" s="39" t="s">
        <v>29690</v>
      </c>
      <c r="F3608" s="41" t="s">
        <v>22109</v>
      </c>
      <c r="G3608" s="39">
        <v>1</v>
      </c>
      <c r="H3608" s="42">
        <v>40</v>
      </c>
      <c r="I3608" s="44">
        <f>VENTAS[[#This Row],[Cantidad]]*VENTAS[[#This Row],[Precio Venta]]</f>
        <v>40</v>
      </c>
      <c r="J3608" s="42">
        <f>IF(VENTAS[[#This Row],[Nombre del Gestor]]&gt;1,VENTAS[[#This Row],[Precio Venta]]*10%,0)</f>
        <v>4</v>
      </c>
      <c r="K3608" s="42">
        <f>IFERROR(VLOOKUP(VENTAS[[#This Row],[Código del producto Vendido]],STOCK[],13,FALSE),VENTAS[[#This Row],[Precio Venta]]*0.6)-VENTAS[[#This Row],[Comisión Unitaria 10%]]</f>
        <v>20</v>
      </c>
      <c r="L3608" s="42">
        <f>VENTAS[[#This Row],[Cantidad]]*(VENTAS[[#This Row],[Precio Venta]]-VENTAS[[#This Row],[Costo Unitario SIN Comision]]-VENTAS[[#This Row],[Comisión Unitaria 10%]]-0.01*VENTAS[[#This Row],[Precio Venta]])</f>
        <v>15.6</v>
      </c>
      <c r="M3608" s="46" t="s">
        <v>29526</v>
      </c>
      <c r="N3608" s="47" t="s">
        <v>29691</v>
      </c>
    </row>
    <row r="3609" ht="17" customHeight="1" spans="1:14">
      <c r="A3609" s="38">
        <v>45914.5740509259</v>
      </c>
      <c r="B3609" s="39" t="s">
        <v>29526</v>
      </c>
      <c r="C3609" s="39" t="s">
        <v>29526</v>
      </c>
      <c r="D3609" s="39" t="s">
        <v>29526</v>
      </c>
      <c r="E3609" s="39" t="s">
        <v>18255</v>
      </c>
      <c r="F3609" s="41" t="s">
        <v>29692</v>
      </c>
      <c r="G3609" s="39">
        <v>1</v>
      </c>
      <c r="H3609" s="42">
        <v>20</v>
      </c>
      <c r="I3609" s="44">
        <f>VENTAS[[#This Row],[Cantidad]]*VENTAS[[#This Row],[Precio Venta]]</f>
        <v>20</v>
      </c>
      <c r="J3609" s="42">
        <f>IF(VENTAS[[#This Row],[Nombre del Gestor]]&gt;1,VENTAS[[#This Row],[Precio Venta]]*10%,0)</f>
        <v>2</v>
      </c>
      <c r="K3609" s="42">
        <f>IFERROR(VLOOKUP(VENTAS[[#This Row],[Código del producto Vendido]],STOCK[],13,FALSE),VENTAS[[#This Row],[Precio Venta]]*0.6)-VENTAS[[#This Row],[Comisión Unitaria 10%]]</f>
        <v>12</v>
      </c>
      <c r="L3609" s="42">
        <f>VENTAS[[#This Row],[Cantidad]]*(VENTAS[[#This Row],[Precio Venta]]-VENTAS[[#This Row],[Costo Unitario SIN Comision]]-VENTAS[[#This Row],[Comisión Unitaria 10%]]-0.01*VENTAS[[#This Row],[Precio Venta]])</f>
        <v>5.8</v>
      </c>
      <c r="M3609" s="46" t="s">
        <v>29526</v>
      </c>
      <c r="N3609" s="47" t="s">
        <v>29693</v>
      </c>
    </row>
    <row r="3610" ht="34" customHeight="1" spans="1:14">
      <c r="A3610" s="38">
        <v>45914.6116898148</v>
      </c>
      <c r="B3610" s="39" t="s">
        <v>29526</v>
      </c>
      <c r="C3610" s="39" t="s">
        <v>29526</v>
      </c>
      <c r="D3610" s="39" t="s">
        <v>25960</v>
      </c>
      <c r="E3610" s="39" t="s">
        <v>21041</v>
      </c>
      <c r="F3610" s="41" t="s">
        <v>21042</v>
      </c>
      <c r="G3610" s="39">
        <v>1</v>
      </c>
      <c r="H3610" s="42">
        <v>28</v>
      </c>
      <c r="I3610" s="44">
        <f>VENTAS[[#This Row],[Cantidad]]*VENTAS[[#This Row],[Precio Venta]]</f>
        <v>28</v>
      </c>
      <c r="J3610" s="42">
        <f>IF(VENTAS[[#This Row],[Nombre del Gestor]]&gt;1,VENTAS[[#This Row],[Precio Venta]]*10%,0)</f>
        <v>2.8</v>
      </c>
      <c r="K3610" s="42">
        <f>IFERROR(VLOOKUP(VENTAS[[#This Row],[Código del producto Vendido]],STOCK[],13,FALSE),VENTAS[[#This Row],[Precio Venta]]*0.6)-VENTAS[[#This Row],[Comisión Unitaria 10%]]</f>
        <v>12</v>
      </c>
      <c r="L3610" s="42">
        <f>VENTAS[[#This Row],[Cantidad]]*(VENTAS[[#This Row],[Precio Venta]]-VENTAS[[#This Row],[Costo Unitario SIN Comision]]-VENTAS[[#This Row],[Comisión Unitaria 10%]]-0.01*VENTAS[[#This Row],[Precio Venta]])</f>
        <v>12.92</v>
      </c>
      <c r="M3610" s="46" t="s">
        <v>29526</v>
      </c>
      <c r="N3610" s="47" t="s">
        <v>29694</v>
      </c>
    </row>
    <row r="3611" ht="17" customHeight="1" spans="1:14">
      <c r="A3611" s="38">
        <v>45914.6116898148</v>
      </c>
      <c r="B3611" s="39" t="s">
        <v>29526</v>
      </c>
      <c r="C3611" s="39" t="s">
        <v>29526</v>
      </c>
      <c r="D3611" s="39" t="s">
        <v>25960</v>
      </c>
      <c r="E3611" s="39" t="s">
        <v>21031</v>
      </c>
      <c r="F3611" s="41" t="s">
        <v>21032</v>
      </c>
      <c r="G3611" s="39">
        <v>1</v>
      </c>
      <c r="H3611" s="42">
        <v>30</v>
      </c>
      <c r="I3611" s="44">
        <f>VENTAS[[#This Row],[Cantidad]]*VENTAS[[#This Row],[Precio Venta]]</f>
        <v>30</v>
      </c>
      <c r="J3611" s="42">
        <f>IF(VENTAS[[#This Row],[Nombre del Gestor]]&gt;1,VENTAS[[#This Row],[Precio Venta]]*10%,0)</f>
        <v>3</v>
      </c>
      <c r="K3611" s="42">
        <f>IFERROR(VLOOKUP(VENTAS[[#This Row],[Código del producto Vendido]],STOCK[],13,FALSE),VENTAS[[#This Row],[Precio Venta]]*0.6)-VENTAS[[#This Row],[Comisión Unitaria 10%]]</f>
        <v>12</v>
      </c>
      <c r="L3611" s="42">
        <f>VENTAS[[#This Row],[Cantidad]]*(VENTAS[[#This Row],[Precio Venta]]-VENTAS[[#This Row],[Costo Unitario SIN Comision]]-VENTAS[[#This Row],[Comisión Unitaria 10%]]-0.01*VENTAS[[#This Row],[Precio Venta]])</f>
        <v>14.7</v>
      </c>
      <c r="M3611" s="46" t="s">
        <v>29526</v>
      </c>
      <c r="N3611" s="47" t="s">
        <v>29695</v>
      </c>
    </row>
    <row r="3612" ht="34" customHeight="1" spans="1:14">
      <c r="A3612" s="38">
        <v>45915.3845717593</v>
      </c>
      <c r="B3612" s="39" t="s">
        <v>29526</v>
      </c>
      <c r="C3612" s="39" t="s">
        <v>29526</v>
      </c>
      <c r="D3612" s="39" t="s">
        <v>29526</v>
      </c>
      <c r="E3612" s="39" t="s">
        <v>21503</v>
      </c>
      <c r="F3612" s="41" t="s">
        <v>29696</v>
      </c>
      <c r="G3612" s="39">
        <v>1</v>
      </c>
      <c r="H3612" s="42">
        <v>45</v>
      </c>
      <c r="I3612" s="44">
        <f>VENTAS[[#This Row],[Cantidad]]*VENTAS[[#This Row],[Precio Venta]]</f>
        <v>45</v>
      </c>
      <c r="J3612" s="42">
        <f>IF(VENTAS[[#This Row],[Nombre del Gestor]]&gt;1,VENTAS[[#This Row],[Precio Venta]]*10%,0)</f>
        <v>4.5</v>
      </c>
      <c r="K3612" s="42">
        <f>IFERROR(VLOOKUP(VENTAS[[#This Row],[Código del producto Vendido]],STOCK[],13,FALSE),VENTAS[[#This Row],[Precio Venta]]*0.6)-VENTAS[[#This Row],[Comisión Unitaria 10%]]</f>
        <v>30</v>
      </c>
      <c r="L3612" s="42">
        <f>VENTAS[[#This Row],[Cantidad]]*(VENTAS[[#This Row],[Precio Venta]]-VENTAS[[#This Row],[Costo Unitario SIN Comision]]-VENTAS[[#This Row],[Comisión Unitaria 10%]]-0.01*VENTAS[[#This Row],[Precio Venta]])</f>
        <v>10.05</v>
      </c>
      <c r="M3612" s="46" t="s">
        <v>29526</v>
      </c>
      <c r="N3612" s="47" t="s">
        <v>29697</v>
      </c>
    </row>
    <row r="3613" ht="34" customHeight="1" spans="1:14">
      <c r="A3613" s="38">
        <v>45915.3990162037</v>
      </c>
      <c r="B3613" s="39" t="s">
        <v>29526</v>
      </c>
      <c r="C3613" s="39" t="s">
        <v>29526</v>
      </c>
      <c r="D3613" s="39" t="s">
        <v>29526</v>
      </c>
      <c r="E3613" s="39" t="s">
        <v>21311</v>
      </c>
      <c r="F3613" s="41" t="s">
        <v>21292</v>
      </c>
      <c r="G3613" s="39">
        <v>1</v>
      </c>
      <c r="H3613" s="42">
        <v>35</v>
      </c>
      <c r="I3613" s="44">
        <f>VENTAS[[#This Row],[Cantidad]]*VENTAS[[#This Row],[Precio Venta]]</f>
        <v>35</v>
      </c>
      <c r="J3613" s="42">
        <f>IF(VENTAS[[#This Row],[Nombre del Gestor]]&gt;1,VENTAS[[#This Row],[Precio Venta]]*10%,0)</f>
        <v>3.5</v>
      </c>
      <c r="K3613" s="42">
        <f>IFERROR(VLOOKUP(VENTAS[[#This Row],[Código del producto Vendido]],STOCK[],13,FALSE),VENTAS[[#This Row],[Precio Venta]]*0.6)-VENTAS[[#This Row],[Comisión Unitaria 10%]]</f>
        <v>22</v>
      </c>
      <c r="L3613" s="42">
        <f>VENTAS[[#This Row],[Cantidad]]*(VENTAS[[#This Row],[Precio Venta]]-VENTAS[[#This Row],[Costo Unitario SIN Comision]]-VENTAS[[#This Row],[Comisión Unitaria 10%]]-0.01*VENTAS[[#This Row],[Precio Venta]])</f>
        <v>9.15</v>
      </c>
      <c r="M3613" s="46" t="s">
        <v>29526</v>
      </c>
      <c r="N3613" s="47" t="s">
        <v>29698</v>
      </c>
    </row>
    <row r="3614" ht="17" customHeight="1" spans="1:14">
      <c r="A3614" s="38">
        <v>45915.3990162037</v>
      </c>
      <c r="B3614" s="39" t="s">
        <v>29526</v>
      </c>
      <c r="C3614" s="39" t="s">
        <v>29526</v>
      </c>
      <c r="D3614" s="39" t="s">
        <v>29526</v>
      </c>
      <c r="E3614" s="39" t="s">
        <v>29699</v>
      </c>
      <c r="F3614" s="41" t="s">
        <v>28139</v>
      </c>
      <c r="G3614" s="39">
        <v>1</v>
      </c>
      <c r="H3614" s="42">
        <v>30</v>
      </c>
      <c r="I3614" s="44">
        <f>VENTAS[[#This Row],[Cantidad]]*VENTAS[[#This Row],[Precio Venta]]</f>
        <v>30</v>
      </c>
      <c r="J3614" s="42">
        <f>IF(VENTAS[[#This Row],[Nombre del Gestor]]&gt;1,VENTAS[[#This Row],[Precio Venta]]*10%,0)</f>
        <v>3</v>
      </c>
      <c r="K3614" s="42">
        <f>IFERROR(VLOOKUP(VENTAS[[#This Row],[Código del producto Vendido]],STOCK[],13,FALSE),VENTAS[[#This Row],[Precio Venta]]*0.6)-VENTAS[[#This Row],[Comisión Unitaria 10%]]</f>
        <v>15</v>
      </c>
      <c r="L3614" s="42">
        <f>VENTAS[[#This Row],[Cantidad]]*(VENTAS[[#This Row],[Precio Venta]]-VENTAS[[#This Row],[Costo Unitario SIN Comision]]-VENTAS[[#This Row],[Comisión Unitaria 10%]]-0.01*VENTAS[[#This Row],[Precio Venta]])</f>
        <v>11.7</v>
      </c>
      <c r="M3614" s="46" t="s">
        <v>29526</v>
      </c>
      <c r="N3614" s="47" t="s">
        <v>29700</v>
      </c>
    </row>
    <row r="3615" ht="34" customHeight="1" spans="1:14">
      <c r="A3615" s="38">
        <v>45915.7100115741</v>
      </c>
      <c r="B3615" s="39" t="s">
        <v>29526</v>
      </c>
      <c r="C3615" s="39" t="s">
        <v>29526</v>
      </c>
      <c r="D3615" s="39" t="s">
        <v>29526</v>
      </c>
      <c r="E3615" s="39" t="s">
        <v>21114</v>
      </c>
      <c r="F3615" s="41" t="s">
        <v>21115</v>
      </c>
      <c r="G3615" s="39">
        <v>1</v>
      </c>
      <c r="H3615" s="42">
        <v>20</v>
      </c>
      <c r="I3615" s="44">
        <f>VENTAS[[#This Row],[Cantidad]]*VENTAS[[#This Row],[Precio Venta]]</f>
        <v>20</v>
      </c>
      <c r="J3615" s="42">
        <f>IF(VENTAS[[#This Row],[Nombre del Gestor]]&gt;1,VENTAS[[#This Row],[Precio Venta]]*10%,0)</f>
        <v>2</v>
      </c>
      <c r="K3615" s="42">
        <f>IFERROR(VLOOKUP(VENTAS[[#This Row],[Código del producto Vendido]],STOCK[],13,FALSE),VENTAS[[#This Row],[Precio Venta]]*0.6)-VENTAS[[#This Row],[Comisión Unitaria 10%]]</f>
        <v>12</v>
      </c>
      <c r="L3615" s="42">
        <f>VENTAS[[#This Row],[Cantidad]]*(VENTAS[[#This Row],[Precio Venta]]-VENTAS[[#This Row],[Costo Unitario SIN Comision]]-VENTAS[[#This Row],[Comisión Unitaria 10%]]-0.01*VENTAS[[#This Row],[Precio Venta]])</f>
        <v>5.8</v>
      </c>
      <c r="M3615" s="46" t="s">
        <v>29526</v>
      </c>
      <c r="N3615" s="47" t="s">
        <v>29701</v>
      </c>
    </row>
    <row r="3616" ht="17" customHeight="1" spans="1:14">
      <c r="A3616" s="38">
        <v>45915.7100115741</v>
      </c>
      <c r="B3616" s="39" t="s">
        <v>29526</v>
      </c>
      <c r="C3616" s="39" t="s">
        <v>29526</v>
      </c>
      <c r="D3616" s="39" t="s">
        <v>29526</v>
      </c>
      <c r="E3616" s="39" t="s">
        <v>29702</v>
      </c>
      <c r="F3616" s="41" t="s">
        <v>19960</v>
      </c>
      <c r="G3616" s="39">
        <v>1</v>
      </c>
      <c r="H3616" s="42">
        <v>30</v>
      </c>
      <c r="I3616" s="44">
        <f>VENTAS[[#This Row],[Cantidad]]*VENTAS[[#This Row],[Precio Venta]]</f>
        <v>30</v>
      </c>
      <c r="J3616" s="42">
        <f>IF(VENTAS[[#This Row],[Nombre del Gestor]]&gt;1,VENTAS[[#This Row],[Precio Venta]]*10%,0)</f>
        <v>3</v>
      </c>
      <c r="K3616" s="42">
        <f>IFERROR(VLOOKUP(VENTAS[[#This Row],[Código del producto Vendido]],STOCK[],13,FALSE),VENTAS[[#This Row],[Precio Venta]]*0.6)-VENTAS[[#This Row],[Comisión Unitaria 10%]]</f>
        <v>12</v>
      </c>
      <c r="L3616" s="42">
        <f>VENTAS[[#This Row],[Cantidad]]*(VENTAS[[#This Row],[Precio Venta]]-VENTAS[[#This Row],[Costo Unitario SIN Comision]]-VENTAS[[#This Row],[Comisión Unitaria 10%]]-0.01*VENTAS[[#This Row],[Precio Venta]])</f>
        <v>14.7</v>
      </c>
      <c r="M3616" s="46" t="s">
        <v>29526</v>
      </c>
      <c r="N3616" s="47" t="s">
        <v>29703</v>
      </c>
    </row>
    <row r="3617" ht="34" customHeight="1" spans="1:14">
      <c r="A3617" s="38">
        <v>45915.7100115741</v>
      </c>
      <c r="B3617" s="39" t="s">
        <v>29526</v>
      </c>
      <c r="C3617" s="39" t="s">
        <v>29526</v>
      </c>
      <c r="D3617" s="39" t="s">
        <v>29526</v>
      </c>
      <c r="E3617" s="39" t="s">
        <v>19914</v>
      </c>
      <c r="F3617" s="41" t="s">
        <v>29704</v>
      </c>
      <c r="G3617" s="39">
        <v>1</v>
      </c>
      <c r="H3617" s="42">
        <v>30</v>
      </c>
      <c r="I3617" s="44">
        <f>VENTAS[[#This Row],[Cantidad]]*VENTAS[[#This Row],[Precio Venta]]</f>
        <v>30</v>
      </c>
      <c r="J3617" s="42">
        <f>IF(VENTAS[[#This Row],[Nombre del Gestor]]&gt;1,VENTAS[[#This Row],[Precio Venta]]*10%,0)</f>
        <v>3</v>
      </c>
      <c r="K3617" s="42">
        <f>IFERROR(VLOOKUP(VENTAS[[#This Row],[Código del producto Vendido]],STOCK[],13,FALSE),VENTAS[[#This Row],[Precio Venta]]*0.6)-VENTAS[[#This Row],[Comisión Unitaria 10%]]</f>
        <v>12</v>
      </c>
      <c r="L3617" s="42">
        <f>VENTAS[[#This Row],[Cantidad]]*(VENTAS[[#This Row],[Precio Venta]]-VENTAS[[#This Row],[Costo Unitario SIN Comision]]-VENTAS[[#This Row],[Comisión Unitaria 10%]]-0.01*VENTAS[[#This Row],[Precio Venta]])</f>
        <v>14.7</v>
      </c>
      <c r="M3617" s="46" t="s">
        <v>29526</v>
      </c>
      <c r="N3617" s="47" t="s">
        <v>29705</v>
      </c>
    </row>
    <row r="3618" ht="34" customHeight="1" spans="1:14">
      <c r="A3618" s="38">
        <v>45915.7100115741</v>
      </c>
      <c r="B3618" s="39" t="s">
        <v>29526</v>
      </c>
      <c r="C3618" s="39" t="s">
        <v>29526</v>
      </c>
      <c r="D3618" s="39" t="s">
        <v>29526</v>
      </c>
      <c r="E3618" s="39" t="s">
        <v>21615</v>
      </c>
      <c r="F3618" s="41" t="s">
        <v>21616</v>
      </c>
      <c r="G3618" s="39">
        <v>1</v>
      </c>
      <c r="H3618" s="42">
        <v>20</v>
      </c>
      <c r="I3618" s="44">
        <f>VENTAS[[#This Row],[Cantidad]]*VENTAS[[#This Row],[Precio Venta]]</f>
        <v>20</v>
      </c>
      <c r="J3618" s="42">
        <f>IF(VENTAS[[#This Row],[Nombre del Gestor]]&gt;1,VENTAS[[#This Row],[Precio Venta]]*10%,0)</f>
        <v>2</v>
      </c>
      <c r="K3618" s="42">
        <f>IFERROR(VLOOKUP(VENTAS[[#This Row],[Código del producto Vendido]],STOCK[],13,FALSE),VENTAS[[#This Row],[Precio Venta]]*0.6)-VENTAS[[#This Row],[Comisión Unitaria 10%]]</f>
        <v>9</v>
      </c>
      <c r="L3618" s="42">
        <f>VENTAS[[#This Row],[Cantidad]]*(VENTAS[[#This Row],[Precio Venta]]-VENTAS[[#This Row],[Costo Unitario SIN Comision]]-VENTAS[[#This Row],[Comisión Unitaria 10%]]-0.01*VENTAS[[#This Row],[Precio Venta]])</f>
        <v>8.8</v>
      </c>
      <c r="M3618" s="46" t="s">
        <v>29526</v>
      </c>
      <c r="N3618" s="47" t="s">
        <v>29706</v>
      </c>
    </row>
    <row r="3619" ht="17" customHeight="1" spans="1:14">
      <c r="A3619" s="38">
        <v>45915.7100115741</v>
      </c>
      <c r="B3619" s="39" t="s">
        <v>29526</v>
      </c>
      <c r="C3619" s="39" t="s">
        <v>29526</v>
      </c>
      <c r="D3619" s="39" t="s">
        <v>29526</v>
      </c>
      <c r="E3619" s="39" t="s">
        <v>18212</v>
      </c>
      <c r="F3619" s="41" t="s">
        <v>29707</v>
      </c>
      <c r="G3619" s="39">
        <v>1</v>
      </c>
      <c r="H3619" s="42">
        <v>20</v>
      </c>
      <c r="I3619" s="44">
        <f>VENTAS[[#This Row],[Cantidad]]*VENTAS[[#This Row],[Precio Venta]]</f>
        <v>20</v>
      </c>
      <c r="J3619" s="42">
        <f>IF(VENTAS[[#This Row],[Nombre del Gestor]]&gt;1,VENTAS[[#This Row],[Precio Venta]]*10%,0)</f>
        <v>2</v>
      </c>
      <c r="K3619" s="42">
        <f>IFERROR(VLOOKUP(VENTAS[[#This Row],[Código del producto Vendido]],STOCK[],13,FALSE),VENTAS[[#This Row],[Precio Venta]]*0.6)-VENTAS[[#This Row],[Comisión Unitaria 10%]]</f>
        <v>12</v>
      </c>
      <c r="L3619" s="42">
        <f>VENTAS[[#This Row],[Cantidad]]*(VENTAS[[#This Row],[Precio Venta]]-VENTAS[[#This Row],[Costo Unitario SIN Comision]]-VENTAS[[#This Row],[Comisión Unitaria 10%]]-0.01*VENTAS[[#This Row],[Precio Venta]])</f>
        <v>5.8</v>
      </c>
      <c r="M3619" s="46" t="s">
        <v>29526</v>
      </c>
      <c r="N3619" s="47" t="s">
        <v>29708</v>
      </c>
    </row>
    <row r="3620" ht="34" customHeight="1" spans="1:14">
      <c r="A3620" s="38">
        <v>45915.7100115741</v>
      </c>
      <c r="B3620" s="39" t="s">
        <v>29526</v>
      </c>
      <c r="C3620" s="39" t="s">
        <v>29526</v>
      </c>
      <c r="D3620" s="39" t="s">
        <v>29526</v>
      </c>
      <c r="E3620" s="39" t="s">
        <v>19409</v>
      </c>
      <c r="F3620" s="41" t="s">
        <v>29709</v>
      </c>
      <c r="G3620" s="39">
        <v>1</v>
      </c>
      <c r="H3620" s="42">
        <v>20</v>
      </c>
      <c r="I3620" s="44">
        <f>VENTAS[[#This Row],[Cantidad]]*VENTAS[[#This Row],[Precio Venta]]</f>
        <v>20</v>
      </c>
      <c r="J3620" s="42">
        <f>IF(VENTAS[[#This Row],[Nombre del Gestor]]&gt;1,VENTAS[[#This Row],[Precio Venta]]*10%,0)</f>
        <v>2</v>
      </c>
      <c r="K3620" s="42">
        <f>IFERROR(VLOOKUP(VENTAS[[#This Row],[Código del producto Vendido]],STOCK[],13,FALSE),VENTAS[[#This Row],[Precio Venta]]*0.6)-VENTAS[[#This Row],[Comisión Unitaria 10%]]</f>
        <v>12</v>
      </c>
      <c r="L3620" s="42">
        <f>VENTAS[[#This Row],[Cantidad]]*(VENTAS[[#This Row],[Precio Venta]]-VENTAS[[#This Row],[Costo Unitario SIN Comision]]-VENTAS[[#This Row],[Comisión Unitaria 10%]]-0.01*VENTAS[[#This Row],[Precio Venta]])</f>
        <v>5.8</v>
      </c>
      <c r="M3620" s="46" t="s">
        <v>29526</v>
      </c>
      <c r="N3620" s="47" t="s">
        <v>29710</v>
      </c>
    </row>
    <row r="3621" ht="17" customHeight="1" spans="1:14">
      <c r="A3621" s="38">
        <v>45916.4878472222</v>
      </c>
      <c r="B3621" s="39" t="s">
        <v>29526</v>
      </c>
      <c r="C3621" s="39" t="s">
        <v>29526</v>
      </c>
      <c r="D3621" s="39" t="s">
        <v>25960</v>
      </c>
      <c r="E3621" s="39" t="s">
        <v>29711</v>
      </c>
      <c r="F3621" s="41" t="s">
        <v>21433</v>
      </c>
      <c r="G3621" s="39">
        <v>1</v>
      </c>
      <c r="H3621" s="42">
        <v>40</v>
      </c>
      <c r="I3621" s="44">
        <f>VENTAS[[#This Row],[Cantidad]]*VENTAS[[#This Row],[Precio Venta]]</f>
        <v>40</v>
      </c>
      <c r="J3621" s="42">
        <f>IF(VENTAS[[#This Row],[Nombre del Gestor]]&gt;1,VENTAS[[#This Row],[Precio Venta]]*10%,0)</f>
        <v>4</v>
      </c>
      <c r="K3621" s="42">
        <f>IFERROR(VLOOKUP(VENTAS[[#This Row],[Código del producto Vendido]],STOCK[],13,FALSE),VENTAS[[#This Row],[Precio Venta]]*0.6)-VENTAS[[#This Row],[Comisión Unitaria 10%]]</f>
        <v>18.99</v>
      </c>
      <c r="L3621" s="42">
        <f>VENTAS[[#This Row],[Cantidad]]*(VENTAS[[#This Row],[Precio Venta]]-VENTAS[[#This Row],[Costo Unitario SIN Comision]]-VENTAS[[#This Row],[Comisión Unitaria 10%]]-0.01*VENTAS[[#This Row],[Precio Venta]])</f>
        <v>16.61</v>
      </c>
      <c r="M3621" s="46" t="s">
        <v>29526</v>
      </c>
      <c r="N3621" s="47" t="s">
        <v>29712</v>
      </c>
    </row>
    <row r="3622" ht="34" customHeight="1" spans="1:14">
      <c r="A3622" s="38">
        <v>45916.4878472222</v>
      </c>
      <c r="B3622" s="39" t="s">
        <v>29526</v>
      </c>
      <c r="C3622" s="39" t="s">
        <v>29526</v>
      </c>
      <c r="D3622" s="39" t="s">
        <v>25960</v>
      </c>
      <c r="E3622" s="39" t="s">
        <v>20853</v>
      </c>
      <c r="F3622" s="41" t="s">
        <v>20472</v>
      </c>
      <c r="G3622" s="39">
        <v>1</v>
      </c>
      <c r="H3622" s="42">
        <v>35</v>
      </c>
      <c r="I3622" s="44">
        <f>VENTAS[[#This Row],[Cantidad]]*VENTAS[[#This Row],[Precio Venta]]</f>
        <v>35</v>
      </c>
      <c r="J3622" s="42">
        <f>IF(VENTAS[[#This Row],[Nombre del Gestor]]&gt;1,VENTAS[[#This Row],[Precio Venta]]*10%,0)</f>
        <v>3.5</v>
      </c>
      <c r="K3622" s="42">
        <f>IFERROR(VLOOKUP(VENTAS[[#This Row],[Código del producto Vendido]],STOCK[],13,FALSE),VENTAS[[#This Row],[Precio Venta]]*0.6)-VENTAS[[#This Row],[Comisión Unitaria 10%]]</f>
        <v>15.96</v>
      </c>
      <c r="L3622" s="42">
        <f>VENTAS[[#This Row],[Cantidad]]*(VENTAS[[#This Row],[Precio Venta]]-VENTAS[[#This Row],[Costo Unitario SIN Comision]]-VENTAS[[#This Row],[Comisión Unitaria 10%]]-0.01*VENTAS[[#This Row],[Precio Venta]])</f>
        <v>15.19</v>
      </c>
      <c r="M3622" s="46" t="s">
        <v>29526</v>
      </c>
      <c r="N3622" s="47" t="s">
        <v>29713</v>
      </c>
    </row>
    <row r="3623" ht="34" customHeight="1" spans="1:14">
      <c r="A3623" s="38">
        <v>45916.541712963</v>
      </c>
      <c r="B3623" s="39" t="s">
        <v>29526</v>
      </c>
      <c r="C3623" s="39" t="s">
        <v>29526</v>
      </c>
      <c r="D3623" s="39" t="s">
        <v>29526</v>
      </c>
      <c r="E3623" s="39" t="s">
        <v>29714</v>
      </c>
      <c r="F3623" s="41" t="s">
        <v>21332</v>
      </c>
      <c r="G3623" s="39">
        <v>1</v>
      </c>
      <c r="H3623" s="42">
        <v>18</v>
      </c>
      <c r="I3623" s="44">
        <f>VENTAS[[#This Row],[Cantidad]]*VENTAS[[#This Row],[Precio Venta]]</f>
        <v>18</v>
      </c>
      <c r="J3623" s="42">
        <f>IF(VENTAS[[#This Row],[Nombre del Gestor]]&gt;1,VENTAS[[#This Row],[Precio Venta]]*10%,0)</f>
        <v>1.8</v>
      </c>
      <c r="K3623" s="42">
        <f>IFERROR(VLOOKUP(VENTAS[[#This Row],[Código del producto Vendido]],STOCK[],13,FALSE),VENTAS[[#This Row],[Precio Venta]]*0.6)-VENTAS[[#This Row],[Comisión Unitaria 10%]]</f>
        <v>14</v>
      </c>
      <c r="L3623" s="42">
        <f>VENTAS[[#This Row],[Cantidad]]*(VENTAS[[#This Row],[Precio Venta]]-VENTAS[[#This Row],[Costo Unitario SIN Comision]]-VENTAS[[#This Row],[Comisión Unitaria 10%]]-0.01*VENTAS[[#This Row],[Precio Venta]])</f>
        <v>2.02</v>
      </c>
      <c r="M3623" s="46" t="s">
        <v>29526</v>
      </c>
      <c r="N3623" s="47" t="s">
        <v>29715</v>
      </c>
    </row>
    <row r="3624" ht="17" customHeight="1" spans="1:14">
      <c r="A3624" s="38">
        <v>45916.541712963</v>
      </c>
      <c r="B3624" s="39" t="s">
        <v>29526</v>
      </c>
      <c r="C3624" s="39" t="s">
        <v>29526</v>
      </c>
      <c r="D3624" s="39" t="s">
        <v>29526</v>
      </c>
      <c r="E3624" s="39" t="s">
        <v>29716</v>
      </c>
      <c r="F3624" s="41" t="s">
        <v>20705</v>
      </c>
      <c r="G3624" s="39">
        <v>1</v>
      </c>
      <c r="H3624" s="42">
        <v>18</v>
      </c>
      <c r="I3624" s="44">
        <f>VENTAS[[#This Row],[Cantidad]]*VENTAS[[#This Row],[Precio Venta]]</f>
        <v>18</v>
      </c>
      <c r="J3624" s="42">
        <f>IF(VENTAS[[#This Row],[Nombre del Gestor]]&gt;1,VENTAS[[#This Row],[Precio Venta]]*10%,0)</f>
        <v>1.8</v>
      </c>
      <c r="K3624" s="42">
        <f>IFERROR(VLOOKUP(VENTAS[[#This Row],[Código del producto Vendido]],STOCK[],13,FALSE),VENTAS[[#This Row],[Precio Venta]]*0.6)-VENTAS[[#This Row],[Comisión Unitaria 10%]]</f>
        <v>14</v>
      </c>
      <c r="L3624" s="42">
        <f>VENTAS[[#This Row],[Cantidad]]*(VENTAS[[#This Row],[Precio Venta]]-VENTAS[[#This Row],[Costo Unitario SIN Comision]]-VENTAS[[#This Row],[Comisión Unitaria 10%]]-0.01*VENTAS[[#This Row],[Precio Venta]])</f>
        <v>2.02</v>
      </c>
      <c r="M3624" s="46" t="s">
        <v>29526</v>
      </c>
      <c r="N3624" s="47" t="s">
        <v>29717</v>
      </c>
    </row>
    <row r="3625" ht="34" customHeight="1" spans="1:14">
      <c r="A3625" s="38">
        <v>45916.5823726852</v>
      </c>
      <c r="B3625" s="39" t="s">
        <v>29526</v>
      </c>
      <c r="C3625" s="39" t="s">
        <v>29526</v>
      </c>
      <c r="D3625" s="39" t="s">
        <v>29526</v>
      </c>
      <c r="E3625" s="39" t="s">
        <v>29718</v>
      </c>
      <c r="F3625" s="41" t="s">
        <v>21617</v>
      </c>
      <c r="G3625" s="39">
        <v>1</v>
      </c>
      <c r="H3625" s="42">
        <v>15</v>
      </c>
      <c r="I3625" s="44">
        <f>VENTAS[[#This Row],[Cantidad]]*VENTAS[[#This Row],[Precio Venta]]</f>
        <v>15</v>
      </c>
      <c r="J3625" s="42">
        <f>IF(VENTAS[[#This Row],[Nombre del Gestor]]&gt;1,VENTAS[[#This Row],[Precio Venta]]*10%,0)</f>
        <v>1.5</v>
      </c>
      <c r="K3625" s="42">
        <f>IFERROR(VLOOKUP(VENTAS[[#This Row],[Código del producto Vendido]],STOCK[],13,FALSE),VENTAS[[#This Row],[Precio Venta]]*0.6)-VENTAS[[#This Row],[Comisión Unitaria 10%]]</f>
        <v>7.5</v>
      </c>
      <c r="L3625" s="42">
        <f>VENTAS[[#This Row],[Cantidad]]*(VENTAS[[#This Row],[Precio Venta]]-VENTAS[[#This Row],[Costo Unitario SIN Comision]]-VENTAS[[#This Row],[Comisión Unitaria 10%]]-0.01*VENTAS[[#This Row],[Precio Venta]])</f>
        <v>5.85</v>
      </c>
      <c r="M3625" s="46" t="s">
        <v>29526</v>
      </c>
      <c r="N3625" s="47" t="s">
        <v>29719</v>
      </c>
    </row>
    <row r="3626" ht="17" customHeight="1" spans="1:14">
      <c r="A3626" s="38">
        <v>45916.5823726852</v>
      </c>
      <c r="B3626" s="39" t="s">
        <v>29526</v>
      </c>
      <c r="C3626" s="39" t="s">
        <v>29526</v>
      </c>
      <c r="D3626" s="39" t="s">
        <v>29526</v>
      </c>
      <c r="E3626" s="39" t="s">
        <v>20700</v>
      </c>
      <c r="F3626" s="41" t="s">
        <v>20701</v>
      </c>
      <c r="G3626" s="39">
        <v>1</v>
      </c>
      <c r="H3626" s="42">
        <v>35</v>
      </c>
      <c r="I3626" s="44">
        <f>VENTAS[[#This Row],[Cantidad]]*VENTAS[[#This Row],[Precio Venta]]</f>
        <v>35</v>
      </c>
      <c r="J3626" s="42">
        <f>IF(VENTAS[[#This Row],[Nombre del Gestor]]&gt;1,VENTAS[[#This Row],[Precio Venta]]*10%,0)</f>
        <v>3.5</v>
      </c>
      <c r="K3626" s="42">
        <f>IFERROR(VLOOKUP(VENTAS[[#This Row],[Código del producto Vendido]],STOCK[],13,FALSE),VENTAS[[#This Row],[Precio Venta]]*0.6)-VENTAS[[#This Row],[Comisión Unitaria 10%]]</f>
        <v>9</v>
      </c>
      <c r="L3626" s="42">
        <f>VENTAS[[#This Row],[Cantidad]]*(VENTAS[[#This Row],[Precio Venta]]-VENTAS[[#This Row],[Costo Unitario SIN Comision]]-VENTAS[[#This Row],[Comisión Unitaria 10%]]-0.01*VENTAS[[#This Row],[Precio Venta]])</f>
        <v>22.15</v>
      </c>
      <c r="M3626" s="46" t="s">
        <v>29526</v>
      </c>
      <c r="N3626" s="47" t="s">
        <v>29720</v>
      </c>
    </row>
    <row r="3627" ht="34" customHeight="1" spans="1:14">
      <c r="A3627" s="38">
        <v>45916.5823726852</v>
      </c>
      <c r="B3627" s="39" t="s">
        <v>29526</v>
      </c>
      <c r="C3627" s="39" t="s">
        <v>29526</v>
      </c>
      <c r="D3627" s="39" t="s">
        <v>29526</v>
      </c>
      <c r="E3627" s="39" t="s">
        <v>29721</v>
      </c>
      <c r="F3627" s="41" t="s">
        <v>29722</v>
      </c>
      <c r="G3627" s="39">
        <v>1</v>
      </c>
      <c r="H3627" s="42">
        <v>20</v>
      </c>
      <c r="I3627" s="44">
        <f>VENTAS[[#This Row],[Cantidad]]*VENTAS[[#This Row],[Precio Venta]]</f>
        <v>20</v>
      </c>
      <c r="J3627" s="42">
        <f>IF(VENTAS[[#This Row],[Nombre del Gestor]]&gt;1,VENTAS[[#This Row],[Precio Venta]]*10%,0)</f>
        <v>2</v>
      </c>
      <c r="K3627" s="42">
        <f>IFERROR(VLOOKUP(VENTAS[[#This Row],[Código del producto Vendido]],STOCK[],13,FALSE),VENTAS[[#This Row],[Precio Venta]]*0.6)-VENTAS[[#This Row],[Comisión Unitaria 10%]]</f>
        <v>14</v>
      </c>
      <c r="L3627" s="42">
        <f>VENTAS[[#This Row],[Cantidad]]*(VENTAS[[#This Row],[Precio Venta]]-VENTAS[[#This Row],[Costo Unitario SIN Comision]]-VENTAS[[#This Row],[Comisión Unitaria 10%]]-0.01*VENTAS[[#This Row],[Precio Venta]])</f>
        <v>3.8</v>
      </c>
      <c r="M3627" s="46" t="s">
        <v>29526</v>
      </c>
      <c r="N3627" s="47" t="s">
        <v>29723</v>
      </c>
    </row>
    <row r="3628" ht="34" customHeight="1" spans="1:14">
      <c r="A3628" s="38">
        <v>45916.5974305556</v>
      </c>
      <c r="B3628" s="39" t="s">
        <v>29526</v>
      </c>
      <c r="C3628" s="39" t="s">
        <v>29526</v>
      </c>
      <c r="D3628" s="39" t="s">
        <v>29526</v>
      </c>
      <c r="E3628" s="39" t="s">
        <v>29724</v>
      </c>
      <c r="F3628" s="41" t="s">
        <v>20515</v>
      </c>
      <c r="G3628" s="39">
        <v>1</v>
      </c>
      <c r="H3628" s="42">
        <v>30</v>
      </c>
      <c r="I3628" s="44">
        <f>VENTAS[[#This Row],[Cantidad]]*VENTAS[[#This Row],[Precio Venta]]</f>
        <v>30</v>
      </c>
      <c r="J3628" s="42">
        <f>IF(VENTAS[[#This Row],[Nombre del Gestor]]&gt;1,VENTAS[[#This Row],[Precio Venta]]*10%,0)</f>
        <v>3</v>
      </c>
      <c r="K3628" s="42">
        <f>IFERROR(VLOOKUP(VENTAS[[#This Row],[Código del producto Vendido]],STOCK[],13,FALSE),VENTAS[[#This Row],[Precio Venta]]*0.6)-VENTAS[[#This Row],[Comisión Unitaria 10%]]</f>
        <v>15</v>
      </c>
      <c r="L3628" s="42">
        <f>VENTAS[[#This Row],[Cantidad]]*(VENTAS[[#This Row],[Precio Venta]]-VENTAS[[#This Row],[Costo Unitario SIN Comision]]-VENTAS[[#This Row],[Comisión Unitaria 10%]]-0.01*VENTAS[[#This Row],[Precio Venta]])</f>
        <v>11.7</v>
      </c>
      <c r="M3628" s="46" t="s">
        <v>29526</v>
      </c>
      <c r="N3628" s="47" t="s">
        <v>29725</v>
      </c>
    </row>
    <row r="3629" ht="17" customHeight="1" spans="1:14">
      <c r="A3629" s="38">
        <v>45916.5974305556</v>
      </c>
      <c r="B3629" s="39" t="s">
        <v>29526</v>
      </c>
      <c r="C3629" s="39" t="s">
        <v>29526</v>
      </c>
      <c r="D3629" s="39" t="s">
        <v>29526</v>
      </c>
      <c r="E3629" s="39" t="s">
        <v>20592</v>
      </c>
      <c r="F3629" s="41" t="s">
        <v>20593</v>
      </c>
      <c r="G3629" s="39">
        <v>1</v>
      </c>
      <c r="H3629" s="42">
        <v>20</v>
      </c>
      <c r="I3629" s="44">
        <f>VENTAS[[#This Row],[Cantidad]]*VENTAS[[#This Row],[Precio Venta]]</f>
        <v>20</v>
      </c>
      <c r="J3629" s="42">
        <f>IF(VENTAS[[#This Row],[Nombre del Gestor]]&gt;1,VENTAS[[#This Row],[Precio Venta]]*10%,0)</f>
        <v>2</v>
      </c>
      <c r="K3629" s="42">
        <f>IFERROR(VLOOKUP(VENTAS[[#This Row],[Código del producto Vendido]],STOCK[],13,FALSE),VENTAS[[#This Row],[Precio Venta]]*0.6)-VENTAS[[#This Row],[Comisión Unitaria 10%]]</f>
        <v>12</v>
      </c>
      <c r="L3629" s="42">
        <f>VENTAS[[#This Row],[Cantidad]]*(VENTAS[[#This Row],[Precio Venta]]-VENTAS[[#This Row],[Costo Unitario SIN Comision]]-VENTAS[[#This Row],[Comisión Unitaria 10%]]-0.01*VENTAS[[#This Row],[Precio Venta]])</f>
        <v>5.8</v>
      </c>
      <c r="M3629" s="46" t="s">
        <v>29526</v>
      </c>
      <c r="N3629" s="47" t="s">
        <v>29726</v>
      </c>
    </row>
    <row r="3630" ht="34" customHeight="1" spans="1:14">
      <c r="A3630" s="38">
        <v>45916.5974305556</v>
      </c>
      <c r="B3630" s="39" t="s">
        <v>29526</v>
      </c>
      <c r="C3630" s="39" t="s">
        <v>29526</v>
      </c>
      <c r="D3630" s="39" t="s">
        <v>29526</v>
      </c>
      <c r="E3630" s="39" t="s">
        <v>29727</v>
      </c>
      <c r="F3630" s="41" t="s">
        <v>21276</v>
      </c>
      <c r="G3630" s="39">
        <v>1</v>
      </c>
      <c r="H3630" s="42">
        <v>28</v>
      </c>
      <c r="I3630" s="44">
        <f>VENTAS[[#This Row],[Cantidad]]*VENTAS[[#This Row],[Precio Venta]]</f>
        <v>28</v>
      </c>
      <c r="J3630" s="42">
        <f>IF(VENTAS[[#This Row],[Nombre del Gestor]]&gt;1,VENTAS[[#This Row],[Precio Venta]]*10%,0)</f>
        <v>2.8</v>
      </c>
      <c r="K3630" s="42">
        <f>IFERROR(VLOOKUP(VENTAS[[#This Row],[Código del producto Vendido]],STOCK[],13,FALSE),VENTAS[[#This Row],[Precio Venta]]*0.6)-VENTAS[[#This Row],[Comisión Unitaria 10%]]</f>
        <v>14</v>
      </c>
      <c r="L3630" s="42">
        <f>VENTAS[[#This Row],[Cantidad]]*(VENTAS[[#This Row],[Precio Venta]]-VENTAS[[#This Row],[Costo Unitario SIN Comision]]-VENTAS[[#This Row],[Comisión Unitaria 10%]]-0.01*VENTAS[[#This Row],[Precio Venta]])</f>
        <v>10.92</v>
      </c>
      <c r="M3630" s="46" t="s">
        <v>29526</v>
      </c>
      <c r="N3630" s="47" t="s">
        <v>29728</v>
      </c>
    </row>
    <row r="3631" ht="17" customHeight="1" spans="1:14">
      <c r="A3631" s="38">
        <v>45916.599375</v>
      </c>
      <c r="B3631" s="39" t="s">
        <v>29526</v>
      </c>
      <c r="C3631" s="39" t="s">
        <v>29526</v>
      </c>
      <c r="D3631" s="39" t="s">
        <v>29526</v>
      </c>
      <c r="E3631" s="39" t="s">
        <v>21075</v>
      </c>
      <c r="F3631" s="41" t="s">
        <v>21076</v>
      </c>
      <c r="G3631" s="39">
        <v>1</v>
      </c>
      <c r="H3631" s="42">
        <v>25</v>
      </c>
      <c r="I3631" s="44">
        <f>VENTAS[[#This Row],[Cantidad]]*VENTAS[[#This Row],[Precio Venta]]</f>
        <v>25</v>
      </c>
      <c r="J3631" s="42">
        <f>IF(VENTAS[[#This Row],[Nombre del Gestor]]&gt;1,VENTAS[[#This Row],[Precio Venta]]*10%,0)</f>
        <v>2.5</v>
      </c>
      <c r="K3631" s="42">
        <f>IFERROR(VLOOKUP(VENTAS[[#This Row],[Código del producto Vendido]],STOCK[],13,FALSE),VENTAS[[#This Row],[Precio Venta]]*0.6)-VENTAS[[#This Row],[Comisión Unitaria 10%]]</f>
        <v>12</v>
      </c>
      <c r="L3631" s="42">
        <f>VENTAS[[#This Row],[Cantidad]]*(VENTAS[[#This Row],[Precio Venta]]-VENTAS[[#This Row],[Costo Unitario SIN Comision]]-VENTAS[[#This Row],[Comisión Unitaria 10%]]-0.01*VENTAS[[#This Row],[Precio Venta]])</f>
        <v>10.25</v>
      </c>
      <c r="M3631" s="46" t="s">
        <v>29526</v>
      </c>
      <c r="N3631" s="47" t="s">
        <v>29729</v>
      </c>
    </row>
    <row r="3632" ht="34" customHeight="1" spans="1:14">
      <c r="A3632" s="38">
        <v>45916.6552199074</v>
      </c>
      <c r="B3632" s="39" t="s">
        <v>29526</v>
      </c>
      <c r="C3632" s="39" t="s">
        <v>29526</v>
      </c>
      <c r="D3632" s="39" t="s">
        <v>29526</v>
      </c>
      <c r="E3632" s="39" t="s">
        <v>28686</v>
      </c>
      <c r="F3632" s="41" t="s">
        <v>20515</v>
      </c>
      <c r="G3632" s="39">
        <v>1</v>
      </c>
      <c r="H3632" s="42">
        <v>30</v>
      </c>
      <c r="I3632" s="44">
        <f>VENTAS[[#This Row],[Cantidad]]*VENTAS[[#This Row],[Precio Venta]]</f>
        <v>30</v>
      </c>
      <c r="J3632" s="42">
        <f>IF(VENTAS[[#This Row],[Nombre del Gestor]]&gt;1,VENTAS[[#This Row],[Precio Venta]]*10%,0)</f>
        <v>3</v>
      </c>
      <c r="K3632" s="42">
        <f>IFERROR(VLOOKUP(VENTAS[[#This Row],[Código del producto Vendido]],STOCK[],13,FALSE),VENTAS[[#This Row],[Precio Venta]]*0.6)-VENTAS[[#This Row],[Comisión Unitaria 10%]]</f>
        <v>15</v>
      </c>
      <c r="L3632" s="42">
        <f>VENTAS[[#This Row],[Cantidad]]*(VENTAS[[#This Row],[Precio Venta]]-VENTAS[[#This Row],[Costo Unitario SIN Comision]]-VENTAS[[#This Row],[Comisión Unitaria 10%]]-0.01*VENTAS[[#This Row],[Precio Venta]])</f>
        <v>11.7</v>
      </c>
      <c r="M3632" s="46" t="s">
        <v>29526</v>
      </c>
      <c r="N3632" s="47" t="s">
        <v>29730</v>
      </c>
    </row>
    <row r="3633" ht="34" customHeight="1" spans="1:14">
      <c r="A3633" s="38">
        <v>45916.6552199074</v>
      </c>
      <c r="B3633" s="39" t="s">
        <v>29526</v>
      </c>
      <c r="C3633" s="39" t="s">
        <v>29526</v>
      </c>
      <c r="D3633" s="39" t="s">
        <v>29526</v>
      </c>
      <c r="E3633" s="39" t="s">
        <v>20518</v>
      </c>
      <c r="F3633" s="41" t="s">
        <v>20519</v>
      </c>
      <c r="G3633" s="39">
        <v>1</v>
      </c>
      <c r="H3633" s="42">
        <v>35</v>
      </c>
      <c r="I3633" s="44">
        <f>VENTAS[[#This Row],[Cantidad]]*VENTAS[[#This Row],[Precio Venta]]</f>
        <v>35</v>
      </c>
      <c r="J3633" s="42">
        <f>IF(VENTAS[[#This Row],[Nombre del Gestor]]&gt;1,VENTAS[[#This Row],[Precio Venta]]*10%,0)</f>
        <v>3.5</v>
      </c>
      <c r="K3633" s="42">
        <f>IFERROR(VLOOKUP(VENTAS[[#This Row],[Código del producto Vendido]],STOCK[],13,FALSE),VENTAS[[#This Row],[Precio Venta]]*0.6)-VENTAS[[#This Row],[Comisión Unitaria 10%]]</f>
        <v>12</v>
      </c>
      <c r="L3633" s="42">
        <f>VENTAS[[#This Row],[Cantidad]]*(VENTAS[[#This Row],[Precio Venta]]-VENTAS[[#This Row],[Costo Unitario SIN Comision]]-VENTAS[[#This Row],[Comisión Unitaria 10%]]-0.01*VENTAS[[#This Row],[Precio Venta]])</f>
        <v>19.15</v>
      </c>
      <c r="M3633" s="46" t="s">
        <v>29526</v>
      </c>
      <c r="N3633" s="47" t="s">
        <v>29731</v>
      </c>
    </row>
    <row r="3634" ht="17" customHeight="1" spans="1:14">
      <c r="A3634" s="38">
        <v>45916.6552199074</v>
      </c>
      <c r="B3634" s="39" t="s">
        <v>29526</v>
      </c>
      <c r="C3634" s="39" t="s">
        <v>29526</v>
      </c>
      <c r="D3634" s="39" t="s">
        <v>29526</v>
      </c>
      <c r="E3634" s="39" t="s">
        <v>29236</v>
      </c>
      <c r="F3634" s="41" t="s">
        <v>29237</v>
      </c>
      <c r="G3634" s="39">
        <v>1</v>
      </c>
      <c r="H3634" s="42">
        <v>30</v>
      </c>
      <c r="I3634" s="44">
        <f>VENTAS[[#This Row],[Cantidad]]*VENTAS[[#This Row],[Precio Venta]]</f>
        <v>30</v>
      </c>
      <c r="J3634" s="42">
        <f>IF(VENTAS[[#This Row],[Nombre del Gestor]]&gt;1,VENTAS[[#This Row],[Precio Venta]]*10%,0)</f>
        <v>3</v>
      </c>
      <c r="K3634" s="42">
        <f>IFERROR(VLOOKUP(VENTAS[[#This Row],[Código del producto Vendido]],STOCK[],13,FALSE),VENTAS[[#This Row],[Precio Venta]]*0.6)-VENTAS[[#This Row],[Comisión Unitaria 10%]]</f>
        <v>15</v>
      </c>
      <c r="L3634" s="42">
        <f>VENTAS[[#This Row],[Cantidad]]*(VENTAS[[#This Row],[Precio Venta]]-VENTAS[[#This Row],[Costo Unitario SIN Comision]]-VENTAS[[#This Row],[Comisión Unitaria 10%]]-0.01*VENTAS[[#This Row],[Precio Venta]])</f>
        <v>11.7</v>
      </c>
      <c r="M3634" s="46" t="s">
        <v>29526</v>
      </c>
      <c r="N3634" s="47" t="s">
        <v>29732</v>
      </c>
    </row>
    <row r="3635" ht="34" customHeight="1" spans="1:14">
      <c r="A3635" s="38">
        <v>45916.6552199074</v>
      </c>
      <c r="B3635" s="39" t="s">
        <v>29526</v>
      </c>
      <c r="C3635" s="39" t="s">
        <v>29526</v>
      </c>
      <c r="D3635" s="39" t="s">
        <v>29526</v>
      </c>
      <c r="E3635" s="39" t="s">
        <v>20837</v>
      </c>
      <c r="F3635" s="41" t="s">
        <v>20835</v>
      </c>
      <c r="G3635" s="39">
        <v>1</v>
      </c>
      <c r="H3635" s="42">
        <v>30</v>
      </c>
      <c r="I3635" s="44">
        <f>VENTAS[[#This Row],[Cantidad]]*VENTAS[[#This Row],[Precio Venta]]</f>
        <v>30</v>
      </c>
      <c r="J3635" s="42">
        <f>IF(VENTAS[[#This Row],[Nombre del Gestor]]&gt;1,VENTAS[[#This Row],[Precio Venta]]*10%,0)</f>
        <v>3</v>
      </c>
      <c r="K3635" s="42">
        <f>IFERROR(VLOOKUP(VENTAS[[#This Row],[Código del producto Vendido]],STOCK[],13,FALSE),VENTAS[[#This Row],[Precio Venta]]*0.6)-VENTAS[[#This Row],[Comisión Unitaria 10%]]</f>
        <v>14.99</v>
      </c>
      <c r="L3635" s="42">
        <f>VENTAS[[#This Row],[Cantidad]]*(VENTAS[[#This Row],[Precio Venta]]-VENTAS[[#This Row],[Costo Unitario SIN Comision]]-VENTAS[[#This Row],[Comisión Unitaria 10%]]-0.01*VENTAS[[#This Row],[Precio Venta]])</f>
        <v>11.71</v>
      </c>
      <c r="M3635" s="46" t="s">
        <v>29526</v>
      </c>
      <c r="N3635" s="47" t="s">
        <v>29733</v>
      </c>
    </row>
    <row r="3636" ht="17" customHeight="1" spans="1:14">
      <c r="A3636" s="38">
        <v>45917.5703472222</v>
      </c>
      <c r="B3636" s="39" t="s">
        <v>29526</v>
      </c>
      <c r="C3636" s="39" t="s">
        <v>29526</v>
      </c>
      <c r="D3636" s="39" t="s">
        <v>29526</v>
      </c>
      <c r="E3636" s="39" t="s">
        <v>29734</v>
      </c>
      <c r="F3636" s="41" t="s">
        <v>29735</v>
      </c>
      <c r="G3636" s="39">
        <v>1</v>
      </c>
      <c r="H3636" s="42">
        <v>30</v>
      </c>
      <c r="I3636" s="44">
        <f>VENTAS[[#This Row],[Cantidad]]*VENTAS[[#This Row],[Precio Venta]]</f>
        <v>30</v>
      </c>
      <c r="J3636" s="42">
        <f>IF(VENTAS[[#This Row],[Nombre del Gestor]]&gt;1,VENTAS[[#This Row],[Precio Venta]]*10%,0)</f>
        <v>3</v>
      </c>
      <c r="K3636" s="42">
        <f>IFERROR(VLOOKUP(VENTAS[[#This Row],[Código del producto Vendido]],STOCK[],13,FALSE),VENTAS[[#This Row],[Precio Venta]]*0.6)-VENTAS[[#This Row],[Comisión Unitaria 10%]]</f>
        <v>15</v>
      </c>
      <c r="L3636" s="42">
        <f>VENTAS[[#This Row],[Cantidad]]*(VENTAS[[#This Row],[Precio Venta]]-VENTAS[[#This Row],[Costo Unitario SIN Comision]]-VENTAS[[#This Row],[Comisión Unitaria 10%]]-0.01*VENTAS[[#This Row],[Precio Venta]])</f>
        <v>11.7</v>
      </c>
      <c r="M3636" s="46" t="s">
        <v>29526</v>
      </c>
      <c r="N3636" s="47" t="s">
        <v>29736</v>
      </c>
    </row>
    <row r="3637" ht="34" customHeight="1" spans="1:14">
      <c r="A3637" s="38">
        <v>45917.5703472222</v>
      </c>
      <c r="B3637" s="39" t="s">
        <v>29526</v>
      </c>
      <c r="C3637" s="39" t="s">
        <v>29526</v>
      </c>
      <c r="D3637" s="39" t="s">
        <v>29526</v>
      </c>
      <c r="E3637" s="39" t="s">
        <v>29737</v>
      </c>
      <c r="F3637" s="41" t="s">
        <v>20540</v>
      </c>
      <c r="G3637" s="39">
        <v>1</v>
      </c>
      <c r="H3637" s="42">
        <v>20</v>
      </c>
      <c r="I3637" s="44">
        <f>VENTAS[[#This Row],[Cantidad]]*VENTAS[[#This Row],[Precio Venta]]</f>
        <v>20</v>
      </c>
      <c r="J3637" s="42">
        <f>IF(VENTAS[[#This Row],[Nombre del Gestor]]&gt;1,VENTAS[[#This Row],[Precio Venta]]*10%,0)</f>
        <v>2</v>
      </c>
      <c r="K3637" s="42">
        <f>IFERROR(VLOOKUP(VENTAS[[#This Row],[Código del producto Vendido]],STOCK[],13,FALSE),VENTAS[[#This Row],[Precio Venta]]*0.6)-VENTAS[[#This Row],[Comisión Unitaria 10%]]</f>
        <v>10.6</v>
      </c>
      <c r="L3637" s="42">
        <f>VENTAS[[#This Row],[Cantidad]]*(VENTAS[[#This Row],[Precio Venta]]-VENTAS[[#This Row],[Costo Unitario SIN Comision]]-VENTAS[[#This Row],[Comisión Unitaria 10%]]-0.01*VENTAS[[#This Row],[Precio Venta]])</f>
        <v>7.2</v>
      </c>
      <c r="M3637" s="46" t="s">
        <v>29526</v>
      </c>
      <c r="N3637" s="47" t="s">
        <v>29738</v>
      </c>
    </row>
    <row r="3638" ht="34" customHeight="1" spans="1:14">
      <c r="A3638" s="38">
        <v>45917.5703472222</v>
      </c>
      <c r="B3638" s="39" t="s">
        <v>29526</v>
      </c>
      <c r="C3638" s="39" t="s">
        <v>29526</v>
      </c>
      <c r="D3638" s="39" t="s">
        <v>29526</v>
      </c>
      <c r="E3638" s="39" t="s">
        <v>29739</v>
      </c>
      <c r="F3638" s="41" t="s">
        <v>29740</v>
      </c>
      <c r="G3638" s="39">
        <v>1</v>
      </c>
      <c r="H3638" s="42">
        <v>45</v>
      </c>
      <c r="I3638" s="44">
        <f>VENTAS[[#This Row],[Cantidad]]*VENTAS[[#This Row],[Precio Venta]]</f>
        <v>45</v>
      </c>
      <c r="J3638" s="42">
        <f>IF(VENTAS[[#This Row],[Nombre del Gestor]]&gt;1,VENTAS[[#This Row],[Precio Venta]]*10%,0)</f>
        <v>4.5</v>
      </c>
      <c r="K3638" s="42">
        <f>IFERROR(VLOOKUP(VENTAS[[#This Row],[Código del producto Vendido]],STOCK[],13,FALSE),VENTAS[[#This Row],[Precio Venta]]*0.6)-VENTAS[[#This Row],[Comisión Unitaria 10%]]</f>
        <v>22.5</v>
      </c>
      <c r="L3638" s="42">
        <f>VENTAS[[#This Row],[Cantidad]]*(VENTAS[[#This Row],[Precio Venta]]-VENTAS[[#This Row],[Costo Unitario SIN Comision]]-VENTAS[[#This Row],[Comisión Unitaria 10%]]-0.01*VENTAS[[#This Row],[Precio Venta]])</f>
        <v>17.55</v>
      </c>
      <c r="M3638" s="46" t="s">
        <v>29526</v>
      </c>
      <c r="N3638" s="47" t="s">
        <v>29741</v>
      </c>
    </row>
    <row r="3639" ht="17" customHeight="1" spans="1:14">
      <c r="A3639" s="38">
        <v>45917.5703472222</v>
      </c>
      <c r="B3639" s="39" t="s">
        <v>29526</v>
      </c>
      <c r="C3639" s="39" t="s">
        <v>29526</v>
      </c>
      <c r="D3639" s="39" t="s">
        <v>29526</v>
      </c>
      <c r="E3639" s="39" t="s">
        <v>21558</v>
      </c>
      <c r="F3639" s="41" t="s">
        <v>21557</v>
      </c>
      <c r="G3639" s="39">
        <v>1</v>
      </c>
      <c r="H3639" s="42">
        <v>60</v>
      </c>
      <c r="I3639" s="44">
        <f>VENTAS[[#This Row],[Cantidad]]*VENTAS[[#This Row],[Precio Venta]]</f>
        <v>60</v>
      </c>
      <c r="J3639" s="42">
        <f>IF(VENTAS[[#This Row],[Nombre del Gestor]]&gt;1,VENTAS[[#This Row],[Precio Venta]]*10%,0)</f>
        <v>6</v>
      </c>
      <c r="K3639" s="42">
        <f>IFERROR(VLOOKUP(VENTAS[[#This Row],[Código del producto Vendido]],STOCK[],13,FALSE),VENTAS[[#This Row],[Precio Venta]]*0.6)-VENTAS[[#This Row],[Comisión Unitaria 10%]]</f>
        <v>40</v>
      </c>
      <c r="L3639" s="42">
        <f>VENTAS[[#This Row],[Cantidad]]*(VENTAS[[#This Row],[Precio Venta]]-VENTAS[[#This Row],[Costo Unitario SIN Comision]]-VENTAS[[#This Row],[Comisión Unitaria 10%]]-0.01*VENTAS[[#This Row],[Precio Venta]])</f>
        <v>13.4</v>
      </c>
      <c r="M3639" s="46" t="s">
        <v>29526</v>
      </c>
      <c r="N3639" s="47" t="s">
        <v>29742</v>
      </c>
    </row>
    <row r="3640" ht="34" customHeight="1" spans="1:14">
      <c r="A3640" s="38">
        <v>45917.5703472222</v>
      </c>
      <c r="B3640" s="39" t="s">
        <v>29526</v>
      </c>
      <c r="C3640" s="39" t="s">
        <v>29526</v>
      </c>
      <c r="D3640" s="39" t="s">
        <v>29526</v>
      </c>
      <c r="E3640" s="39" t="s">
        <v>21618</v>
      </c>
      <c r="F3640" s="41" t="s">
        <v>21619</v>
      </c>
      <c r="G3640" s="39">
        <v>1</v>
      </c>
      <c r="H3640" s="42">
        <v>40</v>
      </c>
      <c r="I3640" s="44">
        <f>VENTAS[[#This Row],[Cantidad]]*VENTAS[[#This Row],[Precio Venta]]</f>
        <v>40</v>
      </c>
      <c r="J3640" s="42">
        <f>IF(VENTAS[[#This Row],[Nombre del Gestor]]&gt;1,VENTAS[[#This Row],[Precio Venta]]*10%,0)</f>
        <v>4</v>
      </c>
      <c r="K3640" s="42">
        <f>IFERROR(VLOOKUP(VENTAS[[#This Row],[Código del producto Vendido]],STOCK[],13,FALSE),VENTAS[[#This Row],[Precio Venta]]*0.6)-VENTAS[[#This Row],[Comisión Unitaria 10%]]</f>
        <v>35</v>
      </c>
      <c r="L3640" s="42">
        <f>VENTAS[[#This Row],[Cantidad]]*(VENTAS[[#This Row],[Precio Venta]]-VENTAS[[#This Row],[Costo Unitario SIN Comision]]-VENTAS[[#This Row],[Comisión Unitaria 10%]]-0.01*VENTAS[[#This Row],[Precio Venta]])</f>
        <v>0.6</v>
      </c>
      <c r="M3640" s="46" t="s">
        <v>29526</v>
      </c>
      <c r="N3640" s="47" t="s">
        <v>29743</v>
      </c>
    </row>
    <row r="3641" ht="17" customHeight="1" spans="1:14">
      <c r="A3641" s="38">
        <v>45917.5703472222</v>
      </c>
      <c r="B3641" s="39" t="s">
        <v>29526</v>
      </c>
      <c r="C3641" s="39" t="s">
        <v>29526</v>
      </c>
      <c r="D3641" s="39" t="s">
        <v>29526</v>
      </c>
      <c r="E3641" s="39" t="s">
        <v>29744</v>
      </c>
      <c r="F3641" s="41" t="s">
        <v>17479</v>
      </c>
      <c r="G3641" s="39">
        <v>1</v>
      </c>
      <c r="H3641" s="42">
        <v>25</v>
      </c>
      <c r="I3641" s="44">
        <f>VENTAS[[#This Row],[Cantidad]]*VENTAS[[#This Row],[Precio Venta]]</f>
        <v>25</v>
      </c>
      <c r="J3641" s="42">
        <f>IF(VENTAS[[#This Row],[Nombre del Gestor]]&gt;1,VENTAS[[#This Row],[Precio Venta]]*10%,0)</f>
        <v>2.5</v>
      </c>
      <c r="K3641" s="42">
        <f>IFERROR(VLOOKUP(VENTAS[[#This Row],[Código del producto Vendido]],STOCK[],13,FALSE),VENTAS[[#This Row],[Precio Venta]]*0.6)-VENTAS[[#This Row],[Comisión Unitaria 10%]]</f>
        <v>12.5</v>
      </c>
      <c r="L3641" s="42">
        <f>VENTAS[[#This Row],[Cantidad]]*(VENTAS[[#This Row],[Precio Venta]]-VENTAS[[#This Row],[Costo Unitario SIN Comision]]-VENTAS[[#This Row],[Comisión Unitaria 10%]]-0.01*VENTAS[[#This Row],[Precio Venta]])</f>
        <v>9.75</v>
      </c>
      <c r="M3641" s="46" t="s">
        <v>29526</v>
      </c>
      <c r="N3641" s="47" t="s">
        <v>29745</v>
      </c>
    </row>
    <row r="3642" ht="34" customHeight="1" spans="1:14">
      <c r="A3642" s="38">
        <v>45917.5703472222</v>
      </c>
      <c r="B3642" s="39" t="s">
        <v>29526</v>
      </c>
      <c r="C3642" s="39" t="s">
        <v>29526</v>
      </c>
      <c r="D3642" s="39" t="s">
        <v>29526</v>
      </c>
      <c r="E3642" s="39" t="s">
        <v>29610</v>
      </c>
      <c r="F3642" s="41" t="s">
        <v>21447</v>
      </c>
      <c r="G3642" s="39">
        <v>1</v>
      </c>
      <c r="H3642" s="42">
        <v>40</v>
      </c>
      <c r="I3642" s="44">
        <f>VENTAS[[#This Row],[Cantidad]]*VENTAS[[#This Row],[Precio Venta]]</f>
        <v>40</v>
      </c>
      <c r="J3642" s="42">
        <f>IF(VENTAS[[#This Row],[Nombre del Gestor]]&gt;1,VENTAS[[#This Row],[Precio Venta]]*10%,0)</f>
        <v>4</v>
      </c>
      <c r="K3642" s="42">
        <f>IFERROR(VLOOKUP(VENTAS[[#This Row],[Código del producto Vendido]],STOCK[],13,FALSE),VENTAS[[#This Row],[Precio Venta]]*0.6)-VENTAS[[#This Row],[Comisión Unitaria 10%]]</f>
        <v>18.99</v>
      </c>
      <c r="L3642" s="42">
        <f>VENTAS[[#This Row],[Cantidad]]*(VENTAS[[#This Row],[Precio Venta]]-VENTAS[[#This Row],[Costo Unitario SIN Comision]]-VENTAS[[#This Row],[Comisión Unitaria 10%]]-0.01*VENTAS[[#This Row],[Precio Venta]])</f>
        <v>16.61</v>
      </c>
      <c r="M3642" s="46" t="s">
        <v>29526</v>
      </c>
      <c r="N3642" s="47" t="s">
        <v>29746</v>
      </c>
    </row>
    <row r="3643" ht="34" customHeight="1" spans="1:14">
      <c r="A3643" s="38">
        <v>45918.462037037</v>
      </c>
      <c r="B3643" s="39" t="s">
        <v>29526</v>
      </c>
      <c r="C3643" s="39" t="s">
        <v>29526</v>
      </c>
      <c r="D3643" s="39" t="s">
        <v>25960</v>
      </c>
      <c r="E3643" s="39" t="s">
        <v>29747</v>
      </c>
      <c r="F3643" s="41" t="s">
        <v>29748</v>
      </c>
      <c r="G3643" s="39">
        <v>1</v>
      </c>
      <c r="H3643" s="42">
        <v>18</v>
      </c>
      <c r="I3643" s="44">
        <f>VENTAS[[#This Row],[Cantidad]]*VENTAS[[#This Row],[Precio Venta]]</f>
        <v>18</v>
      </c>
      <c r="J3643" s="42">
        <f>IF(VENTAS[[#This Row],[Nombre del Gestor]]&gt;1,VENTAS[[#This Row],[Precio Venta]]*10%,0)</f>
        <v>1.8</v>
      </c>
      <c r="K3643" s="42">
        <f>IFERROR(VLOOKUP(VENTAS[[#This Row],[Código del producto Vendido]],STOCK[],13,FALSE),VENTAS[[#This Row],[Precio Venta]]*0.6)-VENTAS[[#This Row],[Comisión Unitaria 10%]]</f>
        <v>9</v>
      </c>
      <c r="L3643" s="42">
        <f>VENTAS[[#This Row],[Cantidad]]*(VENTAS[[#This Row],[Precio Venta]]-VENTAS[[#This Row],[Costo Unitario SIN Comision]]-VENTAS[[#This Row],[Comisión Unitaria 10%]]-0.01*VENTAS[[#This Row],[Precio Venta]])</f>
        <v>7.02</v>
      </c>
      <c r="M3643" s="46" t="s">
        <v>29526</v>
      </c>
      <c r="N3643" s="47" t="s">
        <v>29749</v>
      </c>
    </row>
    <row r="3644" ht="17" customHeight="1" spans="1:14">
      <c r="A3644" s="38">
        <v>45918.462037037</v>
      </c>
      <c r="B3644" s="39" t="s">
        <v>29526</v>
      </c>
      <c r="C3644" s="39" t="s">
        <v>29526</v>
      </c>
      <c r="D3644" s="39" t="s">
        <v>25960</v>
      </c>
      <c r="E3644" s="39" t="s">
        <v>29750</v>
      </c>
      <c r="F3644" s="41" t="s">
        <v>29751</v>
      </c>
      <c r="G3644" s="39">
        <v>1</v>
      </c>
      <c r="H3644" s="42">
        <v>15</v>
      </c>
      <c r="I3644" s="44">
        <f>VENTAS[[#This Row],[Cantidad]]*VENTAS[[#This Row],[Precio Venta]]</f>
        <v>15</v>
      </c>
      <c r="J3644" s="42">
        <f>IF(VENTAS[[#This Row],[Nombre del Gestor]]&gt;1,VENTAS[[#This Row],[Precio Venta]]*10%,0)</f>
        <v>1.5</v>
      </c>
      <c r="K3644" s="42">
        <f>IFERROR(VLOOKUP(VENTAS[[#This Row],[Código del producto Vendido]],STOCK[],13,FALSE),VENTAS[[#This Row],[Precio Venta]]*0.6)-VENTAS[[#This Row],[Comisión Unitaria 10%]]</f>
        <v>7.5</v>
      </c>
      <c r="L3644" s="42">
        <f>VENTAS[[#This Row],[Cantidad]]*(VENTAS[[#This Row],[Precio Venta]]-VENTAS[[#This Row],[Costo Unitario SIN Comision]]-VENTAS[[#This Row],[Comisión Unitaria 10%]]-0.01*VENTAS[[#This Row],[Precio Venta]])</f>
        <v>5.85</v>
      </c>
      <c r="M3644" s="46" t="s">
        <v>29526</v>
      </c>
      <c r="N3644" s="47" t="s">
        <v>29752</v>
      </c>
    </row>
    <row r="3645" ht="34" customHeight="1" spans="1:14">
      <c r="A3645" s="38">
        <v>45918.462037037</v>
      </c>
      <c r="B3645" s="39" t="s">
        <v>29526</v>
      </c>
      <c r="C3645" s="39" t="s">
        <v>29526</v>
      </c>
      <c r="D3645" s="39" t="s">
        <v>25960</v>
      </c>
      <c r="E3645" s="39" t="s">
        <v>29753</v>
      </c>
      <c r="F3645" s="41" t="s">
        <v>29754</v>
      </c>
      <c r="G3645" s="39">
        <v>1</v>
      </c>
      <c r="H3645" s="42">
        <v>20</v>
      </c>
      <c r="I3645" s="44">
        <f>VENTAS[[#This Row],[Cantidad]]*VENTAS[[#This Row],[Precio Venta]]</f>
        <v>20</v>
      </c>
      <c r="J3645" s="42">
        <f>IF(VENTAS[[#This Row],[Nombre del Gestor]]&gt;1,VENTAS[[#This Row],[Precio Venta]]*10%,0)</f>
        <v>2</v>
      </c>
      <c r="K3645" s="42">
        <f>IFERROR(VLOOKUP(VENTAS[[#This Row],[Código del producto Vendido]],STOCK[],13,FALSE),VENTAS[[#This Row],[Precio Venta]]*0.6)-VENTAS[[#This Row],[Comisión Unitaria 10%]]</f>
        <v>10</v>
      </c>
      <c r="L3645" s="42">
        <f>VENTAS[[#This Row],[Cantidad]]*(VENTAS[[#This Row],[Precio Venta]]-VENTAS[[#This Row],[Costo Unitario SIN Comision]]-VENTAS[[#This Row],[Comisión Unitaria 10%]]-0.01*VENTAS[[#This Row],[Precio Venta]])</f>
        <v>7.8</v>
      </c>
      <c r="M3645" s="46" t="s">
        <v>29526</v>
      </c>
      <c r="N3645" s="47" t="s">
        <v>29755</v>
      </c>
    </row>
    <row r="3646" ht="17" customHeight="1" spans="1:14">
      <c r="A3646" s="38">
        <v>45918.7452199074</v>
      </c>
      <c r="B3646" s="39" t="s">
        <v>29526</v>
      </c>
      <c r="C3646" s="39" t="s">
        <v>29526</v>
      </c>
      <c r="D3646" s="39" t="s">
        <v>29526</v>
      </c>
      <c r="E3646" s="39" t="s">
        <v>29756</v>
      </c>
      <c r="F3646" s="41" t="s">
        <v>29757</v>
      </c>
      <c r="G3646" s="39">
        <v>1</v>
      </c>
      <c r="H3646" s="42">
        <v>10</v>
      </c>
      <c r="I3646" s="44">
        <f>VENTAS[[#This Row],[Cantidad]]*VENTAS[[#This Row],[Precio Venta]]</f>
        <v>10</v>
      </c>
      <c r="J3646" s="42">
        <f>IF(VENTAS[[#This Row],[Nombre del Gestor]]&gt;1,VENTAS[[#This Row],[Precio Venta]]*10%,0)</f>
        <v>1</v>
      </c>
      <c r="K3646" s="42">
        <f>IFERROR(VLOOKUP(VENTAS[[#This Row],[Código del producto Vendido]],STOCK[],13,FALSE),VENTAS[[#This Row],[Precio Venta]]*0.6)-VENTAS[[#This Row],[Comisión Unitaria 10%]]</f>
        <v>5</v>
      </c>
      <c r="L3646" s="42">
        <f>VENTAS[[#This Row],[Cantidad]]*(VENTAS[[#This Row],[Precio Venta]]-VENTAS[[#This Row],[Costo Unitario SIN Comision]]-VENTAS[[#This Row],[Comisión Unitaria 10%]]-0.01*VENTAS[[#This Row],[Precio Venta]])</f>
        <v>3.9</v>
      </c>
      <c r="M3646" s="46" t="s">
        <v>29526</v>
      </c>
      <c r="N3646" s="47" t="s">
        <v>29758</v>
      </c>
    </row>
    <row r="3647" ht="34" customHeight="1" spans="1:14">
      <c r="A3647" s="38">
        <v>45918.7791319444</v>
      </c>
      <c r="B3647" s="39" t="s">
        <v>29526</v>
      </c>
      <c r="C3647" s="39" t="s">
        <v>29526</v>
      </c>
      <c r="D3647" s="39" t="s">
        <v>29526</v>
      </c>
      <c r="E3647" s="39" t="s">
        <v>17660</v>
      </c>
      <c r="F3647" s="41" t="s">
        <v>17661</v>
      </c>
      <c r="G3647" s="39">
        <v>1</v>
      </c>
      <c r="H3647" s="42">
        <v>18</v>
      </c>
      <c r="I3647" s="44">
        <f>VENTAS[[#This Row],[Cantidad]]*VENTAS[[#This Row],[Precio Venta]]</f>
        <v>18</v>
      </c>
      <c r="J3647" s="42">
        <f>IF(VENTAS[[#This Row],[Nombre del Gestor]]&gt;1,VENTAS[[#This Row],[Precio Venta]]*10%,0)</f>
        <v>1.8</v>
      </c>
      <c r="K3647" s="42">
        <f>IFERROR(VLOOKUP(VENTAS[[#This Row],[Código del producto Vendido]],STOCK[],13,FALSE),VENTAS[[#This Row],[Precio Venta]]*0.6)-VENTAS[[#This Row],[Comisión Unitaria 10%]]</f>
        <v>10.8</v>
      </c>
      <c r="L3647" s="42">
        <f>VENTAS[[#This Row],[Cantidad]]*(VENTAS[[#This Row],[Precio Venta]]-VENTAS[[#This Row],[Costo Unitario SIN Comision]]-VENTAS[[#This Row],[Comisión Unitaria 10%]]-0.01*VENTAS[[#This Row],[Precio Venta]])</f>
        <v>5.22</v>
      </c>
      <c r="M3647" s="46" t="s">
        <v>29526</v>
      </c>
      <c r="N3647" s="47" t="s">
        <v>29759</v>
      </c>
    </row>
    <row r="3648" ht="34" customHeight="1" spans="1:14">
      <c r="A3648" s="38">
        <v>45918.7791319444</v>
      </c>
      <c r="B3648" s="39" t="s">
        <v>29526</v>
      </c>
      <c r="C3648" s="39" t="s">
        <v>29526</v>
      </c>
      <c r="D3648" s="39" t="s">
        <v>29526</v>
      </c>
      <c r="E3648" s="39" t="s">
        <v>21153</v>
      </c>
      <c r="F3648" s="41" t="s">
        <v>21155</v>
      </c>
      <c r="G3648" s="39">
        <v>1</v>
      </c>
      <c r="H3648" s="42">
        <v>35</v>
      </c>
      <c r="I3648" s="44">
        <f>VENTAS[[#This Row],[Cantidad]]*VENTAS[[#This Row],[Precio Venta]]</f>
        <v>35</v>
      </c>
      <c r="J3648" s="42">
        <f>IF(VENTAS[[#This Row],[Nombre del Gestor]]&gt;1,VENTAS[[#This Row],[Precio Venta]]*10%,0)</f>
        <v>3.5</v>
      </c>
      <c r="K3648" s="42">
        <f>IFERROR(VLOOKUP(VENTAS[[#This Row],[Código del producto Vendido]],STOCK[],13,FALSE),VENTAS[[#This Row],[Precio Venta]]*0.6)-VENTAS[[#This Row],[Comisión Unitaria 10%]]</f>
        <v>12</v>
      </c>
      <c r="L3648" s="42">
        <f>VENTAS[[#This Row],[Cantidad]]*(VENTAS[[#This Row],[Precio Venta]]-VENTAS[[#This Row],[Costo Unitario SIN Comision]]-VENTAS[[#This Row],[Comisión Unitaria 10%]]-0.01*VENTAS[[#This Row],[Precio Venta]])</f>
        <v>19.15</v>
      </c>
      <c r="M3648" s="46" t="s">
        <v>29526</v>
      </c>
      <c r="N3648" s="47" t="s">
        <v>29760</v>
      </c>
    </row>
    <row r="3649" ht="17" customHeight="1" spans="1:14">
      <c r="A3649" s="38">
        <v>45918.7791319444</v>
      </c>
      <c r="B3649" s="39" t="s">
        <v>29526</v>
      </c>
      <c r="C3649" s="39" t="s">
        <v>29526</v>
      </c>
      <c r="D3649" s="39" t="s">
        <v>29526</v>
      </c>
      <c r="E3649" s="39" t="s">
        <v>19464</v>
      </c>
      <c r="F3649" s="41" t="s">
        <v>29761</v>
      </c>
      <c r="G3649" s="39">
        <v>1</v>
      </c>
      <c r="H3649" s="42">
        <v>20</v>
      </c>
      <c r="I3649" s="44">
        <f>VENTAS[[#This Row],[Cantidad]]*VENTAS[[#This Row],[Precio Venta]]</f>
        <v>20</v>
      </c>
      <c r="J3649" s="42">
        <f>IF(VENTAS[[#This Row],[Nombre del Gestor]]&gt;1,VENTAS[[#This Row],[Precio Venta]]*10%,0)</f>
        <v>2</v>
      </c>
      <c r="K3649" s="42">
        <f>IFERROR(VLOOKUP(VENTAS[[#This Row],[Código del producto Vendido]],STOCK[],13,FALSE),VENTAS[[#This Row],[Precio Venta]]*0.6)-VENTAS[[#This Row],[Comisión Unitaria 10%]]</f>
        <v>12</v>
      </c>
      <c r="L3649" s="42">
        <f>VENTAS[[#This Row],[Cantidad]]*(VENTAS[[#This Row],[Precio Venta]]-VENTAS[[#This Row],[Costo Unitario SIN Comision]]-VENTAS[[#This Row],[Comisión Unitaria 10%]]-0.01*VENTAS[[#This Row],[Precio Venta]])</f>
        <v>5.8</v>
      </c>
      <c r="M3649" s="46" t="s">
        <v>29526</v>
      </c>
      <c r="N3649" s="47" t="s">
        <v>29762</v>
      </c>
    </row>
    <row r="3650" ht="34" customHeight="1" spans="1:14">
      <c r="A3650" s="38">
        <v>45918.7791319444</v>
      </c>
      <c r="B3650" s="39" t="s">
        <v>29526</v>
      </c>
      <c r="C3650" s="39" t="s">
        <v>29526</v>
      </c>
      <c r="D3650" s="39" t="s">
        <v>29526</v>
      </c>
      <c r="E3650" s="39" t="s">
        <v>20698</v>
      </c>
      <c r="F3650" s="41" t="s">
        <v>20699</v>
      </c>
      <c r="G3650" s="39">
        <v>1</v>
      </c>
      <c r="H3650" s="42">
        <v>20</v>
      </c>
      <c r="I3650" s="44">
        <f>VENTAS[[#This Row],[Cantidad]]*VENTAS[[#This Row],[Precio Venta]]</f>
        <v>20</v>
      </c>
      <c r="J3650" s="42">
        <f>IF(VENTAS[[#This Row],[Nombre del Gestor]]&gt;1,VENTAS[[#This Row],[Precio Venta]]*10%,0)</f>
        <v>2</v>
      </c>
      <c r="K3650" s="42">
        <f>IFERROR(VLOOKUP(VENTAS[[#This Row],[Código del producto Vendido]],STOCK[],13,FALSE),VENTAS[[#This Row],[Precio Venta]]*0.6)-VENTAS[[#This Row],[Comisión Unitaria 10%]]</f>
        <v>9</v>
      </c>
      <c r="L3650" s="42">
        <f>VENTAS[[#This Row],[Cantidad]]*(VENTAS[[#This Row],[Precio Venta]]-VENTAS[[#This Row],[Costo Unitario SIN Comision]]-VENTAS[[#This Row],[Comisión Unitaria 10%]]-0.01*VENTAS[[#This Row],[Precio Venta]])</f>
        <v>8.8</v>
      </c>
      <c r="M3650" s="46" t="s">
        <v>29526</v>
      </c>
      <c r="N3650" s="47" t="s">
        <v>29763</v>
      </c>
    </row>
    <row r="3651" ht="17" customHeight="1" spans="1:14">
      <c r="A3651" s="38">
        <v>45918.7791319444</v>
      </c>
      <c r="B3651" s="39" t="s">
        <v>29526</v>
      </c>
      <c r="C3651" s="39" t="s">
        <v>29526</v>
      </c>
      <c r="D3651" s="39" t="s">
        <v>29526</v>
      </c>
      <c r="E3651" s="39" t="s">
        <v>29764</v>
      </c>
      <c r="F3651" s="41" t="s">
        <v>29765</v>
      </c>
      <c r="G3651" s="39">
        <v>1</v>
      </c>
      <c r="H3651" s="42">
        <v>30</v>
      </c>
      <c r="I3651" s="44">
        <f>VENTAS[[#This Row],[Cantidad]]*VENTAS[[#This Row],[Precio Venta]]</f>
        <v>30</v>
      </c>
      <c r="J3651" s="42">
        <f>IF(VENTAS[[#This Row],[Nombre del Gestor]]&gt;1,VENTAS[[#This Row],[Precio Venta]]*10%,0)</f>
        <v>3</v>
      </c>
      <c r="K3651" s="42">
        <f>IFERROR(VLOOKUP(VENTAS[[#This Row],[Código del producto Vendido]],STOCK[],13,FALSE),VENTAS[[#This Row],[Precio Venta]]*0.6)-VENTAS[[#This Row],[Comisión Unitaria 10%]]</f>
        <v>15</v>
      </c>
      <c r="L3651" s="42">
        <f>VENTAS[[#This Row],[Cantidad]]*(VENTAS[[#This Row],[Precio Venta]]-VENTAS[[#This Row],[Costo Unitario SIN Comision]]-VENTAS[[#This Row],[Comisión Unitaria 10%]]-0.01*VENTAS[[#This Row],[Precio Venta]])</f>
        <v>11.7</v>
      </c>
      <c r="M3651" s="46" t="s">
        <v>29526</v>
      </c>
      <c r="N3651" s="47" t="s">
        <v>29766</v>
      </c>
    </row>
    <row r="3652" ht="34" customHeight="1" spans="1:14">
      <c r="A3652" s="38">
        <v>45918.7791319444</v>
      </c>
      <c r="B3652" s="39" t="s">
        <v>29526</v>
      </c>
      <c r="C3652" s="39" t="s">
        <v>29526</v>
      </c>
      <c r="D3652" s="39" t="s">
        <v>29526</v>
      </c>
      <c r="E3652" s="39" t="s">
        <v>21143</v>
      </c>
      <c r="F3652" s="41" t="s">
        <v>21144</v>
      </c>
      <c r="G3652" s="39">
        <v>1</v>
      </c>
      <c r="H3652" s="42">
        <v>20</v>
      </c>
      <c r="I3652" s="44">
        <f>VENTAS[[#This Row],[Cantidad]]*VENTAS[[#This Row],[Precio Venta]]</f>
        <v>20</v>
      </c>
      <c r="J3652" s="42">
        <f>IF(VENTAS[[#This Row],[Nombre del Gestor]]&gt;1,VENTAS[[#This Row],[Precio Venta]]*10%,0)</f>
        <v>2</v>
      </c>
      <c r="K3652" s="42">
        <f>IFERROR(VLOOKUP(VENTAS[[#This Row],[Código del producto Vendido]],STOCK[],13,FALSE),VENTAS[[#This Row],[Precio Venta]]*0.6)-VENTAS[[#This Row],[Comisión Unitaria 10%]]</f>
        <v>12</v>
      </c>
      <c r="L3652" s="42">
        <f>VENTAS[[#This Row],[Cantidad]]*(VENTAS[[#This Row],[Precio Venta]]-VENTAS[[#This Row],[Costo Unitario SIN Comision]]-VENTAS[[#This Row],[Comisión Unitaria 10%]]-0.01*VENTAS[[#This Row],[Precio Venta]])</f>
        <v>5.8</v>
      </c>
      <c r="M3652" s="46" t="s">
        <v>29526</v>
      </c>
      <c r="N3652" s="47" t="s">
        <v>29767</v>
      </c>
    </row>
    <row r="3653" ht="34" customHeight="1" spans="1:14">
      <c r="A3653" s="38">
        <v>45918.7791319444</v>
      </c>
      <c r="B3653" s="39" t="s">
        <v>29526</v>
      </c>
      <c r="C3653" s="39" t="s">
        <v>29526</v>
      </c>
      <c r="D3653" s="39" t="s">
        <v>29526</v>
      </c>
      <c r="E3653" s="39" t="s">
        <v>21100</v>
      </c>
      <c r="F3653" s="41" t="s">
        <v>21101</v>
      </c>
      <c r="G3653" s="39">
        <v>1</v>
      </c>
      <c r="H3653" s="42">
        <v>20</v>
      </c>
      <c r="I3653" s="44">
        <f>VENTAS[[#This Row],[Cantidad]]*VENTAS[[#This Row],[Precio Venta]]</f>
        <v>20</v>
      </c>
      <c r="J3653" s="42">
        <f>IF(VENTAS[[#This Row],[Nombre del Gestor]]&gt;1,VENTAS[[#This Row],[Precio Venta]]*10%,0)</f>
        <v>2</v>
      </c>
      <c r="K3653" s="42">
        <f>IFERROR(VLOOKUP(VENTAS[[#This Row],[Código del producto Vendido]],STOCK[],13,FALSE),VENTAS[[#This Row],[Precio Venta]]*0.6)-VENTAS[[#This Row],[Comisión Unitaria 10%]]</f>
        <v>12</v>
      </c>
      <c r="L3653" s="42">
        <f>VENTAS[[#This Row],[Cantidad]]*(VENTAS[[#This Row],[Precio Venta]]-VENTAS[[#This Row],[Costo Unitario SIN Comision]]-VENTAS[[#This Row],[Comisión Unitaria 10%]]-0.01*VENTAS[[#This Row],[Precio Venta]])</f>
        <v>5.8</v>
      </c>
      <c r="M3653" s="46" t="s">
        <v>29526</v>
      </c>
      <c r="N3653" s="47" t="s">
        <v>29768</v>
      </c>
    </row>
    <row r="3654" ht="17" customHeight="1" spans="1:14">
      <c r="A3654" s="38">
        <v>45919.454525463</v>
      </c>
      <c r="B3654" s="39" t="s">
        <v>29526</v>
      </c>
      <c r="C3654" s="39" t="s">
        <v>29526</v>
      </c>
      <c r="D3654" s="39"/>
      <c r="E3654" s="39" t="s">
        <v>29769</v>
      </c>
      <c r="F3654" s="41" t="s">
        <v>21433</v>
      </c>
      <c r="G3654" s="39">
        <v>1</v>
      </c>
      <c r="H3654" s="42">
        <v>40</v>
      </c>
      <c r="I3654" s="44">
        <f>VENTAS[[#This Row],[Cantidad]]*VENTAS[[#This Row],[Precio Venta]]</f>
        <v>40</v>
      </c>
      <c r="J3654" s="42">
        <f>IF(VENTAS[[#This Row],[Nombre del Gestor]]&gt;1,VENTAS[[#This Row],[Precio Venta]]*10%,0)</f>
        <v>0</v>
      </c>
      <c r="K3654" s="42">
        <f>IFERROR(VLOOKUP(VENTAS[[#This Row],[Código del producto Vendido]],STOCK[],13,FALSE),VENTAS[[#This Row],[Precio Venta]]*0.6)-VENTAS[[#This Row],[Comisión Unitaria 10%]]</f>
        <v>22.99</v>
      </c>
      <c r="L3654" s="42">
        <f>VENTAS[[#This Row],[Cantidad]]*(VENTAS[[#This Row],[Precio Venta]]-VENTAS[[#This Row],[Costo Unitario SIN Comision]]-VENTAS[[#This Row],[Comisión Unitaria 10%]]-0.01*VENTAS[[#This Row],[Precio Venta]])</f>
        <v>16.61</v>
      </c>
      <c r="M3654" s="46" t="s">
        <v>29526</v>
      </c>
      <c r="N3654" s="47" t="s">
        <v>29770</v>
      </c>
    </row>
    <row r="3655" ht="34" customHeight="1" spans="1:14">
      <c r="A3655" s="38">
        <v>45919.454525463</v>
      </c>
      <c r="B3655" s="39" t="s">
        <v>29526</v>
      </c>
      <c r="C3655" s="39" t="s">
        <v>29526</v>
      </c>
      <c r="D3655" s="39"/>
      <c r="E3655" s="39" t="s">
        <v>21382</v>
      </c>
      <c r="F3655" s="41" t="s">
        <v>29643</v>
      </c>
      <c r="G3655" s="39">
        <v>1</v>
      </c>
      <c r="H3655" s="42">
        <v>25</v>
      </c>
      <c r="I3655" s="44">
        <f>VENTAS[[#This Row],[Cantidad]]*VENTAS[[#This Row],[Precio Venta]]</f>
        <v>25</v>
      </c>
      <c r="J3655" s="42">
        <f>IF(VENTAS[[#This Row],[Nombre del Gestor]]&gt;1,VENTAS[[#This Row],[Precio Venta]]*10%,0)</f>
        <v>0</v>
      </c>
      <c r="K3655" s="42">
        <f>IFERROR(VLOOKUP(VENTAS[[#This Row],[Código del producto Vendido]],STOCK[],13,FALSE),VENTAS[[#This Row],[Precio Venta]]*0.6)-VENTAS[[#This Row],[Comisión Unitaria 10%]]</f>
        <v>12.15</v>
      </c>
      <c r="L3655" s="42">
        <f>VENTAS[[#This Row],[Cantidad]]*(VENTAS[[#This Row],[Precio Venta]]-VENTAS[[#This Row],[Costo Unitario SIN Comision]]-VENTAS[[#This Row],[Comisión Unitaria 10%]]-0.01*VENTAS[[#This Row],[Precio Venta]])</f>
        <v>12.6</v>
      </c>
      <c r="M3655" s="46" t="s">
        <v>29526</v>
      </c>
      <c r="N3655" s="47" t="s">
        <v>29771</v>
      </c>
    </row>
    <row r="3656" ht="17" customHeight="1" spans="1:14">
      <c r="A3656" s="38">
        <v>45919.6967013889</v>
      </c>
      <c r="B3656" s="39" t="s">
        <v>29526</v>
      </c>
      <c r="C3656" s="39" t="s">
        <v>29526</v>
      </c>
      <c r="D3656" s="39" t="s">
        <v>29526</v>
      </c>
      <c r="E3656" s="39" t="s">
        <v>29772</v>
      </c>
      <c r="F3656" s="41" t="s">
        <v>21198</v>
      </c>
      <c r="G3656" s="39">
        <v>1</v>
      </c>
      <c r="H3656" s="42">
        <v>20</v>
      </c>
      <c r="I3656" s="44">
        <f>VENTAS[[#This Row],[Cantidad]]*VENTAS[[#This Row],[Precio Venta]]</f>
        <v>20</v>
      </c>
      <c r="J3656" s="42">
        <f>IF(VENTAS[[#This Row],[Nombre del Gestor]]&gt;1,VENTAS[[#This Row],[Precio Venta]]*10%,0)</f>
        <v>2</v>
      </c>
      <c r="K3656" s="42">
        <f>IFERROR(VLOOKUP(VENTAS[[#This Row],[Código del producto Vendido]],STOCK[],13,FALSE),VENTAS[[#This Row],[Precio Venta]]*0.6)-VENTAS[[#This Row],[Comisión Unitaria 10%]]</f>
        <v>12</v>
      </c>
      <c r="L3656" s="42">
        <f>VENTAS[[#This Row],[Cantidad]]*(VENTAS[[#This Row],[Precio Venta]]-VENTAS[[#This Row],[Costo Unitario SIN Comision]]-VENTAS[[#This Row],[Comisión Unitaria 10%]]-0.01*VENTAS[[#This Row],[Precio Venta]])</f>
        <v>5.8</v>
      </c>
      <c r="M3656" s="46" t="s">
        <v>29526</v>
      </c>
      <c r="N3656" s="47" t="s">
        <v>29773</v>
      </c>
    </row>
    <row r="3657" ht="34" customHeight="1" spans="1:14">
      <c r="A3657" s="38">
        <v>45919.6967013889</v>
      </c>
      <c r="B3657" s="39" t="s">
        <v>29526</v>
      </c>
      <c r="C3657" s="39" t="s">
        <v>29526</v>
      </c>
      <c r="D3657" s="39" t="s">
        <v>29526</v>
      </c>
      <c r="E3657" s="39" t="s">
        <v>21399</v>
      </c>
      <c r="F3657" s="41" t="s">
        <v>21400</v>
      </c>
      <c r="G3657" s="39">
        <v>1</v>
      </c>
      <c r="H3657" s="42">
        <v>35</v>
      </c>
      <c r="I3657" s="44">
        <f>VENTAS[[#This Row],[Cantidad]]*VENTAS[[#This Row],[Precio Venta]]</f>
        <v>35</v>
      </c>
      <c r="J3657" s="42">
        <f>IF(VENTAS[[#This Row],[Nombre del Gestor]]&gt;1,VENTAS[[#This Row],[Precio Venta]]*10%,0)</f>
        <v>3.5</v>
      </c>
      <c r="K3657" s="42">
        <f>IFERROR(VLOOKUP(VENTAS[[#This Row],[Código del producto Vendido]],STOCK[],13,FALSE),VENTAS[[#This Row],[Precio Venta]]*0.6)-VENTAS[[#This Row],[Comisión Unitaria 10%]]</f>
        <v>17.93</v>
      </c>
      <c r="L3657" s="42">
        <f>VENTAS[[#This Row],[Cantidad]]*(VENTAS[[#This Row],[Precio Venta]]-VENTAS[[#This Row],[Costo Unitario SIN Comision]]-VENTAS[[#This Row],[Comisión Unitaria 10%]]-0.01*VENTAS[[#This Row],[Precio Venta]])</f>
        <v>13.22</v>
      </c>
      <c r="M3657" s="46" t="s">
        <v>29526</v>
      </c>
      <c r="N3657" s="47" t="s">
        <v>29774</v>
      </c>
    </row>
    <row r="3658" ht="34" customHeight="1" spans="1:14">
      <c r="A3658" s="38">
        <v>45919.6967013889</v>
      </c>
      <c r="B3658" s="39" t="s">
        <v>29526</v>
      </c>
      <c r="C3658" s="39" t="s">
        <v>29526</v>
      </c>
      <c r="D3658" s="39" t="s">
        <v>29526</v>
      </c>
      <c r="E3658" s="39" t="s">
        <v>20887</v>
      </c>
      <c r="F3658" s="41" t="s">
        <v>21455</v>
      </c>
      <c r="G3658" s="39">
        <v>1</v>
      </c>
      <c r="H3658" s="42">
        <v>35</v>
      </c>
      <c r="I3658" s="44">
        <f>VENTAS[[#This Row],[Cantidad]]*VENTAS[[#This Row],[Precio Venta]]</f>
        <v>35</v>
      </c>
      <c r="J3658" s="42">
        <f>IF(VENTAS[[#This Row],[Nombre del Gestor]]&gt;1,VENTAS[[#This Row],[Precio Venta]]*10%,0)</f>
        <v>3.5</v>
      </c>
      <c r="K3658" s="42">
        <f>IFERROR(VLOOKUP(VENTAS[[#This Row],[Código del producto Vendido]],STOCK[],13,FALSE),VENTAS[[#This Row],[Precio Venta]]*0.6)-VENTAS[[#This Row],[Comisión Unitaria 10%]]</f>
        <v>11.97</v>
      </c>
      <c r="L3658" s="42">
        <f>VENTAS[[#This Row],[Cantidad]]*(VENTAS[[#This Row],[Precio Venta]]-VENTAS[[#This Row],[Costo Unitario SIN Comision]]-VENTAS[[#This Row],[Comisión Unitaria 10%]]-0.01*VENTAS[[#This Row],[Precio Venta]])</f>
        <v>19.18</v>
      </c>
      <c r="M3658" s="46" t="s">
        <v>29526</v>
      </c>
      <c r="N3658" s="47" t="s">
        <v>29775</v>
      </c>
    </row>
    <row r="3659" ht="17" customHeight="1" spans="1:14">
      <c r="A3659" s="38">
        <v>45919.7154976852</v>
      </c>
      <c r="B3659" s="39" t="s">
        <v>29526</v>
      </c>
      <c r="C3659" s="39" t="s">
        <v>29526</v>
      </c>
      <c r="D3659" s="39" t="s">
        <v>29526</v>
      </c>
      <c r="E3659" s="39" t="s">
        <v>29769</v>
      </c>
      <c r="F3659" s="41" t="s">
        <v>21433</v>
      </c>
      <c r="G3659" s="39">
        <v>1</v>
      </c>
      <c r="H3659" s="42">
        <v>40</v>
      </c>
      <c r="I3659" s="44">
        <f>VENTAS[[#This Row],[Cantidad]]*VENTAS[[#This Row],[Precio Venta]]</f>
        <v>40</v>
      </c>
      <c r="J3659" s="42">
        <f>IF(VENTAS[[#This Row],[Nombre del Gestor]]&gt;1,VENTAS[[#This Row],[Precio Venta]]*10%,0)</f>
        <v>4</v>
      </c>
      <c r="K3659" s="42">
        <f>IFERROR(VLOOKUP(VENTAS[[#This Row],[Código del producto Vendido]],STOCK[],13,FALSE),VENTAS[[#This Row],[Precio Venta]]*0.6)-VENTAS[[#This Row],[Comisión Unitaria 10%]]</f>
        <v>18.99</v>
      </c>
      <c r="L3659" s="42">
        <f>VENTAS[[#This Row],[Cantidad]]*(VENTAS[[#This Row],[Precio Venta]]-VENTAS[[#This Row],[Costo Unitario SIN Comision]]-VENTAS[[#This Row],[Comisión Unitaria 10%]]-0.01*VENTAS[[#This Row],[Precio Venta]])</f>
        <v>16.61</v>
      </c>
      <c r="M3659" s="46" t="s">
        <v>29526</v>
      </c>
      <c r="N3659" s="47" t="s">
        <v>29776</v>
      </c>
    </row>
    <row r="3660" ht="34" customHeight="1" spans="1:14">
      <c r="A3660" s="38">
        <v>45919.7154976852</v>
      </c>
      <c r="B3660" s="39" t="s">
        <v>29526</v>
      </c>
      <c r="C3660" s="39" t="s">
        <v>29526</v>
      </c>
      <c r="D3660" s="39" t="s">
        <v>29526</v>
      </c>
      <c r="E3660" s="39" t="s">
        <v>21461</v>
      </c>
      <c r="F3660" s="41" t="s">
        <v>20872</v>
      </c>
      <c r="G3660" s="39">
        <v>1</v>
      </c>
      <c r="H3660" s="42">
        <v>25</v>
      </c>
      <c r="I3660" s="44">
        <f>VENTAS[[#This Row],[Cantidad]]*VENTAS[[#This Row],[Precio Venta]]</f>
        <v>25</v>
      </c>
      <c r="J3660" s="42">
        <f>IF(VENTAS[[#This Row],[Nombre del Gestor]]&gt;1,VENTAS[[#This Row],[Precio Venta]]*10%,0)</f>
        <v>2.5</v>
      </c>
      <c r="K3660" s="42">
        <f>IFERROR(VLOOKUP(VENTAS[[#This Row],[Código del producto Vendido]],STOCK[],13,FALSE),VENTAS[[#This Row],[Precio Venta]]*0.6)-VENTAS[[#This Row],[Comisión Unitaria 10%]]</f>
        <v>13.99</v>
      </c>
      <c r="L3660" s="42">
        <f>VENTAS[[#This Row],[Cantidad]]*(VENTAS[[#This Row],[Precio Venta]]-VENTAS[[#This Row],[Costo Unitario SIN Comision]]-VENTAS[[#This Row],[Comisión Unitaria 10%]]-0.01*VENTAS[[#This Row],[Precio Venta]])</f>
        <v>8.26</v>
      </c>
      <c r="M3660" s="46" t="s">
        <v>29526</v>
      </c>
      <c r="N3660" s="47" t="s">
        <v>29777</v>
      </c>
    </row>
    <row r="3661" ht="17" customHeight="1" spans="1:14">
      <c r="A3661" s="38">
        <v>45919.7154976852</v>
      </c>
      <c r="B3661" s="39" t="s">
        <v>29526</v>
      </c>
      <c r="C3661" s="39" t="s">
        <v>29526</v>
      </c>
      <c r="D3661" s="39" t="s">
        <v>29526</v>
      </c>
      <c r="E3661" s="39" t="s">
        <v>29778</v>
      </c>
      <c r="F3661" s="41" t="s">
        <v>21428</v>
      </c>
      <c r="G3661" s="39">
        <v>1</v>
      </c>
      <c r="H3661" s="42">
        <v>40</v>
      </c>
      <c r="I3661" s="44">
        <f>VENTAS[[#This Row],[Cantidad]]*VENTAS[[#This Row],[Precio Venta]]</f>
        <v>40</v>
      </c>
      <c r="J3661" s="42">
        <f>IF(VENTAS[[#This Row],[Nombre del Gestor]]&gt;1,VENTAS[[#This Row],[Precio Venta]]*10%,0)</f>
        <v>4</v>
      </c>
      <c r="K3661" s="42">
        <f>IFERROR(VLOOKUP(VENTAS[[#This Row],[Código del producto Vendido]],STOCK[],13,FALSE),VENTAS[[#This Row],[Precio Venta]]*0.6)-VENTAS[[#This Row],[Comisión Unitaria 10%]]</f>
        <v>14.94</v>
      </c>
      <c r="L3661" s="42">
        <f>VENTAS[[#This Row],[Cantidad]]*(VENTAS[[#This Row],[Precio Venta]]-VENTAS[[#This Row],[Costo Unitario SIN Comision]]-VENTAS[[#This Row],[Comisión Unitaria 10%]]-0.01*VENTAS[[#This Row],[Precio Venta]])</f>
        <v>20.66</v>
      </c>
      <c r="M3661" s="46" t="s">
        <v>29526</v>
      </c>
      <c r="N3661" s="47" t="s">
        <v>29779</v>
      </c>
    </row>
    <row r="3662" ht="34" customHeight="1" spans="1:14">
      <c r="A3662" s="38">
        <v>45919.7154976852</v>
      </c>
      <c r="B3662" s="39" t="s">
        <v>29526</v>
      </c>
      <c r="C3662" s="39" t="s">
        <v>29526</v>
      </c>
      <c r="D3662" s="39" t="s">
        <v>29526</v>
      </c>
      <c r="E3662" s="39" t="s">
        <v>29780</v>
      </c>
      <c r="F3662" s="41" t="s">
        <v>18135</v>
      </c>
      <c r="G3662" s="39">
        <v>1</v>
      </c>
      <c r="H3662" s="42">
        <v>30</v>
      </c>
      <c r="I3662" s="44">
        <f>VENTAS[[#This Row],[Cantidad]]*VENTAS[[#This Row],[Precio Venta]]</f>
        <v>30</v>
      </c>
      <c r="J3662" s="42">
        <f>IF(VENTAS[[#This Row],[Nombre del Gestor]]&gt;1,VENTAS[[#This Row],[Precio Venta]]*10%,0)</f>
        <v>3</v>
      </c>
      <c r="K3662" s="42">
        <f>IFERROR(VLOOKUP(VENTAS[[#This Row],[Código del producto Vendido]],STOCK[],13,FALSE),VENTAS[[#This Row],[Precio Venta]]*0.6)-VENTAS[[#This Row],[Comisión Unitaria 10%]]</f>
        <v>10.96</v>
      </c>
      <c r="L3662" s="42">
        <f>VENTAS[[#This Row],[Cantidad]]*(VENTAS[[#This Row],[Precio Venta]]-VENTAS[[#This Row],[Costo Unitario SIN Comision]]-VENTAS[[#This Row],[Comisión Unitaria 10%]]-0.01*VENTAS[[#This Row],[Precio Venta]])</f>
        <v>15.74</v>
      </c>
      <c r="M3662" s="46" t="s">
        <v>29526</v>
      </c>
      <c r="N3662" s="47" t="s">
        <v>29781</v>
      </c>
    </row>
    <row r="3663" ht="34" customHeight="1" spans="1:14">
      <c r="A3663" s="38">
        <v>45919.7154976852</v>
      </c>
      <c r="B3663" s="39" t="s">
        <v>29526</v>
      </c>
      <c r="C3663" s="39" t="s">
        <v>29526</v>
      </c>
      <c r="D3663" s="39" t="s">
        <v>29526</v>
      </c>
      <c r="E3663" s="39" t="s">
        <v>21397</v>
      </c>
      <c r="F3663" s="41" t="s">
        <v>21396</v>
      </c>
      <c r="G3663" s="39">
        <v>1</v>
      </c>
      <c r="H3663" s="42">
        <v>35</v>
      </c>
      <c r="I3663" s="44">
        <f>VENTAS[[#This Row],[Cantidad]]*VENTAS[[#This Row],[Precio Venta]]</f>
        <v>35</v>
      </c>
      <c r="J3663" s="42">
        <f>IF(VENTAS[[#This Row],[Nombre del Gestor]]&gt;1,VENTAS[[#This Row],[Precio Venta]]*10%,0)</f>
        <v>3.5</v>
      </c>
      <c r="K3663" s="42">
        <f>IFERROR(VLOOKUP(VENTAS[[#This Row],[Código del producto Vendido]],STOCK[],13,FALSE),VENTAS[[#This Row],[Precio Venta]]*0.6)-VENTAS[[#This Row],[Comisión Unitaria 10%]]</f>
        <v>13.94</v>
      </c>
      <c r="L3663" s="42">
        <f>VENTAS[[#This Row],[Cantidad]]*(VENTAS[[#This Row],[Precio Venta]]-VENTAS[[#This Row],[Costo Unitario SIN Comision]]-VENTAS[[#This Row],[Comisión Unitaria 10%]]-0.01*VENTAS[[#This Row],[Precio Venta]])</f>
        <v>17.21</v>
      </c>
      <c r="M3663" s="46" t="s">
        <v>29526</v>
      </c>
      <c r="N3663" s="47" t="s">
        <v>29782</v>
      </c>
    </row>
    <row r="3664" ht="17" customHeight="1" spans="1:14">
      <c r="A3664" s="38">
        <v>45920.4371180556</v>
      </c>
      <c r="B3664" s="39" t="s">
        <v>29526</v>
      </c>
      <c r="C3664" s="39" t="s">
        <v>29526</v>
      </c>
      <c r="D3664" s="39" t="s">
        <v>29526</v>
      </c>
      <c r="E3664" s="39" t="s">
        <v>20534</v>
      </c>
      <c r="F3664" s="41" t="s">
        <v>20535</v>
      </c>
      <c r="G3664" s="39">
        <v>1</v>
      </c>
      <c r="H3664" s="42">
        <v>35</v>
      </c>
      <c r="I3664" s="44">
        <f>VENTAS[[#This Row],[Cantidad]]*VENTAS[[#This Row],[Precio Venta]]</f>
        <v>35</v>
      </c>
      <c r="J3664" s="42">
        <f>IF(VENTAS[[#This Row],[Nombre del Gestor]]&gt;1,VENTAS[[#This Row],[Precio Venta]]*10%,0)</f>
        <v>3.5</v>
      </c>
      <c r="K3664" s="42">
        <f>IFERROR(VLOOKUP(VENTAS[[#This Row],[Código del producto Vendido]],STOCK[],13,FALSE),VENTAS[[#This Row],[Precio Venta]]*0.6)-VENTAS[[#This Row],[Comisión Unitaria 10%]]</f>
        <v>12</v>
      </c>
      <c r="L3664" s="42">
        <f>VENTAS[[#This Row],[Cantidad]]*(VENTAS[[#This Row],[Precio Venta]]-VENTAS[[#This Row],[Costo Unitario SIN Comision]]-VENTAS[[#This Row],[Comisión Unitaria 10%]]-0.01*VENTAS[[#This Row],[Precio Venta]])</f>
        <v>19.15</v>
      </c>
      <c r="M3664" s="46" t="s">
        <v>29526</v>
      </c>
      <c r="N3664" s="47" t="s">
        <v>29783</v>
      </c>
    </row>
    <row r="3665" ht="34" customHeight="1" spans="1:14">
      <c r="A3665" s="38">
        <v>45920.4371180556</v>
      </c>
      <c r="B3665" s="39" t="s">
        <v>29526</v>
      </c>
      <c r="C3665" s="39" t="s">
        <v>29526</v>
      </c>
      <c r="D3665" s="39" t="s">
        <v>29526</v>
      </c>
      <c r="E3665" s="39" t="s">
        <v>20837</v>
      </c>
      <c r="F3665" s="41" t="s">
        <v>20835</v>
      </c>
      <c r="G3665" s="39">
        <v>1</v>
      </c>
      <c r="H3665" s="42">
        <v>30</v>
      </c>
      <c r="I3665" s="44">
        <f>VENTAS[[#This Row],[Cantidad]]*VENTAS[[#This Row],[Precio Venta]]</f>
        <v>30</v>
      </c>
      <c r="J3665" s="42">
        <f>IF(VENTAS[[#This Row],[Nombre del Gestor]]&gt;1,VENTAS[[#This Row],[Precio Venta]]*10%,0)</f>
        <v>3</v>
      </c>
      <c r="K3665" s="42">
        <f>IFERROR(VLOOKUP(VENTAS[[#This Row],[Código del producto Vendido]],STOCK[],13,FALSE),VENTAS[[#This Row],[Precio Venta]]*0.6)-VENTAS[[#This Row],[Comisión Unitaria 10%]]</f>
        <v>14.99</v>
      </c>
      <c r="L3665" s="42">
        <f>VENTAS[[#This Row],[Cantidad]]*(VENTAS[[#This Row],[Precio Venta]]-VENTAS[[#This Row],[Costo Unitario SIN Comision]]-VENTAS[[#This Row],[Comisión Unitaria 10%]]-0.01*VENTAS[[#This Row],[Precio Venta]])</f>
        <v>11.71</v>
      </c>
      <c r="M3665" s="46" t="s">
        <v>29526</v>
      </c>
      <c r="N3665" s="47" t="s">
        <v>29784</v>
      </c>
    </row>
    <row r="3666" ht="17" customHeight="1" spans="1:14">
      <c r="A3666" s="38">
        <v>45920.4371180556</v>
      </c>
      <c r="B3666" s="39" t="s">
        <v>29526</v>
      </c>
      <c r="C3666" s="39" t="s">
        <v>29526</v>
      </c>
      <c r="D3666" s="39" t="s">
        <v>29526</v>
      </c>
      <c r="E3666" s="39" t="s">
        <v>20692</v>
      </c>
      <c r="F3666" s="41" t="s">
        <v>20689</v>
      </c>
      <c r="G3666" s="39">
        <v>1</v>
      </c>
      <c r="H3666" s="42">
        <v>30</v>
      </c>
      <c r="I3666" s="44">
        <f>VENTAS[[#This Row],[Cantidad]]*VENTAS[[#This Row],[Precio Venta]]</f>
        <v>30</v>
      </c>
      <c r="J3666" s="42">
        <f>IF(VENTAS[[#This Row],[Nombre del Gestor]]&gt;1,VENTAS[[#This Row],[Precio Venta]]*10%,0)</f>
        <v>3</v>
      </c>
      <c r="K3666" s="42">
        <f>IFERROR(VLOOKUP(VENTAS[[#This Row],[Código del producto Vendido]],STOCK[],13,FALSE),VENTAS[[#This Row],[Precio Venta]]*0.6)-VENTAS[[#This Row],[Comisión Unitaria 10%]]</f>
        <v>15</v>
      </c>
      <c r="L3666" s="42">
        <f>VENTAS[[#This Row],[Cantidad]]*(VENTAS[[#This Row],[Precio Venta]]-VENTAS[[#This Row],[Costo Unitario SIN Comision]]-VENTAS[[#This Row],[Comisión Unitaria 10%]]-0.01*VENTAS[[#This Row],[Precio Venta]])</f>
        <v>11.7</v>
      </c>
      <c r="M3666" s="46" t="s">
        <v>29526</v>
      </c>
      <c r="N3666" s="47" t="s">
        <v>29785</v>
      </c>
    </row>
    <row r="3667" ht="34" customHeight="1" spans="1:14">
      <c r="A3667" s="38">
        <v>45920.4371180556</v>
      </c>
      <c r="B3667" s="39" t="s">
        <v>29526</v>
      </c>
      <c r="C3667" s="39" t="s">
        <v>29526</v>
      </c>
      <c r="D3667" s="39" t="s">
        <v>29526</v>
      </c>
      <c r="E3667" s="39" t="s">
        <v>21169</v>
      </c>
      <c r="F3667" s="41" t="s">
        <v>21170</v>
      </c>
      <c r="G3667" s="39">
        <v>1</v>
      </c>
      <c r="H3667" s="42">
        <v>25</v>
      </c>
      <c r="I3667" s="44">
        <f>VENTAS[[#This Row],[Cantidad]]*VENTAS[[#This Row],[Precio Venta]]</f>
        <v>25</v>
      </c>
      <c r="J3667" s="42">
        <f>IF(VENTAS[[#This Row],[Nombre del Gestor]]&gt;1,VENTAS[[#This Row],[Precio Venta]]*10%,0)</f>
        <v>2.5</v>
      </c>
      <c r="K3667" s="42">
        <f>IFERROR(VLOOKUP(VENTAS[[#This Row],[Código del producto Vendido]],STOCK[],13,FALSE),VENTAS[[#This Row],[Precio Venta]]*0.6)-VENTAS[[#This Row],[Comisión Unitaria 10%]]</f>
        <v>12</v>
      </c>
      <c r="L3667" s="42">
        <f>VENTAS[[#This Row],[Cantidad]]*(VENTAS[[#This Row],[Precio Venta]]-VENTAS[[#This Row],[Costo Unitario SIN Comision]]-VENTAS[[#This Row],[Comisión Unitaria 10%]]-0.01*VENTAS[[#This Row],[Precio Venta]])</f>
        <v>10.25</v>
      </c>
      <c r="M3667" s="46" t="s">
        <v>29526</v>
      </c>
      <c r="N3667" s="47" t="s">
        <v>29786</v>
      </c>
    </row>
    <row r="3668" ht="34" customHeight="1" spans="1:14">
      <c r="A3668" s="38">
        <v>45920.4481018518</v>
      </c>
      <c r="B3668" s="39" t="s">
        <v>29526</v>
      </c>
      <c r="C3668" s="39" t="s">
        <v>29526</v>
      </c>
      <c r="D3668" s="39" t="s">
        <v>25960</v>
      </c>
      <c r="E3668" s="39" t="s">
        <v>29787</v>
      </c>
      <c r="F3668" s="41" t="s">
        <v>29788</v>
      </c>
      <c r="G3668" s="39">
        <v>1</v>
      </c>
      <c r="H3668" s="42">
        <v>30</v>
      </c>
      <c r="I3668" s="44">
        <f>VENTAS[[#This Row],[Cantidad]]*VENTAS[[#This Row],[Precio Venta]]</f>
        <v>30</v>
      </c>
      <c r="J3668" s="42">
        <f>IF(VENTAS[[#This Row],[Nombre del Gestor]]&gt;1,VENTAS[[#This Row],[Precio Venta]]*10%,0)</f>
        <v>3</v>
      </c>
      <c r="K3668" s="42">
        <f>IFERROR(VLOOKUP(VENTAS[[#This Row],[Código del producto Vendido]],STOCK[],13,FALSE),VENTAS[[#This Row],[Precio Venta]]*0.6)-VENTAS[[#This Row],[Comisión Unitaria 10%]]</f>
        <v>15</v>
      </c>
      <c r="L3668" s="42">
        <f>VENTAS[[#This Row],[Cantidad]]*(VENTAS[[#This Row],[Precio Venta]]-VENTAS[[#This Row],[Costo Unitario SIN Comision]]-VENTAS[[#This Row],[Comisión Unitaria 10%]]-0.01*VENTAS[[#This Row],[Precio Venta]])</f>
        <v>11.7</v>
      </c>
      <c r="M3668" s="46" t="s">
        <v>29526</v>
      </c>
      <c r="N3668" s="47" t="s">
        <v>29789</v>
      </c>
    </row>
    <row r="3669" ht="17" customHeight="1" spans="1:14">
      <c r="A3669" s="38">
        <v>45920.4785648148</v>
      </c>
      <c r="B3669" s="39" t="s">
        <v>29526</v>
      </c>
      <c r="C3669" s="39" t="s">
        <v>29526</v>
      </c>
      <c r="D3669" s="39" t="s">
        <v>29526</v>
      </c>
      <c r="E3669" s="39" t="s">
        <v>21316</v>
      </c>
      <c r="F3669" s="41" t="s">
        <v>20956</v>
      </c>
      <c r="G3669" s="39">
        <v>1</v>
      </c>
      <c r="H3669" s="42">
        <v>30</v>
      </c>
      <c r="I3669" s="44">
        <f>VENTAS[[#This Row],[Cantidad]]*VENTAS[[#This Row],[Precio Venta]]</f>
        <v>30</v>
      </c>
      <c r="J3669" s="42">
        <f>IF(VENTAS[[#This Row],[Nombre del Gestor]]&gt;1,VENTAS[[#This Row],[Precio Venta]]*10%,0)</f>
        <v>3</v>
      </c>
      <c r="K3669" s="42">
        <f>IFERROR(VLOOKUP(VENTAS[[#This Row],[Código del producto Vendido]],STOCK[],13,FALSE),VENTAS[[#This Row],[Precio Venta]]*0.6)-VENTAS[[#This Row],[Comisión Unitaria 10%]]</f>
        <v>10.97</v>
      </c>
      <c r="L3669" s="42">
        <f>VENTAS[[#This Row],[Cantidad]]*(VENTAS[[#This Row],[Precio Venta]]-VENTAS[[#This Row],[Costo Unitario SIN Comision]]-VENTAS[[#This Row],[Comisión Unitaria 10%]]-0.01*VENTAS[[#This Row],[Precio Venta]])</f>
        <v>15.73</v>
      </c>
      <c r="M3669" s="46" t="s">
        <v>29526</v>
      </c>
      <c r="N3669" s="47" t="s">
        <v>29790</v>
      </c>
    </row>
    <row r="3670" ht="34" customHeight="1" spans="1:14">
      <c r="A3670" s="38">
        <v>45920.4785648148</v>
      </c>
      <c r="B3670" s="39" t="s">
        <v>29526</v>
      </c>
      <c r="C3670" s="39" t="s">
        <v>29526</v>
      </c>
      <c r="D3670" s="39" t="s">
        <v>29526</v>
      </c>
      <c r="E3670" s="39" t="s">
        <v>29791</v>
      </c>
      <c r="F3670" s="41" t="s">
        <v>21428</v>
      </c>
      <c r="G3670" s="39">
        <v>1</v>
      </c>
      <c r="H3670" s="42">
        <v>40</v>
      </c>
      <c r="I3670" s="44">
        <f>VENTAS[[#This Row],[Cantidad]]*VENTAS[[#This Row],[Precio Venta]]</f>
        <v>40</v>
      </c>
      <c r="J3670" s="42">
        <f>IF(VENTAS[[#This Row],[Nombre del Gestor]]&gt;1,VENTAS[[#This Row],[Precio Venta]]*10%,0)</f>
        <v>4</v>
      </c>
      <c r="K3670" s="42">
        <f>IFERROR(VLOOKUP(VENTAS[[#This Row],[Código del producto Vendido]],STOCK[],13,FALSE),VENTAS[[#This Row],[Precio Venta]]*0.6)-VENTAS[[#This Row],[Comisión Unitaria 10%]]</f>
        <v>14.94</v>
      </c>
      <c r="L3670" s="42">
        <f>VENTAS[[#This Row],[Cantidad]]*(VENTAS[[#This Row],[Precio Venta]]-VENTAS[[#This Row],[Costo Unitario SIN Comision]]-VENTAS[[#This Row],[Comisión Unitaria 10%]]-0.01*VENTAS[[#This Row],[Precio Venta]])</f>
        <v>20.66</v>
      </c>
      <c r="M3670" s="46" t="s">
        <v>29526</v>
      </c>
      <c r="N3670" s="47" t="s">
        <v>29792</v>
      </c>
    </row>
    <row r="3671" ht="17" customHeight="1" spans="1:14">
      <c r="A3671" s="38">
        <v>45920.4785648148</v>
      </c>
      <c r="B3671" s="39" t="s">
        <v>29526</v>
      </c>
      <c r="C3671" s="39" t="s">
        <v>29526</v>
      </c>
      <c r="D3671" s="39" t="s">
        <v>29526</v>
      </c>
      <c r="E3671" s="39" t="s">
        <v>29610</v>
      </c>
      <c r="F3671" s="41" t="s">
        <v>21447</v>
      </c>
      <c r="G3671" s="39">
        <v>1</v>
      </c>
      <c r="H3671" s="42">
        <v>40</v>
      </c>
      <c r="I3671" s="44">
        <f>VENTAS[[#This Row],[Cantidad]]*VENTAS[[#This Row],[Precio Venta]]</f>
        <v>40</v>
      </c>
      <c r="J3671" s="42">
        <f>IF(VENTAS[[#This Row],[Nombre del Gestor]]&gt;1,VENTAS[[#This Row],[Precio Venta]]*10%,0)</f>
        <v>4</v>
      </c>
      <c r="K3671" s="42">
        <f>IFERROR(VLOOKUP(VENTAS[[#This Row],[Código del producto Vendido]],STOCK[],13,FALSE),VENTAS[[#This Row],[Precio Venta]]*0.6)-VENTAS[[#This Row],[Comisión Unitaria 10%]]</f>
        <v>18.99</v>
      </c>
      <c r="L3671" s="42">
        <f>VENTAS[[#This Row],[Cantidad]]*(VENTAS[[#This Row],[Precio Venta]]-VENTAS[[#This Row],[Costo Unitario SIN Comision]]-VENTAS[[#This Row],[Comisión Unitaria 10%]]-0.01*VENTAS[[#This Row],[Precio Venta]])</f>
        <v>16.61</v>
      </c>
      <c r="M3671" s="46" t="s">
        <v>29526</v>
      </c>
      <c r="N3671" s="47" t="s">
        <v>29793</v>
      </c>
    </row>
    <row r="3672" ht="34" customHeight="1" spans="1:14">
      <c r="A3672" s="38">
        <v>45920.6065509259</v>
      </c>
      <c r="B3672" s="39" t="s">
        <v>29526</v>
      </c>
      <c r="C3672" s="39" t="s">
        <v>29526</v>
      </c>
      <c r="D3672" s="39" t="s">
        <v>29526</v>
      </c>
      <c r="E3672" s="39" t="s">
        <v>29794</v>
      </c>
      <c r="F3672" s="41" t="s">
        <v>21191</v>
      </c>
      <c r="G3672" s="39">
        <v>1</v>
      </c>
      <c r="H3672" s="42">
        <v>20</v>
      </c>
      <c r="I3672" s="44">
        <f>VENTAS[[#This Row],[Cantidad]]*VENTAS[[#This Row],[Precio Venta]]</f>
        <v>20</v>
      </c>
      <c r="J3672" s="42">
        <f>IF(VENTAS[[#This Row],[Nombre del Gestor]]&gt;1,VENTAS[[#This Row],[Precio Venta]]*10%,0)</f>
        <v>2</v>
      </c>
      <c r="K3672" s="42">
        <f>IFERROR(VLOOKUP(VENTAS[[#This Row],[Código del producto Vendido]],STOCK[],13,FALSE),VENTAS[[#This Row],[Precio Venta]]*0.6)-VENTAS[[#This Row],[Comisión Unitaria 10%]]</f>
        <v>10.8</v>
      </c>
      <c r="L3672" s="42">
        <f>VENTAS[[#This Row],[Cantidad]]*(VENTAS[[#This Row],[Precio Venta]]-VENTAS[[#This Row],[Costo Unitario SIN Comision]]-VENTAS[[#This Row],[Comisión Unitaria 10%]]-0.01*VENTAS[[#This Row],[Precio Venta]])</f>
        <v>7</v>
      </c>
      <c r="M3672" s="46" t="s">
        <v>29526</v>
      </c>
      <c r="N3672" s="47" t="s">
        <v>29795</v>
      </c>
    </row>
    <row r="3673" ht="34" customHeight="1" spans="1:14">
      <c r="A3673" s="38">
        <v>45920.6336342593</v>
      </c>
      <c r="B3673" s="39" t="s">
        <v>29526</v>
      </c>
      <c r="C3673" s="39" t="s">
        <v>29526</v>
      </c>
      <c r="D3673" s="39" t="s">
        <v>29526</v>
      </c>
      <c r="E3673" s="39" t="s">
        <v>29796</v>
      </c>
      <c r="F3673" s="41" t="s">
        <v>21428</v>
      </c>
      <c r="G3673" s="39">
        <v>1</v>
      </c>
      <c r="H3673" s="42">
        <v>40</v>
      </c>
      <c r="I3673" s="44">
        <f>VENTAS[[#This Row],[Cantidad]]*VENTAS[[#This Row],[Precio Venta]]</f>
        <v>40</v>
      </c>
      <c r="J3673" s="42">
        <f>IF(VENTAS[[#This Row],[Nombre del Gestor]]&gt;1,VENTAS[[#This Row],[Precio Venta]]*10%,0)</f>
        <v>4</v>
      </c>
      <c r="K3673" s="42">
        <f>IFERROR(VLOOKUP(VENTAS[[#This Row],[Código del producto Vendido]],STOCK[],13,FALSE),VENTAS[[#This Row],[Precio Venta]]*0.6)-VENTAS[[#This Row],[Comisión Unitaria 10%]]</f>
        <v>14.94</v>
      </c>
      <c r="L3673" s="42">
        <f>VENTAS[[#This Row],[Cantidad]]*(VENTAS[[#This Row],[Precio Venta]]-VENTAS[[#This Row],[Costo Unitario SIN Comision]]-VENTAS[[#This Row],[Comisión Unitaria 10%]]-0.01*VENTAS[[#This Row],[Precio Venta]])</f>
        <v>20.66</v>
      </c>
      <c r="M3673" s="46" t="s">
        <v>29526</v>
      </c>
      <c r="N3673" s="47" t="s">
        <v>29797</v>
      </c>
    </row>
    <row r="3674" ht="17" customHeight="1" spans="1:14">
      <c r="A3674" s="38">
        <v>45920.6519444444</v>
      </c>
      <c r="B3674" s="39" t="s">
        <v>29526</v>
      </c>
      <c r="C3674" s="39" t="s">
        <v>29526</v>
      </c>
      <c r="D3674" s="39" t="s">
        <v>29526</v>
      </c>
      <c r="E3674" s="39" t="s">
        <v>29502</v>
      </c>
      <c r="F3674" s="41" t="s">
        <v>20897</v>
      </c>
      <c r="G3674" s="39">
        <v>1</v>
      </c>
      <c r="H3674" s="42">
        <v>30</v>
      </c>
      <c r="I3674" s="44">
        <f>VENTAS[[#This Row],[Cantidad]]*VENTAS[[#This Row],[Precio Venta]]</f>
        <v>30</v>
      </c>
      <c r="J3674" s="42">
        <f>IF(VENTAS[[#This Row],[Nombre del Gestor]]&gt;1,VENTAS[[#This Row],[Precio Venta]]*10%,0)</f>
        <v>3</v>
      </c>
      <c r="K3674" s="42">
        <f>IFERROR(VLOOKUP(VENTAS[[#This Row],[Código del producto Vendido]],STOCK[],13,FALSE),VENTAS[[#This Row],[Precio Venta]]*0.6)-VENTAS[[#This Row],[Comisión Unitaria 10%]]</f>
        <v>13.96</v>
      </c>
      <c r="L3674" s="42">
        <f>VENTAS[[#This Row],[Cantidad]]*(VENTAS[[#This Row],[Precio Venta]]-VENTAS[[#This Row],[Costo Unitario SIN Comision]]-VENTAS[[#This Row],[Comisión Unitaria 10%]]-0.01*VENTAS[[#This Row],[Precio Venta]])</f>
        <v>12.74</v>
      </c>
      <c r="M3674" s="46" t="s">
        <v>29526</v>
      </c>
      <c r="N3674" s="47" t="s">
        <v>29798</v>
      </c>
    </row>
    <row r="3675" ht="34" customHeight="1" spans="1:14">
      <c r="A3675" s="38">
        <v>45920.6519444444</v>
      </c>
      <c r="B3675" s="39" t="s">
        <v>29526</v>
      </c>
      <c r="C3675" s="39" t="s">
        <v>29526</v>
      </c>
      <c r="D3675" s="39" t="s">
        <v>29526</v>
      </c>
      <c r="E3675" s="39" t="s">
        <v>29799</v>
      </c>
      <c r="F3675" s="41" t="s">
        <v>29426</v>
      </c>
      <c r="G3675" s="39">
        <v>1</v>
      </c>
      <c r="H3675" s="42">
        <v>20</v>
      </c>
      <c r="I3675" s="44">
        <f>VENTAS[[#This Row],[Cantidad]]*VENTAS[[#This Row],[Precio Venta]]</f>
        <v>20</v>
      </c>
      <c r="J3675" s="42">
        <f>IF(VENTAS[[#This Row],[Nombre del Gestor]]&gt;1,VENTAS[[#This Row],[Precio Venta]]*10%,0)</f>
        <v>2</v>
      </c>
      <c r="K3675" s="42">
        <f>IFERROR(VLOOKUP(VENTAS[[#This Row],[Código del producto Vendido]],STOCK[],13,FALSE),VENTAS[[#This Row],[Precio Venta]]*0.6)-VENTAS[[#This Row],[Comisión Unitaria 10%]]</f>
        <v>11.8</v>
      </c>
      <c r="L3675" s="42">
        <f>VENTAS[[#This Row],[Cantidad]]*(VENTAS[[#This Row],[Precio Venta]]-VENTAS[[#This Row],[Costo Unitario SIN Comision]]-VENTAS[[#This Row],[Comisión Unitaria 10%]]-0.01*VENTAS[[#This Row],[Precio Venta]])</f>
        <v>6</v>
      </c>
      <c r="M3675" s="46" t="s">
        <v>29526</v>
      </c>
      <c r="N3675" s="47" t="s">
        <v>29800</v>
      </c>
    </row>
    <row r="3676" ht="17" customHeight="1" spans="1:14">
      <c r="A3676" s="38">
        <v>45920.6592824074</v>
      </c>
      <c r="B3676" s="39" t="s">
        <v>29526</v>
      </c>
      <c r="C3676" s="39" t="s">
        <v>29526</v>
      </c>
      <c r="D3676" s="39" t="s">
        <v>29526</v>
      </c>
      <c r="E3676" s="39" t="s">
        <v>21553</v>
      </c>
      <c r="F3676" s="41" t="s">
        <v>21555</v>
      </c>
      <c r="G3676" s="39">
        <v>1</v>
      </c>
      <c r="H3676" s="42">
        <v>60</v>
      </c>
      <c r="I3676" s="44">
        <f>VENTAS[[#This Row],[Cantidad]]*VENTAS[[#This Row],[Precio Venta]]</f>
        <v>60</v>
      </c>
      <c r="J3676" s="42">
        <f>IF(VENTAS[[#This Row],[Nombre del Gestor]]&gt;1,VENTAS[[#This Row],[Precio Venta]]*10%,0)</f>
        <v>6</v>
      </c>
      <c r="K3676" s="42">
        <f>IFERROR(VLOOKUP(VENTAS[[#This Row],[Código del producto Vendido]],STOCK[],13,FALSE),VENTAS[[#This Row],[Precio Venta]]*0.6)-VENTAS[[#This Row],[Comisión Unitaria 10%]]</f>
        <v>40</v>
      </c>
      <c r="L3676" s="42">
        <f>VENTAS[[#This Row],[Cantidad]]*(VENTAS[[#This Row],[Precio Venta]]-VENTAS[[#This Row],[Costo Unitario SIN Comision]]-VENTAS[[#This Row],[Comisión Unitaria 10%]]-0.01*VENTAS[[#This Row],[Precio Venta]])</f>
        <v>13.4</v>
      </c>
      <c r="M3676" s="46" t="s">
        <v>29526</v>
      </c>
      <c r="N3676" s="47" t="s">
        <v>29801</v>
      </c>
    </row>
    <row r="3677" ht="34" customHeight="1" spans="1:14">
      <c r="A3677" s="38">
        <v>45920.6592824074</v>
      </c>
      <c r="B3677" s="39" t="s">
        <v>29526</v>
      </c>
      <c r="C3677" s="39" t="s">
        <v>29526</v>
      </c>
      <c r="D3677" s="39" t="s">
        <v>29526</v>
      </c>
      <c r="E3677" s="39" t="s">
        <v>20829</v>
      </c>
      <c r="F3677" s="41" t="s">
        <v>20831</v>
      </c>
      <c r="G3677" s="39">
        <v>1</v>
      </c>
      <c r="H3677" s="42">
        <v>30</v>
      </c>
      <c r="I3677" s="44">
        <f>VENTAS[[#This Row],[Cantidad]]*VENTAS[[#This Row],[Precio Venta]]</f>
        <v>30</v>
      </c>
      <c r="J3677" s="42">
        <f>IF(VENTAS[[#This Row],[Nombre del Gestor]]&gt;1,VENTAS[[#This Row],[Precio Venta]]*10%,0)</f>
        <v>3</v>
      </c>
      <c r="K3677" s="42">
        <f>IFERROR(VLOOKUP(VENTAS[[#This Row],[Código del producto Vendido]],STOCK[],13,FALSE),VENTAS[[#This Row],[Precio Venta]]*0.6)-VENTAS[[#This Row],[Comisión Unitaria 10%]]</f>
        <v>14.99</v>
      </c>
      <c r="L3677" s="42">
        <f>VENTAS[[#This Row],[Cantidad]]*(VENTAS[[#This Row],[Precio Venta]]-VENTAS[[#This Row],[Costo Unitario SIN Comision]]-VENTAS[[#This Row],[Comisión Unitaria 10%]]-0.01*VENTAS[[#This Row],[Precio Venta]])</f>
        <v>11.71</v>
      </c>
      <c r="M3677" s="46" t="s">
        <v>29526</v>
      </c>
      <c r="N3677" s="47" t="s">
        <v>29802</v>
      </c>
    </row>
    <row r="3678" ht="34" customHeight="1" spans="1:14">
      <c r="A3678" s="38">
        <v>45920.6592824074</v>
      </c>
      <c r="B3678" s="39" t="s">
        <v>29526</v>
      </c>
      <c r="C3678" s="39" t="s">
        <v>29526</v>
      </c>
      <c r="D3678" s="39" t="s">
        <v>29526</v>
      </c>
      <c r="E3678" s="39" t="s">
        <v>29803</v>
      </c>
      <c r="F3678" s="41" t="s">
        <v>20540</v>
      </c>
      <c r="G3678" s="39">
        <v>1</v>
      </c>
      <c r="H3678" s="42">
        <v>20</v>
      </c>
      <c r="I3678" s="44">
        <f>VENTAS[[#This Row],[Cantidad]]*VENTAS[[#This Row],[Precio Venta]]</f>
        <v>20</v>
      </c>
      <c r="J3678" s="42">
        <f>IF(VENTAS[[#This Row],[Nombre del Gestor]]&gt;1,VENTAS[[#This Row],[Precio Venta]]*10%,0)</f>
        <v>2</v>
      </c>
      <c r="K3678" s="42">
        <f>IFERROR(VLOOKUP(VENTAS[[#This Row],[Código del producto Vendido]],STOCK[],13,FALSE),VENTAS[[#This Row],[Precio Venta]]*0.6)-VENTAS[[#This Row],[Comisión Unitaria 10%]]</f>
        <v>11.8</v>
      </c>
      <c r="L3678" s="42">
        <f>VENTAS[[#This Row],[Cantidad]]*(VENTAS[[#This Row],[Precio Venta]]-VENTAS[[#This Row],[Costo Unitario SIN Comision]]-VENTAS[[#This Row],[Comisión Unitaria 10%]]-0.01*VENTAS[[#This Row],[Precio Venta]])</f>
        <v>6</v>
      </c>
      <c r="M3678" s="46" t="s">
        <v>29526</v>
      </c>
      <c r="N3678" s="47" t="s">
        <v>29804</v>
      </c>
    </row>
    <row r="3679" ht="17" customHeight="1" spans="1:14">
      <c r="A3679" s="38">
        <v>45920.6592824074</v>
      </c>
      <c r="B3679" s="39" t="s">
        <v>29526</v>
      </c>
      <c r="C3679" s="39" t="s">
        <v>29526</v>
      </c>
      <c r="D3679" s="39" t="s">
        <v>29526</v>
      </c>
      <c r="E3679" s="39" t="s">
        <v>21293</v>
      </c>
      <c r="F3679" s="41" t="s">
        <v>21294</v>
      </c>
      <c r="G3679" s="39">
        <v>1</v>
      </c>
      <c r="H3679" s="42">
        <v>35</v>
      </c>
      <c r="I3679" s="44">
        <f>VENTAS[[#This Row],[Cantidad]]*VENTAS[[#This Row],[Precio Venta]]</f>
        <v>35</v>
      </c>
      <c r="J3679" s="42">
        <f>IF(VENTAS[[#This Row],[Nombre del Gestor]]&gt;1,VENTAS[[#This Row],[Precio Venta]]*10%,0)</f>
        <v>3.5</v>
      </c>
      <c r="K3679" s="42">
        <f>IFERROR(VLOOKUP(VENTAS[[#This Row],[Código del producto Vendido]],STOCK[],13,FALSE),VENTAS[[#This Row],[Precio Venta]]*0.6)-VENTAS[[#This Row],[Comisión Unitaria 10%]]</f>
        <v>22</v>
      </c>
      <c r="L3679" s="42">
        <f>VENTAS[[#This Row],[Cantidad]]*(VENTAS[[#This Row],[Precio Venta]]-VENTAS[[#This Row],[Costo Unitario SIN Comision]]-VENTAS[[#This Row],[Comisión Unitaria 10%]]-0.01*VENTAS[[#This Row],[Precio Venta]])</f>
        <v>9.15</v>
      </c>
      <c r="M3679" s="46" t="s">
        <v>29526</v>
      </c>
      <c r="N3679" s="47" t="s">
        <v>29805</v>
      </c>
    </row>
    <row r="3680" ht="34" customHeight="1" spans="1:14">
      <c r="A3680" s="38">
        <v>45921.4759722222</v>
      </c>
      <c r="B3680" s="39" t="s">
        <v>29526</v>
      </c>
      <c r="C3680" s="39" t="s">
        <v>29526</v>
      </c>
      <c r="D3680" s="39" t="s">
        <v>29526</v>
      </c>
      <c r="E3680" s="39" t="s">
        <v>29806</v>
      </c>
      <c r="F3680" s="41" t="s">
        <v>29807</v>
      </c>
      <c r="G3680" s="39">
        <v>1</v>
      </c>
      <c r="H3680" s="42">
        <v>10</v>
      </c>
      <c r="I3680" s="44">
        <f>VENTAS[[#This Row],[Cantidad]]*VENTAS[[#This Row],[Precio Venta]]</f>
        <v>10</v>
      </c>
      <c r="J3680" s="42">
        <f>IF(VENTAS[[#This Row],[Nombre del Gestor]]&gt;1,VENTAS[[#This Row],[Precio Venta]]*10%,0)</f>
        <v>1</v>
      </c>
      <c r="K3680" s="42">
        <f>IFERROR(VLOOKUP(VENTAS[[#This Row],[Código del producto Vendido]],STOCK[],13,FALSE),VENTAS[[#This Row],[Precio Venta]]*0.6)-VENTAS[[#This Row],[Comisión Unitaria 10%]]</f>
        <v>5</v>
      </c>
      <c r="L3680" s="42">
        <f>VENTAS[[#This Row],[Cantidad]]*(VENTAS[[#This Row],[Precio Venta]]-VENTAS[[#This Row],[Costo Unitario SIN Comision]]-VENTAS[[#This Row],[Comisión Unitaria 10%]]-0.01*VENTAS[[#This Row],[Precio Venta]])</f>
        <v>3.9</v>
      </c>
      <c r="M3680" s="46" t="s">
        <v>29526</v>
      </c>
      <c r="N3680" s="47" t="s">
        <v>29808</v>
      </c>
    </row>
    <row r="3681" ht="17" customHeight="1" spans="1:14">
      <c r="A3681" s="38">
        <v>45921.547650463</v>
      </c>
      <c r="B3681" s="39" t="s">
        <v>29526</v>
      </c>
      <c r="C3681" s="39" t="s">
        <v>29526</v>
      </c>
      <c r="D3681" s="39" t="s">
        <v>29526</v>
      </c>
      <c r="E3681" s="39" t="s">
        <v>29809</v>
      </c>
      <c r="F3681" s="41" t="s">
        <v>28884</v>
      </c>
      <c r="G3681" s="39">
        <v>1</v>
      </c>
      <c r="H3681" s="42">
        <v>20</v>
      </c>
      <c r="I3681" s="44">
        <f>VENTAS[[#This Row],[Cantidad]]*VENTAS[[#This Row],[Precio Venta]]</f>
        <v>20</v>
      </c>
      <c r="J3681" s="42">
        <f>IF(VENTAS[[#This Row],[Nombre del Gestor]]&gt;1,VENTAS[[#This Row],[Precio Venta]]*10%,0)</f>
        <v>2</v>
      </c>
      <c r="K3681" s="42">
        <f>IFERROR(VLOOKUP(VENTAS[[#This Row],[Código del producto Vendido]],STOCK[],13,FALSE),VENTAS[[#This Row],[Precio Venta]]*0.6)-VENTAS[[#This Row],[Comisión Unitaria 10%]]</f>
        <v>10</v>
      </c>
      <c r="L3681" s="42">
        <f>VENTAS[[#This Row],[Cantidad]]*(VENTAS[[#This Row],[Precio Venta]]-VENTAS[[#This Row],[Costo Unitario SIN Comision]]-VENTAS[[#This Row],[Comisión Unitaria 10%]]-0.01*VENTAS[[#This Row],[Precio Venta]])</f>
        <v>7.8</v>
      </c>
      <c r="M3681" s="46" t="s">
        <v>29526</v>
      </c>
      <c r="N3681" s="47" t="s">
        <v>29810</v>
      </c>
    </row>
    <row r="3682" ht="34" customHeight="1" spans="1:14">
      <c r="A3682" s="38">
        <v>45921.547650463</v>
      </c>
      <c r="B3682" s="39" t="s">
        <v>29526</v>
      </c>
      <c r="C3682" s="39" t="s">
        <v>29526</v>
      </c>
      <c r="D3682" s="39" t="s">
        <v>29526</v>
      </c>
      <c r="E3682" s="39" t="s">
        <v>29811</v>
      </c>
      <c r="F3682" s="41" t="s">
        <v>29812</v>
      </c>
      <c r="G3682" s="39">
        <v>1</v>
      </c>
      <c r="H3682" s="42">
        <v>20</v>
      </c>
      <c r="I3682" s="44">
        <f>VENTAS[[#This Row],[Cantidad]]*VENTAS[[#This Row],[Precio Venta]]</f>
        <v>20</v>
      </c>
      <c r="J3682" s="42">
        <f>IF(VENTAS[[#This Row],[Nombre del Gestor]]&gt;1,VENTAS[[#This Row],[Precio Venta]]*10%,0)</f>
        <v>2</v>
      </c>
      <c r="K3682" s="42">
        <f>IFERROR(VLOOKUP(VENTAS[[#This Row],[Código del producto Vendido]],STOCK[],13,FALSE),VENTAS[[#This Row],[Precio Venta]]*0.6)-VENTAS[[#This Row],[Comisión Unitaria 10%]]</f>
        <v>10</v>
      </c>
      <c r="L3682" s="42">
        <f>VENTAS[[#This Row],[Cantidad]]*(VENTAS[[#This Row],[Precio Venta]]-VENTAS[[#This Row],[Costo Unitario SIN Comision]]-VENTAS[[#This Row],[Comisión Unitaria 10%]]-0.01*VENTAS[[#This Row],[Precio Venta]])</f>
        <v>7.8</v>
      </c>
      <c r="M3682" s="46" t="s">
        <v>29526</v>
      </c>
      <c r="N3682" s="47" t="s">
        <v>29813</v>
      </c>
    </row>
    <row r="3683" ht="34" customHeight="1" spans="1:14">
      <c r="A3683" s="38">
        <v>45921.547650463</v>
      </c>
      <c r="B3683" s="39" t="s">
        <v>29526</v>
      </c>
      <c r="C3683" s="39" t="s">
        <v>29526</v>
      </c>
      <c r="D3683" s="39" t="s">
        <v>29526</v>
      </c>
      <c r="E3683" s="39" t="s">
        <v>21650</v>
      </c>
      <c r="F3683" s="41" t="s">
        <v>21457</v>
      </c>
      <c r="G3683" s="39">
        <v>1</v>
      </c>
      <c r="H3683" s="42">
        <v>30</v>
      </c>
      <c r="I3683" s="44">
        <f>VENTAS[[#This Row],[Cantidad]]*VENTAS[[#This Row],[Precio Venta]]</f>
        <v>30</v>
      </c>
      <c r="J3683" s="42">
        <f>IF(VENTAS[[#This Row],[Nombre del Gestor]]&gt;1,VENTAS[[#This Row],[Precio Venta]]*10%,0)</f>
        <v>3</v>
      </c>
      <c r="K3683" s="42">
        <f>IFERROR(VLOOKUP(VENTAS[[#This Row],[Código del producto Vendido]],STOCK[],13,FALSE),VENTAS[[#This Row],[Precio Venta]]*0.6)-VENTAS[[#This Row],[Comisión Unitaria 10%]]</f>
        <v>13.94</v>
      </c>
      <c r="L3683" s="42">
        <f>VENTAS[[#This Row],[Cantidad]]*(VENTAS[[#This Row],[Precio Venta]]-VENTAS[[#This Row],[Costo Unitario SIN Comision]]-VENTAS[[#This Row],[Comisión Unitaria 10%]]-0.01*VENTAS[[#This Row],[Precio Venta]])</f>
        <v>12.76</v>
      </c>
      <c r="M3683" s="46" t="s">
        <v>29526</v>
      </c>
      <c r="N3683" s="47" t="s">
        <v>29814</v>
      </c>
    </row>
    <row r="3684" ht="17" customHeight="1" spans="1:14">
      <c r="A3684" s="38">
        <v>45921.547650463</v>
      </c>
      <c r="B3684" s="39" t="s">
        <v>29526</v>
      </c>
      <c r="C3684" s="39" t="s">
        <v>29526</v>
      </c>
      <c r="D3684" s="39" t="s">
        <v>29526</v>
      </c>
      <c r="E3684" s="39" t="s">
        <v>29815</v>
      </c>
      <c r="F3684" s="41" t="s">
        <v>21200</v>
      </c>
      <c r="G3684" s="39">
        <v>1</v>
      </c>
      <c r="H3684" s="42">
        <v>20</v>
      </c>
      <c r="I3684" s="44">
        <f>VENTAS[[#This Row],[Cantidad]]*VENTAS[[#This Row],[Precio Venta]]</f>
        <v>20</v>
      </c>
      <c r="J3684" s="42">
        <f>IF(VENTAS[[#This Row],[Nombre del Gestor]]&gt;1,VENTAS[[#This Row],[Precio Venta]]*10%,0)</f>
        <v>2</v>
      </c>
      <c r="K3684" s="42">
        <f>IFERROR(VLOOKUP(VENTAS[[#This Row],[Código del producto Vendido]],STOCK[],13,FALSE),VENTAS[[#This Row],[Precio Venta]]*0.6)-VENTAS[[#This Row],[Comisión Unitaria 10%]]</f>
        <v>12</v>
      </c>
      <c r="L3684" s="42">
        <f>VENTAS[[#This Row],[Cantidad]]*(VENTAS[[#This Row],[Precio Venta]]-VENTAS[[#This Row],[Costo Unitario SIN Comision]]-VENTAS[[#This Row],[Comisión Unitaria 10%]]-0.01*VENTAS[[#This Row],[Precio Venta]])</f>
        <v>5.8</v>
      </c>
      <c r="M3684" s="46" t="s">
        <v>29526</v>
      </c>
      <c r="N3684" s="47" t="s">
        <v>29816</v>
      </c>
    </row>
    <row r="3685" ht="34" customHeight="1" spans="1:14">
      <c r="A3685" s="38">
        <v>45921.6135763889</v>
      </c>
      <c r="B3685" s="39" t="s">
        <v>29526</v>
      </c>
      <c r="C3685" s="39" t="s">
        <v>29526</v>
      </c>
      <c r="D3685" s="39" t="s">
        <v>29526</v>
      </c>
      <c r="E3685" s="39" t="s">
        <v>29817</v>
      </c>
      <c r="F3685" s="41" t="s">
        <v>29818</v>
      </c>
      <c r="G3685" s="39">
        <v>1</v>
      </c>
      <c r="H3685" s="42">
        <v>40</v>
      </c>
      <c r="I3685" s="44">
        <f>VENTAS[[#This Row],[Cantidad]]*VENTAS[[#This Row],[Precio Venta]]</f>
        <v>40</v>
      </c>
      <c r="J3685" s="42">
        <f>IF(VENTAS[[#This Row],[Nombre del Gestor]]&gt;1,VENTAS[[#This Row],[Precio Venta]]*10%,0)</f>
        <v>4</v>
      </c>
      <c r="K3685" s="42">
        <f>IFERROR(VLOOKUP(VENTAS[[#This Row],[Código del producto Vendido]],STOCK[],13,FALSE),VENTAS[[#This Row],[Precio Venta]]*0.6)-VENTAS[[#This Row],[Comisión Unitaria 10%]]</f>
        <v>20</v>
      </c>
      <c r="L3685" s="42">
        <f>VENTAS[[#This Row],[Cantidad]]*(VENTAS[[#This Row],[Precio Venta]]-VENTAS[[#This Row],[Costo Unitario SIN Comision]]-VENTAS[[#This Row],[Comisión Unitaria 10%]]-0.01*VENTAS[[#This Row],[Precio Venta]])</f>
        <v>15.6</v>
      </c>
      <c r="M3685" s="46" t="s">
        <v>29526</v>
      </c>
      <c r="N3685" s="47" t="s">
        <v>29819</v>
      </c>
    </row>
    <row r="3686" ht="17" customHeight="1" spans="1:14">
      <c r="A3686" s="38">
        <v>45921.6135763889</v>
      </c>
      <c r="B3686" s="39" t="s">
        <v>29526</v>
      </c>
      <c r="C3686" s="39" t="s">
        <v>29526</v>
      </c>
      <c r="D3686" s="39" t="s">
        <v>29526</v>
      </c>
      <c r="E3686" s="39" t="s">
        <v>21492</v>
      </c>
      <c r="F3686" s="41" t="s">
        <v>21493</v>
      </c>
      <c r="G3686" s="39">
        <v>1</v>
      </c>
      <c r="H3686" s="42">
        <v>40</v>
      </c>
      <c r="I3686" s="44">
        <f>VENTAS[[#This Row],[Cantidad]]*VENTAS[[#This Row],[Precio Venta]]</f>
        <v>40</v>
      </c>
      <c r="J3686" s="42">
        <f>IF(VENTAS[[#This Row],[Nombre del Gestor]]&gt;1,VENTAS[[#This Row],[Precio Venta]]*10%,0)</f>
        <v>4</v>
      </c>
      <c r="K3686" s="42">
        <f>IFERROR(VLOOKUP(VENTAS[[#This Row],[Código del producto Vendido]],STOCK[],13,FALSE),VENTAS[[#This Row],[Precio Venta]]*0.6)-VENTAS[[#This Row],[Comisión Unitaria 10%]]</f>
        <v>30</v>
      </c>
      <c r="L3686" s="42">
        <f>VENTAS[[#This Row],[Cantidad]]*(VENTAS[[#This Row],[Precio Venta]]-VENTAS[[#This Row],[Costo Unitario SIN Comision]]-VENTAS[[#This Row],[Comisión Unitaria 10%]]-0.01*VENTAS[[#This Row],[Precio Venta]])</f>
        <v>5.6</v>
      </c>
      <c r="M3686" s="46" t="s">
        <v>29526</v>
      </c>
      <c r="N3686" s="47" t="s">
        <v>29820</v>
      </c>
    </row>
    <row r="3687" ht="34" customHeight="1" spans="1:14">
      <c r="A3687" s="38">
        <v>45921.6135763889</v>
      </c>
      <c r="B3687" s="39" t="s">
        <v>29526</v>
      </c>
      <c r="C3687" s="39" t="s">
        <v>29526</v>
      </c>
      <c r="D3687" s="39" t="s">
        <v>29526</v>
      </c>
      <c r="E3687" s="39" t="s">
        <v>29821</v>
      </c>
      <c r="F3687" s="41" t="s">
        <v>21361</v>
      </c>
      <c r="G3687" s="39">
        <v>1</v>
      </c>
      <c r="H3687" s="42">
        <v>20</v>
      </c>
      <c r="I3687" s="44">
        <f>VENTAS[[#This Row],[Cantidad]]*VENTAS[[#This Row],[Precio Venta]]</f>
        <v>20</v>
      </c>
      <c r="J3687" s="42">
        <f>IF(VENTAS[[#This Row],[Nombre del Gestor]]&gt;1,VENTAS[[#This Row],[Precio Venta]]*10%,0)</f>
        <v>2</v>
      </c>
      <c r="K3687" s="42">
        <f>IFERROR(VLOOKUP(VENTAS[[#This Row],[Código del producto Vendido]],STOCK[],13,FALSE),VENTAS[[#This Row],[Precio Venta]]*0.6)-VENTAS[[#This Row],[Comisión Unitaria 10%]]</f>
        <v>8</v>
      </c>
      <c r="L3687" s="42">
        <f>VENTAS[[#This Row],[Cantidad]]*(VENTAS[[#This Row],[Precio Venta]]-VENTAS[[#This Row],[Costo Unitario SIN Comision]]-VENTAS[[#This Row],[Comisión Unitaria 10%]]-0.01*VENTAS[[#This Row],[Precio Venta]])</f>
        <v>9.8</v>
      </c>
      <c r="M3687" s="46" t="s">
        <v>29526</v>
      </c>
      <c r="N3687" s="47" t="s">
        <v>29822</v>
      </c>
    </row>
    <row r="3688" ht="34" customHeight="1" spans="1:14">
      <c r="A3688" s="38">
        <v>45921.6135763889</v>
      </c>
      <c r="B3688" s="39" t="s">
        <v>29526</v>
      </c>
      <c r="C3688" s="39" t="s">
        <v>29526</v>
      </c>
      <c r="D3688" s="39" t="s">
        <v>29526</v>
      </c>
      <c r="E3688" s="39" t="s">
        <v>20509</v>
      </c>
      <c r="F3688" s="41" t="s">
        <v>20510</v>
      </c>
      <c r="G3688" s="39">
        <v>1</v>
      </c>
      <c r="H3688" s="42">
        <v>35</v>
      </c>
      <c r="I3688" s="44">
        <f>VENTAS[[#This Row],[Cantidad]]*VENTAS[[#This Row],[Precio Venta]]</f>
        <v>35</v>
      </c>
      <c r="J3688" s="42">
        <f>IF(VENTAS[[#This Row],[Nombre del Gestor]]&gt;1,VENTAS[[#This Row],[Precio Venta]]*10%,0)</f>
        <v>3.5</v>
      </c>
      <c r="K3688" s="42">
        <f>IFERROR(VLOOKUP(VENTAS[[#This Row],[Código del producto Vendido]],STOCK[],13,FALSE),VENTAS[[#This Row],[Precio Venta]]*0.6)-VENTAS[[#This Row],[Comisión Unitaria 10%]]</f>
        <v>12</v>
      </c>
      <c r="L3688" s="42">
        <f>VENTAS[[#This Row],[Cantidad]]*(VENTAS[[#This Row],[Precio Venta]]-VENTAS[[#This Row],[Costo Unitario SIN Comision]]-VENTAS[[#This Row],[Comisión Unitaria 10%]]-0.01*VENTAS[[#This Row],[Precio Venta]])</f>
        <v>19.15</v>
      </c>
      <c r="M3688" s="46" t="s">
        <v>29526</v>
      </c>
      <c r="N3688" s="47" t="s">
        <v>29823</v>
      </c>
    </row>
    <row r="3689" ht="17" customHeight="1" spans="1:14">
      <c r="A3689" s="38">
        <v>45921.6777662037</v>
      </c>
      <c r="B3689" s="39" t="s">
        <v>29526</v>
      </c>
      <c r="C3689" s="39" t="s">
        <v>29526</v>
      </c>
      <c r="D3689" s="39" t="s">
        <v>29526</v>
      </c>
      <c r="E3689" s="39" t="s">
        <v>21631</v>
      </c>
      <c r="F3689" s="41" t="s">
        <v>29824</v>
      </c>
      <c r="G3689" s="39">
        <v>1</v>
      </c>
      <c r="H3689" s="42">
        <v>30</v>
      </c>
      <c r="I3689" s="44">
        <f>VENTAS[[#This Row],[Cantidad]]*VENTAS[[#This Row],[Precio Venta]]</f>
        <v>30</v>
      </c>
      <c r="J3689" s="42">
        <f>IF(VENTAS[[#This Row],[Nombre del Gestor]]&gt;1,VENTAS[[#This Row],[Precio Venta]]*10%,0)</f>
        <v>3</v>
      </c>
      <c r="K3689" s="42">
        <f>IFERROR(VLOOKUP(VENTAS[[#This Row],[Código del producto Vendido]],STOCK[],13,FALSE),VENTAS[[#This Row],[Precio Venta]]*0.6)-VENTAS[[#This Row],[Comisión Unitaria 10%]]</f>
        <v>20</v>
      </c>
      <c r="L3689" s="42">
        <f>VENTAS[[#This Row],[Cantidad]]*(VENTAS[[#This Row],[Precio Venta]]-VENTAS[[#This Row],[Costo Unitario SIN Comision]]-VENTAS[[#This Row],[Comisión Unitaria 10%]]-0.01*VENTAS[[#This Row],[Precio Venta]])</f>
        <v>6.7</v>
      </c>
      <c r="M3689" s="46" t="s">
        <v>29526</v>
      </c>
      <c r="N3689" s="47" t="s">
        <v>29825</v>
      </c>
    </row>
    <row r="3690" ht="34" customHeight="1" spans="1:14">
      <c r="A3690" s="38">
        <v>45921.6777662037</v>
      </c>
      <c r="B3690" s="39" t="s">
        <v>29526</v>
      </c>
      <c r="C3690" s="39" t="s">
        <v>29526</v>
      </c>
      <c r="D3690" s="39" t="s">
        <v>29526</v>
      </c>
      <c r="E3690" s="39" t="s">
        <v>18286</v>
      </c>
      <c r="F3690" s="41" t="s">
        <v>29826</v>
      </c>
      <c r="G3690" s="39">
        <v>1</v>
      </c>
      <c r="H3690" s="42">
        <v>20</v>
      </c>
      <c r="I3690" s="44">
        <f>VENTAS[[#This Row],[Cantidad]]*VENTAS[[#This Row],[Precio Venta]]</f>
        <v>20</v>
      </c>
      <c r="J3690" s="42">
        <f>IF(VENTAS[[#This Row],[Nombre del Gestor]]&gt;1,VENTAS[[#This Row],[Precio Venta]]*10%,0)</f>
        <v>2</v>
      </c>
      <c r="K3690" s="42">
        <f>IFERROR(VLOOKUP(VENTAS[[#This Row],[Código del producto Vendido]],STOCK[],13,FALSE),VENTAS[[#This Row],[Precio Venta]]*0.6)-VENTAS[[#This Row],[Comisión Unitaria 10%]]</f>
        <v>12</v>
      </c>
      <c r="L3690" s="42">
        <f>VENTAS[[#This Row],[Cantidad]]*(VENTAS[[#This Row],[Precio Venta]]-VENTAS[[#This Row],[Costo Unitario SIN Comision]]-VENTAS[[#This Row],[Comisión Unitaria 10%]]-0.01*VENTAS[[#This Row],[Precio Venta]])</f>
        <v>5.8</v>
      </c>
      <c r="M3690" s="46" t="s">
        <v>29526</v>
      </c>
      <c r="N3690" s="47" t="s">
        <v>29827</v>
      </c>
    </row>
    <row r="3691" ht="17" customHeight="1" spans="1:14">
      <c r="A3691" s="38">
        <v>45921.6796759259</v>
      </c>
      <c r="B3691" s="39" t="s">
        <v>29526</v>
      </c>
      <c r="C3691" s="39" t="s">
        <v>29526</v>
      </c>
      <c r="D3691" s="39" t="s">
        <v>25960</v>
      </c>
      <c r="E3691" s="39" t="s">
        <v>19321</v>
      </c>
      <c r="F3691" s="41" t="s">
        <v>29828</v>
      </c>
      <c r="G3691" s="39">
        <v>1</v>
      </c>
      <c r="H3691" s="42">
        <v>40</v>
      </c>
      <c r="I3691" s="44">
        <f>VENTAS[[#This Row],[Cantidad]]*VENTAS[[#This Row],[Precio Venta]]</f>
        <v>40</v>
      </c>
      <c r="J3691" s="42">
        <f>IF(VENTAS[[#This Row],[Nombre del Gestor]]&gt;1,VENTAS[[#This Row],[Precio Venta]]*10%,0)</f>
        <v>4</v>
      </c>
      <c r="K3691" s="42">
        <f>IFERROR(VLOOKUP(VENTAS[[#This Row],[Código del producto Vendido]],STOCK[],13,FALSE),VENTAS[[#This Row],[Precio Venta]]*0.6)-VENTAS[[#This Row],[Comisión Unitaria 10%]]</f>
        <v>29.5</v>
      </c>
      <c r="L3691" s="42">
        <f>VENTAS[[#This Row],[Cantidad]]*(VENTAS[[#This Row],[Precio Venta]]-VENTAS[[#This Row],[Costo Unitario SIN Comision]]-VENTAS[[#This Row],[Comisión Unitaria 10%]]-0.01*VENTAS[[#This Row],[Precio Venta]])</f>
        <v>6.1</v>
      </c>
      <c r="M3691" s="46" t="s">
        <v>29526</v>
      </c>
      <c r="N3691" s="47" t="s">
        <v>29829</v>
      </c>
    </row>
    <row r="3692" ht="34" customHeight="1" spans="1:14">
      <c r="A3692" s="38">
        <v>45921.6796759259</v>
      </c>
      <c r="B3692" s="39" t="s">
        <v>29526</v>
      </c>
      <c r="C3692" s="39" t="s">
        <v>29526</v>
      </c>
      <c r="D3692" s="39" t="s">
        <v>25960</v>
      </c>
      <c r="E3692" s="39" t="s">
        <v>29830</v>
      </c>
      <c r="F3692" s="41" t="s">
        <v>28588</v>
      </c>
      <c r="G3692" s="39">
        <v>1</v>
      </c>
      <c r="H3692" s="42">
        <v>25</v>
      </c>
      <c r="I3692" s="44">
        <f>VENTAS[[#This Row],[Cantidad]]*VENTAS[[#This Row],[Precio Venta]]</f>
        <v>25</v>
      </c>
      <c r="J3692" s="42">
        <f>IF(VENTAS[[#This Row],[Nombre del Gestor]]&gt;1,VENTAS[[#This Row],[Precio Venta]]*10%,0)</f>
        <v>2.5</v>
      </c>
      <c r="K3692" s="42">
        <f>IFERROR(VLOOKUP(VENTAS[[#This Row],[Código del producto Vendido]],STOCK[],13,FALSE),VENTAS[[#This Row],[Precio Venta]]*0.6)-VENTAS[[#This Row],[Comisión Unitaria 10%]]</f>
        <v>12.5</v>
      </c>
      <c r="L3692" s="42">
        <f>VENTAS[[#This Row],[Cantidad]]*(VENTAS[[#This Row],[Precio Venta]]-VENTAS[[#This Row],[Costo Unitario SIN Comision]]-VENTAS[[#This Row],[Comisión Unitaria 10%]]-0.01*VENTAS[[#This Row],[Precio Venta]])</f>
        <v>9.75</v>
      </c>
      <c r="M3692" s="46" t="s">
        <v>29526</v>
      </c>
      <c r="N3692" s="47" t="s">
        <v>29831</v>
      </c>
    </row>
    <row r="3693" ht="34" customHeight="1" spans="1:14">
      <c r="A3693" s="38">
        <v>45921.6796759259</v>
      </c>
      <c r="B3693" s="39" t="s">
        <v>29526</v>
      </c>
      <c r="C3693" s="39" t="s">
        <v>29526</v>
      </c>
      <c r="D3693" s="39" t="s">
        <v>25960</v>
      </c>
      <c r="E3693" s="39" t="s">
        <v>20722</v>
      </c>
      <c r="F3693" s="41" t="s">
        <v>20723</v>
      </c>
      <c r="G3693" s="39">
        <v>1</v>
      </c>
      <c r="H3693" s="42">
        <v>18</v>
      </c>
      <c r="I3693" s="44">
        <f>VENTAS[[#This Row],[Cantidad]]*VENTAS[[#This Row],[Precio Venta]]</f>
        <v>18</v>
      </c>
      <c r="J3693" s="42">
        <f>IF(VENTAS[[#This Row],[Nombre del Gestor]]&gt;1,VENTAS[[#This Row],[Precio Venta]]*10%,0)</f>
        <v>1.8</v>
      </c>
      <c r="K3693" s="42">
        <f>IFERROR(VLOOKUP(VENTAS[[#This Row],[Código del producto Vendido]],STOCK[],13,FALSE),VENTAS[[#This Row],[Precio Venta]]*0.6)-VENTAS[[#This Row],[Comisión Unitaria 10%]]</f>
        <v>9</v>
      </c>
      <c r="L3693" s="42">
        <f>VENTAS[[#This Row],[Cantidad]]*(VENTAS[[#This Row],[Precio Venta]]-VENTAS[[#This Row],[Costo Unitario SIN Comision]]-VENTAS[[#This Row],[Comisión Unitaria 10%]]-0.01*VENTAS[[#This Row],[Precio Venta]])</f>
        <v>7.02</v>
      </c>
      <c r="M3693" s="46" t="s">
        <v>29526</v>
      </c>
      <c r="N3693" s="47" t="s">
        <v>29832</v>
      </c>
    </row>
    <row r="3694" ht="17" customHeight="1" spans="1:14">
      <c r="A3694" s="38">
        <v>45921.6823842593</v>
      </c>
      <c r="B3694" s="39" t="s">
        <v>29526</v>
      </c>
      <c r="C3694" s="39" t="s">
        <v>29526</v>
      </c>
      <c r="D3694" s="39" t="s">
        <v>25960</v>
      </c>
      <c r="E3694" s="39" t="s">
        <v>29833</v>
      </c>
      <c r="F3694" s="41" t="s">
        <v>21020</v>
      </c>
      <c r="G3694" s="39">
        <v>1</v>
      </c>
      <c r="H3694" s="42">
        <v>25</v>
      </c>
      <c r="I3694" s="44">
        <f>VENTAS[[#This Row],[Cantidad]]*VENTAS[[#This Row],[Precio Venta]]</f>
        <v>25</v>
      </c>
      <c r="J3694" s="42">
        <f>IF(VENTAS[[#This Row],[Nombre del Gestor]]&gt;1,VENTAS[[#This Row],[Precio Venta]]*10%,0)</f>
        <v>2.5</v>
      </c>
      <c r="K3694" s="42">
        <f>IFERROR(VLOOKUP(VENTAS[[#This Row],[Código del producto Vendido]],STOCK[],13,FALSE),VENTAS[[#This Row],[Precio Venta]]*0.6)-VENTAS[[#This Row],[Comisión Unitaria 10%]]</f>
        <v>12.5</v>
      </c>
      <c r="L3694" s="42">
        <f>VENTAS[[#This Row],[Cantidad]]*(VENTAS[[#This Row],[Precio Venta]]-VENTAS[[#This Row],[Costo Unitario SIN Comision]]-VENTAS[[#This Row],[Comisión Unitaria 10%]]-0.01*VENTAS[[#This Row],[Precio Venta]])</f>
        <v>9.75</v>
      </c>
      <c r="M3694" s="46" t="s">
        <v>29526</v>
      </c>
      <c r="N3694" s="47" t="s">
        <v>29834</v>
      </c>
    </row>
    <row r="3695" ht="34" customHeight="1" spans="1:14">
      <c r="A3695" s="38">
        <v>45921.6823842593</v>
      </c>
      <c r="B3695" s="39" t="s">
        <v>29526</v>
      </c>
      <c r="C3695" s="39" t="s">
        <v>29526</v>
      </c>
      <c r="D3695" s="39" t="s">
        <v>25960</v>
      </c>
      <c r="E3695" s="39" t="s">
        <v>29835</v>
      </c>
      <c r="F3695" s="41" t="s">
        <v>29826</v>
      </c>
      <c r="G3695" s="39">
        <v>1</v>
      </c>
      <c r="H3695" s="42">
        <v>20</v>
      </c>
      <c r="I3695" s="44">
        <f>VENTAS[[#This Row],[Cantidad]]*VENTAS[[#This Row],[Precio Venta]]</f>
        <v>20</v>
      </c>
      <c r="J3695" s="42">
        <f>IF(VENTAS[[#This Row],[Nombre del Gestor]]&gt;1,VENTAS[[#This Row],[Precio Venta]]*10%,0)</f>
        <v>2</v>
      </c>
      <c r="K3695" s="42">
        <f>IFERROR(VLOOKUP(VENTAS[[#This Row],[Código del producto Vendido]],STOCK[],13,FALSE),VENTAS[[#This Row],[Precio Venta]]*0.6)-VENTAS[[#This Row],[Comisión Unitaria 10%]]</f>
        <v>12</v>
      </c>
      <c r="L3695" s="42">
        <f>VENTAS[[#This Row],[Cantidad]]*(VENTAS[[#This Row],[Precio Venta]]-VENTAS[[#This Row],[Costo Unitario SIN Comision]]-VENTAS[[#This Row],[Comisión Unitaria 10%]]-0.01*VENTAS[[#This Row],[Precio Venta]])</f>
        <v>5.8</v>
      </c>
      <c r="M3695" s="46" t="s">
        <v>29526</v>
      </c>
      <c r="N3695" s="47" t="s">
        <v>29836</v>
      </c>
    </row>
    <row r="3696" ht="17" customHeight="1" spans="1:14">
      <c r="A3696" s="38">
        <v>45921.6823842593</v>
      </c>
      <c r="B3696" s="39" t="s">
        <v>29526</v>
      </c>
      <c r="C3696" s="39" t="s">
        <v>29526</v>
      </c>
      <c r="D3696" s="39" t="s">
        <v>25960</v>
      </c>
      <c r="E3696" s="39" t="s">
        <v>21193</v>
      </c>
      <c r="F3696" s="41" t="s">
        <v>21194</v>
      </c>
      <c r="G3696" s="39">
        <v>1</v>
      </c>
      <c r="H3696" s="42">
        <v>20</v>
      </c>
      <c r="I3696" s="44">
        <f>VENTAS[[#This Row],[Cantidad]]*VENTAS[[#This Row],[Precio Venta]]</f>
        <v>20</v>
      </c>
      <c r="J3696" s="42">
        <f>IF(VENTAS[[#This Row],[Nombre del Gestor]]&gt;1,VENTAS[[#This Row],[Precio Venta]]*10%,0)</f>
        <v>2</v>
      </c>
      <c r="K3696" s="42">
        <f>IFERROR(VLOOKUP(VENTAS[[#This Row],[Código del producto Vendido]],STOCK[],13,FALSE),VENTAS[[#This Row],[Precio Venta]]*0.6)-VENTAS[[#This Row],[Comisión Unitaria 10%]]</f>
        <v>12</v>
      </c>
      <c r="L3696" s="42">
        <f>VENTAS[[#This Row],[Cantidad]]*(VENTAS[[#This Row],[Precio Venta]]-VENTAS[[#This Row],[Costo Unitario SIN Comision]]-VENTAS[[#This Row],[Comisión Unitaria 10%]]-0.01*VENTAS[[#This Row],[Precio Venta]])</f>
        <v>5.8</v>
      </c>
      <c r="M3696" s="46" t="s">
        <v>29526</v>
      </c>
      <c r="N3696" s="47" t="s">
        <v>29837</v>
      </c>
    </row>
    <row r="3697" ht="34" customHeight="1" spans="1:14">
      <c r="A3697" s="38">
        <v>45921.7404513889</v>
      </c>
      <c r="B3697" s="39" t="s">
        <v>29526</v>
      </c>
      <c r="C3697" s="39" t="s">
        <v>29526</v>
      </c>
      <c r="D3697" s="39" t="s">
        <v>29526</v>
      </c>
      <c r="E3697" s="39" t="s">
        <v>21268</v>
      </c>
      <c r="F3697" s="41" t="s">
        <v>21267</v>
      </c>
      <c r="G3697" s="39">
        <v>1</v>
      </c>
      <c r="H3697" s="42">
        <v>25</v>
      </c>
      <c r="I3697" s="44">
        <f>VENTAS[[#This Row],[Cantidad]]*VENTAS[[#This Row],[Precio Venta]]</f>
        <v>25</v>
      </c>
      <c r="J3697" s="42">
        <f>IF(VENTAS[[#This Row],[Nombre del Gestor]]&gt;1,VENTAS[[#This Row],[Precio Venta]]*10%,0)</f>
        <v>2.5</v>
      </c>
      <c r="K3697" s="42">
        <f>IFERROR(VLOOKUP(VENTAS[[#This Row],[Código del producto Vendido]],STOCK[],13,FALSE),VENTAS[[#This Row],[Precio Venta]]*0.6)-VENTAS[[#This Row],[Comisión Unitaria 10%]]</f>
        <v>12</v>
      </c>
      <c r="L3697" s="42">
        <f>VENTAS[[#This Row],[Cantidad]]*(VENTAS[[#This Row],[Precio Venta]]-VENTAS[[#This Row],[Costo Unitario SIN Comision]]-VENTAS[[#This Row],[Comisión Unitaria 10%]]-0.01*VENTAS[[#This Row],[Precio Venta]])</f>
        <v>10.25</v>
      </c>
      <c r="M3697" s="46" t="s">
        <v>29526</v>
      </c>
      <c r="N3697" s="47" t="s">
        <v>29838</v>
      </c>
    </row>
    <row r="3698" ht="34" customHeight="1" spans="1:14">
      <c r="A3698" s="38">
        <v>45922.6493865741</v>
      </c>
      <c r="B3698" s="39" t="s">
        <v>29526</v>
      </c>
      <c r="C3698" s="39" t="s">
        <v>29526</v>
      </c>
      <c r="D3698" s="39" t="s">
        <v>29526</v>
      </c>
      <c r="E3698" s="39" t="s">
        <v>29839</v>
      </c>
      <c r="F3698" s="41" t="s">
        <v>29840</v>
      </c>
      <c r="G3698" s="39">
        <v>1</v>
      </c>
      <c r="H3698" s="42">
        <v>20</v>
      </c>
      <c r="I3698" s="44">
        <f>VENTAS[[#This Row],[Cantidad]]*VENTAS[[#This Row],[Precio Venta]]</f>
        <v>20</v>
      </c>
      <c r="J3698" s="42">
        <f>IF(VENTAS[[#This Row],[Nombre del Gestor]]&gt;1,VENTAS[[#This Row],[Precio Venta]]*10%,0)</f>
        <v>2</v>
      </c>
      <c r="K3698" s="42">
        <f>IFERROR(VLOOKUP(VENTAS[[#This Row],[Código del producto Vendido]],STOCK[],13,FALSE),VENTAS[[#This Row],[Precio Venta]]*0.6)-VENTAS[[#This Row],[Comisión Unitaria 10%]]</f>
        <v>10.8</v>
      </c>
      <c r="L3698" s="42">
        <f>VENTAS[[#This Row],[Cantidad]]*(VENTAS[[#This Row],[Precio Venta]]-VENTAS[[#This Row],[Costo Unitario SIN Comision]]-VENTAS[[#This Row],[Comisión Unitaria 10%]]-0.01*VENTAS[[#This Row],[Precio Venta]])</f>
        <v>7</v>
      </c>
      <c r="M3698" s="46" t="s">
        <v>29526</v>
      </c>
      <c r="N3698" s="47" t="s">
        <v>29841</v>
      </c>
    </row>
    <row r="3699" ht="17" customHeight="1" spans="1:14">
      <c r="A3699" s="38">
        <v>45922.7076967593</v>
      </c>
      <c r="B3699" s="39" t="s">
        <v>29526</v>
      </c>
      <c r="C3699" s="39" t="s">
        <v>29526</v>
      </c>
      <c r="D3699" s="39" t="s">
        <v>29526</v>
      </c>
      <c r="E3699" s="39" t="s">
        <v>29842</v>
      </c>
      <c r="F3699" s="41" t="s">
        <v>21200</v>
      </c>
      <c r="G3699" s="39">
        <v>1</v>
      </c>
      <c r="H3699" s="42">
        <v>20</v>
      </c>
      <c r="I3699" s="44">
        <f>VENTAS[[#This Row],[Cantidad]]*VENTAS[[#This Row],[Precio Venta]]</f>
        <v>20</v>
      </c>
      <c r="J3699" s="42">
        <f>IF(VENTAS[[#This Row],[Nombre del Gestor]]&gt;1,VENTAS[[#This Row],[Precio Venta]]*10%,0)</f>
        <v>2</v>
      </c>
      <c r="K3699" s="42">
        <f>IFERROR(VLOOKUP(VENTAS[[#This Row],[Código del producto Vendido]],STOCK[],13,FALSE),VENTAS[[#This Row],[Precio Venta]]*0.6)-VENTAS[[#This Row],[Comisión Unitaria 10%]]</f>
        <v>10</v>
      </c>
      <c r="L3699" s="42">
        <f>VENTAS[[#This Row],[Cantidad]]*(VENTAS[[#This Row],[Precio Venta]]-VENTAS[[#This Row],[Costo Unitario SIN Comision]]-VENTAS[[#This Row],[Comisión Unitaria 10%]]-0.01*VENTAS[[#This Row],[Precio Venta]])</f>
        <v>7.8</v>
      </c>
      <c r="M3699" s="46" t="s">
        <v>29526</v>
      </c>
      <c r="N3699" s="47" t="s">
        <v>29843</v>
      </c>
    </row>
    <row r="3700" ht="34" customHeight="1" spans="1:14">
      <c r="A3700" s="38">
        <v>45922.7076967593</v>
      </c>
      <c r="B3700" s="39" t="s">
        <v>29526</v>
      </c>
      <c r="C3700" s="39" t="s">
        <v>29526</v>
      </c>
      <c r="D3700" s="39" t="s">
        <v>29526</v>
      </c>
      <c r="E3700" s="39" t="s">
        <v>21620</v>
      </c>
      <c r="F3700" s="41" t="s">
        <v>21621</v>
      </c>
      <c r="G3700" s="39">
        <v>1</v>
      </c>
      <c r="H3700" s="42">
        <v>50</v>
      </c>
      <c r="I3700" s="44">
        <f>VENTAS[[#This Row],[Cantidad]]*VENTAS[[#This Row],[Precio Venta]]</f>
        <v>50</v>
      </c>
      <c r="J3700" s="42">
        <f>IF(VENTAS[[#This Row],[Nombre del Gestor]]&gt;1,VENTAS[[#This Row],[Precio Venta]]*10%,0)</f>
        <v>5</v>
      </c>
      <c r="K3700" s="42">
        <f>IFERROR(VLOOKUP(VENTAS[[#This Row],[Código del producto Vendido]],STOCK[],13,FALSE),VENTAS[[#This Row],[Precio Venta]]*0.6)-VENTAS[[#This Row],[Comisión Unitaria 10%]]</f>
        <v>35</v>
      </c>
      <c r="L3700" s="42">
        <f>VENTAS[[#This Row],[Cantidad]]*(VENTAS[[#This Row],[Precio Venta]]-VENTAS[[#This Row],[Costo Unitario SIN Comision]]-VENTAS[[#This Row],[Comisión Unitaria 10%]]-0.01*VENTAS[[#This Row],[Precio Venta]])</f>
        <v>9.5</v>
      </c>
      <c r="M3700" s="46" t="s">
        <v>29526</v>
      </c>
      <c r="N3700" s="47" t="s">
        <v>29844</v>
      </c>
    </row>
    <row r="3701" ht="17" customHeight="1" spans="1:14">
      <c r="A3701" s="38">
        <v>45922.7076967593</v>
      </c>
      <c r="B3701" s="39" t="s">
        <v>29526</v>
      </c>
      <c r="C3701" s="39" t="s">
        <v>29526</v>
      </c>
      <c r="D3701" s="39" t="s">
        <v>29526</v>
      </c>
      <c r="E3701" s="39" t="s">
        <v>29833</v>
      </c>
      <c r="F3701" s="41" t="s">
        <v>21020</v>
      </c>
      <c r="G3701" s="39">
        <v>1</v>
      </c>
      <c r="H3701" s="42">
        <v>25</v>
      </c>
      <c r="I3701" s="44">
        <f>VENTAS[[#This Row],[Cantidad]]*VENTAS[[#This Row],[Precio Venta]]</f>
        <v>25</v>
      </c>
      <c r="J3701" s="42">
        <f>IF(VENTAS[[#This Row],[Nombre del Gestor]]&gt;1,VENTAS[[#This Row],[Precio Venta]]*10%,0)</f>
        <v>2.5</v>
      </c>
      <c r="K3701" s="42">
        <f>IFERROR(VLOOKUP(VENTAS[[#This Row],[Código del producto Vendido]],STOCK[],13,FALSE),VENTAS[[#This Row],[Precio Venta]]*0.6)-VENTAS[[#This Row],[Comisión Unitaria 10%]]</f>
        <v>12.5</v>
      </c>
      <c r="L3701" s="42">
        <f>VENTAS[[#This Row],[Cantidad]]*(VENTAS[[#This Row],[Precio Venta]]-VENTAS[[#This Row],[Costo Unitario SIN Comision]]-VENTAS[[#This Row],[Comisión Unitaria 10%]]-0.01*VENTAS[[#This Row],[Precio Venta]])</f>
        <v>9.75</v>
      </c>
      <c r="M3701" s="46" t="s">
        <v>29526</v>
      </c>
      <c r="N3701" s="47" t="s">
        <v>29845</v>
      </c>
    </row>
    <row r="3702" ht="34" customHeight="1" spans="1:14">
      <c r="A3702" s="38">
        <v>45922.7076967593</v>
      </c>
      <c r="B3702" s="39" t="s">
        <v>29526</v>
      </c>
      <c r="C3702" s="39" t="s">
        <v>29526</v>
      </c>
      <c r="D3702" s="39" t="s">
        <v>29526</v>
      </c>
      <c r="E3702" s="39" t="s">
        <v>29846</v>
      </c>
      <c r="F3702" s="41" t="s">
        <v>17258</v>
      </c>
      <c r="G3702" s="39">
        <v>1</v>
      </c>
      <c r="H3702" s="42">
        <v>30</v>
      </c>
      <c r="I3702" s="44">
        <f>VENTAS[[#This Row],[Cantidad]]*VENTAS[[#This Row],[Precio Venta]]</f>
        <v>30</v>
      </c>
      <c r="J3702" s="42">
        <f>IF(VENTAS[[#This Row],[Nombre del Gestor]]&gt;1,VENTAS[[#This Row],[Precio Venta]]*10%,0)</f>
        <v>3</v>
      </c>
      <c r="K3702" s="42">
        <f>IFERROR(VLOOKUP(VENTAS[[#This Row],[Código del producto Vendido]],STOCK[],13,FALSE),VENTAS[[#This Row],[Precio Venta]]*0.6)-VENTAS[[#This Row],[Comisión Unitaria 10%]]</f>
        <v>15</v>
      </c>
      <c r="L3702" s="42">
        <f>VENTAS[[#This Row],[Cantidad]]*(VENTAS[[#This Row],[Precio Venta]]-VENTAS[[#This Row],[Costo Unitario SIN Comision]]-VENTAS[[#This Row],[Comisión Unitaria 10%]]-0.01*VENTAS[[#This Row],[Precio Venta]])</f>
        <v>11.7</v>
      </c>
      <c r="M3702" s="46" t="s">
        <v>29526</v>
      </c>
      <c r="N3702" s="47" t="s">
        <v>29847</v>
      </c>
    </row>
    <row r="3703" ht="34" customHeight="1" spans="1:14">
      <c r="A3703" s="38">
        <v>45923.5066898148</v>
      </c>
      <c r="B3703" s="39" t="s">
        <v>29526</v>
      </c>
      <c r="C3703" s="39" t="s">
        <v>29526</v>
      </c>
      <c r="D3703" s="39" t="s">
        <v>29526</v>
      </c>
      <c r="E3703" s="39" t="s">
        <v>21407</v>
      </c>
      <c r="F3703" s="41" t="s">
        <v>21408</v>
      </c>
      <c r="G3703" s="39">
        <v>1</v>
      </c>
      <c r="H3703" s="42">
        <v>35</v>
      </c>
      <c r="I3703" s="44">
        <f>VENTAS[[#This Row],[Cantidad]]*VENTAS[[#This Row],[Precio Venta]]</f>
        <v>35</v>
      </c>
      <c r="J3703" s="42">
        <f>IF(VENTAS[[#This Row],[Nombre del Gestor]]&gt;1,VENTAS[[#This Row],[Precio Venta]]*10%,0)</f>
        <v>3.5</v>
      </c>
      <c r="K3703" s="42">
        <f>IFERROR(VLOOKUP(VENTAS[[#This Row],[Código del producto Vendido]],STOCK[],13,FALSE),VENTAS[[#This Row],[Precio Venta]]*0.6)-VENTAS[[#This Row],[Comisión Unitaria 10%]]</f>
        <v>13.99</v>
      </c>
      <c r="L3703" s="42">
        <f>VENTAS[[#This Row],[Cantidad]]*(VENTAS[[#This Row],[Precio Venta]]-VENTAS[[#This Row],[Costo Unitario SIN Comision]]-VENTAS[[#This Row],[Comisión Unitaria 10%]]-0.01*VENTAS[[#This Row],[Precio Venta]])</f>
        <v>17.16</v>
      </c>
      <c r="M3703" s="46" t="s">
        <v>29526</v>
      </c>
      <c r="N3703" s="47" t="s">
        <v>29848</v>
      </c>
    </row>
    <row r="3704" ht="17" customHeight="1" spans="1:14">
      <c r="A3704" s="38">
        <v>45923.6204282407</v>
      </c>
      <c r="B3704" s="39" t="s">
        <v>29526</v>
      </c>
      <c r="C3704" s="39" t="s">
        <v>29526</v>
      </c>
      <c r="D3704" s="39" t="s">
        <v>29526</v>
      </c>
      <c r="E3704" s="39" t="s">
        <v>21625</v>
      </c>
      <c r="F3704" s="41" t="s">
        <v>21626</v>
      </c>
      <c r="G3704" s="39">
        <v>1</v>
      </c>
      <c r="H3704" s="42">
        <v>20</v>
      </c>
      <c r="I3704" s="44">
        <f>VENTAS[[#This Row],[Cantidad]]*VENTAS[[#This Row],[Precio Venta]]</f>
        <v>20</v>
      </c>
      <c r="J3704" s="42">
        <f>IF(VENTAS[[#This Row],[Nombre del Gestor]]&gt;1,VENTAS[[#This Row],[Precio Venta]]*10%,0)</f>
        <v>2</v>
      </c>
      <c r="K3704" s="42">
        <f>IFERROR(VLOOKUP(VENTAS[[#This Row],[Código del producto Vendido]],STOCK[],13,FALSE),VENTAS[[#This Row],[Precio Venta]]*0.6)-VENTAS[[#This Row],[Comisión Unitaria 10%]]</f>
        <v>15</v>
      </c>
      <c r="L3704" s="42">
        <f>VENTAS[[#This Row],[Cantidad]]*(VENTAS[[#This Row],[Precio Venta]]-VENTAS[[#This Row],[Costo Unitario SIN Comision]]-VENTAS[[#This Row],[Comisión Unitaria 10%]]-0.01*VENTAS[[#This Row],[Precio Venta]])</f>
        <v>2.8</v>
      </c>
      <c r="M3704" s="46" t="s">
        <v>29526</v>
      </c>
      <c r="N3704" s="47" t="s">
        <v>29849</v>
      </c>
    </row>
    <row r="3705" ht="34" customHeight="1" spans="1:14">
      <c r="A3705" s="38">
        <v>45923.6204282407</v>
      </c>
      <c r="B3705" s="39" t="s">
        <v>29526</v>
      </c>
      <c r="C3705" s="39" t="s">
        <v>29526</v>
      </c>
      <c r="D3705" s="39" t="s">
        <v>29526</v>
      </c>
      <c r="E3705" s="39" t="s">
        <v>19657</v>
      </c>
      <c r="F3705" s="41" t="s">
        <v>21986</v>
      </c>
      <c r="G3705" s="39">
        <v>1</v>
      </c>
      <c r="H3705" s="42">
        <v>18</v>
      </c>
      <c r="I3705" s="44">
        <f>VENTAS[[#This Row],[Cantidad]]*VENTAS[[#This Row],[Precio Venta]]</f>
        <v>18</v>
      </c>
      <c r="J3705" s="42">
        <f>IF(VENTAS[[#This Row],[Nombre del Gestor]]&gt;1,VENTAS[[#This Row],[Precio Venta]]*10%,0)</f>
        <v>1.8</v>
      </c>
      <c r="K3705" s="42">
        <f>IFERROR(VLOOKUP(VENTAS[[#This Row],[Código del producto Vendido]],STOCK[],13,FALSE),VENTAS[[#This Row],[Precio Venta]]*0.6)-VENTAS[[#This Row],[Comisión Unitaria 10%]]</f>
        <v>6</v>
      </c>
      <c r="L3705" s="42">
        <f>VENTAS[[#This Row],[Cantidad]]*(VENTAS[[#This Row],[Precio Venta]]-VENTAS[[#This Row],[Costo Unitario SIN Comision]]-VENTAS[[#This Row],[Comisión Unitaria 10%]]-0.01*VENTAS[[#This Row],[Precio Venta]])</f>
        <v>10.02</v>
      </c>
      <c r="M3705" s="46" t="s">
        <v>29526</v>
      </c>
      <c r="N3705" s="47" t="s">
        <v>29850</v>
      </c>
    </row>
    <row r="3706" ht="17" customHeight="1" spans="1:14">
      <c r="A3706" s="38">
        <v>45923.6204282407</v>
      </c>
      <c r="B3706" s="39" t="s">
        <v>29526</v>
      </c>
      <c r="C3706" s="39" t="s">
        <v>29526</v>
      </c>
      <c r="D3706" s="39" t="s">
        <v>29526</v>
      </c>
      <c r="E3706" s="39" t="s">
        <v>21065</v>
      </c>
      <c r="F3706" s="41" t="s">
        <v>21066</v>
      </c>
      <c r="G3706" s="39">
        <v>1</v>
      </c>
      <c r="H3706" s="42">
        <v>18</v>
      </c>
      <c r="I3706" s="44">
        <f>VENTAS[[#This Row],[Cantidad]]*VENTAS[[#This Row],[Precio Venta]]</f>
        <v>18</v>
      </c>
      <c r="J3706" s="42">
        <f>IF(VENTAS[[#This Row],[Nombre del Gestor]]&gt;1,VENTAS[[#This Row],[Precio Venta]]*10%,0)</f>
        <v>1.8</v>
      </c>
      <c r="K3706" s="42">
        <f>IFERROR(VLOOKUP(VENTAS[[#This Row],[Código del producto Vendido]],STOCK[],13,FALSE),VENTAS[[#This Row],[Precio Venta]]*0.6)-VENTAS[[#This Row],[Comisión Unitaria 10%]]</f>
        <v>12</v>
      </c>
      <c r="L3706" s="42">
        <f>VENTAS[[#This Row],[Cantidad]]*(VENTAS[[#This Row],[Precio Venta]]-VENTAS[[#This Row],[Costo Unitario SIN Comision]]-VENTAS[[#This Row],[Comisión Unitaria 10%]]-0.01*VENTAS[[#This Row],[Precio Venta]])</f>
        <v>4.02</v>
      </c>
      <c r="M3706" s="46" t="s">
        <v>29526</v>
      </c>
      <c r="N3706" s="47" t="s">
        <v>29851</v>
      </c>
    </row>
    <row r="3707" ht="34" customHeight="1" spans="1:14">
      <c r="A3707" s="38">
        <v>45923.6204282407</v>
      </c>
      <c r="B3707" s="39" t="s">
        <v>29526</v>
      </c>
      <c r="C3707" s="39" t="s">
        <v>29526</v>
      </c>
      <c r="D3707" s="39" t="s">
        <v>29526</v>
      </c>
      <c r="E3707" s="39" t="s">
        <v>20857</v>
      </c>
      <c r="F3707" s="41" t="s">
        <v>20855</v>
      </c>
      <c r="G3707" s="39">
        <v>1</v>
      </c>
      <c r="H3707" s="42">
        <v>22</v>
      </c>
      <c r="I3707" s="44">
        <f>VENTAS[[#This Row],[Cantidad]]*VENTAS[[#This Row],[Precio Venta]]</f>
        <v>22</v>
      </c>
      <c r="J3707" s="42">
        <f>IF(VENTAS[[#This Row],[Nombre del Gestor]]&gt;1,VENTAS[[#This Row],[Precio Venta]]*10%,0)</f>
        <v>2.2</v>
      </c>
      <c r="K3707" s="42">
        <f>IFERROR(VLOOKUP(VENTAS[[#This Row],[Código del producto Vendido]],STOCK[],13,FALSE),VENTAS[[#This Row],[Precio Venta]]*0.6)-VENTAS[[#This Row],[Comisión Unitaria 10%]]</f>
        <v>11.99</v>
      </c>
      <c r="L3707" s="42">
        <f>VENTAS[[#This Row],[Cantidad]]*(VENTAS[[#This Row],[Precio Venta]]-VENTAS[[#This Row],[Costo Unitario SIN Comision]]-VENTAS[[#This Row],[Comisión Unitaria 10%]]-0.01*VENTAS[[#This Row],[Precio Venta]])</f>
        <v>7.59</v>
      </c>
      <c r="M3707" s="46" t="s">
        <v>29526</v>
      </c>
      <c r="N3707" s="47" t="s">
        <v>29852</v>
      </c>
    </row>
    <row r="3708" ht="34" customHeight="1" spans="1:14">
      <c r="A3708" s="38">
        <v>45923.6204282407</v>
      </c>
      <c r="B3708" s="39" t="s">
        <v>29526</v>
      </c>
      <c r="C3708" s="39" t="s">
        <v>29526</v>
      </c>
      <c r="D3708" s="39" t="s">
        <v>29526</v>
      </c>
      <c r="E3708" s="39" t="s">
        <v>19801</v>
      </c>
      <c r="F3708" s="41" t="s">
        <v>28770</v>
      </c>
      <c r="G3708" s="39">
        <v>1</v>
      </c>
      <c r="H3708" s="42">
        <v>18</v>
      </c>
      <c r="I3708" s="44">
        <f>VENTAS[[#This Row],[Cantidad]]*VENTAS[[#This Row],[Precio Venta]]</f>
        <v>18</v>
      </c>
      <c r="J3708" s="42">
        <f>IF(VENTAS[[#This Row],[Nombre del Gestor]]&gt;1,VENTAS[[#This Row],[Precio Venta]]*10%,0)</f>
        <v>1.8</v>
      </c>
      <c r="K3708" s="42">
        <f>IFERROR(VLOOKUP(VENTAS[[#This Row],[Código del producto Vendido]],STOCK[],13,FALSE),VENTAS[[#This Row],[Precio Venta]]*0.6)-VENTAS[[#This Row],[Comisión Unitaria 10%]]</f>
        <v>6</v>
      </c>
      <c r="L3708" s="42">
        <f>VENTAS[[#This Row],[Cantidad]]*(VENTAS[[#This Row],[Precio Venta]]-VENTAS[[#This Row],[Costo Unitario SIN Comision]]-VENTAS[[#This Row],[Comisión Unitaria 10%]]-0.01*VENTAS[[#This Row],[Precio Venta]])</f>
        <v>10.02</v>
      </c>
      <c r="M3708" s="46" t="s">
        <v>29526</v>
      </c>
      <c r="N3708" s="47" t="s">
        <v>29853</v>
      </c>
    </row>
    <row r="3709" ht="17" customHeight="1" spans="1:14">
      <c r="A3709" s="38">
        <v>45923.6204282407</v>
      </c>
      <c r="B3709" s="39" t="s">
        <v>29526</v>
      </c>
      <c r="C3709" s="39" t="s">
        <v>29526</v>
      </c>
      <c r="D3709" s="39" t="s">
        <v>29526</v>
      </c>
      <c r="E3709" s="39" t="s">
        <v>29854</v>
      </c>
      <c r="F3709" s="41" t="s">
        <v>17479</v>
      </c>
      <c r="G3709" s="39">
        <v>1</v>
      </c>
      <c r="H3709" s="42">
        <v>25</v>
      </c>
      <c r="I3709" s="44">
        <f>VENTAS[[#This Row],[Cantidad]]*VENTAS[[#This Row],[Precio Venta]]</f>
        <v>25</v>
      </c>
      <c r="J3709" s="42">
        <f>IF(VENTAS[[#This Row],[Nombre del Gestor]]&gt;1,VENTAS[[#This Row],[Precio Venta]]*10%,0)</f>
        <v>2.5</v>
      </c>
      <c r="K3709" s="42">
        <f>IFERROR(VLOOKUP(VENTAS[[#This Row],[Código del producto Vendido]],STOCK[],13,FALSE),VENTAS[[#This Row],[Precio Venta]]*0.6)-VENTAS[[#This Row],[Comisión Unitaria 10%]]</f>
        <v>12.5</v>
      </c>
      <c r="L3709" s="42">
        <f>VENTAS[[#This Row],[Cantidad]]*(VENTAS[[#This Row],[Precio Venta]]-VENTAS[[#This Row],[Costo Unitario SIN Comision]]-VENTAS[[#This Row],[Comisión Unitaria 10%]]-0.01*VENTAS[[#This Row],[Precio Venta]])</f>
        <v>9.75</v>
      </c>
      <c r="M3709" s="46" t="s">
        <v>29526</v>
      </c>
      <c r="N3709" s="47" t="s">
        <v>29855</v>
      </c>
    </row>
    <row r="3710" ht="34" customHeight="1" spans="1:14">
      <c r="A3710" s="38">
        <v>45924.5463194445</v>
      </c>
      <c r="B3710" s="39" t="s">
        <v>29526</v>
      </c>
      <c r="C3710" s="39" t="s">
        <v>29526</v>
      </c>
      <c r="D3710" s="39" t="s">
        <v>29526</v>
      </c>
      <c r="E3710" s="39" t="s">
        <v>29856</v>
      </c>
      <c r="F3710" s="41" t="s">
        <v>29594</v>
      </c>
      <c r="G3710" s="39">
        <v>1</v>
      </c>
      <c r="H3710" s="42">
        <v>12</v>
      </c>
      <c r="I3710" s="44">
        <f>VENTAS[[#This Row],[Cantidad]]*VENTAS[[#This Row],[Precio Venta]]</f>
        <v>12</v>
      </c>
      <c r="J3710" s="42">
        <f>IF(VENTAS[[#This Row],[Nombre del Gestor]]&gt;1,VENTAS[[#This Row],[Precio Venta]]*10%,0)</f>
        <v>1.2</v>
      </c>
      <c r="K3710" s="42">
        <f>IFERROR(VLOOKUP(VENTAS[[#This Row],[Código del producto Vendido]],STOCK[],13,FALSE),VENTAS[[#This Row],[Precio Venta]]*0.6)-VENTAS[[#This Row],[Comisión Unitaria 10%]]</f>
        <v>6</v>
      </c>
      <c r="L3710" s="42">
        <f>VENTAS[[#This Row],[Cantidad]]*(VENTAS[[#This Row],[Precio Venta]]-VENTAS[[#This Row],[Costo Unitario SIN Comision]]-VENTAS[[#This Row],[Comisión Unitaria 10%]]-0.01*VENTAS[[#This Row],[Precio Venta]])</f>
        <v>4.68</v>
      </c>
      <c r="M3710" s="46" t="s">
        <v>29526</v>
      </c>
      <c r="N3710" s="47" t="s">
        <v>29857</v>
      </c>
    </row>
    <row r="3711" ht="17" customHeight="1" spans="1:14">
      <c r="A3711" s="38">
        <v>45924.5463194445</v>
      </c>
      <c r="B3711" s="39" t="s">
        <v>29526</v>
      </c>
      <c r="C3711" s="39" t="s">
        <v>29526</v>
      </c>
      <c r="D3711" s="39" t="s">
        <v>29526</v>
      </c>
      <c r="E3711" s="39" t="s">
        <v>16524</v>
      </c>
      <c r="F3711" s="41" t="s">
        <v>20703</v>
      </c>
      <c r="G3711" s="39">
        <v>1</v>
      </c>
      <c r="H3711" s="42">
        <v>12</v>
      </c>
      <c r="I3711" s="44">
        <f>VENTAS[[#This Row],[Cantidad]]*VENTAS[[#This Row],[Precio Venta]]</f>
        <v>12</v>
      </c>
      <c r="J3711" s="42">
        <f>IF(VENTAS[[#This Row],[Nombre del Gestor]]&gt;1,VENTAS[[#This Row],[Precio Venta]]*10%,0)</f>
        <v>1.2</v>
      </c>
      <c r="K3711" s="42">
        <f>IFERROR(VLOOKUP(VENTAS[[#This Row],[Código del producto Vendido]],STOCK[],13,FALSE),VENTAS[[#This Row],[Precio Venta]]*0.6)-VENTAS[[#This Row],[Comisión Unitaria 10%]]</f>
        <v>9</v>
      </c>
      <c r="L3711" s="42">
        <f>VENTAS[[#This Row],[Cantidad]]*(VENTAS[[#This Row],[Precio Venta]]-VENTAS[[#This Row],[Costo Unitario SIN Comision]]-VENTAS[[#This Row],[Comisión Unitaria 10%]]-0.01*VENTAS[[#This Row],[Precio Venta]])</f>
        <v>1.68</v>
      </c>
      <c r="M3711" s="46" t="s">
        <v>29526</v>
      </c>
      <c r="N3711" s="47" t="s">
        <v>29858</v>
      </c>
    </row>
    <row r="3712" ht="34" customHeight="1" spans="1:14">
      <c r="A3712" s="38">
        <v>45924.5463194445</v>
      </c>
      <c r="B3712" s="39" t="s">
        <v>29526</v>
      </c>
      <c r="C3712" s="39" t="s">
        <v>29526</v>
      </c>
      <c r="D3712" s="39" t="s">
        <v>29526</v>
      </c>
      <c r="E3712" s="39" t="s">
        <v>21579</v>
      </c>
      <c r="F3712" s="41" t="s">
        <v>21577</v>
      </c>
      <c r="G3712" s="39">
        <v>1</v>
      </c>
      <c r="H3712" s="42">
        <v>40</v>
      </c>
      <c r="I3712" s="44">
        <f>VENTAS[[#This Row],[Cantidad]]*VENTAS[[#This Row],[Precio Venta]]</f>
        <v>40</v>
      </c>
      <c r="J3712" s="42">
        <f>IF(VENTAS[[#This Row],[Nombre del Gestor]]&gt;1,VENTAS[[#This Row],[Precio Venta]]*10%,0)</f>
        <v>4</v>
      </c>
      <c r="K3712" s="42">
        <f>IFERROR(VLOOKUP(VENTAS[[#This Row],[Código del producto Vendido]],STOCK[],13,FALSE),VENTAS[[#This Row],[Precio Venta]]*0.6)-VENTAS[[#This Row],[Comisión Unitaria 10%]]</f>
        <v>30</v>
      </c>
      <c r="L3712" s="42">
        <f>VENTAS[[#This Row],[Cantidad]]*(VENTAS[[#This Row],[Precio Venta]]-VENTAS[[#This Row],[Costo Unitario SIN Comision]]-VENTAS[[#This Row],[Comisión Unitaria 10%]]-0.01*VENTAS[[#This Row],[Precio Venta]])</f>
        <v>5.6</v>
      </c>
      <c r="M3712" s="46" t="s">
        <v>29526</v>
      </c>
      <c r="N3712" s="47" t="s">
        <v>29859</v>
      </c>
    </row>
    <row r="3713" ht="34" customHeight="1" spans="1:14">
      <c r="A3713" s="38">
        <v>45924.5463194445</v>
      </c>
      <c r="B3713" s="39" t="s">
        <v>29526</v>
      </c>
      <c r="C3713" s="39" t="s">
        <v>29526</v>
      </c>
      <c r="D3713" s="39" t="s">
        <v>29526</v>
      </c>
      <c r="E3713" s="39" t="s">
        <v>21622</v>
      </c>
      <c r="F3713" s="41" t="s">
        <v>21624</v>
      </c>
      <c r="G3713" s="39">
        <v>1</v>
      </c>
      <c r="H3713" s="42">
        <v>20</v>
      </c>
      <c r="I3713" s="44">
        <f>VENTAS[[#This Row],[Cantidad]]*VENTAS[[#This Row],[Precio Venta]]</f>
        <v>20</v>
      </c>
      <c r="J3713" s="42">
        <f>IF(VENTAS[[#This Row],[Nombre del Gestor]]&gt;1,VENTAS[[#This Row],[Precio Venta]]*10%,0)</f>
        <v>2</v>
      </c>
      <c r="K3713" s="42">
        <f>IFERROR(VLOOKUP(VENTAS[[#This Row],[Código del producto Vendido]],STOCK[],13,FALSE),VENTAS[[#This Row],[Precio Venta]]*0.6)-VENTAS[[#This Row],[Comisión Unitaria 10%]]</f>
        <v>15</v>
      </c>
      <c r="L3713" s="42">
        <f>VENTAS[[#This Row],[Cantidad]]*(VENTAS[[#This Row],[Precio Venta]]-VENTAS[[#This Row],[Costo Unitario SIN Comision]]-VENTAS[[#This Row],[Comisión Unitaria 10%]]-0.01*VENTAS[[#This Row],[Precio Venta]])</f>
        <v>2.8</v>
      </c>
      <c r="M3713" s="46" t="s">
        <v>29526</v>
      </c>
      <c r="N3713" s="47" t="s">
        <v>29860</v>
      </c>
    </row>
    <row r="3714" ht="17" customHeight="1" spans="1:14">
      <c r="A3714" s="38">
        <v>45924.5463194445</v>
      </c>
      <c r="B3714" s="39" t="s">
        <v>29526</v>
      </c>
      <c r="C3714" s="39" t="s">
        <v>29526</v>
      </c>
      <c r="D3714" s="39" t="s">
        <v>29526</v>
      </c>
      <c r="E3714" s="39" t="s">
        <v>21461</v>
      </c>
      <c r="F3714" s="41" t="s">
        <v>20872</v>
      </c>
      <c r="G3714" s="39">
        <v>1</v>
      </c>
      <c r="H3714" s="42">
        <v>25</v>
      </c>
      <c r="I3714" s="44">
        <f>VENTAS[[#This Row],[Cantidad]]*VENTAS[[#This Row],[Precio Venta]]</f>
        <v>25</v>
      </c>
      <c r="J3714" s="42">
        <f>IF(VENTAS[[#This Row],[Nombre del Gestor]]&gt;1,VENTAS[[#This Row],[Precio Venta]]*10%,0)</f>
        <v>2.5</v>
      </c>
      <c r="K3714" s="42">
        <f>IFERROR(VLOOKUP(VENTAS[[#This Row],[Código del producto Vendido]],STOCK[],13,FALSE),VENTAS[[#This Row],[Precio Venta]]*0.6)-VENTAS[[#This Row],[Comisión Unitaria 10%]]</f>
        <v>13.99</v>
      </c>
      <c r="L3714" s="42">
        <f>VENTAS[[#This Row],[Cantidad]]*(VENTAS[[#This Row],[Precio Venta]]-VENTAS[[#This Row],[Costo Unitario SIN Comision]]-VENTAS[[#This Row],[Comisión Unitaria 10%]]-0.01*VENTAS[[#This Row],[Precio Venta]])</f>
        <v>8.26</v>
      </c>
      <c r="M3714" s="46" t="s">
        <v>29526</v>
      </c>
      <c r="N3714" s="47" t="s">
        <v>29861</v>
      </c>
    </row>
    <row r="3715" ht="34" customHeight="1" spans="1:14">
      <c r="A3715" s="38">
        <v>45924.5463194445</v>
      </c>
      <c r="B3715" s="39" t="s">
        <v>29526</v>
      </c>
      <c r="C3715" s="39" t="s">
        <v>29526</v>
      </c>
      <c r="D3715" s="39" t="s">
        <v>29526</v>
      </c>
      <c r="E3715" s="39" t="s">
        <v>29862</v>
      </c>
      <c r="F3715" s="41" t="s">
        <v>16578</v>
      </c>
      <c r="G3715" s="39">
        <v>1</v>
      </c>
      <c r="H3715" s="42">
        <v>22</v>
      </c>
      <c r="I3715" s="44">
        <f>VENTAS[[#This Row],[Cantidad]]*VENTAS[[#This Row],[Precio Venta]]</f>
        <v>22</v>
      </c>
      <c r="J3715" s="42">
        <f>IF(VENTAS[[#This Row],[Nombre del Gestor]]&gt;1,VENTAS[[#This Row],[Precio Venta]]*10%,0)</f>
        <v>2.2</v>
      </c>
      <c r="K3715" s="42">
        <f>IFERROR(VLOOKUP(VENTAS[[#This Row],[Código del producto Vendido]],STOCK[],13,FALSE),VENTAS[[#This Row],[Precio Venta]]*0.6)-VENTAS[[#This Row],[Comisión Unitaria 10%]]</f>
        <v>13.3529411764706</v>
      </c>
      <c r="L3715" s="42">
        <f>VENTAS[[#This Row],[Cantidad]]*(VENTAS[[#This Row],[Precio Venta]]-VENTAS[[#This Row],[Costo Unitario SIN Comision]]-VENTAS[[#This Row],[Comisión Unitaria 10%]]-0.01*VENTAS[[#This Row],[Precio Venta]])</f>
        <v>6.22705882352941</v>
      </c>
      <c r="M3715" s="46" t="s">
        <v>29526</v>
      </c>
      <c r="N3715" s="47" t="s">
        <v>29863</v>
      </c>
    </row>
    <row r="3716" ht="17" customHeight="1" spans="1:14">
      <c r="A3716" s="38">
        <v>45924.5463194445</v>
      </c>
      <c r="B3716" s="39" t="s">
        <v>29526</v>
      </c>
      <c r="C3716" s="39" t="s">
        <v>29526</v>
      </c>
      <c r="D3716" s="39" t="s">
        <v>29526</v>
      </c>
      <c r="E3716" s="39" t="s">
        <v>29864</v>
      </c>
      <c r="F3716" s="41" t="s">
        <v>29865</v>
      </c>
      <c r="G3716" s="39">
        <v>1</v>
      </c>
      <c r="H3716" s="42">
        <v>20</v>
      </c>
      <c r="I3716" s="44">
        <f>VENTAS[[#This Row],[Cantidad]]*VENTAS[[#This Row],[Precio Venta]]</f>
        <v>20</v>
      </c>
      <c r="J3716" s="42">
        <f>IF(VENTAS[[#This Row],[Nombre del Gestor]]&gt;1,VENTAS[[#This Row],[Precio Venta]]*10%,0)</f>
        <v>2</v>
      </c>
      <c r="K3716" s="42">
        <f>IFERROR(VLOOKUP(VENTAS[[#This Row],[Código del producto Vendido]],STOCK[],13,FALSE),VENTAS[[#This Row],[Precio Venta]]*0.6)-VENTAS[[#This Row],[Comisión Unitaria 10%]]</f>
        <v>10</v>
      </c>
      <c r="L3716" s="42">
        <f>VENTAS[[#This Row],[Cantidad]]*(VENTAS[[#This Row],[Precio Venta]]-VENTAS[[#This Row],[Costo Unitario SIN Comision]]-VENTAS[[#This Row],[Comisión Unitaria 10%]]-0.01*VENTAS[[#This Row],[Precio Venta]])</f>
        <v>7.8</v>
      </c>
      <c r="M3716" s="46" t="s">
        <v>29526</v>
      </c>
      <c r="N3716" s="47" t="s">
        <v>29866</v>
      </c>
    </row>
    <row r="3717" ht="34" customHeight="1" spans="1:14">
      <c r="A3717" s="38">
        <v>45924.5463194445</v>
      </c>
      <c r="B3717" s="39" t="s">
        <v>29526</v>
      </c>
      <c r="C3717" s="39" t="s">
        <v>29526</v>
      </c>
      <c r="D3717" s="39" t="s">
        <v>29526</v>
      </c>
      <c r="E3717" s="39" t="s">
        <v>16398</v>
      </c>
      <c r="F3717" s="41" t="s">
        <v>29867</v>
      </c>
      <c r="G3717" s="39">
        <v>1</v>
      </c>
      <c r="H3717" s="42">
        <v>35</v>
      </c>
      <c r="I3717" s="44">
        <f>VENTAS[[#This Row],[Cantidad]]*VENTAS[[#This Row],[Precio Venta]]</f>
        <v>35</v>
      </c>
      <c r="J3717" s="42">
        <f>IF(VENTAS[[#This Row],[Nombre del Gestor]]&gt;1,VENTAS[[#This Row],[Precio Venta]]*10%,0)</f>
        <v>3.5</v>
      </c>
      <c r="K3717" s="42">
        <f>IFERROR(VLOOKUP(VENTAS[[#This Row],[Código del producto Vendido]],STOCK[],13,FALSE),VENTAS[[#This Row],[Precio Venta]]*0.6)-VENTAS[[#This Row],[Comisión Unitaria 10%]]</f>
        <v>10.1488888888889</v>
      </c>
      <c r="L3717" s="42">
        <f>VENTAS[[#This Row],[Cantidad]]*(VENTAS[[#This Row],[Precio Venta]]-VENTAS[[#This Row],[Costo Unitario SIN Comision]]-VENTAS[[#This Row],[Comisión Unitaria 10%]]-0.01*VENTAS[[#This Row],[Precio Venta]])</f>
        <v>21.0011111111111</v>
      </c>
      <c r="M3717" s="46" t="s">
        <v>29526</v>
      </c>
      <c r="N3717" s="47" t="s">
        <v>29868</v>
      </c>
    </row>
    <row r="3718" ht="34" customHeight="1" spans="1:14">
      <c r="A3718" s="38">
        <v>45924.5463194445</v>
      </c>
      <c r="B3718" s="39" t="s">
        <v>29526</v>
      </c>
      <c r="C3718" s="39" t="s">
        <v>29526</v>
      </c>
      <c r="D3718" s="39" t="s">
        <v>29526</v>
      </c>
      <c r="E3718" s="39" t="s">
        <v>29869</v>
      </c>
      <c r="F3718" s="41" t="s">
        <v>29870</v>
      </c>
      <c r="G3718" s="39">
        <v>1</v>
      </c>
      <c r="H3718" s="42">
        <v>30</v>
      </c>
      <c r="I3718" s="44">
        <f>VENTAS[[#This Row],[Cantidad]]*VENTAS[[#This Row],[Precio Venta]]</f>
        <v>30</v>
      </c>
      <c r="J3718" s="42">
        <f>IF(VENTAS[[#This Row],[Nombre del Gestor]]&gt;1,VENTAS[[#This Row],[Precio Venta]]*10%,0)</f>
        <v>3</v>
      </c>
      <c r="K3718" s="42">
        <f>IFERROR(VLOOKUP(VENTAS[[#This Row],[Código del producto Vendido]],STOCK[],13,FALSE),VENTAS[[#This Row],[Precio Venta]]*0.6)-VENTAS[[#This Row],[Comisión Unitaria 10%]]</f>
        <v>15</v>
      </c>
      <c r="L3718" s="42">
        <f>VENTAS[[#This Row],[Cantidad]]*(VENTAS[[#This Row],[Precio Venta]]-VENTAS[[#This Row],[Costo Unitario SIN Comision]]-VENTAS[[#This Row],[Comisión Unitaria 10%]]-0.01*VENTAS[[#This Row],[Precio Venta]])</f>
        <v>11.7</v>
      </c>
      <c r="M3718" s="46" t="s">
        <v>29526</v>
      </c>
      <c r="N3718" s="47" t="s">
        <v>29871</v>
      </c>
    </row>
    <row r="3719" ht="17" customHeight="1" spans="1:14">
      <c r="A3719" s="38">
        <v>45924.5463194445</v>
      </c>
      <c r="B3719" s="39" t="s">
        <v>29526</v>
      </c>
      <c r="C3719" s="39" t="s">
        <v>29526</v>
      </c>
      <c r="D3719" s="39" t="s">
        <v>29526</v>
      </c>
      <c r="E3719" s="39" t="s">
        <v>29872</v>
      </c>
      <c r="F3719" s="41" t="s">
        <v>29873</v>
      </c>
      <c r="G3719" s="39">
        <v>1</v>
      </c>
      <c r="H3719" s="42">
        <v>25</v>
      </c>
      <c r="I3719" s="44">
        <f>VENTAS[[#This Row],[Cantidad]]*VENTAS[[#This Row],[Precio Venta]]</f>
        <v>25</v>
      </c>
      <c r="J3719" s="42">
        <f>IF(VENTAS[[#This Row],[Nombre del Gestor]]&gt;1,VENTAS[[#This Row],[Precio Venta]]*10%,0)</f>
        <v>2.5</v>
      </c>
      <c r="K3719" s="42">
        <f>IFERROR(VLOOKUP(VENTAS[[#This Row],[Código del producto Vendido]],STOCK[],13,FALSE),VENTAS[[#This Row],[Precio Venta]]*0.6)-VENTAS[[#This Row],[Comisión Unitaria 10%]]</f>
        <v>12.5</v>
      </c>
      <c r="L3719" s="42">
        <f>VENTAS[[#This Row],[Cantidad]]*(VENTAS[[#This Row],[Precio Venta]]-VENTAS[[#This Row],[Costo Unitario SIN Comision]]-VENTAS[[#This Row],[Comisión Unitaria 10%]]-0.01*VENTAS[[#This Row],[Precio Venta]])</f>
        <v>9.75</v>
      </c>
      <c r="M3719" s="46" t="s">
        <v>29526</v>
      </c>
      <c r="N3719" s="47" t="s">
        <v>29874</v>
      </c>
    </row>
    <row r="3720" ht="34" customHeight="1" spans="1:14">
      <c r="A3720" s="38">
        <v>45924.5463194445</v>
      </c>
      <c r="B3720" s="39" t="s">
        <v>29526</v>
      </c>
      <c r="C3720" s="39" t="s">
        <v>29526</v>
      </c>
      <c r="D3720" s="39" t="s">
        <v>29526</v>
      </c>
      <c r="E3720" s="39" t="s">
        <v>18356</v>
      </c>
      <c r="F3720" s="41" t="s">
        <v>29875</v>
      </c>
      <c r="G3720" s="39">
        <v>1</v>
      </c>
      <c r="H3720" s="42">
        <v>18</v>
      </c>
      <c r="I3720" s="44">
        <f>VENTAS[[#This Row],[Cantidad]]*VENTAS[[#This Row],[Precio Venta]]</f>
        <v>18</v>
      </c>
      <c r="J3720" s="42">
        <f>IF(VENTAS[[#This Row],[Nombre del Gestor]]&gt;1,VENTAS[[#This Row],[Precio Venta]]*10%,0)</f>
        <v>1.8</v>
      </c>
      <c r="K3720" s="42">
        <f>IFERROR(VLOOKUP(VENTAS[[#This Row],[Código del producto Vendido]],STOCK[],13,FALSE),VENTAS[[#This Row],[Precio Venta]]*0.6)-VENTAS[[#This Row],[Comisión Unitaria 10%]]</f>
        <v>12</v>
      </c>
      <c r="L3720" s="42">
        <f>VENTAS[[#This Row],[Cantidad]]*(VENTAS[[#This Row],[Precio Venta]]-VENTAS[[#This Row],[Costo Unitario SIN Comision]]-VENTAS[[#This Row],[Comisión Unitaria 10%]]-0.01*VENTAS[[#This Row],[Precio Venta]])</f>
        <v>4.02</v>
      </c>
      <c r="M3720" s="46" t="s">
        <v>29526</v>
      </c>
      <c r="N3720" s="47" t="s">
        <v>29876</v>
      </c>
    </row>
    <row r="3721" ht="17" customHeight="1" spans="1:14">
      <c r="A3721" s="38">
        <v>45924.5463194445</v>
      </c>
      <c r="B3721" s="39" t="s">
        <v>29526</v>
      </c>
      <c r="C3721" s="39" t="s">
        <v>29526</v>
      </c>
      <c r="D3721" s="39" t="s">
        <v>29526</v>
      </c>
      <c r="E3721" s="39" t="s">
        <v>20805</v>
      </c>
      <c r="F3721" s="41" t="s">
        <v>20806</v>
      </c>
      <c r="G3721" s="39">
        <v>1</v>
      </c>
      <c r="H3721" s="42">
        <v>40</v>
      </c>
      <c r="I3721" s="44">
        <f>VENTAS[[#This Row],[Cantidad]]*VENTAS[[#This Row],[Precio Venta]]</f>
        <v>40</v>
      </c>
      <c r="J3721" s="42">
        <f>IF(VENTAS[[#This Row],[Nombre del Gestor]]&gt;1,VENTAS[[#This Row],[Precio Venta]]*10%,0)</f>
        <v>4</v>
      </c>
      <c r="K3721" s="42">
        <f>IFERROR(VLOOKUP(VENTAS[[#This Row],[Código del producto Vendido]],STOCK[],13,FALSE),VENTAS[[#This Row],[Precio Venta]]*0.6)-VENTAS[[#This Row],[Comisión Unitaria 10%]]</f>
        <v>21.75</v>
      </c>
      <c r="L3721" s="42">
        <f>VENTAS[[#This Row],[Cantidad]]*(VENTAS[[#This Row],[Precio Venta]]-VENTAS[[#This Row],[Costo Unitario SIN Comision]]-VENTAS[[#This Row],[Comisión Unitaria 10%]]-0.01*VENTAS[[#This Row],[Precio Venta]])</f>
        <v>13.85</v>
      </c>
      <c r="M3721" s="46" t="s">
        <v>29526</v>
      </c>
      <c r="N3721" s="47" t="s">
        <v>29877</v>
      </c>
    </row>
    <row r="3722" ht="34" customHeight="1" spans="1:14">
      <c r="A3722" s="38">
        <v>45924.5463194445</v>
      </c>
      <c r="B3722" s="39" t="s">
        <v>29526</v>
      </c>
      <c r="C3722" s="39" t="s">
        <v>29526</v>
      </c>
      <c r="D3722" s="39" t="s">
        <v>29526</v>
      </c>
      <c r="E3722" s="39" t="s">
        <v>20973</v>
      </c>
      <c r="F3722" s="41" t="s">
        <v>28975</v>
      </c>
      <c r="G3722" s="39">
        <v>1</v>
      </c>
      <c r="H3722" s="42">
        <v>22</v>
      </c>
      <c r="I3722" s="44">
        <f>VENTAS[[#This Row],[Cantidad]]*VENTAS[[#This Row],[Precio Venta]]</f>
        <v>22</v>
      </c>
      <c r="J3722" s="42">
        <f>IF(VENTAS[[#This Row],[Nombre del Gestor]]&gt;1,VENTAS[[#This Row],[Precio Venta]]*10%,0)</f>
        <v>2.2</v>
      </c>
      <c r="K3722" s="42">
        <f>IFERROR(VLOOKUP(VENTAS[[#This Row],[Código del producto Vendido]],STOCK[],13,FALSE),VENTAS[[#This Row],[Precio Venta]]*0.6)-VENTAS[[#This Row],[Comisión Unitaria 10%]]</f>
        <v>14</v>
      </c>
      <c r="L3722" s="42">
        <f>VENTAS[[#This Row],[Cantidad]]*(VENTAS[[#This Row],[Precio Venta]]-VENTAS[[#This Row],[Costo Unitario SIN Comision]]-VENTAS[[#This Row],[Comisión Unitaria 10%]]-0.01*VENTAS[[#This Row],[Precio Venta]])</f>
        <v>5.58</v>
      </c>
      <c r="M3722" s="46" t="s">
        <v>29526</v>
      </c>
      <c r="N3722" s="47" t="s">
        <v>29878</v>
      </c>
    </row>
    <row r="3723" ht="34" customHeight="1" spans="1:14">
      <c r="A3723" s="38">
        <v>45924.5520717593</v>
      </c>
      <c r="B3723" s="39" t="s">
        <v>29526</v>
      </c>
      <c r="C3723" s="39" t="s">
        <v>29526</v>
      </c>
      <c r="D3723" s="39" t="s">
        <v>29526</v>
      </c>
      <c r="E3723" s="39" t="s">
        <v>29879</v>
      </c>
      <c r="F3723" s="41" t="s">
        <v>21278</v>
      </c>
      <c r="G3723" s="39">
        <v>1</v>
      </c>
      <c r="H3723" s="42">
        <v>25</v>
      </c>
      <c r="I3723" s="44">
        <f>VENTAS[[#This Row],[Cantidad]]*VENTAS[[#This Row],[Precio Venta]]</f>
        <v>25</v>
      </c>
      <c r="J3723" s="42">
        <f>IF(VENTAS[[#This Row],[Nombre del Gestor]]&gt;1,VENTAS[[#This Row],[Precio Venta]]*10%,0)</f>
        <v>2.5</v>
      </c>
      <c r="K3723" s="42">
        <f>IFERROR(VLOOKUP(VENTAS[[#This Row],[Código del producto Vendido]],STOCK[],13,FALSE),VENTAS[[#This Row],[Precio Venta]]*0.6)-VENTAS[[#This Row],[Comisión Unitaria 10%]]</f>
        <v>12.5</v>
      </c>
      <c r="L3723" s="42">
        <f>VENTAS[[#This Row],[Cantidad]]*(VENTAS[[#This Row],[Precio Venta]]-VENTAS[[#This Row],[Costo Unitario SIN Comision]]-VENTAS[[#This Row],[Comisión Unitaria 10%]]-0.01*VENTAS[[#This Row],[Precio Venta]])</f>
        <v>9.75</v>
      </c>
      <c r="M3723" s="46" t="s">
        <v>29526</v>
      </c>
      <c r="N3723" s="47" t="s">
        <v>29880</v>
      </c>
    </row>
    <row r="3724" ht="17" customHeight="1" spans="1:14">
      <c r="A3724" s="38">
        <v>45924.5540277778</v>
      </c>
      <c r="B3724" s="39" t="s">
        <v>29526</v>
      </c>
      <c r="C3724" s="39" t="s">
        <v>29526</v>
      </c>
      <c r="D3724" s="39" t="s">
        <v>29526</v>
      </c>
      <c r="E3724" s="39" t="s">
        <v>20922</v>
      </c>
      <c r="F3724" s="41" t="s">
        <v>20921</v>
      </c>
      <c r="G3724" s="39">
        <v>1</v>
      </c>
      <c r="H3724" s="42">
        <v>15</v>
      </c>
      <c r="I3724" s="44">
        <f>VENTAS[[#This Row],[Cantidad]]*VENTAS[[#This Row],[Precio Venta]]</f>
        <v>15</v>
      </c>
      <c r="J3724" s="42">
        <f>IF(VENTAS[[#This Row],[Nombre del Gestor]]&gt;1,VENTAS[[#This Row],[Precio Venta]]*10%,0)</f>
        <v>1.5</v>
      </c>
      <c r="K3724" s="42">
        <f>IFERROR(VLOOKUP(VENTAS[[#This Row],[Código del producto Vendido]],STOCK[],13,FALSE),VENTAS[[#This Row],[Precio Venta]]*0.6)-VENTAS[[#This Row],[Comisión Unitaria 10%]]</f>
        <v>8</v>
      </c>
      <c r="L3724" s="42">
        <f>VENTAS[[#This Row],[Cantidad]]*(VENTAS[[#This Row],[Precio Venta]]-VENTAS[[#This Row],[Costo Unitario SIN Comision]]-VENTAS[[#This Row],[Comisión Unitaria 10%]]-0.01*VENTAS[[#This Row],[Precio Venta]])</f>
        <v>5.35</v>
      </c>
      <c r="M3724" s="46" t="s">
        <v>29526</v>
      </c>
      <c r="N3724" s="47" t="s">
        <v>29881</v>
      </c>
    </row>
    <row r="3725" ht="34" customHeight="1" spans="1:14">
      <c r="A3725" s="38">
        <v>45924.6238657407</v>
      </c>
      <c r="B3725" s="39" t="s">
        <v>29526</v>
      </c>
      <c r="C3725" s="39" t="s">
        <v>29526</v>
      </c>
      <c r="D3725" s="39" t="s">
        <v>29526</v>
      </c>
      <c r="E3725" s="39" t="s">
        <v>21580</v>
      </c>
      <c r="F3725" s="41" t="s">
        <v>21581</v>
      </c>
      <c r="G3725" s="39">
        <v>1</v>
      </c>
      <c r="H3725" s="42">
        <v>40</v>
      </c>
      <c r="I3725" s="44">
        <f>VENTAS[[#This Row],[Cantidad]]*VENTAS[[#This Row],[Precio Venta]]</f>
        <v>40</v>
      </c>
      <c r="J3725" s="42">
        <f>IF(VENTAS[[#This Row],[Nombre del Gestor]]&gt;1,VENTAS[[#This Row],[Precio Venta]]*10%,0)</f>
        <v>4</v>
      </c>
      <c r="K3725" s="42">
        <f>IFERROR(VLOOKUP(VENTAS[[#This Row],[Código del producto Vendido]],STOCK[],13,FALSE),VENTAS[[#This Row],[Precio Venta]]*0.6)-VENTAS[[#This Row],[Comisión Unitaria 10%]]</f>
        <v>25</v>
      </c>
      <c r="L3725" s="42">
        <f>VENTAS[[#This Row],[Cantidad]]*(VENTAS[[#This Row],[Precio Venta]]-VENTAS[[#This Row],[Costo Unitario SIN Comision]]-VENTAS[[#This Row],[Comisión Unitaria 10%]]-0.01*VENTAS[[#This Row],[Precio Venta]])</f>
        <v>10.6</v>
      </c>
      <c r="M3725" s="46" t="s">
        <v>29526</v>
      </c>
      <c r="N3725" s="47" t="s">
        <v>29882</v>
      </c>
    </row>
    <row r="3726" ht="17" customHeight="1" spans="1:14">
      <c r="A3726" s="38">
        <v>45924.6238657407</v>
      </c>
      <c r="B3726" s="39" t="s">
        <v>29526</v>
      </c>
      <c r="C3726" s="39" t="s">
        <v>29526</v>
      </c>
      <c r="D3726" s="39" t="s">
        <v>29526</v>
      </c>
      <c r="E3726" s="39" t="s">
        <v>20845</v>
      </c>
      <c r="F3726" s="41" t="s">
        <v>29883</v>
      </c>
      <c r="G3726" s="39">
        <v>1</v>
      </c>
      <c r="H3726" s="42">
        <v>40</v>
      </c>
      <c r="I3726" s="44">
        <f>VENTAS[[#This Row],[Cantidad]]*VENTAS[[#This Row],[Precio Venta]]</f>
        <v>40</v>
      </c>
      <c r="J3726" s="42">
        <f>IF(VENTAS[[#This Row],[Nombre del Gestor]]&gt;1,VENTAS[[#This Row],[Precio Venta]]*10%,0)</f>
        <v>4</v>
      </c>
      <c r="K3726" s="42">
        <f>IFERROR(VLOOKUP(VENTAS[[#This Row],[Código del producto Vendido]],STOCK[],13,FALSE),VENTAS[[#This Row],[Precio Venta]]*0.6)-VENTAS[[#This Row],[Comisión Unitaria 10%]]</f>
        <v>25.5</v>
      </c>
      <c r="L3726" s="42">
        <f>VENTAS[[#This Row],[Cantidad]]*(VENTAS[[#This Row],[Precio Venta]]-VENTAS[[#This Row],[Costo Unitario SIN Comision]]-VENTAS[[#This Row],[Comisión Unitaria 10%]]-0.01*VENTAS[[#This Row],[Precio Venta]])</f>
        <v>10.1</v>
      </c>
      <c r="M3726" s="46" t="s">
        <v>29526</v>
      </c>
      <c r="N3726" s="47" t="s">
        <v>29884</v>
      </c>
    </row>
    <row r="3727" ht="34" customHeight="1" spans="1:14">
      <c r="A3727" s="38">
        <v>45924.6388773148</v>
      </c>
      <c r="B3727" s="39" t="s">
        <v>29526</v>
      </c>
      <c r="C3727" s="39" t="s">
        <v>29526</v>
      </c>
      <c r="D3727" s="39" t="s">
        <v>29526</v>
      </c>
      <c r="E3727" s="39" t="s">
        <v>21195</v>
      </c>
      <c r="F3727" s="41" t="s">
        <v>21196</v>
      </c>
      <c r="G3727" s="39">
        <v>1</v>
      </c>
      <c r="H3727" s="42">
        <v>20</v>
      </c>
      <c r="I3727" s="44">
        <f>VENTAS[[#This Row],[Cantidad]]*VENTAS[[#This Row],[Precio Venta]]</f>
        <v>20</v>
      </c>
      <c r="J3727" s="42">
        <f>IF(VENTAS[[#This Row],[Nombre del Gestor]]&gt;1,VENTAS[[#This Row],[Precio Venta]]*10%,0)</f>
        <v>2</v>
      </c>
      <c r="K3727" s="42">
        <f>IFERROR(VLOOKUP(VENTAS[[#This Row],[Código del producto Vendido]],STOCK[],13,FALSE),VENTAS[[#This Row],[Precio Venta]]*0.6)-VENTAS[[#This Row],[Comisión Unitaria 10%]]</f>
        <v>12</v>
      </c>
      <c r="L3727" s="42">
        <f>VENTAS[[#This Row],[Cantidad]]*(VENTAS[[#This Row],[Precio Venta]]-VENTAS[[#This Row],[Costo Unitario SIN Comision]]-VENTAS[[#This Row],[Comisión Unitaria 10%]]-0.01*VENTAS[[#This Row],[Precio Venta]])</f>
        <v>5.8</v>
      </c>
      <c r="M3727" s="46" t="s">
        <v>29526</v>
      </c>
      <c r="N3727" s="47" t="s">
        <v>29885</v>
      </c>
    </row>
    <row r="3728" ht="34" customHeight="1" spans="1:14">
      <c r="A3728" s="38">
        <v>45924.6393981482</v>
      </c>
      <c r="B3728" s="39" t="s">
        <v>29526</v>
      </c>
      <c r="C3728" s="39" t="s">
        <v>29526</v>
      </c>
      <c r="D3728" s="39" t="s">
        <v>29526</v>
      </c>
      <c r="E3728" s="39" t="s">
        <v>29886</v>
      </c>
      <c r="F3728" s="41" t="s">
        <v>20988</v>
      </c>
      <c r="G3728" s="39">
        <v>1</v>
      </c>
      <c r="H3728" s="42">
        <v>130</v>
      </c>
      <c r="I3728" s="44">
        <f>VENTAS[[#This Row],[Cantidad]]*VENTAS[[#This Row],[Precio Venta]]</f>
        <v>130</v>
      </c>
      <c r="J3728" s="42">
        <f>IF(VENTAS[[#This Row],[Nombre del Gestor]]&gt;1,VENTAS[[#This Row],[Precio Venta]]*10%,0)</f>
        <v>13</v>
      </c>
      <c r="K3728" s="42">
        <f>IFERROR(VLOOKUP(VENTAS[[#This Row],[Código del producto Vendido]],STOCK[],13,FALSE),VENTAS[[#This Row],[Precio Venta]]*0.6)-VENTAS[[#This Row],[Comisión Unitaria 10%]]</f>
        <v>133</v>
      </c>
      <c r="L3728" s="42">
        <f>VENTAS[[#This Row],[Cantidad]]*(VENTAS[[#This Row],[Precio Venta]]-VENTAS[[#This Row],[Costo Unitario SIN Comision]]-VENTAS[[#This Row],[Comisión Unitaria 10%]]-0.01*VENTAS[[#This Row],[Precio Venta]])</f>
        <v>-17.3</v>
      </c>
      <c r="M3728" s="46" t="s">
        <v>29526</v>
      </c>
      <c r="N3728" s="47" t="s">
        <v>29887</v>
      </c>
    </row>
    <row r="3729" ht="17" customHeight="1" spans="1:14">
      <c r="A3729" s="38">
        <v>45924.6767708333</v>
      </c>
      <c r="B3729" s="39" t="s">
        <v>29526</v>
      </c>
      <c r="C3729" s="39" t="s">
        <v>29526</v>
      </c>
      <c r="D3729" s="39" t="s">
        <v>29526</v>
      </c>
      <c r="E3729" s="39" t="s">
        <v>21658</v>
      </c>
      <c r="F3729" s="41" t="s">
        <v>21659</v>
      </c>
      <c r="G3729" s="39">
        <v>1</v>
      </c>
      <c r="H3729" s="42">
        <v>18</v>
      </c>
      <c r="I3729" s="44">
        <f>VENTAS[[#This Row],[Cantidad]]*VENTAS[[#This Row],[Precio Venta]]</f>
        <v>18</v>
      </c>
      <c r="J3729" s="42">
        <f>IF(VENTAS[[#This Row],[Nombre del Gestor]]&gt;1,VENTAS[[#This Row],[Precio Venta]]*10%,0)</f>
        <v>1.8</v>
      </c>
      <c r="K3729" s="42">
        <f>IFERROR(VLOOKUP(VENTAS[[#This Row],[Código del producto Vendido]],STOCK[],13,FALSE),VENTAS[[#This Row],[Precio Venta]]*0.6)-VENTAS[[#This Row],[Comisión Unitaria 10%]]</f>
        <v>7</v>
      </c>
      <c r="L3729" s="42">
        <f>VENTAS[[#This Row],[Cantidad]]*(VENTAS[[#This Row],[Precio Venta]]-VENTAS[[#This Row],[Costo Unitario SIN Comision]]-VENTAS[[#This Row],[Comisión Unitaria 10%]]-0.01*VENTAS[[#This Row],[Precio Venta]])</f>
        <v>9.02</v>
      </c>
      <c r="M3729" s="46" t="s">
        <v>29526</v>
      </c>
      <c r="N3729" s="47" t="s">
        <v>29888</v>
      </c>
    </row>
    <row r="3730" ht="34" customHeight="1" spans="1:14">
      <c r="A3730" s="38">
        <v>45924.6767708333</v>
      </c>
      <c r="B3730" s="39" t="s">
        <v>29526</v>
      </c>
      <c r="C3730" s="39" t="s">
        <v>29526</v>
      </c>
      <c r="D3730" s="39" t="s">
        <v>29526</v>
      </c>
      <c r="E3730" s="39" t="s">
        <v>21673</v>
      </c>
      <c r="F3730" s="41" t="s">
        <v>21674</v>
      </c>
      <c r="G3730" s="39">
        <v>1</v>
      </c>
      <c r="H3730" s="42">
        <v>25</v>
      </c>
      <c r="I3730" s="44">
        <f>VENTAS[[#This Row],[Cantidad]]*VENTAS[[#This Row],[Precio Venta]]</f>
        <v>25</v>
      </c>
      <c r="J3730" s="42">
        <f>IF(VENTAS[[#This Row],[Nombre del Gestor]]&gt;1,VENTAS[[#This Row],[Precio Venta]]*10%,0)</f>
        <v>2.5</v>
      </c>
      <c r="K3730" s="42">
        <f>IFERROR(VLOOKUP(VENTAS[[#This Row],[Código del producto Vendido]],STOCK[],13,FALSE),VENTAS[[#This Row],[Precio Venta]]*0.6)-VENTAS[[#This Row],[Comisión Unitaria 10%]]</f>
        <v>12</v>
      </c>
      <c r="L3730" s="42">
        <f>VENTAS[[#This Row],[Cantidad]]*(VENTAS[[#This Row],[Precio Venta]]-VENTAS[[#This Row],[Costo Unitario SIN Comision]]-VENTAS[[#This Row],[Comisión Unitaria 10%]]-0.01*VENTAS[[#This Row],[Precio Venta]])</f>
        <v>10.25</v>
      </c>
      <c r="M3730" s="46" t="s">
        <v>29526</v>
      </c>
      <c r="N3730" s="47" t="s">
        <v>29889</v>
      </c>
    </row>
    <row r="3731" ht="17" customHeight="1" spans="1:14">
      <c r="A3731" s="38">
        <v>45924.6767708333</v>
      </c>
      <c r="B3731" s="39" t="s">
        <v>29526</v>
      </c>
      <c r="C3731" s="39" t="s">
        <v>29526</v>
      </c>
      <c r="D3731" s="39" t="s">
        <v>29526</v>
      </c>
      <c r="E3731" s="39" t="s">
        <v>29890</v>
      </c>
      <c r="F3731" s="41" t="s">
        <v>29891</v>
      </c>
      <c r="G3731" s="39">
        <v>1</v>
      </c>
      <c r="H3731" s="42">
        <v>4</v>
      </c>
      <c r="I3731" s="44">
        <f>VENTAS[[#This Row],[Cantidad]]*VENTAS[[#This Row],[Precio Venta]]</f>
        <v>4</v>
      </c>
      <c r="J3731" s="42">
        <f>IF(VENTAS[[#This Row],[Nombre del Gestor]]&gt;1,VENTAS[[#This Row],[Precio Venta]]*10%,0)</f>
        <v>0.4</v>
      </c>
      <c r="K3731" s="42">
        <f>IFERROR(VLOOKUP(VENTAS[[#This Row],[Código del producto Vendido]],STOCK[],13,FALSE),VENTAS[[#This Row],[Precio Venta]]*0.6)-VENTAS[[#This Row],[Comisión Unitaria 10%]]</f>
        <v>2</v>
      </c>
      <c r="L3731" s="42">
        <f>VENTAS[[#This Row],[Cantidad]]*(VENTAS[[#This Row],[Precio Venta]]-VENTAS[[#This Row],[Costo Unitario SIN Comision]]-VENTAS[[#This Row],[Comisión Unitaria 10%]]-0.01*VENTAS[[#This Row],[Precio Venta]])</f>
        <v>1.56</v>
      </c>
      <c r="M3731" s="46" t="s">
        <v>29526</v>
      </c>
      <c r="N3731" s="47" t="s">
        <v>29892</v>
      </c>
    </row>
    <row r="3732" ht="34" customHeight="1" spans="1:14">
      <c r="A3732" s="38">
        <v>45924.6767708333</v>
      </c>
      <c r="B3732" s="39" t="s">
        <v>29526</v>
      </c>
      <c r="C3732" s="39" t="s">
        <v>29526</v>
      </c>
      <c r="D3732" s="39" t="s">
        <v>29526</v>
      </c>
      <c r="E3732" s="39" t="s">
        <v>21611</v>
      </c>
      <c r="F3732" s="41" t="s">
        <v>21612</v>
      </c>
      <c r="G3732" s="39">
        <v>1</v>
      </c>
      <c r="H3732" s="42">
        <v>35</v>
      </c>
      <c r="I3732" s="44">
        <f>VENTAS[[#This Row],[Cantidad]]*VENTAS[[#This Row],[Precio Venta]]</f>
        <v>35</v>
      </c>
      <c r="J3732" s="42">
        <f>IF(VENTAS[[#This Row],[Nombre del Gestor]]&gt;1,VENTAS[[#This Row],[Precio Venta]]*10%,0)</f>
        <v>3.5</v>
      </c>
      <c r="K3732" s="42">
        <f>IFERROR(VLOOKUP(VENTAS[[#This Row],[Código del producto Vendido]],STOCK[],13,FALSE),VENTAS[[#This Row],[Precio Venta]]*0.6)-VENTAS[[#This Row],[Comisión Unitaria 10%]]</f>
        <v>35</v>
      </c>
      <c r="L3732" s="42">
        <f>VENTAS[[#This Row],[Cantidad]]*(VENTAS[[#This Row],[Precio Venta]]-VENTAS[[#This Row],[Costo Unitario SIN Comision]]-VENTAS[[#This Row],[Comisión Unitaria 10%]]-0.01*VENTAS[[#This Row],[Precio Venta]])</f>
        <v>-3.85</v>
      </c>
      <c r="M3732" s="46" t="s">
        <v>29526</v>
      </c>
      <c r="N3732" s="47" t="s">
        <v>29893</v>
      </c>
    </row>
    <row r="3733" ht="34" customHeight="1" spans="1:14">
      <c r="A3733" s="38">
        <v>45924.6767708333</v>
      </c>
      <c r="B3733" s="39" t="s">
        <v>29526</v>
      </c>
      <c r="C3733" s="39" t="s">
        <v>29526</v>
      </c>
      <c r="D3733" s="39" t="s">
        <v>29526</v>
      </c>
      <c r="E3733" s="39" t="s">
        <v>29894</v>
      </c>
      <c r="F3733" s="41" t="s">
        <v>21018</v>
      </c>
      <c r="G3733" s="39">
        <v>1</v>
      </c>
      <c r="H3733" s="42">
        <v>25</v>
      </c>
      <c r="I3733" s="44">
        <f>VENTAS[[#This Row],[Cantidad]]*VENTAS[[#This Row],[Precio Venta]]</f>
        <v>25</v>
      </c>
      <c r="J3733" s="42">
        <f>IF(VENTAS[[#This Row],[Nombre del Gestor]]&gt;1,VENTAS[[#This Row],[Precio Venta]]*10%,0)</f>
        <v>2.5</v>
      </c>
      <c r="K3733" s="42">
        <f>IFERROR(VLOOKUP(VENTAS[[#This Row],[Código del producto Vendido]],STOCK[],13,FALSE),VENTAS[[#This Row],[Precio Venta]]*0.6)-VENTAS[[#This Row],[Comisión Unitaria 10%]]</f>
        <v>12</v>
      </c>
      <c r="L3733" s="42">
        <f>VENTAS[[#This Row],[Cantidad]]*(VENTAS[[#This Row],[Precio Venta]]-VENTAS[[#This Row],[Costo Unitario SIN Comision]]-VENTAS[[#This Row],[Comisión Unitaria 10%]]-0.01*VENTAS[[#This Row],[Precio Venta]])</f>
        <v>10.25</v>
      </c>
      <c r="M3733" s="46" t="s">
        <v>29526</v>
      </c>
      <c r="N3733" s="47" t="s">
        <v>29895</v>
      </c>
    </row>
    <row r="3734" ht="17" customHeight="1" spans="1:14">
      <c r="A3734" s="38">
        <v>45924.6767708333</v>
      </c>
      <c r="B3734" s="39" t="s">
        <v>29526</v>
      </c>
      <c r="C3734" s="39" t="s">
        <v>29526</v>
      </c>
      <c r="D3734" s="39" t="s">
        <v>29526</v>
      </c>
      <c r="E3734" s="39" t="s">
        <v>27694</v>
      </c>
      <c r="F3734" s="41" t="s">
        <v>20155</v>
      </c>
      <c r="G3734" s="39">
        <v>1</v>
      </c>
      <c r="H3734" s="42">
        <v>25</v>
      </c>
      <c r="I3734" s="44">
        <f>VENTAS[[#This Row],[Cantidad]]*VENTAS[[#This Row],[Precio Venta]]</f>
        <v>25</v>
      </c>
      <c r="J3734" s="42">
        <f>IF(VENTAS[[#This Row],[Nombre del Gestor]]&gt;1,VENTAS[[#This Row],[Precio Venta]]*10%,0)</f>
        <v>2.5</v>
      </c>
      <c r="K3734" s="42">
        <f>IFERROR(VLOOKUP(VENTAS[[#This Row],[Código del producto Vendido]],STOCK[],13,FALSE),VENTAS[[#This Row],[Precio Venta]]*0.6)-VENTAS[[#This Row],[Comisión Unitaria 10%]]</f>
        <v>12.5</v>
      </c>
      <c r="L3734" s="42">
        <f>VENTAS[[#This Row],[Cantidad]]*(VENTAS[[#This Row],[Precio Venta]]-VENTAS[[#This Row],[Costo Unitario SIN Comision]]-VENTAS[[#This Row],[Comisión Unitaria 10%]]-0.01*VENTAS[[#This Row],[Precio Venta]])</f>
        <v>9.75</v>
      </c>
      <c r="M3734" s="46" t="s">
        <v>29526</v>
      </c>
      <c r="N3734" s="47" t="s">
        <v>29896</v>
      </c>
    </row>
    <row r="3735" ht="34" customHeight="1" spans="1:14">
      <c r="A3735" s="38">
        <v>45924.6767708333</v>
      </c>
      <c r="B3735" s="39" t="s">
        <v>29526</v>
      </c>
      <c r="C3735" s="39" t="s">
        <v>29526</v>
      </c>
      <c r="D3735" s="39" t="s">
        <v>29526</v>
      </c>
      <c r="E3735" s="39" t="s">
        <v>29897</v>
      </c>
      <c r="F3735" s="41" t="s">
        <v>29898</v>
      </c>
      <c r="G3735" s="39">
        <v>1</v>
      </c>
      <c r="H3735" s="42">
        <v>20</v>
      </c>
      <c r="I3735" s="44">
        <f>VENTAS[[#This Row],[Cantidad]]*VENTAS[[#This Row],[Precio Venta]]</f>
        <v>20</v>
      </c>
      <c r="J3735" s="42">
        <f>IF(VENTAS[[#This Row],[Nombre del Gestor]]&gt;1,VENTAS[[#This Row],[Precio Venta]]*10%,0)</f>
        <v>2</v>
      </c>
      <c r="K3735" s="42">
        <f>IFERROR(VLOOKUP(VENTAS[[#This Row],[Código del producto Vendido]],STOCK[],13,FALSE),VENTAS[[#This Row],[Precio Venta]]*0.6)-VENTAS[[#This Row],[Comisión Unitaria 10%]]</f>
        <v>10</v>
      </c>
      <c r="L3735" s="42">
        <f>VENTAS[[#This Row],[Cantidad]]*(VENTAS[[#This Row],[Precio Venta]]-VENTAS[[#This Row],[Costo Unitario SIN Comision]]-VENTAS[[#This Row],[Comisión Unitaria 10%]]-0.01*VENTAS[[#This Row],[Precio Venta]])</f>
        <v>7.8</v>
      </c>
      <c r="M3735" s="46" t="s">
        <v>29526</v>
      </c>
      <c r="N3735" s="47" t="s">
        <v>29899</v>
      </c>
    </row>
    <row r="3736" ht="17" customHeight="1" spans="1:14">
      <c r="A3736" s="38">
        <v>45924.6767708333</v>
      </c>
      <c r="B3736" s="39" t="s">
        <v>29526</v>
      </c>
      <c r="C3736" s="39" t="s">
        <v>29526</v>
      </c>
      <c r="D3736" s="39" t="s">
        <v>29526</v>
      </c>
      <c r="E3736" s="39" t="s">
        <v>20929</v>
      </c>
      <c r="F3736" s="41" t="s">
        <v>20930</v>
      </c>
      <c r="G3736" s="39">
        <v>1</v>
      </c>
      <c r="H3736" s="42">
        <v>40</v>
      </c>
      <c r="I3736" s="44">
        <f>VENTAS[[#This Row],[Cantidad]]*VENTAS[[#This Row],[Precio Venta]]</f>
        <v>40</v>
      </c>
      <c r="J3736" s="42">
        <f>IF(VENTAS[[#This Row],[Nombre del Gestor]]&gt;1,VENTAS[[#This Row],[Precio Venta]]*10%,0)</f>
        <v>4</v>
      </c>
      <c r="K3736" s="42">
        <f>IFERROR(VLOOKUP(VENTAS[[#This Row],[Código del producto Vendido]],STOCK[],13,FALSE),VENTAS[[#This Row],[Precio Venta]]*0.6)-VENTAS[[#This Row],[Comisión Unitaria 10%]]</f>
        <v>25.5</v>
      </c>
      <c r="L3736" s="42">
        <f>VENTAS[[#This Row],[Cantidad]]*(VENTAS[[#This Row],[Precio Venta]]-VENTAS[[#This Row],[Costo Unitario SIN Comision]]-VENTAS[[#This Row],[Comisión Unitaria 10%]]-0.01*VENTAS[[#This Row],[Precio Venta]])</f>
        <v>10.1</v>
      </c>
      <c r="M3736" s="46" t="s">
        <v>29526</v>
      </c>
      <c r="N3736" s="47" t="s">
        <v>29900</v>
      </c>
    </row>
    <row r="3737" ht="34" customHeight="1" spans="1:14">
      <c r="A3737" s="38">
        <v>45924.6767708333</v>
      </c>
      <c r="B3737" s="39" t="s">
        <v>29526</v>
      </c>
      <c r="C3737" s="39" t="s">
        <v>29526</v>
      </c>
      <c r="D3737" s="39" t="s">
        <v>29526</v>
      </c>
      <c r="E3737" s="39" t="s">
        <v>29901</v>
      </c>
      <c r="F3737" s="41" t="s">
        <v>29902</v>
      </c>
      <c r="G3737" s="39">
        <v>1</v>
      </c>
      <c r="H3737" s="42">
        <v>10</v>
      </c>
      <c r="I3737" s="44">
        <f>VENTAS[[#This Row],[Cantidad]]*VENTAS[[#This Row],[Precio Venta]]</f>
        <v>10</v>
      </c>
      <c r="J3737" s="42">
        <f>IF(VENTAS[[#This Row],[Nombre del Gestor]]&gt;1,VENTAS[[#This Row],[Precio Venta]]*10%,0)</f>
        <v>1</v>
      </c>
      <c r="K3737" s="42">
        <f>IFERROR(VLOOKUP(VENTAS[[#This Row],[Código del producto Vendido]],STOCK[],13,FALSE),VENTAS[[#This Row],[Precio Venta]]*0.6)-VENTAS[[#This Row],[Comisión Unitaria 10%]]</f>
        <v>5</v>
      </c>
      <c r="L3737" s="42">
        <f>VENTAS[[#This Row],[Cantidad]]*(VENTAS[[#This Row],[Precio Venta]]-VENTAS[[#This Row],[Costo Unitario SIN Comision]]-VENTAS[[#This Row],[Comisión Unitaria 10%]]-0.01*VENTAS[[#This Row],[Precio Venta]])</f>
        <v>3.9</v>
      </c>
      <c r="M3737" s="46" t="s">
        <v>29526</v>
      </c>
      <c r="N3737" s="47" t="s">
        <v>29903</v>
      </c>
    </row>
    <row r="3738" ht="34" customHeight="1" spans="1:14">
      <c r="A3738" s="38">
        <v>45924.6767708333</v>
      </c>
      <c r="B3738" s="39" t="s">
        <v>29526</v>
      </c>
      <c r="C3738" s="39" t="s">
        <v>29526</v>
      </c>
      <c r="D3738" s="39" t="s">
        <v>29526</v>
      </c>
      <c r="E3738" s="39" t="s">
        <v>19076</v>
      </c>
      <c r="F3738" s="41" t="s">
        <v>29904</v>
      </c>
      <c r="G3738" s="39">
        <v>1</v>
      </c>
      <c r="H3738" s="42">
        <v>20</v>
      </c>
      <c r="I3738" s="44">
        <f>VENTAS[[#This Row],[Cantidad]]*VENTAS[[#This Row],[Precio Venta]]</f>
        <v>20</v>
      </c>
      <c r="J3738" s="42">
        <f>IF(VENTAS[[#This Row],[Nombre del Gestor]]&gt;1,VENTAS[[#This Row],[Precio Venta]]*10%,0)</f>
        <v>2</v>
      </c>
      <c r="K3738" s="42">
        <f>IFERROR(VLOOKUP(VENTAS[[#This Row],[Código del producto Vendido]],STOCK[],13,FALSE),VENTAS[[#This Row],[Precio Venta]]*0.6)-VENTAS[[#This Row],[Comisión Unitaria 10%]]</f>
        <v>12</v>
      </c>
      <c r="L3738" s="42">
        <f>VENTAS[[#This Row],[Cantidad]]*(VENTAS[[#This Row],[Precio Venta]]-VENTAS[[#This Row],[Costo Unitario SIN Comision]]-VENTAS[[#This Row],[Comisión Unitaria 10%]]-0.01*VENTAS[[#This Row],[Precio Venta]])</f>
        <v>5.8</v>
      </c>
      <c r="M3738" s="46" t="s">
        <v>29526</v>
      </c>
      <c r="N3738" s="47" t="s">
        <v>29905</v>
      </c>
    </row>
    <row r="3739" ht="17" customHeight="1" spans="1:14">
      <c r="A3739" s="38">
        <v>45924.6767708333</v>
      </c>
      <c r="B3739" s="39" t="s">
        <v>29526</v>
      </c>
      <c r="C3739" s="39" t="s">
        <v>29526</v>
      </c>
      <c r="D3739" s="39" t="s">
        <v>29526</v>
      </c>
      <c r="E3739" s="39" t="s">
        <v>19647</v>
      </c>
      <c r="F3739" s="41" t="s">
        <v>29906</v>
      </c>
      <c r="G3739" s="39">
        <v>1</v>
      </c>
      <c r="H3739" s="42">
        <v>5</v>
      </c>
      <c r="I3739" s="44">
        <f>VENTAS[[#This Row],[Cantidad]]*VENTAS[[#This Row],[Precio Venta]]</f>
        <v>5</v>
      </c>
      <c r="J3739" s="42">
        <f>IF(VENTAS[[#This Row],[Nombre del Gestor]]&gt;1,VENTAS[[#This Row],[Precio Venta]]*10%,0)</f>
        <v>0.5</v>
      </c>
      <c r="K3739" s="42">
        <f>IFERROR(VLOOKUP(VENTAS[[#This Row],[Código del producto Vendido]],STOCK[],13,FALSE),VENTAS[[#This Row],[Precio Venta]]*0.6)-VENTAS[[#This Row],[Comisión Unitaria 10%]]</f>
        <v>2</v>
      </c>
      <c r="L3739" s="42">
        <f>VENTAS[[#This Row],[Cantidad]]*(VENTAS[[#This Row],[Precio Venta]]-VENTAS[[#This Row],[Costo Unitario SIN Comision]]-VENTAS[[#This Row],[Comisión Unitaria 10%]]-0.01*VENTAS[[#This Row],[Precio Venta]])</f>
        <v>2.45</v>
      </c>
      <c r="M3739" s="46" t="s">
        <v>29526</v>
      </c>
      <c r="N3739" s="47" t="s">
        <v>29907</v>
      </c>
    </row>
    <row r="3740" ht="34" customHeight="1" spans="1:14">
      <c r="A3740" s="38">
        <v>45924.6767708333</v>
      </c>
      <c r="B3740" s="39" t="s">
        <v>29526</v>
      </c>
      <c r="C3740" s="39" t="s">
        <v>29526</v>
      </c>
      <c r="D3740" s="39" t="s">
        <v>29526</v>
      </c>
      <c r="E3740" s="39" t="s">
        <v>29908</v>
      </c>
      <c r="F3740" s="41" t="s">
        <v>29909</v>
      </c>
      <c r="G3740" s="39">
        <v>1</v>
      </c>
      <c r="H3740" s="42">
        <v>30</v>
      </c>
      <c r="I3740" s="44">
        <f>VENTAS[[#This Row],[Cantidad]]*VENTAS[[#This Row],[Precio Venta]]</f>
        <v>30</v>
      </c>
      <c r="J3740" s="42">
        <f>IF(VENTAS[[#This Row],[Nombre del Gestor]]&gt;1,VENTAS[[#This Row],[Precio Venta]]*10%,0)</f>
        <v>3</v>
      </c>
      <c r="K3740" s="42">
        <f>IFERROR(VLOOKUP(VENTAS[[#This Row],[Código del producto Vendido]],STOCK[],13,FALSE),VENTAS[[#This Row],[Precio Venta]]*0.6)-VENTAS[[#This Row],[Comisión Unitaria 10%]]</f>
        <v>15</v>
      </c>
      <c r="L3740" s="42">
        <f>VENTAS[[#This Row],[Cantidad]]*(VENTAS[[#This Row],[Precio Venta]]-VENTAS[[#This Row],[Costo Unitario SIN Comision]]-VENTAS[[#This Row],[Comisión Unitaria 10%]]-0.01*VENTAS[[#This Row],[Precio Venta]])</f>
        <v>11.7</v>
      </c>
      <c r="M3740" s="46" t="s">
        <v>29526</v>
      </c>
      <c r="N3740" s="47" t="s">
        <v>29910</v>
      </c>
    </row>
    <row r="3741" ht="17" customHeight="1" spans="1:14">
      <c r="A3741" s="38">
        <v>45924.6767708333</v>
      </c>
      <c r="B3741" s="39" t="s">
        <v>29526</v>
      </c>
      <c r="C3741" s="39" t="s">
        <v>29526</v>
      </c>
      <c r="D3741" s="39" t="s">
        <v>29526</v>
      </c>
      <c r="E3741" s="39" t="s">
        <v>27463</v>
      </c>
      <c r="F3741" s="41" t="s">
        <v>21274</v>
      </c>
      <c r="G3741" s="39">
        <v>1</v>
      </c>
      <c r="H3741" s="42">
        <v>28</v>
      </c>
      <c r="I3741" s="44">
        <f>VENTAS[[#This Row],[Cantidad]]*VENTAS[[#This Row],[Precio Venta]]</f>
        <v>28</v>
      </c>
      <c r="J3741" s="42">
        <f>IF(VENTAS[[#This Row],[Nombre del Gestor]]&gt;1,VENTAS[[#This Row],[Precio Venta]]*10%,0)</f>
        <v>2.8</v>
      </c>
      <c r="K3741" s="42">
        <f>IFERROR(VLOOKUP(VENTAS[[#This Row],[Código del producto Vendido]],STOCK[],13,FALSE),VENTAS[[#This Row],[Precio Venta]]*0.6)-VENTAS[[#This Row],[Comisión Unitaria 10%]]</f>
        <v>14</v>
      </c>
      <c r="L3741" s="42">
        <f>VENTAS[[#This Row],[Cantidad]]*(VENTAS[[#This Row],[Precio Venta]]-VENTAS[[#This Row],[Costo Unitario SIN Comision]]-VENTAS[[#This Row],[Comisión Unitaria 10%]]-0.01*VENTAS[[#This Row],[Precio Venta]])</f>
        <v>10.92</v>
      </c>
      <c r="M3741" s="46" t="s">
        <v>29526</v>
      </c>
      <c r="N3741" s="47" t="s">
        <v>29911</v>
      </c>
    </row>
    <row r="3742" ht="34" customHeight="1" spans="1:14">
      <c r="A3742" s="38">
        <v>45924.6767708333</v>
      </c>
      <c r="B3742" s="39" t="s">
        <v>29526</v>
      </c>
      <c r="C3742" s="39" t="s">
        <v>29526</v>
      </c>
      <c r="D3742" s="39" t="s">
        <v>29526</v>
      </c>
      <c r="E3742" s="39" t="s">
        <v>20832</v>
      </c>
      <c r="F3742" s="41" t="s">
        <v>20831</v>
      </c>
      <c r="G3742" s="39">
        <v>1</v>
      </c>
      <c r="H3742" s="42">
        <v>30</v>
      </c>
      <c r="I3742" s="44">
        <f>VENTAS[[#This Row],[Cantidad]]*VENTAS[[#This Row],[Precio Venta]]</f>
        <v>30</v>
      </c>
      <c r="J3742" s="42">
        <f>IF(VENTAS[[#This Row],[Nombre del Gestor]]&gt;1,VENTAS[[#This Row],[Precio Venta]]*10%,0)</f>
        <v>3</v>
      </c>
      <c r="K3742" s="42">
        <f>IFERROR(VLOOKUP(VENTAS[[#This Row],[Código del producto Vendido]],STOCK[],13,FALSE),VENTAS[[#This Row],[Precio Venta]]*0.6)-VENTAS[[#This Row],[Comisión Unitaria 10%]]</f>
        <v>14.99</v>
      </c>
      <c r="L3742" s="42">
        <f>VENTAS[[#This Row],[Cantidad]]*(VENTAS[[#This Row],[Precio Venta]]-VENTAS[[#This Row],[Costo Unitario SIN Comision]]-VENTAS[[#This Row],[Comisión Unitaria 10%]]-0.01*VENTAS[[#This Row],[Precio Venta]])</f>
        <v>11.71</v>
      </c>
      <c r="M3742" s="46" t="s">
        <v>29526</v>
      </c>
      <c r="N3742" s="47" t="s">
        <v>29912</v>
      </c>
    </row>
    <row r="3743" ht="34" customHeight="1" spans="1:14">
      <c r="A3743" s="38">
        <v>45924.6767708333</v>
      </c>
      <c r="B3743" s="39" t="s">
        <v>29526</v>
      </c>
      <c r="C3743" s="39" t="s">
        <v>29526</v>
      </c>
      <c r="D3743" s="39" t="s">
        <v>29526</v>
      </c>
      <c r="E3743" s="39" t="s">
        <v>29913</v>
      </c>
      <c r="F3743" s="41" t="s">
        <v>29914</v>
      </c>
      <c r="G3743" s="39">
        <v>1</v>
      </c>
      <c r="H3743" s="42">
        <v>25</v>
      </c>
      <c r="I3743" s="44">
        <f>VENTAS[[#This Row],[Cantidad]]*VENTAS[[#This Row],[Precio Venta]]</f>
        <v>25</v>
      </c>
      <c r="J3743" s="42">
        <f>IF(VENTAS[[#This Row],[Nombre del Gestor]]&gt;1,VENTAS[[#This Row],[Precio Venta]]*10%,0)</f>
        <v>2.5</v>
      </c>
      <c r="K3743" s="42">
        <f>IFERROR(VLOOKUP(VENTAS[[#This Row],[Código del producto Vendido]],STOCK[],13,FALSE),VENTAS[[#This Row],[Precio Venta]]*0.6)-VENTAS[[#This Row],[Comisión Unitaria 10%]]</f>
        <v>12.5</v>
      </c>
      <c r="L3743" s="42">
        <f>VENTAS[[#This Row],[Cantidad]]*(VENTAS[[#This Row],[Precio Venta]]-VENTAS[[#This Row],[Costo Unitario SIN Comision]]-VENTAS[[#This Row],[Comisión Unitaria 10%]]-0.01*VENTAS[[#This Row],[Precio Venta]])</f>
        <v>9.75</v>
      </c>
      <c r="M3743" s="46" t="s">
        <v>29526</v>
      </c>
      <c r="N3743" s="47" t="s">
        <v>29915</v>
      </c>
    </row>
    <row r="3744" ht="17" customHeight="1" spans="1:14">
      <c r="A3744" s="38">
        <v>45924.6767708333</v>
      </c>
      <c r="B3744" s="39" t="s">
        <v>29526</v>
      </c>
      <c r="C3744" s="39" t="s">
        <v>29526</v>
      </c>
      <c r="D3744" s="39" t="s">
        <v>29526</v>
      </c>
      <c r="E3744" s="39" t="s">
        <v>20702</v>
      </c>
      <c r="F3744" s="41" t="s">
        <v>20703</v>
      </c>
      <c r="G3744" s="39">
        <v>1</v>
      </c>
      <c r="H3744" s="42">
        <v>12</v>
      </c>
      <c r="I3744" s="44">
        <f>VENTAS[[#This Row],[Cantidad]]*VENTAS[[#This Row],[Precio Venta]]</f>
        <v>12</v>
      </c>
      <c r="J3744" s="42">
        <f>IF(VENTAS[[#This Row],[Nombre del Gestor]]&gt;1,VENTAS[[#This Row],[Precio Venta]]*10%,0)</f>
        <v>1.2</v>
      </c>
      <c r="K3744" s="42">
        <f>IFERROR(VLOOKUP(VENTAS[[#This Row],[Código del producto Vendido]],STOCK[],13,FALSE),VENTAS[[#This Row],[Precio Venta]]*0.6)-VENTAS[[#This Row],[Comisión Unitaria 10%]]</f>
        <v>9</v>
      </c>
      <c r="L3744" s="42">
        <f>VENTAS[[#This Row],[Cantidad]]*(VENTAS[[#This Row],[Precio Venta]]-VENTAS[[#This Row],[Costo Unitario SIN Comision]]-VENTAS[[#This Row],[Comisión Unitaria 10%]]-0.01*VENTAS[[#This Row],[Precio Venta]])</f>
        <v>1.68</v>
      </c>
      <c r="M3744" s="46" t="s">
        <v>29526</v>
      </c>
      <c r="N3744" s="47" t="s">
        <v>29916</v>
      </c>
    </row>
    <row r="3745" ht="34" customHeight="1" spans="1:14">
      <c r="A3745" s="38">
        <v>45924.6782986111</v>
      </c>
      <c r="B3745" s="39" t="s">
        <v>29526</v>
      </c>
      <c r="C3745" s="39" t="s">
        <v>29526</v>
      </c>
      <c r="D3745" s="39" t="s">
        <v>29526</v>
      </c>
      <c r="E3745" s="39" t="s">
        <v>29917</v>
      </c>
      <c r="F3745" s="41" t="s">
        <v>29918</v>
      </c>
      <c r="G3745" s="39">
        <v>2</v>
      </c>
      <c r="H3745" s="42">
        <v>3</v>
      </c>
      <c r="I3745" s="44">
        <f>VENTAS[[#This Row],[Cantidad]]*VENTAS[[#This Row],[Precio Venta]]</f>
        <v>6</v>
      </c>
      <c r="J3745" s="42">
        <f>IF(VENTAS[[#This Row],[Nombre del Gestor]]&gt;1,VENTAS[[#This Row],[Precio Venta]]*10%,0)</f>
        <v>0.3</v>
      </c>
      <c r="K3745" s="42">
        <f>IFERROR(VLOOKUP(VENTAS[[#This Row],[Código del producto Vendido]],STOCK[],13,FALSE),VENTAS[[#This Row],[Precio Venta]]*0.6)-VENTAS[[#This Row],[Comisión Unitaria 10%]]</f>
        <v>6</v>
      </c>
      <c r="L3745" s="42">
        <f>VENTAS[[#This Row],[Cantidad]]*(VENTAS[[#This Row],[Precio Venta]]-VENTAS[[#This Row],[Costo Unitario SIN Comision]]-VENTAS[[#This Row],[Comisión Unitaria 10%]]-0.01*VENTAS[[#This Row],[Precio Venta]])</f>
        <v>-6.66</v>
      </c>
      <c r="M3745" s="46" t="s">
        <v>29526</v>
      </c>
      <c r="N3745" s="47" t="s">
        <v>29919</v>
      </c>
    </row>
    <row r="3746" ht="17" customHeight="1" spans="1:14">
      <c r="A3746" s="38">
        <v>45924.6837037037</v>
      </c>
      <c r="B3746" s="39" t="s">
        <v>29526</v>
      </c>
      <c r="C3746" s="39" t="s">
        <v>29526</v>
      </c>
      <c r="D3746" s="39" t="s">
        <v>29526</v>
      </c>
      <c r="E3746" s="39" t="s">
        <v>16784</v>
      </c>
      <c r="F3746" s="41" t="s">
        <v>29920</v>
      </c>
      <c r="G3746" s="39">
        <v>1</v>
      </c>
      <c r="H3746" s="42">
        <v>15</v>
      </c>
      <c r="I3746" s="44">
        <f>VENTAS[[#This Row],[Cantidad]]*VENTAS[[#This Row],[Precio Venta]]</f>
        <v>15</v>
      </c>
      <c r="J3746" s="42">
        <f>IF(VENTAS[[#This Row],[Nombre del Gestor]]&gt;1,VENTAS[[#This Row],[Precio Venta]]*10%,0)</f>
        <v>1.5</v>
      </c>
      <c r="K3746" s="42">
        <f>IFERROR(VLOOKUP(VENTAS[[#This Row],[Código del producto Vendido]],STOCK[],13,FALSE),VENTAS[[#This Row],[Precio Venta]]*0.6)-VENTAS[[#This Row],[Comisión Unitaria 10%]]</f>
        <v>7.1</v>
      </c>
      <c r="L3746" s="42">
        <f>VENTAS[[#This Row],[Cantidad]]*(VENTAS[[#This Row],[Precio Venta]]-VENTAS[[#This Row],[Costo Unitario SIN Comision]]-VENTAS[[#This Row],[Comisión Unitaria 10%]]-0.01*VENTAS[[#This Row],[Precio Venta]])</f>
        <v>6.25</v>
      </c>
      <c r="M3746" s="46" t="s">
        <v>29526</v>
      </c>
      <c r="N3746" s="47" t="s">
        <v>29921</v>
      </c>
    </row>
    <row r="3747" ht="34" customHeight="1" spans="1:14">
      <c r="A3747" s="38">
        <v>45924.6837037037</v>
      </c>
      <c r="B3747" s="39" t="s">
        <v>29526</v>
      </c>
      <c r="C3747" s="39" t="s">
        <v>29526</v>
      </c>
      <c r="D3747" s="39" t="s">
        <v>29526</v>
      </c>
      <c r="E3747" s="39" t="s">
        <v>21152</v>
      </c>
      <c r="F3747" s="41" t="s">
        <v>21147</v>
      </c>
      <c r="G3747" s="39">
        <v>1</v>
      </c>
      <c r="H3747" s="42">
        <v>20</v>
      </c>
      <c r="I3747" s="44">
        <f>VENTAS[[#This Row],[Cantidad]]*VENTAS[[#This Row],[Precio Venta]]</f>
        <v>20</v>
      </c>
      <c r="J3747" s="42">
        <f>IF(VENTAS[[#This Row],[Nombre del Gestor]]&gt;1,VENTAS[[#This Row],[Precio Venta]]*10%,0)</f>
        <v>2</v>
      </c>
      <c r="K3747" s="42">
        <f>IFERROR(VLOOKUP(VENTAS[[#This Row],[Código del producto Vendido]],STOCK[],13,FALSE),VENTAS[[#This Row],[Precio Venta]]*0.6)-VENTAS[[#This Row],[Comisión Unitaria 10%]]</f>
        <v>12</v>
      </c>
      <c r="L3747" s="42">
        <f>VENTAS[[#This Row],[Cantidad]]*(VENTAS[[#This Row],[Precio Venta]]-VENTAS[[#This Row],[Costo Unitario SIN Comision]]-VENTAS[[#This Row],[Comisión Unitaria 10%]]-0.01*VENTAS[[#This Row],[Precio Venta]])</f>
        <v>5.8</v>
      </c>
      <c r="M3747" s="46" t="s">
        <v>29526</v>
      </c>
      <c r="N3747" s="47" t="s">
        <v>29922</v>
      </c>
    </row>
    <row r="3748" ht="34" customHeight="1" spans="1:14">
      <c r="A3748" s="38">
        <v>45924.6837037037</v>
      </c>
      <c r="B3748" s="39" t="s">
        <v>29526</v>
      </c>
      <c r="C3748" s="39" t="s">
        <v>29526</v>
      </c>
      <c r="D3748" s="39" t="s">
        <v>29526</v>
      </c>
      <c r="E3748" s="39" t="s">
        <v>29923</v>
      </c>
      <c r="F3748" s="41" t="s">
        <v>29924</v>
      </c>
      <c r="G3748" s="39">
        <v>1</v>
      </c>
      <c r="H3748" s="42">
        <v>20</v>
      </c>
      <c r="I3748" s="44">
        <f>VENTAS[[#This Row],[Cantidad]]*VENTAS[[#This Row],[Precio Venta]]</f>
        <v>20</v>
      </c>
      <c r="J3748" s="42">
        <f>IF(VENTAS[[#This Row],[Nombre del Gestor]]&gt;1,VENTAS[[#This Row],[Precio Venta]]*10%,0)</f>
        <v>2</v>
      </c>
      <c r="K3748" s="42">
        <f>IFERROR(VLOOKUP(VENTAS[[#This Row],[Código del producto Vendido]],STOCK[],13,FALSE),VENTAS[[#This Row],[Precio Venta]]*0.6)-VENTAS[[#This Row],[Comisión Unitaria 10%]]</f>
        <v>10</v>
      </c>
      <c r="L3748" s="42">
        <f>VENTAS[[#This Row],[Cantidad]]*(VENTAS[[#This Row],[Precio Venta]]-VENTAS[[#This Row],[Costo Unitario SIN Comision]]-VENTAS[[#This Row],[Comisión Unitaria 10%]]-0.01*VENTAS[[#This Row],[Precio Venta]])</f>
        <v>7.8</v>
      </c>
      <c r="M3748" s="46" t="s">
        <v>29526</v>
      </c>
      <c r="N3748" s="47" t="s">
        <v>29925</v>
      </c>
    </row>
    <row r="3749" ht="17" customHeight="1" spans="1:14">
      <c r="A3749" s="38">
        <v>45924.6962037037</v>
      </c>
      <c r="B3749" s="39" t="s">
        <v>29526</v>
      </c>
      <c r="C3749" s="39" t="s">
        <v>29526</v>
      </c>
      <c r="D3749" s="39" t="s">
        <v>29526</v>
      </c>
      <c r="E3749" s="39" t="s">
        <v>17765</v>
      </c>
      <c r="F3749" s="41" t="s">
        <v>29447</v>
      </c>
      <c r="G3749" s="39">
        <v>1</v>
      </c>
      <c r="H3749" s="42">
        <v>30</v>
      </c>
      <c r="I3749" s="44">
        <f>VENTAS[[#This Row],[Cantidad]]*VENTAS[[#This Row],[Precio Venta]]</f>
        <v>30</v>
      </c>
      <c r="J3749" s="42">
        <f>IF(VENTAS[[#This Row],[Nombre del Gestor]]&gt;1,VENTAS[[#This Row],[Precio Venta]]*10%,0)</f>
        <v>3</v>
      </c>
      <c r="K3749" s="42">
        <f>IFERROR(VLOOKUP(VENTAS[[#This Row],[Código del producto Vendido]],STOCK[],13,FALSE),VENTAS[[#This Row],[Precio Venta]]*0.6)-VENTAS[[#This Row],[Comisión Unitaria 10%]]</f>
        <v>10.8</v>
      </c>
      <c r="L3749" s="42">
        <f>VENTAS[[#This Row],[Cantidad]]*(VENTAS[[#This Row],[Precio Venta]]-VENTAS[[#This Row],[Costo Unitario SIN Comision]]-VENTAS[[#This Row],[Comisión Unitaria 10%]]-0.01*VENTAS[[#This Row],[Precio Venta]])</f>
        <v>15.9</v>
      </c>
      <c r="M3749" s="46" t="s">
        <v>29526</v>
      </c>
      <c r="N3749" s="47" t="s">
        <v>29926</v>
      </c>
    </row>
    <row r="3750" ht="34" customHeight="1" spans="1:14">
      <c r="A3750" s="38">
        <v>45924.7072569444</v>
      </c>
      <c r="B3750" s="39" t="s">
        <v>29526</v>
      </c>
      <c r="C3750" s="39" t="s">
        <v>29526</v>
      </c>
      <c r="D3750" s="39" t="s">
        <v>28163</v>
      </c>
      <c r="E3750" s="39" t="s">
        <v>29927</v>
      </c>
      <c r="F3750" s="41" t="s">
        <v>29653</v>
      </c>
      <c r="G3750" s="39">
        <v>1</v>
      </c>
      <c r="H3750" s="42">
        <v>35</v>
      </c>
      <c r="I3750" s="44">
        <f>VENTAS[[#This Row],[Cantidad]]*VENTAS[[#This Row],[Precio Venta]]</f>
        <v>35</v>
      </c>
      <c r="J3750" s="42">
        <f>IF(VENTAS[[#This Row],[Nombre del Gestor]]&gt;1,VENTAS[[#This Row],[Precio Venta]]*10%,0)</f>
        <v>3.5</v>
      </c>
      <c r="K3750" s="42">
        <f>IFERROR(VLOOKUP(VENTAS[[#This Row],[Código del producto Vendido]],STOCK[],13,FALSE),VENTAS[[#This Row],[Precio Venta]]*0.6)-VENTAS[[#This Row],[Comisión Unitaria 10%]]</f>
        <v>17.5</v>
      </c>
      <c r="L3750" s="42">
        <f>VENTAS[[#This Row],[Cantidad]]*(VENTAS[[#This Row],[Precio Venta]]-VENTAS[[#This Row],[Costo Unitario SIN Comision]]-VENTAS[[#This Row],[Comisión Unitaria 10%]]-0.01*VENTAS[[#This Row],[Precio Venta]])</f>
        <v>13.65</v>
      </c>
      <c r="M3750" s="46" t="s">
        <v>29526</v>
      </c>
      <c r="N3750" s="47" t="s">
        <v>29928</v>
      </c>
    </row>
    <row r="3751" ht="17" customHeight="1" spans="1:14">
      <c r="A3751" s="38">
        <v>45924.7072569444</v>
      </c>
      <c r="B3751" s="39" t="s">
        <v>29526</v>
      </c>
      <c r="C3751" s="39" t="s">
        <v>29526</v>
      </c>
      <c r="D3751" s="39" t="s">
        <v>28163</v>
      </c>
      <c r="E3751" s="39" t="s">
        <v>20967</v>
      </c>
      <c r="F3751" s="41" t="s">
        <v>20968</v>
      </c>
      <c r="G3751" s="39">
        <v>1</v>
      </c>
      <c r="H3751" s="42">
        <v>35</v>
      </c>
      <c r="I3751" s="44">
        <f>VENTAS[[#This Row],[Cantidad]]*VENTAS[[#This Row],[Precio Venta]]</f>
        <v>35</v>
      </c>
      <c r="J3751" s="42">
        <f>IF(VENTAS[[#This Row],[Nombre del Gestor]]&gt;1,VENTAS[[#This Row],[Precio Venta]]*10%,0)</f>
        <v>3.5</v>
      </c>
      <c r="K3751" s="42">
        <f>IFERROR(VLOOKUP(VENTAS[[#This Row],[Código del producto Vendido]],STOCK[],13,FALSE),VENTAS[[#This Row],[Precio Venta]]*0.6)-VENTAS[[#This Row],[Comisión Unitaria 10%]]</f>
        <v>18</v>
      </c>
      <c r="L3751" s="42">
        <f>VENTAS[[#This Row],[Cantidad]]*(VENTAS[[#This Row],[Precio Venta]]-VENTAS[[#This Row],[Costo Unitario SIN Comision]]-VENTAS[[#This Row],[Comisión Unitaria 10%]]-0.01*VENTAS[[#This Row],[Precio Venta]])</f>
        <v>13.15</v>
      </c>
      <c r="M3751" s="46" t="s">
        <v>29526</v>
      </c>
      <c r="N3751" s="47" t="s">
        <v>29929</v>
      </c>
    </row>
    <row r="3752" ht="34" customHeight="1" spans="1:14">
      <c r="A3752" s="38">
        <v>45924.7072569444</v>
      </c>
      <c r="B3752" s="39" t="s">
        <v>29526</v>
      </c>
      <c r="C3752" s="39" t="s">
        <v>29526</v>
      </c>
      <c r="D3752" s="39" t="s">
        <v>28163</v>
      </c>
      <c r="E3752" s="39" t="s">
        <v>21430</v>
      </c>
      <c r="F3752" s="41" t="s">
        <v>21431</v>
      </c>
      <c r="G3752" s="39">
        <v>1</v>
      </c>
      <c r="H3752" s="42">
        <v>40</v>
      </c>
      <c r="I3752" s="44">
        <f>VENTAS[[#This Row],[Cantidad]]*VENTAS[[#This Row],[Precio Venta]]</f>
        <v>40</v>
      </c>
      <c r="J3752" s="42">
        <f>IF(VENTAS[[#This Row],[Nombre del Gestor]]&gt;1,VENTAS[[#This Row],[Precio Venta]]*10%,0)</f>
        <v>4</v>
      </c>
      <c r="K3752" s="42">
        <f>IFERROR(VLOOKUP(VENTAS[[#This Row],[Código del producto Vendido]],STOCK[],13,FALSE),VENTAS[[#This Row],[Precio Venta]]*0.6)-VENTAS[[#This Row],[Comisión Unitaria 10%]]</f>
        <v>18.92</v>
      </c>
      <c r="L3752" s="42">
        <f>VENTAS[[#This Row],[Cantidad]]*(VENTAS[[#This Row],[Precio Venta]]-VENTAS[[#This Row],[Costo Unitario SIN Comision]]-VENTAS[[#This Row],[Comisión Unitaria 10%]]-0.01*VENTAS[[#This Row],[Precio Venta]])</f>
        <v>16.68</v>
      </c>
      <c r="M3752" s="46" t="s">
        <v>29526</v>
      </c>
      <c r="N3752" s="47" t="s">
        <v>29930</v>
      </c>
    </row>
    <row r="3753" ht="34" customHeight="1" spans="1:14">
      <c r="A3753" s="38">
        <v>45924.7072569444</v>
      </c>
      <c r="B3753" s="39" t="s">
        <v>29526</v>
      </c>
      <c r="C3753" s="39" t="s">
        <v>29526</v>
      </c>
      <c r="D3753" s="39" t="s">
        <v>28163</v>
      </c>
      <c r="E3753" s="39" t="s">
        <v>21012</v>
      </c>
      <c r="F3753" s="41" t="s">
        <v>21013</v>
      </c>
      <c r="G3753" s="39">
        <v>1</v>
      </c>
      <c r="H3753" s="42">
        <v>40</v>
      </c>
      <c r="I3753" s="44">
        <f>VENTAS[[#This Row],[Cantidad]]*VENTAS[[#This Row],[Precio Venta]]</f>
        <v>40</v>
      </c>
      <c r="J3753" s="42">
        <f>IF(VENTAS[[#This Row],[Nombre del Gestor]]&gt;1,VENTAS[[#This Row],[Precio Venta]]*10%,0)</f>
        <v>4</v>
      </c>
      <c r="K3753" s="42">
        <f>IFERROR(VLOOKUP(VENTAS[[#This Row],[Código del producto Vendido]],STOCK[],13,FALSE),VENTAS[[#This Row],[Precio Venta]]*0.6)-VENTAS[[#This Row],[Comisión Unitaria 10%]]</f>
        <v>19</v>
      </c>
      <c r="L3753" s="42">
        <f>VENTAS[[#This Row],[Cantidad]]*(VENTAS[[#This Row],[Precio Venta]]-VENTAS[[#This Row],[Costo Unitario SIN Comision]]-VENTAS[[#This Row],[Comisión Unitaria 10%]]-0.01*VENTAS[[#This Row],[Precio Venta]])</f>
        <v>16.6</v>
      </c>
      <c r="M3753" s="46" t="s">
        <v>29526</v>
      </c>
      <c r="N3753" s="47" t="s">
        <v>29931</v>
      </c>
    </row>
    <row r="3754" ht="17" customHeight="1" spans="1:14">
      <c r="A3754" s="38">
        <v>45925.4078009259</v>
      </c>
      <c r="B3754" s="39" t="s">
        <v>29526</v>
      </c>
      <c r="C3754" s="39" t="s">
        <v>29526</v>
      </c>
      <c r="D3754" s="39" t="s">
        <v>29526</v>
      </c>
      <c r="E3754" s="39" t="s">
        <v>29932</v>
      </c>
      <c r="F3754" s="41" t="s">
        <v>18812</v>
      </c>
      <c r="G3754" s="39">
        <v>1</v>
      </c>
      <c r="H3754" s="42">
        <v>50</v>
      </c>
      <c r="I3754" s="44">
        <f>VENTAS[[#This Row],[Cantidad]]*VENTAS[[#This Row],[Precio Venta]]</f>
        <v>50</v>
      </c>
      <c r="J3754" s="42">
        <f>IF(VENTAS[[#This Row],[Nombre del Gestor]]&gt;1,VENTAS[[#This Row],[Precio Venta]]*10%,0)</f>
        <v>5</v>
      </c>
      <c r="K3754" s="42">
        <f>IFERROR(VLOOKUP(VENTAS[[#This Row],[Código del producto Vendido]],STOCK[],13,FALSE),VENTAS[[#This Row],[Precio Venta]]*0.6)-VENTAS[[#This Row],[Comisión Unitaria 10%]]</f>
        <v>25</v>
      </c>
      <c r="L3754" s="42">
        <f>VENTAS[[#This Row],[Cantidad]]*(VENTAS[[#This Row],[Precio Venta]]-VENTAS[[#This Row],[Costo Unitario SIN Comision]]-VENTAS[[#This Row],[Comisión Unitaria 10%]]-0.01*VENTAS[[#This Row],[Precio Venta]])</f>
        <v>19.5</v>
      </c>
      <c r="M3754" s="46" t="s">
        <v>29526</v>
      </c>
      <c r="N3754" s="47" t="s">
        <v>29933</v>
      </c>
    </row>
    <row r="3755" ht="34" customHeight="1" spans="1:14">
      <c r="A3755" s="38">
        <v>45925.5553356481</v>
      </c>
      <c r="B3755" s="39" t="s">
        <v>29526</v>
      </c>
      <c r="C3755" s="39" t="s">
        <v>29526</v>
      </c>
      <c r="D3755" s="39" t="s">
        <v>29526</v>
      </c>
      <c r="E3755" s="39" t="s">
        <v>29934</v>
      </c>
      <c r="F3755" s="41" t="s">
        <v>29935</v>
      </c>
      <c r="G3755" s="39">
        <v>1</v>
      </c>
      <c r="H3755" s="42">
        <v>25</v>
      </c>
      <c r="I3755" s="44">
        <f>VENTAS[[#This Row],[Cantidad]]*VENTAS[[#This Row],[Precio Venta]]</f>
        <v>25</v>
      </c>
      <c r="J3755" s="42">
        <f>IF(VENTAS[[#This Row],[Nombre del Gestor]]&gt;1,VENTAS[[#This Row],[Precio Venta]]*10%,0)</f>
        <v>2.5</v>
      </c>
      <c r="K3755" s="42">
        <f>IFERROR(VLOOKUP(VENTAS[[#This Row],[Código del producto Vendido]],STOCK[],13,FALSE),VENTAS[[#This Row],[Precio Venta]]*0.6)-VENTAS[[#This Row],[Comisión Unitaria 10%]]</f>
        <v>12.5</v>
      </c>
      <c r="L3755" s="42">
        <f>VENTAS[[#This Row],[Cantidad]]*(VENTAS[[#This Row],[Precio Venta]]-VENTAS[[#This Row],[Costo Unitario SIN Comision]]-VENTAS[[#This Row],[Comisión Unitaria 10%]]-0.01*VENTAS[[#This Row],[Precio Venta]])</f>
        <v>9.75</v>
      </c>
      <c r="M3755" s="46" t="s">
        <v>29526</v>
      </c>
      <c r="N3755" s="47" t="s">
        <v>29936</v>
      </c>
    </row>
    <row r="3756" ht="17" customHeight="1" spans="1:14">
      <c r="A3756" s="38">
        <v>45925.5553356481</v>
      </c>
      <c r="B3756" s="39" t="s">
        <v>29526</v>
      </c>
      <c r="C3756" s="39" t="s">
        <v>29526</v>
      </c>
      <c r="D3756" s="39" t="s">
        <v>29526</v>
      </c>
      <c r="E3756" s="39" t="s">
        <v>29937</v>
      </c>
      <c r="F3756" s="41" t="s">
        <v>29722</v>
      </c>
      <c r="G3756" s="39">
        <v>1</v>
      </c>
      <c r="H3756" s="42">
        <v>20</v>
      </c>
      <c r="I3756" s="44">
        <f>VENTAS[[#This Row],[Cantidad]]*VENTAS[[#This Row],[Precio Venta]]</f>
        <v>20</v>
      </c>
      <c r="J3756" s="42">
        <f>IF(VENTAS[[#This Row],[Nombre del Gestor]]&gt;1,VENTAS[[#This Row],[Precio Venta]]*10%,0)</f>
        <v>2</v>
      </c>
      <c r="K3756" s="42">
        <f>IFERROR(VLOOKUP(VENTAS[[#This Row],[Código del producto Vendido]],STOCK[],13,FALSE),VENTAS[[#This Row],[Precio Venta]]*0.6)-VENTAS[[#This Row],[Comisión Unitaria 10%]]</f>
        <v>14</v>
      </c>
      <c r="L3756" s="42">
        <f>VENTAS[[#This Row],[Cantidad]]*(VENTAS[[#This Row],[Precio Venta]]-VENTAS[[#This Row],[Costo Unitario SIN Comision]]-VENTAS[[#This Row],[Comisión Unitaria 10%]]-0.01*VENTAS[[#This Row],[Precio Venta]])</f>
        <v>3.8</v>
      </c>
      <c r="M3756" s="46" t="s">
        <v>29526</v>
      </c>
      <c r="N3756" s="47" t="s">
        <v>29938</v>
      </c>
    </row>
    <row r="3757" ht="34" customHeight="1" spans="1:14">
      <c r="A3757" s="38">
        <v>45925.5553356481</v>
      </c>
      <c r="B3757" s="39" t="s">
        <v>29526</v>
      </c>
      <c r="C3757" s="39" t="s">
        <v>29526</v>
      </c>
      <c r="D3757" s="39" t="s">
        <v>29526</v>
      </c>
      <c r="E3757" s="39" t="s">
        <v>18320</v>
      </c>
      <c r="F3757" s="41" t="s">
        <v>29939</v>
      </c>
      <c r="G3757" s="39">
        <v>1</v>
      </c>
      <c r="H3757" s="42">
        <v>25</v>
      </c>
      <c r="I3757" s="44">
        <f>VENTAS[[#This Row],[Cantidad]]*VENTAS[[#This Row],[Precio Venta]]</f>
        <v>25</v>
      </c>
      <c r="J3757" s="42">
        <f>IF(VENTAS[[#This Row],[Nombre del Gestor]]&gt;1,VENTAS[[#This Row],[Precio Venta]]*10%,0)</f>
        <v>2.5</v>
      </c>
      <c r="K3757" s="42">
        <f>IFERROR(VLOOKUP(VENTAS[[#This Row],[Código del producto Vendido]],STOCK[],13,FALSE),VENTAS[[#This Row],[Precio Venta]]*0.6)-VENTAS[[#This Row],[Comisión Unitaria 10%]]</f>
        <v>12</v>
      </c>
      <c r="L3757" s="42">
        <f>VENTAS[[#This Row],[Cantidad]]*(VENTAS[[#This Row],[Precio Venta]]-VENTAS[[#This Row],[Costo Unitario SIN Comision]]-VENTAS[[#This Row],[Comisión Unitaria 10%]]-0.01*VENTAS[[#This Row],[Precio Venta]])</f>
        <v>10.25</v>
      </c>
      <c r="M3757" s="46" t="s">
        <v>29526</v>
      </c>
      <c r="N3757" s="47" t="s">
        <v>29940</v>
      </c>
    </row>
    <row r="3758" ht="34" customHeight="1" spans="1:14">
      <c r="A3758" s="38">
        <v>45925.5553356481</v>
      </c>
      <c r="B3758" s="39" t="s">
        <v>29526</v>
      </c>
      <c r="C3758" s="39" t="s">
        <v>29526</v>
      </c>
      <c r="D3758" s="39" t="s">
        <v>29526</v>
      </c>
      <c r="E3758" s="39" t="s">
        <v>19659</v>
      </c>
      <c r="F3758" s="41" t="s">
        <v>21986</v>
      </c>
      <c r="G3758" s="39">
        <v>1</v>
      </c>
      <c r="H3758" s="42">
        <v>18</v>
      </c>
      <c r="I3758" s="44">
        <f>VENTAS[[#This Row],[Cantidad]]*VENTAS[[#This Row],[Precio Venta]]</f>
        <v>18</v>
      </c>
      <c r="J3758" s="42">
        <f>IF(VENTAS[[#This Row],[Nombre del Gestor]]&gt;1,VENTAS[[#This Row],[Precio Venta]]*10%,0)</f>
        <v>1.8</v>
      </c>
      <c r="K3758" s="42">
        <f>IFERROR(VLOOKUP(VENTAS[[#This Row],[Código del producto Vendido]],STOCK[],13,FALSE),VENTAS[[#This Row],[Precio Venta]]*0.6)-VENTAS[[#This Row],[Comisión Unitaria 10%]]</f>
        <v>6</v>
      </c>
      <c r="L3758" s="42">
        <f>VENTAS[[#This Row],[Cantidad]]*(VENTAS[[#This Row],[Precio Venta]]-VENTAS[[#This Row],[Costo Unitario SIN Comision]]-VENTAS[[#This Row],[Comisión Unitaria 10%]]-0.01*VENTAS[[#This Row],[Precio Venta]])</f>
        <v>10.02</v>
      </c>
      <c r="M3758" s="46" t="s">
        <v>29526</v>
      </c>
      <c r="N3758" s="47" t="s">
        <v>29941</v>
      </c>
    </row>
    <row r="3759" ht="17" customHeight="1" spans="1:14">
      <c r="A3759" s="38">
        <v>45925.5920949074</v>
      </c>
      <c r="B3759" s="39" t="s">
        <v>29526</v>
      </c>
      <c r="C3759" s="39" t="s">
        <v>29526</v>
      </c>
      <c r="D3759" s="39" t="s">
        <v>29526</v>
      </c>
      <c r="E3759" s="39" t="s">
        <v>16949</v>
      </c>
      <c r="F3759" s="41" t="s">
        <v>16950</v>
      </c>
      <c r="G3759" s="39">
        <v>1</v>
      </c>
      <c r="H3759" s="42">
        <v>18</v>
      </c>
      <c r="I3759" s="44">
        <f>VENTAS[[#This Row],[Cantidad]]*VENTAS[[#This Row],[Precio Venta]]</f>
        <v>18</v>
      </c>
      <c r="J3759" s="42">
        <f>IF(VENTAS[[#This Row],[Nombre del Gestor]]&gt;1,VENTAS[[#This Row],[Precio Venta]]*10%,0)</f>
        <v>1.8</v>
      </c>
      <c r="K3759" s="42">
        <f>IFERROR(VLOOKUP(VENTAS[[#This Row],[Código del producto Vendido]],STOCK[],13,FALSE),VENTAS[[#This Row],[Precio Venta]]*0.6)-VENTAS[[#This Row],[Comisión Unitaria 10%]]</f>
        <v>9</v>
      </c>
      <c r="L3759" s="42">
        <f>VENTAS[[#This Row],[Cantidad]]*(VENTAS[[#This Row],[Precio Venta]]-VENTAS[[#This Row],[Costo Unitario SIN Comision]]-VENTAS[[#This Row],[Comisión Unitaria 10%]]-0.01*VENTAS[[#This Row],[Precio Venta]])</f>
        <v>7.02</v>
      </c>
      <c r="M3759" s="46" t="s">
        <v>29526</v>
      </c>
      <c r="N3759" s="47" t="s">
        <v>29942</v>
      </c>
    </row>
    <row r="3760" ht="34" customHeight="1" spans="1:14">
      <c r="A3760" s="38">
        <v>45925.7185069445</v>
      </c>
      <c r="B3760" s="39" t="s">
        <v>29526</v>
      </c>
      <c r="C3760" s="39" t="s">
        <v>29526</v>
      </c>
      <c r="D3760" s="39" t="s">
        <v>25960</v>
      </c>
      <c r="E3760" s="39" t="s">
        <v>20572</v>
      </c>
      <c r="F3760" s="41" t="s">
        <v>29943</v>
      </c>
      <c r="G3760" s="39">
        <v>1</v>
      </c>
      <c r="H3760" s="42">
        <v>35</v>
      </c>
      <c r="I3760" s="44">
        <f>VENTAS[[#This Row],[Cantidad]]*VENTAS[[#This Row],[Precio Venta]]</f>
        <v>35</v>
      </c>
      <c r="J3760" s="42">
        <f>IF(VENTAS[[#This Row],[Nombre del Gestor]]&gt;1,VENTAS[[#This Row],[Precio Venta]]*10%,0)</f>
        <v>3.5</v>
      </c>
      <c r="K3760" s="42">
        <f>IFERROR(VLOOKUP(VENTAS[[#This Row],[Código del producto Vendido]],STOCK[],13,FALSE),VENTAS[[#This Row],[Precio Venta]]*0.6)-VENTAS[[#This Row],[Comisión Unitaria 10%]]</f>
        <v>12</v>
      </c>
      <c r="L3760" s="42">
        <f>VENTAS[[#This Row],[Cantidad]]*(VENTAS[[#This Row],[Precio Venta]]-VENTAS[[#This Row],[Costo Unitario SIN Comision]]-VENTAS[[#This Row],[Comisión Unitaria 10%]]-0.01*VENTAS[[#This Row],[Precio Venta]])</f>
        <v>19.15</v>
      </c>
      <c r="M3760" s="46" t="s">
        <v>29526</v>
      </c>
      <c r="N3760" s="47" t="s">
        <v>29944</v>
      </c>
    </row>
    <row r="3761" ht="17" customHeight="1" spans="1:14">
      <c r="A3761" s="38">
        <v>45926.4595949074</v>
      </c>
      <c r="B3761" s="39" t="s">
        <v>29526</v>
      </c>
      <c r="C3761" s="39" t="s">
        <v>29526</v>
      </c>
      <c r="D3761" s="39" t="s">
        <v>29526</v>
      </c>
      <c r="E3761" s="39" t="s">
        <v>29945</v>
      </c>
      <c r="F3761" s="41" t="s">
        <v>29946</v>
      </c>
      <c r="G3761" s="39">
        <v>1</v>
      </c>
      <c r="H3761" s="42">
        <v>10</v>
      </c>
      <c r="I3761" s="44">
        <f>VENTAS[[#This Row],[Cantidad]]*VENTAS[[#This Row],[Precio Venta]]</f>
        <v>10</v>
      </c>
      <c r="J3761" s="42">
        <f>IF(VENTAS[[#This Row],[Nombre del Gestor]]&gt;1,VENTAS[[#This Row],[Precio Venta]]*10%,0)</f>
        <v>1</v>
      </c>
      <c r="K3761" s="42">
        <f>IFERROR(VLOOKUP(VENTAS[[#This Row],[Código del producto Vendido]],STOCK[],13,FALSE),VENTAS[[#This Row],[Precio Venta]]*0.6)-VENTAS[[#This Row],[Comisión Unitaria 10%]]</f>
        <v>5</v>
      </c>
      <c r="L3761" s="42">
        <f>VENTAS[[#This Row],[Cantidad]]*(VENTAS[[#This Row],[Precio Venta]]-VENTAS[[#This Row],[Costo Unitario SIN Comision]]-VENTAS[[#This Row],[Comisión Unitaria 10%]]-0.01*VENTAS[[#This Row],[Precio Venta]])</f>
        <v>3.9</v>
      </c>
      <c r="M3761" s="46" t="s">
        <v>29526</v>
      </c>
      <c r="N3761" s="47" t="s">
        <v>29947</v>
      </c>
    </row>
    <row r="3762" ht="34" customHeight="1" spans="1:14">
      <c r="A3762" s="38">
        <v>45926.5601967593</v>
      </c>
      <c r="B3762" s="39" t="s">
        <v>29526</v>
      </c>
      <c r="C3762" s="39" t="s">
        <v>29526</v>
      </c>
      <c r="D3762" s="39" t="s">
        <v>29526</v>
      </c>
      <c r="E3762" s="39" t="s">
        <v>20901</v>
      </c>
      <c r="F3762" s="41" t="s">
        <v>20902</v>
      </c>
      <c r="G3762" s="39">
        <v>1</v>
      </c>
      <c r="H3762" s="42">
        <v>18</v>
      </c>
      <c r="I3762" s="44">
        <f>VENTAS[[#This Row],[Cantidad]]*VENTAS[[#This Row],[Precio Venta]]</f>
        <v>18</v>
      </c>
      <c r="J3762" s="42">
        <f>IF(VENTAS[[#This Row],[Nombre del Gestor]]&gt;1,VENTAS[[#This Row],[Precio Venta]]*10%,0)</f>
        <v>1.8</v>
      </c>
      <c r="K3762" s="42">
        <f>IFERROR(VLOOKUP(VENTAS[[#This Row],[Código del producto Vendido]],STOCK[],13,FALSE),VENTAS[[#This Row],[Precio Venta]]*0.6)-VENTAS[[#This Row],[Comisión Unitaria 10%]]</f>
        <v>8.99</v>
      </c>
      <c r="L3762" s="42">
        <f>VENTAS[[#This Row],[Cantidad]]*(VENTAS[[#This Row],[Precio Venta]]-VENTAS[[#This Row],[Costo Unitario SIN Comision]]-VENTAS[[#This Row],[Comisión Unitaria 10%]]-0.01*VENTAS[[#This Row],[Precio Venta]])</f>
        <v>7.03</v>
      </c>
      <c r="M3762" s="46" t="s">
        <v>29526</v>
      </c>
      <c r="N3762" s="47" t="s">
        <v>29948</v>
      </c>
    </row>
    <row r="3763" ht="34" customHeight="1" spans="1:14">
      <c r="A3763" s="38">
        <v>45926.5847916667</v>
      </c>
      <c r="B3763" s="39" t="s">
        <v>29526</v>
      </c>
      <c r="C3763" s="39" t="s">
        <v>29526</v>
      </c>
      <c r="D3763" s="39" t="s">
        <v>29526</v>
      </c>
      <c r="E3763" s="39" t="s">
        <v>21525</v>
      </c>
      <c r="F3763" s="41" t="s">
        <v>21526</v>
      </c>
      <c r="G3763" s="39">
        <v>1</v>
      </c>
      <c r="H3763" s="42">
        <v>28</v>
      </c>
      <c r="I3763" s="44">
        <f>VENTAS[[#This Row],[Cantidad]]*VENTAS[[#This Row],[Precio Venta]]</f>
        <v>28</v>
      </c>
      <c r="J3763" s="42">
        <f>IF(VENTAS[[#This Row],[Nombre del Gestor]]&gt;1,VENTAS[[#This Row],[Precio Venta]]*10%,0)</f>
        <v>2.8</v>
      </c>
      <c r="K3763" s="42">
        <f>IFERROR(VLOOKUP(VENTAS[[#This Row],[Código del producto Vendido]],STOCK[],13,FALSE),VENTAS[[#This Row],[Precio Venta]]*0.6)-VENTAS[[#This Row],[Comisión Unitaria 10%]]</f>
        <v>12</v>
      </c>
      <c r="L3763" s="42">
        <f>VENTAS[[#This Row],[Cantidad]]*(VENTAS[[#This Row],[Precio Venta]]-VENTAS[[#This Row],[Costo Unitario SIN Comision]]-VENTAS[[#This Row],[Comisión Unitaria 10%]]-0.01*VENTAS[[#This Row],[Precio Venta]])</f>
        <v>12.92</v>
      </c>
      <c r="M3763" s="46" t="s">
        <v>29526</v>
      </c>
      <c r="N3763" s="47" t="s">
        <v>29949</v>
      </c>
    </row>
    <row r="3764" ht="17" customHeight="1" spans="1:14">
      <c r="A3764" s="38">
        <v>45926.6023842593</v>
      </c>
      <c r="B3764" s="39" t="s">
        <v>29526</v>
      </c>
      <c r="C3764" s="39" t="s">
        <v>29526</v>
      </c>
      <c r="D3764" s="39" t="s">
        <v>29526</v>
      </c>
      <c r="E3764" s="39" t="s">
        <v>20985</v>
      </c>
      <c r="F3764" s="41" t="s">
        <v>20986</v>
      </c>
      <c r="G3764" s="39">
        <v>1</v>
      </c>
      <c r="H3764" s="42">
        <v>18</v>
      </c>
      <c r="I3764" s="44">
        <f>VENTAS[[#This Row],[Cantidad]]*VENTAS[[#This Row],[Precio Venta]]</f>
        <v>18</v>
      </c>
      <c r="J3764" s="42">
        <f>IF(VENTAS[[#This Row],[Nombre del Gestor]]&gt;1,VENTAS[[#This Row],[Precio Venta]]*10%,0)</f>
        <v>1.8</v>
      </c>
      <c r="K3764" s="42">
        <f>IFERROR(VLOOKUP(VENTAS[[#This Row],[Código del producto Vendido]],STOCK[],13,FALSE),VENTAS[[#This Row],[Precio Venta]]*0.6)-VENTAS[[#This Row],[Comisión Unitaria 10%]]</f>
        <v>7</v>
      </c>
      <c r="L3764" s="42">
        <f>VENTAS[[#This Row],[Cantidad]]*(VENTAS[[#This Row],[Precio Venta]]-VENTAS[[#This Row],[Costo Unitario SIN Comision]]-VENTAS[[#This Row],[Comisión Unitaria 10%]]-0.01*VENTAS[[#This Row],[Precio Venta]])</f>
        <v>9.02</v>
      </c>
      <c r="M3764" s="46" t="s">
        <v>29526</v>
      </c>
      <c r="N3764" s="47" t="s">
        <v>29950</v>
      </c>
    </row>
    <row r="3765" ht="34" customHeight="1" spans="1:14">
      <c r="A3765" s="38">
        <v>45926.6023842593</v>
      </c>
      <c r="B3765" s="39" t="s">
        <v>29526</v>
      </c>
      <c r="C3765" s="39" t="s">
        <v>29526</v>
      </c>
      <c r="D3765" s="39" t="s">
        <v>29526</v>
      </c>
      <c r="E3765" s="39" t="s">
        <v>20430</v>
      </c>
      <c r="F3765" s="41" t="s">
        <v>29951</v>
      </c>
      <c r="G3765" s="39">
        <v>1</v>
      </c>
      <c r="H3765" s="42">
        <v>35</v>
      </c>
      <c r="I3765" s="44">
        <f>VENTAS[[#This Row],[Cantidad]]*VENTAS[[#This Row],[Precio Venta]]</f>
        <v>35</v>
      </c>
      <c r="J3765" s="42">
        <f>IF(VENTAS[[#This Row],[Nombre del Gestor]]&gt;1,VENTAS[[#This Row],[Precio Venta]]*10%,0)</f>
        <v>3.5</v>
      </c>
      <c r="K3765" s="42">
        <f>IFERROR(VLOOKUP(VENTAS[[#This Row],[Código del producto Vendido]],STOCK[],13,FALSE),VENTAS[[#This Row],[Precio Venta]]*0.6)-VENTAS[[#This Row],[Comisión Unitaria 10%]]</f>
        <v>12</v>
      </c>
      <c r="L3765" s="42">
        <f>VENTAS[[#This Row],[Cantidad]]*(VENTAS[[#This Row],[Precio Venta]]-VENTAS[[#This Row],[Costo Unitario SIN Comision]]-VENTAS[[#This Row],[Comisión Unitaria 10%]]-0.01*VENTAS[[#This Row],[Precio Venta]])</f>
        <v>19.15</v>
      </c>
      <c r="M3765" s="46" t="s">
        <v>29526</v>
      </c>
      <c r="N3765" s="47" t="s">
        <v>29952</v>
      </c>
    </row>
    <row r="3766" ht="17" customHeight="1" spans="1:14">
      <c r="A3766" s="38">
        <v>45926.6023842593</v>
      </c>
      <c r="B3766" s="39" t="s">
        <v>29526</v>
      </c>
      <c r="C3766" s="39" t="s">
        <v>29526</v>
      </c>
      <c r="D3766" s="39" t="s">
        <v>29526</v>
      </c>
      <c r="E3766" s="39" t="s">
        <v>29953</v>
      </c>
      <c r="F3766" s="41" t="s">
        <v>28184</v>
      </c>
      <c r="G3766" s="39">
        <v>1</v>
      </c>
      <c r="H3766" s="42">
        <v>30</v>
      </c>
      <c r="I3766" s="44">
        <f>VENTAS[[#This Row],[Cantidad]]*VENTAS[[#This Row],[Precio Venta]]</f>
        <v>30</v>
      </c>
      <c r="J3766" s="42">
        <f>IF(VENTAS[[#This Row],[Nombre del Gestor]]&gt;1,VENTAS[[#This Row],[Precio Venta]]*10%,0)</f>
        <v>3</v>
      </c>
      <c r="K3766" s="42">
        <f>IFERROR(VLOOKUP(VENTAS[[#This Row],[Código del producto Vendido]],STOCK[],13,FALSE),VENTAS[[#This Row],[Precio Venta]]*0.6)-VENTAS[[#This Row],[Comisión Unitaria 10%]]</f>
        <v>12</v>
      </c>
      <c r="L3766" s="42">
        <f>VENTAS[[#This Row],[Cantidad]]*(VENTAS[[#This Row],[Precio Venta]]-VENTAS[[#This Row],[Costo Unitario SIN Comision]]-VENTAS[[#This Row],[Comisión Unitaria 10%]]-0.01*VENTAS[[#This Row],[Precio Venta]])</f>
        <v>14.7</v>
      </c>
      <c r="M3766" s="46" t="s">
        <v>29526</v>
      </c>
      <c r="N3766" s="47" t="s">
        <v>29954</v>
      </c>
    </row>
    <row r="3767" ht="34" customHeight="1" spans="1:14">
      <c r="A3767" s="38">
        <v>45926.6040972222</v>
      </c>
      <c r="B3767" s="39" t="s">
        <v>29526</v>
      </c>
      <c r="C3767" s="39" t="s">
        <v>29526</v>
      </c>
      <c r="D3767" s="39" t="s">
        <v>29526</v>
      </c>
      <c r="E3767" s="39" t="s">
        <v>29955</v>
      </c>
      <c r="F3767" s="41" t="s">
        <v>21435</v>
      </c>
      <c r="G3767" s="39">
        <v>1</v>
      </c>
      <c r="H3767" s="42">
        <v>40</v>
      </c>
      <c r="I3767" s="44">
        <f>VENTAS[[#This Row],[Cantidad]]*VENTAS[[#This Row],[Precio Venta]]</f>
        <v>40</v>
      </c>
      <c r="J3767" s="42">
        <f>IF(VENTAS[[#This Row],[Nombre del Gestor]]&gt;1,VENTAS[[#This Row],[Precio Venta]]*10%,0)</f>
        <v>4</v>
      </c>
      <c r="K3767" s="42">
        <f>IFERROR(VLOOKUP(VENTAS[[#This Row],[Código del producto Vendido]],STOCK[],13,FALSE),VENTAS[[#This Row],[Precio Venta]]*0.6)-VENTAS[[#This Row],[Comisión Unitaria 10%]]</f>
        <v>21.78</v>
      </c>
      <c r="L3767" s="42">
        <f>VENTAS[[#This Row],[Cantidad]]*(VENTAS[[#This Row],[Precio Venta]]-VENTAS[[#This Row],[Costo Unitario SIN Comision]]-VENTAS[[#This Row],[Comisión Unitaria 10%]]-0.01*VENTAS[[#This Row],[Precio Venta]])</f>
        <v>13.82</v>
      </c>
      <c r="M3767" s="46" t="s">
        <v>29526</v>
      </c>
      <c r="N3767" s="47" t="s">
        <v>29956</v>
      </c>
    </row>
    <row r="3768" ht="34" customHeight="1" spans="1:14">
      <c r="A3768" s="38">
        <v>45926.6040972222</v>
      </c>
      <c r="B3768" s="39" t="s">
        <v>29526</v>
      </c>
      <c r="C3768" s="39" t="s">
        <v>29526</v>
      </c>
      <c r="D3768" s="39" t="s">
        <v>29526</v>
      </c>
      <c r="E3768" s="39" t="s">
        <v>21566</v>
      </c>
      <c r="F3768" s="41" t="s">
        <v>21565</v>
      </c>
      <c r="G3768" s="39">
        <v>1</v>
      </c>
      <c r="H3768" s="42">
        <v>70</v>
      </c>
      <c r="I3768" s="44">
        <f>VENTAS[[#This Row],[Cantidad]]*VENTAS[[#This Row],[Precio Venta]]</f>
        <v>70</v>
      </c>
      <c r="J3768" s="42">
        <f>IF(VENTAS[[#This Row],[Nombre del Gestor]]&gt;1,VENTAS[[#This Row],[Precio Venta]]*10%,0)</f>
        <v>7</v>
      </c>
      <c r="K3768" s="42">
        <f>IFERROR(VLOOKUP(VENTAS[[#This Row],[Código del producto Vendido]],STOCK[],13,FALSE),VENTAS[[#This Row],[Precio Venta]]*0.6)-VENTAS[[#This Row],[Comisión Unitaria 10%]]</f>
        <v>50</v>
      </c>
      <c r="L3768" s="42">
        <f>VENTAS[[#This Row],[Cantidad]]*(VENTAS[[#This Row],[Precio Venta]]-VENTAS[[#This Row],[Costo Unitario SIN Comision]]-VENTAS[[#This Row],[Comisión Unitaria 10%]]-0.01*VENTAS[[#This Row],[Precio Venta]])</f>
        <v>12.3</v>
      </c>
      <c r="M3768" s="46" t="s">
        <v>29526</v>
      </c>
      <c r="N3768" s="47" t="s">
        <v>29957</v>
      </c>
    </row>
    <row r="3769" ht="17" customHeight="1" spans="1:14">
      <c r="A3769" s="38">
        <v>45926.6040972222</v>
      </c>
      <c r="B3769" s="39" t="s">
        <v>29526</v>
      </c>
      <c r="C3769" s="39" t="s">
        <v>29526</v>
      </c>
      <c r="D3769" s="39" t="s">
        <v>29526</v>
      </c>
      <c r="E3769" s="39" t="s">
        <v>16793</v>
      </c>
      <c r="F3769" s="41" t="s">
        <v>16794</v>
      </c>
      <c r="G3769" s="39">
        <v>1</v>
      </c>
      <c r="H3769" s="42">
        <v>25</v>
      </c>
      <c r="I3769" s="44">
        <f>VENTAS[[#This Row],[Cantidad]]*VENTAS[[#This Row],[Precio Venta]]</f>
        <v>25</v>
      </c>
      <c r="J3769" s="42">
        <f>IF(VENTAS[[#This Row],[Nombre del Gestor]]&gt;1,VENTAS[[#This Row],[Precio Venta]]*10%,0)</f>
        <v>2.5</v>
      </c>
      <c r="K3769" s="42">
        <f>IFERROR(VLOOKUP(VENTAS[[#This Row],[Código del producto Vendido]],STOCK[],13,FALSE),VENTAS[[#This Row],[Precio Venta]]*0.6)-VENTAS[[#This Row],[Comisión Unitaria 10%]]</f>
        <v>13.99</v>
      </c>
      <c r="L3769" s="42">
        <f>VENTAS[[#This Row],[Cantidad]]*(VENTAS[[#This Row],[Precio Venta]]-VENTAS[[#This Row],[Costo Unitario SIN Comision]]-VENTAS[[#This Row],[Comisión Unitaria 10%]]-0.01*VENTAS[[#This Row],[Precio Venta]])</f>
        <v>8.26</v>
      </c>
      <c r="M3769" s="46" t="s">
        <v>29526</v>
      </c>
      <c r="N3769" s="47" t="s">
        <v>29958</v>
      </c>
    </row>
    <row r="3770" ht="34" customHeight="1" spans="1:14">
      <c r="A3770" s="38">
        <v>45926.6040972222</v>
      </c>
      <c r="B3770" s="39" t="s">
        <v>29526</v>
      </c>
      <c r="C3770" s="39" t="s">
        <v>29526</v>
      </c>
      <c r="D3770" s="39" t="s">
        <v>29526</v>
      </c>
      <c r="E3770" s="39" t="s">
        <v>29959</v>
      </c>
      <c r="F3770" s="41" t="s">
        <v>29960</v>
      </c>
      <c r="G3770" s="39">
        <v>1</v>
      </c>
      <c r="H3770" s="42">
        <v>20</v>
      </c>
      <c r="I3770" s="44">
        <f>VENTAS[[#This Row],[Cantidad]]*VENTAS[[#This Row],[Precio Venta]]</f>
        <v>20</v>
      </c>
      <c r="J3770" s="42">
        <f>IF(VENTAS[[#This Row],[Nombre del Gestor]]&gt;1,VENTAS[[#This Row],[Precio Venta]]*10%,0)</f>
        <v>2</v>
      </c>
      <c r="K3770" s="42">
        <f>IFERROR(VLOOKUP(VENTAS[[#This Row],[Código del producto Vendido]],STOCK[],13,FALSE),VENTAS[[#This Row],[Precio Venta]]*0.6)-VENTAS[[#This Row],[Comisión Unitaria 10%]]</f>
        <v>10</v>
      </c>
      <c r="L3770" s="42">
        <f>VENTAS[[#This Row],[Cantidad]]*(VENTAS[[#This Row],[Precio Venta]]-VENTAS[[#This Row],[Costo Unitario SIN Comision]]-VENTAS[[#This Row],[Comisión Unitaria 10%]]-0.01*VENTAS[[#This Row],[Precio Venta]])</f>
        <v>7.8</v>
      </c>
      <c r="M3770" s="46" t="s">
        <v>29526</v>
      </c>
      <c r="N3770" s="47" t="s">
        <v>29961</v>
      </c>
    </row>
    <row r="3771" ht="17" customHeight="1" spans="1:14">
      <c r="A3771" s="38">
        <v>45926.6040972222</v>
      </c>
      <c r="B3771" s="39" t="s">
        <v>29526</v>
      </c>
      <c r="C3771" s="39" t="s">
        <v>29526</v>
      </c>
      <c r="D3771" s="39" t="s">
        <v>29526</v>
      </c>
      <c r="E3771" s="39" t="s">
        <v>21465</v>
      </c>
      <c r="F3771" s="41" t="s">
        <v>21466</v>
      </c>
      <c r="G3771" s="39">
        <v>1</v>
      </c>
      <c r="H3771" s="42">
        <v>25</v>
      </c>
      <c r="I3771" s="44">
        <f>VENTAS[[#This Row],[Cantidad]]*VENTAS[[#This Row],[Precio Venta]]</f>
        <v>25</v>
      </c>
      <c r="J3771" s="42">
        <f>IF(VENTAS[[#This Row],[Nombre del Gestor]]&gt;1,VENTAS[[#This Row],[Precio Venta]]*10%,0)</f>
        <v>2.5</v>
      </c>
      <c r="K3771" s="42">
        <f>IFERROR(VLOOKUP(VENTAS[[#This Row],[Código del producto Vendido]],STOCK[],13,FALSE),VENTAS[[#This Row],[Precio Venta]]*0.6)-VENTAS[[#This Row],[Comisión Unitaria 10%]]</f>
        <v>10.95</v>
      </c>
      <c r="L3771" s="42">
        <f>VENTAS[[#This Row],[Cantidad]]*(VENTAS[[#This Row],[Precio Venta]]-VENTAS[[#This Row],[Costo Unitario SIN Comision]]-VENTAS[[#This Row],[Comisión Unitaria 10%]]-0.01*VENTAS[[#This Row],[Precio Venta]])</f>
        <v>11.3</v>
      </c>
      <c r="M3771" s="46" t="s">
        <v>29526</v>
      </c>
      <c r="N3771" s="47" t="s">
        <v>29962</v>
      </c>
    </row>
    <row r="3772" ht="34" customHeight="1" spans="1:14">
      <c r="A3772" s="38">
        <v>45926.6143981482</v>
      </c>
      <c r="B3772" s="39" t="s">
        <v>29526</v>
      </c>
      <c r="C3772" s="39" t="s">
        <v>29526</v>
      </c>
      <c r="D3772" s="39" t="s">
        <v>29526</v>
      </c>
      <c r="E3772" s="39" t="s">
        <v>20532</v>
      </c>
      <c r="F3772" s="41" t="s">
        <v>20533</v>
      </c>
      <c r="G3772" s="39">
        <v>1</v>
      </c>
      <c r="H3772" s="42">
        <v>30</v>
      </c>
      <c r="I3772" s="44">
        <f>VENTAS[[#This Row],[Cantidad]]*VENTAS[[#This Row],[Precio Venta]]</f>
        <v>30</v>
      </c>
      <c r="J3772" s="42">
        <f>IF(VENTAS[[#This Row],[Nombre del Gestor]]&gt;1,VENTAS[[#This Row],[Precio Venta]]*10%,0)</f>
        <v>3</v>
      </c>
      <c r="K3772" s="42">
        <f>IFERROR(VLOOKUP(VENTAS[[#This Row],[Código del producto Vendido]],STOCK[],13,FALSE),VENTAS[[#This Row],[Precio Venta]]*0.6)-VENTAS[[#This Row],[Comisión Unitaria 10%]]</f>
        <v>12</v>
      </c>
      <c r="L3772" s="42">
        <f>VENTAS[[#This Row],[Cantidad]]*(VENTAS[[#This Row],[Precio Venta]]-VENTAS[[#This Row],[Costo Unitario SIN Comision]]-VENTAS[[#This Row],[Comisión Unitaria 10%]]-0.01*VENTAS[[#This Row],[Precio Venta]])</f>
        <v>14.7</v>
      </c>
      <c r="M3772" s="46" t="s">
        <v>29526</v>
      </c>
      <c r="N3772" s="47" t="s">
        <v>29963</v>
      </c>
    </row>
    <row r="3773" ht="34" customHeight="1" spans="1:14">
      <c r="A3773" s="38">
        <v>45927.4679166667</v>
      </c>
      <c r="B3773" s="39" t="s">
        <v>29526</v>
      </c>
      <c r="C3773" s="39" t="s">
        <v>29526</v>
      </c>
      <c r="D3773" s="39" t="s">
        <v>29526</v>
      </c>
      <c r="E3773" s="39" t="s">
        <v>18638</v>
      </c>
      <c r="F3773" s="41" t="s">
        <v>17661</v>
      </c>
      <c r="G3773" s="39">
        <v>1</v>
      </c>
      <c r="H3773" s="42">
        <v>18</v>
      </c>
      <c r="I3773" s="44">
        <f>VENTAS[[#This Row],[Cantidad]]*VENTAS[[#This Row],[Precio Venta]]</f>
        <v>18</v>
      </c>
      <c r="J3773" s="42">
        <f>IF(VENTAS[[#This Row],[Nombre del Gestor]]&gt;1,VENTAS[[#This Row],[Precio Venta]]*10%,0)</f>
        <v>1.8</v>
      </c>
      <c r="K3773" s="42">
        <f>IFERROR(VLOOKUP(VENTAS[[#This Row],[Código del producto Vendido]],STOCK[],13,FALSE),VENTAS[[#This Row],[Precio Venta]]*0.6)-VENTAS[[#This Row],[Comisión Unitaria 10%]]</f>
        <v>12</v>
      </c>
      <c r="L3773" s="42">
        <f>VENTAS[[#This Row],[Cantidad]]*(VENTAS[[#This Row],[Precio Venta]]-VENTAS[[#This Row],[Costo Unitario SIN Comision]]-VENTAS[[#This Row],[Comisión Unitaria 10%]]-0.01*VENTAS[[#This Row],[Precio Venta]])</f>
        <v>4.02</v>
      </c>
      <c r="M3773" s="46" t="s">
        <v>29526</v>
      </c>
      <c r="N3773" s="47" t="s">
        <v>29964</v>
      </c>
    </row>
    <row r="3774" ht="17" customHeight="1" spans="1:14">
      <c r="A3774" s="38">
        <v>45927.6196990741</v>
      </c>
      <c r="B3774" s="39" t="s">
        <v>29526</v>
      </c>
      <c r="C3774" s="39" t="s">
        <v>29526</v>
      </c>
      <c r="D3774" s="39" t="s">
        <v>29526</v>
      </c>
      <c r="E3774" s="39" t="s">
        <v>29965</v>
      </c>
      <c r="F3774" s="41" t="s">
        <v>29966</v>
      </c>
      <c r="G3774" s="39">
        <v>1</v>
      </c>
      <c r="H3774" s="42">
        <v>20</v>
      </c>
      <c r="I3774" s="44">
        <f>VENTAS[[#This Row],[Cantidad]]*VENTAS[[#This Row],[Precio Venta]]</f>
        <v>20</v>
      </c>
      <c r="J3774" s="42">
        <f>IF(VENTAS[[#This Row],[Nombre del Gestor]]&gt;1,VENTAS[[#This Row],[Precio Venta]]*10%,0)</f>
        <v>2</v>
      </c>
      <c r="K3774" s="42">
        <f>IFERROR(VLOOKUP(VENTAS[[#This Row],[Código del producto Vendido]],STOCK[],13,FALSE),VENTAS[[#This Row],[Precio Venta]]*0.6)-VENTAS[[#This Row],[Comisión Unitaria 10%]]</f>
        <v>10</v>
      </c>
      <c r="L3774" s="42">
        <f>VENTAS[[#This Row],[Cantidad]]*(VENTAS[[#This Row],[Precio Venta]]-VENTAS[[#This Row],[Costo Unitario SIN Comision]]-VENTAS[[#This Row],[Comisión Unitaria 10%]]-0.01*VENTAS[[#This Row],[Precio Venta]])</f>
        <v>7.8</v>
      </c>
      <c r="M3774" s="46" t="s">
        <v>29526</v>
      </c>
      <c r="N3774" s="47" t="s">
        <v>29967</v>
      </c>
    </row>
    <row r="3775" ht="34" customHeight="1" spans="1:14">
      <c r="A3775" s="38">
        <v>45927.6196990741</v>
      </c>
      <c r="B3775" s="39" t="s">
        <v>29526</v>
      </c>
      <c r="C3775" s="39" t="s">
        <v>29526</v>
      </c>
      <c r="D3775" s="39" t="s">
        <v>29526</v>
      </c>
      <c r="E3775" s="39" t="s">
        <v>21667</v>
      </c>
      <c r="F3775" s="41" t="s">
        <v>21669</v>
      </c>
      <c r="G3775" s="39">
        <v>1</v>
      </c>
      <c r="H3775" s="42">
        <v>19</v>
      </c>
      <c r="I3775" s="44">
        <f>VENTAS[[#This Row],[Cantidad]]*VENTAS[[#This Row],[Precio Venta]]</f>
        <v>19</v>
      </c>
      <c r="J3775" s="42">
        <f>IF(VENTAS[[#This Row],[Nombre del Gestor]]&gt;1,VENTAS[[#This Row],[Precio Venta]]*10%,0)</f>
        <v>1.9</v>
      </c>
      <c r="K3775" s="42">
        <f>IFERROR(VLOOKUP(VENTAS[[#This Row],[Código del producto Vendido]],STOCK[],13,FALSE),VENTAS[[#This Row],[Precio Venta]]*0.6)-VENTAS[[#This Row],[Comisión Unitaria 10%]]</f>
        <v>7</v>
      </c>
      <c r="L3775" s="42">
        <f>VENTAS[[#This Row],[Cantidad]]*(VENTAS[[#This Row],[Precio Venta]]-VENTAS[[#This Row],[Costo Unitario SIN Comision]]-VENTAS[[#This Row],[Comisión Unitaria 10%]]-0.01*VENTAS[[#This Row],[Precio Venta]])</f>
        <v>9.91</v>
      </c>
      <c r="M3775" s="46" t="s">
        <v>29526</v>
      </c>
      <c r="N3775" s="47" t="s">
        <v>29968</v>
      </c>
    </row>
    <row r="3776" ht="17" customHeight="1" spans="1:14">
      <c r="A3776" s="38">
        <v>45927.6370833333</v>
      </c>
      <c r="B3776" s="39" t="s">
        <v>29526</v>
      </c>
      <c r="C3776" s="39" t="s">
        <v>29526</v>
      </c>
      <c r="D3776" s="39" t="s">
        <v>29526</v>
      </c>
      <c r="E3776" s="39" t="s">
        <v>21472</v>
      </c>
      <c r="F3776" s="41" t="s">
        <v>21473</v>
      </c>
      <c r="G3776" s="39">
        <v>1</v>
      </c>
      <c r="H3776" s="42">
        <v>45</v>
      </c>
      <c r="I3776" s="44">
        <f>VENTAS[[#This Row],[Cantidad]]*VENTAS[[#This Row],[Precio Venta]]</f>
        <v>45</v>
      </c>
      <c r="J3776" s="42">
        <f>IF(VENTAS[[#This Row],[Nombre del Gestor]]&gt;1,VENTAS[[#This Row],[Precio Venta]]*10%,0)</f>
        <v>4.5</v>
      </c>
      <c r="K3776" s="42">
        <f>IFERROR(VLOOKUP(VENTAS[[#This Row],[Código del producto Vendido]],STOCK[],13,FALSE),VENTAS[[#This Row],[Precio Venta]]*0.6)-VENTAS[[#This Row],[Comisión Unitaria 10%]]</f>
        <v>30</v>
      </c>
      <c r="L3776" s="42">
        <f>VENTAS[[#This Row],[Cantidad]]*(VENTAS[[#This Row],[Precio Venta]]-VENTAS[[#This Row],[Costo Unitario SIN Comision]]-VENTAS[[#This Row],[Comisión Unitaria 10%]]-0.01*VENTAS[[#This Row],[Precio Venta]])</f>
        <v>10.05</v>
      </c>
      <c r="M3776" s="46" t="s">
        <v>29526</v>
      </c>
      <c r="N3776" s="47" t="s">
        <v>29969</v>
      </c>
    </row>
    <row r="3777" ht="34" customHeight="1" spans="1:14">
      <c r="A3777" s="38">
        <v>45928.5761342593</v>
      </c>
      <c r="B3777" s="39" t="s">
        <v>29526</v>
      </c>
      <c r="C3777" s="39" t="s">
        <v>29526</v>
      </c>
      <c r="D3777" s="39" t="s">
        <v>29526</v>
      </c>
      <c r="E3777" s="39" t="s">
        <v>29970</v>
      </c>
      <c r="F3777" s="41" t="s">
        <v>21334</v>
      </c>
      <c r="G3777" s="39">
        <v>1</v>
      </c>
      <c r="H3777" s="42">
        <v>18</v>
      </c>
      <c r="I3777" s="44">
        <f>VENTAS[[#This Row],[Cantidad]]*VENTAS[[#This Row],[Precio Venta]]</f>
        <v>18</v>
      </c>
      <c r="J3777" s="42">
        <f>IF(VENTAS[[#This Row],[Nombre del Gestor]]&gt;1,VENTAS[[#This Row],[Precio Venta]]*10%,0)</f>
        <v>1.8</v>
      </c>
      <c r="K3777" s="42">
        <f>IFERROR(VLOOKUP(VENTAS[[#This Row],[Código del producto Vendido]],STOCK[],13,FALSE),VENTAS[[#This Row],[Precio Venta]]*0.6)-VENTAS[[#This Row],[Comisión Unitaria 10%]]</f>
        <v>14</v>
      </c>
      <c r="L3777" s="42">
        <f>VENTAS[[#This Row],[Cantidad]]*(VENTAS[[#This Row],[Precio Venta]]-VENTAS[[#This Row],[Costo Unitario SIN Comision]]-VENTAS[[#This Row],[Comisión Unitaria 10%]]-0.01*VENTAS[[#This Row],[Precio Venta]])</f>
        <v>2.02</v>
      </c>
      <c r="M3777" s="46" t="s">
        <v>29526</v>
      </c>
      <c r="N3777" s="47" t="s">
        <v>29971</v>
      </c>
    </row>
    <row r="3778" ht="34" customHeight="1" spans="1:14">
      <c r="A3778" s="38">
        <v>45928.5761342593</v>
      </c>
      <c r="B3778" s="39" t="s">
        <v>29526</v>
      </c>
      <c r="C3778" s="39" t="s">
        <v>29526</v>
      </c>
      <c r="D3778" s="39" t="s">
        <v>29526</v>
      </c>
      <c r="E3778" s="39" t="s">
        <v>29972</v>
      </c>
      <c r="F3778" s="41" t="s">
        <v>29973</v>
      </c>
      <c r="G3778" s="39">
        <v>1</v>
      </c>
      <c r="H3778" s="42">
        <v>20</v>
      </c>
      <c r="I3778" s="44">
        <f>VENTAS[[#This Row],[Cantidad]]*VENTAS[[#This Row],[Precio Venta]]</f>
        <v>20</v>
      </c>
      <c r="J3778" s="42">
        <f>IF(VENTAS[[#This Row],[Nombre del Gestor]]&gt;1,VENTAS[[#This Row],[Precio Venta]]*10%,0)</f>
        <v>2</v>
      </c>
      <c r="K3778" s="42">
        <f>IFERROR(VLOOKUP(VENTAS[[#This Row],[Código del producto Vendido]],STOCK[],13,FALSE),VENTAS[[#This Row],[Precio Venta]]*0.6)-VENTAS[[#This Row],[Comisión Unitaria 10%]]</f>
        <v>10</v>
      </c>
      <c r="L3778" s="42">
        <f>VENTAS[[#This Row],[Cantidad]]*(VENTAS[[#This Row],[Precio Venta]]-VENTAS[[#This Row],[Costo Unitario SIN Comision]]-VENTAS[[#This Row],[Comisión Unitaria 10%]]-0.01*VENTAS[[#This Row],[Precio Venta]])</f>
        <v>7.8</v>
      </c>
      <c r="M3778" s="46" t="s">
        <v>29526</v>
      </c>
      <c r="N3778" s="47" t="s">
        <v>29974</v>
      </c>
    </row>
    <row r="3779" ht="17" customHeight="1" spans="1:14">
      <c r="A3779" s="38">
        <v>45928.6119097222</v>
      </c>
      <c r="B3779" s="39" t="s">
        <v>29526</v>
      </c>
      <c r="C3779" s="39" t="s">
        <v>29526</v>
      </c>
      <c r="D3779" s="39" t="s">
        <v>29975</v>
      </c>
      <c r="E3779" s="39" t="s">
        <v>29976</v>
      </c>
      <c r="F3779" s="41" t="s">
        <v>29977</v>
      </c>
      <c r="G3779" s="39">
        <v>1</v>
      </c>
      <c r="H3779" s="42">
        <v>0</v>
      </c>
      <c r="I3779" s="44">
        <f>VENTAS[[#This Row],[Cantidad]]*VENTAS[[#This Row],[Precio Venta]]</f>
        <v>0</v>
      </c>
      <c r="J3779" s="42">
        <f>IF(VENTAS[[#This Row],[Nombre del Gestor]]&gt;1,VENTAS[[#This Row],[Precio Venta]]*10%,0)</f>
        <v>0</v>
      </c>
      <c r="K3779" s="42">
        <f>IFERROR(VLOOKUP(VENTAS[[#This Row],[Código del producto Vendido]],STOCK[],13,FALSE),VENTAS[[#This Row],[Precio Venta]]*0.6)-VENTAS[[#This Row],[Comisión Unitaria 10%]]</f>
        <v>0</v>
      </c>
      <c r="L3779" s="42">
        <f>VENTAS[[#This Row],[Cantidad]]*(VENTAS[[#This Row],[Precio Venta]]-VENTAS[[#This Row],[Costo Unitario SIN Comision]]-VENTAS[[#This Row],[Comisión Unitaria 10%]]-0.01*VENTAS[[#This Row],[Precio Venta]])</f>
        <v>0</v>
      </c>
      <c r="M3779" s="46" t="s">
        <v>29526</v>
      </c>
      <c r="N3779" s="47" t="s">
        <v>29978</v>
      </c>
    </row>
    <row r="3780" ht="34" customHeight="1" spans="1:14">
      <c r="A3780" s="38">
        <v>45928.6119097222</v>
      </c>
      <c r="B3780" s="39" t="s">
        <v>29526</v>
      </c>
      <c r="C3780" s="39" t="s">
        <v>29526</v>
      </c>
      <c r="D3780" s="39" t="s">
        <v>29975</v>
      </c>
      <c r="E3780" s="39" t="s">
        <v>20844</v>
      </c>
      <c r="F3780" s="41" t="s">
        <v>29883</v>
      </c>
      <c r="G3780" s="39">
        <v>1</v>
      </c>
      <c r="H3780" s="42">
        <v>0</v>
      </c>
      <c r="I3780" s="44">
        <f>VENTAS[[#This Row],[Cantidad]]*VENTAS[[#This Row],[Precio Venta]]</f>
        <v>0</v>
      </c>
      <c r="J3780" s="42">
        <f>IF(VENTAS[[#This Row],[Nombre del Gestor]]&gt;1,VENTAS[[#This Row],[Precio Venta]]*10%,0)</f>
        <v>0</v>
      </c>
      <c r="K3780" s="42">
        <f>IFERROR(VLOOKUP(VENTAS[[#This Row],[Código del producto Vendido]],STOCK[],13,FALSE),VENTAS[[#This Row],[Precio Venta]]*0.6)-VENTAS[[#This Row],[Comisión Unitaria 10%]]</f>
        <v>29.5</v>
      </c>
      <c r="L3780" s="42">
        <f>VENTAS[[#This Row],[Cantidad]]*(VENTAS[[#This Row],[Precio Venta]]-VENTAS[[#This Row],[Costo Unitario SIN Comision]]-VENTAS[[#This Row],[Comisión Unitaria 10%]]-0.01*VENTAS[[#This Row],[Precio Venta]])</f>
        <v>-29.5</v>
      </c>
      <c r="M3780" s="46" t="s">
        <v>29526</v>
      </c>
      <c r="N3780" s="47" t="s">
        <v>29979</v>
      </c>
    </row>
    <row r="3781" ht="17" customHeight="1" spans="1:14">
      <c r="A3781" s="38">
        <v>45928.617650463</v>
      </c>
      <c r="B3781" s="39" t="s">
        <v>29526</v>
      </c>
      <c r="C3781" s="39" t="s">
        <v>29526</v>
      </c>
      <c r="D3781" s="39" t="s">
        <v>29526</v>
      </c>
      <c r="E3781" s="39" t="s">
        <v>29980</v>
      </c>
      <c r="F3781" s="41" t="s">
        <v>29981</v>
      </c>
      <c r="G3781" s="39">
        <v>1</v>
      </c>
      <c r="H3781" s="42">
        <v>20</v>
      </c>
      <c r="I3781" s="44">
        <f>VENTAS[[#This Row],[Cantidad]]*VENTAS[[#This Row],[Precio Venta]]</f>
        <v>20</v>
      </c>
      <c r="J3781" s="42">
        <f>IF(VENTAS[[#This Row],[Nombre del Gestor]]&gt;1,VENTAS[[#This Row],[Precio Venta]]*10%,0)</f>
        <v>2</v>
      </c>
      <c r="K3781" s="42">
        <f>IFERROR(VLOOKUP(VENTAS[[#This Row],[Código del producto Vendido]],STOCK[],13,FALSE),VENTAS[[#This Row],[Precio Venta]]*0.6)-VENTAS[[#This Row],[Comisión Unitaria 10%]]</f>
        <v>10</v>
      </c>
      <c r="L3781" s="42">
        <f>VENTAS[[#This Row],[Cantidad]]*(VENTAS[[#This Row],[Precio Venta]]-VENTAS[[#This Row],[Costo Unitario SIN Comision]]-VENTAS[[#This Row],[Comisión Unitaria 10%]]-0.01*VENTAS[[#This Row],[Precio Venta]])</f>
        <v>7.8</v>
      </c>
      <c r="M3781" s="46" t="s">
        <v>29526</v>
      </c>
      <c r="N3781" s="47" t="s">
        <v>29982</v>
      </c>
    </row>
    <row r="3782" ht="34" customHeight="1" spans="1:14">
      <c r="A3782" s="38">
        <v>45928.617650463</v>
      </c>
      <c r="B3782" s="39" t="s">
        <v>29526</v>
      </c>
      <c r="C3782" s="39" t="s">
        <v>29526</v>
      </c>
      <c r="D3782" s="39" t="s">
        <v>29526</v>
      </c>
      <c r="E3782" s="39" t="s">
        <v>29983</v>
      </c>
      <c r="F3782" s="41" t="s">
        <v>29984</v>
      </c>
      <c r="G3782" s="39">
        <v>1</v>
      </c>
      <c r="H3782" s="42">
        <v>25</v>
      </c>
      <c r="I3782" s="44">
        <f>VENTAS[[#This Row],[Cantidad]]*VENTAS[[#This Row],[Precio Venta]]</f>
        <v>25</v>
      </c>
      <c r="J3782" s="42">
        <f>IF(VENTAS[[#This Row],[Nombre del Gestor]]&gt;1,VENTAS[[#This Row],[Precio Venta]]*10%,0)</f>
        <v>2.5</v>
      </c>
      <c r="K3782" s="42">
        <f>IFERROR(VLOOKUP(VENTAS[[#This Row],[Código del producto Vendido]],STOCK[],13,FALSE),VENTAS[[#This Row],[Precio Venta]]*0.6)-VENTAS[[#This Row],[Comisión Unitaria 10%]]</f>
        <v>12.5</v>
      </c>
      <c r="L3782" s="42">
        <f>VENTAS[[#This Row],[Cantidad]]*(VENTAS[[#This Row],[Precio Venta]]-VENTAS[[#This Row],[Costo Unitario SIN Comision]]-VENTAS[[#This Row],[Comisión Unitaria 10%]]-0.01*VENTAS[[#This Row],[Precio Venta]])</f>
        <v>9.75</v>
      </c>
      <c r="M3782" s="46" t="s">
        <v>29526</v>
      </c>
      <c r="N3782" s="47" t="s">
        <v>29985</v>
      </c>
    </row>
    <row r="3783" ht="34" customHeight="1" spans="1:14">
      <c r="A3783" s="38">
        <v>45928.6303703704</v>
      </c>
      <c r="B3783" s="39" t="s">
        <v>29526</v>
      </c>
      <c r="C3783" s="39" t="s">
        <v>29526</v>
      </c>
      <c r="D3783" s="39" t="s">
        <v>29526</v>
      </c>
      <c r="E3783" s="39" t="s">
        <v>29986</v>
      </c>
      <c r="F3783" s="41" t="s">
        <v>29987</v>
      </c>
      <c r="G3783" s="39">
        <v>1</v>
      </c>
      <c r="H3783" s="42">
        <v>20</v>
      </c>
      <c r="I3783" s="44">
        <f>VENTAS[[#This Row],[Cantidad]]*VENTAS[[#This Row],[Precio Venta]]</f>
        <v>20</v>
      </c>
      <c r="J3783" s="42">
        <f>IF(VENTAS[[#This Row],[Nombre del Gestor]]&gt;1,VENTAS[[#This Row],[Precio Venta]]*10%,0)</f>
        <v>2</v>
      </c>
      <c r="K3783" s="42">
        <f>IFERROR(VLOOKUP(VENTAS[[#This Row],[Código del producto Vendido]],STOCK[],13,FALSE),VENTAS[[#This Row],[Precio Venta]]*0.6)-VENTAS[[#This Row],[Comisión Unitaria 10%]]</f>
        <v>10</v>
      </c>
      <c r="L3783" s="42">
        <f>VENTAS[[#This Row],[Cantidad]]*(VENTAS[[#This Row],[Precio Venta]]-VENTAS[[#This Row],[Costo Unitario SIN Comision]]-VENTAS[[#This Row],[Comisión Unitaria 10%]]-0.01*VENTAS[[#This Row],[Precio Venta]])</f>
        <v>7.8</v>
      </c>
      <c r="M3783" s="46" t="s">
        <v>29526</v>
      </c>
      <c r="N3783" s="47" t="s">
        <v>29988</v>
      </c>
    </row>
    <row r="3784" ht="17" customHeight="1" spans="1:14">
      <c r="A3784" s="38">
        <v>45928.6321990741</v>
      </c>
      <c r="B3784" s="39" t="s">
        <v>29526</v>
      </c>
      <c r="C3784" s="39" t="s">
        <v>29526</v>
      </c>
      <c r="D3784" s="39" t="s">
        <v>29526</v>
      </c>
      <c r="E3784" s="39" t="s">
        <v>29989</v>
      </c>
      <c r="F3784" s="41" t="s">
        <v>29990</v>
      </c>
      <c r="G3784" s="39">
        <v>1</v>
      </c>
      <c r="H3784" s="42">
        <v>25</v>
      </c>
      <c r="I3784" s="44">
        <f>VENTAS[[#This Row],[Cantidad]]*VENTAS[[#This Row],[Precio Venta]]</f>
        <v>25</v>
      </c>
      <c r="J3784" s="42">
        <f>IF(VENTAS[[#This Row],[Nombre del Gestor]]&gt;1,VENTAS[[#This Row],[Precio Venta]]*10%,0)</f>
        <v>2.5</v>
      </c>
      <c r="K3784" s="42">
        <f>IFERROR(VLOOKUP(VENTAS[[#This Row],[Código del producto Vendido]],STOCK[],13,FALSE),VENTAS[[#This Row],[Precio Venta]]*0.6)-VENTAS[[#This Row],[Comisión Unitaria 10%]]</f>
        <v>12.5</v>
      </c>
      <c r="L3784" s="42">
        <f>VENTAS[[#This Row],[Cantidad]]*(VENTAS[[#This Row],[Precio Venta]]-VENTAS[[#This Row],[Costo Unitario SIN Comision]]-VENTAS[[#This Row],[Comisión Unitaria 10%]]-0.01*VENTAS[[#This Row],[Precio Venta]])</f>
        <v>9.75</v>
      </c>
      <c r="M3784" s="46" t="s">
        <v>29526</v>
      </c>
      <c r="N3784" s="47" t="s">
        <v>29991</v>
      </c>
    </row>
    <row r="3785" ht="34" customHeight="1" spans="1:14">
      <c r="A3785" s="38">
        <v>45928.6321990741</v>
      </c>
      <c r="B3785" s="39" t="s">
        <v>29526</v>
      </c>
      <c r="C3785" s="39" t="s">
        <v>29526</v>
      </c>
      <c r="D3785" s="39" t="s">
        <v>29526</v>
      </c>
      <c r="E3785" s="39" t="s">
        <v>29809</v>
      </c>
      <c r="F3785" s="41" t="s">
        <v>28884</v>
      </c>
      <c r="G3785" s="39">
        <v>1</v>
      </c>
      <c r="H3785" s="42">
        <v>20</v>
      </c>
      <c r="I3785" s="44">
        <f>VENTAS[[#This Row],[Cantidad]]*VENTAS[[#This Row],[Precio Venta]]</f>
        <v>20</v>
      </c>
      <c r="J3785" s="42">
        <f>IF(VENTAS[[#This Row],[Nombre del Gestor]]&gt;1,VENTAS[[#This Row],[Precio Venta]]*10%,0)</f>
        <v>2</v>
      </c>
      <c r="K3785" s="42">
        <f>IFERROR(VLOOKUP(VENTAS[[#This Row],[Código del producto Vendido]],STOCK[],13,FALSE),VENTAS[[#This Row],[Precio Venta]]*0.6)-VENTAS[[#This Row],[Comisión Unitaria 10%]]</f>
        <v>10</v>
      </c>
      <c r="L3785" s="42">
        <f>VENTAS[[#This Row],[Cantidad]]*(VENTAS[[#This Row],[Precio Venta]]-VENTAS[[#This Row],[Costo Unitario SIN Comision]]-VENTAS[[#This Row],[Comisión Unitaria 10%]]-0.01*VENTAS[[#This Row],[Precio Venta]])</f>
        <v>7.8</v>
      </c>
      <c r="M3785" s="46" t="s">
        <v>29526</v>
      </c>
      <c r="N3785" s="47" t="s">
        <v>29992</v>
      </c>
    </row>
    <row r="3786" ht="17" customHeight="1" spans="1:14">
      <c r="A3786" s="38">
        <v>45928.6696412037</v>
      </c>
      <c r="B3786" s="39" t="s">
        <v>29526</v>
      </c>
      <c r="C3786" s="39" t="s">
        <v>29526</v>
      </c>
      <c r="D3786" s="39" t="s">
        <v>29526</v>
      </c>
      <c r="E3786" s="39" t="s">
        <v>29993</v>
      </c>
      <c r="F3786" s="41" t="s">
        <v>17491</v>
      </c>
      <c r="G3786" s="39">
        <v>1</v>
      </c>
      <c r="H3786" s="42">
        <v>30</v>
      </c>
      <c r="I3786" s="44">
        <f>VENTAS[[#This Row],[Cantidad]]*VENTAS[[#This Row],[Precio Venta]]</f>
        <v>30</v>
      </c>
      <c r="J3786" s="42">
        <f>IF(VENTAS[[#This Row],[Nombre del Gestor]]&gt;1,VENTAS[[#This Row],[Precio Venta]]*10%,0)</f>
        <v>3</v>
      </c>
      <c r="K3786" s="42">
        <f>IFERROR(VLOOKUP(VENTAS[[#This Row],[Código del producto Vendido]],STOCK[],13,FALSE),VENTAS[[#This Row],[Precio Venta]]*0.6)-VENTAS[[#This Row],[Comisión Unitaria 10%]]</f>
        <v>15</v>
      </c>
      <c r="L3786" s="42">
        <f>VENTAS[[#This Row],[Cantidad]]*(VENTAS[[#This Row],[Precio Venta]]-VENTAS[[#This Row],[Costo Unitario SIN Comision]]-VENTAS[[#This Row],[Comisión Unitaria 10%]]-0.01*VENTAS[[#This Row],[Precio Venta]])</f>
        <v>11.7</v>
      </c>
      <c r="M3786" s="46" t="s">
        <v>29526</v>
      </c>
      <c r="N3786" s="47" t="s">
        <v>29994</v>
      </c>
    </row>
    <row r="3787" ht="34" customHeight="1" spans="1:14">
      <c r="A3787" s="38">
        <v>45928.6696412037</v>
      </c>
      <c r="B3787" s="39" t="s">
        <v>29526</v>
      </c>
      <c r="C3787" s="39" t="s">
        <v>29526</v>
      </c>
      <c r="D3787" s="39" t="s">
        <v>29526</v>
      </c>
      <c r="E3787" s="39" t="s">
        <v>29995</v>
      </c>
      <c r="F3787" s="41" t="s">
        <v>29996</v>
      </c>
      <c r="G3787" s="39">
        <v>1</v>
      </c>
      <c r="H3787" s="42">
        <v>40</v>
      </c>
      <c r="I3787" s="44">
        <f>VENTAS[[#This Row],[Cantidad]]*VENTAS[[#This Row],[Precio Venta]]</f>
        <v>40</v>
      </c>
      <c r="J3787" s="42">
        <f>IF(VENTAS[[#This Row],[Nombre del Gestor]]&gt;1,VENTAS[[#This Row],[Precio Venta]]*10%,0)</f>
        <v>4</v>
      </c>
      <c r="K3787" s="42">
        <f>IFERROR(VLOOKUP(VENTAS[[#This Row],[Código del producto Vendido]],STOCK[],13,FALSE),VENTAS[[#This Row],[Precio Venta]]*0.6)-VENTAS[[#This Row],[Comisión Unitaria 10%]]</f>
        <v>20</v>
      </c>
      <c r="L3787" s="42">
        <f>VENTAS[[#This Row],[Cantidad]]*(VENTAS[[#This Row],[Precio Venta]]-VENTAS[[#This Row],[Costo Unitario SIN Comision]]-VENTAS[[#This Row],[Comisión Unitaria 10%]]-0.01*VENTAS[[#This Row],[Precio Venta]])</f>
        <v>15.6</v>
      </c>
      <c r="M3787" s="46" t="s">
        <v>29526</v>
      </c>
      <c r="N3787" s="47" t="s">
        <v>29997</v>
      </c>
    </row>
    <row r="3788" ht="34" customHeight="1" spans="1:14">
      <c r="A3788" s="38">
        <v>45928.6696412037</v>
      </c>
      <c r="B3788" s="39" t="s">
        <v>29526</v>
      </c>
      <c r="C3788" s="39" t="s">
        <v>29526</v>
      </c>
      <c r="D3788" s="39" t="s">
        <v>29526</v>
      </c>
      <c r="E3788" s="39" t="s">
        <v>29998</v>
      </c>
      <c r="F3788" s="41" t="s">
        <v>17576</v>
      </c>
      <c r="G3788" s="39">
        <v>1</v>
      </c>
      <c r="H3788" s="42">
        <v>30</v>
      </c>
      <c r="I3788" s="44">
        <f>VENTAS[[#This Row],[Cantidad]]*VENTAS[[#This Row],[Precio Venta]]</f>
        <v>30</v>
      </c>
      <c r="J3788" s="42">
        <f>IF(VENTAS[[#This Row],[Nombre del Gestor]]&gt;1,VENTAS[[#This Row],[Precio Venta]]*10%,0)</f>
        <v>3</v>
      </c>
      <c r="K3788" s="42">
        <f>IFERROR(VLOOKUP(VENTAS[[#This Row],[Código del producto Vendido]],STOCK[],13,FALSE),VENTAS[[#This Row],[Precio Venta]]*0.6)-VENTAS[[#This Row],[Comisión Unitaria 10%]]</f>
        <v>15</v>
      </c>
      <c r="L3788" s="42">
        <f>VENTAS[[#This Row],[Cantidad]]*(VENTAS[[#This Row],[Precio Venta]]-VENTAS[[#This Row],[Costo Unitario SIN Comision]]-VENTAS[[#This Row],[Comisión Unitaria 10%]]-0.01*VENTAS[[#This Row],[Precio Venta]])</f>
        <v>11.7</v>
      </c>
      <c r="M3788" s="46" t="s">
        <v>29526</v>
      </c>
      <c r="N3788" s="47" t="s">
        <v>29999</v>
      </c>
    </row>
    <row r="3789" ht="17" customHeight="1" spans="1:14">
      <c r="A3789" s="38">
        <v>45928.6696412037</v>
      </c>
      <c r="B3789" s="39" t="s">
        <v>29526</v>
      </c>
      <c r="C3789" s="39" t="s">
        <v>29526</v>
      </c>
      <c r="D3789" s="39" t="s">
        <v>29526</v>
      </c>
      <c r="E3789" s="39" t="s">
        <v>30000</v>
      </c>
      <c r="F3789" s="41" t="s">
        <v>17487</v>
      </c>
      <c r="G3789" s="39">
        <v>1</v>
      </c>
      <c r="H3789" s="42">
        <v>30</v>
      </c>
      <c r="I3789" s="44">
        <f>VENTAS[[#This Row],[Cantidad]]*VENTAS[[#This Row],[Precio Venta]]</f>
        <v>30</v>
      </c>
      <c r="J3789" s="42">
        <f>IF(VENTAS[[#This Row],[Nombre del Gestor]]&gt;1,VENTAS[[#This Row],[Precio Venta]]*10%,0)</f>
        <v>3</v>
      </c>
      <c r="K3789" s="42">
        <f>IFERROR(VLOOKUP(VENTAS[[#This Row],[Código del producto Vendido]],STOCK[],13,FALSE),VENTAS[[#This Row],[Precio Venta]]*0.6)-VENTAS[[#This Row],[Comisión Unitaria 10%]]</f>
        <v>15</v>
      </c>
      <c r="L3789" s="42">
        <f>VENTAS[[#This Row],[Cantidad]]*(VENTAS[[#This Row],[Precio Venta]]-VENTAS[[#This Row],[Costo Unitario SIN Comision]]-VENTAS[[#This Row],[Comisión Unitaria 10%]]-0.01*VENTAS[[#This Row],[Precio Venta]])</f>
        <v>11.7</v>
      </c>
      <c r="M3789" s="46" t="s">
        <v>29526</v>
      </c>
      <c r="N3789" s="47" t="s">
        <v>30001</v>
      </c>
    </row>
    <row r="3790" ht="34" customHeight="1" spans="1:14">
      <c r="A3790" s="38">
        <v>45928.6729976852</v>
      </c>
      <c r="B3790" s="39" t="s">
        <v>29526</v>
      </c>
      <c r="C3790" s="39" t="s">
        <v>29526</v>
      </c>
      <c r="D3790" s="39" t="s">
        <v>29526</v>
      </c>
      <c r="E3790" s="39" t="s">
        <v>30002</v>
      </c>
      <c r="F3790" s="41" t="s">
        <v>20597</v>
      </c>
      <c r="G3790" s="39">
        <v>1</v>
      </c>
      <c r="H3790" s="42">
        <v>25</v>
      </c>
      <c r="I3790" s="44">
        <f>VENTAS[[#This Row],[Cantidad]]*VENTAS[[#This Row],[Precio Venta]]</f>
        <v>25</v>
      </c>
      <c r="J3790" s="42">
        <f>IF(VENTAS[[#This Row],[Nombre del Gestor]]&gt;1,VENTAS[[#This Row],[Precio Venta]]*10%,0)</f>
        <v>2.5</v>
      </c>
      <c r="K3790" s="42">
        <f>IFERROR(VLOOKUP(VENTAS[[#This Row],[Código del producto Vendido]],STOCK[],13,FALSE),VENTAS[[#This Row],[Precio Venta]]*0.6)-VENTAS[[#This Row],[Comisión Unitaria 10%]]</f>
        <v>9</v>
      </c>
      <c r="L3790" s="42">
        <f>VENTAS[[#This Row],[Cantidad]]*(VENTAS[[#This Row],[Precio Venta]]-VENTAS[[#This Row],[Costo Unitario SIN Comision]]-VENTAS[[#This Row],[Comisión Unitaria 10%]]-0.01*VENTAS[[#This Row],[Precio Venta]])</f>
        <v>13.25</v>
      </c>
      <c r="M3790" s="46" t="s">
        <v>29526</v>
      </c>
      <c r="N3790" s="47" t="s">
        <v>30003</v>
      </c>
    </row>
    <row r="3791" ht="17" customHeight="1" spans="1:14">
      <c r="A3791" s="38">
        <v>45928.6784027778</v>
      </c>
      <c r="B3791" s="39" t="s">
        <v>29526</v>
      </c>
      <c r="C3791" s="39" t="s">
        <v>29526</v>
      </c>
      <c r="D3791" s="39"/>
      <c r="E3791" s="39" t="s">
        <v>20841</v>
      </c>
      <c r="F3791" s="41" t="s">
        <v>20839</v>
      </c>
      <c r="G3791" s="39">
        <v>1</v>
      </c>
      <c r="H3791" s="42">
        <v>4</v>
      </c>
      <c r="I3791" s="44">
        <f>VENTAS[[#This Row],[Cantidad]]*VENTAS[[#This Row],[Precio Venta]]</f>
        <v>4</v>
      </c>
      <c r="J3791" s="42">
        <f>IF(VENTAS[[#This Row],[Nombre del Gestor]]&gt;1,VENTAS[[#This Row],[Precio Venta]]*10%,0)</f>
        <v>0</v>
      </c>
      <c r="K3791" s="42">
        <f>IFERROR(VLOOKUP(VENTAS[[#This Row],[Código del producto Vendido]],STOCK[],13,FALSE),VENTAS[[#This Row],[Precio Venta]]*0.6)-VENTAS[[#This Row],[Comisión Unitaria 10%]]</f>
        <v>19.99</v>
      </c>
      <c r="L3791" s="42">
        <f>VENTAS[[#This Row],[Cantidad]]*(VENTAS[[#This Row],[Precio Venta]]-VENTAS[[#This Row],[Costo Unitario SIN Comision]]-VENTAS[[#This Row],[Comisión Unitaria 10%]]-0.01*VENTAS[[#This Row],[Precio Venta]])</f>
        <v>-16.03</v>
      </c>
      <c r="M3791" s="46" t="s">
        <v>29526</v>
      </c>
      <c r="N3791" s="47" t="s">
        <v>30004</v>
      </c>
    </row>
    <row r="3792" ht="34" customHeight="1" spans="1:14">
      <c r="A3792" s="38">
        <v>45928.7068055556</v>
      </c>
      <c r="B3792" s="39" t="s">
        <v>29526</v>
      </c>
      <c r="C3792" s="39" t="s">
        <v>29526</v>
      </c>
      <c r="D3792" s="39" t="s">
        <v>29526</v>
      </c>
      <c r="E3792" s="39" t="s">
        <v>21681</v>
      </c>
      <c r="F3792" s="41" t="s">
        <v>21682</v>
      </c>
      <c r="G3792" s="39">
        <v>1</v>
      </c>
      <c r="H3792" s="42">
        <v>25</v>
      </c>
      <c r="I3792" s="44">
        <f>VENTAS[[#This Row],[Cantidad]]*VENTAS[[#This Row],[Precio Venta]]</f>
        <v>25</v>
      </c>
      <c r="J3792" s="42">
        <f>IF(VENTAS[[#This Row],[Nombre del Gestor]]&gt;1,VENTAS[[#This Row],[Precio Venta]]*10%,0)</f>
        <v>2.5</v>
      </c>
      <c r="K3792" s="42">
        <f>IFERROR(VLOOKUP(VENTAS[[#This Row],[Código del producto Vendido]],STOCK[],13,FALSE),VENTAS[[#This Row],[Precio Venta]]*0.6)-VENTAS[[#This Row],[Comisión Unitaria 10%]]</f>
        <v>13.5</v>
      </c>
      <c r="L3792" s="42">
        <f>VENTAS[[#This Row],[Cantidad]]*(VENTAS[[#This Row],[Precio Venta]]-VENTAS[[#This Row],[Costo Unitario SIN Comision]]-VENTAS[[#This Row],[Comisión Unitaria 10%]]-0.01*VENTAS[[#This Row],[Precio Venta]])</f>
        <v>8.75</v>
      </c>
      <c r="M3792" s="46" t="s">
        <v>29526</v>
      </c>
      <c r="N3792" s="47" t="s">
        <v>30005</v>
      </c>
    </row>
    <row r="3793" ht="34" customHeight="1" spans="1:14">
      <c r="A3793" s="38">
        <v>45929.4788541667</v>
      </c>
      <c r="B3793" s="39" t="s">
        <v>29526</v>
      </c>
      <c r="C3793" s="39" t="s">
        <v>29526</v>
      </c>
      <c r="D3793" s="39" t="s">
        <v>29526</v>
      </c>
      <c r="E3793" s="39" t="s">
        <v>29955</v>
      </c>
      <c r="F3793" s="41" t="s">
        <v>21435</v>
      </c>
      <c r="G3793" s="39">
        <v>1</v>
      </c>
      <c r="H3793" s="42">
        <v>40</v>
      </c>
      <c r="I3793" s="44">
        <f>VENTAS[[#This Row],[Cantidad]]*VENTAS[[#This Row],[Precio Venta]]</f>
        <v>40</v>
      </c>
      <c r="J3793" s="42">
        <f>IF(VENTAS[[#This Row],[Nombre del Gestor]]&gt;1,VENTAS[[#This Row],[Precio Venta]]*10%,0)</f>
        <v>4</v>
      </c>
      <c r="K3793" s="42">
        <f>IFERROR(VLOOKUP(VENTAS[[#This Row],[Código del producto Vendido]],STOCK[],13,FALSE),VENTAS[[#This Row],[Precio Venta]]*0.6)-VENTAS[[#This Row],[Comisión Unitaria 10%]]</f>
        <v>21.78</v>
      </c>
      <c r="L3793" s="42">
        <f>VENTAS[[#This Row],[Cantidad]]*(VENTAS[[#This Row],[Precio Venta]]-VENTAS[[#This Row],[Costo Unitario SIN Comision]]-VENTAS[[#This Row],[Comisión Unitaria 10%]]-0.01*VENTAS[[#This Row],[Precio Venta]])</f>
        <v>13.82</v>
      </c>
      <c r="M3793" s="46" t="s">
        <v>29526</v>
      </c>
      <c r="N3793" s="47" t="s">
        <v>30006</v>
      </c>
    </row>
    <row r="3794" ht="17" customHeight="1" spans="1:14">
      <c r="A3794" s="38">
        <v>45929.4788541667</v>
      </c>
      <c r="B3794" s="39" t="s">
        <v>29526</v>
      </c>
      <c r="C3794" s="39" t="s">
        <v>29526</v>
      </c>
      <c r="D3794" s="39" t="s">
        <v>29526</v>
      </c>
      <c r="E3794" s="39" t="s">
        <v>29603</v>
      </c>
      <c r="F3794" s="41" t="s">
        <v>21433</v>
      </c>
      <c r="G3794" s="39">
        <v>1</v>
      </c>
      <c r="H3794" s="42">
        <v>40</v>
      </c>
      <c r="I3794" s="44">
        <f>VENTAS[[#This Row],[Cantidad]]*VENTAS[[#This Row],[Precio Venta]]</f>
        <v>40</v>
      </c>
      <c r="J3794" s="42">
        <f>IF(VENTAS[[#This Row],[Nombre del Gestor]]&gt;1,VENTAS[[#This Row],[Precio Venta]]*10%,0)</f>
        <v>4</v>
      </c>
      <c r="K3794" s="42">
        <f>IFERROR(VLOOKUP(VENTAS[[#This Row],[Código del producto Vendido]],STOCK[],13,FALSE),VENTAS[[#This Row],[Precio Venta]]*0.6)-VENTAS[[#This Row],[Comisión Unitaria 10%]]</f>
        <v>18.99</v>
      </c>
      <c r="L3794" s="42">
        <f>VENTAS[[#This Row],[Cantidad]]*(VENTAS[[#This Row],[Precio Venta]]-VENTAS[[#This Row],[Costo Unitario SIN Comision]]-VENTAS[[#This Row],[Comisión Unitaria 10%]]-0.01*VENTAS[[#This Row],[Precio Venta]])</f>
        <v>16.61</v>
      </c>
      <c r="M3794" s="46" t="s">
        <v>29526</v>
      </c>
      <c r="N3794" s="47" t="s">
        <v>30007</v>
      </c>
    </row>
    <row r="3795" ht="34" customHeight="1" spans="1:14">
      <c r="A3795" s="38">
        <v>45929.6256712963</v>
      </c>
      <c r="B3795" s="39" t="s">
        <v>29526</v>
      </c>
      <c r="C3795" s="39" t="s">
        <v>29526</v>
      </c>
      <c r="D3795" s="39" t="s">
        <v>29526</v>
      </c>
      <c r="E3795" s="39" t="s">
        <v>20799</v>
      </c>
      <c r="F3795" s="41" t="s">
        <v>20800</v>
      </c>
      <c r="G3795" s="39">
        <v>1</v>
      </c>
      <c r="H3795" s="42">
        <v>40</v>
      </c>
      <c r="I3795" s="44">
        <f>VENTAS[[#This Row],[Cantidad]]*VENTAS[[#This Row],[Precio Venta]]</f>
        <v>40</v>
      </c>
      <c r="J3795" s="42">
        <f>IF(VENTAS[[#This Row],[Nombre del Gestor]]&gt;1,VENTAS[[#This Row],[Precio Venta]]*10%,0)</f>
        <v>4</v>
      </c>
      <c r="K3795" s="42">
        <f>IFERROR(VLOOKUP(VENTAS[[#This Row],[Código del producto Vendido]],STOCK[],13,FALSE),VENTAS[[#This Row],[Precio Venta]]*0.6)-VENTAS[[#This Row],[Comisión Unitaria 10%]]</f>
        <v>25.5</v>
      </c>
      <c r="L3795" s="42">
        <f>VENTAS[[#This Row],[Cantidad]]*(VENTAS[[#This Row],[Precio Venta]]-VENTAS[[#This Row],[Costo Unitario SIN Comision]]-VENTAS[[#This Row],[Comisión Unitaria 10%]]-0.01*VENTAS[[#This Row],[Precio Venta]])</f>
        <v>10.1</v>
      </c>
      <c r="M3795" s="46" t="s">
        <v>29526</v>
      </c>
      <c r="N3795" s="47" t="s">
        <v>30008</v>
      </c>
    </row>
    <row r="3796" ht="17" customHeight="1" spans="1:14">
      <c r="A3796" s="38">
        <v>45929.6256712963</v>
      </c>
      <c r="B3796" s="39" t="s">
        <v>29526</v>
      </c>
      <c r="C3796" s="39" t="s">
        <v>29526</v>
      </c>
      <c r="D3796" s="39" t="s">
        <v>29526</v>
      </c>
      <c r="E3796" s="39" t="s">
        <v>30009</v>
      </c>
      <c r="F3796" s="41" t="s">
        <v>30010</v>
      </c>
      <c r="G3796" s="39">
        <v>1</v>
      </c>
      <c r="H3796" s="42">
        <v>18</v>
      </c>
      <c r="I3796" s="44">
        <f>VENTAS[[#This Row],[Cantidad]]*VENTAS[[#This Row],[Precio Venta]]</f>
        <v>18</v>
      </c>
      <c r="J3796" s="42">
        <f>IF(VENTAS[[#This Row],[Nombre del Gestor]]&gt;1,VENTAS[[#This Row],[Precio Venta]]*10%,0)</f>
        <v>1.8</v>
      </c>
      <c r="K3796" s="42">
        <f>IFERROR(VLOOKUP(VENTAS[[#This Row],[Código del producto Vendido]],STOCK[],13,FALSE),VENTAS[[#This Row],[Precio Venta]]*0.6)-VENTAS[[#This Row],[Comisión Unitaria 10%]]</f>
        <v>9</v>
      </c>
      <c r="L3796" s="42">
        <f>VENTAS[[#This Row],[Cantidad]]*(VENTAS[[#This Row],[Precio Venta]]-VENTAS[[#This Row],[Costo Unitario SIN Comision]]-VENTAS[[#This Row],[Comisión Unitaria 10%]]-0.01*VENTAS[[#This Row],[Precio Venta]])</f>
        <v>7.02</v>
      </c>
      <c r="M3796" s="46" t="s">
        <v>29526</v>
      </c>
      <c r="N3796" s="47" t="s">
        <v>30011</v>
      </c>
    </row>
    <row r="3797" ht="34" customHeight="1" spans="1:14">
      <c r="A3797" s="38">
        <v>45929.6799421296</v>
      </c>
      <c r="B3797" s="39" t="s">
        <v>29526</v>
      </c>
      <c r="C3797" s="39" t="s">
        <v>29526</v>
      </c>
      <c r="D3797" s="39" t="s">
        <v>29526</v>
      </c>
      <c r="E3797" s="39" t="s">
        <v>18687</v>
      </c>
      <c r="F3797" s="41" t="s">
        <v>30012</v>
      </c>
      <c r="G3797" s="39">
        <v>1</v>
      </c>
      <c r="H3797" s="42">
        <v>30</v>
      </c>
      <c r="I3797" s="44">
        <f>VENTAS[[#This Row],[Cantidad]]*VENTAS[[#This Row],[Precio Venta]]</f>
        <v>30</v>
      </c>
      <c r="J3797" s="42">
        <f>IF(VENTAS[[#This Row],[Nombre del Gestor]]&gt;1,VENTAS[[#This Row],[Precio Venta]]*10%,0)</f>
        <v>3</v>
      </c>
      <c r="K3797" s="42">
        <f>IFERROR(VLOOKUP(VENTAS[[#This Row],[Código del producto Vendido]],STOCK[],13,FALSE),VENTAS[[#This Row],[Precio Venta]]*0.6)-VENTAS[[#This Row],[Comisión Unitaria 10%]]</f>
        <v>12</v>
      </c>
      <c r="L3797" s="42">
        <f>VENTAS[[#This Row],[Cantidad]]*(VENTAS[[#This Row],[Precio Venta]]-VENTAS[[#This Row],[Costo Unitario SIN Comision]]-VENTAS[[#This Row],[Comisión Unitaria 10%]]-0.01*VENTAS[[#This Row],[Precio Venta]])</f>
        <v>14.7</v>
      </c>
      <c r="M3797" s="46" t="s">
        <v>29526</v>
      </c>
      <c r="N3797" s="47" t="s">
        <v>30013</v>
      </c>
    </row>
    <row r="3798" ht="34" customHeight="1" spans="1:14">
      <c r="A3798" s="38">
        <v>45929.7331018519</v>
      </c>
      <c r="B3798" s="39" t="s">
        <v>29526</v>
      </c>
      <c r="C3798" s="39" t="s">
        <v>29526</v>
      </c>
      <c r="D3798" s="39" t="s">
        <v>28163</v>
      </c>
      <c r="E3798" s="39" t="s">
        <v>19374</v>
      </c>
      <c r="F3798" s="41" t="s">
        <v>27949</v>
      </c>
      <c r="G3798" s="39">
        <v>1</v>
      </c>
      <c r="H3798" s="42">
        <v>20</v>
      </c>
      <c r="I3798" s="44">
        <f>VENTAS[[#This Row],[Cantidad]]*VENTAS[[#This Row],[Precio Venta]]</f>
        <v>20</v>
      </c>
      <c r="J3798" s="42">
        <f>IF(VENTAS[[#This Row],[Nombre del Gestor]]&gt;1,VENTAS[[#This Row],[Precio Venta]]*10%,0)</f>
        <v>2</v>
      </c>
      <c r="K3798" s="42">
        <f>IFERROR(VLOOKUP(VENTAS[[#This Row],[Código del producto Vendido]],STOCK[],13,FALSE),VENTAS[[#This Row],[Precio Venta]]*0.6)-VENTAS[[#This Row],[Comisión Unitaria 10%]]</f>
        <v>12</v>
      </c>
      <c r="L3798" s="42">
        <f>VENTAS[[#This Row],[Cantidad]]*(VENTAS[[#This Row],[Precio Venta]]-VENTAS[[#This Row],[Costo Unitario SIN Comision]]-VENTAS[[#This Row],[Comisión Unitaria 10%]]-0.01*VENTAS[[#This Row],[Precio Venta]])</f>
        <v>5.8</v>
      </c>
      <c r="M3798" s="46" t="s">
        <v>29526</v>
      </c>
      <c r="N3798" s="47" t="s">
        <v>30014</v>
      </c>
    </row>
    <row r="3799" ht="17" customHeight="1" spans="1:14">
      <c r="A3799" s="38">
        <v>45929.7331018519</v>
      </c>
      <c r="B3799" s="39" t="s">
        <v>29526</v>
      </c>
      <c r="C3799" s="39" t="s">
        <v>29526</v>
      </c>
      <c r="D3799" s="39" t="s">
        <v>28163</v>
      </c>
      <c r="E3799" s="39" t="s">
        <v>18166</v>
      </c>
      <c r="F3799" s="41" t="s">
        <v>30015</v>
      </c>
      <c r="G3799" s="39">
        <v>1</v>
      </c>
      <c r="H3799" s="42">
        <v>18</v>
      </c>
      <c r="I3799" s="44">
        <f>VENTAS[[#This Row],[Cantidad]]*VENTAS[[#This Row],[Precio Venta]]</f>
        <v>18</v>
      </c>
      <c r="J3799" s="42">
        <f>IF(VENTAS[[#This Row],[Nombre del Gestor]]&gt;1,VENTAS[[#This Row],[Precio Venta]]*10%,0)</f>
        <v>1.8</v>
      </c>
      <c r="K3799" s="42">
        <f>IFERROR(VLOOKUP(VENTAS[[#This Row],[Código del producto Vendido]],STOCK[],13,FALSE),VENTAS[[#This Row],[Precio Venta]]*0.6)-VENTAS[[#This Row],[Comisión Unitaria 10%]]</f>
        <v>12</v>
      </c>
      <c r="L3799" s="42">
        <f>VENTAS[[#This Row],[Cantidad]]*(VENTAS[[#This Row],[Precio Venta]]-VENTAS[[#This Row],[Costo Unitario SIN Comision]]-VENTAS[[#This Row],[Comisión Unitaria 10%]]-0.01*VENTAS[[#This Row],[Precio Venta]])</f>
        <v>4.02</v>
      </c>
      <c r="M3799" s="46" t="s">
        <v>29526</v>
      </c>
      <c r="N3799" s="47" t="s">
        <v>30016</v>
      </c>
    </row>
    <row r="3800" ht="34" customHeight="1" spans="1:14">
      <c r="A3800" s="38">
        <v>45929.7331018519</v>
      </c>
      <c r="B3800" s="39" t="s">
        <v>29526</v>
      </c>
      <c r="C3800" s="39" t="s">
        <v>29526</v>
      </c>
      <c r="D3800" s="39" t="s">
        <v>28163</v>
      </c>
      <c r="E3800" s="39" t="s">
        <v>30017</v>
      </c>
      <c r="F3800" s="41" t="s">
        <v>30018</v>
      </c>
      <c r="G3800" s="39">
        <v>1</v>
      </c>
      <c r="H3800" s="42">
        <v>20</v>
      </c>
      <c r="I3800" s="44">
        <f>VENTAS[[#This Row],[Cantidad]]*VENTAS[[#This Row],[Precio Venta]]</f>
        <v>20</v>
      </c>
      <c r="J3800" s="42">
        <f>IF(VENTAS[[#This Row],[Nombre del Gestor]]&gt;1,VENTAS[[#This Row],[Precio Venta]]*10%,0)</f>
        <v>2</v>
      </c>
      <c r="K3800" s="42">
        <f>IFERROR(VLOOKUP(VENTAS[[#This Row],[Código del producto Vendido]],STOCK[],13,FALSE),VENTAS[[#This Row],[Precio Venta]]*0.6)-VENTAS[[#This Row],[Comisión Unitaria 10%]]</f>
        <v>10</v>
      </c>
      <c r="L3800" s="42">
        <f>VENTAS[[#This Row],[Cantidad]]*(VENTAS[[#This Row],[Precio Venta]]-VENTAS[[#This Row],[Costo Unitario SIN Comision]]-VENTAS[[#This Row],[Comisión Unitaria 10%]]-0.01*VENTAS[[#This Row],[Precio Venta]])</f>
        <v>7.8</v>
      </c>
      <c r="M3800" s="46" t="s">
        <v>29526</v>
      </c>
      <c r="N3800" s="47" t="s">
        <v>30019</v>
      </c>
    </row>
    <row r="3801" ht="17" customHeight="1" spans="1:14">
      <c r="A3801" s="38">
        <v>45930.4197800926</v>
      </c>
      <c r="B3801" s="39" t="s">
        <v>29526</v>
      </c>
      <c r="C3801" s="39" t="s">
        <v>29526</v>
      </c>
      <c r="D3801" s="39" t="s">
        <v>29526</v>
      </c>
      <c r="E3801" s="39" t="s">
        <v>30020</v>
      </c>
      <c r="F3801" s="41" t="s">
        <v>30021</v>
      </c>
      <c r="G3801" s="39">
        <v>1</v>
      </c>
      <c r="H3801" s="42">
        <v>25</v>
      </c>
      <c r="I3801" s="44">
        <f>VENTAS[[#This Row],[Cantidad]]*VENTAS[[#This Row],[Precio Venta]]</f>
        <v>25</v>
      </c>
      <c r="J3801" s="42">
        <f>IF(VENTAS[[#This Row],[Nombre del Gestor]]&gt;1,VENTAS[[#This Row],[Precio Venta]]*10%,0)</f>
        <v>2.5</v>
      </c>
      <c r="K3801" s="42">
        <f>IFERROR(VLOOKUP(VENTAS[[#This Row],[Código del producto Vendido]],STOCK[],13,FALSE),VENTAS[[#This Row],[Precio Venta]]*0.6)-VENTAS[[#This Row],[Comisión Unitaria 10%]]</f>
        <v>12.5</v>
      </c>
      <c r="L3801" s="42">
        <f>VENTAS[[#This Row],[Cantidad]]*(VENTAS[[#This Row],[Precio Venta]]-VENTAS[[#This Row],[Costo Unitario SIN Comision]]-VENTAS[[#This Row],[Comisión Unitaria 10%]]-0.01*VENTAS[[#This Row],[Precio Venta]])</f>
        <v>9.75</v>
      </c>
      <c r="M3801" s="46" t="s">
        <v>29526</v>
      </c>
      <c r="N3801" s="47" t="s">
        <v>30022</v>
      </c>
    </row>
    <row r="3802" ht="34" customHeight="1" spans="1:14">
      <c r="A3802" s="38">
        <v>45930.4197800926</v>
      </c>
      <c r="B3802" s="39" t="s">
        <v>29526</v>
      </c>
      <c r="C3802" s="39" t="s">
        <v>29526</v>
      </c>
      <c r="D3802" s="39" t="s">
        <v>29526</v>
      </c>
      <c r="E3802" s="39" t="s">
        <v>20649</v>
      </c>
      <c r="F3802" s="41" t="s">
        <v>20650</v>
      </c>
      <c r="G3802" s="39">
        <v>1</v>
      </c>
      <c r="H3802" s="42">
        <v>40</v>
      </c>
      <c r="I3802" s="44">
        <f>VENTAS[[#This Row],[Cantidad]]*VENTAS[[#This Row],[Precio Venta]]</f>
        <v>40</v>
      </c>
      <c r="J3802" s="42">
        <f>IF(VENTAS[[#This Row],[Nombre del Gestor]]&gt;1,VENTAS[[#This Row],[Precio Venta]]*10%,0)</f>
        <v>4</v>
      </c>
      <c r="K3802" s="42">
        <f>IFERROR(VLOOKUP(VENTAS[[#This Row],[Código del producto Vendido]],STOCK[],13,FALSE),VENTAS[[#This Row],[Precio Venta]]*0.6)-VENTAS[[#This Row],[Comisión Unitaria 10%]]</f>
        <v>30</v>
      </c>
      <c r="L3802" s="42">
        <f>VENTAS[[#This Row],[Cantidad]]*(VENTAS[[#This Row],[Precio Venta]]-VENTAS[[#This Row],[Costo Unitario SIN Comision]]-VENTAS[[#This Row],[Comisión Unitaria 10%]]-0.01*VENTAS[[#This Row],[Precio Venta]])</f>
        <v>5.6</v>
      </c>
      <c r="M3802" s="46" t="s">
        <v>29526</v>
      </c>
      <c r="N3802" s="47" t="s">
        <v>30023</v>
      </c>
    </row>
    <row r="3803" ht="34" customHeight="1" spans="1:14">
      <c r="A3803" s="38">
        <v>45930.4322569444</v>
      </c>
      <c r="B3803" s="39" t="s">
        <v>29526</v>
      </c>
      <c r="C3803" s="39" t="s">
        <v>29526</v>
      </c>
      <c r="D3803" s="39" t="s">
        <v>29526</v>
      </c>
      <c r="E3803" s="39" t="s">
        <v>20864</v>
      </c>
      <c r="F3803" s="41" t="s">
        <v>20865</v>
      </c>
      <c r="G3803" s="39">
        <v>1</v>
      </c>
      <c r="H3803" s="42">
        <v>30</v>
      </c>
      <c r="I3803" s="44">
        <f>VENTAS[[#This Row],[Cantidad]]*VENTAS[[#This Row],[Precio Venta]]</f>
        <v>30</v>
      </c>
      <c r="J3803" s="42">
        <f>IF(VENTAS[[#This Row],[Nombre del Gestor]]&gt;1,VENTAS[[#This Row],[Precio Venta]]*10%,0)</f>
        <v>3</v>
      </c>
      <c r="K3803" s="42">
        <f>IFERROR(VLOOKUP(VENTAS[[#This Row],[Código del producto Vendido]],STOCK[],13,FALSE),VENTAS[[#This Row],[Precio Venta]]*0.6)-VENTAS[[#This Row],[Comisión Unitaria 10%]]</f>
        <v>14.99</v>
      </c>
      <c r="L3803" s="42">
        <f>VENTAS[[#This Row],[Cantidad]]*(VENTAS[[#This Row],[Precio Venta]]-VENTAS[[#This Row],[Costo Unitario SIN Comision]]-VENTAS[[#This Row],[Comisión Unitaria 10%]]-0.01*VENTAS[[#This Row],[Precio Venta]])</f>
        <v>11.71</v>
      </c>
      <c r="M3803" s="46" t="s">
        <v>29526</v>
      </c>
      <c r="N3803" s="47" t="s">
        <v>30024</v>
      </c>
    </row>
    <row r="3804" ht="17" customHeight="1" spans="1:14">
      <c r="A3804" s="38">
        <v>45930.4322569444</v>
      </c>
      <c r="B3804" s="39" t="s">
        <v>29526</v>
      </c>
      <c r="C3804" s="39" t="s">
        <v>29526</v>
      </c>
      <c r="D3804" s="39" t="s">
        <v>29526</v>
      </c>
      <c r="E3804" s="39" t="s">
        <v>19411</v>
      </c>
      <c r="F3804" s="41" t="s">
        <v>29904</v>
      </c>
      <c r="G3804" s="39">
        <v>1</v>
      </c>
      <c r="H3804" s="42">
        <v>20</v>
      </c>
      <c r="I3804" s="44">
        <f>VENTAS[[#This Row],[Cantidad]]*VENTAS[[#This Row],[Precio Venta]]</f>
        <v>20</v>
      </c>
      <c r="J3804" s="42">
        <f>IF(VENTAS[[#This Row],[Nombre del Gestor]]&gt;1,VENTAS[[#This Row],[Precio Venta]]*10%,0)</f>
        <v>2</v>
      </c>
      <c r="K3804" s="42">
        <f>IFERROR(VLOOKUP(VENTAS[[#This Row],[Código del producto Vendido]],STOCK[],13,FALSE),VENTAS[[#This Row],[Precio Venta]]*0.6)-VENTAS[[#This Row],[Comisión Unitaria 10%]]</f>
        <v>12</v>
      </c>
      <c r="L3804" s="42">
        <f>VENTAS[[#This Row],[Cantidad]]*(VENTAS[[#This Row],[Precio Venta]]-VENTAS[[#This Row],[Costo Unitario SIN Comision]]-VENTAS[[#This Row],[Comisión Unitaria 10%]]-0.01*VENTAS[[#This Row],[Precio Venta]])</f>
        <v>5.8</v>
      </c>
      <c r="M3804" s="46" t="s">
        <v>29526</v>
      </c>
      <c r="N3804" s="47" t="s">
        <v>30025</v>
      </c>
    </row>
    <row r="3805" ht="34" customHeight="1" spans="1:14">
      <c r="A3805" s="38">
        <v>45930.4322569444</v>
      </c>
      <c r="B3805" s="39" t="s">
        <v>29526</v>
      </c>
      <c r="C3805" s="39" t="s">
        <v>29526</v>
      </c>
      <c r="D3805" s="39" t="s">
        <v>29526</v>
      </c>
      <c r="E3805" s="39" t="s">
        <v>21468</v>
      </c>
      <c r="F3805" s="41" t="s">
        <v>21470</v>
      </c>
      <c r="G3805" s="39">
        <v>1</v>
      </c>
      <c r="H3805" s="42">
        <v>25</v>
      </c>
      <c r="I3805" s="44">
        <f>VENTAS[[#This Row],[Cantidad]]*VENTAS[[#This Row],[Precio Venta]]</f>
        <v>25</v>
      </c>
      <c r="J3805" s="42">
        <f>IF(VENTAS[[#This Row],[Nombre del Gestor]]&gt;1,VENTAS[[#This Row],[Precio Venta]]*10%,0)</f>
        <v>2.5</v>
      </c>
      <c r="K3805" s="42">
        <f>IFERROR(VLOOKUP(VENTAS[[#This Row],[Código del producto Vendido]],STOCK[],13,FALSE),VENTAS[[#This Row],[Precio Venta]]*0.6)-VENTAS[[#This Row],[Comisión Unitaria 10%]]</f>
        <v>11.95</v>
      </c>
      <c r="L3805" s="42">
        <f>VENTAS[[#This Row],[Cantidad]]*(VENTAS[[#This Row],[Precio Venta]]-VENTAS[[#This Row],[Costo Unitario SIN Comision]]-VENTAS[[#This Row],[Comisión Unitaria 10%]]-0.01*VENTAS[[#This Row],[Precio Venta]])</f>
        <v>10.3</v>
      </c>
      <c r="M3805" s="46" t="s">
        <v>29526</v>
      </c>
      <c r="N3805" s="47" t="s">
        <v>30026</v>
      </c>
    </row>
    <row r="3806" ht="17" customHeight="1" spans="1:14">
      <c r="A3806" s="38">
        <v>45930.4322569444</v>
      </c>
      <c r="B3806" s="39" t="s">
        <v>29526</v>
      </c>
      <c r="C3806" s="39" t="s">
        <v>29526</v>
      </c>
      <c r="D3806" s="39" t="s">
        <v>29526</v>
      </c>
      <c r="E3806" s="39" t="s">
        <v>30027</v>
      </c>
      <c r="F3806" s="41" t="s">
        <v>28545</v>
      </c>
      <c r="G3806" s="39">
        <v>1</v>
      </c>
      <c r="H3806" s="42">
        <v>20</v>
      </c>
      <c r="I3806" s="44">
        <f>VENTAS[[#This Row],[Cantidad]]*VENTAS[[#This Row],[Precio Venta]]</f>
        <v>20</v>
      </c>
      <c r="J3806" s="42">
        <f>IF(VENTAS[[#This Row],[Nombre del Gestor]]&gt;1,VENTAS[[#This Row],[Precio Venta]]*10%,0)</f>
        <v>2</v>
      </c>
      <c r="K3806" s="42">
        <f>IFERROR(VLOOKUP(VENTAS[[#This Row],[Código del producto Vendido]],STOCK[],13,FALSE),VENTAS[[#This Row],[Precio Venta]]*0.6)-VENTAS[[#This Row],[Comisión Unitaria 10%]]</f>
        <v>10</v>
      </c>
      <c r="L3806" s="42">
        <f>VENTAS[[#This Row],[Cantidad]]*(VENTAS[[#This Row],[Precio Venta]]-VENTAS[[#This Row],[Costo Unitario SIN Comision]]-VENTAS[[#This Row],[Comisión Unitaria 10%]]-0.01*VENTAS[[#This Row],[Precio Venta]])</f>
        <v>7.8</v>
      </c>
      <c r="M3806" s="46" t="s">
        <v>29526</v>
      </c>
      <c r="N3806" s="47" t="s">
        <v>30028</v>
      </c>
    </row>
    <row r="3807" ht="34" customHeight="1" spans="1:14">
      <c r="A3807" s="38">
        <v>45930.4322569444</v>
      </c>
      <c r="B3807" s="39" t="s">
        <v>29526</v>
      </c>
      <c r="C3807" s="39" t="s">
        <v>29526</v>
      </c>
      <c r="D3807" s="39" t="s">
        <v>29526</v>
      </c>
      <c r="E3807" s="39" t="s">
        <v>20657</v>
      </c>
      <c r="F3807" s="41" t="s">
        <v>20658</v>
      </c>
      <c r="G3807" s="39">
        <v>1</v>
      </c>
      <c r="H3807" s="42">
        <v>18</v>
      </c>
      <c r="I3807" s="44">
        <f>VENTAS[[#This Row],[Cantidad]]*VENTAS[[#This Row],[Precio Venta]]</f>
        <v>18</v>
      </c>
      <c r="J3807" s="42">
        <f>IF(VENTAS[[#This Row],[Nombre del Gestor]]&gt;1,VENTAS[[#This Row],[Precio Venta]]*10%,0)</f>
        <v>1.8</v>
      </c>
      <c r="K3807" s="42">
        <f>IFERROR(VLOOKUP(VENTAS[[#This Row],[Código del producto Vendido]],STOCK[],13,FALSE),VENTAS[[#This Row],[Precio Venta]]*0.6)-VENTAS[[#This Row],[Comisión Unitaria 10%]]</f>
        <v>12</v>
      </c>
      <c r="L3807" s="42">
        <f>VENTAS[[#This Row],[Cantidad]]*(VENTAS[[#This Row],[Precio Venta]]-VENTAS[[#This Row],[Costo Unitario SIN Comision]]-VENTAS[[#This Row],[Comisión Unitaria 10%]]-0.01*VENTAS[[#This Row],[Precio Venta]])</f>
        <v>4.02</v>
      </c>
      <c r="M3807" s="46" t="s">
        <v>29526</v>
      </c>
      <c r="N3807" s="47" t="s">
        <v>30029</v>
      </c>
    </row>
    <row r="3808" ht="34" customHeight="1" spans="1:14">
      <c r="A3808" s="38">
        <v>45930.4322569444</v>
      </c>
      <c r="B3808" s="39" t="s">
        <v>29526</v>
      </c>
      <c r="C3808" s="39" t="s">
        <v>29526</v>
      </c>
      <c r="D3808" s="39" t="s">
        <v>29526</v>
      </c>
      <c r="E3808" s="39" t="s">
        <v>30030</v>
      </c>
      <c r="F3808" s="41" t="s">
        <v>20621</v>
      </c>
      <c r="G3808" s="39">
        <v>1</v>
      </c>
      <c r="H3808" s="42">
        <v>20</v>
      </c>
      <c r="I3808" s="44">
        <f>VENTAS[[#This Row],[Cantidad]]*VENTAS[[#This Row],[Precio Venta]]</f>
        <v>20</v>
      </c>
      <c r="J3808" s="42">
        <f>IF(VENTAS[[#This Row],[Nombre del Gestor]]&gt;1,VENTAS[[#This Row],[Precio Venta]]*10%,0)</f>
        <v>2</v>
      </c>
      <c r="K3808" s="42">
        <f>IFERROR(VLOOKUP(VENTAS[[#This Row],[Código del producto Vendido]],STOCK[],13,FALSE),VENTAS[[#This Row],[Precio Venta]]*0.6)-VENTAS[[#This Row],[Comisión Unitaria 10%]]</f>
        <v>12</v>
      </c>
      <c r="L3808" s="42">
        <f>VENTAS[[#This Row],[Cantidad]]*(VENTAS[[#This Row],[Precio Venta]]-VENTAS[[#This Row],[Costo Unitario SIN Comision]]-VENTAS[[#This Row],[Comisión Unitaria 10%]]-0.01*VENTAS[[#This Row],[Precio Venta]])</f>
        <v>5.8</v>
      </c>
      <c r="M3808" s="46" t="s">
        <v>29526</v>
      </c>
      <c r="N3808" s="47" t="s">
        <v>30031</v>
      </c>
    </row>
    <row r="3809" ht="17" customHeight="1" spans="1:14">
      <c r="A3809" s="38">
        <v>45930.5863425926</v>
      </c>
      <c r="B3809" s="39" t="s">
        <v>29526</v>
      </c>
      <c r="C3809" s="39" t="s">
        <v>29526</v>
      </c>
      <c r="D3809" s="39" t="s">
        <v>25960</v>
      </c>
      <c r="E3809" s="39" t="s">
        <v>30032</v>
      </c>
      <c r="F3809" s="41" t="s">
        <v>20839</v>
      </c>
      <c r="G3809" s="39">
        <v>1</v>
      </c>
      <c r="H3809" s="42">
        <v>30</v>
      </c>
      <c r="I3809" s="44">
        <f>VENTAS[[#This Row],[Cantidad]]*VENTAS[[#This Row],[Precio Venta]]</f>
        <v>30</v>
      </c>
      <c r="J3809" s="42">
        <f>IF(VENTAS[[#This Row],[Nombre del Gestor]]&gt;1,VENTAS[[#This Row],[Precio Venta]]*10%,0)</f>
        <v>3</v>
      </c>
      <c r="K3809" s="42">
        <f>IFERROR(VLOOKUP(VENTAS[[#This Row],[Código del producto Vendido]],STOCK[],13,FALSE),VENTAS[[#This Row],[Precio Venta]]*0.6)-VENTAS[[#This Row],[Comisión Unitaria 10%]]</f>
        <v>24</v>
      </c>
      <c r="L3809" s="42">
        <f>VENTAS[[#This Row],[Cantidad]]*(VENTAS[[#This Row],[Precio Venta]]-VENTAS[[#This Row],[Costo Unitario SIN Comision]]-VENTAS[[#This Row],[Comisión Unitaria 10%]]-0.01*VENTAS[[#This Row],[Precio Venta]])</f>
        <v>2.7</v>
      </c>
      <c r="M3809" s="46" t="s">
        <v>29526</v>
      </c>
      <c r="N3809" s="47" t="s">
        <v>30033</v>
      </c>
    </row>
    <row r="3810" ht="34" customHeight="1" spans="1:14">
      <c r="A3810" s="38">
        <v>45930.7014699074</v>
      </c>
      <c r="B3810" s="39" t="s">
        <v>29526</v>
      </c>
      <c r="C3810" s="39" t="s">
        <v>29526</v>
      </c>
      <c r="D3810" s="39" t="s">
        <v>29526</v>
      </c>
      <c r="E3810" s="39" t="s">
        <v>19264</v>
      </c>
      <c r="F3810" s="41" t="s">
        <v>20646</v>
      </c>
      <c r="G3810" s="39">
        <v>1</v>
      </c>
      <c r="H3810" s="42">
        <v>30</v>
      </c>
      <c r="I3810" s="44">
        <f>VENTAS[[#This Row],[Cantidad]]*VENTAS[[#This Row],[Precio Venta]]</f>
        <v>30</v>
      </c>
      <c r="J3810" s="42">
        <f>IF(VENTAS[[#This Row],[Nombre del Gestor]]&gt;1,VENTAS[[#This Row],[Precio Venta]]*10%,0)</f>
        <v>3</v>
      </c>
      <c r="K3810" s="42">
        <f>IFERROR(VLOOKUP(VENTAS[[#This Row],[Código del producto Vendido]],STOCK[],13,FALSE),VENTAS[[#This Row],[Precio Venta]]*0.6)-VENTAS[[#This Row],[Comisión Unitaria 10%]]</f>
        <v>18</v>
      </c>
      <c r="L3810" s="42">
        <f>VENTAS[[#This Row],[Cantidad]]*(VENTAS[[#This Row],[Precio Venta]]-VENTAS[[#This Row],[Costo Unitario SIN Comision]]-VENTAS[[#This Row],[Comisión Unitaria 10%]]-0.01*VENTAS[[#This Row],[Precio Venta]])</f>
        <v>8.7</v>
      </c>
      <c r="M3810" s="46" t="s">
        <v>29526</v>
      </c>
      <c r="N3810" s="47" t="s">
        <v>30034</v>
      </c>
    </row>
    <row r="3811" ht="17" customHeight="1" spans="1:14">
      <c r="A3811" s="38">
        <v>45930.7058796296</v>
      </c>
      <c r="B3811" s="39" t="s">
        <v>29526</v>
      </c>
      <c r="C3811" s="39" t="s">
        <v>29526</v>
      </c>
      <c r="D3811" s="39" t="s">
        <v>29526</v>
      </c>
      <c r="E3811" s="39" t="s">
        <v>30002</v>
      </c>
      <c r="F3811" s="41" t="s">
        <v>20597</v>
      </c>
      <c r="G3811" s="39">
        <v>1</v>
      </c>
      <c r="H3811" s="42">
        <v>25</v>
      </c>
      <c r="I3811" s="44">
        <f>VENTAS[[#This Row],[Cantidad]]*VENTAS[[#This Row],[Precio Venta]]</f>
        <v>25</v>
      </c>
      <c r="J3811" s="42">
        <f>IF(VENTAS[[#This Row],[Nombre del Gestor]]&gt;1,VENTAS[[#This Row],[Precio Venta]]*10%,0)</f>
        <v>2.5</v>
      </c>
      <c r="K3811" s="42">
        <f>IFERROR(VLOOKUP(VENTAS[[#This Row],[Código del producto Vendido]],STOCK[],13,FALSE),VENTAS[[#This Row],[Precio Venta]]*0.6)-VENTAS[[#This Row],[Comisión Unitaria 10%]]</f>
        <v>9</v>
      </c>
      <c r="L3811" s="42">
        <f>VENTAS[[#This Row],[Cantidad]]*(VENTAS[[#This Row],[Precio Venta]]-VENTAS[[#This Row],[Costo Unitario SIN Comision]]-VENTAS[[#This Row],[Comisión Unitaria 10%]]-0.01*VENTAS[[#This Row],[Precio Venta]])</f>
        <v>13.25</v>
      </c>
      <c r="M3811" s="46" t="s">
        <v>29526</v>
      </c>
      <c r="N3811" s="47" t="s">
        <v>30035</v>
      </c>
    </row>
    <row r="3812" ht="34" customHeight="1" spans="1:14">
      <c r="A3812" s="38">
        <v>45930.7058796296</v>
      </c>
      <c r="B3812" s="39" t="s">
        <v>29526</v>
      </c>
      <c r="C3812" s="39" t="s">
        <v>29526</v>
      </c>
      <c r="D3812" s="39" t="s">
        <v>29526</v>
      </c>
      <c r="E3812" s="39" t="s">
        <v>30036</v>
      </c>
      <c r="F3812" s="41" t="s">
        <v>30037</v>
      </c>
      <c r="G3812" s="39">
        <v>1</v>
      </c>
      <c r="H3812" s="42">
        <v>20</v>
      </c>
      <c r="I3812" s="44">
        <f>VENTAS[[#This Row],[Cantidad]]*VENTAS[[#This Row],[Precio Venta]]</f>
        <v>20</v>
      </c>
      <c r="J3812" s="42">
        <f>IF(VENTAS[[#This Row],[Nombre del Gestor]]&gt;1,VENTAS[[#This Row],[Precio Venta]]*10%,0)</f>
        <v>2</v>
      </c>
      <c r="K3812" s="42">
        <f>IFERROR(VLOOKUP(VENTAS[[#This Row],[Código del producto Vendido]],STOCK[],13,FALSE),VENTAS[[#This Row],[Precio Venta]]*0.6)-VENTAS[[#This Row],[Comisión Unitaria 10%]]</f>
        <v>10</v>
      </c>
      <c r="L3812" s="42">
        <f>VENTAS[[#This Row],[Cantidad]]*(VENTAS[[#This Row],[Precio Venta]]-VENTAS[[#This Row],[Costo Unitario SIN Comision]]-VENTAS[[#This Row],[Comisión Unitaria 10%]]-0.01*VENTAS[[#This Row],[Precio Venta]])</f>
        <v>7.8</v>
      </c>
      <c r="M3812" s="46" t="s">
        <v>29526</v>
      </c>
      <c r="N3812" s="47" t="s">
        <v>30038</v>
      </c>
    </row>
    <row r="3813" ht="34" customHeight="1" spans="1:14">
      <c r="A3813" s="38">
        <v>45930.7058796296</v>
      </c>
      <c r="B3813" s="39" t="s">
        <v>29526</v>
      </c>
      <c r="C3813" s="39" t="s">
        <v>29526</v>
      </c>
      <c r="D3813" s="39" t="s">
        <v>29526</v>
      </c>
      <c r="E3813" s="39" t="s">
        <v>21708</v>
      </c>
      <c r="F3813" s="41" t="s">
        <v>21709</v>
      </c>
      <c r="G3813" s="39">
        <v>1</v>
      </c>
      <c r="H3813" s="42">
        <v>12</v>
      </c>
      <c r="I3813" s="44">
        <f>VENTAS[[#This Row],[Cantidad]]*VENTAS[[#This Row],[Precio Venta]]</f>
        <v>12</v>
      </c>
      <c r="J3813" s="42">
        <f>IF(VENTAS[[#This Row],[Nombre del Gestor]]&gt;1,VENTAS[[#This Row],[Precio Venta]]*10%,0)</f>
        <v>1.2</v>
      </c>
      <c r="K3813" s="42">
        <f>IFERROR(VLOOKUP(VENTAS[[#This Row],[Código del producto Vendido]],STOCK[],13,FALSE),VENTAS[[#This Row],[Precio Venta]]*0.6)-VENTAS[[#This Row],[Comisión Unitaria 10%]]</f>
        <v>7.49</v>
      </c>
      <c r="L3813" s="42">
        <f>VENTAS[[#This Row],[Cantidad]]*(VENTAS[[#This Row],[Precio Venta]]-VENTAS[[#This Row],[Costo Unitario SIN Comision]]-VENTAS[[#This Row],[Comisión Unitaria 10%]]-0.01*VENTAS[[#This Row],[Precio Venta]])</f>
        <v>3.19</v>
      </c>
      <c r="M3813" s="46" t="s">
        <v>29526</v>
      </c>
      <c r="N3813" s="47" t="s">
        <v>30039</v>
      </c>
    </row>
    <row r="3814" ht="17" customHeight="1" spans="1:14">
      <c r="A3814" s="38">
        <v>45930.7058796296</v>
      </c>
      <c r="B3814" s="39" t="s">
        <v>29526</v>
      </c>
      <c r="C3814" s="39" t="s">
        <v>29526</v>
      </c>
      <c r="D3814" s="39" t="s">
        <v>29526</v>
      </c>
      <c r="E3814" s="39" t="s">
        <v>21409</v>
      </c>
      <c r="F3814" s="41" t="s">
        <v>21408</v>
      </c>
      <c r="G3814" s="39">
        <v>1</v>
      </c>
      <c r="H3814" s="42">
        <v>35</v>
      </c>
      <c r="I3814" s="44">
        <f>VENTAS[[#This Row],[Cantidad]]*VENTAS[[#This Row],[Precio Venta]]</f>
        <v>35</v>
      </c>
      <c r="J3814" s="42">
        <f>IF(VENTAS[[#This Row],[Nombre del Gestor]]&gt;1,VENTAS[[#This Row],[Precio Venta]]*10%,0)</f>
        <v>3.5</v>
      </c>
      <c r="K3814" s="42">
        <f>IFERROR(VLOOKUP(VENTAS[[#This Row],[Código del producto Vendido]],STOCK[],13,FALSE),VENTAS[[#This Row],[Precio Venta]]*0.6)-VENTAS[[#This Row],[Comisión Unitaria 10%]]</f>
        <v>13.99</v>
      </c>
      <c r="L3814" s="42">
        <f>VENTAS[[#This Row],[Cantidad]]*(VENTAS[[#This Row],[Precio Venta]]-VENTAS[[#This Row],[Costo Unitario SIN Comision]]-VENTAS[[#This Row],[Comisión Unitaria 10%]]-0.01*VENTAS[[#This Row],[Precio Venta]])</f>
        <v>17.16</v>
      </c>
      <c r="M3814" s="46" t="s">
        <v>29526</v>
      </c>
      <c r="N3814" s="47" t="s">
        <v>30040</v>
      </c>
    </row>
    <row r="3815" ht="34" customHeight="1" spans="1:14">
      <c r="A3815" s="38">
        <v>45930.7058796296</v>
      </c>
      <c r="B3815" s="39" t="s">
        <v>29526</v>
      </c>
      <c r="C3815" s="39" t="s">
        <v>29526</v>
      </c>
      <c r="D3815" s="39" t="s">
        <v>29526</v>
      </c>
      <c r="E3815" s="39" t="s">
        <v>21692</v>
      </c>
      <c r="F3815" s="41" t="s">
        <v>21693</v>
      </c>
      <c r="G3815" s="39">
        <v>1</v>
      </c>
      <c r="H3815" s="42">
        <v>12</v>
      </c>
      <c r="I3815" s="44">
        <f>VENTAS[[#This Row],[Cantidad]]*VENTAS[[#This Row],[Precio Venta]]</f>
        <v>12</v>
      </c>
      <c r="J3815" s="42">
        <f>IF(VENTAS[[#This Row],[Nombre del Gestor]]&gt;1,VENTAS[[#This Row],[Precio Venta]]*10%,0)</f>
        <v>1.2</v>
      </c>
      <c r="K3815" s="42">
        <f>IFERROR(VLOOKUP(VENTAS[[#This Row],[Código del producto Vendido]],STOCK[],13,FALSE),VENTAS[[#This Row],[Precio Venta]]*0.6)-VENTAS[[#This Row],[Comisión Unitaria 10%]]</f>
        <v>7.49</v>
      </c>
      <c r="L3815" s="42">
        <f>VENTAS[[#This Row],[Cantidad]]*(VENTAS[[#This Row],[Precio Venta]]-VENTAS[[#This Row],[Costo Unitario SIN Comision]]-VENTAS[[#This Row],[Comisión Unitaria 10%]]-0.01*VENTAS[[#This Row],[Precio Venta]])</f>
        <v>3.19</v>
      </c>
      <c r="M3815" s="46" t="s">
        <v>29526</v>
      </c>
      <c r="N3815" s="47" t="s">
        <v>30041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8"/>
  <sheetViews>
    <sheetView zoomScale="121" zoomScaleNormal="121" topLeftCell="A64" workbookViewId="0">
      <selection activeCell="B17" sqref="B17"/>
    </sheetView>
  </sheetViews>
  <sheetFormatPr defaultColWidth="11" defaultRowHeight="14.8"/>
  <cols>
    <col min="1" max="1" width="15.3308823529412" style="20" customWidth="1"/>
    <col min="2" max="2" width="29.3308823529412" customWidth="1"/>
    <col min="3" max="3" width="21.1617647058824" customWidth="1"/>
    <col min="4" max="4" width="15.5" customWidth="1"/>
    <col min="5" max="5" width="11.8308823529412" customWidth="1"/>
  </cols>
  <sheetData>
    <row r="1" ht="15.25" customHeight="1" spans="1:16384">
      <c r="A1" s="21" t="s">
        <v>30042</v>
      </c>
      <c r="B1" s="22" t="s">
        <v>30043</v>
      </c>
      <c r="C1" s="22" t="s">
        <v>30044</v>
      </c>
      <c r="D1" s="23" t="s">
        <v>30045</v>
      </c>
      <c r="E1" t="s">
        <v>30046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22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33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  <c r="JA1" t="s">
        <v>278</v>
      </c>
      <c r="JB1" t="s">
        <v>279</v>
      </c>
      <c r="JC1" t="s">
        <v>280</v>
      </c>
      <c r="JD1" t="s">
        <v>281</v>
      </c>
      <c r="JE1" t="s">
        <v>282</v>
      </c>
      <c r="JF1" t="s">
        <v>283</v>
      </c>
      <c r="JG1" t="s">
        <v>284</v>
      </c>
      <c r="JH1" t="s">
        <v>285</v>
      </c>
      <c r="JI1" t="s">
        <v>286</v>
      </c>
      <c r="JJ1" t="s">
        <v>287</v>
      </c>
      <c r="JK1" t="s">
        <v>288</v>
      </c>
      <c r="JL1" t="s">
        <v>289</v>
      </c>
      <c r="JM1" t="s">
        <v>290</v>
      </c>
      <c r="JN1" t="s">
        <v>291</v>
      </c>
      <c r="JO1" t="s">
        <v>292</v>
      </c>
      <c r="JP1" t="s">
        <v>293</v>
      </c>
      <c r="JQ1" t="s">
        <v>294</v>
      </c>
      <c r="JR1" t="s">
        <v>295</v>
      </c>
      <c r="JS1" t="s">
        <v>296</v>
      </c>
      <c r="JT1" t="s">
        <v>297</v>
      </c>
      <c r="JU1" t="s">
        <v>298</v>
      </c>
      <c r="JV1" t="s">
        <v>299</v>
      </c>
      <c r="JW1" t="s">
        <v>300</v>
      </c>
      <c r="JX1" t="s">
        <v>301</v>
      </c>
      <c r="JY1" t="s">
        <v>302</v>
      </c>
      <c r="JZ1" t="s">
        <v>303</v>
      </c>
      <c r="KA1" t="s">
        <v>304</v>
      </c>
      <c r="KB1" t="s">
        <v>305</v>
      </c>
      <c r="KC1" t="s">
        <v>306</v>
      </c>
      <c r="KD1" t="s">
        <v>307</v>
      </c>
      <c r="KE1" t="s">
        <v>308</v>
      </c>
      <c r="KF1" t="s">
        <v>309</v>
      </c>
      <c r="KG1" t="s">
        <v>310</v>
      </c>
      <c r="KH1" t="s">
        <v>311</v>
      </c>
      <c r="KI1" t="s">
        <v>312</v>
      </c>
      <c r="KJ1" t="s">
        <v>313</v>
      </c>
      <c r="KK1" t="s">
        <v>314</v>
      </c>
      <c r="KL1" t="s">
        <v>315</v>
      </c>
      <c r="KM1" t="s">
        <v>316</v>
      </c>
      <c r="KN1" t="s">
        <v>317</v>
      </c>
      <c r="KO1" t="s">
        <v>318</v>
      </c>
      <c r="KP1" t="s">
        <v>319</v>
      </c>
      <c r="KQ1" t="s">
        <v>320</v>
      </c>
      <c r="KR1" t="s">
        <v>321</v>
      </c>
      <c r="KS1" t="s">
        <v>322</v>
      </c>
      <c r="KT1" t="s">
        <v>323</v>
      </c>
      <c r="KU1" t="s">
        <v>324</v>
      </c>
      <c r="KV1" t="s">
        <v>325</v>
      </c>
      <c r="KW1" t="s">
        <v>326</v>
      </c>
      <c r="KX1" t="s">
        <v>327</v>
      </c>
      <c r="KY1" t="s">
        <v>328</v>
      </c>
      <c r="KZ1" t="s">
        <v>329</v>
      </c>
      <c r="LA1" t="s">
        <v>330</v>
      </c>
      <c r="LB1" t="s">
        <v>331</v>
      </c>
      <c r="LC1" t="s">
        <v>332</v>
      </c>
      <c r="LD1" t="s">
        <v>333</v>
      </c>
      <c r="LE1" t="s">
        <v>334</v>
      </c>
      <c r="LF1" t="s">
        <v>335</v>
      </c>
      <c r="LG1" t="s">
        <v>336</v>
      </c>
      <c r="LH1" t="s">
        <v>337</v>
      </c>
      <c r="LI1" t="s">
        <v>338</v>
      </c>
      <c r="LJ1" t="s">
        <v>339</v>
      </c>
      <c r="LK1" t="s">
        <v>340</v>
      </c>
      <c r="LL1" t="s">
        <v>341</v>
      </c>
      <c r="LM1" t="s">
        <v>342</v>
      </c>
      <c r="LN1" t="s">
        <v>343</v>
      </c>
      <c r="LO1" t="s">
        <v>344</v>
      </c>
      <c r="LP1" t="s">
        <v>345</v>
      </c>
      <c r="LQ1" t="s">
        <v>346</v>
      </c>
      <c r="LR1" t="s">
        <v>347</v>
      </c>
      <c r="LS1" t="s">
        <v>348</v>
      </c>
      <c r="LT1" t="s">
        <v>349</v>
      </c>
      <c r="LU1" t="s">
        <v>350</v>
      </c>
      <c r="LV1" t="s">
        <v>351</v>
      </c>
      <c r="LW1" t="s">
        <v>352</v>
      </c>
      <c r="LX1" t="s">
        <v>353</v>
      </c>
      <c r="LY1" t="s">
        <v>354</v>
      </c>
      <c r="LZ1" t="s">
        <v>355</v>
      </c>
      <c r="MA1" t="s">
        <v>356</v>
      </c>
      <c r="MB1" t="s">
        <v>357</v>
      </c>
      <c r="MC1" t="s">
        <v>358</v>
      </c>
      <c r="MD1" t="s">
        <v>359</v>
      </c>
      <c r="ME1" t="s">
        <v>360</v>
      </c>
      <c r="MF1" t="s">
        <v>361</v>
      </c>
      <c r="MG1" t="s">
        <v>362</v>
      </c>
      <c r="MH1" t="s">
        <v>363</v>
      </c>
      <c r="MI1" t="s">
        <v>364</v>
      </c>
      <c r="MJ1" t="s">
        <v>365</v>
      </c>
      <c r="MK1" t="s">
        <v>366</v>
      </c>
      <c r="ML1" t="s">
        <v>367</v>
      </c>
      <c r="MM1" t="s">
        <v>368</v>
      </c>
      <c r="MN1" t="s">
        <v>369</v>
      </c>
      <c r="MO1" t="s">
        <v>370</v>
      </c>
      <c r="MP1" t="s">
        <v>371</v>
      </c>
      <c r="MQ1" t="s">
        <v>372</v>
      </c>
      <c r="MR1" t="s">
        <v>373</v>
      </c>
      <c r="MS1" t="s">
        <v>374</v>
      </c>
      <c r="MT1" t="s">
        <v>375</v>
      </c>
      <c r="MU1" t="s">
        <v>376</v>
      </c>
      <c r="MV1" t="s">
        <v>377</v>
      </c>
      <c r="MW1" t="s">
        <v>378</v>
      </c>
      <c r="MX1" t="s">
        <v>379</v>
      </c>
      <c r="MY1" t="s">
        <v>380</v>
      </c>
      <c r="MZ1" t="s">
        <v>381</v>
      </c>
      <c r="NA1" t="s">
        <v>382</v>
      </c>
      <c r="NB1" t="s">
        <v>383</v>
      </c>
      <c r="NC1" t="s">
        <v>384</v>
      </c>
      <c r="ND1" t="s">
        <v>385</v>
      </c>
      <c r="NE1" t="s">
        <v>386</v>
      </c>
      <c r="NF1" t="s">
        <v>387</v>
      </c>
      <c r="NG1" t="s">
        <v>388</v>
      </c>
      <c r="NH1" t="s">
        <v>389</v>
      </c>
      <c r="NI1" t="s">
        <v>390</v>
      </c>
      <c r="NJ1" t="s">
        <v>391</v>
      </c>
      <c r="NK1" t="s">
        <v>392</v>
      </c>
      <c r="NL1" t="s">
        <v>393</v>
      </c>
      <c r="NM1" t="s">
        <v>394</v>
      </c>
      <c r="NN1" t="s">
        <v>395</v>
      </c>
      <c r="NO1" t="s">
        <v>396</v>
      </c>
      <c r="NP1" t="s">
        <v>397</v>
      </c>
      <c r="NQ1" t="s">
        <v>398</v>
      </c>
      <c r="NR1" t="s">
        <v>399</v>
      </c>
      <c r="NS1" t="s">
        <v>400</v>
      </c>
      <c r="NT1" t="s">
        <v>401</v>
      </c>
      <c r="NU1" t="s">
        <v>402</v>
      </c>
      <c r="NV1" t="s">
        <v>403</v>
      </c>
      <c r="NW1" t="s">
        <v>404</v>
      </c>
      <c r="NX1" t="s">
        <v>405</v>
      </c>
      <c r="NY1" t="s">
        <v>406</v>
      </c>
      <c r="NZ1" t="s">
        <v>407</v>
      </c>
      <c r="OA1" t="s">
        <v>408</v>
      </c>
      <c r="OB1" t="s">
        <v>409</v>
      </c>
      <c r="OC1" t="s">
        <v>410</v>
      </c>
      <c r="OD1" t="s">
        <v>411</v>
      </c>
      <c r="OE1" t="s">
        <v>412</v>
      </c>
      <c r="OF1" t="s">
        <v>413</v>
      </c>
      <c r="OG1" t="s">
        <v>414</v>
      </c>
      <c r="OH1" t="s">
        <v>415</v>
      </c>
      <c r="OI1" t="s">
        <v>416</v>
      </c>
      <c r="OJ1" t="s">
        <v>417</v>
      </c>
      <c r="OK1" t="s">
        <v>418</v>
      </c>
      <c r="OL1" t="s">
        <v>419</v>
      </c>
      <c r="OM1" t="s">
        <v>420</v>
      </c>
      <c r="ON1" t="s">
        <v>421</v>
      </c>
      <c r="OO1" t="s">
        <v>422</v>
      </c>
      <c r="OP1" t="s">
        <v>423</v>
      </c>
      <c r="OQ1" t="s">
        <v>424</v>
      </c>
      <c r="OR1" t="s">
        <v>425</v>
      </c>
      <c r="OS1" t="s">
        <v>426</v>
      </c>
      <c r="OT1" t="s">
        <v>427</v>
      </c>
      <c r="OU1" t="s">
        <v>428</v>
      </c>
      <c r="OV1" t="s">
        <v>429</v>
      </c>
      <c r="OW1" t="s">
        <v>430</v>
      </c>
      <c r="OX1" t="s">
        <v>431</v>
      </c>
      <c r="OY1" t="s">
        <v>432</v>
      </c>
      <c r="OZ1" t="s">
        <v>433</v>
      </c>
      <c r="PA1" t="s">
        <v>434</v>
      </c>
      <c r="PB1" t="s">
        <v>435</v>
      </c>
      <c r="PC1" t="s">
        <v>436</v>
      </c>
      <c r="PD1" t="s">
        <v>437</v>
      </c>
      <c r="PE1" t="s">
        <v>438</v>
      </c>
      <c r="PF1" t="s">
        <v>439</v>
      </c>
      <c r="PG1" t="s">
        <v>440</v>
      </c>
      <c r="PH1" t="s">
        <v>441</v>
      </c>
      <c r="PI1" t="s">
        <v>442</v>
      </c>
      <c r="PJ1" t="s">
        <v>443</v>
      </c>
      <c r="PK1" t="s">
        <v>444</v>
      </c>
      <c r="PL1" t="s">
        <v>445</v>
      </c>
      <c r="PM1" t="s">
        <v>446</v>
      </c>
      <c r="PN1" t="s">
        <v>447</v>
      </c>
      <c r="PO1" t="s">
        <v>448</v>
      </c>
      <c r="PP1" t="s">
        <v>449</v>
      </c>
      <c r="PQ1" t="s">
        <v>450</v>
      </c>
      <c r="PR1" t="s">
        <v>451</v>
      </c>
      <c r="PS1" t="s">
        <v>452</v>
      </c>
      <c r="PT1" t="s">
        <v>453</v>
      </c>
      <c r="PU1" t="s">
        <v>454</v>
      </c>
      <c r="PV1" t="s">
        <v>455</v>
      </c>
      <c r="PW1" t="s">
        <v>456</v>
      </c>
      <c r="PX1" t="s">
        <v>457</v>
      </c>
      <c r="PY1" t="s">
        <v>458</v>
      </c>
      <c r="PZ1" t="s">
        <v>459</v>
      </c>
      <c r="QA1" t="s">
        <v>460</v>
      </c>
      <c r="QB1" t="s">
        <v>461</v>
      </c>
      <c r="QC1" t="s">
        <v>462</v>
      </c>
      <c r="QD1" t="s">
        <v>463</v>
      </c>
      <c r="QE1" t="s">
        <v>464</v>
      </c>
      <c r="QF1" t="s">
        <v>465</v>
      </c>
      <c r="QG1" t="s">
        <v>466</v>
      </c>
      <c r="QH1" t="s">
        <v>467</v>
      </c>
      <c r="QI1" t="s">
        <v>468</v>
      </c>
      <c r="QJ1" t="s">
        <v>469</v>
      </c>
      <c r="QK1" t="s">
        <v>470</v>
      </c>
      <c r="QL1" t="s">
        <v>471</v>
      </c>
      <c r="QM1" t="s">
        <v>472</v>
      </c>
      <c r="QN1" t="s">
        <v>473</v>
      </c>
      <c r="QO1" t="s">
        <v>474</v>
      </c>
      <c r="QP1" t="s">
        <v>475</v>
      </c>
      <c r="QQ1" t="s">
        <v>476</v>
      </c>
      <c r="QR1" t="s">
        <v>477</v>
      </c>
      <c r="QS1" t="s">
        <v>478</v>
      </c>
      <c r="QT1" t="s">
        <v>479</v>
      </c>
      <c r="QU1" t="s">
        <v>480</v>
      </c>
      <c r="QV1" t="s">
        <v>481</v>
      </c>
      <c r="QW1" t="s">
        <v>482</v>
      </c>
      <c r="QX1" t="s">
        <v>483</v>
      </c>
      <c r="QY1" t="s">
        <v>484</v>
      </c>
      <c r="QZ1" t="s">
        <v>485</v>
      </c>
      <c r="RA1" t="s">
        <v>486</v>
      </c>
      <c r="RB1" t="s">
        <v>487</v>
      </c>
      <c r="RC1" t="s">
        <v>488</v>
      </c>
      <c r="RD1" t="s">
        <v>489</v>
      </c>
      <c r="RE1" t="s">
        <v>490</v>
      </c>
      <c r="RF1" t="s">
        <v>491</v>
      </c>
      <c r="RG1" t="s">
        <v>492</v>
      </c>
      <c r="RH1" t="s">
        <v>493</v>
      </c>
      <c r="RI1" t="s">
        <v>494</v>
      </c>
      <c r="RJ1" t="s">
        <v>495</v>
      </c>
      <c r="RK1" t="s">
        <v>496</v>
      </c>
      <c r="RL1" t="s">
        <v>497</v>
      </c>
      <c r="RM1" t="s">
        <v>498</v>
      </c>
      <c r="RN1" t="s">
        <v>499</v>
      </c>
      <c r="RO1" t="s">
        <v>500</v>
      </c>
      <c r="RP1" t="s">
        <v>501</v>
      </c>
      <c r="RQ1" t="s">
        <v>502</v>
      </c>
      <c r="RR1" t="s">
        <v>503</v>
      </c>
      <c r="RS1" t="s">
        <v>504</v>
      </c>
      <c r="RT1" t="s">
        <v>505</v>
      </c>
      <c r="RU1" t="s">
        <v>506</v>
      </c>
      <c r="RV1" t="s">
        <v>507</v>
      </c>
      <c r="RW1" t="s">
        <v>508</v>
      </c>
      <c r="RX1" t="s">
        <v>509</v>
      </c>
      <c r="RY1" t="s">
        <v>510</v>
      </c>
      <c r="RZ1" t="s">
        <v>511</v>
      </c>
      <c r="SA1" t="s">
        <v>512</v>
      </c>
      <c r="SB1" t="s">
        <v>513</v>
      </c>
      <c r="SC1" t="s">
        <v>514</v>
      </c>
      <c r="SD1" t="s">
        <v>515</v>
      </c>
      <c r="SE1" t="s">
        <v>516</v>
      </c>
      <c r="SF1" t="s">
        <v>517</v>
      </c>
      <c r="SG1" t="s">
        <v>518</v>
      </c>
      <c r="SH1" t="s">
        <v>519</v>
      </c>
      <c r="SI1" t="s">
        <v>520</v>
      </c>
      <c r="SJ1" t="s">
        <v>521</v>
      </c>
      <c r="SK1" t="s">
        <v>522</v>
      </c>
      <c r="SL1" t="s">
        <v>523</v>
      </c>
      <c r="SM1" t="s">
        <v>524</v>
      </c>
      <c r="SN1" t="s">
        <v>525</v>
      </c>
      <c r="SO1" t="s">
        <v>526</v>
      </c>
      <c r="SP1" t="s">
        <v>527</v>
      </c>
      <c r="SQ1" t="s">
        <v>528</v>
      </c>
      <c r="SR1" t="s">
        <v>529</v>
      </c>
      <c r="SS1" t="s">
        <v>530</v>
      </c>
      <c r="ST1" t="s">
        <v>531</v>
      </c>
      <c r="SU1" t="s">
        <v>532</v>
      </c>
      <c r="SV1" t="s">
        <v>533</v>
      </c>
      <c r="SW1" t="s">
        <v>534</v>
      </c>
      <c r="SX1" t="s">
        <v>535</v>
      </c>
      <c r="SY1" t="s">
        <v>536</v>
      </c>
      <c r="SZ1" t="s">
        <v>537</v>
      </c>
      <c r="TA1" t="s">
        <v>538</v>
      </c>
      <c r="TB1" t="s">
        <v>539</v>
      </c>
      <c r="TC1" t="s">
        <v>540</v>
      </c>
      <c r="TD1" t="s">
        <v>541</v>
      </c>
      <c r="TE1" t="s">
        <v>542</v>
      </c>
      <c r="TF1" t="s">
        <v>543</v>
      </c>
      <c r="TG1" t="s">
        <v>544</v>
      </c>
      <c r="TH1" t="s">
        <v>545</v>
      </c>
      <c r="TI1" t="s">
        <v>546</v>
      </c>
      <c r="TJ1" t="s">
        <v>547</v>
      </c>
      <c r="TK1" t="s">
        <v>548</v>
      </c>
      <c r="TL1" t="s">
        <v>549</v>
      </c>
      <c r="TM1" t="s">
        <v>550</v>
      </c>
      <c r="TN1" t="s">
        <v>551</v>
      </c>
      <c r="TO1" t="s">
        <v>552</v>
      </c>
      <c r="TP1" t="s">
        <v>553</v>
      </c>
      <c r="TQ1" t="s">
        <v>554</v>
      </c>
      <c r="TR1" t="s">
        <v>555</v>
      </c>
      <c r="TS1" t="s">
        <v>556</v>
      </c>
      <c r="TT1" t="s">
        <v>557</v>
      </c>
      <c r="TU1" t="s">
        <v>558</v>
      </c>
      <c r="TV1" t="s">
        <v>559</v>
      </c>
      <c r="TW1" t="s">
        <v>560</v>
      </c>
      <c r="TX1" t="s">
        <v>561</v>
      </c>
      <c r="TY1" t="s">
        <v>562</v>
      </c>
      <c r="TZ1" t="s">
        <v>563</v>
      </c>
      <c r="UA1" t="s">
        <v>564</v>
      </c>
      <c r="UB1" t="s">
        <v>565</v>
      </c>
      <c r="UC1" t="s">
        <v>566</v>
      </c>
      <c r="UD1" t="s">
        <v>567</v>
      </c>
      <c r="UE1" t="s">
        <v>568</v>
      </c>
      <c r="UF1" t="s">
        <v>569</v>
      </c>
      <c r="UG1" t="s">
        <v>570</v>
      </c>
      <c r="UH1" t="s">
        <v>571</v>
      </c>
      <c r="UI1" t="s">
        <v>572</v>
      </c>
      <c r="UJ1" t="s">
        <v>573</v>
      </c>
      <c r="UK1" t="s">
        <v>574</v>
      </c>
      <c r="UL1" t="s">
        <v>575</v>
      </c>
      <c r="UM1" t="s">
        <v>576</v>
      </c>
      <c r="UN1" t="s">
        <v>577</v>
      </c>
      <c r="UO1" t="s">
        <v>578</v>
      </c>
      <c r="UP1" t="s">
        <v>579</v>
      </c>
      <c r="UQ1" t="s">
        <v>580</v>
      </c>
      <c r="UR1" t="s">
        <v>581</v>
      </c>
      <c r="US1" t="s">
        <v>582</v>
      </c>
      <c r="UT1" t="s">
        <v>583</v>
      </c>
      <c r="UU1" t="s">
        <v>584</v>
      </c>
      <c r="UV1" t="s">
        <v>585</v>
      </c>
      <c r="UW1" t="s">
        <v>586</v>
      </c>
      <c r="UX1" t="s">
        <v>587</v>
      </c>
      <c r="UY1" t="s">
        <v>588</v>
      </c>
      <c r="UZ1" t="s">
        <v>589</v>
      </c>
      <c r="VA1" t="s">
        <v>590</v>
      </c>
      <c r="VB1" t="s">
        <v>591</v>
      </c>
      <c r="VC1" t="s">
        <v>592</v>
      </c>
      <c r="VD1" t="s">
        <v>593</v>
      </c>
      <c r="VE1" t="s">
        <v>594</v>
      </c>
      <c r="VF1" t="s">
        <v>595</v>
      </c>
      <c r="VG1" t="s">
        <v>596</v>
      </c>
      <c r="VH1" t="s">
        <v>597</v>
      </c>
      <c r="VI1" t="s">
        <v>598</v>
      </c>
      <c r="VJ1" t="s">
        <v>599</v>
      </c>
      <c r="VK1" t="s">
        <v>600</v>
      </c>
      <c r="VL1" t="s">
        <v>601</v>
      </c>
      <c r="VM1" t="s">
        <v>602</v>
      </c>
      <c r="VN1" t="s">
        <v>603</v>
      </c>
      <c r="VO1" t="s">
        <v>604</v>
      </c>
      <c r="VP1" t="s">
        <v>605</v>
      </c>
      <c r="VQ1" t="s">
        <v>606</v>
      </c>
      <c r="VR1" t="s">
        <v>607</v>
      </c>
      <c r="VS1" t="s">
        <v>608</v>
      </c>
      <c r="VT1" t="s">
        <v>609</v>
      </c>
      <c r="VU1" t="s">
        <v>610</v>
      </c>
      <c r="VV1" t="s">
        <v>611</v>
      </c>
      <c r="VW1" t="s">
        <v>612</v>
      </c>
      <c r="VX1" t="s">
        <v>613</v>
      </c>
      <c r="VY1" t="s">
        <v>614</v>
      </c>
      <c r="VZ1" t="s">
        <v>615</v>
      </c>
      <c r="WA1" t="s">
        <v>616</v>
      </c>
      <c r="WB1" t="s">
        <v>617</v>
      </c>
      <c r="WC1" t="s">
        <v>618</v>
      </c>
      <c r="WD1" t="s">
        <v>619</v>
      </c>
      <c r="WE1" t="s">
        <v>620</v>
      </c>
      <c r="WF1" t="s">
        <v>621</v>
      </c>
      <c r="WG1" t="s">
        <v>622</v>
      </c>
      <c r="WH1" t="s">
        <v>623</v>
      </c>
      <c r="WI1" t="s">
        <v>624</v>
      </c>
      <c r="WJ1" t="s">
        <v>625</v>
      </c>
      <c r="WK1" t="s">
        <v>626</v>
      </c>
      <c r="WL1" t="s">
        <v>627</v>
      </c>
      <c r="WM1" t="s">
        <v>628</v>
      </c>
      <c r="WN1" t="s">
        <v>629</v>
      </c>
      <c r="WO1" t="s">
        <v>630</v>
      </c>
      <c r="WP1" t="s">
        <v>631</v>
      </c>
      <c r="WQ1" t="s">
        <v>632</v>
      </c>
      <c r="WR1" t="s">
        <v>633</v>
      </c>
      <c r="WS1" t="s">
        <v>634</v>
      </c>
      <c r="WT1" t="s">
        <v>635</v>
      </c>
      <c r="WU1" t="s">
        <v>636</v>
      </c>
      <c r="WV1" t="s">
        <v>637</v>
      </c>
      <c r="WW1" t="s">
        <v>638</v>
      </c>
      <c r="WX1" t="s">
        <v>639</v>
      </c>
      <c r="WY1" t="s">
        <v>640</v>
      </c>
      <c r="WZ1" t="s">
        <v>641</v>
      </c>
      <c r="XA1" t="s">
        <v>642</v>
      </c>
      <c r="XB1" t="s">
        <v>643</v>
      </c>
      <c r="XC1" t="s">
        <v>644</v>
      </c>
      <c r="XD1" t="s">
        <v>645</v>
      </c>
      <c r="XE1" t="s">
        <v>646</v>
      </c>
      <c r="XF1" t="s">
        <v>647</v>
      </c>
      <c r="XG1" t="s">
        <v>648</v>
      </c>
      <c r="XH1" t="s">
        <v>649</v>
      </c>
      <c r="XI1" t="s">
        <v>650</v>
      </c>
      <c r="XJ1" t="s">
        <v>651</v>
      </c>
      <c r="XK1" t="s">
        <v>652</v>
      </c>
      <c r="XL1" t="s">
        <v>653</v>
      </c>
      <c r="XM1" t="s">
        <v>654</v>
      </c>
      <c r="XN1" t="s">
        <v>655</v>
      </c>
      <c r="XO1" t="s">
        <v>656</v>
      </c>
      <c r="XP1" t="s">
        <v>657</v>
      </c>
      <c r="XQ1" t="s">
        <v>658</v>
      </c>
      <c r="XR1" t="s">
        <v>659</v>
      </c>
      <c r="XS1" t="s">
        <v>660</v>
      </c>
      <c r="XT1" t="s">
        <v>661</v>
      </c>
      <c r="XU1" t="s">
        <v>662</v>
      </c>
      <c r="XV1" t="s">
        <v>663</v>
      </c>
      <c r="XW1" t="s">
        <v>664</v>
      </c>
      <c r="XX1" t="s">
        <v>665</v>
      </c>
      <c r="XY1" t="s">
        <v>666</v>
      </c>
      <c r="XZ1" t="s">
        <v>667</v>
      </c>
      <c r="YA1" t="s">
        <v>668</v>
      </c>
      <c r="YB1" t="s">
        <v>669</v>
      </c>
      <c r="YC1" t="s">
        <v>670</v>
      </c>
      <c r="YD1" t="s">
        <v>671</v>
      </c>
      <c r="YE1" t="s">
        <v>672</v>
      </c>
      <c r="YF1" t="s">
        <v>673</v>
      </c>
      <c r="YG1" t="s">
        <v>674</v>
      </c>
      <c r="YH1" t="s">
        <v>675</v>
      </c>
      <c r="YI1" t="s">
        <v>676</v>
      </c>
      <c r="YJ1" t="s">
        <v>677</v>
      </c>
      <c r="YK1" t="s">
        <v>678</v>
      </c>
      <c r="YL1" t="s">
        <v>679</v>
      </c>
      <c r="YM1" t="s">
        <v>680</v>
      </c>
      <c r="YN1" t="s">
        <v>681</v>
      </c>
      <c r="YO1" t="s">
        <v>682</v>
      </c>
      <c r="YP1" t="s">
        <v>683</v>
      </c>
      <c r="YQ1" t="s">
        <v>684</v>
      </c>
      <c r="YR1" t="s">
        <v>685</v>
      </c>
      <c r="YS1" t="s">
        <v>686</v>
      </c>
      <c r="YT1" t="s">
        <v>687</v>
      </c>
      <c r="YU1" t="s">
        <v>688</v>
      </c>
      <c r="YV1" t="s">
        <v>689</v>
      </c>
      <c r="YW1" t="s">
        <v>690</v>
      </c>
      <c r="YX1" t="s">
        <v>691</v>
      </c>
      <c r="YY1" t="s">
        <v>692</v>
      </c>
      <c r="YZ1" t="s">
        <v>693</v>
      </c>
      <c r="ZA1" t="s">
        <v>694</v>
      </c>
      <c r="ZB1" t="s">
        <v>695</v>
      </c>
      <c r="ZC1" t="s">
        <v>696</v>
      </c>
      <c r="ZD1" t="s">
        <v>697</v>
      </c>
      <c r="ZE1" t="s">
        <v>698</v>
      </c>
      <c r="ZF1" t="s">
        <v>699</v>
      </c>
      <c r="ZG1" t="s">
        <v>700</v>
      </c>
      <c r="ZH1" t="s">
        <v>701</v>
      </c>
      <c r="ZI1" t="s">
        <v>702</v>
      </c>
      <c r="ZJ1" t="s">
        <v>703</v>
      </c>
      <c r="ZK1" t="s">
        <v>704</v>
      </c>
      <c r="ZL1" t="s">
        <v>705</v>
      </c>
      <c r="ZM1" t="s">
        <v>706</v>
      </c>
      <c r="ZN1" t="s">
        <v>707</v>
      </c>
      <c r="ZO1" t="s">
        <v>708</v>
      </c>
      <c r="ZP1" t="s">
        <v>709</v>
      </c>
      <c r="ZQ1" t="s">
        <v>710</v>
      </c>
      <c r="ZR1" t="s">
        <v>711</v>
      </c>
      <c r="ZS1" t="s">
        <v>712</v>
      </c>
      <c r="ZT1" t="s">
        <v>713</v>
      </c>
      <c r="ZU1" t="s">
        <v>714</v>
      </c>
      <c r="ZV1" t="s">
        <v>715</v>
      </c>
      <c r="ZW1" t="s">
        <v>716</v>
      </c>
      <c r="ZX1" t="s">
        <v>717</v>
      </c>
      <c r="ZY1" t="s">
        <v>718</v>
      </c>
      <c r="ZZ1" t="s">
        <v>719</v>
      </c>
      <c r="AAA1" t="s">
        <v>720</v>
      </c>
      <c r="AAB1" t="s">
        <v>721</v>
      </c>
      <c r="AAC1" t="s">
        <v>722</v>
      </c>
      <c r="AAD1" t="s">
        <v>723</v>
      </c>
      <c r="AAE1" t="s">
        <v>724</v>
      </c>
      <c r="AAF1" t="s">
        <v>725</v>
      </c>
      <c r="AAG1" t="s">
        <v>726</v>
      </c>
      <c r="AAH1" t="s">
        <v>727</v>
      </c>
      <c r="AAI1" t="s">
        <v>728</v>
      </c>
      <c r="AAJ1" t="s">
        <v>729</v>
      </c>
      <c r="AAK1" t="s">
        <v>730</v>
      </c>
      <c r="AAL1" t="s">
        <v>731</v>
      </c>
      <c r="AAM1" t="s">
        <v>732</v>
      </c>
      <c r="AAN1" t="s">
        <v>733</v>
      </c>
      <c r="AAO1" t="s">
        <v>734</v>
      </c>
      <c r="AAP1" t="s">
        <v>735</v>
      </c>
      <c r="AAQ1" t="s">
        <v>736</v>
      </c>
      <c r="AAR1" t="s">
        <v>737</v>
      </c>
      <c r="AAS1" t="s">
        <v>738</v>
      </c>
      <c r="AAT1" t="s">
        <v>739</v>
      </c>
      <c r="AAU1" t="s">
        <v>740</v>
      </c>
      <c r="AAV1" t="s">
        <v>741</v>
      </c>
      <c r="AAW1" t="s">
        <v>742</v>
      </c>
      <c r="AAX1" t="s">
        <v>743</v>
      </c>
      <c r="AAY1" t="s">
        <v>744</v>
      </c>
      <c r="AAZ1" t="s">
        <v>745</v>
      </c>
      <c r="ABA1" t="s">
        <v>746</v>
      </c>
      <c r="ABB1" t="s">
        <v>747</v>
      </c>
      <c r="ABC1" t="s">
        <v>748</v>
      </c>
      <c r="ABD1" t="s">
        <v>749</v>
      </c>
      <c r="ABE1" t="s">
        <v>750</v>
      </c>
      <c r="ABF1" t="s">
        <v>751</v>
      </c>
      <c r="ABG1" t="s">
        <v>752</v>
      </c>
      <c r="ABH1" t="s">
        <v>753</v>
      </c>
      <c r="ABI1" t="s">
        <v>754</v>
      </c>
      <c r="ABJ1" t="s">
        <v>755</v>
      </c>
      <c r="ABK1" t="s">
        <v>756</v>
      </c>
      <c r="ABL1" t="s">
        <v>757</v>
      </c>
      <c r="ABM1" t="s">
        <v>758</v>
      </c>
      <c r="ABN1" t="s">
        <v>759</v>
      </c>
      <c r="ABO1" t="s">
        <v>760</v>
      </c>
      <c r="ABP1" t="s">
        <v>761</v>
      </c>
      <c r="ABQ1" t="s">
        <v>762</v>
      </c>
      <c r="ABR1" t="s">
        <v>763</v>
      </c>
      <c r="ABS1" t="s">
        <v>764</v>
      </c>
      <c r="ABT1" t="s">
        <v>765</v>
      </c>
      <c r="ABU1" t="s">
        <v>766</v>
      </c>
      <c r="ABV1" t="s">
        <v>767</v>
      </c>
      <c r="ABW1" t="s">
        <v>768</v>
      </c>
      <c r="ABX1" t="s">
        <v>769</v>
      </c>
      <c r="ABY1" t="s">
        <v>770</v>
      </c>
      <c r="ABZ1" t="s">
        <v>771</v>
      </c>
      <c r="ACA1" t="s">
        <v>772</v>
      </c>
      <c r="ACB1" t="s">
        <v>773</v>
      </c>
      <c r="ACC1" t="s">
        <v>774</v>
      </c>
      <c r="ACD1" t="s">
        <v>775</v>
      </c>
      <c r="ACE1" t="s">
        <v>776</v>
      </c>
      <c r="ACF1" t="s">
        <v>777</v>
      </c>
      <c r="ACG1" t="s">
        <v>778</v>
      </c>
      <c r="ACH1" t="s">
        <v>779</v>
      </c>
      <c r="ACI1" t="s">
        <v>780</v>
      </c>
      <c r="ACJ1" t="s">
        <v>781</v>
      </c>
      <c r="ACK1" t="s">
        <v>782</v>
      </c>
      <c r="ACL1" t="s">
        <v>783</v>
      </c>
      <c r="ACM1" t="s">
        <v>784</v>
      </c>
      <c r="ACN1" t="s">
        <v>785</v>
      </c>
      <c r="ACO1" t="s">
        <v>786</v>
      </c>
      <c r="ACP1" t="s">
        <v>787</v>
      </c>
      <c r="ACQ1" t="s">
        <v>788</v>
      </c>
      <c r="ACR1" t="s">
        <v>789</v>
      </c>
      <c r="ACS1" t="s">
        <v>790</v>
      </c>
      <c r="ACT1" t="s">
        <v>791</v>
      </c>
      <c r="ACU1" t="s">
        <v>792</v>
      </c>
      <c r="ACV1" t="s">
        <v>793</v>
      </c>
      <c r="ACW1" t="s">
        <v>794</v>
      </c>
      <c r="ACX1" t="s">
        <v>795</v>
      </c>
      <c r="ACY1" t="s">
        <v>796</v>
      </c>
      <c r="ACZ1" t="s">
        <v>797</v>
      </c>
      <c r="ADA1" t="s">
        <v>798</v>
      </c>
      <c r="ADB1" t="s">
        <v>799</v>
      </c>
      <c r="ADC1" t="s">
        <v>800</v>
      </c>
      <c r="ADD1" t="s">
        <v>801</v>
      </c>
      <c r="ADE1" t="s">
        <v>802</v>
      </c>
      <c r="ADF1" t="s">
        <v>803</v>
      </c>
      <c r="ADG1" t="s">
        <v>804</v>
      </c>
      <c r="ADH1" t="s">
        <v>805</v>
      </c>
      <c r="ADI1" t="s">
        <v>806</v>
      </c>
      <c r="ADJ1" t="s">
        <v>807</v>
      </c>
      <c r="ADK1" t="s">
        <v>808</v>
      </c>
      <c r="ADL1" t="s">
        <v>809</v>
      </c>
      <c r="ADM1" t="s">
        <v>810</v>
      </c>
      <c r="ADN1" t="s">
        <v>811</v>
      </c>
      <c r="ADO1" t="s">
        <v>812</v>
      </c>
      <c r="ADP1" t="s">
        <v>813</v>
      </c>
      <c r="ADQ1" t="s">
        <v>814</v>
      </c>
      <c r="ADR1" t="s">
        <v>815</v>
      </c>
      <c r="ADS1" t="s">
        <v>816</v>
      </c>
      <c r="ADT1" t="s">
        <v>817</v>
      </c>
      <c r="ADU1" t="s">
        <v>818</v>
      </c>
      <c r="ADV1" t="s">
        <v>819</v>
      </c>
      <c r="ADW1" t="s">
        <v>820</v>
      </c>
      <c r="ADX1" t="s">
        <v>821</v>
      </c>
      <c r="ADY1" t="s">
        <v>822</v>
      </c>
      <c r="ADZ1" t="s">
        <v>823</v>
      </c>
      <c r="AEA1" t="s">
        <v>824</v>
      </c>
      <c r="AEB1" t="s">
        <v>825</v>
      </c>
      <c r="AEC1" t="s">
        <v>826</v>
      </c>
      <c r="AED1" t="s">
        <v>827</v>
      </c>
      <c r="AEE1" t="s">
        <v>828</v>
      </c>
      <c r="AEF1" t="s">
        <v>829</v>
      </c>
      <c r="AEG1" t="s">
        <v>830</v>
      </c>
      <c r="AEH1" t="s">
        <v>831</v>
      </c>
      <c r="AEI1" t="s">
        <v>832</v>
      </c>
      <c r="AEJ1" t="s">
        <v>833</v>
      </c>
      <c r="AEK1" t="s">
        <v>834</v>
      </c>
      <c r="AEL1" t="s">
        <v>835</v>
      </c>
      <c r="AEM1" t="s">
        <v>836</v>
      </c>
      <c r="AEN1" t="s">
        <v>837</v>
      </c>
      <c r="AEO1" t="s">
        <v>838</v>
      </c>
      <c r="AEP1" t="s">
        <v>839</v>
      </c>
      <c r="AEQ1" t="s">
        <v>840</v>
      </c>
      <c r="AER1" t="s">
        <v>841</v>
      </c>
      <c r="AES1" t="s">
        <v>842</v>
      </c>
      <c r="AET1" t="s">
        <v>843</v>
      </c>
      <c r="AEU1" t="s">
        <v>844</v>
      </c>
      <c r="AEV1" t="s">
        <v>845</v>
      </c>
      <c r="AEW1" t="s">
        <v>846</v>
      </c>
      <c r="AEX1" t="s">
        <v>847</v>
      </c>
      <c r="AEY1" t="s">
        <v>848</v>
      </c>
      <c r="AEZ1" t="s">
        <v>849</v>
      </c>
      <c r="AFA1" t="s">
        <v>850</v>
      </c>
      <c r="AFB1" t="s">
        <v>851</v>
      </c>
      <c r="AFC1" t="s">
        <v>852</v>
      </c>
      <c r="AFD1" t="s">
        <v>853</v>
      </c>
      <c r="AFE1" t="s">
        <v>854</v>
      </c>
      <c r="AFF1" t="s">
        <v>855</v>
      </c>
      <c r="AFG1" t="s">
        <v>856</v>
      </c>
      <c r="AFH1" t="s">
        <v>857</v>
      </c>
      <c r="AFI1" t="s">
        <v>858</v>
      </c>
      <c r="AFJ1" t="s">
        <v>859</v>
      </c>
      <c r="AFK1" t="s">
        <v>860</v>
      </c>
      <c r="AFL1" t="s">
        <v>861</v>
      </c>
      <c r="AFM1" t="s">
        <v>862</v>
      </c>
      <c r="AFN1" t="s">
        <v>863</v>
      </c>
      <c r="AFO1" t="s">
        <v>864</v>
      </c>
      <c r="AFP1" t="s">
        <v>865</v>
      </c>
      <c r="AFQ1" t="s">
        <v>866</v>
      </c>
      <c r="AFR1" t="s">
        <v>867</v>
      </c>
      <c r="AFS1" t="s">
        <v>868</v>
      </c>
      <c r="AFT1" t="s">
        <v>869</v>
      </c>
      <c r="AFU1" t="s">
        <v>870</v>
      </c>
      <c r="AFV1" t="s">
        <v>871</v>
      </c>
      <c r="AFW1" t="s">
        <v>872</v>
      </c>
      <c r="AFX1" t="s">
        <v>873</v>
      </c>
      <c r="AFY1" t="s">
        <v>874</v>
      </c>
      <c r="AFZ1" t="s">
        <v>875</v>
      </c>
      <c r="AGA1" t="s">
        <v>876</v>
      </c>
      <c r="AGB1" t="s">
        <v>877</v>
      </c>
      <c r="AGC1" t="s">
        <v>878</v>
      </c>
      <c r="AGD1" t="s">
        <v>879</v>
      </c>
      <c r="AGE1" t="s">
        <v>880</v>
      </c>
      <c r="AGF1" t="s">
        <v>881</v>
      </c>
      <c r="AGG1" t="s">
        <v>882</v>
      </c>
      <c r="AGH1" t="s">
        <v>883</v>
      </c>
      <c r="AGI1" t="s">
        <v>884</v>
      </c>
      <c r="AGJ1" t="s">
        <v>885</v>
      </c>
      <c r="AGK1" t="s">
        <v>886</v>
      </c>
      <c r="AGL1" t="s">
        <v>887</v>
      </c>
      <c r="AGM1" t="s">
        <v>888</v>
      </c>
      <c r="AGN1" t="s">
        <v>889</v>
      </c>
      <c r="AGO1" t="s">
        <v>890</v>
      </c>
      <c r="AGP1" t="s">
        <v>891</v>
      </c>
      <c r="AGQ1" t="s">
        <v>892</v>
      </c>
      <c r="AGR1" t="s">
        <v>893</v>
      </c>
      <c r="AGS1" t="s">
        <v>894</v>
      </c>
      <c r="AGT1" t="s">
        <v>895</v>
      </c>
      <c r="AGU1" t="s">
        <v>896</v>
      </c>
      <c r="AGV1" t="s">
        <v>897</v>
      </c>
      <c r="AGW1" t="s">
        <v>898</v>
      </c>
      <c r="AGX1" t="s">
        <v>899</v>
      </c>
      <c r="AGY1" t="s">
        <v>900</v>
      </c>
      <c r="AGZ1" t="s">
        <v>901</v>
      </c>
      <c r="AHA1" t="s">
        <v>902</v>
      </c>
      <c r="AHB1" t="s">
        <v>903</v>
      </c>
      <c r="AHC1" t="s">
        <v>904</v>
      </c>
      <c r="AHD1" t="s">
        <v>905</v>
      </c>
      <c r="AHE1" t="s">
        <v>906</v>
      </c>
      <c r="AHF1" t="s">
        <v>907</v>
      </c>
      <c r="AHG1" t="s">
        <v>908</v>
      </c>
      <c r="AHH1" t="s">
        <v>909</v>
      </c>
      <c r="AHI1" t="s">
        <v>910</v>
      </c>
      <c r="AHJ1" t="s">
        <v>911</v>
      </c>
      <c r="AHK1" t="s">
        <v>912</v>
      </c>
      <c r="AHL1" t="s">
        <v>913</v>
      </c>
      <c r="AHM1" t="s">
        <v>914</v>
      </c>
      <c r="AHN1" t="s">
        <v>915</v>
      </c>
      <c r="AHO1" t="s">
        <v>916</v>
      </c>
      <c r="AHP1" t="s">
        <v>917</v>
      </c>
      <c r="AHQ1" t="s">
        <v>918</v>
      </c>
      <c r="AHR1" t="s">
        <v>919</v>
      </c>
      <c r="AHS1" t="s">
        <v>920</v>
      </c>
      <c r="AHT1" t="s">
        <v>921</v>
      </c>
      <c r="AHU1" t="s">
        <v>922</v>
      </c>
      <c r="AHV1" t="s">
        <v>923</v>
      </c>
      <c r="AHW1" t="s">
        <v>924</v>
      </c>
      <c r="AHX1" t="s">
        <v>925</v>
      </c>
      <c r="AHY1" t="s">
        <v>926</v>
      </c>
      <c r="AHZ1" t="s">
        <v>927</v>
      </c>
      <c r="AIA1" t="s">
        <v>928</v>
      </c>
      <c r="AIB1" t="s">
        <v>929</v>
      </c>
      <c r="AIC1" t="s">
        <v>930</v>
      </c>
      <c r="AID1" t="s">
        <v>931</v>
      </c>
      <c r="AIE1" t="s">
        <v>932</v>
      </c>
      <c r="AIF1" t="s">
        <v>933</v>
      </c>
      <c r="AIG1" t="s">
        <v>934</v>
      </c>
      <c r="AIH1" t="s">
        <v>935</v>
      </c>
      <c r="AII1" t="s">
        <v>936</v>
      </c>
      <c r="AIJ1" t="s">
        <v>937</v>
      </c>
      <c r="AIK1" t="s">
        <v>938</v>
      </c>
      <c r="AIL1" t="s">
        <v>939</v>
      </c>
      <c r="AIM1" t="s">
        <v>940</v>
      </c>
      <c r="AIN1" t="s">
        <v>941</v>
      </c>
      <c r="AIO1" t="s">
        <v>942</v>
      </c>
      <c r="AIP1" t="s">
        <v>943</v>
      </c>
      <c r="AIQ1" t="s">
        <v>944</v>
      </c>
      <c r="AIR1" t="s">
        <v>945</v>
      </c>
      <c r="AIS1" t="s">
        <v>946</v>
      </c>
      <c r="AIT1" t="s">
        <v>947</v>
      </c>
      <c r="AIU1" t="s">
        <v>948</v>
      </c>
      <c r="AIV1" t="s">
        <v>949</v>
      </c>
      <c r="AIW1" t="s">
        <v>950</v>
      </c>
      <c r="AIX1" t="s">
        <v>951</v>
      </c>
      <c r="AIY1" t="s">
        <v>952</v>
      </c>
      <c r="AIZ1" t="s">
        <v>953</v>
      </c>
      <c r="AJA1" t="s">
        <v>954</v>
      </c>
      <c r="AJB1" t="s">
        <v>955</v>
      </c>
      <c r="AJC1" t="s">
        <v>956</v>
      </c>
      <c r="AJD1" t="s">
        <v>957</v>
      </c>
      <c r="AJE1" t="s">
        <v>958</v>
      </c>
      <c r="AJF1" t="s">
        <v>959</v>
      </c>
      <c r="AJG1" t="s">
        <v>960</v>
      </c>
      <c r="AJH1" t="s">
        <v>961</v>
      </c>
      <c r="AJI1" t="s">
        <v>962</v>
      </c>
      <c r="AJJ1" t="s">
        <v>963</v>
      </c>
      <c r="AJK1" t="s">
        <v>964</v>
      </c>
      <c r="AJL1" t="s">
        <v>965</v>
      </c>
      <c r="AJM1" t="s">
        <v>966</v>
      </c>
      <c r="AJN1" t="s">
        <v>967</v>
      </c>
      <c r="AJO1" t="s">
        <v>968</v>
      </c>
      <c r="AJP1" t="s">
        <v>969</v>
      </c>
      <c r="AJQ1" t="s">
        <v>970</v>
      </c>
      <c r="AJR1" t="s">
        <v>971</v>
      </c>
      <c r="AJS1" t="s">
        <v>972</v>
      </c>
      <c r="AJT1" t="s">
        <v>973</v>
      </c>
      <c r="AJU1" t="s">
        <v>974</v>
      </c>
      <c r="AJV1" t="s">
        <v>975</v>
      </c>
      <c r="AJW1" t="s">
        <v>976</v>
      </c>
      <c r="AJX1" t="s">
        <v>977</v>
      </c>
      <c r="AJY1" t="s">
        <v>978</v>
      </c>
      <c r="AJZ1" t="s">
        <v>979</v>
      </c>
      <c r="AKA1" t="s">
        <v>980</v>
      </c>
      <c r="AKB1" t="s">
        <v>981</v>
      </c>
      <c r="AKC1" t="s">
        <v>982</v>
      </c>
      <c r="AKD1" t="s">
        <v>983</v>
      </c>
      <c r="AKE1" t="s">
        <v>984</v>
      </c>
      <c r="AKF1" t="s">
        <v>985</v>
      </c>
      <c r="AKG1" t="s">
        <v>986</v>
      </c>
      <c r="AKH1" t="s">
        <v>987</v>
      </c>
      <c r="AKI1" t="s">
        <v>988</v>
      </c>
      <c r="AKJ1" t="s">
        <v>989</v>
      </c>
      <c r="AKK1" t="s">
        <v>990</v>
      </c>
      <c r="AKL1" t="s">
        <v>991</v>
      </c>
      <c r="AKM1" t="s">
        <v>992</v>
      </c>
      <c r="AKN1" t="s">
        <v>993</v>
      </c>
      <c r="AKO1" t="s">
        <v>994</v>
      </c>
      <c r="AKP1" t="s">
        <v>995</v>
      </c>
      <c r="AKQ1" t="s">
        <v>996</v>
      </c>
      <c r="AKR1" t="s">
        <v>997</v>
      </c>
      <c r="AKS1" t="s">
        <v>998</v>
      </c>
      <c r="AKT1" t="s">
        <v>999</v>
      </c>
      <c r="AKU1" t="s">
        <v>1000</v>
      </c>
      <c r="AKV1" t="s">
        <v>1001</v>
      </c>
      <c r="AKW1" t="s">
        <v>1002</v>
      </c>
      <c r="AKX1" t="s">
        <v>1003</v>
      </c>
      <c r="AKY1" t="s">
        <v>1004</v>
      </c>
      <c r="AKZ1" t="s">
        <v>1005</v>
      </c>
      <c r="ALA1" t="s">
        <v>1006</v>
      </c>
      <c r="ALB1" t="s">
        <v>1007</v>
      </c>
      <c r="ALC1" t="s">
        <v>1008</v>
      </c>
      <c r="ALD1" t="s">
        <v>1009</v>
      </c>
      <c r="ALE1" t="s">
        <v>1010</v>
      </c>
      <c r="ALF1" t="s">
        <v>1011</v>
      </c>
      <c r="ALG1" t="s">
        <v>1012</v>
      </c>
      <c r="ALH1" t="s">
        <v>1013</v>
      </c>
      <c r="ALI1" t="s">
        <v>1014</v>
      </c>
      <c r="ALJ1" t="s">
        <v>1015</v>
      </c>
      <c r="ALK1" t="s">
        <v>1016</v>
      </c>
      <c r="ALL1" t="s">
        <v>1017</v>
      </c>
      <c r="ALM1" t="s">
        <v>1018</v>
      </c>
      <c r="ALN1" t="s">
        <v>1019</v>
      </c>
      <c r="ALO1" t="s">
        <v>1020</v>
      </c>
      <c r="ALP1" t="s">
        <v>1021</v>
      </c>
      <c r="ALQ1" t="s">
        <v>1022</v>
      </c>
      <c r="ALR1" t="s">
        <v>1023</v>
      </c>
      <c r="ALS1" t="s">
        <v>1024</v>
      </c>
      <c r="ALT1" t="s">
        <v>1025</v>
      </c>
      <c r="ALU1" t="s">
        <v>1026</v>
      </c>
      <c r="ALV1" t="s">
        <v>1027</v>
      </c>
      <c r="ALW1" t="s">
        <v>1028</v>
      </c>
      <c r="ALX1" t="s">
        <v>1029</v>
      </c>
      <c r="ALY1" t="s">
        <v>1030</v>
      </c>
      <c r="ALZ1" t="s">
        <v>1031</v>
      </c>
      <c r="AMA1" t="s">
        <v>1032</v>
      </c>
      <c r="AMB1" t="s">
        <v>1033</v>
      </c>
      <c r="AMC1" t="s">
        <v>1034</v>
      </c>
      <c r="AMD1" t="s">
        <v>1035</v>
      </c>
      <c r="AME1" t="s">
        <v>1036</v>
      </c>
      <c r="AMF1" t="s">
        <v>1037</v>
      </c>
      <c r="AMG1" t="s">
        <v>1038</v>
      </c>
      <c r="AMH1" t="s">
        <v>1039</v>
      </c>
      <c r="AMI1" t="s">
        <v>1040</v>
      </c>
      <c r="AMJ1" t="s">
        <v>1041</v>
      </c>
      <c r="AMK1" t="s">
        <v>1042</v>
      </c>
      <c r="AML1" t="s">
        <v>1043</v>
      </c>
      <c r="AMM1" t="s">
        <v>1044</v>
      </c>
      <c r="AMN1" t="s">
        <v>1045</v>
      </c>
      <c r="AMO1" t="s">
        <v>1046</v>
      </c>
      <c r="AMP1" t="s">
        <v>1047</v>
      </c>
      <c r="AMQ1" t="s">
        <v>1048</v>
      </c>
      <c r="AMR1" t="s">
        <v>1049</v>
      </c>
      <c r="AMS1" t="s">
        <v>1050</v>
      </c>
      <c r="AMT1" t="s">
        <v>1051</v>
      </c>
      <c r="AMU1" t="s">
        <v>1052</v>
      </c>
      <c r="AMV1" t="s">
        <v>1053</v>
      </c>
      <c r="AMW1" t="s">
        <v>1054</v>
      </c>
      <c r="AMX1" t="s">
        <v>1055</v>
      </c>
      <c r="AMY1" t="s">
        <v>1056</v>
      </c>
      <c r="AMZ1" t="s">
        <v>1057</v>
      </c>
      <c r="ANA1" t="s">
        <v>1058</v>
      </c>
      <c r="ANB1" t="s">
        <v>1059</v>
      </c>
      <c r="ANC1" t="s">
        <v>1060</v>
      </c>
      <c r="AND1" t="s">
        <v>1061</v>
      </c>
      <c r="ANE1" t="s">
        <v>1062</v>
      </c>
      <c r="ANF1" t="s">
        <v>1063</v>
      </c>
      <c r="ANG1" t="s">
        <v>1064</v>
      </c>
      <c r="ANH1" t="s">
        <v>1065</v>
      </c>
      <c r="ANI1" t="s">
        <v>1066</v>
      </c>
      <c r="ANJ1" t="s">
        <v>1067</v>
      </c>
      <c r="ANK1" t="s">
        <v>1068</v>
      </c>
      <c r="ANL1" t="s">
        <v>1069</v>
      </c>
      <c r="ANM1" t="s">
        <v>1070</v>
      </c>
      <c r="ANN1" t="s">
        <v>1071</v>
      </c>
      <c r="ANO1" t="s">
        <v>1072</v>
      </c>
      <c r="ANP1" t="s">
        <v>1073</v>
      </c>
      <c r="ANQ1" t="s">
        <v>1074</v>
      </c>
      <c r="ANR1" t="s">
        <v>1075</v>
      </c>
      <c r="ANS1" t="s">
        <v>1076</v>
      </c>
      <c r="ANT1" t="s">
        <v>1077</v>
      </c>
      <c r="ANU1" t="s">
        <v>1078</v>
      </c>
      <c r="ANV1" t="s">
        <v>1079</v>
      </c>
      <c r="ANW1" t="s">
        <v>1080</v>
      </c>
      <c r="ANX1" t="s">
        <v>1081</v>
      </c>
      <c r="ANY1" t="s">
        <v>1082</v>
      </c>
      <c r="ANZ1" t="s">
        <v>1083</v>
      </c>
      <c r="AOA1" t="s">
        <v>1084</v>
      </c>
      <c r="AOB1" t="s">
        <v>1085</v>
      </c>
      <c r="AOC1" t="s">
        <v>1086</v>
      </c>
      <c r="AOD1" t="s">
        <v>1087</v>
      </c>
      <c r="AOE1" t="s">
        <v>1088</v>
      </c>
      <c r="AOF1" t="s">
        <v>1089</v>
      </c>
      <c r="AOG1" t="s">
        <v>1090</v>
      </c>
      <c r="AOH1" t="s">
        <v>1091</v>
      </c>
      <c r="AOI1" t="s">
        <v>1092</v>
      </c>
      <c r="AOJ1" t="s">
        <v>1093</v>
      </c>
      <c r="AOK1" t="s">
        <v>1094</v>
      </c>
      <c r="AOL1" t="s">
        <v>1095</v>
      </c>
      <c r="AOM1" t="s">
        <v>1096</v>
      </c>
      <c r="AON1" t="s">
        <v>1097</v>
      </c>
      <c r="AOO1" t="s">
        <v>1098</v>
      </c>
      <c r="AOP1" t="s">
        <v>1099</v>
      </c>
      <c r="AOQ1" t="s">
        <v>1100</v>
      </c>
      <c r="AOR1" t="s">
        <v>1101</v>
      </c>
      <c r="AOS1" t="s">
        <v>1102</v>
      </c>
      <c r="AOT1" t="s">
        <v>1103</v>
      </c>
      <c r="AOU1" t="s">
        <v>1104</v>
      </c>
      <c r="AOV1" t="s">
        <v>1105</v>
      </c>
      <c r="AOW1" t="s">
        <v>1106</v>
      </c>
      <c r="AOX1" t="s">
        <v>1107</v>
      </c>
      <c r="AOY1" t="s">
        <v>1108</v>
      </c>
      <c r="AOZ1" t="s">
        <v>1109</v>
      </c>
      <c r="APA1" t="s">
        <v>1110</v>
      </c>
      <c r="APB1" t="s">
        <v>1111</v>
      </c>
      <c r="APC1" t="s">
        <v>1112</v>
      </c>
      <c r="APD1" t="s">
        <v>1113</v>
      </c>
      <c r="APE1" t="s">
        <v>1114</v>
      </c>
      <c r="APF1" t="s">
        <v>1115</v>
      </c>
      <c r="APG1" t="s">
        <v>1116</v>
      </c>
      <c r="APH1" t="s">
        <v>1117</v>
      </c>
      <c r="API1" t="s">
        <v>1118</v>
      </c>
      <c r="APJ1" t="s">
        <v>1119</v>
      </c>
      <c r="APK1" t="s">
        <v>1120</v>
      </c>
      <c r="APL1" t="s">
        <v>1121</v>
      </c>
      <c r="APM1" t="s">
        <v>1122</v>
      </c>
      <c r="APN1" t="s">
        <v>1123</v>
      </c>
      <c r="APO1" t="s">
        <v>1124</v>
      </c>
      <c r="APP1" t="s">
        <v>1125</v>
      </c>
      <c r="APQ1" t="s">
        <v>1126</v>
      </c>
      <c r="APR1" t="s">
        <v>1127</v>
      </c>
      <c r="APS1" t="s">
        <v>1128</v>
      </c>
      <c r="APT1" t="s">
        <v>1129</v>
      </c>
      <c r="APU1" t="s">
        <v>1130</v>
      </c>
      <c r="APV1" t="s">
        <v>1131</v>
      </c>
      <c r="APW1" t="s">
        <v>1132</v>
      </c>
      <c r="APX1" t="s">
        <v>1133</v>
      </c>
      <c r="APY1" t="s">
        <v>1134</v>
      </c>
      <c r="APZ1" t="s">
        <v>1135</v>
      </c>
      <c r="AQA1" t="s">
        <v>1136</v>
      </c>
      <c r="AQB1" t="s">
        <v>1137</v>
      </c>
      <c r="AQC1" t="s">
        <v>1138</v>
      </c>
      <c r="AQD1" t="s">
        <v>1139</v>
      </c>
      <c r="AQE1" t="s">
        <v>1140</v>
      </c>
      <c r="AQF1" t="s">
        <v>1141</v>
      </c>
      <c r="AQG1" t="s">
        <v>1142</v>
      </c>
      <c r="AQH1" t="s">
        <v>1143</v>
      </c>
      <c r="AQI1" t="s">
        <v>1144</v>
      </c>
      <c r="AQJ1" t="s">
        <v>1145</v>
      </c>
      <c r="AQK1" t="s">
        <v>1146</v>
      </c>
      <c r="AQL1" t="s">
        <v>1147</v>
      </c>
      <c r="AQM1" t="s">
        <v>1148</v>
      </c>
      <c r="AQN1" t="s">
        <v>1149</v>
      </c>
      <c r="AQO1" t="s">
        <v>1150</v>
      </c>
      <c r="AQP1" t="s">
        <v>1151</v>
      </c>
      <c r="AQQ1" t="s">
        <v>1152</v>
      </c>
      <c r="AQR1" t="s">
        <v>1153</v>
      </c>
      <c r="AQS1" t="s">
        <v>1154</v>
      </c>
      <c r="AQT1" t="s">
        <v>1155</v>
      </c>
      <c r="AQU1" t="s">
        <v>1156</v>
      </c>
      <c r="AQV1" t="s">
        <v>1157</v>
      </c>
      <c r="AQW1" t="s">
        <v>1158</v>
      </c>
      <c r="AQX1" t="s">
        <v>1159</v>
      </c>
      <c r="AQY1" t="s">
        <v>1160</v>
      </c>
      <c r="AQZ1" t="s">
        <v>1161</v>
      </c>
      <c r="ARA1" t="s">
        <v>1162</v>
      </c>
      <c r="ARB1" t="s">
        <v>1163</v>
      </c>
      <c r="ARC1" t="s">
        <v>1164</v>
      </c>
      <c r="ARD1" t="s">
        <v>1165</v>
      </c>
      <c r="ARE1" t="s">
        <v>1166</v>
      </c>
      <c r="ARF1" t="s">
        <v>1167</v>
      </c>
      <c r="ARG1" t="s">
        <v>1168</v>
      </c>
      <c r="ARH1" t="s">
        <v>1169</v>
      </c>
      <c r="ARI1" t="s">
        <v>1170</v>
      </c>
      <c r="ARJ1" t="s">
        <v>1171</v>
      </c>
      <c r="ARK1" t="s">
        <v>1172</v>
      </c>
      <c r="ARL1" t="s">
        <v>1173</v>
      </c>
      <c r="ARM1" t="s">
        <v>1174</v>
      </c>
      <c r="ARN1" t="s">
        <v>1175</v>
      </c>
      <c r="ARO1" t="s">
        <v>1176</v>
      </c>
      <c r="ARP1" t="s">
        <v>1177</v>
      </c>
      <c r="ARQ1" t="s">
        <v>1178</v>
      </c>
      <c r="ARR1" t="s">
        <v>1179</v>
      </c>
      <c r="ARS1" t="s">
        <v>1180</v>
      </c>
      <c r="ART1" t="s">
        <v>1181</v>
      </c>
      <c r="ARU1" t="s">
        <v>1182</v>
      </c>
      <c r="ARV1" t="s">
        <v>1183</v>
      </c>
      <c r="ARW1" t="s">
        <v>1184</v>
      </c>
      <c r="ARX1" t="s">
        <v>1185</v>
      </c>
      <c r="ARY1" t="s">
        <v>1186</v>
      </c>
      <c r="ARZ1" t="s">
        <v>1187</v>
      </c>
      <c r="ASA1" t="s">
        <v>1188</v>
      </c>
      <c r="ASB1" t="s">
        <v>1189</v>
      </c>
      <c r="ASC1" t="s">
        <v>1190</v>
      </c>
      <c r="ASD1" t="s">
        <v>1191</v>
      </c>
      <c r="ASE1" t="s">
        <v>1192</v>
      </c>
      <c r="ASF1" t="s">
        <v>1193</v>
      </c>
      <c r="ASG1" t="s">
        <v>1194</v>
      </c>
      <c r="ASH1" t="s">
        <v>1195</v>
      </c>
      <c r="ASI1" t="s">
        <v>1196</v>
      </c>
      <c r="ASJ1" t="s">
        <v>1197</v>
      </c>
      <c r="ASK1" t="s">
        <v>1198</v>
      </c>
      <c r="ASL1" t="s">
        <v>1199</v>
      </c>
      <c r="ASM1" t="s">
        <v>1200</v>
      </c>
      <c r="ASN1" t="s">
        <v>1201</v>
      </c>
      <c r="ASO1" t="s">
        <v>1202</v>
      </c>
      <c r="ASP1" t="s">
        <v>1203</v>
      </c>
      <c r="ASQ1" t="s">
        <v>1204</v>
      </c>
      <c r="ASR1" t="s">
        <v>1205</v>
      </c>
      <c r="ASS1" t="s">
        <v>1206</v>
      </c>
      <c r="AST1" t="s">
        <v>1207</v>
      </c>
      <c r="ASU1" t="s">
        <v>1208</v>
      </c>
      <c r="ASV1" t="s">
        <v>1209</v>
      </c>
      <c r="ASW1" t="s">
        <v>1210</v>
      </c>
      <c r="ASX1" t="s">
        <v>1211</v>
      </c>
      <c r="ASY1" t="s">
        <v>1212</v>
      </c>
      <c r="ASZ1" t="s">
        <v>1213</v>
      </c>
      <c r="ATA1" t="s">
        <v>1214</v>
      </c>
      <c r="ATB1" t="s">
        <v>1215</v>
      </c>
      <c r="ATC1" t="s">
        <v>1216</v>
      </c>
      <c r="ATD1" t="s">
        <v>1217</v>
      </c>
      <c r="ATE1" t="s">
        <v>1218</v>
      </c>
      <c r="ATF1" t="s">
        <v>1219</v>
      </c>
      <c r="ATG1" t="s">
        <v>1220</v>
      </c>
      <c r="ATH1" t="s">
        <v>1221</v>
      </c>
      <c r="ATI1" t="s">
        <v>1222</v>
      </c>
      <c r="ATJ1" t="s">
        <v>1223</v>
      </c>
      <c r="ATK1" t="s">
        <v>1224</v>
      </c>
      <c r="ATL1" t="s">
        <v>1225</v>
      </c>
      <c r="ATM1" t="s">
        <v>1226</v>
      </c>
      <c r="ATN1" t="s">
        <v>1227</v>
      </c>
      <c r="ATO1" t="s">
        <v>1228</v>
      </c>
      <c r="ATP1" t="s">
        <v>1229</v>
      </c>
      <c r="ATQ1" t="s">
        <v>1230</v>
      </c>
      <c r="ATR1" t="s">
        <v>1231</v>
      </c>
      <c r="ATS1" t="s">
        <v>1232</v>
      </c>
      <c r="ATT1" t="s">
        <v>1233</v>
      </c>
      <c r="ATU1" t="s">
        <v>1234</v>
      </c>
      <c r="ATV1" t="s">
        <v>1235</v>
      </c>
      <c r="ATW1" t="s">
        <v>1236</v>
      </c>
      <c r="ATX1" t="s">
        <v>1237</v>
      </c>
      <c r="ATY1" t="s">
        <v>1238</v>
      </c>
      <c r="ATZ1" t="s">
        <v>1239</v>
      </c>
      <c r="AUA1" t="s">
        <v>1240</v>
      </c>
      <c r="AUB1" t="s">
        <v>1241</v>
      </c>
      <c r="AUC1" t="s">
        <v>1242</v>
      </c>
      <c r="AUD1" t="s">
        <v>143</v>
      </c>
      <c r="AUE1" t="s">
        <v>1244</v>
      </c>
      <c r="AUF1" t="s">
        <v>1245</v>
      </c>
      <c r="AUG1" t="s">
        <v>1246</v>
      </c>
      <c r="AUH1" t="s">
        <v>1247</v>
      </c>
      <c r="AUI1" t="s">
        <v>1248</v>
      </c>
      <c r="AUJ1" t="s">
        <v>1249</v>
      </c>
      <c r="AUK1" t="s">
        <v>1250</v>
      </c>
      <c r="AUL1" t="s">
        <v>1251</v>
      </c>
      <c r="AUM1" t="s">
        <v>1252</v>
      </c>
      <c r="AUN1" t="s">
        <v>1253</v>
      </c>
      <c r="AUO1" t="s">
        <v>1254</v>
      </c>
      <c r="AUP1" t="s">
        <v>1255</v>
      </c>
      <c r="AUQ1" t="s">
        <v>1256</v>
      </c>
      <c r="AUR1" t="s">
        <v>1257</v>
      </c>
      <c r="AUS1" t="s">
        <v>1258</v>
      </c>
      <c r="AUT1" t="s">
        <v>1259</v>
      </c>
      <c r="AUU1" t="s">
        <v>1260</v>
      </c>
      <c r="AUV1" t="s">
        <v>1261</v>
      </c>
      <c r="AUW1" t="s">
        <v>1262</v>
      </c>
      <c r="AUX1" t="s">
        <v>1263</v>
      </c>
      <c r="AUY1" t="s">
        <v>1264</v>
      </c>
      <c r="AUZ1" t="s">
        <v>1265</v>
      </c>
      <c r="AVA1" t="s">
        <v>1266</v>
      </c>
      <c r="AVB1" t="s">
        <v>1267</v>
      </c>
      <c r="AVC1" t="s">
        <v>1268</v>
      </c>
      <c r="AVD1" t="s">
        <v>1269</v>
      </c>
      <c r="AVE1" t="s">
        <v>1270</v>
      </c>
      <c r="AVF1" t="s">
        <v>1271</v>
      </c>
      <c r="AVG1" t="s">
        <v>1272</v>
      </c>
      <c r="AVH1" t="s">
        <v>1273</v>
      </c>
      <c r="AVI1" t="s">
        <v>1274</v>
      </c>
      <c r="AVJ1" t="s">
        <v>1275</v>
      </c>
      <c r="AVK1" t="s">
        <v>1276</v>
      </c>
      <c r="AVL1" t="s">
        <v>1277</v>
      </c>
      <c r="AVM1" t="s">
        <v>1278</v>
      </c>
      <c r="AVN1" t="s">
        <v>1279</v>
      </c>
      <c r="AVO1" t="s">
        <v>1280</v>
      </c>
      <c r="AVP1" t="s">
        <v>1281</v>
      </c>
      <c r="AVQ1" t="s">
        <v>1282</v>
      </c>
      <c r="AVR1" t="s">
        <v>1283</v>
      </c>
      <c r="AVS1" t="s">
        <v>1284</v>
      </c>
      <c r="AVT1" t="s">
        <v>1285</v>
      </c>
      <c r="AVU1" t="s">
        <v>1286</v>
      </c>
      <c r="AVV1" t="s">
        <v>1287</v>
      </c>
      <c r="AVW1" t="s">
        <v>1288</v>
      </c>
      <c r="AVX1" t="s">
        <v>1289</v>
      </c>
      <c r="AVY1" t="s">
        <v>1290</v>
      </c>
      <c r="AVZ1" t="s">
        <v>1291</v>
      </c>
      <c r="AWA1" t="s">
        <v>1292</v>
      </c>
      <c r="AWB1" t="s">
        <v>1293</v>
      </c>
      <c r="AWC1" t="s">
        <v>1294</v>
      </c>
      <c r="AWD1" t="s">
        <v>1295</v>
      </c>
      <c r="AWE1" t="s">
        <v>1296</v>
      </c>
      <c r="AWF1" t="s">
        <v>1297</v>
      </c>
      <c r="AWG1" t="s">
        <v>1298</v>
      </c>
      <c r="AWH1" t="s">
        <v>1299</v>
      </c>
      <c r="AWI1" t="s">
        <v>1300</v>
      </c>
      <c r="AWJ1" t="s">
        <v>1301</v>
      </c>
      <c r="AWK1" t="s">
        <v>1302</v>
      </c>
      <c r="AWL1" t="s">
        <v>1303</v>
      </c>
      <c r="AWM1" t="s">
        <v>1304</v>
      </c>
      <c r="AWN1" t="s">
        <v>1305</v>
      </c>
      <c r="AWO1" t="s">
        <v>1306</v>
      </c>
      <c r="AWP1" t="s">
        <v>1307</v>
      </c>
      <c r="AWQ1" t="s">
        <v>1308</v>
      </c>
      <c r="AWR1" t="s">
        <v>1309</v>
      </c>
      <c r="AWS1" t="s">
        <v>1310</v>
      </c>
      <c r="AWT1" t="s">
        <v>1311</v>
      </c>
      <c r="AWU1" t="s">
        <v>1312</v>
      </c>
      <c r="AWV1" t="s">
        <v>1313</v>
      </c>
      <c r="AWW1" t="s">
        <v>1314</v>
      </c>
      <c r="AWX1" t="s">
        <v>1315</v>
      </c>
      <c r="AWY1" t="s">
        <v>1316</v>
      </c>
      <c r="AWZ1" t="s">
        <v>1317</v>
      </c>
      <c r="AXA1" t="s">
        <v>1318</v>
      </c>
      <c r="AXB1" t="s">
        <v>1319</v>
      </c>
      <c r="AXC1" t="s">
        <v>1320</v>
      </c>
      <c r="AXD1" t="s">
        <v>1321</v>
      </c>
      <c r="AXE1" t="s">
        <v>1322</v>
      </c>
      <c r="AXF1" t="s">
        <v>1323</v>
      </c>
      <c r="AXG1" t="s">
        <v>1324</v>
      </c>
      <c r="AXH1" t="s">
        <v>1325</v>
      </c>
      <c r="AXI1" t="s">
        <v>1326</v>
      </c>
      <c r="AXJ1" t="s">
        <v>1327</v>
      </c>
      <c r="AXK1" t="s">
        <v>1328</v>
      </c>
      <c r="AXL1" t="s">
        <v>1329</v>
      </c>
      <c r="AXM1" t="s">
        <v>1330</v>
      </c>
      <c r="AXN1" t="s">
        <v>1331</v>
      </c>
      <c r="AXO1" t="s">
        <v>1332</v>
      </c>
      <c r="AXP1" t="s">
        <v>1333</v>
      </c>
      <c r="AXQ1" t="s">
        <v>1334</v>
      </c>
      <c r="AXR1" t="s">
        <v>1335</v>
      </c>
      <c r="AXS1" t="s">
        <v>1336</v>
      </c>
      <c r="AXT1" t="s">
        <v>1337</v>
      </c>
      <c r="AXU1" t="s">
        <v>1338</v>
      </c>
      <c r="AXV1" t="s">
        <v>1339</v>
      </c>
      <c r="AXW1" t="s">
        <v>1340</v>
      </c>
      <c r="AXX1" t="s">
        <v>1341</v>
      </c>
      <c r="AXY1" t="s">
        <v>1342</v>
      </c>
      <c r="AXZ1" t="s">
        <v>1343</v>
      </c>
      <c r="AYA1" t="s">
        <v>1344</v>
      </c>
      <c r="AYB1" t="s">
        <v>1345</v>
      </c>
      <c r="AYC1" t="s">
        <v>1346</v>
      </c>
      <c r="AYD1" t="s">
        <v>1347</v>
      </c>
      <c r="AYE1" t="s">
        <v>1348</v>
      </c>
      <c r="AYF1" t="s">
        <v>1349</v>
      </c>
      <c r="AYG1" t="s">
        <v>1350</v>
      </c>
      <c r="AYH1" t="s">
        <v>1351</v>
      </c>
      <c r="AYI1" t="s">
        <v>1352</v>
      </c>
      <c r="AYJ1" t="s">
        <v>1353</v>
      </c>
      <c r="AYK1" t="s">
        <v>1354</v>
      </c>
      <c r="AYL1" t="s">
        <v>1355</v>
      </c>
      <c r="AYM1" t="s">
        <v>1356</v>
      </c>
      <c r="AYN1" t="s">
        <v>1357</v>
      </c>
      <c r="AYO1" t="s">
        <v>1358</v>
      </c>
      <c r="AYP1" t="s">
        <v>1359</v>
      </c>
      <c r="AYQ1" t="s">
        <v>1360</v>
      </c>
      <c r="AYR1" t="s">
        <v>1361</v>
      </c>
      <c r="AYS1" t="s">
        <v>1362</v>
      </c>
      <c r="AYT1" t="s">
        <v>1363</v>
      </c>
      <c r="AYU1" t="s">
        <v>1364</v>
      </c>
      <c r="AYV1" t="s">
        <v>1365</v>
      </c>
      <c r="AYW1" t="s">
        <v>1366</v>
      </c>
      <c r="AYX1" t="s">
        <v>1367</v>
      </c>
      <c r="AYY1" t="s">
        <v>1368</v>
      </c>
      <c r="AYZ1" t="s">
        <v>1369</v>
      </c>
      <c r="AZA1" t="s">
        <v>1370</v>
      </c>
      <c r="AZB1" t="s">
        <v>1371</v>
      </c>
      <c r="AZC1" t="s">
        <v>1372</v>
      </c>
      <c r="AZD1" t="s">
        <v>1373</v>
      </c>
      <c r="AZE1" t="s">
        <v>1374</v>
      </c>
      <c r="AZF1" t="s">
        <v>1375</v>
      </c>
      <c r="AZG1" t="s">
        <v>1376</v>
      </c>
      <c r="AZH1" t="s">
        <v>1377</v>
      </c>
      <c r="AZI1" t="s">
        <v>1378</v>
      </c>
      <c r="AZJ1" t="s">
        <v>1379</v>
      </c>
      <c r="AZK1" t="s">
        <v>1380</v>
      </c>
      <c r="AZL1" t="s">
        <v>1381</v>
      </c>
      <c r="AZM1" t="s">
        <v>1382</v>
      </c>
      <c r="AZN1" t="s">
        <v>1383</v>
      </c>
      <c r="AZO1" t="s">
        <v>1384</v>
      </c>
      <c r="AZP1" t="s">
        <v>1385</v>
      </c>
      <c r="AZQ1" t="s">
        <v>1386</v>
      </c>
      <c r="AZR1" t="s">
        <v>1387</v>
      </c>
      <c r="AZS1" t="s">
        <v>1388</v>
      </c>
      <c r="AZT1" t="s">
        <v>1389</v>
      </c>
      <c r="AZU1" t="s">
        <v>1390</v>
      </c>
      <c r="AZV1" t="s">
        <v>1391</v>
      </c>
      <c r="AZW1" t="s">
        <v>1392</v>
      </c>
      <c r="AZX1" t="s">
        <v>1393</v>
      </c>
      <c r="AZY1" t="s">
        <v>1394</v>
      </c>
      <c r="AZZ1" t="s">
        <v>1395</v>
      </c>
      <c r="BAA1" t="s">
        <v>1396</v>
      </c>
      <c r="BAB1" t="s">
        <v>1397</v>
      </c>
      <c r="BAC1" t="s">
        <v>1398</v>
      </c>
      <c r="BAD1" t="s">
        <v>1399</v>
      </c>
      <c r="BAE1" t="s">
        <v>1400</v>
      </c>
      <c r="BAF1" t="s">
        <v>1401</v>
      </c>
      <c r="BAG1" t="s">
        <v>1402</v>
      </c>
      <c r="BAH1" t="s">
        <v>1403</v>
      </c>
      <c r="BAI1" t="s">
        <v>1404</v>
      </c>
      <c r="BAJ1" t="s">
        <v>1405</v>
      </c>
      <c r="BAK1" t="s">
        <v>1406</v>
      </c>
      <c r="BAL1" t="s">
        <v>1407</v>
      </c>
      <c r="BAM1" t="s">
        <v>1408</v>
      </c>
      <c r="BAN1" t="s">
        <v>1409</v>
      </c>
      <c r="BAO1" t="s">
        <v>1410</v>
      </c>
      <c r="BAP1" t="s">
        <v>1411</v>
      </c>
      <c r="BAQ1" t="s">
        <v>1412</v>
      </c>
      <c r="BAR1" t="s">
        <v>1413</v>
      </c>
      <c r="BAS1" t="s">
        <v>1414</v>
      </c>
      <c r="BAT1" t="s">
        <v>1415</v>
      </c>
      <c r="BAU1" t="s">
        <v>1416</v>
      </c>
      <c r="BAV1" t="s">
        <v>1417</v>
      </c>
      <c r="BAW1" t="s">
        <v>1418</v>
      </c>
      <c r="BAX1" t="s">
        <v>1419</v>
      </c>
      <c r="BAY1" t="s">
        <v>1420</v>
      </c>
      <c r="BAZ1" t="s">
        <v>1421</v>
      </c>
      <c r="BBA1" t="s">
        <v>1422</v>
      </c>
      <c r="BBB1" t="s">
        <v>1423</v>
      </c>
      <c r="BBC1" t="s">
        <v>1424</v>
      </c>
      <c r="BBD1" t="s">
        <v>1425</v>
      </c>
      <c r="BBE1" t="s">
        <v>1426</v>
      </c>
      <c r="BBF1" t="s">
        <v>1427</v>
      </c>
      <c r="BBG1" t="s">
        <v>1428</v>
      </c>
      <c r="BBH1" t="s">
        <v>1429</v>
      </c>
      <c r="BBI1" t="s">
        <v>1430</v>
      </c>
      <c r="BBJ1" t="s">
        <v>1431</v>
      </c>
      <c r="BBK1" t="s">
        <v>1432</v>
      </c>
      <c r="BBL1" t="s">
        <v>1433</v>
      </c>
      <c r="BBM1" t="s">
        <v>1434</v>
      </c>
      <c r="BBN1" t="s">
        <v>1435</v>
      </c>
      <c r="BBO1" t="s">
        <v>1436</v>
      </c>
      <c r="BBP1" t="s">
        <v>1437</v>
      </c>
      <c r="BBQ1" t="s">
        <v>1438</v>
      </c>
      <c r="BBR1" t="s">
        <v>1439</v>
      </c>
      <c r="BBS1" t="s">
        <v>1440</v>
      </c>
      <c r="BBT1" t="s">
        <v>1441</v>
      </c>
      <c r="BBU1" t="s">
        <v>1442</v>
      </c>
      <c r="BBV1" t="s">
        <v>1443</v>
      </c>
      <c r="BBW1" t="s">
        <v>1444</v>
      </c>
      <c r="BBX1" t="s">
        <v>1445</v>
      </c>
      <c r="BBY1" t="s">
        <v>1446</v>
      </c>
      <c r="BBZ1" t="s">
        <v>1447</v>
      </c>
      <c r="BCA1" t="s">
        <v>1448</v>
      </c>
      <c r="BCB1" t="s">
        <v>1449</v>
      </c>
      <c r="BCC1" t="s">
        <v>1450</v>
      </c>
      <c r="BCD1" t="s">
        <v>1451</v>
      </c>
      <c r="BCE1" t="s">
        <v>1452</v>
      </c>
      <c r="BCF1" t="s">
        <v>1453</v>
      </c>
      <c r="BCG1" t="s">
        <v>1454</v>
      </c>
      <c r="BCH1" t="s">
        <v>1455</v>
      </c>
      <c r="BCI1" t="s">
        <v>1456</v>
      </c>
      <c r="BCJ1" t="s">
        <v>1457</v>
      </c>
      <c r="BCK1" t="s">
        <v>1458</v>
      </c>
      <c r="BCL1" t="s">
        <v>1459</v>
      </c>
      <c r="BCM1" t="s">
        <v>1460</v>
      </c>
      <c r="BCN1" t="s">
        <v>1461</v>
      </c>
      <c r="BCO1" t="s">
        <v>1462</v>
      </c>
      <c r="BCP1" t="s">
        <v>1463</v>
      </c>
      <c r="BCQ1" t="s">
        <v>1464</v>
      </c>
      <c r="BCR1" t="s">
        <v>1465</v>
      </c>
      <c r="BCS1" t="s">
        <v>1466</v>
      </c>
      <c r="BCT1" t="s">
        <v>1467</v>
      </c>
      <c r="BCU1" t="s">
        <v>1468</v>
      </c>
      <c r="BCV1" t="s">
        <v>1469</v>
      </c>
      <c r="BCW1" t="s">
        <v>1470</v>
      </c>
      <c r="BCX1" t="s">
        <v>1471</v>
      </c>
      <c r="BCY1" t="s">
        <v>1472</v>
      </c>
      <c r="BCZ1" t="s">
        <v>1473</v>
      </c>
      <c r="BDA1" t="s">
        <v>1474</v>
      </c>
      <c r="BDB1" t="s">
        <v>1475</v>
      </c>
      <c r="BDC1" t="s">
        <v>1476</v>
      </c>
      <c r="BDD1" t="s">
        <v>1477</v>
      </c>
      <c r="BDE1" t="s">
        <v>1478</v>
      </c>
      <c r="BDF1" t="s">
        <v>1479</v>
      </c>
      <c r="BDG1" t="s">
        <v>1480</v>
      </c>
      <c r="BDH1" t="s">
        <v>1481</v>
      </c>
      <c r="BDI1" t="s">
        <v>1482</v>
      </c>
      <c r="BDJ1" t="s">
        <v>1483</v>
      </c>
      <c r="BDK1" t="s">
        <v>1484</v>
      </c>
      <c r="BDL1" t="s">
        <v>1485</v>
      </c>
      <c r="BDM1" t="s">
        <v>1486</v>
      </c>
      <c r="BDN1" t="s">
        <v>1487</v>
      </c>
      <c r="BDO1" t="s">
        <v>1488</v>
      </c>
      <c r="BDP1" t="s">
        <v>1489</v>
      </c>
      <c r="BDQ1" t="s">
        <v>1490</v>
      </c>
      <c r="BDR1" t="s">
        <v>1491</v>
      </c>
      <c r="BDS1" t="s">
        <v>1492</v>
      </c>
      <c r="BDT1" t="s">
        <v>1493</v>
      </c>
      <c r="BDU1" t="s">
        <v>1494</v>
      </c>
      <c r="BDV1" t="s">
        <v>1495</v>
      </c>
      <c r="BDW1" t="s">
        <v>1496</v>
      </c>
      <c r="BDX1" t="s">
        <v>1497</v>
      </c>
      <c r="BDY1" t="s">
        <v>1498</v>
      </c>
      <c r="BDZ1" t="s">
        <v>1499</v>
      </c>
      <c r="BEA1" t="s">
        <v>1500</v>
      </c>
      <c r="BEB1" t="s">
        <v>1501</v>
      </c>
      <c r="BEC1" t="s">
        <v>1502</v>
      </c>
      <c r="BED1" t="s">
        <v>1503</v>
      </c>
      <c r="BEE1" t="s">
        <v>1504</v>
      </c>
      <c r="BEF1" t="s">
        <v>1505</v>
      </c>
      <c r="BEG1" t="s">
        <v>1506</v>
      </c>
      <c r="BEH1" t="s">
        <v>1507</v>
      </c>
      <c r="BEI1" t="s">
        <v>1508</v>
      </c>
      <c r="BEJ1" t="s">
        <v>1509</v>
      </c>
      <c r="BEK1" t="s">
        <v>1510</v>
      </c>
      <c r="BEL1" t="s">
        <v>1511</v>
      </c>
      <c r="BEM1" t="s">
        <v>1512</v>
      </c>
      <c r="BEN1" t="s">
        <v>1513</v>
      </c>
      <c r="BEO1" t="s">
        <v>1514</v>
      </c>
      <c r="BEP1" t="s">
        <v>1515</v>
      </c>
      <c r="BEQ1" t="s">
        <v>1516</v>
      </c>
      <c r="BER1" t="s">
        <v>1517</v>
      </c>
      <c r="BES1" t="s">
        <v>1518</v>
      </c>
      <c r="BET1" t="s">
        <v>1519</v>
      </c>
      <c r="BEU1" t="s">
        <v>1520</v>
      </c>
      <c r="BEV1" t="s">
        <v>1521</v>
      </c>
      <c r="BEW1" t="s">
        <v>1522</v>
      </c>
      <c r="BEX1" t="s">
        <v>1523</v>
      </c>
      <c r="BEY1" t="s">
        <v>1524</v>
      </c>
      <c r="BEZ1" t="s">
        <v>1525</v>
      </c>
      <c r="BFA1" t="s">
        <v>1526</v>
      </c>
      <c r="BFB1" t="s">
        <v>1527</v>
      </c>
      <c r="BFC1" t="s">
        <v>1528</v>
      </c>
      <c r="BFD1" t="s">
        <v>1529</v>
      </c>
      <c r="BFE1" t="s">
        <v>1530</v>
      </c>
      <c r="BFF1" t="s">
        <v>1531</v>
      </c>
      <c r="BFG1" t="s">
        <v>1532</v>
      </c>
      <c r="BFH1" t="s">
        <v>1533</v>
      </c>
      <c r="BFI1" t="s">
        <v>1534</v>
      </c>
      <c r="BFJ1" t="s">
        <v>1535</v>
      </c>
      <c r="BFK1" t="s">
        <v>1536</v>
      </c>
      <c r="BFL1" t="s">
        <v>1537</v>
      </c>
      <c r="BFM1" t="s">
        <v>1538</v>
      </c>
      <c r="BFN1" t="s">
        <v>1539</v>
      </c>
      <c r="BFO1" t="s">
        <v>1540</v>
      </c>
      <c r="BFP1" t="s">
        <v>1541</v>
      </c>
      <c r="BFQ1" t="s">
        <v>1542</v>
      </c>
      <c r="BFR1" t="s">
        <v>1543</v>
      </c>
      <c r="BFS1" t="s">
        <v>1544</v>
      </c>
      <c r="BFT1" t="s">
        <v>1545</v>
      </c>
      <c r="BFU1" t="s">
        <v>1546</v>
      </c>
      <c r="BFV1" t="s">
        <v>1547</v>
      </c>
      <c r="BFW1" t="s">
        <v>1548</v>
      </c>
      <c r="BFX1" t="s">
        <v>1549</v>
      </c>
      <c r="BFY1" t="s">
        <v>1550</v>
      </c>
      <c r="BFZ1" t="s">
        <v>1551</v>
      </c>
      <c r="BGA1" t="s">
        <v>1552</v>
      </c>
      <c r="BGB1" t="s">
        <v>1553</v>
      </c>
      <c r="BGC1" t="s">
        <v>1554</v>
      </c>
      <c r="BGD1" t="s">
        <v>1555</v>
      </c>
      <c r="BGE1" t="s">
        <v>1556</v>
      </c>
      <c r="BGF1" t="s">
        <v>1557</v>
      </c>
      <c r="BGG1" t="s">
        <v>1558</v>
      </c>
      <c r="BGH1" t="s">
        <v>1559</v>
      </c>
      <c r="BGI1" t="s">
        <v>1560</v>
      </c>
      <c r="BGJ1" t="s">
        <v>1561</v>
      </c>
      <c r="BGK1" t="s">
        <v>1562</v>
      </c>
      <c r="BGL1" t="s">
        <v>1563</v>
      </c>
      <c r="BGM1" t="s">
        <v>1564</v>
      </c>
      <c r="BGN1" t="s">
        <v>1565</v>
      </c>
      <c r="BGO1" t="s">
        <v>1566</v>
      </c>
      <c r="BGP1" t="s">
        <v>1567</v>
      </c>
      <c r="BGQ1" t="s">
        <v>1568</v>
      </c>
      <c r="BGR1" t="s">
        <v>1569</v>
      </c>
      <c r="BGS1" t="s">
        <v>1570</v>
      </c>
      <c r="BGT1" t="s">
        <v>1571</v>
      </c>
      <c r="BGU1" t="s">
        <v>1572</v>
      </c>
      <c r="BGV1" t="s">
        <v>1573</v>
      </c>
      <c r="BGW1" t="s">
        <v>1574</v>
      </c>
      <c r="BGX1" t="s">
        <v>1575</v>
      </c>
      <c r="BGY1" t="s">
        <v>1576</v>
      </c>
      <c r="BGZ1" t="s">
        <v>1577</v>
      </c>
      <c r="BHA1" t="s">
        <v>1578</v>
      </c>
      <c r="BHB1" t="s">
        <v>1579</v>
      </c>
      <c r="BHC1" t="s">
        <v>1580</v>
      </c>
      <c r="BHD1" t="s">
        <v>1581</v>
      </c>
      <c r="BHE1" t="s">
        <v>1582</v>
      </c>
      <c r="BHF1" t="s">
        <v>1583</v>
      </c>
      <c r="BHG1" t="s">
        <v>1584</v>
      </c>
      <c r="BHH1" t="s">
        <v>1585</v>
      </c>
      <c r="BHI1" t="s">
        <v>1586</v>
      </c>
      <c r="BHJ1" t="s">
        <v>1587</v>
      </c>
      <c r="BHK1" t="s">
        <v>1588</v>
      </c>
      <c r="BHL1" t="s">
        <v>1589</v>
      </c>
      <c r="BHM1" t="s">
        <v>1590</v>
      </c>
      <c r="BHN1" t="s">
        <v>1591</v>
      </c>
      <c r="BHO1" t="s">
        <v>1592</v>
      </c>
      <c r="BHP1" t="s">
        <v>1593</v>
      </c>
      <c r="BHQ1" t="s">
        <v>1594</v>
      </c>
      <c r="BHR1" t="s">
        <v>1595</v>
      </c>
      <c r="BHS1" t="s">
        <v>1596</v>
      </c>
      <c r="BHT1" t="s">
        <v>1597</v>
      </c>
      <c r="BHU1" t="s">
        <v>1598</v>
      </c>
      <c r="BHV1" t="s">
        <v>1599</v>
      </c>
      <c r="BHW1" t="s">
        <v>1600</v>
      </c>
      <c r="BHX1" t="s">
        <v>1601</v>
      </c>
      <c r="BHY1" t="s">
        <v>1602</v>
      </c>
      <c r="BHZ1" t="s">
        <v>1603</v>
      </c>
      <c r="BIA1" t="s">
        <v>1604</v>
      </c>
      <c r="BIB1" t="s">
        <v>1605</v>
      </c>
      <c r="BIC1" t="s">
        <v>1606</v>
      </c>
      <c r="BID1" t="s">
        <v>1607</v>
      </c>
      <c r="BIE1" t="s">
        <v>1608</v>
      </c>
      <c r="BIF1" t="s">
        <v>1609</v>
      </c>
      <c r="BIG1" t="s">
        <v>1610</v>
      </c>
      <c r="BIH1" t="s">
        <v>1611</v>
      </c>
      <c r="BII1" t="s">
        <v>1612</v>
      </c>
      <c r="BIJ1" t="s">
        <v>1613</v>
      </c>
      <c r="BIK1" t="s">
        <v>1614</v>
      </c>
      <c r="BIL1" t="s">
        <v>1615</v>
      </c>
      <c r="BIM1" t="s">
        <v>1616</v>
      </c>
      <c r="BIN1" t="s">
        <v>1617</v>
      </c>
      <c r="BIO1" t="s">
        <v>1618</v>
      </c>
      <c r="BIP1" t="s">
        <v>1619</v>
      </c>
      <c r="BIQ1" t="s">
        <v>1620</v>
      </c>
      <c r="BIR1" t="s">
        <v>1621</v>
      </c>
      <c r="BIS1" t="s">
        <v>1622</v>
      </c>
      <c r="BIT1" t="s">
        <v>1623</v>
      </c>
      <c r="BIU1" t="s">
        <v>1624</v>
      </c>
      <c r="BIV1" t="s">
        <v>1625</v>
      </c>
      <c r="BIW1" t="s">
        <v>1626</v>
      </c>
      <c r="BIX1" t="s">
        <v>1627</v>
      </c>
      <c r="BIY1" t="s">
        <v>1628</v>
      </c>
      <c r="BIZ1" t="s">
        <v>1629</v>
      </c>
      <c r="BJA1" t="s">
        <v>1630</v>
      </c>
      <c r="BJB1" t="s">
        <v>1631</v>
      </c>
      <c r="BJC1" t="s">
        <v>1632</v>
      </c>
      <c r="BJD1" t="s">
        <v>1633</v>
      </c>
      <c r="BJE1" t="s">
        <v>1634</v>
      </c>
      <c r="BJF1" t="s">
        <v>1635</v>
      </c>
      <c r="BJG1" t="s">
        <v>1636</v>
      </c>
      <c r="BJH1" t="s">
        <v>1637</v>
      </c>
      <c r="BJI1" t="s">
        <v>1638</v>
      </c>
      <c r="BJJ1" t="s">
        <v>1639</v>
      </c>
      <c r="BJK1" t="s">
        <v>1640</v>
      </c>
      <c r="BJL1" t="s">
        <v>1641</v>
      </c>
      <c r="BJM1" t="s">
        <v>1642</v>
      </c>
      <c r="BJN1" t="s">
        <v>1643</v>
      </c>
      <c r="BJO1" t="s">
        <v>1644</v>
      </c>
      <c r="BJP1" t="s">
        <v>1645</v>
      </c>
      <c r="BJQ1" t="s">
        <v>1646</v>
      </c>
      <c r="BJR1" t="s">
        <v>1647</v>
      </c>
      <c r="BJS1" t="s">
        <v>1648</v>
      </c>
      <c r="BJT1" t="s">
        <v>1649</v>
      </c>
      <c r="BJU1" t="s">
        <v>1650</v>
      </c>
      <c r="BJV1" t="s">
        <v>1651</v>
      </c>
      <c r="BJW1" t="s">
        <v>1652</v>
      </c>
      <c r="BJX1" t="s">
        <v>1653</v>
      </c>
      <c r="BJY1" t="s">
        <v>1654</v>
      </c>
      <c r="BJZ1" t="s">
        <v>1655</v>
      </c>
      <c r="BKA1" t="s">
        <v>1656</v>
      </c>
      <c r="BKB1" t="s">
        <v>1657</v>
      </c>
      <c r="BKC1" t="s">
        <v>1658</v>
      </c>
      <c r="BKD1" t="s">
        <v>1659</v>
      </c>
      <c r="BKE1" t="s">
        <v>1660</v>
      </c>
      <c r="BKF1" t="s">
        <v>1661</v>
      </c>
      <c r="BKG1" t="s">
        <v>1662</v>
      </c>
      <c r="BKH1" t="s">
        <v>1663</v>
      </c>
      <c r="BKI1" t="s">
        <v>1664</v>
      </c>
      <c r="BKJ1" t="s">
        <v>1665</v>
      </c>
      <c r="BKK1" t="s">
        <v>1666</v>
      </c>
      <c r="BKL1" t="s">
        <v>1667</v>
      </c>
      <c r="BKM1" t="s">
        <v>1668</v>
      </c>
      <c r="BKN1" t="s">
        <v>1669</v>
      </c>
      <c r="BKO1" t="s">
        <v>1670</v>
      </c>
      <c r="BKP1" t="s">
        <v>1671</v>
      </c>
      <c r="BKQ1" t="s">
        <v>1672</v>
      </c>
      <c r="BKR1" t="s">
        <v>1673</v>
      </c>
      <c r="BKS1" t="s">
        <v>1674</v>
      </c>
      <c r="BKT1" t="s">
        <v>1675</v>
      </c>
      <c r="BKU1" t="s">
        <v>1676</v>
      </c>
      <c r="BKV1" t="s">
        <v>1677</v>
      </c>
      <c r="BKW1" t="s">
        <v>1678</v>
      </c>
      <c r="BKX1" t="s">
        <v>1679</v>
      </c>
      <c r="BKY1" t="s">
        <v>1680</v>
      </c>
      <c r="BKZ1" t="s">
        <v>1681</v>
      </c>
      <c r="BLA1" t="s">
        <v>1682</v>
      </c>
      <c r="BLB1" t="s">
        <v>1683</v>
      </c>
      <c r="BLC1" t="s">
        <v>1684</v>
      </c>
      <c r="BLD1" t="s">
        <v>1685</v>
      </c>
      <c r="BLE1" t="s">
        <v>1686</v>
      </c>
      <c r="BLF1" t="s">
        <v>1687</v>
      </c>
      <c r="BLG1" t="s">
        <v>1688</v>
      </c>
      <c r="BLH1" t="s">
        <v>1689</v>
      </c>
      <c r="BLI1" t="s">
        <v>1690</v>
      </c>
      <c r="BLJ1" t="s">
        <v>1691</v>
      </c>
      <c r="BLK1" t="s">
        <v>1692</v>
      </c>
      <c r="BLL1" t="s">
        <v>1693</v>
      </c>
      <c r="BLM1" t="s">
        <v>1694</v>
      </c>
      <c r="BLN1" t="s">
        <v>1695</v>
      </c>
      <c r="BLO1" t="s">
        <v>1696</v>
      </c>
      <c r="BLP1" t="s">
        <v>1697</v>
      </c>
      <c r="BLQ1" t="s">
        <v>1698</v>
      </c>
      <c r="BLR1" t="s">
        <v>1699</v>
      </c>
      <c r="BLS1" t="s">
        <v>1700</v>
      </c>
      <c r="BLT1" t="s">
        <v>1701</v>
      </c>
      <c r="BLU1" t="s">
        <v>1702</v>
      </c>
      <c r="BLV1" t="s">
        <v>1703</v>
      </c>
      <c r="BLW1" t="s">
        <v>1704</v>
      </c>
      <c r="BLX1" t="s">
        <v>1705</v>
      </c>
      <c r="BLY1" t="s">
        <v>1706</v>
      </c>
      <c r="BLZ1" t="s">
        <v>1707</v>
      </c>
      <c r="BMA1" t="s">
        <v>1708</v>
      </c>
      <c r="BMB1" t="s">
        <v>1709</v>
      </c>
      <c r="BMC1" t="s">
        <v>1710</v>
      </c>
      <c r="BMD1" t="s">
        <v>1711</v>
      </c>
      <c r="BME1" t="s">
        <v>1712</v>
      </c>
      <c r="BMF1" t="s">
        <v>1713</v>
      </c>
      <c r="BMG1" t="s">
        <v>1714</v>
      </c>
      <c r="BMH1" t="s">
        <v>1715</v>
      </c>
      <c r="BMI1" t="s">
        <v>1716</v>
      </c>
      <c r="BMJ1" t="s">
        <v>1717</v>
      </c>
      <c r="BMK1" t="s">
        <v>1718</v>
      </c>
      <c r="BML1" t="s">
        <v>1719</v>
      </c>
      <c r="BMM1" t="s">
        <v>1720</v>
      </c>
      <c r="BMN1" t="s">
        <v>1721</v>
      </c>
      <c r="BMO1" t="s">
        <v>1722</v>
      </c>
      <c r="BMP1" t="s">
        <v>1723</v>
      </c>
      <c r="BMQ1" t="s">
        <v>1724</v>
      </c>
      <c r="BMR1" t="s">
        <v>1725</v>
      </c>
      <c r="BMS1" t="s">
        <v>1726</v>
      </c>
      <c r="BMT1" t="s">
        <v>1727</v>
      </c>
      <c r="BMU1" t="s">
        <v>1728</v>
      </c>
      <c r="BMV1" t="s">
        <v>1729</v>
      </c>
      <c r="BMW1" t="s">
        <v>1730</v>
      </c>
      <c r="BMX1" t="s">
        <v>1731</v>
      </c>
      <c r="BMY1" t="s">
        <v>1732</v>
      </c>
      <c r="BMZ1" t="s">
        <v>1733</v>
      </c>
      <c r="BNA1" t="s">
        <v>1734</v>
      </c>
      <c r="BNB1" t="s">
        <v>1735</v>
      </c>
      <c r="BNC1" t="s">
        <v>1736</v>
      </c>
      <c r="BND1" t="s">
        <v>1737</v>
      </c>
      <c r="BNE1" t="s">
        <v>1738</v>
      </c>
      <c r="BNF1" t="s">
        <v>1739</v>
      </c>
      <c r="BNG1" t="s">
        <v>1740</v>
      </c>
      <c r="BNH1" t="s">
        <v>1741</v>
      </c>
      <c r="BNI1" t="s">
        <v>1742</v>
      </c>
      <c r="BNJ1" t="s">
        <v>1743</v>
      </c>
      <c r="BNK1" t="s">
        <v>1744</v>
      </c>
      <c r="BNL1" t="s">
        <v>1745</v>
      </c>
      <c r="BNM1" t="s">
        <v>1746</v>
      </c>
      <c r="BNN1" t="s">
        <v>1747</v>
      </c>
      <c r="BNO1" t="s">
        <v>1748</v>
      </c>
      <c r="BNP1" t="s">
        <v>1749</v>
      </c>
      <c r="BNQ1" t="s">
        <v>1750</v>
      </c>
      <c r="BNR1" t="s">
        <v>1751</v>
      </c>
      <c r="BNS1" t="s">
        <v>1752</v>
      </c>
      <c r="BNT1" t="s">
        <v>1753</v>
      </c>
      <c r="BNU1" t="s">
        <v>1754</v>
      </c>
      <c r="BNV1" t="s">
        <v>1755</v>
      </c>
      <c r="BNW1" t="s">
        <v>1756</v>
      </c>
      <c r="BNX1" t="s">
        <v>1757</v>
      </c>
      <c r="BNY1" t="s">
        <v>1758</v>
      </c>
      <c r="BNZ1" t="s">
        <v>1759</v>
      </c>
      <c r="BOA1" t="s">
        <v>1760</v>
      </c>
      <c r="BOB1" t="s">
        <v>1761</v>
      </c>
      <c r="BOC1" t="s">
        <v>1762</v>
      </c>
      <c r="BOD1" t="s">
        <v>1763</v>
      </c>
      <c r="BOE1" t="s">
        <v>1764</v>
      </c>
      <c r="BOF1" t="s">
        <v>1765</v>
      </c>
      <c r="BOG1" t="s">
        <v>1766</v>
      </c>
      <c r="BOH1" t="s">
        <v>1767</v>
      </c>
      <c r="BOI1" t="s">
        <v>1768</v>
      </c>
      <c r="BOJ1" t="s">
        <v>1769</v>
      </c>
      <c r="BOK1" t="s">
        <v>1770</v>
      </c>
      <c r="BOL1" t="s">
        <v>1771</v>
      </c>
      <c r="BOM1" t="s">
        <v>1772</v>
      </c>
      <c r="BON1" t="s">
        <v>1773</v>
      </c>
      <c r="BOO1" t="s">
        <v>1774</v>
      </c>
      <c r="BOP1" t="s">
        <v>1775</v>
      </c>
      <c r="BOQ1" t="s">
        <v>1776</v>
      </c>
      <c r="BOR1" t="s">
        <v>1777</v>
      </c>
      <c r="BOS1" t="s">
        <v>1778</v>
      </c>
      <c r="BOT1" t="s">
        <v>1779</v>
      </c>
      <c r="BOU1" t="s">
        <v>1780</v>
      </c>
      <c r="BOV1" t="s">
        <v>1781</v>
      </c>
      <c r="BOW1" t="s">
        <v>1782</v>
      </c>
      <c r="BOX1" t="s">
        <v>1783</v>
      </c>
      <c r="BOY1" t="s">
        <v>1784</v>
      </c>
      <c r="BOZ1" t="s">
        <v>1785</v>
      </c>
      <c r="BPA1" t="s">
        <v>1786</v>
      </c>
      <c r="BPB1" t="s">
        <v>1787</v>
      </c>
      <c r="BPC1" t="s">
        <v>1788</v>
      </c>
      <c r="BPD1" t="s">
        <v>1789</v>
      </c>
      <c r="BPE1" t="s">
        <v>1790</v>
      </c>
      <c r="BPF1" t="s">
        <v>1791</v>
      </c>
      <c r="BPG1" t="s">
        <v>1792</v>
      </c>
      <c r="BPH1" t="s">
        <v>1793</v>
      </c>
      <c r="BPI1" t="s">
        <v>1794</v>
      </c>
      <c r="BPJ1" t="s">
        <v>1795</v>
      </c>
      <c r="BPK1" t="s">
        <v>1796</v>
      </c>
      <c r="BPL1" t="s">
        <v>1797</v>
      </c>
      <c r="BPM1" t="s">
        <v>1798</v>
      </c>
      <c r="BPN1" t="s">
        <v>1799</v>
      </c>
      <c r="BPO1" t="s">
        <v>1800</v>
      </c>
      <c r="BPP1" t="s">
        <v>1801</v>
      </c>
      <c r="BPQ1" t="s">
        <v>1802</v>
      </c>
      <c r="BPR1" t="s">
        <v>1803</v>
      </c>
      <c r="BPS1" t="s">
        <v>1804</v>
      </c>
      <c r="BPT1" t="s">
        <v>1805</v>
      </c>
      <c r="BPU1" t="s">
        <v>1806</v>
      </c>
      <c r="BPV1" t="s">
        <v>1807</v>
      </c>
      <c r="BPW1" t="s">
        <v>1808</v>
      </c>
      <c r="BPX1" t="s">
        <v>1809</v>
      </c>
      <c r="BPY1" t="s">
        <v>1810</v>
      </c>
      <c r="BPZ1" t="s">
        <v>1811</v>
      </c>
      <c r="BQA1" t="s">
        <v>1812</v>
      </c>
      <c r="BQB1" t="s">
        <v>1813</v>
      </c>
      <c r="BQC1" t="s">
        <v>1814</v>
      </c>
      <c r="BQD1" t="s">
        <v>1815</v>
      </c>
      <c r="BQE1" t="s">
        <v>1816</v>
      </c>
      <c r="BQF1" t="s">
        <v>1817</v>
      </c>
      <c r="BQG1" t="s">
        <v>1818</v>
      </c>
      <c r="BQH1" t="s">
        <v>1819</v>
      </c>
      <c r="BQI1" t="s">
        <v>1820</v>
      </c>
      <c r="BQJ1" t="s">
        <v>1821</v>
      </c>
      <c r="BQK1" t="s">
        <v>1822</v>
      </c>
      <c r="BQL1" t="s">
        <v>1823</v>
      </c>
      <c r="BQM1" t="s">
        <v>1824</v>
      </c>
      <c r="BQN1" t="s">
        <v>1825</v>
      </c>
      <c r="BQO1" t="s">
        <v>1826</v>
      </c>
      <c r="BQP1" t="s">
        <v>1827</v>
      </c>
      <c r="BQQ1" t="s">
        <v>1828</v>
      </c>
      <c r="BQR1" t="s">
        <v>1829</v>
      </c>
      <c r="BQS1" t="s">
        <v>1830</v>
      </c>
      <c r="BQT1" t="s">
        <v>1831</v>
      </c>
      <c r="BQU1" t="s">
        <v>1832</v>
      </c>
      <c r="BQV1" t="s">
        <v>1833</v>
      </c>
      <c r="BQW1" t="s">
        <v>1834</v>
      </c>
      <c r="BQX1" t="s">
        <v>1835</v>
      </c>
      <c r="BQY1" t="s">
        <v>1836</v>
      </c>
      <c r="BQZ1" t="s">
        <v>1837</v>
      </c>
      <c r="BRA1" t="s">
        <v>1838</v>
      </c>
      <c r="BRB1" t="s">
        <v>1839</v>
      </c>
      <c r="BRC1" t="s">
        <v>1840</v>
      </c>
      <c r="BRD1" t="s">
        <v>1841</v>
      </c>
      <c r="BRE1" t="s">
        <v>1842</v>
      </c>
      <c r="BRF1" t="s">
        <v>1843</v>
      </c>
      <c r="BRG1" t="s">
        <v>1844</v>
      </c>
      <c r="BRH1" t="s">
        <v>1845</v>
      </c>
      <c r="BRI1" t="s">
        <v>1846</v>
      </c>
      <c r="BRJ1" t="s">
        <v>1847</v>
      </c>
      <c r="BRK1" t="s">
        <v>1848</v>
      </c>
      <c r="BRL1" t="s">
        <v>1849</v>
      </c>
      <c r="BRM1" t="s">
        <v>1850</v>
      </c>
      <c r="BRN1" t="s">
        <v>1851</v>
      </c>
      <c r="BRO1" t="s">
        <v>1852</v>
      </c>
      <c r="BRP1" t="s">
        <v>1853</v>
      </c>
      <c r="BRQ1" t="s">
        <v>1854</v>
      </c>
      <c r="BRR1" t="s">
        <v>1855</v>
      </c>
      <c r="BRS1" t="s">
        <v>1856</v>
      </c>
      <c r="BRT1" t="s">
        <v>1857</v>
      </c>
      <c r="BRU1" t="s">
        <v>1858</v>
      </c>
      <c r="BRV1" t="s">
        <v>1859</v>
      </c>
      <c r="BRW1" t="s">
        <v>1860</v>
      </c>
      <c r="BRX1" t="s">
        <v>1861</v>
      </c>
      <c r="BRY1" t="s">
        <v>1862</v>
      </c>
      <c r="BRZ1" t="s">
        <v>1863</v>
      </c>
      <c r="BSA1" t="s">
        <v>1864</v>
      </c>
      <c r="BSB1" t="s">
        <v>1865</v>
      </c>
      <c r="BSC1" t="s">
        <v>1866</v>
      </c>
      <c r="BSD1" t="s">
        <v>1867</v>
      </c>
      <c r="BSE1" t="s">
        <v>1868</v>
      </c>
      <c r="BSF1" t="s">
        <v>1869</v>
      </c>
      <c r="BSG1" t="s">
        <v>1870</v>
      </c>
      <c r="BSH1" t="s">
        <v>1871</v>
      </c>
      <c r="BSI1" t="s">
        <v>1872</v>
      </c>
      <c r="BSJ1" t="s">
        <v>1873</v>
      </c>
      <c r="BSK1" t="s">
        <v>1874</v>
      </c>
      <c r="BSL1" t="s">
        <v>1875</v>
      </c>
      <c r="BSM1" t="s">
        <v>1876</v>
      </c>
      <c r="BSN1" t="s">
        <v>1877</v>
      </c>
      <c r="BSO1" t="s">
        <v>1878</v>
      </c>
      <c r="BSP1" t="s">
        <v>1879</v>
      </c>
      <c r="BSQ1" t="s">
        <v>1880</v>
      </c>
      <c r="BSR1" t="s">
        <v>1881</v>
      </c>
      <c r="BSS1" t="s">
        <v>1882</v>
      </c>
      <c r="BST1" t="s">
        <v>1883</v>
      </c>
      <c r="BSU1" t="s">
        <v>1884</v>
      </c>
      <c r="BSV1" t="s">
        <v>1885</v>
      </c>
      <c r="BSW1" t="s">
        <v>1886</v>
      </c>
      <c r="BSX1" t="s">
        <v>1887</v>
      </c>
      <c r="BSY1" t="s">
        <v>1888</v>
      </c>
      <c r="BSZ1" t="s">
        <v>1889</v>
      </c>
      <c r="BTA1" t="s">
        <v>1890</v>
      </c>
      <c r="BTB1" t="s">
        <v>1891</v>
      </c>
      <c r="BTC1" t="s">
        <v>1892</v>
      </c>
      <c r="BTD1" t="s">
        <v>1893</v>
      </c>
      <c r="BTE1" t="s">
        <v>1894</v>
      </c>
      <c r="BTF1" t="s">
        <v>1895</v>
      </c>
      <c r="BTG1" t="s">
        <v>1896</v>
      </c>
      <c r="BTH1" t="s">
        <v>1897</v>
      </c>
      <c r="BTI1" t="s">
        <v>1898</v>
      </c>
      <c r="BTJ1" t="s">
        <v>1899</v>
      </c>
      <c r="BTK1" t="s">
        <v>1900</v>
      </c>
      <c r="BTL1" t="s">
        <v>1901</v>
      </c>
      <c r="BTM1" t="s">
        <v>1902</v>
      </c>
      <c r="BTN1" t="s">
        <v>1903</v>
      </c>
      <c r="BTO1" t="s">
        <v>1904</v>
      </c>
      <c r="BTP1" t="s">
        <v>1905</v>
      </c>
      <c r="BTQ1" t="s">
        <v>1906</v>
      </c>
      <c r="BTR1" t="s">
        <v>1907</v>
      </c>
      <c r="BTS1" t="s">
        <v>1908</v>
      </c>
      <c r="BTT1" t="s">
        <v>1909</v>
      </c>
      <c r="BTU1" t="s">
        <v>1910</v>
      </c>
      <c r="BTV1" t="s">
        <v>1911</v>
      </c>
      <c r="BTW1" t="s">
        <v>1912</v>
      </c>
      <c r="BTX1" t="s">
        <v>1913</v>
      </c>
      <c r="BTY1" t="s">
        <v>1914</v>
      </c>
      <c r="BTZ1" t="s">
        <v>1915</v>
      </c>
      <c r="BUA1" t="s">
        <v>1916</v>
      </c>
      <c r="BUB1" t="s">
        <v>1917</v>
      </c>
      <c r="BUC1" t="s">
        <v>1918</v>
      </c>
      <c r="BUD1" t="s">
        <v>1919</v>
      </c>
      <c r="BUE1" t="s">
        <v>1920</v>
      </c>
      <c r="BUF1" t="s">
        <v>1921</v>
      </c>
      <c r="BUG1" t="s">
        <v>1922</v>
      </c>
      <c r="BUH1" t="s">
        <v>1923</v>
      </c>
      <c r="BUI1" t="s">
        <v>1924</v>
      </c>
      <c r="BUJ1" t="s">
        <v>1925</v>
      </c>
      <c r="BUK1" t="s">
        <v>1926</v>
      </c>
      <c r="BUL1" t="s">
        <v>1927</v>
      </c>
      <c r="BUM1" t="s">
        <v>1928</v>
      </c>
      <c r="BUN1" t="s">
        <v>1929</v>
      </c>
      <c r="BUO1" t="s">
        <v>1930</v>
      </c>
      <c r="BUP1" t="s">
        <v>1931</v>
      </c>
      <c r="BUQ1" t="s">
        <v>1932</v>
      </c>
      <c r="BUR1" t="s">
        <v>1933</v>
      </c>
      <c r="BUS1" t="s">
        <v>1934</v>
      </c>
      <c r="BUT1" t="s">
        <v>1935</v>
      </c>
      <c r="BUU1" t="s">
        <v>1936</v>
      </c>
      <c r="BUV1" t="s">
        <v>1937</v>
      </c>
      <c r="BUW1" t="s">
        <v>1938</v>
      </c>
      <c r="BUX1" t="s">
        <v>1939</v>
      </c>
      <c r="BUY1" t="s">
        <v>1940</v>
      </c>
      <c r="BUZ1" t="s">
        <v>1941</v>
      </c>
      <c r="BVA1" t="s">
        <v>1942</v>
      </c>
      <c r="BVB1" t="s">
        <v>1943</v>
      </c>
      <c r="BVC1" t="s">
        <v>1944</v>
      </c>
      <c r="BVD1" t="s">
        <v>1945</v>
      </c>
      <c r="BVE1" t="s">
        <v>1946</v>
      </c>
      <c r="BVF1" t="s">
        <v>1947</v>
      </c>
      <c r="BVG1" t="s">
        <v>1948</v>
      </c>
      <c r="BVH1" t="s">
        <v>1949</v>
      </c>
      <c r="BVI1" t="s">
        <v>1950</v>
      </c>
      <c r="BVJ1" t="s">
        <v>1951</v>
      </c>
      <c r="BVK1" t="s">
        <v>1952</v>
      </c>
      <c r="BVL1" t="s">
        <v>1953</v>
      </c>
      <c r="BVM1" t="s">
        <v>1954</v>
      </c>
      <c r="BVN1" t="s">
        <v>1955</v>
      </c>
      <c r="BVO1" t="s">
        <v>1956</v>
      </c>
      <c r="BVP1" t="s">
        <v>1957</v>
      </c>
      <c r="BVQ1" t="s">
        <v>1958</v>
      </c>
      <c r="BVR1" t="s">
        <v>1959</v>
      </c>
      <c r="BVS1" t="s">
        <v>1960</v>
      </c>
      <c r="BVT1" t="s">
        <v>1961</v>
      </c>
      <c r="BVU1" t="s">
        <v>1962</v>
      </c>
      <c r="BVV1" t="s">
        <v>1963</v>
      </c>
      <c r="BVW1" t="s">
        <v>1964</v>
      </c>
      <c r="BVX1" t="s">
        <v>1965</v>
      </c>
      <c r="BVY1" t="s">
        <v>1966</v>
      </c>
      <c r="BVZ1" t="s">
        <v>1967</v>
      </c>
      <c r="BWA1" t="s">
        <v>1968</v>
      </c>
      <c r="BWB1" t="s">
        <v>1969</v>
      </c>
      <c r="BWC1" t="s">
        <v>1970</v>
      </c>
      <c r="BWD1" t="s">
        <v>1971</v>
      </c>
      <c r="BWE1" t="s">
        <v>1972</v>
      </c>
      <c r="BWF1" t="s">
        <v>1973</v>
      </c>
      <c r="BWG1" t="s">
        <v>1974</v>
      </c>
      <c r="BWH1" t="s">
        <v>1975</v>
      </c>
      <c r="BWI1" t="s">
        <v>1976</v>
      </c>
      <c r="BWJ1" t="s">
        <v>1977</v>
      </c>
      <c r="BWK1" t="s">
        <v>1978</v>
      </c>
      <c r="BWL1" t="s">
        <v>1979</v>
      </c>
      <c r="BWM1" t="s">
        <v>1980</v>
      </c>
      <c r="BWN1" t="s">
        <v>1981</v>
      </c>
      <c r="BWO1" t="s">
        <v>1982</v>
      </c>
      <c r="BWP1" t="s">
        <v>1983</v>
      </c>
      <c r="BWQ1" t="s">
        <v>1984</v>
      </c>
      <c r="BWR1" t="s">
        <v>1985</v>
      </c>
      <c r="BWS1" t="s">
        <v>1986</v>
      </c>
      <c r="BWT1" t="s">
        <v>1987</v>
      </c>
      <c r="BWU1" t="s">
        <v>1988</v>
      </c>
      <c r="BWV1" t="s">
        <v>1989</v>
      </c>
      <c r="BWW1" t="s">
        <v>1990</v>
      </c>
      <c r="BWX1" t="s">
        <v>1991</v>
      </c>
      <c r="BWY1" t="s">
        <v>1992</v>
      </c>
      <c r="BWZ1" t="s">
        <v>1993</v>
      </c>
      <c r="BXA1" t="s">
        <v>1994</v>
      </c>
      <c r="BXB1" t="s">
        <v>1995</v>
      </c>
      <c r="BXC1" t="s">
        <v>1996</v>
      </c>
      <c r="BXD1" t="s">
        <v>1997</v>
      </c>
      <c r="BXE1" t="s">
        <v>1998</v>
      </c>
      <c r="BXF1" t="s">
        <v>1999</v>
      </c>
      <c r="BXG1" t="s">
        <v>2000</v>
      </c>
      <c r="BXH1" t="s">
        <v>2001</v>
      </c>
      <c r="BXI1" t="s">
        <v>2002</v>
      </c>
      <c r="BXJ1" t="s">
        <v>2003</v>
      </c>
      <c r="BXK1" t="s">
        <v>2004</v>
      </c>
      <c r="BXL1" t="s">
        <v>2005</v>
      </c>
      <c r="BXM1" t="s">
        <v>2006</v>
      </c>
      <c r="BXN1" t="s">
        <v>2007</v>
      </c>
      <c r="BXO1" t="s">
        <v>2008</v>
      </c>
      <c r="BXP1" t="s">
        <v>2009</v>
      </c>
      <c r="BXQ1" t="s">
        <v>2010</v>
      </c>
      <c r="BXR1" t="s">
        <v>2011</v>
      </c>
      <c r="BXS1" t="s">
        <v>2012</v>
      </c>
      <c r="BXT1" t="s">
        <v>2013</v>
      </c>
      <c r="BXU1" t="s">
        <v>2014</v>
      </c>
      <c r="BXV1" t="s">
        <v>2015</v>
      </c>
      <c r="BXW1" t="s">
        <v>2016</v>
      </c>
      <c r="BXX1" t="s">
        <v>2017</v>
      </c>
      <c r="BXY1" t="s">
        <v>2018</v>
      </c>
      <c r="BXZ1" t="s">
        <v>2019</v>
      </c>
      <c r="BYA1" t="s">
        <v>2020</v>
      </c>
      <c r="BYB1" t="s">
        <v>2021</v>
      </c>
      <c r="BYC1" t="s">
        <v>2022</v>
      </c>
      <c r="BYD1" t="s">
        <v>2023</v>
      </c>
      <c r="BYE1" t="s">
        <v>2024</v>
      </c>
      <c r="BYF1" t="s">
        <v>2025</v>
      </c>
      <c r="BYG1" t="s">
        <v>2026</v>
      </c>
      <c r="BYH1" t="s">
        <v>2027</v>
      </c>
      <c r="BYI1" t="s">
        <v>2028</v>
      </c>
      <c r="BYJ1" t="s">
        <v>2029</v>
      </c>
      <c r="BYK1" t="s">
        <v>2030</v>
      </c>
      <c r="BYL1" t="s">
        <v>2031</v>
      </c>
      <c r="BYM1" t="s">
        <v>2032</v>
      </c>
      <c r="BYN1" t="s">
        <v>2033</v>
      </c>
      <c r="BYO1" t="s">
        <v>2034</v>
      </c>
      <c r="BYP1" t="s">
        <v>2035</v>
      </c>
      <c r="BYQ1" t="s">
        <v>2036</v>
      </c>
      <c r="BYR1" t="s">
        <v>2037</v>
      </c>
      <c r="BYS1" t="s">
        <v>2038</v>
      </c>
      <c r="BYT1" t="s">
        <v>2039</v>
      </c>
      <c r="BYU1" t="s">
        <v>2040</v>
      </c>
      <c r="BYV1" t="s">
        <v>2041</v>
      </c>
      <c r="BYW1" t="s">
        <v>2042</v>
      </c>
      <c r="BYX1" t="s">
        <v>2043</v>
      </c>
      <c r="BYY1" t="s">
        <v>2044</v>
      </c>
      <c r="BYZ1" t="s">
        <v>2045</v>
      </c>
      <c r="BZA1" t="s">
        <v>2046</v>
      </c>
      <c r="BZB1" t="s">
        <v>2047</v>
      </c>
      <c r="BZC1" t="s">
        <v>2048</v>
      </c>
      <c r="BZD1" t="s">
        <v>2049</v>
      </c>
      <c r="BZE1" t="s">
        <v>2050</v>
      </c>
      <c r="BZF1" t="s">
        <v>2051</v>
      </c>
      <c r="BZG1" t="s">
        <v>2052</v>
      </c>
      <c r="BZH1" t="s">
        <v>2053</v>
      </c>
      <c r="BZI1" t="s">
        <v>2054</v>
      </c>
      <c r="BZJ1" t="s">
        <v>2055</v>
      </c>
      <c r="BZK1" t="s">
        <v>2056</v>
      </c>
      <c r="BZL1" t="s">
        <v>2057</v>
      </c>
      <c r="BZM1" t="s">
        <v>2058</v>
      </c>
      <c r="BZN1" t="s">
        <v>2059</v>
      </c>
      <c r="BZO1" t="s">
        <v>2060</v>
      </c>
      <c r="BZP1" t="s">
        <v>2061</v>
      </c>
      <c r="BZQ1" t="s">
        <v>2062</v>
      </c>
      <c r="BZR1" t="s">
        <v>2063</v>
      </c>
      <c r="BZS1" t="s">
        <v>2064</v>
      </c>
      <c r="BZT1" t="s">
        <v>2065</v>
      </c>
      <c r="BZU1" t="s">
        <v>2066</v>
      </c>
      <c r="BZV1" t="s">
        <v>2067</v>
      </c>
      <c r="BZW1" t="s">
        <v>2068</v>
      </c>
      <c r="BZX1" t="s">
        <v>2069</v>
      </c>
      <c r="BZY1" t="s">
        <v>2070</v>
      </c>
      <c r="BZZ1" t="s">
        <v>2071</v>
      </c>
      <c r="CAA1" t="s">
        <v>2072</v>
      </c>
      <c r="CAB1" t="s">
        <v>2073</v>
      </c>
      <c r="CAC1" t="s">
        <v>2074</v>
      </c>
      <c r="CAD1" t="s">
        <v>2075</v>
      </c>
      <c r="CAE1" t="s">
        <v>2076</v>
      </c>
      <c r="CAF1" t="s">
        <v>2077</v>
      </c>
      <c r="CAG1" t="s">
        <v>2078</v>
      </c>
      <c r="CAH1" t="s">
        <v>2079</v>
      </c>
      <c r="CAI1" t="s">
        <v>2080</v>
      </c>
      <c r="CAJ1" t="s">
        <v>2081</v>
      </c>
      <c r="CAK1" t="s">
        <v>2082</v>
      </c>
      <c r="CAL1" t="s">
        <v>2083</v>
      </c>
      <c r="CAM1" t="s">
        <v>2084</v>
      </c>
      <c r="CAN1" t="s">
        <v>2085</v>
      </c>
      <c r="CAO1" t="s">
        <v>2086</v>
      </c>
      <c r="CAP1" t="s">
        <v>2087</v>
      </c>
      <c r="CAQ1" t="s">
        <v>2088</v>
      </c>
      <c r="CAR1" t="s">
        <v>2089</v>
      </c>
      <c r="CAS1" t="s">
        <v>2090</v>
      </c>
      <c r="CAT1" t="s">
        <v>2091</v>
      </c>
      <c r="CAU1" t="s">
        <v>2092</v>
      </c>
      <c r="CAV1" t="s">
        <v>2093</v>
      </c>
      <c r="CAW1" t="s">
        <v>2094</v>
      </c>
      <c r="CAX1" t="s">
        <v>2095</v>
      </c>
      <c r="CAY1" t="s">
        <v>2096</v>
      </c>
      <c r="CAZ1" t="s">
        <v>2097</v>
      </c>
      <c r="CBA1" t="s">
        <v>2098</v>
      </c>
      <c r="CBB1" t="s">
        <v>2099</v>
      </c>
      <c r="CBC1" t="s">
        <v>2100</v>
      </c>
      <c r="CBD1" t="s">
        <v>2101</v>
      </c>
      <c r="CBE1" t="s">
        <v>2102</v>
      </c>
      <c r="CBF1" t="s">
        <v>2103</v>
      </c>
      <c r="CBG1" t="s">
        <v>2104</v>
      </c>
      <c r="CBH1" t="s">
        <v>2105</v>
      </c>
      <c r="CBI1" t="s">
        <v>2106</v>
      </c>
      <c r="CBJ1" t="s">
        <v>2107</v>
      </c>
      <c r="CBK1" t="s">
        <v>2108</v>
      </c>
      <c r="CBL1" t="s">
        <v>2109</v>
      </c>
      <c r="CBM1" t="s">
        <v>2110</v>
      </c>
      <c r="CBN1" t="s">
        <v>2111</v>
      </c>
      <c r="CBO1" t="s">
        <v>2112</v>
      </c>
      <c r="CBP1" t="s">
        <v>2113</v>
      </c>
      <c r="CBQ1" t="s">
        <v>2114</v>
      </c>
      <c r="CBR1" t="s">
        <v>2115</v>
      </c>
      <c r="CBS1" t="s">
        <v>2116</v>
      </c>
      <c r="CBT1" t="s">
        <v>2117</v>
      </c>
      <c r="CBU1" t="s">
        <v>2118</v>
      </c>
      <c r="CBV1" t="s">
        <v>2119</v>
      </c>
      <c r="CBW1" t="s">
        <v>2120</v>
      </c>
      <c r="CBX1" t="s">
        <v>2121</v>
      </c>
      <c r="CBY1" t="s">
        <v>2122</v>
      </c>
      <c r="CBZ1" t="s">
        <v>2123</v>
      </c>
      <c r="CCA1" t="s">
        <v>2124</v>
      </c>
      <c r="CCB1" t="s">
        <v>2125</v>
      </c>
      <c r="CCC1" t="s">
        <v>2126</v>
      </c>
      <c r="CCD1" t="s">
        <v>2127</v>
      </c>
      <c r="CCE1" t="s">
        <v>2128</v>
      </c>
      <c r="CCF1" t="s">
        <v>2129</v>
      </c>
      <c r="CCG1" t="s">
        <v>2130</v>
      </c>
      <c r="CCH1" t="s">
        <v>2131</v>
      </c>
      <c r="CCI1" t="s">
        <v>2132</v>
      </c>
      <c r="CCJ1" t="s">
        <v>2133</v>
      </c>
      <c r="CCK1" t="s">
        <v>2134</v>
      </c>
      <c r="CCL1" t="s">
        <v>2135</v>
      </c>
      <c r="CCM1" t="s">
        <v>2136</v>
      </c>
      <c r="CCN1" t="s">
        <v>2137</v>
      </c>
      <c r="CCO1" t="s">
        <v>2138</v>
      </c>
      <c r="CCP1" t="s">
        <v>2139</v>
      </c>
      <c r="CCQ1" t="s">
        <v>2140</v>
      </c>
      <c r="CCR1" t="s">
        <v>2141</v>
      </c>
      <c r="CCS1" t="s">
        <v>2142</v>
      </c>
      <c r="CCT1" t="s">
        <v>2143</v>
      </c>
      <c r="CCU1" t="s">
        <v>2144</v>
      </c>
      <c r="CCV1" t="s">
        <v>2145</v>
      </c>
      <c r="CCW1" t="s">
        <v>2146</v>
      </c>
      <c r="CCX1" t="s">
        <v>2147</v>
      </c>
      <c r="CCY1" t="s">
        <v>2148</v>
      </c>
      <c r="CCZ1" t="s">
        <v>2149</v>
      </c>
      <c r="CDA1" t="s">
        <v>2150</v>
      </c>
      <c r="CDB1" t="s">
        <v>2151</v>
      </c>
      <c r="CDC1" t="s">
        <v>2152</v>
      </c>
      <c r="CDD1" t="s">
        <v>2153</v>
      </c>
      <c r="CDE1" t="s">
        <v>2154</v>
      </c>
      <c r="CDF1" t="s">
        <v>2155</v>
      </c>
      <c r="CDG1" t="s">
        <v>2156</v>
      </c>
      <c r="CDH1" t="s">
        <v>2157</v>
      </c>
      <c r="CDI1" t="s">
        <v>2158</v>
      </c>
      <c r="CDJ1" t="s">
        <v>2159</v>
      </c>
      <c r="CDK1" t="s">
        <v>2160</v>
      </c>
      <c r="CDL1" t="s">
        <v>2161</v>
      </c>
      <c r="CDM1" t="s">
        <v>2162</v>
      </c>
      <c r="CDN1" t="s">
        <v>2163</v>
      </c>
      <c r="CDO1" t="s">
        <v>2164</v>
      </c>
      <c r="CDP1" t="s">
        <v>2165</v>
      </c>
      <c r="CDQ1" t="s">
        <v>2166</v>
      </c>
      <c r="CDR1" t="s">
        <v>2167</v>
      </c>
      <c r="CDS1" t="s">
        <v>2168</v>
      </c>
      <c r="CDT1" t="s">
        <v>2169</v>
      </c>
      <c r="CDU1" t="s">
        <v>2170</v>
      </c>
      <c r="CDV1" t="s">
        <v>2171</v>
      </c>
      <c r="CDW1" t="s">
        <v>2172</v>
      </c>
      <c r="CDX1" t="s">
        <v>2173</v>
      </c>
      <c r="CDY1" t="s">
        <v>2174</v>
      </c>
      <c r="CDZ1" t="s">
        <v>2175</v>
      </c>
      <c r="CEA1" t="s">
        <v>2176</v>
      </c>
      <c r="CEB1" t="s">
        <v>2177</v>
      </c>
      <c r="CEC1" t="s">
        <v>2178</v>
      </c>
      <c r="CED1" t="s">
        <v>2179</v>
      </c>
      <c r="CEE1" t="s">
        <v>2180</v>
      </c>
      <c r="CEF1" t="s">
        <v>2181</v>
      </c>
      <c r="CEG1" t="s">
        <v>2182</v>
      </c>
      <c r="CEH1" t="s">
        <v>2183</v>
      </c>
      <c r="CEI1" t="s">
        <v>2184</v>
      </c>
      <c r="CEJ1" t="s">
        <v>2185</v>
      </c>
      <c r="CEK1" t="s">
        <v>2186</v>
      </c>
      <c r="CEL1" t="s">
        <v>2187</v>
      </c>
      <c r="CEM1" t="s">
        <v>2188</v>
      </c>
      <c r="CEN1" t="s">
        <v>2189</v>
      </c>
      <c r="CEO1" t="s">
        <v>2190</v>
      </c>
      <c r="CEP1" t="s">
        <v>2191</v>
      </c>
      <c r="CEQ1" t="s">
        <v>2192</v>
      </c>
      <c r="CER1" t="s">
        <v>2193</v>
      </c>
      <c r="CES1" t="s">
        <v>2194</v>
      </c>
      <c r="CET1" t="s">
        <v>2195</v>
      </c>
      <c r="CEU1" t="s">
        <v>2196</v>
      </c>
      <c r="CEV1" t="s">
        <v>2197</v>
      </c>
      <c r="CEW1" t="s">
        <v>2198</v>
      </c>
      <c r="CEX1" t="s">
        <v>2199</v>
      </c>
      <c r="CEY1" t="s">
        <v>2200</v>
      </c>
      <c r="CEZ1" t="s">
        <v>2201</v>
      </c>
      <c r="CFA1" t="s">
        <v>2202</v>
      </c>
      <c r="CFB1" t="s">
        <v>2203</v>
      </c>
      <c r="CFC1" t="s">
        <v>2204</v>
      </c>
      <c r="CFD1" t="s">
        <v>2205</v>
      </c>
      <c r="CFE1" t="s">
        <v>2206</v>
      </c>
      <c r="CFF1" t="s">
        <v>2207</v>
      </c>
      <c r="CFG1" t="s">
        <v>2208</v>
      </c>
      <c r="CFH1" t="s">
        <v>2209</v>
      </c>
      <c r="CFI1" t="s">
        <v>2210</v>
      </c>
      <c r="CFJ1" t="s">
        <v>2211</v>
      </c>
      <c r="CFK1" t="s">
        <v>2212</v>
      </c>
      <c r="CFL1" t="s">
        <v>2213</v>
      </c>
      <c r="CFM1" t="s">
        <v>2214</v>
      </c>
      <c r="CFN1" t="s">
        <v>2215</v>
      </c>
      <c r="CFO1" t="s">
        <v>2216</v>
      </c>
      <c r="CFP1" t="s">
        <v>2217</v>
      </c>
      <c r="CFQ1" t="s">
        <v>2218</v>
      </c>
      <c r="CFR1" t="s">
        <v>2219</v>
      </c>
      <c r="CFS1" t="s">
        <v>2220</v>
      </c>
      <c r="CFT1" t="s">
        <v>2221</v>
      </c>
      <c r="CFU1" t="s">
        <v>2222</v>
      </c>
      <c r="CFV1" t="s">
        <v>2223</v>
      </c>
      <c r="CFW1" t="s">
        <v>2224</v>
      </c>
      <c r="CFX1" t="s">
        <v>2225</v>
      </c>
      <c r="CFY1" t="s">
        <v>2226</v>
      </c>
      <c r="CFZ1" t="s">
        <v>2227</v>
      </c>
      <c r="CGA1" t="s">
        <v>2228</v>
      </c>
      <c r="CGB1" t="s">
        <v>2229</v>
      </c>
      <c r="CGC1" t="s">
        <v>2230</v>
      </c>
      <c r="CGD1" t="s">
        <v>2231</v>
      </c>
      <c r="CGE1" t="s">
        <v>2232</v>
      </c>
      <c r="CGF1" t="s">
        <v>2233</v>
      </c>
      <c r="CGG1" t="s">
        <v>2234</v>
      </c>
      <c r="CGH1" t="s">
        <v>2235</v>
      </c>
      <c r="CGI1" t="s">
        <v>2236</v>
      </c>
      <c r="CGJ1" t="s">
        <v>2237</v>
      </c>
      <c r="CGK1" t="s">
        <v>2238</v>
      </c>
      <c r="CGL1" t="s">
        <v>2239</v>
      </c>
      <c r="CGM1" t="s">
        <v>2240</v>
      </c>
      <c r="CGN1" t="s">
        <v>2241</v>
      </c>
      <c r="CGO1" t="s">
        <v>2242</v>
      </c>
      <c r="CGP1" t="s">
        <v>2243</v>
      </c>
      <c r="CGQ1" t="s">
        <v>2244</v>
      </c>
      <c r="CGR1" t="s">
        <v>2245</v>
      </c>
      <c r="CGS1" t="s">
        <v>2246</v>
      </c>
      <c r="CGT1" t="s">
        <v>2247</v>
      </c>
      <c r="CGU1" t="s">
        <v>2248</v>
      </c>
      <c r="CGV1" t="s">
        <v>2249</v>
      </c>
      <c r="CGW1" t="s">
        <v>2250</v>
      </c>
      <c r="CGX1" t="s">
        <v>2251</v>
      </c>
      <c r="CGY1" t="s">
        <v>2252</v>
      </c>
      <c r="CGZ1" t="s">
        <v>2253</v>
      </c>
      <c r="CHA1" t="s">
        <v>2254</v>
      </c>
      <c r="CHB1" t="s">
        <v>2255</v>
      </c>
      <c r="CHC1" t="s">
        <v>2256</v>
      </c>
      <c r="CHD1" t="s">
        <v>2257</v>
      </c>
      <c r="CHE1" t="s">
        <v>2258</v>
      </c>
      <c r="CHF1" t="s">
        <v>2259</v>
      </c>
      <c r="CHG1" t="s">
        <v>2260</v>
      </c>
      <c r="CHH1" t="s">
        <v>2261</v>
      </c>
      <c r="CHI1" t="s">
        <v>2262</v>
      </c>
      <c r="CHJ1" t="s">
        <v>2263</v>
      </c>
      <c r="CHK1" t="s">
        <v>2264</v>
      </c>
      <c r="CHL1" t="s">
        <v>2265</v>
      </c>
      <c r="CHM1" t="s">
        <v>2266</v>
      </c>
      <c r="CHN1" t="s">
        <v>2267</v>
      </c>
      <c r="CHO1" t="s">
        <v>2268</v>
      </c>
      <c r="CHP1" t="s">
        <v>2269</v>
      </c>
      <c r="CHQ1" t="s">
        <v>2270</v>
      </c>
      <c r="CHR1" t="s">
        <v>2271</v>
      </c>
      <c r="CHS1" t="s">
        <v>2272</v>
      </c>
      <c r="CHT1" t="s">
        <v>2273</v>
      </c>
      <c r="CHU1" t="s">
        <v>2274</v>
      </c>
      <c r="CHV1" t="s">
        <v>2275</v>
      </c>
      <c r="CHW1" t="s">
        <v>2276</v>
      </c>
      <c r="CHX1" t="s">
        <v>2277</v>
      </c>
      <c r="CHY1" t="s">
        <v>2278</v>
      </c>
      <c r="CHZ1" t="s">
        <v>2279</v>
      </c>
      <c r="CIA1" t="s">
        <v>2280</v>
      </c>
      <c r="CIB1" t="s">
        <v>2281</v>
      </c>
      <c r="CIC1" t="s">
        <v>2282</v>
      </c>
      <c r="CID1" t="s">
        <v>2283</v>
      </c>
      <c r="CIE1" t="s">
        <v>2284</v>
      </c>
      <c r="CIF1" t="s">
        <v>2285</v>
      </c>
      <c r="CIG1" t="s">
        <v>2286</v>
      </c>
      <c r="CIH1" t="s">
        <v>2287</v>
      </c>
      <c r="CII1" t="s">
        <v>2288</v>
      </c>
      <c r="CIJ1" t="s">
        <v>2289</v>
      </c>
      <c r="CIK1" t="s">
        <v>2290</v>
      </c>
      <c r="CIL1" t="s">
        <v>2291</v>
      </c>
      <c r="CIM1" t="s">
        <v>2292</v>
      </c>
      <c r="CIN1" t="s">
        <v>2293</v>
      </c>
      <c r="CIO1" t="s">
        <v>2294</v>
      </c>
      <c r="CIP1" t="s">
        <v>2295</v>
      </c>
      <c r="CIQ1" t="s">
        <v>2296</v>
      </c>
      <c r="CIR1" t="s">
        <v>2297</v>
      </c>
      <c r="CIS1" t="s">
        <v>2298</v>
      </c>
      <c r="CIT1" t="s">
        <v>2299</v>
      </c>
      <c r="CIU1" t="s">
        <v>2300</v>
      </c>
      <c r="CIV1" t="s">
        <v>2301</v>
      </c>
      <c r="CIW1" t="s">
        <v>2302</v>
      </c>
      <c r="CIX1" t="s">
        <v>2303</v>
      </c>
      <c r="CIY1" t="s">
        <v>2304</v>
      </c>
      <c r="CIZ1" t="s">
        <v>2305</v>
      </c>
      <c r="CJA1" t="s">
        <v>2306</v>
      </c>
      <c r="CJB1" t="s">
        <v>2307</v>
      </c>
      <c r="CJC1" t="s">
        <v>2308</v>
      </c>
      <c r="CJD1" t="s">
        <v>2309</v>
      </c>
      <c r="CJE1" t="s">
        <v>2310</v>
      </c>
      <c r="CJF1" t="s">
        <v>2311</v>
      </c>
      <c r="CJG1" t="s">
        <v>2312</v>
      </c>
      <c r="CJH1" t="s">
        <v>2313</v>
      </c>
      <c r="CJI1" t="s">
        <v>2314</v>
      </c>
      <c r="CJJ1" t="s">
        <v>2315</v>
      </c>
      <c r="CJK1" t="s">
        <v>2316</v>
      </c>
      <c r="CJL1" t="s">
        <v>2317</v>
      </c>
      <c r="CJM1" t="s">
        <v>2318</v>
      </c>
      <c r="CJN1" t="s">
        <v>2319</v>
      </c>
      <c r="CJO1" t="s">
        <v>2320</v>
      </c>
      <c r="CJP1" t="s">
        <v>2321</v>
      </c>
      <c r="CJQ1" t="s">
        <v>2322</v>
      </c>
      <c r="CJR1" t="s">
        <v>2323</v>
      </c>
      <c r="CJS1" t="s">
        <v>2324</v>
      </c>
      <c r="CJT1" t="s">
        <v>2325</v>
      </c>
      <c r="CJU1" t="s">
        <v>2326</v>
      </c>
      <c r="CJV1" t="s">
        <v>2327</v>
      </c>
      <c r="CJW1" t="s">
        <v>2328</v>
      </c>
      <c r="CJX1" t="s">
        <v>2329</v>
      </c>
      <c r="CJY1" t="s">
        <v>2330</v>
      </c>
      <c r="CJZ1" t="s">
        <v>2331</v>
      </c>
      <c r="CKA1" t="s">
        <v>2332</v>
      </c>
      <c r="CKB1" t="s">
        <v>2333</v>
      </c>
      <c r="CKC1" t="s">
        <v>2334</v>
      </c>
      <c r="CKD1" t="s">
        <v>2335</v>
      </c>
      <c r="CKE1" t="s">
        <v>2336</v>
      </c>
      <c r="CKF1" t="s">
        <v>2337</v>
      </c>
      <c r="CKG1" t="s">
        <v>2338</v>
      </c>
      <c r="CKH1" t="s">
        <v>2339</v>
      </c>
      <c r="CKI1" t="s">
        <v>2340</v>
      </c>
      <c r="CKJ1" t="s">
        <v>2341</v>
      </c>
      <c r="CKK1" t="s">
        <v>2342</v>
      </c>
      <c r="CKL1" t="s">
        <v>2343</v>
      </c>
      <c r="CKM1" t="s">
        <v>2344</v>
      </c>
      <c r="CKN1" t="s">
        <v>2345</v>
      </c>
      <c r="CKO1" t="s">
        <v>2346</v>
      </c>
      <c r="CKP1" t="s">
        <v>2347</v>
      </c>
      <c r="CKQ1" t="s">
        <v>2348</v>
      </c>
      <c r="CKR1" t="s">
        <v>2349</v>
      </c>
      <c r="CKS1" t="s">
        <v>2350</v>
      </c>
      <c r="CKT1" t="s">
        <v>2351</v>
      </c>
      <c r="CKU1" t="s">
        <v>2352</v>
      </c>
      <c r="CKV1" t="s">
        <v>2353</v>
      </c>
      <c r="CKW1" t="s">
        <v>2354</v>
      </c>
      <c r="CKX1" t="s">
        <v>2355</v>
      </c>
      <c r="CKY1" t="s">
        <v>2356</v>
      </c>
      <c r="CKZ1" t="s">
        <v>2357</v>
      </c>
      <c r="CLA1" t="s">
        <v>2358</v>
      </c>
      <c r="CLB1" t="s">
        <v>2359</v>
      </c>
      <c r="CLC1" t="s">
        <v>2360</v>
      </c>
      <c r="CLD1" t="s">
        <v>2361</v>
      </c>
      <c r="CLE1" t="s">
        <v>2362</v>
      </c>
      <c r="CLF1" t="s">
        <v>2363</v>
      </c>
      <c r="CLG1" t="s">
        <v>2364</v>
      </c>
      <c r="CLH1" t="s">
        <v>2365</v>
      </c>
      <c r="CLI1" t="s">
        <v>2366</v>
      </c>
      <c r="CLJ1" t="s">
        <v>2367</v>
      </c>
      <c r="CLK1" t="s">
        <v>2368</v>
      </c>
      <c r="CLL1" t="s">
        <v>2369</v>
      </c>
      <c r="CLM1" t="s">
        <v>2370</v>
      </c>
      <c r="CLN1" t="s">
        <v>2371</v>
      </c>
      <c r="CLO1" t="s">
        <v>2372</v>
      </c>
      <c r="CLP1" t="s">
        <v>2373</v>
      </c>
      <c r="CLQ1" t="s">
        <v>2374</v>
      </c>
      <c r="CLR1" t="s">
        <v>2375</v>
      </c>
      <c r="CLS1" t="s">
        <v>2376</v>
      </c>
      <c r="CLT1" t="s">
        <v>2377</v>
      </c>
      <c r="CLU1" t="s">
        <v>2378</v>
      </c>
      <c r="CLV1" t="s">
        <v>2379</v>
      </c>
      <c r="CLW1" t="s">
        <v>2380</v>
      </c>
      <c r="CLX1" t="s">
        <v>2381</v>
      </c>
      <c r="CLY1" t="s">
        <v>2382</v>
      </c>
      <c r="CLZ1" t="s">
        <v>2383</v>
      </c>
      <c r="CMA1" t="s">
        <v>2384</v>
      </c>
      <c r="CMB1" t="s">
        <v>2385</v>
      </c>
      <c r="CMC1" t="s">
        <v>2386</v>
      </c>
      <c r="CMD1" t="s">
        <v>2387</v>
      </c>
      <c r="CME1" t="s">
        <v>2388</v>
      </c>
      <c r="CMF1" t="s">
        <v>2389</v>
      </c>
      <c r="CMG1" t="s">
        <v>2390</v>
      </c>
      <c r="CMH1" t="s">
        <v>2391</v>
      </c>
      <c r="CMI1" t="s">
        <v>2392</v>
      </c>
      <c r="CMJ1" t="s">
        <v>2393</v>
      </c>
      <c r="CMK1" t="s">
        <v>2394</v>
      </c>
      <c r="CML1" t="s">
        <v>2395</v>
      </c>
      <c r="CMM1" t="s">
        <v>2396</v>
      </c>
      <c r="CMN1" t="s">
        <v>2397</v>
      </c>
      <c r="CMO1" t="s">
        <v>2398</v>
      </c>
      <c r="CMP1" t="s">
        <v>2399</v>
      </c>
      <c r="CMQ1" t="s">
        <v>2400</v>
      </c>
      <c r="CMR1" t="s">
        <v>2401</v>
      </c>
      <c r="CMS1" t="s">
        <v>2402</v>
      </c>
      <c r="CMT1" t="s">
        <v>2403</v>
      </c>
      <c r="CMU1" t="s">
        <v>2404</v>
      </c>
      <c r="CMV1" t="s">
        <v>2405</v>
      </c>
      <c r="CMW1" t="s">
        <v>2406</v>
      </c>
      <c r="CMX1" t="s">
        <v>2407</v>
      </c>
      <c r="CMY1" t="s">
        <v>2408</v>
      </c>
      <c r="CMZ1" t="s">
        <v>2409</v>
      </c>
      <c r="CNA1" t="s">
        <v>2410</v>
      </c>
      <c r="CNB1" t="s">
        <v>2411</v>
      </c>
      <c r="CNC1" t="s">
        <v>2412</v>
      </c>
      <c r="CND1" t="s">
        <v>2413</v>
      </c>
      <c r="CNE1" t="s">
        <v>2414</v>
      </c>
      <c r="CNF1" t="s">
        <v>2415</v>
      </c>
      <c r="CNG1" t="s">
        <v>2416</v>
      </c>
      <c r="CNH1" t="s">
        <v>2417</v>
      </c>
      <c r="CNI1" t="s">
        <v>2418</v>
      </c>
      <c r="CNJ1" t="s">
        <v>2419</v>
      </c>
      <c r="CNK1" t="s">
        <v>2420</v>
      </c>
      <c r="CNL1" t="s">
        <v>2421</v>
      </c>
      <c r="CNM1" t="s">
        <v>2422</v>
      </c>
      <c r="CNN1" t="s">
        <v>2423</v>
      </c>
      <c r="CNO1" t="s">
        <v>2424</v>
      </c>
      <c r="CNP1" t="s">
        <v>2425</v>
      </c>
      <c r="CNQ1" t="s">
        <v>2426</v>
      </c>
      <c r="CNR1" t="s">
        <v>2427</v>
      </c>
      <c r="CNS1" t="s">
        <v>2428</v>
      </c>
      <c r="CNT1" t="s">
        <v>2429</v>
      </c>
      <c r="CNU1" t="s">
        <v>2430</v>
      </c>
      <c r="CNV1" t="s">
        <v>2431</v>
      </c>
      <c r="CNW1" t="s">
        <v>2432</v>
      </c>
      <c r="CNX1" t="s">
        <v>2433</v>
      </c>
      <c r="CNY1" t="s">
        <v>2434</v>
      </c>
      <c r="CNZ1" t="s">
        <v>2435</v>
      </c>
      <c r="COA1" t="s">
        <v>2436</v>
      </c>
      <c r="COB1" t="s">
        <v>2437</v>
      </c>
      <c r="COC1" t="s">
        <v>2438</v>
      </c>
      <c r="COD1" t="s">
        <v>2439</v>
      </c>
      <c r="COE1" t="s">
        <v>2440</v>
      </c>
      <c r="COF1" t="s">
        <v>2441</v>
      </c>
      <c r="COG1" t="s">
        <v>2442</v>
      </c>
      <c r="COH1" t="s">
        <v>2443</v>
      </c>
      <c r="COI1" t="s">
        <v>2444</v>
      </c>
      <c r="COJ1" t="s">
        <v>2445</v>
      </c>
      <c r="COK1" t="s">
        <v>2446</v>
      </c>
      <c r="COL1" t="s">
        <v>2447</v>
      </c>
      <c r="COM1" t="s">
        <v>2448</v>
      </c>
      <c r="CON1" t="s">
        <v>2449</v>
      </c>
      <c r="COO1" t="s">
        <v>2450</v>
      </c>
      <c r="COP1" t="s">
        <v>2451</v>
      </c>
      <c r="COQ1" t="s">
        <v>2452</v>
      </c>
      <c r="COR1" t="s">
        <v>2453</v>
      </c>
      <c r="COS1" t="s">
        <v>2454</v>
      </c>
      <c r="COT1" t="s">
        <v>2455</v>
      </c>
      <c r="COU1" t="s">
        <v>2456</v>
      </c>
      <c r="COV1" t="s">
        <v>2457</v>
      </c>
      <c r="COW1" t="s">
        <v>2458</v>
      </c>
      <c r="COX1" t="s">
        <v>2459</v>
      </c>
      <c r="COY1" t="s">
        <v>2460</v>
      </c>
      <c r="COZ1" t="s">
        <v>2461</v>
      </c>
      <c r="CPA1" t="s">
        <v>2462</v>
      </c>
      <c r="CPB1" t="s">
        <v>2463</v>
      </c>
      <c r="CPC1" t="s">
        <v>2464</v>
      </c>
      <c r="CPD1" t="s">
        <v>2465</v>
      </c>
      <c r="CPE1" t="s">
        <v>2466</v>
      </c>
      <c r="CPF1" t="s">
        <v>2467</v>
      </c>
      <c r="CPG1" t="s">
        <v>2468</v>
      </c>
      <c r="CPH1" t="s">
        <v>2469</v>
      </c>
      <c r="CPI1" t="s">
        <v>2470</v>
      </c>
      <c r="CPJ1" t="s">
        <v>2471</v>
      </c>
      <c r="CPK1" t="s">
        <v>2472</v>
      </c>
      <c r="CPL1" t="s">
        <v>2473</v>
      </c>
      <c r="CPM1" t="s">
        <v>2474</v>
      </c>
      <c r="CPN1" t="s">
        <v>2475</v>
      </c>
      <c r="CPO1" t="s">
        <v>2476</v>
      </c>
      <c r="CPP1" t="s">
        <v>2477</v>
      </c>
      <c r="CPQ1" t="s">
        <v>2478</v>
      </c>
      <c r="CPR1" t="s">
        <v>2479</v>
      </c>
      <c r="CPS1" t="s">
        <v>2480</v>
      </c>
      <c r="CPT1" t="s">
        <v>2481</v>
      </c>
      <c r="CPU1" t="s">
        <v>2482</v>
      </c>
      <c r="CPV1" t="s">
        <v>2483</v>
      </c>
      <c r="CPW1" t="s">
        <v>2484</v>
      </c>
      <c r="CPX1" t="s">
        <v>2485</v>
      </c>
      <c r="CPY1" t="s">
        <v>2486</v>
      </c>
      <c r="CPZ1" t="s">
        <v>2487</v>
      </c>
      <c r="CQA1" t="s">
        <v>2488</v>
      </c>
      <c r="CQB1" t="s">
        <v>2489</v>
      </c>
      <c r="CQC1" t="s">
        <v>2490</v>
      </c>
      <c r="CQD1" t="s">
        <v>2491</v>
      </c>
      <c r="CQE1" t="s">
        <v>2492</v>
      </c>
      <c r="CQF1" t="s">
        <v>2493</v>
      </c>
      <c r="CQG1" t="s">
        <v>2494</v>
      </c>
      <c r="CQH1" t="s">
        <v>2495</v>
      </c>
      <c r="CQI1" t="s">
        <v>2496</v>
      </c>
      <c r="CQJ1" t="s">
        <v>2497</v>
      </c>
      <c r="CQK1" t="s">
        <v>2498</v>
      </c>
      <c r="CQL1" t="s">
        <v>2499</v>
      </c>
      <c r="CQM1" t="s">
        <v>2500</v>
      </c>
      <c r="CQN1" t="s">
        <v>2501</v>
      </c>
      <c r="CQO1" t="s">
        <v>2502</v>
      </c>
      <c r="CQP1" t="s">
        <v>2503</v>
      </c>
      <c r="CQQ1" t="s">
        <v>2504</v>
      </c>
      <c r="CQR1" t="s">
        <v>2505</v>
      </c>
      <c r="CQS1" t="s">
        <v>2506</v>
      </c>
      <c r="CQT1" t="s">
        <v>2507</v>
      </c>
      <c r="CQU1" t="s">
        <v>2508</v>
      </c>
      <c r="CQV1" t="s">
        <v>2509</v>
      </c>
      <c r="CQW1" t="s">
        <v>2510</v>
      </c>
      <c r="CQX1" t="s">
        <v>2511</v>
      </c>
      <c r="CQY1" t="s">
        <v>2512</v>
      </c>
      <c r="CQZ1" t="s">
        <v>2513</v>
      </c>
      <c r="CRA1" t="s">
        <v>2514</v>
      </c>
      <c r="CRB1" t="s">
        <v>2515</v>
      </c>
      <c r="CRC1" t="s">
        <v>2516</v>
      </c>
      <c r="CRD1" t="s">
        <v>2517</v>
      </c>
      <c r="CRE1" t="s">
        <v>2518</v>
      </c>
      <c r="CRF1" t="s">
        <v>2519</v>
      </c>
      <c r="CRG1" t="s">
        <v>2520</v>
      </c>
      <c r="CRH1" t="s">
        <v>2521</v>
      </c>
      <c r="CRI1" t="s">
        <v>2522</v>
      </c>
      <c r="CRJ1" t="s">
        <v>2523</v>
      </c>
      <c r="CRK1" t="s">
        <v>2524</v>
      </c>
      <c r="CRL1" t="s">
        <v>2525</v>
      </c>
      <c r="CRM1" t="s">
        <v>2526</v>
      </c>
      <c r="CRN1" t="s">
        <v>2527</v>
      </c>
      <c r="CRO1" t="s">
        <v>2528</v>
      </c>
      <c r="CRP1" t="s">
        <v>2529</v>
      </c>
      <c r="CRQ1" t="s">
        <v>2530</v>
      </c>
      <c r="CRR1" t="s">
        <v>2531</v>
      </c>
      <c r="CRS1" t="s">
        <v>2532</v>
      </c>
      <c r="CRT1" t="s">
        <v>2533</v>
      </c>
      <c r="CRU1" t="s">
        <v>2534</v>
      </c>
      <c r="CRV1" t="s">
        <v>2535</v>
      </c>
      <c r="CRW1" t="s">
        <v>2536</v>
      </c>
      <c r="CRX1" t="s">
        <v>2537</v>
      </c>
      <c r="CRY1" t="s">
        <v>2538</v>
      </c>
      <c r="CRZ1" t="s">
        <v>2539</v>
      </c>
      <c r="CSA1" t="s">
        <v>2540</v>
      </c>
      <c r="CSB1" t="s">
        <v>2541</v>
      </c>
      <c r="CSC1" t="s">
        <v>2542</v>
      </c>
      <c r="CSD1" t="s">
        <v>2543</v>
      </c>
      <c r="CSE1" t="s">
        <v>2544</v>
      </c>
      <c r="CSF1" t="s">
        <v>2545</v>
      </c>
      <c r="CSG1" t="s">
        <v>2546</v>
      </c>
      <c r="CSH1" t="s">
        <v>2547</v>
      </c>
      <c r="CSI1" t="s">
        <v>2548</v>
      </c>
      <c r="CSJ1" t="s">
        <v>2549</v>
      </c>
      <c r="CSK1" t="s">
        <v>2550</v>
      </c>
      <c r="CSL1" t="s">
        <v>2551</v>
      </c>
      <c r="CSM1" t="s">
        <v>2552</v>
      </c>
      <c r="CSN1" t="s">
        <v>2553</v>
      </c>
      <c r="CSO1" t="s">
        <v>2554</v>
      </c>
      <c r="CSP1" t="s">
        <v>2555</v>
      </c>
      <c r="CSQ1" t="s">
        <v>2556</v>
      </c>
      <c r="CSR1" t="s">
        <v>2557</v>
      </c>
      <c r="CSS1" t="s">
        <v>2558</v>
      </c>
      <c r="CST1" t="s">
        <v>2559</v>
      </c>
      <c r="CSU1" t="s">
        <v>2560</v>
      </c>
      <c r="CSV1" t="s">
        <v>2561</v>
      </c>
      <c r="CSW1" t="s">
        <v>2562</v>
      </c>
      <c r="CSX1" t="s">
        <v>2563</v>
      </c>
      <c r="CSY1" t="s">
        <v>2564</v>
      </c>
      <c r="CSZ1" t="s">
        <v>2565</v>
      </c>
      <c r="CTA1" t="s">
        <v>2566</v>
      </c>
      <c r="CTB1" t="s">
        <v>2567</v>
      </c>
      <c r="CTC1" t="s">
        <v>2568</v>
      </c>
      <c r="CTD1" t="s">
        <v>2569</v>
      </c>
      <c r="CTE1" t="s">
        <v>2570</v>
      </c>
      <c r="CTF1" t="s">
        <v>2571</v>
      </c>
      <c r="CTG1" t="s">
        <v>2572</v>
      </c>
      <c r="CTH1" t="s">
        <v>2573</v>
      </c>
      <c r="CTI1" t="s">
        <v>2574</v>
      </c>
      <c r="CTJ1" t="s">
        <v>2575</v>
      </c>
      <c r="CTK1" t="s">
        <v>2576</v>
      </c>
      <c r="CTL1" t="s">
        <v>2577</v>
      </c>
      <c r="CTM1" t="s">
        <v>2578</v>
      </c>
      <c r="CTN1" t="s">
        <v>2579</v>
      </c>
      <c r="CTO1" t="s">
        <v>2580</v>
      </c>
      <c r="CTP1" t="s">
        <v>2581</v>
      </c>
      <c r="CTQ1" t="s">
        <v>2582</v>
      </c>
      <c r="CTR1" t="s">
        <v>2583</v>
      </c>
      <c r="CTS1" t="s">
        <v>2584</v>
      </c>
      <c r="CTT1" t="s">
        <v>2585</v>
      </c>
      <c r="CTU1" t="s">
        <v>2586</v>
      </c>
      <c r="CTV1" t="s">
        <v>2587</v>
      </c>
      <c r="CTW1" t="s">
        <v>2588</v>
      </c>
      <c r="CTX1" t="s">
        <v>2589</v>
      </c>
      <c r="CTY1" t="s">
        <v>2590</v>
      </c>
      <c r="CTZ1" t="s">
        <v>2591</v>
      </c>
      <c r="CUA1" t="s">
        <v>2592</v>
      </c>
      <c r="CUB1" t="s">
        <v>2593</v>
      </c>
      <c r="CUC1" t="s">
        <v>2594</v>
      </c>
      <c r="CUD1" t="s">
        <v>2595</v>
      </c>
      <c r="CUE1" t="s">
        <v>2596</v>
      </c>
      <c r="CUF1" t="s">
        <v>2597</v>
      </c>
      <c r="CUG1" t="s">
        <v>2598</v>
      </c>
      <c r="CUH1" t="s">
        <v>2599</v>
      </c>
      <c r="CUI1" t="s">
        <v>2600</v>
      </c>
      <c r="CUJ1" t="s">
        <v>2601</v>
      </c>
      <c r="CUK1" t="s">
        <v>2602</v>
      </c>
      <c r="CUL1" t="s">
        <v>2603</v>
      </c>
      <c r="CUM1" t="s">
        <v>2604</v>
      </c>
      <c r="CUN1" t="s">
        <v>2605</v>
      </c>
      <c r="CUO1" t="s">
        <v>2606</v>
      </c>
      <c r="CUP1" t="s">
        <v>2607</v>
      </c>
      <c r="CUQ1" t="s">
        <v>2608</v>
      </c>
      <c r="CUR1" t="s">
        <v>2609</v>
      </c>
      <c r="CUS1" t="s">
        <v>2610</v>
      </c>
      <c r="CUT1" t="s">
        <v>2611</v>
      </c>
      <c r="CUU1" t="s">
        <v>2612</v>
      </c>
      <c r="CUV1" t="s">
        <v>2613</v>
      </c>
      <c r="CUW1" t="s">
        <v>2614</v>
      </c>
      <c r="CUX1" t="s">
        <v>2615</v>
      </c>
      <c r="CUY1" t="s">
        <v>2616</v>
      </c>
      <c r="CUZ1" t="s">
        <v>2617</v>
      </c>
      <c r="CVA1" t="s">
        <v>2618</v>
      </c>
      <c r="CVB1" t="s">
        <v>2619</v>
      </c>
      <c r="CVC1" t="s">
        <v>2620</v>
      </c>
      <c r="CVD1" t="s">
        <v>2621</v>
      </c>
      <c r="CVE1" t="s">
        <v>2622</v>
      </c>
      <c r="CVF1" t="s">
        <v>2623</v>
      </c>
      <c r="CVG1" t="s">
        <v>2624</v>
      </c>
      <c r="CVH1" t="s">
        <v>2625</v>
      </c>
      <c r="CVI1" t="s">
        <v>2626</v>
      </c>
      <c r="CVJ1" t="s">
        <v>2627</v>
      </c>
      <c r="CVK1" t="s">
        <v>2628</v>
      </c>
      <c r="CVL1" t="s">
        <v>2629</v>
      </c>
      <c r="CVM1" t="s">
        <v>2630</v>
      </c>
      <c r="CVN1" t="s">
        <v>2631</v>
      </c>
      <c r="CVO1" t="s">
        <v>2632</v>
      </c>
      <c r="CVP1" t="s">
        <v>2633</v>
      </c>
      <c r="CVQ1" t="s">
        <v>2634</v>
      </c>
      <c r="CVR1" t="s">
        <v>2635</v>
      </c>
      <c r="CVS1" t="s">
        <v>2636</v>
      </c>
      <c r="CVT1" t="s">
        <v>2637</v>
      </c>
      <c r="CVU1" t="s">
        <v>2638</v>
      </c>
      <c r="CVV1" t="s">
        <v>2639</v>
      </c>
      <c r="CVW1" t="s">
        <v>2640</v>
      </c>
      <c r="CVX1" t="s">
        <v>2641</v>
      </c>
      <c r="CVY1" t="s">
        <v>2642</v>
      </c>
      <c r="CVZ1" t="s">
        <v>2643</v>
      </c>
      <c r="CWA1" t="s">
        <v>2644</v>
      </c>
      <c r="CWB1" t="s">
        <v>2645</v>
      </c>
      <c r="CWC1" t="s">
        <v>2646</v>
      </c>
      <c r="CWD1" t="s">
        <v>2647</v>
      </c>
      <c r="CWE1" t="s">
        <v>2648</v>
      </c>
      <c r="CWF1" t="s">
        <v>2649</v>
      </c>
      <c r="CWG1" t="s">
        <v>2650</v>
      </c>
      <c r="CWH1" t="s">
        <v>2651</v>
      </c>
      <c r="CWI1" t="s">
        <v>2652</v>
      </c>
      <c r="CWJ1" t="s">
        <v>2653</v>
      </c>
      <c r="CWK1" t="s">
        <v>2654</v>
      </c>
      <c r="CWL1" t="s">
        <v>2655</v>
      </c>
      <c r="CWM1" t="s">
        <v>2656</v>
      </c>
      <c r="CWN1" t="s">
        <v>2657</v>
      </c>
      <c r="CWO1" t="s">
        <v>2658</v>
      </c>
      <c r="CWP1" t="s">
        <v>2659</v>
      </c>
      <c r="CWQ1" t="s">
        <v>2660</v>
      </c>
      <c r="CWR1" t="s">
        <v>2661</v>
      </c>
      <c r="CWS1" t="s">
        <v>2662</v>
      </c>
      <c r="CWT1" t="s">
        <v>2663</v>
      </c>
      <c r="CWU1" t="s">
        <v>2664</v>
      </c>
      <c r="CWV1" t="s">
        <v>2665</v>
      </c>
      <c r="CWW1" t="s">
        <v>2666</v>
      </c>
      <c r="CWX1" t="s">
        <v>2667</v>
      </c>
      <c r="CWY1" t="s">
        <v>2668</v>
      </c>
      <c r="CWZ1" t="s">
        <v>2669</v>
      </c>
      <c r="CXA1" t="s">
        <v>2670</v>
      </c>
      <c r="CXB1" t="s">
        <v>2671</v>
      </c>
      <c r="CXC1" t="s">
        <v>2672</v>
      </c>
      <c r="CXD1" t="s">
        <v>2673</v>
      </c>
      <c r="CXE1" t="s">
        <v>2674</v>
      </c>
      <c r="CXF1" t="s">
        <v>2675</v>
      </c>
      <c r="CXG1" t="s">
        <v>2676</v>
      </c>
      <c r="CXH1" t="s">
        <v>2677</v>
      </c>
      <c r="CXI1" t="s">
        <v>2678</v>
      </c>
      <c r="CXJ1" t="s">
        <v>2679</v>
      </c>
      <c r="CXK1" t="s">
        <v>2680</v>
      </c>
      <c r="CXL1" t="s">
        <v>2681</v>
      </c>
      <c r="CXM1" t="s">
        <v>2682</v>
      </c>
      <c r="CXN1" t="s">
        <v>2683</v>
      </c>
      <c r="CXO1" t="s">
        <v>2684</v>
      </c>
      <c r="CXP1" t="s">
        <v>2685</v>
      </c>
      <c r="CXQ1" t="s">
        <v>2686</v>
      </c>
      <c r="CXR1" t="s">
        <v>2687</v>
      </c>
      <c r="CXS1" t="s">
        <v>2688</v>
      </c>
      <c r="CXT1" t="s">
        <v>2689</v>
      </c>
      <c r="CXU1" t="s">
        <v>2690</v>
      </c>
      <c r="CXV1" t="s">
        <v>2691</v>
      </c>
      <c r="CXW1" t="s">
        <v>2692</v>
      </c>
      <c r="CXX1" t="s">
        <v>2693</v>
      </c>
      <c r="CXY1" t="s">
        <v>2694</v>
      </c>
      <c r="CXZ1" t="s">
        <v>2695</v>
      </c>
      <c r="CYA1" t="s">
        <v>2696</v>
      </c>
      <c r="CYB1" t="s">
        <v>2697</v>
      </c>
      <c r="CYC1" t="s">
        <v>2698</v>
      </c>
      <c r="CYD1" t="s">
        <v>2699</v>
      </c>
      <c r="CYE1" t="s">
        <v>2700</v>
      </c>
      <c r="CYF1" t="s">
        <v>2701</v>
      </c>
      <c r="CYG1" t="s">
        <v>2702</v>
      </c>
      <c r="CYH1" t="s">
        <v>2703</v>
      </c>
      <c r="CYI1" t="s">
        <v>2704</v>
      </c>
      <c r="CYJ1" t="s">
        <v>2705</v>
      </c>
      <c r="CYK1" t="s">
        <v>2706</v>
      </c>
      <c r="CYL1" t="s">
        <v>2707</v>
      </c>
      <c r="CYM1" t="s">
        <v>2708</v>
      </c>
      <c r="CYN1" t="s">
        <v>2709</v>
      </c>
      <c r="CYO1" t="s">
        <v>2710</v>
      </c>
      <c r="CYP1" t="s">
        <v>2711</v>
      </c>
      <c r="CYQ1" t="s">
        <v>2712</v>
      </c>
      <c r="CYR1" t="s">
        <v>2713</v>
      </c>
      <c r="CYS1" t="s">
        <v>2714</v>
      </c>
      <c r="CYT1" t="s">
        <v>2715</v>
      </c>
      <c r="CYU1" t="s">
        <v>2716</v>
      </c>
      <c r="CYV1" t="s">
        <v>2717</v>
      </c>
      <c r="CYW1" t="s">
        <v>2718</v>
      </c>
      <c r="CYX1" t="s">
        <v>2719</v>
      </c>
      <c r="CYY1" t="s">
        <v>2720</v>
      </c>
      <c r="CYZ1" t="s">
        <v>2721</v>
      </c>
      <c r="CZA1" t="s">
        <v>2722</v>
      </c>
      <c r="CZB1" t="s">
        <v>2723</v>
      </c>
      <c r="CZC1" t="s">
        <v>2724</v>
      </c>
      <c r="CZD1" t="s">
        <v>2725</v>
      </c>
      <c r="CZE1" t="s">
        <v>2726</v>
      </c>
      <c r="CZF1" t="s">
        <v>2727</v>
      </c>
      <c r="CZG1" t="s">
        <v>2728</v>
      </c>
      <c r="CZH1" t="s">
        <v>2729</v>
      </c>
      <c r="CZI1" t="s">
        <v>2730</v>
      </c>
      <c r="CZJ1" t="s">
        <v>2731</v>
      </c>
      <c r="CZK1" t="s">
        <v>2732</v>
      </c>
      <c r="CZL1" t="s">
        <v>2733</v>
      </c>
      <c r="CZM1" t="s">
        <v>2734</v>
      </c>
      <c r="CZN1" t="s">
        <v>2735</v>
      </c>
      <c r="CZO1" t="s">
        <v>2736</v>
      </c>
      <c r="CZP1" t="s">
        <v>2737</v>
      </c>
      <c r="CZQ1" t="s">
        <v>2738</v>
      </c>
      <c r="CZR1" t="s">
        <v>2739</v>
      </c>
      <c r="CZS1" t="s">
        <v>2740</v>
      </c>
      <c r="CZT1" t="s">
        <v>2741</v>
      </c>
      <c r="CZU1" t="s">
        <v>2742</v>
      </c>
      <c r="CZV1" t="s">
        <v>2743</v>
      </c>
      <c r="CZW1" t="s">
        <v>2744</v>
      </c>
      <c r="CZX1" t="s">
        <v>2745</v>
      </c>
      <c r="CZY1" t="s">
        <v>2746</v>
      </c>
      <c r="CZZ1" t="s">
        <v>2747</v>
      </c>
      <c r="DAA1" t="s">
        <v>2748</v>
      </c>
      <c r="DAB1" t="s">
        <v>2749</v>
      </c>
      <c r="DAC1" t="s">
        <v>2750</v>
      </c>
      <c r="DAD1" t="s">
        <v>2751</v>
      </c>
      <c r="DAE1" t="s">
        <v>2752</v>
      </c>
      <c r="DAF1" t="s">
        <v>2753</v>
      </c>
      <c r="DAG1" t="s">
        <v>2754</v>
      </c>
      <c r="DAH1" t="s">
        <v>2755</v>
      </c>
      <c r="DAI1" t="s">
        <v>2756</v>
      </c>
      <c r="DAJ1" t="s">
        <v>2757</v>
      </c>
      <c r="DAK1" t="s">
        <v>2758</v>
      </c>
      <c r="DAL1" t="s">
        <v>2759</v>
      </c>
      <c r="DAM1" t="s">
        <v>2760</v>
      </c>
      <c r="DAN1" t="s">
        <v>2761</v>
      </c>
      <c r="DAO1" t="s">
        <v>2762</v>
      </c>
      <c r="DAP1" t="s">
        <v>2763</v>
      </c>
      <c r="DAQ1" t="s">
        <v>2764</v>
      </c>
      <c r="DAR1" t="s">
        <v>2765</v>
      </c>
      <c r="DAS1" t="s">
        <v>2766</v>
      </c>
      <c r="DAT1" t="s">
        <v>2767</v>
      </c>
      <c r="DAU1" t="s">
        <v>2768</v>
      </c>
      <c r="DAV1" t="s">
        <v>2769</v>
      </c>
      <c r="DAW1" t="s">
        <v>2770</v>
      </c>
      <c r="DAX1" t="s">
        <v>2771</v>
      </c>
      <c r="DAY1" t="s">
        <v>2772</v>
      </c>
      <c r="DAZ1" t="s">
        <v>2773</v>
      </c>
      <c r="DBA1" t="s">
        <v>2774</v>
      </c>
      <c r="DBB1" t="s">
        <v>2775</v>
      </c>
      <c r="DBC1" t="s">
        <v>2776</v>
      </c>
      <c r="DBD1" t="s">
        <v>2777</v>
      </c>
      <c r="DBE1" t="s">
        <v>2778</v>
      </c>
      <c r="DBF1" t="s">
        <v>2779</v>
      </c>
      <c r="DBG1" t="s">
        <v>2780</v>
      </c>
      <c r="DBH1" t="s">
        <v>2781</v>
      </c>
      <c r="DBI1" t="s">
        <v>2782</v>
      </c>
      <c r="DBJ1" t="s">
        <v>2783</v>
      </c>
      <c r="DBK1" t="s">
        <v>2784</v>
      </c>
      <c r="DBL1" t="s">
        <v>2785</v>
      </c>
      <c r="DBM1" t="s">
        <v>2786</v>
      </c>
      <c r="DBN1" t="s">
        <v>2787</v>
      </c>
      <c r="DBO1" t="s">
        <v>2788</v>
      </c>
      <c r="DBP1" t="s">
        <v>2789</v>
      </c>
      <c r="DBQ1" t="s">
        <v>2790</v>
      </c>
      <c r="DBR1" t="s">
        <v>2791</v>
      </c>
      <c r="DBS1" t="s">
        <v>2792</v>
      </c>
      <c r="DBT1" t="s">
        <v>2793</v>
      </c>
      <c r="DBU1" t="s">
        <v>2794</v>
      </c>
      <c r="DBV1" t="s">
        <v>2795</v>
      </c>
      <c r="DBW1" t="s">
        <v>2796</v>
      </c>
      <c r="DBX1" t="s">
        <v>2797</v>
      </c>
      <c r="DBY1" t="s">
        <v>2798</v>
      </c>
      <c r="DBZ1" t="s">
        <v>2799</v>
      </c>
      <c r="DCA1" t="s">
        <v>2800</v>
      </c>
      <c r="DCB1" t="s">
        <v>2801</v>
      </c>
      <c r="DCC1" t="s">
        <v>2802</v>
      </c>
      <c r="DCD1" t="s">
        <v>2803</v>
      </c>
      <c r="DCE1" t="s">
        <v>2804</v>
      </c>
      <c r="DCF1" t="s">
        <v>2805</v>
      </c>
      <c r="DCG1" t="s">
        <v>2806</v>
      </c>
      <c r="DCH1" t="s">
        <v>2807</v>
      </c>
      <c r="DCI1" t="s">
        <v>2808</v>
      </c>
      <c r="DCJ1" t="s">
        <v>2809</v>
      </c>
      <c r="DCK1" t="s">
        <v>2810</v>
      </c>
      <c r="DCL1" t="s">
        <v>2811</v>
      </c>
      <c r="DCM1" t="s">
        <v>2812</v>
      </c>
      <c r="DCN1" t="s">
        <v>2813</v>
      </c>
      <c r="DCO1" t="s">
        <v>2814</v>
      </c>
      <c r="DCP1" t="s">
        <v>2815</v>
      </c>
      <c r="DCQ1" t="s">
        <v>2816</v>
      </c>
      <c r="DCR1" t="s">
        <v>2817</v>
      </c>
      <c r="DCS1" t="s">
        <v>2818</v>
      </c>
      <c r="DCT1" t="s">
        <v>2819</v>
      </c>
      <c r="DCU1" t="s">
        <v>2820</v>
      </c>
      <c r="DCV1" t="s">
        <v>2821</v>
      </c>
      <c r="DCW1" t="s">
        <v>2822</v>
      </c>
      <c r="DCX1" t="s">
        <v>2823</v>
      </c>
      <c r="DCY1" t="s">
        <v>2824</v>
      </c>
      <c r="DCZ1" t="s">
        <v>2825</v>
      </c>
      <c r="DDA1" t="s">
        <v>2826</v>
      </c>
      <c r="DDB1" t="s">
        <v>2827</v>
      </c>
      <c r="DDC1" t="s">
        <v>2828</v>
      </c>
      <c r="DDD1" t="s">
        <v>2829</v>
      </c>
      <c r="DDE1" t="s">
        <v>2830</v>
      </c>
      <c r="DDF1" t="s">
        <v>2831</v>
      </c>
      <c r="DDG1" t="s">
        <v>2832</v>
      </c>
      <c r="DDH1" t="s">
        <v>2833</v>
      </c>
      <c r="DDI1" t="s">
        <v>2834</v>
      </c>
      <c r="DDJ1" t="s">
        <v>2835</v>
      </c>
      <c r="DDK1" t="s">
        <v>2836</v>
      </c>
      <c r="DDL1" t="s">
        <v>2837</v>
      </c>
      <c r="DDM1" t="s">
        <v>2838</v>
      </c>
      <c r="DDN1" t="s">
        <v>2839</v>
      </c>
      <c r="DDO1" t="s">
        <v>2840</v>
      </c>
      <c r="DDP1" t="s">
        <v>2841</v>
      </c>
      <c r="DDQ1" t="s">
        <v>2842</v>
      </c>
      <c r="DDR1" t="s">
        <v>2843</v>
      </c>
      <c r="DDS1" t="s">
        <v>2844</v>
      </c>
      <c r="DDT1" t="s">
        <v>2845</v>
      </c>
      <c r="DDU1" t="s">
        <v>2846</v>
      </c>
      <c r="DDV1" t="s">
        <v>2847</v>
      </c>
      <c r="DDW1" t="s">
        <v>2848</v>
      </c>
      <c r="DDX1" t="s">
        <v>2849</v>
      </c>
      <c r="DDY1" t="s">
        <v>2850</v>
      </c>
      <c r="DDZ1" t="s">
        <v>2851</v>
      </c>
      <c r="DEA1" t="s">
        <v>2852</v>
      </c>
      <c r="DEB1" t="s">
        <v>2853</v>
      </c>
      <c r="DEC1" t="s">
        <v>2854</v>
      </c>
      <c r="DED1" t="s">
        <v>2855</v>
      </c>
      <c r="DEE1" t="s">
        <v>2856</v>
      </c>
      <c r="DEF1" t="s">
        <v>2857</v>
      </c>
      <c r="DEG1" t="s">
        <v>2858</v>
      </c>
      <c r="DEH1" t="s">
        <v>2859</v>
      </c>
      <c r="DEI1" t="s">
        <v>2860</v>
      </c>
      <c r="DEJ1" t="s">
        <v>2861</v>
      </c>
      <c r="DEK1" t="s">
        <v>2862</v>
      </c>
      <c r="DEL1" t="s">
        <v>2863</v>
      </c>
      <c r="DEM1" t="s">
        <v>2864</v>
      </c>
      <c r="DEN1" t="s">
        <v>2865</v>
      </c>
      <c r="DEO1" t="s">
        <v>2866</v>
      </c>
      <c r="DEP1" t="s">
        <v>2867</v>
      </c>
      <c r="DEQ1" t="s">
        <v>2868</v>
      </c>
      <c r="DER1" t="s">
        <v>2869</v>
      </c>
      <c r="DES1" t="s">
        <v>2870</v>
      </c>
      <c r="DET1" t="s">
        <v>2871</v>
      </c>
      <c r="DEU1" t="s">
        <v>2872</v>
      </c>
      <c r="DEV1" t="s">
        <v>2873</v>
      </c>
      <c r="DEW1" t="s">
        <v>2874</v>
      </c>
      <c r="DEX1" t="s">
        <v>2875</v>
      </c>
      <c r="DEY1" t="s">
        <v>2876</v>
      </c>
      <c r="DEZ1" t="s">
        <v>2877</v>
      </c>
      <c r="DFA1" t="s">
        <v>2878</v>
      </c>
      <c r="DFB1" t="s">
        <v>2879</v>
      </c>
      <c r="DFC1" t="s">
        <v>2880</v>
      </c>
      <c r="DFD1" t="s">
        <v>2881</v>
      </c>
      <c r="DFE1" t="s">
        <v>2882</v>
      </c>
      <c r="DFF1" t="s">
        <v>2883</v>
      </c>
      <c r="DFG1" t="s">
        <v>2884</v>
      </c>
      <c r="DFH1" t="s">
        <v>2885</v>
      </c>
      <c r="DFI1" t="s">
        <v>2886</v>
      </c>
      <c r="DFJ1" t="s">
        <v>2887</v>
      </c>
      <c r="DFK1" t="s">
        <v>2888</v>
      </c>
      <c r="DFL1" t="s">
        <v>2889</v>
      </c>
      <c r="DFM1" t="s">
        <v>2890</v>
      </c>
      <c r="DFN1" t="s">
        <v>2891</v>
      </c>
      <c r="DFO1" t="s">
        <v>2892</v>
      </c>
      <c r="DFP1" t="s">
        <v>2893</v>
      </c>
      <c r="DFQ1" t="s">
        <v>2894</v>
      </c>
      <c r="DFR1" t="s">
        <v>2895</v>
      </c>
      <c r="DFS1" t="s">
        <v>2896</v>
      </c>
      <c r="DFT1" t="s">
        <v>2897</v>
      </c>
      <c r="DFU1" t="s">
        <v>2898</v>
      </c>
      <c r="DFV1" t="s">
        <v>2899</v>
      </c>
      <c r="DFW1" t="s">
        <v>2900</v>
      </c>
      <c r="DFX1" t="s">
        <v>2901</v>
      </c>
      <c r="DFY1" t="s">
        <v>2902</v>
      </c>
      <c r="DFZ1" t="s">
        <v>2903</v>
      </c>
      <c r="DGA1" t="s">
        <v>2904</v>
      </c>
      <c r="DGB1" t="s">
        <v>2905</v>
      </c>
      <c r="DGC1" t="s">
        <v>2906</v>
      </c>
      <c r="DGD1" t="s">
        <v>2907</v>
      </c>
      <c r="DGE1" t="s">
        <v>2908</v>
      </c>
      <c r="DGF1" t="s">
        <v>2909</v>
      </c>
      <c r="DGG1" t="s">
        <v>2910</v>
      </c>
      <c r="DGH1" t="s">
        <v>2911</v>
      </c>
      <c r="DGI1" t="s">
        <v>2912</v>
      </c>
      <c r="DGJ1" t="s">
        <v>2913</v>
      </c>
      <c r="DGK1" t="s">
        <v>2914</v>
      </c>
      <c r="DGL1" t="s">
        <v>2915</v>
      </c>
      <c r="DGM1" t="s">
        <v>2916</v>
      </c>
      <c r="DGN1" t="s">
        <v>2917</v>
      </c>
      <c r="DGO1" t="s">
        <v>2918</v>
      </c>
      <c r="DGP1" t="s">
        <v>2919</v>
      </c>
      <c r="DGQ1" t="s">
        <v>2920</v>
      </c>
      <c r="DGR1" t="s">
        <v>2921</v>
      </c>
      <c r="DGS1" t="s">
        <v>2922</v>
      </c>
      <c r="DGT1" t="s">
        <v>2923</v>
      </c>
      <c r="DGU1" t="s">
        <v>2924</v>
      </c>
      <c r="DGV1" t="s">
        <v>2925</v>
      </c>
      <c r="DGW1" t="s">
        <v>2926</v>
      </c>
      <c r="DGX1" t="s">
        <v>2927</v>
      </c>
      <c r="DGY1" t="s">
        <v>2928</v>
      </c>
      <c r="DGZ1" t="s">
        <v>2929</v>
      </c>
      <c r="DHA1" t="s">
        <v>2930</v>
      </c>
      <c r="DHB1" t="s">
        <v>2931</v>
      </c>
      <c r="DHC1" t="s">
        <v>2932</v>
      </c>
      <c r="DHD1" t="s">
        <v>2933</v>
      </c>
      <c r="DHE1" t="s">
        <v>2934</v>
      </c>
      <c r="DHF1" t="s">
        <v>2935</v>
      </c>
      <c r="DHG1" t="s">
        <v>2936</v>
      </c>
      <c r="DHH1" t="s">
        <v>2937</v>
      </c>
      <c r="DHI1" t="s">
        <v>2938</v>
      </c>
      <c r="DHJ1" t="s">
        <v>2939</v>
      </c>
      <c r="DHK1" t="s">
        <v>2940</v>
      </c>
      <c r="DHL1" t="s">
        <v>2941</v>
      </c>
      <c r="DHM1" t="s">
        <v>2942</v>
      </c>
      <c r="DHN1" t="s">
        <v>2943</v>
      </c>
      <c r="DHO1" t="s">
        <v>2944</v>
      </c>
      <c r="DHP1" t="s">
        <v>2945</v>
      </c>
      <c r="DHQ1" t="s">
        <v>2946</v>
      </c>
      <c r="DHR1" t="s">
        <v>2947</v>
      </c>
      <c r="DHS1" t="s">
        <v>2948</v>
      </c>
      <c r="DHT1" t="s">
        <v>2949</v>
      </c>
      <c r="DHU1" t="s">
        <v>2950</v>
      </c>
      <c r="DHV1" t="s">
        <v>2951</v>
      </c>
      <c r="DHW1" t="s">
        <v>2952</v>
      </c>
      <c r="DHX1" t="s">
        <v>2953</v>
      </c>
      <c r="DHY1" t="s">
        <v>2954</v>
      </c>
      <c r="DHZ1" t="s">
        <v>2955</v>
      </c>
      <c r="DIA1" t="s">
        <v>2956</v>
      </c>
      <c r="DIB1" t="s">
        <v>2957</v>
      </c>
      <c r="DIC1" t="s">
        <v>2958</v>
      </c>
      <c r="DID1" t="s">
        <v>2959</v>
      </c>
      <c r="DIE1" t="s">
        <v>2960</v>
      </c>
      <c r="DIF1" t="s">
        <v>2961</v>
      </c>
      <c r="DIG1" t="s">
        <v>2962</v>
      </c>
      <c r="DIH1" t="s">
        <v>2963</v>
      </c>
      <c r="DII1" t="s">
        <v>2964</v>
      </c>
      <c r="DIJ1" t="s">
        <v>2965</v>
      </c>
      <c r="DIK1" t="s">
        <v>2966</v>
      </c>
      <c r="DIL1" t="s">
        <v>2967</v>
      </c>
      <c r="DIM1" t="s">
        <v>2968</v>
      </c>
      <c r="DIN1" t="s">
        <v>2969</v>
      </c>
      <c r="DIO1" t="s">
        <v>2970</v>
      </c>
      <c r="DIP1" t="s">
        <v>2971</v>
      </c>
      <c r="DIQ1" t="s">
        <v>2972</v>
      </c>
      <c r="DIR1" t="s">
        <v>2973</v>
      </c>
      <c r="DIS1" t="s">
        <v>2974</v>
      </c>
      <c r="DIT1" t="s">
        <v>2975</v>
      </c>
      <c r="DIU1" t="s">
        <v>2976</v>
      </c>
      <c r="DIV1" t="s">
        <v>2977</v>
      </c>
      <c r="DIW1" t="s">
        <v>2978</v>
      </c>
      <c r="DIX1" t="s">
        <v>2979</v>
      </c>
      <c r="DIY1" t="s">
        <v>2980</v>
      </c>
      <c r="DIZ1" t="s">
        <v>2981</v>
      </c>
      <c r="DJA1" t="s">
        <v>2982</v>
      </c>
      <c r="DJB1" t="s">
        <v>2983</v>
      </c>
      <c r="DJC1" t="s">
        <v>2984</v>
      </c>
      <c r="DJD1" t="s">
        <v>2985</v>
      </c>
      <c r="DJE1" t="s">
        <v>2986</v>
      </c>
      <c r="DJF1" t="s">
        <v>2987</v>
      </c>
      <c r="DJG1" t="s">
        <v>2988</v>
      </c>
      <c r="DJH1" t="s">
        <v>2989</v>
      </c>
      <c r="DJI1" t="s">
        <v>2990</v>
      </c>
      <c r="DJJ1" t="s">
        <v>2991</v>
      </c>
      <c r="DJK1" t="s">
        <v>2992</v>
      </c>
      <c r="DJL1" t="s">
        <v>2993</v>
      </c>
      <c r="DJM1" t="s">
        <v>2994</v>
      </c>
      <c r="DJN1" t="s">
        <v>2995</v>
      </c>
      <c r="DJO1" t="s">
        <v>2996</v>
      </c>
      <c r="DJP1" t="s">
        <v>2997</v>
      </c>
      <c r="DJQ1" t="s">
        <v>2998</v>
      </c>
      <c r="DJR1" t="s">
        <v>2999</v>
      </c>
      <c r="DJS1" t="s">
        <v>3000</v>
      </c>
      <c r="DJT1" t="s">
        <v>3001</v>
      </c>
      <c r="DJU1" t="s">
        <v>3002</v>
      </c>
      <c r="DJV1" t="s">
        <v>3003</v>
      </c>
      <c r="DJW1" t="s">
        <v>3004</v>
      </c>
      <c r="DJX1" t="s">
        <v>3005</v>
      </c>
      <c r="DJY1" t="s">
        <v>3006</v>
      </c>
      <c r="DJZ1" t="s">
        <v>3007</v>
      </c>
      <c r="DKA1" t="s">
        <v>3008</v>
      </c>
      <c r="DKB1" t="s">
        <v>3009</v>
      </c>
      <c r="DKC1" t="s">
        <v>3010</v>
      </c>
      <c r="DKD1" t="s">
        <v>3011</v>
      </c>
      <c r="DKE1" t="s">
        <v>3012</v>
      </c>
      <c r="DKF1" t="s">
        <v>3013</v>
      </c>
      <c r="DKG1" t="s">
        <v>3014</v>
      </c>
      <c r="DKH1" t="s">
        <v>3015</v>
      </c>
      <c r="DKI1" t="s">
        <v>3016</v>
      </c>
      <c r="DKJ1" t="s">
        <v>3017</v>
      </c>
      <c r="DKK1" t="s">
        <v>3018</v>
      </c>
      <c r="DKL1" t="s">
        <v>3019</v>
      </c>
      <c r="DKM1" t="s">
        <v>3020</v>
      </c>
      <c r="DKN1" t="s">
        <v>3021</v>
      </c>
      <c r="DKO1" t="s">
        <v>3022</v>
      </c>
      <c r="DKP1" t="s">
        <v>3023</v>
      </c>
      <c r="DKQ1" t="s">
        <v>3024</v>
      </c>
      <c r="DKR1" t="s">
        <v>3025</v>
      </c>
      <c r="DKS1" t="s">
        <v>3026</v>
      </c>
      <c r="DKT1" t="s">
        <v>3027</v>
      </c>
      <c r="DKU1" t="s">
        <v>3028</v>
      </c>
      <c r="DKV1" t="s">
        <v>3029</v>
      </c>
      <c r="DKW1" t="s">
        <v>3030</v>
      </c>
      <c r="DKX1" t="s">
        <v>3031</v>
      </c>
      <c r="DKY1" t="s">
        <v>3032</v>
      </c>
      <c r="DKZ1" t="s">
        <v>3033</v>
      </c>
      <c r="DLA1" t="s">
        <v>3034</v>
      </c>
      <c r="DLB1" t="s">
        <v>3035</v>
      </c>
      <c r="DLC1" t="s">
        <v>3036</v>
      </c>
      <c r="DLD1" t="s">
        <v>3037</v>
      </c>
      <c r="DLE1" t="s">
        <v>3038</v>
      </c>
      <c r="DLF1" t="s">
        <v>3039</v>
      </c>
      <c r="DLG1" t="s">
        <v>3040</v>
      </c>
      <c r="DLH1" t="s">
        <v>3041</v>
      </c>
      <c r="DLI1" t="s">
        <v>3042</v>
      </c>
      <c r="DLJ1" t="s">
        <v>3043</v>
      </c>
      <c r="DLK1" t="s">
        <v>3044</v>
      </c>
      <c r="DLL1" t="s">
        <v>3045</v>
      </c>
      <c r="DLM1" t="s">
        <v>3046</v>
      </c>
      <c r="DLN1" t="s">
        <v>3047</v>
      </c>
      <c r="DLO1" t="s">
        <v>3048</v>
      </c>
      <c r="DLP1" t="s">
        <v>3049</v>
      </c>
      <c r="DLQ1" t="s">
        <v>3050</v>
      </c>
      <c r="DLR1" t="s">
        <v>3051</v>
      </c>
      <c r="DLS1" t="s">
        <v>3052</v>
      </c>
      <c r="DLT1" t="s">
        <v>3053</v>
      </c>
      <c r="DLU1" t="s">
        <v>3054</v>
      </c>
      <c r="DLV1" t="s">
        <v>3055</v>
      </c>
      <c r="DLW1" t="s">
        <v>3056</v>
      </c>
      <c r="DLX1" t="s">
        <v>3057</v>
      </c>
      <c r="DLY1" t="s">
        <v>3058</v>
      </c>
      <c r="DLZ1" t="s">
        <v>3059</v>
      </c>
      <c r="DMA1" t="s">
        <v>3060</v>
      </c>
      <c r="DMB1" t="s">
        <v>3061</v>
      </c>
      <c r="DMC1" t="s">
        <v>3062</v>
      </c>
      <c r="DMD1" t="s">
        <v>3063</v>
      </c>
      <c r="DME1" t="s">
        <v>3064</v>
      </c>
      <c r="DMF1" t="s">
        <v>3065</v>
      </c>
      <c r="DMG1" t="s">
        <v>3066</v>
      </c>
      <c r="DMH1" t="s">
        <v>3067</v>
      </c>
      <c r="DMI1" t="s">
        <v>3068</v>
      </c>
      <c r="DMJ1" t="s">
        <v>3069</v>
      </c>
      <c r="DMK1" t="s">
        <v>3070</v>
      </c>
      <c r="DML1" t="s">
        <v>3071</v>
      </c>
      <c r="DMM1" t="s">
        <v>3072</v>
      </c>
      <c r="DMN1" t="s">
        <v>3073</v>
      </c>
      <c r="DMO1" t="s">
        <v>3074</v>
      </c>
      <c r="DMP1" t="s">
        <v>3075</v>
      </c>
      <c r="DMQ1" t="s">
        <v>3076</v>
      </c>
      <c r="DMR1" t="s">
        <v>3077</v>
      </c>
      <c r="DMS1" t="s">
        <v>3078</v>
      </c>
      <c r="DMT1" t="s">
        <v>3079</v>
      </c>
      <c r="DMU1" t="s">
        <v>3080</v>
      </c>
      <c r="DMV1" t="s">
        <v>3081</v>
      </c>
      <c r="DMW1" t="s">
        <v>3082</v>
      </c>
      <c r="DMX1" t="s">
        <v>3083</v>
      </c>
      <c r="DMY1" t="s">
        <v>3084</v>
      </c>
      <c r="DMZ1" t="s">
        <v>3085</v>
      </c>
      <c r="DNA1" t="s">
        <v>3086</v>
      </c>
      <c r="DNB1" t="s">
        <v>3087</v>
      </c>
      <c r="DNC1" t="s">
        <v>3088</v>
      </c>
      <c r="DND1" t="s">
        <v>3089</v>
      </c>
      <c r="DNE1" t="s">
        <v>3090</v>
      </c>
      <c r="DNF1" t="s">
        <v>3091</v>
      </c>
      <c r="DNG1" t="s">
        <v>3092</v>
      </c>
      <c r="DNH1" t="s">
        <v>3093</v>
      </c>
      <c r="DNI1" t="s">
        <v>3094</v>
      </c>
      <c r="DNJ1" t="s">
        <v>3095</v>
      </c>
      <c r="DNK1" t="s">
        <v>3096</v>
      </c>
      <c r="DNL1" t="s">
        <v>3097</v>
      </c>
      <c r="DNM1" t="s">
        <v>3098</v>
      </c>
      <c r="DNN1" t="s">
        <v>3099</v>
      </c>
      <c r="DNO1" t="s">
        <v>3100</v>
      </c>
      <c r="DNP1" t="s">
        <v>3101</v>
      </c>
      <c r="DNQ1" t="s">
        <v>3102</v>
      </c>
      <c r="DNR1" t="s">
        <v>3103</v>
      </c>
      <c r="DNS1" t="s">
        <v>3104</v>
      </c>
      <c r="DNT1" t="s">
        <v>3105</v>
      </c>
      <c r="DNU1" t="s">
        <v>3106</v>
      </c>
      <c r="DNV1" t="s">
        <v>3107</v>
      </c>
      <c r="DNW1" t="s">
        <v>3108</v>
      </c>
      <c r="DNX1" t="s">
        <v>3109</v>
      </c>
      <c r="DNY1" t="s">
        <v>3110</v>
      </c>
      <c r="DNZ1" t="s">
        <v>3111</v>
      </c>
      <c r="DOA1" t="s">
        <v>3112</v>
      </c>
      <c r="DOB1" t="s">
        <v>3113</v>
      </c>
      <c r="DOC1" t="s">
        <v>3114</v>
      </c>
      <c r="DOD1" t="s">
        <v>3115</v>
      </c>
      <c r="DOE1" t="s">
        <v>3116</v>
      </c>
      <c r="DOF1" t="s">
        <v>3117</v>
      </c>
      <c r="DOG1" t="s">
        <v>3118</v>
      </c>
      <c r="DOH1" t="s">
        <v>3119</v>
      </c>
      <c r="DOI1" t="s">
        <v>3120</v>
      </c>
      <c r="DOJ1" t="s">
        <v>3121</v>
      </c>
      <c r="DOK1" t="s">
        <v>3122</v>
      </c>
      <c r="DOL1" t="s">
        <v>3123</v>
      </c>
      <c r="DOM1" t="s">
        <v>3124</v>
      </c>
      <c r="DON1" t="s">
        <v>3125</v>
      </c>
      <c r="DOO1" t="s">
        <v>3126</v>
      </c>
      <c r="DOP1" t="s">
        <v>3127</v>
      </c>
      <c r="DOQ1" t="s">
        <v>3128</v>
      </c>
      <c r="DOR1" t="s">
        <v>3129</v>
      </c>
      <c r="DOS1" t="s">
        <v>3130</v>
      </c>
      <c r="DOT1" t="s">
        <v>3131</v>
      </c>
      <c r="DOU1" t="s">
        <v>3132</v>
      </c>
      <c r="DOV1" t="s">
        <v>3133</v>
      </c>
      <c r="DOW1" t="s">
        <v>3134</v>
      </c>
      <c r="DOX1" t="s">
        <v>3135</v>
      </c>
      <c r="DOY1" t="s">
        <v>3136</v>
      </c>
      <c r="DOZ1" t="s">
        <v>3137</v>
      </c>
      <c r="DPA1" t="s">
        <v>3138</v>
      </c>
      <c r="DPB1" t="s">
        <v>3139</v>
      </c>
      <c r="DPC1" t="s">
        <v>3140</v>
      </c>
      <c r="DPD1" t="s">
        <v>3141</v>
      </c>
      <c r="DPE1" t="s">
        <v>3142</v>
      </c>
      <c r="DPF1" t="s">
        <v>3143</v>
      </c>
      <c r="DPG1" t="s">
        <v>3144</v>
      </c>
      <c r="DPH1" t="s">
        <v>3145</v>
      </c>
      <c r="DPI1" t="s">
        <v>3146</v>
      </c>
      <c r="DPJ1" t="s">
        <v>3147</v>
      </c>
      <c r="DPK1" t="s">
        <v>3148</v>
      </c>
      <c r="DPL1" t="s">
        <v>3149</v>
      </c>
      <c r="DPM1" t="s">
        <v>3150</v>
      </c>
      <c r="DPN1" t="s">
        <v>3151</v>
      </c>
      <c r="DPO1" t="s">
        <v>3152</v>
      </c>
      <c r="DPP1" t="s">
        <v>3153</v>
      </c>
      <c r="DPQ1" t="s">
        <v>3154</v>
      </c>
      <c r="DPR1" t="s">
        <v>3155</v>
      </c>
      <c r="DPS1" t="s">
        <v>3156</v>
      </c>
      <c r="DPT1" t="s">
        <v>3157</v>
      </c>
      <c r="DPU1" t="s">
        <v>3158</v>
      </c>
      <c r="DPV1" t="s">
        <v>3159</v>
      </c>
      <c r="DPW1" t="s">
        <v>3160</v>
      </c>
      <c r="DPX1" t="s">
        <v>3161</v>
      </c>
      <c r="DPY1" t="s">
        <v>3162</v>
      </c>
      <c r="DPZ1" t="s">
        <v>3163</v>
      </c>
      <c r="DQA1" t="s">
        <v>3164</v>
      </c>
      <c r="DQB1" t="s">
        <v>3165</v>
      </c>
      <c r="DQC1" t="s">
        <v>3166</v>
      </c>
      <c r="DQD1" t="s">
        <v>3167</v>
      </c>
      <c r="DQE1" t="s">
        <v>3168</v>
      </c>
      <c r="DQF1" t="s">
        <v>3169</v>
      </c>
      <c r="DQG1" t="s">
        <v>3170</v>
      </c>
      <c r="DQH1" t="s">
        <v>3171</v>
      </c>
      <c r="DQI1" t="s">
        <v>3172</v>
      </c>
      <c r="DQJ1" t="s">
        <v>3173</v>
      </c>
      <c r="DQK1" t="s">
        <v>3174</v>
      </c>
      <c r="DQL1" t="s">
        <v>3175</v>
      </c>
      <c r="DQM1" t="s">
        <v>3176</v>
      </c>
      <c r="DQN1" t="s">
        <v>3177</v>
      </c>
      <c r="DQO1" t="s">
        <v>3178</v>
      </c>
      <c r="DQP1" t="s">
        <v>3179</v>
      </c>
      <c r="DQQ1" t="s">
        <v>3180</v>
      </c>
      <c r="DQR1" t="s">
        <v>3181</v>
      </c>
      <c r="DQS1" t="s">
        <v>3182</v>
      </c>
      <c r="DQT1" t="s">
        <v>3183</v>
      </c>
      <c r="DQU1" t="s">
        <v>3184</v>
      </c>
      <c r="DQV1" t="s">
        <v>3185</v>
      </c>
      <c r="DQW1" t="s">
        <v>3186</v>
      </c>
      <c r="DQX1" t="s">
        <v>3187</v>
      </c>
      <c r="DQY1" t="s">
        <v>3188</v>
      </c>
      <c r="DQZ1" t="s">
        <v>3189</v>
      </c>
      <c r="DRA1" t="s">
        <v>3190</v>
      </c>
      <c r="DRB1" t="s">
        <v>3191</v>
      </c>
      <c r="DRC1" t="s">
        <v>3192</v>
      </c>
      <c r="DRD1" t="s">
        <v>3193</v>
      </c>
      <c r="DRE1" t="s">
        <v>3194</v>
      </c>
      <c r="DRF1" t="s">
        <v>3195</v>
      </c>
      <c r="DRG1" t="s">
        <v>3196</v>
      </c>
      <c r="DRH1" t="s">
        <v>3197</v>
      </c>
      <c r="DRI1" t="s">
        <v>3198</v>
      </c>
      <c r="DRJ1" t="s">
        <v>3199</v>
      </c>
      <c r="DRK1" t="s">
        <v>3200</v>
      </c>
      <c r="DRL1" t="s">
        <v>3201</v>
      </c>
      <c r="DRM1" t="s">
        <v>3202</v>
      </c>
      <c r="DRN1" t="s">
        <v>3203</v>
      </c>
      <c r="DRO1" t="s">
        <v>3204</v>
      </c>
      <c r="DRP1" t="s">
        <v>3205</v>
      </c>
      <c r="DRQ1" t="s">
        <v>3206</v>
      </c>
      <c r="DRR1" t="s">
        <v>3207</v>
      </c>
      <c r="DRS1" t="s">
        <v>3208</v>
      </c>
      <c r="DRT1" t="s">
        <v>3209</v>
      </c>
      <c r="DRU1" t="s">
        <v>3210</v>
      </c>
      <c r="DRV1" t="s">
        <v>3211</v>
      </c>
      <c r="DRW1" t="s">
        <v>3212</v>
      </c>
      <c r="DRX1" t="s">
        <v>3213</v>
      </c>
      <c r="DRY1" t="s">
        <v>3214</v>
      </c>
      <c r="DRZ1" t="s">
        <v>3215</v>
      </c>
      <c r="DSA1" t="s">
        <v>3216</v>
      </c>
      <c r="DSB1" t="s">
        <v>3217</v>
      </c>
      <c r="DSC1" t="s">
        <v>3218</v>
      </c>
      <c r="DSD1" t="s">
        <v>3219</v>
      </c>
      <c r="DSE1" t="s">
        <v>3220</v>
      </c>
      <c r="DSF1" t="s">
        <v>3221</v>
      </c>
      <c r="DSG1" t="s">
        <v>3222</v>
      </c>
      <c r="DSH1" t="s">
        <v>3223</v>
      </c>
      <c r="DSI1" t="s">
        <v>3224</v>
      </c>
      <c r="DSJ1" t="s">
        <v>3225</v>
      </c>
      <c r="DSK1" t="s">
        <v>3226</v>
      </c>
      <c r="DSL1" t="s">
        <v>3227</v>
      </c>
      <c r="DSM1" t="s">
        <v>3228</v>
      </c>
      <c r="DSN1" t="s">
        <v>3229</v>
      </c>
      <c r="DSO1" t="s">
        <v>3230</v>
      </c>
      <c r="DSP1" t="s">
        <v>3231</v>
      </c>
      <c r="DSQ1" t="s">
        <v>3232</v>
      </c>
      <c r="DSR1" t="s">
        <v>3233</v>
      </c>
      <c r="DSS1" t="s">
        <v>3234</v>
      </c>
      <c r="DST1" t="s">
        <v>3235</v>
      </c>
      <c r="DSU1" t="s">
        <v>3236</v>
      </c>
      <c r="DSV1" t="s">
        <v>3237</v>
      </c>
      <c r="DSW1" t="s">
        <v>3238</v>
      </c>
      <c r="DSX1" t="s">
        <v>3239</v>
      </c>
      <c r="DSY1" t="s">
        <v>3240</v>
      </c>
      <c r="DSZ1" t="s">
        <v>3241</v>
      </c>
      <c r="DTA1" t="s">
        <v>3242</v>
      </c>
      <c r="DTB1" t="s">
        <v>3243</v>
      </c>
      <c r="DTC1" t="s">
        <v>3244</v>
      </c>
      <c r="DTD1" t="s">
        <v>3245</v>
      </c>
      <c r="DTE1" t="s">
        <v>3246</v>
      </c>
      <c r="DTF1" t="s">
        <v>3247</v>
      </c>
      <c r="DTG1" t="s">
        <v>3248</v>
      </c>
      <c r="DTH1" t="s">
        <v>3249</v>
      </c>
      <c r="DTI1" t="s">
        <v>3250</v>
      </c>
      <c r="DTJ1" t="s">
        <v>3251</v>
      </c>
      <c r="DTK1" t="s">
        <v>3252</v>
      </c>
      <c r="DTL1" t="s">
        <v>3253</v>
      </c>
      <c r="DTM1" t="s">
        <v>3254</v>
      </c>
      <c r="DTN1" t="s">
        <v>3255</v>
      </c>
      <c r="DTO1" t="s">
        <v>3256</v>
      </c>
      <c r="DTP1" t="s">
        <v>3257</v>
      </c>
      <c r="DTQ1" t="s">
        <v>3258</v>
      </c>
      <c r="DTR1" t="s">
        <v>3259</v>
      </c>
      <c r="DTS1" t="s">
        <v>3260</v>
      </c>
      <c r="DTT1" t="s">
        <v>3261</v>
      </c>
      <c r="DTU1" t="s">
        <v>3262</v>
      </c>
      <c r="DTV1" t="s">
        <v>3263</v>
      </c>
      <c r="DTW1" t="s">
        <v>3264</v>
      </c>
      <c r="DTX1" t="s">
        <v>3265</v>
      </c>
      <c r="DTY1" t="s">
        <v>3266</v>
      </c>
      <c r="DTZ1" t="s">
        <v>3267</v>
      </c>
      <c r="DUA1" t="s">
        <v>3268</v>
      </c>
      <c r="DUB1" t="s">
        <v>3269</v>
      </c>
      <c r="DUC1" t="s">
        <v>3270</v>
      </c>
      <c r="DUD1" t="s">
        <v>3271</v>
      </c>
      <c r="DUE1" t="s">
        <v>3272</v>
      </c>
      <c r="DUF1" t="s">
        <v>3273</v>
      </c>
      <c r="DUG1" t="s">
        <v>3274</v>
      </c>
      <c r="DUH1" t="s">
        <v>3275</v>
      </c>
      <c r="DUI1" t="s">
        <v>3276</v>
      </c>
      <c r="DUJ1" t="s">
        <v>3277</v>
      </c>
      <c r="DUK1" t="s">
        <v>3278</v>
      </c>
      <c r="DUL1" t="s">
        <v>3279</v>
      </c>
      <c r="DUM1" t="s">
        <v>3280</v>
      </c>
      <c r="DUN1" t="s">
        <v>3281</v>
      </c>
      <c r="DUO1" t="s">
        <v>3282</v>
      </c>
      <c r="DUP1" t="s">
        <v>3283</v>
      </c>
      <c r="DUQ1" t="s">
        <v>3284</v>
      </c>
      <c r="DUR1" t="s">
        <v>3285</v>
      </c>
      <c r="DUS1" t="s">
        <v>3286</v>
      </c>
      <c r="DUT1" t="s">
        <v>3287</v>
      </c>
      <c r="DUU1" t="s">
        <v>3288</v>
      </c>
      <c r="DUV1" t="s">
        <v>3289</v>
      </c>
      <c r="DUW1" t="s">
        <v>3290</v>
      </c>
      <c r="DUX1" t="s">
        <v>3291</v>
      </c>
      <c r="DUY1" t="s">
        <v>3292</v>
      </c>
      <c r="DUZ1" t="s">
        <v>3293</v>
      </c>
      <c r="DVA1" t="s">
        <v>3294</v>
      </c>
      <c r="DVB1" t="s">
        <v>3295</v>
      </c>
      <c r="DVC1" t="s">
        <v>3296</v>
      </c>
      <c r="DVD1" t="s">
        <v>3297</v>
      </c>
      <c r="DVE1" t="s">
        <v>3298</v>
      </c>
      <c r="DVF1" t="s">
        <v>3299</v>
      </c>
      <c r="DVG1" t="s">
        <v>3300</v>
      </c>
      <c r="DVH1" t="s">
        <v>3301</v>
      </c>
      <c r="DVI1" t="s">
        <v>3302</v>
      </c>
      <c r="DVJ1" t="s">
        <v>3303</v>
      </c>
      <c r="DVK1" t="s">
        <v>3304</v>
      </c>
      <c r="DVL1" t="s">
        <v>3305</v>
      </c>
      <c r="DVM1" t="s">
        <v>3306</v>
      </c>
      <c r="DVN1" t="s">
        <v>3307</v>
      </c>
      <c r="DVO1" t="s">
        <v>3308</v>
      </c>
      <c r="DVP1" t="s">
        <v>3309</v>
      </c>
      <c r="DVQ1" t="s">
        <v>3310</v>
      </c>
      <c r="DVR1" t="s">
        <v>3311</v>
      </c>
      <c r="DVS1" t="s">
        <v>3312</v>
      </c>
      <c r="DVT1" t="s">
        <v>3313</v>
      </c>
      <c r="DVU1" t="s">
        <v>3314</v>
      </c>
      <c r="DVV1" t="s">
        <v>3315</v>
      </c>
      <c r="DVW1" t="s">
        <v>3316</v>
      </c>
      <c r="DVX1" t="s">
        <v>3317</v>
      </c>
      <c r="DVY1" t="s">
        <v>3318</v>
      </c>
      <c r="DVZ1" t="s">
        <v>3319</v>
      </c>
      <c r="DWA1" t="s">
        <v>3320</v>
      </c>
      <c r="DWB1" t="s">
        <v>3321</v>
      </c>
      <c r="DWC1" t="s">
        <v>3322</v>
      </c>
      <c r="DWD1" t="s">
        <v>3323</v>
      </c>
      <c r="DWE1" t="s">
        <v>3324</v>
      </c>
      <c r="DWF1" t="s">
        <v>3325</v>
      </c>
      <c r="DWG1" t="s">
        <v>3326</v>
      </c>
      <c r="DWH1" t="s">
        <v>3327</v>
      </c>
      <c r="DWI1" t="s">
        <v>3328</v>
      </c>
      <c r="DWJ1" t="s">
        <v>3329</v>
      </c>
      <c r="DWK1" t="s">
        <v>3330</v>
      </c>
      <c r="DWL1" t="s">
        <v>3331</v>
      </c>
      <c r="DWM1" t="s">
        <v>3332</v>
      </c>
      <c r="DWN1" t="s">
        <v>3333</v>
      </c>
      <c r="DWO1" t="s">
        <v>3334</v>
      </c>
      <c r="DWP1" t="s">
        <v>3335</v>
      </c>
      <c r="DWQ1" t="s">
        <v>3336</v>
      </c>
      <c r="DWR1" t="s">
        <v>3337</v>
      </c>
      <c r="DWS1" t="s">
        <v>3338</v>
      </c>
      <c r="DWT1" t="s">
        <v>3339</v>
      </c>
      <c r="DWU1" t="s">
        <v>3340</v>
      </c>
      <c r="DWV1" t="s">
        <v>3341</v>
      </c>
      <c r="DWW1" t="s">
        <v>3342</v>
      </c>
      <c r="DWX1" t="s">
        <v>3343</v>
      </c>
      <c r="DWY1" t="s">
        <v>3344</v>
      </c>
      <c r="DWZ1" t="s">
        <v>3345</v>
      </c>
      <c r="DXA1" t="s">
        <v>3346</v>
      </c>
      <c r="DXB1" t="s">
        <v>3347</v>
      </c>
      <c r="DXC1" t="s">
        <v>3348</v>
      </c>
      <c r="DXD1" t="s">
        <v>3349</v>
      </c>
      <c r="DXE1" t="s">
        <v>3350</v>
      </c>
      <c r="DXF1" t="s">
        <v>3351</v>
      </c>
      <c r="DXG1" t="s">
        <v>3352</v>
      </c>
      <c r="DXH1" t="s">
        <v>3353</v>
      </c>
      <c r="DXI1" t="s">
        <v>3354</v>
      </c>
      <c r="DXJ1" t="s">
        <v>3355</v>
      </c>
      <c r="DXK1" t="s">
        <v>3356</v>
      </c>
      <c r="DXL1" t="s">
        <v>3357</v>
      </c>
      <c r="DXM1" t="s">
        <v>3358</v>
      </c>
      <c r="DXN1" t="s">
        <v>3359</v>
      </c>
      <c r="DXO1" t="s">
        <v>3360</v>
      </c>
      <c r="DXP1" t="s">
        <v>3361</v>
      </c>
      <c r="DXQ1" t="s">
        <v>3362</v>
      </c>
      <c r="DXR1" t="s">
        <v>3363</v>
      </c>
      <c r="DXS1" t="s">
        <v>3364</v>
      </c>
      <c r="DXT1" t="s">
        <v>3365</v>
      </c>
      <c r="DXU1" t="s">
        <v>3366</v>
      </c>
      <c r="DXV1" t="s">
        <v>3367</v>
      </c>
      <c r="DXW1" t="s">
        <v>3368</v>
      </c>
      <c r="DXX1" t="s">
        <v>3369</v>
      </c>
      <c r="DXY1" t="s">
        <v>3370</v>
      </c>
      <c r="DXZ1" t="s">
        <v>3371</v>
      </c>
      <c r="DYA1" t="s">
        <v>3372</v>
      </c>
      <c r="DYB1" t="s">
        <v>3373</v>
      </c>
      <c r="DYC1" t="s">
        <v>3374</v>
      </c>
      <c r="DYD1" t="s">
        <v>3375</v>
      </c>
      <c r="DYE1" t="s">
        <v>3376</v>
      </c>
      <c r="DYF1" t="s">
        <v>3377</v>
      </c>
      <c r="DYG1" t="s">
        <v>3378</v>
      </c>
      <c r="DYH1" t="s">
        <v>3379</v>
      </c>
      <c r="DYI1" t="s">
        <v>3380</v>
      </c>
      <c r="DYJ1" t="s">
        <v>3381</v>
      </c>
      <c r="DYK1" t="s">
        <v>3382</v>
      </c>
      <c r="DYL1" t="s">
        <v>3383</v>
      </c>
      <c r="DYM1" t="s">
        <v>3384</v>
      </c>
      <c r="DYN1" t="s">
        <v>3385</v>
      </c>
      <c r="DYO1" t="s">
        <v>3386</v>
      </c>
      <c r="DYP1" t="s">
        <v>3387</v>
      </c>
      <c r="DYQ1" t="s">
        <v>3388</v>
      </c>
      <c r="DYR1" t="s">
        <v>3389</v>
      </c>
      <c r="DYS1" t="s">
        <v>3390</v>
      </c>
      <c r="DYT1" t="s">
        <v>3391</v>
      </c>
      <c r="DYU1" t="s">
        <v>3392</v>
      </c>
      <c r="DYV1" t="s">
        <v>3393</v>
      </c>
      <c r="DYW1" t="s">
        <v>3394</v>
      </c>
      <c r="DYX1" t="s">
        <v>3395</v>
      </c>
      <c r="DYY1" t="s">
        <v>3396</v>
      </c>
      <c r="DYZ1" t="s">
        <v>3397</v>
      </c>
      <c r="DZA1" t="s">
        <v>3398</v>
      </c>
      <c r="DZB1" t="s">
        <v>3399</v>
      </c>
      <c r="DZC1" t="s">
        <v>3400</v>
      </c>
      <c r="DZD1" t="s">
        <v>3401</v>
      </c>
      <c r="DZE1" t="s">
        <v>3402</v>
      </c>
      <c r="DZF1" t="s">
        <v>3403</v>
      </c>
      <c r="DZG1" t="s">
        <v>3404</v>
      </c>
      <c r="DZH1" t="s">
        <v>3405</v>
      </c>
      <c r="DZI1" t="s">
        <v>3406</v>
      </c>
      <c r="DZJ1" t="s">
        <v>3407</v>
      </c>
      <c r="DZK1" t="s">
        <v>3408</v>
      </c>
      <c r="DZL1" t="s">
        <v>3409</v>
      </c>
      <c r="DZM1" t="s">
        <v>3410</v>
      </c>
      <c r="DZN1" t="s">
        <v>3411</v>
      </c>
      <c r="DZO1" t="s">
        <v>3412</v>
      </c>
      <c r="DZP1" t="s">
        <v>3413</v>
      </c>
      <c r="DZQ1" t="s">
        <v>3414</v>
      </c>
      <c r="DZR1" t="s">
        <v>3415</v>
      </c>
      <c r="DZS1" t="s">
        <v>3416</v>
      </c>
      <c r="DZT1" t="s">
        <v>3417</v>
      </c>
      <c r="DZU1" t="s">
        <v>3418</v>
      </c>
      <c r="DZV1" t="s">
        <v>3419</v>
      </c>
      <c r="DZW1" t="s">
        <v>3420</v>
      </c>
      <c r="DZX1" t="s">
        <v>3421</v>
      </c>
      <c r="DZY1" t="s">
        <v>3422</v>
      </c>
      <c r="DZZ1" t="s">
        <v>3423</v>
      </c>
      <c r="EAA1" t="s">
        <v>3424</v>
      </c>
      <c r="EAB1" t="s">
        <v>3425</v>
      </c>
      <c r="EAC1" t="s">
        <v>3426</v>
      </c>
      <c r="EAD1" t="s">
        <v>3427</v>
      </c>
      <c r="EAE1" t="s">
        <v>3428</v>
      </c>
      <c r="EAF1" t="s">
        <v>3429</v>
      </c>
      <c r="EAG1" t="s">
        <v>3430</v>
      </c>
      <c r="EAH1" t="s">
        <v>3431</v>
      </c>
      <c r="EAI1" t="s">
        <v>3432</v>
      </c>
      <c r="EAJ1" t="s">
        <v>3433</v>
      </c>
      <c r="EAK1" t="s">
        <v>3434</v>
      </c>
      <c r="EAL1" t="s">
        <v>3435</v>
      </c>
      <c r="EAM1" t="s">
        <v>3436</v>
      </c>
      <c r="EAN1" t="s">
        <v>3437</v>
      </c>
      <c r="EAO1" t="s">
        <v>3438</v>
      </c>
      <c r="EAP1" t="s">
        <v>3439</v>
      </c>
      <c r="EAQ1" t="s">
        <v>3440</v>
      </c>
      <c r="EAR1" t="s">
        <v>3441</v>
      </c>
      <c r="EAS1" t="s">
        <v>3442</v>
      </c>
      <c r="EAT1" t="s">
        <v>3443</v>
      </c>
      <c r="EAU1" t="s">
        <v>3444</v>
      </c>
      <c r="EAV1" t="s">
        <v>3445</v>
      </c>
      <c r="EAW1" t="s">
        <v>3446</v>
      </c>
      <c r="EAX1" t="s">
        <v>3447</v>
      </c>
      <c r="EAY1" t="s">
        <v>3448</v>
      </c>
      <c r="EAZ1" t="s">
        <v>3449</v>
      </c>
      <c r="EBA1" t="s">
        <v>3450</v>
      </c>
      <c r="EBB1" t="s">
        <v>3451</v>
      </c>
      <c r="EBC1" t="s">
        <v>3452</v>
      </c>
      <c r="EBD1" t="s">
        <v>3453</v>
      </c>
      <c r="EBE1" t="s">
        <v>3454</v>
      </c>
      <c r="EBF1" t="s">
        <v>3455</v>
      </c>
      <c r="EBG1" t="s">
        <v>3456</v>
      </c>
      <c r="EBH1" t="s">
        <v>3457</v>
      </c>
      <c r="EBI1" t="s">
        <v>3458</v>
      </c>
      <c r="EBJ1" t="s">
        <v>3459</v>
      </c>
      <c r="EBK1" t="s">
        <v>3460</v>
      </c>
      <c r="EBL1" t="s">
        <v>3461</v>
      </c>
      <c r="EBM1" t="s">
        <v>3462</v>
      </c>
      <c r="EBN1" t="s">
        <v>3463</v>
      </c>
      <c r="EBO1" t="s">
        <v>3464</v>
      </c>
      <c r="EBP1" t="s">
        <v>3465</v>
      </c>
      <c r="EBQ1" t="s">
        <v>3466</v>
      </c>
      <c r="EBR1" t="s">
        <v>3467</v>
      </c>
      <c r="EBS1" t="s">
        <v>3468</v>
      </c>
      <c r="EBT1" t="s">
        <v>3469</v>
      </c>
      <c r="EBU1" t="s">
        <v>3470</v>
      </c>
      <c r="EBV1" t="s">
        <v>3471</v>
      </c>
      <c r="EBW1" t="s">
        <v>3472</v>
      </c>
      <c r="EBX1" t="s">
        <v>3473</v>
      </c>
      <c r="EBY1" t="s">
        <v>3474</v>
      </c>
      <c r="EBZ1" t="s">
        <v>3475</v>
      </c>
      <c r="ECA1" t="s">
        <v>3476</v>
      </c>
      <c r="ECB1" t="s">
        <v>3477</v>
      </c>
      <c r="ECC1" t="s">
        <v>3478</v>
      </c>
      <c r="ECD1" t="s">
        <v>3479</v>
      </c>
      <c r="ECE1" t="s">
        <v>3480</v>
      </c>
      <c r="ECF1" t="s">
        <v>3481</v>
      </c>
      <c r="ECG1" t="s">
        <v>3482</v>
      </c>
      <c r="ECH1" t="s">
        <v>3483</v>
      </c>
      <c r="ECI1" t="s">
        <v>3484</v>
      </c>
      <c r="ECJ1" t="s">
        <v>3485</v>
      </c>
      <c r="ECK1" t="s">
        <v>3486</v>
      </c>
      <c r="ECL1" t="s">
        <v>3487</v>
      </c>
      <c r="ECM1" t="s">
        <v>3488</v>
      </c>
      <c r="ECN1" t="s">
        <v>3489</v>
      </c>
      <c r="ECO1" t="s">
        <v>3490</v>
      </c>
      <c r="ECP1" t="s">
        <v>3491</v>
      </c>
      <c r="ECQ1" t="s">
        <v>3492</v>
      </c>
      <c r="ECR1" t="s">
        <v>3493</v>
      </c>
      <c r="ECS1" t="s">
        <v>3494</v>
      </c>
      <c r="ECT1" t="s">
        <v>3495</v>
      </c>
      <c r="ECU1" t="s">
        <v>3496</v>
      </c>
      <c r="ECV1" t="s">
        <v>3497</v>
      </c>
      <c r="ECW1" t="s">
        <v>3498</v>
      </c>
      <c r="ECX1" t="s">
        <v>3499</v>
      </c>
      <c r="ECY1" t="s">
        <v>3500</v>
      </c>
      <c r="ECZ1" t="s">
        <v>3501</v>
      </c>
      <c r="EDA1" t="s">
        <v>3502</v>
      </c>
      <c r="EDB1" t="s">
        <v>3503</v>
      </c>
      <c r="EDC1" t="s">
        <v>3504</v>
      </c>
      <c r="EDD1" t="s">
        <v>3505</v>
      </c>
      <c r="EDE1" t="s">
        <v>3506</v>
      </c>
      <c r="EDF1" t="s">
        <v>3507</v>
      </c>
      <c r="EDG1" t="s">
        <v>3508</v>
      </c>
      <c r="EDH1" t="s">
        <v>3509</v>
      </c>
      <c r="EDI1" t="s">
        <v>3510</v>
      </c>
      <c r="EDJ1" t="s">
        <v>3511</v>
      </c>
      <c r="EDK1" t="s">
        <v>3512</v>
      </c>
      <c r="EDL1" t="s">
        <v>3513</v>
      </c>
      <c r="EDM1" t="s">
        <v>3514</v>
      </c>
      <c r="EDN1" t="s">
        <v>3515</v>
      </c>
      <c r="EDO1" t="s">
        <v>3516</v>
      </c>
      <c r="EDP1" t="s">
        <v>3517</v>
      </c>
      <c r="EDQ1" t="s">
        <v>3518</v>
      </c>
      <c r="EDR1" t="s">
        <v>3519</v>
      </c>
      <c r="EDS1" t="s">
        <v>3520</v>
      </c>
      <c r="EDT1" t="s">
        <v>3521</v>
      </c>
      <c r="EDU1" t="s">
        <v>3522</v>
      </c>
      <c r="EDV1" t="s">
        <v>3523</v>
      </c>
      <c r="EDW1" t="s">
        <v>3524</v>
      </c>
      <c r="EDX1" t="s">
        <v>3525</v>
      </c>
      <c r="EDY1" t="s">
        <v>3526</v>
      </c>
      <c r="EDZ1" t="s">
        <v>3527</v>
      </c>
      <c r="EEA1" t="s">
        <v>3528</v>
      </c>
      <c r="EEB1" t="s">
        <v>3529</v>
      </c>
      <c r="EEC1" t="s">
        <v>3530</v>
      </c>
      <c r="EED1" t="s">
        <v>3531</v>
      </c>
      <c r="EEE1" t="s">
        <v>3532</v>
      </c>
      <c r="EEF1" t="s">
        <v>3533</v>
      </c>
      <c r="EEG1" t="s">
        <v>3534</v>
      </c>
      <c r="EEH1" t="s">
        <v>3535</v>
      </c>
      <c r="EEI1" t="s">
        <v>3536</v>
      </c>
      <c r="EEJ1" t="s">
        <v>3537</v>
      </c>
      <c r="EEK1" t="s">
        <v>3538</v>
      </c>
      <c r="EEL1" t="s">
        <v>3539</v>
      </c>
      <c r="EEM1" t="s">
        <v>3540</v>
      </c>
      <c r="EEN1" t="s">
        <v>3541</v>
      </c>
      <c r="EEO1" t="s">
        <v>3542</v>
      </c>
      <c r="EEP1" t="s">
        <v>3543</v>
      </c>
      <c r="EEQ1" t="s">
        <v>3544</v>
      </c>
      <c r="EER1" t="s">
        <v>3545</v>
      </c>
      <c r="EES1" t="s">
        <v>3546</v>
      </c>
      <c r="EET1" t="s">
        <v>3547</v>
      </c>
      <c r="EEU1" t="s">
        <v>3548</v>
      </c>
      <c r="EEV1" t="s">
        <v>3549</v>
      </c>
      <c r="EEW1" t="s">
        <v>3550</v>
      </c>
      <c r="EEX1" t="s">
        <v>3551</v>
      </c>
      <c r="EEY1" t="s">
        <v>3552</v>
      </c>
      <c r="EEZ1" t="s">
        <v>3553</v>
      </c>
      <c r="EFA1" t="s">
        <v>3554</v>
      </c>
      <c r="EFB1" t="s">
        <v>3555</v>
      </c>
      <c r="EFC1" t="s">
        <v>3556</v>
      </c>
      <c r="EFD1" t="s">
        <v>3557</v>
      </c>
      <c r="EFE1" t="s">
        <v>3558</v>
      </c>
      <c r="EFF1" t="s">
        <v>3559</v>
      </c>
      <c r="EFG1" t="s">
        <v>3560</v>
      </c>
      <c r="EFH1" t="s">
        <v>3561</v>
      </c>
      <c r="EFI1" t="s">
        <v>3562</v>
      </c>
      <c r="EFJ1" t="s">
        <v>3563</v>
      </c>
      <c r="EFK1" t="s">
        <v>3564</v>
      </c>
      <c r="EFL1" t="s">
        <v>3565</v>
      </c>
      <c r="EFM1" t="s">
        <v>3566</v>
      </c>
      <c r="EFN1" t="s">
        <v>3567</v>
      </c>
      <c r="EFO1" t="s">
        <v>3568</v>
      </c>
      <c r="EFP1" t="s">
        <v>3569</v>
      </c>
      <c r="EFQ1" t="s">
        <v>3570</v>
      </c>
      <c r="EFR1" t="s">
        <v>3571</v>
      </c>
      <c r="EFS1" t="s">
        <v>3572</v>
      </c>
      <c r="EFT1" t="s">
        <v>3573</v>
      </c>
      <c r="EFU1" t="s">
        <v>3574</v>
      </c>
      <c r="EFV1" t="s">
        <v>3575</v>
      </c>
      <c r="EFW1" t="s">
        <v>3576</v>
      </c>
      <c r="EFX1" t="s">
        <v>3577</v>
      </c>
      <c r="EFY1" t="s">
        <v>3578</v>
      </c>
      <c r="EFZ1" t="s">
        <v>3579</v>
      </c>
      <c r="EGA1" t="s">
        <v>3580</v>
      </c>
      <c r="EGB1" t="s">
        <v>3581</v>
      </c>
      <c r="EGC1" t="s">
        <v>3582</v>
      </c>
      <c r="EGD1" t="s">
        <v>3583</v>
      </c>
      <c r="EGE1" t="s">
        <v>3584</v>
      </c>
      <c r="EGF1" t="s">
        <v>3585</v>
      </c>
      <c r="EGG1" t="s">
        <v>3586</v>
      </c>
      <c r="EGH1" t="s">
        <v>3587</v>
      </c>
      <c r="EGI1" t="s">
        <v>3588</v>
      </c>
      <c r="EGJ1" t="s">
        <v>3589</v>
      </c>
      <c r="EGK1" t="s">
        <v>3590</v>
      </c>
      <c r="EGL1" t="s">
        <v>3591</v>
      </c>
      <c r="EGM1" t="s">
        <v>3592</v>
      </c>
      <c r="EGN1" t="s">
        <v>3593</v>
      </c>
      <c r="EGO1" t="s">
        <v>3594</v>
      </c>
      <c r="EGP1" t="s">
        <v>3595</v>
      </c>
      <c r="EGQ1" t="s">
        <v>3596</v>
      </c>
      <c r="EGR1" t="s">
        <v>3597</v>
      </c>
      <c r="EGS1" t="s">
        <v>3598</v>
      </c>
      <c r="EGT1" t="s">
        <v>3599</v>
      </c>
      <c r="EGU1" t="s">
        <v>3600</v>
      </c>
      <c r="EGV1" t="s">
        <v>3601</v>
      </c>
      <c r="EGW1" t="s">
        <v>3602</v>
      </c>
      <c r="EGX1" t="s">
        <v>3603</v>
      </c>
      <c r="EGY1" t="s">
        <v>3604</v>
      </c>
      <c r="EGZ1" t="s">
        <v>3605</v>
      </c>
      <c r="EHA1" t="s">
        <v>3606</v>
      </c>
      <c r="EHB1" t="s">
        <v>3607</v>
      </c>
      <c r="EHC1" t="s">
        <v>3608</v>
      </c>
      <c r="EHD1" t="s">
        <v>3609</v>
      </c>
      <c r="EHE1" t="s">
        <v>3610</v>
      </c>
      <c r="EHF1" t="s">
        <v>3611</v>
      </c>
      <c r="EHG1" t="s">
        <v>3612</v>
      </c>
      <c r="EHH1" t="s">
        <v>3613</v>
      </c>
      <c r="EHI1" t="s">
        <v>3614</v>
      </c>
      <c r="EHJ1" t="s">
        <v>3615</v>
      </c>
      <c r="EHK1" t="s">
        <v>3616</v>
      </c>
      <c r="EHL1" t="s">
        <v>3617</v>
      </c>
      <c r="EHM1" t="s">
        <v>3618</v>
      </c>
      <c r="EHN1" t="s">
        <v>3619</v>
      </c>
      <c r="EHO1" t="s">
        <v>3620</v>
      </c>
      <c r="EHP1" t="s">
        <v>3621</v>
      </c>
      <c r="EHQ1" t="s">
        <v>3622</v>
      </c>
      <c r="EHR1" t="s">
        <v>3623</v>
      </c>
      <c r="EHS1" t="s">
        <v>3624</v>
      </c>
      <c r="EHT1" t="s">
        <v>3625</v>
      </c>
      <c r="EHU1" t="s">
        <v>3626</v>
      </c>
      <c r="EHV1" t="s">
        <v>3627</v>
      </c>
      <c r="EHW1" t="s">
        <v>3628</v>
      </c>
      <c r="EHX1" t="s">
        <v>3629</v>
      </c>
      <c r="EHY1" t="s">
        <v>3630</v>
      </c>
      <c r="EHZ1" t="s">
        <v>3631</v>
      </c>
      <c r="EIA1" t="s">
        <v>3632</v>
      </c>
      <c r="EIB1" t="s">
        <v>3633</v>
      </c>
      <c r="EIC1" t="s">
        <v>3634</v>
      </c>
      <c r="EID1" t="s">
        <v>3635</v>
      </c>
      <c r="EIE1" t="s">
        <v>3636</v>
      </c>
      <c r="EIF1" t="s">
        <v>3637</v>
      </c>
      <c r="EIG1" t="s">
        <v>3638</v>
      </c>
      <c r="EIH1" t="s">
        <v>3639</v>
      </c>
      <c r="EII1" t="s">
        <v>3640</v>
      </c>
      <c r="EIJ1" t="s">
        <v>3641</v>
      </c>
      <c r="EIK1" t="s">
        <v>3642</v>
      </c>
      <c r="EIL1" t="s">
        <v>3643</v>
      </c>
      <c r="EIM1" t="s">
        <v>3644</v>
      </c>
      <c r="EIN1" t="s">
        <v>3645</v>
      </c>
      <c r="EIO1" t="s">
        <v>3646</v>
      </c>
      <c r="EIP1" t="s">
        <v>3647</v>
      </c>
      <c r="EIQ1" t="s">
        <v>3648</v>
      </c>
      <c r="EIR1" t="s">
        <v>3649</v>
      </c>
      <c r="EIS1" t="s">
        <v>3650</v>
      </c>
      <c r="EIT1" t="s">
        <v>3651</v>
      </c>
      <c r="EIU1" t="s">
        <v>3652</v>
      </c>
      <c r="EIV1" t="s">
        <v>3653</v>
      </c>
      <c r="EIW1" t="s">
        <v>3654</v>
      </c>
      <c r="EIX1" t="s">
        <v>3655</v>
      </c>
      <c r="EIY1" t="s">
        <v>3656</v>
      </c>
      <c r="EIZ1" t="s">
        <v>3657</v>
      </c>
      <c r="EJA1" t="s">
        <v>3658</v>
      </c>
      <c r="EJB1" t="s">
        <v>3659</v>
      </c>
      <c r="EJC1" t="s">
        <v>3660</v>
      </c>
      <c r="EJD1" t="s">
        <v>3661</v>
      </c>
      <c r="EJE1" t="s">
        <v>3662</v>
      </c>
      <c r="EJF1" t="s">
        <v>3663</v>
      </c>
      <c r="EJG1" t="s">
        <v>3664</v>
      </c>
      <c r="EJH1" t="s">
        <v>3665</v>
      </c>
      <c r="EJI1" t="s">
        <v>3666</v>
      </c>
      <c r="EJJ1" t="s">
        <v>3667</v>
      </c>
      <c r="EJK1" t="s">
        <v>3668</v>
      </c>
      <c r="EJL1" t="s">
        <v>3669</v>
      </c>
      <c r="EJM1" t="s">
        <v>3670</v>
      </c>
      <c r="EJN1" t="s">
        <v>3671</v>
      </c>
      <c r="EJO1" t="s">
        <v>3672</v>
      </c>
      <c r="EJP1" t="s">
        <v>3673</v>
      </c>
      <c r="EJQ1" t="s">
        <v>3674</v>
      </c>
      <c r="EJR1" t="s">
        <v>3675</v>
      </c>
      <c r="EJS1" t="s">
        <v>3676</v>
      </c>
      <c r="EJT1" t="s">
        <v>3677</v>
      </c>
      <c r="EJU1" t="s">
        <v>3678</v>
      </c>
      <c r="EJV1" t="s">
        <v>3679</v>
      </c>
      <c r="EJW1" t="s">
        <v>3680</v>
      </c>
      <c r="EJX1" t="s">
        <v>3681</v>
      </c>
      <c r="EJY1" t="s">
        <v>3682</v>
      </c>
      <c r="EJZ1" t="s">
        <v>3683</v>
      </c>
      <c r="EKA1" t="s">
        <v>3684</v>
      </c>
      <c r="EKB1" t="s">
        <v>3685</v>
      </c>
      <c r="EKC1" t="s">
        <v>3686</v>
      </c>
      <c r="EKD1" t="s">
        <v>3687</v>
      </c>
      <c r="EKE1" t="s">
        <v>3688</v>
      </c>
      <c r="EKF1" t="s">
        <v>3689</v>
      </c>
      <c r="EKG1" t="s">
        <v>3690</v>
      </c>
      <c r="EKH1" t="s">
        <v>3691</v>
      </c>
      <c r="EKI1" t="s">
        <v>3692</v>
      </c>
      <c r="EKJ1" t="s">
        <v>3693</v>
      </c>
      <c r="EKK1" t="s">
        <v>3694</v>
      </c>
      <c r="EKL1" t="s">
        <v>3695</v>
      </c>
      <c r="EKM1" t="s">
        <v>3696</v>
      </c>
      <c r="EKN1" t="s">
        <v>3697</v>
      </c>
      <c r="EKO1" t="s">
        <v>3698</v>
      </c>
      <c r="EKP1" t="s">
        <v>3699</v>
      </c>
      <c r="EKQ1" t="s">
        <v>3700</v>
      </c>
      <c r="EKR1" t="s">
        <v>3701</v>
      </c>
      <c r="EKS1" t="s">
        <v>3702</v>
      </c>
      <c r="EKT1" t="s">
        <v>3703</v>
      </c>
      <c r="EKU1" t="s">
        <v>3704</v>
      </c>
      <c r="EKV1" t="s">
        <v>3705</v>
      </c>
      <c r="EKW1" t="s">
        <v>3706</v>
      </c>
      <c r="EKX1" t="s">
        <v>3707</v>
      </c>
      <c r="EKY1" t="s">
        <v>3708</v>
      </c>
      <c r="EKZ1" t="s">
        <v>3709</v>
      </c>
      <c r="ELA1" t="s">
        <v>3710</v>
      </c>
      <c r="ELB1" t="s">
        <v>3711</v>
      </c>
      <c r="ELC1" t="s">
        <v>3712</v>
      </c>
      <c r="ELD1" t="s">
        <v>3713</v>
      </c>
      <c r="ELE1" t="s">
        <v>3714</v>
      </c>
      <c r="ELF1" t="s">
        <v>3715</v>
      </c>
      <c r="ELG1" t="s">
        <v>3716</v>
      </c>
      <c r="ELH1" t="s">
        <v>3717</v>
      </c>
      <c r="ELI1" t="s">
        <v>3718</v>
      </c>
      <c r="ELJ1" t="s">
        <v>3719</v>
      </c>
      <c r="ELK1" t="s">
        <v>3720</v>
      </c>
      <c r="ELL1" t="s">
        <v>3721</v>
      </c>
      <c r="ELM1" t="s">
        <v>3722</v>
      </c>
      <c r="ELN1" t="s">
        <v>3723</v>
      </c>
      <c r="ELO1" t="s">
        <v>3724</v>
      </c>
      <c r="ELP1" t="s">
        <v>3725</v>
      </c>
      <c r="ELQ1" t="s">
        <v>3726</v>
      </c>
      <c r="ELR1" t="s">
        <v>3727</v>
      </c>
      <c r="ELS1" t="s">
        <v>3728</v>
      </c>
      <c r="ELT1" t="s">
        <v>3729</v>
      </c>
      <c r="ELU1" t="s">
        <v>3730</v>
      </c>
      <c r="ELV1" t="s">
        <v>3731</v>
      </c>
      <c r="ELW1" t="s">
        <v>3732</v>
      </c>
      <c r="ELX1" t="s">
        <v>3733</v>
      </c>
      <c r="ELY1" t="s">
        <v>3734</v>
      </c>
      <c r="ELZ1" t="s">
        <v>3735</v>
      </c>
      <c r="EMA1" t="s">
        <v>3736</v>
      </c>
      <c r="EMB1" t="s">
        <v>3737</v>
      </c>
      <c r="EMC1" t="s">
        <v>3738</v>
      </c>
      <c r="EMD1" t="s">
        <v>3739</v>
      </c>
      <c r="EME1" t="s">
        <v>3740</v>
      </c>
      <c r="EMF1" t="s">
        <v>3741</v>
      </c>
      <c r="EMG1" t="s">
        <v>3742</v>
      </c>
      <c r="EMH1" t="s">
        <v>3743</v>
      </c>
      <c r="EMI1" t="s">
        <v>3744</v>
      </c>
      <c r="EMJ1" t="s">
        <v>3745</v>
      </c>
      <c r="EMK1" t="s">
        <v>3746</v>
      </c>
      <c r="EML1" t="s">
        <v>3747</v>
      </c>
      <c r="EMM1" t="s">
        <v>3748</v>
      </c>
      <c r="EMN1" t="s">
        <v>3749</v>
      </c>
      <c r="EMO1" t="s">
        <v>3750</v>
      </c>
      <c r="EMP1" t="s">
        <v>3751</v>
      </c>
      <c r="EMQ1" t="s">
        <v>3752</v>
      </c>
      <c r="EMR1" t="s">
        <v>3753</v>
      </c>
      <c r="EMS1" t="s">
        <v>3754</v>
      </c>
      <c r="EMT1" t="s">
        <v>3755</v>
      </c>
      <c r="EMU1" t="s">
        <v>3756</v>
      </c>
      <c r="EMV1" t="s">
        <v>3757</v>
      </c>
      <c r="EMW1" t="s">
        <v>3758</v>
      </c>
      <c r="EMX1" t="s">
        <v>3759</v>
      </c>
      <c r="EMY1" t="s">
        <v>3760</v>
      </c>
      <c r="EMZ1" t="s">
        <v>3761</v>
      </c>
      <c r="ENA1" t="s">
        <v>3762</v>
      </c>
      <c r="ENB1" t="s">
        <v>3763</v>
      </c>
      <c r="ENC1" t="s">
        <v>3764</v>
      </c>
      <c r="END1" t="s">
        <v>3765</v>
      </c>
      <c r="ENE1" t="s">
        <v>3766</v>
      </c>
      <c r="ENF1" t="s">
        <v>3767</v>
      </c>
      <c r="ENG1" t="s">
        <v>3768</v>
      </c>
      <c r="ENH1" t="s">
        <v>3769</v>
      </c>
      <c r="ENI1" t="s">
        <v>3770</v>
      </c>
      <c r="ENJ1" t="s">
        <v>3771</v>
      </c>
      <c r="ENK1" t="s">
        <v>3772</v>
      </c>
      <c r="ENL1" t="s">
        <v>3773</v>
      </c>
      <c r="ENM1" t="s">
        <v>3774</v>
      </c>
      <c r="ENN1" t="s">
        <v>3775</v>
      </c>
      <c r="ENO1" t="s">
        <v>3776</v>
      </c>
      <c r="ENP1" t="s">
        <v>3777</v>
      </c>
      <c r="ENQ1" t="s">
        <v>3778</v>
      </c>
      <c r="ENR1" t="s">
        <v>3779</v>
      </c>
      <c r="ENS1" t="s">
        <v>3780</v>
      </c>
      <c r="ENT1" t="s">
        <v>3781</v>
      </c>
      <c r="ENU1" t="s">
        <v>3782</v>
      </c>
      <c r="ENV1" t="s">
        <v>3783</v>
      </c>
      <c r="ENW1" t="s">
        <v>3784</v>
      </c>
      <c r="ENX1" t="s">
        <v>3785</v>
      </c>
      <c r="ENY1" t="s">
        <v>3786</v>
      </c>
      <c r="ENZ1" t="s">
        <v>3787</v>
      </c>
      <c r="EOA1" t="s">
        <v>3788</v>
      </c>
      <c r="EOB1" t="s">
        <v>3789</v>
      </c>
      <c r="EOC1" t="s">
        <v>3790</v>
      </c>
      <c r="EOD1" t="s">
        <v>3791</v>
      </c>
      <c r="EOE1" t="s">
        <v>3792</v>
      </c>
      <c r="EOF1" t="s">
        <v>3793</v>
      </c>
      <c r="EOG1" t="s">
        <v>3794</v>
      </c>
      <c r="EOH1" t="s">
        <v>3795</v>
      </c>
      <c r="EOI1" t="s">
        <v>3796</v>
      </c>
      <c r="EOJ1" t="s">
        <v>3797</v>
      </c>
      <c r="EOK1" t="s">
        <v>3798</v>
      </c>
      <c r="EOL1" t="s">
        <v>3799</v>
      </c>
      <c r="EOM1" t="s">
        <v>3800</v>
      </c>
      <c r="EON1" t="s">
        <v>3801</v>
      </c>
      <c r="EOO1" t="s">
        <v>3802</v>
      </c>
      <c r="EOP1" t="s">
        <v>3803</v>
      </c>
      <c r="EOQ1" t="s">
        <v>3804</v>
      </c>
      <c r="EOR1" t="s">
        <v>3805</v>
      </c>
      <c r="EOS1" t="s">
        <v>3806</v>
      </c>
      <c r="EOT1" t="s">
        <v>3807</v>
      </c>
      <c r="EOU1" t="s">
        <v>3808</v>
      </c>
      <c r="EOV1" t="s">
        <v>3809</v>
      </c>
      <c r="EOW1" t="s">
        <v>3810</v>
      </c>
      <c r="EOX1" t="s">
        <v>3811</v>
      </c>
      <c r="EOY1" t="s">
        <v>3812</v>
      </c>
      <c r="EOZ1" t="s">
        <v>3813</v>
      </c>
      <c r="EPA1" t="s">
        <v>3814</v>
      </c>
      <c r="EPB1" t="s">
        <v>3815</v>
      </c>
      <c r="EPC1" t="s">
        <v>3816</v>
      </c>
      <c r="EPD1" t="s">
        <v>3817</v>
      </c>
      <c r="EPE1" t="s">
        <v>3818</v>
      </c>
      <c r="EPF1" t="s">
        <v>3819</v>
      </c>
      <c r="EPG1" t="s">
        <v>3820</v>
      </c>
      <c r="EPH1" t="s">
        <v>3821</v>
      </c>
      <c r="EPI1" t="s">
        <v>3822</v>
      </c>
      <c r="EPJ1" t="s">
        <v>3823</v>
      </c>
      <c r="EPK1" t="s">
        <v>3824</v>
      </c>
      <c r="EPL1" t="s">
        <v>3825</v>
      </c>
      <c r="EPM1" t="s">
        <v>3826</v>
      </c>
      <c r="EPN1" t="s">
        <v>3827</v>
      </c>
      <c r="EPO1" t="s">
        <v>3828</v>
      </c>
      <c r="EPP1" t="s">
        <v>3829</v>
      </c>
      <c r="EPQ1" t="s">
        <v>3830</v>
      </c>
      <c r="EPR1" t="s">
        <v>3831</v>
      </c>
      <c r="EPS1" t="s">
        <v>3832</v>
      </c>
      <c r="EPT1" t="s">
        <v>3833</v>
      </c>
      <c r="EPU1" t="s">
        <v>3834</v>
      </c>
      <c r="EPV1" t="s">
        <v>3835</v>
      </c>
      <c r="EPW1" t="s">
        <v>3836</v>
      </c>
      <c r="EPX1" t="s">
        <v>3837</v>
      </c>
      <c r="EPY1" t="s">
        <v>3838</v>
      </c>
      <c r="EPZ1" t="s">
        <v>3839</v>
      </c>
      <c r="EQA1" t="s">
        <v>3840</v>
      </c>
      <c r="EQB1" t="s">
        <v>3841</v>
      </c>
      <c r="EQC1" t="s">
        <v>3842</v>
      </c>
      <c r="EQD1" t="s">
        <v>3843</v>
      </c>
      <c r="EQE1" t="s">
        <v>3844</v>
      </c>
      <c r="EQF1" t="s">
        <v>3845</v>
      </c>
      <c r="EQG1" t="s">
        <v>3846</v>
      </c>
      <c r="EQH1" t="s">
        <v>3847</v>
      </c>
      <c r="EQI1" t="s">
        <v>3848</v>
      </c>
      <c r="EQJ1" t="s">
        <v>3849</v>
      </c>
      <c r="EQK1" t="s">
        <v>3850</v>
      </c>
      <c r="EQL1" t="s">
        <v>3851</v>
      </c>
      <c r="EQM1" t="s">
        <v>3852</v>
      </c>
      <c r="EQN1" t="s">
        <v>3853</v>
      </c>
      <c r="EQO1" t="s">
        <v>3854</v>
      </c>
      <c r="EQP1" t="s">
        <v>3855</v>
      </c>
      <c r="EQQ1" t="s">
        <v>3856</v>
      </c>
      <c r="EQR1" t="s">
        <v>3857</v>
      </c>
      <c r="EQS1" t="s">
        <v>3858</v>
      </c>
      <c r="EQT1" t="s">
        <v>3859</v>
      </c>
      <c r="EQU1" t="s">
        <v>3860</v>
      </c>
      <c r="EQV1" t="s">
        <v>3861</v>
      </c>
      <c r="EQW1" t="s">
        <v>3862</v>
      </c>
      <c r="EQX1" t="s">
        <v>3863</v>
      </c>
      <c r="EQY1" t="s">
        <v>3864</v>
      </c>
      <c r="EQZ1" t="s">
        <v>3865</v>
      </c>
      <c r="ERA1" t="s">
        <v>3866</v>
      </c>
      <c r="ERB1" t="s">
        <v>3867</v>
      </c>
      <c r="ERC1" t="s">
        <v>3868</v>
      </c>
      <c r="ERD1" t="s">
        <v>3869</v>
      </c>
      <c r="ERE1" t="s">
        <v>3870</v>
      </c>
      <c r="ERF1" t="s">
        <v>3871</v>
      </c>
      <c r="ERG1" t="s">
        <v>3872</v>
      </c>
      <c r="ERH1" t="s">
        <v>3873</v>
      </c>
      <c r="ERI1" t="s">
        <v>3874</v>
      </c>
      <c r="ERJ1" t="s">
        <v>3875</v>
      </c>
      <c r="ERK1" t="s">
        <v>3876</v>
      </c>
      <c r="ERL1" t="s">
        <v>3877</v>
      </c>
      <c r="ERM1" t="s">
        <v>3878</v>
      </c>
      <c r="ERN1" t="s">
        <v>3879</v>
      </c>
      <c r="ERO1" t="s">
        <v>3880</v>
      </c>
      <c r="ERP1" t="s">
        <v>3881</v>
      </c>
      <c r="ERQ1" t="s">
        <v>3882</v>
      </c>
      <c r="ERR1" t="s">
        <v>3883</v>
      </c>
      <c r="ERS1" t="s">
        <v>3884</v>
      </c>
      <c r="ERT1" t="s">
        <v>3885</v>
      </c>
      <c r="ERU1" t="s">
        <v>3886</v>
      </c>
      <c r="ERV1" t="s">
        <v>3887</v>
      </c>
      <c r="ERW1" t="s">
        <v>3888</v>
      </c>
      <c r="ERX1" t="s">
        <v>3889</v>
      </c>
      <c r="ERY1" t="s">
        <v>3890</v>
      </c>
      <c r="ERZ1" t="s">
        <v>3891</v>
      </c>
      <c r="ESA1" t="s">
        <v>3892</v>
      </c>
      <c r="ESB1" t="s">
        <v>3893</v>
      </c>
      <c r="ESC1" t="s">
        <v>3894</v>
      </c>
      <c r="ESD1" t="s">
        <v>3895</v>
      </c>
      <c r="ESE1" t="s">
        <v>3896</v>
      </c>
      <c r="ESF1" t="s">
        <v>3897</v>
      </c>
      <c r="ESG1" t="s">
        <v>3898</v>
      </c>
      <c r="ESH1" t="s">
        <v>3899</v>
      </c>
      <c r="ESI1" t="s">
        <v>3900</v>
      </c>
      <c r="ESJ1" t="s">
        <v>3901</v>
      </c>
      <c r="ESK1" t="s">
        <v>3902</v>
      </c>
      <c r="ESL1" t="s">
        <v>3903</v>
      </c>
      <c r="ESM1" t="s">
        <v>3904</v>
      </c>
      <c r="ESN1" t="s">
        <v>3905</v>
      </c>
      <c r="ESO1" t="s">
        <v>3906</v>
      </c>
      <c r="ESP1" t="s">
        <v>3907</v>
      </c>
      <c r="ESQ1" t="s">
        <v>3908</v>
      </c>
      <c r="ESR1" t="s">
        <v>3909</v>
      </c>
      <c r="ESS1" t="s">
        <v>3910</v>
      </c>
      <c r="EST1" t="s">
        <v>3911</v>
      </c>
      <c r="ESU1" t="s">
        <v>3912</v>
      </c>
      <c r="ESV1" t="s">
        <v>3913</v>
      </c>
      <c r="ESW1" t="s">
        <v>3914</v>
      </c>
      <c r="ESX1" t="s">
        <v>3915</v>
      </c>
      <c r="ESY1" t="s">
        <v>3916</v>
      </c>
      <c r="ESZ1" t="s">
        <v>3917</v>
      </c>
      <c r="ETA1" t="s">
        <v>3918</v>
      </c>
      <c r="ETB1" t="s">
        <v>3919</v>
      </c>
      <c r="ETC1" t="s">
        <v>3920</v>
      </c>
      <c r="ETD1" t="s">
        <v>3921</v>
      </c>
      <c r="ETE1" t="s">
        <v>3922</v>
      </c>
      <c r="ETF1" t="s">
        <v>3923</v>
      </c>
      <c r="ETG1" t="s">
        <v>3924</v>
      </c>
      <c r="ETH1" t="s">
        <v>3925</v>
      </c>
      <c r="ETI1" t="s">
        <v>3926</v>
      </c>
      <c r="ETJ1" t="s">
        <v>3927</v>
      </c>
      <c r="ETK1" t="s">
        <v>3928</v>
      </c>
      <c r="ETL1" t="s">
        <v>3929</v>
      </c>
      <c r="ETM1" t="s">
        <v>3930</v>
      </c>
      <c r="ETN1" t="s">
        <v>3931</v>
      </c>
      <c r="ETO1" t="s">
        <v>3932</v>
      </c>
      <c r="ETP1" t="s">
        <v>3933</v>
      </c>
      <c r="ETQ1" t="s">
        <v>3934</v>
      </c>
      <c r="ETR1" t="s">
        <v>3935</v>
      </c>
      <c r="ETS1" t="s">
        <v>3936</v>
      </c>
      <c r="ETT1" t="s">
        <v>3937</v>
      </c>
      <c r="ETU1" t="s">
        <v>3938</v>
      </c>
      <c r="ETV1" t="s">
        <v>3939</v>
      </c>
      <c r="ETW1" t="s">
        <v>3940</v>
      </c>
      <c r="ETX1" t="s">
        <v>3941</v>
      </c>
      <c r="ETY1" t="s">
        <v>3942</v>
      </c>
      <c r="ETZ1" t="s">
        <v>3943</v>
      </c>
      <c r="EUA1" t="s">
        <v>3944</v>
      </c>
      <c r="EUB1" t="s">
        <v>3945</v>
      </c>
      <c r="EUC1" t="s">
        <v>3946</v>
      </c>
      <c r="EUD1" t="s">
        <v>3947</v>
      </c>
      <c r="EUE1" t="s">
        <v>3948</v>
      </c>
      <c r="EUF1" t="s">
        <v>3949</v>
      </c>
      <c r="EUG1" t="s">
        <v>3950</v>
      </c>
      <c r="EUH1" t="s">
        <v>3951</v>
      </c>
      <c r="EUI1" t="s">
        <v>3952</v>
      </c>
      <c r="EUJ1" t="s">
        <v>3953</v>
      </c>
      <c r="EUK1" t="s">
        <v>3954</v>
      </c>
      <c r="EUL1" t="s">
        <v>3955</v>
      </c>
      <c r="EUM1" t="s">
        <v>3956</v>
      </c>
      <c r="EUN1" t="s">
        <v>3957</v>
      </c>
      <c r="EUO1" t="s">
        <v>3958</v>
      </c>
      <c r="EUP1" t="s">
        <v>3959</v>
      </c>
      <c r="EUQ1" t="s">
        <v>3960</v>
      </c>
      <c r="EUR1" t="s">
        <v>3961</v>
      </c>
      <c r="EUS1" t="s">
        <v>3962</v>
      </c>
      <c r="EUT1" t="s">
        <v>3963</v>
      </c>
      <c r="EUU1" t="s">
        <v>3964</v>
      </c>
      <c r="EUV1" t="s">
        <v>3965</v>
      </c>
      <c r="EUW1" t="s">
        <v>3966</v>
      </c>
      <c r="EUX1" t="s">
        <v>3967</v>
      </c>
      <c r="EUY1" t="s">
        <v>3968</v>
      </c>
      <c r="EUZ1" t="s">
        <v>3969</v>
      </c>
      <c r="EVA1" t="s">
        <v>3970</v>
      </c>
      <c r="EVB1" t="s">
        <v>3971</v>
      </c>
      <c r="EVC1" t="s">
        <v>3972</v>
      </c>
      <c r="EVD1" t="s">
        <v>3973</v>
      </c>
      <c r="EVE1" t="s">
        <v>3974</v>
      </c>
      <c r="EVF1" t="s">
        <v>3975</v>
      </c>
      <c r="EVG1" t="s">
        <v>3976</v>
      </c>
      <c r="EVH1" t="s">
        <v>3977</v>
      </c>
      <c r="EVI1" t="s">
        <v>3978</v>
      </c>
      <c r="EVJ1" t="s">
        <v>3979</v>
      </c>
      <c r="EVK1" t="s">
        <v>3980</v>
      </c>
      <c r="EVL1" t="s">
        <v>3981</v>
      </c>
      <c r="EVM1" t="s">
        <v>3982</v>
      </c>
      <c r="EVN1" t="s">
        <v>3983</v>
      </c>
      <c r="EVO1" t="s">
        <v>3984</v>
      </c>
      <c r="EVP1" t="s">
        <v>3985</v>
      </c>
      <c r="EVQ1" t="s">
        <v>3986</v>
      </c>
      <c r="EVR1" t="s">
        <v>3987</v>
      </c>
      <c r="EVS1" t="s">
        <v>3988</v>
      </c>
      <c r="EVT1" t="s">
        <v>3989</v>
      </c>
      <c r="EVU1" t="s">
        <v>3990</v>
      </c>
      <c r="EVV1" t="s">
        <v>3991</v>
      </c>
      <c r="EVW1" t="s">
        <v>3992</v>
      </c>
      <c r="EVX1" t="s">
        <v>3993</v>
      </c>
      <c r="EVY1" t="s">
        <v>3994</v>
      </c>
      <c r="EVZ1" t="s">
        <v>3995</v>
      </c>
      <c r="EWA1" t="s">
        <v>3996</v>
      </c>
      <c r="EWB1" t="s">
        <v>3997</v>
      </c>
      <c r="EWC1" t="s">
        <v>3998</v>
      </c>
      <c r="EWD1" t="s">
        <v>3999</v>
      </c>
      <c r="EWE1" t="s">
        <v>4000</v>
      </c>
      <c r="EWF1" t="s">
        <v>4001</v>
      </c>
      <c r="EWG1" t="s">
        <v>4002</v>
      </c>
      <c r="EWH1" t="s">
        <v>4003</v>
      </c>
      <c r="EWI1" t="s">
        <v>4004</v>
      </c>
      <c r="EWJ1" t="s">
        <v>4005</v>
      </c>
      <c r="EWK1" t="s">
        <v>4006</v>
      </c>
      <c r="EWL1" t="s">
        <v>4007</v>
      </c>
      <c r="EWM1" t="s">
        <v>4008</v>
      </c>
      <c r="EWN1" t="s">
        <v>4009</v>
      </c>
      <c r="EWO1" t="s">
        <v>4010</v>
      </c>
      <c r="EWP1" t="s">
        <v>4011</v>
      </c>
      <c r="EWQ1" t="s">
        <v>4012</v>
      </c>
      <c r="EWR1" t="s">
        <v>4013</v>
      </c>
      <c r="EWS1" t="s">
        <v>4014</v>
      </c>
      <c r="EWT1" t="s">
        <v>4015</v>
      </c>
      <c r="EWU1" t="s">
        <v>4016</v>
      </c>
      <c r="EWV1" t="s">
        <v>4017</v>
      </c>
      <c r="EWW1" t="s">
        <v>4018</v>
      </c>
      <c r="EWX1" t="s">
        <v>4019</v>
      </c>
      <c r="EWY1" t="s">
        <v>4020</v>
      </c>
      <c r="EWZ1" t="s">
        <v>4021</v>
      </c>
      <c r="EXA1" t="s">
        <v>4022</v>
      </c>
      <c r="EXB1" t="s">
        <v>4023</v>
      </c>
      <c r="EXC1" t="s">
        <v>4024</v>
      </c>
      <c r="EXD1" t="s">
        <v>4025</v>
      </c>
      <c r="EXE1" t="s">
        <v>4026</v>
      </c>
      <c r="EXF1" t="s">
        <v>4027</v>
      </c>
      <c r="EXG1" t="s">
        <v>4028</v>
      </c>
      <c r="EXH1" t="s">
        <v>4029</v>
      </c>
      <c r="EXI1" t="s">
        <v>4030</v>
      </c>
      <c r="EXJ1" t="s">
        <v>4031</v>
      </c>
      <c r="EXK1" t="s">
        <v>4032</v>
      </c>
      <c r="EXL1" t="s">
        <v>4033</v>
      </c>
      <c r="EXM1" t="s">
        <v>4034</v>
      </c>
      <c r="EXN1" t="s">
        <v>4035</v>
      </c>
      <c r="EXO1" t="s">
        <v>4036</v>
      </c>
      <c r="EXP1" t="s">
        <v>4037</v>
      </c>
      <c r="EXQ1" t="s">
        <v>4038</v>
      </c>
      <c r="EXR1" t="s">
        <v>4039</v>
      </c>
      <c r="EXS1" t="s">
        <v>4040</v>
      </c>
      <c r="EXT1" t="s">
        <v>4041</v>
      </c>
      <c r="EXU1" t="s">
        <v>4042</v>
      </c>
      <c r="EXV1" t="s">
        <v>4043</v>
      </c>
      <c r="EXW1" t="s">
        <v>4044</v>
      </c>
      <c r="EXX1" t="s">
        <v>4045</v>
      </c>
      <c r="EXY1" t="s">
        <v>4046</v>
      </c>
      <c r="EXZ1" t="s">
        <v>4047</v>
      </c>
      <c r="EYA1" t="s">
        <v>4048</v>
      </c>
      <c r="EYB1" t="s">
        <v>4049</v>
      </c>
      <c r="EYC1" t="s">
        <v>4050</v>
      </c>
      <c r="EYD1" t="s">
        <v>4051</v>
      </c>
      <c r="EYE1" t="s">
        <v>4052</v>
      </c>
      <c r="EYF1" t="s">
        <v>4053</v>
      </c>
      <c r="EYG1" t="s">
        <v>4054</v>
      </c>
      <c r="EYH1" t="s">
        <v>4055</v>
      </c>
      <c r="EYI1" t="s">
        <v>4056</v>
      </c>
      <c r="EYJ1" t="s">
        <v>4057</v>
      </c>
      <c r="EYK1" t="s">
        <v>4058</v>
      </c>
      <c r="EYL1" t="s">
        <v>4059</v>
      </c>
      <c r="EYM1" t="s">
        <v>4060</v>
      </c>
      <c r="EYN1" t="s">
        <v>4061</v>
      </c>
      <c r="EYO1" t="s">
        <v>4062</v>
      </c>
      <c r="EYP1" t="s">
        <v>4063</v>
      </c>
      <c r="EYQ1" t="s">
        <v>4064</v>
      </c>
      <c r="EYR1" t="s">
        <v>4065</v>
      </c>
      <c r="EYS1" t="s">
        <v>4066</v>
      </c>
      <c r="EYT1" t="s">
        <v>4067</v>
      </c>
      <c r="EYU1" t="s">
        <v>4068</v>
      </c>
      <c r="EYV1" t="s">
        <v>4069</v>
      </c>
      <c r="EYW1" t="s">
        <v>4070</v>
      </c>
      <c r="EYX1" t="s">
        <v>4071</v>
      </c>
      <c r="EYY1" t="s">
        <v>4072</v>
      </c>
      <c r="EYZ1" t="s">
        <v>4073</v>
      </c>
      <c r="EZA1" t="s">
        <v>4074</v>
      </c>
      <c r="EZB1" t="s">
        <v>4075</v>
      </c>
      <c r="EZC1" t="s">
        <v>4076</v>
      </c>
      <c r="EZD1" t="s">
        <v>4077</v>
      </c>
      <c r="EZE1" t="s">
        <v>4078</v>
      </c>
      <c r="EZF1" t="s">
        <v>4079</v>
      </c>
      <c r="EZG1" t="s">
        <v>4080</v>
      </c>
      <c r="EZH1" t="s">
        <v>4081</v>
      </c>
      <c r="EZI1" t="s">
        <v>4082</v>
      </c>
      <c r="EZJ1" t="s">
        <v>4083</v>
      </c>
      <c r="EZK1" t="s">
        <v>4084</v>
      </c>
      <c r="EZL1" t="s">
        <v>4085</v>
      </c>
      <c r="EZM1" t="s">
        <v>4086</v>
      </c>
      <c r="EZN1" t="s">
        <v>4087</v>
      </c>
      <c r="EZO1" t="s">
        <v>4088</v>
      </c>
      <c r="EZP1" t="s">
        <v>4089</v>
      </c>
      <c r="EZQ1" t="s">
        <v>4090</v>
      </c>
      <c r="EZR1" t="s">
        <v>4091</v>
      </c>
      <c r="EZS1" t="s">
        <v>4092</v>
      </c>
      <c r="EZT1" t="s">
        <v>4093</v>
      </c>
      <c r="EZU1" t="s">
        <v>4094</v>
      </c>
      <c r="EZV1" t="s">
        <v>4095</v>
      </c>
      <c r="EZW1" t="s">
        <v>4096</v>
      </c>
      <c r="EZX1" t="s">
        <v>4097</v>
      </c>
      <c r="EZY1" t="s">
        <v>4098</v>
      </c>
      <c r="EZZ1" t="s">
        <v>4099</v>
      </c>
      <c r="FAA1" t="s">
        <v>4100</v>
      </c>
      <c r="FAB1" t="s">
        <v>4101</v>
      </c>
      <c r="FAC1" t="s">
        <v>4102</v>
      </c>
      <c r="FAD1" t="s">
        <v>4103</v>
      </c>
      <c r="FAE1" t="s">
        <v>4104</v>
      </c>
      <c r="FAF1" t="s">
        <v>4105</v>
      </c>
      <c r="FAG1" t="s">
        <v>4106</v>
      </c>
      <c r="FAH1" t="s">
        <v>4107</v>
      </c>
      <c r="FAI1" t="s">
        <v>4108</v>
      </c>
      <c r="FAJ1" t="s">
        <v>4109</v>
      </c>
      <c r="FAK1" t="s">
        <v>4110</v>
      </c>
      <c r="FAL1" t="s">
        <v>4111</v>
      </c>
      <c r="FAM1" t="s">
        <v>4112</v>
      </c>
      <c r="FAN1" t="s">
        <v>4113</v>
      </c>
      <c r="FAO1" t="s">
        <v>4114</v>
      </c>
      <c r="FAP1" t="s">
        <v>4115</v>
      </c>
      <c r="FAQ1" t="s">
        <v>4116</v>
      </c>
      <c r="FAR1" t="s">
        <v>4117</v>
      </c>
      <c r="FAS1" t="s">
        <v>4118</v>
      </c>
      <c r="FAT1" t="s">
        <v>4119</v>
      </c>
      <c r="FAU1" t="s">
        <v>4120</v>
      </c>
      <c r="FAV1" t="s">
        <v>4121</v>
      </c>
      <c r="FAW1" t="s">
        <v>4122</v>
      </c>
      <c r="FAX1" t="s">
        <v>4123</v>
      </c>
      <c r="FAY1" t="s">
        <v>4124</v>
      </c>
      <c r="FAZ1" t="s">
        <v>4125</v>
      </c>
      <c r="FBA1" t="s">
        <v>4126</v>
      </c>
      <c r="FBB1" t="s">
        <v>4127</v>
      </c>
      <c r="FBC1" t="s">
        <v>4128</v>
      </c>
      <c r="FBD1" t="s">
        <v>4129</v>
      </c>
      <c r="FBE1" t="s">
        <v>4130</v>
      </c>
      <c r="FBF1" t="s">
        <v>4131</v>
      </c>
      <c r="FBG1" t="s">
        <v>4132</v>
      </c>
      <c r="FBH1" t="s">
        <v>4133</v>
      </c>
      <c r="FBI1" t="s">
        <v>4134</v>
      </c>
      <c r="FBJ1" t="s">
        <v>4135</v>
      </c>
      <c r="FBK1" t="s">
        <v>4136</v>
      </c>
      <c r="FBL1" t="s">
        <v>4137</v>
      </c>
      <c r="FBM1" t="s">
        <v>4138</v>
      </c>
      <c r="FBN1" t="s">
        <v>4139</v>
      </c>
      <c r="FBO1" t="s">
        <v>4140</v>
      </c>
      <c r="FBP1" t="s">
        <v>4141</v>
      </c>
      <c r="FBQ1" t="s">
        <v>4142</v>
      </c>
      <c r="FBR1" t="s">
        <v>4143</v>
      </c>
      <c r="FBS1" t="s">
        <v>4144</v>
      </c>
      <c r="FBT1" t="s">
        <v>4145</v>
      </c>
      <c r="FBU1" t="s">
        <v>4146</v>
      </c>
      <c r="FBV1" t="s">
        <v>4147</v>
      </c>
      <c r="FBW1" t="s">
        <v>4148</v>
      </c>
      <c r="FBX1" t="s">
        <v>4149</v>
      </c>
      <c r="FBY1" t="s">
        <v>4150</v>
      </c>
      <c r="FBZ1" t="s">
        <v>4151</v>
      </c>
      <c r="FCA1" t="s">
        <v>4152</v>
      </c>
      <c r="FCB1" t="s">
        <v>4153</v>
      </c>
      <c r="FCC1" t="s">
        <v>4154</v>
      </c>
      <c r="FCD1" t="s">
        <v>4155</v>
      </c>
      <c r="FCE1" t="s">
        <v>4156</v>
      </c>
      <c r="FCF1" t="s">
        <v>4157</v>
      </c>
      <c r="FCG1" t="s">
        <v>4158</v>
      </c>
      <c r="FCH1" t="s">
        <v>4159</v>
      </c>
      <c r="FCI1" t="s">
        <v>4160</v>
      </c>
      <c r="FCJ1" t="s">
        <v>4161</v>
      </c>
      <c r="FCK1" t="s">
        <v>4162</v>
      </c>
      <c r="FCL1" t="s">
        <v>4163</v>
      </c>
      <c r="FCM1" t="s">
        <v>4164</v>
      </c>
      <c r="FCN1" t="s">
        <v>4165</v>
      </c>
      <c r="FCO1" t="s">
        <v>4166</v>
      </c>
      <c r="FCP1" t="s">
        <v>4167</v>
      </c>
      <c r="FCQ1" t="s">
        <v>4168</v>
      </c>
      <c r="FCR1" t="s">
        <v>4169</v>
      </c>
      <c r="FCS1" t="s">
        <v>4170</v>
      </c>
      <c r="FCT1" t="s">
        <v>4171</v>
      </c>
      <c r="FCU1" t="s">
        <v>4172</v>
      </c>
      <c r="FCV1" t="s">
        <v>4173</v>
      </c>
      <c r="FCW1" t="s">
        <v>4174</v>
      </c>
      <c r="FCX1" t="s">
        <v>4175</v>
      </c>
      <c r="FCY1" t="s">
        <v>4176</v>
      </c>
      <c r="FCZ1" t="s">
        <v>4177</v>
      </c>
      <c r="FDA1" t="s">
        <v>4178</v>
      </c>
      <c r="FDB1" t="s">
        <v>4179</v>
      </c>
      <c r="FDC1" t="s">
        <v>4180</v>
      </c>
      <c r="FDD1" t="s">
        <v>4181</v>
      </c>
      <c r="FDE1" t="s">
        <v>4182</v>
      </c>
      <c r="FDF1" t="s">
        <v>4183</v>
      </c>
      <c r="FDG1" t="s">
        <v>4184</v>
      </c>
      <c r="FDH1" t="s">
        <v>4185</v>
      </c>
      <c r="FDI1" t="s">
        <v>4186</v>
      </c>
      <c r="FDJ1" t="s">
        <v>4187</v>
      </c>
      <c r="FDK1" t="s">
        <v>4188</v>
      </c>
      <c r="FDL1" t="s">
        <v>4189</v>
      </c>
      <c r="FDM1" t="s">
        <v>4190</v>
      </c>
      <c r="FDN1" t="s">
        <v>4191</v>
      </c>
      <c r="FDO1" t="s">
        <v>4192</v>
      </c>
      <c r="FDP1" t="s">
        <v>4193</v>
      </c>
      <c r="FDQ1" t="s">
        <v>4194</v>
      </c>
      <c r="FDR1" t="s">
        <v>4195</v>
      </c>
      <c r="FDS1" t="s">
        <v>4196</v>
      </c>
      <c r="FDT1" t="s">
        <v>4197</v>
      </c>
      <c r="FDU1" t="s">
        <v>4198</v>
      </c>
      <c r="FDV1" t="s">
        <v>4199</v>
      </c>
      <c r="FDW1" t="s">
        <v>4200</v>
      </c>
      <c r="FDX1" t="s">
        <v>4201</v>
      </c>
      <c r="FDY1" t="s">
        <v>4202</v>
      </c>
      <c r="FDZ1" t="s">
        <v>4203</v>
      </c>
      <c r="FEA1" t="s">
        <v>4204</v>
      </c>
      <c r="FEB1" t="s">
        <v>4205</v>
      </c>
      <c r="FEC1" t="s">
        <v>4206</v>
      </c>
      <c r="FED1" t="s">
        <v>4207</v>
      </c>
      <c r="FEE1" t="s">
        <v>4208</v>
      </c>
      <c r="FEF1" t="s">
        <v>4209</v>
      </c>
      <c r="FEG1" t="s">
        <v>4210</v>
      </c>
      <c r="FEH1" t="s">
        <v>4211</v>
      </c>
      <c r="FEI1" t="s">
        <v>4212</v>
      </c>
      <c r="FEJ1" t="s">
        <v>4213</v>
      </c>
      <c r="FEK1" t="s">
        <v>4214</v>
      </c>
      <c r="FEL1" t="s">
        <v>4215</v>
      </c>
      <c r="FEM1" t="s">
        <v>4216</v>
      </c>
      <c r="FEN1" t="s">
        <v>4217</v>
      </c>
      <c r="FEO1" t="s">
        <v>4218</v>
      </c>
      <c r="FEP1" t="s">
        <v>4219</v>
      </c>
      <c r="FEQ1" t="s">
        <v>4220</v>
      </c>
      <c r="FER1" t="s">
        <v>4221</v>
      </c>
      <c r="FES1" t="s">
        <v>4222</v>
      </c>
      <c r="FET1" t="s">
        <v>4223</v>
      </c>
      <c r="FEU1" t="s">
        <v>4224</v>
      </c>
      <c r="FEV1" t="s">
        <v>4225</v>
      </c>
      <c r="FEW1" t="s">
        <v>4226</v>
      </c>
      <c r="FEX1" t="s">
        <v>4227</v>
      </c>
      <c r="FEY1" t="s">
        <v>4228</v>
      </c>
      <c r="FEZ1" t="s">
        <v>4229</v>
      </c>
      <c r="FFA1" t="s">
        <v>4230</v>
      </c>
      <c r="FFB1" t="s">
        <v>4231</v>
      </c>
      <c r="FFC1" t="s">
        <v>4232</v>
      </c>
      <c r="FFD1" t="s">
        <v>4233</v>
      </c>
      <c r="FFE1" t="s">
        <v>4234</v>
      </c>
      <c r="FFF1" t="s">
        <v>4235</v>
      </c>
      <c r="FFG1" t="s">
        <v>4236</v>
      </c>
      <c r="FFH1" t="s">
        <v>4237</v>
      </c>
      <c r="FFI1" t="s">
        <v>4238</v>
      </c>
      <c r="FFJ1" t="s">
        <v>4239</v>
      </c>
      <c r="FFK1" t="s">
        <v>4240</v>
      </c>
      <c r="FFL1" t="s">
        <v>4241</v>
      </c>
      <c r="FFM1" t="s">
        <v>4242</v>
      </c>
      <c r="FFN1" t="s">
        <v>4243</v>
      </c>
      <c r="FFO1" t="s">
        <v>4244</v>
      </c>
      <c r="FFP1" t="s">
        <v>4245</v>
      </c>
      <c r="FFQ1" t="s">
        <v>4246</v>
      </c>
      <c r="FFR1" t="s">
        <v>4247</v>
      </c>
      <c r="FFS1" t="s">
        <v>4248</v>
      </c>
      <c r="FFT1" t="s">
        <v>4249</v>
      </c>
      <c r="FFU1" t="s">
        <v>4250</v>
      </c>
      <c r="FFV1" t="s">
        <v>4251</v>
      </c>
      <c r="FFW1" t="s">
        <v>4252</v>
      </c>
      <c r="FFX1" t="s">
        <v>4253</v>
      </c>
      <c r="FFY1" t="s">
        <v>4254</v>
      </c>
      <c r="FFZ1" t="s">
        <v>4255</v>
      </c>
      <c r="FGA1" t="s">
        <v>4256</v>
      </c>
      <c r="FGB1" t="s">
        <v>4257</v>
      </c>
      <c r="FGC1" t="s">
        <v>4258</v>
      </c>
      <c r="FGD1" t="s">
        <v>4259</v>
      </c>
      <c r="FGE1" t="s">
        <v>4260</v>
      </c>
      <c r="FGF1" t="s">
        <v>4261</v>
      </c>
      <c r="FGG1" t="s">
        <v>4262</v>
      </c>
      <c r="FGH1" t="s">
        <v>4263</v>
      </c>
      <c r="FGI1" t="s">
        <v>4264</v>
      </c>
      <c r="FGJ1" t="s">
        <v>4265</v>
      </c>
      <c r="FGK1" t="s">
        <v>4266</v>
      </c>
      <c r="FGL1" t="s">
        <v>4267</v>
      </c>
      <c r="FGM1" t="s">
        <v>4268</v>
      </c>
      <c r="FGN1" t="s">
        <v>4269</v>
      </c>
      <c r="FGO1" t="s">
        <v>4270</v>
      </c>
      <c r="FGP1" t="s">
        <v>4271</v>
      </c>
      <c r="FGQ1" t="s">
        <v>4272</v>
      </c>
      <c r="FGR1" t="s">
        <v>4273</v>
      </c>
      <c r="FGS1" t="s">
        <v>4274</v>
      </c>
      <c r="FGT1" t="s">
        <v>4275</v>
      </c>
      <c r="FGU1" t="s">
        <v>4276</v>
      </c>
      <c r="FGV1" t="s">
        <v>4277</v>
      </c>
      <c r="FGW1" t="s">
        <v>4278</v>
      </c>
      <c r="FGX1" t="s">
        <v>4279</v>
      </c>
      <c r="FGY1" t="s">
        <v>4280</v>
      </c>
      <c r="FGZ1" t="s">
        <v>4281</v>
      </c>
      <c r="FHA1" t="s">
        <v>4282</v>
      </c>
      <c r="FHB1" t="s">
        <v>4283</v>
      </c>
      <c r="FHC1" t="s">
        <v>4284</v>
      </c>
      <c r="FHD1" t="s">
        <v>4285</v>
      </c>
      <c r="FHE1" t="s">
        <v>4286</v>
      </c>
      <c r="FHF1" t="s">
        <v>4287</v>
      </c>
      <c r="FHG1" t="s">
        <v>4288</v>
      </c>
      <c r="FHH1" t="s">
        <v>4289</v>
      </c>
      <c r="FHI1" t="s">
        <v>4290</v>
      </c>
      <c r="FHJ1" t="s">
        <v>4291</v>
      </c>
      <c r="FHK1" t="s">
        <v>4292</v>
      </c>
      <c r="FHL1" t="s">
        <v>4293</v>
      </c>
      <c r="FHM1" t="s">
        <v>4294</v>
      </c>
      <c r="FHN1" t="s">
        <v>4295</v>
      </c>
      <c r="FHO1" t="s">
        <v>4296</v>
      </c>
      <c r="FHP1" t="s">
        <v>4297</v>
      </c>
      <c r="FHQ1" t="s">
        <v>4298</v>
      </c>
      <c r="FHR1" t="s">
        <v>4299</v>
      </c>
      <c r="FHS1" t="s">
        <v>4300</v>
      </c>
      <c r="FHT1" t="s">
        <v>4301</v>
      </c>
      <c r="FHU1" t="s">
        <v>4302</v>
      </c>
      <c r="FHV1" t="s">
        <v>4303</v>
      </c>
      <c r="FHW1" t="s">
        <v>4304</v>
      </c>
      <c r="FHX1" t="s">
        <v>4305</v>
      </c>
      <c r="FHY1" t="s">
        <v>4306</v>
      </c>
      <c r="FHZ1" t="s">
        <v>4307</v>
      </c>
      <c r="FIA1" t="s">
        <v>4308</v>
      </c>
      <c r="FIB1" t="s">
        <v>4309</v>
      </c>
      <c r="FIC1" t="s">
        <v>4310</v>
      </c>
      <c r="FID1" t="s">
        <v>4311</v>
      </c>
      <c r="FIE1" t="s">
        <v>4312</v>
      </c>
      <c r="FIF1" t="s">
        <v>4313</v>
      </c>
      <c r="FIG1" t="s">
        <v>4314</v>
      </c>
      <c r="FIH1" t="s">
        <v>4315</v>
      </c>
      <c r="FII1" t="s">
        <v>4316</v>
      </c>
      <c r="FIJ1" t="s">
        <v>4317</v>
      </c>
      <c r="FIK1" t="s">
        <v>4318</v>
      </c>
      <c r="FIL1" t="s">
        <v>4319</v>
      </c>
      <c r="FIM1" t="s">
        <v>4320</v>
      </c>
      <c r="FIN1" t="s">
        <v>4321</v>
      </c>
      <c r="FIO1" t="s">
        <v>4322</v>
      </c>
      <c r="FIP1" t="s">
        <v>4323</v>
      </c>
      <c r="FIQ1" t="s">
        <v>4324</v>
      </c>
      <c r="FIR1" t="s">
        <v>4325</v>
      </c>
      <c r="FIS1" t="s">
        <v>4326</v>
      </c>
      <c r="FIT1" t="s">
        <v>4327</v>
      </c>
      <c r="FIU1" t="s">
        <v>4328</v>
      </c>
      <c r="FIV1" t="s">
        <v>4329</v>
      </c>
      <c r="FIW1" t="s">
        <v>4330</v>
      </c>
      <c r="FIX1" t="s">
        <v>4331</v>
      </c>
      <c r="FIY1" t="s">
        <v>4332</v>
      </c>
      <c r="FIZ1" t="s">
        <v>4333</v>
      </c>
      <c r="FJA1" t="s">
        <v>4334</v>
      </c>
      <c r="FJB1" t="s">
        <v>4335</v>
      </c>
      <c r="FJC1" t="s">
        <v>4336</v>
      </c>
      <c r="FJD1" t="s">
        <v>4337</v>
      </c>
      <c r="FJE1" t="s">
        <v>4338</v>
      </c>
      <c r="FJF1" t="s">
        <v>4339</v>
      </c>
      <c r="FJG1" t="s">
        <v>4340</v>
      </c>
      <c r="FJH1" t="s">
        <v>4341</v>
      </c>
      <c r="FJI1" t="s">
        <v>4342</v>
      </c>
      <c r="FJJ1" t="s">
        <v>4343</v>
      </c>
      <c r="FJK1" t="s">
        <v>4344</v>
      </c>
      <c r="FJL1" t="s">
        <v>4345</v>
      </c>
      <c r="FJM1" t="s">
        <v>4346</v>
      </c>
      <c r="FJN1" t="s">
        <v>4347</v>
      </c>
      <c r="FJO1" t="s">
        <v>4348</v>
      </c>
      <c r="FJP1" t="s">
        <v>4349</v>
      </c>
      <c r="FJQ1" t="s">
        <v>4350</v>
      </c>
      <c r="FJR1" t="s">
        <v>4351</v>
      </c>
      <c r="FJS1" t="s">
        <v>4352</v>
      </c>
      <c r="FJT1" t="s">
        <v>4353</v>
      </c>
      <c r="FJU1" t="s">
        <v>4354</v>
      </c>
      <c r="FJV1" t="s">
        <v>4355</v>
      </c>
      <c r="FJW1" t="s">
        <v>4356</v>
      </c>
      <c r="FJX1" t="s">
        <v>4357</v>
      </c>
      <c r="FJY1" t="s">
        <v>4358</v>
      </c>
      <c r="FJZ1" t="s">
        <v>4359</v>
      </c>
      <c r="FKA1" t="s">
        <v>4360</v>
      </c>
      <c r="FKB1" t="s">
        <v>4361</v>
      </c>
      <c r="FKC1" t="s">
        <v>4362</v>
      </c>
      <c r="FKD1" t="s">
        <v>4363</v>
      </c>
      <c r="FKE1" t="s">
        <v>4364</v>
      </c>
      <c r="FKF1" t="s">
        <v>4365</v>
      </c>
      <c r="FKG1" t="s">
        <v>4366</v>
      </c>
      <c r="FKH1" t="s">
        <v>4367</v>
      </c>
      <c r="FKI1" t="s">
        <v>4368</v>
      </c>
      <c r="FKJ1" t="s">
        <v>4369</v>
      </c>
      <c r="FKK1" t="s">
        <v>4370</v>
      </c>
      <c r="FKL1" t="s">
        <v>4371</v>
      </c>
      <c r="FKM1" t="s">
        <v>4372</v>
      </c>
      <c r="FKN1" t="s">
        <v>4373</v>
      </c>
      <c r="FKO1" t="s">
        <v>4374</v>
      </c>
      <c r="FKP1" t="s">
        <v>4375</v>
      </c>
      <c r="FKQ1" t="s">
        <v>4376</v>
      </c>
      <c r="FKR1" t="s">
        <v>4377</v>
      </c>
      <c r="FKS1" t="s">
        <v>4378</v>
      </c>
      <c r="FKT1" t="s">
        <v>4379</v>
      </c>
      <c r="FKU1" t="s">
        <v>4380</v>
      </c>
      <c r="FKV1" t="s">
        <v>4381</v>
      </c>
      <c r="FKW1" t="s">
        <v>4382</v>
      </c>
      <c r="FKX1" t="s">
        <v>4383</v>
      </c>
      <c r="FKY1" t="s">
        <v>4384</v>
      </c>
      <c r="FKZ1" t="s">
        <v>4385</v>
      </c>
      <c r="FLA1" t="s">
        <v>4386</v>
      </c>
      <c r="FLB1" t="s">
        <v>4387</v>
      </c>
      <c r="FLC1" t="s">
        <v>4388</v>
      </c>
      <c r="FLD1" t="s">
        <v>4389</v>
      </c>
      <c r="FLE1" t="s">
        <v>4390</v>
      </c>
      <c r="FLF1" t="s">
        <v>4391</v>
      </c>
      <c r="FLG1" t="s">
        <v>4392</v>
      </c>
      <c r="FLH1" t="s">
        <v>4393</v>
      </c>
      <c r="FLI1" t="s">
        <v>4394</v>
      </c>
      <c r="FLJ1" t="s">
        <v>4395</v>
      </c>
      <c r="FLK1" t="s">
        <v>4396</v>
      </c>
      <c r="FLL1" t="s">
        <v>4397</v>
      </c>
      <c r="FLM1" t="s">
        <v>4398</v>
      </c>
      <c r="FLN1" t="s">
        <v>4399</v>
      </c>
      <c r="FLO1" t="s">
        <v>4400</v>
      </c>
      <c r="FLP1" t="s">
        <v>4401</v>
      </c>
      <c r="FLQ1" t="s">
        <v>4402</v>
      </c>
      <c r="FLR1" t="s">
        <v>4403</v>
      </c>
      <c r="FLS1" t="s">
        <v>4404</v>
      </c>
      <c r="FLT1" t="s">
        <v>4405</v>
      </c>
      <c r="FLU1" t="s">
        <v>4406</v>
      </c>
      <c r="FLV1" t="s">
        <v>4407</v>
      </c>
      <c r="FLW1" t="s">
        <v>4408</v>
      </c>
      <c r="FLX1" t="s">
        <v>4409</v>
      </c>
      <c r="FLY1" t="s">
        <v>4410</v>
      </c>
      <c r="FLZ1" t="s">
        <v>4411</v>
      </c>
      <c r="FMA1" t="s">
        <v>4412</v>
      </c>
      <c r="FMB1" t="s">
        <v>4413</v>
      </c>
      <c r="FMC1" t="s">
        <v>4414</v>
      </c>
      <c r="FMD1" t="s">
        <v>4415</v>
      </c>
      <c r="FME1" t="s">
        <v>4416</v>
      </c>
      <c r="FMF1" t="s">
        <v>4417</v>
      </c>
      <c r="FMG1" t="s">
        <v>4418</v>
      </c>
      <c r="FMH1" t="s">
        <v>4419</v>
      </c>
      <c r="FMI1" t="s">
        <v>4420</v>
      </c>
      <c r="FMJ1" t="s">
        <v>4421</v>
      </c>
      <c r="FMK1" t="s">
        <v>4422</v>
      </c>
      <c r="FML1" t="s">
        <v>4423</v>
      </c>
      <c r="FMM1" t="s">
        <v>4424</v>
      </c>
      <c r="FMN1" t="s">
        <v>4425</v>
      </c>
      <c r="FMO1" t="s">
        <v>4426</v>
      </c>
      <c r="FMP1" t="s">
        <v>4427</v>
      </c>
      <c r="FMQ1" t="s">
        <v>4428</v>
      </c>
      <c r="FMR1" t="s">
        <v>4429</v>
      </c>
      <c r="FMS1" t="s">
        <v>4430</v>
      </c>
      <c r="FMT1" t="s">
        <v>4431</v>
      </c>
      <c r="FMU1" t="s">
        <v>4432</v>
      </c>
      <c r="FMV1" t="s">
        <v>4433</v>
      </c>
      <c r="FMW1" t="s">
        <v>4434</v>
      </c>
      <c r="FMX1" t="s">
        <v>4435</v>
      </c>
      <c r="FMY1" t="s">
        <v>4436</v>
      </c>
      <c r="FMZ1" t="s">
        <v>4437</v>
      </c>
      <c r="FNA1" t="s">
        <v>4438</v>
      </c>
      <c r="FNB1" t="s">
        <v>4439</v>
      </c>
      <c r="FNC1" t="s">
        <v>4440</v>
      </c>
      <c r="FND1" t="s">
        <v>4441</v>
      </c>
      <c r="FNE1" t="s">
        <v>4442</v>
      </c>
      <c r="FNF1" t="s">
        <v>4443</v>
      </c>
      <c r="FNG1" t="s">
        <v>4444</v>
      </c>
      <c r="FNH1" t="s">
        <v>4445</v>
      </c>
      <c r="FNI1" t="s">
        <v>4446</v>
      </c>
      <c r="FNJ1" t="s">
        <v>4447</v>
      </c>
      <c r="FNK1" t="s">
        <v>4448</v>
      </c>
      <c r="FNL1" t="s">
        <v>4449</v>
      </c>
      <c r="FNM1" t="s">
        <v>4450</v>
      </c>
      <c r="FNN1" t="s">
        <v>4451</v>
      </c>
      <c r="FNO1" t="s">
        <v>4452</v>
      </c>
      <c r="FNP1" t="s">
        <v>4453</v>
      </c>
      <c r="FNQ1" t="s">
        <v>4454</v>
      </c>
      <c r="FNR1" t="s">
        <v>4455</v>
      </c>
      <c r="FNS1" t="s">
        <v>4456</v>
      </c>
      <c r="FNT1" t="s">
        <v>4457</v>
      </c>
      <c r="FNU1" t="s">
        <v>4458</v>
      </c>
      <c r="FNV1" t="s">
        <v>4459</v>
      </c>
      <c r="FNW1" t="s">
        <v>4460</v>
      </c>
      <c r="FNX1" t="s">
        <v>4461</v>
      </c>
      <c r="FNY1" t="s">
        <v>4462</v>
      </c>
      <c r="FNZ1" t="s">
        <v>4463</v>
      </c>
      <c r="FOA1" t="s">
        <v>4464</v>
      </c>
      <c r="FOB1" t="s">
        <v>4465</v>
      </c>
      <c r="FOC1" t="s">
        <v>4466</v>
      </c>
      <c r="FOD1" t="s">
        <v>4467</v>
      </c>
      <c r="FOE1" t="s">
        <v>4468</v>
      </c>
      <c r="FOF1" t="s">
        <v>4469</v>
      </c>
      <c r="FOG1" t="s">
        <v>4470</v>
      </c>
      <c r="FOH1" t="s">
        <v>4471</v>
      </c>
      <c r="FOI1" t="s">
        <v>4472</v>
      </c>
      <c r="FOJ1" t="s">
        <v>4473</v>
      </c>
      <c r="FOK1" t="s">
        <v>4474</v>
      </c>
      <c r="FOL1" t="s">
        <v>4475</v>
      </c>
      <c r="FOM1" t="s">
        <v>4476</v>
      </c>
      <c r="FON1" t="s">
        <v>4477</v>
      </c>
      <c r="FOO1" t="s">
        <v>4478</v>
      </c>
      <c r="FOP1" t="s">
        <v>4479</v>
      </c>
      <c r="FOQ1" t="s">
        <v>4480</v>
      </c>
      <c r="FOR1" t="s">
        <v>4481</v>
      </c>
      <c r="FOS1" t="s">
        <v>4482</v>
      </c>
      <c r="FOT1" t="s">
        <v>4483</v>
      </c>
      <c r="FOU1" t="s">
        <v>4484</v>
      </c>
      <c r="FOV1" t="s">
        <v>4485</v>
      </c>
      <c r="FOW1" t="s">
        <v>4486</v>
      </c>
      <c r="FOX1" t="s">
        <v>4487</v>
      </c>
      <c r="FOY1" t="s">
        <v>4488</v>
      </c>
      <c r="FOZ1" t="s">
        <v>4489</v>
      </c>
      <c r="FPA1" t="s">
        <v>4490</v>
      </c>
      <c r="FPB1" t="s">
        <v>4491</v>
      </c>
      <c r="FPC1" t="s">
        <v>4492</v>
      </c>
      <c r="FPD1" t="s">
        <v>4493</v>
      </c>
      <c r="FPE1" t="s">
        <v>4494</v>
      </c>
      <c r="FPF1" t="s">
        <v>4495</v>
      </c>
      <c r="FPG1" t="s">
        <v>4496</v>
      </c>
      <c r="FPH1" t="s">
        <v>4497</v>
      </c>
      <c r="FPI1" t="s">
        <v>4498</v>
      </c>
      <c r="FPJ1" t="s">
        <v>4499</v>
      </c>
      <c r="FPK1" t="s">
        <v>4500</v>
      </c>
      <c r="FPL1" t="s">
        <v>4501</v>
      </c>
      <c r="FPM1" t="s">
        <v>4502</v>
      </c>
      <c r="FPN1" t="s">
        <v>4503</v>
      </c>
      <c r="FPO1" t="s">
        <v>4504</v>
      </c>
      <c r="FPP1" t="s">
        <v>4505</v>
      </c>
      <c r="FPQ1" t="s">
        <v>4506</v>
      </c>
      <c r="FPR1" t="s">
        <v>4507</v>
      </c>
      <c r="FPS1" t="s">
        <v>4508</v>
      </c>
      <c r="FPT1" t="s">
        <v>4509</v>
      </c>
      <c r="FPU1" t="s">
        <v>4510</v>
      </c>
      <c r="FPV1" t="s">
        <v>4511</v>
      </c>
      <c r="FPW1" t="s">
        <v>4512</v>
      </c>
      <c r="FPX1" t="s">
        <v>4513</v>
      </c>
      <c r="FPY1" t="s">
        <v>4514</v>
      </c>
      <c r="FPZ1" t="s">
        <v>4515</v>
      </c>
      <c r="FQA1" t="s">
        <v>4516</v>
      </c>
      <c r="FQB1" t="s">
        <v>4517</v>
      </c>
      <c r="FQC1" t="s">
        <v>4518</v>
      </c>
      <c r="FQD1" t="s">
        <v>4519</v>
      </c>
      <c r="FQE1" t="s">
        <v>4520</v>
      </c>
      <c r="FQF1" t="s">
        <v>4521</v>
      </c>
      <c r="FQG1" t="s">
        <v>4522</v>
      </c>
      <c r="FQH1" t="s">
        <v>4523</v>
      </c>
      <c r="FQI1" t="s">
        <v>4524</v>
      </c>
      <c r="FQJ1" t="s">
        <v>4525</v>
      </c>
      <c r="FQK1" t="s">
        <v>4526</v>
      </c>
      <c r="FQL1" t="s">
        <v>4527</v>
      </c>
      <c r="FQM1" t="s">
        <v>4528</v>
      </c>
      <c r="FQN1" t="s">
        <v>4529</v>
      </c>
      <c r="FQO1" t="s">
        <v>4530</v>
      </c>
      <c r="FQP1" t="s">
        <v>4531</v>
      </c>
      <c r="FQQ1" t="s">
        <v>4532</v>
      </c>
      <c r="FQR1" t="s">
        <v>4533</v>
      </c>
      <c r="FQS1" t="s">
        <v>4534</v>
      </c>
      <c r="FQT1" t="s">
        <v>4535</v>
      </c>
      <c r="FQU1" t="s">
        <v>4536</v>
      </c>
      <c r="FQV1" t="s">
        <v>4537</v>
      </c>
      <c r="FQW1" t="s">
        <v>4538</v>
      </c>
      <c r="FQX1" t="s">
        <v>4539</v>
      </c>
      <c r="FQY1" t="s">
        <v>4540</v>
      </c>
      <c r="FQZ1" t="s">
        <v>4541</v>
      </c>
      <c r="FRA1" t="s">
        <v>4542</v>
      </c>
      <c r="FRB1" t="s">
        <v>4543</v>
      </c>
      <c r="FRC1" t="s">
        <v>4544</v>
      </c>
      <c r="FRD1" t="s">
        <v>4545</v>
      </c>
      <c r="FRE1" t="s">
        <v>4546</v>
      </c>
      <c r="FRF1" t="s">
        <v>4547</v>
      </c>
      <c r="FRG1" t="s">
        <v>4548</v>
      </c>
      <c r="FRH1" t="s">
        <v>4549</v>
      </c>
      <c r="FRI1" t="s">
        <v>4550</v>
      </c>
      <c r="FRJ1" t="s">
        <v>4551</v>
      </c>
      <c r="FRK1" t="s">
        <v>4552</v>
      </c>
      <c r="FRL1" t="s">
        <v>4553</v>
      </c>
      <c r="FRM1" t="s">
        <v>4554</v>
      </c>
      <c r="FRN1" t="s">
        <v>4555</v>
      </c>
      <c r="FRO1" t="s">
        <v>4556</v>
      </c>
      <c r="FRP1" t="s">
        <v>4557</v>
      </c>
      <c r="FRQ1" t="s">
        <v>4558</v>
      </c>
      <c r="FRR1" t="s">
        <v>4559</v>
      </c>
      <c r="FRS1" t="s">
        <v>4560</v>
      </c>
      <c r="FRT1" t="s">
        <v>4561</v>
      </c>
      <c r="FRU1" t="s">
        <v>4562</v>
      </c>
      <c r="FRV1" t="s">
        <v>4563</v>
      </c>
      <c r="FRW1" t="s">
        <v>4564</v>
      </c>
      <c r="FRX1" t="s">
        <v>4565</v>
      </c>
      <c r="FRY1" t="s">
        <v>4566</v>
      </c>
      <c r="FRZ1" t="s">
        <v>4567</v>
      </c>
      <c r="FSA1" t="s">
        <v>4568</v>
      </c>
      <c r="FSB1" t="s">
        <v>4569</v>
      </c>
      <c r="FSC1" t="s">
        <v>4570</v>
      </c>
      <c r="FSD1" t="s">
        <v>4571</v>
      </c>
      <c r="FSE1" t="s">
        <v>4572</v>
      </c>
      <c r="FSF1" t="s">
        <v>4573</v>
      </c>
      <c r="FSG1" t="s">
        <v>4574</v>
      </c>
      <c r="FSH1" t="s">
        <v>4575</v>
      </c>
      <c r="FSI1" t="s">
        <v>4576</v>
      </c>
      <c r="FSJ1" t="s">
        <v>4577</v>
      </c>
      <c r="FSK1" t="s">
        <v>4578</v>
      </c>
      <c r="FSL1" t="s">
        <v>4579</v>
      </c>
      <c r="FSM1" t="s">
        <v>4580</v>
      </c>
      <c r="FSN1" t="s">
        <v>4581</v>
      </c>
      <c r="FSO1" t="s">
        <v>4582</v>
      </c>
      <c r="FSP1" t="s">
        <v>4583</v>
      </c>
      <c r="FSQ1" t="s">
        <v>4584</v>
      </c>
      <c r="FSR1" t="s">
        <v>4585</v>
      </c>
      <c r="FSS1" t="s">
        <v>4586</v>
      </c>
      <c r="FST1" t="s">
        <v>4587</v>
      </c>
      <c r="FSU1" t="s">
        <v>4588</v>
      </c>
      <c r="FSV1" t="s">
        <v>4589</v>
      </c>
      <c r="FSW1" t="s">
        <v>4590</v>
      </c>
      <c r="FSX1" t="s">
        <v>4591</v>
      </c>
      <c r="FSY1" t="s">
        <v>4592</v>
      </c>
      <c r="FSZ1" t="s">
        <v>4593</v>
      </c>
      <c r="FTA1" t="s">
        <v>4594</v>
      </c>
      <c r="FTB1" t="s">
        <v>4595</v>
      </c>
      <c r="FTC1" t="s">
        <v>4596</v>
      </c>
      <c r="FTD1" t="s">
        <v>4597</v>
      </c>
      <c r="FTE1" t="s">
        <v>4598</v>
      </c>
      <c r="FTF1" t="s">
        <v>4599</v>
      </c>
      <c r="FTG1" t="s">
        <v>4600</v>
      </c>
      <c r="FTH1" t="s">
        <v>4601</v>
      </c>
      <c r="FTI1" t="s">
        <v>4602</v>
      </c>
      <c r="FTJ1" t="s">
        <v>4603</v>
      </c>
      <c r="FTK1" t="s">
        <v>4604</v>
      </c>
      <c r="FTL1" t="s">
        <v>4605</v>
      </c>
      <c r="FTM1" t="s">
        <v>4606</v>
      </c>
      <c r="FTN1" t="s">
        <v>4607</v>
      </c>
      <c r="FTO1" t="s">
        <v>4608</v>
      </c>
      <c r="FTP1" t="s">
        <v>4609</v>
      </c>
      <c r="FTQ1" t="s">
        <v>4610</v>
      </c>
      <c r="FTR1" t="s">
        <v>4611</v>
      </c>
      <c r="FTS1" t="s">
        <v>4612</v>
      </c>
      <c r="FTT1" t="s">
        <v>4613</v>
      </c>
      <c r="FTU1" t="s">
        <v>4614</v>
      </c>
      <c r="FTV1" t="s">
        <v>4615</v>
      </c>
      <c r="FTW1" t="s">
        <v>4616</v>
      </c>
      <c r="FTX1" t="s">
        <v>4617</v>
      </c>
      <c r="FTY1" t="s">
        <v>4618</v>
      </c>
      <c r="FTZ1" t="s">
        <v>4619</v>
      </c>
      <c r="FUA1" t="s">
        <v>4620</v>
      </c>
      <c r="FUB1" t="s">
        <v>4621</v>
      </c>
      <c r="FUC1" t="s">
        <v>4622</v>
      </c>
      <c r="FUD1" t="s">
        <v>4623</v>
      </c>
      <c r="FUE1" t="s">
        <v>4624</v>
      </c>
      <c r="FUF1" t="s">
        <v>4625</v>
      </c>
      <c r="FUG1" t="s">
        <v>4626</v>
      </c>
      <c r="FUH1" t="s">
        <v>4627</v>
      </c>
      <c r="FUI1" t="s">
        <v>4628</v>
      </c>
      <c r="FUJ1" t="s">
        <v>4629</v>
      </c>
      <c r="FUK1" t="s">
        <v>4630</v>
      </c>
      <c r="FUL1" t="s">
        <v>4631</v>
      </c>
      <c r="FUM1" t="s">
        <v>4632</v>
      </c>
      <c r="FUN1" t="s">
        <v>4633</v>
      </c>
      <c r="FUO1" t="s">
        <v>4634</v>
      </c>
      <c r="FUP1" t="s">
        <v>4635</v>
      </c>
      <c r="FUQ1" t="s">
        <v>4636</v>
      </c>
      <c r="FUR1" t="s">
        <v>4637</v>
      </c>
      <c r="FUS1" t="s">
        <v>4638</v>
      </c>
      <c r="FUT1" t="s">
        <v>4639</v>
      </c>
      <c r="FUU1" t="s">
        <v>4640</v>
      </c>
      <c r="FUV1" t="s">
        <v>4641</v>
      </c>
      <c r="FUW1" t="s">
        <v>4642</v>
      </c>
      <c r="FUX1" t="s">
        <v>4643</v>
      </c>
      <c r="FUY1" t="s">
        <v>4644</v>
      </c>
      <c r="FUZ1" t="s">
        <v>4645</v>
      </c>
      <c r="FVA1" t="s">
        <v>4646</v>
      </c>
      <c r="FVB1" t="s">
        <v>4647</v>
      </c>
      <c r="FVC1" t="s">
        <v>4648</v>
      </c>
      <c r="FVD1" t="s">
        <v>4649</v>
      </c>
      <c r="FVE1" t="s">
        <v>4650</v>
      </c>
      <c r="FVF1" t="s">
        <v>4651</v>
      </c>
      <c r="FVG1" t="s">
        <v>4652</v>
      </c>
      <c r="FVH1" t="s">
        <v>4653</v>
      </c>
      <c r="FVI1" t="s">
        <v>4654</v>
      </c>
      <c r="FVJ1" t="s">
        <v>4655</v>
      </c>
      <c r="FVK1" t="s">
        <v>4656</v>
      </c>
      <c r="FVL1" t="s">
        <v>4657</v>
      </c>
      <c r="FVM1" t="s">
        <v>4658</v>
      </c>
      <c r="FVN1" t="s">
        <v>4659</v>
      </c>
      <c r="FVO1" t="s">
        <v>4660</v>
      </c>
      <c r="FVP1" t="s">
        <v>4661</v>
      </c>
      <c r="FVQ1" t="s">
        <v>4662</v>
      </c>
      <c r="FVR1" t="s">
        <v>4663</v>
      </c>
      <c r="FVS1" t="s">
        <v>4664</v>
      </c>
      <c r="FVT1" t="s">
        <v>4665</v>
      </c>
      <c r="FVU1" t="s">
        <v>4666</v>
      </c>
      <c r="FVV1" t="s">
        <v>4667</v>
      </c>
      <c r="FVW1" t="s">
        <v>4668</v>
      </c>
      <c r="FVX1" t="s">
        <v>4669</v>
      </c>
      <c r="FVY1" t="s">
        <v>4670</v>
      </c>
      <c r="FVZ1" t="s">
        <v>4671</v>
      </c>
      <c r="FWA1" t="s">
        <v>4672</v>
      </c>
      <c r="FWB1" t="s">
        <v>4673</v>
      </c>
      <c r="FWC1" t="s">
        <v>4674</v>
      </c>
      <c r="FWD1" t="s">
        <v>4675</v>
      </c>
      <c r="FWE1" t="s">
        <v>4676</v>
      </c>
      <c r="FWF1" t="s">
        <v>4677</v>
      </c>
      <c r="FWG1" t="s">
        <v>4678</v>
      </c>
      <c r="FWH1" t="s">
        <v>4679</v>
      </c>
      <c r="FWI1" t="s">
        <v>4680</v>
      </c>
      <c r="FWJ1" t="s">
        <v>4681</v>
      </c>
      <c r="FWK1" t="s">
        <v>4682</v>
      </c>
      <c r="FWL1" t="s">
        <v>4683</v>
      </c>
      <c r="FWM1" t="s">
        <v>4684</v>
      </c>
      <c r="FWN1" t="s">
        <v>4685</v>
      </c>
      <c r="FWO1" t="s">
        <v>4686</v>
      </c>
      <c r="FWP1" t="s">
        <v>4687</v>
      </c>
      <c r="FWQ1" t="s">
        <v>4688</v>
      </c>
      <c r="FWR1" t="s">
        <v>4689</v>
      </c>
      <c r="FWS1" t="s">
        <v>4690</v>
      </c>
      <c r="FWT1" t="s">
        <v>4691</v>
      </c>
      <c r="FWU1" t="s">
        <v>4692</v>
      </c>
      <c r="FWV1" t="s">
        <v>4693</v>
      </c>
      <c r="FWW1" t="s">
        <v>4694</v>
      </c>
      <c r="FWX1" t="s">
        <v>4695</v>
      </c>
      <c r="FWY1" t="s">
        <v>4696</v>
      </c>
      <c r="FWZ1" t="s">
        <v>4697</v>
      </c>
      <c r="FXA1" t="s">
        <v>4698</v>
      </c>
      <c r="FXB1" t="s">
        <v>4699</v>
      </c>
      <c r="FXC1" t="s">
        <v>4700</v>
      </c>
      <c r="FXD1" t="s">
        <v>4701</v>
      </c>
      <c r="FXE1" t="s">
        <v>4702</v>
      </c>
      <c r="FXF1" t="s">
        <v>4703</v>
      </c>
      <c r="FXG1" t="s">
        <v>4704</v>
      </c>
      <c r="FXH1" t="s">
        <v>4705</v>
      </c>
      <c r="FXI1" t="s">
        <v>4706</v>
      </c>
      <c r="FXJ1" t="s">
        <v>4707</v>
      </c>
      <c r="FXK1" t="s">
        <v>4708</v>
      </c>
      <c r="FXL1" t="s">
        <v>4709</v>
      </c>
      <c r="FXM1" t="s">
        <v>4710</v>
      </c>
      <c r="FXN1" t="s">
        <v>4711</v>
      </c>
      <c r="FXO1" t="s">
        <v>4712</v>
      </c>
      <c r="FXP1" t="s">
        <v>4713</v>
      </c>
      <c r="FXQ1" t="s">
        <v>4714</v>
      </c>
      <c r="FXR1" t="s">
        <v>4715</v>
      </c>
      <c r="FXS1" t="s">
        <v>4716</v>
      </c>
      <c r="FXT1" t="s">
        <v>4717</v>
      </c>
      <c r="FXU1" t="s">
        <v>4718</v>
      </c>
      <c r="FXV1" t="s">
        <v>4719</v>
      </c>
      <c r="FXW1" t="s">
        <v>4720</v>
      </c>
      <c r="FXX1" t="s">
        <v>4721</v>
      </c>
      <c r="FXY1" t="s">
        <v>4722</v>
      </c>
      <c r="FXZ1" t="s">
        <v>4723</v>
      </c>
      <c r="FYA1" t="s">
        <v>4724</v>
      </c>
      <c r="FYB1" t="s">
        <v>4725</v>
      </c>
      <c r="FYC1" t="s">
        <v>4726</v>
      </c>
      <c r="FYD1" t="s">
        <v>4727</v>
      </c>
      <c r="FYE1" t="s">
        <v>4728</v>
      </c>
      <c r="FYF1" t="s">
        <v>4729</v>
      </c>
      <c r="FYG1" t="s">
        <v>4730</v>
      </c>
      <c r="FYH1" t="s">
        <v>4731</v>
      </c>
      <c r="FYI1" t="s">
        <v>4732</v>
      </c>
      <c r="FYJ1" t="s">
        <v>4733</v>
      </c>
      <c r="FYK1" t="s">
        <v>4734</v>
      </c>
      <c r="FYL1" t="s">
        <v>4735</v>
      </c>
      <c r="FYM1" t="s">
        <v>4736</v>
      </c>
      <c r="FYN1" t="s">
        <v>4737</v>
      </c>
      <c r="FYO1" t="s">
        <v>4738</v>
      </c>
      <c r="FYP1" t="s">
        <v>4739</v>
      </c>
      <c r="FYQ1" t="s">
        <v>4740</v>
      </c>
      <c r="FYR1" t="s">
        <v>4741</v>
      </c>
      <c r="FYS1" t="s">
        <v>4742</v>
      </c>
      <c r="FYT1" t="s">
        <v>4743</v>
      </c>
      <c r="FYU1" t="s">
        <v>4744</v>
      </c>
      <c r="FYV1" t="s">
        <v>4745</v>
      </c>
      <c r="FYW1" t="s">
        <v>4746</v>
      </c>
      <c r="FYX1" t="s">
        <v>4747</v>
      </c>
      <c r="FYY1" t="s">
        <v>4748</v>
      </c>
      <c r="FYZ1" t="s">
        <v>4749</v>
      </c>
      <c r="FZA1" t="s">
        <v>4750</v>
      </c>
      <c r="FZB1" t="s">
        <v>4751</v>
      </c>
      <c r="FZC1" t="s">
        <v>4752</v>
      </c>
      <c r="FZD1" t="s">
        <v>4753</v>
      </c>
      <c r="FZE1" t="s">
        <v>4754</v>
      </c>
      <c r="FZF1" t="s">
        <v>4755</v>
      </c>
      <c r="FZG1" t="s">
        <v>4756</v>
      </c>
      <c r="FZH1" t="s">
        <v>4757</v>
      </c>
      <c r="FZI1" t="s">
        <v>4758</v>
      </c>
      <c r="FZJ1" t="s">
        <v>4759</v>
      </c>
      <c r="FZK1" t="s">
        <v>4760</v>
      </c>
      <c r="FZL1" t="s">
        <v>4761</v>
      </c>
      <c r="FZM1" t="s">
        <v>4762</v>
      </c>
      <c r="FZN1" t="s">
        <v>4763</v>
      </c>
      <c r="FZO1" t="s">
        <v>4764</v>
      </c>
      <c r="FZP1" t="s">
        <v>4765</v>
      </c>
      <c r="FZQ1" t="s">
        <v>4766</v>
      </c>
      <c r="FZR1" t="s">
        <v>4767</v>
      </c>
      <c r="FZS1" t="s">
        <v>4768</v>
      </c>
      <c r="FZT1" t="s">
        <v>4769</v>
      </c>
      <c r="FZU1" t="s">
        <v>4770</v>
      </c>
      <c r="FZV1" t="s">
        <v>4771</v>
      </c>
      <c r="FZW1" t="s">
        <v>4772</v>
      </c>
      <c r="FZX1" t="s">
        <v>4773</v>
      </c>
      <c r="FZY1" t="s">
        <v>4774</v>
      </c>
      <c r="FZZ1" t="s">
        <v>4775</v>
      </c>
      <c r="GAA1" t="s">
        <v>4776</v>
      </c>
      <c r="GAB1" t="s">
        <v>4777</v>
      </c>
      <c r="GAC1" t="s">
        <v>4778</v>
      </c>
      <c r="GAD1" t="s">
        <v>4779</v>
      </c>
      <c r="GAE1" t="s">
        <v>4780</v>
      </c>
      <c r="GAF1" t="s">
        <v>4781</v>
      </c>
      <c r="GAG1" t="s">
        <v>4782</v>
      </c>
      <c r="GAH1" t="s">
        <v>4783</v>
      </c>
      <c r="GAI1" t="s">
        <v>4784</v>
      </c>
      <c r="GAJ1" t="s">
        <v>4785</v>
      </c>
      <c r="GAK1" t="s">
        <v>4786</v>
      </c>
      <c r="GAL1" t="s">
        <v>4787</v>
      </c>
      <c r="GAM1" t="s">
        <v>4788</v>
      </c>
      <c r="GAN1" t="s">
        <v>4789</v>
      </c>
      <c r="GAO1" t="s">
        <v>4790</v>
      </c>
      <c r="GAP1" t="s">
        <v>4791</v>
      </c>
      <c r="GAQ1" t="s">
        <v>4792</v>
      </c>
      <c r="GAR1" t="s">
        <v>4793</v>
      </c>
      <c r="GAS1" t="s">
        <v>4794</v>
      </c>
      <c r="GAT1" t="s">
        <v>4795</v>
      </c>
      <c r="GAU1" t="s">
        <v>4796</v>
      </c>
      <c r="GAV1" t="s">
        <v>4797</v>
      </c>
      <c r="GAW1" t="s">
        <v>4798</v>
      </c>
      <c r="GAX1" t="s">
        <v>4799</v>
      </c>
      <c r="GAY1" t="s">
        <v>4800</v>
      </c>
      <c r="GAZ1" t="s">
        <v>4801</v>
      </c>
      <c r="GBA1" t="s">
        <v>4802</v>
      </c>
      <c r="GBB1" t="s">
        <v>4803</v>
      </c>
      <c r="GBC1" t="s">
        <v>4804</v>
      </c>
      <c r="GBD1" t="s">
        <v>4805</v>
      </c>
      <c r="GBE1" t="s">
        <v>4806</v>
      </c>
      <c r="GBF1" t="s">
        <v>4807</v>
      </c>
      <c r="GBG1" t="s">
        <v>4808</v>
      </c>
      <c r="GBH1" t="s">
        <v>4809</v>
      </c>
      <c r="GBI1" t="s">
        <v>4810</v>
      </c>
      <c r="GBJ1" t="s">
        <v>4811</v>
      </c>
      <c r="GBK1" t="s">
        <v>4812</v>
      </c>
      <c r="GBL1" t="s">
        <v>4813</v>
      </c>
      <c r="GBM1" t="s">
        <v>4814</v>
      </c>
      <c r="GBN1" t="s">
        <v>4815</v>
      </c>
      <c r="GBO1" t="s">
        <v>4816</v>
      </c>
      <c r="GBP1" t="s">
        <v>4817</v>
      </c>
      <c r="GBQ1" t="s">
        <v>4818</v>
      </c>
      <c r="GBR1" t="s">
        <v>4819</v>
      </c>
      <c r="GBS1" t="s">
        <v>4820</v>
      </c>
      <c r="GBT1" t="s">
        <v>4821</v>
      </c>
      <c r="GBU1" t="s">
        <v>4822</v>
      </c>
      <c r="GBV1" t="s">
        <v>4823</v>
      </c>
      <c r="GBW1" t="s">
        <v>4824</v>
      </c>
      <c r="GBX1" t="s">
        <v>4825</v>
      </c>
      <c r="GBY1" t="s">
        <v>4826</v>
      </c>
      <c r="GBZ1" t="s">
        <v>4827</v>
      </c>
      <c r="GCA1" t="s">
        <v>4828</v>
      </c>
      <c r="GCB1" t="s">
        <v>4829</v>
      </c>
      <c r="GCC1" t="s">
        <v>4830</v>
      </c>
      <c r="GCD1" t="s">
        <v>4831</v>
      </c>
      <c r="GCE1" t="s">
        <v>4832</v>
      </c>
      <c r="GCF1" t="s">
        <v>4833</v>
      </c>
      <c r="GCG1" t="s">
        <v>4834</v>
      </c>
      <c r="GCH1" t="s">
        <v>4835</v>
      </c>
      <c r="GCI1" t="s">
        <v>4836</v>
      </c>
      <c r="GCJ1" t="s">
        <v>4837</v>
      </c>
      <c r="GCK1" t="s">
        <v>4838</v>
      </c>
      <c r="GCL1" t="s">
        <v>4839</v>
      </c>
      <c r="GCM1" t="s">
        <v>4840</v>
      </c>
      <c r="GCN1" t="s">
        <v>4841</v>
      </c>
      <c r="GCO1" t="s">
        <v>4842</v>
      </c>
      <c r="GCP1" t="s">
        <v>4843</v>
      </c>
      <c r="GCQ1" t="s">
        <v>4844</v>
      </c>
      <c r="GCR1" t="s">
        <v>4845</v>
      </c>
      <c r="GCS1" t="s">
        <v>4846</v>
      </c>
      <c r="GCT1" t="s">
        <v>4847</v>
      </c>
      <c r="GCU1" t="s">
        <v>4848</v>
      </c>
      <c r="GCV1" t="s">
        <v>4849</v>
      </c>
      <c r="GCW1" t="s">
        <v>4850</v>
      </c>
      <c r="GCX1" t="s">
        <v>4851</v>
      </c>
      <c r="GCY1" t="s">
        <v>4852</v>
      </c>
      <c r="GCZ1" t="s">
        <v>4853</v>
      </c>
      <c r="GDA1" t="s">
        <v>4854</v>
      </c>
      <c r="GDB1" t="s">
        <v>4855</v>
      </c>
      <c r="GDC1" t="s">
        <v>4856</v>
      </c>
      <c r="GDD1" t="s">
        <v>4857</v>
      </c>
      <c r="GDE1" t="s">
        <v>4858</v>
      </c>
      <c r="GDF1" t="s">
        <v>4859</v>
      </c>
      <c r="GDG1" t="s">
        <v>4860</v>
      </c>
      <c r="GDH1" t="s">
        <v>4861</v>
      </c>
      <c r="GDI1" t="s">
        <v>4862</v>
      </c>
      <c r="GDJ1" t="s">
        <v>4863</v>
      </c>
      <c r="GDK1" t="s">
        <v>4864</v>
      </c>
      <c r="GDL1" t="s">
        <v>4865</v>
      </c>
      <c r="GDM1" t="s">
        <v>4866</v>
      </c>
      <c r="GDN1" t="s">
        <v>4867</v>
      </c>
      <c r="GDO1" t="s">
        <v>4868</v>
      </c>
      <c r="GDP1" t="s">
        <v>4869</v>
      </c>
      <c r="GDQ1" t="s">
        <v>4870</v>
      </c>
      <c r="GDR1" t="s">
        <v>4871</v>
      </c>
      <c r="GDS1" t="s">
        <v>4872</v>
      </c>
      <c r="GDT1" t="s">
        <v>4873</v>
      </c>
      <c r="GDU1" t="s">
        <v>4874</v>
      </c>
      <c r="GDV1" t="s">
        <v>4875</v>
      </c>
      <c r="GDW1" t="s">
        <v>4876</v>
      </c>
      <c r="GDX1" t="s">
        <v>4877</v>
      </c>
      <c r="GDY1" t="s">
        <v>4878</v>
      </c>
      <c r="GDZ1" t="s">
        <v>4879</v>
      </c>
      <c r="GEA1" t="s">
        <v>4880</v>
      </c>
      <c r="GEB1" t="s">
        <v>4881</v>
      </c>
      <c r="GEC1" t="s">
        <v>4882</v>
      </c>
      <c r="GED1" t="s">
        <v>4883</v>
      </c>
      <c r="GEE1" t="s">
        <v>4884</v>
      </c>
      <c r="GEF1" t="s">
        <v>4885</v>
      </c>
      <c r="GEG1" t="s">
        <v>4886</v>
      </c>
      <c r="GEH1" t="s">
        <v>4887</v>
      </c>
      <c r="GEI1" t="s">
        <v>4888</v>
      </c>
      <c r="GEJ1" t="s">
        <v>4889</v>
      </c>
      <c r="GEK1" t="s">
        <v>4890</v>
      </c>
      <c r="GEL1" t="s">
        <v>4891</v>
      </c>
      <c r="GEM1" t="s">
        <v>4892</v>
      </c>
      <c r="GEN1" t="s">
        <v>4893</v>
      </c>
      <c r="GEO1" t="s">
        <v>4894</v>
      </c>
      <c r="GEP1" t="s">
        <v>4895</v>
      </c>
      <c r="GEQ1" t="s">
        <v>4896</v>
      </c>
      <c r="GER1" t="s">
        <v>4897</v>
      </c>
      <c r="GES1" t="s">
        <v>4898</v>
      </c>
      <c r="GET1" t="s">
        <v>4899</v>
      </c>
      <c r="GEU1" t="s">
        <v>4900</v>
      </c>
      <c r="GEV1" t="s">
        <v>4901</v>
      </c>
      <c r="GEW1" t="s">
        <v>4902</v>
      </c>
      <c r="GEX1" t="s">
        <v>4903</v>
      </c>
      <c r="GEY1" t="s">
        <v>4904</v>
      </c>
      <c r="GEZ1" t="s">
        <v>4905</v>
      </c>
      <c r="GFA1" t="s">
        <v>4906</v>
      </c>
      <c r="GFB1" t="s">
        <v>4907</v>
      </c>
      <c r="GFC1" t="s">
        <v>4908</v>
      </c>
      <c r="GFD1" t="s">
        <v>4909</v>
      </c>
      <c r="GFE1" t="s">
        <v>4910</v>
      </c>
      <c r="GFF1" t="s">
        <v>4911</v>
      </c>
      <c r="GFG1" t="s">
        <v>4912</v>
      </c>
      <c r="GFH1" t="s">
        <v>4913</v>
      </c>
      <c r="GFI1" t="s">
        <v>4914</v>
      </c>
      <c r="GFJ1" t="s">
        <v>4915</v>
      </c>
      <c r="GFK1" t="s">
        <v>4916</v>
      </c>
      <c r="GFL1" t="s">
        <v>4917</v>
      </c>
      <c r="GFM1" t="s">
        <v>4918</v>
      </c>
      <c r="GFN1" t="s">
        <v>4919</v>
      </c>
      <c r="GFO1" t="s">
        <v>4920</v>
      </c>
      <c r="GFP1" t="s">
        <v>4921</v>
      </c>
      <c r="GFQ1" t="s">
        <v>4922</v>
      </c>
      <c r="GFR1" t="s">
        <v>4923</v>
      </c>
      <c r="GFS1" t="s">
        <v>4924</v>
      </c>
      <c r="GFT1" t="s">
        <v>4925</v>
      </c>
      <c r="GFU1" t="s">
        <v>4926</v>
      </c>
      <c r="GFV1" t="s">
        <v>4927</v>
      </c>
      <c r="GFW1" t="s">
        <v>4928</v>
      </c>
      <c r="GFX1" t="s">
        <v>4929</v>
      </c>
      <c r="GFY1" t="s">
        <v>4930</v>
      </c>
      <c r="GFZ1" t="s">
        <v>4931</v>
      </c>
      <c r="GGA1" t="s">
        <v>4932</v>
      </c>
      <c r="GGB1" t="s">
        <v>4933</v>
      </c>
      <c r="GGC1" t="s">
        <v>4934</v>
      </c>
      <c r="GGD1" t="s">
        <v>4935</v>
      </c>
      <c r="GGE1" t="s">
        <v>4936</v>
      </c>
      <c r="GGF1" t="s">
        <v>4937</v>
      </c>
      <c r="GGG1" t="s">
        <v>4938</v>
      </c>
      <c r="GGH1" t="s">
        <v>4939</v>
      </c>
      <c r="GGI1" t="s">
        <v>4940</v>
      </c>
      <c r="GGJ1" t="s">
        <v>4941</v>
      </c>
      <c r="GGK1" t="s">
        <v>4942</v>
      </c>
      <c r="GGL1" t="s">
        <v>4943</v>
      </c>
      <c r="GGM1" t="s">
        <v>4944</v>
      </c>
      <c r="GGN1" t="s">
        <v>4945</v>
      </c>
      <c r="GGO1" t="s">
        <v>4946</v>
      </c>
      <c r="GGP1" t="s">
        <v>4947</v>
      </c>
      <c r="GGQ1" t="s">
        <v>4948</v>
      </c>
      <c r="GGR1" t="s">
        <v>4949</v>
      </c>
      <c r="GGS1" t="s">
        <v>4950</v>
      </c>
      <c r="GGT1" t="s">
        <v>4951</v>
      </c>
      <c r="GGU1" t="s">
        <v>4952</v>
      </c>
      <c r="GGV1" t="s">
        <v>4953</v>
      </c>
      <c r="GGW1" t="s">
        <v>4954</v>
      </c>
      <c r="GGX1" t="s">
        <v>4955</v>
      </c>
      <c r="GGY1" t="s">
        <v>4956</v>
      </c>
      <c r="GGZ1" t="s">
        <v>4957</v>
      </c>
      <c r="GHA1" t="s">
        <v>4958</v>
      </c>
      <c r="GHB1" t="s">
        <v>4959</v>
      </c>
      <c r="GHC1" t="s">
        <v>4960</v>
      </c>
      <c r="GHD1" t="s">
        <v>4961</v>
      </c>
      <c r="GHE1" t="s">
        <v>4962</v>
      </c>
      <c r="GHF1" t="s">
        <v>4963</v>
      </c>
      <c r="GHG1" t="s">
        <v>4964</v>
      </c>
      <c r="GHH1" t="s">
        <v>4965</v>
      </c>
      <c r="GHI1" t="s">
        <v>4966</v>
      </c>
      <c r="GHJ1" t="s">
        <v>4967</v>
      </c>
      <c r="GHK1" t="s">
        <v>4968</v>
      </c>
      <c r="GHL1" t="s">
        <v>4969</v>
      </c>
      <c r="GHM1" t="s">
        <v>4970</v>
      </c>
      <c r="GHN1" t="s">
        <v>4971</v>
      </c>
      <c r="GHO1" t="s">
        <v>4972</v>
      </c>
      <c r="GHP1" t="s">
        <v>4973</v>
      </c>
      <c r="GHQ1" t="s">
        <v>4974</v>
      </c>
      <c r="GHR1" t="s">
        <v>4975</v>
      </c>
      <c r="GHS1" t="s">
        <v>4976</v>
      </c>
      <c r="GHT1" t="s">
        <v>4977</v>
      </c>
      <c r="GHU1" t="s">
        <v>4978</v>
      </c>
      <c r="GHV1" t="s">
        <v>4979</v>
      </c>
      <c r="GHW1" t="s">
        <v>4980</v>
      </c>
      <c r="GHX1" t="s">
        <v>4981</v>
      </c>
      <c r="GHY1" t="s">
        <v>4982</v>
      </c>
      <c r="GHZ1" t="s">
        <v>4983</v>
      </c>
      <c r="GIA1" t="s">
        <v>4984</v>
      </c>
      <c r="GIB1" t="s">
        <v>4985</v>
      </c>
      <c r="GIC1" t="s">
        <v>4986</v>
      </c>
      <c r="GID1" t="s">
        <v>4987</v>
      </c>
      <c r="GIE1" t="s">
        <v>4988</v>
      </c>
      <c r="GIF1" t="s">
        <v>4989</v>
      </c>
      <c r="GIG1" t="s">
        <v>4990</v>
      </c>
      <c r="GIH1" t="s">
        <v>4991</v>
      </c>
      <c r="GII1" t="s">
        <v>4992</v>
      </c>
      <c r="GIJ1" t="s">
        <v>4993</v>
      </c>
      <c r="GIK1" t="s">
        <v>4994</v>
      </c>
      <c r="GIL1" t="s">
        <v>4995</v>
      </c>
      <c r="GIM1" t="s">
        <v>4996</v>
      </c>
      <c r="GIN1" t="s">
        <v>4997</v>
      </c>
      <c r="GIO1" t="s">
        <v>4998</v>
      </c>
      <c r="GIP1" t="s">
        <v>4999</v>
      </c>
      <c r="GIQ1" t="s">
        <v>5000</v>
      </c>
      <c r="GIR1" t="s">
        <v>5001</v>
      </c>
      <c r="GIS1" t="s">
        <v>5002</v>
      </c>
      <c r="GIT1" t="s">
        <v>5003</v>
      </c>
      <c r="GIU1" t="s">
        <v>5004</v>
      </c>
      <c r="GIV1" t="s">
        <v>5005</v>
      </c>
      <c r="GIW1" t="s">
        <v>5006</v>
      </c>
      <c r="GIX1" t="s">
        <v>5007</v>
      </c>
      <c r="GIY1" t="s">
        <v>5008</v>
      </c>
      <c r="GIZ1" t="s">
        <v>5009</v>
      </c>
      <c r="GJA1" t="s">
        <v>5010</v>
      </c>
      <c r="GJB1" t="s">
        <v>5011</v>
      </c>
      <c r="GJC1" t="s">
        <v>5012</v>
      </c>
      <c r="GJD1" t="s">
        <v>5013</v>
      </c>
      <c r="GJE1" t="s">
        <v>5014</v>
      </c>
      <c r="GJF1" t="s">
        <v>5015</v>
      </c>
      <c r="GJG1" t="s">
        <v>5016</v>
      </c>
      <c r="GJH1" t="s">
        <v>5017</v>
      </c>
      <c r="GJI1" t="s">
        <v>5018</v>
      </c>
      <c r="GJJ1" t="s">
        <v>5019</v>
      </c>
      <c r="GJK1" t="s">
        <v>5020</v>
      </c>
      <c r="GJL1" t="s">
        <v>5021</v>
      </c>
      <c r="GJM1" t="s">
        <v>5022</v>
      </c>
      <c r="GJN1" t="s">
        <v>5023</v>
      </c>
      <c r="GJO1" t="s">
        <v>5024</v>
      </c>
      <c r="GJP1" t="s">
        <v>5025</v>
      </c>
      <c r="GJQ1" t="s">
        <v>5026</v>
      </c>
      <c r="GJR1" t="s">
        <v>5027</v>
      </c>
      <c r="GJS1" t="s">
        <v>5028</v>
      </c>
      <c r="GJT1" t="s">
        <v>5029</v>
      </c>
      <c r="GJU1" t="s">
        <v>5030</v>
      </c>
      <c r="GJV1" t="s">
        <v>5031</v>
      </c>
      <c r="GJW1" t="s">
        <v>5032</v>
      </c>
      <c r="GJX1" t="s">
        <v>5033</v>
      </c>
      <c r="GJY1" t="s">
        <v>5034</v>
      </c>
      <c r="GJZ1" t="s">
        <v>5035</v>
      </c>
      <c r="GKA1" t="s">
        <v>5036</v>
      </c>
      <c r="GKB1" t="s">
        <v>5037</v>
      </c>
      <c r="GKC1" t="s">
        <v>5038</v>
      </c>
      <c r="GKD1" t="s">
        <v>5039</v>
      </c>
      <c r="GKE1" t="s">
        <v>5040</v>
      </c>
      <c r="GKF1" t="s">
        <v>5041</v>
      </c>
      <c r="GKG1" t="s">
        <v>5042</v>
      </c>
      <c r="GKH1" t="s">
        <v>5043</v>
      </c>
      <c r="GKI1" t="s">
        <v>5044</v>
      </c>
      <c r="GKJ1" t="s">
        <v>5045</v>
      </c>
      <c r="GKK1" t="s">
        <v>5046</v>
      </c>
      <c r="GKL1" t="s">
        <v>5047</v>
      </c>
      <c r="GKM1" t="s">
        <v>5048</v>
      </c>
      <c r="GKN1" t="s">
        <v>5049</v>
      </c>
      <c r="GKO1" t="s">
        <v>5050</v>
      </c>
      <c r="GKP1" t="s">
        <v>5051</v>
      </c>
      <c r="GKQ1" t="s">
        <v>5052</v>
      </c>
      <c r="GKR1" t="s">
        <v>5053</v>
      </c>
      <c r="GKS1" t="s">
        <v>5054</v>
      </c>
      <c r="GKT1" t="s">
        <v>5055</v>
      </c>
      <c r="GKU1" t="s">
        <v>5056</v>
      </c>
      <c r="GKV1" t="s">
        <v>5057</v>
      </c>
      <c r="GKW1" t="s">
        <v>5058</v>
      </c>
      <c r="GKX1" t="s">
        <v>5059</v>
      </c>
      <c r="GKY1" t="s">
        <v>5060</v>
      </c>
      <c r="GKZ1" t="s">
        <v>5061</v>
      </c>
      <c r="GLA1" t="s">
        <v>5062</v>
      </c>
      <c r="GLB1" t="s">
        <v>5063</v>
      </c>
      <c r="GLC1" t="s">
        <v>5064</v>
      </c>
      <c r="GLD1" t="s">
        <v>5065</v>
      </c>
      <c r="GLE1" t="s">
        <v>5066</v>
      </c>
      <c r="GLF1" t="s">
        <v>5067</v>
      </c>
      <c r="GLG1" t="s">
        <v>5068</v>
      </c>
      <c r="GLH1" t="s">
        <v>5069</v>
      </c>
      <c r="GLI1" t="s">
        <v>5070</v>
      </c>
      <c r="GLJ1" t="s">
        <v>5071</v>
      </c>
      <c r="GLK1" t="s">
        <v>5072</v>
      </c>
      <c r="GLL1" t="s">
        <v>5073</v>
      </c>
      <c r="GLM1" t="s">
        <v>5074</v>
      </c>
      <c r="GLN1" t="s">
        <v>5075</v>
      </c>
      <c r="GLO1" t="s">
        <v>5076</v>
      </c>
      <c r="GLP1" t="s">
        <v>5077</v>
      </c>
      <c r="GLQ1" t="s">
        <v>5078</v>
      </c>
      <c r="GLR1" t="s">
        <v>5079</v>
      </c>
      <c r="GLS1" t="s">
        <v>5080</v>
      </c>
      <c r="GLT1" t="s">
        <v>5081</v>
      </c>
      <c r="GLU1" t="s">
        <v>5082</v>
      </c>
      <c r="GLV1" t="s">
        <v>5083</v>
      </c>
      <c r="GLW1" t="s">
        <v>5084</v>
      </c>
      <c r="GLX1" t="s">
        <v>5085</v>
      </c>
      <c r="GLY1" t="s">
        <v>5086</v>
      </c>
      <c r="GLZ1" t="s">
        <v>5087</v>
      </c>
      <c r="GMA1" t="s">
        <v>5088</v>
      </c>
      <c r="GMB1" t="s">
        <v>5089</v>
      </c>
      <c r="GMC1" t="s">
        <v>5090</v>
      </c>
      <c r="GMD1" t="s">
        <v>5091</v>
      </c>
      <c r="GME1" t="s">
        <v>5092</v>
      </c>
      <c r="GMF1" t="s">
        <v>5093</v>
      </c>
      <c r="GMG1" t="s">
        <v>5094</v>
      </c>
      <c r="GMH1" t="s">
        <v>5095</v>
      </c>
      <c r="GMI1" t="s">
        <v>5096</v>
      </c>
      <c r="GMJ1" t="s">
        <v>5097</v>
      </c>
      <c r="GMK1" t="s">
        <v>5098</v>
      </c>
      <c r="GML1" t="s">
        <v>5099</v>
      </c>
      <c r="GMM1" t="s">
        <v>5100</v>
      </c>
      <c r="GMN1" t="s">
        <v>5101</v>
      </c>
      <c r="GMO1" t="s">
        <v>5102</v>
      </c>
      <c r="GMP1" t="s">
        <v>5103</v>
      </c>
      <c r="GMQ1" t="s">
        <v>5104</v>
      </c>
      <c r="GMR1" t="s">
        <v>5105</v>
      </c>
      <c r="GMS1" t="s">
        <v>5106</v>
      </c>
      <c r="GMT1" t="s">
        <v>5107</v>
      </c>
      <c r="GMU1" t="s">
        <v>5108</v>
      </c>
      <c r="GMV1" t="s">
        <v>5109</v>
      </c>
      <c r="GMW1" t="s">
        <v>5110</v>
      </c>
      <c r="GMX1" t="s">
        <v>5111</v>
      </c>
      <c r="GMY1" t="s">
        <v>5112</v>
      </c>
      <c r="GMZ1" t="s">
        <v>5113</v>
      </c>
      <c r="GNA1" t="s">
        <v>5114</v>
      </c>
      <c r="GNB1" t="s">
        <v>5115</v>
      </c>
      <c r="GNC1" t="s">
        <v>5116</v>
      </c>
      <c r="GND1" t="s">
        <v>5117</v>
      </c>
      <c r="GNE1" t="s">
        <v>5118</v>
      </c>
      <c r="GNF1" t="s">
        <v>5119</v>
      </c>
      <c r="GNG1" t="s">
        <v>5120</v>
      </c>
      <c r="GNH1" t="s">
        <v>5121</v>
      </c>
      <c r="GNI1" t="s">
        <v>5122</v>
      </c>
      <c r="GNJ1" t="s">
        <v>5123</v>
      </c>
      <c r="GNK1" t="s">
        <v>5124</v>
      </c>
      <c r="GNL1" t="s">
        <v>5125</v>
      </c>
      <c r="GNM1" t="s">
        <v>5126</v>
      </c>
      <c r="GNN1" t="s">
        <v>5127</v>
      </c>
      <c r="GNO1" t="s">
        <v>5128</v>
      </c>
      <c r="GNP1" t="s">
        <v>5129</v>
      </c>
      <c r="GNQ1" t="s">
        <v>5130</v>
      </c>
      <c r="GNR1" t="s">
        <v>5131</v>
      </c>
      <c r="GNS1" t="s">
        <v>5132</v>
      </c>
      <c r="GNT1" t="s">
        <v>5133</v>
      </c>
      <c r="GNU1" t="s">
        <v>5134</v>
      </c>
      <c r="GNV1" t="s">
        <v>5135</v>
      </c>
      <c r="GNW1" t="s">
        <v>5136</v>
      </c>
      <c r="GNX1" t="s">
        <v>5137</v>
      </c>
      <c r="GNY1" t="s">
        <v>5138</v>
      </c>
      <c r="GNZ1" t="s">
        <v>5139</v>
      </c>
      <c r="GOA1" t="s">
        <v>5140</v>
      </c>
      <c r="GOB1" t="s">
        <v>5141</v>
      </c>
      <c r="GOC1" t="s">
        <v>5142</v>
      </c>
      <c r="GOD1" t="s">
        <v>5143</v>
      </c>
      <c r="GOE1" t="s">
        <v>5144</v>
      </c>
      <c r="GOF1" t="s">
        <v>5145</v>
      </c>
      <c r="GOG1" t="s">
        <v>5146</v>
      </c>
      <c r="GOH1" t="s">
        <v>5147</v>
      </c>
      <c r="GOI1" t="s">
        <v>5148</v>
      </c>
      <c r="GOJ1" t="s">
        <v>5149</v>
      </c>
      <c r="GOK1" t="s">
        <v>5150</v>
      </c>
      <c r="GOL1" t="s">
        <v>5151</v>
      </c>
      <c r="GOM1" t="s">
        <v>5152</v>
      </c>
      <c r="GON1" t="s">
        <v>5153</v>
      </c>
      <c r="GOO1" t="s">
        <v>5154</v>
      </c>
      <c r="GOP1" t="s">
        <v>5155</v>
      </c>
      <c r="GOQ1" t="s">
        <v>5156</v>
      </c>
      <c r="GOR1" t="s">
        <v>5157</v>
      </c>
      <c r="GOS1" t="s">
        <v>5158</v>
      </c>
      <c r="GOT1" t="s">
        <v>5159</v>
      </c>
      <c r="GOU1" t="s">
        <v>5160</v>
      </c>
      <c r="GOV1" t="s">
        <v>5161</v>
      </c>
      <c r="GOW1" t="s">
        <v>5162</v>
      </c>
      <c r="GOX1" t="s">
        <v>5163</v>
      </c>
      <c r="GOY1" t="s">
        <v>5164</v>
      </c>
      <c r="GOZ1" t="s">
        <v>5165</v>
      </c>
      <c r="GPA1" t="s">
        <v>5166</v>
      </c>
      <c r="GPB1" t="s">
        <v>5167</v>
      </c>
      <c r="GPC1" t="s">
        <v>5168</v>
      </c>
      <c r="GPD1" t="s">
        <v>5169</v>
      </c>
      <c r="GPE1" t="s">
        <v>5170</v>
      </c>
      <c r="GPF1" t="s">
        <v>5171</v>
      </c>
      <c r="GPG1" t="s">
        <v>5172</v>
      </c>
      <c r="GPH1" t="s">
        <v>5173</v>
      </c>
      <c r="GPI1" t="s">
        <v>5174</v>
      </c>
      <c r="GPJ1" t="s">
        <v>5175</v>
      </c>
      <c r="GPK1" t="s">
        <v>5176</v>
      </c>
      <c r="GPL1" t="s">
        <v>5177</v>
      </c>
      <c r="GPM1" t="s">
        <v>5178</v>
      </c>
      <c r="GPN1" t="s">
        <v>5179</v>
      </c>
      <c r="GPO1" t="s">
        <v>5180</v>
      </c>
      <c r="GPP1" t="s">
        <v>5181</v>
      </c>
      <c r="GPQ1" t="s">
        <v>5182</v>
      </c>
      <c r="GPR1" t="s">
        <v>5183</v>
      </c>
      <c r="GPS1" t="s">
        <v>5184</v>
      </c>
      <c r="GPT1" t="s">
        <v>5185</v>
      </c>
      <c r="GPU1" t="s">
        <v>5186</v>
      </c>
      <c r="GPV1" t="s">
        <v>5187</v>
      </c>
      <c r="GPW1" t="s">
        <v>5188</v>
      </c>
      <c r="GPX1" t="s">
        <v>5189</v>
      </c>
      <c r="GPY1" t="s">
        <v>5190</v>
      </c>
      <c r="GPZ1" t="s">
        <v>5191</v>
      </c>
      <c r="GQA1" t="s">
        <v>5192</v>
      </c>
      <c r="GQB1" t="s">
        <v>5193</v>
      </c>
      <c r="GQC1" t="s">
        <v>5194</v>
      </c>
      <c r="GQD1" t="s">
        <v>5195</v>
      </c>
      <c r="GQE1" t="s">
        <v>5196</v>
      </c>
      <c r="GQF1" t="s">
        <v>5197</v>
      </c>
      <c r="GQG1" t="s">
        <v>5198</v>
      </c>
      <c r="GQH1" t="s">
        <v>5199</v>
      </c>
      <c r="GQI1" t="s">
        <v>5200</v>
      </c>
      <c r="GQJ1" t="s">
        <v>5201</v>
      </c>
      <c r="GQK1" t="s">
        <v>5202</v>
      </c>
      <c r="GQL1" t="s">
        <v>5203</v>
      </c>
      <c r="GQM1" t="s">
        <v>5204</v>
      </c>
      <c r="GQN1" t="s">
        <v>5205</v>
      </c>
      <c r="GQO1" t="s">
        <v>5206</v>
      </c>
      <c r="GQP1" t="s">
        <v>5207</v>
      </c>
      <c r="GQQ1" t="s">
        <v>5208</v>
      </c>
      <c r="GQR1" t="s">
        <v>5209</v>
      </c>
      <c r="GQS1" t="s">
        <v>5210</v>
      </c>
      <c r="GQT1" t="s">
        <v>5211</v>
      </c>
      <c r="GQU1" t="s">
        <v>5212</v>
      </c>
      <c r="GQV1" t="s">
        <v>5213</v>
      </c>
      <c r="GQW1" t="s">
        <v>5214</v>
      </c>
      <c r="GQX1" t="s">
        <v>5215</v>
      </c>
      <c r="GQY1" t="s">
        <v>5216</v>
      </c>
      <c r="GQZ1" t="s">
        <v>5217</v>
      </c>
      <c r="GRA1" t="s">
        <v>5218</v>
      </c>
      <c r="GRB1" t="s">
        <v>5219</v>
      </c>
      <c r="GRC1" t="s">
        <v>5220</v>
      </c>
      <c r="GRD1" t="s">
        <v>5221</v>
      </c>
      <c r="GRE1" t="s">
        <v>5222</v>
      </c>
      <c r="GRF1" t="s">
        <v>5223</v>
      </c>
      <c r="GRG1" t="s">
        <v>5224</v>
      </c>
      <c r="GRH1" t="s">
        <v>5225</v>
      </c>
      <c r="GRI1" t="s">
        <v>5226</v>
      </c>
      <c r="GRJ1" t="s">
        <v>5227</v>
      </c>
      <c r="GRK1" t="s">
        <v>5228</v>
      </c>
      <c r="GRL1" t="s">
        <v>5229</v>
      </c>
      <c r="GRM1" t="s">
        <v>5230</v>
      </c>
      <c r="GRN1" t="s">
        <v>5231</v>
      </c>
      <c r="GRO1" t="s">
        <v>5232</v>
      </c>
      <c r="GRP1" t="s">
        <v>5233</v>
      </c>
      <c r="GRQ1" t="s">
        <v>5234</v>
      </c>
      <c r="GRR1" t="s">
        <v>5235</v>
      </c>
      <c r="GRS1" t="s">
        <v>5236</v>
      </c>
      <c r="GRT1" t="s">
        <v>5237</v>
      </c>
      <c r="GRU1" t="s">
        <v>5238</v>
      </c>
      <c r="GRV1" t="s">
        <v>5239</v>
      </c>
      <c r="GRW1" t="s">
        <v>5240</v>
      </c>
      <c r="GRX1" t="s">
        <v>5241</v>
      </c>
      <c r="GRY1" t="s">
        <v>5242</v>
      </c>
      <c r="GRZ1" t="s">
        <v>5243</v>
      </c>
      <c r="GSA1" t="s">
        <v>5244</v>
      </c>
      <c r="GSB1" t="s">
        <v>5245</v>
      </c>
      <c r="GSC1" t="s">
        <v>5246</v>
      </c>
      <c r="GSD1" t="s">
        <v>5247</v>
      </c>
      <c r="GSE1" t="s">
        <v>5248</v>
      </c>
      <c r="GSF1" t="s">
        <v>5249</v>
      </c>
      <c r="GSG1" t="s">
        <v>5250</v>
      </c>
      <c r="GSH1" t="s">
        <v>5251</v>
      </c>
      <c r="GSI1" t="s">
        <v>5252</v>
      </c>
      <c r="GSJ1" t="s">
        <v>5253</v>
      </c>
      <c r="GSK1" t="s">
        <v>5254</v>
      </c>
      <c r="GSL1" t="s">
        <v>5255</v>
      </c>
      <c r="GSM1" t="s">
        <v>5256</v>
      </c>
      <c r="GSN1" t="s">
        <v>5257</v>
      </c>
      <c r="GSO1" t="s">
        <v>5258</v>
      </c>
      <c r="GSP1" t="s">
        <v>5259</v>
      </c>
      <c r="GSQ1" t="s">
        <v>5260</v>
      </c>
      <c r="GSR1" t="s">
        <v>5261</v>
      </c>
      <c r="GSS1" t="s">
        <v>5262</v>
      </c>
      <c r="GST1" t="s">
        <v>5263</v>
      </c>
      <c r="GSU1" t="s">
        <v>5264</v>
      </c>
      <c r="GSV1" t="s">
        <v>5265</v>
      </c>
      <c r="GSW1" t="s">
        <v>5266</v>
      </c>
      <c r="GSX1" t="s">
        <v>5267</v>
      </c>
      <c r="GSY1" t="s">
        <v>5268</v>
      </c>
      <c r="GSZ1" t="s">
        <v>5269</v>
      </c>
      <c r="GTA1" t="s">
        <v>5270</v>
      </c>
      <c r="GTB1" t="s">
        <v>5271</v>
      </c>
      <c r="GTC1" t="s">
        <v>5272</v>
      </c>
      <c r="GTD1" t="s">
        <v>5273</v>
      </c>
      <c r="GTE1" t="s">
        <v>5274</v>
      </c>
      <c r="GTF1" t="s">
        <v>5275</v>
      </c>
      <c r="GTG1" t="s">
        <v>5276</v>
      </c>
      <c r="GTH1" t="s">
        <v>5277</v>
      </c>
      <c r="GTI1" t="s">
        <v>5278</v>
      </c>
      <c r="GTJ1" t="s">
        <v>5279</v>
      </c>
      <c r="GTK1" t="s">
        <v>5280</v>
      </c>
      <c r="GTL1" t="s">
        <v>5281</v>
      </c>
      <c r="GTM1" t="s">
        <v>5282</v>
      </c>
      <c r="GTN1" t="s">
        <v>5283</v>
      </c>
      <c r="GTO1" t="s">
        <v>5284</v>
      </c>
      <c r="GTP1" t="s">
        <v>5285</v>
      </c>
      <c r="GTQ1" t="s">
        <v>5286</v>
      </c>
      <c r="GTR1" t="s">
        <v>5287</v>
      </c>
      <c r="GTS1" t="s">
        <v>5288</v>
      </c>
      <c r="GTT1" t="s">
        <v>5289</v>
      </c>
      <c r="GTU1" t="s">
        <v>5290</v>
      </c>
      <c r="GTV1" t="s">
        <v>5291</v>
      </c>
      <c r="GTW1" t="s">
        <v>5292</v>
      </c>
      <c r="GTX1" t="s">
        <v>5293</v>
      </c>
      <c r="GTY1" t="s">
        <v>5294</v>
      </c>
      <c r="GTZ1" t="s">
        <v>5295</v>
      </c>
      <c r="GUA1" t="s">
        <v>5296</v>
      </c>
      <c r="GUB1" t="s">
        <v>5297</v>
      </c>
      <c r="GUC1" t="s">
        <v>5298</v>
      </c>
      <c r="GUD1" t="s">
        <v>5299</v>
      </c>
      <c r="GUE1" t="s">
        <v>5300</v>
      </c>
      <c r="GUF1" t="s">
        <v>5301</v>
      </c>
      <c r="GUG1" t="s">
        <v>5302</v>
      </c>
      <c r="GUH1" t="s">
        <v>5303</v>
      </c>
      <c r="GUI1" t="s">
        <v>5304</v>
      </c>
      <c r="GUJ1" t="s">
        <v>5305</v>
      </c>
      <c r="GUK1" t="s">
        <v>5306</v>
      </c>
      <c r="GUL1" t="s">
        <v>5307</v>
      </c>
      <c r="GUM1" t="s">
        <v>5308</v>
      </c>
      <c r="GUN1" t="s">
        <v>5309</v>
      </c>
      <c r="GUO1" t="s">
        <v>5310</v>
      </c>
      <c r="GUP1" t="s">
        <v>5311</v>
      </c>
      <c r="GUQ1" t="s">
        <v>5312</v>
      </c>
      <c r="GUR1" t="s">
        <v>5313</v>
      </c>
      <c r="GUS1" t="s">
        <v>5314</v>
      </c>
      <c r="GUT1" t="s">
        <v>5315</v>
      </c>
      <c r="GUU1" t="s">
        <v>5316</v>
      </c>
      <c r="GUV1" t="s">
        <v>5317</v>
      </c>
      <c r="GUW1" t="s">
        <v>5318</v>
      </c>
      <c r="GUX1" t="s">
        <v>5319</v>
      </c>
      <c r="GUY1" t="s">
        <v>5320</v>
      </c>
      <c r="GUZ1" t="s">
        <v>5321</v>
      </c>
      <c r="GVA1" t="s">
        <v>5322</v>
      </c>
      <c r="GVB1" t="s">
        <v>5323</v>
      </c>
      <c r="GVC1" t="s">
        <v>5324</v>
      </c>
      <c r="GVD1" t="s">
        <v>5325</v>
      </c>
      <c r="GVE1" t="s">
        <v>5326</v>
      </c>
      <c r="GVF1" t="s">
        <v>5327</v>
      </c>
      <c r="GVG1" t="s">
        <v>5328</v>
      </c>
      <c r="GVH1" t="s">
        <v>5329</v>
      </c>
      <c r="GVI1" t="s">
        <v>5330</v>
      </c>
      <c r="GVJ1" t="s">
        <v>5331</v>
      </c>
      <c r="GVK1" t="s">
        <v>5332</v>
      </c>
      <c r="GVL1" t="s">
        <v>5333</v>
      </c>
      <c r="GVM1" t="s">
        <v>5334</v>
      </c>
      <c r="GVN1" t="s">
        <v>5335</v>
      </c>
      <c r="GVO1" t="s">
        <v>5336</v>
      </c>
      <c r="GVP1" t="s">
        <v>5337</v>
      </c>
      <c r="GVQ1" t="s">
        <v>5338</v>
      </c>
      <c r="GVR1" t="s">
        <v>5339</v>
      </c>
      <c r="GVS1" t="s">
        <v>5340</v>
      </c>
      <c r="GVT1" t="s">
        <v>5341</v>
      </c>
      <c r="GVU1" t="s">
        <v>5342</v>
      </c>
      <c r="GVV1" t="s">
        <v>5343</v>
      </c>
      <c r="GVW1" t="s">
        <v>5344</v>
      </c>
      <c r="GVX1" t="s">
        <v>5345</v>
      </c>
      <c r="GVY1" t="s">
        <v>5346</v>
      </c>
      <c r="GVZ1" t="s">
        <v>5347</v>
      </c>
      <c r="GWA1" t="s">
        <v>5348</v>
      </c>
      <c r="GWB1" t="s">
        <v>5349</v>
      </c>
      <c r="GWC1" t="s">
        <v>5350</v>
      </c>
      <c r="GWD1" t="s">
        <v>5351</v>
      </c>
      <c r="GWE1" t="s">
        <v>5352</v>
      </c>
      <c r="GWF1" t="s">
        <v>5353</v>
      </c>
      <c r="GWG1" t="s">
        <v>5354</v>
      </c>
      <c r="GWH1" t="s">
        <v>5355</v>
      </c>
      <c r="GWI1" t="s">
        <v>5356</v>
      </c>
      <c r="GWJ1" t="s">
        <v>5357</v>
      </c>
      <c r="GWK1" t="s">
        <v>5358</v>
      </c>
      <c r="GWL1" t="s">
        <v>5359</v>
      </c>
      <c r="GWM1" t="s">
        <v>5360</v>
      </c>
      <c r="GWN1" t="s">
        <v>5361</v>
      </c>
      <c r="GWO1" t="s">
        <v>5362</v>
      </c>
      <c r="GWP1" t="s">
        <v>5363</v>
      </c>
      <c r="GWQ1" t="s">
        <v>5364</v>
      </c>
      <c r="GWR1" t="s">
        <v>5365</v>
      </c>
      <c r="GWS1" t="s">
        <v>5366</v>
      </c>
      <c r="GWT1" t="s">
        <v>5367</v>
      </c>
      <c r="GWU1" t="s">
        <v>5368</v>
      </c>
      <c r="GWV1" t="s">
        <v>5369</v>
      </c>
      <c r="GWW1" t="s">
        <v>5370</v>
      </c>
      <c r="GWX1" t="s">
        <v>5371</v>
      </c>
      <c r="GWY1" t="s">
        <v>5372</v>
      </c>
      <c r="GWZ1" t="s">
        <v>5373</v>
      </c>
      <c r="GXA1" t="s">
        <v>5374</v>
      </c>
      <c r="GXB1" t="s">
        <v>5375</v>
      </c>
      <c r="GXC1" t="s">
        <v>5376</v>
      </c>
      <c r="GXD1" t="s">
        <v>5377</v>
      </c>
      <c r="GXE1" t="s">
        <v>5378</v>
      </c>
      <c r="GXF1" t="s">
        <v>5379</v>
      </c>
      <c r="GXG1" t="s">
        <v>5380</v>
      </c>
      <c r="GXH1" t="s">
        <v>5381</v>
      </c>
      <c r="GXI1" t="s">
        <v>5382</v>
      </c>
      <c r="GXJ1" t="s">
        <v>5383</v>
      </c>
      <c r="GXK1" t="s">
        <v>5384</v>
      </c>
      <c r="GXL1" t="s">
        <v>5385</v>
      </c>
      <c r="GXM1" t="s">
        <v>5386</v>
      </c>
      <c r="GXN1" t="s">
        <v>5387</v>
      </c>
      <c r="GXO1" t="s">
        <v>5388</v>
      </c>
      <c r="GXP1" t="s">
        <v>5389</v>
      </c>
      <c r="GXQ1" t="s">
        <v>5390</v>
      </c>
      <c r="GXR1" t="s">
        <v>5391</v>
      </c>
      <c r="GXS1" t="s">
        <v>5392</v>
      </c>
      <c r="GXT1" t="s">
        <v>5393</v>
      </c>
      <c r="GXU1" t="s">
        <v>5394</v>
      </c>
      <c r="GXV1" t="s">
        <v>5395</v>
      </c>
      <c r="GXW1" t="s">
        <v>5396</v>
      </c>
      <c r="GXX1" t="s">
        <v>5397</v>
      </c>
      <c r="GXY1" t="s">
        <v>5398</v>
      </c>
      <c r="GXZ1" t="s">
        <v>5399</v>
      </c>
      <c r="GYA1" t="s">
        <v>5400</v>
      </c>
      <c r="GYB1" t="s">
        <v>5401</v>
      </c>
      <c r="GYC1" t="s">
        <v>5402</v>
      </c>
      <c r="GYD1" t="s">
        <v>5403</v>
      </c>
      <c r="GYE1" t="s">
        <v>5404</v>
      </c>
      <c r="GYF1" t="s">
        <v>5405</v>
      </c>
      <c r="GYG1" t="s">
        <v>5406</v>
      </c>
      <c r="GYH1" t="s">
        <v>5407</v>
      </c>
      <c r="GYI1" t="s">
        <v>5408</v>
      </c>
      <c r="GYJ1" t="s">
        <v>5409</v>
      </c>
      <c r="GYK1" t="s">
        <v>5410</v>
      </c>
      <c r="GYL1" t="s">
        <v>5411</v>
      </c>
      <c r="GYM1" t="s">
        <v>5412</v>
      </c>
      <c r="GYN1" t="s">
        <v>5413</v>
      </c>
      <c r="GYO1" t="s">
        <v>5414</v>
      </c>
      <c r="GYP1" t="s">
        <v>5415</v>
      </c>
      <c r="GYQ1" t="s">
        <v>5416</v>
      </c>
      <c r="GYR1" t="s">
        <v>5417</v>
      </c>
      <c r="GYS1" t="s">
        <v>5418</v>
      </c>
      <c r="GYT1" t="s">
        <v>5419</v>
      </c>
      <c r="GYU1" t="s">
        <v>5420</v>
      </c>
      <c r="GYV1" t="s">
        <v>5421</v>
      </c>
      <c r="GYW1" t="s">
        <v>5422</v>
      </c>
      <c r="GYX1" t="s">
        <v>5423</v>
      </c>
      <c r="GYY1" t="s">
        <v>5424</v>
      </c>
      <c r="GYZ1" t="s">
        <v>5425</v>
      </c>
      <c r="GZA1" t="s">
        <v>5426</v>
      </c>
      <c r="GZB1" t="s">
        <v>5427</v>
      </c>
      <c r="GZC1" t="s">
        <v>5428</v>
      </c>
      <c r="GZD1" t="s">
        <v>5429</v>
      </c>
      <c r="GZE1" t="s">
        <v>5430</v>
      </c>
      <c r="GZF1" t="s">
        <v>5431</v>
      </c>
      <c r="GZG1" t="s">
        <v>5432</v>
      </c>
      <c r="GZH1" t="s">
        <v>5433</v>
      </c>
      <c r="GZI1" t="s">
        <v>5434</v>
      </c>
      <c r="GZJ1" t="s">
        <v>5435</v>
      </c>
      <c r="GZK1" t="s">
        <v>5436</v>
      </c>
      <c r="GZL1" t="s">
        <v>5437</v>
      </c>
      <c r="GZM1" t="s">
        <v>5438</v>
      </c>
      <c r="GZN1" t="s">
        <v>5439</v>
      </c>
      <c r="GZO1" t="s">
        <v>5440</v>
      </c>
      <c r="GZP1" t="s">
        <v>5441</v>
      </c>
      <c r="GZQ1" t="s">
        <v>5442</v>
      </c>
      <c r="GZR1" t="s">
        <v>5443</v>
      </c>
      <c r="GZS1" t="s">
        <v>5444</v>
      </c>
      <c r="GZT1" t="s">
        <v>5445</v>
      </c>
      <c r="GZU1" t="s">
        <v>5446</v>
      </c>
      <c r="GZV1" t="s">
        <v>5447</v>
      </c>
      <c r="GZW1" t="s">
        <v>5448</v>
      </c>
      <c r="GZX1" t="s">
        <v>5449</v>
      </c>
      <c r="GZY1" t="s">
        <v>5450</v>
      </c>
      <c r="GZZ1" t="s">
        <v>5451</v>
      </c>
      <c r="HAA1" t="s">
        <v>5452</v>
      </c>
      <c r="HAB1" t="s">
        <v>5453</v>
      </c>
      <c r="HAC1" t="s">
        <v>5454</v>
      </c>
      <c r="HAD1" t="s">
        <v>5455</v>
      </c>
      <c r="HAE1" t="s">
        <v>5456</v>
      </c>
      <c r="HAF1" t="s">
        <v>5457</v>
      </c>
      <c r="HAG1" t="s">
        <v>5458</v>
      </c>
      <c r="HAH1" t="s">
        <v>5459</v>
      </c>
      <c r="HAI1" t="s">
        <v>5460</v>
      </c>
      <c r="HAJ1" t="s">
        <v>5461</v>
      </c>
      <c r="HAK1" t="s">
        <v>5462</v>
      </c>
      <c r="HAL1" t="s">
        <v>5463</v>
      </c>
      <c r="HAM1" t="s">
        <v>5464</v>
      </c>
      <c r="HAN1" t="s">
        <v>5465</v>
      </c>
      <c r="HAO1" t="s">
        <v>5466</v>
      </c>
      <c r="HAP1" t="s">
        <v>5467</v>
      </c>
      <c r="HAQ1" t="s">
        <v>5468</v>
      </c>
      <c r="HAR1" t="s">
        <v>5469</v>
      </c>
      <c r="HAS1" t="s">
        <v>5470</v>
      </c>
      <c r="HAT1" t="s">
        <v>5471</v>
      </c>
      <c r="HAU1" t="s">
        <v>5472</v>
      </c>
      <c r="HAV1" t="s">
        <v>5473</v>
      </c>
      <c r="HAW1" t="s">
        <v>5474</v>
      </c>
      <c r="HAX1" t="s">
        <v>5475</v>
      </c>
      <c r="HAY1" t="s">
        <v>5476</v>
      </c>
      <c r="HAZ1" t="s">
        <v>5477</v>
      </c>
      <c r="HBA1" t="s">
        <v>5478</v>
      </c>
      <c r="HBB1" t="s">
        <v>5479</v>
      </c>
      <c r="HBC1" t="s">
        <v>5480</v>
      </c>
      <c r="HBD1" t="s">
        <v>5481</v>
      </c>
      <c r="HBE1" t="s">
        <v>5482</v>
      </c>
      <c r="HBF1" t="s">
        <v>5483</v>
      </c>
      <c r="HBG1" t="s">
        <v>5484</v>
      </c>
      <c r="HBH1" t="s">
        <v>5485</v>
      </c>
      <c r="HBI1" t="s">
        <v>5486</v>
      </c>
      <c r="HBJ1" t="s">
        <v>5487</v>
      </c>
      <c r="HBK1" t="s">
        <v>5488</v>
      </c>
      <c r="HBL1" t="s">
        <v>5489</v>
      </c>
      <c r="HBM1" t="s">
        <v>5490</v>
      </c>
      <c r="HBN1" t="s">
        <v>5491</v>
      </c>
      <c r="HBO1" t="s">
        <v>5492</v>
      </c>
      <c r="HBP1" t="s">
        <v>5493</v>
      </c>
      <c r="HBQ1" t="s">
        <v>5494</v>
      </c>
      <c r="HBR1" t="s">
        <v>5495</v>
      </c>
      <c r="HBS1" t="s">
        <v>5496</v>
      </c>
      <c r="HBT1" t="s">
        <v>5497</v>
      </c>
      <c r="HBU1" t="s">
        <v>5498</v>
      </c>
      <c r="HBV1" t="s">
        <v>5499</v>
      </c>
      <c r="HBW1" t="s">
        <v>5500</v>
      </c>
      <c r="HBX1" t="s">
        <v>5501</v>
      </c>
      <c r="HBY1" t="s">
        <v>5502</v>
      </c>
      <c r="HBZ1" t="s">
        <v>5503</v>
      </c>
      <c r="HCA1" t="s">
        <v>5504</v>
      </c>
      <c r="HCB1" t="s">
        <v>5505</v>
      </c>
      <c r="HCC1" t="s">
        <v>5506</v>
      </c>
      <c r="HCD1" t="s">
        <v>5507</v>
      </c>
      <c r="HCE1" t="s">
        <v>5508</v>
      </c>
      <c r="HCF1" t="s">
        <v>5509</v>
      </c>
      <c r="HCG1" t="s">
        <v>5510</v>
      </c>
      <c r="HCH1" t="s">
        <v>5511</v>
      </c>
      <c r="HCI1" t="s">
        <v>5512</v>
      </c>
      <c r="HCJ1" t="s">
        <v>5513</v>
      </c>
      <c r="HCK1" t="s">
        <v>5514</v>
      </c>
      <c r="HCL1" t="s">
        <v>5515</v>
      </c>
      <c r="HCM1" t="s">
        <v>5516</v>
      </c>
      <c r="HCN1" t="s">
        <v>5517</v>
      </c>
      <c r="HCO1" t="s">
        <v>5518</v>
      </c>
      <c r="HCP1" t="s">
        <v>5519</v>
      </c>
      <c r="HCQ1" t="s">
        <v>5520</v>
      </c>
      <c r="HCR1" t="s">
        <v>5521</v>
      </c>
      <c r="HCS1" t="s">
        <v>5522</v>
      </c>
      <c r="HCT1" t="s">
        <v>5523</v>
      </c>
      <c r="HCU1" t="s">
        <v>5524</v>
      </c>
      <c r="HCV1" t="s">
        <v>5525</v>
      </c>
      <c r="HCW1" t="s">
        <v>5526</v>
      </c>
      <c r="HCX1" t="s">
        <v>5527</v>
      </c>
      <c r="HCY1" t="s">
        <v>5528</v>
      </c>
      <c r="HCZ1" t="s">
        <v>5529</v>
      </c>
      <c r="HDA1" t="s">
        <v>5530</v>
      </c>
      <c r="HDB1" t="s">
        <v>5531</v>
      </c>
      <c r="HDC1" t="s">
        <v>5532</v>
      </c>
      <c r="HDD1" t="s">
        <v>5533</v>
      </c>
      <c r="HDE1" t="s">
        <v>5534</v>
      </c>
      <c r="HDF1" t="s">
        <v>5535</v>
      </c>
      <c r="HDG1" t="s">
        <v>5536</v>
      </c>
      <c r="HDH1" t="s">
        <v>5537</v>
      </c>
      <c r="HDI1" t="s">
        <v>5538</v>
      </c>
      <c r="HDJ1" t="s">
        <v>5539</v>
      </c>
      <c r="HDK1" t="s">
        <v>5540</v>
      </c>
      <c r="HDL1" t="s">
        <v>5541</v>
      </c>
      <c r="HDM1" t="s">
        <v>5542</v>
      </c>
      <c r="HDN1" t="s">
        <v>5543</v>
      </c>
      <c r="HDO1" t="s">
        <v>5544</v>
      </c>
      <c r="HDP1" t="s">
        <v>5545</v>
      </c>
      <c r="HDQ1" t="s">
        <v>5546</v>
      </c>
      <c r="HDR1" t="s">
        <v>5547</v>
      </c>
      <c r="HDS1" t="s">
        <v>5548</v>
      </c>
      <c r="HDT1" t="s">
        <v>5549</v>
      </c>
      <c r="HDU1" t="s">
        <v>5550</v>
      </c>
      <c r="HDV1" t="s">
        <v>5551</v>
      </c>
      <c r="HDW1" t="s">
        <v>5552</v>
      </c>
      <c r="HDX1" t="s">
        <v>5553</v>
      </c>
      <c r="HDY1" t="s">
        <v>5554</v>
      </c>
      <c r="HDZ1" t="s">
        <v>5555</v>
      </c>
      <c r="HEA1" t="s">
        <v>5556</v>
      </c>
      <c r="HEB1" t="s">
        <v>5557</v>
      </c>
      <c r="HEC1" t="s">
        <v>5558</v>
      </c>
      <c r="HED1" t="s">
        <v>5559</v>
      </c>
      <c r="HEE1" t="s">
        <v>5560</v>
      </c>
      <c r="HEF1" t="s">
        <v>5561</v>
      </c>
      <c r="HEG1" t="s">
        <v>5562</v>
      </c>
      <c r="HEH1" t="s">
        <v>5563</v>
      </c>
      <c r="HEI1" t="s">
        <v>5564</v>
      </c>
      <c r="HEJ1" t="s">
        <v>5565</v>
      </c>
      <c r="HEK1" t="s">
        <v>5566</v>
      </c>
      <c r="HEL1" t="s">
        <v>5567</v>
      </c>
      <c r="HEM1" t="s">
        <v>5568</v>
      </c>
      <c r="HEN1" t="s">
        <v>5569</v>
      </c>
      <c r="HEO1" t="s">
        <v>5570</v>
      </c>
      <c r="HEP1" t="s">
        <v>5571</v>
      </c>
      <c r="HEQ1" t="s">
        <v>5572</v>
      </c>
      <c r="HER1" t="s">
        <v>5573</v>
      </c>
      <c r="HES1" t="s">
        <v>5574</v>
      </c>
      <c r="HET1" t="s">
        <v>5575</v>
      </c>
      <c r="HEU1" t="s">
        <v>5576</v>
      </c>
      <c r="HEV1" t="s">
        <v>5577</v>
      </c>
      <c r="HEW1" t="s">
        <v>5578</v>
      </c>
      <c r="HEX1" t="s">
        <v>5579</v>
      </c>
      <c r="HEY1" t="s">
        <v>5580</v>
      </c>
      <c r="HEZ1" t="s">
        <v>5581</v>
      </c>
      <c r="HFA1" t="s">
        <v>5582</v>
      </c>
      <c r="HFB1" t="s">
        <v>5583</v>
      </c>
      <c r="HFC1" t="s">
        <v>5584</v>
      </c>
      <c r="HFD1" t="s">
        <v>5585</v>
      </c>
      <c r="HFE1" t="s">
        <v>5586</v>
      </c>
      <c r="HFF1" t="s">
        <v>5587</v>
      </c>
      <c r="HFG1" t="s">
        <v>5588</v>
      </c>
      <c r="HFH1" t="s">
        <v>5589</v>
      </c>
      <c r="HFI1" t="s">
        <v>5590</v>
      </c>
      <c r="HFJ1" t="s">
        <v>5591</v>
      </c>
      <c r="HFK1" t="s">
        <v>5592</v>
      </c>
      <c r="HFL1" t="s">
        <v>5593</v>
      </c>
      <c r="HFM1" t="s">
        <v>5594</v>
      </c>
      <c r="HFN1" t="s">
        <v>5595</v>
      </c>
      <c r="HFO1" t="s">
        <v>5596</v>
      </c>
      <c r="HFP1" t="s">
        <v>5597</v>
      </c>
      <c r="HFQ1" t="s">
        <v>5598</v>
      </c>
      <c r="HFR1" t="s">
        <v>5599</v>
      </c>
      <c r="HFS1" t="s">
        <v>5600</v>
      </c>
      <c r="HFT1" t="s">
        <v>5601</v>
      </c>
      <c r="HFU1" t="s">
        <v>5602</v>
      </c>
      <c r="HFV1" t="s">
        <v>5603</v>
      </c>
      <c r="HFW1" t="s">
        <v>5604</v>
      </c>
      <c r="HFX1" t="s">
        <v>5605</v>
      </c>
      <c r="HFY1" t="s">
        <v>5606</v>
      </c>
      <c r="HFZ1" t="s">
        <v>5607</v>
      </c>
      <c r="HGA1" t="s">
        <v>5608</v>
      </c>
      <c r="HGB1" t="s">
        <v>5609</v>
      </c>
      <c r="HGC1" t="s">
        <v>5610</v>
      </c>
      <c r="HGD1" t="s">
        <v>5611</v>
      </c>
      <c r="HGE1" t="s">
        <v>5612</v>
      </c>
      <c r="HGF1" t="s">
        <v>5613</v>
      </c>
      <c r="HGG1" t="s">
        <v>5614</v>
      </c>
      <c r="HGH1" t="s">
        <v>5615</v>
      </c>
      <c r="HGI1" t="s">
        <v>5616</v>
      </c>
      <c r="HGJ1" t="s">
        <v>5617</v>
      </c>
      <c r="HGK1" t="s">
        <v>5618</v>
      </c>
      <c r="HGL1" t="s">
        <v>5619</v>
      </c>
      <c r="HGM1" t="s">
        <v>5620</v>
      </c>
      <c r="HGN1" t="s">
        <v>5621</v>
      </c>
      <c r="HGO1" t="s">
        <v>5622</v>
      </c>
      <c r="HGP1" t="s">
        <v>5623</v>
      </c>
      <c r="HGQ1" t="s">
        <v>5624</v>
      </c>
      <c r="HGR1" t="s">
        <v>5625</v>
      </c>
      <c r="HGS1" t="s">
        <v>5626</v>
      </c>
      <c r="HGT1" t="s">
        <v>5627</v>
      </c>
      <c r="HGU1" t="s">
        <v>5628</v>
      </c>
      <c r="HGV1" t="s">
        <v>5629</v>
      </c>
      <c r="HGW1" t="s">
        <v>5630</v>
      </c>
      <c r="HGX1" t="s">
        <v>5631</v>
      </c>
      <c r="HGY1" t="s">
        <v>5632</v>
      </c>
      <c r="HGZ1" t="s">
        <v>5633</v>
      </c>
      <c r="HHA1" t="s">
        <v>5634</v>
      </c>
      <c r="HHB1" t="s">
        <v>5635</v>
      </c>
      <c r="HHC1" t="s">
        <v>5636</v>
      </c>
      <c r="HHD1" t="s">
        <v>5637</v>
      </c>
      <c r="HHE1" t="s">
        <v>5638</v>
      </c>
      <c r="HHF1" t="s">
        <v>5639</v>
      </c>
      <c r="HHG1" t="s">
        <v>5640</v>
      </c>
      <c r="HHH1" t="s">
        <v>5641</v>
      </c>
      <c r="HHI1" t="s">
        <v>5642</v>
      </c>
      <c r="HHJ1" t="s">
        <v>5643</v>
      </c>
      <c r="HHK1" t="s">
        <v>5644</v>
      </c>
      <c r="HHL1" t="s">
        <v>5645</v>
      </c>
      <c r="HHM1" t="s">
        <v>5646</v>
      </c>
      <c r="HHN1" t="s">
        <v>5647</v>
      </c>
      <c r="HHO1" t="s">
        <v>5648</v>
      </c>
      <c r="HHP1" t="s">
        <v>5649</v>
      </c>
      <c r="HHQ1" t="s">
        <v>5650</v>
      </c>
      <c r="HHR1" t="s">
        <v>5651</v>
      </c>
      <c r="HHS1" t="s">
        <v>5652</v>
      </c>
      <c r="HHT1" t="s">
        <v>5653</v>
      </c>
      <c r="HHU1" t="s">
        <v>5654</v>
      </c>
      <c r="HHV1" t="s">
        <v>5655</v>
      </c>
      <c r="HHW1" t="s">
        <v>5656</v>
      </c>
      <c r="HHX1" t="s">
        <v>5657</v>
      </c>
      <c r="HHY1" t="s">
        <v>5658</v>
      </c>
      <c r="HHZ1" t="s">
        <v>5659</v>
      </c>
      <c r="HIA1" t="s">
        <v>5660</v>
      </c>
      <c r="HIB1" t="s">
        <v>5661</v>
      </c>
      <c r="HIC1" t="s">
        <v>5662</v>
      </c>
      <c r="HID1" t="s">
        <v>5663</v>
      </c>
      <c r="HIE1" t="s">
        <v>5664</v>
      </c>
      <c r="HIF1" t="s">
        <v>5665</v>
      </c>
      <c r="HIG1" t="s">
        <v>5666</v>
      </c>
      <c r="HIH1" t="s">
        <v>5667</v>
      </c>
      <c r="HII1" t="s">
        <v>5668</v>
      </c>
      <c r="HIJ1" t="s">
        <v>5669</v>
      </c>
      <c r="HIK1" t="s">
        <v>5670</v>
      </c>
      <c r="HIL1" t="s">
        <v>5671</v>
      </c>
      <c r="HIM1" t="s">
        <v>5672</v>
      </c>
      <c r="HIN1" t="s">
        <v>5673</v>
      </c>
      <c r="HIO1" t="s">
        <v>5674</v>
      </c>
      <c r="HIP1" t="s">
        <v>5675</v>
      </c>
      <c r="HIQ1" t="s">
        <v>5676</v>
      </c>
      <c r="HIR1" t="s">
        <v>5677</v>
      </c>
      <c r="HIS1" t="s">
        <v>5678</v>
      </c>
      <c r="HIT1" t="s">
        <v>5679</v>
      </c>
      <c r="HIU1" t="s">
        <v>5680</v>
      </c>
      <c r="HIV1" t="s">
        <v>5681</v>
      </c>
      <c r="HIW1" t="s">
        <v>5682</v>
      </c>
      <c r="HIX1" t="s">
        <v>5683</v>
      </c>
      <c r="HIY1" t="s">
        <v>5684</v>
      </c>
      <c r="HIZ1" t="s">
        <v>5685</v>
      </c>
      <c r="HJA1" t="s">
        <v>5686</v>
      </c>
      <c r="HJB1" t="s">
        <v>5687</v>
      </c>
      <c r="HJC1" t="s">
        <v>5688</v>
      </c>
      <c r="HJD1" t="s">
        <v>5689</v>
      </c>
      <c r="HJE1" t="s">
        <v>5690</v>
      </c>
      <c r="HJF1" t="s">
        <v>5691</v>
      </c>
      <c r="HJG1" t="s">
        <v>5692</v>
      </c>
      <c r="HJH1" t="s">
        <v>5693</v>
      </c>
      <c r="HJI1" t="s">
        <v>5694</v>
      </c>
      <c r="HJJ1" t="s">
        <v>5695</v>
      </c>
      <c r="HJK1" t="s">
        <v>5696</v>
      </c>
      <c r="HJL1" t="s">
        <v>5697</v>
      </c>
      <c r="HJM1" t="s">
        <v>5698</v>
      </c>
      <c r="HJN1" t="s">
        <v>5699</v>
      </c>
      <c r="HJO1" t="s">
        <v>5700</v>
      </c>
      <c r="HJP1" t="s">
        <v>5701</v>
      </c>
      <c r="HJQ1" t="s">
        <v>5702</v>
      </c>
      <c r="HJR1" t="s">
        <v>5703</v>
      </c>
      <c r="HJS1" t="s">
        <v>5704</v>
      </c>
      <c r="HJT1" t="s">
        <v>5705</v>
      </c>
      <c r="HJU1" t="s">
        <v>5706</v>
      </c>
      <c r="HJV1" t="s">
        <v>5707</v>
      </c>
      <c r="HJW1" t="s">
        <v>5708</v>
      </c>
      <c r="HJX1" t="s">
        <v>5709</v>
      </c>
      <c r="HJY1" t="s">
        <v>5710</v>
      </c>
      <c r="HJZ1" t="s">
        <v>5711</v>
      </c>
      <c r="HKA1" t="s">
        <v>5712</v>
      </c>
      <c r="HKB1" t="s">
        <v>5713</v>
      </c>
      <c r="HKC1" t="s">
        <v>5714</v>
      </c>
      <c r="HKD1" t="s">
        <v>5715</v>
      </c>
      <c r="HKE1" t="s">
        <v>5716</v>
      </c>
      <c r="HKF1" t="s">
        <v>5717</v>
      </c>
      <c r="HKG1" t="s">
        <v>5718</v>
      </c>
      <c r="HKH1" t="s">
        <v>5719</v>
      </c>
      <c r="HKI1" t="s">
        <v>5720</v>
      </c>
      <c r="HKJ1" t="s">
        <v>5721</v>
      </c>
      <c r="HKK1" t="s">
        <v>5722</v>
      </c>
      <c r="HKL1" t="s">
        <v>5723</v>
      </c>
      <c r="HKM1" t="s">
        <v>5724</v>
      </c>
      <c r="HKN1" t="s">
        <v>5725</v>
      </c>
      <c r="HKO1" t="s">
        <v>5726</v>
      </c>
      <c r="HKP1" t="s">
        <v>5727</v>
      </c>
      <c r="HKQ1" t="s">
        <v>5728</v>
      </c>
      <c r="HKR1" t="s">
        <v>5729</v>
      </c>
      <c r="HKS1" t="s">
        <v>5730</v>
      </c>
      <c r="HKT1" t="s">
        <v>5731</v>
      </c>
      <c r="HKU1" t="s">
        <v>5732</v>
      </c>
      <c r="HKV1" t="s">
        <v>5733</v>
      </c>
      <c r="HKW1" t="s">
        <v>5734</v>
      </c>
      <c r="HKX1" t="s">
        <v>5735</v>
      </c>
      <c r="HKY1" t="s">
        <v>5736</v>
      </c>
      <c r="HKZ1" t="s">
        <v>5737</v>
      </c>
      <c r="HLA1" t="s">
        <v>5738</v>
      </c>
      <c r="HLB1" t="s">
        <v>5739</v>
      </c>
      <c r="HLC1" t="s">
        <v>5740</v>
      </c>
      <c r="HLD1" t="s">
        <v>5741</v>
      </c>
      <c r="HLE1" t="s">
        <v>5742</v>
      </c>
      <c r="HLF1" t="s">
        <v>5743</v>
      </c>
      <c r="HLG1" t="s">
        <v>5744</v>
      </c>
      <c r="HLH1" t="s">
        <v>5745</v>
      </c>
      <c r="HLI1" t="s">
        <v>5746</v>
      </c>
      <c r="HLJ1" t="s">
        <v>5747</v>
      </c>
      <c r="HLK1" t="s">
        <v>5748</v>
      </c>
      <c r="HLL1" t="s">
        <v>5749</v>
      </c>
      <c r="HLM1" t="s">
        <v>5750</v>
      </c>
      <c r="HLN1" t="s">
        <v>5751</v>
      </c>
      <c r="HLO1" t="s">
        <v>5752</v>
      </c>
      <c r="HLP1" t="s">
        <v>5753</v>
      </c>
      <c r="HLQ1" t="s">
        <v>5754</v>
      </c>
      <c r="HLR1" t="s">
        <v>5755</v>
      </c>
      <c r="HLS1" t="s">
        <v>5756</v>
      </c>
      <c r="HLT1" t="s">
        <v>5757</v>
      </c>
      <c r="HLU1" t="s">
        <v>5758</v>
      </c>
      <c r="HLV1" t="s">
        <v>5759</v>
      </c>
      <c r="HLW1" t="s">
        <v>5760</v>
      </c>
      <c r="HLX1" t="s">
        <v>5761</v>
      </c>
      <c r="HLY1" t="s">
        <v>5762</v>
      </c>
      <c r="HLZ1" t="s">
        <v>5763</v>
      </c>
      <c r="HMA1" t="s">
        <v>5764</v>
      </c>
      <c r="HMB1" t="s">
        <v>5765</v>
      </c>
      <c r="HMC1" t="s">
        <v>5766</v>
      </c>
      <c r="HMD1" t="s">
        <v>5767</v>
      </c>
      <c r="HME1" t="s">
        <v>5768</v>
      </c>
      <c r="HMF1" t="s">
        <v>5769</v>
      </c>
      <c r="HMG1" t="s">
        <v>5770</v>
      </c>
      <c r="HMH1" t="s">
        <v>5771</v>
      </c>
      <c r="HMI1" t="s">
        <v>5772</v>
      </c>
      <c r="HMJ1" t="s">
        <v>5773</v>
      </c>
      <c r="HMK1" t="s">
        <v>5774</v>
      </c>
      <c r="HML1" t="s">
        <v>5775</v>
      </c>
      <c r="HMM1" t="s">
        <v>5776</v>
      </c>
      <c r="HMN1" t="s">
        <v>5777</v>
      </c>
      <c r="HMO1" t="s">
        <v>5778</v>
      </c>
      <c r="HMP1" t="s">
        <v>5779</v>
      </c>
      <c r="HMQ1" t="s">
        <v>5780</v>
      </c>
      <c r="HMR1" t="s">
        <v>5781</v>
      </c>
      <c r="HMS1" t="s">
        <v>5782</v>
      </c>
      <c r="HMT1" t="s">
        <v>5783</v>
      </c>
      <c r="HMU1" t="s">
        <v>5784</v>
      </c>
      <c r="HMV1" t="s">
        <v>5785</v>
      </c>
      <c r="HMW1" t="s">
        <v>5786</v>
      </c>
      <c r="HMX1" t="s">
        <v>5787</v>
      </c>
      <c r="HMY1" t="s">
        <v>5788</v>
      </c>
      <c r="HMZ1" t="s">
        <v>5789</v>
      </c>
      <c r="HNA1" t="s">
        <v>5790</v>
      </c>
      <c r="HNB1" t="s">
        <v>5791</v>
      </c>
      <c r="HNC1" t="s">
        <v>5792</v>
      </c>
      <c r="HND1" t="s">
        <v>5793</v>
      </c>
      <c r="HNE1" t="s">
        <v>5794</v>
      </c>
      <c r="HNF1" t="s">
        <v>5795</v>
      </c>
      <c r="HNG1" t="s">
        <v>5796</v>
      </c>
      <c r="HNH1" t="s">
        <v>5797</v>
      </c>
      <c r="HNI1" t="s">
        <v>5798</v>
      </c>
      <c r="HNJ1" t="s">
        <v>5799</v>
      </c>
      <c r="HNK1" t="s">
        <v>5800</v>
      </c>
      <c r="HNL1" t="s">
        <v>5801</v>
      </c>
      <c r="HNM1" t="s">
        <v>5802</v>
      </c>
      <c r="HNN1" t="s">
        <v>5803</v>
      </c>
      <c r="HNO1" t="s">
        <v>5804</v>
      </c>
      <c r="HNP1" t="s">
        <v>5805</v>
      </c>
      <c r="HNQ1" t="s">
        <v>5806</v>
      </c>
      <c r="HNR1" t="s">
        <v>5807</v>
      </c>
      <c r="HNS1" t="s">
        <v>5808</v>
      </c>
      <c r="HNT1" t="s">
        <v>5809</v>
      </c>
      <c r="HNU1" t="s">
        <v>5810</v>
      </c>
      <c r="HNV1" t="s">
        <v>5811</v>
      </c>
      <c r="HNW1" t="s">
        <v>5812</v>
      </c>
      <c r="HNX1" t="s">
        <v>5813</v>
      </c>
      <c r="HNY1" t="s">
        <v>5814</v>
      </c>
      <c r="HNZ1" t="s">
        <v>5815</v>
      </c>
      <c r="HOA1" t="s">
        <v>5816</v>
      </c>
      <c r="HOB1" t="s">
        <v>5817</v>
      </c>
      <c r="HOC1" t="s">
        <v>5818</v>
      </c>
      <c r="HOD1" t="s">
        <v>5819</v>
      </c>
      <c r="HOE1" t="s">
        <v>5820</v>
      </c>
      <c r="HOF1" t="s">
        <v>5821</v>
      </c>
      <c r="HOG1" t="s">
        <v>5822</v>
      </c>
      <c r="HOH1" t="s">
        <v>5823</v>
      </c>
      <c r="HOI1" t="s">
        <v>5824</v>
      </c>
      <c r="HOJ1" t="s">
        <v>5825</v>
      </c>
      <c r="HOK1" t="s">
        <v>5826</v>
      </c>
      <c r="HOL1" t="s">
        <v>5827</v>
      </c>
      <c r="HOM1" t="s">
        <v>5828</v>
      </c>
      <c r="HON1" t="s">
        <v>5829</v>
      </c>
      <c r="HOO1" t="s">
        <v>5830</v>
      </c>
      <c r="HOP1" t="s">
        <v>5831</v>
      </c>
      <c r="HOQ1" t="s">
        <v>5832</v>
      </c>
      <c r="HOR1" t="s">
        <v>5833</v>
      </c>
      <c r="HOS1" t="s">
        <v>5834</v>
      </c>
      <c r="HOT1" t="s">
        <v>5835</v>
      </c>
      <c r="HOU1" t="s">
        <v>5836</v>
      </c>
      <c r="HOV1" t="s">
        <v>5837</v>
      </c>
      <c r="HOW1" t="s">
        <v>5838</v>
      </c>
      <c r="HOX1" t="s">
        <v>5839</v>
      </c>
      <c r="HOY1" t="s">
        <v>5840</v>
      </c>
      <c r="HOZ1" t="s">
        <v>5841</v>
      </c>
      <c r="HPA1" t="s">
        <v>5842</v>
      </c>
      <c r="HPB1" t="s">
        <v>5843</v>
      </c>
      <c r="HPC1" t="s">
        <v>5844</v>
      </c>
      <c r="HPD1" t="s">
        <v>5845</v>
      </c>
      <c r="HPE1" t="s">
        <v>5846</v>
      </c>
      <c r="HPF1" t="s">
        <v>5847</v>
      </c>
      <c r="HPG1" t="s">
        <v>5848</v>
      </c>
      <c r="HPH1" t="s">
        <v>5849</v>
      </c>
      <c r="HPI1" t="s">
        <v>5850</v>
      </c>
      <c r="HPJ1" t="s">
        <v>5851</v>
      </c>
      <c r="HPK1" t="s">
        <v>5852</v>
      </c>
      <c r="HPL1" t="s">
        <v>5853</v>
      </c>
      <c r="HPM1" t="s">
        <v>5854</v>
      </c>
      <c r="HPN1" t="s">
        <v>5855</v>
      </c>
      <c r="HPO1" t="s">
        <v>5856</v>
      </c>
      <c r="HPP1" t="s">
        <v>5857</v>
      </c>
      <c r="HPQ1" t="s">
        <v>5858</v>
      </c>
      <c r="HPR1" t="s">
        <v>5859</v>
      </c>
      <c r="HPS1" t="s">
        <v>5860</v>
      </c>
      <c r="HPT1" t="s">
        <v>5861</v>
      </c>
      <c r="HPU1" t="s">
        <v>5862</v>
      </c>
      <c r="HPV1" t="s">
        <v>5863</v>
      </c>
      <c r="HPW1" t="s">
        <v>5864</v>
      </c>
      <c r="HPX1" t="s">
        <v>5865</v>
      </c>
      <c r="HPY1" t="s">
        <v>5866</v>
      </c>
      <c r="HPZ1" t="s">
        <v>5867</v>
      </c>
      <c r="HQA1" t="s">
        <v>5868</v>
      </c>
      <c r="HQB1" t="s">
        <v>5869</v>
      </c>
      <c r="HQC1" t="s">
        <v>5870</v>
      </c>
      <c r="HQD1" t="s">
        <v>5871</v>
      </c>
      <c r="HQE1" t="s">
        <v>5872</v>
      </c>
      <c r="HQF1" t="s">
        <v>5873</v>
      </c>
      <c r="HQG1" t="s">
        <v>5874</v>
      </c>
      <c r="HQH1" t="s">
        <v>5875</v>
      </c>
      <c r="HQI1" t="s">
        <v>5876</v>
      </c>
      <c r="HQJ1" t="s">
        <v>5877</v>
      </c>
      <c r="HQK1" t="s">
        <v>5878</v>
      </c>
      <c r="HQL1" t="s">
        <v>5879</v>
      </c>
      <c r="HQM1" t="s">
        <v>5880</v>
      </c>
      <c r="HQN1" t="s">
        <v>5881</v>
      </c>
      <c r="HQO1" t="s">
        <v>5882</v>
      </c>
      <c r="HQP1" t="s">
        <v>5883</v>
      </c>
      <c r="HQQ1" t="s">
        <v>5884</v>
      </c>
      <c r="HQR1" t="s">
        <v>5885</v>
      </c>
      <c r="HQS1" t="s">
        <v>5886</v>
      </c>
      <c r="HQT1" t="s">
        <v>5887</v>
      </c>
      <c r="HQU1" t="s">
        <v>5888</v>
      </c>
      <c r="HQV1" t="s">
        <v>5889</v>
      </c>
      <c r="HQW1" t="s">
        <v>5890</v>
      </c>
      <c r="HQX1" t="s">
        <v>5891</v>
      </c>
      <c r="HQY1" t="s">
        <v>5892</v>
      </c>
      <c r="HQZ1" t="s">
        <v>5893</v>
      </c>
      <c r="HRA1" t="s">
        <v>5894</v>
      </c>
      <c r="HRB1" t="s">
        <v>5895</v>
      </c>
      <c r="HRC1" t="s">
        <v>5896</v>
      </c>
      <c r="HRD1" t="s">
        <v>5897</v>
      </c>
      <c r="HRE1" t="s">
        <v>5898</v>
      </c>
      <c r="HRF1" t="s">
        <v>5899</v>
      </c>
      <c r="HRG1" t="s">
        <v>5900</v>
      </c>
      <c r="HRH1" t="s">
        <v>5901</v>
      </c>
      <c r="HRI1" t="s">
        <v>5902</v>
      </c>
      <c r="HRJ1" t="s">
        <v>5903</v>
      </c>
      <c r="HRK1" t="s">
        <v>5904</v>
      </c>
      <c r="HRL1" t="s">
        <v>5905</v>
      </c>
      <c r="HRM1" t="s">
        <v>5906</v>
      </c>
      <c r="HRN1" t="s">
        <v>5907</v>
      </c>
      <c r="HRO1" t="s">
        <v>5908</v>
      </c>
      <c r="HRP1" t="s">
        <v>5909</v>
      </c>
      <c r="HRQ1" t="s">
        <v>5910</v>
      </c>
      <c r="HRR1" t="s">
        <v>5911</v>
      </c>
      <c r="HRS1" t="s">
        <v>5912</v>
      </c>
      <c r="HRT1" t="s">
        <v>5913</v>
      </c>
      <c r="HRU1" t="s">
        <v>5914</v>
      </c>
      <c r="HRV1" t="s">
        <v>5915</v>
      </c>
      <c r="HRW1" t="s">
        <v>5916</v>
      </c>
      <c r="HRX1" t="s">
        <v>5917</v>
      </c>
      <c r="HRY1" t="s">
        <v>5918</v>
      </c>
      <c r="HRZ1" t="s">
        <v>5919</v>
      </c>
      <c r="HSA1" t="s">
        <v>5920</v>
      </c>
      <c r="HSB1" t="s">
        <v>5921</v>
      </c>
      <c r="HSC1" t="s">
        <v>5922</v>
      </c>
      <c r="HSD1" t="s">
        <v>5923</v>
      </c>
      <c r="HSE1" t="s">
        <v>5924</v>
      </c>
      <c r="HSF1" t="s">
        <v>5925</v>
      </c>
      <c r="HSG1" t="s">
        <v>5926</v>
      </c>
      <c r="HSH1" t="s">
        <v>5927</v>
      </c>
      <c r="HSI1" t="s">
        <v>5928</v>
      </c>
      <c r="HSJ1" t="s">
        <v>5929</v>
      </c>
      <c r="HSK1" t="s">
        <v>5930</v>
      </c>
      <c r="HSL1" t="s">
        <v>5931</v>
      </c>
      <c r="HSM1" t="s">
        <v>5932</v>
      </c>
      <c r="HSN1" t="s">
        <v>5933</v>
      </c>
      <c r="HSO1" t="s">
        <v>5934</v>
      </c>
      <c r="HSP1" t="s">
        <v>5935</v>
      </c>
      <c r="HSQ1" t="s">
        <v>5936</v>
      </c>
      <c r="HSR1" t="s">
        <v>5937</v>
      </c>
      <c r="HSS1" t="s">
        <v>5938</v>
      </c>
      <c r="HST1" t="s">
        <v>5939</v>
      </c>
      <c r="HSU1" t="s">
        <v>5940</v>
      </c>
      <c r="HSV1" t="s">
        <v>5941</v>
      </c>
      <c r="HSW1" t="s">
        <v>5942</v>
      </c>
      <c r="HSX1" t="s">
        <v>5943</v>
      </c>
      <c r="HSY1" t="s">
        <v>5944</v>
      </c>
      <c r="HSZ1" t="s">
        <v>5945</v>
      </c>
      <c r="HTA1" t="s">
        <v>5946</v>
      </c>
      <c r="HTB1" t="s">
        <v>5947</v>
      </c>
      <c r="HTC1" t="s">
        <v>5948</v>
      </c>
      <c r="HTD1" t="s">
        <v>5949</v>
      </c>
      <c r="HTE1" t="s">
        <v>5950</v>
      </c>
      <c r="HTF1" t="s">
        <v>5951</v>
      </c>
      <c r="HTG1" t="s">
        <v>5952</v>
      </c>
      <c r="HTH1" t="s">
        <v>5953</v>
      </c>
      <c r="HTI1" t="s">
        <v>5954</v>
      </c>
      <c r="HTJ1" t="s">
        <v>5955</v>
      </c>
      <c r="HTK1" t="s">
        <v>5956</v>
      </c>
      <c r="HTL1" t="s">
        <v>5957</v>
      </c>
      <c r="HTM1" t="s">
        <v>5958</v>
      </c>
      <c r="HTN1" t="s">
        <v>5959</v>
      </c>
      <c r="HTO1" t="s">
        <v>5960</v>
      </c>
      <c r="HTP1" t="s">
        <v>5961</v>
      </c>
      <c r="HTQ1" t="s">
        <v>5962</v>
      </c>
      <c r="HTR1" t="s">
        <v>5963</v>
      </c>
      <c r="HTS1" t="s">
        <v>5964</v>
      </c>
      <c r="HTT1" t="s">
        <v>5965</v>
      </c>
      <c r="HTU1" t="s">
        <v>5966</v>
      </c>
      <c r="HTV1" t="s">
        <v>5967</v>
      </c>
      <c r="HTW1" t="s">
        <v>5968</v>
      </c>
      <c r="HTX1" t="s">
        <v>5969</v>
      </c>
      <c r="HTY1" t="s">
        <v>5970</v>
      </c>
      <c r="HTZ1" t="s">
        <v>5971</v>
      </c>
      <c r="HUA1" t="s">
        <v>5972</v>
      </c>
      <c r="HUB1" t="s">
        <v>5973</v>
      </c>
      <c r="HUC1" t="s">
        <v>5974</v>
      </c>
      <c r="HUD1" t="s">
        <v>5975</v>
      </c>
      <c r="HUE1" t="s">
        <v>5976</v>
      </c>
      <c r="HUF1" t="s">
        <v>5977</v>
      </c>
      <c r="HUG1" t="s">
        <v>5978</v>
      </c>
      <c r="HUH1" t="s">
        <v>5979</v>
      </c>
      <c r="HUI1" t="s">
        <v>5980</v>
      </c>
      <c r="HUJ1" t="s">
        <v>5981</v>
      </c>
      <c r="HUK1" t="s">
        <v>5982</v>
      </c>
      <c r="HUL1" t="s">
        <v>5983</v>
      </c>
      <c r="HUM1" t="s">
        <v>5984</v>
      </c>
      <c r="HUN1" t="s">
        <v>5985</v>
      </c>
      <c r="HUO1" t="s">
        <v>5986</v>
      </c>
      <c r="HUP1" t="s">
        <v>5987</v>
      </c>
      <c r="HUQ1" t="s">
        <v>5988</v>
      </c>
      <c r="HUR1" t="s">
        <v>5989</v>
      </c>
      <c r="HUS1" t="s">
        <v>5990</v>
      </c>
      <c r="HUT1" t="s">
        <v>5991</v>
      </c>
      <c r="HUU1" t="s">
        <v>5992</v>
      </c>
      <c r="HUV1" t="s">
        <v>5993</v>
      </c>
      <c r="HUW1" t="s">
        <v>5994</v>
      </c>
      <c r="HUX1" t="s">
        <v>5995</v>
      </c>
      <c r="HUY1" t="s">
        <v>5996</v>
      </c>
      <c r="HUZ1" t="s">
        <v>5997</v>
      </c>
      <c r="HVA1" t="s">
        <v>5998</v>
      </c>
      <c r="HVB1" t="s">
        <v>5999</v>
      </c>
      <c r="HVC1" t="s">
        <v>6000</v>
      </c>
      <c r="HVD1" t="s">
        <v>6001</v>
      </c>
      <c r="HVE1" t="s">
        <v>6002</v>
      </c>
      <c r="HVF1" t="s">
        <v>6003</v>
      </c>
      <c r="HVG1" t="s">
        <v>6004</v>
      </c>
      <c r="HVH1" t="s">
        <v>6005</v>
      </c>
      <c r="HVI1" t="s">
        <v>6006</v>
      </c>
      <c r="HVJ1" t="s">
        <v>6007</v>
      </c>
      <c r="HVK1" t="s">
        <v>6008</v>
      </c>
      <c r="HVL1" t="s">
        <v>6009</v>
      </c>
      <c r="HVM1" t="s">
        <v>6010</v>
      </c>
      <c r="HVN1" t="s">
        <v>6011</v>
      </c>
      <c r="HVO1" t="s">
        <v>6012</v>
      </c>
      <c r="HVP1" t="s">
        <v>6013</v>
      </c>
      <c r="HVQ1" t="s">
        <v>6014</v>
      </c>
      <c r="HVR1" t="s">
        <v>6015</v>
      </c>
      <c r="HVS1" t="s">
        <v>6016</v>
      </c>
      <c r="HVT1" t="s">
        <v>6017</v>
      </c>
      <c r="HVU1" t="s">
        <v>6018</v>
      </c>
      <c r="HVV1" t="s">
        <v>6019</v>
      </c>
      <c r="HVW1" t="s">
        <v>6020</v>
      </c>
      <c r="HVX1" t="s">
        <v>6021</v>
      </c>
      <c r="HVY1" t="s">
        <v>6022</v>
      </c>
      <c r="HVZ1" t="s">
        <v>6023</v>
      </c>
      <c r="HWA1" t="s">
        <v>6024</v>
      </c>
      <c r="HWB1" t="s">
        <v>6025</v>
      </c>
      <c r="HWC1" t="s">
        <v>6026</v>
      </c>
      <c r="HWD1" t="s">
        <v>6027</v>
      </c>
      <c r="HWE1" t="s">
        <v>6028</v>
      </c>
      <c r="HWF1" t="s">
        <v>6029</v>
      </c>
      <c r="HWG1" t="s">
        <v>6030</v>
      </c>
      <c r="HWH1" t="s">
        <v>6031</v>
      </c>
      <c r="HWI1" t="s">
        <v>6032</v>
      </c>
      <c r="HWJ1" t="s">
        <v>6033</v>
      </c>
      <c r="HWK1" t="s">
        <v>6034</v>
      </c>
      <c r="HWL1" t="s">
        <v>6035</v>
      </c>
      <c r="HWM1" t="s">
        <v>6036</v>
      </c>
      <c r="HWN1" t="s">
        <v>6037</v>
      </c>
      <c r="HWO1" t="s">
        <v>6038</v>
      </c>
      <c r="HWP1" t="s">
        <v>6039</v>
      </c>
      <c r="HWQ1" t="s">
        <v>6040</v>
      </c>
      <c r="HWR1" t="s">
        <v>6041</v>
      </c>
      <c r="HWS1" t="s">
        <v>6042</v>
      </c>
      <c r="HWT1" t="s">
        <v>6043</v>
      </c>
      <c r="HWU1" t="s">
        <v>6044</v>
      </c>
      <c r="HWV1" t="s">
        <v>6045</v>
      </c>
      <c r="HWW1" t="s">
        <v>6046</v>
      </c>
      <c r="HWX1" t="s">
        <v>6047</v>
      </c>
      <c r="HWY1" t="s">
        <v>6048</v>
      </c>
      <c r="HWZ1" t="s">
        <v>6049</v>
      </c>
      <c r="HXA1" t="s">
        <v>6050</v>
      </c>
      <c r="HXB1" t="s">
        <v>6051</v>
      </c>
      <c r="HXC1" t="s">
        <v>6052</v>
      </c>
      <c r="HXD1" t="s">
        <v>6053</v>
      </c>
      <c r="HXE1" t="s">
        <v>6054</v>
      </c>
      <c r="HXF1" t="s">
        <v>6055</v>
      </c>
      <c r="HXG1" t="s">
        <v>6056</v>
      </c>
      <c r="HXH1" t="s">
        <v>6057</v>
      </c>
      <c r="HXI1" t="s">
        <v>6058</v>
      </c>
      <c r="HXJ1" t="s">
        <v>6059</v>
      </c>
      <c r="HXK1" t="s">
        <v>6060</v>
      </c>
      <c r="HXL1" t="s">
        <v>6061</v>
      </c>
      <c r="HXM1" t="s">
        <v>6062</v>
      </c>
      <c r="HXN1" t="s">
        <v>6063</v>
      </c>
      <c r="HXO1" t="s">
        <v>6064</v>
      </c>
      <c r="HXP1" t="s">
        <v>6065</v>
      </c>
      <c r="HXQ1" t="s">
        <v>6066</v>
      </c>
      <c r="HXR1" t="s">
        <v>6067</v>
      </c>
      <c r="HXS1" t="s">
        <v>6068</v>
      </c>
      <c r="HXT1" t="s">
        <v>6069</v>
      </c>
      <c r="HXU1" t="s">
        <v>6070</v>
      </c>
      <c r="HXV1" t="s">
        <v>6071</v>
      </c>
      <c r="HXW1" t="s">
        <v>6072</v>
      </c>
      <c r="HXX1" t="s">
        <v>6073</v>
      </c>
      <c r="HXY1" t="s">
        <v>6074</v>
      </c>
      <c r="HXZ1" t="s">
        <v>6075</v>
      </c>
      <c r="HYA1" t="s">
        <v>6076</v>
      </c>
      <c r="HYB1" t="s">
        <v>6077</v>
      </c>
      <c r="HYC1" t="s">
        <v>6078</v>
      </c>
      <c r="HYD1" t="s">
        <v>6079</v>
      </c>
      <c r="HYE1" t="s">
        <v>6080</v>
      </c>
      <c r="HYF1" t="s">
        <v>6081</v>
      </c>
      <c r="HYG1" t="s">
        <v>6082</v>
      </c>
      <c r="HYH1" t="s">
        <v>6083</v>
      </c>
      <c r="HYI1" t="s">
        <v>6084</v>
      </c>
      <c r="HYJ1" t="s">
        <v>6085</v>
      </c>
      <c r="HYK1" t="s">
        <v>6086</v>
      </c>
      <c r="HYL1" t="s">
        <v>6087</v>
      </c>
      <c r="HYM1" t="s">
        <v>6088</v>
      </c>
      <c r="HYN1" t="s">
        <v>6089</v>
      </c>
      <c r="HYO1" t="s">
        <v>6090</v>
      </c>
      <c r="HYP1" t="s">
        <v>6091</v>
      </c>
      <c r="HYQ1" t="s">
        <v>6092</v>
      </c>
      <c r="HYR1" t="s">
        <v>6093</v>
      </c>
      <c r="HYS1" t="s">
        <v>6094</v>
      </c>
      <c r="HYT1" t="s">
        <v>6095</v>
      </c>
      <c r="HYU1" t="s">
        <v>6096</v>
      </c>
      <c r="HYV1" t="s">
        <v>6097</v>
      </c>
      <c r="HYW1" t="s">
        <v>6098</v>
      </c>
      <c r="HYX1" t="s">
        <v>6099</v>
      </c>
      <c r="HYY1" t="s">
        <v>6100</v>
      </c>
      <c r="HYZ1" t="s">
        <v>6101</v>
      </c>
      <c r="HZA1" t="s">
        <v>6102</v>
      </c>
      <c r="HZB1" t="s">
        <v>6103</v>
      </c>
      <c r="HZC1" t="s">
        <v>6104</v>
      </c>
      <c r="HZD1" t="s">
        <v>6105</v>
      </c>
      <c r="HZE1" t="s">
        <v>6106</v>
      </c>
      <c r="HZF1" t="s">
        <v>6107</v>
      </c>
      <c r="HZG1" t="s">
        <v>6108</v>
      </c>
      <c r="HZH1" t="s">
        <v>6109</v>
      </c>
      <c r="HZI1" t="s">
        <v>6110</v>
      </c>
      <c r="HZJ1" t="s">
        <v>6111</v>
      </c>
      <c r="HZK1" t="s">
        <v>6112</v>
      </c>
      <c r="HZL1" t="s">
        <v>6113</v>
      </c>
      <c r="HZM1" t="s">
        <v>6114</v>
      </c>
      <c r="HZN1" t="s">
        <v>6115</v>
      </c>
      <c r="HZO1" t="s">
        <v>6116</v>
      </c>
      <c r="HZP1" t="s">
        <v>6117</v>
      </c>
      <c r="HZQ1" t="s">
        <v>6118</v>
      </c>
      <c r="HZR1" t="s">
        <v>6119</v>
      </c>
      <c r="HZS1" t="s">
        <v>6120</v>
      </c>
      <c r="HZT1" t="s">
        <v>6121</v>
      </c>
      <c r="HZU1" t="s">
        <v>6122</v>
      </c>
      <c r="HZV1" t="s">
        <v>6123</v>
      </c>
      <c r="HZW1" t="s">
        <v>6124</v>
      </c>
      <c r="HZX1" t="s">
        <v>6125</v>
      </c>
      <c r="HZY1" t="s">
        <v>6126</v>
      </c>
      <c r="HZZ1" t="s">
        <v>6127</v>
      </c>
      <c r="IAA1" t="s">
        <v>6128</v>
      </c>
      <c r="IAB1" t="s">
        <v>6129</v>
      </c>
      <c r="IAC1" t="s">
        <v>6130</v>
      </c>
      <c r="IAD1" t="s">
        <v>6131</v>
      </c>
      <c r="IAE1" t="s">
        <v>6132</v>
      </c>
      <c r="IAF1" t="s">
        <v>6133</v>
      </c>
      <c r="IAG1" t="s">
        <v>6134</v>
      </c>
      <c r="IAH1" t="s">
        <v>6135</v>
      </c>
      <c r="IAI1" t="s">
        <v>6136</v>
      </c>
      <c r="IAJ1" t="s">
        <v>6137</v>
      </c>
      <c r="IAK1" t="s">
        <v>6138</v>
      </c>
      <c r="IAL1" t="s">
        <v>6139</v>
      </c>
      <c r="IAM1" t="s">
        <v>6140</v>
      </c>
      <c r="IAN1" t="s">
        <v>6141</v>
      </c>
      <c r="IAO1" t="s">
        <v>6142</v>
      </c>
      <c r="IAP1" t="s">
        <v>6143</v>
      </c>
      <c r="IAQ1" t="s">
        <v>6144</v>
      </c>
      <c r="IAR1" t="s">
        <v>6145</v>
      </c>
      <c r="IAS1" t="s">
        <v>6146</v>
      </c>
      <c r="IAT1" t="s">
        <v>6147</v>
      </c>
      <c r="IAU1" t="s">
        <v>6148</v>
      </c>
      <c r="IAV1" t="s">
        <v>6149</v>
      </c>
      <c r="IAW1" t="s">
        <v>6150</v>
      </c>
      <c r="IAX1" t="s">
        <v>6151</v>
      </c>
      <c r="IAY1" t="s">
        <v>6152</v>
      </c>
      <c r="IAZ1" t="s">
        <v>6153</v>
      </c>
      <c r="IBA1" t="s">
        <v>6154</v>
      </c>
      <c r="IBB1" t="s">
        <v>6155</v>
      </c>
      <c r="IBC1" t="s">
        <v>6156</v>
      </c>
      <c r="IBD1" t="s">
        <v>6157</v>
      </c>
      <c r="IBE1" t="s">
        <v>6158</v>
      </c>
      <c r="IBF1" t="s">
        <v>6159</v>
      </c>
      <c r="IBG1" t="s">
        <v>6160</v>
      </c>
      <c r="IBH1" t="s">
        <v>6161</v>
      </c>
      <c r="IBI1" t="s">
        <v>6162</v>
      </c>
      <c r="IBJ1" t="s">
        <v>6163</v>
      </c>
      <c r="IBK1" t="s">
        <v>6164</v>
      </c>
      <c r="IBL1" t="s">
        <v>6165</v>
      </c>
      <c r="IBM1" t="s">
        <v>6166</v>
      </c>
      <c r="IBN1" t="s">
        <v>6167</v>
      </c>
      <c r="IBO1" t="s">
        <v>6168</v>
      </c>
      <c r="IBP1" t="s">
        <v>6169</v>
      </c>
      <c r="IBQ1" t="s">
        <v>6170</v>
      </c>
      <c r="IBR1" t="s">
        <v>6171</v>
      </c>
      <c r="IBS1" t="s">
        <v>6172</v>
      </c>
      <c r="IBT1" t="s">
        <v>6173</v>
      </c>
      <c r="IBU1" t="s">
        <v>6174</v>
      </c>
      <c r="IBV1" t="s">
        <v>6175</v>
      </c>
      <c r="IBW1" t="s">
        <v>6176</v>
      </c>
      <c r="IBX1" t="s">
        <v>6177</v>
      </c>
      <c r="IBY1" t="s">
        <v>6178</v>
      </c>
      <c r="IBZ1" t="s">
        <v>6179</v>
      </c>
      <c r="ICA1" t="s">
        <v>6180</v>
      </c>
      <c r="ICB1" t="s">
        <v>6181</v>
      </c>
      <c r="ICC1" t="s">
        <v>6182</v>
      </c>
      <c r="ICD1" t="s">
        <v>6183</v>
      </c>
      <c r="ICE1" t="s">
        <v>6184</v>
      </c>
      <c r="ICF1" t="s">
        <v>6185</v>
      </c>
      <c r="ICG1" t="s">
        <v>6186</v>
      </c>
      <c r="ICH1" t="s">
        <v>6187</v>
      </c>
      <c r="ICI1" t="s">
        <v>6188</v>
      </c>
      <c r="ICJ1" t="s">
        <v>6189</v>
      </c>
      <c r="ICK1" t="s">
        <v>6190</v>
      </c>
      <c r="ICL1" t="s">
        <v>6191</v>
      </c>
      <c r="ICM1" t="s">
        <v>6192</v>
      </c>
      <c r="ICN1" t="s">
        <v>6193</v>
      </c>
      <c r="ICO1" t="s">
        <v>6194</v>
      </c>
      <c r="ICP1" t="s">
        <v>6195</v>
      </c>
      <c r="ICQ1" t="s">
        <v>6196</v>
      </c>
      <c r="ICR1" t="s">
        <v>6197</v>
      </c>
      <c r="ICS1" t="s">
        <v>6198</v>
      </c>
      <c r="ICT1" t="s">
        <v>6199</v>
      </c>
      <c r="ICU1" t="s">
        <v>6200</v>
      </c>
      <c r="ICV1" t="s">
        <v>6201</v>
      </c>
      <c r="ICW1" t="s">
        <v>6202</v>
      </c>
      <c r="ICX1" t="s">
        <v>6203</v>
      </c>
      <c r="ICY1" t="s">
        <v>6204</v>
      </c>
      <c r="ICZ1" t="s">
        <v>6205</v>
      </c>
      <c r="IDA1" t="s">
        <v>6206</v>
      </c>
      <c r="IDB1" t="s">
        <v>6207</v>
      </c>
      <c r="IDC1" t="s">
        <v>6208</v>
      </c>
      <c r="IDD1" t="s">
        <v>6209</v>
      </c>
      <c r="IDE1" t="s">
        <v>6210</v>
      </c>
      <c r="IDF1" t="s">
        <v>6211</v>
      </c>
      <c r="IDG1" t="s">
        <v>6212</v>
      </c>
      <c r="IDH1" t="s">
        <v>6213</v>
      </c>
      <c r="IDI1" t="s">
        <v>6214</v>
      </c>
      <c r="IDJ1" t="s">
        <v>6215</v>
      </c>
      <c r="IDK1" t="s">
        <v>6216</v>
      </c>
      <c r="IDL1" t="s">
        <v>6217</v>
      </c>
      <c r="IDM1" t="s">
        <v>6218</v>
      </c>
      <c r="IDN1" t="s">
        <v>6219</v>
      </c>
      <c r="IDO1" t="s">
        <v>6220</v>
      </c>
      <c r="IDP1" t="s">
        <v>6221</v>
      </c>
      <c r="IDQ1" t="s">
        <v>6222</v>
      </c>
      <c r="IDR1" t="s">
        <v>6223</v>
      </c>
      <c r="IDS1" t="s">
        <v>6224</v>
      </c>
      <c r="IDT1" t="s">
        <v>6225</v>
      </c>
      <c r="IDU1" t="s">
        <v>6226</v>
      </c>
      <c r="IDV1" t="s">
        <v>6227</v>
      </c>
      <c r="IDW1" t="s">
        <v>6228</v>
      </c>
      <c r="IDX1" t="s">
        <v>6229</v>
      </c>
      <c r="IDY1" t="s">
        <v>6230</v>
      </c>
      <c r="IDZ1" t="s">
        <v>6231</v>
      </c>
      <c r="IEA1" t="s">
        <v>6232</v>
      </c>
      <c r="IEB1" t="s">
        <v>6233</v>
      </c>
      <c r="IEC1" t="s">
        <v>6234</v>
      </c>
      <c r="IED1" t="s">
        <v>6235</v>
      </c>
      <c r="IEE1" t="s">
        <v>6236</v>
      </c>
      <c r="IEF1" t="s">
        <v>6237</v>
      </c>
      <c r="IEG1" t="s">
        <v>6238</v>
      </c>
      <c r="IEH1" t="s">
        <v>6239</v>
      </c>
      <c r="IEI1" t="s">
        <v>6240</v>
      </c>
      <c r="IEJ1" t="s">
        <v>6241</v>
      </c>
      <c r="IEK1" t="s">
        <v>6242</v>
      </c>
      <c r="IEL1" t="s">
        <v>6243</v>
      </c>
      <c r="IEM1" t="s">
        <v>6244</v>
      </c>
      <c r="IEN1" t="s">
        <v>6245</v>
      </c>
      <c r="IEO1" t="s">
        <v>6246</v>
      </c>
      <c r="IEP1" t="s">
        <v>6247</v>
      </c>
      <c r="IEQ1" t="s">
        <v>6248</v>
      </c>
      <c r="IER1" t="s">
        <v>6249</v>
      </c>
      <c r="IES1" t="s">
        <v>6250</v>
      </c>
      <c r="IET1" t="s">
        <v>6251</v>
      </c>
      <c r="IEU1" t="s">
        <v>6252</v>
      </c>
      <c r="IEV1" t="s">
        <v>6253</v>
      </c>
      <c r="IEW1" t="s">
        <v>6254</v>
      </c>
      <c r="IEX1" t="s">
        <v>6255</v>
      </c>
      <c r="IEY1" t="s">
        <v>6256</v>
      </c>
      <c r="IEZ1" t="s">
        <v>6257</v>
      </c>
      <c r="IFA1" t="s">
        <v>6258</v>
      </c>
      <c r="IFB1" t="s">
        <v>6259</v>
      </c>
      <c r="IFC1" t="s">
        <v>6260</v>
      </c>
      <c r="IFD1" t="s">
        <v>6261</v>
      </c>
      <c r="IFE1" t="s">
        <v>6262</v>
      </c>
      <c r="IFF1" t="s">
        <v>6263</v>
      </c>
      <c r="IFG1" t="s">
        <v>6264</v>
      </c>
      <c r="IFH1" t="s">
        <v>6265</v>
      </c>
      <c r="IFI1" t="s">
        <v>6266</v>
      </c>
      <c r="IFJ1" t="s">
        <v>6267</v>
      </c>
      <c r="IFK1" t="s">
        <v>6268</v>
      </c>
      <c r="IFL1" t="s">
        <v>6269</v>
      </c>
      <c r="IFM1" t="s">
        <v>6270</v>
      </c>
      <c r="IFN1" t="s">
        <v>6271</v>
      </c>
      <c r="IFO1" t="s">
        <v>6272</v>
      </c>
      <c r="IFP1" t="s">
        <v>6273</v>
      </c>
      <c r="IFQ1" t="s">
        <v>6274</v>
      </c>
      <c r="IFR1" t="s">
        <v>6275</v>
      </c>
      <c r="IFS1" t="s">
        <v>6276</v>
      </c>
      <c r="IFT1" t="s">
        <v>6277</v>
      </c>
      <c r="IFU1" t="s">
        <v>6278</v>
      </c>
      <c r="IFV1" t="s">
        <v>6279</v>
      </c>
      <c r="IFW1" t="s">
        <v>6280</v>
      </c>
      <c r="IFX1" t="s">
        <v>6281</v>
      </c>
      <c r="IFY1" t="s">
        <v>6282</v>
      </c>
      <c r="IFZ1" t="s">
        <v>6283</v>
      </c>
      <c r="IGA1" t="s">
        <v>6284</v>
      </c>
      <c r="IGB1" t="s">
        <v>6285</v>
      </c>
      <c r="IGC1" t="s">
        <v>6286</v>
      </c>
      <c r="IGD1" t="s">
        <v>6287</v>
      </c>
      <c r="IGE1" t="s">
        <v>6288</v>
      </c>
      <c r="IGF1" t="s">
        <v>6289</v>
      </c>
      <c r="IGG1" t="s">
        <v>6290</v>
      </c>
      <c r="IGH1" t="s">
        <v>6291</v>
      </c>
      <c r="IGI1" t="s">
        <v>6292</v>
      </c>
      <c r="IGJ1" t="s">
        <v>6293</v>
      </c>
      <c r="IGK1" t="s">
        <v>6294</v>
      </c>
      <c r="IGL1" t="s">
        <v>6295</v>
      </c>
      <c r="IGM1" t="s">
        <v>6296</v>
      </c>
      <c r="IGN1" t="s">
        <v>6297</v>
      </c>
      <c r="IGO1" t="s">
        <v>6298</v>
      </c>
      <c r="IGP1" t="s">
        <v>6299</v>
      </c>
      <c r="IGQ1" t="s">
        <v>6300</v>
      </c>
      <c r="IGR1" t="s">
        <v>6301</v>
      </c>
      <c r="IGS1" t="s">
        <v>6302</v>
      </c>
      <c r="IGT1" t="s">
        <v>6303</v>
      </c>
      <c r="IGU1" t="s">
        <v>6304</v>
      </c>
      <c r="IGV1" t="s">
        <v>6305</v>
      </c>
      <c r="IGW1" t="s">
        <v>6306</v>
      </c>
      <c r="IGX1" t="s">
        <v>6307</v>
      </c>
      <c r="IGY1" t="s">
        <v>6308</v>
      </c>
      <c r="IGZ1" t="s">
        <v>6309</v>
      </c>
      <c r="IHA1" t="s">
        <v>6310</v>
      </c>
      <c r="IHB1" t="s">
        <v>6311</v>
      </c>
      <c r="IHC1" t="s">
        <v>6312</v>
      </c>
      <c r="IHD1" t="s">
        <v>6313</v>
      </c>
      <c r="IHE1" t="s">
        <v>6314</v>
      </c>
      <c r="IHF1" t="s">
        <v>6315</v>
      </c>
      <c r="IHG1" t="s">
        <v>6316</v>
      </c>
      <c r="IHH1" t="s">
        <v>6317</v>
      </c>
      <c r="IHI1" t="s">
        <v>6318</v>
      </c>
      <c r="IHJ1" t="s">
        <v>6319</v>
      </c>
      <c r="IHK1" t="s">
        <v>6320</v>
      </c>
      <c r="IHL1" t="s">
        <v>6321</v>
      </c>
      <c r="IHM1" t="s">
        <v>6322</v>
      </c>
      <c r="IHN1" t="s">
        <v>6323</v>
      </c>
      <c r="IHO1" t="s">
        <v>6324</v>
      </c>
      <c r="IHP1" t="s">
        <v>6325</v>
      </c>
      <c r="IHQ1" t="s">
        <v>6326</v>
      </c>
      <c r="IHR1" t="s">
        <v>6327</v>
      </c>
      <c r="IHS1" t="s">
        <v>6328</v>
      </c>
      <c r="IHT1" t="s">
        <v>6329</v>
      </c>
      <c r="IHU1" t="s">
        <v>6330</v>
      </c>
      <c r="IHV1" t="s">
        <v>6331</v>
      </c>
      <c r="IHW1" t="s">
        <v>6332</v>
      </c>
      <c r="IHX1" t="s">
        <v>6333</v>
      </c>
      <c r="IHY1" t="s">
        <v>6334</v>
      </c>
      <c r="IHZ1" t="s">
        <v>6335</v>
      </c>
      <c r="IIA1" t="s">
        <v>6336</v>
      </c>
      <c r="IIB1" t="s">
        <v>6337</v>
      </c>
      <c r="IIC1" t="s">
        <v>6338</v>
      </c>
      <c r="IID1" t="s">
        <v>6339</v>
      </c>
      <c r="IIE1" t="s">
        <v>6340</v>
      </c>
      <c r="IIF1" t="s">
        <v>6341</v>
      </c>
      <c r="IIG1" t="s">
        <v>6342</v>
      </c>
      <c r="IIH1" t="s">
        <v>6343</v>
      </c>
      <c r="III1" t="s">
        <v>6344</v>
      </c>
      <c r="IIJ1" t="s">
        <v>6345</v>
      </c>
      <c r="IIK1" t="s">
        <v>6346</v>
      </c>
      <c r="IIL1" t="s">
        <v>6347</v>
      </c>
      <c r="IIM1" t="s">
        <v>6348</v>
      </c>
      <c r="IIN1" t="s">
        <v>6349</v>
      </c>
      <c r="IIO1" t="s">
        <v>6350</v>
      </c>
      <c r="IIP1" t="s">
        <v>6351</v>
      </c>
      <c r="IIQ1" t="s">
        <v>6352</v>
      </c>
      <c r="IIR1" t="s">
        <v>6353</v>
      </c>
      <c r="IIS1" t="s">
        <v>6354</v>
      </c>
      <c r="IIT1" t="s">
        <v>6355</v>
      </c>
      <c r="IIU1" t="s">
        <v>6356</v>
      </c>
      <c r="IIV1" t="s">
        <v>6357</v>
      </c>
      <c r="IIW1" t="s">
        <v>6358</v>
      </c>
      <c r="IIX1" t="s">
        <v>6359</v>
      </c>
      <c r="IIY1" t="s">
        <v>6360</v>
      </c>
      <c r="IIZ1" t="s">
        <v>6361</v>
      </c>
      <c r="IJA1" t="s">
        <v>6362</v>
      </c>
      <c r="IJB1" t="s">
        <v>6363</v>
      </c>
      <c r="IJC1" t="s">
        <v>6364</v>
      </c>
      <c r="IJD1" t="s">
        <v>6365</v>
      </c>
      <c r="IJE1" t="s">
        <v>6366</v>
      </c>
      <c r="IJF1" t="s">
        <v>6367</v>
      </c>
      <c r="IJG1" t="s">
        <v>6368</v>
      </c>
      <c r="IJH1" t="s">
        <v>6369</v>
      </c>
      <c r="IJI1" t="s">
        <v>6370</v>
      </c>
      <c r="IJJ1" t="s">
        <v>6371</v>
      </c>
      <c r="IJK1" t="s">
        <v>6372</v>
      </c>
      <c r="IJL1" t="s">
        <v>6373</v>
      </c>
      <c r="IJM1" t="s">
        <v>6374</v>
      </c>
      <c r="IJN1" t="s">
        <v>6375</v>
      </c>
      <c r="IJO1" t="s">
        <v>6376</v>
      </c>
      <c r="IJP1" t="s">
        <v>6377</v>
      </c>
      <c r="IJQ1" t="s">
        <v>6378</v>
      </c>
      <c r="IJR1" t="s">
        <v>6379</v>
      </c>
      <c r="IJS1" t="s">
        <v>6380</v>
      </c>
      <c r="IJT1" t="s">
        <v>6381</v>
      </c>
      <c r="IJU1" t="s">
        <v>6382</v>
      </c>
      <c r="IJV1" t="s">
        <v>6383</v>
      </c>
      <c r="IJW1" t="s">
        <v>6384</v>
      </c>
      <c r="IJX1" t="s">
        <v>6385</v>
      </c>
      <c r="IJY1" t="s">
        <v>6386</v>
      </c>
      <c r="IJZ1" t="s">
        <v>6387</v>
      </c>
      <c r="IKA1" t="s">
        <v>6388</v>
      </c>
      <c r="IKB1" t="s">
        <v>6389</v>
      </c>
      <c r="IKC1" t="s">
        <v>6390</v>
      </c>
      <c r="IKD1" t="s">
        <v>6391</v>
      </c>
      <c r="IKE1" t="s">
        <v>6392</v>
      </c>
      <c r="IKF1" t="s">
        <v>6393</v>
      </c>
      <c r="IKG1" t="s">
        <v>6394</v>
      </c>
      <c r="IKH1" t="s">
        <v>6395</v>
      </c>
      <c r="IKI1" t="s">
        <v>6396</v>
      </c>
      <c r="IKJ1" t="s">
        <v>6397</v>
      </c>
      <c r="IKK1" t="s">
        <v>6398</v>
      </c>
      <c r="IKL1" t="s">
        <v>6399</v>
      </c>
      <c r="IKM1" t="s">
        <v>6400</v>
      </c>
      <c r="IKN1" t="s">
        <v>6401</v>
      </c>
      <c r="IKO1" t="s">
        <v>6402</v>
      </c>
      <c r="IKP1" t="s">
        <v>6403</v>
      </c>
      <c r="IKQ1" t="s">
        <v>6404</v>
      </c>
      <c r="IKR1" t="s">
        <v>6405</v>
      </c>
      <c r="IKS1" t="s">
        <v>6406</v>
      </c>
      <c r="IKT1" t="s">
        <v>6407</v>
      </c>
      <c r="IKU1" t="s">
        <v>6408</v>
      </c>
      <c r="IKV1" t="s">
        <v>6409</v>
      </c>
      <c r="IKW1" t="s">
        <v>6410</v>
      </c>
      <c r="IKX1" t="s">
        <v>6411</v>
      </c>
      <c r="IKY1" t="s">
        <v>6412</v>
      </c>
      <c r="IKZ1" t="s">
        <v>6413</v>
      </c>
      <c r="ILA1" t="s">
        <v>6414</v>
      </c>
      <c r="ILB1" t="s">
        <v>6415</v>
      </c>
      <c r="ILC1" t="s">
        <v>6416</v>
      </c>
      <c r="ILD1" t="s">
        <v>6417</v>
      </c>
      <c r="ILE1" t="s">
        <v>6418</v>
      </c>
      <c r="ILF1" t="s">
        <v>6419</v>
      </c>
      <c r="ILG1" t="s">
        <v>6420</v>
      </c>
      <c r="ILH1" t="s">
        <v>6421</v>
      </c>
      <c r="ILI1" t="s">
        <v>6422</v>
      </c>
      <c r="ILJ1" t="s">
        <v>6423</v>
      </c>
      <c r="ILK1" t="s">
        <v>6424</v>
      </c>
      <c r="ILL1" t="s">
        <v>6425</v>
      </c>
      <c r="ILM1" t="s">
        <v>6426</v>
      </c>
      <c r="ILN1" t="s">
        <v>6427</v>
      </c>
      <c r="ILO1" t="s">
        <v>6428</v>
      </c>
      <c r="ILP1" t="s">
        <v>6429</v>
      </c>
      <c r="ILQ1" t="s">
        <v>6430</v>
      </c>
      <c r="ILR1" t="s">
        <v>6431</v>
      </c>
      <c r="ILS1" t="s">
        <v>6432</v>
      </c>
      <c r="ILT1" t="s">
        <v>6433</v>
      </c>
      <c r="ILU1" t="s">
        <v>6434</v>
      </c>
      <c r="ILV1" t="s">
        <v>6435</v>
      </c>
      <c r="ILW1" t="s">
        <v>6436</v>
      </c>
      <c r="ILX1" t="s">
        <v>6437</v>
      </c>
      <c r="ILY1" t="s">
        <v>6438</v>
      </c>
      <c r="ILZ1" t="s">
        <v>6439</v>
      </c>
      <c r="IMA1" t="s">
        <v>6440</v>
      </c>
      <c r="IMB1" t="s">
        <v>6441</v>
      </c>
      <c r="IMC1" t="s">
        <v>6442</v>
      </c>
      <c r="IMD1" t="s">
        <v>6443</v>
      </c>
      <c r="IME1" t="s">
        <v>6444</v>
      </c>
      <c r="IMF1" t="s">
        <v>6445</v>
      </c>
      <c r="IMG1" t="s">
        <v>6446</v>
      </c>
      <c r="IMH1" t="s">
        <v>6447</v>
      </c>
      <c r="IMI1" t="s">
        <v>6448</v>
      </c>
      <c r="IMJ1" t="s">
        <v>6449</v>
      </c>
      <c r="IMK1" t="s">
        <v>6450</v>
      </c>
      <c r="IML1" t="s">
        <v>6451</v>
      </c>
      <c r="IMM1" t="s">
        <v>6452</v>
      </c>
      <c r="IMN1" t="s">
        <v>6453</v>
      </c>
      <c r="IMO1" t="s">
        <v>6454</v>
      </c>
      <c r="IMP1" t="s">
        <v>6455</v>
      </c>
      <c r="IMQ1" t="s">
        <v>6456</v>
      </c>
      <c r="IMR1" t="s">
        <v>6457</v>
      </c>
      <c r="IMS1" t="s">
        <v>6458</v>
      </c>
      <c r="IMT1" t="s">
        <v>6459</v>
      </c>
      <c r="IMU1" t="s">
        <v>6460</v>
      </c>
      <c r="IMV1" t="s">
        <v>6461</v>
      </c>
      <c r="IMW1" t="s">
        <v>6462</v>
      </c>
      <c r="IMX1" t="s">
        <v>6463</v>
      </c>
      <c r="IMY1" t="s">
        <v>6464</v>
      </c>
      <c r="IMZ1" t="s">
        <v>6465</v>
      </c>
      <c r="INA1" t="s">
        <v>6466</v>
      </c>
      <c r="INB1" t="s">
        <v>6467</v>
      </c>
      <c r="INC1" t="s">
        <v>6468</v>
      </c>
      <c r="IND1" t="s">
        <v>6469</v>
      </c>
      <c r="INE1" t="s">
        <v>6470</v>
      </c>
      <c r="INF1" t="s">
        <v>6471</v>
      </c>
      <c r="ING1" t="s">
        <v>6472</v>
      </c>
      <c r="INH1" t="s">
        <v>6473</v>
      </c>
      <c r="INI1" t="s">
        <v>6474</v>
      </c>
      <c r="INJ1" t="s">
        <v>6475</v>
      </c>
      <c r="INK1" t="s">
        <v>6476</v>
      </c>
      <c r="INL1" t="s">
        <v>6477</v>
      </c>
      <c r="INM1" t="s">
        <v>6478</v>
      </c>
      <c r="INN1" t="s">
        <v>6479</v>
      </c>
      <c r="INO1" t="s">
        <v>6480</v>
      </c>
      <c r="INP1" t="s">
        <v>6481</v>
      </c>
      <c r="INQ1" t="s">
        <v>6482</v>
      </c>
      <c r="INR1" t="s">
        <v>6483</v>
      </c>
      <c r="INS1" t="s">
        <v>6484</v>
      </c>
      <c r="INT1" t="s">
        <v>6485</v>
      </c>
      <c r="INU1" t="s">
        <v>6486</v>
      </c>
      <c r="INV1" t="s">
        <v>6487</v>
      </c>
      <c r="INW1" t="s">
        <v>6488</v>
      </c>
      <c r="INX1" t="s">
        <v>6489</v>
      </c>
      <c r="INY1" t="s">
        <v>6490</v>
      </c>
      <c r="INZ1" t="s">
        <v>6491</v>
      </c>
      <c r="IOA1" t="s">
        <v>6492</v>
      </c>
      <c r="IOB1" t="s">
        <v>6493</v>
      </c>
      <c r="IOC1" t="s">
        <v>6494</v>
      </c>
      <c r="IOD1" t="s">
        <v>6495</v>
      </c>
      <c r="IOE1" t="s">
        <v>6496</v>
      </c>
      <c r="IOF1" t="s">
        <v>6497</v>
      </c>
      <c r="IOG1" t="s">
        <v>6498</v>
      </c>
      <c r="IOH1" t="s">
        <v>6499</v>
      </c>
      <c r="IOI1" t="s">
        <v>6500</v>
      </c>
      <c r="IOJ1" t="s">
        <v>6501</v>
      </c>
      <c r="IOK1" t="s">
        <v>6502</v>
      </c>
      <c r="IOL1" t="s">
        <v>6503</v>
      </c>
      <c r="IOM1" t="s">
        <v>6504</v>
      </c>
      <c r="ION1" t="s">
        <v>6505</v>
      </c>
      <c r="IOO1" t="s">
        <v>6506</v>
      </c>
      <c r="IOP1" t="s">
        <v>6507</v>
      </c>
      <c r="IOQ1" t="s">
        <v>6508</v>
      </c>
      <c r="IOR1" t="s">
        <v>6509</v>
      </c>
      <c r="IOS1" t="s">
        <v>6510</v>
      </c>
      <c r="IOT1" t="s">
        <v>6511</v>
      </c>
      <c r="IOU1" t="s">
        <v>6512</v>
      </c>
      <c r="IOV1" t="s">
        <v>6513</v>
      </c>
      <c r="IOW1" t="s">
        <v>6514</v>
      </c>
      <c r="IOX1" t="s">
        <v>6515</v>
      </c>
      <c r="IOY1" t="s">
        <v>6516</v>
      </c>
      <c r="IOZ1" t="s">
        <v>6517</v>
      </c>
      <c r="IPA1" t="s">
        <v>6518</v>
      </c>
      <c r="IPB1" t="s">
        <v>6519</v>
      </c>
      <c r="IPC1" t="s">
        <v>6520</v>
      </c>
      <c r="IPD1" t="s">
        <v>6521</v>
      </c>
      <c r="IPE1" t="s">
        <v>6522</v>
      </c>
      <c r="IPF1" t="s">
        <v>6523</v>
      </c>
      <c r="IPG1" t="s">
        <v>6524</v>
      </c>
      <c r="IPH1" t="s">
        <v>6525</v>
      </c>
      <c r="IPI1" t="s">
        <v>6526</v>
      </c>
      <c r="IPJ1" t="s">
        <v>6527</v>
      </c>
      <c r="IPK1" t="s">
        <v>6528</v>
      </c>
      <c r="IPL1" t="s">
        <v>6529</v>
      </c>
      <c r="IPM1" t="s">
        <v>6530</v>
      </c>
      <c r="IPN1" t="s">
        <v>6531</v>
      </c>
      <c r="IPO1" t="s">
        <v>6532</v>
      </c>
      <c r="IPP1" t="s">
        <v>6533</v>
      </c>
      <c r="IPQ1" t="s">
        <v>6534</v>
      </c>
      <c r="IPR1" t="s">
        <v>6535</v>
      </c>
      <c r="IPS1" t="s">
        <v>6536</v>
      </c>
      <c r="IPT1" t="s">
        <v>6537</v>
      </c>
      <c r="IPU1" t="s">
        <v>6538</v>
      </c>
      <c r="IPV1" t="s">
        <v>6539</v>
      </c>
      <c r="IPW1" t="s">
        <v>6540</v>
      </c>
      <c r="IPX1" t="s">
        <v>6541</v>
      </c>
      <c r="IPY1" t="s">
        <v>6542</v>
      </c>
      <c r="IPZ1" t="s">
        <v>6543</v>
      </c>
      <c r="IQA1" t="s">
        <v>6544</v>
      </c>
      <c r="IQB1" t="s">
        <v>6545</v>
      </c>
      <c r="IQC1" t="s">
        <v>6546</v>
      </c>
      <c r="IQD1" t="s">
        <v>6547</v>
      </c>
      <c r="IQE1" t="s">
        <v>6548</v>
      </c>
      <c r="IQF1" t="s">
        <v>6549</v>
      </c>
      <c r="IQG1" t="s">
        <v>6550</v>
      </c>
      <c r="IQH1" t="s">
        <v>6551</v>
      </c>
      <c r="IQI1" t="s">
        <v>6552</v>
      </c>
      <c r="IQJ1" t="s">
        <v>6553</v>
      </c>
      <c r="IQK1" t="s">
        <v>6554</v>
      </c>
      <c r="IQL1" t="s">
        <v>6555</v>
      </c>
      <c r="IQM1" t="s">
        <v>6556</v>
      </c>
      <c r="IQN1" t="s">
        <v>6557</v>
      </c>
      <c r="IQO1" t="s">
        <v>6558</v>
      </c>
      <c r="IQP1" t="s">
        <v>6559</v>
      </c>
      <c r="IQQ1" t="s">
        <v>6560</v>
      </c>
      <c r="IQR1" t="s">
        <v>6561</v>
      </c>
      <c r="IQS1" t="s">
        <v>6562</v>
      </c>
      <c r="IQT1" t="s">
        <v>6563</v>
      </c>
      <c r="IQU1" t="s">
        <v>6564</v>
      </c>
      <c r="IQV1" t="s">
        <v>6565</v>
      </c>
      <c r="IQW1" t="s">
        <v>6566</v>
      </c>
      <c r="IQX1" t="s">
        <v>6567</v>
      </c>
      <c r="IQY1" t="s">
        <v>6568</v>
      </c>
      <c r="IQZ1" t="s">
        <v>6569</v>
      </c>
      <c r="IRA1" t="s">
        <v>6570</v>
      </c>
      <c r="IRB1" t="s">
        <v>6571</v>
      </c>
      <c r="IRC1" t="s">
        <v>6572</v>
      </c>
      <c r="IRD1" t="s">
        <v>6573</v>
      </c>
      <c r="IRE1" t="s">
        <v>6574</v>
      </c>
      <c r="IRF1" t="s">
        <v>6575</v>
      </c>
      <c r="IRG1" t="s">
        <v>6576</v>
      </c>
      <c r="IRH1" t="s">
        <v>6577</v>
      </c>
      <c r="IRI1" t="s">
        <v>6578</v>
      </c>
      <c r="IRJ1" t="s">
        <v>6579</v>
      </c>
      <c r="IRK1" t="s">
        <v>6580</v>
      </c>
      <c r="IRL1" t="s">
        <v>6581</v>
      </c>
      <c r="IRM1" t="s">
        <v>6582</v>
      </c>
      <c r="IRN1" t="s">
        <v>6583</v>
      </c>
      <c r="IRO1" t="s">
        <v>6584</v>
      </c>
      <c r="IRP1" t="s">
        <v>6585</v>
      </c>
      <c r="IRQ1" t="s">
        <v>6586</v>
      </c>
      <c r="IRR1" t="s">
        <v>6587</v>
      </c>
      <c r="IRS1" t="s">
        <v>6588</v>
      </c>
      <c r="IRT1" t="s">
        <v>6589</v>
      </c>
      <c r="IRU1" t="s">
        <v>6590</v>
      </c>
      <c r="IRV1" t="s">
        <v>6591</v>
      </c>
      <c r="IRW1" t="s">
        <v>6592</v>
      </c>
      <c r="IRX1" t="s">
        <v>6593</v>
      </c>
      <c r="IRY1" t="s">
        <v>6594</v>
      </c>
      <c r="IRZ1" t="s">
        <v>6595</v>
      </c>
      <c r="ISA1" t="s">
        <v>6596</v>
      </c>
      <c r="ISB1" t="s">
        <v>6597</v>
      </c>
      <c r="ISC1" t="s">
        <v>6598</v>
      </c>
      <c r="ISD1" t="s">
        <v>6599</v>
      </c>
      <c r="ISE1" t="s">
        <v>6600</v>
      </c>
      <c r="ISF1" t="s">
        <v>6601</v>
      </c>
      <c r="ISG1" t="s">
        <v>6602</v>
      </c>
      <c r="ISH1" t="s">
        <v>6603</v>
      </c>
      <c r="ISI1" t="s">
        <v>6604</v>
      </c>
      <c r="ISJ1" t="s">
        <v>6605</v>
      </c>
      <c r="ISK1" t="s">
        <v>6606</v>
      </c>
      <c r="ISL1" t="s">
        <v>6607</v>
      </c>
      <c r="ISM1" t="s">
        <v>6608</v>
      </c>
      <c r="ISN1" t="s">
        <v>6609</v>
      </c>
      <c r="ISO1" t="s">
        <v>6610</v>
      </c>
      <c r="ISP1" t="s">
        <v>6611</v>
      </c>
      <c r="ISQ1" t="s">
        <v>6612</v>
      </c>
      <c r="ISR1" t="s">
        <v>6613</v>
      </c>
      <c r="ISS1" t="s">
        <v>6614</v>
      </c>
      <c r="IST1" t="s">
        <v>6615</v>
      </c>
      <c r="ISU1" t="s">
        <v>6616</v>
      </c>
      <c r="ISV1" t="s">
        <v>6617</v>
      </c>
      <c r="ISW1" t="s">
        <v>6618</v>
      </c>
      <c r="ISX1" t="s">
        <v>6619</v>
      </c>
      <c r="ISY1" t="s">
        <v>6620</v>
      </c>
      <c r="ISZ1" t="s">
        <v>6621</v>
      </c>
      <c r="ITA1" t="s">
        <v>6622</v>
      </c>
      <c r="ITB1" t="s">
        <v>6623</v>
      </c>
      <c r="ITC1" t="s">
        <v>6624</v>
      </c>
      <c r="ITD1" t="s">
        <v>6625</v>
      </c>
      <c r="ITE1" t="s">
        <v>6626</v>
      </c>
      <c r="ITF1" t="s">
        <v>6627</v>
      </c>
      <c r="ITG1" t="s">
        <v>6628</v>
      </c>
      <c r="ITH1" t="s">
        <v>6629</v>
      </c>
      <c r="ITI1" t="s">
        <v>6630</v>
      </c>
      <c r="ITJ1" t="s">
        <v>6631</v>
      </c>
      <c r="ITK1" t="s">
        <v>6632</v>
      </c>
      <c r="ITL1" t="s">
        <v>6633</v>
      </c>
      <c r="ITM1" t="s">
        <v>6634</v>
      </c>
      <c r="ITN1" t="s">
        <v>6635</v>
      </c>
      <c r="ITO1" t="s">
        <v>6636</v>
      </c>
      <c r="ITP1" t="s">
        <v>6637</v>
      </c>
      <c r="ITQ1" t="s">
        <v>6638</v>
      </c>
      <c r="ITR1" t="s">
        <v>6639</v>
      </c>
      <c r="ITS1" t="s">
        <v>6640</v>
      </c>
      <c r="ITT1" t="s">
        <v>6641</v>
      </c>
      <c r="ITU1" t="s">
        <v>6642</v>
      </c>
      <c r="ITV1" t="s">
        <v>6643</v>
      </c>
      <c r="ITW1" t="s">
        <v>6644</v>
      </c>
      <c r="ITX1" t="s">
        <v>6645</v>
      </c>
      <c r="ITY1" t="s">
        <v>6646</v>
      </c>
      <c r="ITZ1" t="s">
        <v>6647</v>
      </c>
      <c r="IUA1" t="s">
        <v>6648</v>
      </c>
      <c r="IUB1" t="s">
        <v>6649</v>
      </c>
      <c r="IUC1" t="s">
        <v>6650</v>
      </c>
      <c r="IUD1" t="s">
        <v>6651</v>
      </c>
      <c r="IUE1" t="s">
        <v>6652</v>
      </c>
      <c r="IUF1" t="s">
        <v>6653</v>
      </c>
      <c r="IUG1" t="s">
        <v>6654</v>
      </c>
      <c r="IUH1" t="s">
        <v>6655</v>
      </c>
      <c r="IUI1" t="s">
        <v>6656</v>
      </c>
      <c r="IUJ1" t="s">
        <v>6657</v>
      </c>
      <c r="IUK1" t="s">
        <v>6658</v>
      </c>
      <c r="IUL1" t="s">
        <v>6659</v>
      </c>
      <c r="IUM1" t="s">
        <v>6660</v>
      </c>
      <c r="IUN1" t="s">
        <v>6661</v>
      </c>
      <c r="IUO1" t="s">
        <v>6662</v>
      </c>
      <c r="IUP1" t="s">
        <v>6663</v>
      </c>
      <c r="IUQ1" t="s">
        <v>6664</v>
      </c>
      <c r="IUR1" t="s">
        <v>6665</v>
      </c>
      <c r="IUS1" t="s">
        <v>6666</v>
      </c>
      <c r="IUT1" t="s">
        <v>6667</v>
      </c>
      <c r="IUU1" t="s">
        <v>6668</v>
      </c>
      <c r="IUV1" t="s">
        <v>6669</v>
      </c>
      <c r="IUW1" t="s">
        <v>6670</v>
      </c>
      <c r="IUX1" t="s">
        <v>6671</v>
      </c>
      <c r="IUY1" t="s">
        <v>6672</v>
      </c>
      <c r="IUZ1" t="s">
        <v>6673</v>
      </c>
      <c r="IVA1" t="s">
        <v>6674</v>
      </c>
      <c r="IVB1" t="s">
        <v>6675</v>
      </c>
      <c r="IVC1" t="s">
        <v>6676</v>
      </c>
      <c r="IVD1" t="s">
        <v>6677</v>
      </c>
      <c r="IVE1" t="s">
        <v>6678</v>
      </c>
      <c r="IVF1" t="s">
        <v>6679</v>
      </c>
      <c r="IVG1" t="s">
        <v>6680</v>
      </c>
      <c r="IVH1" t="s">
        <v>6681</v>
      </c>
      <c r="IVI1" t="s">
        <v>6682</v>
      </c>
      <c r="IVJ1" t="s">
        <v>6683</v>
      </c>
      <c r="IVK1" t="s">
        <v>6684</v>
      </c>
      <c r="IVL1" t="s">
        <v>6685</v>
      </c>
      <c r="IVM1" t="s">
        <v>6686</v>
      </c>
      <c r="IVN1" t="s">
        <v>6687</v>
      </c>
      <c r="IVO1" t="s">
        <v>6688</v>
      </c>
      <c r="IVP1" t="s">
        <v>6689</v>
      </c>
      <c r="IVQ1" t="s">
        <v>6690</v>
      </c>
      <c r="IVR1" t="s">
        <v>6691</v>
      </c>
      <c r="IVS1" t="s">
        <v>6692</v>
      </c>
      <c r="IVT1" t="s">
        <v>6693</v>
      </c>
      <c r="IVU1" t="s">
        <v>6694</v>
      </c>
      <c r="IVV1" t="s">
        <v>6695</v>
      </c>
      <c r="IVW1" t="s">
        <v>6696</v>
      </c>
      <c r="IVX1" t="s">
        <v>6697</v>
      </c>
      <c r="IVY1" t="s">
        <v>6698</v>
      </c>
      <c r="IVZ1" t="s">
        <v>6699</v>
      </c>
      <c r="IWA1" t="s">
        <v>6700</v>
      </c>
      <c r="IWB1" t="s">
        <v>6701</v>
      </c>
      <c r="IWC1" t="s">
        <v>6702</v>
      </c>
      <c r="IWD1" t="s">
        <v>6703</v>
      </c>
      <c r="IWE1" t="s">
        <v>6704</v>
      </c>
      <c r="IWF1" t="s">
        <v>6705</v>
      </c>
      <c r="IWG1" t="s">
        <v>6706</v>
      </c>
      <c r="IWH1" t="s">
        <v>6707</v>
      </c>
      <c r="IWI1" t="s">
        <v>6708</v>
      </c>
      <c r="IWJ1" t="s">
        <v>6709</v>
      </c>
      <c r="IWK1" t="s">
        <v>6710</v>
      </c>
      <c r="IWL1" t="s">
        <v>6711</v>
      </c>
      <c r="IWM1" t="s">
        <v>6712</v>
      </c>
      <c r="IWN1" t="s">
        <v>6713</v>
      </c>
      <c r="IWO1" t="s">
        <v>6714</v>
      </c>
      <c r="IWP1" t="s">
        <v>6715</v>
      </c>
      <c r="IWQ1" t="s">
        <v>6716</v>
      </c>
      <c r="IWR1" t="s">
        <v>6717</v>
      </c>
      <c r="IWS1" t="s">
        <v>6718</v>
      </c>
      <c r="IWT1" t="s">
        <v>6719</v>
      </c>
      <c r="IWU1" t="s">
        <v>6720</v>
      </c>
      <c r="IWV1" t="s">
        <v>6721</v>
      </c>
      <c r="IWW1" t="s">
        <v>6722</v>
      </c>
      <c r="IWX1" t="s">
        <v>6723</v>
      </c>
      <c r="IWY1" t="s">
        <v>6724</v>
      </c>
      <c r="IWZ1" t="s">
        <v>6725</v>
      </c>
      <c r="IXA1" t="s">
        <v>6726</v>
      </c>
      <c r="IXB1" t="s">
        <v>6727</v>
      </c>
      <c r="IXC1" t="s">
        <v>6728</v>
      </c>
      <c r="IXD1" t="s">
        <v>6729</v>
      </c>
      <c r="IXE1" t="s">
        <v>6730</v>
      </c>
      <c r="IXF1" t="s">
        <v>6731</v>
      </c>
      <c r="IXG1" t="s">
        <v>6732</v>
      </c>
      <c r="IXH1" t="s">
        <v>6733</v>
      </c>
      <c r="IXI1" t="s">
        <v>6734</v>
      </c>
      <c r="IXJ1" t="s">
        <v>6735</v>
      </c>
      <c r="IXK1" t="s">
        <v>6736</v>
      </c>
      <c r="IXL1" t="s">
        <v>6737</v>
      </c>
      <c r="IXM1" t="s">
        <v>6738</v>
      </c>
      <c r="IXN1" t="s">
        <v>6739</v>
      </c>
      <c r="IXO1" t="s">
        <v>6740</v>
      </c>
      <c r="IXP1" t="s">
        <v>6741</v>
      </c>
      <c r="IXQ1" t="s">
        <v>6742</v>
      </c>
      <c r="IXR1" t="s">
        <v>6743</v>
      </c>
      <c r="IXS1" t="s">
        <v>6744</v>
      </c>
      <c r="IXT1" t="s">
        <v>6745</v>
      </c>
      <c r="IXU1" t="s">
        <v>6746</v>
      </c>
      <c r="IXV1" t="s">
        <v>6747</v>
      </c>
      <c r="IXW1" t="s">
        <v>6748</v>
      </c>
      <c r="IXX1" t="s">
        <v>6749</v>
      </c>
      <c r="IXY1" t="s">
        <v>6750</v>
      </c>
      <c r="IXZ1" t="s">
        <v>6751</v>
      </c>
      <c r="IYA1" t="s">
        <v>6752</v>
      </c>
      <c r="IYB1" t="s">
        <v>6753</v>
      </c>
      <c r="IYC1" t="s">
        <v>6754</v>
      </c>
      <c r="IYD1" t="s">
        <v>6755</v>
      </c>
      <c r="IYE1" t="s">
        <v>6756</v>
      </c>
      <c r="IYF1" t="s">
        <v>6757</v>
      </c>
      <c r="IYG1" t="s">
        <v>6758</v>
      </c>
      <c r="IYH1" t="s">
        <v>6759</v>
      </c>
      <c r="IYI1" t="s">
        <v>6760</v>
      </c>
      <c r="IYJ1" t="s">
        <v>6761</v>
      </c>
      <c r="IYK1" t="s">
        <v>6762</v>
      </c>
      <c r="IYL1" t="s">
        <v>6763</v>
      </c>
      <c r="IYM1" t="s">
        <v>6764</v>
      </c>
      <c r="IYN1" t="s">
        <v>6765</v>
      </c>
      <c r="IYO1" t="s">
        <v>6766</v>
      </c>
      <c r="IYP1" t="s">
        <v>6767</v>
      </c>
      <c r="IYQ1" t="s">
        <v>6768</v>
      </c>
      <c r="IYR1" t="s">
        <v>6769</v>
      </c>
      <c r="IYS1" t="s">
        <v>6770</v>
      </c>
      <c r="IYT1" t="s">
        <v>6771</v>
      </c>
      <c r="IYU1" t="s">
        <v>6772</v>
      </c>
      <c r="IYV1" t="s">
        <v>6773</v>
      </c>
      <c r="IYW1" t="s">
        <v>6774</v>
      </c>
      <c r="IYX1" t="s">
        <v>6775</v>
      </c>
      <c r="IYY1" t="s">
        <v>6776</v>
      </c>
      <c r="IYZ1" t="s">
        <v>6777</v>
      </c>
      <c r="IZA1" t="s">
        <v>6778</v>
      </c>
      <c r="IZB1" t="s">
        <v>6779</v>
      </c>
      <c r="IZC1" t="s">
        <v>6780</v>
      </c>
      <c r="IZD1" t="s">
        <v>6781</v>
      </c>
      <c r="IZE1" t="s">
        <v>6782</v>
      </c>
      <c r="IZF1" t="s">
        <v>6783</v>
      </c>
      <c r="IZG1" t="s">
        <v>6784</v>
      </c>
      <c r="IZH1" t="s">
        <v>6785</v>
      </c>
      <c r="IZI1" t="s">
        <v>6786</v>
      </c>
      <c r="IZJ1" t="s">
        <v>6787</v>
      </c>
      <c r="IZK1" t="s">
        <v>6788</v>
      </c>
      <c r="IZL1" t="s">
        <v>6789</v>
      </c>
      <c r="IZM1" t="s">
        <v>6790</v>
      </c>
      <c r="IZN1" t="s">
        <v>6791</v>
      </c>
      <c r="IZO1" t="s">
        <v>6792</v>
      </c>
      <c r="IZP1" t="s">
        <v>6793</v>
      </c>
      <c r="IZQ1" t="s">
        <v>6794</v>
      </c>
      <c r="IZR1" t="s">
        <v>6795</v>
      </c>
      <c r="IZS1" t="s">
        <v>6796</v>
      </c>
      <c r="IZT1" t="s">
        <v>6797</v>
      </c>
      <c r="IZU1" t="s">
        <v>6798</v>
      </c>
      <c r="IZV1" t="s">
        <v>6799</v>
      </c>
      <c r="IZW1" t="s">
        <v>6800</v>
      </c>
      <c r="IZX1" t="s">
        <v>6801</v>
      </c>
      <c r="IZY1" t="s">
        <v>6802</v>
      </c>
      <c r="IZZ1" t="s">
        <v>6803</v>
      </c>
      <c r="JAA1" t="s">
        <v>6804</v>
      </c>
      <c r="JAB1" t="s">
        <v>6805</v>
      </c>
      <c r="JAC1" t="s">
        <v>6806</v>
      </c>
      <c r="JAD1" t="s">
        <v>6807</v>
      </c>
      <c r="JAE1" t="s">
        <v>6808</v>
      </c>
      <c r="JAF1" t="s">
        <v>6809</v>
      </c>
      <c r="JAG1" t="s">
        <v>6810</v>
      </c>
      <c r="JAH1" t="s">
        <v>6811</v>
      </c>
      <c r="JAI1" t="s">
        <v>6812</v>
      </c>
      <c r="JAJ1" t="s">
        <v>6813</v>
      </c>
      <c r="JAK1" t="s">
        <v>6814</v>
      </c>
      <c r="JAL1" t="s">
        <v>6815</v>
      </c>
      <c r="JAM1" t="s">
        <v>6816</v>
      </c>
      <c r="JAN1" t="s">
        <v>6817</v>
      </c>
      <c r="JAO1" t="s">
        <v>6818</v>
      </c>
      <c r="JAP1" t="s">
        <v>6819</v>
      </c>
      <c r="JAQ1" t="s">
        <v>6820</v>
      </c>
      <c r="JAR1" t="s">
        <v>6821</v>
      </c>
      <c r="JAS1" t="s">
        <v>6822</v>
      </c>
      <c r="JAT1" t="s">
        <v>6823</v>
      </c>
      <c r="JAU1" t="s">
        <v>6824</v>
      </c>
      <c r="JAV1" t="s">
        <v>6825</v>
      </c>
      <c r="JAW1" t="s">
        <v>6826</v>
      </c>
      <c r="JAX1" t="s">
        <v>6827</v>
      </c>
      <c r="JAY1" t="s">
        <v>6828</v>
      </c>
      <c r="JAZ1" t="s">
        <v>6829</v>
      </c>
      <c r="JBA1" t="s">
        <v>6830</v>
      </c>
      <c r="JBB1" t="s">
        <v>6831</v>
      </c>
      <c r="JBC1" t="s">
        <v>6832</v>
      </c>
      <c r="JBD1" t="s">
        <v>6833</v>
      </c>
      <c r="JBE1" t="s">
        <v>6834</v>
      </c>
      <c r="JBF1" t="s">
        <v>6835</v>
      </c>
      <c r="JBG1" t="s">
        <v>6836</v>
      </c>
      <c r="JBH1" t="s">
        <v>6837</v>
      </c>
      <c r="JBI1" t="s">
        <v>6838</v>
      </c>
      <c r="JBJ1" t="s">
        <v>6839</v>
      </c>
      <c r="JBK1" t="s">
        <v>6840</v>
      </c>
      <c r="JBL1" t="s">
        <v>6841</v>
      </c>
      <c r="JBM1" t="s">
        <v>6842</v>
      </c>
      <c r="JBN1" t="s">
        <v>6843</v>
      </c>
      <c r="JBO1" t="s">
        <v>6844</v>
      </c>
      <c r="JBP1" t="s">
        <v>6845</v>
      </c>
      <c r="JBQ1" t="s">
        <v>6846</v>
      </c>
      <c r="JBR1" t="s">
        <v>6847</v>
      </c>
      <c r="JBS1" t="s">
        <v>6848</v>
      </c>
      <c r="JBT1" t="s">
        <v>6849</v>
      </c>
      <c r="JBU1" t="s">
        <v>6850</v>
      </c>
      <c r="JBV1" t="s">
        <v>6851</v>
      </c>
      <c r="JBW1" t="s">
        <v>6852</v>
      </c>
      <c r="JBX1" t="s">
        <v>6853</v>
      </c>
      <c r="JBY1" t="s">
        <v>6854</v>
      </c>
      <c r="JBZ1" t="s">
        <v>6855</v>
      </c>
      <c r="JCA1" t="s">
        <v>6856</v>
      </c>
      <c r="JCB1" t="s">
        <v>6857</v>
      </c>
      <c r="JCC1" t="s">
        <v>6858</v>
      </c>
      <c r="JCD1" t="s">
        <v>6859</v>
      </c>
      <c r="JCE1" t="s">
        <v>6860</v>
      </c>
      <c r="JCF1" t="s">
        <v>6861</v>
      </c>
      <c r="JCG1" t="s">
        <v>6862</v>
      </c>
      <c r="JCH1" t="s">
        <v>6863</v>
      </c>
      <c r="JCI1" t="s">
        <v>6864</v>
      </c>
      <c r="JCJ1" t="s">
        <v>6865</v>
      </c>
      <c r="JCK1" t="s">
        <v>6866</v>
      </c>
      <c r="JCL1" t="s">
        <v>6867</v>
      </c>
      <c r="JCM1" t="s">
        <v>6868</v>
      </c>
      <c r="JCN1" t="s">
        <v>6869</v>
      </c>
      <c r="JCO1" t="s">
        <v>6870</v>
      </c>
      <c r="JCP1" t="s">
        <v>6871</v>
      </c>
      <c r="JCQ1" t="s">
        <v>6872</v>
      </c>
      <c r="JCR1" t="s">
        <v>6873</v>
      </c>
      <c r="JCS1" t="s">
        <v>6874</v>
      </c>
      <c r="JCT1" t="s">
        <v>6875</v>
      </c>
      <c r="JCU1" t="s">
        <v>6876</v>
      </c>
      <c r="JCV1" t="s">
        <v>6877</v>
      </c>
      <c r="JCW1" t="s">
        <v>6878</v>
      </c>
      <c r="JCX1" t="s">
        <v>6879</v>
      </c>
      <c r="JCY1" t="s">
        <v>6880</v>
      </c>
      <c r="JCZ1" t="s">
        <v>6881</v>
      </c>
      <c r="JDA1" t="s">
        <v>6882</v>
      </c>
      <c r="JDB1" t="s">
        <v>6883</v>
      </c>
      <c r="JDC1" t="s">
        <v>6884</v>
      </c>
      <c r="JDD1" t="s">
        <v>6885</v>
      </c>
      <c r="JDE1" t="s">
        <v>6886</v>
      </c>
      <c r="JDF1" t="s">
        <v>6887</v>
      </c>
      <c r="JDG1" t="s">
        <v>6888</v>
      </c>
      <c r="JDH1" t="s">
        <v>6889</v>
      </c>
      <c r="JDI1" t="s">
        <v>6890</v>
      </c>
      <c r="JDJ1" t="s">
        <v>6891</v>
      </c>
      <c r="JDK1" t="s">
        <v>6892</v>
      </c>
      <c r="JDL1" t="s">
        <v>6893</v>
      </c>
      <c r="JDM1" t="s">
        <v>6894</v>
      </c>
      <c r="JDN1" t="s">
        <v>6895</v>
      </c>
      <c r="JDO1" t="s">
        <v>6896</v>
      </c>
      <c r="JDP1" t="s">
        <v>6897</v>
      </c>
      <c r="JDQ1" t="s">
        <v>6898</v>
      </c>
      <c r="JDR1" t="s">
        <v>6899</v>
      </c>
      <c r="JDS1" t="s">
        <v>6900</v>
      </c>
      <c r="JDT1" t="s">
        <v>6901</v>
      </c>
      <c r="JDU1" t="s">
        <v>6902</v>
      </c>
      <c r="JDV1" t="s">
        <v>6903</v>
      </c>
      <c r="JDW1" t="s">
        <v>6904</v>
      </c>
      <c r="JDX1" t="s">
        <v>6905</v>
      </c>
      <c r="JDY1" t="s">
        <v>6906</v>
      </c>
      <c r="JDZ1" t="s">
        <v>6907</v>
      </c>
      <c r="JEA1" t="s">
        <v>6908</v>
      </c>
      <c r="JEB1" t="s">
        <v>6909</v>
      </c>
      <c r="JEC1" t="s">
        <v>6910</v>
      </c>
      <c r="JED1" t="s">
        <v>6911</v>
      </c>
      <c r="JEE1" t="s">
        <v>6912</v>
      </c>
      <c r="JEF1" t="s">
        <v>6913</v>
      </c>
      <c r="JEG1" t="s">
        <v>6914</v>
      </c>
      <c r="JEH1" t="s">
        <v>6915</v>
      </c>
      <c r="JEI1" t="s">
        <v>6916</v>
      </c>
      <c r="JEJ1" t="s">
        <v>6917</v>
      </c>
      <c r="JEK1" t="s">
        <v>6918</v>
      </c>
      <c r="JEL1" t="s">
        <v>6919</v>
      </c>
      <c r="JEM1" t="s">
        <v>6920</v>
      </c>
      <c r="JEN1" t="s">
        <v>6921</v>
      </c>
      <c r="JEO1" t="s">
        <v>6922</v>
      </c>
      <c r="JEP1" t="s">
        <v>6923</v>
      </c>
      <c r="JEQ1" t="s">
        <v>6924</v>
      </c>
      <c r="JER1" t="s">
        <v>6925</v>
      </c>
      <c r="JES1" t="s">
        <v>6926</v>
      </c>
      <c r="JET1" t="s">
        <v>6927</v>
      </c>
      <c r="JEU1" t="s">
        <v>6928</v>
      </c>
      <c r="JEV1" t="s">
        <v>6929</v>
      </c>
      <c r="JEW1" t="s">
        <v>6930</v>
      </c>
      <c r="JEX1" t="s">
        <v>6931</v>
      </c>
      <c r="JEY1" t="s">
        <v>6932</v>
      </c>
      <c r="JEZ1" t="s">
        <v>6933</v>
      </c>
      <c r="JFA1" t="s">
        <v>6934</v>
      </c>
      <c r="JFB1" t="s">
        <v>6935</v>
      </c>
      <c r="JFC1" t="s">
        <v>6936</v>
      </c>
      <c r="JFD1" t="s">
        <v>6937</v>
      </c>
      <c r="JFE1" t="s">
        <v>6938</v>
      </c>
      <c r="JFF1" t="s">
        <v>6939</v>
      </c>
      <c r="JFG1" t="s">
        <v>6940</v>
      </c>
      <c r="JFH1" t="s">
        <v>6941</v>
      </c>
      <c r="JFI1" t="s">
        <v>6942</v>
      </c>
      <c r="JFJ1" t="s">
        <v>6943</v>
      </c>
      <c r="JFK1" t="s">
        <v>6944</v>
      </c>
      <c r="JFL1" t="s">
        <v>6945</v>
      </c>
      <c r="JFM1" t="s">
        <v>6946</v>
      </c>
      <c r="JFN1" t="s">
        <v>6947</v>
      </c>
      <c r="JFO1" t="s">
        <v>6948</v>
      </c>
      <c r="JFP1" t="s">
        <v>6949</v>
      </c>
      <c r="JFQ1" t="s">
        <v>6950</v>
      </c>
      <c r="JFR1" t="s">
        <v>6951</v>
      </c>
      <c r="JFS1" t="s">
        <v>6952</v>
      </c>
      <c r="JFT1" t="s">
        <v>6953</v>
      </c>
      <c r="JFU1" t="s">
        <v>6954</v>
      </c>
      <c r="JFV1" t="s">
        <v>6955</v>
      </c>
      <c r="JFW1" t="s">
        <v>6956</v>
      </c>
      <c r="JFX1" t="s">
        <v>6957</v>
      </c>
      <c r="JFY1" t="s">
        <v>6958</v>
      </c>
      <c r="JFZ1" t="s">
        <v>6959</v>
      </c>
      <c r="JGA1" t="s">
        <v>6960</v>
      </c>
      <c r="JGB1" t="s">
        <v>6961</v>
      </c>
      <c r="JGC1" t="s">
        <v>6962</v>
      </c>
      <c r="JGD1" t="s">
        <v>6963</v>
      </c>
      <c r="JGE1" t="s">
        <v>6964</v>
      </c>
      <c r="JGF1" t="s">
        <v>6965</v>
      </c>
      <c r="JGG1" t="s">
        <v>6966</v>
      </c>
      <c r="JGH1" t="s">
        <v>6967</v>
      </c>
      <c r="JGI1" t="s">
        <v>6968</v>
      </c>
      <c r="JGJ1" t="s">
        <v>6969</v>
      </c>
      <c r="JGK1" t="s">
        <v>6970</v>
      </c>
      <c r="JGL1" t="s">
        <v>6971</v>
      </c>
      <c r="JGM1" t="s">
        <v>6972</v>
      </c>
      <c r="JGN1" t="s">
        <v>6973</v>
      </c>
      <c r="JGO1" t="s">
        <v>6974</v>
      </c>
      <c r="JGP1" t="s">
        <v>6975</v>
      </c>
      <c r="JGQ1" t="s">
        <v>6976</v>
      </c>
      <c r="JGR1" t="s">
        <v>6977</v>
      </c>
      <c r="JGS1" t="s">
        <v>6978</v>
      </c>
      <c r="JGT1" t="s">
        <v>6979</v>
      </c>
      <c r="JGU1" t="s">
        <v>6980</v>
      </c>
      <c r="JGV1" t="s">
        <v>6981</v>
      </c>
      <c r="JGW1" t="s">
        <v>6982</v>
      </c>
      <c r="JGX1" t="s">
        <v>6983</v>
      </c>
      <c r="JGY1" t="s">
        <v>6984</v>
      </c>
      <c r="JGZ1" t="s">
        <v>6985</v>
      </c>
      <c r="JHA1" t="s">
        <v>6986</v>
      </c>
      <c r="JHB1" t="s">
        <v>6987</v>
      </c>
      <c r="JHC1" t="s">
        <v>6988</v>
      </c>
      <c r="JHD1" t="s">
        <v>6989</v>
      </c>
      <c r="JHE1" t="s">
        <v>6990</v>
      </c>
      <c r="JHF1" t="s">
        <v>6991</v>
      </c>
      <c r="JHG1" t="s">
        <v>6992</v>
      </c>
      <c r="JHH1" t="s">
        <v>6993</v>
      </c>
      <c r="JHI1" t="s">
        <v>6994</v>
      </c>
      <c r="JHJ1" t="s">
        <v>6995</v>
      </c>
      <c r="JHK1" t="s">
        <v>6996</v>
      </c>
      <c r="JHL1" t="s">
        <v>6997</v>
      </c>
      <c r="JHM1" t="s">
        <v>6998</v>
      </c>
      <c r="JHN1" t="s">
        <v>6999</v>
      </c>
      <c r="JHO1" t="s">
        <v>7000</v>
      </c>
      <c r="JHP1" t="s">
        <v>7001</v>
      </c>
      <c r="JHQ1" t="s">
        <v>7002</v>
      </c>
      <c r="JHR1" t="s">
        <v>7003</v>
      </c>
      <c r="JHS1" t="s">
        <v>7004</v>
      </c>
      <c r="JHT1" t="s">
        <v>7005</v>
      </c>
      <c r="JHU1" t="s">
        <v>7006</v>
      </c>
      <c r="JHV1" t="s">
        <v>7007</v>
      </c>
      <c r="JHW1" t="s">
        <v>7008</v>
      </c>
      <c r="JHX1" t="s">
        <v>7009</v>
      </c>
      <c r="JHY1" t="s">
        <v>7010</v>
      </c>
      <c r="JHZ1" t="s">
        <v>7011</v>
      </c>
      <c r="JIA1" t="s">
        <v>7012</v>
      </c>
      <c r="JIB1" t="s">
        <v>7013</v>
      </c>
      <c r="JIC1" t="s">
        <v>7014</v>
      </c>
      <c r="JID1" t="s">
        <v>7015</v>
      </c>
      <c r="JIE1" t="s">
        <v>7016</v>
      </c>
      <c r="JIF1" t="s">
        <v>7017</v>
      </c>
      <c r="JIG1" t="s">
        <v>7018</v>
      </c>
      <c r="JIH1" t="s">
        <v>7019</v>
      </c>
      <c r="JII1" t="s">
        <v>7020</v>
      </c>
      <c r="JIJ1" t="s">
        <v>7021</v>
      </c>
      <c r="JIK1" t="s">
        <v>7022</v>
      </c>
      <c r="JIL1" t="s">
        <v>7023</v>
      </c>
      <c r="JIM1" t="s">
        <v>7024</v>
      </c>
      <c r="JIN1" t="s">
        <v>7025</v>
      </c>
      <c r="JIO1" t="s">
        <v>7026</v>
      </c>
      <c r="JIP1" t="s">
        <v>7027</v>
      </c>
      <c r="JIQ1" t="s">
        <v>7028</v>
      </c>
      <c r="JIR1" t="s">
        <v>7029</v>
      </c>
      <c r="JIS1" t="s">
        <v>7030</v>
      </c>
      <c r="JIT1" t="s">
        <v>7031</v>
      </c>
      <c r="JIU1" t="s">
        <v>7032</v>
      </c>
      <c r="JIV1" t="s">
        <v>7033</v>
      </c>
      <c r="JIW1" t="s">
        <v>7034</v>
      </c>
      <c r="JIX1" t="s">
        <v>7035</v>
      </c>
      <c r="JIY1" t="s">
        <v>7036</v>
      </c>
      <c r="JIZ1" t="s">
        <v>7037</v>
      </c>
      <c r="JJA1" t="s">
        <v>7038</v>
      </c>
      <c r="JJB1" t="s">
        <v>7039</v>
      </c>
      <c r="JJC1" t="s">
        <v>7040</v>
      </c>
      <c r="JJD1" t="s">
        <v>7041</v>
      </c>
      <c r="JJE1" t="s">
        <v>7042</v>
      </c>
      <c r="JJF1" t="s">
        <v>7043</v>
      </c>
      <c r="JJG1" t="s">
        <v>7044</v>
      </c>
      <c r="JJH1" t="s">
        <v>7045</v>
      </c>
      <c r="JJI1" t="s">
        <v>7046</v>
      </c>
      <c r="JJJ1" t="s">
        <v>7047</v>
      </c>
      <c r="JJK1" t="s">
        <v>7048</v>
      </c>
      <c r="JJL1" t="s">
        <v>7049</v>
      </c>
      <c r="JJM1" t="s">
        <v>7050</v>
      </c>
      <c r="JJN1" t="s">
        <v>7051</v>
      </c>
      <c r="JJO1" t="s">
        <v>7052</v>
      </c>
      <c r="JJP1" t="s">
        <v>7053</v>
      </c>
      <c r="JJQ1" t="s">
        <v>7054</v>
      </c>
      <c r="JJR1" t="s">
        <v>7055</v>
      </c>
      <c r="JJS1" t="s">
        <v>7056</v>
      </c>
      <c r="JJT1" t="s">
        <v>7057</v>
      </c>
      <c r="JJU1" t="s">
        <v>7058</v>
      </c>
      <c r="JJV1" t="s">
        <v>7059</v>
      </c>
      <c r="JJW1" t="s">
        <v>7060</v>
      </c>
      <c r="JJX1" t="s">
        <v>7061</v>
      </c>
      <c r="JJY1" t="s">
        <v>7062</v>
      </c>
      <c r="JJZ1" t="s">
        <v>7063</v>
      </c>
      <c r="JKA1" t="s">
        <v>7064</v>
      </c>
      <c r="JKB1" t="s">
        <v>7065</v>
      </c>
      <c r="JKC1" t="s">
        <v>7066</v>
      </c>
      <c r="JKD1" t="s">
        <v>7067</v>
      </c>
      <c r="JKE1" t="s">
        <v>7068</v>
      </c>
      <c r="JKF1" t="s">
        <v>7069</v>
      </c>
      <c r="JKG1" t="s">
        <v>7070</v>
      </c>
      <c r="JKH1" t="s">
        <v>7071</v>
      </c>
      <c r="JKI1" t="s">
        <v>7072</v>
      </c>
      <c r="JKJ1" t="s">
        <v>7073</v>
      </c>
      <c r="JKK1" t="s">
        <v>7074</v>
      </c>
      <c r="JKL1" t="s">
        <v>7075</v>
      </c>
      <c r="JKM1" t="s">
        <v>7076</v>
      </c>
      <c r="JKN1" t="s">
        <v>7077</v>
      </c>
      <c r="JKO1" t="s">
        <v>7078</v>
      </c>
      <c r="JKP1" t="s">
        <v>7079</v>
      </c>
      <c r="JKQ1" t="s">
        <v>7080</v>
      </c>
      <c r="JKR1" t="s">
        <v>7081</v>
      </c>
      <c r="JKS1" t="s">
        <v>7082</v>
      </c>
      <c r="JKT1" t="s">
        <v>7083</v>
      </c>
      <c r="JKU1" t="s">
        <v>7084</v>
      </c>
      <c r="JKV1" t="s">
        <v>7085</v>
      </c>
      <c r="JKW1" t="s">
        <v>7086</v>
      </c>
      <c r="JKX1" t="s">
        <v>7087</v>
      </c>
      <c r="JKY1" t="s">
        <v>7088</v>
      </c>
      <c r="JKZ1" t="s">
        <v>7089</v>
      </c>
      <c r="JLA1" t="s">
        <v>7090</v>
      </c>
      <c r="JLB1" t="s">
        <v>7091</v>
      </c>
      <c r="JLC1" t="s">
        <v>7092</v>
      </c>
      <c r="JLD1" t="s">
        <v>7093</v>
      </c>
      <c r="JLE1" t="s">
        <v>7094</v>
      </c>
      <c r="JLF1" t="s">
        <v>7095</v>
      </c>
      <c r="JLG1" t="s">
        <v>7096</v>
      </c>
      <c r="JLH1" t="s">
        <v>7097</v>
      </c>
      <c r="JLI1" t="s">
        <v>7098</v>
      </c>
      <c r="JLJ1" t="s">
        <v>7099</v>
      </c>
      <c r="JLK1" t="s">
        <v>7100</v>
      </c>
      <c r="JLL1" t="s">
        <v>7101</v>
      </c>
      <c r="JLM1" t="s">
        <v>7102</v>
      </c>
      <c r="JLN1" t="s">
        <v>7103</v>
      </c>
      <c r="JLO1" t="s">
        <v>7104</v>
      </c>
      <c r="JLP1" t="s">
        <v>7105</v>
      </c>
      <c r="JLQ1" t="s">
        <v>7106</v>
      </c>
      <c r="JLR1" t="s">
        <v>7107</v>
      </c>
      <c r="JLS1" t="s">
        <v>7108</v>
      </c>
      <c r="JLT1" t="s">
        <v>7109</v>
      </c>
      <c r="JLU1" t="s">
        <v>7110</v>
      </c>
      <c r="JLV1" t="s">
        <v>7111</v>
      </c>
      <c r="JLW1" t="s">
        <v>7112</v>
      </c>
      <c r="JLX1" t="s">
        <v>7113</v>
      </c>
      <c r="JLY1" t="s">
        <v>7114</v>
      </c>
      <c r="JLZ1" t="s">
        <v>7115</v>
      </c>
      <c r="JMA1" t="s">
        <v>7116</v>
      </c>
      <c r="JMB1" t="s">
        <v>7117</v>
      </c>
      <c r="JMC1" t="s">
        <v>7118</v>
      </c>
      <c r="JMD1" t="s">
        <v>7119</v>
      </c>
      <c r="JME1" t="s">
        <v>7120</v>
      </c>
      <c r="JMF1" t="s">
        <v>7121</v>
      </c>
      <c r="JMG1" t="s">
        <v>7122</v>
      </c>
      <c r="JMH1" t="s">
        <v>7123</v>
      </c>
      <c r="JMI1" t="s">
        <v>7124</v>
      </c>
      <c r="JMJ1" t="s">
        <v>7125</v>
      </c>
      <c r="JMK1" t="s">
        <v>7126</v>
      </c>
      <c r="JML1" t="s">
        <v>7127</v>
      </c>
      <c r="JMM1" t="s">
        <v>7128</v>
      </c>
      <c r="JMN1" t="s">
        <v>7129</v>
      </c>
      <c r="JMO1" t="s">
        <v>7130</v>
      </c>
      <c r="JMP1" t="s">
        <v>7131</v>
      </c>
      <c r="JMQ1" t="s">
        <v>7132</v>
      </c>
      <c r="JMR1" t="s">
        <v>7133</v>
      </c>
      <c r="JMS1" t="s">
        <v>7134</v>
      </c>
      <c r="JMT1" t="s">
        <v>7135</v>
      </c>
      <c r="JMU1" t="s">
        <v>7136</v>
      </c>
      <c r="JMV1" t="s">
        <v>7137</v>
      </c>
      <c r="JMW1" t="s">
        <v>7138</v>
      </c>
      <c r="JMX1" t="s">
        <v>7139</v>
      </c>
      <c r="JMY1" t="s">
        <v>7140</v>
      </c>
      <c r="JMZ1" t="s">
        <v>7141</v>
      </c>
      <c r="JNA1" t="s">
        <v>7142</v>
      </c>
      <c r="JNB1" t="s">
        <v>7143</v>
      </c>
      <c r="JNC1" t="s">
        <v>7144</v>
      </c>
      <c r="JND1" t="s">
        <v>7145</v>
      </c>
      <c r="JNE1" t="s">
        <v>7146</v>
      </c>
      <c r="JNF1" t="s">
        <v>7147</v>
      </c>
      <c r="JNG1" t="s">
        <v>7148</v>
      </c>
      <c r="JNH1" t="s">
        <v>7149</v>
      </c>
      <c r="JNI1" t="s">
        <v>7150</v>
      </c>
      <c r="JNJ1" t="s">
        <v>7151</v>
      </c>
      <c r="JNK1" t="s">
        <v>7152</v>
      </c>
      <c r="JNL1" t="s">
        <v>7153</v>
      </c>
      <c r="JNM1" t="s">
        <v>7154</v>
      </c>
      <c r="JNN1" t="s">
        <v>7155</v>
      </c>
      <c r="JNO1" t="s">
        <v>7156</v>
      </c>
      <c r="JNP1" t="s">
        <v>7157</v>
      </c>
      <c r="JNQ1" t="s">
        <v>7158</v>
      </c>
      <c r="JNR1" t="s">
        <v>7159</v>
      </c>
      <c r="JNS1" t="s">
        <v>7160</v>
      </c>
      <c r="JNT1" t="s">
        <v>7161</v>
      </c>
      <c r="JNU1" t="s">
        <v>7162</v>
      </c>
      <c r="JNV1" t="s">
        <v>7163</v>
      </c>
      <c r="JNW1" t="s">
        <v>7164</v>
      </c>
      <c r="JNX1" t="s">
        <v>7165</v>
      </c>
      <c r="JNY1" t="s">
        <v>7166</v>
      </c>
      <c r="JNZ1" t="s">
        <v>7167</v>
      </c>
      <c r="JOA1" t="s">
        <v>7168</v>
      </c>
      <c r="JOB1" t="s">
        <v>7169</v>
      </c>
      <c r="JOC1" t="s">
        <v>7170</v>
      </c>
      <c r="JOD1" t="s">
        <v>7171</v>
      </c>
      <c r="JOE1" t="s">
        <v>7172</v>
      </c>
      <c r="JOF1" t="s">
        <v>7173</v>
      </c>
      <c r="JOG1" t="s">
        <v>7174</v>
      </c>
      <c r="JOH1" t="s">
        <v>7175</v>
      </c>
      <c r="JOI1" t="s">
        <v>7176</v>
      </c>
      <c r="JOJ1" t="s">
        <v>7177</v>
      </c>
      <c r="JOK1" t="s">
        <v>7178</v>
      </c>
      <c r="JOL1" t="s">
        <v>7179</v>
      </c>
      <c r="JOM1" t="s">
        <v>7180</v>
      </c>
      <c r="JON1" t="s">
        <v>7181</v>
      </c>
      <c r="JOO1" t="s">
        <v>7182</v>
      </c>
      <c r="JOP1" t="s">
        <v>7183</v>
      </c>
      <c r="JOQ1" t="s">
        <v>7184</v>
      </c>
      <c r="JOR1" t="s">
        <v>7185</v>
      </c>
      <c r="JOS1" t="s">
        <v>7186</v>
      </c>
      <c r="JOT1" t="s">
        <v>7187</v>
      </c>
      <c r="JOU1" t="s">
        <v>7188</v>
      </c>
      <c r="JOV1" t="s">
        <v>7189</v>
      </c>
      <c r="JOW1" t="s">
        <v>7190</v>
      </c>
      <c r="JOX1" t="s">
        <v>7191</v>
      </c>
      <c r="JOY1" t="s">
        <v>7192</v>
      </c>
      <c r="JOZ1" t="s">
        <v>7193</v>
      </c>
      <c r="JPA1" t="s">
        <v>7194</v>
      </c>
      <c r="JPB1" t="s">
        <v>7195</v>
      </c>
      <c r="JPC1" t="s">
        <v>7196</v>
      </c>
      <c r="JPD1" t="s">
        <v>7197</v>
      </c>
      <c r="JPE1" t="s">
        <v>7198</v>
      </c>
      <c r="JPF1" t="s">
        <v>7199</v>
      </c>
      <c r="JPG1" t="s">
        <v>7200</v>
      </c>
      <c r="JPH1" t="s">
        <v>7201</v>
      </c>
      <c r="JPI1" t="s">
        <v>7202</v>
      </c>
      <c r="JPJ1" t="s">
        <v>7203</v>
      </c>
      <c r="JPK1" t="s">
        <v>7204</v>
      </c>
      <c r="JPL1" t="s">
        <v>7205</v>
      </c>
      <c r="JPM1" t="s">
        <v>7206</v>
      </c>
      <c r="JPN1" t="s">
        <v>7207</v>
      </c>
      <c r="JPO1" t="s">
        <v>7208</v>
      </c>
      <c r="JPP1" t="s">
        <v>7209</v>
      </c>
      <c r="JPQ1" t="s">
        <v>7210</v>
      </c>
      <c r="JPR1" t="s">
        <v>7211</v>
      </c>
      <c r="JPS1" t="s">
        <v>7212</v>
      </c>
      <c r="JPT1" t="s">
        <v>7213</v>
      </c>
      <c r="JPU1" t="s">
        <v>7214</v>
      </c>
      <c r="JPV1" t="s">
        <v>7215</v>
      </c>
      <c r="JPW1" t="s">
        <v>7216</v>
      </c>
      <c r="JPX1" t="s">
        <v>7217</v>
      </c>
      <c r="JPY1" t="s">
        <v>7218</v>
      </c>
      <c r="JPZ1" t="s">
        <v>7219</v>
      </c>
      <c r="JQA1" t="s">
        <v>7220</v>
      </c>
      <c r="JQB1" t="s">
        <v>7221</v>
      </c>
      <c r="JQC1" t="s">
        <v>7222</v>
      </c>
      <c r="JQD1" t="s">
        <v>7223</v>
      </c>
      <c r="JQE1" t="s">
        <v>7224</v>
      </c>
      <c r="JQF1" t="s">
        <v>7225</v>
      </c>
      <c r="JQG1" t="s">
        <v>7226</v>
      </c>
      <c r="JQH1" t="s">
        <v>7227</v>
      </c>
      <c r="JQI1" t="s">
        <v>7228</v>
      </c>
      <c r="JQJ1" t="s">
        <v>7229</v>
      </c>
      <c r="JQK1" t="s">
        <v>7230</v>
      </c>
      <c r="JQL1" t="s">
        <v>7231</v>
      </c>
      <c r="JQM1" t="s">
        <v>7232</v>
      </c>
      <c r="JQN1" t="s">
        <v>7233</v>
      </c>
      <c r="JQO1" t="s">
        <v>7234</v>
      </c>
      <c r="JQP1" t="s">
        <v>7235</v>
      </c>
      <c r="JQQ1" t="s">
        <v>7236</v>
      </c>
      <c r="JQR1" t="s">
        <v>7237</v>
      </c>
      <c r="JQS1" t="s">
        <v>7238</v>
      </c>
      <c r="JQT1" t="s">
        <v>7239</v>
      </c>
      <c r="JQU1" t="s">
        <v>7240</v>
      </c>
      <c r="JQV1" t="s">
        <v>7241</v>
      </c>
      <c r="JQW1" t="s">
        <v>7242</v>
      </c>
      <c r="JQX1" t="s">
        <v>7243</v>
      </c>
      <c r="JQY1" t="s">
        <v>7244</v>
      </c>
      <c r="JQZ1" t="s">
        <v>7245</v>
      </c>
      <c r="JRA1" t="s">
        <v>7246</v>
      </c>
      <c r="JRB1" t="s">
        <v>7247</v>
      </c>
      <c r="JRC1" t="s">
        <v>7248</v>
      </c>
      <c r="JRD1" t="s">
        <v>7249</v>
      </c>
      <c r="JRE1" t="s">
        <v>7250</v>
      </c>
      <c r="JRF1" t="s">
        <v>7251</v>
      </c>
      <c r="JRG1" t="s">
        <v>7252</v>
      </c>
      <c r="JRH1" t="s">
        <v>7253</v>
      </c>
      <c r="JRI1" t="s">
        <v>7254</v>
      </c>
      <c r="JRJ1" t="s">
        <v>7255</v>
      </c>
      <c r="JRK1" t="s">
        <v>7256</v>
      </c>
      <c r="JRL1" t="s">
        <v>7257</v>
      </c>
      <c r="JRM1" t="s">
        <v>7258</v>
      </c>
      <c r="JRN1" t="s">
        <v>7259</v>
      </c>
      <c r="JRO1" t="s">
        <v>7260</v>
      </c>
      <c r="JRP1" t="s">
        <v>7261</v>
      </c>
      <c r="JRQ1" t="s">
        <v>7262</v>
      </c>
      <c r="JRR1" t="s">
        <v>7263</v>
      </c>
      <c r="JRS1" t="s">
        <v>7264</v>
      </c>
      <c r="JRT1" t="s">
        <v>7265</v>
      </c>
      <c r="JRU1" t="s">
        <v>7266</v>
      </c>
      <c r="JRV1" t="s">
        <v>7267</v>
      </c>
      <c r="JRW1" t="s">
        <v>7268</v>
      </c>
      <c r="JRX1" t="s">
        <v>7269</v>
      </c>
      <c r="JRY1" t="s">
        <v>7270</v>
      </c>
      <c r="JRZ1" t="s">
        <v>7271</v>
      </c>
      <c r="JSA1" t="s">
        <v>7272</v>
      </c>
      <c r="JSB1" t="s">
        <v>7273</v>
      </c>
      <c r="JSC1" t="s">
        <v>7274</v>
      </c>
      <c r="JSD1" t="s">
        <v>7275</v>
      </c>
      <c r="JSE1" t="s">
        <v>7276</v>
      </c>
      <c r="JSF1" t="s">
        <v>7277</v>
      </c>
      <c r="JSG1" t="s">
        <v>7278</v>
      </c>
      <c r="JSH1" t="s">
        <v>7279</v>
      </c>
      <c r="JSI1" t="s">
        <v>7280</v>
      </c>
      <c r="JSJ1" t="s">
        <v>7281</v>
      </c>
      <c r="JSK1" t="s">
        <v>7282</v>
      </c>
      <c r="JSL1" t="s">
        <v>7283</v>
      </c>
      <c r="JSM1" t="s">
        <v>7284</v>
      </c>
      <c r="JSN1" t="s">
        <v>7285</v>
      </c>
      <c r="JSO1" t="s">
        <v>7286</v>
      </c>
      <c r="JSP1" t="s">
        <v>7287</v>
      </c>
      <c r="JSQ1" t="s">
        <v>7288</v>
      </c>
      <c r="JSR1" t="s">
        <v>7289</v>
      </c>
      <c r="JSS1" t="s">
        <v>7290</v>
      </c>
      <c r="JST1" t="s">
        <v>7291</v>
      </c>
      <c r="JSU1" t="s">
        <v>7292</v>
      </c>
      <c r="JSV1" t="s">
        <v>7293</v>
      </c>
      <c r="JSW1" t="s">
        <v>7294</v>
      </c>
      <c r="JSX1" t="s">
        <v>7295</v>
      </c>
      <c r="JSY1" t="s">
        <v>7296</v>
      </c>
      <c r="JSZ1" t="s">
        <v>7297</v>
      </c>
      <c r="JTA1" t="s">
        <v>7298</v>
      </c>
      <c r="JTB1" t="s">
        <v>7299</v>
      </c>
      <c r="JTC1" t="s">
        <v>7300</v>
      </c>
      <c r="JTD1" t="s">
        <v>7301</v>
      </c>
      <c r="JTE1" t="s">
        <v>7302</v>
      </c>
      <c r="JTF1" t="s">
        <v>7303</v>
      </c>
      <c r="JTG1" t="s">
        <v>7304</v>
      </c>
      <c r="JTH1" t="s">
        <v>7305</v>
      </c>
      <c r="JTI1" t="s">
        <v>7306</v>
      </c>
      <c r="JTJ1" t="s">
        <v>7307</v>
      </c>
      <c r="JTK1" t="s">
        <v>7308</v>
      </c>
      <c r="JTL1" t="s">
        <v>7309</v>
      </c>
      <c r="JTM1" t="s">
        <v>7310</v>
      </c>
      <c r="JTN1" t="s">
        <v>7311</v>
      </c>
      <c r="JTO1" t="s">
        <v>7312</v>
      </c>
      <c r="JTP1" t="s">
        <v>7313</v>
      </c>
      <c r="JTQ1" t="s">
        <v>7314</v>
      </c>
      <c r="JTR1" t="s">
        <v>7315</v>
      </c>
      <c r="JTS1" t="s">
        <v>7316</v>
      </c>
      <c r="JTT1" t="s">
        <v>7317</v>
      </c>
      <c r="JTU1" t="s">
        <v>7318</v>
      </c>
      <c r="JTV1" t="s">
        <v>7319</v>
      </c>
      <c r="JTW1" t="s">
        <v>7320</v>
      </c>
      <c r="JTX1" t="s">
        <v>7321</v>
      </c>
      <c r="JTY1" t="s">
        <v>7322</v>
      </c>
      <c r="JTZ1" t="s">
        <v>7323</v>
      </c>
      <c r="JUA1" t="s">
        <v>7324</v>
      </c>
      <c r="JUB1" t="s">
        <v>7325</v>
      </c>
      <c r="JUC1" t="s">
        <v>7326</v>
      </c>
      <c r="JUD1" t="s">
        <v>7327</v>
      </c>
      <c r="JUE1" t="s">
        <v>7328</v>
      </c>
      <c r="JUF1" t="s">
        <v>7329</v>
      </c>
      <c r="JUG1" t="s">
        <v>7330</v>
      </c>
      <c r="JUH1" t="s">
        <v>7331</v>
      </c>
      <c r="JUI1" t="s">
        <v>7332</v>
      </c>
      <c r="JUJ1" t="s">
        <v>7333</v>
      </c>
      <c r="JUK1" t="s">
        <v>7334</v>
      </c>
      <c r="JUL1" t="s">
        <v>7335</v>
      </c>
      <c r="JUM1" t="s">
        <v>7336</v>
      </c>
      <c r="JUN1" t="s">
        <v>7337</v>
      </c>
      <c r="JUO1" t="s">
        <v>7338</v>
      </c>
      <c r="JUP1" t="s">
        <v>7339</v>
      </c>
      <c r="JUQ1" t="s">
        <v>7340</v>
      </c>
      <c r="JUR1" t="s">
        <v>7341</v>
      </c>
      <c r="JUS1" t="s">
        <v>7342</v>
      </c>
      <c r="JUT1" t="s">
        <v>7343</v>
      </c>
      <c r="JUU1" t="s">
        <v>7344</v>
      </c>
      <c r="JUV1" t="s">
        <v>7345</v>
      </c>
      <c r="JUW1" t="s">
        <v>7346</v>
      </c>
      <c r="JUX1" t="s">
        <v>7347</v>
      </c>
      <c r="JUY1" t="s">
        <v>7348</v>
      </c>
      <c r="JUZ1" t="s">
        <v>7349</v>
      </c>
      <c r="JVA1" t="s">
        <v>7350</v>
      </c>
      <c r="JVB1" t="s">
        <v>7351</v>
      </c>
      <c r="JVC1" t="s">
        <v>7352</v>
      </c>
      <c r="JVD1" t="s">
        <v>7353</v>
      </c>
      <c r="JVE1" t="s">
        <v>7354</v>
      </c>
      <c r="JVF1" t="s">
        <v>7355</v>
      </c>
      <c r="JVG1" t="s">
        <v>7356</v>
      </c>
      <c r="JVH1" t="s">
        <v>7357</v>
      </c>
      <c r="JVI1" t="s">
        <v>7358</v>
      </c>
      <c r="JVJ1" t="s">
        <v>7359</v>
      </c>
      <c r="JVK1" t="s">
        <v>7360</v>
      </c>
      <c r="JVL1" t="s">
        <v>7361</v>
      </c>
      <c r="JVM1" t="s">
        <v>7362</v>
      </c>
      <c r="JVN1" t="s">
        <v>7363</v>
      </c>
      <c r="JVO1" t="s">
        <v>7364</v>
      </c>
      <c r="JVP1" t="s">
        <v>7365</v>
      </c>
      <c r="JVQ1" t="s">
        <v>7366</v>
      </c>
      <c r="JVR1" t="s">
        <v>7367</v>
      </c>
      <c r="JVS1" t="s">
        <v>7368</v>
      </c>
      <c r="JVT1" t="s">
        <v>7369</v>
      </c>
      <c r="JVU1" t="s">
        <v>7370</v>
      </c>
      <c r="JVV1" t="s">
        <v>7371</v>
      </c>
      <c r="JVW1" t="s">
        <v>7372</v>
      </c>
      <c r="JVX1" t="s">
        <v>7373</v>
      </c>
      <c r="JVY1" t="s">
        <v>7374</v>
      </c>
      <c r="JVZ1" t="s">
        <v>7375</v>
      </c>
      <c r="JWA1" t="s">
        <v>7376</v>
      </c>
      <c r="JWB1" t="s">
        <v>7377</v>
      </c>
      <c r="JWC1" t="s">
        <v>7378</v>
      </c>
      <c r="JWD1" t="s">
        <v>7379</v>
      </c>
      <c r="JWE1" t="s">
        <v>7380</v>
      </c>
      <c r="JWF1" t="s">
        <v>7381</v>
      </c>
      <c r="JWG1" t="s">
        <v>7382</v>
      </c>
      <c r="JWH1" t="s">
        <v>7383</v>
      </c>
      <c r="JWI1" t="s">
        <v>7384</v>
      </c>
      <c r="JWJ1" t="s">
        <v>7385</v>
      </c>
      <c r="JWK1" t="s">
        <v>7386</v>
      </c>
      <c r="JWL1" t="s">
        <v>7387</v>
      </c>
      <c r="JWM1" t="s">
        <v>7388</v>
      </c>
      <c r="JWN1" t="s">
        <v>7389</v>
      </c>
      <c r="JWO1" t="s">
        <v>7390</v>
      </c>
      <c r="JWP1" t="s">
        <v>7391</v>
      </c>
      <c r="JWQ1" t="s">
        <v>7392</v>
      </c>
      <c r="JWR1" t="s">
        <v>7393</v>
      </c>
      <c r="JWS1" t="s">
        <v>7394</v>
      </c>
      <c r="JWT1" t="s">
        <v>7395</v>
      </c>
      <c r="JWU1" t="s">
        <v>7396</v>
      </c>
      <c r="JWV1" t="s">
        <v>7397</v>
      </c>
      <c r="JWW1" t="s">
        <v>7398</v>
      </c>
      <c r="JWX1" t="s">
        <v>7399</v>
      </c>
      <c r="JWY1" t="s">
        <v>7400</v>
      </c>
      <c r="JWZ1" t="s">
        <v>7401</v>
      </c>
      <c r="JXA1" t="s">
        <v>7402</v>
      </c>
      <c r="JXB1" t="s">
        <v>7403</v>
      </c>
      <c r="JXC1" t="s">
        <v>7404</v>
      </c>
      <c r="JXD1" t="s">
        <v>7405</v>
      </c>
      <c r="JXE1" t="s">
        <v>7406</v>
      </c>
      <c r="JXF1" t="s">
        <v>7407</v>
      </c>
      <c r="JXG1" t="s">
        <v>7408</v>
      </c>
      <c r="JXH1" t="s">
        <v>7409</v>
      </c>
      <c r="JXI1" t="s">
        <v>7410</v>
      </c>
      <c r="JXJ1" t="s">
        <v>7411</v>
      </c>
      <c r="JXK1" t="s">
        <v>7412</v>
      </c>
      <c r="JXL1" t="s">
        <v>7413</v>
      </c>
      <c r="JXM1" t="s">
        <v>7414</v>
      </c>
      <c r="JXN1" t="s">
        <v>7415</v>
      </c>
      <c r="JXO1" t="s">
        <v>7416</v>
      </c>
      <c r="JXP1" t="s">
        <v>7417</v>
      </c>
      <c r="JXQ1" t="s">
        <v>7418</v>
      </c>
      <c r="JXR1" t="s">
        <v>7419</v>
      </c>
      <c r="JXS1" t="s">
        <v>7420</v>
      </c>
      <c r="JXT1" t="s">
        <v>7421</v>
      </c>
      <c r="JXU1" t="s">
        <v>7422</v>
      </c>
      <c r="JXV1" t="s">
        <v>7423</v>
      </c>
      <c r="JXW1" t="s">
        <v>7424</v>
      </c>
      <c r="JXX1" t="s">
        <v>7425</v>
      </c>
      <c r="JXY1" t="s">
        <v>7426</v>
      </c>
      <c r="JXZ1" t="s">
        <v>7427</v>
      </c>
      <c r="JYA1" t="s">
        <v>7428</v>
      </c>
      <c r="JYB1" t="s">
        <v>7429</v>
      </c>
      <c r="JYC1" t="s">
        <v>7430</v>
      </c>
      <c r="JYD1" t="s">
        <v>7431</v>
      </c>
      <c r="JYE1" t="s">
        <v>7432</v>
      </c>
      <c r="JYF1" t="s">
        <v>7433</v>
      </c>
      <c r="JYG1" t="s">
        <v>7434</v>
      </c>
      <c r="JYH1" t="s">
        <v>7435</v>
      </c>
      <c r="JYI1" t="s">
        <v>7436</v>
      </c>
      <c r="JYJ1" t="s">
        <v>7437</v>
      </c>
      <c r="JYK1" t="s">
        <v>7438</v>
      </c>
      <c r="JYL1" t="s">
        <v>7439</v>
      </c>
      <c r="JYM1" t="s">
        <v>7440</v>
      </c>
      <c r="JYN1" t="s">
        <v>7441</v>
      </c>
      <c r="JYO1" t="s">
        <v>7442</v>
      </c>
      <c r="JYP1" t="s">
        <v>7443</v>
      </c>
      <c r="JYQ1" t="s">
        <v>7444</v>
      </c>
      <c r="JYR1" t="s">
        <v>7445</v>
      </c>
      <c r="JYS1" t="s">
        <v>7446</v>
      </c>
      <c r="JYT1" t="s">
        <v>7447</v>
      </c>
      <c r="JYU1" t="s">
        <v>7448</v>
      </c>
      <c r="JYV1" t="s">
        <v>7449</v>
      </c>
      <c r="JYW1" t="s">
        <v>7450</v>
      </c>
      <c r="JYX1" t="s">
        <v>7451</v>
      </c>
      <c r="JYY1" t="s">
        <v>7452</v>
      </c>
      <c r="JYZ1" t="s">
        <v>7453</v>
      </c>
      <c r="JZA1" t="s">
        <v>7454</v>
      </c>
      <c r="JZB1" t="s">
        <v>7455</v>
      </c>
      <c r="JZC1" t="s">
        <v>7456</v>
      </c>
      <c r="JZD1" t="s">
        <v>7457</v>
      </c>
      <c r="JZE1" t="s">
        <v>7458</v>
      </c>
      <c r="JZF1" t="s">
        <v>7459</v>
      </c>
      <c r="JZG1" t="s">
        <v>7460</v>
      </c>
      <c r="JZH1" t="s">
        <v>7461</v>
      </c>
      <c r="JZI1" t="s">
        <v>7462</v>
      </c>
      <c r="JZJ1" t="s">
        <v>7463</v>
      </c>
      <c r="JZK1" t="s">
        <v>7464</v>
      </c>
      <c r="JZL1" t="s">
        <v>7465</v>
      </c>
      <c r="JZM1" t="s">
        <v>7466</v>
      </c>
      <c r="JZN1" t="s">
        <v>7467</v>
      </c>
      <c r="JZO1" t="s">
        <v>7468</v>
      </c>
      <c r="JZP1" t="s">
        <v>7469</v>
      </c>
      <c r="JZQ1" t="s">
        <v>7470</v>
      </c>
      <c r="JZR1" t="s">
        <v>7471</v>
      </c>
      <c r="JZS1" t="s">
        <v>7472</v>
      </c>
      <c r="JZT1" t="s">
        <v>7473</v>
      </c>
      <c r="JZU1" t="s">
        <v>7474</v>
      </c>
      <c r="JZV1" t="s">
        <v>7475</v>
      </c>
      <c r="JZW1" t="s">
        <v>7476</v>
      </c>
      <c r="JZX1" t="s">
        <v>7477</v>
      </c>
      <c r="JZY1" t="s">
        <v>7478</v>
      </c>
      <c r="JZZ1" t="s">
        <v>7479</v>
      </c>
      <c r="KAA1" t="s">
        <v>7480</v>
      </c>
      <c r="KAB1" t="s">
        <v>7481</v>
      </c>
      <c r="KAC1" t="s">
        <v>7482</v>
      </c>
      <c r="KAD1" t="s">
        <v>7483</v>
      </c>
      <c r="KAE1" t="s">
        <v>7484</v>
      </c>
      <c r="KAF1" t="s">
        <v>7485</v>
      </c>
      <c r="KAG1" t="s">
        <v>7486</v>
      </c>
      <c r="KAH1" t="s">
        <v>7487</v>
      </c>
      <c r="KAI1" t="s">
        <v>7488</v>
      </c>
      <c r="KAJ1" t="s">
        <v>7489</v>
      </c>
      <c r="KAK1" t="s">
        <v>7490</v>
      </c>
      <c r="KAL1" t="s">
        <v>7491</v>
      </c>
      <c r="KAM1" t="s">
        <v>7492</v>
      </c>
      <c r="KAN1" t="s">
        <v>7493</v>
      </c>
      <c r="KAO1" t="s">
        <v>7494</v>
      </c>
      <c r="KAP1" t="s">
        <v>7495</v>
      </c>
      <c r="KAQ1" t="s">
        <v>7496</v>
      </c>
      <c r="KAR1" t="s">
        <v>7497</v>
      </c>
      <c r="KAS1" t="s">
        <v>7498</v>
      </c>
      <c r="KAT1" t="s">
        <v>7499</v>
      </c>
      <c r="KAU1" t="s">
        <v>7500</v>
      </c>
      <c r="KAV1" t="s">
        <v>7501</v>
      </c>
      <c r="KAW1" t="s">
        <v>7502</v>
      </c>
      <c r="KAX1" t="s">
        <v>7503</v>
      </c>
      <c r="KAY1" t="s">
        <v>7504</v>
      </c>
      <c r="KAZ1" t="s">
        <v>7505</v>
      </c>
      <c r="KBA1" t="s">
        <v>7506</v>
      </c>
      <c r="KBB1" t="s">
        <v>7507</v>
      </c>
      <c r="KBC1" t="s">
        <v>7508</v>
      </c>
      <c r="KBD1" t="s">
        <v>7509</v>
      </c>
      <c r="KBE1" t="s">
        <v>7510</v>
      </c>
      <c r="KBF1" t="s">
        <v>7511</v>
      </c>
      <c r="KBG1" t="s">
        <v>7512</v>
      </c>
      <c r="KBH1" t="s">
        <v>7513</v>
      </c>
      <c r="KBI1" t="s">
        <v>7514</v>
      </c>
      <c r="KBJ1" t="s">
        <v>7515</v>
      </c>
      <c r="KBK1" t="s">
        <v>7516</v>
      </c>
      <c r="KBL1" t="s">
        <v>7517</v>
      </c>
      <c r="KBM1" t="s">
        <v>7518</v>
      </c>
      <c r="KBN1" t="s">
        <v>7519</v>
      </c>
      <c r="KBO1" t="s">
        <v>7520</v>
      </c>
      <c r="KBP1" t="s">
        <v>7521</v>
      </c>
      <c r="KBQ1" t="s">
        <v>7522</v>
      </c>
      <c r="KBR1" t="s">
        <v>7523</v>
      </c>
      <c r="KBS1" t="s">
        <v>7524</v>
      </c>
      <c r="KBT1" t="s">
        <v>7525</v>
      </c>
      <c r="KBU1" t="s">
        <v>7526</v>
      </c>
      <c r="KBV1" t="s">
        <v>7527</v>
      </c>
      <c r="KBW1" t="s">
        <v>7528</v>
      </c>
      <c r="KBX1" t="s">
        <v>7529</v>
      </c>
      <c r="KBY1" t="s">
        <v>7530</v>
      </c>
      <c r="KBZ1" t="s">
        <v>7531</v>
      </c>
      <c r="KCA1" t="s">
        <v>7532</v>
      </c>
      <c r="KCB1" t="s">
        <v>7533</v>
      </c>
      <c r="KCC1" t="s">
        <v>7534</v>
      </c>
      <c r="KCD1" t="s">
        <v>7535</v>
      </c>
      <c r="KCE1" t="s">
        <v>7536</v>
      </c>
      <c r="KCF1" t="s">
        <v>7537</v>
      </c>
      <c r="KCG1" t="s">
        <v>7538</v>
      </c>
      <c r="KCH1" t="s">
        <v>7539</v>
      </c>
      <c r="KCI1" t="s">
        <v>7540</v>
      </c>
      <c r="KCJ1" t="s">
        <v>7541</v>
      </c>
      <c r="KCK1" t="s">
        <v>7542</v>
      </c>
      <c r="KCL1" t="s">
        <v>7543</v>
      </c>
      <c r="KCM1" t="s">
        <v>7544</v>
      </c>
      <c r="KCN1" t="s">
        <v>7545</v>
      </c>
      <c r="KCO1" t="s">
        <v>7546</v>
      </c>
      <c r="KCP1" t="s">
        <v>7547</v>
      </c>
      <c r="KCQ1" t="s">
        <v>7548</v>
      </c>
      <c r="KCR1" t="s">
        <v>7549</v>
      </c>
      <c r="KCS1" t="s">
        <v>7550</v>
      </c>
      <c r="KCT1" t="s">
        <v>7551</v>
      </c>
      <c r="KCU1" t="s">
        <v>7552</v>
      </c>
      <c r="KCV1" t="s">
        <v>7553</v>
      </c>
      <c r="KCW1" t="s">
        <v>7554</v>
      </c>
      <c r="KCX1" t="s">
        <v>7555</v>
      </c>
      <c r="KCY1" t="s">
        <v>7556</v>
      </c>
      <c r="KCZ1" t="s">
        <v>7557</v>
      </c>
      <c r="KDA1" t="s">
        <v>7558</v>
      </c>
      <c r="KDB1" t="s">
        <v>7559</v>
      </c>
      <c r="KDC1" t="s">
        <v>7560</v>
      </c>
      <c r="KDD1" t="s">
        <v>7561</v>
      </c>
      <c r="KDE1" t="s">
        <v>7562</v>
      </c>
      <c r="KDF1" t="s">
        <v>7563</v>
      </c>
      <c r="KDG1" t="s">
        <v>7564</v>
      </c>
      <c r="KDH1" t="s">
        <v>7565</v>
      </c>
      <c r="KDI1" t="s">
        <v>7566</v>
      </c>
      <c r="KDJ1" t="s">
        <v>7567</v>
      </c>
      <c r="KDK1" t="s">
        <v>7568</v>
      </c>
      <c r="KDL1" t="s">
        <v>7569</v>
      </c>
      <c r="KDM1" t="s">
        <v>7570</v>
      </c>
      <c r="KDN1" t="s">
        <v>7571</v>
      </c>
      <c r="KDO1" t="s">
        <v>7572</v>
      </c>
      <c r="KDP1" t="s">
        <v>7573</v>
      </c>
      <c r="KDQ1" t="s">
        <v>7574</v>
      </c>
      <c r="KDR1" t="s">
        <v>7575</v>
      </c>
      <c r="KDS1" t="s">
        <v>7576</v>
      </c>
      <c r="KDT1" t="s">
        <v>7577</v>
      </c>
      <c r="KDU1" t="s">
        <v>7578</v>
      </c>
      <c r="KDV1" t="s">
        <v>7579</v>
      </c>
      <c r="KDW1" t="s">
        <v>7580</v>
      </c>
      <c r="KDX1" t="s">
        <v>7581</v>
      </c>
      <c r="KDY1" t="s">
        <v>7582</v>
      </c>
      <c r="KDZ1" t="s">
        <v>7583</v>
      </c>
      <c r="KEA1" t="s">
        <v>7584</v>
      </c>
      <c r="KEB1" t="s">
        <v>7585</v>
      </c>
      <c r="KEC1" t="s">
        <v>7586</v>
      </c>
      <c r="KED1" t="s">
        <v>7587</v>
      </c>
      <c r="KEE1" t="s">
        <v>7588</v>
      </c>
      <c r="KEF1" t="s">
        <v>7589</v>
      </c>
      <c r="KEG1" t="s">
        <v>7590</v>
      </c>
      <c r="KEH1" t="s">
        <v>7591</v>
      </c>
      <c r="KEI1" t="s">
        <v>7592</v>
      </c>
      <c r="KEJ1" t="s">
        <v>7593</v>
      </c>
      <c r="KEK1" t="s">
        <v>7594</v>
      </c>
      <c r="KEL1" t="s">
        <v>7595</v>
      </c>
      <c r="KEM1" t="s">
        <v>7596</v>
      </c>
      <c r="KEN1" t="s">
        <v>7597</v>
      </c>
      <c r="KEO1" t="s">
        <v>7598</v>
      </c>
      <c r="KEP1" t="s">
        <v>7599</v>
      </c>
      <c r="KEQ1" t="s">
        <v>7600</v>
      </c>
      <c r="KER1" t="s">
        <v>7601</v>
      </c>
      <c r="KES1" t="s">
        <v>7602</v>
      </c>
      <c r="KET1" t="s">
        <v>7603</v>
      </c>
      <c r="KEU1" t="s">
        <v>7604</v>
      </c>
      <c r="KEV1" t="s">
        <v>7605</v>
      </c>
      <c r="KEW1" t="s">
        <v>7606</v>
      </c>
      <c r="KEX1" t="s">
        <v>7607</v>
      </c>
      <c r="KEY1" t="s">
        <v>7608</v>
      </c>
      <c r="KEZ1" t="s">
        <v>7609</v>
      </c>
      <c r="KFA1" t="s">
        <v>7610</v>
      </c>
      <c r="KFB1" t="s">
        <v>7611</v>
      </c>
      <c r="KFC1" t="s">
        <v>7612</v>
      </c>
      <c r="KFD1" t="s">
        <v>7613</v>
      </c>
      <c r="KFE1" t="s">
        <v>7614</v>
      </c>
      <c r="KFF1" t="s">
        <v>7615</v>
      </c>
      <c r="KFG1" t="s">
        <v>7616</v>
      </c>
      <c r="KFH1" t="s">
        <v>7617</v>
      </c>
      <c r="KFI1" t="s">
        <v>7618</v>
      </c>
      <c r="KFJ1" t="s">
        <v>7619</v>
      </c>
      <c r="KFK1" t="s">
        <v>7620</v>
      </c>
      <c r="KFL1" t="s">
        <v>7621</v>
      </c>
      <c r="KFM1" t="s">
        <v>7622</v>
      </c>
      <c r="KFN1" t="s">
        <v>7623</v>
      </c>
      <c r="KFO1" t="s">
        <v>7624</v>
      </c>
      <c r="KFP1" t="s">
        <v>7625</v>
      </c>
      <c r="KFQ1" t="s">
        <v>7626</v>
      </c>
      <c r="KFR1" t="s">
        <v>7627</v>
      </c>
      <c r="KFS1" t="s">
        <v>7628</v>
      </c>
      <c r="KFT1" t="s">
        <v>7629</v>
      </c>
      <c r="KFU1" t="s">
        <v>7630</v>
      </c>
      <c r="KFV1" t="s">
        <v>7631</v>
      </c>
      <c r="KFW1" t="s">
        <v>7632</v>
      </c>
      <c r="KFX1" t="s">
        <v>7633</v>
      </c>
      <c r="KFY1" t="s">
        <v>7634</v>
      </c>
      <c r="KFZ1" t="s">
        <v>7635</v>
      </c>
      <c r="KGA1" t="s">
        <v>7636</v>
      </c>
      <c r="KGB1" t="s">
        <v>7637</v>
      </c>
      <c r="KGC1" t="s">
        <v>7638</v>
      </c>
      <c r="KGD1" t="s">
        <v>7639</v>
      </c>
      <c r="KGE1" t="s">
        <v>7640</v>
      </c>
      <c r="KGF1" t="s">
        <v>7641</v>
      </c>
      <c r="KGG1" t="s">
        <v>7642</v>
      </c>
      <c r="KGH1" t="s">
        <v>7643</v>
      </c>
      <c r="KGI1" t="s">
        <v>7644</v>
      </c>
      <c r="KGJ1" t="s">
        <v>7645</v>
      </c>
      <c r="KGK1" t="s">
        <v>7646</v>
      </c>
      <c r="KGL1" t="s">
        <v>7647</v>
      </c>
      <c r="KGM1" t="s">
        <v>7648</v>
      </c>
      <c r="KGN1" t="s">
        <v>7649</v>
      </c>
      <c r="KGO1" t="s">
        <v>7650</v>
      </c>
      <c r="KGP1" t="s">
        <v>7651</v>
      </c>
      <c r="KGQ1" t="s">
        <v>7652</v>
      </c>
      <c r="KGR1" t="s">
        <v>7653</v>
      </c>
      <c r="KGS1" t="s">
        <v>7654</v>
      </c>
      <c r="KGT1" t="s">
        <v>7655</v>
      </c>
      <c r="KGU1" t="s">
        <v>7656</v>
      </c>
      <c r="KGV1" t="s">
        <v>7657</v>
      </c>
      <c r="KGW1" t="s">
        <v>7658</v>
      </c>
      <c r="KGX1" t="s">
        <v>7659</v>
      </c>
      <c r="KGY1" t="s">
        <v>7660</v>
      </c>
      <c r="KGZ1" t="s">
        <v>7661</v>
      </c>
      <c r="KHA1" t="s">
        <v>7662</v>
      </c>
      <c r="KHB1" t="s">
        <v>7663</v>
      </c>
      <c r="KHC1" t="s">
        <v>7664</v>
      </c>
      <c r="KHD1" t="s">
        <v>7665</v>
      </c>
      <c r="KHE1" t="s">
        <v>7666</v>
      </c>
      <c r="KHF1" t="s">
        <v>7667</v>
      </c>
      <c r="KHG1" t="s">
        <v>7668</v>
      </c>
      <c r="KHH1" t="s">
        <v>7669</v>
      </c>
      <c r="KHI1" t="s">
        <v>7670</v>
      </c>
      <c r="KHJ1" t="s">
        <v>7671</v>
      </c>
      <c r="KHK1" t="s">
        <v>7672</v>
      </c>
      <c r="KHL1" t="s">
        <v>7673</v>
      </c>
      <c r="KHM1" t="s">
        <v>7674</v>
      </c>
      <c r="KHN1" t="s">
        <v>7675</v>
      </c>
      <c r="KHO1" t="s">
        <v>7676</v>
      </c>
      <c r="KHP1" t="s">
        <v>7677</v>
      </c>
      <c r="KHQ1" t="s">
        <v>7678</v>
      </c>
      <c r="KHR1" t="s">
        <v>7679</v>
      </c>
      <c r="KHS1" t="s">
        <v>7680</v>
      </c>
      <c r="KHT1" t="s">
        <v>7681</v>
      </c>
      <c r="KHU1" t="s">
        <v>7682</v>
      </c>
      <c r="KHV1" t="s">
        <v>7683</v>
      </c>
      <c r="KHW1" t="s">
        <v>7684</v>
      </c>
      <c r="KHX1" t="s">
        <v>7685</v>
      </c>
      <c r="KHY1" t="s">
        <v>7686</v>
      </c>
      <c r="KHZ1" t="s">
        <v>7687</v>
      </c>
      <c r="KIA1" t="s">
        <v>7688</v>
      </c>
      <c r="KIB1" t="s">
        <v>7689</v>
      </c>
      <c r="KIC1" t="s">
        <v>7690</v>
      </c>
      <c r="KID1" t="s">
        <v>7691</v>
      </c>
      <c r="KIE1" t="s">
        <v>7692</v>
      </c>
      <c r="KIF1" t="s">
        <v>7693</v>
      </c>
      <c r="KIG1" t="s">
        <v>7694</v>
      </c>
      <c r="KIH1" t="s">
        <v>7695</v>
      </c>
      <c r="KII1" t="s">
        <v>7696</v>
      </c>
      <c r="KIJ1" t="s">
        <v>7697</v>
      </c>
      <c r="KIK1" t="s">
        <v>7698</v>
      </c>
      <c r="KIL1" t="s">
        <v>7699</v>
      </c>
      <c r="KIM1" t="s">
        <v>7700</v>
      </c>
      <c r="KIN1" t="s">
        <v>7701</v>
      </c>
      <c r="KIO1" t="s">
        <v>7702</v>
      </c>
      <c r="KIP1" t="s">
        <v>7703</v>
      </c>
      <c r="KIQ1" t="s">
        <v>7704</v>
      </c>
      <c r="KIR1" t="s">
        <v>7705</v>
      </c>
      <c r="KIS1" t="s">
        <v>7706</v>
      </c>
      <c r="KIT1" t="s">
        <v>7707</v>
      </c>
      <c r="KIU1" t="s">
        <v>7708</v>
      </c>
      <c r="KIV1" t="s">
        <v>7709</v>
      </c>
      <c r="KIW1" t="s">
        <v>7710</v>
      </c>
      <c r="KIX1" t="s">
        <v>7711</v>
      </c>
      <c r="KIY1" t="s">
        <v>7712</v>
      </c>
      <c r="KIZ1" t="s">
        <v>7713</v>
      </c>
      <c r="KJA1" t="s">
        <v>7714</v>
      </c>
      <c r="KJB1" t="s">
        <v>7715</v>
      </c>
      <c r="KJC1" t="s">
        <v>7716</v>
      </c>
      <c r="KJD1" t="s">
        <v>7717</v>
      </c>
      <c r="KJE1" t="s">
        <v>7718</v>
      </c>
      <c r="KJF1" t="s">
        <v>7719</v>
      </c>
      <c r="KJG1" t="s">
        <v>7720</v>
      </c>
      <c r="KJH1" t="s">
        <v>7721</v>
      </c>
      <c r="KJI1" t="s">
        <v>7722</v>
      </c>
      <c r="KJJ1" t="s">
        <v>7723</v>
      </c>
      <c r="KJK1" t="s">
        <v>7724</v>
      </c>
      <c r="KJL1" t="s">
        <v>7725</v>
      </c>
      <c r="KJM1" t="s">
        <v>7726</v>
      </c>
      <c r="KJN1" t="s">
        <v>7727</v>
      </c>
      <c r="KJO1" t="s">
        <v>7728</v>
      </c>
      <c r="KJP1" t="s">
        <v>7729</v>
      </c>
      <c r="KJQ1" t="s">
        <v>7730</v>
      </c>
      <c r="KJR1" t="s">
        <v>7731</v>
      </c>
      <c r="KJS1" t="s">
        <v>7732</v>
      </c>
      <c r="KJT1" t="s">
        <v>7733</v>
      </c>
      <c r="KJU1" t="s">
        <v>7734</v>
      </c>
      <c r="KJV1" t="s">
        <v>7735</v>
      </c>
      <c r="KJW1" t="s">
        <v>7736</v>
      </c>
      <c r="KJX1" t="s">
        <v>7737</v>
      </c>
      <c r="KJY1" t="s">
        <v>7738</v>
      </c>
      <c r="KJZ1" t="s">
        <v>7739</v>
      </c>
      <c r="KKA1" t="s">
        <v>7740</v>
      </c>
      <c r="KKB1" t="s">
        <v>7741</v>
      </c>
      <c r="KKC1" t="s">
        <v>7742</v>
      </c>
      <c r="KKD1" t="s">
        <v>7743</v>
      </c>
      <c r="KKE1" t="s">
        <v>7744</v>
      </c>
      <c r="KKF1" t="s">
        <v>7745</v>
      </c>
      <c r="KKG1" t="s">
        <v>7746</v>
      </c>
      <c r="KKH1" t="s">
        <v>7747</v>
      </c>
      <c r="KKI1" t="s">
        <v>7748</v>
      </c>
      <c r="KKJ1" t="s">
        <v>7749</v>
      </c>
      <c r="KKK1" t="s">
        <v>7750</v>
      </c>
      <c r="KKL1" t="s">
        <v>7751</v>
      </c>
      <c r="KKM1" t="s">
        <v>7752</v>
      </c>
      <c r="KKN1" t="s">
        <v>7753</v>
      </c>
      <c r="KKO1" t="s">
        <v>7754</v>
      </c>
      <c r="KKP1" t="s">
        <v>7755</v>
      </c>
      <c r="KKQ1" t="s">
        <v>7756</v>
      </c>
      <c r="KKR1" t="s">
        <v>7757</v>
      </c>
      <c r="KKS1" t="s">
        <v>7758</v>
      </c>
      <c r="KKT1" t="s">
        <v>7759</v>
      </c>
      <c r="KKU1" t="s">
        <v>7760</v>
      </c>
      <c r="KKV1" t="s">
        <v>7761</v>
      </c>
      <c r="KKW1" t="s">
        <v>7762</v>
      </c>
      <c r="KKX1" t="s">
        <v>7763</v>
      </c>
      <c r="KKY1" t="s">
        <v>7764</v>
      </c>
      <c r="KKZ1" t="s">
        <v>7765</v>
      </c>
      <c r="KLA1" t="s">
        <v>7766</v>
      </c>
      <c r="KLB1" t="s">
        <v>7767</v>
      </c>
      <c r="KLC1" t="s">
        <v>7768</v>
      </c>
      <c r="KLD1" t="s">
        <v>7769</v>
      </c>
      <c r="KLE1" t="s">
        <v>7770</v>
      </c>
      <c r="KLF1" t="s">
        <v>7771</v>
      </c>
      <c r="KLG1" t="s">
        <v>7772</v>
      </c>
      <c r="KLH1" t="s">
        <v>7773</v>
      </c>
      <c r="KLI1" t="s">
        <v>7774</v>
      </c>
      <c r="KLJ1" t="s">
        <v>7775</v>
      </c>
      <c r="KLK1" t="s">
        <v>7776</v>
      </c>
      <c r="KLL1" t="s">
        <v>7777</v>
      </c>
      <c r="KLM1" t="s">
        <v>7778</v>
      </c>
      <c r="KLN1" t="s">
        <v>7779</v>
      </c>
      <c r="KLO1" t="s">
        <v>7780</v>
      </c>
      <c r="KLP1" t="s">
        <v>7781</v>
      </c>
      <c r="KLQ1" t="s">
        <v>7782</v>
      </c>
      <c r="KLR1" t="s">
        <v>7783</v>
      </c>
      <c r="KLS1" t="s">
        <v>7784</v>
      </c>
      <c r="KLT1" t="s">
        <v>7785</v>
      </c>
      <c r="KLU1" t="s">
        <v>7786</v>
      </c>
      <c r="KLV1" t="s">
        <v>7787</v>
      </c>
      <c r="KLW1" t="s">
        <v>7788</v>
      </c>
      <c r="KLX1" t="s">
        <v>7789</v>
      </c>
      <c r="KLY1" t="s">
        <v>7790</v>
      </c>
      <c r="KLZ1" t="s">
        <v>7791</v>
      </c>
      <c r="KMA1" t="s">
        <v>7792</v>
      </c>
      <c r="KMB1" t="s">
        <v>7793</v>
      </c>
      <c r="KMC1" t="s">
        <v>7794</v>
      </c>
      <c r="KMD1" t="s">
        <v>7795</v>
      </c>
      <c r="KME1" t="s">
        <v>7796</v>
      </c>
      <c r="KMF1" t="s">
        <v>7797</v>
      </c>
      <c r="KMG1" t="s">
        <v>7798</v>
      </c>
      <c r="KMH1" t="s">
        <v>7799</v>
      </c>
      <c r="KMI1" t="s">
        <v>7800</v>
      </c>
      <c r="KMJ1" t="s">
        <v>7801</v>
      </c>
      <c r="KMK1" t="s">
        <v>7802</v>
      </c>
      <c r="KML1" t="s">
        <v>7803</v>
      </c>
      <c r="KMM1" t="s">
        <v>7804</v>
      </c>
      <c r="KMN1" t="s">
        <v>7805</v>
      </c>
      <c r="KMO1" t="s">
        <v>7806</v>
      </c>
      <c r="KMP1" t="s">
        <v>7807</v>
      </c>
      <c r="KMQ1" t="s">
        <v>7808</v>
      </c>
      <c r="KMR1" t="s">
        <v>7809</v>
      </c>
      <c r="KMS1" t="s">
        <v>7810</v>
      </c>
      <c r="KMT1" t="s">
        <v>7811</v>
      </c>
      <c r="KMU1" t="s">
        <v>7812</v>
      </c>
      <c r="KMV1" t="s">
        <v>7813</v>
      </c>
      <c r="KMW1" t="s">
        <v>7814</v>
      </c>
      <c r="KMX1" t="s">
        <v>7815</v>
      </c>
      <c r="KMY1" t="s">
        <v>7816</v>
      </c>
      <c r="KMZ1" t="s">
        <v>7817</v>
      </c>
      <c r="KNA1" t="s">
        <v>7818</v>
      </c>
      <c r="KNB1" t="s">
        <v>7819</v>
      </c>
      <c r="KNC1" t="s">
        <v>7820</v>
      </c>
      <c r="KND1" t="s">
        <v>7821</v>
      </c>
      <c r="KNE1" t="s">
        <v>7822</v>
      </c>
      <c r="KNF1" t="s">
        <v>7823</v>
      </c>
      <c r="KNG1" t="s">
        <v>7824</v>
      </c>
      <c r="KNH1" t="s">
        <v>7825</v>
      </c>
      <c r="KNI1" t="s">
        <v>7826</v>
      </c>
      <c r="KNJ1" t="s">
        <v>7827</v>
      </c>
      <c r="KNK1" t="s">
        <v>7828</v>
      </c>
      <c r="KNL1" t="s">
        <v>7829</v>
      </c>
      <c r="KNM1" t="s">
        <v>7830</v>
      </c>
      <c r="KNN1" t="s">
        <v>7831</v>
      </c>
      <c r="KNO1" t="s">
        <v>7832</v>
      </c>
      <c r="KNP1" t="s">
        <v>7833</v>
      </c>
      <c r="KNQ1" t="s">
        <v>7834</v>
      </c>
      <c r="KNR1" t="s">
        <v>7835</v>
      </c>
      <c r="KNS1" t="s">
        <v>7836</v>
      </c>
      <c r="KNT1" t="s">
        <v>7837</v>
      </c>
      <c r="KNU1" t="s">
        <v>7838</v>
      </c>
      <c r="KNV1" t="s">
        <v>7839</v>
      </c>
      <c r="KNW1" t="s">
        <v>7840</v>
      </c>
      <c r="KNX1" t="s">
        <v>7841</v>
      </c>
      <c r="KNY1" t="s">
        <v>7842</v>
      </c>
      <c r="KNZ1" t="s">
        <v>7843</v>
      </c>
      <c r="KOA1" t="s">
        <v>7844</v>
      </c>
      <c r="KOB1" t="s">
        <v>7845</v>
      </c>
      <c r="KOC1" t="s">
        <v>7846</v>
      </c>
      <c r="KOD1" t="s">
        <v>7847</v>
      </c>
      <c r="KOE1" t="s">
        <v>7848</v>
      </c>
      <c r="KOF1" t="s">
        <v>7849</v>
      </c>
      <c r="KOG1" t="s">
        <v>7850</v>
      </c>
      <c r="KOH1" t="s">
        <v>7851</v>
      </c>
      <c r="KOI1" t="s">
        <v>7852</v>
      </c>
      <c r="KOJ1" t="s">
        <v>7853</v>
      </c>
      <c r="KOK1" t="s">
        <v>7854</v>
      </c>
      <c r="KOL1" t="s">
        <v>7855</v>
      </c>
      <c r="KOM1" t="s">
        <v>7856</v>
      </c>
      <c r="KON1" t="s">
        <v>7857</v>
      </c>
      <c r="KOO1" t="s">
        <v>7858</v>
      </c>
      <c r="KOP1" t="s">
        <v>7859</v>
      </c>
      <c r="KOQ1" t="s">
        <v>7860</v>
      </c>
      <c r="KOR1" t="s">
        <v>7861</v>
      </c>
      <c r="KOS1" t="s">
        <v>7862</v>
      </c>
      <c r="KOT1" t="s">
        <v>7863</v>
      </c>
      <c r="KOU1" t="s">
        <v>7864</v>
      </c>
      <c r="KOV1" t="s">
        <v>7865</v>
      </c>
      <c r="KOW1" t="s">
        <v>7866</v>
      </c>
      <c r="KOX1" t="s">
        <v>7867</v>
      </c>
      <c r="KOY1" t="s">
        <v>7868</v>
      </c>
      <c r="KOZ1" t="s">
        <v>7869</v>
      </c>
      <c r="KPA1" t="s">
        <v>7870</v>
      </c>
      <c r="KPB1" t="s">
        <v>7871</v>
      </c>
      <c r="KPC1" t="s">
        <v>7872</v>
      </c>
      <c r="KPD1" t="s">
        <v>7873</v>
      </c>
      <c r="KPE1" t="s">
        <v>7874</v>
      </c>
      <c r="KPF1" t="s">
        <v>7875</v>
      </c>
      <c r="KPG1" t="s">
        <v>7876</v>
      </c>
      <c r="KPH1" t="s">
        <v>7877</v>
      </c>
      <c r="KPI1" t="s">
        <v>7878</v>
      </c>
      <c r="KPJ1" t="s">
        <v>7879</v>
      </c>
      <c r="KPK1" t="s">
        <v>7880</v>
      </c>
      <c r="KPL1" t="s">
        <v>7881</v>
      </c>
      <c r="KPM1" t="s">
        <v>7882</v>
      </c>
      <c r="KPN1" t="s">
        <v>7883</v>
      </c>
      <c r="KPO1" t="s">
        <v>7884</v>
      </c>
      <c r="KPP1" t="s">
        <v>7885</v>
      </c>
      <c r="KPQ1" t="s">
        <v>7886</v>
      </c>
      <c r="KPR1" t="s">
        <v>7887</v>
      </c>
      <c r="KPS1" t="s">
        <v>7888</v>
      </c>
      <c r="KPT1" t="s">
        <v>7889</v>
      </c>
      <c r="KPU1" t="s">
        <v>7890</v>
      </c>
      <c r="KPV1" t="s">
        <v>7891</v>
      </c>
      <c r="KPW1" t="s">
        <v>7892</v>
      </c>
      <c r="KPX1" t="s">
        <v>7893</v>
      </c>
      <c r="KPY1" t="s">
        <v>7894</v>
      </c>
      <c r="KPZ1" t="s">
        <v>7895</v>
      </c>
      <c r="KQA1" t="s">
        <v>7896</v>
      </c>
      <c r="KQB1" t="s">
        <v>7897</v>
      </c>
      <c r="KQC1" t="s">
        <v>7898</v>
      </c>
      <c r="KQD1" t="s">
        <v>7899</v>
      </c>
      <c r="KQE1" t="s">
        <v>7900</v>
      </c>
      <c r="KQF1" t="s">
        <v>7901</v>
      </c>
      <c r="KQG1" t="s">
        <v>7902</v>
      </c>
      <c r="KQH1" t="s">
        <v>7903</v>
      </c>
      <c r="KQI1" t="s">
        <v>7904</v>
      </c>
      <c r="KQJ1" t="s">
        <v>7905</v>
      </c>
      <c r="KQK1" t="s">
        <v>7906</v>
      </c>
      <c r="KQL1" t="s">
        <v>7907</v>
      </c>
      <c r="KQM1" t="s">
        <v>7908</v>
      </c>
      <c r="KQN1" t="s">
        <v>7909</v>
      </c>
      <c r="KQO1" t="s">
        <v>7910</v>
      </c>
      <c r="KQP1" t="s">
        <v>7911</v>
      </c>
      <c r="KQQ1" t="s">
        <v>7912</v>
      </c>
      <c r="KQR1" t="s">
        <v>7913</v>
      </c>
      <c r="KQS1" t="s">
        <v>7914</v>
      </c>
      <c r="KQT1" t="s">
        <v>7915</v>
      </c>
      <c r="KQU1" t="s">
        <v>7916</v>
      </c>
      <c r="KQV1" t="s">
        <v>7917</v>
      </c>
      <c r="KQW1" t="s">
        <v>7918</v>
      </c>
      <c r="KQX1" t="s">
        <v>7919</v>
      </c>
      <c r="KQY1" t="s">
        <v>7920</v>
      </c>
      <c r="KQZ1" t="s">
        <v>7921</v>
      </c>
      <c r="KRA1" t="s">
        <v>7922</v>
      </c>
      <c r="KRB1" t="s">
        <v>7923</v>
      </c>
      <c r="KRC1" t="s">
        <v>7924</v>
      </c>
      <c r="KRD1" t="s">
        <v>7925</v>
      </c>
      <c r="KRE1" t="s">
        <v>7926</v>
      </c>
      <c r="KRF1" t="s">
        <v>7927</v>
      </c>
      <c r="KRG1" t="s">
        <v>7928</v>
      </c>
      <c r="KRH1" t="s">
        <v>7929</v>
      </c>
      <c r="KRI1" t="s">
        <v>7930</v>
      </c>
      <c r="KRJ1" t="s">
        <v>7931</v>
      </c>
      <c r="KRK1" t="s">
        <v>7932</v>
      </c>
      <c r="KRL1" t="s">
        <v>7933</v>
      </c>
      <c r="KRM1" t="s">
        <v>7934</v>
      </c>
      <c r="KRN1" t="s">
        <v>7935</v>
      </c>
      <c r="KRO1" t="s">
        <v>7936</v>
      </c>
      <c r="KRP1" t="s">
        <v>7937</v>
      </c>
      <c r="KRQ1" t="s">
        <v>7938</v>
      </c>
      <c r="KRR1" t="s">
        <v>7939</v>
      </c>
      <c r="KRS1" t="s">
        <v>7940</v>
      </c>
      <c r="KRT1" t="s">
        <v>7941</v>
      </c>
      <c r="KRU1" t="s">
        <v>7942</v>
      </c>
      <c r="KRV1" t="s">
        <v>7943</v>
      </c>
      <c r="KRW1" t="s">
        <v>7944</v>
      </c>
      <c r="KRX1" t="s">
        <v>7945</v>
      </c>
      <c r="KRY1" t="s">
        <v>7946</v>
      </c>
      <c r="KRZ1" t="s">
        <v>7947</v>
      </c>
      <c r="KSA1" t="s">
        <v>7948</v>
      </c>
      <c r="KSB1" t="s">
        <v>7949</v>
      </c>
      <c r="KSC1" t="s">
        <v>7950</v>
      </c>
      <c r="KSD1" t="s">
        <v>7951</v>
      </c>
      <c r="KSE1" t="s">
        <v>7952</v>
      </c>
      <c r="KSF1" t="s">
        <v>7953</v>
      </c>
      <c r="KSG1" t="s">
        <v>7954</v>
      </c>
      <c r="KSH1" t="s">
        <v>7955</v>
      </c>
      <c r="KSI1" t="s">
        <v>7956</v>
      </c>
      <c r="KSJ1" t="s">
        <v>7957</v>
      </c>
      <c r="KSK1" t="s">
        <v>7958</v>
      </c>
      <c r="KSL1" t="s">
        <v>7959</v>
      </c>
      <c r="KSM1" t="s">
        <v>7960</v>
      </c>
      <c r="KSN1" t="s">
        <v>7961</v>
      </c>
      <c r="KSO1" t="s">
        <v>7962</v>
      </c>
      <c r="KSP1" t="s">
        <v>7963</v>
      </c>
      <c r="KSQ1" t="s">
        <v>7964</v>
      </c>
      <c r="KSR1" t="s">
        <v>7965</v>
      </c>
      <c r="KSS1" t="s">
        <v>7966</v>
      </c>
      <c r="KST1" t="s">
        <v>7967</v>
      </c>
      <c r="KSU1" t="s">
        <v>7968</v>
      </c>
      <c r="KSV1" t="s">
        <v>7969</v>
      </c>
      <c r="KSW1" t="s">
        <v>7970</v>
      </c>
      <c r="KSX1" t="s">
        <v>7971</v>
      </c>
      <c r="KSY1" t="s">
        <v>7972</v>
      </c>
      <c r="KSZ1" t="s">
        <v>7973</v>
      </c>
      <c r="KTA1" t="s">
        <v>7974</v>
      </c>
      <c r="KTB1" t="s">
        <v>7975</v>
      </c>
      <c r="KTC1" t="s">
        <v>7976</v>
      </c>
      <c r="KTD1" t="s">
        <v>7977</v>
      </c>
      <c r="KTE1" t="s">
        <v>7978</v>
      </c>
      <c r="KTF1" t="s">
        <v>7979</v>
      </c>
      <c r="KTG1" t="s">
        <v>7980</v>
      </c>
      <c r="KTH1" t="s">
        <v>7981</v>
      </c>
      <c r="KTI1" t="s">
        <v>7982</v>
      </c>
      <c r="KTJ1" t="s">
        <v>7983</v>
      </c>
      <c r="KTK1" t="s">
        <v>7984</v>
      </c>
      <c r="KTL1" t="s">
        <v>7985</v>
      </c>
      <c r="KTM1" t="s">
        <v>7986</v>
      </c>
      <c r="KTN1" t="s">
        <v>7987</v>
      </c>
      <c r="KTO1" t="s">
        <v>7988</v>
      </c>
      <c r="KTP1" t="s">
        <v>7989</v>
      </c>
      <c r="KTQ1" t="s">
        <v>7990</v>
      </c>
      <c r="KTR1" t="s">
        <v>7991</v>
      </c>
      <c r="KTS1" t="s">
        <v>7992</v>
      </c>
      <c r="KTT1" t="s">
        <v>7993</v>
      </c>
      <c r="KTU1" t="s">
        <v>7994</v>
      </c>
      <c r="KTV1" t="s">
        <v>7995</v>
      </c>
      <c r="KTW1" t="s">
        <v>7996</v>
      </c>
      <c r="KTX1" t="s">
        <v>7997</v>
      </c>
      <c r="KTY1" t="s">
        <v>7998</v>
      </c>
      <c r="KTZ1" t="s">
        <v>7999</v>
      </c>
      <c r="KUA1" t="s">
        <v>8000</v>
      </c>
      <c r="KUB1" t="s">
        <v>8001</v>
      </c>
      <c r="KUC1" t="s">
        <v>8002</v>
      </c>
      <c r="KUD1" t="s">
        <v>8003</v>
      </c>
      <c r="KUE1" t="s">
        <v>8004</v>
      </c>
      <c r="KUF1" t="s">
        <v>8005</v>
      </c>
      <c r="KUG1" t="s">
        <v>8006</v>
      </c>
      <c r="KUH1" t="s">
        <v>8007</v>
      </c>
      <c r="KUI1" t="s">
        <v>8008</v>
      </c>
      <c r="KUJ1" t="s">
        <v>8009</v>
      </c>
      <c r="KUK1" t="s">
        <v>8010</v>
      </c>
      <c r="KUL1" t="s">
        <v>8011</v>
      </c>
      <c r="KUM1" t="s">
        <v>8012</v>
      </c>
      <c r="KUN1" t="s">
        <v>8013</v>
      </c>
      <c r="KUO1" t="s">
        <v>8014</v>
      </c>
      <c r="KUP1" t="s">
        <v>8015</v>
      </c>
      <c r="KUQ1" t="s">
        <v>8016</v>
      </c>
      <c r="KUR1" t="s">
        <v>8017</v>
      </c>
      <c r="KUS1" t="s">
        <v>8018</v>
      </c>
      <c r="KUT1" t="s">
        <v>8019</v>
      </c>
      <c r="KUU1" t="s">
        <v>8020</v>
      </c>
      <c r="KUV1" t="s">
        <v>8021</v>
      </c>
      <c r="KUW1" t="s">
        <v>8022</v>
      </c>
      <c r="KUX1" t="s">
        <v>8023</v>
      </c>
      <c r="KUY1" t="s">
        <v>8024</v>
      </c>
      <c r="KUZ1" t="s">
        <v>8025</v>
      </c>
      <c r="KVA1" t="s">
        <v>8026</v>
      </c>
      <c r="KVB1" t="s">
        <v>8027</v>
      </c>
      <c r="KVC1" t="s">
        <v>8028</v>
      </c>
      <c r="KVD1" t="s">
        <v>8029</v>
      </c>
      <c r="KVE1" t="s">
        <v>8030</v>
      </c>
      <c r="KVF1" t="s">
        <v>8031</v>
      </c>
      <c r="KVG1" t="s">
        <v>8032</v>
      </c>
      <c r="KVH1" t="s">
        <v>8033</v>
      </c>
      <c r="KVI1" t="s">
        <v>8034</v>
      </c>
      <c r="KVJ1" t="s">
        <v>8035</v>
      </c>
      <c r="KVK1" t="s">
        <v>8036</v>
      </c>
      <c r="KVL1" t="s">
        <v>8037</v>
      </c>
      <c r="KVM1" t="s">
        <v>8038</v>
      </c>
      <c r="KVN1" t="s">
        <v>8039</v>
      </c>
      <c r="KVO1" t="s">
        <v>8040</v>
      </c>
      <c r="KVP1" t="s">
        <v>8041</v>
      </c>
      <c r="KVQ1" t="s">
        <v>8042</v>
      </c>
      <c r="KVR1" t="s">
        <v>8043</v>
      </c>
      <c r="KVS1" t="s">
        <v>8044</v>
      </c>
      <c r="KVT1" t="s">
        <v>8045</v>
      </c>
      <c r="KVU1" t="s">
        <v>8046</v>
      </c>
      <c r="KVV1" t="s">
        <v>8047</v>
      </c>
      <c r="KVW1" t="s">
        <v>8048</v>
      </c>
      <c r="KVX1" t="s">
        <v>8049</v>
      </c>
      <c r="KVY1" t="s">
        <v>8050</v>
      </c>
      <c r="KVZ1" t="s">
        <v>8051</v>
      </c>
      <c r="KWA1" t="s">
        <v>8052</v>
      </c>
      <c r="KWB1" t="s">
        <v>8053</v>
      </c>
      <c r="KWC1" t="s">
        <v>8054</v>
      </c>
      <c r="KWD1" t="s">
        <v>8055</v>
      </c>
      <c r="KWE1" t="s">
        <v>8056</v>
      </c>
      <c r="KWF1" t="s">
        <v>8057</v>
      </c>
      <c r="KWG1" t="s">
        <v>8058</v>
      </c>
      <c r="KWH1" t="s">
        <v>8059</v>
      </c>
      <c r="KWI1" t="s">
        <v>8060</v>
      </c>
      <c r="KWJ1" t="s">
        <v>8061</v>
      </c>
      <c r="KWK1" t="s">
        <v>8062</v>
      </c>
      <c r="KWL1" t="s">
        <v>8063</v>
      </c>
      <c r="KWM1" t="s">
        <v>8064</v>
      </c>
      <c r="KWN1" t="s">
        <v>8065</v>
      </c>
      <c r="KWO1" t="s">
        <v>8066</v>
      </c>
      <c r="KWP1" t="s">
        <v>8067</v>
      </c>
      <c r="KWQ1" t="s">
        <v>8068</v>
      </c>
      <c r="KWR1" t="s">
        <v>8069</v>
      </c>
      <c r="KWS1" t="s">
        <v>8070</v>
      </c>
      <c r="KWT1" t="s">
        <v>8071</v>
      </c>
      <c r="KWU1" t="s">
        <v>8072</v>
      </c>
      <c r="KWV1" t="s">
        <v>8073</v>
      </c>
      <c r="KWW1" t="s">
        <v>8074</v>
      </c>
      <c r="KWX1" t="s">
        <v>8075</v>
      </c>
      <c r="KWY1" t="s">
        <v>8076</v>
      </c>
      <c r="KWZ1" t="s">
        <v>8077</v>
      </c>
      <c r="KXA1" t="s">
        <v>8078</v>
      </c>
      <c r="KXB1" t="s">
        <v>8079</v>
      </c>
      <c r="KXC1" t="s">
        <v>8080</v>
      </c>
      <c r="KXD1" t="s">
        <v>8081</v>
      </c>
      <c r="KXE1" t="s">
        <v>8082</v>
      </c>
      <c r="KXF1" t="s">
        <v>8083</v>
      </c>
      <c r="KXG1" t="s">
        <v>8084</v>
      </c>
      <c r="KXH1" t="s">
        <v>8085</v>
      </c>
      <c r="KXI1" t="s">
        <v>8086</v>
      </c>
      <c r="KXJ1" t="s">
        <v>8087</v>
      </c>
      <c r="KXK1" t="s">
        <v>8088</v>
      </c>
      <c r="KXL1" t="s">
        <v>8089</v>
      </c>
      <c r="KXM1" t="s">
        <v>8090</v>
      </c>
      <c r="KXN1" t="s">
        <v>8091</v>
      </c>
      <c r="KXO1" t="s">
        <v>8092</v>
      </c>
      <c r="KXP1" t="s">
        <v>8093</v>
      </c>
      <c r="KXQ1" t="s">
        <v>8094</v>
      </c>
      <c r="KXR1" t="s">
        <v>8095</v>
      </c>
      <c r="KXS1" t="s">
        <v>8096</v>
      </c>
      <c r="KXT1" t="s">
        <v>8097</v>
      </c>
      <c r="KXU1" t="s">
        <v>8098</v>
      </c>
      <c r="KXV1" t="s">
        <v>8099</v>
      </c>
      <c r="KXW1" t="s">
        <v>8100</v>
      </c>
      <c r="KXX1" t="s">
        <v>8101</v>
      </c>
      <c r="KXY1" t="s">
        <v>8102</v>
      </c>
      <c r="KXZ1" t="s">
        <v>8103</v>
      </c>
      <c r="KYA1" t="s">
        <v>8104</v>
      </c>
      <c r="KYB1" t="s">
        <v>8105</v>
      </c>
      <c r="KYC1" t="s">
        <v>8106</v>
      </c>
      <c r="KYD1" t="s">
        <v>8107</v>
      </c>
      <c r="KYE1" t="s">
        <v>8108</v>
      </c>
      <c r="KYF1" t="s">
        <v>8109</v>
      </c>
      <c r="KYG1" t="s">
        <v>8110</v>
      </c>
      <c r="KYH1" t="s">
        <v>8111</v>
      </c>
      <c r="KYI1" t="s">
        <v>8112</v>
      </c>
      <c r="KYJ1" t="s">
        <v>8113</v>
      </c>
      <c r="KYK1" t="s">
        <v>8114</v>
      </c>
      <c r="KYL1" t="s">
        <v>8115</v>
      </c>
      <c r="KYM1" t="s">
        <v>8116</v>
      </c>
      <c r="KYN1" t="s">
        <v>8117</v>
      </c>
      <c r="KYO1" t="s">
        <v>8118</v>
      </c>
      <c r="KYP1" t="s">
        <v>8119</v>
      </c>
      <c r="KYQ1" t="s">
        <v>8120</v>
      </c>
      <c r="KYR1" t="s">
        <v>8121</v>
      </c>
      <c r="KYS1" t="s">
        <v>8122</v>
      </c>
      <c r="KYT1" t="s">
        <v>8123</v>
      </c>
      <c r="KYU1" t="s">
        <v>8124</v>
      </c>
      <c r="KYV1" t="s">
        <v>8125</v>
      </c>
      <c r="KYW1" t="s">
        <v>8126</v>
      </c>
      <c r="KYX1" t="s">
        <v>8127</v>
      </c>
      <c r="KYY1" t="s">
        <v>8128</v>
      </c>
      <c r="KYZ1" t="s">
        <v>8129</v>
      </c>
      <c r="KZA1" t="s">
        <v>8130</v>
      </c>
      <c r="KZB1" t="s">
        <v>8131</v>
      </c>
      <c r="KZC1" t="s">
        <v>8132</v>
      </c>
      <c r="KZD1" t="s">
        <v>8133</v>
      </c>
      <c r="KZE1" t="s">
        <v>8134</v>
      </c>
      <c r="KZF1" t="s">
        <v>8135</v>
      </c>
      <c r="KZG1" t="s">
        <v>8136</v>
      </c>
      <c r="KZH1" t="s">
        <v>8137</v>
      </c>
      <c r="KZI1" t="s">
        <v>8138</v>
      </c>
      <c r="KZJ1" t="s">
        <v>8139</v>
      </c>
      <c r="KZK1" t="s">
        <v>8140</v>
      </c>
      <c r="KZL1" t="s">
        <v>8141</v>
      </c>
      <c r="KZM1" t="s">
        <v>8142</v>
      </c>
      <c r="KZN1" t="s">
        <v>8143</v>
      </c>
      <c r="KZO1" t="s">
        <v>8144</v>
      </c>
      <c r="KZP1" t="s">
        <v>8145</v>
      </c>
      <c r="KZQ1" t="s">
        <v>8146</v>
      </c>
      <c r="KZR1" t="s">
        <v>8147</v>
      </c>
      <c r="KZS1" t="s">
        <v>8148</v>
      </c>
      <c r="KZT1" t="s">
        <v>8149</v>
      </c>
      <c r="KZU1" t="s">
        <v>8150</v>
      </c>
      <c r="KZV1" t="s">
        <v>8151</v>
      </c>
      <c r="KZW1" t="s">
        <v>8152</v>
      </c>
      <c r="KZX1" t="s">
        <v>8153</v>
      </c>
      <c r="KZY1" t="s">
        <v>8154</v>
      </c>
      <c r="KZZ1" t="s">
        <v>8155</v>
      </c>
      <c r="LAA1" t="s">
        <v>8156</v>
      </c>
      <c r="LAB1" t="s">
        <v>8157</v>
      </c>
      <c r="LAC1" t="s">
        <v>8158</v>
      </c>
      <c r="LAD1" t="s">
        <v>8159</v>
      </c>
      <c r="LAE1" t="s">
        <v>8160</v>
      </c>
      <c r="LAF1" t="s">
        <v>8161</v>
      </c>
      <c r="LAG1" t="s">
        <v>8162</v>
      </c>
      <c r="LAH1" t="s">
        <v>8163</v>
      </c>
      <c r="LAI1" t="s">
        <v>8164</v>
      </c>
      <c r="LAJ1" t="s">
        <v>8165</v>
      </c>
      <c r="LAK1" t="s">
        <v>8166</v>
      </c>
      <c r="LAL1" t="s">
        <v>8167</v>
      </c>
      <c r="LAM1" t="s">
        <v>8168</v>
      </c>
      <c r="LAN1" t="s">
        <v>8169</v>
      </c>
      <c r="LAO1" t="s">
        <v>8170</v>
      </c>
      <c r="LAP1" t="s">
        <v>8171</v>
      </c>
      <c r="LAQ1" t="s">
        <v>8172</v>
      </c>
      <c r="LAR1" t="s">
        <v>8173</v>
      </c>
      <c r="LAS1" t="s">
        <v>8174</v>
      </c>
      <c r="LAT1" t="s">
        <v>8175</v>
      </c>
      <c r="LAU1" t="s">
        <v>8176</v>
      </c>
      <c r="LAV1" t="s">
        <v>8177</v>
      </c>
      <c r="LAW1" t="s">
        <v>8178</v>
      </c>
      <c r="LAX1" t="s">
        <v>8179</v>
      </c>
      <c r="LAY1" t="s">
        <v>8180</v>
      </c>
      <c r="LAZ1" t="s">
        <v>8181</v>
      </c>
      <c r="LBA1" t="s">
        <v>8182</v>
      </c>
      <c r="LBB1" t="s">
        <v>8183</v>
      </c>
      <c r="LBC1" t="s">
        <v>8184</v>
      </c>
      <c r="LBD1" t="s">
        <v>8185</v>
      </c>
      <c r="LBE1" t="s">
        <v>8186</v>
      </c>
      <c r="LBF1" t="s">
        <v>8187</v>
      </c>
      <c r="LBG1" t="s">
        <v>8188</v>
      </c>
      <c r="LBH1" t="s">
        <v>8189</v>
      </c>
      <c r="LBI1" t="s">
        <v>8190</v>
      </c>
      <c r="LBJ1" t="s">
        <v>8191</v>
      </c>
      <c r="LBK1" t="s">
        <v>8192</v>
      </c>
      <c r="LBL1" t="s">
        <v>8193</v>
      </c>
      <c r="LBM1" t="s">
        <v>8194</v>
      </c>
      <c r="LBN1" t="s">
        <v>8195</v>
      </c>
      <c r="LBO1" t="s">
        <v>8196</v>
      </c>
      <c r="LBP1" t="s">
        <v>8197</v>
      </c>
      <c r="LBQ1" t="s">
        <v>8198</v>
      </c>
      <c r="LBR1" t="s">
        <v>8199</v>
      </c>
      <c r="LBS1" t="s">
        <v>8200</v>
      </c>
      <c r="LBT1" t="s">
        <v>8201</v>
      </c>
      <c r="LBU1" t="s">
        <v>8202</v>
      </c>
      <c r="LBV1" t="s">
        <v>8203</v>
      </c>
      <c r="LBW1" t="s">
        <v>8204</v>
      </c>
      <c r="LBX1" t="s">
        <v>8205</v>
      </c>
      <c r="LBY1" t="s">
        <v>8206</v>
      </c>
      <c r="LBZ1" t="s">
        <v>8207</v>
      </c>
      <c r="LCA1" t="s">
        <v>8208</v>
      </c>
      <c r="LCB1" t="s">
        <v>8209</v>
      </c>
      <c r="LCC1" t="s">
        <v>8210</v>
      </c>
      <c r="LCD1" t="s">
        <v>8211</v>
      </c>
      <c r="LCE1" t="s">
        <v>8212</v>
      </c>
      <c r="LCF1" t="s">
        <v>8213</v>
      </c>
      <c r="LCG1" t="s">
        <v>8214</v>
      </c>
      <c r="LCH1" t="s">
        <v>8215</v>
      </c>
      <c r="LCI1" t="s">
        <v>8216</v>
      </c>
      <c r="LCJ1" t="s">
        <v>8217</v>
      </c>
      <c r="LCK1" t="s">
        <v>8218</v>
      </c>
      <c r="LCL1" t="s">
        <v>8219</v>
      </c>
      <c r="LCM1" t="s">
        <v>8220</v>
      </c>
      <c r="LCN1" t="s">
        <v>8221</v>
      </c>
      <c r="LCO1" t="s">
        <v>8222</v>
      </c>
      <c r="LCP1" t="s">
        <v>8223</v>
      </c>
      <c r="LCQ1" t="s">
        <v>8224</v>
      </c>
      <c r="LCR1" t="s">
        <v>8225</v>
      </c>
      <c r="LCS1" t="s">
        <v>8226</v>
      </c>
      <c r="LCT1" t="s">
        <v>8227</v>
      </c>
      <c r="LCU1" t="s">
        <v>8228</v>
      </c>
      <c r="LCV1" t="s">
        <v>8229</v>
      </c>
      <c r="LCW1" t="s">
        <v>8230</v>
      </c>
      <c r="LCX1" t="s">
        <v>8231</v>
      </c>
      <c r="LCY1" t="s">
        <v>8232</v>
      </c>
      <c r="LCZ1" t="s">
        <v>8233</v>
      </c>
      <c r="LDA1" t="s">
        <v>8234</v>
      </c>
      <c r="LDB1" t="s">
        <v>8235</v>
      </c>
      <c r="LDC1" t="s">
        <v>8236</v>
      </c>
      <c r="LDD1" t="s">
        <v>8237</v>
      </c>
      <c r="LDE1" t="s">
        <v>8238</v>
      </c>
      <c r="LDF1" t="s">
        <v>8239</v>
      </c>
      <c r="LDG1" t="s">
        <v>8240</v>
      </c>
      <c r="LDH1" t="s">
        <v>8241</v>
      </c>
      <c r="LDI1" t="s">
        <v>8242</v>
      </c>
      <c r="LDJ1" t="s">
        <v>8243</v>
      </c>
      <c r="LDK1" t="s">
        <v>8244</v>
      </c>
      <c r="LDL1" t="s">
        <v>8245</v>
      </c>
      <c r="LDM1" t="s">
        <v>8246</v>
      </c>
      <c r="LDN1" t="s">
        <v>8247</v>
      </c>
      <c r="LDO1" t="s">
        <v>8248</v>
      </c>
      <c r="LDP1" t="s">
        <v>8249</v>
      </c>
      <c r="LDQ1" t="s">
        <v>8250</v>
      </c>
      <c r="LDR1" t="s">
        <v>8251</v>
      </c>
      <c r="LDS1" t="s">
        <v>8252</v>
      </c>
      <c r="LDT1" t="s">
        <v>8253</v>
      </c>
      <c r="LDU1" t="s">
        <v>8254</v>
      </c>
      <c r="LDV1" t="s">
        <v>8255</v>
      </c>
      <c r="LDW1" t="s">
        <v>8256</v>
      </c>
      <c r="LDX1" t="s">
        <v>8257</v>
      </c>
      <c r="LDY1" t="s">
        <v>8258</v>
      </c>
      <c r="LDZ1" t="s">
        <v>8259</v>
      </c>
      <c r="LEA1" t="s">
        <v>8260</v>
      </c>
      <c r="LEB1" t="s">
        <v>8261</v>
      </c>
      <c r="LEC1" t="s">
        <v>8262</v>
      </c>
      <c r="LED1" t="s">
        <v>8263</v>
      </c>
      <c r="LEE1" t="s">
        <v>8264</v>
      </c>
      <c r="LEF1" t="s">
        <v>8265</v>
      </c>
      <c r="LEG1" t="s">
        <v>8266</v>
      </c>
      <c r="LEH1" t="s">
        <v>8267</v>
      </c>
      <c r="LEI1" t="s">
        <v>8268</v>
      </c>
      <c r="LEJ1" t="s">
        <v>8269</v>
      </c>
      <c r="LEK1" t="s">
        <v>8270</v>
      </c>
      <c r="LEL1" t="s">
        <v>8271</v>
      </c>
      <c r="LEM1" t="s">
        <v>8272</v>
      </c>
      <c r="LEN1" t="s">
        <v>8273</v>
      </c>
      <c r="LEO1" t="s">
        <v>8274</v>
      </c>
      <c r="LEP1" t="s">
        <v>8275</v>
      </c>
      <c r="LEQ1" t="s">
        <v>8276</v>
      </c>
      <c r="LER1" t="s">
        <v>8277</v>
      </c>
      <c r="LES1" t="s">
        <v>8278</v>
      </c>
      <c r="LET1" t="s">
        <v>8279</v>
      </c>
      <c r="LEU1" t="s">
        <v>8280</v>
      </c>
      <c r="LEV1" t="s">
        <v>8281</v>
      </c>
      <c r="LEW1" t="s">
        <v>8282</v>
      </c>
      <c r="LEX1" t="s">
        <v>8283</v>
      </c>
      <c r="LEY1" t="s">
        <v>8284</v>
      </c>
      <c r="LEZ1" t="s">
        <v>8285</v>
      </c>
      <c r="LFA1" t="s">
        <v>8286</v>
      </c>
      <c r="LFB1" t="s">
        <v>8287</v>
      </c>
      <c r="LFC1" t="s">
        <v>8288</v>
      </c>
      <c r="LFD1" t="s">
        <v>8289</v>
      </c>
      <c r="LFE1" t="s">
        <v>8290</v>
      </c>
      <c r="LFF1" t="s">
        <v>8291</v>
      </c>
      <c r="LFG1" t="s">
        <v>8292</v>
      </c>
      <c r="LFH1" t="s">
        <v>8293</v>
      </c>
      <c r="LFI1" t="s">
        <v>8294</v>
      </c>
      <c r="LFJ1" t="s">
        <v>8295</v>
      </c>
      <c r="LFK1" t="s">
        <v>8296</v>
      </c>
      <c r="LFL1" t="s">
        <v>8297</v>
      </c>
      <c r="LFM1" t="s">
        <v>8298</v>
      </c>
      <c r="LFN1" t="s">
        <v>8299</v>
      </c>
      <c r="LFO1" t="s">
        <v>8300</v>
      </c>
      <c r="LFP1" t="s">
        <v>8301</v>
      </c>
      <c r="LFQ1" t="s">
        <v>8302</v>
      </c>
      <c r="LFR1" t="s">
        <v>8303</v>
      </c>
      <c r="LFS1" t="s">
        <v>8304</v>
      </c>
      <c r="LFT1" t="s">
        <v>8305</v>
      </c>
      <c r="LFU1" t="s">
        <v>8306</v>
      </c>
      <c r="LFV1" t="s">
        <v>8307</v>
      </c>
      <c r="LFW1" t="s">
        <v>8308</v>
      </c>
      <c r="LFX1" t="s">
        <v>8309</v>
      </c>
      <c r="LFY1" t="s">
        <v>8310</v>
      </c>
      <c r="LFZ1" t="s">
        <v>8311</v>
      </c>
      <c r="LGA1" t="s">
        <v>8312</v>
      </c>
      <c r="LGB1" t="s">
        <v>8313</v>
      </c>
      <c r="LGC1" t="s">
        <v>8314</v>
      </c>
      <c r="LGD1" t="s">
        <v>8315</v>
      </c>
      <c r="LGE1" t="s">
        <v>8316</v>
      </c>
      <c r="LGF1" t="s">
        <v>8317</v>
      </c>
      <c r="LGG1" t="s">
        <v>8318</v>
      </c>
      <c r="LGH1" t="s">
        <v>8319</v>
      </c>
      <c r="LGI1" t="s">
        <v>8320</v>
      </c>
      <c r="LGJ1" t="s">
        <v>8321</v>
      </c>
      <c r="LGK1" t="s">
        <v>8322</v>
      </c>
      <c r="LGL1" t="s">
        <v>8323</v>
      </c>
      <c r="LGM1" t="s">
        <v>8324</v>
      </c>
      <c r="LGN1" t="s">
        <v>8325</v>
      </c>
      <c r="LGO1" t="s">
        <v>8326</v>
      </c>
      <c r="LGP1" t="s">
        <v>8327</v>
      </c>
      <c r="LGQ1" t="s">
        <v>8328</v>
      </c>
      <c r="LGR1" t="s">
        <v>8329</v>
      </c>
      <c r="LGS1" t="s">
        <v>8330</v>
      </c>
      <c r="LGT1" t="s">
        <v>8331</v>
      </c>
      <c r="LGU1" t="s">
        <v>8332</v>
      </c>
      <c r="LGV1" t="s">
        <v>8333</v>
      </c>
      <c r="LGW1" t="s">
        <v>8334</v>
      </c>
      <c r="LGX1" t="s">
        <v>8335</v>
      </c>
      <c r="LGY1" t="s">
        <v>8336</v>
      </c>
      <c r="LGZ1" t="s">
        <v>8337</v>
      </c>
      <c r="LHA1" t="s">
        <v>8338</v>
      </c>
      <c r="LHB1" t="s">
        <v>8339</v>
      </c>
      <c r="LHC1" t="s">
        <v>8340</v>
      </c>
      <c r="LHD1" t="s">
        <v>8341</v>
      </c>
      <c r="LHE1" t="s">
        <v>8342</v>
      </c>
      <c r="LHF1" t="s">
        <v>8343</v>
      </c>
      <c r="LHG1" t="s">
        <v>8344</v>
      </c>
      <c r="LHH1" t="s">
        <v>8345</v>
      </c>
      <c r="LHI1" t="s">
        <v>8346</v>
      </c>
      <c r="LHJ1" t="s">
        <v>8347</v>
      </c>
      <c r="LHK1" t="s">
        <v>8348</v>
      </c>
      <c r="LHL1" t="s">
        <v>8349</v>
      </c>
      <c r="LHM1" t="s">
        <v>8350</v>
      </c>
      <c r="LHN1" t="s">
        <v>8351</v>
      </c>
      <c r="LHO1" t="s">
        <v>8352</v>
      </c>
      <c r="LHP1" t="s">
        <v>8353</v>
      </c>
      <c r="LHQ1" t="s">
        <v>8354</v>
      </c>
      <c r="LHR1" t="s">
        <v>8355</v>
      </c>
      <c r="LHS1" t="s">
        <v>8356</v>
      </c>
      <c r="LHT1" t="s">
        <v>8357</v>
      </c>
      <c r="LHU1" t="s">
        <v>8358</v>
      </c>
      <c r="LHV1" t="s">
        <v>8359</v>
      </c>
      <c r="LHW1" t="s">
        <v>8360</v>
      </c>
      <c r="LHX1" t="s">
        <v>8361</v>
      </c>
      <c r="LHY1" t="s">
        <v>8362</v>
      </c>
      <c r="LHZ1" t="s">
        <v>8363</v>
      </c>
      <c r="LIA1" t="s">
        <v>8364</v>
      </c>
      <c r="LIB1" t="s">
        <v>8365</v>
      </c>
      <c r="LIC1" t="s">
        <v>8366</v>
      </c>
      <c r="LID1" t="s">
        <v>8367</v>
      </c>
      <c r="LIE1" t="s">
        <v>8368</v>
      </c>
      <c r="LIF1" t="s">
        <v>8369</v>
      </c>
      <c r="LIG1" t="s">
        <v>8370</v>
      </c>
      <c r="LIH1" t="s">
        <v>8371</v>
      </c>
      <c r="LII1" t="s">
        <v>8372</v>
      </c>
      <c r="LIJ1" t="s">
        <v>8373</v>
      </c>
      <c r="LIK1" t="s">
        <v>8374</v>
      </c>
      <c r="LIL1" t="s">
        <v>8375</v>
      </c>
      <c r="LIM1" t="s">
        <v>8376</v>
      </c>
      <c r="LIN1" t="s">
        <v>8377</v>
      </c>
      <c r="LIO1" t="s">
        <v>8378</v>
      </c>
      <c r="LIP1" t="s">
        <v>8379</v>
      </c>
      <c r="LIQ1" t="s">
        <v>8380</v>
      </c>
      <c r="LIR1" t="s">
        <v>8381</v>
      </c>
      <c r="LIS1" t="s">
        <v>8382</v>
      </c>
      <c r="LIT1" t="s">
        <v>8383</v>
      </c>
      <c r="LIU1" t="s">
        <v>8384</v>
      </c>
      <c r="LIV1" t="s">
        <v>8385</v>
      </c>
      <c r="LIW1" t="s">
        <v>8386</v>
      </c>
      <c r="LIX1" t="s">
        <v>8387</v>
      </c>
      <c r="LIY1" t="s">
        <v>8388</v>
      </c>
      <c r="LIZ1" t="s">
        <v>8389</v>
      </c>
      <c r="LJA1" t="s">
        <v>8390</v>
      </c>
      <c r="LJB1" t="s">
        <v>8391</v>
      </c>
      <c r="LJC1" t="s">
        <v>8392</v>
      </c>
      <c r="LJD1" t="s">
        <v>8393</v>
      </c>
      <c r="LJE1" t="s">
        <v>8394</v>
      </c>
      <c r="LJF1" t="s">
        <v>8395</v>
      </c>
      <c r="LJG1" t="s">
        <v>8396</v>
      </c>
      <c r="LJH1" t="s">
        <v>8397</v>
      </c>
      <c r="LJI1" t="s">
        <v>8398</v>
      </c>
      <c r="LJJ1" t="s">
        <v>8399</v>
      </c>
      <c r="LJK1" t="s">
        <v>8400</v>
      </c>
      <c r="LJL1" t="s">
        <v>8401</v>
      </c>
      <c r="LJM1" t="s">
        <v>8402</v>
      </c>
      <c r="LJN1" t="s">
        <v>8403</v>
      </c>
      <c r="LJO1" t="s">
        <v>8404</v>
      </c>
      <c r="LJP1" t="s">
        <v>8405</v>
      </c>
      <c r="LJQ1" t="s">
        <v>8406</v>
      </c>
      <c r="LJR1" t="s">
        <v>8407</v>
      </c>
      <c r="LJS1" t="s">
        <v>8408</v>
      </c>
      <c r="LJT1" t="s">
        <v>8409</v>
      </c>
      <c r="LJU1" t="s">
        <v>8410</v>
      </c>
      <c r="LJV1" t="s">
        <v>8411</v>
      </c>
      <c r="LJW1" t="s">
        <v>8412</v>
      </c>
      <c r="LJX1" t="s">
        <v>8413</v>
      </c>
      <c r="LJY1" t="s">
        <v>8414</v>
      </c>
      <c r="LJZ1" t="s">
        <v>8415</v>
      </c>
      <c r="LKA1" t="s">
        <v>8416</v>
      </c>
      <c r="LKB1" t="s">
        <v>8417</v>
      </c>
      <c r="LKC1" t="s">
        <v>8418</v>
      </c>
      <c r="LKD1" t="s">
        <v>8419</v>
      </c>
      <c r="LKE1" t="s">
        <v>8420</v>
      </c>
      <c r="LKF1" t="s">
        <v>8421</v>
      </c>
      <c r="LKG1" t="s">
        <v>8422</v>
      </c>
      <c r="LKH1" t="s">
        <v>8423</v>
      </c>
      <c r="LKI1" t="s">
        <v>8424</v>
      </c>
      <c r="LKJ1" t="s">
        <v>8425</v>
      </c>
      <c r="LKK1" t="s">
        <v>8426</v>
      </c>
      <c r="LKL1" t="s">
        <v>8427</v>
      </c>
      <c r="LKM1" t="s">
        <v>8428</v>
      </c>
      <c r="LKN1" t="s">
        <v>8429</v>
      </c>
      <c r="LKO1" t="s">
        <v>8430</v>
      </c>
      <c r="LKP1" t="s">
        <v>8431</v>
      </c>
      <c r="LKQ1" t="s">
        <v>8432</v>
      </c>
      <c r="LKR1" t="s">
        <v>8433</v>
      </c>
      <c r="LKS1" t="s">
        <v>8434</v>
      </c>
      <c r="LKT1" t="s">
        <v>8435</v>
      </c>
      <c r="LKU1" t="s">
        <v>8436</v>
      </c>
      <c r="LKV1" t="s">
        <v>8437</v>
      </c>
      <c r="LKW1" t="s">
        <v>8438</v>
      </c>
      <c r="LKX1" t="s">
        <v>8439</v>
      </c>
      <c r="LKY1" t="s">
        <v>8440</v>
      </c>
      <c r="LKZ1" t="s">
        <v>8441</v>
      </c>
      <c r="LLA1" t="s">
        <v>8442</v>
      </c>
      <c r="LLB1" t="s">
        <v>8443</v>
      </c>
      <c r="LLC1" t="s">
        <v>8444</v>
      </c>
      <c r="LLD1" t="s">
        <v>8445</v>
      </c>
      <c r="LLE1" t="s">
        <v>8446</v>
      </c>
      <c r="LLF1" t="s">
        <v>8447</v>
      </c>
      <c r="LLG1" t="s">
        <v>8448</v>
      </c>
      <c r="LLH1" t="s">
        <v>8449</v>
      </c>
      <c r="LLI1" t="s">
        <v>8450</v>
      </c>
      <c r="LLJ1" t="s">
        <v>8451</v>
      </c>
      <c r="LLK1" t="s">
        <v>8452</v>
      </c>
      <c r="LLL1" t="s">
        <v>8453</v>
      </c>
      <c r="LLM1" t="s">
        <v>8454</v>
      </c>
      <c r="LLN1" t="s">
        <v>8455</v>
      </c>
      <c r="LLO1" t="s">
        <v>8456</v>
      </c>
      <c r="LLP1" t="s">
        <v>8457</v>
      </c>
      <c r="LLQ1" t="s">
        <v>8458</v>
      </c>
      <c r="LLR1" t="s">
        <v>8459</v>
      </c>
      <c r="LLS1" t="s">
        <v>8460</v>
      </c>
      <c r="LLT1" t="s">
        <v>8461</v>
      </c>
      <c r="LLU1" t="s">
        <v>8462</v>
      </c>
      <c r="LLV1" t="s">
        <v>8463</v>
      </c>
      <c r="LLW1" t="s">
        <v>8464</v>
      </c>
      <c r="LLX1" t="s">
        <v>8465</v>
      </c>
      <c r="LLY1" t="s">
        <v>8466</v>
      </c>
      <c r="LLZ1" t="s">
        <v>8467</v>
      </c>
      <c r="LMA1" t="s">
        <v>8468</v>
      </c>
      <c r="LMB1" t="s">
        <v>8469</v>
      </c>
      <c r="LMC1" t="s">
        <v>8470</v>
      </c>
      <c r="LMD1" t="s">
        <v>8471</v>
      </c>
      <c r="LME1" t="s">
        <v>8472</v>
      </c>
      <c r="LMF1" t="s">
        <v>8473</v>
      </c>
      <c r="LMG1" t="s">
        <v>8474</v>
      </c>
      <c r="LMH1" t="s">
        <v>8475</v>
      </c>
      <c r="LMI1" t="s">
        <v>8476</v>
      </c>
      <c r="LMJ1" t="s">
        <v>8477</v>
      </c>
      <c r="LMK1" t="s">
        <v>8478</v>
      </c>
      <c r="LML1" t="s">
        <v>8479</v>
      </c>
      <c r="LMM1" t="s">
        <v>8480</v>
      </c>
      <c r="LMN1" t="s">
        <v>8481</v>
      </c>
      <c r="LMO1" t="s">
        <v>8482</v>
      </c>
      <c r="LMP1" t="s">
        <v>8483</v>
      </c>
      <c r="LMQ1" t="s">
        <v>8484</v>
      </c>
      <c r="LMR1" t="s">
        <v>8485</v>
      </c>
      <c r="LMS1" t="s">
        <v>8486</v>
      </c>
      <c r="LMT1" t="s">
        <v>8487</v>
      </c>
      <c r="LMU1" t="s">
        <v>8488</v>
      </c>
      <c r="LMV1" t="s">
        <v>8489</v>
      </c>
      <c r="LMW1" t="s">
        <v>8490</v>
      </c>
      <c r="LMX1" t="s">
        <v>8491</v>
      </c>
      <c r="LMY1" t="s">
        <v>8492</v>
      </c>
      <c r="LMZ1" t="s">
        <v>8493</v>
      </c>
      <c r="LNA1" t="s">
        <v>8494</v>
      </c>
      <c r="LNB1" t="s">
        <v>8495</v>
      </c>
      <c r="LNC1" t="s">
        <v>8496</v>
      </c>
      <c r="LND1" t="s">
        <v>8497</v>
      </c>
      <c r="LNE1" t="s">
        <v>8498</v>
      </c>
      <c r="LNF1" t="s">
        <v>8499</v>
      </c>
      <c r="LNG1" t="s">
        <v>8500</v>
      </c>
      <c r="LNH1" t="s">
        <v>8501</v>
      </c>
      <c r="LNI1" t="s">
        <v>8502</v>
      </c>
      <c r="LNJ1" t="s">
        <v>8503</v>
      </c>
      <c r="LNK1" t="s">
        <v>8504</v>
      </c>
      <c r="LNL1" t="s">
        <v>8505</v>
      </c>
      <c r="LNM1" t="s">
        <v>8506</v>
      </c>
      <c r="LNN1" t="s">
        <v>8507</v>
      </c>
      <c r="LNO1" t="s">
        <v>8508</v>
      </c>
      <c r="LNP1" t="s">
        <v>8509</v>
      </c>
      <c r="LNQ1" t="s">
        <v>8510</v>
      </c>
      <c r="LNR1" t="s">
        <v>8511</v>
      </c>
      <c r="LNS1" t="s">
        <v>8512</v>
      </c>
      <c r="LNT1" t="s">
        <v>8513</v>
      </c>
      <c r="LNU1" t="s">
        <v>8514</v>
      </c>
      <c r="LNV1" t="s">
        <v>8515</v>
      </c>
      <c r="LNW1" t="s">
        <v>8516</v>
      </c>
      <c r="LNX1" t="s">
        <v>8517</v>
      </c>
      <c r="LNY1" t="s">
        <v>8518</v>
      </c>
      <c r="LNZ1" t="s">
        <v>8519</v>
      </c>
      <c r="LOA1" t="s">
        <v>8520</v>
      </c>
      <c r="LOB1" t="s">
        <v>8521</v>
      </c>
      <c r="LOC1" t="s">
        <v>8522</v>
      </c>
      <c r="LOD1" t="s">
        <v>8523</v>
      </c>
      <c r="LOE1" t="s">
        <v>8524</v>
      </c>
      <c r="LOF1" t="s">
        <v>8525</v>
      </c>
      <c r="LOG1" t="s">
        <v>8526</v>
      </c>
      <c r="LOH1" t="s">
        <v>8527</v>
      </c>
      <c r="LOI1" t="s">
        <v>8528</v>
      </c>
      <c r="LOJ1" t="s">
        <v>8529</v>
      </c>
      <c r="LOK1" t="s">
        <v>8530</v>
      </c>
      <c r="LOL1" t="s">
        <v>8531</v>
      </c>
      <c r="LOM1" t="s">
        <v>8532</v>
      </c>
      <c r="LON1" t="s">
        <v>8533</v>
      </c>
      <c r="LOO1" t="s">
        <v>8534</v>
      </c>
      <c r="LOP1" t="s">
        <v>8535</v>
      </c>
      <c r="LOQ1" t="s">
        <v>8536</v>
      </c>
      <c r="LOR1" t="s">
        <v>8537</v>
      </c>
      <c r="LOS1" t="s">
        <v>8538</v>
      </c>
      <c r="LOT1" t="s">
        <v>8539</v>
      </c>
      <c r="LOU1" t="s">
        <v>8540</v>
      </c>
      <c r="LOV1" t="s">
        <v>8541</v>
      </c>
      <c r="LOW1" t="s">
        <v>8542</v>
      </c>
      <c r="LOX1" t="s">
        <v>8543</v>
      </c>
      <c r="LOY1" t="s">
        <v>8544</v>
      </c>
      <c r="LOZ1" t="s">
        <v>8545</v>
      </c>
      <c r="LPA1" t="s">
        <v>8546</v>
      </c>
      <c r="LPB1" t="s">
        <v>8547</v>
      </c>
      <c r="LPC1" t="s">
        <v>8548</v>
      </c>
      <c r="LPD1" t="s">
        <v>8549</v>
      </c>
      <c r="LPE1" t="s">
        <v>8550</v>
      </c>
      <c r="LPF1" t="s">
        <v>8551</v>
      </c>
      <c r="LPG1" t="s">
        <v>8552</v>
      </c>
      <c r="LPH1" t="s">
        <v>8553</v>
      </c>
      <c r="LPI1" t="s">
        <v>8554</v>
      </c>
      <c r="LPJ1" t="s">
        <v>8555</v>
      </c>
      <c r="LPK1" t="s">
        <v>8556</v>
      </c>
      <c r="LPL1" t="s">
        <v>8557</v>
      </c>
      <c r="LPM1" t="s">
        <v>8558</v>
      </c>
      <c r="LPN1" t="s">
        <v>8559</v>
      </c>
      <c r="LPO1" t="s">
        <v>8560</v>
      </c>
      <c r="LPP1" t="s">
        <v>8561</v>
      </c>
      <c r="LPQ1" t="s">
        <v>8562</v>
      </c>
      <c r="LPR1" t="s">
        <v>8563</v>
      </c>
      <c r="LPS1" t="s">
        <v>8564</v>
      </c>
      <c r="LPT1" t="s">
        <v>8565</v>
      </c>
      <c r="LPU1" t="s">
        <v>8566</v>
      </c>
      <c r="LPV1" t="s">
        <v>8567</v>
      </c>
      <c r="LPW1" t="s">
        <v>8568</v>
      </c>
      <c r="LPX1" t="s">
        <v>8569</v>
      </c>
      <c r="LPY1" t="s">
        <v>8570</v>
      </c>
      <c r="LPZ1" t="s">
        <v>8571</v>
      </c>
      <c r="LQA1" t="s">
        <v>8572</v>
      </c>
      <c r="LQB1" t="s">
        <v>8573</v>
      </c>
      <c r="LQC1" t="s">
        <v>8574</v>
      </c>
      <c r="LQD1" t="s">
        <v>8575</v>
      </c>
      <c r="LQE1" t="s">
        <v>8576</v>
      </c>
      <c r="LQF1" t="s">
        <v>8577</v>
      </c>
      <c r="LQG1" t="s">
        <v>8578</v>
      </c>
      <c r="LQH1" t="s">
        <v>8579</v>
      </c>
      <c r="LQI1" t="s">
        <v>8580</v>
      </c>
      <c r="LQJ1" t="s">
        <v>8581</v>
      </c>
      <c r="LQK1" t="s">
        <v>8582</v>
      </c>
      <c r="LQL1" t="s">
        <v>8583</v>
      </c>
      <c r="LQM1" t="s">
        <v>8584</v>
      </c>
      <c r="LQN1" t="s">
        <v>8585</v>
      </c>
      <c r="LQO1" t="s">
        <v>8586</v>
      </c>
      <c r="LQP1" t="s">
        <v>8587</v>
      </c>
      <c r="LQQ1" t="s">
        <v>8588</v>
      </c>
      <c r="LQR1" t="s">
        <v>8589</v>
      </c>
      <c r="LQS1" t="s">
        <v>8590</v>
      </c>
      <c r="LQT1" t="s">
        <v>8591</v>
      </c>
      <c r="LQU1" t="s">
        <v>8592</v>
      </c>
      <c r="LQV1" t="s">
        <v>8593</v>
      </c>
      <c r="LQW1" t="s">
        <v>8594</v>
      </c>
      <c r="LQX1" t="s">
        <v>8595</v>
      </c>
      <c r="LQY1" t="s">
        <v>8596</v>
      </c>
      <c r="LQZ1" t="s">
        <v>8597</v>
      </c>
      <c r="LRA1" t="s">
        <v>8598</v>
      </c>
      <c r="LRB1" t="s">
        <v>8599</v>
      </c>
      <c r="LRC1" t="s">
        <v>8600</v>
      </c>
      <c r="LRD1" t="s">
        <v>8601</v>
      </c>
      <c r="LRE1" t="s">
        <v>8602</v>
      </c>
      <c r="LRF1" t="s">
        <v>8603</v>
      </c>
      <c r="LRG1" t="s">
        <v>8604</v>
      </c>
      <c r="LRH1" t="s">
        <v>8605</v>
      </c>
      <c r="LRI1" t="s">
        <v>8606</v>
      </c>
      <c r="LRJ1" t="s">
        <v>8607</v>
      </c>
      <c r="LRK1" t="s">
        <v>8608</v>
      </c>
      <c r="LRL1" t="s">
        <v>8609</v>
      </c>
      <c r="LRM1" t="s">
        <v>8610</v>
      </c>
      <c r="LRN1" t="s">
        <v>8611</v>
      </c>
      <c r="LRO1" t="s">
        <v>8612</v>
      </c>
      <c r="LRP1" t="s">
        <v>8613</v>
      </c>
      <c r="LRQ1" t="s">
        <v>8614</v>
      </c>
      <c r="LRR1" t="s">
        <v>8615</v>
      </c>
      <c r="LRS1" t="s">
        <v>8616</v>
      </c>
      <c r="LRT1" t="s">
        <v>8617</v>
      </c>
      <c r="LRU1" t="s">
        <v>8618</v>
      </c>
      <c r="LRV1" t="s">
        <v>8619</v>
      </c>
      <c r="LRW1" t="s">
        <v>8620</v>
      </c>
      <c r="LRX1" t="s">
        <v>8621</v>
      </c>
      <c r="LRY1" t="s">
        <v>8622</v>
      </c>
      <c r="LRZ1" t="s">
        <v>8623</v>
      </c>
      <c r="LSA1" t="s">
        <v>8624</v>
      </c>
      <c r="LSB1" t="s">
        <v>8625</v>
      </c>
      <c r="LSC1" t="s">
        <v>8626</v>
      </c>
      <c r="LSD1" t="s">
        <v>8627</v>
      </c>
      <c r="LSE1" t="s">
        <v>8628</v>
      </c>
      <c r="LSF1" t="s">
        <v>8629</v>
      </c>
      <c r="LSG1" t="s">
        <v>8630</v>
      </c>
      <c r="LSH1" t="s">
        <v>8631</v>
      </c>
      <c r="LSI1" t="s">
        <v>8632</v>
      </c>
      <c r="LSJ1" t="s">
        <v>8633</v>
      </c>
      <c r="LSK1" t="s">
        <v>8634</v>
      </c>
      <c r="LSL1" t="s">
        <v>8635</v>
      </c>
      <c r="LSM1" t="s">
        <v>8636</v>
      </c>
      <c r="LSN1" t="s">
        <v>8637</v>
      </c>
      <c r="LSO1" t="s">
        <v>8638</v>
      </c>
      <c r="LSP1" t="s">
        <v>8639</v>
      </c>
      <c r="LSQ1" t="s">
        <v>8640</v>
      </c>
      <c r="LSR1" t="s">
        <v>8641</v>
      </c>
      <c r="LSS1" t="s">
        <v>8642</v>
      </c>
      <c r="LST1" t="s">
        <v>8643</v>
      </c>
      <c r="LSU1" t="s">
        <v>8644</v>
      </c>
      <c r="LSV1" t="s">
        <v>8645</v>
      </c>
      <c r="LSW1" t="s">
        <v>8646</v>
      </c>
      <c r="LSX1" t="s">
        <v>8647</v>
      </c>
      <c r="LSY1" t="s">
        <v>8648</v>
      </c>
      <c r="LSZ1" t="s">
        <v>8649</v>
      </c>
      <c r="LTA1" t="s">
        <v>8650</v>
      </c>
      <c r="LTB1" t="s">
        <v>8651</v>
      </c>
      <c r="LTC1" t="s">
        <v>8652</v>
      </c>
      <c r="LTD1" t="s">
        <v>8653</v>
      </c>
      <c r="LTE1" t="s">
        <v>8654</v>
      </c>
      <c r="LTF1" t="s">
        <v>8655</v>
      </c>
      <c r="LTG1" t="s">
        <v>8656</v>
      </c>
      <c r="LTH1" t="s">
        <v>8657</v>
      </c>
      <c r="LTI1" t="s">
        <v>8658</v>
      </c>
      <c r="LTJ1" t="s">
        <v>8659</v>
      </c>
      <c r="LTK1" t="s">
        <v>8660</v>
      </c>
      <c r="LTL1" t="s">
        <v>8661</v>
      </c>
      <c r="LTM1" t="s">
        <v>8662</v>
      </c>
      <c r="LTN1" t="s">
        <v>8663</v>
      </c>
      <c r="LTO1" t="s">
        <v>8664</v>
      </c>
      <c r="LTP1" t="s">
        <v>8665</v>
      </c>
      <c r="LTQ1" t="s">
        <v>8666</v>
      </c>
      <c r="LTR1" t="s">
        <v>8667</v>
      </c>
      <c r="LTS1" t="s">
        <v>8668</v>
      </c>
      <c r="LTT1" t="s">
        <v>8669</v>
      </c>
      <c r="LTU1" t="s">
        <v>8670</v>
      </c>
      <c r="LTV1" t="s">
        <v>8671</v>
      </c>
      <c r="LTW1" t="s">
        <v>8672</v>
      </c>
      <c r="LTX1" t="s">
        <v>8673</v>
      </c>
      <c r="LTY1" t="s">
        <v>8674</v>
      </c>
      <c r="LTZ1" t="s">
        <v>8675</v>
      </c>
      <c r="LUA1" t="s">
        <v>8676</v>
      </c>
      <c r="LUB1" t="s">
        <v>8677</v>
      </c>
      <c r="LUC1" t="s">
        <v>8678</v>
      </c>
      <c r="LUD1" t="s">
        <v>8679</v>
      </c>
      <c r="LUE1" t="s">
        <v>8680</v>
      </c>
      <c r="LUF1" t="s">
        <v>8681</v>
      </c>
      <c r="LUG1" t="s">
        <v>8682</v>
      </c>
      <c r="LUH1" t="s">
        <v>8683</v>
      </c>
      <c r="LUI1" t="s">
        <v>8684</v>
      </c>
      <c r="LUJ1" t="s">
        <v>8685</v>
      </c>
      <c r="LUK1" t="s">
        <v>8686</v>
      </c>
      <c r="LUL1" t="s">
        <v>8687</v>
      </c>
      <c r="LUM1" t="s">
        <v>8688</v>
      </c>
      <c r="LUN1" t="s">
        <v>8689</v>
      </c>
      <c r="LUO1" t="s">
        <v>8690</v>
      </c>
      <c r="LUP1" t="s">
        <v>8691</v>
      </c>
      <c r="LUQ1" t="s">
        <v>8692</v>
      </c>
      <c r="LUR1" t="s">
        <v>8693</v>
      </c>
      <c r="LUS1" t="s">
        <v>8694</v>
      </c>
      <c r="LUT1" t="s">
        <v>8695</v>
      </c>
      <c r="LUU1" t="s">
        <v>8696</v>
      </c>
      <c r="LUV1" t="s">
        <v>8697</v>
      </c>
      <c r="LUW1" t="s">
        <v>8698</v>
      </c>
      <c r="LUX1" t="s">
        <v>8699</v>
      </c>
      <c r="LUY1" t="s">
        <v>8700</v>
      </c>
      <c r="LUZ1" t="s">
        <v>8701</v>
      </c>
      <c r="LVA1" t="s">
        <v>8702</v>
      </c>
      <c r="LVB1" t="s">
        <v>8703</v>
      </c>
      <c r="LVC1" t="s">
        <v>8704</v>
      </c>
      <c r="LVD1" t="s">
        <v>8705</v>
      </c>
      <c r="LVE1" t="s">
        <v>8706</v>
      </c>
      <c r="LVF1" t="s">
        <v>8707</v>
      </c>
      <c r="LVG1" t="s">
        <v>8708</v>
      </c>
      <c r="LVH1" t="s">
        <v>8709</v>
      </c>
      <c r="LVI1" t="s">
        <v>8710</v>
      </c>
      <c r="LVJ1" t="s">
        <v>8711</v>
      </c>
      <c r="LVK1" t="s">
        <v>8712</v>
      </c>
      <c r="LVL1" t="s">
        <v>8713</v>
      </c>
      <c r="LVM1" t="s">
        <v>8714</v>
      </c>
      <c r="LVN1" t="s">
        <v>8715</v>
      </c>
      <c r="LVO1" t="s">
        <v>8716</v>
      </c>
      <c r="LVP1" t="s">
        <v>8717</v>
      </c>
      <c r="LVQ1" t="s">
        <v>8718</v>
      </c>
      <c r="LVR1" t="s">
        <v>8719</v>
      </c>
      <c r="LVS1" t="s">
        <v>8720</v>
      </c>
      <c r="LVT1" t="s">
        <v>8721</v>
      </c>
      <c r="LVU1" t="s">
        <v>8722</v>
      </c>
      <c r="LVV1" t="s">
        <v>8723</v>
      </c>
      <c r="LVW1" t="s">
        <v>8724</v>
      </c>
      <c r="LVX1" t="s">
        <v>8725</v>
      </c>
      <c r="LVY1" t="s">
        <v>8726</v>
      </c>
      <c r="LVZ1" t="s">
        <v>8727</v>
      </c>
      <c r="LWA1" t="s">
        <v>8728</v>
      </c>
      <c r="LWB1" t="s">
        <v>8729</v>
      </c>
      <c r="LWC1" t="s">
        <v>8730</v>
      </c>
      <c r="LWD1" t="s">
        <v>8731</v>
      </c>
      <c r="LWE1" t="s">
        <v>8732</v>
      </c>
      <c r="LWF1" t="s">
        <v>8733</v>
      </c>
      <c r="LWG1" t="s">
        <v>8734</v>
      </c>
      <c r="LWH1" t="s">
        <v>8735</v>
      </c>
      <c r="LWI1" t="s">
        <v>8736</v>
      </c>
      <c r="LWJ1" t="s">
        <v>8737</v>
      </c>
      <c r="LWK1" t="s">
        <v>8738</v>
      </c>
      <c r="LWL1" t="s">
        <v>8739</v>
      </c>
      <c r="LWM1" t="s">
        <v>8740</v>
      </c>
      <c r="LWN1" t="s">
        <v>8741</v>
      </c>
      <c r="LWO1" t="s">
        <v>8742</v>
      </c>
      <c r="LWP1" t="s">
        <v>8743</v>
      </c>
      <c r="LWQ1" t="s">
        <v>8744</v>
      </c>
      <c r="LWR1" t="s">
        <v>8745</v>
      </c>
      <c r="LWS1" t="s">
        <v>8746</v>
      </c>
      <c r="LWT1" t="s">
        <v>8747</v>
      </c>
      <c r="LWU1" t="s">
        <v>8748</v>
      </c>
      <c r="LWV1" t="s">
        <v>8749</v>
      </c>
      <c r="LWW1" t="s">
        <v>8750</v>
      </c>
      <c r="LWX1" t="s">
        <v>8751</v>
      </c>
      <c r="LWY1" t="s">
        <v>8752</v>
      </c>
      <c r="LWZ1" t="s">
        <v>8753</v>
      </c>
      <c r="LXA1" t="s">
        <v>8754</v>
      </c>
      <c r="LXB1" t="s">
        <v>8755</v>
      </c>
      <c r="LXC1" t="s">
        <v>8756</v>
      </c>
      <c r="LXD1" t="s">
        <v>8757</v>
      </c>
      <c r="LXE1" t="s">
        <v>8758</v>
      </c>
      <c r="LXF1" t="s">
        <v>8759</v>
      </c>
      <c r="LXG1" t="s">
        <v>8760</v>
      </c>
      <c r="LXH1" t="s">
        <v>8761</v>
      </c>
      <c r="LXI1" t="s">
        <v>8762</v>
      </c>
      <c r="LXJ1" t="s">
        <v>8763</v>
      </c>
      <c r="LXK1" t="s">
        <v>8764</v>
      </c>
      <c r="LXL1" t="s">
        <v>8765</v>
      </c>
      <c r="LXM1" t="s">
        <v>8766</v>
      </c>
      <c r="LXN1" t="s">
        <v>8767</v>
      </c>
      <c r="LXO1" t="s">
        <v>8768</v>
      </c>
      <c r="LXP1" t="s">
        <v>8769</v>
      </c>
      <c r="LXQ1" t="s">
        <v>8770</v>
      </c>
      <c r="LXR1" t="s">
        <v>8771</v>
      </c>
      <c r="LXS1" t="s">
        <v>8772</v>
      </c>
      <c r="LXT1" t="s">
        <v>8773</v>
      </c>
      <c r="LXU1" t="s">
        <v>8774</v>
      </c>
      <c r="LXV1" t="s">
        <v>8775</v>
      </c>
      <c r="LXW1" t="s">
        <v>8776</v>
      </c>
      <c r="LXX1" t="s">
        <v>8777</v>
      </c>
      <c r="LXY1" t="s">
        <v>8778</v>
      </c>
      <c r="LXZ1" t="s">
        <v>8779</v>
      </c>
      <c r="LYA1" t="s">
        <v>8780</v>
      </c>
      <c r="LYB1" t="s">
        <v>8781</v>
      </c>
      <c r="LYC1" t="s">
        <v>8782</v>
      </c>
      <c r="LYD1" t="s">
        <v>8783</v>
      </c>
      <c r="LYE1" t="s">
        <v>8784</v>
      </c>
      <c r="LYF1" t="s">
        <v>8785</v>
      </c>
      <c r="LYG1" t="s">
        <v>8786</v>
      </c>
      <c r="LYH1" t="s">
        <v>8787</v>
      </c>
      <c r="LYI1" t="s">
        <v>8788</v>
      </c>
      <c r="LYJ1" t="s">
        <v>8789</v>
      </c>
      <c r="LYK1" t="s">
        <v>8790</v>
      </c>
      <c r="LYL1" t="s">
        <v>8791</v>
      </c>
      <c r="LYM1" t="s">
        <v>8792</v>
      </c>
      <c r="LYN1" t="s">
        <v>8793</v>
      </c>
      <c r="LYO1" t="s">
        <v>8794</v>
      </c>
      <c r="LYP1" t="s">
        <v>8795</v>
      </c>
      <c r="LYQ1" t="s">
        <v>8796</v>
      </c>
      <c r="LYR1" t="s">
        <v>8797</v>
      </c>
      <c r="LYS1" t="s">
        <v>8798</v>
      </c>
      <c r="LYT1" t="s">
        <v>8799</v>
      </c>
      <c r="LYU1" t="s">
        <v>8800</v>
      </c>
      <c r="LYV1" t="s">
        <v>8801</v>
      </c>
      <c r="LYW1" t="s">
        <v>8802</v>
      </c>
      <c r="LYX1" t="s">
        <v>8803</v>
      </c>
      <c r="LYY1" t="s">
        <v>8804</v>
      </c>
      <c r="LYZ1" t="s">
        <v>8805</v>
      </c>
      <c r="LZA1" t="s">
        <v>8806</v>
      </c>
      <c r="LZB1" t="s">
        <v>8807</v>
      </c>
      <c r="LZC1" t="s">
        <v>8808</v>
      </c>
      <c r="LZD1" t="s">
        <v>8809</v>
      </c>
      <c r="LZE1" t="s">
        <v>8810</v>
      </c>
      <c r="LZF1" t="s">
        <v>8811</v>
      </c>
      <c r="LZG1" t="s">
        <v>8812</v>
      </c>
      <c r="LZH1" t="s">
        <v>8813</v>
      </c>
      <c r="LZI1" t="s">
        <v>8814</v>
      </c>
      <c r="LZJ1" t="s">
        <v>8815</v>
      </c>
      <c r="LZK1" t="s">
        <v>8816</v>
      </c>
      <c r="LZL1" t="s">
        <v>8817</v>
      </c>
      <c r="LZM1" t="s">
        <v>8818</v>
      </c>
      <c r="LZN1" t="s">
        <v>8819</v>
      </c>
      <c r="LZO1" t="s">
        <v>8820</v>
      </c>
      <c r="LZP1" t="s">
        <v>8821</v>
      </c>
      <c r="LZQ1" t="s">
        <v>8822</v>
      </c>
      <c r="LZR1" t="s">
        <v>8823</v>
      </c>
      <c r="LZS1" t="s">
        <v>8824</v>
      </c>
      <c r="LZT1" t="s">
        <v>8825</v>
      </c>
      <c r="LZU1" t="s">
        <v>8826</v>
      </c>
      <c r="LZV1" t="s">
        <v>8827</v>
      </c>
      <c r="LZW1" t="s">
        <v>8828</v>
      </c>
      <c r="LZX1" t="s">
        <v>8829</v>
      </c>
      <c r="LZY1" t="s">
        <v>8830</v>
      </c>
      <c r="LZZ1" t="s">
        <v>8831</v>
      </c>
      <c r="MAA1" t="s">
        <v>8832</v>
      </c>
      <c r="MAB1" t="s">
        <v>8833</v>
      </c>
      <c r="MAC1" t="s">
        <v>8834</v>
      </c>
      <c r="MAD1" t="s">
        <v>8835</v>
      </c>
      <c r="MAE1" t="s">
        <v>8836</v>
      </c>
      <c r="MAF1" t="s">
        <v>8837</v>
      </c>
      <c r="MAG1" t="s">
        <v>8838</v>
      </c>
      <c r="MAH1" t="s">
        <v>8839</v>
      </c>
      <c r="MAI1" t="s">
        <v>8840</v>
      </c>
      <c r="MAJ1" t="s">
        <v>8841</v>
      </c>
      <c r="MAK1" t="s">
        <v>8842</v>
      </c>
      <c r="MAL1" t="s">
        <v>8843</v>
      </c>
      <c r="MAM1" t="s">
        <v>8844</v>
      </c>
      <c r="MAN1" t="s">
        <v>8845</v>
      </c>
      <c r="MAO1" t="s">
        <v>8846</v>
      </c>
      <c r="MAP1" t="s">
        <v>8847</v>
      </c>
      <c r="MAQ1" t="s">
        <v>8848</v>
      </c>
      <c r="MAR1" t="s">
        <v>8849</v>
      </c>
      <c r="MAS1" t="s">
        <v>8850</v>
      </c>
      <c r="MAT1" t="s">
        <v>8851</v>
      </c>
      <c r="MAU1" t="s">
        <v>8852</v>
      </c>
      <c r="MAV1" t="s">
        <v>8853</v>
      </c>
      <c r="MAW1" t="s">
        <v>8854</v>
      </c>
      <c r="MAX1" t="s">
        <v>8855</v>
      </c>
      <c r="MAY1" t="s">
        <v>8856</v>
      </c>
      <c r="MAZ1" t="s">
        <v>8857</v>
      </c>
      <c r="MBA1" t="s">
        <v>8858</v>
      </c>
      <c r="MBB1" t="s">
        <v>8859</v>
      </c>
      <c r="MBC1" t="s">
        <v>8860</v>
      </c>
      <c r="MBD1" t="s">
        <v>8861</v>
      </c>
      <c r="MBE1" t="s">
        <v>8862</v>
      </c>
      <c r="MBF1" t="s">
        <v>8863</v>
      </c>
      <c r="MBG1" t="s">
        <v>8864</v>
      </c>
      <c r="MBH1" t="s">
        <v>8865</v>
      </c>
      <c r="MBI1" t="s">
        <v>8866</v>
      </c>
      <c r="MBJ1" t="s">
        <v>8867</v>
      </c>
      <c r="MBK1" t="s">
        <v>8868</v>
      </c>
      <c r="MBL1" t="s">
        <v>8869</v>
      </c>
      <c r="MBM1" t="s">
        <v>8870</v>
      </c>
      <c r="MBN1" t="s">
        <v>8871</v>
      </c>
      <c r="MBO1" t="s">
        <v>8872</v>
      </c>
      <c r="MBP1" t="s">
        <v>8873</v>
      </c>
      <c r="MBQ1" t="s">
        <v>8874</v>
      </c>
      <c r="MBR1" t="s">
        <v>8875</v>
      </c>
      <c r="MBS1" t="s">
        <v>8876</v>
      </c>
      <c r="MBT1" t="s">
        <v>8877</v>
      </c>
      <c r="MBU1" t="s">
        <v>8878</v>
      </c>
      <c r="MBV1" t="s">
        <v>8879</v>
      </c>
      <c r="MBW1" t="s">
        <v>8880</v>
      </c>
      <c r="MBX1" t="s">
        <v>8881</v>
      </c>
      <c r="MBY1" t="s">
        <v>8882</v>
      </c>
      <c r="MBZ1" t="s">
        <v>8883</v>
      </c>
      <c r="MCA1" t="s">
        <v>8884</v>
      </c>
      <c r="MCB1" t="s">
        <v>8885</v>
      </c>
      <c r="MCC1" t="s">
        <v>8886</v>
      </c>
      <c r="MCD1" t="s">
        <v>8887</v>
      </c>
      <c r="MCE1" t="s">
        <v>8888</v>
      </c>
      <c r="MCF1" t="s">
        <v>8889</v>
      </c>
      <c r="MCG1" t="s">
        <v>8890</v>
      </c>
      <c r="MCH1" t="s">
        <v>8891</v>
      </c>
      <c r="MCI1" t="s">
        <v>8892</v>
      </c>
      <c r="MCJ1" t="s">
        <v>8893</v>
      </c>
      <c r="MCK1" t="s">
        <v>8894</v>
      </c>
      <c r="MCL1" t="s">
        <v>8895</v>
      </c>
      <c r="MCM1" t="s">
        <v>8896</v>
      </c>
      <c r="MCN1" t="s">
        <v>8897</v>
      </c>
      <c r="MCO1" t="s">
        <v>8898</v>
      </c>
      <c r="MCP1" t="s">
        <v>8899</v>
      </c>
      <c r="MCQ1" t="s">
        <v>8900</v>
      </c>
      <c r="MCR1" t="s">
        <v>8901</v>
      </c>
      <c r="MCS1" t="s">
        <v>8902</v>
      </c>
      <c r="MCT1" t="s">
        <v>8903</v>
      </c>
      <c r="MCU1" t="s">
        <v>8904</v>
      </c>
      <c r="MCV1" t="s">
        <v>8905</v>
      </c>
      <c r="MCW1" t="s">
        <v>8906</v>
      </c>
      <c r="MCX1" t="s">
        <v>8907</v>
      </c>
      <c r="MCY1" t="s">
        <v>8908</v>
      </c>
      <c r="MCZ1" t="s">
        <v>8909</v>
      </c>
      <c r="MDA1" t="s">
        <v>8910</v>
      </c>
      <c r="MDB1" t="s">
        <v>8911</v>
      </c>
      <c r="MDC1" t="s">
        <v>8912</v>
      </c>
      <c r="MDD1" t="s">
        <v>8913</v>
      </c>
      <c r="MDE1" t="s">
        <v>8914</v>
      </c>
      <c r="MDF1" t="s">
        <v>8915</v>
      </c>
      <c r="MDG1" t="s">
        <v>8916</v>
      </c>
      <c r="MDH1" t="s">
        <v>8917</v>
      </c>
      <c r="MDI1" t="s">
        <v>8918</v>
      </c>
      <c r="MDJ1" t="s">
        <v>8919</v>
      </c>
      <c r="MDK1" t="s">
        <v>8920</v>
      </c>
      <c r="MDL1" t="s">
        <v>8921</v>
      </c>
      <c r="MDM1" t="s">
        <v>8922</v>
      </c>
      <c r="MDN1" t="s">
        <v>8923</v>
      </c>
      <c r="MDO1" t="s">
        <v>8924</v>
      </c>
      <c r="MDP1" t="s">
        <v>8925</v>
      </c>
      <c r="MDQ1" t="s">
        <v>8926</v>
      </c>
      <c r="MDR1" t="s">
        <v>8927</v>
      </c>
      <c r="MDS1" t="s">
        <v>8928</v>
      </c>
      <c r="MDT1" t="s">
        <v>8929</v>
      </c>
      <c r="MDU1" t="s">
        <v>8930</v>
      </c>
      <c r="MDV1" t="s">
        <v>8931</v>
      </c>
      <c r="MDW1" t="s">
        <v>8932</v>
      </c>
      <c r="MDX1" t="s">
        <v>8933</v>
      </c>
      <c r="MDY1" t="s">
        <v>8934</v>
      </c>
      <c r="MDZ1" t="s">
        <v>8935</v>
      </c>
      <c r="MEA1" t="s">
        <v>8936</v>
      </c>
      <c r="MEB1" t="s">
        <v>8937</v>
      </c>
      <c r="MEC1" t="s">
        <v>8938</v>
      </c>
      <c r="MED1" t="s">
        <v>8939</v>
      </c>
      <c r="MEE1" t="s">
        <v>8940</v>
      </c>
      <c r="MEF1" t="s">
        <v>8941</v>
      </c>
      <c r="MEG1" t="s">
        <v>8942</v>
      </c>
      <c r="MEH1" t="s">
        <v>8943</v>
      </c>
      <c r="MEI1" t="s">
        <v>8944</v>
      </c>
      <c r="MEJ1" t="s">
        <v>8945</v>
      </c>
      <c r="MEK1" t="s">
        <v>8946</v>
      </c>
      <c r="MEL1" t="s">
        <v>8947</v>
      </c>
      <c r="MEM1" t="s">
        <v>8948</v>
      </c>
      <c r="MEN1" t="s">
        <v>8949</v>
      </c>
      <c r="MEO1" t="s">
        <v>8950</v>
      </c>
      <c r="MEP1" t="s">
        <v>8951</v>
      </c>
      <c r="MEQ1" t="s">
        <v>8952</v>
      </c>
      <c r="MER1" t="s">
        <v>8953</v>
      </c>
      <c r="MES1" t="s">
        <v>8954</v>
      </c>
      <c r="MET1" t="s">
        <v>8955</v>
      </c>
      <c r="MEU1" t="s">
        <v>8956</v>
      </c>
      <c r="MEV1" t="s">
        <v>8957</v>
      </c>
      <c r="MEW1" t="s">
        <v>8958</v>
      </c>
      <c r="MEX1" t="s">
        <v>8959</v>
      </c>
      <c r="MEY1" t="s">
        <v>8960</v>
      </c>
      <c r="MEZ1" t="s">
        <v>8961</v>
      </c>
      <c r="MFA1" t="s">
        <v>8962</v>
      </c>
      <c r="MFB1" t="s">
        <v>8963</v>
      </c>
      <c r="MFC1" t="s">
        <v>8964</v>
      </c>
      <c r="MFD1" t="s">
        <v>8965</v>
      </c>
      <c r="MFE1" t="s">
        <v>8966</v>
      </c>
      <c r="MFF1" t="s">
        <v>8967</v>
      </c>
      <c r="MFG1" t="s">
        <v>8968</v>
      </c>
      <c r="MFH1" t="s">
        <v>8969</v>
      </c>
      <c r="MFI1" t="s">
        <v>8970</v>
      </c>
      <c r="MFJ1" t="s">
        <v>8971</v>
      </c>
      <c r="MFK1" t="s">
        <v>8972</v>
      </c>
      <c r="MFL1" t="s">
        <v>8973</v>
      </c>
      <c r="MFM1" t="s">
        <v>8974</v>
      </c>
      <c r="MFN1" t="s">
        <v>8975</v>
      </c>
      <c r="MFO1" t="s">
        <v>8976</v>
      </c>
      <c r="MFP1" t="s">
        <v>8977</v>
      </c>
      <c r="MFQ1" t="s">
        <v>8978</v>
      </c>
      <c r="MFR1" t="s">
        <v>8979</v>
      </c>
      <c r="MFS1" t="s">
        <v>8980</v>
      </c>
      <c r="MFT1" t="s">
        <v>8981</v>
      </c>
      <c r="MFU1" t="s">
        <v>8982</v>
      </c>
      <c r="MFV1" t="s">
        <v>8983</v>
      </c>
      <c r="MFW1" t="s">
        <v>8984</v>
      </c>
      <c r="MFX1" t="s">
        <v>8985</v>
      </c>
      <c r="MFY1" t="s">
        <v>8986</v>
      </c>
      <c r="MFZ1" t="s">
        <v>8987</v>
      </c>
      <c r="MGA1" t="s">
        <v>8988</v>
      </c>
      <c r="MGB1" t="s">
        <v>8989</v>
      </c>
      <c r="MGC1" t="s">
        <v>8990</v>
      </c>
      <c r="MGD1" t="s">
        <v>8991</v>
      </c>
      <c r="MGE1" t="s">
        <v>8992</v>
      </c>
      <c r="MGF1" t="s">
        <v>8993</v>
      </c>
      <c r="MGG1" t="s">
        <v>8994</v>
      </c>
      <c r="MGH1" t="s">
        <v>8995</v>
      </c>
      <c r="MGI1" t="s">
        <v>8996</v>
      </c>
      <c r="MGJ1" t="s">
        <v>8997</v>
      </c>
      <c r="MGK1" t="s">
        <v>8998</v>
      </c>
      <c r="MGL1" t="s">
        <v>8999</v>
      </c>
      <c r="MGM1" t="s">
        <v>9000</v>
      </c>
      <c r="MGN1" t="s">
        <v>9001</v>
      </c>
      <c r="MGO1" t="s">
        <v>9002</v>
      </c>
      <c r="MGP1" t="s">
        <v>9003</v>
      </c>
      <c r="MGQ1" t="s">
        <v>9004</v>
      </c>
      <c r="MGR1" t="s">
        <v>9005</v>
      </c>
      <c r="MGS1" t="s">
        <v>9006</v>
      </c>
      <c r="MGT1" t="s">
        <v>9007</v>
      </c>
      <c r="MGU1" t="s">
        <v>9008</v>
      </c>
      <c r="MGV1" t="s">
        <v>9009</v>
      </c>
      <c r="MGW1" t="s">
        <v>9010</v>
      </c>
      <c r="MGX1" t="s">
        <v>9011</v>
      </c>
      <c r="MGY1" t="s">
        <v>9012</v>
      </c>
      <c r="MGZ1" t="s">
        <v>9013</v>
      </c>
      <c r="MHA1" t="s">
        <v>9014</v>
      </c>
      <c r="MHB1" t="s">
        <v>9015</v>
      </c>
      <c r="MHC1" t="s">
        <v>9016</v>
      </c>
      <c r="MHD1" t="s">
        <v>9017</v>
      </c>
      <c r="MHE1" t="s">
        <v>9018</v>
      </c>
      <c r="MHF1" t="s">
        <v>9019</v>
      </c>
      <c r="MHG1" t="s">
        <v>9020</v>
      </c>
      <c r="MHH1" t="s">
        <v>9021</v>
      </c>
      <c r="MHI1" t="s">
        <v>9022</v>
      </c>
      <c r="MHJ1" t="s">
        <v>9023</v>
      </c>
      <c r="MHK1" t="s">
        <v>9024</v>
      </c>
      <c r="MHL1" t="s">
        <v>9025</v>
      </c>
      <c r="MHM1" t="s">
        <v>9026</v>
      </c>
      <c r="MHN1" t="s">
        <v>9027</v>
      </c>
      <c r="MHO1" t="s">
        <v>9028</v>
      </c>
      <c r="MHP1" t="s">
        <v>9029</v>
      </c>
      <c r="MHQ1" t="s">
        <v>9030</v>
      </c>
      <c r="MHR1" t="s">
        <v>9031</v>
      </c>
      <c r="MHS1" t="s">
        <v>9032</v>
      </c>
      <c r="MHT1" t="s">
        <v>9033</v>
      </c>
      <c r="MHU1" t="s">
        <v>9034</v>
      </c>
      <c r="MHV1" t="s">
        <v>9035</v>
      </c>
      <c r="MHW1" t="s">
        <v>9036</v>
      </c>
      <c r="MHX1" t="s">
        <v>9037</v>
      </c>
      <c r="MHY1" t="s">
        <v>9038</v>
      </c>
      <c r="MHZ1" t="s">
        <v>9039</v>
      </c>
      <c r="MIA1" t="s">
        <v>9040</v>
      </c>
      <c r="MIB1" t="s">
        <v>9041</v>
      </c>
      <c r="MIC1" t="s">
        <v>9042</v>
      </c>
      <c r="MID1" t="s">
        <v>9043</v>
      </c>
      <c r="MIE1" t="s">
        <v>9044</v>
      </c>
      <c r="MIF1" t="s">
        <v>9045</v>
      </c>
      <c r="MIG1" t="s">
        <v>9046</v>
      </c>
      <c r="MIH1" t="s">
        <v>9047</v>
      </c>
      <c r="MII1" t="s">
        <v>9048</v>
      </c>
      <c r="MIJ1" t="s">
        <v>9049</v>
      </c>
      <c r="MIK1" t="s">
        <v>9050</v>
      </c>
      <c r="MIL1" t="s">
        <v>9051</v>
      </c>
      <c r="MIM1" t="s">
        <v>9052</v>
      </c>
      <c r="MIN1" t="s">
        <v>9053</v>
      </c>
      <c r="MIO1" t="s">
        <v>9054</v>
      </c>
      <c r="MIP1" t="s">
        <v>9055</v>
      </c>
      <c r="MIQ1" t="s">
        <v>9056</v>
      </c>
      <c r="MIR1" t="s">
        <v>9057</v>
      </c>
      <c r="MIS1" t="s">
        <v>9058</v>
      </c>
      <c r="MIT1" t="s">
        <v>9059</v>
      </c>
      <c r="MIU1" t="s">
        <v>9060</v>
      </c>
      <c r="MIV1" t="s">
        <v>9061</v>
      </c>
      <c r="MIW1" t="s">
        <v>9062</v>
      </c>
      <c r="MIX1" t="s">
        <v>9063</v>
      </c>
      <c r="MIY1" t="s">
        <v>9064</v>
      </c>
      <c r="MIZ1" t="s">
        <v>9065</v>
      </c>
      <c r="MJA1" t="s">
        <v>9066</v>
      </c>
      <c r="MJB1" t="s">
        <v>9067</v>
      </c>
      <c r="MJC1" t="s">
        <v>9068</v>
      </c>
      <c r="MJD1" t="s">
        <v>9069</v>
      </c>
      <c r="MJE1" t="s">
        <v>9070</v>
      </c>
      <c r="MJF1" t="s">
        <v>9071</v>
      </c>
      <c r="MJG1" t="s">
        <v>9072</v>
      </c>
      <c r="MJH1" t="s">
        <v>9073</v>
      </c>
      <c r="MJI1" t="s">
        <v>9074</v>
      </c>
      <c r="MJJ1" t="s">
        <v>9075</v>
      </c>
      <c r="MJK1" t="s">
        <v>9076</v>
      </c>
      <c r="MJL1" t="s">
        <v>9077</v>
      </c>
      <c r="MJM1" t="s">
        <v>9078</v>
      </c>
      <c r="MJN1" t="s">
        <v>9079</v>
      </c>
      <c r="MJO1" t="s">
        <v>9080</v>
      </c>
      <c r="MJP1" t="s">
        <v>9081</v>
      </c>
      <c r="MJQ1" t="s">
        <v>9082</v>
      </c>
      <c r="MJR1" t="s">
        <v>9083</v>
      </c>
      <c r="MJS1" t="s">
        <v>9084</v>
      </c>
      <c r="MJT1" t="s">
        <v>9085</v>
      </c>
      <c r="MJU1" t="s">
        <v>9086</v>
      </c>
      <c r="MJV1" t="s">
        <v>9087</v>
      </c>
      <c r="MJW1" t="s">
        <v>9088</v>
      </c>
      <c r="MJX1" t="s">
        <v>9089</v>
      </c>
      <c r="MJY1" t="s">
        <v>9090</v>
      </c>
      <c r="MJZ1" t="s">
        <v>9091</v>
      </c>
      <c r="MKA1" t="s">
        <v>9092</v>
      </c>
      <c r="MKB1" t="s">
        <v>9093</v>
      </c>
      <c r="MKC1" t="s">
        <v>9094</v>
      </c>
      <c r="MKD1" t="s">
        <v>9095</v>
      </c>
      <c r="MKE1" t="s">
        <v>9096</v>
      </c>
      <c r="MKF1" t="s">
        <v>9097</v>
      </c>
      <c r="MKG1" t="s">
        <v>9098</v>
      </c>
      <c r="MKH1" t="s">
        <v>9099</v>
      </c>
      <c r="MKI1" t="s">
        <v>9100</v>
      </c>
      <c r="MKJ1" t="s">
        <v>9101</v>
      </c>
      <c r="MKK1" t="s">
        <v>9102</v>
      </c>
      <c r="MKL1" t="s">
        <v>9103</v>
      </c>
      <c r="MKM1" t="s">
        <v>9104</v>
      </c>
      <c r="MKN1" t="s">
        <v>9105</v>
      </c>
      <c r="MKO1" t="s">
        <v>9106</v>
      </c>
      <c r="MKP1" t="s">
        <v>9107</v>
      </c>
      <c r="MKQ1" t="s">
        <v>9108</v>
      </c>
      <c r="MKR1" t="s">
        <v>9109</v>
      </c>
      <c r="MKS1" t="s">
        <v>9110</v>
      </c>
      <c r="MKT1" t="s">
        <v>9111</v>
      </c>
      <c r="MKU1" t="s">
        <v>9112</v>
      </c>
      <c r="MKV1" t="s">
        <v>9113</v>
      </c>
      <c r="MKW1" t="s">
        <v>9114</v>
      </c>
      <c r="MKX1" t="s">
        <v>9115</v>
      </c>
      <c r="MKY1" t="s">
        <v>9116</v>
      </c>
      <c r="MKZ1" t="s">
        <v>9117</v>
      </c>
      <c r="MLA1" t="s">
        <v>9118</v>
      </c>
      <c r="MLB1" t="s">
        <v>9119</v>
      </c>
      <c r="MLC1" t="s">
        <v>9120</v>
      </c>
      <c r="MLD1" t="s">
        <v>9121</v>
      </c>
      <c r="MLE1" t="s">
        <v>9122</v>
      </c>
      <c r="MLF1" t="s">
        <v>9123</v>
      </c>
      <c r="MLG1" t="s">
        <v>9124</v>
      </c>
      <c r="MLH1" t="s">
        <v>9125</v>
      </c>
      <c r="MLI1" t="s">
        <v>9126</v>
      </c>
      <c r="MLJ1" t="s">
        <v>9127</v>
      </c>
      <c r="MLK1" t="s">
        <v>9128</v>
      </c>
      <c r="MLL1" t="s">
        <v>9129</v>
      </c>
      <c r="MLM1" t="s">
        <v>9130</v>
      </c>
      <c r="MLN1" t="s">
        <v>9131</v>
      </c>
      <c r="MLO1" t="s">
        <v>9132</v>
      </c>
      <c r="MLP1" t="s">
        <v>9133</v>
      </c>
      <c r="MLQ1" t="s">
        <v>9134</v>
      </c>
      <c r="MLR1" t="s">
        <v>9135</v>
      </c>
      <c r="MLS1" t="s">
        <v>9136</v>
      </c>
      <c r="MLT1" t="s">
        <v>9137</v>
      </c>
      <c r="MLU1" t="s">
        <v>9138</v>
      </c>
      <c r="MLV1" t="s">
        <v>9139</v>
      </c>
      <c r="MLW1" t="s">
        <v>9140</v>
      </c>
      <c r="MLX1" t="s">
        <v>9141</v>
      </c>
      <c r="MLY1" t="s">
        <v>9142</v>
      </c>
      <c r="MLZ1" t="s">
        <v>9143</v>
      </c>
      <c r="MMA1" t="s">
        <v>9144</v>
      </c>
      <c r="MMB1" t="s">
        <v>9145</v>
      </c>
      <c r="MMC1" t="s">
        <v>9146</v>
      </c>
      <c r="MMD1" t="s">
        <v>9147</v>
      </c>
      <c r="MME1" t="s">
        <v>9148</v>
      </c>
      <c r="MMF1" t="s">
        <v>9149</v>
      </c>
      <c r="MMG1" t="s">
        <v>9150</v>
      </c>
      <c r="MMH1" t="s">
        <v>9151</v>
      </c>
      <c r="MMI1" t="s">
        <v>9152</v>
      </c>
      <c r="MMJ1" t="s">
        <v>9153</v>
      </c>
      <c r="MMK1" t="s">
        <v>9154</v>
      </c>
      <c r="MML1" t="s">
        <v>9155</v>
      </c>
      <c r="MMM1" t="s">
        <v>9156</v>
      </c>
      <c r="MMN1" t="s">
        <v>9157</v>
      </c>
      <c r="MMO1" t="s">
        <v>9158</v>
      </c>
      <c r="MMP1" t="s">
        <v>9159</v>
      </c>
      <c r="MMQ1" t="s">
        <v>9160</v>
      </c>
      <c r="MMR1" t="s">
        <v>9161</v>
      </c>
      <c r="MMS1" t="s">
        <v>9162</v>
      </c>
      <c r="MMT1" t="s">
        <v>9163</v>
      </c>
      <c r="MMU1" t="s">
        <v>9164</v>
      </c>
      <c r="MMV1" t="s">
        <v>9165</v>
      </c>
      <c r="MMW1" t="s">
        <v>9166</v>
      </c>
      <c r="MMX1" t="s">
        <v>9167</v>
      </c>
      <c r="MMY1" t="s">
        <v>9168</v>
      </c>
      <c r="MMZ1" t="s">
        <v>9169</v>
      </c>
      <c r="MNA1" t="s">
        <v>9170</v>
      </c>
      <c r="MNB1" t="s">
        <v>9171</v>
      </c>
      <c r="MNC1" t="s">
        <v>9172</v>
      </c>
      <c r="MND1" t="s">
        <v>9173</v>
      </c>
      <c r="MNE1" t="s">
        <v>9174</v>
      </c>
      <c r="MNF1" t="s">
        <v>9175</v>
      </c>
      <c r="MNG1" t="s">
        <v>9176</v>
      </c>
      <c r="MNH1" t="s">
        <v>9177</v>
      </c>
      <c r="MNI1" t="s">
        <v>9178</v>
      </c>
      <c r="MNJ1" t="s">
        <v>9179</v>
      </c>
      <c r="MNK1" t="s">
        <v>9180</v>
      </c>
      <c r="MNL1" t="s">
        <v>9181</v>
      </c>
      <c r="MNM1" t="s">
        <v>9182</v>
      </c>
      <c r="MNN1" t="s">
        <v>9183</v>
      </c>
      <c r="MNO1" t="s">
        <v>9184</v>
      </c>
      <c r="MNP1" t="s">
        <v>9185</v>
      </c>
      <c r="MNQ1" t="s">
        <v>9186</v>
      </c>
      <c r="MNR1" t="s">
        <v>9187</v>
      </c>
      <c r="MNS1" t="s">
        <v>9188</v>
      </c>
      <c r="MNT1" t="s">
        <v>9189</v>
      </c>
      <c r="MNU1" t="s">
        <v>9190</v>
      </c>
      <c r="MNV1" t="s">
        <v>9191</v>
      </c>
      <c r="MNW1" t="s">
        <v>9192</v>
      </c>
      <c r="MNX1" t="s">
        <v>9193</v>
      </c>
      <c r="MNY1" t="s">
        <v>9194</v>
      </c>
      <c r="MNZ1" t="s">
        <v>9195</v>
      </c>
      <c r="MOA1" t="s">
        <v>9196</v>
      </c>
      <c r="MOB1" t="s">
        <v>9197</v>
      </c>
      <c r="MOC1" t="s">
        <v>9198</v>
      </c>
      <c r="MOD1" t="s">
        <v>9199</v>
      </c>
      <c r="MOE1" t="s">
        <v>9200</v>
      </c>
      <c r="MOF1" t="s">
        <v>9201</v>
      </c>
      <c r="MOG1" t="s">
        <v>9202</v>
      </c>
      <c r="MOH1" t="s">
        <v>9203</v>
      </c>
      <c r="MOI1" t="s">
        <v>9204</v>
      </c>
      <c r="MOJ1" t="s">
        <v>9205</v>
      </c>
      <c r="MOK1" t="s">
        <v>9206</v>
      </c>
      <c r="MOL1" t="s">
        <v>9207</v>
      </c>
      <c r="MOM1" t="s">
        <v>9208</v>
      </c>
      <c r="MON1" t="s">
        <v>9209</v>
      </c>
      <c r="MOO1" t="s">
        <v>9210</v>
      </c>
      <c r="MOP1" t="s">
        <v>9211</v>
      </c>
      <c r="MOQ1" t="s">
        <v>9212</v>
      </c>
      <c r="MOR1" t="s">
        <v>9213</v>
      </c>
      <c r="MOS1" t="s">
        <v>9214</v>
      </c>
      <c r="MOT1" t="s">
        <v>9215</v>
      </c>
      <c r="MOU1" t="s">
        <v>9216</v>
      </c>
      <c r="MOV1" t="s">
        <v>9217</v>
      </c>
      <c r="MOW1" t="s">
        <v>9218</v>
      </c>
      <c r="MOX1" t="s">
        <v>9219</v>
      </c>
      <c r="MOY1" t="s">
        <v>9220</v>
      </c>
      <c r="MOZ1" t="s">
        <v>9221</v>
      </c>
      <c r="MPA1" t="s">
        <v>9222</v>
      </c>
      <c r="MPB1" t="s">
        <v>9223</v>
      </c>
      <c r="MPC1" t="s">
        <v>9224</v>
      </c>
      <c r="MPD1" t="s">
        <v>9225</v>
      </c>
      <c r="MPE1" t="s">
        <v>9226</v>
      </c>
      <c r="MPF1" t="s">
        <v>9227</v>
      </c>
      <c r="MPG1" t="s">
        <v>9228</v>
      </c>
      <c r="MPH1" t="s">
        <v>9229</v>
      </c>
      <c r="MPI1" t="s">
        <v>9230</v>
      </c>
      <c r="MPJ1" t="s">
        <v>9231</v>
      </c>
      <c r="MPK1" t="s">
        <v>9232</v>
      </c>
      <c r="MPL1" t="s">
        <v>9233</v>
      </c>
      <c r="MPM1" t="s">
        <v>9234</v>
      </c>
      <c r="MPN1" t="s">
        <v>9235</v>
      </c>
      <c r="MPO1" t="s">
        <v>9236</v>
      </c>
      <c r="MPP1" t="s">
        <v>9237</v>
      </c>
      <c r="MPQ1" t="s">
        <v>9238</v>
      </c>
      <c r="MPR1" t="s">
        <v>9239</v>
      </c>
      <c r="MPS1" t="s">
        <v>9240</v>
      </c>
      <c r="MPT1" t="s">
        <v>9241</v>
      </c>
      <c r="MPU1" t="s">
        <v>9242</v>
      </c>
      <c r="MPV1" t="s">
        <v>9243</v>
      </c>
      <c r="MPW1" t="s">
        <v>9244</v>
      </c>
      <c r="MPX1" t="s">
        <v>9245</v>
      </c>
      <c r="MPY1" t="s">
        <v>9246</v>
      </c>
      <c r="MPZ1" t="s">
        <v>9247</v>
      </c>
      <c r="MQA1" t="s">
        <v>9248</v>
      </c>
      <c r="MQB1" t="s">
        <v>9249</v>
      </c>
      <c r="MQC1" t="s">
        <v>9250</v>
      </c>
      <c r="MQD1" t="s">
        <v>9251</v>
      </c>
      <c r="MQE1" t="s">
        <v>9252</v>
      </c>
      <c r="MQF1" t="s">
        <v>9253</v>
      </c>
      <c r="MQG1" t="s">
        <v>9254</v>
      </c>
      <c r="MQH1" t="s">
        <v>9255</v>
      </c>
      <c r="MQI1" t="s">
        <v>9256</v>
      </c>
      <c r="MQJ1" t="s">
        <v>9257</v>
      </c>
      <c r="MQK1" t="s">
        <v>9258</v>
      </c>
      <c r="MQL1" t="s">
        <v>9259</v>
      </c>
      <c r="MQM1" t="s">
        <v>9260</v>
      </c>
      <c r="MQN1" t="s">
        <v>9261</v>
      </c>
      <c r="MQO1" t="s">
        <v>9262</v>
      </c>
      <c r="MQP1" t="s">
        <v>9263</v>
      </c>
      <c r="MQQ1" t="s">
        <v>9264</v>
      </c>
      <c r="MQR1" t="s">
        <v>9265</v>
      </c>
      <c r="MQS1" t="s">
        <v>9266</v>
      </c>
      <c r="MQT1" t="s">
        <v>9267</v>
      </c>
      <c r="MQU1" t="s">
        <v>9268</v>
      </c>
      <c r="MQV1" t="s">
        <v>9269</v>
      </c>
      <c r="MQW1" t="s">
        <v>9270</v>
      </c>
      <c r="MQX1" t="s">
        <v>9271</v>
      </c>
      <c r="MQY1" t="s">
        <v>9272</v>
      </c>
      <c r="MQZ1" t="s">
        <v>9273</v>
      </c>
      <c r="MRA1" t="s">
        <v>9274</v>
      </c>
      <c r="MRB1" t="s">
        <v>9275</v>
      </c>
      <c r="MRC1" t="s">
        <v>9276</v>
      </c>
      <c r="MRD1" t="s">
        <v>9277</v>
      </c>
      <c r="MRE1" t="s">
        <v>9278</v>
      </c>
      <c r="MRF1" t="s">
        <v>9279</v>
      </c>
      <c r="MRG1" t="s">
        <v>9280</v>
      </c>
      <c r="MRH1" t="s">
        <v>9281</v>
      </c>
      <c r="MRI1" t="s">
        <v>9282</v>
      </c>
      <c r="MRJ1" t="s">
        <v>9283</v>
      </c>
      <c r="MRK1" t="s">
        <v>9284</v>
      </c>
      <c r="MRL1" t="s">
        <v>9285</v>
      </c>
      <c r="MRM1" t="s">
        <v>9286</v>
      </c>
      <c r="MRN1" t="s">
        <v>9287</v>
      </c>
      <c r="MRO1" t="s">
        <v>9288</v>
      </c>
      <c r="MRP1" t="s">
        <v>9289</v>
      </c>
      <c r="MRQ1" t="s">
        <v>9290</v>
      </c>
      <c r="MRR1" t="s">
        <v>9291</v>
      </c>
      <c r="MRS1" t="s">
        <v>9292</v>
      </c>
      <c r="MRT1" t="s">
        <v>9293</v>
      </c>
      <c r="MRU1" t="s">
        <v>9294</v>
      </c>
      <c r="MRV1" t="s">
        <v>9295</v>
      </c>
      <c r="MRW1" t="s">
        <v>9296</v>
      </c>
      <c r="MRX1" t="s">
        <v>9297</v>
      </c>
      <c r="MRY1" t="s">
        <v>9298</v>
      </c>
      <c r="MRZ1" t="s">
        <v>9299</v>
      </c>
      <c r="MSA1" t="s">
        <v>9300</v>
      </c>
      <c r="MSB1" t="s">
        <v>9301</v>
      </c>
      <c r="MSC1" t="s">
        <v>9302</v>
      </c>
      <c r="MSD1" t="s">
        <v>9303</v>
      </c>
      <c r="MSE1" t="s">
        <v>9304</v>
      </c>
      <c r="MSF1" t="s">
        <v>9305</v>
      </c>
      <c r="MSG1" t="s">
        <v>9306</v>
      </c>
      <c r="MSH1" t="s">
        <v>9307</v>
      </c>
      <c r="MSI1" t="s">
        <v>9308</v>
      </c>
      <c r="MSJ1" t="s">
        <v>9309</v>
      </c>
      <c r="MSK1" t="s">
        <v>9310</v>
      </c>
      <c r="MSL1" t="s">
        <v>9311</v>
      </c>
      <c r="MSM1" t="s">
        <v>9312</v>
      </c>
      <c r="MSN1" t="s">
        <v>9313</v>
      </c>
      <c r="MSO1" t="s">
        <v>9314</v>
      </c>
      <c r="MSP1" t="s">
        <v>9315</v>
      </c>
      <c r="MSQ1" t="s">
        <v>9316</v>
      </c>
      <c r="MSR1" t="s">
        <v>9317</v>
      </c>
      <c r="MSS1" t="s">
        <v>9318</v>
      </c>
      <c r="MST1" t="s">
        <v>9319</v>
      </c>
      <c r="MSU1" t="s">
        <v>9320</v>
      </c>
      <c r="MSV1" t="s">
        <v>9321</v>
      </c>
      <c r="MSW1" t="s">
        <v>9322</v>
      </c>
      <c r="MSX1" t="s">
        <v>9323</v>
      </c>
      <c r="MSY1" t="s">
        <v>9324</v>
      </c>
      <c r="MSZ1" t="s">
        <v>9325</v>
      </c>
      <c r="MTA1" t="s">
        <v>9326</v>
      </c>
      <c r="MTB1" t="s">
        <v>9327</v>
      </c>
      <c r="MTC1" t="s">
        <v>9328</v>
      </c>
      <c r="MTD1" t="s">
        <v>9329</v>
      </c>
      <c r="MTE1" t="s">
        <v>9330</v>
      </c>
      <c r="MTF1" t="s">
        <v>9331</v>
      </c>
      <c r="MTG1" t="s">
        <v>9332</v>
      </c>
      <c r="MTH1" t="s">
        <v>9333</v>
      </c>
      <c r="MTI1" t="s">
        <v>9334</v>
      </c>
      <c r="MTJ1" t="s">
        <v>9335</v>
      </c>
      <c r="MTK1" t="s">
        <v>9336</v>
      </c>
      <c r="MTL1" t="s">
        <v>9337</v>
      </c>
      <c r="MTM1" t="s">
        <v>9338</v>
      </c>
      <c r="MTN1" t="s">
        <v>9339</v>
      </c>
      <c r="MTO1" t="s">
        <v>9340</v>
      </c>
      <c r="MTP1" t="s">
        <v>9341</v>
      </c>
      <c r="MTQ1" t="s">
        <v>9342</v>
      </c>
      <c r="MTR1" t="s">
        <v>9343</v>
      </c>
      <c r="MTS1" t="s">
        <v>9344</v>
      </c>
      <c r="MTT1" t="s">
        <v>9345</v>
      </c>
      <c r="MTU1" t="s">
        <v>9346</v>
      </c>
      <c r="MTV1" t="s">
        <v>9347</v>
      </c>
      <c r="MTW1" t="s">
        <v>9348</v>
      </c>
      <c r="MTX1" t="s">
        <v>9349</v>
      </c>
      <c r="MTY1" t="s">
        <v>9350</v>
      </c>
      <c r="MTZ1" t="s">
        <v>9351</v>
      </c>
      <c r="MUA1" t="s">
        <v>9352</v>
      </c>
      <c r="MUB1" t="s">
        <v>9353</v>
      </c>
      <c r="MUC1" t="s">
        <v>9354</v>
      </c>
      <c r="MUD1" t="s">
        <v>9355</v>
      </c>
      <c r="MUE1" t="s">
        <v>9356</v>
      </c>
      <c r="MUF1" t="s">
        <v>9357</v>
      </c>
      <c r="MUG1" t="s">
        <v>9358</v>
      </c>
      <c r="MUH1" t="s">
        <v>9359</v>
      </c>
      <c r="MUI1" t="s">
        <v>9360</v>
      </c>
      <c r="MUJ1" t="s">
        <v>9361</v>
      </c>
      <c r="MUK1" t="s">
        <v>9362</v>
      </c>
      <c r="MUL1" t="s">
        <v>9363</v>
      </c>
      <c r="MUM1" t="s">
        <v>9364</v>
      </c>
      <c r="MUN1" t="s">
        <v>9365</v>
      </c>
      <c r="MUO1" t="s">
        <v>9366</v>
      </c>
      <c r="MUP1" t="s">
        <v>9367</v>
      </c>
      <c r="MUQ1" t="s">
        <v>9368</v>
      </c>
      <c r="MUR1" t="s">
        <v>9369</v>
      </c>
      <c r="MUS1" t="s">
        <v>9370</v>
      </c>
      <c r="MUT1" t="s">
        <v>9371</v>
      </c>
      <c r="MUU1" t="s">
        <v>9372</v>
      </c>
      <c r="MUV1" t="s">
        <v>9373</v>
      </c>
      <c r="MUW1" t="s">
        <v>9374</v>
      </c>
      <c r="MUX1" t="s">
        <v>9375</v>
      </c>
      <c r="MUY1" t="s">
        <v>9376</v>
      </c>
      <c r="MUZ1" t="s">
        <v>9377</v>
      </c>
      <c r="MVA1" t="s">
        <v>9378</v>
      </c>
      <c r="MVB1" t="s">
        <v>9379</v>
      </c>
      <c r="MVC1" t="s">
        <v>9380</v>
      </c>
      <c r="MVD1" t="s">
        <v>9381</v>
      </c>
      <c r="MVE1" t="s">
        <v>9382</v>
      </c>
      <c r="MVF1" t="s">
        <v>9383</v>
      </c>
      <c r="MVG1" t="s">
        <v>9384</v>
      </c>
      <c r="MVH1" t="s">
        <v>9385</v>
      </c>
      <c r="MVI1" t="s">
        <v>9386</v>
      </c>
      <c r="MVJ1" t="s">
        <v>9387</v>
      </c>
      <c r="MVK1" t="s">
        <v>9388</v>
      </c>
      <c r="MVL1" t="s">
        <v>9389</v>
      </c>
      <c r="MVM1" t="s">
        <v>9390</v>
      </c>
      <c r="MVN1" t="s">
        <v>9391</v>
      </c>
      <c r="MVO1" t="s">
        <v>9392</v>
      </c>
      <c r="MVP1" t="s">
        <v>9393</v>
      </c>
      <c r="MVQ1" t="s">
        <v>9394</v>
      </c>
      <c r="MVR1" t="s">
        <v>9395</v>
      </c>
      <c r="MVS1" t="s">
        <v>9396</v>
      </c>
      <c r="MVT1" t="s">
        <v>9397</v>
      </c>
      <c r="MVU1" t="s">
        <v>9398</v>
      </c>
      <c r="MVV1" t="s">
        <v>9399</v>
      </c>
      <c r="MVW1" t="s">
        <v>9400</v>
      </c>
      <c r="MVX1" t="s">
        <v>9401</v>
      </c>
      <c r="MVY1" t="s">
        <v>9402</v>
      </c>
      <c r="MVZ1" t="s">
        <v>9403</v>
      </c>
      <c r="MWA1" t="s">
        <v>9404</v>
      </c>
      <c r="MWB1" t="s">
        <v>9405</v>
      </c>
      <c r="MWC1" t="s">
        <v>9406</v>
      </c>
      <c r="MWD1" t="s">
        <v>9407</v>
      </c>
      <c r="MWE1" t="s">
        <v>9408</v>
      </c>
      <c r="MWF1" t="s">
        <v>9409</v>
      </c>
      <c r="MWG1" t="s">
        <v>9410</v>
      </c>
      <c r="MWH1" t="s">
        <v>9411</v>
      </c>
      <c r="MWI1" t="s">
        <v>9412</v>
      </c>
      <c r="MWJ1" t="s">
        <v>9413</v>
      </c>
      <c r="MWK1" t="s">
        <v>9414</v>
      </c>
      <c r="MWL1" t="s">
        <v>9415</v>
      </c>
      <c r="MWM1" t="s">
        <v>9416</v>
      </c>
      <c r="MWN1" t="s">
        <v>9417</v>
      </c>
      <c r="MWO1" t="s">
        <v>9418</v>
      </c>
      <c r="MWP1" t="s">
        <v>9419</v>
      </c>
      <c r="MWQ1" t="s">
        <v>9420</v>
      </c>
      <c r="MWR1" t="s">
        <v>9421</v>
      </c>
      <c r="MWS1" t="s">
        <v>9422</v>
      </c>
      <c r="MWT1" t="s">
        <v>9423</v>
      </c>
      <c r="MWU1" t="s">
        <v>9424</v>
      </c>
      <c r="MWV1" t="s">
        <v>9425</v>
      </c>
      <c r="MWW1" t="s">
        <v>9426</v>
      </c>
      <c r="MWX1" t="s">
        <v>9427</v>
      </c>
      <c r="MWY1" t="s">
        <v>9428</v>
      </c>
      <c r="MWZ1" t="s">
        <v>9429</v>
      </c>
      <c r="MXA1" t="s">
        <v>9430</v>
      </c>
      <c r="MXB1" t="s">
        <v>9431</v>
      </c>
      <c r="MXC1" t="s">
        <v>9432</v>
      </c>
      <c r="MXD1" t="s">
        <v>9433</v>
      </c>
      <c r="MXE1" t="s">
        <v>9434</v>
      </c>
      <c r="MXF1" t="s">
        <v>9435</v>
      </c>
      <c r="MXG1" t="s">
        <v>9436</v>
      </c>
      <c r="MXH1" t="s">
        <v>9437</v>
      </c>
      <c r="MXI1" t="s">
        <v>9438</v>
      </c>
      <c r="MXJ1" t="s">
        <v>9439</v>
      </c>
      <c r="MXK1" t="s">
        <v>9440</v>
      </c>
      <c r="MXL1" t="s">
        <v>9441</v>
      </c>
      <c r="MXM1" t="s">
        <v>9442</v>
      </c>
      <c r="MXN1" t="s">
        <v>9443</v>
      </c>
      <c r="MXO1" t="s">
        <v>9444</v>
      </c>
      <c r="MXP1" t="s">
        <v>9445</v>
      </c>
      <c r="MXQ1" t="s">
        <v>9446</v>
      </c>
      <c r="MXR1" t="s">
        <v>9447</v>
      </c>
      <c r="MXS1" t="s">
        <v>9448</v>
      </c>
      <c r="MXT1" t="s">
        <v>9449</v>
      </c>
      <c r="MXU1" t="s">
        <v>9450</v>
      </c>
      <c r="MXV1" t="s">
        <v>9451</v>
      </c>
      <c r="MXW1" t="s">
        <v>9452</v>
      </c>
      <c r="MXX1" t="s">
        <v>9453</v>
      </c>
      <c r="MXY1" t="s">
        <v>9454</v>
      </c>
      <c r="MXZ1" t="s">
        <v>9455</v>
      </c>
      <c r="MYA1" t="s">
        <v>9456</v>
      </c>
      <c r="MYB1" t="s">
        <v>9457</v>
      </c>
      <c r="MYC1" t="s">
        <v>9458</v>
      </c>
      <c r="MYD1" t="s">
        <v>9459</v>
      </c>
      <c r="MYE1" t="s">
        <v>9460</v>
      </c>
      <c r="MYF1" t="s">
        <v>9461</v>
      </c>
      <c r="MYG1" t="s">
        <v>9462</v>
      </c>
      <c r="MYH1" t="s">
        <v>9463</v>
      </c>
      <c r="MYI1" t="s">
        <v>9464</v>
      </c>
      <c r="MYJ1" t="s">
        <v>9465</v>
      </c>
      <c r="MYK1" t="s">
        <v>9466</v>
      </c>
      <c r="MYL1" t="s">
        <v>9467</v>
      </c>
      <c r="MYM1" t="s">
        <v>9468</v>
      </c>
      <c r="MYN1" t="s">
        <v>9469</v>
      </c>
      <c r="MYO1" t="s">
        <v>9470</v>
      </c>
      <c r="MYP1" t="s">
        <v>9471</v>
      </c>
      <c r="MYQ1" t="s">
        <v>9472</v>
      </c>
      <c r="MYR1" t="s">
        <v>9473</v>
      </c>
      <c r="MYS1" t="s">
        <v>9474</v>
      </c>
      <c r="MYT1" t="s">
        <v>9475</v>
      </c>
      <c r="MYU1" t="s">
        <v>9476</v>
      </c>
      <c r="MYV1" t="s">
        <v>9477</v>
      </c>
      <c r="MYW1" t="s">
        <v>9478</v>
      </c>
      <c r="MYX1" t="s">
        <v>9479</v>
      </c>
      <c r="MYY1" t="s">
        <v>9480</v>
      </c>
      <c r="MYZ1" t="s">
        <v>9481</v>
      </c>
      <c r="MZA1" t="s">
        <v>9482</v>
      </c>
      <c r="MZB1" t="s">
        <v>9483</v>
      </c>
      <c r="MZC1" t="s">
        <v>9484</v>
      </c>
      <c r="MZD1" t="s">
        <v>9485</v>
      </c>
      <c r="MZE1" t="s">
        <v>9486</v>
      </c>
      <c r="MZF1" t="s">
        <v>9487</v>
      </c>
      <c r="MZG1" t="s">
        <v>9488</v>
      </c>
      <c r="MZH1" t="s">
        <v>9489</v>
      </c>
      <c r="MZI1" t="s">
        <v>9490</v>
      </c>
      <c r="MZJ1" t="s">
        <v>9491</v>
      </c>
      <c r="MZK1" t="s">
        <v>9492</v>
      </c>
      <c r="MZL1" t="s">
        <v>9493</v>
      </c>
      <c r="MZM1" t="s">
        <v>9494</v>
      </c>
      <c r="MZN1" t="s">
        <v>9495</v>
      </c>
      <c r="MZO1" t="s">
        <v>9496</v>
      </c>
      <c r="MZP1" t="s">
        <v>9497</v>
      </c>
      <c r="MZQ1" t="s">
        <v>9498</v>
      </c>
      <c r="MZR1" t="s">
        <v>9499</v>
      </c>
      <c r="MZS1" t="s">
        <v>9500</v>
      </c>
      <c r="MZT1" t="s">
        <v>9501</v>
      </c>
      <c r="MZU1" t="s">
        <v>9502</v>
      </c>
      <c r="MZV1" t="s">
        <v>9503</v>
      </c>
      <c r="MZW1" t="s">
        <v>9504</v>
      </c>
      <c r="MZX1" t="s">
        <v>9505</v>
      </c>
      <c r="MZY1" t="s">
        <v>9506</v>
      </c>
      <c r="MZZ1" t="s">
        <v>9507</v>
      </c>
      <c r="NAA1" t="s">
        <v>9508</v>
      </c>
      <c r="NAB1" t="s">
        <v>9509</v>
      </c>
      <c r="NAC1" t="s">
        <v>9510</v>
      </c>
      <c r="NAD1" t="s">
        <v>9511</v>
      </c>
      <c r="NAE1" t="s">
        <v>9512</v>
      </c>
      <c r="NAF1" t="s">
        <v>9513</v>
      </c>
      <c r="NAG1" t="s">
        <v>9514</v>
      </c>
      <c r="NAH1" t="s">
        <v>9515</v>
      </c>
      <c r="NAI1" t="s">
        <v>9516</v>
      </c>
      <c r="NAJ1" t="s">
        <v>9517</v>
      </c>
      <c r="NAK1" t="s">
        <v>9518</v>
      </c>
      <c r="NAL1" t="s">
        <v>9519</v>
      </c>
      <c r="NAM1" t="s">
        <v>9520</v>
      </c>
      <c r="NAN1" t="s">
        <v>9521</v>
      </c>
      <c r="NAO1" t="s">
        <v>9522</v>
      </c>
      <c r="NAP1" t="s">
        <v>9523</v>
      </c>
      <c r="NAQ1" t="s">
        <v>9524</v>
      </c>
      <c r="NAR1" t="s">
        <v>9525</v>
      </c>
      <c r="NAS1" t="s">
        <v>9526</v>
      </c>
      <c r="NAT1" t="s">
        <v>9527</v>
      </c>
      <c r="NAU1" t="s">
        <v>9528</v>
      </c>
      <c r="NAV1" t="s">
        <v>9529</v>
      </c>
      <c r="NAW1" t="s">
        <v>9530</v>
      </c>
      <c r="NAX1" t="s">
        <v>9531</v>
      </c>
      <c r="NAY1" t="s">
        <v>9532</v>
      </c>
      <c r="NAZ1" t="s">
        <v>9533</v>
      </c>
      <c r="NBA1" t="s">
        <v>9534</v>
      </c>
      <c r="NBB1" t="s">
        <v>9535</v>
      </c>
      <c r="NBC1" t="s">
        <v>9536</v>
      </c>
      <c r="NBD1" t="s">
        <v>9537</v>
      </c>
      <c r="NBE1" t="s">
        <v>9538</v>
      </c>
      <c r="NBF1" t="s">
        <v>9539</v>
      </c>
      <c r="NBG1" t="s">
        <v>9540</v>
      </c>
      <c r="NBH1" t="s">
        <v>9541</v>
      </c>
      <c r="NBI1" t="s">
        <v>9542</v>
      </c>
      <c r="NBJ1" t="s">
        <v>9543</v>
      </c>
      <c r="NBK1" t="s">
        <v>9544</v>
      </c>
      <c r="NBL1" t="s">
        <v>9545</v>
      </c>
      <c r="NBM1" t="s">
        <v>9546</v>
      </c>
      <c r="NBN1" t="s">
        <v>9547</v>
      </c>
      <c r="NBO1" t="s">
        <v>9548</v>
      </c>
      <c r="NBP1" t="s">
        <v>9549</v>
      </c>
      <c r="NBQ1" t="s">
        <v>9550</v>
      </c>
      <c r="NBR1" t="s">
        <v>9551</v>
      </c>
      <c r="NBS1" t="s">
        <v>9552</v>
      </c>
      <c r="NBT1" t="s">
        <v>9553</v>
      </c>
      <c r="NBU1" t="s">
        <v>9554</v>
      </c>
      <c r="NBV1" t="s">
        <v>9555</v>
      </c>
      <c r="NBW1" t="s">
        <v>9556</v>
      </c>
      <c r="NBX1" t="s">
        <v>9557</v>
      </c>
      <c r="NBY1" t="s">
        <v>9558</v>
      </c>
      <c r="NBZ1" t="s">
        <v>9559</v>
      </c>
      <c r="NCA1" t="s">
        <v>9560</v>
      </c>
      <c r="NCB1" t="s">
        <v>9561</v>
      </c>
      <c r="NCC1" t="s">
        <v>9562</v>
      </c>
      <c r="NCD1" t="s">
        <v>9563</v>
      </c>
      <c r="NCE1" t="s">
        <v>9564</v>
      </c>
      <c r="NCF1" t="s">
        <v>9565</v>
      </c>
      <c r="NCG1" t="s">
        <v>9566</v>
      </c>
      <c r="NCH1" t="s">
        <v>9567</v>
      </c>
      <c r="NCI1" t="s">
        <v>9568</v>
      </c>
      <c r="NCJ1" t="s">
        <v>9569</v>
      </c>
      <c r="NCK1" t="s">
        <v>9570</v>
      </c>
      <c r="NCL1" t="s">
        <v>9571</v>
      </c>
      <c r="NCM1" t="s">
        <v>9572</v>
      </c>
      <c r="NCN1" t="s">
        <v>9573</v>
      </c>
      <c r="NCO1" t="s">
        <v>9574</v>
      </c>
      <c r="NCP1" t="s">
        <v>9575</v>
      </c>
      <c r="NCQ1" t="s">
        <v>9576</v>
      </c>
      <c r="NCR1" t="s">
        <v>9577</v>
      </c>
      <c r="NCS1" t="s">
        <v>9578</v>
      </c>
      <c r="NCT1" t="s">
        <v>9579</v>
      </c>
      <c r="NCU1" t="s">
        <v>9580</v>
      </c>
      <c r="NCV1" t="s">
        <v>9581</v>
      </c>
      <c r="NCW1" t="s">
        <v>9582</v>
      </c>
      <c r="NCX1" t="s">
        <v>9583</v>
      </c>
      <c r="NCY1" t="s">
        <v>9584</v>
      </c>
      <c r="NCZ1" t="s">
        <v>9585</v>
      </c>
      <c r="NDA1" t="s">
        <v>9586</v>
      </c>
      <c r="NDB1" t="s">
        <v>9587</v>
      </c>
      <c r="NDC1" t="s">
        <v>9588</v>
      </c>
      <c r="NDD1" t="s">
        <v>9589</v>
      </c>
      <c r="NDE1" t="s">
        <v>9590</v>
      </c>
      <c r="NDF1" t="s">
        <v>9591</v>
      </c>
      <c r="NDG1" t="s">
        <v>9592</v>
      </c>
      <c r="NDH1" t="s">
        <v>9593</v>
      </c>
      <c r="NDI1" t="s">
        <v>9594</v>
      </c>
      <c r="NDJ1" t="s">
        <v>9595</v>
      </c>
      <c r="NDK1" t="s">
        <v>9596</v>
      </c>
      <c r="NDL1" t="s">
        <v>9597</v>
      </c>
      <c r="NDM1" t="s">
        <v>9598</v>
      </c>
      <c r="NDN1" t="s">
        <v>9599</v>
      </c>
      <c r="NDO1" t="s">
        <v>9600</v>
      </c>
      <c r="NDP1" t="s">
        <v>9601</v>
      </c>
      <c r="NDQ1" t="s">
        <v>9602</v>
      </c>
      <c r="NDR1" t="s">
        <v>9603</v>
      </c>
      <c r="NDS1" t="s">
        <v>9604</v>
      </c>
      <c r="NDT1" t="s">
        <v>9605</v>
      </c>
      <c r="NDU1" t="s">
        <v>9606</v>
      </c>
      <c r="NDV1" t="s">
        <v>9607</v>
      </c>
      <c r="NDW1" t="s">
        <v>9608</v>
      </c>
      <c r="NDX1" t="s">
        <v>9609</v>
      </c>
      <c r="NDY1" t="s">
        <v>9610</v>
      </c>
      <c r="NDZ1" t="s">
        <v>9611</v>
      </c>
      <c r="NEA1" t="s">
        <v>9612</v>
      </c>
      <c r="NEB1" t="s">
        <v>9613</v>
      </c>
      <c r="NEC1" t="s">
        <v>9614</v>
      </c>
      <c r="NED1" t="s">
        <v>9615</v>
      </c>
      <c r="NEE1" t="s">
        <v>9616</v>
      </c>
      <c r="NEF1" t="s">
        <v>9617</v>
      </c>
      <c r="NEG1" t="s">
        <v>9618</v>
      </c>
      <c r="NEH1" t="s">
        <v>9619</v>
      </c>
      <c r="NEI1" t="s">
        <v>9620</v>
      </c>
      <c r="NEJ1" t="s">
        <v>9621</v>
      </c>
      <c r="NEK1" t="s">
        <v>9622</v>
      </c>
      <c r="NEL1" t="s">
        <v>9623</v>
      </c>
      <c r="NEM1" t="s">
        <v>9624</v>
      </c>
      <c r="NEN1" t="s">
        <v>9625</v>
      </c>
      <c r="NEO1" t="s">
        <v>9626</v>
      </c>
      <c r="NEP1" t="s">
        <v>9627</v>
      </c>
      <c r="NEQ1" t="s">
        <v>9628</v>
      </c>
      <c r="NER1" t="s">
        <v>9629</v>
      </c>
      <c r="NES1" t="s">
        <v>9630</v>
      </c>
      <c r="NET1" t="s">
        <v>9631</v>
      </c>
      <c r="NEU1" t="s">
        <v>9632</v>
      </c>
      <c r="NEV1" t="s">
        <v>9633</v>
      </c>
      <c r="NEW1" t="s">
        <v>9634</v>
      </c>
      <c r="NEX1" t="s">
        <v>9635</v>
      </c>
      <c r="NEY1" t="s">
        <v>9636</v>
      </c>
      <c r="NEZ1" t="s">
        <v>9637</v>
      </c>
      <c r="NFA1" t="s">
        <v>9638</v>
      </c>
      <c r="NFB1" t="s">
        <v>9639</v>
      </c>
      <c r="NFC1" t="s">
        <v>9640</v>
      </c>
      <c r="NFD1" t="s">
        <v>9641</v>
      </c>
      <c r="NFE1" t="s">
        <v>9642</v>
      </c>
      <c r="NFF1" t="s">
        <v>9643</v>
      </c>
      <c r="NFG1" t="s">
        <v>9644</v>
      </c>
      <c r="NFH1" t="s">
        <v>9645</v>
      </c>
      <c r="NFI1" t="s">
        <v>9646</v>
      </c>
      <c r="NFJ1" t="s">
        <v>9647</v>
      </c>
      <c r="NFK1" t="s">
        <v>9648</v>
      </c>
      <c r="NFL1" t="s">
        <v>9649</v>
      </c>
      <c r="NFM1" t="s">
        <v>9650</v>
      </c>
      <c r="NFN1" t="s">
        <v>9651</v>
      </c>
      <c r="NFO1" t="s">
        <v>9652</v>
      </c>
      <c r="NFP1" t="s">
        <v>9653</v>
      </c>
      <c r="NFQ1" t="s">
        <v>9654</v>
      </c>
      <c r="NFR1" t="s">
        <v>9655</v>
      </c>
      <c r="NFS1" t="s">
        <v>9656</v>
      </c>
      <c r="NFT1" t="s">
        <v>9657</v>
      </c>
      <c r="NFU1" t="s">
        <v>9658</v>
      </c>
      <c r="NFV1" t="s">
        <v>9659</v>
      </c>
      <c r="NFW1" t="s">
        <v>9660</v>
      </c>
      <c r="NFX1" t="s">
        <v>9661</v>
      </c>
      <c r="NFY1" t="s">
        <v>9662</v>
      </c>
      <c r="NFZ1" t="s">
        <v>9663</v>
      </c>
      <c r="NGA1" t="s">
        <v>9664</v>
      </c>
      <c r="NGB1" t="s">
        <v>9665</v>
      </c>
      <c r="NGC1" t="s">
        <v>9666</v>
      </c>
      <c r="NGD1" t="s">
        <v>9667</v>
      </c>
      <c r="NGE1" t="s">
        <v>9668</v>
      </c>
      <c r="NGF1" t="s">
        <v>9669</v>
      </c>
      <c r="NGG1" t="s">
        <v>9670</v>
      </c>
      <c r="NGH1" t="s">
        <v>9671</v>
      </c>
      <c r="NGI1" t="s">
        <v>9672</v>
      </c>
      <c r="NGJ1" t="s">
        <v>9673</v>
      </c>
      <c r="NGK1" t="s">
        <v>9674</v>
      </c>
      <c r="NGL1" t="s">
        <v>9675</v>
      </c>
      <c r="NGM1" t="s">
        <v>9676</v>
      </c>
      <c r="NGN1" t="s">
        <v>9677</v>
      </c>
      <c r="NGO1" t="s">
        <v>9678</v>
      </c>
      <c r="NGP1" t="s">
        <v>9679</v>
      </c>
      <c r="NGQ1" t="s">
        <v>9680</v>
      </c>
      <c r="NGR1" t="s">
        <v>9681</v>
      </c>
      <c r="NGS1" t="s">
        <v>9682</v>
      </c>
      <c r="NGT1" t="s">
        <v>9683</v>
      </c>
      <c r="NGU1" t="s">
        <v>9684</v>
      </c>
      <c r="NGV1" t="s">
        <v>9685</v>
      </c>
      <c r="NGW1" t="s">
        <v>9686</v>
      </c>
      <c r="NGX1" t="s">
        <v>9687</v>
      </c>
      <c r="NGY1" t="s">
        <v>9688</v>
      </c>
      <c r="NGZ1" t="s">
        <v>9689</v>
      </c>
      <c r="NHA1" t="s">
        <v>9690</v>
      </c>
      <c r="NHB1" t="s">
        <v>9691</v>
      </c>
      <c r="NHC1" t="s">
        <v>9692</v>
      </c>
      <c r="NHD1" t="s">
        <v>9693</v>
      </c>
      <c r="NHE1" t="s">
        <v>9694</v>
      </c>
      <c r="NHF1" t="s">
        <v>9695</v>
      </c>
      <c r="NHG1" t="s">
        <v>9696</v>
      </c>
      <c r="NHH1" t="s">
        <v>9697</v>
      </c>
      <c r="NHI1" t="s">
        <v>9698</v>
      </c>
      <c r="NHJ1" t="s">
        <v>9699</v>
      </c>
      <c r="NHK1" t="s">
        <v>9700</v>
      </c>
      <c r="NHL1" t="s">
        <v>9701</v>
      </c>
      <c r="NHM1" t="s">
        <v>9702</v>
      </c>
      <c r="NHN1" t="s">
        <v>9703</v>
      </c>
      <c r="NHO1" t="s">
        <v>9704</v>
      </c>
      <c r="NHP1" t="s">
        <v>9705</v>
      </c>
      <c r="NHQ1" t="s">
        <v>9706</v>
      </c>
      <c r="NHR1" t="s">
        <v>9707</v>
      </c>
      <c r="NHS1" t="s">
        <v>9708</v>
      </c>
      <c r="NHT1" t="s">
        <v>9709</v>
      </c>
      <c r="NHU1" t="s">
        <v>9710</v>
      </c>
      <c r="NHV1" t="s">
        <v>9711</v>
      </c>
      <c r="NHW1" t="s">
        <v>9712</v>
      </c>
      <c r="NHX1" t="s">
        <v>9713</v>
      </c>
      <c r="NHY1" t="s">
        <v>9714</v>
      </c>
      <c r="NHZ1" t="s">
        <v>9715</v>
      </c>
      <c r="NIA1" t="s">
        <v>9716</v>
      </c>
      <c r="NIB1" t="s">
        <v>9717</v>
      </c>
      <c r="NIC1" t="s">
        <v>9718</v>
      </c>
      <c r="NID1" t="s">
        <v>9719</v>
      </c>
      <c r="NIE1" t="s">
        <v>9720</v>
      </c>
      <c r="NIF1" t="s">
        <v>9721</v>
      </c>
      <c r="NIG1" t="s">
        <v>9722</v>
      </c>
      <c r="NIH1" t="s">
        <v>9723</v>
      </c>
      <c r="NII1" t="s">
        <v>9724</v>
      </c>
      <c r="NIJ1" t="s">
        <v>9725</v>
      </c>
      <c r="NIK1" t="s">
        <v>9726</v>
      </c>
      <c r="NIL1" t="s">
        <v>9727</v>
      </c>
      <c r="NIM1" t="s">
        <v>9728</v>
      </c>
      <c r="NIN1" t="s">
        <v>9729</v>
      </c>
      <c r="NIO1" t="s">
        <v>9730</v>
      </c>
      <c r="NIP1" t="s">
        <v>9731</v>
      </c>
      <c r="NIQ1" t="s">
        <v>9732</v>
      </c>
      <c r="NIR1" t="s">
        <v>9733</v>
      </c>
      <c r="NIS1" t="s">
        <v>9734</v>
      </c>
      <c r="NIT1" t="s">
        <v>9735</v>
      </c>
      <c r="NIU1" t="s">
        <v>9736</v>
      </c>
      <c r="NIV1" t="s">
        <v>9737</v>
      </c>
      <c r="NIW1" t="s">
        <v>9738</v>
      </c>
      <c r="NIX1" t="s">
        <v>9739</v>
      </c>
      <c r="NIY1" t="s">
        <v>9740</v>
      </c>
      <c r="NIZ1" t="s">
        <v>9741</v>
      </c>
      <c r="NJA1" t="s">
        <v>9742</v>
      </c>
      <c r="NJB1" t="s">
        <v>9743</v>
      </c>
      <c r="NJC1" t="s">
        <v>9744</v>
      </c>
      <c r="NJD1" t="s">
        <v>9745</v>
      </c>
      <c r="NJE1" t="s">
        <v>9746</v>
      </c>
      <c r="NJF1" t="s">
        <v>9747</v>
      </c>
      <c r="NJG1" t="s">
        <v>9748</v>
      </c>
      <c r="NJH1" t="s">
        <v>9749</v>
      </c>
      <c r="NJI1" t="s">
        <v>9750</v>
      </c>
      <c r="NJJ1" t="s">
        <v>9751</v>
      </c>
      <c r="NJK1" t="s">
        <v>9752</v>
      </c>
      <c r="NJL1" t="s">
        <v>9753</v>
      </c>
      <c r="NJM1" t="s">
        <v>9754</v>
      </c>
      <c r="NJN1" t="s">
        <v>9755</v>
      </c>
      <c r="NJO1" t="s">
        <v>9756</v>
      </c>
      <c r="NJP1" t="s">
        <v>9757</v>
      </c>
      <c r="NJQ1" t="s">
        <v>9758</v>
      </c>
      <c r="NJR1" t="s">
        <v>9759</v>
      </c>
      <c r="NJS1" t="s">
        <v>9760</v>
      </c>
      <c r="NJT1" t="s">
        <v>9761</v>
      </c>
      <c r="NJU1" t="s">
        <v>9762</v>
      </c>
      <c r="NJV1" t="s">
        <v>9763</v>
      </c>
      <c r="NJW1" t="s">
        <v>9764</v>
      </c>
      <c r="NJX1" t="s">
        <v>9765</v>
      </c>
      <c r="NJY1" t="s">
        <v>9766</v>
      </c>
      <c r="NJZ1" t="s">
        <v>9767</v>
      </c>
      <c r="NKA1" t="s">
        <v>9768</v>
      </c>
      <c r="NKB1" t="s">
        <v>9769</v>
      </c>
      <c r="NKC1" t="s">
        <v>9770</v>
      </c>
      <c r="NKD1" t="s">
        <v>9771</v>
      </c>
      <c r="NKE1" t="s">
        <v>9772</v>
      </c>
      <c r="NKF1" t="s">
        <v>9773</v>
      </c>
      <c r="NKG1" t="s">
        <v>9774</v>
      </c>
      <c r="NKH1" t="s">
        <v>9775</v>
      </c>
      <c r="NKI1" t="s">
        <v>9776</v>
      </c>
      <c r="NKJ1" t="s">
        <v>9777</v>
      </c>
      <c r="NKK1" t="s">
        <v>9778</v>
      </c>
      <c r="NKL1" t="s">
        <v>9779</v>
      </c>
      <c r="NKM1" t="s">
        <v>9780</v>
      </c>
      <c r="NKN1" t="s">
        <v>9781</v>
      </c>
      <c r="NKO1" t="s">
        <v>9782</v>
      </c>
      <c r="NKP1" t="s">
        <v>9783</v>
      </c>
      <c r="NKQ1" t="s">
        <v>9784</v>
      </c>
      <c r="NKR1" t="s">
        <v>9785</v>
      </c>
      <c r="NKS1" t="s">
        <v>9786</v>
      </c>
      <c r="NKT1" t="s">
        <v>9787</v>
      </c>
      <c r="NKU1" t="s">
        <v>9788</v>
      </c>
      <c r="NKV1" t="s">
        <v>9789</v>
      </c>
      <c r="NKW1" t="s">
        <v>9790</v>
      </c>
      <c r="NKX1" t="s">
        <v>9791</v>
      </c>
      <c r="NKY1" t="s">
        <v>9792</v>
      </c>
      <c r="NKZ1" t="s">
        <v>9793</v>
      </c>
      <c r="NLA1" t="s">
        <v>9794</v>
      </c>
      <c r="NLB1" t="s">
        <v>9795</v>
      </c>
      <c r="NLC1" t="s">
        <v>9796</v>
      </c>
      <c r="NLD1" t="s">
        <v>9797</v>
      </c>
      <c r="NLE1" t="s">
        <v>9798</v>
      </c>
      <c r="NLF1" t="s">
        <v>9799</v>
      </c>
      <c r="NLG1" t="s">
        <v>9800</v>
      </c>
      <c r="NLH1" t="s">
        <v>9801</v>
      </c>
      <c r="NLI1" t="s">
        <v>9802</v>
      </c>
      <c r="NLJ1" t="s">
        <v>9803</v>
      </c>
      <c r="NLK1" t="s">
        <v>9804</v>
      </c>
      <c r="NLL1" t="s">
        <v>9805</v>
      </c>
      <c r="NLM1" t="s">
        <v>9806</v>
      </c>
      <c r="NLN1" t="s">
        <v>9807</v>
      </c>
      <c r="NLO1" t="s">
        <v>9808</v>
      </c>
      <c r="NLP1" t="s">
        <v>9809</v>
      </c>
      <c r="NLQ1" t="s">
        <v>9810</v>
      </c>
      <c r="NLR1" t="s">
        <v>9811</v>
      </c>
      <c r="NLS1" t="s">
        <v>9812</v>
      </c>
      <c r="NLT1" t="s">
        <v>9813</v>
      </c>
      <c r="NLU1" t="s">
        <v>9814</v>
      </c>
      <c r="NLV1" t="s">
        <v>9815</v>
      </c>
      <c r="NLW1" t="s">
        <v>9816</v>
      </c>
      <c r="NLX1" t="s">
        <v>9817</v>
      </c>
      <c r="NLY1" t="s">
        <v>9818</v>
      </c>
      <c r="NLZ1" t="s">
        <v>9819</v>
      </c>
      <c r="NMA1" t="s">
        <v>9820</v>
      </c>
      <c r="NMB1" t="s">
        <v>9821</v>
      </c>
      <c r="NMC1" t="s">
        <v>9822</v>
      </c>
      <c r="NMD1" t="s">
        <v>9823</v>
      </c>
      <c r="NME1" t="s">
        <v>9824</v>
      </c>
      <c r="NMF1" t="s">
        <v>9825</v>
      </c>
      <c r="NMG1" t="s">
        <v>9826</v>
      </c>
      <c r="NMH1" t="s">
        <v>9827</v>
      </c>
      <c r="NMI1" t="s">
        <v>9828</v>
      </c>
      <c r="NMJ1" t="s">
        <v>9829</v>
      </c>
      <c r="NMK1" t="s">
        <v>9830</v>
      </c>
      <c r="NML1" t="s">
        <v>9831</v>
      </c>
      <c r="NMM1" t="s">
        <v>9832</v>
      </c>
      <c r="NMN1" t="s">
        <v>9833</v>
      </c>
      <c r="NMO1" t="s">
        <v>9834</v>
      </c>
      <c r="NMP1" t="s">
        <v>9835</v>
      </c>
      <c r="NMQ1" t="s">
        <v>9836</v>
      </c>
      <c r="NMR1" t="s">
        <v>9837</v>
      </c>
      <c r="NMS1" t="s">
        <v>9838</v>
      </c>
      <c r="NMT1" t="s">
        <v>9839</v>
      </c>
      <c r="NMU1" t="s">
        <v>9840</v>
      </c>
      <c r="NMV1" t="s">
        <v>9841</v>
      </c>
      <c r="NMW1" t="s">
        <v>9842</v>
      </c>
      <c r="NMX1" t="s">
        <v>9843</v>
      </c>
      <c r="NMY1" t="s">
        <v>9844</v>
      </c>
      <c r="NMZ1" t="s">
        <v>9845</v>
      </c>
      <c r="NNA1" t="s">
        <v>9846</v>
      </c>
      <c r="NNB1" t="s">
        <v>9847</v>
      </c>
      <c r="NNC1" t="s">
        <v>9848</v>
      </c>
      <c r="NND1" t="s">
        <v>9849</v>
      </c>
      <c r="NNE1" t="s">
        <v>9850</v>
      </c>
      <c r="NNF1" t="s">
        <v>9851</v>
      </c>
      <c r="NNG1" t="s">
        <v>9852</v>
      </c>
      <c r="NNH1" t="s">
        <v>9853</v>
      </c>
      <c r="NNI1" t="s">
        <v>9854</v>
      </c>
      <c r="NNJ1" t="s">
        <v>9855</v>
      </c>
      <c r="NNK1" t="s">
        <v>9856</v>
      </c>
      <c r="NNL1" t="s">
        <v>9857</v>
      </c>
      <c r="NNM1" t="s">
        <v>9858</v>
      </c>
      <c r="NNN1" t="s">
        <v>9859</v>
      </c>
      <c r="NNO1" t="s">
        <v>9860</v>
      </c>
      <c r="NNP1" t="s">
        <v>9861</v>
      </c>
      <c r="NNQ1" t="s">
        <v>9862</v>
      </c>
      <c r="NNR1" t="s">
        <v>9863</v>
      </c>
      <c r="NNS1" t="s">
        <v>9864</v>
      </c>
      <c r="NNT1" t="s">
        <v>9865</v>
      </c>
      <c r="NNU1" t="s">
        <v>9866</v>
      </c>
      <c r="NNV1" t="s">
        <v>9867</v>
      </c>
      <c r="NNW1" t="s">
        <v>9868</v>
      </c>
      <c r="NNX1" t="s">
        <v>9869</v>
      </c>
      <c r="NNY1" t="s">
        <v>9870</v>
      </c>
      <c r="NNZ1" t="s">
        <v>9871</v>
      </c>
      <c r="NOA1" t="s">
        <v>9872</v>
      </c>
      <c r="NOB1" t="s">
        <v>9873</v>
      </c>
      <c r="NOC1" t="s">
        <v>9874</v>
      </c>
      <c r="NOD1" t="s">
        <v>9875</v>
      </c>
      <c r="NOE1" t="s">
        <v>9876</v>
      </c>
      <c r="NOF1" t="s">
        <v>9877</v>
      </c>
      <c r="NOG1" t="s">
        <v>9878</v>
      </c>
      <c r="NOH1" t="s">
        <v>9879</v>
      </c>
      <c r="NOI1" t="s">
        <v>9880</v>
      </c>
      <c r="NOJ1" t="s">
        <v>9881</v>
      </c>
      <c r="NOK1" t="s">
        <v>9882</v>
      </c>
      <c r="NOL1" t="s">
        <v>9883</v>
      </c>
      <c r="NOM1" t="s">
        <v>9884</v>
      </c>
      <c r="NON1" t="s">
        <v>9885</v>
      </c>
      <c r="NOO1" t="s">
        <v>9886</v>
      </c>
      <c r="NOP1" t="s">
        <v>9887</v>
      </c>
      <c r="NOQ1" t="s">
        <v>9888</v>
      </c>
      <c r="NOR1" t="s">
        <v>9889</v>
      </c>
      <c r="NOS1" t="s">
        <v>9890</v>
      </c>
      <c r="NOT1" t="s">
        <v>9891</v>
      </c>
      <c r="NOU1" t="s">
        <v>9892</v>
      </c>
      <c r="NOV1" t="s">
        <v>9893</v>
      </c>
      <c r="NOW1" t="s">
        <v>9894</v>
      </c>
      <c r="NOX1" t="s">
        <v>9895</v>
      </c>
      <c r="NOY1" t="s">
        <v>9896</v>
      </c>
      <c r="NOZ1" t="s">
        <v>9897</v>
      </c>
      <c r="NPA1" t="s">
        <v>9898</v>
      </c>
      <c r="NPB1" t="s">
        <v>9899</v>
      </c>
      <c r="NPC1" t="s">
        <v>9900</v>
      </c>
      <c r="NPD1" t="s">
        <v>9901</v>
      </c>
      <c r="NPE1" t="s">
        <v>9902</v>
      </c>
      <c r="NPF1" t="s">
        <v>9903</v>
      </c>
      <c r="NPG1" t="s">
        <v>9904</v>
      </c>
      <c r="NPH1" t="s">
        <v>9905</v>
      </c>
      <c r="NPI1" t="s">
        <v>9906</v>
      </c>
      <c r="NPJ1" t="s">
        <v>9907</v>
      </c>
      <c r="NPK1" t="s">
        <v>9908</v>
      </c>
      <c r="NPL1" t="s">
        <v>9909</v>
      </c>
      <c r="NPM1" t="s">
        <v>9910</v>
      </c>
      <c r="NPN1" t="s">
        <v>9911</v>
      </c>
      <c r="NPO1" t="s">
        <v>9912</v>
      </c>
      <c r="NPP1" t="s">
        <v>9913</v>
      </c>
      <c r="NPQ1" t="s">
        <v>9914</v>
      </c>
      <c r="NPR1" t="s">
        <v>9915</v>
      </c>
      <c r="NPS1" t="s">
        <v>9916</v>
      </c>
      <c r="NPT1" t="s">
        <v>9917</v>
      </c>
      <c r="NPU1" t="s">
        <v>9918</v>
      </c>
      <c r="NPV1" t="s">
        <v>9919</v>
      </c>
      <c r="NPW1" t="s">
        <v>9920</v>
      </c>
      <c r="NPX1" t="s">
        <v>9921</v>
      </c>
      <c r="NPY1" t="s">
        <v>9922</v>
      </c>
      <c r="NPZ1" t="s">
        <v>9923</v>
      </c>
      <c r="NQA1" t="s">
        <v>9924</v>
      </c>
      <c r="NQB1" t="s">
        <v>9925</v>
      </c>
      <c r="NQC1" t="s">
        <v>9926</v>
      </c>
      <c r="NQD1" t="s">
        <v>9927</v>
      </c>
      <c r="NQE1" t="s">
        <v>9928</v>
      </c>
      <c r="NQF1" t="s">
        <v>9929</v>
      </c>
      <c r="NQG1" t="s">
        <v>9930</v>
      </c>
      <c r="NQH1" t="s">
        <v>9931</v>
      </c>
      <c r="NQI1" t="s">
        <v>9932</v>
      </c>
      <c r="NQJ1" t="s">
        <v>9933</v>
      </c>
      <c r="NQK1" t="s">
        <v>9934</v>
      </c>
      <c r="NQL1" t="s">
        <v>9935</v>
      </c>
      <c r="NQM1" t="s">
        <v>9936</v>
      </c>
      <c r="NQN1" t="s">
        <v>9937</v>
      </c>
      <c r="NQO1" t="s">
        <v>9938</v>
      </c>
      <c r="NQP1" t="s">
        <v>9939</v>
      </c>
      <c r="NQQ1" t="s">
        <v>9940</v>
      </c>
      <c r="NQR1" t="s">
        <v>9941</v>
      </c>
      <c r="NQS1" t="s">
        <v>9942</v>
      </c>
      <c r="NQT1" t="s">
        <v>9943</v>
      </c>
      <c r="NQU1" t="s">
        <v>9944</v>
      </c>
      <c r="NQV1" t="s">
        <v>9945</v>
      </c>
      <c r="NQW1" t="s">
        <v>9946</v>
      </c>
      <c r="NQX1" t="s">
        <v>9947</v>
      </c>
      <c r="NQY1" t="s">
        <v>9948</v>
      </c>
      <c r="NQZ1" t="s">
        <v>9949</v>
      </c>
      <c r="NRA1" t="s">
        <v>9950</v>
      </c>
      <c r="NRB1" t="s">
        <v>9951</v>
      </c>
      <c r="NRC1" t="s">
        <v>9952</v>
      </c>
      <c r="NRD1" t="s">
        <v>9953</v>
      </c>
      <c r="NRE1" t="s">
        <v>9954</v>
      </c>
      <c r="NRF1" t="s">
        <v>9955</v>
      </c>
      <c r="NRG1" t="s">
        <v>9956</v>
      </c>
      <c r="NRH1" t="s">
        <v>9957</v>
      </c>
      <c r="NRI1" t="s">
        <v>9958</v>
      </c>
      <c r="NRJ1" t="s">
        <v>9959</v>
      </c>
      <c r="NRK1" t="s">
        <v>9960</v>
      </c>
      <c r="NRL1" t="s">
        <v>9961</v>
      </c>
      <c r="NRM1" t="s">
        <v>9962</v>
      </c>
      <c r="NRN1" t="s">
        <v>9963</v>
      </c>
      <c r="NRO1" t="s">
        <v>9964</v>
      </c>
      <c r="NRP1" t="s">
        <v>9965</v>
      </c>
      <c r="NRQ1" t="s">
        <v>9966</v>
      </c>
      <c r="NRR1" t="s">
        <v>9967</v>
      </c>
      <c r="NRS1" t="s">
        <v>9968</v>
      </c>
      <c r="NRT1" t="s">
        <v>9969</v>
      </c>
      <c r="NRU1" t="s">
        <v>9970</v>
      </c>
      <c r="NRV1" t="s">
        <v>9971</v>
      </c>
      <c r="NRW1" t="s">
        <v>9972</v>
      </c>
      <c r="NRX1" t="s">
        <v>9973</v>
      </c>
      <c r="NRY1" t="s">
        <v>9974</v>
      </c>
      <c r="NRZ1" t="s">
        <v>9975</v>
      </c>
      <c r="NSA1" t="s">
        <v>9976</v>
      </c>
      <c r="NSB1" t="s">
        <v>9977</v>
      </c>
      <c r="NSC1" t="s">
        <v>9978</v>
      </c>
      <c r="NSD1" t="s">
        <v>9979</v>
      </c>
      <c r="NSE1" t="s">
        <v>9980</v>
      </c>
      <c r="NSF1" t="s">
        <v>9981</v>
      </c>
      <c r="NSG1" t="s">
        <v>9982</v>
      </c>
      <c r="NSH1" t="s">
        <v>9983</v>
      </c>
      <c r="NSI1" t="s">
        <v>9984</v>
      </c>
      <c r="NSJ1" t="s">
        <v>9985</v>
      </c>
      <c r="NSK1" t="s">
        <v>9986</v>
      </c>
      <c r="NSL1" t="s">
        <v>9987</v>
      </c>
      <c r="NSM1" t="s">
        <v>9988</v>
      </c>
      <c r="NSN1" t="s">
        <v>9989</v>
      </c>
      <c r="NSO1" t="s">
        <v>9990</v>
      </c>
      <c r="NSP1" t="s">
        <v>9991</v>
      </c>
      <c r="NSQ1" t="s">
        <v>9992</v>
      </c>
      <c r="NSR1" t="s">
        <v>9993</v>
      </c>
      <c r="NSS1" t="s">
        <v>9994</v>
      </c>
      <c r="NST1" t="s">
        <v>9995</v>
      </c>
      <c r="NSU1" t="s">
        <v>9996</v>
      </c>
      <c r="NSV1" t="s">
        <v>9997</v>
      </c>
      <c r="NSW1" t="s">
        <v>9998</v>
      </c>
      <c r="NSX1" t="s">
        <v>9999</v>
      </c>
      <c r="NSY1" t="s">
        <v>10000</v>
      </c>
      <c r="NSZ1" t="s">
        <v>10001</v>
      </c>
      <c r="NTA1" t="s">
        <v>10002</v>
      </c>
      <c r="NTB1" t="s">
        <v>10003</v>
      </c>
      <c r="NTC1" t="s">
        <v>10004</v>
      </c>
      <c r="NTD1" t="s">
        <v>10005</v>
      </c>
      <c r="NTE1" t="s">
        <v>10006</v>
      </c>
      <c r="NTF1" t="s">
        <v>10007</v>
      </c>
      <c r="NTG1" t="s">
        <v>10008</v>
      </c>
      <c r="NTH1" t="s">
        <v>10009</v>
      </c>
      <c r="NTI1" t="s">
        <v>10010</v>
      </c>
      <c r="NTJ1" t="s">
        <v>10011</v>
      </c>
      <c r="NTK1" t="s">
        <v>10012</v>
      </c>
      <c r="NTL1" t="s">
        <v>10013</v>
      </c>
      <c r="NTM1" t="s">
        <v>10014</v>
      </c>
      <c r="NTN1" t="s">
        <v>10015</v>
      </c>
      <c r="NTO1" t="s">
        <v>10016</v>
      </c>
      <c r="NTP1" t="s">
        <v>10017</v>
      </c>
      <c r="NTQ1" t="s">
        <v>10018</v>
      </c>
      <c r="NTR1" t="s">
        <v>10019</v>
      </c>
      <c r="NTS1" t="s">
        <v>10020</v>
      </c>
      <c r="NTT1" t="s">
        <v>10021</v>
      </c>
      <c r="NTU1" t="s">
        <v>10022</v>
      </c>
      <c r="NTV1" t="s">
        <v>10023</v>
      </c>
      <c r="NTW1" t="s">
        <v>10024</v>
      </c>
      <c r="NTX1" t="s">
        <v>10025</v>
      </c>
      <c r="NTY1" t="s">
        <v>10026</v>
      </c>
      <c r="NTZ1" t="s">
        <v>10027</v>
      </c>
      <c r="NUA1" t="s">
        <v>10028</v>
      </c>
      <c r="NUB1" t="s">
        <v>10029</v>
      </c>
      <c r="NUC1" t="s">
        <v>10030</v>
      </c>
      <c r="NUD1" t="s">
        <v>10031</v>
      </c>
      <c r="NUE1" t="s">
        <v>10032</v>
      </c>
      <c r="NUF1" t="s">
        <v>10033</v>
      </c>
      <c r="NUG1" t="s">
        <v>10034</v>
      </c>
      <c r="NUH1" t="s">
        <v>10035</v>
      </c>
      <c r="NUI1" t="s">
        <v>10036</v>
      </c>
      <c r="NUJ1" t="s">
        <v>10037</v>
      </c>
      <c r="NUK1" t="s">
        <v>10038</v>
      </c>
      <c r="NUL1" t="s">
        <v>10039</v>
      </c>
      <c r="NUM1" t="s">
        <v>10040</v>
      </c>
      <c r="NUN1" t="s">
        <v>10041</v>
      </c>
      <c r="NUO1" t="s">
        <v>10042</v>
      </c>
      <c r="NUP1" t="s">
        <v>10043</v>
      </c>
      <c r="NUQ1" t="s">
        <v>10044</v>
      </c>
      <c r="NUR1" t="s">
        <v>10045</v>
      </c>
      <c r="NUS1" t="s">
        <v>10046</v>
      </c>
      <c r="NUT1" t="s">
        <v>10047</v>
      </c>
      <c r="NUU1" t="s">
        <v>10048</v>
      </c>
      <c r="NUV1" t="s">
        <v>10049</v>
      </c>
      <c r="NUW1" t="s">
        <v>10050</v>
      </c>
      <c r="NUX1" t="s">
        <v>10051</v>
      </c>
      <c r="NUY1" t="s">
        <v>10052</v>
      </c>
      <c r="NUZ1" t="s">
        <v>10053</v>
      </c>
      <c r="NVA1" t="s">
        <v>10054</v>
      </c>
      <c r="NVB1" t="s">
        <v>10055</v>
      </c>
      <c r="NVC1" t="s">
        <v>10056</v>
      </c>
      <c r="NVD1" t="s">
        <v>10057</v>
      </c>
      <c r="NVE1" t="s">
        <v>10058</v>
      </c>
      <c r="NVF1" t="s">
        <v>10059</v>
      </c>
      <c r="NVG1" t="s">
        <v>10060</v>
      </c>
      <c r="NVH1" t="s">
        <v>10061</v>
      </c>
      <c r="NVI1" t="s">
        <v>10062</v>
      </c>
      <c r="NVJ1" t="s">
        <v>10063</v>
      </c>
      <c r="NVK1" t="s">
        <v>10064</v>
      </c>
      <c r="NVL1" t="s">
        <v>10065</v>
      </c>
      <c r="NVM1" t="s">
        <v>10066</v>
      </c>
      <c r="NVN1" t="s">
        <v>10067</v>
      </c>
      <c r="NVO1" t="s">
        <v>10068</v>
      </c>
      <c r="NVP1" t="s">
        <v>10069</v>
      </c>
      <c r="NVQ1" t="s">
        <v>10070</v>
      </c>
      <c r="NVR1" t="s">
        <v>10071</v>
      </c>
      <c r="NVS1" t="s">
        <v>10072</v>
      </c>
      <c r="NVT1" t="s">
        <v>10073</v>
      </c>
      <c r="NVU1" t="s">
        <v>10074</v>
      </c>
      <c r="NVV1" t="s">
        <v>10075</v>
      </c>
      <c r="NVW1" t="s">
        <v>10076</v>
      </c>
      <c r="NVX1" t="s">
        <v>10077</v>
      </c>
      <c r="NVY1" t="s">
        <v>10078</v>
      </c>
      <c r="NVZ1" t="s">
        <v>10079</v>
      </c>
      <c r="NWA1" t="s">
        <v>10080</v>
      </c>
      <c r="NWB1" t="s">
        <v>10081</v>
      </c>
      <c r="NWC1" t="s">
        <v>10082</v>
      </c>
      <c r="NWD1" t="s">
        <v>10083</v>
      </c>
      <c r="NWE1" t="s">
        <v>10084</v>
      </c>
      <c r="NWF1" t="s">
        <v>10085</v>
      </c>
      <c r="NWG1" t="s">
        <v>10086</v>
      </c>
      <c r="NWH1" t="s">
        <v>10087</v>
      </c>
      <c r="NWI1" t="s">
        <v>10088</v>
      </c>
      <c r="NWJ1" t="s">
        <v>10089</v>
      </c>
      <c r="NWK1" t="s">
        <v>10090</v>
      </c>
      <c r="NWL1" t="s">
        <v>10091</v>
      </c>
      <c r="NWM1" t="s">
        <v>10092</v>
      </c>
      <c r="NWN1" t="s">
        <v>10093</v>
      </c>
      <c r="NWO1" t="s">
        <v>10094</v>
      </c>
      <c r="NWP1" t="s">
        <v>10095</v>
      </c>
      <c r="NWQ1" t="s">
        <v>10096</v>
      </c>
      <c r="NWR1" t="s">
        <v>10097</v>
      </c>
      <c r="NWS1" t="s">
        <v>10098</v>
      </c>
      <c r="NWT1" t="s">
        <v>10099</v>
      </c>
      <c r="NWU1" t="s">
        <v>10100</v>
      </c>
      <c r="NWV1" t="s">
        <v>10101</v>
      </c>
      <c r="NWW1" t="s">
        <v>10102</v>
      </c>
      <c r="NWX1" t="s">
        <v>10103</v>
      </c>
      <c r="NWY1" t="s">
        <v>10104</v>
      </c>
      <c r="NWZ1" t="s">
        <v>10105</v>
      </c>
      <c r="NXA1" t="s">
        <v>10106</v>
      </c>
      <c r="NXB1" t="s">
        <v>10107</v>
      </c>
      <c r="NXC1" t="s">
        <v>10108</v>
      </c>
      <c r="NXD1" t="s">
        <v>10109</v>
      </c>
      <c r="NXE1" t="s">
        <v>10110</v>
      </c>
      <c r="NXF1" t="s">
        <v>10111</v>
      </c>
      <c r="NXG1" t="s">
        <v>10112</v>
      </c>
      <c r="NXH1" t="s">
        <v>10113</v>
      </c>
      <c r="NXI1" t="s">
        <v>10114</v>
      </c>
      <c r="NXJ1" t="s">
        <v>10115</v>
      </c>
      <c r="NXK1" t="s">
        <v>10116</v>
      </c>
      <c r="NXL1" t="s">
        <v>10117</v>
      </c>
      <c r="NXM1" t="s">
        <v>10118</v>
      </c>
      <c r="NXN1" t="s">
        <v>10119</v>
      </c>
      <c r="NXO1" t="s">
        <v>10120</v>
      </c>
      <c r="NXP1" t="s">
        <v>10121</v>
      </c>
      <c r="NXQ1" t="s">
        <v>10122</v>
      </c>
      <c r="NXR1" t="s">
        <v>10123</v>
      </c>
      <c r="NXS1" t="s">
        <v>10124</v>
      </c>
      <c r="NXT1" t="s">
        <v>10125</v>
      </c>
      <c r="NXU1" t="s">
        <v>10126</v>
      </c>
      <c r="NXV1" t="s">
        <v>10127</v>
      </c>
      <c r="NXW1" t="s">
        <v>10128</v>
      </c>
      <c r="NXX1" t="s">
        <v>10129</v>
      </c>
      <c r="NXY1" t="s">
        <v>10130</v>
      </c>
      <c r="NXZ1" t="s">
        <v>10131</v>
      </c>
      <c r="NYA1" t="s">
        <v>10132</v>
      </c>
      <c r="NYB1" t="s">
        <v>10133</v>
      </c>
      <c r="NYC1" t="s">
        <v>10134</v>
      </c>
      <c r="NYD1" t="s">
        <v>10135</v>
      </c>
      <c r="NYE1" t="s">
        <v>10136</v>
      </c>
      <c r="NYF1" t="s">
        <v>10137</v>
      </c>
      <c r="NYG1" t="s">
        <v>10138</v>
      </c>
      <c r="NYH1" t="s">
        <v>10139</v>
      </c>
      <c r="NYI1" t="s">
        <v>10140</v>
      </c>
      <c r="NYJ1" t="s">
        <v>10141</v>
      </c>
      <c r="NYK1" t="s">
        <v>10142</v>
      </c>
      <c r="NYL1" t="s">
        <v>10143</v>
      </c>
      <c r="NYM1" t="s">
        <v>10144</v>
      </c>
      <c r="NYN1" t="s">
        <v>10145</v>
      </c>
      <c r="NYO1" t="s">
        <v>10146</v>
      </c>
      <c r="NYP1" t="s">
        <v>10147</v>
      </c>
      <c r="NYQ1" t="s">
        <v>10148</v>
      </c>
      <c r="NYR1" t="s">
        <v>10149</v>
      </c>
      <c r="NYS1" t="s">
        <v>10150</v>
      </c>
      <c r="NYT1" t="s">
        <v>10151</v>
      </c>
      <c r="NYU1" t="s">
        <v>10152</v>
      </c>
      <c r="NYV1" t="s">
        <v>10153</v>
      </c>
      <c r="NYW1" t="s">
        <v>10154</v>
      </c>
      <c r="NYX1" t="s">
        <v>10155</v>
      </c>
      <c r="NYY1" t="s">
        <v>10156</v>
      </c>
      <c r="NYZ1" t="s">
        <v>10157</v>
      </c>
      <c r="NZA1" t="s">
        <v>10158</v>
      </c>
      <c r="NZB1" t="s">
        <v>10159</v>
      </c>
      <c r="NZC1" t="s">
        <v>10160</v>
      </c>
      <c r="NZD1" t="s">
        <v>10161</v>
      </c>
      <c r="NZE1" t="s">
        <v>10162</v>
      </c>
      <c r="NZF1" t="s">
        <v>10163</v>
      </c>
      <c r="NZG1" t="s">
        <v>10164</v>
      </c>
      <c r="NZH1" t="s">
        <v>10165</v>
      </c>
      <c r="NZI1" t="s">
        <v>10166</v>
      </c>
      <c r="NZJ1" t="s">
        <v>10167</v>
      </c>
      <c r="NZK1" t="s">
        <v>10168</v>
      </c>
      <c r="NZL1" t="s">
        <v>10169</v>
      </c>
      <c r="NZM1" t="s">
        <v>10170</v>
      </c>
      <c r="NZN1" t="s">
        <v>10171</v>
      </c>
      <c r="NZO1" t="s">
        <v>10172</v>
      </c>
      <c r="NZP1" t="s">
        <v>10173</v>
      </c>
      <c r="NZQ1" t="s">
        <v>10174</v>
      </c>
      <c r="NZR1" t="s">
        <v>10175</v>
      </c>
      <c r="NZS1" t="s">
        <v>10176</v>
      </c>
      <c r="NZT1" t="s">
        <v>10177</v>
      </c>
      <c r="NZU1" t="s">
        <v>10178</v>
      </c>
      <c r="NZV1" t="s">
        <v>10179</v>
      </c>
      <c r="NZW1" t="s">
        <v>10180</v>
      </c>
      <c r="NZX1" t="s">
        <v>10181</v>
      </c>
      <c r="NZY1" t="s">
        <v>10182</v>
      </c>
      <c r="NZZ1" t="s">
        <v>10183</v>
      </c>
      <c r="OAA1" t="s">
        <v>10184</v>
      </c>
      <c r="OAB1" t="s">
        <v>10185</v>
      </c>
      <c r="OAC1" t="s">
        <v>10186</v>
      </c>
      <c r="OAD1" t="s">
        <v>10187</v>
      </c>
      <c r="OAE1" t="s">
        <v>10188</v>
      </c>
      <c r="OAF1" t="s">
        <v>10189</v>
      </c>
      <c r="OAG1" t="s">
        <v>10190</v>
      </c>
      <c r="OAH1" t="s">
        <v>10191</v>
      </c>
      <c r="OAI1" t="s">
        <v>10192</v>
      </c>
      <c r="OAJ1" t="s">
        <v>10193</v>
      </c>
      <c r="OAK1" t="s">
        <v>10194</v>
      </c>
      <c r="OAL1" t="s">
        <v>10195</v>
      </c>
      <c r="OAM1" t="s">
        <v>10196</v>
      </c>
      <c r="OAN1" t="s">
        <v>10197</v>
      </c>
      <c r="OAO1" t="s">
        <v>10198</v>
      </c>
      <c r="OAP1" t="s">
        <v>10199</v>
      </c>
      <c r="OAQ1" t="s">
        <v>10200</v>
      </c>
      <c r="OAR1" t="s">
        <v>10201</v>
      </c>
      <c r="OAS1" t="s">
        <v>10202</v>
      </c>
      <c r="OAT1" t="s">
        <v>10203</v>
      </c>
      <c r="OAU1" t="s">
        <v>10204</v>
      </c>
      <c r="OAV1" t="s">
        <v>10205</v>
      </c>
      <c r="OAW1" t="s">
        <v>10206</v>
      </c>
      <c r="OAX1" t="s">
        <v>10207</v>
      </c>
      <c r="OAY1" t="s">
        <v>10208</v>
      </c>
      <c r="OAZ1" t="s">
        <v>10209</v>
      </c>
      <c r="OBA1" t="s">
        <v>10210</v>
      </c>
      <c r="OBB1" t="s">
        <v>10211</v>
      </c>
      <c r="OBC1" t="s">
        <v>10212</v>
      </c>
      <c r="OBD1" t="s">
        <v>10213</v>
      </c>
      <c r="OBE1" t="s">
        <v>10214</v>
      </c>
      <c r="OBF1" t="s">
        <v>10215</v>
      </c>
      <c r="OBG1" t="s">
        <v>10216</v>
      </c>
      <c r="OBH1" t="s">
        <v>10217</v>
      </c>
      <c r="OBI1" t="s">
        <v>10218</v>
      </c>
      <c r="OBJ1" t="s">
        <v>10219</v>
      </c>
      <c r="OBK1" t="s">
        <v>10220</v>
      </c>
      <c r="OBL1" t="s">
        <v>10221</v>
      </c>
      <c r="OBM1" t="s">
        <v>10222</v>
      </c>
      <c r="OBN1" t="s">
        <v>10223</v>
      </c>
      <c r="OBO1" t="s">
        <v>10224</v>
      </c>
      <c r="OBP1" t="s">
        <v>10225</v>
      </c>
      <c r="OBQ1" t="s">
        <v>10226</v>
      </c>
      <c r="OBR1" t="s">
        <v>10227</v>
      </c>
      <c r="OBS1" t="s">
        <v>10228</v>
      </c>
      <c r="OBT1" t="s">
        <v>10229</v>
      </c>
      <c r="OBU1" t="s">
        <v>10230</v>
      </c>
      <c r="OBV1" t="s">
        <v>10231</v>
      </c>
      <c r="OBW1" t="s">
        <v>10232</v>
      </c>
      <c r="OBX1" t="s">
        <v>10233</v>
      </c>
      <c r="OBY1" t="s">
        <v>10234</v>
      </c>
      <c r="OBZ1" t="s">
        <v>10235</v>
      </c>
      <c r="OCA1" t="s">
        <v>10236</v>
      </c>
      <c r="OCB1" t="s">
        <v>10237</v>
      </c>
      <c r="OCC1" t="s">
        <v>10238</v>
      </c>
      <c r="OCD1" t="s">
        <v>10239</v>
      </c>
      <c r="OCE1" t="s">
        <v>10240</v>
      </c>
      <c r="OCF1" t="s">
        <v>10241</v>
      </c>
      <c r="OCG1" t="s">
        <v>10242</v>
      </c>
      <c r="OCH1" t="s">
        <v>10243</v>
      </c>
      <c r="OCI1" t="s">
        <v>10244</v>
      </c>
      <c r="OCJ1" t="s">
        <v>10245</v>
      </c>
      <c r="OCK1" t="s">
        <v>10246</v>
      </c>
      <c r="OCL1" t="s">
        <v>10247</v>
      </c>
      <c r="OCM1" t="s">
        <v>10248</v>
      </c>
      <c r="OCN1" t="s">
        <v>10249</v>
      </c>
      <c r="OCO1" t="s">
        <v>10250</v>
      </c>
      <c r="OCP1" t="s">
        <v>10251</v>
      </c>
      <c r="OCQ1" t="s">
        <v>10252</v>
      </c>
      <c r="OCR1" t="s">
        <v>10253</v>
      </c>
      <c r="OCS1" t="s">
        <v>10254</v>
      </c>
      <c r="OCT1" t="s">
        <v>10255</v>
      </c>
      <c r="OCU1" t="s">
        <v>10256</v>
      </c>
      <c r="OCV1" t="s">
        <v>10257</v>
      </c>
      <c r="OCW1" t="s">
        <v>10258</v>
      </c>
      <c r="OCX1" t="s">
        <v>10259</v>
      </c>
      <c r="OCY1" t="s">
        <v>10260</v>
      </c>
      <c r="OCZ1" t="s">
        <v>10261</v>
      </c>
      <c r="ODA1" t="s">
        <v>10262</v>
      </c>
      <c r="ODB1" t="s">
        <v>10263</v>
      </c>
      <c r="ODC1" t="s">
        <v>10264</v>
      </c>
      <c r="ODD1" t="s">
        <v>10265</v>
      </c>
      <c r="ODE1" t="s">
        <v>10266</v>
      </c>
      <c r="ODF1" t="s">
        <v>10267</v>
      </c>
      <c r="ODG1" t="s">
        <v>10268</v>
      </c>
      <c r="ODH1" t="s">
        <v>10269</v>
      </c>
      <c r="ODI1" t="s">
        <v>10270</v>
      </c>
      <c r="ODJ1" t="s">
        <v>10271</v>
      </c>
      <c r="ODK1" t="s">
        <v>10272</v>
      </c>
      <c r="ODL1" t="s">
        <v>10273</v>
      </c>
      <c r="ODM1" t="s">
        <v>10274</v>
      </c>
      <c r="ODN1" t="s">
        <v>10275</v>
      </c>
      <c r="ODO1" t="s">
        <v>10276</v>
      </c>
      <c r="ODP1" t="s">
        <v>10277</v>
      </c>
      <c r="ODQ1" t="s">
        <v>10278</v>
      </c>
      <c r="ODR1" t="s">
        <v>10279</v>
      </c>
      <c r="ODS1" t="s">
        <v>10280</v>
      </c>
      <c r="ODT1" t="s">
        <v>10281</v>
      </c>
      <c r="ODU1" t="s">
        <v>10282</v>
      </c>
      <c r="ODV1" t="s">
        <v>10283</v>
      </c>
      <c r="ODW1" t="s">
        <v>10284</v>
      </c>
      <c r="ODX1" t="s">
        <v>10285</v>
      </c>
      <c r="ODY1" t="s">
        <v>10286</v>
      </c>
      <c r="ODZ1" t="s">
        <v>10287</v>
      </c>
      <c r="OEA1" t="s">
        <v>10288</v>
      </c>
      <c r="OEB1" t="s">
        <v>10289</v>
      </c>
      <c r="OEC1" t="s">
        <v>10290</v>
      </c>
      <c r="OED1" t="s">
        <v>10291</v>
      </c>
      <c r="OEE1" t="s">
        <v>10292</v>
      </c>
      <c r="OEF1" t="s">
        <v>10293</v>
      </c>
      <c r="OEG1" t="s">
        <v>10294</v>
      </c>
      <c r="OEH1" t="s">
        <v>10295</v>
      </c>
      <c r="OEI1" t="s">
        <v>10296</v>
      </c>
      <c r="OEJ1" t="s">
        <v>10297</v>
      </c>
      <c r="OEK1" t="s">
        <v>10298</v>
      </c>
      <c r="OEL1" t="s">
        <v>10299</v>
      </c>
      <c r="OEM1" t="s">
        <v>10300</v>
      </c>
      <c r="OEN1" t="s">
        <v>10301</v>
      </c>
      <c r="OEO1" t="s">
        <v>10302</v>
      </c>
      <c r="OEP1" t="s">
        <v>10303</v>
      </c>
      <c r="OEQ1" t="s">
        <v>10304</v>
      </c>
      <c r="OER1" t="s">
        <v>10305</v>
      </c>
      <c r="OES1" t="s">
        <v>10306</v>
      </c>
      <c r="OET1" t="s">
        <v>10307</v>
      </c>
      <c r="OEU1" t="s">
        <v>10308</v>
      </c>
      <c r="OEV1" t="s">
        <v>10309</v>
      </c>
      <c r="OEW1" t="s">
        <v>10310</v>
      </c>
      <c r="OEX1" t="s">
        <v>10311</v>
      </c>
      <c r="OEY1" t="s">
        <v>10312</v>
      </c>
      <c r="OEZ1" t="s">
        <v>10313</v>
      </c>
      <c r="OFA1" t="s">
        <v>10314</v>
      </c>
      <c r="OFB1" t="s">
        <v>10315</v>
      </c>
      <c r="OFC1" t="s">
        <v>10316</v>
      </c>
      <c r="OFD1" t="s">
        <v>10317</v>
      </c>
      <c r="OFE1" t="s">
        <v>10318</v>
      </c>
      <c r="OFF1" t="s">
        <v>10319</v>
      </c>
      <c r="OFG1" t="s">
        <v>10320</v>
      </c>
      <c r="OFH1" t="s">
        <v>10321</v>
      </c>
      <c r="OFI1" t="s">
        <v>10322</v>
      </c>
      <c r="OFJ1" t="s">
        <v>10323</v>
      </c>
      <c r="OFK1" t="s">
        <v>10324</v>
      </c>
      <c r="OFL1" t="s">
        <v>10325</v>
      </c>
      <c r="OFM1" t="s">
        <v>10326</v>
      </c>
      <c r="OFN1" t="s">
        <v>10327</v>
      </c>
      <c r="OFO1" t="s">
        <v>10328</v>
      </c>
      <c r="OFP1" t="s">
        <v>10329</v>
      </c>
      <c r="OFQ1" t="s">
        <v>10330</v>
      </c>
      <c r="OFR1" t="s">
        <v>10331</v>
      </c>
      <c r="OFS1" t="s">
        <v>10332</v>
      </c>
      <c r="OFT1" t="s">
        <v>10333</v>
      </c>
      <c r="OFU1" t="s">
        <v>10334</v>
      </c>
      <c r="OFV1" t="s">
        <v>10335</v>
      </c>
      <c r="OFW1" t="s">
        <v>10336</v>
      </c>
      <c r="OFX1" t="s">
        <v>10337</v>
      </c>
      <c r="OFY1" t="s">
        <v>10338</v>
      </c>
      <c r="OFZ1" t="s">
        <v>10339</v>
      </c>
      <c r="OGA1" t="s">
        <v>10340</v>
      </c>
      <c r="OGB1" t="s">
        <v>10341</v>
      </c>
      <c r="OGC1" t="s">
        <v>10342</v>
      </c>
      <c r="OGD1" t="s">
        <v>10343</v>
      </c>
      <c r="OGE1" t="s">
        <v>10344</v>
      </c>
      <c r="OGF1" t="s">
        <v>10345</v>
      </c>
      <c r="OGG1" t="s">
        <v>10346</v>
      </c>
      <c r="OGH1" t="s">
        <v>10347</v>
      </c>
      <c r="OGI1" t="s">
        <v>10348</v>
      </c>
      <c r="OGJ1" t="s">
        <v>10349</v>
      </c>
      <c r="OGK1" t="s">
        <v>10350</v>
      </c>
      <c r="OGL1" t="s">
        <v>10351</v>
      </c>
      <c r="OGM1" t="s">
        <v>10352</v>
      </c>
      <c r="OGN1" t="s">
        <v>10353</v>
      </c>
      <c r="OGO1" t="s">
        <v>10354</v>
      </c>
      <c r="OGP1" t="s">
        <v>10355</v>
      </c>
      <c r="OGQ1" t="s">
        <v>10356</v>
      </c>
      <c r="OGR1" t="s">
        <v>10357</v>
      </c>
      <c r="OGS1" t="s">
        <v>10358</v>
      </c>
      <c r="OGT1" t="s">
        <v>10359</v>
      </c>
      <c r="OGU1" t="s">
        <v>10360</v>
      </c>
      <c r="OGV1" t="s">
        <v>10361</v>
      </c>
      <c r="OGW1" t="s">
        <v>10362</v>
      </c>
      <c r="OGX1" t="s">
        <v>10363</v>
      </c>
      <c r="OGY1" t="s">
        <v>10364</v>
      </c>
      <c r="OGZ1" t="s">
        <v>10365</v>
      </c>
      <c r="OHA1" t="s">
        <v>10366</v>
      </c>
      <c r="OHB1" t="s">
        <v>10367</v>
      </c>
      <c r="OHC1" t="s">
        <v>10368</v>
      </c>
      <c r="OHD1" t="s">
        <v>10369</v>
      </c>
      <c r="OHE1" t="s">
        <v>10370</v>
      </c>
      <c r="OHF1" t="s">
        <v>10371</v>
      </c>
      <c r="OHG1" t="s">
        <v>10372</v>
      </c>
      <c r="OHH1" t="s">
        <v>10373</v>
      </c>
      <c r="OHI1" t="s">
        <v>10374</v>
      </c>
      <c r="OHJ1" t="s">
        <v>10375</v>
      </c>
      <c r="OHK1" t="s">
        <v>10376</v>
      </c>
      <c r="OHL1" t="s">
        <v>10377</v>
      </c>
      <c r="OHM1" t="s">
        <v>10378</v>
      </c>
      <c r="OHN1" t="s">
        <v>10379</v>
      </c>
      <c r="OHO1" t="s">
        <v>10380</v>
      </c>
      <c r="OHP1" t="s">
        <v>10381</v>
      </c>
      <c r="OHQ1" t="s">
        <v>10382</v>
      </c>
      <c r="OHR1" t="s">
        <v>10383</v>
      </c>
      <c r="OHS1" t="s">
        <v>10384</v>
      </c>
      <c r="OHT1" t="s">
        <v>10385</v>
      </c>
      <c r="OHU1" t="s">
        <v>10386</v>
      </c>
      <c r="OHV1" t="s">
        <v>10387</v>
      </c>
      <c r="OHW1" t="s">
        <v>10388</v>
      </c>
      <c r="OHX1" t="s">
        <v>10389</v>
      </c>
      <c r="OHY1" t="s">
        <v>10390</v>
      </c>
      <c r="OHZ1" t="s">
        <v>10391</v>
      </c>
      <c r="OIA1" t="s">
        <v>10392</v>
      </c>
      <c r="OIB1" t="s">
        <v>10393</v>
      </c>
      <c r="OIC1" t="s">
        <v>10394</v>
      </c>
      <c r="OID1" t="s">
        <v>10395</v>
      </c>
      <c r="OIE1" t="s">
        <v>10396</v>
      </c>
      <c r="OIF1" t="s">
        <v>10397</v>
      </c>
      <c r="OIG1" t="s">
        <v>10398</v>
      </c>
      <c r="OIH1" t="s">
        <v>10399</v>
      </c>
      <c r="OII1" t="s">
        <v>10400</v>
      </c>
      <c r="OIJ1" t="s">
        <v>10401</v>
      </c>
      <c r="OIK1" t="s">
        <v>10402</v>
      </c>
      <c r="OIL1" t="s">
        <v>10403</v>
      </c>
      <c r="OIM1" t="s">
        <v>10404</v>
      </c>
      <c r="OIN1" t="s">
        <v>10405</v>
      </c>
      <c r="OIO1" t="s">
        <v>10406</v>
      </c>
      <c r="OIP1" t="s">
        <v>10407</v>
      </c>
      <c r="OIQ1" t="s">
        <v>10408</v>
      </c>
      <c r="OIR1" t="s">
        <v>10409</v>
      </c>
      <c r="OIS1" t="s">
        <v>10410</v>
      </c>
      <c r="OIT1" t="s">
        <v>10411</v>
      </c>
      <c r="OIU1" t="s">
        <v>10412</v>
      </c>
      <c r="OIV1" t="s">
        <v>10413</v>
      </c>
      <c r="OIW1" t="s">
        <v>10414</v>
      </c>
      <c r="OIX1" t="s">
        <v>10415</v>
      </c>
      <c r="OIY1" t="s">
        <v>10416</v>
      </c>
      <c r="OIZ1" t="s">
        <v>10417</v>
      </c>
      <c r="OJA1" t="s">
        <v>10418</v>
      </c>
      <c r="OJB1" t="s">
        <v>10419</v>
      </c>
      <c r="OJC1" t="s">
        <v>10420</v>
      </c>
      <c r="OJD1" t="s">
        <v>10421</v>
      </c>
      <c r="OJE1" t="s">
        <v>10422</v>
      </c>
      <c r="OJF1" t="s">
        <v>10423</v>
      </c>
      <c r="OJG1" t="s">
        <v>10424</v>
      </c>
      <c r="OJH1" t="s">
        <v>10425</v>
      </c>
      <c r="OJI1" t="s">
        <v>10426</v>
      </c>
      <c r="OJJ1" t="s">
        <v>10427</v>
      </c>
      <c r="OJK1" t="s">
        <v>10428</v>
      </c>
      <c r="OJL1" t="s">
        <v>10429</v>
      </c>
      <c r="OJM1" t="s">
        <v>10430</v>
      </c>
      <c r="OJN1" t="s">
        <v>10431</v>
      </c>
      <c r="OJO1" t="s">
        <v>10432</v>
      </c>
      <c r="OJP1" t="s">
        <v>10433</v>
      </c>
      <c r="OJQ1" t="s">
        <v>10434</v>
      </c>
      <c r="OJR1" t="s">
        <v>10435</v>
      </c>
      <c r="OJS1" t="s">
        <v>10436</v>
      </c>
      <c r="OJT1" t="s">
        <v>10437</v>
      </c>
      <c r="OJU1" t="s">
        <v>10438</v>
      </c>
      <c r="OJV1" t="s">
        <v>10439</v>
      </c>
      <c r="OJW1" t="s">
        <v>10440</v>
      </c>
      <c r="OJX1" t="s">
        <v>10441</v>
      </c>
      <c r="OJY1" t="s">
        <v>10442</v>
      </c>
      <c r="OJZ1" t="s">
        <v>10443</v>
      </c>
      <c r="OKA1" t="s">
        <v>10444</v>
      </c>
      <c r="OKB1" t="s">
        <v>10445</v>
      </c>
      <c r="OKC1" t="s">
        <v>10446</v>
      </c>
      <c r="OKD1" t="s">
        <v>10447</v>
      </c>
      <c r="OKE1" t="s">
        <v>10448</v>
      </c>
      <c r="OKF1" t="s">
        <v>10449</v>
      </c>
      <c r="OKG1" t="s">
        <v>10450</v>
      </c>
      <c r="OKH1" t="s">
        <v>10451</v>
      </c>
      <c r="OKI1" t="s">
        <v>10452</v>
      </c>
      <c r="OKJ1" t="s">
        <v>10453</v>
      </c>
      <c r="OKK1" t="s">
        <v>10454</v>
      </c>
      <c r="OKL1" t="s">
        <v>10455</v>
      </c>
      <c r="OKM1" t="s">
        <v>10456</v>
      </c>
      <c r="OKN1" t="s">
        <v>10457</v>
      </c>
      <c r="OKO1" t="s">
        <v>10458</v>
      </c>
      <c r="OKP1" t="s">
        <v>10459</v>
      </c>
      <c r="OKQ1" t="s">
        <v>10460</v>
      </c>
      <c r="OKR1" t="s">
        <v>10461</v>
      </c>
      <c r="OKS1" t="s">
        <v>10462</v>
      </c>
      <c r="OKT1" t="s">
        <v>10463</v>
      </c>
      <c r="OKU1" t="s">
        <v>10464</v>
      </c>
      <c r="OKV1" t="s">
        <v>10465</v>
      </c>
      <c r="OKW1" t="s">
        <v>10466</v>
      </c>
      <c r="OKX1" t="s">
        <v>10467</v>
      </c>
      <c r="OKY1" t="s">
        <v>10468</v>
      </c>
      <c r="OKZ1" t="s">
        <v>10469</v>
      </c>
      <c r="OLA1" t="s">
        <v>10470</v>
      </c>
      <c r="OLB1" t="s">
        <v>10471</v>
      </c>
      <c r="OLC1" t="s">
        <v>10472</v>
      </c>
      <c r="OLD1" t="s">
        <v>10473</v>
      </c>
      <c r="OLE1" t="s">
        <v>10474</v>
      </c>
      <c r="OLF1" t="s">
        <v>10475</v>
      </c>
      <c r="OLG1" t="s">
        <v>10476</v>
      </c>
      <c r="OLH1" t="s">
        <v>10477</v>
      </c>
      <c r="OLI1" t="s">
        <v>10478</v>
      </c>
      <c r="OLJ1" t="s">
        <v>10479</v>
      </c>
      <c r="OLK1" t="s">
        <v>10480</v>
      </c>
      <c r="OLL1" t="s">
        <v>10481</v>
      </c>
      <c r="OLM1" t="s">
        <v>10482</v>
      </c>
      <c r="OLN1" t="s">
        <v>10483</v>
      </c>
      <c r="OLO1" t="s">
        <v>10484</v>
      </c>
      <c r="OLP1" t="s">
        <v>10485</v>
      </c>
      <c r="OLQ1" t="s">
        <v>10486</v>
      </c>
      <c r="OLR1" t="s">
        <v>10487</v>
      </c>
      <c r="OLS1" t="s">
        <v>10488</v>
      </c>
      <c r="OLT1" t="s">
        <v>10489</v>
      </c>
      <c r="OLU1" t="s">
        <v>10490</v>
      </c>
      <c r="OLV1" t="s">
        <v>10491</v>
      </c>
      <c r="OLW1" t="s">
        <v>10492</v>
      </c>
      <c r="OLX1" t="s">
        <v>10493</v>
      </c>
      <c r="OLY1" t="s">
        <v>10494</v>
      </c>
      <c r="OLZ1" t="s">
        <v>10495</v>
      </c>
      <c r="OMA1" t="s">
        <v>10496</v>
      </c>
      <c r="OMB1" t="s">
        <v>10497</v>
      </c>
      <c r="OMC1" t="s">
        <v>10498</v>
      </c>
      <c r="OMD1" t="s">
        <v>10499</v>
      </c>
      <c r="OME1" t="s">
        <v>10500</v>
      </c>
      <c r="OMF1" t="s">
        <v>10501</v>
      </c>
      <c r="OMG1" t="s">
        <v>10502</v>
      </c>
      <c r="OMH1" t="s">
        <v>10503</v>
      </c>
      <c r="OMI1" t="s">
        <v>10504</v>
      </c>
      <c r="OMJ1" t="s">
        <v>10505</v>
      </c>
      <c r="OMK1" t="s">
        <v>10506</v>
      </c>
      <c r="OML1" t="s">
        <v>10507</v>
      </c>
      <c r="OMM1" t="s">
        <v>10508</v>
      </c>
      <c r="OMN1" t="s">
        <v>10509</v>
      </c>
      <c r="OMO1" t="s">
        <v>10510</v>
      </c>
      <c r="OMP1" t="s">
        <v>10511</v>
      </c>
      <c r="OMQ1" t="s">
        <v>10512</v>
      </c>
      <c r="OMR1" t="s">
        <v>10513</v>
      </c>
      <c r="OMS1" t="s">
        <v>10514</v>
      </c>
      <c r="OMT1" t="s">
        <v>10515</v>
      </c>
      <c r="OMU1" t="s">
        <v>10516</v>
      </c>
      <c r="OMV1" t="s">
        <v>10517</v>
      </c>
      <c r="OMW1" t="s">
        <v>10518</v>
      </c>
      <c r="OMX1" t="s">
        <v>10519</v>
      </c>
      <c r="OMY1" t="s">
        <v>10520</v>
      </c>
      <c r="OMZ1" t="s">
        <v>10521</v>
      </c>
      <c r="ONA1" t="s">
        <v>10522</v>
      </c>
      <c r="ONB1" t="s">
        <v>10523</v>
      </c>
      <c r="ONC1" t="s">
        <v>10524</v>
      </c>
      <c r="OND1" t="s">
        <v>10525</v>
      </c>
      <c r="ONE1" t="s">
        <v>10526</v>
      </c>
      <c r="ONF1" t="s">
        <v>10527</v>
      </c>
      <c r="ONG1" t="s">
        <v>10528</v>
      </c>
      <c r="ONH1" t="s">
        <v>10529</v>
      </c>
      <c r="ONI1" t="s">
        <v>10530</v>
      </c>
      <c r="ONJ1" t="s">
        <v>10531</v>
      </c>
      <c r="ONK1" t="s">
        <v>10532</v>
      </c>
      <c r="ONL1" t="s">
        <v>10533</v>
      </c>
      <c r="ONM1" t="s">
        <v>10534</v>
      </c>
      <c r="ONN1" t="s">
        <v>10535</v>
      </c>
      <c r="ONO1" t="s">
        <v>10536</v>
      </c>
      <c r="ONP1" t="s">
        <v>10537</v>
      </c>
      <c r="ONQ1" t="s">
        <v>10538</v>
      </c>
      <c r="ONR1" t="s">
        <v>10539</v>
      </c>
      <c r="ONS1" t="s">
        <v>10540</v>
      </c>
      <c r="ONT1" t="s">
        <v>10541</v>
      </c>
      <c r="ONU1" t="s">
        <v>10542</v>
      </c>
      <c r="ONV1" t="s">
        <v>10543</v>
      </c>
      <c r="ONW1" t="s">
        <v>10544</v>
      </c>
      <c r="ONX1" t="s">
        <v>10545</v>
      </c>
      <c r="ONY1" t="s">
        <v>10546</v>
      </c>
      <c r="ONZ1" t="s">
        <v>10547</v>
      </c>
      <c r="OOA1" t="s">
        <v>10548</v>
      </c>
      <c r="OOB1" t="s">
        <v>10549</v>
      </c>
      <c r="OOC1" t="s">
        <v>10550</v>
      </c>
      <c r="OOD1" t="s">
        <v>10551</v>
      </c>
      <c r="OOE1" t="s">
        <v>10552</v>
      </c>
      <c r="OOF1" t="s">
        <v>10553</v>
      </c>
      <c r="OOG1" t="s">
        <v>10554</v>
      </c>
      <c r="OOH1" t="s">
        <v>10555</v>
      </c>
      <c r="OOI1" t="s">
        <v>10556</v>
      </c>
      <c r="OOJ1" t="s">
        <v>10557</v>
      </c>
      <c r="OOK1" t="s">
        <v>10558</v>
      </c>
      <c r="OOL1" t="s">
        <v>10559</v>
      </c>
      <c r="OOM1" t="s">
        <v>10560</v>
      </c>
      <c r="OON1" t="s">
        <v>10561</v>
      </c>
      <c r="OOO1" t="s">
        <v>10562</v>
      </c>
      <c r="OOP1" t="s">
        <v>10563</v>
      </c>
      <c r="OOQ1" t="s">
        <v>10564</v>
      </c>
      <c r="OOR1" t="s">
        <v>10565</v>
      </c>
      <c r="OOS1" t="s">
        <v>10566</v>
      </c>
      <c r="OOT1" t="s">
        <v>10567</v>
      </c>
      <c r="OOU1" t="s">
        <v>10568</v>
      </c>
      <c r="OOV1" t="s">
        <v>10569</v>
      </c>
      <c r="OOW1" t="s">
        <v>10570</v>
      </c>
      <c r="OOX1" t="s">
        <v>10571</v>
      </c>
      <c r="OOY1" t="s">
        <v>10572</v>
      </c>
      <c r="OOZ1" t="s">
        <v>10573</v>
      </c>
      <c r="OPA1" t="s">
        <v>10574</v>
      </c>
      <c r="OPB1" t="s">
        <v>10575</v>
      </c>
      <c r="OPC1" t="s">
        <v>10576</v>
      </c>
      <c r="OPD1" t="s">
        <v>10577</v>
      </c>
      <c r="OPE1" t="s">
        <v>10578</v>
      </c>
      <c r="OPF1" t="s">
        <v>10579</v>
      </c>
      <c r="OPG1" t="s">
        <v>10580</v>
      </c>
      <c r="OPH1" t="s">
        <v>10581</v>
      </c>
      <c r="OPI1" t="s">
        <v>10582</v>
      </c>
      <c r="OPJ1" t="s">
        <v>10583</v>
      </c>
      <c r="OPK1" t="s">
        <v>10584</v>
      </c>
      <c r="OPL1" t="s">
        <v>10585</v>
      </c>
      <c r="OPM1" t="s">
        <v>10586</v>
      </c>
      <c r="OPN1" t="s">
        <v>10587</v>
      </c>
      <c r="OPO1" t="s">
        <v>10588</v>
      </c>
      <c r="OPP1" t="s">
        <v>10589</v>
      </c>
      <c r="OPQ1" t="s">
        <v>10590</v>
      </c>
      <c r="OPR1" t="s">
        <v>10591</v>
      </c>
      <c r="OPS1" t="s">
        <v>10592</v>
      </c>
      <c r="OPT1" t="s">
        <v>10593</v>
      </c>
      <c r="OPU1" t="s">
        <v>10594</v>
      </c>
      <c r="OPV1" t="s">
        <v>10595</v>
      </c>
      <c r="OPW1" t="s">
        <v>10596</v>
      </c>
      <c r="OPX1" t="s">
        <v>10597</v>
      </c>
      <c r="OPY1" t="s">
        <v>10598</v>
      </c>
      <c r="OPZ1" t="s">
        <v>10599</v>
      </c>
      <c r="OQA1" t="s">
        <v>10600</v>
      </c>
      <c r="OQB1" t="s">
        <v>10601</v>
      </c>
      <c r="OQC1" t="s">
        <v>10602</v>
      </c>
      <c r="OQD1" t="s">
        <v>10603</v>
      </c>
      <c r="OQE1" t="s">
        <v>10604</v>
      </c>
      <c r="OQF1" t="s">
        <v>10605</v>
      </c>
      <c r="OQG1" t="s">
        <v>10606</v>
      </c>
      <c r="OQH1" t="s">
        <v>10607</v>
      </c>
      <c r="OQI1" t="s">
        <v>10608</v>
      </c>
      <c r="OQJ1" t="s">
        <v>10609</v>
      </c>
      <c r="OQK1" t="s">
        <v>10610</v>
      </c>
      <c r="OQL1" t="s">
        <v>10611</v>
      </c>
      <c r="OQM1" t="s">
        <v>10612</v>
      </c>
      <c r="OQN1" t="s">
        <v>10613</v>
      </c>
      <c r="OQO1" t="s">
        <v>10614</v>
      </c>
      <c r="OQP1" t="s">
        <v>10615</v>
      </c>
      <c r="OQQ1" t="s">
        <v>10616</v>
      </c>
      <c r="OQR1" t="s">
        <v>10617</v>
      </c>
      <c r="OQS1" t="s">
        <v>10618</v>
      </c>
      <c r="OQT1" t="s">
        <v>10619</v>
      </c>
      <c r="OQU1" t="s">
        <v>10620</v>
      </c>
      <c r="OQV1" t="s">
        <v>10621</v>
      </c>
      <c r="OQW1" t="s">
        <v>10622</v>
      </c>
      <c r="OQX1" t="s">
        <v>10623</v>
      </c>
      <c r="OQY1" t="s">
        <v>10624</v>
      </c>
      <c r="OQZ1" t="s">
        <v>10625</v>
      </c>
      <c r="ORA1" t="s">
        <v>10626</v>
      </c>
      <c r="ORB1" t="s">
        <v>10627</v>
      </c>
      <c r="ORC1" t="s">
        <v>10628</v>
      </c>
      <c r="ORD1" t="s">
        <v>10629</v>
      </c>
      <c r="ORE1" t="s">
        <v>10630</v>
      </c>
      <c r="ORF1" t="s">
        <v>10631</v>
      </c>
      <c r="ORG1" t="s">
        <v>10632</v>
      </c>
      <c r="ORH1" t="s">
        <v>10633</v>
      </c>
      <c r="ORI1" t="s">
        <v>10634</v>
      </c>
      <c r="ORJ1" t="s">
        <v>10635</v>
      </c>
      <c r="ORK1" t="s">
        <v>10636</v>
      </c>
      <c r="ORL1" t="s">
        <v>10637</v>
      </c>
      <c r="ORM1" t="s">
        <v>10638</v>
      </c>
      <c r="ORN1" t="s">
        <v>10639</v>
      </c>
      <c r="ORO1" t="s">
        <v>10640</v>
      </c>
      <c r="ORP1" t="s">
        <v>10641</v>
      </c>
      <c r="ORQ1" t="s">
        <v>10642</v>
      </c>
      <c r="ORR1" t="s">
        <v>10643</v>
      </c>
      <c r="ORS1" t="s">
        <v>10644</v>
      </c>
      <c r="ORT1" t="s">
        <v>10645</v>
      </c>
      <c r="ORU1" t="s">
        <v>10646</v>
      </c>
      <c r="ORV1" t="s">
        <v>10647</v>
      </c>
      <c r="ORW1" t="s">
        <v>10648</v>
      </c>
      <c r="ORX1" t="s">
        <v>10649</v>
      </c>
      <c r="ORY1" t="s">
        <v>10650</v>
      </c>
      <c r="ORZ1" t="s">
        <v>10651</v>
      </c>
      <c r="OSA1" t="s">
        <v>10652</v>
      </c>
      <c r="OSB1" t="s">
        <v>10653</v>
      </c>
      <c r="OSC1" t="s">
        <v>10654</v>
      </c>
      <c r="OSD1" t="s">
        <v>10655</v>
      </c>
      <c r="OSE1" t="s">
        <v>10656</v>
      </c>
      <c r="OSF1" t="s">
        <v>10657</v>
      </c>
      <c r="OSG1" t="s">
        <v>10658</v>
      </c>
      <c r="OSH1" t="s">
        <v>10659</v>
      </c>
      <c r="OSI1" t="s">
        <v>10660</v>
      </c>
      <c r="OSJ1" t="s">
        <v>10661</v>
      </c>
      <c r="OSK1" t="s">
        <v>10662</v>
      </c>
      <c r="OSL1" t="s">
        <v>10663</v>
      </c>
      <c r="OSM1" t="s">
        <v>10664</v>
      </c>
      <c r="OSN1" t="s">
        <v>10665</v>
      </c>
      <c r="OSO1" t="s">
        <v>10666</v>
      </c>
      <c r="OSP1" t="s">
        <v>10667</v>
      </c>
      <c r="OSQ1" t="s">
        <v>10668</v>
      </c>
      <c r="OSR1" t="s">
        <v>10669</v>
      </c>
      <c r="OSS1" t="s">
        <v>10670</v>
      </c>
      <c r="OST1" t="s">
        <v>10671</v>
      </c>
      <c r="OSU1" t="s">
        <v>10672</v>
      </c>
      <c r="OSV1" t="s">
        <v>10673</v>
      </c>
      <c r="OSW1" t="s">
        <v>10674</v>
      </c>
      <c r="OSX1" t="s">
        <v>10675</v>
      </c>
      <c r="OSY1" t="s">
        <v>10676</v>
      </c>
      <c r="OSZ1" t="s">
        <v>10677</v>
      </c>
      <c r="OTA1" t="s">
        <v>10678</v>
      </c>
      <c r="OTB1" t="s">
        <v>10679</v>
      </c>
      <c r="OTC1" t="s">
        <v>10680</v>
      </c>
      <c r="OTD1" t="s">
        <v>10681</v>
      </c>
      <c r="OTE1" t="s">
        <v>10682</v>
      </c>
      <c r="OTF1" t="s">
        <v>10683</v>
      </c>
      <c r="OTG1" t="s">
        <v>10684</v>
      </c>
      <c r="OTH1" t="s">
        <v>10685</v>
      </c>
      <c r="OTI1" t="s">
        <v>10686</v>
      </c>
      <c r="OTJ1" t="s">
        <v>10687</v>
      </c>
      <c r="OTK1" t="s">
        <v>10688</v>
      </c>
      <c r="OTL1" t="s">
        <v>10689</v>
      </c>
      <c r="OTM1" t="s">
        <v>10690</v>
      </c>
      <c r="OTN1" t="s">
        <v>10691</v>
      </c>
      <c r="OTO1" t="s">
        <v>10692</v>
      </c>
      <c r="OTP1" t="s">
        <v>10693</v>
      </c>
      <c r="OTQ1" t="s">
        <v>10694</v>
      </c>
      <c r="OTR1" t="s">
        <v>10695</v>
      </c>
      <c r="OTS1" t="s">
        <v>10696</v>
      </c>
      <c r="OTT1" t="s">
        <v>10697</v>
      </c>
      <c r="OTU1" t="s">
        <v>10698</v>
      </c>
      <c r="OTV1" t="s">
        <v>10699</v>
      </c>
      <c r="OTW1" t="s">
        <v>10700</v>
      </c>
      <c r="OTX1" t="s">
        <v>10701</v>
      </c>
      <c r="OTY1" t="s">
        <v>10702</v>
      </c>
      <c r="OTZ1" t="s">
        <v>10703</v>
      </c>
      <c r="OUA1" t="s">
        <v>10704</v>
      </c>
      <c r="OUB1" t="s">
        <v>10705</v>
      </c>
      <c r="OUC1" t="s">
        <v>10706</v>
      </c>
      <c r="OUD1" t="s">
        <v>10707</v>
      </c>
      <c r="OUE1" t="s">
        <v>10708</v>
      </c>
      <c r="OUF1" t="s">
        <v>10709</v>
      </c>
      <c r="OUG1" t="s">
        <v>10710</v>
      </c>
      <c r="OUH1" t="s">
        <v>10711</v>
      </c>
      <c r="OUI1" t="s">
        <v>10712</v>
      </c>
      <c r="OUJ1" t="s">
        <v>10713</v>
      </c>
      <c r="OUK1" t="s">
        <v>10714</v>
      </c>
      <c r="OUL1" t="s">
        <v>10715</v>
      </c>
      <c r="OUM1" t="s">
        <v>10716</v>
      </c>
      <c r="OUN1" t="s">
        <v>10717</v>
      </c>
      <c r="OUO1" t="s">
        <v>10718</v>
      </c>
      <c r="OUP1" t="s">
        <v>10719</v>
      </c>
      <c r="OUQ1" t="s">
        <v>10720</v>
      </c>
      <c r="OUR1" t="s">
        <v>10721</v>
      </c>
      <c r="OUS1" t="s">
        <v>10722</v>
      </c>
      <c r="OUT1" t="s">
        <v>10723</v>
      </c>
      <c r="OUU1" t="s">
        <v>10724</v>
      </c>
      <c r="OUV1" t="s">
        <v>10725</v>
      </c>
      <c r="OUW1" t="s">
        <v>10726</v>
      </c>
      <c r="OUX1" t="s">
        <v>10727</v>
      </c>
      <c r="OUY1" t="s">
        <v>10728</v>
      </c>
      <c r="OUZ1" t="s">
        <v>10729</v>
      </c>
      <c r="OVA1" t="s">
        <v>10730</v>
      </c>
      <c r="OVB1" t="s">
        <v>10731</v>
      </c>
      <c r="OVC1" t="s">
        <v>10732</v>
      </c>
      <c r="OVD1" t="s">
        <v>10733</v>
      </c>
      <c r="OVE1" t="s">
        <v>10734</v>
      </c>
      <c r="OVF1" t="s">
        <v>10735</v>
      </c>
      <c r="OVG1" t="s">
        <v>10736</v>
      </c>
      <c r="OVH1" t="s">
        <v>10737</v>
      </c>
      <c r="OVI1" t="s">
        <v>10738</v>
      </c>
      <c r="OVJ1" t="s">
        <v>10739</v>
      </c>
      <c r="OVK1" t="s">
        <v>10740</v>
      </c>
      <c r="OVL1" t="s">
        <v>10741</v>
      </c>
      <c r="OVM1" t="s">
        <v>10742</v>
      </c>
      <c r="OVN1" t="s">
        <v>10743</v>
      </c>
      <c r="OVO1" t="s">
        <v>10744</v>
      </c>
      <c r="OVP1" t="s">
        <v>10745</v>
      </c>
      <c r="OVQ1" t="s">
        <v>10746</v>
      </c>
      <c r="OVR1" t="s">
        <v>10747</v>
      </c>
      <c r="OVS1" t="s">
        <v>10748</v>
      </c>
      <c r="OVT1" t="s">
        <v>10749</v>
      </c>
      <c r="OVU1" t="s">
        <v>10750</v>
      </c>
      <c r="OVV1" t="s">
        <v>10751</v>
      </c>
      <c r="OVW1" t="s">
        <v>10752</v>
      </c>
      <c r="OVX1" t="s">
        <v>10753</v>
      </c>
      <c r="OVY1" t="s">
        <v>10754</v>
      </c>
      <c r="OVZ1" t="s">
        <v>10755</v>
      </c>
      <c r="OWA1" t="s">
        <v>10756</v>
      </c>
      <c r="OWB1" t="s">
        <v>10757</v>
      </c>
      <c r="OWC1" t="s">
        <v>10758</v>
      </c>
      <c r="OWD1" t="s">
        <v>10759</v>
      </c>
      <c r="OWE1" t="s">
        <v>10760</v>
      </c>
      <c r="OWF1" t="s">
        <v>10761</v>
      </c>
      <c r="OWG1" t="s">
        <v>10762</v>
      </c>
      <c r="OWH1" t="s">
        <v>10763</v>
      </c>
      <c r="OWI1" t="s">
        <v>10764</v>
      </c>
      <c r="OWJ1" t="s">
        <v>10765</v>
      </c>
      <c r="OWK1" t="s">
        <v>10766</v>
      </c>
      <c r="OWL1" t="s">
        <v>10767</v>
      </c>
      <c r="OWM1" t="s">
        <v>10768</v>
      </c>
      <c r="OWN1" t="s">
        <v>10769</v>
      </c>
      <c r="OWO1" t="s">
        <v>10770</v>
      </c>
      <c r="OWP1" t="s">
        <v>10771</v>
      </c>
      <c r="OWQ1" t="s">
        <v>10772</v>
      </c>
      <c r="OWR1" t="s">
        <v>10773</v>
      </c>
      <c r="OWS1" t="s">
        <v>10774</v>
      </c>
      <c r="OWT1" t="s">
        <v>10775</v>
      </c>
      <c r="OWU1" t="s">
        <v>10776</v>
      </c>
      <c r="OWV1" t="s">
        <v>10777</v>
      </c>
      <c r="OWW1" t="s">
        <v>10778</v>
      </c>
      <c r="OWX1" t="s">
        <v>10779</v>
      </c>
      <c r="OWY1" t="s">
        <v>10780</v>
      </c>
      <c r="OWZ1" t="s">
        <v>10781</v>
      </c>
      <c r="OXA1" t="s">
        <v>10782</v>
      </c>
      <c r="OXB1" t="s">
        <v>10783</v>
      </c>
      <c r="OXC1" t="s">
        <v>10784</v>
      </c>
      <c r="OXD1" t="s">
        <v>10785</v>
      </c>
      <c r="OXE1" t="s">
        <v>10786</v>
      </c>
      <c r="OXF1" t="s">
        <v>10787</v>
      </c>
      <c r="OXG1" t="s">
        <v>10788</v>
      </c>
      <c r="OXH1" t="s">
        <v>10789</v>
      </c>
      <c r="OXI1" t="s">
        <v>10790</v>
      </c>
      <c r="OXJ1" t="s">
        <v>10791</v>
      </c>
      <c r="OXK1" t="s">
        <v>10792</v>
      </c>
      <c r="OXL1" t="s">
        <v>10793</v>
      </c>
      <c r="OXM1" t="s">
        <v>10794</v>
      </c>
      <c r="OXN1" t="s">
        <v>10795</v>
      </c>
      <c r="OXO1" t="s">
        <v>10796</v>
      </c>
      <c r="OXP1" t="s">
        <v>10797</v>
      </c>
      <c r="OXQ1" t="s">
        <v>10798</v>
      </c>
      <c r="OXR1" t="s">
        <v>10799</v>
      </c>
      <c r="OXS1" t="s">
        <v>10800</v>
      </c>
      <c r="OXT1" t="s">
        <v>10801</v>
      </c>
      <c r="OXU1" t="s">
        <v>10802</v>
      </c>
      <c r="OXV1" t="s">
        <v>10803</v>
      </c>
      <c r="OXW1" t="s">
        <v>10804</v>
      </c>
      <c r="OXX1" t="s">
        <v>10805</v>
      </c>
      <c r="OXY1" t="s">
        <v>10806</v>
      </c>
      <c r="OXZ1" t="s">
        <v>10807</v>
      </c>
      <c r="OYA1" t="s">
        <v>10808</v>
      </c>
      <c r="OYB1" t="s">
        <v>10809</v>
      </c>
      <c r="OYC1" t="s">
        <v>10810</v>
      </c>
      <c r="OYD1" t="s">
        <v>10811</v>
      </c>
      <c r="OYE1" t="s">
        <v>10812</v>
      </c>
      <c r="OYF1" t="s">
        <v>10813</v>
      </c>
      <c r="OYG1" t="s">
        <v>10814</v>
      </c>
      <c r="OYH1" t="s">
        <v>10815</v>
      </c>
      <c r="OYI1" t="s">
        <v>10816</v>
      </c>
      <c r="OYJ1" t="s">
        <v>10817</v>
      </c>
      <c r="OYK1" t="s">
        <v>10818</v>
      </c>
      <c r="OYL1" t="s">
        <v>10819</v>
      </c>
      <c r="OYM1" t="s">
        <v>10820</v>
      </c>
      <c r="OYN1" t="s">
        <v>10821</v>
      </c>
      <c r="OYO1" t="s">
        <v>10822</v>
      </c>
      <c r="OYP1" t="s">
        <v>10823</v>
      </c>
      <c r="OYQ1" t="s">
        <v>10824</v>
      </c>
      <c r="OYR1" t="s">
        <v>10825</v>
      </c>
      <c r="OYS1" t="s">
        <v>10826</v>
      </c>
      <c r="OYT1" t="s">
        <v>10827</v>
      </c>
      <c r="OYU1" t="s">
        <v>10828</v>
      </c>
      <c r="OYV1" t="s">
        <v>10829</v>
      </c>
      <c r="OYW1" t="s">
        <v>10830</v>
      </c>
      <c r="OYX1" t="s">
        <v>10831</v>
      </c>
      <c r="OYY1" t="s">
        <v>10832</v>
      </c>
      <c r="OYZ1" t="s">
        <v>10833</v>
      </c>
      <c r="OZA1" t="s">
        <v>10834</v>
      </c>
      <c r="OZB1" t="s">
        <v>10835</v>
      </c>
      <c r="OZC1" t="s">
        <v>10836</v>
      </c>
      <c r="OZD1" t="s">
        <v>10837</v>
      </c>
      <c r="OZE1" t="s">
        <v>10838</v>
      </c>
      <c r="OZF1" t="s">
        <v>10839</v>
      </c>
      <c r="OZG1" t="s">
        <v>10840</v>
      </c>
      <c r="OZH1" t="s">
        <v>10841</v>
      </c>
      <c r="OZI1" t="s">
        <v>10842</v>
      </c>
      <c r="OZJ1" t="s">
        <v>10843</v>
      </c>
      <c r="OZK1" t="s">
        <v>10844</v>
      </c>
      <c r="OZL1" t="s">
        <v>10845</v>
      </c>
      <c r="OZM1" t="s">
        <v>10846</v>
      </c>
      <c r="OZN1" t="s">
        <v>10847</v>
      </c>
      <c r="OZO1" t="s">
        <v>10848</v>
      </c>
      <c r="OZP1" t="s">
        <v>10849</v>
      </c>
      <c r="OZQ1" t="s">
        <v>10850</v>
      </c>
      <c r="OZR1" t="s">
        <v>10851</v>
      </c>
      <c r="OZS1" t="s">
        <v>10852</v>
      </c>
      <c r="OZT1" t="s">
        <v>10853</v>
      </c>
      <c r="OZU1" t="s">
        <v>10854</v>
      </c>
      <c r="OZV1" t="s">
        <v>10855</v>
      </c>
      <c r="OZW1" t="s">
        <v>10856</v>
      </c>
      <c r="OZX1" t="s">
        <v>10857</v>
      </c>
      <c r="OZY1" t="s">
        <v>10858</v>
      </c>
      <c r="OZZ1" t="s">
        <v>10859</v>
      </c>
      <c r="PAA1" t="s">
        <v>10860</v>
      </c>
      <c r="PAB1" t="s">
        <v>10861</v>
      </c>
      <c r="PAC1" t="s">
        <v>10862</v>
      </c>
      <c r="PAD1" t="s">
        <v>10863</v>
      </c>
      <c r="PAE1" t="s">
        <v>10864</v>
      </c>
      <c r="PAF1" t="s">
        <v>10865</v>
      </c>
      <c r="PAG1" t="s">
        <v>10866</v>
      </c>
      <c r="PAH1" t="s">
        <v>10867</v>
      </c>
      <c r="PAI1" t="s">
        <v>10868</v>
      </c>
      <c r="PAJ1" t="s">
        <v>10869</v>
      </c>
      <c r="PAK1" t="s">
        <v>10870</v>
      </c>
      <c r="PAL1" t="s">
        <v>10871</v>
      </c>
      <c r="PAM1" t="s">
        <v>10872</v>
      </c>
      <c r="PAN1" t="s">
        <v>10873</v>
      </c>
      <c r="PAO1" t="s">
        <v>10874</v>
      </c>
      <c r="PAP1" t="s">
        <v>10875</v>
      </c>
      <c r="PAQ1" t="s">
        <v>10876</v>
      </c>
      <c r="PAR1" t="s">
        <v>10877</v>
      </c>
      <c r="PAS1" t="s">
        <v>10878</v>
      </c>
      <c r="PAT1" t="s">
        <v>10879</v>
      </c>
      <c r="PAU1" t="s">
        <v>10880</v>
      </c>
      <c r="PAV1" t="s">
        <v>10881</v>
      </c>
      <c r="PAW1" t="s">
        <v>10882</v>
      </c>
      <c r="PAX1" t="s">
        <v>10883</v>
      </c>
      <c r="PAY1" t="s">
        <v>10884</v>
      </c>
      <c r="PAZ1" t="s">
        <v>10885</v>
      </c>
      <c r="PBA1" t="s">
        <v>10886</v>
      </c>
      <c r="PBB1" t="s">
        <v>10887</v>
      </c>
      <c r="PBC1" t="s">
        <v>10888</v>
      </c>
      <c r="PBD1" t="s">
        <v>10889</v>
      </c>
      <c r="PBE1" t="s">
        <v>10890</v>
      </c>
      <c r="PBF1" t="s">
        <v>10891</v>
      </c>
      <c r="PBG1" t="s">
        <v>10892</v>
      </c>
      <c r="PBH1" t="s">
        <v>10893</v>
      </c>
      <c r="PBI1" t="s">
        <v>10894</v>
      </c>
      <c r="PBJ1" t="s">
        <v>10895</v>
      </c>
      <c r="PBK1" t="s">
        <v>10896</v>
      </c>
      <c r="PBL1" t="s">
        <v>10897</v>
      </c>
      <c r="PBM1" t="s">
        <v>10898</v>
      </c>
      <c r="PBN1" t="s">
        <v>10899</v>
      </c>
      <c r="PBO1" t="s">
        <v>10900</v>
      </c>
      <c r="PBP1" t="s">
        <v>10901</v>
      </c>
      <c r="PBQ1" t="s">
        <v>10902</v>
      </c>
      <c r="PBR1" t="s">
        <v>10903</v>
      </c>
      <c r="PBS1" t="s">
        <v>10904</v>
      </c>
      <c r="PBT1" t="s">
        <v>10905</v>
      </c>
      <c r="PBU1" t="s">
        <v>10906</v>
      </c>
      <c r="PBV1" t="s">
        <v>10907</v>
      </c>
      <c r="PBW1" t="s">
        <v>10908</v>
      </c>
      <c r="PBX1" t="s">
        <v>10909</v>
      </c>
      <c r="PBY1" t="s">
        <v>10910</v>
      </c>
      <c r="PBZ1" t="s">
        <v>10911</v>
      </c>
      <c r="PCA1" t="s">
        <v>10912</v>
      </c>
      <c r="PCB1" t="s">
        <v>10913</v>
      </c>
      <c r="PCC1" t="s">
        <v>10914</v>
      </c>
      <c r="PCD1" t="s">
        <v>10915</v>
      </c>
      <c r="PCE1" t="s">
        <v>10916</v>
      </c>
      <c r="PCF1" t="s">
        <v>10917</v>
      </c>
      <c r="PCG1" t="s">
        <v>10918</v>
      </c>
      <c r="PCH1" t="s">
        <v>10919</v>
      </c>
      <c r="PCI1" t="s">
        <v>10920</v>
      </c>
      <c r="PCJ1" t="s">
        <v>10921</v>
      </c>
      <c r="PCK1" t="s">
        <v>10922</v>
      </c>
      <c r="PCL1" t="s">
        <v>10923</v>
      </c>
      <c r="PCM1" t="s">
        <v>10924</v>
      </c>
      <c r="PCN1" t="s">
        <v>10925</v>
      </c>
      <c r="PCO1" t="s">
        <v>10926</v>
      </c>
      <c r="PCP1" t="s">
        <v>10927</v>
      </c>
      <c r="PCQ1" t="s">
        <v>10928</v>
      </c>
      <c r="PCR1" t="s">
        <v>10929</v>
      </c>
      <c r="PCS1" t="s">
        <v>10930</v>
      </c>
      <c r="PCT1" t="s">
        <v>10931</v>
      </c>
      <c r="PCU1" t="s">
        <v>10932</v>
      </c>
      <c r="PCV1" t="s">
        <v>10933</v>
      </c>
      <c r="PCW1" t="s">
        <v>10934</v>
      </c>
      <c r="PCX1" t="s">
        <v>10935</v>
      </c>
      <c r="PCY1" t="s">
        <v>10936</v>
      </c>
      <c r="PCZ1" t="s">
        <v>10937</v>
      </c>
      <c r="PDA1" t="s">
        <v>10938</v>
      </c>
      <c r="PDB1" t="s">
        <v>10939</v>
      </c>
      <c r="PDC1" t="s">
        <v>10940</v>
      </c>
      <c r="PDD1" t="s">
        <v>10941</v>
      </c>
      <c r="PDE1" t="s">
        <v>10942</v>
      </c>
      <c r="PDF1" t="s">
        <v>10943</v>
      </c>
      <c r="PDG1" t="s">
        <v>10944</v>
      </c>
      <c r="PDH1" t="s">
        <v>10945</v>
      </c>
      <c r="PDI1" t="s">
        <v>10946</v>
      </c>
      <c r="PDJ1" t="s">
        <v>10947</v>
      </c>
      <c r="PDK1" t="s">
        <v>10948</v>
      </c>
      <c r="PDL1" t="s">
        <v>10949</v>
      </c>
      <c r="PDM1" t="s">
        <v>10950</v>
      </c>
      <c r="PDN1" t="s">
        <v>10951</v>
      </c>
      <c r="PDO1" t="s">
        <v>10952</v>
      </c>
      <c r="PDP1" t="s">
        <v>10953</v>
      </c>
      <c r="PDQ1" t="s">
        <v>10954</v>
      </c>
      <c r="PDR1" t="s">
        <v>10955</v>
      </c>
      <c r="PDS1" t="s">
        <v>10956</v>
      </c>
      <c r="PDT1" t="s">
        <v>10957</v>
      </c>
      <c r="PDU1" t="s">
        <v>10958</v>
      </c>
      <c r="PDV1" t="s">
        <v>10959</v>
      </c>
      <c r="PDW1" t="s">
        <v>10960</v>
      </c>
      <c r="PDX1" t="s">
        <v>10961</v>
      </c>
      <c r="PDY1" t="s">
        <v>10962</v>
      </c>
      <c r="PDZ1" t="s">
        <v>10963</v>
      </c>
      <c r="PEA1" t="s">
        <v>10964</v>
      </c>
      <c r="PEB1" t="s">
        <v>10965</v>
      </c>
      <c r="PEC1" t="s">
        <v>10966</v>
      </c>
      <c r="PED1" t="s">
        <v>10967</v>
      </c>
      <c r="PEE1" t="s">
        <v>10968</v>
      </c>
      <c r="PEF1" t="s">
        <v>10969</v>
      </c>
      <c r="PEG1" t="s">
        <v>10970</v>
      </c>
      <c r="PEH1" t="s">
        <v>10971</v>
      </c>
      <c r="PEI1" t="s">
        <v>10972</v>
      </c>
      <c r="PEJ1" t="s">
        <v>10973</v>
      </c>
      <c r="PEK1" t="s">
        <v>10974</v>
      </c>
      <c r="PEL1" t="s">
        <v>10975</v>
      </c>
      <c r="PEM1" t="s">
        <v>10976</v>
      </c>
      <c r="PEN1" t="s">
        <v>10977</v>
      </c>
      <c r="PEO1" t="s">
        <v>10978</v>
      </c>
      <c r="PEP1" t="s">
        <v>10979</v>
      </c>
      <c r="PEQ1" t="s">
        <v>10980</v>
      </c>
      <c r="PER1" t="s">
        <v>10981</v>
      </c>
      <c r="PES1" t="s">
        <v>10982</v>
      </c>
      <c r="PET1" t="s">
        <v>10983</v>
      </c>
      <c r="PEU1" t="s">
        <v>10984</v>
      </c>
      <c r="PEV1" t="s">
        <v>10985</v>
      </c>
      <c r="PEW1" t="s">
        <v>10986</v>
      </c>
      <c r="PEX1" t="s">
        <v>10987</v>
      </c>
      <c r="PEY1" t="s">
        <v>10988</v>
      </c>
      <c r="PEZ1" t="s">
        <v>10989</v>
      </c>
      <c r="PFA1" t="s">
        <v>10990</v>
      </c>
      <c r="PFB1" t="s">
        <v>10991</v>
      </c>
      <c r="PFC1" t="s">
        <v>10992</v>
      </c>
      <c r="PFD1" t="s">
        <v>10993</v>
      </c>
      <c r="PFE1" t="s">
        <v>10994</v>
      </c>
      <c r="PFF1" t="s">
        <v>10995</v>
      </c>
      <c r="PFG1" t="s">
        <v>10996</v>
      </c>
      <c r="PFH1" t="s">
        <v>10997</v>
      </c>
      <c r="PFI1" t="s">
        <v>10998</v>
      </c>
      <c r="PFJ1" t="s">
        <v>10999</v>
      </c>
      <c r="PFK1" t="s">
        <v>11000</v>
      </c>
      <c r="PFL1" t="s">
        <v>11001</v>
      </c>
      <c r="PFM1" t="s">
        <v>11002</v>
      </c>
      <c r="PFN1" t="s">
        <v>11003</v>
      </c>
      <c r="PFO1" t="s">
        <v>11004</v>
      </c>
      <c r="PFP1" t="s">
        <v>11005</v>
      </c>
      <c r="PFQ1" t="s">
        <v>11006</v>
      </c>
      <c r="PFR1" t="s">
        <v>11007</v>
      </c>
      <c r="PFS1" t="s">
        <v>11008</v>
      </c>
      <c r="PFT1" t="s">
        <v>11009</v>
      </c>
      <c r="PFU1" t="s">
        <v>11010</v>
      </c>
      <c r="PFV1" t="s">
        <v>11011</v>
      </c>
      <c r="PFW1" t="s">
        <v>11012</v>
      </c>
      <c r="PFX1" t="s">
        <v>11013</v>
      </c>
      <c r="PFY1" t="s">
        <v>11014</v>
      </c>
      <c r="PFZ1" t="s">
        <v>11015</v>
      </c>
      <c r="PGA1" t="s">
        <v>11016</v>
      </c>
      <c r="PGB1" t="s">
        <v>11017</v>
      </c>
      <c r="PGC1" t="s">
        <v>11018</v>
      </c>
      <c r="PGD1" t="s">
        <v>11019</v>
      </c>
      <c r="PGE1" t="s">
        <v>11020</v>
      </c>
      <c r="PGF1" t="s">
        <v>11021</v>
      </c>
      <c r="PGG1" t="s">
        <v>11022</v>
      </c>
      <c r="PGH1" t="s">
        <v>11023</v>
      </c>
      <c r="PGI1" t="s">
        <v>11024</v>
      </c>
      <c r="PGJ1" t="s">
        <v>11025</v>
      </c>
      <c r="PGK1" t="s">
        <v>11026</v>
      </c>
      <c r="PGL1" t="s">
        <v>11027</v>
      </c>
      <c r="PGM1" t="s">
        <v>11028</v>
      </c>
      <c r="PGN1" t="s">
        <v>11029</v>
      </c>
      <c r="PGO1" t="s">
        <v>11030</v>
      </c>
      <c r="PGP1" t="s">
        <v>11031</v>
      </c>
      <c r="PGQ1" t="s">
        <v>11032</v>
      </c>
      <c r="PGR1" t="s">
        <v>11033</v>
      </c>
      <c r="PGS1" t="s">
        <v>11034</v>
      </c>
      <c r="PGT1" t="s">
        <v>11035</v>
      </c>
      <c r="PGU1" t="s">
        <v>11036</v>
      </c>
      <c r="PGV1" t="s">
        <v>11037</v>
      </c>
      <c r="PGW1" t="s">
        <v>11038</v>
      </c>
      <c r="PGX1" t="s">
        <v>11039</v>
      </c>
      <c r="PGY1" t="s">
        <v>11040</v>
      </c>
      <c r="PGZ1" t="s">
        <v>11041</v>
      </c>
      <c r="PHA1" t="s">
        <v>11042</v>
      </c>
      <c r="PHB1" t="s">
        <v>11043</v>
      </c>
      <c r="PHC1" t="s">
        <v>11044</v>
      </c>
      <c r="PHD1" t="s">
        <v>11045</v>
      </c>
      <c r="PHE1" t="s">
        <v>11046</v>
      </c>
      <c r="PHF1" t="s">
        <v>11047</v>
      </c>
      <c r="PHG1" t="s">
        <v>11048</v>
      </c>
      <c r="PHH1" t="s">
        <v>11049</v>
      </c>
      <c r="PHI1" t="s">
        <v>11050</v>
      </c>
      <c r="PHJ1" t="s">
        <v>11051</v>
      </c>
      <c r="PHK1" t="s">
        <v>11052</v>
      </c>
      <c r="PHL1" t="s">
        <v>11053</v>
      </c>
      <c r="PHM1" t="s">
        <v>11054</v>
      </c>
      <c r="PHN1" t="s">
        <v>11055</v>
      </c>
      <c r="PHO1" t="s">
        <v>11056</v>
      </c>
      <c r="PHP1" t="s">
        <v>11057</v>
      </c>
      <c r="PHQ1" t="s">
        <v>11058</v>
      </c>
      <c r="PHR1" t="s">
        <v>11059</v>
      </c>
      <c r="PHS1" t="s">
        <v>11060</v>
      </c>
      <c r="PHT1" t="s">
        <v>11061</v>
      </c>
      <c r="PHU1" t="s">
        <v>11062</v>
      </c>
      <c r="PHV1" t="s">
        <v>11063</v>
      </c>
      <c r="PHW1" t="s">
        <v>11064</v>
      </c>
      <c r="PHX1" t="s">
        <v>11065</v>
      </c>
      <c r="PHY1" t="s">
        <v>11066</v>
      </c>
      <c r="PHZ1" t="s">
        <v>11067</v>
      </c>
      <c r="PIA1" t="s">
        <v>11068</v>
      </c>
      <c r="PIB1" t="s">
        <v>11069</v>
      </c>
      <c r="PIC1" t="s">
        <v>11070</v>
      </c>
      <c r="PID1" t="s">
        <v>11071</v>
      </c>
      <c r="PIE1" t="s">
        <v>11072</v>
      </c>
      <c r="PIF1" t="s">
        <v>11073</v>
      </c>
      <c r="PIG1" t="s">
        <v>11074</v>
      </c>
      <c r="PIH1" t="s">
        <v>11075</v>
      </c>
      <c r="PII1" t="s">
        <v>11076</v>
      </c>
      <c r="PIJ1" t="s">
        <v>11077</v>
      </c>
      <c r="PIK1" t="s">
        <v>11078</v>
      </c>
      <c r="PIL1" t="s">
        <v>11079</v>
      </c>
      <c r="PIM1" t="s">
        <v>11080</v>
      </c>
      <c r="PIN1" t="s">
        <v>11081</v>
      </c>
      <c r="PIO1" t="s">
        <v>11082</v>
      </c>
      <c r="PIP1" t="s">
        <v>11083</v>
      </c>
      <c r="PIQ1" t="s">
        <v>11084</v>
      </c>
      <c r="PIR1" t="s">
        <v>11085</v>
      </c>
      <c r="PIS1" t="s">
        <v>11086</v>
      </c>
      <c r="PIT1" t="s">
        <v>11087</v>
      </c>
      <c r="PIU1" t="s">
        <v>11088</v>
      </c>
      <c r="PIV1" t="s">
        <v>11089</v>
      </c>
      <c r="PIW1" t="s">
        <v>11090</v>
      </c>
      <c r="PIX1" t="s">
        <v>11091</v>
      </c>
      <c r="PIY1" t="s">
        <v>11092</v>
      </c>
      <c r="PIZ1" t="s">
        <v>11093</v>
      </c>
      <c r="PJA1" t="s">
        <v>11094</v>
      </c>
      <c r="PJB1" t="s">
        <v>11095</v>
      </c>
      <c r="PJC1" t="s">
        <v>11096</v>
      </c>
      <c r="PJD1" t="s">
        <v>11097</v>
      </c>
      <c r="PJE1" t="s">
        <v>11098</v>
      </c>
      <c r="PJF1" t="s">
        <v>11099</v>
      </c>
      <c r="PJG1" t="s">
        <v>11100</v>
      </c>
      <c r="PJH1" t="s">
        <v>11101</v>
      </c>
      <c r="PJI1" t="s">
        <v>11102</v>
      </c>
      <c r="PJJ1" t="s">
        <v>11103</v>
      </c>
      <c r="PJK1" t="s">
        <v>11104</v>
      </c>
      <c r="PJL1" t="s">
        <v>11105</v>
      </c>
      <c r="PJM1" t="s">
        <v>11106</v>
      </c>
      <c r="PJN1" t="s">
        <v>11107</v>
      </c>
      <c r="PJO1" t="s">
        <v>11108</v>
      </c>
      <c r="PJP1" t="s">
        <v>11109</v>
      </c>
      <c r="PJQ1" t="s">
        <v>11110</v>
      </c>
      <c r="PJR1" t="s">
        <v>11111</v>
      </c>
      <c r="PJS1" t="s">
        <v>11112</v>
      </c>
      <c r="PJT1" t="s">
        <v>11113</v>
      </c>
      <c r="PJU1" t="s">
        <v>11114</v>
      </c>
      <c r="PJV1" t="s">
        <v>11115</v>
      </c>
      <c r="PJW1" t="s">
        <v>11116</v>
      </c>
      <c r="PJX1" t="s">
        <v>11117</v>
      </c>
      <c r="PJY1" t="s">
        <v>11118</v>
      </c>
      <c r="PJZ1" t="s">
        <v>11119</v>
      </c>
      <c r="PKA1" t="s">
        <v>11120</v>
      </c>
      <c r="PKB1" t="s">
        <v>11121</v>
      </c>
      <c r="PKC1" t="s">
        <v>11122</v>
      </c>
      <c r="PKD1" t="s">
        <v>11123</v>
      </c>
      <c r="PKE1" t="s">
        <v>11124</v>
      </c>
      <c r="PKF1" t="s">
        <v>11125</v>
      </c>
      <c r="PKG1" t="s">
        <v>11126</v>
      </c>
      <c r="PKH1" t="s">
        <v>11127</v>
      </c>
      <c r="PKI1" t="s">
        <v>11128</v>
      </c>
      <c r="PKJ1" t="s">
        <v>11129</v>
      </c>
      <c r="PKK1" t="s">
        <v>11130</v>
      </c>
      <c r="PKL1" t="s">
        <v>11131</v>
      </c>
      <c r="PKM1" t="s">
        <v>11132</v>
      </c>
      <c r="PKN1" t="s">
        <v>11133</v>
      </c>
      <c r="PKO1" t="s">
        <v>11134</v>
      </c>
      <c r="PKP1" t="s">
        <v>11135</v>
      </c>
      <c r="PKQ1" t="s">
        <v>11136</v>
      </c>
      <c r="PKR1" t="s">
        <v>11137</v>
      </c>
      <c r="PKS1" t="s">
        <v>11138</v>
      </c>
      <c r="PKT1" t="s">
        <v>11139</v>
      </c>
      <c r="PKU1" t="s">
        <v>11140</v>
      </c>
      <c r="PKV1" t="s">
        <v>11141</v>
      </c>
      <c r="PKW1" t="s">
        <v>11142</v>
      </c>
      <c r="PKX1" t="s">
        <v>11143</v>
      </c>
      <c r="PKY1" t="s">
        <v>11144</v>
      </c>
      <c r="PKZ1" t="s">
        <v>11145</v>
      </c>
      <c r="PLA1" t="s">
        <v>11146</v>
      </c>
      <c r="PLB1" t="s">
        <v>11147</v>
      </c>
      <c r="PLC1" t="s">
        <v>11148</v>
      </c>
      <c r="PLD1" t="s">
        <v>11149</v>
      </c>
      <c r="PLE1" t="s">
        <v>11150</v>
      </c>
      <c r="PLF1" t="s">
        <v>11151</v>
      </c>
      <c r="PLG1" t="s">
        <v>11152</v>
      </c>
      <c r="PLH1" t="s">
        <v>11153</v>
      </c>
      <c r="PLI1" t="s">
        <v>11154</v>
      </c>
      <c r="PLJ1" t="s">
        <v>11155</v>
      </c>
      <c r="PLK1" t="s">
        <v>11156</v>
      </c>
      <c r="PLL1" t="s">
        <v>11157</v>
      </c>
      <c r="PLM1" t="s">
        <v>11158</v>
      </c>
      <c r="PLN1" t="s">
        <v>11159</v>
      </c>
      <c r="PLO1" t="s">
        <v>11160</v>
      </c>
      <c r="PLP1" t="s">
        <v>11161</v>
      </c>
      <c r="PLQ1" t="s">
        <v>11162</v>
      </c>
      <c r="PLR1" t="s">
        <v>11163</v>
      </c>
      <c r="PLS1" t="s">
        <v>11164</v>
      </c>
      <c r="PLT1" t="s">
        <v>11165</v>
      </c>
      <c r="PLU1" t="s">
        <v>11166</v>
      </c>
      <c r="PLV1" t="s">
        <v>11167</v>
      </c>
      <c r="PLW1" t="s">
        <v>11168</v>
      </c>
      <c r="PLX1" t="s">
        <v>11169</v>
      </c>
      <c r="PLY1" t="s">
        <v>11170</v>
      </c>
      <c r="PLZ1" t="s">
        <v>11171</v>
      </c>
      <c r="PMA1" t="s">
        <v>11172</v>
      </c>
      <c r="PMB1" t="s">
        <v>11173</v>
      </c>
      <c r="PMC1" t="s">
        <v>11174</v>
      </c>
      <c r="PMD1" t="s">
        <v>11175</v>
      </c>
      <c r="PME1" t="s">
        <v>11176</v>
      </c>
      <c r="PMF1" t="s">
        <v>11177</v>
      </c>
      <c r="PMG1" t="s">
        <v>11178</v>
      </c>
      <c r="PMH1" t="s">
        <v>11179</v>
      </c>
      <c r="PMI1" t="s">
        <v>11180</v>
      </c>
      <c r="PMJ1" t="s">
        <v>11181</v>
      </c>
      <c r="PMK1" t="s">
        <v>11182</v>
      </c>
      <c r="PML1" t="s">
        <v>11183</v>
      </c>
      <c r="PMM1" t="s">
        <v>11184</v>
      </c>
      <c r="PMN1" t="s">
        <v>11185</v>
      </c>
      <c r="PMO1" t="s">
        <v>11186</v>
      </c>
      <c r="PMP1" t="s">
        <v>11187</v>
      </c>
      <c r="PMQ1" t="s">
        <v>11188</v>
      </c>
      <c r="PMR1" t="s">
        <v>11189</v>
      </c>
      <c r="PMS1" t="s">
        <v>11190</v>
      </c>
      <c r="PMT1" t="s">
        <v>11191</v>
      </c>
      <c r="PMU1" t="s">
        <v>11192</v>
      </c>
      <c r="PMV1" t="s">
        <v>11193</v>
      </c>
      <c r="PMW1" t="s">
        <v>11194</v>
      </c>
      <c r="PMX1" t="s">
        <v>11195</v>
      </c>
      <c r="PMY1" t="s">
        <v>11196</v>
      </c>
      <c r="PMZ1" t="s">
        <v>11197</v>
      </c>
      <c r="PNA1" t="s">
        <v>11198</v>
      </c>
      <c r="PNB1" t="s">
        <v>11199</v>
      </c>
      <c r="PNC1" t="s">
        <v>11200</v>
      </c>
      <c r="PND1" t="s">
        <v>11201</v>
      </c>
      <c r="PNE1" t="s">
        <v>11202</v>
      </c>
      <c r="PNF1" t="s">
        <v>11203</v>
      </c>
      <c r="PNG1" t="s">
        <v>11204</v>
      </c>
      <c r="PNH1" t="s">
        <v>11205</v>
      </c>
      <c r="PNI1" t="s">
        <v>11206</v>
      </c>
      <c r="PNJ1" t="s">
        <v>11207</v>
      </c>
      <c r="PNK1" t="s">
        <v>11208</v>
      </c>
      <c r="PNL1" t="s">
        <v>11209</v>
      </c>
      <c r="PNM1" t="s">
        <v>11210</v>
      </c>
      <c r="PNN1" t="s">
        <v>11211</v>
      </c>
      <c r="PNO1" t="s">
        <v>11212</v>
      </c>
      <c r="PNP1" t="s">
        <v>11213</v>
      </c>
      <c r="PNQ1" t="s">
        <v>11214</v>
      </c>
      <c r="PNR1" t="s">
        <v>11215</v>
      </c>
      <c r="PNS1" t="s">
        <v>11216</v>
      </c>
      <c r="PNT1" t="s">
        <v>11217</v>
      </c>
      <c r="PNU1" t="s">
        <v>11218</v>
      </c>
      <c r="PNV1" t="s">
        <v>11219</v>
      </c>
      <c r="PNW1" t="s">
        <v>11220</v>
      </c>
      <c r="PNX1" t="s">
        <v>11221</v>
      </c>
      <c r="PNY1" t="s">
        <v>11222</v>
      </c>
      <c r="PNZ1" t="s">
        <v>11223</v>
      </c>
      <c r="POA1" t="s">
        <v>11224</v>
      </c>
      <c r="POB1" t="s">
        <v>11225</v>
      </c>
      <c r="POC1" t="s">
        <v>11226</v>
      </c>
      <c r="POD1" t="s">
        <v>11227</v>
      </c>
      <c r="POE1" t="s">
        <v>11228</v>
      </c>
      <c r="POF1" t="s">
        <v>11229</v>
      </c>
      <c r="POG1" t="s">
        <v>11230</v>
      </c>
      <c r="POH1" t="s">
        <v>11231</v>
      </c>
      <c r="POI1" t="s">
        <v>11232</v>
      </c>
      <c r="POJ1" t="s">
        <v>11233</v>
      </c>
      <c r="POK1" t="s">
        <v>11234</v>
      </c>
      <c r="POL1" t="s">
        <v>11235</v>
      </c>
      <c r="POM1" t="s">
        <v>11236</v>
      </c>
      <c r="PON1" t="s">
        <v>11237</v>
      </c>
      <c r="POO1" t="s">
        <v>11238</v>
      </c>
      <c r="POP1" t="s">
        <v>11239</v>
      </c>
      <c r="POQ1" t="s">
        <v>11240</v>
      </c>
      <c r="POR1" t="s">
        <v>11241</v>
      </c>
      <c r="POS1" t="s">
        <v>11242</v>
      </c>
      <c r="POT1" t="s">
        <v>11243</v>
      </c>
      <c r="POU1" t="s">
        <v>11244</v>
      </c>
      <c r="POV1" t="s">
        <v>11245</v>
      </c>
      <c r="POW1" t="s">
        <v>11246</v>
      </c>
      <c r="POX1" t="s">
        <v>11247</v>
      </c>
      <c r="POY1" t="s">
        <v>11248</v>
      </c>
      <c r="POZ1" t="s">
        <v>11249</v>
      </c>
      <c r="PPA1" t="s">
        <v>11250</v>
      </c>
      <c r="PPB1" t="s">
        <v>11251</v>
      </c>
      <c r="PPC1" t="s">
        <v>11252</v>
      </c>
      <c r="PPD1" t="s">
        <v>11253</v>
      </c>
      <c r="PPE1" t="s">
        <v>11254</v>
      </c>
      <c r="PPF1" t="s">
        <v>11255</v>
      </c>
      <c r="PPG1" t="s">
        <v>11256</v>
      </c>
      <c r="PPH1" t="s">
        <v>11257</v>
      </c>
      <c r="PPI1" t="s">
        <v>11258</v>
      </c>
      <c r="PPJ1" t="s">
        <v>11259</v>
      </c>
      <c r="PPK1" t="s">
        <v>11260</v>
      </c>
      <c r="PPL1" t="s">
        <v>11261</v>
      </c>
      <c r="PPM1" t="s">
        <v>11262</v>
      </c>
      <c r="PPN1" t="s">
        <v>11263</v>
      </c>
      <c r="PPO1" t="s">
        <v>11264</v>
      </c>
      <c r="PPP1" t="s">
        <v>11265</v>
      </c>
      <c r="PPQ1" t="s">
        <v>11266</v>
      </c>
      <c r="PPR1" t="s">
        <v>11267</v>
      </c>
      <c r="PPS1" t="s">
        <v>11268</v>
      </c>
      <c r="PPT1" t="s">
        <v>11269</v>
      </c>
      <c r="PPU1" t="s">
        <v>11270</v>
      </c>
      <c r="PPV1" t="s">
        <v>11271</v>
      </c>
      <c r="PPW1" t="s">
        <v>11272</v>
      </c>
      <c r="PPX1" t="s">
        <v>11273</v>
      </c>
      <c r="PPY1" t="s">
        <v>11274</v>
      </c>
      <c r="PPZ1" t="s">
        <v>11275</v>
      </c>
      <c r="PQA1" t="s">
        <v>11276</v>
      </c>
      <c r="PQB1" t="s">
        <v>11277</v>
      </c>
      <c r="PQC1" t="s">
        <v>11278</v>
      </c>
      <c r="PQD1" t="s">
        <v>11279</v>
      </c>
      <c r="PQE1" t="s">
        <v>11280</v>
      </c>
      <c r="PQF1" t="s">
        <v>11281</v>
      </c>
      <c r="PQG1" t="s">
        <v>11282</v>
      </c>
      <c r="PQH1" t="s">
        <v>11283</v>
      </c>
      <c r="PQI1" t="s">
        <v>11284</v>
      </c>
      <c r="PQJ1" t="s">
        <v>11285</v>
      </c>
      <c r="PQK1" t="s">
        <v>11286</v>
      </c>
      <c r="PQL1" t="s">
        <v>11287</v>
      </c>
      <c r="PQM1" t="s">
        <v>11288</v>
      </c>
      <c r="PQN1" t="s">
        <v>11289</v>
      </c>
      <c r="PQO1" t="s">
        <v>11290</v>
      </c>
      <c r="PQP1" t="s">
        <v>11291</v>
      </c>
      <c r="PQQ1" t="s">
        <v>11292</v>
      </c>
      <c r="PQR1" t="s">
        <v>11293</v>
      </c>
      <c r="PQS1" t="s">
        <v>11294</v>
      </c>
      <c r="PQT1" t="s">
        <v>11295</v>
      </c>
      <c r="PQU1" t="s">
        <v>11296</v>
      </c>
      <c r="PQV1" t="s">
        <v>11297</v>
      </c>
      <c r="PQW1" t="s">
        <v>11298</v>
      </c>
      <c r="PQX1" t="s">
        <v>11299</v>
      </c>
      <c r="PQY1" t="s">
        <v>11300</v>
      </c>
      <c r="PQZ1" t="s">
        <v>11301</v>
      </c>
      <c r="PRA1" t="s">
        <v>11302</v>
      </c>
      <c r="PRB1" t="s">
        <v>11303</v>
      </c>
      <c r="PRC1" t="s">
        <v>11304</v>
      </c>
      <c r="PRD1" t="s">
        <v>11305</v>
      </c>
      <c r="PRE1" t="s">
        <v>11306</v>
      </c>
      <c r="PRF1" t="s">
        <v>11307</v>
      </c>
      <c r="PRG1" t="s">
        <v>11308</v>
      </c>
      <c r="PRH1" t="s">
        <v>11309</v>
      </c>
      <c r="PRI1" t="s">
        <v>11310</v>
      </c>
      <c r="PRJ1" t="s">
        <v>11311</v>
      </c>
      <c r="PRK1" t="s">
        <v>11312</v>
      </c>
      <c r="PRL1" t="s">
        <v>11313</v>
      </c>
      <c r="PRM1" t="s">
        <v>11314</v>
      </c>
      <c r="PRN1" t="s">
        <v>11315</v>
      </c>
      <c r="PRO1" t="s">
        <v>11316</v>
      </c>
      <c r="PRP1" t="s">
        <v>11317</v>
      </c>
      <c r="PRQ1" t="s">
        <v>11318</v>
      </c>
      <c r="PRR1" t="s">
        <v>11319</v>
      </c>
      <c r="PRS1" t="s">
        <v>11320</v>
      </c>
      <c r="PRT1" t="s">
        <v>11321</v>
      </c>
      <c r="PRU1" t="s">
        <v>11322</v>
      </c>
      <c r="PRV1" t="s">
        <v>11323</v>
      </c>
      <c r="PRW1" t="s">
        <v>11324</v>
      </c>
      <c r="PRX1" t="s">
        <v>11325</v>
      </c>
      <c r="PRY1" t="s">
        <v>11326</v>
      </c>
      <c r="PRZ1" t="s">
        <v>11327</v>
      </c>
      <c r="PSA1" t="s">
        <v>11328</v>
      </c>
      <c r="PSB1" t="s">
        <v>11329</v>
      </c>
      <c r="PSC1" t="s">
        <v>11330</v>
      </c>
      <c r="PSD1" t="s">
        <v>11331</v>
      </c>
      <c r="PSE1" t="s">
        <v>11332</v>
      </c>
      <c r="PSF1" t="s">
        <v>11333</v>
      </c>
      <c r="PSG1" t="s">
        <v>11334</v>
      </c>
      <c r="PSH1" t="s">
        <v>11335</v>
      </c>
      <c r="PSI1" t="s">
        <v>11336</v>
      </c>
      <c r="PSJ1" t="s">
        <v>11337</v>
      </c>
      <c r="PSK1" t="s">
        <v>11338</v>
      </c>
      <c r="PSL1" t="s">
        <v>11339</v>
      </c>
      <c r="PSM1" t="s">
        <v>11340</v>
      </c>
      <c r="PSN1" t="s">
        <v>11341</v>
      </c>
      <c r="PSO1" t="s">
        <v>11342</v>
      </c>
      <c r="PSP1" t="s">
        <v>11343</v>
      </c>
      <c r="PSQ1" t="s">
        <v>11344</v>
      </c>
      <c r="PSR1" t="s">
        <v>11345</v>
      </c>
      <c r="PSS1" t="s">
        <v>11346</v>
      </c>
      <c r="PST1" t="s">
        <v>11347</v>
      </c>
      <c r="PSU1" t="s">
        <v>11348</v>
      </c>
      <c r="PSV1" t="s">
        <v>11349</v>
      </c>
      <c r="PSW1" t="s">
        <v>11350</v>
      </c>
      <c r="PSX1" t="s">
        <v>11351</v>
      </c>
      <c r="PSY1" t="s">
        <v>11352</v>
      </c>
      <c r="PSZ1" t="s">
        <v>11353</v>
      </c>
      <c r="PTA1" t="s">
        <v>11354</v>
      </c>
      <c r="PTB1" t="s">
        <v>11355</v>
      </c>
      <c r="PTC1" t="s">
        <v>11356</v>
      </c>
      <c r="PTD1" t="s">
        <v>11357</v>
      </c>
      <c r="PTE1" t="s">
        <v>11358</v>
      </c>
      <c r="PTF1" t="s">
        <v>11359</v>
      </c>
      <c r="PTG1" t="s">
        <v>11360</v>
      </c>
      <c r="PTH1" t="s">
        <v>11361</v>
      </c>
      <c r="PTI1" t="s">
        <v>11362</v>
      </c>
      <c r="PTJ1" t="s">
        <v>11363</v>
      </c>
      <c r="PTK1" t="s">
        <v>11364</v>
      </c>
      <c r="PTL1" t="s">
        <v>11365</v>
      </c>
      <c r="PTM1" t="s">
        <v>11366</v>
      </c>
      <c r="PTN1" t="s">
        <v>11367</v>
      </c>
      <c r="PTO1" t="s">
        <v>11368</v>
      </c>
      <c r="PTP1" t="s">
        <v>11369</v>
      </c>
      <c r="PTQ1" t="s">
        <v>11370</v>
      </c>
      <c r="PTR1" t="s">
        <v>11371</v>
      </c>
      <c r="PTS1" t="s">
        <v>11372</v>
      </c>
      <c r="PTT1" t="s">
        <v>11373</v>
      </c>
      <c r="PTU1" t="s">
        <v>11374</v>
      </c>
      <c r="PTV1" t="s">
        <v>11375</v>
      </c>
      <c r="PTW1" t="s">
        <v>11376</v>
      </c>
      <c r="PTX1" t="s">
        <v>11377</v>
      </c>
      <c r="PTY1" t="s">
        <v>11378</v>
      </c>
      <c r="PTZ1" t="s">
        <v>11379</v>
      </c>
      <c r="PUA1" t="s">
        <v>11380</v>
      </c>
      <c r="PUB1" t="s">
        <v>11381</v>
      </c>
      <c r="PUC1" t="s">
        <v>11382</v>
      </c>
      <c r="PUD1" t="s">
        <v>11383</v>
      </c>
      <c r="PUE1" t="s">
        <v>11384</v>
      </c>
      <c r="PUF1" t="s">
        <v>11385</v>
      </c>
      <c r="PUG1" t="s">
        <v>11386</v>
      </c>
      <c r="PUH1" t="s">
        <v>11387</v>
      </c>
      <c r="PUI1" t="s">
        <v>11388</v>
      </c>
      <c r="PUJ1" t="s">
        <v>11389</v>
      </c>
      <c r="PUK1" t="s">
        <v>11390</v>
      </c>
      <c r="PUL1" t="s">
        <v>11391</v>
      </c>
      <c r="PUM1" t="s">
        <v>11392</v>
      </c>
      <c r="PUN1" t="s">
        <v>11393</v>
      </c>
      <c r="PUO1" t="s">
        <v>11394</v>
      </c>
      <c r="PUP1" t="s">
        <v>11395</v>
      </c>
      <c r="PUQ1" t="s">
        <v>11396</v>
      </c>
      <c r="PUR1" t="s">
        <v>11397</v>
      </c>
      <c r="PUS1" t="s">
        <v>11398</v>
      </c>
      <c r="PUT1" t="s">
        <v>11399</v>
      </c>
      <c r="PUU1" t="s">
        <v>11400</v>
      </c>
      <c r="PUV1" t="s">
        <v>11401</v>
      </c>
      <c r="PUW1" t="s">
        <v>11402</v>
      </c>
      <c r="PUX1" t="s">
        <v>11403</v>
      </c>
      <c r="PUY1" t="s">
        <v>11404</v>
      </c>
      <c r="PUZ1" t="s">
        <v>11405</v>
      </c>
      <c r="PVA1" t="s">
        <v>11406</v>
      </c>
      <c r="PVB1" t="s">
        <v>11407</v>
      </c>
      <c r="PVC1" t="s">
        <v>11408</v>
      </c>
      <c r="PVD1" t="s">
        <v>11409</v>
      </c>
      <c r="PVE1" t="s">
        <v>11410</v>
      </c>
      <c r="PVF1" t="s">
        <v>11411</v>
      </c>
      <c r="PVG1" t="s">
        <v>11412</v>
      </c>
      <c r="PVH1" t="s">
        <v>11413</v>
      </c>
      <c r="PVI1" t="s">
        <v>11414</v>
      </c>
      <c r="PVJ1" t="s">
        <v>11415</v>
      </c>
      <c r="PVK1" t="s">
        <v>11416</v>
      </c>
      <c r="PVL1" t="s">
        <v>11417</v>
      </c>
      <c r="PVM1" t="s">
        <v>11418</v>
      </c>
      <c r="PVN1" t="s">
        <v>11419</v>
      </c>
      <c r="PVO1" t="s">
        <v>11420</v>
      </c>
      <c r="PVP1" t="s">
        <v>11421</v>
      </c>
      <c r="PVQ1" t="s">
        <v>11422</v>
      </c>
      <c r="PVR1" t="s">
        <v>11423</v>
      </c>
      <c r="PVS1" t="s">
        <v>11424</v>
      </c>
      <c r="PVT1" t="s">
        <v>11425</v>
      </c>
      <c r="PVU1" t="s">
        <v>11426</v>
      </c>
      <c r="PVV1" t="s">
        <v>11427</v>
      </c>
      <c r="PVW1" t="s">
        <v>11428</v>
      </c>
      <c r="PVX1" t="s">
        <v>11429</v>
      </c>
      <c r="PVY1" t="s">
        <v>11430</v>
      </c>
      <c r="PVZ1" t="s">
        <v>11431</v>
      </c>
      <c r="PWA1" t="s">
        <v>11432</v>
      </c>
      <c r="PWB1" t="s">
        <v>11433</v>
      </c>
      <c r="PWC1" t="s">
        <v>11434</v>
      </c>
      <c r="PWD1" t="s">
        <v>11435</v>
      </c>
      <c r="PWE1" t="s">
        <v>11436</v>
      </c>
      <c r="PWF1" t="s">
        <v>11437</v>
      </c>
      <c r="PWG1" t="s">
        <v>11438</v>
      </c>
      <c r="PWH1" t="s">
        <v>11439</v>
      </c>
      <c r="PWI1" t="s">
        <v>11440</v>
      </c>
      <c r="PWJ1" t="s">
        <v>11441</v>
      </c>
      <c r="PWK1" t="s">
        <v>11442</v>
      </c>
      <c r="PWL1" t="s">
        <v>11443</v>
      </c>
      <c r="PWM1" t="s">
        <v>11444</v>
      </c>
      <c r="PWN1" t="s">
        <v>11445</v>
      </c>
      <c r="PWO1" t="s">
        <v>11446</v>
      </c>
      <c r="PWP1" t="s">
        <v>11447</v>
      </c>
      <c r="PWQ1" t="s">
        <v>11448</v>
      </c>
      <c r="PWR1" t="s">
        <v>11449</v>
      </c>
      <c r="PWS1" t="s">
        <v>11450</v>
      </c>
      <c r="PWT1" t="s">
        <v>11451</v>
      </c>
      <c r="PWU1" t="s">
        <v>11452</v>
      </c>
      <c r="PWV1" t="s">
        <v>11453</v>
      </c>
      <c r="PWW1" t="s">
        <v>11454</v>
      </c>
      <c r="PWX1" t="s">
        <v>11455</v>
      </c>
      <c r="PWY1" t="s">
        <v>11456</v>
      </c>
      <c r="PWZ1" t="s">
        <v>11457</v>
      </c>
      <c r="PXA1" t="s">
        <v>11458</v>
      </c>
      <c r="PXB1" t="s">
        <v>11459</v>
      </c>
      <c r="PXC1" t="s">
        <v>11460</v>
      </c>
      <c r="PXD1" t="s">
        <v>11461</v>
      </c>
      <c r="PXE1" t="s">
        <v>11462</v>
      </c>
      <c r="PXF1" t="s">
        <v>11463</v>
      </c>
      <c r="PXG1" t="s">
        <v>11464</v>
      </c>
      <c r="PXH1" t="s">
        <v>11465</v>
      </c>
      <c r="PXI1" t="s">
        <v>11466</v>
      </c>
      <c r="PXJ1" t="s">
        <v>11467</v>
      </c>
      <c r="PXK1" t="s">
        <v>11468</v>
      </c>
      <c r="PXL1" t="s">
        <v>11469</v>
      </c>
      <c r="PXM1" t="s">
        <v>11470</v>
      </c>
      <c r="PXN1" t="s">
        <v>11471</v>
      </c>
      <c r="PXO1" t="s">
        <v>11472</v>
      </c>
      <c r="PXP1" t="s">
        <v>11473</v>
      </c>
      <c r="PXQ1" t="s">
        <v>11474</v>
      </c>
      <c r="PXR1" t="s">
        <v>11475</v>
      </c>
      <c r="PXS1" t="s">
        <v>11476</v>
      </c>
      <c r="PXT1" t="s">
        <v>11477</v>
      </c>
      <c r="PXU1" t="s">
        <v>11478</v>
      </c>
      <c r="PXV1" t="s">
        <v>11479</v>
      </c>
      <c r="PXW1" t="s">
        <v>11480</v>
      </c>
      <c r="PXX1" t="s">
        <v>11481</v>
      </c>
      <c r="PXY1" t="s">
        <v>11482</v>
      </c>
      <c r="PXZ1" t="s">
        <v>11483</v>
      </c>
      <c r="PYA1" t="s">
        <v>11484</v>
      </c>
      <c r="PYB1" t="s">
        <v>11485</v>
      </c>
      <c r="PYC1" t="s">
        <v>11486</v>
      </c>
      <c r="PYD1" t="s">
        <v>11487</v>
      </c>
      <c r="PYE1" t="s">
        <v>11488</v>
      </c>
      <c r="PYF1" t="s">
        <v>11489</v>
      </c>
      <c r="PYG1" t="s">
        <v>11490</v>
      </c>
      <c r="PYH1" t="s">
        <v>11491</v>
      </c>
      <c r="PYI1" t="s">
        <v>11492</v>
      </c>
      <c r="PYJ1" t="s">
        <v>11493</v>
      </c>
      <c r="PYK1" t="s">
        <v>11494</v>
      </c>
      <c r="PYL1" t="s">
        <v>11495</v>
      </c>
      <c r="PYM1" t="s">
        <v>11496</v>
      </c>
      <c r="PYN1" t="s">
        <v>11497</v>
      </c>
      <c r="PYO1" t="s">
        <v>11498</v>
      </c>
      <c r="PYP1" t="s">
        <v>11499</v>
      </c>
      <c r="PYQ1" t="s">
        <v>11500</v>
      </c>
      <c r="PYR1" t="s">
        <v>11501</v>
      </c>
      <c r="PYS1" t="s">
        <v>11502</v>
      </c>
      <c r="PYT1" t="s">
        <v>11503</v>
      </c>
      <c r="PYU1" t="s">
        <v>11504</v>
      </c>
      <c r="PYV1" t="s">
        <v>11505</v>
      </c>
      <c r="PYW1" t="s">
        <v>11506</v>
      </c>
      <c r="PYX1" t="s">
        <v>11507</v>
      </c>
      <c r="PYY1" t="s">
        <v>11508</v>
      </c>
      <c r="PYZ1" t="s">
        <v>11509</v>
      </c>
      <c r="PZA1" t="s">
        <v>11510</v>
      </c>
      <c r="PZB1" t="s">
        <v>11511</v>
      </c>
      <c r="PZC1" t="s">
        <v>11512</v>
      </c>
      <c r="PZD1" t="s">
        <v>11513</v>
      </c>
      <c r="PZE1" t="s">
        <v>11514</v>
      </c>
      <c r="PZF1" t="s">
        <v>11515</v>
      </c>
      <c r="PZG1" t="s">
        <v>11516</v>
      </c>
      <c r="PZH1" t="s">
        <v>11517</v>
      </c>
      <c r="PZI1" t="s">
        <v>11518</v>
      </c>
      <c r="PZJ1" t="s">
        <v>11519</v>
      </c>
      <c r="PZK1" t="s">
        <v>11520</v>
      </c>
      <c r="PZL1" t="s">
        <v>11521</v>
      </c>
      <c r="PZM1" t="s">
        <v>11522</v>
      </c>
      <c r="PZN1" t="s">
        <v>11523</v>
      </c>
      <c r="PZO1" t="s">
        <v>11524</v>
      </c>
      <c r="PZP1" t="s">
        <v>11525</v>
      </c>
      <c r="PZQ1" t="s">
        <v>11526</v>
      </c>
      <c r="PZR1" t="s">
        <v>11527</v>
      </c>
      <c r="PZS1" t="s">
        <v>11528</v>
      </c>
      <c r="PZT1" t="s">
        <v>11529</v>
      </c>
      <c r="PZU1" t="s">
        <v>11530</v>
      </c>
      <c r="PZV1" t="s">
        <v>11531</v>
      </c>
      <c r="PZW1" t="s">
        <v>11532</v>
      </c>
      <c r="PZX1" t="s">
        <v>11533</v>
      </c>
      <c r="PZY1" t="s">
        <v>11534</v>
      </c>
      <c r="PZZ1" t="s">
        <v>11535</v>
      </c>
      <c r="QAA1" t="s">
        <v>11536</v>
      </c>
      <c r="QAB1" t="s">
        <v>11537</v>
      </c>
      <c r="QAC1" t="s">
        <v>11538</v>
      </c>
      <c r="QAD1" t="s">
        <v>11539</v>
      </c>
      <c r="QAE1" t="s">
        <v>11540</v>
      </c>
      <c r="QAF1" t="s">
        <v>11541</v>
      </c>
      <c r="QAG1" t="s">
        <v>11542</v>
      </c>
      <c r="QAH1" t="s">
        <v>11543</v>
      </c>
      <c r="QAI1" t="s">
        <v>11544</v>
      </c>
      <c r="QAJ1" t="s">
        <v>11545</v>
      </c>
      <c r="QAK1" t="s">
        <v>11546</v>
      </c>
      <c r="QAL1" t="s">
        <v>11547</v>
      </c>
      <c r="QAM1" t="s">
        <v>11548</v>
      </c>
      <c r="QAN1" t="s">
        <v>11549</v>
      </c>
      <c r="QAO1" t="s">
        <v>11550</v>
      </c>
      <c r="QAP1" t="s">
        <v>11551</v>
      </c>
      <c r="QAQ1" t="s">
        <v>11552</v>
      </c>
      <c r="QAR1" t="s">
        <v>11553</v>
      </c>
      <c r="QAS1" t="s">
        <v>11554</v>
      </c>
      <c r="QAT1" t="s">
        <v>11555</v>
      </c>
      <c r="QAU1" t="s">
        <v>11556</v>
      </c>
      <c r="QAV1" t="s">
        <v>11557</v>
      </c>
      <c r="QAW1" t="s">
        <v>11558</v>
      </c>
      <c r="QAX1" t="s">
        <v>11559</v>
      </c>
      <c r="QAY1" t="s">
        <v>11560</v>
      </c>
      <c r="QAZ1" t="s">
        <v>11561</v>
      </c>
      <c r="QBA1" t="s">
        <v>11562</v>
      </c>
      <c r="QBB1" t="s">
        <v>11563</v>
      </c>
      <c r="QBC1" t="s">
        <v>11564</v>
      </c>
      <c r="QBD1" t="s">
        <v>11565</v>
      </c>
      <c r="QBE1" t="s">
        <v>11566</v>
      </c>
      <c r="QBF1" t="s">
        <v>11567</v>
      </c>
      <c r="QBG1" t="s">
        <v>11568</v>
      </c>
      <c r="QBH1" t="s">
        <v>11569</v>
      </c>
      <c r="QBI1" t="s">
        <v>11570</v>
      </c>
      <c r="QBJ1" t="s">
        <v>11571</v>
      </c>
      <c r="QBK1" t="s">
        <v>11572</v>
      </c>
      <c r="QBL1" t="s">
        <v>11573</v>
      </c>
      <c r="QBM1" t="s">
        <v>11574</v>
      </c>
      <c r="QBN1" t="s">
        <v>11575</v>
      </c>
      <c r="QBO1" t="s">
        <v>11576</v>
      </c>
      <c r="QBP1" t="s">
        <v>11577</v>
      </c>
      <c r="QBQ1" t="s">
        <v>11578</v>
      </c>
      <c r="QBR1" t="s">
        <v>11579</v>
      </c>
      <c r="QBS1" t="s">
        <v>11580</v>
      </c>
      <c r="QBT1" t="s">
        <v>11581</v>
      </c>
      <c r="QBU1" t="s">
        <v>11582</v>
      </c>
      <c r="QBV1" t="s">
        <v>11583</v>
      </c>
      <c r="QBW1" t="s">
        <v>11584</v>
      </c>
      <c r="QBX1" t="s">
        <v>11585</v>
      </c>
      <c r="QBY1" t="s">
        <v>11586</v>
      </c>
      <c r="QBZ1" t="s">
        <v>11587</v>
      </c>
      <c r="QCA1" t="s">
        <v>11588</v>
      </c>
      <c r="QCB1" t="s">
        <v>11589</v>
      </c>
      <c r="QCC1" t="s">
        <v>11590</v>
      </c>
      <c r="QCD1" t="s">
        <v>11591</v>
      </c>
      <c r="QCE1" t="s">
        <v>11592</v>
      </c>
      <c r="QCF1" t="s">
        <v>11593</v>
      </c>
      <c r="QCG1" t="s">
        <v>11594</v>
      </c>
      <c r="QCH1" t="s">
        <v>11595</v>
      </c>
      <c r="QCI1" t="s">
        <v>11596</v>
      </c>
      <c r="QCJ1" t="s">
        <v>11597</v>
      </c>
      <c r="QCK1" t="s">
        <v>11598</v>
      </c>
      <c r="QCL1" t="s">
        <v>11599</v>
      </c>
      <c r="QCM1" t="s">
        <v>11600</v>
      </c>
      <c r="QCN1" t="s">
        <v>11601</v>
      </c>
      <c r="QCO1" t="s">
        <v>11602</v>
      </c>
      <c r="QCP1" t="s">
        <v>11603</v>
      </c>
      <c r="QCQ1" t="s">
        <v>11604</v>
      </c>
      <c r="QCR1" t="s">
        <v>11605</v>
      </c>
      <c r="QCS1" t="s">
        <v>11606</v>
      </c>
      <c r="QCT1" t="s">
        <v>11607</v>
      </c>
      <c r="QCU1" t="s">
        <v>11608</v>
      </c>
      <c r="QCV1" t="s">
        <v>11609</v>
      </c>
      <c r="QCW1" t="s">
        <v>11610</v>
      </c>
      <c r="QCX1" t="s">
        <v>11611</v>
      </c>
      <c r="QCY1" t="s">
        <v>11612</v>
      </c>
      <c r="QCZ1" t="s">
        <v>11613</v>
      </c>
      <c r="QDA1" t="s">
        <v>11614</v>
      </c>
      <c r="QDB1" t="s">
        <v>11615</v>
      </c>
      <c r="QDC1" t="s">
        <v>11616</v>
      </c>
      <c r="QDD1" t="s">
        <v>11617</v>
      </c>
      <c r="QDE1" t="s">
        <v>11618</v>
      </c>
      <c r="QDF1" t="s">
        <v>11619</v>
      </c>
      <c r="QDG1" t="s">
        <v>11620</v>
      </c>
      <c r="QDH1" t="s">
        <v>11621</v>
      </c>
      <c r="QDI1" t="s">
        <v>11622</v>
      </c>
      <c r="QDJ1" t="s">
        <v>11623</v>
      </c>
      <c r="QDK1" t="s">
        <v>11624</v>
      </c>
      <c r="QDL1" t="s">
        <v>11625</v>
      </c>
      <c r="QDM1" t="s">
        <v>11626</v>
      </c>
      <c r="QDN1" t="s">
        <v>11627</v>
      </c>
      <c r="QDO1" t="s">
        <v>11628</v>
      </c>
      <c r="QDP1" t="s">
        <v>11629</v>
      </c>
      <c r="QDQ1" t="s">
        <v>11630</v>
      </c>
      <c r="QDR1" t="s">
        <v>11631</v>
      </c>
      <c r="QDS1" t="s">
        <v>11632</v>
      </c>
      <c r="QDT1" t="s">
        <v>11633</v>
      </c>
      <c r="QDU1" t="s">
        <v>11634</v>
      </c>
      <c r="QDV1" t="s">
        <v>11635</v>
      </c>
      <c r="QDW1" t="s">
        <v>11636</v>
      </c>
      <c r="QDX1" t="s">
        <v>11637</v>
      </c>
      <c r="QDY1" t="s">
        <v>11638</v>
      </c>
      <c r="QDZ1" t="s">
        <v>11639</v>
      </c>
      <c r="QEA1" t="s">
        <v>11640</v>
      </c>
      <c r="QEB1" t="s">
        <v>11641</v>
      </c>
      <c r="QEC1" t="s">
        <v>11642</v>
      </c>
      <c r="QED1" t="s">
        <v>11643</v>
      </c>
      <c r="QEE1" t="s">
        <v>11644</v>
      </c>
      <c r="QEF1" t="s">
        <v>11645</v>
      </c>
      <c r="QEG1" t="s">
        <v>11646</v>
      </c>
      <c r="QEH1" t="s">
        <v>11647</v>
      </c>
      <c r="QEI1" t="s">
        <v>11648</v>
      </c>
      <c r="QEJ1" t="s">
        <v>11649</v>
      </c>
      <c r="QEK1" t="s">
        <v>11650</v>
      </c>
      <c r="QEL1" t="s">
        <v>11651</v>
      </c>
      <c r="QEM1" t="s">
        <v>11652</v>
      </c>
      <c r="QEN1" t="s">
        <v>11653</v>
      </c>
      <c r="QEO1" t="s">
        <v>11654</v>
      </c>
      <c r="QEP1" t="s">
        <v>11655</v>
      </c>
      <c r="QEQ1" t="s">
        <v>11656</v>
      </c>
      <c r="QER1" t="s">
        <v>11657</v>
      </c>
      <c r="QES1" t="s">
        <v>11658</v>
      </c>
      <c r="QET1" t="s">
        <v>11659</v>
      </c>
      <c r="QEU1" t="s">
        <v>11660</v>
      </c>
      <c r="QEV1" t="s">
        <v>11661</v>
      </c>
      <c r="QEW1" t="s">
        <v>11662</v>
      </c>
      <c r="QEX1" t="s">
        <v>11663</v>
      </c>
      <c r="QEY1" t="s">
        <v>11664</v>
      </c>
      <c r="QEZ1" t="s">
        <v>11665</v>
      </c>
      <c r="QFA1" t="s">
        <v>11666</v>
      </c>
      <c r="QFB1" t="s">
        <v>11667</v>
      </c>
      <c r="QFC1" t="s">
        <v>11668</v>
      </c>
      <c r="QFD1" t="s">
        <v>11669</v>
      </c>
      <c r="QFE1" t="s">
        <v>11670</v>
      </c>
      <c r="QFF1" t="s">
        <v>11671</v>
      </c>
      <c r="QFG1" t="s">
        <v>11672</v>
      </c>
      <c r="QFH1" t="s">
        <v>11673</v>
      </c>
      <c r="QFI1" t="s">
        <v>11674</v>
      </c>
      <c r="QFJ1" t="s">
        <v>11675</v>
      </c>
      <c r="QFK1" t="s">
        <v>11676</v>
      </c>
      <c r="QFL1" t="s">
        <v>11677</v>
      </c>
      <c r="QFM1" t="s">
        <v>11678</v>
      </c>
      <c r="QFN1" t="s">
        <v>11679</v>
      </c>
      <c r="QFO1" t="s">
        <v>11680</v>
      </c>
      <c r="QFP1" t="s">
        <v>11681</v>
      </c>
      <c r="QFQ1" t="s">
        <v>11682</v>
      </c>
      <c r="QFR1" t="s">
        <v>11683</v>
      </c>
      <c r="QFS1" t="s">
        <v>11684</v>
      </c>
      <c r="QFT1" t="s">
        <v>11685</v>
      </c>
      <c r="QFU1" t="s">
        <v>11686</v>
      </c>
      <c r="QFV1" t="s">
        <v>11687</v>
      </c>
      <c r="QFW1" t="s">
        <v>11688</v>
      </c>
      <c r="QFX1" t="s">
        <v>11689</v>
      </c>
      <c r="QFY1" t="s">
        <v>11690</v>
      </c>
      <c r="QFZ1" t="s">
        <v>11691</v>
      </c>
      <c r="QGA1" t="s">
        <v>11692</v>
      </c>
      <c r="QGB1" t="s">
        <v>11693</v>
      </c>
      <c r="QGC1" t="s">
        <v>11694</v>
      </c>
      <c r="QGD1" t="s">
        <v>11695</v>
      </c>
      <c r="QGE1" t="s">
        <v>11696</v>
      </c>
      <c r="QGF1" t="s">
        <v>11697</v>
      </c>
      <c r="QGG1" t="s">
        <v>11698</v>
      </c>
      <c r="QGH1" t="s">
        <v>11699</v>
      </c>
      <c r="QGI1" t="s">
        <v>11700</v>
      </c>
      <c r="QGJ1" t="s">
        <v>11701</v>
      </c>
      <c r="QGK1" t="s">
        <v>11702</v>
      </c>
      <c r="QGL1" t="s">
        <v>11703</v>
      </c>
      <c r="QGM1" t="s">
        <v>11704</v>
      </c>
      <c r="QGN1" t="s">
        <v>11705</v>
      </c>
      <c r="QGO1" t="s">
        <v>11706</v>
      </c>
      <c r="QGP1" t="s">
        <v>11707</v>
      </c>
      <c r="QGQ1" t="s">
        <v>11708</v>
      </c>
      <c r="QGR1" t="s">
        <v>11709</v>
      </c>
      <c r="QGS1" t="s">
        <v>11710</v>
      </c>
      <c r="QGT1" t="s">
        <v>11711</v>
      </c>
      <c r="QGU1" t="s">
        <v>11712</v>
      </c>
      <c r="QGV1" t="s">
        <v>11713</v>
      </c>
      <c r="QGW1" t="s">
        <v>11714</v>
      </c>
      <c r="QGX1" t="s">
        <v>11715</v>
      </c>
      <c r="QGY1" t="s">
        <v>11716</v>
      </c>
      <c r="QGZ1" t="s">
        <v>11717</v>
      </c>
      <c r="QHA1" t="s">
        <v>11718</v>
      </c>
      <c r="QHB1" t="s">
        <v>11719</v>
      </c>
      <c r="QHC1" t="s">
        <v>11720</v>
      </c>
      <c r="QHD1" t="s">
        <v>11721</v>
      </c>
      <c r="QHE1" t="s">
        <v>11722</v>
      </c>
      <c r="QHF1" t="s">
        <v>11723</v>
      </c>
      <c r="QHG1" t="s">
        <v>11724</v>
      </c>
      <c r="QHH1" t="s">
        <v>11725</v>
      </c>
      <c r="QHI1" t="s">
        <v>11726</v>
      </c>
      <c r="QHJ1" t="s">
        <v>11727</v>
      </c>
      <c r="QHK1" t="s">
        <v>11728</v>
      </c>
      <c r="QHL1" t="s">
        <v>11729</v>
      </c>
      <c r="QHM1" t="s">
        <v>11730</v>
      </c>
      <c r="QHN1" t="s">
        <v>11731</v>
      </c>
      <c r="QHO1" t="s">
        <v>11732</v>
      </c>
      <c r="QHP1" t="s">
        <v>11733</v>
      </c>
      <c r="QHQ1" t="s">
        <v>11734</v>
      </c>
      <c r="QHR1" t="s">
        <v>11735</v>
      </c>
      <c r="QHS1" t="s">
        <v>11736</v>
      </c>
      <c r="QHT1" t="s">
        <v>11737</v>
      </c>
      <c r="QHU1" t="s">
        <v>11738</v>
      </c>
      <c r="QHV1" t="s">
        <v>11739</v>
      </c>
      <c r="QHW1" t="s">
        <v>11740</v>
      </c>
      <c r="QHX1" t="s">
        <v>11741</v>
      </c>
      <c r="QHY1" t="s">
        <v>11742</v>
      </c>
      <c r="QHZ1" t="s">
        <v>11743</v>
      </c>
      <c r="QIA1" t="s">
        <v>11744</v>
      </c>
      <c r="QIB1" t="s">
        <v>11745</v>
      </c>
      <c r="QIC1" t="s">
        <v>11746</v>
      </c>
      <c r="QID1" t="s">
        <v>11747</v>
      </c>
      <c r="QIE1" t="s">
        <v>11748</v>
      </c>
      <c r="QIF1" t="s">
        <v>11749</v>
      </c>
      <c r="QIG1" t="s">
        <v>11750</v>
      </c>
      <c r="QIH1" t="s">
        <v>11751</v>
      </c>
      <c r="QII1" t="s">
        <v>11752</v>
      </c>
      <c r="QIJ1" t="s">
        <v>11753</v>
      </c>
      <c r="QIK1" t="s">
        <v>11754</v>
      </c>
      <c r="QIL1" t="s">
        <v>11755</v>
      </c>
      <c r="QIM1" t="s">
        <v>11756</v>
      </c>
      <c r="QIN1" t="s">
        <v>11757</v>
      </c>
      <c r="QIO1" t="s">
        <v>11758</v>
      </c>
      <c r="QIP1" t="s">
        <v>11759</v>
      </c>
      <c r="QIQ1" t="s">
        <v>11760</v>
      </c>
      <c r="QIR1" t="s">
        <v>11761</v>
      </c>
      <c r="QIS1" t="s">
        <v>11762</v>
      </c>
      <c r="QIT1" t="s">
        <v>11763</v>
      </c>
      <c r="QIU1" t="s">
        <v>11764</v>
      </c>
      <c r="QIV1" t="s">
        <v>11765</v>
      </c>
      <c r="QIW1" t="s">
        <v>11766</v>
      </c>
      <c r="QIX1" t="s">
        <v>11767</v>
      </c>
      <c r="QIY1" t="s">
        <v>11768</v>
      </c>
      <c r="QIZ1" t="s">
        <v>11769</v>
      </c>
      <c r="QJA1" t="s">
        <v>11770</v>
      </c>
      <c r="QJB1" t="s">
        <v>11771</v>
      </c>
      <c r="QJC1" t="s">
        <v>11772</v>
      </c>
      <c r="QJD1" t="s">
        <v>11773</v>
      </c>
      <c r="QJE1" t="s">
        <v>11774</v>
      </c>
      <c r="QJF1" t="s">
        <v>11775</v>
      </c>
      <c r="QJG1" t="s">
        <v>11776</v>
      </c>
      <c r="QJH1" t="s">
        <v>11777</v>
      </c>
      <c r="QJI1" t="s">
        <v>11778</v>
      </c>
      <c r="QJJ1" t="s">
        <v>11779</v>
      </c>
      <c r="QJK1" t="s">
        <v>11780</v>
      </c>
      <c r="QJL1" t="s">
        <v>11781</v>
      </c>
      <c r="QJM1" t="s">
        <v>11782</v>
      </c>
      <c r="QJN1" t="s">
        <v>11783</v>
      </c>
      <c r="QJO1" t="s">
        <v>11784</v>
      </c>
      <c r="QJP1" t="s">
        <v>11785</v>
      </c>
      <c r="QJQ1" t="s">
        <v>11786</v>
      </c>
      <c r="QJR1" t="s">
        <v>11787</v>
      </c>
      <c r="QJS1" t="s">
        <v>11788</v>
      </c>
      <c r="QJT1" t="s">
        <v>11789</v>
      </c>
      <c r="QJU1" t="s">
        <v>11790</v>
      </c>
      <c r="QJV1" t="s">
        <v>11791</v>
      </c>
      <c r="QJW1" t="s">
        <v>11792</v>
      </c>
      <c r="QJX1" t="s">
        <v>11793</v>
      </c>
      <c r="QJY1" t="s">
        <v>11794</v>
      </c>
      <c r="QJZ1" t="s">
        <v>11795</v>
      </c>
      <c r="QKA1" t="s">
        <v>11796</v>
      </c>
      <c r="QKB1" t="s">
        <v>11797</v>
      </c>
      <c r="QKC1" t="s">
        <v>11798</v>
      </c>
      <c r="QKD1" t="s">
        <v>11799</v>
      </c>
      <c r="QKE1" t="s">
        <v>11800</v>
      </c>
      <c r="QKF1" t="s">
        <v>11801</v>
      </c>
      <c r="QKG1" t="s">
        <v>11802</v>
      </c>
      <c r="QKH1" t="s">
        <v>11803</v>
      </c>
      <c r="QKI1" t="s">
        <v>11804</v>
      </c>
      <c r="QKJ1" t="s">
        <v>11805</v>
      </c>
      <c r="QKK1" t="s">
        <v>11806</v>
      </c>
      <c r="QKL1" t="s">
        <v>11807</v>
      </c>
      <c r="QKM1" t="s">
        <v>11808</v>
      </c>
      <c r="QKN1" t="s">
        <v>11809</v>
      </c>
      <c r="QKO1" t="s">
        <v>11810</v>
      </c>
      <c r="QKP1" t="s">
        <v>11811</v>
      </c>
      <c r="QKQ1" t="s">
        <v>11812</v>
      </c>
      <c r="QKR1" t="s">
        <v>11813</v>
      </c>
      <c r="QKS1" t="s">
        <v>11814</v>
      </c>
      <c r="QKT1" t="s">
        <v>11815</v>
      </c>
      <c r="QKU1" t="s">
        <v>11816</v>
      </c>
      <c r="QKV1" t="s">
        <v>11817</v>
      </c>
      <c r="QKW1" t="s">
        <v>11818</v>
      </c>
      <c r="QKX1" t="s">
        <v>11819</v>
      </c>
      <c r="QKY1" t="s">
        <v>11820</v>
      </c>
      <c r="QKZ1" t="s">
        <v>11821</v>
      </c>
      <c r="QLA1" t="s">
        <v>11822</v>
      </c>
      <c r="QLB1" t="s">
        <v>11823</v>
      </c>
      <c r="QLC1" t="s">
        <v>11824</v>
      </c>
      <c r="QLD1" t="s">
        <v>11825</v>
      </c>
      <c r="QLE1" t="s">
        <v>11826</v>
      </c>
      <c r="QLF1" t="s">
        <v>11827</v>
      </c>
      <c r="QLG1" t="s">
        <v>11828</v>
      </c>
      <c r="QLH1" t="s">
        <v>11829</v>
      </c>
      <c r="QLI1" t="s">
        <v>11830</v>
      </c>
      <c r="QLJ1" t="s">
        <v>11831</v>
      </c>
      <c r="QLK1" t="s">
        <v>11832</v>
      </c>
      <c r="QLL1" t="s">
        <v>11833</v>
      </c>
      <c r="QLM1" t="s">
        <v>11834</v>
      </c>
      <c r="QLN1" t="s">
        <v>11835</v>
      </c>
      <c r="QLO1" t="s">
        <v>11836</v>
      </c>
      <c r="QLP1" t="s">
        <v>11837</v>
      </c>
      <c r="QLQ1" t="s">
        <v>11838</v>
      </c>
      <c r="QLR1" t="s">
        <v>11839</v>
      </c>
      <c r="QLS1" t="s">
        <v>11840</v>
      </c>
      <c r="QLT1" t="s">
        <v>11841</v>
      </c>
      <c r="QLU1" t="s">
        <v>11842</v>
      </c>
      <c r="QLV1" t="s">
        <v>11843</v>
      </c>
      <c r="QLW1" t="s">
        <v>11844</v>
      </c>
      <c r="QLX1" t="s">
        <v>11845</v>
      </c>
      <c r="QLY1" t="s">
        <v>11846</v>
      </c>
      <c r="QLZ1" t="s">
        <v>11847</v>
      </c>
      <c r="QMA1" t="s">
        <v>11848</v>
      </c>
      <c r="QMB1" t="s">
        <v>11849</v>
      </c>
      <c r="QMC1" t="s">
        <v>11850</v>
      </c>
      <c r="QMD1" t="s">
        <v>11851</v>
      </c>
      <c r="QME1" t="s">
        <v>11852</v>
      </c>
      <c r="QMF1" t="s">
        <v>11853</v>
      </c>
      <c r="QMG1" t="s">
        <v>11854</v>
      </c>
      <c r="QMH1" t="s">
        <v>11855</v>
      </c>
      <c r="QMI1" t="s">
        <v>11856</v>
      </c>
      <c r="QMJ1" t="s">
        <v>11857</v>
      </c>
      <c r="QMK1" t="s">
        <v>11858</v>
      </c>
      <c r="QML1" t="s">
        <v>11859</v>
      </c>
      <c r="QMM1" t="s">
        <v>11860</v>
      </c>
      <c r="QMN1" t="s">
        <v>11861</v>
      </c>
      <c r="QMO1" t="s">
        <v>11862</v>
      </c>
      <c r="QMP1" t="s">
        <v>11863</v>
      </c>
      <c r="QMQ1" t="s">
        <v>11864</v>
      </c>
      <c r="QMR1" t="s">
        <v>11865</v>
      </c>
      <c r="QMS1" t="s">
        <v>11866</v>
      </c>
      <c r="QMT1" t="s">
        <v>11867</v>
      </c>
      <c r="QMU1" t="s">
        <v>11868</v>
      </c>
      <c r="QMV1" t="s">
        <v>11869</v>
      </c>
      <c r="QMW1" t="s">
        <v>11870</v>
      </c>
      <c r="QMX1" t="s">
        <v>11871</v>
      </c>
      <c r="QMY1" t="s">
        <v>11872</v>
      </c>
      <c r="QMZ1" t="s">
        <v>11873</v>
      </c>
      <c r="QNA1" t="s">
        <v>11874</v>
      </c>
      <c r="QNB1" t="s">
        <v>11875</v>
      </c>
      <c r="QNC1" t="s">
        <v>11876</v>
      </c>
      <c r="QND1" t="s">
        <v>11877</v>
      </c>
      <c r="QNE1" t="s">
        <v>11878</v>
      </c>
      <c r="QNF1" t="s">
        <v>11879</v>
      </c>
      <c r="QNG1" t="s">
        <v>11880</v>
      </c>
      <c r="QNH1" t="s">
        <v>11881</v>
      </c>
      <c r="QNI1" t="s">
        <v>11882</v>
      </c>
      <c r="QNJ1" t="s">
        <v>11883</v>
      </c>
      <c r="QNK1" t="s">
        <v>11884</v>
      </c>
      <c r="QNL1" t="s">
        <v>11885</v>
      </c>
      <c r="QNM1" t="s">
        <v>11886</v>
      </c>
      <c r="QNN1" t="s">
        <v>11887</v>
      </c>
      <c r="QNO1" t="s">
        <v>11888</v>
      </c>
      <c r="QNP1" t="s">
        <v>11889</v>
      </c>
      <c r="QNQ1" t="s">
        <v>11890</v>
      </c>
      <c r="QNR1" t="s">
        <v>11891</v>
      </c>
      <c r="QNS1" t="s">
        <v>11892</v>
      </c>
      <c r="QNT1" t="s">
        <v>11893</v>
      </c>
      <c r="QNU1" t="s">
        <v>11894</v>
      </c>
      <c r="QNV1" t="s">
        <v>11895</v>
      </c>
      <c r="QNW1" t="s">
        <v>11896</v>
      </c>
      <c r="QNX1" t="s">
        <v>11897</v>
      </c>
      <c r="QNY1" t="s">
        <v>11898</v>
      </c>
      <c r="QNZ1" t="s">
        <v>11899</v>
      </c>
      <c r="QOA1" t="s">
        <v>11900</v>
      </c>
      <c r="QOB1" t="s">
        <v>11901</v>
      </c>
      <c r="QOC1" t="s">
        <v>11902</v>
      </c>
      <c r="QOD1" t="s">
        <v>11903</v>
      </c>
      <c r="QOE1" t="s">
        <v>11904</v>
      </c>
      <c r="QOF1" t="s">
        <v>11905</v>
      </c>
      <c r="QOG1" t="s">
        <v>11906</v>
      </c>
      <c r="QOH1" t="s">
        <v>11907</v>
      </c>
      <c r="QOI1" t="s">
        <v>11908</v>
      </c>
      <c r="QOJ1" t="s">
        <v>11909</v>
      </c>
      <c r="QOK1" t="s">
        <v>11910</v>
      </c>
      <c r="QOL1" t="s">
        <v>11911</v>
      </c>
      <c r="QOM1" t="s">
        <v>11912</v>
      </c>
      <c r="QON1" t="s">
        <v>11913</v>
      </c>
      <c r="QOO1" t="s">
        <v>11914</v>
      </c>
      <c r="QOP1" t="s">
        <v>11915</v>
      </c>
      <c r="QOQ1" t="s">
        <v>11916</v>
      </c>
      <c r="QOR1" t="s">
        <v>11917</v>
      </c>
      <c r="QOS1" t="s">
        <v>11918</v>
      </c>
      <c r="QOT1" t="s">
        <v>11919</v>
      </c>
      <c r="QOU1" t="s">
        <v>11920</v>
      </c>
      <c r="QOV1" t="s">
        <v>11921</v>
      </c>
      <c r="QOW1" t="s">
        <v>11922</v>
      </c>
      <c r="QOX1" t="s">
        <v>11923</v>
      </c>
      <c r="QOY1" t="s">
        <v>11924</v>
      </c>
      <c r="QOZ1" t="s">
        <v>11925</v>
      </c>
      <c r="QPA1" t="s">
        <v>11926</v>
      </c>
      <c r="QPB1" t="s">
        <v>11927</v>
      </c>
      <c r="QPC1" t="s">
        <v>11928</v>
      </c>
      <c r="QPD1" t="s">
        <v>11929</v>
      </c>
      <c r="QPE1" t="s">
        <v>11930</v>
      </c>
      <c r="QPF1" t="s">
        <v>11931</v>
      </c>
      <c r="QPG1" t="s">
        <v>11932</v>
      </c>
      <c r="QPH1" t="s">
        <v>11933</v>
      </c>
      <c r="QPI1" t="s">
        <v>11934</v>
      </c>
      <c r="QPJ1" t="s">
        <v>11935</v>
      </c>
      <c r="QPK1" t="s">
        <v>11936</v>
      </c>
      <c r="QPL1" t="s">
        <v>11937</v>
      </c>
      <c r="QPM1" t="s">
        <v>11938</v>
      </c>
      <c r="QPN1" t="s">
        <v>11939</v>
      </c>
      <c r="QPO1" t="s">
        <v>11940</v>
      </c>
      <c r="QPP1" t="s">
        <v>11941</v>
      </c>
      <c r="QPQ1" t="s">
        <v>11942</v>
      </c>
      <c r="QPR1" t="s">
        <v>11943</v>
      </c>
      <c r="QPS1" t="s">
        <v>11944</v>
      </c>
      <c r="QPT1" t="s">
        <v>11945</v>
      </c>
      <c r="QPU1" t="s">
        <v>11946</v>
      </c>
      <c r="QPV1" t="s">
        <v>11947</v>
      </c>
      <c r="QPW1" t="s">
        <v>11948</v>
      </c>
      <c r="QPX1" t="s">
        <v>11949</v>
      </c>
      <c r="QPY1" t="s">
        <v>11950</v>
      </c>
      <c r="QPZ1" t="s">
        <v>11951</v>
      </c>
      <c r="QQA1" t="s">
        <v>11952</v>
      </c>
      <c r="QQB1" t="s">
        <v>11953</v>
      </c>
      <c r="QQC1" t="s">
        <v>11954</v>
      </c>
      <c r="QQD1" t="s">
        <v>11955</v>
      </c>
      <c r="QQE1" t="s">
        <v>11956</v>
      </c>
      <c r="QQF1" t="s">
        <v>11957</v>
      </c>
      <c r="QQG1" t="s">
        <v>11958</v>
      </c>
      <c r="QQH1" t="s">
        <v>11959</v>
      </c>
      <c r="QQI1" t="s">
        <v>11960</v>
      </c>
      <c r="QQJ1" t="s">
        <v>11961</v>
      </c>
      <c r="QQK1" t="s">
        <v>11962</v>
      </c>
      <c r="QQL1" t="s">
        <v>11963</v>
      </c>
      <c r="QQM1" t="s">
        <v>11964</v>
      </c>
      <c r="QQN1" t="s">
        <v>11965</v>
      </c>
      <c r="QQO1" t="s">
        <v>11966</v>
      </c>
      <c r="QQP1" t="s">
        <v>11967</v>
      </c>
      <c r="QQQ1" t="s">
        <v>11968</v>
      </c>
      <c r="QQR1" t="s">
        <v>11969</v>
      </c>
      <c r="QQS1" t="s">
        <v>11970</v>
      </c>
      <c r="QQT1" t="s">
        <v>11971</v>
      </c>
      <c r="QQU1" t="s">
        <v>11972</v>
      </c>
      <c r="QQV1" t="s">
        <v>11973</v>
      </c>
      <c r="QQW1" t="s">
        <v>11974</v>
      </c>
      <c r="QQX1" t="s">
        <v>11975</v>
      </c>
      <c r="QQY1" t="s">
        <v>11976</v>
      </c>
      <c r="QQZ1" t="s">
        <v>11977</v>
      </c>
      <c r="QRA1" t="s">
        <v>11978</v>
      </c>
      <c r="QRB1" t="s">
        <v>11979</v>
      </c>
      <c r="QRC1" t="s">
        <v>11980</v>
      </c>
      <c r="QRD1" t="s">
        <v>11981</v>
      </c>
      <c r="QRE1" t="s">
        <v>11982</v>
      </c>
      <c r="QRF1" t="s">
        <v>11983</v>
      </c>
      <c r="QRG1" t="s">
        <v>11984</v>
      </c>
      <c r="QRH1" t="s">
        <v>11985</v>
      </c>
      <c r="QRI1" t="s">
        <v>11986</v>
      </c>
      <c r="QRJ1" t="s">
        <v>11987</v>
      </c>
      <c r="QRK1" t="s">
        <v>11988</v>
      </c>
      <c r="QRL1" t="s">
        <v>11989</v>
      </c>
      <c r="QRM1" t="s">
        <v>11990</v>
      </c>
      <c r="QRN1" t="s">
        <v>11991</v>
      </c>
      <c r="QRO1" t="s">
        <v>11992</v>
      </c>
      <c r="QRP1" t="s">
        <v>11993</v>
      </c>
      <c r="QRQ1" t="s">
        <v>11994</v>
      </c>
      <c r="QRR1" t="s">
        <v>11995</v>
      </c>
      <c r="QRS1" t="s">
        <v>11996</v>
      </c>
      <c r="QRT1" t="s">
        <v>11997</v>
      </c>
      <c r="QRU1" t="s">
        <v>11998</v>
      </c>
      <c r="QRV1" t="s">
        <v>11999</v>
      </c>
      <c r="QRW1" t="s">
        <v>12000</v>
      </c>
      <c r="QRX1" t="s">
        <v>12001</v>
      </c>
      <c r="QRY1" t="s">
        <v>12002</v>
      </c>
      <c r="QRZ1" t="s">
        <v>12003</v>
      </c>
      <c r="QSA1" t="s">
        <v>12004</v>
      </c>
      <c r="QSB1" t="s">
        <v>12005</v>
      </c>
      <c r="QSC1" t="s">
        <v>12006</v>
      </c>
      <c r="QSD1" t="s">
        <v>12007</v>
      </c>
      <c r="QSE1" t="s">
        <v>12008</v>
      </c>
      <c r="QSF1" t="s">
        <v>12009</v>
      </c>
      <c r="QSG1" t="s">
        <v>12010</v>
      </c>
      <c r="QSH1" t="s">
        <v>12011</v>
      </c>
      <c r="QSI1" t="s">
        <v>12012</v>
      </c>
      <c r="QSJ1" t="s">
        <v>12013</v>
      </c>
      <c r="QSK1" t="s">
        <v>12014</v>
      </c>
      <c r="QSL1" t="s">
        <v>12015</v>
      </c>
      <c r="QSM1" t="s">
        <v>12016</v>
      </c>
      <c r="QSN1" t="s">
        <v>12017</v>
      </c>
      <c r="QSO1" t="s">
        <v>12018</v>
      </c>
      <c r="QSP1" t="s">
        <v>12019</v>
      </c>
      <c r="QSQ1" t="s">
        <v>12020</v>
      </c>
      <c r="QSR1" t="s">
        <v>12021</v>
      </c>
      <c r="QSS1" t="s">
        <v>12022</v>
      </c>
      <c r="QST1" t="s">
        <v>12023</v>
      </c>
      <c r="QSU1" t="s">
        <v>12024</v>
      </c>
      <c r="QSV1" t="s">
        <v>12025</v>
      </c>
      <c r="QSW1" t="s">
        <v>12026</v>
      </c>
      <c r="QSX1" t="s">
        <v>12027</v>
      </c>
      <c r="QSY1" t="s">
        <v>12028</v>
      </c>
      <c r="QSZ1" t="s">
        <v>12029</v>
      </c>
      <c r="QTA1" t="s">
        <v>12030</v>
      </c>
      <c r="QTB1" t="s">
        <v>12031</v>
      </c>
      <c r="QTC1" t="s">
        <v>12032</v>
      </c>
      <c r="QTD1" t="s">
        <v>12033</v>
      </c>
      <c r="QTE1" t="s">
        <v>12034</v>
      </c>
      <c r="QTF1" t="s">
        <v>12035</v>
      </c>
      <c r="QTG1" t="s">
        <v>12036</v>
      </c>
      <c r="QTH1" t="s">
        <v>12037</v>
      </c>
      <c r="QTI1" t="s">
        <v>12038</v>
      </c>
      <c r="QTJ1" t="s">
        <v>12039</v>
      </c>
      <c r="QTK1" t="s">
        <v>12040</v>
      </c>
      <c r="QTL1" t="s">
        <v>12041</v>
      </c>
      <c r="QTM1" t="s">
        <v>12042</v>
      </c>
      <c r="QTN1" t="s">
        <v>12043</v>
      </c>
      <c r="QTO1" t="s">
        <v>12044</v>
      </c>
      <c r="QTP1" t="s">
        <v>12045</v>
      </c>
      <c r="QTQ1" t="s">
        <v>12046</v>
      </c>
      <c r="QTR1" t="s">
        <v>12047</v>
      </c>
      <c r="QTS1" t="s">
        <v>12048</v>
      </c>
      <c r="QTT1" t="s">
        <v>12049</v>
      </c>
      <c r="QTU1" t="s">
        <v>12050</v>
      </c>
      <c r="QTV1" t="s">
        <v>12051</v>
      </c>
      <c r="QTW1" t="s">
        <v>12052</v>
      </c>
      <c r="QTX1" t="s">
        <v>12053</v>
      </c>
      <c r="QTY1" t="s">
        <v>12054</v>
      </c>
      <c r="QTZ1" t="s">
        <v>12055</v>
      </c>
      <c r="QUA1" t="s">
        <v>12056</v>
      </c>
      <c r="QUB1" t="s">
        <v>12057</v>
      </c>
      <c r="QUC1" t="s">
        <v>12058</v>
      </c>
      <c r="QUD1" t="s">
        <v>12059</v>
      </c>
      <c r="QUE1" t="s">
        <v>12060</v>
      </c>
      <c r="QUF1" t="s">
        <v>12061</v>
      </c>
      <c r="QUG1" t="s">
        <v>12062</v>
      </c>
      <c r="QUH1" t="s">
        <v>12063</v>
      </c>
      <c r="QUI1" t="s">
        <v>12064</v>
      </c>
      <c r="QUJ1" t="s">
        <v>12065</v>
      </c>
      <c r="QUK1" t="s">
        <v>12066</v>
      </c>
      <c r="QUL1" t="s">
        <v>12067</v>
      </c>
      <c r="QUM1" t="s">
        <v>12068</v>
      </c>
      <c r="QUN1" t="s">
        <v>12069</v>
      </c>
      <c r="QUO1" t="s">
        <v>12070</v>
      </c>
      <c r="QUP1" t="s">
        <v>12071</v>
      </c>
      <c r="QUQ1" t="s">
        <v>12072</v>
      </c>
      <c r="QUR1" t="s">
        <v>12073</v>
      </c>
      <c r="QUS1" t="s">
        <v>12074</v>
      </c>
      <c r="QUT1" t="s">
        <v>12075</v>
      </c>
      <c r="QUU1" t="s">
        <v>12076</v>
      </c>
      <c r="QUV1" t="s">
        <v>12077</v>
      </c>
      <c r="QUW1" t="s">
        <v>12078</v>
      </c>
      <c r="QUX1" t="s">
        <v>12079</v>
      </c>
      <c r="QUY1" t="s">
        <v>12080</v>
      </c>
      <c r="QUZ1" t="s">
        <v>12081</v>
      </c>
      <c r="QVA1" t="s">
        <v>12082</v>
      </c>
      <c r="QVB1" t="s">
        <v>12083</v>
      </c>
      <c r="QVC1" t="s">
        <v>12084</v>
      </c>
      <c r="QVD1" t="s">
        <v>12085</v>
      </c>
      <c r="QVE1" t="s">
        <v>12086</v>
      </c>
      <c r="QVF1" t="s">
        <v>12087</v>
      </c>
      <c r="QVG1" t="s">
        <v>12088</v>
      </c>
      <c r="QVH1" t="s">
        <v>12089</v>
      </c>
      <c r="QVI1" t="s">
        <v>12090</v>
      </c>
      <c r="QVJ1" t="s">
        <v>12091</v>
      </c>
      <c r="QVK1" t="s">
        <v>12092</v>
      </c>
      <c r="QVL1" t="s">
        <v>12093</v>
      </c>
      <c r="QVM1" t="s">
        <v>12094</v>
      </c>
      <c r="QVN1" t="s">
        <v>12095</v>
      </c>
      <c r="QVO1" t="s">
        <v>12096</v>
      </c>
      <c r="QVP1" t="s">
        <v>12097</v>
      </c>
      <c r="QVQ1" t="s">
        <v>12098</v>
      </c>
      <c r="QVR1" t="s">
        <v>12099</v>
      </c>
      <c r="QVS1" t="s">
        <v>12100</v>
      </c>
      <c r="QVT1" t="s">
        <v>12101</v>
      </c>
      <c r="QVU1" t="s">
        <v>12102</v>
      </c>
      <c r="QVV1" t="s">
        <v>12103</v>
      </c>
      <c r="QVW1" t="s">
        <v>12104</v>
      </c>
      <c r="QVX1" t="s">
        <v>12105</v>
      </c>
      <c r="QVY1" t="s">
        <v>12106</v>
      </c>
      <c r="QVZ1" t="s">
        <v>12107</v>
      </c>
      <c r="QWA1" t="s">
        <v>12108</v>
      </c>
      <c r="QWB1" t="s">
        <v>12109</v>
      </c>
      <c r="QWC1" t="s">
        <v>12110</v>
      </c>
      <c r="QWD1" t="s">
        <v>12111</v>
      </c>
      <c r="QWE1" t="s">
        <v>12112</v>
      </c>
      <c r="QWF1" t="s">
        <v>12113</v>
      </c>
      <c r="QWG1" t="s">
        <v>12114</v>
      </c>
      <c r="QWH1" t="s">
        <v>12115</v>
      </c>
      <c r="QWI1" t="s">
        <v>12116</v>
      </c>
      <c r="QWJ1" t="s">
        <v>12117</v>
      </c>
      <c r="QWK1" t="s">
        <v>12118</v>
      </c>
      <c r="QWL1" t="s">
        <v>12119</v>
      </c>
      <c r="QWM1" t="s">
        <v>12120</v>
      </c>
      <c r="QWN1" t="s">
        <v>12121</v>
      </c>
      <c r="QWO1" t="s">
        <v>12122</v>
      </c>
      <c r="QWP1" t="s">
        <v>12123</v>
      </c>
      <c r="QWQ1" t="s">
        <v>12124</v>
      </c>
      <c r="QWR1" t="s">
        <v>12125</v>
      </c>
      <c r="QWS1" t="s">
        <v>12126</v>
      </c>
      <c r="QWT1" t="s">
        <v>12127</v>
      </c>
      <c r="QWU1" t="s">
        <v>12128</v>
      </c>
      <c r="QWV1" t="s">
        <v>12129</v>
      </c>
      <c r="QWW1" t="s">
        <v>12130</v>
      </c>
      <c r="QWX1" t="s">
        <v>12131</v>
      </c>
      <c r="QWY1" t="s">
        <v>12132</v>
      </c>
      <c r="QWZ1" t="s">
        <v>12133</v>
      </c>
      <c r="QXA1" t="s">
        <v>12134</v>
      </c>
      <c r="QXB1" t="s">
        <v>12135</v>
      </c>
      <c r="QXC1" t="s">
        <v>12136</v>
      </c>
      <c r="QXD1" t="s">
        <v>12137</v>
      </c>
      <c r="QXE1" t="s">
        <v>12138</v>
      </c>
      <c r="QXF1" t="s">
        <v>12139</v>
      </c>
      <c r="QXG1" t="s">
        <v>12140</v>
      </c>
      <c r="QXH1" t="s">
        <v>12141</v>
      </c>
      <c r="QXI1" t="s">
        <v>12142</v>
      </c>
      <c r="QXJ1" t="s">
        <v>12143</v>
      </c>
      <c r="QXK1" t="s">
        <v>12144</v>
      </c>
      <c r="QXL1" t="s">
        <v>12145</v>
      </c>
      <c r="QXM1" t="s">
        <v>12146</v>
      </c>
      <c r="QXN1" t="s">
        <v>12147</v>
      </c>
      <c r="QXO1" t="s">
        <v>12148</v>
      </c>
      <c r="QXP1" t="s">
        <v>12149</v>
      </c>
      <c r="QXQ1" t="s">
        <v>12150</v>
      </c>
      <c r="QXR1" t="s">
        <v>12151</v>
      </c>
      <c r="QXS1" t="s">
        <v>12152</v>
      </c>
      <c r="QXT1" t="s">
        <v>12153</v>
      </c>
      <c r="QXU1" t="s">
        <v>12154</v>
      </c>
      <c r="QXV1" t="s">
        <v>12155</v>
      </c>
      <c r="QXW1" t="s">
        <v>12156</v>
      </c>
      <c r="QXX1" t="s">
        <v>12157</v>
      </c>
      <c r="QXY1" t="s">
        <v>12158</v>
      </c>
      <c r="QXZ1" t="s">
        <v>12159</v>
      </c>
      <c r="QYA1" t="s">
        <v>12160</v>
      </c>
      <c r="QYB1" t="s">
        <v>12161</v>
      </c>
      <c r="QYC1" t="s">
        <v>12162</v>
      </c>
      <c r="QYD1" t="s">
        <v>12163</v>
      </c>
      <c r="QYE1" t="s">
        <v>12164</v>
      </c>
      <c r="QYF1" t="s">
        <v>12165</v>
      </c>
      <c r="QYG1" t="s">
        <v>12166</v>
      </c>
      <c r="QYH1" t="s">
        <v>12167</v>
      </c>
      <c r="QYI1" t="s">
        <v>12168</v>
      </c>
      <c r="QYJ1" t="s">
        <v>12169</v>
      </c>
      <c r="QYK1" t="s">
        <v>12170</v>
      </c>
      <c r="QYL1" t="s">
        <v>12171</v>
      </c>
      <c r="QYM1" t="s">
        <v>12172</v>
      </c>
      <c r="QYN1" t="s">
        <v>12173</v>
      </c>
      <c r="QYO1" t="s">
        <v>12174</v>
      </c>
      <c r="QYP1" t="s">
        <v>12175</v>
      </c>
      <c r="QYQ1" t="s">
        <v>12176</v>
      </c>
      <c r="QYR1" t="s">
        <v>12177</v>
      </c>
      <c r="QYS1" t="s">
        <v>12178</v>
      </c>
      <c r="QYT1" t="s">
        <v>12179</v>
      </c>
      <c r="QYU1" t="s">
        <v>12180</v>
      </c>
      <c r="QYV1" t="s">
        <v>12181</v>
      </c>
      <c r="QYW1" t="s">
        <v>12182</v>
      </c>
      <c r="QYX1" t="s">
        <v>12183</v>
      </c>
      <c r="QYY1" t="s">
        <v>12184</v>
      </c>
      <c r="QYZ1" t="s">
        <v>12185</v>
      </c>
      <c r="QZA1" t="s">
        <v>12186</v>
      </c>
      <c r="QZB1" t="s">
        <v>12187</v>
      </c>
      <c r="QZC1" t="s">
        <v>12188</v>
      </c>
      <c r="QZD1" t="s">
        <v>12189</v>
      </c>
      <c r="QZE1" t="s">
        <v>12190</v>
      </c>
      <c r="QZF1" t="s">
        <v>12191</v>
      </c>
      <c r="QZG1" t="s">
        <v>12192</v>
      </c>
      <c r="QZH1" t="s">
        <v>12193</v>
      </c>
      <c r="QZI1" t="s">
        <v>12194</v>
      </c>
      <c r="QZJ1" t="s">
        <v>12195</v>
      </c>
      <c r="QZK1" t="s">
        <v>12196</v>
      </c>
      <c r="QZL1" t="s">
        <v>12197</v>
      </c>
      <c r="QZM1" t="s">
        <v>12198</v>
      </c>
      <c r="QZN1" t="s">
        <v>12199</v>
      </c>
      <c r="QZO1" t="s">
        <v>12200</v>
      </c>
      <c r="QZP1" t="s">
        <v>12201</v>
      </c>
      <c r="QZQ1" t="s">
        <v>12202</v>
      </c>
      <c r="QZR1" t="s">
        <v>12203</v>
      </c>
      <c r="QZS1" t="s">
        <v>12204</v>
      </c>
      <c r="QZT1" t="s">
        <v>12205</v>
      </c>
      <c r="QZU1" t="s">
        <v>12206</v>
      </c>
      <c r="QZV1" t="s">
        <v>12207</v>
      </c>
      <c r="QZW1" t="s">
        <v>12208</v>
      </c>
      <c r="QZX1" t="s">
        <v>12209</v>
      </c>
      <c r="QZY1" t="s">
        <v>12210</v>
      </c>
      <c r="QZZ1" t="s">
        <v>12211</v>
      </c>
      <c r="RAA1" t="s">
        <v>12212</v>
      </c>
      <c r="RAB1" t="s">
        <v>12213</v>
      </c>
      <c r="RAC1" t="s">
        <v>12214</v>
      </c>
      <c r="RAD1" t="s">
        <v>12215</v>
      </c>
      <c r="RAE1" t="s">
        <v>12216</v>
      </c>
      <c r="RAF1" t="s">
        <v>12217</v>
      </c>
      <c r="RAG1" t="s">
        <v>12218</v>
      </c>
      <c r="RAH1" t="s">
        <v>12219</v>
      </c>
      <c r="RAI1" t="s">
        <v>12220</v>
      </c>
      <c r="RAJ1" t="s">
        <v>12221</v>
      </c>
      <c r="RAK1" t="s">
        <v>12222</v>
      </c>
      <c r="RAL1" t="s">
        <v>12223</v>
      </c>
      <c r="RAM1" t="s">
        <v>12224</v>
      </c>
      <c r="RAN1" t="s">
        <v>12225</v>
      </c>
      <c r="RAO1" t="s">
        <v>12226</v>
      </c>
      <c r="RAP1" t="s">
        <v>12227</v>
      </c>
      <c r="RAQ1" t="s">
        <v>12228</v>
      </c>
      <c r="RAR1" t="s">
        <v>12229</v>
      </c>
      <c r="RAS1" t="s">
        <v>12230</v>
      </c>
      <c r="RAT1" t="s">
        <v>12231</v>
      </c>
      <c r="RAU1" t="s">
        <v>12232</v>
      </c>
      <c r="RAV1" t="s">
        <v>12233</v>
      </c>
      <c r="RAW1" t="s">
        <v>12234</v>
      </c>
      <c r="RAX1" t="s">
        <v>12235</v>
      </c>
      <c r="RAY1" t="s">
        <v>12236</v>
      </c>
      <c r="RAZ1" t="s">
        <v>12237</v>
      </c>
      <c r="RBA1" t="s">
        <v>12238</v>
      </c>
      <c r="RBB1" t="s">
        <v>12239</v>
      </c>
      <c r="RBC1" t="s">
        <v>12240</v>
      </c>
      <c r="RBD1" t="s">
        <v>12241</v>
      </c>
      <c r="RBE1" t="s">
        <v>12242</v>
      </c>
      <c r="RBF1" t="s">
        <v>1243</v>
      </c>
      <c r="RBG1" t="s">
        <v>12244</v>
      </c>
      <c r="RBH1" t="s">
        <v>12245</v>
      </c>
      <c r="RBI1" t="s">
        <v>12246</v>
      </c>
      <c r="RBJ1" t="s">
        <v>12247</v>
      </c>
      <c r="RBK1" t="s">
        <v>12248</v>
      </c>
      <c r="RBL1" t="s">
        <v>12249</v>
      </c>
      <c r="RBM1" t="s">
        <v>12250</v>
      </c>
      <c r="RBN1" t="s">
        <v>12251</v>
      </c>
      <c r="RBO1" t="s">
        <v>12252</v>
      </c>
      <c r="RBP1" t="s">
        <v>12253</v>
      </c>
      <c r="RBQ1" t="s">
        <v>12254</v>
      </c>
      <c r="RBR1" t="s">
        <v>12255</v>
      </c>
      <c r="RBS1" t="s">
        <v>12256</v>
      </c>
      <c r="RBT1" t="s">
        <v>12257</v>
      </c>
      <c r="RBU1" t="s">
        <v>12258</v>
      </c>
      <c r="RBV1" t="s">
        <v>12259</v>
      </c>
      <c r="RBW1" t="s">
        <v>12260</v>
      </c>
      <c r="RBX1" t="s">
        <v>12261</v>
      </c>
      <c r="RBY1" t="s">
        <v>12262</v>
      </c>
      <c r="RBZ1" t="s">
        <v>12263</v>
      </c>
      <c r="RCA1" t="s">
        <v>12264</v>
      </c>
      <c r="RCB1" t="s">
        <v>12265</v>
      </c>
      <c r="RCC1" t="s">
        <v>12266</v>
      </c>
      <c r="RCD1" t="s">
        <v>12267</v>
      </c>
      <c r="RCE1" t="s">
        <v>12268</v>
      </c>
      <c r="RCF1" t="s">
        <v>12269</v>
      </c>
      <c r="RCG1" t="s">
        <v>12270</v>
      </c>
      <c r="RCH1" t="s">
        <v>12271</v>
      </c>
      <c r="RCI1" t="s">
        <v>12272</v>
      </c>
      <c r="RCJ1" t="s">
        <v>12273</v>
      </c>
      <c r="RCK1" t="s">
        <v>12274</v>
      </c>
      <c r="RCL1" t="s">
        <v>12275</v>
      </c>
      <c r="RCM1" t="s">
        <v>12276</v>
      </c>
      <c r="RCN1" t="s">
        <v>12277</v>
      </c>
      <c r="RCO1" t="s">
        <v>12278</v>
      </c>
      <c r="RCP1" t="s">
        <v>12279</v>
      </c>
      <c r="RCQ1" t="s">
        <v>12280</v>
      </c>
      <c r="RCR1" t="s">
        <v>12281</v>
      </c>
      <c r="RCS1" t="s">
        <v>12282</v>
      </c>
      <c r="RCT1" t="s">
        <v>12283</v>
      </c>
      <c r="RCU1" t="s">
        <v>12284</v>
      </c>
      <c r="RCV1" t="s">
        <v>12285</v>
      </c>
      <c r="RCW1" t="s">
        <v>12286</v>
      </c>
      <c r="RCX1" t="s">
        <v>12287</v>
      </c>
      <c r="RCY1" t="s">
        <v>12288</v>
      </c>
      <c r="RCZ1" t="s">
        <v>12289</v>
      </c>
      <c r="RDA1" t="s">
        <v>12290</v>
      </c>
      <c r="RDB1" t="s">
        <v>12291</v>
      </c>
      <c r="RDC1" t="s">
        <v>12292</v>
      </c>
      <c r="RDD1" t="s">
        <v>12293</v>
      </c>
      <c r="RDE1" t="s">
        <v>12294</v>
      </c>
      <c r="RDF1" t="s">
        <v>12295</v>
      </c>
      <c r="RDG1" t="s">
        <v>12296</v>
      </c>
      <c r="RDH1" t="s">
        <v>12297</v>
      </c>
      <c r="RDI1" t="s">
        <v>12298</v>
      </c>
      <c r="RDJ1" t="s">
        <v>12299</v>
      </c>
      <c r="RDK1" t="s">
        <v>12300</v>
      </c>
      <c r="RDL1" t="s">
        <v>12301</v>
      </c>
      <c r="RDM1" t="s">
        <v>12302</v>
      </c>
      <c r="RDN1" t="s">
        <v>12303</v>
      </c>
      <c r="RDO1" t="s">
        <v>12304</v>
      </c>
      <c r="RDP1" t="s">
        <v>12305</v>
      </c>
      <c r="RDQ1" t="s">
        <v>12306</v>
      </c>
      <c r="RDR1" t="s">
        <v>12307</v>
      </c>
      <c r="RDS1" t="s">
        <v>12308</v>
      </c>
      <c r="RDT1" t="s">
        <v>12309</v>
      </c>
      <c r="RDU1" t="s">
        <v>12310</v>
      </c>
      <c r="RDV1" t="s">
        <v>12311</v>
      </c>
      <c r="RDW1" t="s">
        <v>12312</v>
      </c>
      <c r="RDX1" t="s">
        <v>12313</v>
      </c>
      <c r="RDY1" t="s">
        <v>12314</v>
      </c>
      <c r="RDZ1" t="s">
        <v>12315</v>
      </c>
      <c r="REA1" t="s">
        <v>12316</v>
      </c>
      <c r="REB1" t="s">
        <v>12317</v>
      </c>
      <c r="REC1" t="s">
        <v>12318</v>
      </c>
      <c r="RED1" t="s">
        <v>12319</v>
      </c>
      <c r="REE1" t="s">
        <v>12320</v>
      </c>
      <c r="REF1" t="s">
        <v>12321</v>
      </c>
      <c r="REG1" t="s">
        <v>12322</v>
      </c>
      <c r="REH1" t="s">
        <v>12323</v>
      </c>
      <c r="REI1" t="s">
        <v>12324</v>
      </c>
      <c r="REJ1" t="s">
        <v>12325</v>
      </c>
      <c r="REK1" t="s">
        <v>12326</v>
      </c>
      <c r="REL1" t="s">
        <v>12327</v>
      </c>
      <c r="REM1" t="s">
        <v>12328</v>
      </c>
      <c r="REN1" t="s">
        <v>12329</v>
      </c>
      <c r="REO1" t="s">
        <v>12330</v>
      </c>
      <c r="REP1" t="s">
        <v>12331</v>
      </c>
      <c r="REQ1" t="s">
        <v>12332</v>
      </c>
      <c r="RER1" t="s">
        <v>12333</v>
      </c>
      <c r="RES1" t="s">
        <v>12334</v>
      </c>
      <c r="RET1" t="s">
        <v>12335</v>
      </c>
      <c r="REU1" t="s">
        <v>12336</v>
      </c>
      <c r="REV1" t="s">
        <v>12337</v>
      </c>
      <c r="REW1" t="s">
        <v>12338</v>
      </c>
      <c r="REX1" t="s">
        <v>12339</v>
      </c>
      <c r="REY1" t="s">
        <v>12340</v>
      </c>
      <c r="REZ1" t="s">
        <v>12341</v>
      </c>
      <c r="RFA1" t="s">
        <v>12342</v>
      </c>
      <c r="RFB1" t="s">
        <v>12343</v>
      </c>
      <c r="RFC1" t="s">
        <v>12344</v>
      </c>
      <c r="RFD1" t="s">
        <v>12345</v>
      </c>
      <c r="RFE1" t="s">
        <v>12346</v>
      </c>
      <c r="RFF1" t="s">
        <v>12347</v>
      </c>
      <c r="RFG1" t="s">
        <v>12348</v>
      </c>
      <c r="RFH1" t="s">
        <v>12349</v>
      </c>
      <c r="RFI1" t="s">
        <v>12350</v>
      </c>
      <c r="RFJ1" t="s">
        <v>12351</v>
      </c>
      <c r="RFK1" t="s">
        <v>12352</v>
      </c>
      <c r="RFL1" t="s">
        <v>12353</v>
      </c>
      <c r="RFM1" t="s">
        <v>12354</v>
      </c>
      <c r="RFN1" t="s">
        <v>12355</v>
      </c>
      <c r="RFO1" t="s">
        <v>12356</v>
      </c>
      <c r="RFP1" t="s">
        <v>12357</v>
      </c>
      <c r="RFQ1" t="s">
        <v>12358</v>
      </c>
      <c r="RFR1" t="s">
        <v>12359</v>
      </c>
      <c r="RFS1" t="s">
        <v>12360</v>
      </c>
      <c r="RFT1" t="s">
        <v>12361</v>
      </c>
      <c r="RFU1" t="s">
        <v>12362</v>
      </c>
      <c r="RFV1" t="s">
        <v>12363</v>
      </c>
      <c r="RFW1" t="s">
        <v>12364</v>
      </c>
      <c r="RFX1" t="s">
        <v>12365</v>
      </c>
      <c r="RFY1" t="s">
        <v>12366</v>
      </c>
      <c r="RFZ1" t="s">
        <v>12367</v>
      </c>
      <c r="RGA1" t="s">
        <v>12368</v>
      </c>
      <c r="RGB1" t="s">
        <v>12369</v>
      </c>
      <c r="RGC1" t="s">
        <v>12370</v>
      </c>
      <c r="RGD1" t="s">
        <v>12371</v>
      </c>
      <c r="RGE1" t="s">
        <v>12372</v>
      </c>
      <c r="RGF1" t="s">
        <v>12373</v>
      </c>
      <c r="RGG1" t="s">
        <v>12374</v>
      </c>
      <c r="RGH1" t="s">
        <v>12375</v>
      </c>
      <c r="RGI1" t="s">
        <v>12376</v>
      </c>
      <c r="RGJ1" t="s">
        <v>12377</v>
      </c>
      <c r="RGK1" t="s">
        <v>12378</v>
      </c>
      <c r="RGL1" t="s">
        <v>12379</v>
      </c>
      <c r="RGM1" t="s">
        <v>12380</v>
      </c>
      <c r="RGN1" t="s">
        <v>12381</v>
      </c>
      <c r="RGO1" t="s">
        <v>12382</v>
      </c>
      <c r="RGP1" t="s">
        <v>12383</v>
      </c>
      <c r="RGQ1" t="s">
        <v>12384</v>
      </c>
      <c r="RGR1" t="s">
        <v>12385</v>
      </c>
      <c r="RGS1" t="s">
        <v>12386</v>
      </c>
      <c r="RGT1" t="s">
        <v>12387</v>
      </c>
      <c r="RGU1" t="s">
        <v>12388</v>
      </c>
      <c r="RGV1" t="s">
        <v>12389</v>
      </c>
      <c r="RGW1" t="s">
        <v>12390</v>
      </c>
      <c r="RGX1" t="s">
        <v>12391</v>
      </c>
      <c r="RGY1" t="s">
        <v>12392</v>
      </c>
      <c r="RGZ1" t="s">
        <v>12393</v>
      </c>
      <c r="RHA1" t="s">
        <v>12394</v>
      </c>
      <c r="RHB1" t="s">
        <v>12395</v>
      </c>
      <c r="RHC1" t="s">
        <v>12396</v>
      </c>
      <c r="RHD1" t="s">
        <v>12397</v>
      </c>
      <c r="RHE1" t="s">
        <v>12398</v>
      </c>
      <c r="RHF1" t="s">
        <v>12399</v>
      </c>
      <c r="RHG1" t="s">
        <v>12400</v>
      </c>
      <c r="RHH1" t="s">
        <v>12401</v>
      </c>
      <c r="RHI1" t="s">
        <v>12402</v>
      </c>
      <c r="RHJ1" t="s">
        <v>12403</v>
      </c>
      <c r="RHK1" t="s">
        <v>12404</v>
      </c>
      <c r="RHL1" t="s">
        <v>12405</v>
      </c>
      <c r="RHM1" t="s">
        <v>12406</v>
      </c>
      <c r="RHN1" t="s">
        <v>12407</v>
      </c>
      <c r="RHO1" t="s">
        <v>12408</v>
      </c>
      <c r="RHP1" t="s">
        <v>12409</v>
      </c>
      <c r="RHQ1" t="s">
        <v>12410</v>
      </c>
      <c r="RHR1" t="s">
        <v>12411</v>
      </c>
      <c r="RHS1" t="s">
        <v>12412</v>
      </c>
      <c r="RHT1" t="s">
        <v>12413</v>
      </c>
      <c r="RHU1" t="s">
        <v>12414</v>
      </c>
      <c r="RHV1" t="s">
        <v>12415</v>
      </c>
      <c r="RHW1" t="s">
        <v>12416</v>
      </c>
      <c r="RHX1" t="s">
        <v>12417</v>
      </c>
      <c r="RHY1" t="s">
        <v>12418</v>
      </c>
      <c r="RHZ1" t="s">
        <v>12419</v>
      </c>
      <c r="RIA1" t="s">
        <v>12420</v>
      </c>
      <c r="RIB1" t="s">
        <v>12421</v>
      </c>
      <c r="RIC1" t="s">
        <v>12422</v>
      </c>
      <c r="RID1" t="s">
        <v>12423</v>
      </c>
      <c r="RIE1" t="s">
        <v>12424</v>
      </c>
      <c r="RIF1" t="s">
        <v>12425</v>
      </c>
      <c r="RIG1" t="s">
        <v>12426</v>
      </c>
      <c r="RIH1" t="s">
        <v>12427</v>
      </c>
      <c r="RII1" t="s">
        <v>12428</v>
      </c>
      <c r="RIJ1" t="s">
        <v>12429</v>
      </c>
      <c r="RIK1" t="s">
        <v>12430</v>
      </c>
      <c r="RIL1" t="s">
        <v>12431</v>
      </c>
      <c r="RIM1" t="s">
        <v>12432</v>
      </c>
      <c r="RIN1" t="s">
        <v>12433</v>
      </c>
      <c r="RIO1" t="s">
        <v>12434</v>
      </c>
      <c r="RIP1" t="s">
        <v>12435</v>
      </c>
      <c r="RIQ1" t="s">
        <v>12436</v>
      </c>
      <c r="RIR1" t="s">
        <v>12437</v>
      </c>
      <c r="RIS1" t="s">
        <v>12438</v>
      </c>
      <c r="RIT1" t="s">
        <v>12439</v>
      </c>
      <c r="RIU1" t="s">
        <v>12440</v>
      </c>
      <c r="RIV1" t="s">
        <v>12441</v>
      </c>
      <c r="RIW1" t="s">
        <v>12442</v>
      </c>
      <c r="RIX1" t="s">
        <v>12443</v>
      </c>
      <c r="RIY1" t="s">
        <v>12444</v>
      </c>
      <c r="RIZ1" t="s">
        <v>12445</v>
      </c>
      <c r="RJA1" t="s">
        <v>12446</v>
      </c>
      <c r="RJB1" t="s">
        <v>12447</v>
      </c>
      <c r="RJC1" t="s">
        <v>12448</v>
      </c>
      <c r="RJD1" t="s">
        <v>12449</v>
      </c>
      <c r="RJE1" t="s">
        <v>12450</v>
      </c>
      <c r="RJF1" t="s">
        <v>12451</v>
      </c>
      <c r="RJG1" t="s">
        <v>12452</v>
      </c>
      <c r="RJH1" t="s">
        <v>12453</v>
      </c>
      <c r="RJI1" t="s">
        <v>12454</v>
      </c>
      <c r="RJJ1" t="s">
        <v>12455</v>
      </c>
      <c r="RJK1" t="s">
        <v>12456</v>
      </c>
      <c r="RJL1" t="s">
        <v>12457</v>
      </c>
      <c r="RJM1" t="s">
        <v>12458</v>
      </c>
      <c r="RJN1" t="s">
        <v>12459</v>
      </c>
      <c r="RJO1" t="s">
        <v>12460</v>
      </c>
      <c r="RJP1" t="s">
        <v>12461</v>
      </c>
      <c r="RJQ1" t="s">
        <v>12462</v>
      </c>
      <c r="RJR1" t="s">
        <v>12463</v>
      </c>
      <c r="RJS1" t="s">
        <v>12464</v>
      </c>
      <c r="RJT1" t="s">
        <v>12465</v>
      </c>
      <c r="RJU1" t="s">
        <v>12466</v>
      </c>
      <c r="RJV1" t="s">
        <v>12467</v>
      </c>
      <c r="RJW1" t="s">
        <v>12468</v>
      </c>
      <c r="RJX1" t="s">
        <v>12469</v>
      </c>
      <c r="RJY1" t="s">
        <v>12470</v>
      </c>
      <c r="RJZ1" t="s">
        <v>12471</v>
      </c>
      <c r="RKA1" t="s">
        <v>12472</v>
      </c>
      <c r="RKB1" t="s">
        <v>12473</v>
      </c>
      <c r="RKC1" t="s">
        <v>12474</v>
      </c>
      <c r="RKD1" t="s">
        <v>12475</v>
      </c>
      <c r="RKE1" t="s">
        <v>12476</v>
      </c>
      <c r="RKF1" t="s">
        <v>12477</v>
      </c>
      <c r="RKG1" t="s">
        <v>12478</v>
      </c>
      <c r="RKH1" t="s">
        <v>12479</v>
      </c>
      <c r="RKI1" t="s">
        <v>12480</v>
      </c>
      <c r="RKJ1" t="s">
        <v>12481</v>
      </c>
      <c r="RKK1" t="s">
        <v>12482</v>
      </c>
      <c r="RKL1" t="s">
        <v>12483</v>
      </c>
      <c r="RKM1" t="s">
        <v>12484</v>
      </c>
      <c r="RKN1" t="s">
        <v>12485</v>
      </c>
      <c r="RKO1" t="s">
        <v>12486</v>
      </c>
      <c r="RKP1" t="s">
        <v>12487</v>
      </c>
      <c r="RKQ1" t="s">
        <v>12488</v>
      </c>
      <c r="RKR1" t="s">
        <v>12489</v>
      </c>
      <c r="RKS1" t="s">
        <v>12490</v>
      </c>
      <c r="RKT1" t="s">
        <v>12491</v>
      </c>
      <c r="RKU1" t="s">
        <v>12492</v>
      </c>
      <c r="RKV1" t="s">
        <v>12493</v>
      </c>
      <c r="RKW1" t="s">
        <v>12494</v>
      </c>
      <c r="RKX1" t="s">
        <v>12495</v>
      </c>
      <c r="RKY1" t="s">
        <v>12496</v>
      </c>
      <c r="RKZ1" t="s">
        <v>12497</v>
      </c>
      <c r="RLA1" t="s">
        <v>12498</v>
      </c>
      <c r="RLB1" t="s">
        <v>12499</v>
      </c>
      <c r="RLC1" t="s">
        <v>12500</v>
      </c>
      <c r="RLD1" t="s">
        <v>12501</v>
      </c>
      <c r="RLE1" t="s">
        <v>12502</v>
      </c>
      <c r="RLF1" t="s">
        <v>12503</v>
      </c>
      <c r="RLG1" t="s">
        <v>12504</v>
      </c>
      <c r="RLH1" t="s">
        <v>12505</v>
      </c>
      <c r="RLI1" t="s">
        <v>12506</v>
      </c>
      <c r="RLJ1" t="s">
        <v>12507</v>
      </c>
      <c r="RLK1" t="s">
        <v>12508</v>
      </c>
      <c r="RLL1" t="s">
        <v>12509</v>
      </c>
      <c r="RLM1" t="s">
        <v>12510</v>
      </c>
      <c r="RLN1" t="s">
        <v>12511</v>
      </c>
      <c r="RLO1" t="s">
        <v>12512</v>
      </c>
      <c r="RLP1" t="s">
        <v>12513</v>
      </c>
      <c r="RLQ1" t="s">
        <v>12514</v>
      </c>
      <c r="RLR1" t="s">
        <v>12515</v>
      </c>
      <c r="RLS1" t="s">
        <v>12516</v>
      </c>
      <c r="RLT1" t="s">
        <v>12517</v>
      </c>
      <c r="RLU1" t="s">
        <v>12518</v>
      </c>
      <c r="RLV1" t="s">
        <v>12519</v>
      </c>
      <c r="RLW1" t="s">
        <v>12520</v>
      </c>
      <c r="RLX1" t="s">
        <v>12521</v>
      </c>
      <c r="RLY1" t="s">
        <v>12522</v>
      </c>
      <c r="RLZ1" t="s">
        <v>12523</v>
      </c>
      <c r="RMA1" t="s">
        <v>12524</v>
      </c>
      <c r="RMB1" t="s">
        <v>12525</v>
      </c>
      <c r="RMC1" t="s">
        <v>12526</v>
      </c>
      <c r="RMD1" t="s">
        <v>12527</v>
      </c>
      <c r="RME1" t="s">
        <v>12528</v>
      </c>
      <c r="RMF1" t="s">
        <v>12529</v>
      </c>
      <c r="RMG1" t="s">
        <v>12530</v>
      </c>
      <c r="RMH1" t="s">
        <v>12531</v>
      </c>
      <c r="RMI1" t="s">
        <v>12532</v>
      </c>
      <c r="RMJ1" t="s">
        <v>12533</v>
      </c>
      <c r="RMK1" t="s">
        <v>12534</v>
      </c>
      <c r="RML1" t="s">
        <v>12535</v>
      </c>
      <c r="RMM1" t="s">
        <v>12536</v>
      </c>
      <c r="RMN1" t="s">
        <v>12537</v>
      </c>
      <c r="RMO1" t="s">
        <v>12538</v>
      </c>
      <c r="RMP1" t="s">
        <v>12539</v>
      </c>
      <c r="RMQ1" t="s">
        <v>12540</v>
      </c>
      <c r="RMR1" t="s">
        <v>12541</v>
      </c>
      <c r="RMS1" t="s">
        <v>12542</v>
      </c>
      <c r="RMT1" t="s">
        <v>12543</v>
      </c>
      <c r="RMU1" t="s">
        <v>12544</v>
      </c>
      <c r="RMV1" t="s">
        <v>12545</v>
      </c>
      <c r="RMW1" t="s">
        <v>12546</v>
      </c>
      <c r="RMX1" t="s">
        <v>12547</v>
      </c>
      <c r="RMY1" t="s">
        <v>12548</v>
      </c>
      <c r="RMZ1" t="s">
        <v>12549</v>
      </c>
      <c r="RNA1" t="s">
        <v>12550</v>
      </c>
      <c r="RNB1" t="s">
        <v>12551</v>
      </c>
      <c r="RNC1" t="s">
        <v>12552</v>
      </c>
      <c r="RND1" t="s">
        <v>12553</v>
      </c>
      <c r="RNE1" t="s">
        <v>12554</v>
      </c>
      <c r="RNF1" t="s">
        <v>12555</v>
      </c>
      <c r="RNG1" t="s">
        <v>12556</v>
      </c>
      <c r="RNH1" t="s">
        <v>12557</v>
      </c>
      <c r="RNI1" t="s">
        <v>12558</v>
      </c>
      <c r="RNJ1" t="s">
        <v>12559</v>
      </c>
      <c r="RNK1" t="s">
        <v>12560</v>
      </c>
      <c r="RNL1" t="s">
        <v>12561</v>
      </c>
      <c r="RNM1" t="s">
        <v>12562</v>
      </c>
      <c r="RNN1" t="s">
        <v>12563</v>
      </c>
      <c r="RNO1" t="s">
        <v>12564</v>
      </c>
      <c r="RNP1" t="s">
        <v>12565</v>
      </c>
      <c r="RNQ1" t="s">
        <v>12566</v>
      </c>
      <c r="RNR1" t="s">
        <v>12567</v>
      </c>
      <c r="RNS1" t="s">
        <v>12568</v>
      </c>
      <c r="RNT1" t="s">
        <v>12569</v>
      </c>
      <c r="RNU1" t="s">
        <v>12570</v>
      </c>
      <c r="RNV1" t="s">
        <v>12571</v>
      </c>
      <c r="RNW1" t="s">
        <v>12572</v>
      </c>
      <c r="RNX1" t="s">
        <v>12573</v>
      </c>
      <c r="RNY1" t="s">
        <v>12574</v>
      </c>
      <c r="RNZ1" t="s">
        <v>12575</v>
      </c>
      <c r="ROA1" t="s">
        <v>12576</v>
      </c>
      <c r="ROB1" t="s">
        <v>12577</v>
      </c>
      <c r="ROC1" t="s">
        <v>12578</v>
      </c>
      <c r="ROD1" t="s">
        <v>12579</v>
      </c>
      <c r="ROE1" t="s">
        <v>12580</v>
      </c>
      <c r="ROF1" t="s">
        <v>12581</v>
      </c>
      <c r="ROG1" t="s">
        <v>12582</v>
      </c>
      <c r="ROH1" t="s">
        <v>12583</v>
      </c>
      <c r="ROI1" t="s">
        <v>12584</v>
      </c>
      <c r="ROJ1" t="s">
        <v>12585</v>
      </c>
      <c r="ROK1" t="s">
        <v>12586</v>
      </c>
      <c r="ROL1" t="s">
        <v>12587</v>
      </c>
      <c r="ROM1" t="s">
        <v>12588</v>
      </c>
      <c r="RON1" t="s">
        <v>12589</v>
      </c>
      <c r="ROO1" t="s">
        <v>12590</v>
      </c>
      <c r="ROP1" t="s">
        <v>12591</v>
      </c>
      <c r="ROQ1" t="s">
        <v>12592</v>
      </c>
      <c r="ROR1" t="s">
        <v>12593</v>
      </c>
      <c r="ROS1" t="s">
        <v>12594</v>
      </c>
      <c r="ROT1" t="s">
        <v>12595</v>
      </c>
      <c r="ROU1" t="s">
        <v>12596</v>
      </c>
      <c r="ROV1" t="s">
        <v>12597</v>
      </c>
      <c r="ROW1" t="s">
        <v>12598</v>
      </c>
      <c r="ROX1" t="s">
        <v>12599</v>
      </c>
      <c r="ROY1" t="s">
        <v>12600</v>
      </c>
      <c r="ROZ1" t="s">
        <v>12601</v>
      </c>
      <c r="RPA1" t="s">
        <v>12602</v>
      </c>
      <c r="RPB1" t="s">
        <v>12603</v>
      </c>
      <c r="RPC1" t="s">
        <v>12604</v>
      </c>
      <c r="RPD1" t="s">
        <v>12605</v>
      </c>
      <c r="RPE1" t="s">
        <v>12606</v>
      </c>
      <c r="RPF1" t="s">
        <v>12607</v>
      </c>
      <c r="RPG1" t="s">
        <v>12608</v>
      </c>
      <c r="RPH1" t="s">
        <v>12609</v>
      </c>
      <c r="RPI1" t="s">
        <v>12610</v>
      </c>
      <c r="RPJ1" t="s">
        <v>12611</v>
      </c>
      <c r="RPK1" t="s">
        <v>12612</v>
      </c>
      <c r="RPL1" t="s">
        <v>12613</v>
      </c>
      <c r="RPM1" t="s">
        <v>12614</v>
      </c>
      <c r="RPN1" t="s">
        <v>12615</v>
      </c>
      <c r="RPO1" t="s">
        <v>12616</v>
      </c>
      <c r="RPP1" t="s">
        <v>12617</v>
      </c>
      <c r="RPQ1" t="s">
        <v>12618</v>
      </c>
      <c r="RPR1" t="s">
        <v>12619</v>
      </c>
      <c r="RPS1" t="s">
        <v>12620</v>
      </c>
      <c r="RPT1" t="s">
        <v>12621</v>
      </c>
      <c r="RPU1" t="s">
        <v>12622</v>
      </c>
      <c r="RPV1" t="s">
        <v>12623</v>
      </c>
      <c r="RPW1" t="s">
        <v>12624</v>
      </c>
      <c r="RPX1" t="s">
        <v>12625</v>
      </c>
      <c r="RPY1" t="s">
        <v>12626</v>
      </c>
      <c r="RPZ1" t="s">
        <v>12627</v>
      </c>
      <c r="RQA1" t="s">
        <v>12628</v>
      </c>
      <c r="RQB1" t="s">
        <v>12629</v>
      </c>
      <c r="RQC1" t="s">
        <v>12630</v>
      </c>
      <c r="RQD1" t="s">
        <v>12631</v>
      </c>
      <c r="RQE1" t="s">
        <v>12632</v>
      </c>
      <c r="RQF1" t="s">
        <v>12633</v>
      </c>
      <c r="RQG1" t="s">
        <v>12634</v>
      </c>
      <c r="RQH1" t="s">
        <v>12635</v>
      </c>
      <c r="RQI1" t="s">
        <v>12636</v>
      </c>
      <c r="RQJ1" t="s">
        <v>12637</v>
      </c>
      <c r="RQK1" t="s">
        <v>12638</v>
      </c>
      <c r="RQL1" t="s">
        <v>12639</v>
      </c>
      <c r="RQM1" t="s">
        <v>12640</v>
      </c>
      <c r="RQN1" t="s">
        <v>12641</v>
      </c>
      <c r="RQO1" t="s">
        <v>12642</v>
      </c>
      <c r="RQP1" t="s">
        <v>12643</v>
      </c>
      <c r="RQQ1" t="s">
        <v>12644</v>
      </c>
      <c r="RQR1" t="s">
        <v>12645</v>
      </c>
      <c r="RQS1" t="s">
        <v>12646</v>
      </c>
      <c r="RQT1" t="s">
        <v>12647</v>
      </c>
      <c r="RQU1" t="s">
        <v>12648</v>
      </c>
      <c r="RQV1" t="s">
        <v>12649</v>
      </c>
      <c r="RQW1" t="s">
        <v>12650</v>
      </c>
      <c r="RQX1" t="s">
        <v>12651</v>
      </c>
      <c r="RQY1" t="s">
        <v>12652</v>
      </c>
      <c r="RQZ1" t="s">
        <v>12653</v>
      </c>
      <c r="RRA1" t="s">
        <v>12654</v>
      </c>
      <c r="RRB1" t="s">
        <v>12655</v>
      </c>
      <c r="RRC1" t="s">
        <v>12656</v>
      </c>
      <c r="RRD1" t="s">
        <v>12657</v>
      </c>
      <c r="RRE1" t="s">
        <v>12658</v>
      </c>
      <c r="RRF1" t="s">
        <v>12659</v>
      </c>
      <c r="RRG1" t="s">
        <v>12660</v>
      </c>
      <c r="RRH1" t="s">
        <v>12661</v>
      </c>
      <c r="RRI1" t="s">
        <v>12662</v>
      </c>
      <c r="RRJ1" t="s">
        <v>12663</v>
      </c>
      <c r="RRK1" t="s">
        <v>12664</v>
      </c>
      <c r="RRL1" t="s">
        <v>12665</v>
      </c>
      <c r="RRM1" t="s">
        <v>12666</v>
      </c>
      <c r="RRN1" t="s">
        <v>12667</v>
      </c>
      <c r="RRO1" t="s">
        <v>12668</v>
      </c>
      <c r="RRP1" t="s">
        <v>12669</v>
      </c>
      <c r="RRQ1" t="s">
        <v>12670</v>
      </c>
      <c r="RRR1" t="s">
        <v>12671</v>
      </c>
      <c r="RRS1" t="s">
        <v>12672</v>
      </c>
      <c r="RRT1" t="s">
        <v>12673</v>
      </c>
      <c r="RRU1" t="s">
        <v>12674</v>
      </c>
      <c r="RRV1" t="s">
        <v>12675</v>
      </c>
      <c r="RRW1" t="s">
        <v>12676</v>
      </c>
      <c r="RRX1" t="s">
        <v>12677</v>
      </c>
      <c r="RRY1" t="s">
        <v>12678</v>
      </c>
      <c r="RRZ1" t="s">
        <v>12679</v>
      </c>
      <c r="RSA1" t="s">
        <v>12680</v>
      </c>
      <c r="RSB1" t="s">
        <v>12681</v>
      </c>
      <c r="RSC1" t="s">
        <v>12682</v>
      </c>
      <c r="RSD1" t="s">
        <v>12683</v>
      </c>
      <c r="RSE1" t="s">
        <v>12684</v>
      </c>
      <c r="RSF1" t="s">
        <v>12685</v>
      </c>
      <c r="RSG1" t="s">
        <v>12686</v>
      </c>
      <c r="RSH1" t="s">
        <v>12687</v>
      </c>
      <c r="RSI1" t="s">
        <v>12688</v>
      </c>
      <c r="RSJ1" t="s">
        <v>12689</v>
      </c>
      <c r="RSK1" t="s">
        <v>12690</v>
      </c>
      <c r="RSL1" t="s">
        <v>12691</v>
      </c>
      <c r="RSM1" t="s">
        <v>12692</v>
      </c>
      <c r="RSN1" t="s">
        <v>12693</v>
      </c>
      <c r="RSO1" t="s">
        <v>12694</v>
      </c>
      <c r="RSP1" t="s">
        <v>12695</v>
      </c>
      <c r="RSQ1" t="s">
        <v>12696</v>
      </c>
      <c r="RSR1" t="s">
        <v>12697</v>
      </c>
      <c r="RSS1" t="s">
        <v>12698</v>
      </c>
      <c r="RST1" t="s">
        <v>12699</v>
      </c>
      <c r="RSU1" t="s">
        <v>12700</v>
      </c>
      <c r="RSV1" t="s">
        <v>12701</v>
      </c>
      <c r="RSW1" t="s">
        <v>12702</v>
      </c>
      <c r="RSX1" t="s">
        <v>12703</v>
      </c>
      <c r="RSY1" t="s">
        <v>12704</v>
      </c>
      <c r="RSZ1" t="s">
        <v>12705</v>
      </c>
      <c r="RTA1" t="s">
        <v>12706</v>
      </c>
      <c r="RTB1" t="s">
        <v>12707</v>
      </c>
      <c r="RTC1" t="s">
        <v>12708</v>
      </c>
      <c r="RTD1" t="s">
        <v>12709</v>
      </c>
      <c r="RTE1" t="s">
        <v>12710</v>
      </c>
      <c r="RTF1" t="s">
        <v>12711</v>
      </c>
      <c r="RTG1" t="s">
        <v>12712</v>
      </c>
      <c r="RTH1" t="s">
        <v>12713</v>
      </c>
      <c r="RTI1" t="s">
        <v>12714</v>
      </c>
      <c r="RTJ1" t="s">
        <v>12715</v>
      </c>
      <c r="RTK1" t="s">
        <v>12716</v>
      </c>
      <c r="RTL1" t="s">
        <v>12717</v>
      </c>
      <c r="RTM1" t="s">
        <v>12718</v>
      </c>
      <c r="RTN1" t="s">
        <v>12719</v>
      </c>
      <c r="RTO1" t="s">
        <v>12720</v>
      </c>
      <c r="RTP1" t="s">
        <v>12721</v>
      </c>
      <c r="RTQ1" t="s">
        <v>12722</v>
      </c>
      <c r="RTR1" t="s">
        <v>12723</v>
      </c>
      <c r="RTS1" t="s">
        <v>12724</v>
      </c>
      <c r="RTT1" t="s">
        <v>12725</v>
      </c>
      <c r="RTU1" t="s">
        <v>12726</v>
      </c>
      <c r="RTV1" t="s">
        <v>12727</v>
      </c>
      <c r="RTW1" t="s">
        <v>12728</v>
      </c>
      <c r="RTX1" t="s">
        <v>12729</v>
      </c>
      <c r="RTY1" t="s">
        <v>12730</v>
      </c>
      <c r="RTZ1" t="s">
        <v>12731</v>
      </c>
      <c r="RUA1" t="s">
        <v>12732</v>
      </c>
      <c r="RUB1" t="s">
        <v>12733</v>
      </c>
      <c r="RUC1" t="s">
        <v>12734</v>
      </c>
      <c r="RUD1" t="s">
        <v>12735</v>
      </c>
      <c r="RUE1" t="s">
        <v>12736</v>
      </c>
      <c r="RUF1" t="s">
        <v>12737</v>
      </c>
      <c r="RUG1" t="s">
        <v>12738</v>
      </c>
      <c r="RUH1" t="s">
        <v>12739</v>
      </c>
      <c r="RUI1" t="s">
        <v>12740</v>
      </c>
      <c r="RUJ1" t="s">
        <v>12741</v>
      </c>
      <c r="RUK1" t="s">
        <v>12742</v>
      </c>
      <c r="RUL1" t="s">
        <v>12743</v>
      </c>
      <c r="RUM1" t="s">
        <v>12744</v>
      </c>
      <c r="RUN1" t="s">
        <v>12745</v>
      </c>
      <c r="RUO1" t="s">
        <v>12746</v>
      </c>
      <c r="RUP1" t="s">
        <v>12747</v>
      </c>
      <c r="RUQ1" t="s">
        <v>12748</v>
      </c>
      <c r="RUR1" t="s">
        <v>12749</v>
      </c>
      <c r="RUS1" t="s">
        <v>12750</v>
      </c>
      <c r="RUT1" t="s">
        <v>12751</v>
      </c>
      <c r="RUU1" t="s">
        <v>12752</v>
      </c>
      <c r="RUV1" t="s">
        <v>12753</v>
      </c>
      <c r="RUW1" t="s">
        <v>12754</v>
      </c>
      <c r="RUX1" t="s">
        <v>12755</v>
      </c>
      <c r="RUY1" t="s">
        <v>12756</v>
      </c>
      <c r="RUZ1" t="s">
        <v>12757</v>
      </c>
      <c r="RVA1" t="s">
        <v>12758</v>
      </c>
      <c r="RVB1" t="s">
        <v>12759</v>
      </c>
      <c r="RVC1" t="s">
        <v>12760</v>
      </c>
      <c r="RVD1" t="s">
        <v>12761</v>
      </c>
      <c r="RVE1" t="s">
        <v>12762</v>
      </c>
      <c r="RVF1" t="s">
        <v>12763</v>
      </c>
      <c r="RVG1" t="s">
        <v>12764</v>
      </c>
      <c r="RVH1" t="s">
        <v>12765</v>
      </c>
      <c r="RVI1" t="s">
        <v>12766</v>
      </c>
      <c r="RVJ1" t="s">
        <v>12767</v>
      </c>
      <c r="RVK1" t="s">
        <v>12768</v>
      </c>
      <c r="RVL1" t="s">
        <v>12769</v>
      </c>
      <c r="RVM1" t="s">
        <v>12770</v>
      </c>
      <c r="RVN1" t="s">
        <v>12771</v>
      </c>
      <c r="RVO1" t="s">
        <v>12772</v>
      </c>
      <c r="RVP1" t="s">
        <v>12773</v>
      </c>
      <c r="RVQ1" t="s">
        <v>12774</v>
      </c>
      <c r="RVR1" t="s">
        <v>12775</v>
      </c>
      <c r="RVS1" t="s">
        <v>12776</v>
      </c>
      <c r="RVT1" t="s">
        <v>12777</v>
      </c>
      <c r="RVU1" t="s">
        <v>12778</v>
      </c>
      <c r="RVV1" t="s">
        <v>12779</v>
      </c>
      <c r="RVW1" t="s">
        <v>12780</v>
      </c>
      <c r="RVX1" t="s">
        <v>12781</v>
      </c>
      <c r="RVY1" t="s">
        <v>12782</v>
      </c>
      <c r="RVZ1" t="s">
        <v>12783</v>
      </c>
      <c r="RWA1" t="s">
        <v>12784</v>
      </c>
      <c r="RWB1" t="s">
        <v>12785</v>
      </c>
      <c r="RWC1" t="s">
        <v>12786</v>
      </c>
      <c r="RWD1" t="s">
        <v>12787</v>
      </c>
      <c r="RWE1" t="s">
        <v>12788</v>
      </c>
      <c r="RWF1" t="s">
        <v>12789</v>
      </c>
      <c r="RWG1" t="s">
        <v>12790</v>
      </c>
      <c r="RWH1" t="s">
        <v>12791</v>
      </c>
      <c r="RWI1" t="s">
        <v>12792</v>
      </c>
      <c r="RWJ1" t="s">
        <v>12793</v>
      </c>
      <c r="RWK1" t="s">
        <v>12794</v>
      </c>
      <c r="RWL1" t="s">
        <v>12795</v>
      </c>
      <c r="RWM1" t="s">
        <v>12796</v>
      </c>
      <c r="RWN1" t="s">
        <v>12797</v>
      </c>
      <c r="RWO1" t="s">
        <v>12798</v>
      </c>
      <c r="RWP1" t="s">
        <v>12799</v>
      </c>
      <c r="RWQ1" t="s">
        <v>12800</v>
      </c>
      <c r="RWR1" t="s">
        <v>12801</v>
      </c>
      <c r="RWS1" t="s">
        <v>12802</v>
      </c>
      <c r="RWT1" t="s">
        <v>12803</v>
      </c>
      <c r="RWU1" t="s">
        <v>12804</v>
      </c>
      <c r="RWV1" t="s">
        <v>12805</v>
      </c>
      <c r="RWW1" t="s">
        <v>12806</v>
      </c>
      <c r="RWX1" t="s">
        <v>12807</v>
      </c>
      <c r="RWY1" t="s">
        <v>12808</v>
      </c>
      <c r="RWZ1" t="s">
        <v>12809</v>
      </c>
      <c r="RXA1" t="s">
        <v>12810</v>
      </c>
      <c r="RXB1" t="s">
        <v>12811</v>
      </c>
      <c r="RXC1" t="s">
        <v>12812</v>
      </c>
      <c r="RXD1" t="s">
        <v>12813</v>
      </c>
      <c r="RXE1" t="s">
        <v>12814</v>
      </c>
      <c r="RXF1" t="s">
        <v>12815</v>
      </c>
      <c r="RXG1" t="s">
        <v>12816</v>
      </c>
      <c r="RXH1" t="s">
        <v>12817</v>
      </c>
      <c r="RXI1" t="s">
        <v>12818</v>
      </c>
      <c r="RXJ1" t="s">
        <v>12819</v>
      </c>
      <c r="RXK1" t="s">
        <v>12820</v>
      </c>
      <c r="RXL1" t="s">
        <v>12821</v>
      </c>
      <c r="RXM1" t="s">
        <v>12822</v>
      </c>
      <c r="RXN1" t="s">
        <v>12823</v>
      </c>
      <c r="RXO1" t="s">
        <v>12824</v>
      </c>
      <c r="RXP1" t="s">
        <v>12825</v>
      </c>
      <c r="RXQ1" t="s">
        <v>12826</v>
      </c>
      <c r="RXR1" t="s">
        <v>12827</v>
      </c>
      <c r="RXS1" t="s">
        <v>12828</v>
      </c>
      <c r="RXT1" t="s">
        <v>12829</v>
      </c>
      <c r="RXU1" t="s">
        <v>12830</v>
      </c>
      <c r="RXV1" t="s">
        <v>12831</v>
      </c>
      <c r="RXW1" t="s">
        <v>12832</v>
      </c>
      <c r="RXX1" t="s">
        <v>12833</v>
      </c>
      <c r="RXY1" t="s">
        <v>12834</v>
      </c>
      <c r="RXZ1" t="s">
        <v>12835</v>
      </c>
      <c r="RYA1" t="s">
        <v>12836</v>
      </c>
      <c r="RYB1" t="s">
        <v>12837</v>
      </c>
      <c r="RYC1" t="s">
        <v>12838</v>
      </c>
      <c r="RYD1" t="s">
        <v>12839</v>
      </c>
      <c r="RYE1" t="s">
        <v>12840</v>
      </c>
      <c r="RYF1" t="s">
        <v>12841</v>
      </c>
      <c r="RYG1" t="s">
        <v>12842</v>
      </c>
      <c r="RYH1" t="s">
        <v>12843</v>
      </c>
      <c r="RYI1" t="s">
        <v>12844</v>
      </c>
      <c r="RYJ1" t="s">
        <v>12845</v>
      </c>
      <c r="RYK1" t="s">
        <v>12846</v>
      </c>
      <c r="RYL1" t="s">
        <v>12847</v>
      </c>
      <c r="RYM1" t="s">
        <v>12848</v>
      </c>
      <c r="RYN1" t="s">
        <v>12849</v>
      </c>
      <c r="RYO1" t="s">
        <v>12850</v>
      </c>
      <c r="RYP1" t="s">
        <v>12851</v>
      </c>
      <c r="RYQ1" t="s">
        <v>12852</v>
      </c>
      <c r="RYR1" t="s">
        <v>12853</v>
      </c>
      <c r="RYS1" t="s">
        <v>12854</v>
      </c>
      <c r="RYT1" t="s">
        <v>12855</v>
      </c>
      <c r="RYU1" t="s">
        <v>12856</v>
      </c>
      <c r="RYV1" t="s">
        <v>12857</v>
      </c>
      <c r="RYW1" t="s">
        <v>12858</v>
      </c>
      <c r="RYX1" t="s">
        <v>12859</v>
      </c>
      <c r="RYY1" t="s">
        <v>12860</v>
      </c>
      <c r="RYZ1" t="s">
        <v>12861</v>
      </c>
      <c r="RZA1" t="s">
        <v>12862</v>
      </c>
      <c r="RZB1" t="s">
        <v>12863</v>
      </c>
      <c r="RZC1" t="s">
        <v>12864</v>
      </c>
      <c r="RZD1" t="s">
        <v>12865</v>
      </c>
      <c r="RZE1" t="s">
        <v>12866</v>
      </c>
      <c r="RZF1" t="s">
        <v>12867</v>
      </c>
      <c r="RZG1" t="s">
        <v>12868</v>
      </c>
      <c r="RZH1" t="s">
        <v>12869</v>
      </c>
      <c r="RZI1" t="s">
        <v>12870</v>
      </c>
      <c r="RZJ1" t="s">
        <v>12871</v>
      </c>
      <c r="RZK1" t="s">
        <v>12872</v>
      </c>
      <c r="RZL1" t="s">
        <v>12873</v>
      </c>
      <c r="RZM1" t="s">
        <v>12874</v>
      </c>
      <c r="RZN1" t="s">
        <v>12875</v>
      </c>
      <c r="RZO1" t="s">
        <v>12876</v>
      </c>
      <c r="RZP1" t="s">
        <v>12877</v>
      </c>
      <c r="RZQ1" t="s">
        <v>12878</v>
      </c>
      <c r="RZR1" t="s">
        <v>12879</v>
      </c>
      <c r="RZS1" t="s">
        <v>12880</v>
      </c>
      <c r="RZT1" t="s">
        <v>12881</v>
      </c>
      <c r="RZU1" t="s">
        <v>12882</v>
      </c>
      <c r="RZV1" t="s">
        <v>12883</v>
      </c>
      <c r="RZW1" t="s">
        <v>12884</v>
      </c>
      <c r="RZX1" t="s">
        <v>12885</v>
      </c>
      <c r="RZY1" t="s">
        <v>12886</v>
      </c>
      <c r="RZZ1" t="s">
        <v>12887</v>
      </c>
      <c r="SAA1" t="s">
        <v>12888</v>
      </c>
      <c r="SAB1" t="s">
        <v>12889</v>
      </c>
      <c r="SAC1" t="s">
        <v>12890</v>
      </c>
      <c r="SAD1" t="s">
        <v>12891</v>
      </c>
      <c r="SAE1" t="s">
        <v>12892</v>
      </c>
      <c r="SAF1" t="s">
        <v>12893</v>
      </c>
      <c r="SAG1" t="s">
        <v>12894</v>
      </c>
      <c r="SAH1" t="s">
        <v>12895</v>
      </c>
      <c r="SAI1" t="s">
        <v>12896</v>
      </c>
      <c r="SAJ1" t="s">
        <v>12897</v>
      </c>
      <c r="SAK1" t="s">
        <v>12898</v>
      </c>
      <c r="SAL1" t="s">
        <v>12899</v>
      </c>
      <c r="SAM1" t="s">
        <v>12900</v>
      </c>
      <c r="SAN1" t="s">
        <v>12901</v>
      </c>
      <c r="SAO1" t="s">
        <v>12902</v>
      </c>
      <c r="SAP1" t="s">
        <v>12903</v>
      </c>
      <c r="SAQ1" t="s">
        <v>12904</v>
      </c>
      <c r="SAR1" t="s">
        <v>12905</v>
      </c>
      <c r="SAS1" t="s">
        <v>12906</v>
      </c>
      <c r="SAT1" t="s">
        <v>12907</v>
      </c>
      <c r="SAU1" t="s">
        <v>12908</v>
      </c>
      <c r="SAV1" t="s">
        <v>12909</v>
      </c>
      <c r="SAW1" t="s">
        <v>12910</v>
      </c>
      <c r="SAX1" t="s">
        <v>12911</v>
      </c>
      <c r="SAY1" t="s">
        <v>12912</v>
      </c>
      <c r="SAZ1" t="s">
        <v>12913</v>
      </c>
      <c r="SBA1" t="s">
        <v>12914</v>
      </c>
      <c r="SBB1" t="s">
        <v>12915</v>
      </c>
      <c r="SBC1" t="s">
        <v>12916</v>
      </c>
      <c r="SBD1" t="s">
        <v>12917</v>
      </c>
      <c r="SBE1" t="s">
        <v>12918</v>
      </c>
      <c r="SBF1" t="s">
        <v>12919</v>
      </c>
      <c r="SBG1" t="s">
        <v>12920</v>
      </c>
      <c r="SBH1" t="s">
        <v>12921</v>
      </c>
      <c r="SBI1" t="s">
        <v>12922</v>
      </c>
      <c r="SBJ1" t="s">
        <v>12923</v>
      </c>
      <c r="SBK1" t="s">
        <v>12924</v>
      </c>
      <c r="SBL1" t="s">
        <v>12925</v>
      </c>
      <c r="SBM1" t="s">
        <v>12926</v>
      </c>
      <c r="SBN1" t="s">
        <v>12927</v>
      </c>
      <c r="SBO1" t="s">
        <v>12928</v>
      </c>
      <c r="SBP1" t="s">
        <v>12929</v>
      </c>
      <c r="SBQ1" t="s">
        <v>12930</v>
      </c>
      <c r="SBR1" t="s">
        <v>12931</v>
      </c>
      <c r="SBS1" t="s">
        <v>12932</v>
      </c>
      <c r="SBT1" t="s">
        <v>12933</v>
      </c>
      <c r="SBU1" t="s">
        <v>12934</v>
      </c>
      <c r="SBV1" t="s">
        <v>12935</v>
      </c>
      <c r="SBW1" t="s">
        <v>12936</v>
      </c>
      <c r="SBX1" t="s">
        <v>12937</v>
      </c>
      <c r="SBY1" t="s">
        <v>12938</v>
      </c>
      <c r="SBZ1" t="s">
        <v>12939</v>
      </c>
      <c r="SCA1" t="s">
        <v>12940</v>
      </c>
      <c r="SCB1" t="s">
        <v>12941</v>
      </c>
      <c r="SCC1" t="s">
        <v>12942</v>
      </c>
      <c r="SCD1" t="s">
        <v>12943</v>
      </c>
      <c r="SCE1" t="s">
        <v>12944</v>
      </c>
      <c r="SCF1" t="s">
        <v>12945</v>
      </c>
      <c r="SCG1" t="s">
        <v>12946</v>
      </c>
      <c r="SCH1" t="s">
        <v>12947</v>
      </c>
      <c r="SCI1" t="s">
        <v>12948</v>
      </c>
      <c r="SCJ1" t="s">
        <v>12949</v>
      </c>
      <c r="SCK1" t="s">
        <v>12950</v>
      </c>
      <c r="SCL1" t="s">
        <v>12951</v>
      </c>
      <c r="SCM1" t="s">
        <v>12952</v>
      </c>
      <c r="SCN1" t="s">
        <v>12953</v>
      </c>
      <c r="SCO1" t="s">
        <v>12954</v>
      </c>
      <c r="SCP1" t="s">
        <v>12955</v>
      </c>
      <c r="SCQ1" t="s">
        <v>12956</v>
      </c>
      <c r="SCR1" t="s">
        <v>12957</v>
      </c>
      <c r="SCS1" t="s">
        <v>12958</v>
      </c>
      <c r="SCT1" t="s">
        <v>12959</v>
      </c>
      <c r="SCU1" t="s">
        <v>12960</v>
      </c>
      <c r="SCV1" t="s">
        <v>12961</v>
      </c>
      <c r="SCW1" t="s">
        <v>12962</v>
      </c>
      <c r="SCX1" t="s">
        <v>12963</v>
      </c>
      <c r="SCY1" t="s">
        <v>12964</v>
      </c>
      <c r="SCZ1" t="s">
        <v>12965</v>
      </c>
      <c r="SDA1" t="s">
        <v>12966</v>
      </c>
      <c r="SDB1" t="s">
        <v>12967</v>
      </c>
      <c r="SDC1" t="s">
        <v>12968</v>
      </c>
      <c r="SDD1" t="s">
        <v>12969</v>
      </c>
      <c r="SDE1" t="s">
        <v>12970</v>
      </c>
      <c r="SDF1" t="s">
        <v>12971</v>
      </c>
      <c r="SDG1" t="s">
        <v>12972</v>
      </c>
      <c r="SDH1" t="s">
        <v>12973</v>
      </c>
      <c r="SDI1" t="s">
        <v>12974</v>
      </c>
      <c r="SDJ1" t="s">
        <v>12975</v>
      </c>
      <c r="SDK1" t="s">
        <v>12976</v>
      </c>
      <c r="SDL1" t="s">
        <v>12977</v>
      </c>
      <c r="SDM1" t="s">
        <v>12978</v>
      </c>
      <c r="SDN1" t="s">
        <v>12979</v>
      </c>
      <c r="SDO1" t="s">
        <v>12980</v>
      </c>
      <c r="SDP1" t="s">
        <v>12981</v>
      </c>
      <c r="SDQ1" t="s">
        <v>12982</v>
      </c>
      <c r="SDR1" t="s">
        <v>12983</v>
      </c>
      <c r="SDS1" t="s">
        <v>12984</v>
      </c>
      <c r="SDT1" t="s">
        <v>12985</v>
      </c>
      <c r="SDU1" t="s">
        <v>12986</v>
      </c>
      <c r="SDV1" t="s">
        <v>12987</v>
      </c>
      <c r="SDW1" t="s">
        <v>12988</v>
      </c>
      <c r="SDX1" t="s">
        <v>12989</v>
      </c>
      <c r="SDY1" t="s">
        <v>12990</v>
      </c>
      <c r="SDZ1" t="s">
        <v>12991</v>
      </c>
      <c r="SEA1" t="s">
        <v>12992</v>
      </c>
      <c r="SEB1" t="s">
        <v>12993</v>
      </c>
      <c r="SEC1" t="s">
        <v>12994</v>
      </c>
      <c r="SED1" t="s">
        <v>12995</v>
      </c>
      <c r="SEE1" t="s">
        <v>12996</v>
      </c>
      <c r="SEF1" t="s">
        <v>12997</v>
      </c>
      <c r="SEG1" t="s">
        <v>12998</v>
      </c>
      <c r="SEH1" t="s">
        <v>12999</v>
      </c>
      <c r="SEI1" t="s">
        <v>13000</v>
      </c>
      <c r="SEJ1" t="s">
        <v>13001</v>
      </c>
      <c r="SEK1" t="s">
        <v>13002</v>
      </c>
      <c r="SEL1" t="s">
        <v>13003</v>
      </c>
      <c r="SEM1" t="s">
        <v>13004</v>
      </c>
      <c r="SEN1" t="s">
        <v>13005</v>
      </c>
      <c r="SEO1" t="s">
        <v>13006</v>
      </c>
      <c r="SEP1" t="s">
        <v>13007</v>
      </c>
      <c r="SEQ1" t="s">
        <v>13008</v>
      </c>
      <c r="SER1" t="s">
        <v>13009</v>
      </c>
      <c r="SES1" t="s">
        <v>13010</v>
      </c>
      <c r="SET1" t="s">
        <v>13011</v>
      </c>
      <c r="SEU1" t="s">
        <v>13012</v>
      </c>
      <c r="SEV1" t="s">
        <v>13013</v>
      </c>
      <c r="SEW1" t="s">
        <v>13014</v>
      </c>
      <c r="SEX1" t="s">
        <v>13015</v>
      </c>
      <c r="SEY1" t="s">
        <v>13016</v>
      </c>
      <c r="SEZ1" t="s">
        <v>13017</v>
      </c>
      <c r="SFA1" t="s">
        <v>13018</v>
      </c>
      <c r="SFB1" t="s">
        <v>13019</v>
      </c>
      <c r="SFC1" t="s">
        <v>13020</v>
      </c>
      <c r="SFD1" t="s">
        <v>13021</v>
      </c>
      <c r="SFE1" t="s">
        <v>13022</v>
      </c>
      <c r="SFF1" t="s">
        <v>13023</v>
      </c>
      <c r="SFG1" t="s">
        <v>13024</v>
      </c>
      <c r="SFH1" t="s">
        <v>13025</v>
      </c>
      <c r="SFI1" t="s">
        <v>13026</v>
      </c>
      <c r="SFJ1" t="s">
        <v>13027</v>
      </c>
      <c r="SFK1" t="s">
        <v>13028</v>
      </c>
      <c r="SFL1" t="s">
        <v>13029</v>
      </c>
      <c r="SFM1" t="s">
        <v>13030</v>
      </c>
      <c r="SFN1" t="s">
        <v>13031</v>
      </c>
      <c r="SFO1" t="s">
        <v>13032</v>
      </c>
      <c r="SFP1" t="s">
        <v>13033</v>
      </c>
      <c r="SFQ1" t="s">
        <v>13034</v>
      </c>
      <c r="SFR1" t="s">
        <v>13035</v>
      </c>
      <c r="SFS1" t="s">
        <v>13036</v>
      </c>
      <c r="SFT1" t="s">
        <v>13037</v>
      </c>
      <c r="SFU1" t="s">
        <v>13038</v>
      </c>
      <c r="SFV1" t="s">
        <v>13039</v>
      </c>
      <c r="SFW1" t="s">
        <v>13040</v>
      </c>
      <c r="SFX1" t="s">
        <v>13041</v>
      </c>
      <c r="SFY1" t="s">
        <v>13042</v>
      </c>
      <c r="SFZ1" t="s">
        <v>13043</v>
      </c>
      <c r="SGA1" t="s">
        <v>13044</v>
      </c>
      <c r="SGB1" t="s">
        <v>13045</v>
      </c>
      <c r="SGC1" t="s">
        <v>13046</v>
      </c>
      <c r="SGD1" t="s">
        <v>13047</v>
      </c>
      <c r="SGE1" t="s">
        <v>13048</v>
      </c>
      <c r="SGF1" t="s">
        <v>13049</v>
      </c>
      <c r="SGG1" t="s">
        <v>13050</v>
      </c>
      <c r="SGH1" t="s">
        <v>13051</v>
      </c>
      <c r="SGI1" t="s">
        <v>13052</v>
      </c>
      <c r="SGJ1" t="s">
        <v>13053</v>
      </c>
      <c r="SGK1" t="s">
        <v>13054</v>
      </c>
      <c r="SGL1" t="s">
        <v>13055</v>
      </c>
      <c r="SGM1" t="s">
        <v>13056</v>
      </c>
      <c r="SGN1" t="s">
        <v>13057</v>
      </c>
      <c r="SGO1" t="s">
        <v>13058</v>
      </c>
      <c r="SGP1" t="s">
        <v>13059</v>
      </c>
      <c r="SGQ1" t="s">
        <v>13060</v>
      </c>
      <c r="SGR1" t="s">
        <v>13061</v>
      </c>
      <c r="SGS1" t="s">
        <v>13062</v>
      </c>
      <c r="SGT1" t="s">
        <v>13063</v>
      </c>
      <c r="SGU1" t="s">
        <v>13064</v>
      </c>
      <c r="SGV1" t="s">
        <v>13065</v>
      </c>
      <c r="SGW1" t="s">
        <v>13066</v>
      </c>
      <c r="SGX1" t="s">
        <v>13067</v>
      </c>
      <c r="SGY1" t="s">
        <v>13068</v>
      </c>
      <c r="SGZ1" t="s">
        <v>13069</v>
      </c>
      <c r="SHA1" t="s">
        <v>13070</v>
      </c>
      <c r="SHB1" t="s">
        <v>13071</v>
      </c>
      <c r="SHC1" t="s">
        <v>13072</v>
      </c>
      <c r="SHD1" t="s">
        <v>13073</v>
      </c>
      <c r="SHE1" t="s">
        <v>13074</v>
      </c>
      <c r="SHF1" t="s">
        <v>13075</v>
      </c>
      <c r="SHG1" t="s">
        <v>13076</v>
      </c>
      <c r="SHH1" t="s">
        <v>13077</v>
      </c>
      <c r="SHI1" t="s">
        <v>13078</v>
      </c>
      <c r="SHJ1" t="s">
        <v>13079</v>
      </c>
      <c r="SHK1" t="s">
        <v>13080</v>
      </c>
      <c r="SHL1" t="s">
        <v>13081</v>
      </c>
      <c r="SHM1" t="s">
        <v>13082</v>
      </c>
      <c r="SHN1" t="s">
        <v>13083</v>
      </c>
      <c r="SHO1" t="s">
        <v>13084</v>
      </c>
      <c r="SHP1" t="s">
        <v>13085</v>
      </c>
      <c r="SHQ1" t="s">
        <v>13086</v>
      </c>
      <c r="SHR1" t="s">
        <v>13087</v>
      </c>
      <c r="SHS1" t="s">
        <v>13088</v>
      </c>
      <c r="SHT1" t="s">
        <v>13089</v>
      </c>
      <c r="SHU1" t="s">
        <v>13090</v>
      </c>
      <c r="SHV1" t="s">
        <v>13091</v>
      </c>
      <c r="SHW1" t="s">
        <v>13092</v>
      </c>
      <c r="SHX1" t="s">
        <v>13093</v>
      </c>
      <c r="SHY1" t="s">
        <v>13094</v>
      </c>
      <c r="SHZ1" t="s">
        <v>13095</v>
      </c>
      <c r="SIA1" t="s">
        <v>13096</v>
      </c>
      <c r="SIB1" t="s">
        <v>13097</v>
      </c>
      <c r="SIC1" t="s">
        <v>13098</v>
      </c>
      <c r="SID1" t="s">
        <v>13099</v>
      </c>
      <c r="SIE1" t="s">
        <v>13100</v>
      </c>
      <c r="SIF1" t="s">
        <v>13101</v>
      </c>
      <c r="SIG1" t="s">
        <v>13102</v>
      </c>
      <c r="SIH1" t="s">
        <v>13103</v>
      </c>
      <c r="SII1" t="s">
        <v>13104</v>
      </c>
      <c r="SIJ1" t="s">
        <v>13105</v>
      </c>
      <c r="SIK1" t="s">
        <v>13106</v>
      </c>
      <c r="SIL1" t="s">
        <v>13107</v>
      </c>
      <c r="SIM1" t="s">
        <v>13108</v>
      </c>
      <c r="SIN1" t="s">
        <v>13109</v>
      </c>
      <c r="SIO1" t="s">
        <v>13110</v>
      </c>
      <c r="SIP1" t="s">
        <v>13111</v>
      </c>
      <c r="SIQ1" t="s">
        <v>13112</v>
      </c>
      <c r="SIR1" t="s">
        <v>13113</v>
      </c>
      <c r="SIS1" t="s">
        <v>13114</v>
      </c>
      <c r="SIT1" t="s">
        <v>13115</v>
      </c>
      <c r="SIU1" t="s">
        <v>13116</v>
      </c>
      <c r="SIV1" t="s">
        <v>13117</v>
      </c>
      <c r="SIW1" t="s">
        <v>13118</v>
      </c>
      <c r="SIX1" t="s">
        <v>13119</v>
      </c>
      <c r="SIY1" t="s">
        <v>13120</v>
      </c>
      <c r="SIZ1" t="s">
        <v>13121</v>
      </c>
      <c r="SJA1" t="s">
        <v>13122</v>
      </c>
      <c r="SJB1" t="s">
        <v>13123</v>
      </c>
      <c r="SJC1" t="s">
        <v>13124</v>
      </c>
      <c r="SJD1" t="s">
        <v>13125</v>
      </c>
      <c r="SJE1" t="s">
        <v>13126</v>
      </c>
      <c r="SJF1" t="s">
        <v>13127</v>
      </c>
      <c r="SJG1" t="s">
        <v>13128</v>
      </c>
      <c r="SJH1" t="s">
        <v>13129</v>
      </c>
      <c r="SJI1" t="s">
        <v>13130</v>
      </c>
      <c r="SJJ1" t="s">
        <v>13131</v>
      </c>
      <c r="SJK1" t="s">
        <v>13132</v>
      </c>
      <c r="SJL1" t="s">
        <v>13133</v>
      </c>
      <c r="SJM1" t="s">
        <v>13134</v>
      </c>
      <c r="SJN1" t="s">
        <v>13135</v>
      </c>
      <c r="SJO1" t="s">
        <v>13136</v>
      </c>
      <c r="SJP1" t="s">
        <v>13137</v>
      </c>
      <c r="SJQ1" t="s">
        <v>13138</v>
      </c>
      <c r="SJR1" t="s">
        <v>13139</v>
      </c>
      <c r="SJS1" t="s">
        <v>13140</v>
      </c>
      <c r="SJT1" t="s">
        <v>13141</v>
      </c>
      <c r="SJU1" t="s">
        <v>13142</v>
      </c>
      <c r="SJV1" t="s">
        <v>13143</v>
      </c>
      <c r="SJW1" t="s">
        <v>13144</v>
      </c>
      <c r="SJX1" t="s">
        <v>13145</v>
      </c>
      <c r="SJY1" t="s">
        <v>13146</v>
      </c>
      <c r="SJZ1" t="s">
        <v>13147</v>
      </c>
      <c r="SKA1" t="s">
        <v>13148</v>
      </c>
      <c r="SKB1" t="s">
        <v>13149</v>
      </c>
      <c r="SKC1" t="s">
        <v>13150</v>
      </c>
      <c r="SKD1" t="s">
        <v>13151</v>
      </c>
      <c r="SKE1" t="s">
        <v>13152</v>
      </c>
      <c r="SKF1" t="s">
        <v>13153</v>
      </c>
      <c r="SKG1" t="s">
        <v>13154</v>
      </c>
      <c r="SKH1" t="s">
        <v>13155</v>
      </c>
      <c r="SKI1" t="s">
        <v>13156</v>
      </c>
      <c r="SKJ1" t="s">
        <v>13157</v>
      </c>
      <c r="SKK1" t="s">
        <v>13158</v>
      </c>
      <c r="SKL1" t="s">
        <v>13159</v>
      </c>
      <c r="SKM1" t="s">
        <v>13160</v>
      </c>
      <c r="SKN1" t="s">
        <v>13161</v>
      </c>
      <c r="SKO1" t="s">
        <v>13162</v>
      </c>
      <c r="SKP1" t="s">
        <v>13163</v>
      </c>
      <c r="SKQ1" t="s">
        <v>13164</v>
      </c>
      <c r="SKR1" t="s">
        <v>13165</v>
      </c>
      <c r="SKS1" t="s">
        <v>13166</v>
      </c>
      <c r="SKT1" t="s">
        <v>13167</v>
      </c>
      <c r="SKU1" t="s">
        <v>13168</v>
      </c>
      <c r="SKV1" t="s">
        <v>13169</v>
      </c>
      <c r="SKW1" t="s">
        <v>13170</v>
      </c>
      <c r="SKX1" t="s">
        <v>13171</v>
      </c>
      <c r="SKY1" t="s">
        <v>13172</v>
      </c>
      <c r="SKZ1" t="s">
        <v>13173</v>
      </c>
      <c r="SLA1" t="s">
        <v>13174</v>
      </c>
      <c r="SLB1" t="s">
        <v>13175</v>
      </c>
      <c r="SLC1" t="s">
        <v>13176</v>
      </c>
      <c r="SLD1" t="s">
        <v>13177</v>
      </c>
      <c r="SLE1" t="s">
        <v>13178</v>
      </c>
      <c r="SLF1" t="s">
        <v>13179</v>
      </c>
      <c r="SLG1" t="s">
        <v>13180</v>
      </c>
      <c r="SLH1" t="s">
        <v>13181</v>
      </c>
      <c r="SLI1" t="s">
        <v>13182</v>
      </c>
      <c r="SLJ1" t="s">
        <v>13183</v>
      </c>
      <c r="SLK1" t="s">
        <v>13184</v>
      </c>
      <c r="SLL1" t="s">
        <v>13185</v>
      </c>
      <c r="SLM1" t="s">
        <v>13186</v>
      </c>
      <c r="SLN1" t="s">
        <v>13187</v>
      </c>
      <c r="SLO1" t="s">
        <v>13188</v>
      </c>
      <c r="SLP1" t="s">
        <v>13189</v>
      </c>
      <c r="SLQ1" t="s">
        <v>13190</v>
      </c>
      <c r="SLR1" t="s">
        <v>13191</v>
      </c>
      <c r="SLS1" t="s">
        <v>13192</v>
      </c>
      <c r="SLT1" t="s">
        <v>13193</v>
      </c>
      <c r="SLU1" t="s">
        <v>13194</v>
      </c>
      <c r="SLV1" t="s">
        <v>13195</v>
      </c>
      <c r="SLW1" t="s">
        <v>13196</v>
      </c>
      <c r="SLX1" t="s">
        <v>13197</v>
      </c>
      <c r="SLY1" t="s">
        <v>13198</v>
      </c>
      <c r="SLZ1" t="s">
        <v>13199</v>
      </c>
      <c r="SMA1" t="s">
        <v>13200</v>
      </c>
      <c r="SMB1" t="s">
        <v>13201</v>
      </c>
      <c r="SMC1" t="s">
        <v>13202</v>
      </c>
      <c r="SMD1" t="s">
        <v>13203</v>
      </c>
      <c r="SME1" t="s">
        <v>13204</v>
      </c>
      <c r="SMF1" t="s">
        <v>13205</v>
      </c>
      <c r="SMG1" t="s">
        <v>13206</v>
      </c>
      <c r="SMH1" t="s">
        <v>13207</v>
      </c>
      <c r="SMI1" t="s">
        <v>13208</v>
      </c>
      <c r="SMJ1" t="s">
        <v>13209</v>
      </c>
      <c r="SMK1" t="s">
        <v>13210</v>
      </c>
      <c r="SML1" t="s">
        <v>13211</v>
      </c>
      <c r="SMM1" t="s">
        <v>13212</v>
      </c>
      <c r="SMN1" t="s">
        <v>13213</v>
      </c>
      <c r="SMO1" t="s">
        <v>13214</v>
      </c>
      <c r="SMP1" t="s">
        <v>13215</v>
      </c>
      <c r="SMQ1" t="s">
        <v>13216</v>
      </c>
      <c r="SMR1" t="s">
        <v>13217</v>
      </c>
      <c r="SMS1" t="s">
        <v>13218</v>
      </c>
      <c r="SMT1" t="s">
        <v>13219</v>
      </c>
      <c r="SMU1" t="s">
        <v>13220</v>
      </c>
      <c r="SMV1" t="s">
        <v>13221</v>
      </c>
      <c r="SMW1" t="s">
        <v>13222</v>
      </c>
      <c r="SMX1" t="s">
        <v>13223</v>
      </c>
      <c r="SMY1" t="s">
        <v>13224</v>
      </c>
      <c r="SMZ1" t="s">
        <v>13225</v>
      </c>
      <c r="SNA1" t="s">
        <v>13226</v>
      </c>
      <c r="SNB1" t="s">
        <v>13227</v>
      </c>
      <c r="SNC1" t="s">
        <v>13228</v>
      </c>
      <c r="SND1" t="s">
        <v>13229</v>
      </c>
      <c r="SNE1" t="s">
        <v>13230</v>
      </c>
      <c r="SNF1" t="s">
        <v>13231</v>
      </c>
      <c r="SNG1" t="s">
        <v>13232</v>
      </c>
      <c r="SNH1" t="s">
        <v>13233</v>
      </c>
      <c r="SNI1" t="s">
        <v>13234</v>
      </c>
      <c r="SNJ1" t="s">
        <v>13235</v>
      </c>
      <c r="SNK1" t="s">
        <v>13236</v>
      </c>
      <c r="SNL1" t="s">
        <v>13237</v>
      </c>
      <c r="SNM1" t="s">
        <v>13238</v>
      </c>
      <c r="SNN1" t="s">
        <v>13239</v>
      </c>
      <c r="SNO1" t="s">
        <v>13240</v>
      </c>
      <c r="SNP1" t="s">
        <v>13241</v>
      </c>
      <c r="SNQ1" t="s">
        <v>13242</v>
      </c>
      <c r="SNR1" t="s">
        <v>13243</v>
      </c>
      <c r="SNS1" t="s">
        <v>13244</v>
      </c>
      <c r="SNT1" t="s">
        <v>13245</v>
      </c>
      <c r="SNU1" t="s">
        <v>13246</v>
      </c>
      <c r="SNV1" t="s">
        <v>13247</v>
      </c>
      <c r="SNW1" t="s">
        <v>13248</v>
      </c>
      <c r="SNX1" t="s">
        <v>13249</v>
      </c>
      <c r="SNY1" t="s">
        <v>13250</v>
      </c>
      <c r="SNZ1" t="s">
        <v>13251</v>
      </c>
      <c r="SOA1" t="s">
        <v>13252</v>
      </c>
      <c r="SOB1" t="s">
        <v>13253</v>
      </c>
      <c r="SOC1" t="s">
        <v>13254</v>
      </c>
      <c r="SOD1" t="s">
        <v>13255</v>
      </c>
      <c r="SOE1" t="s">
        <v>13256</v>
      </c>
      <c r="SOF1" t="s">
        <v>13257</v>
      </c>
      <c r="SOG1" t="s">
        <v>13258</v>
      </c>
      <c r="SOH1" t="s">
        <v>13259</v>
      </c>
      <c r="SOI1" t="s">
        <v>13260</v>
      </c>
      <c r="SOJ1" t="s">
        <v>13261</v>
      </c>
      <c r="SOK1" t="s">
        <v>13262</v>
      </c>
      <c r="SOL1" t="s">
        <v>13263</v>
      </c>
      <c r="SOM1" t="s">
        <v>13264</v>
      </c>
      <c r="SON1" t="s">
        <v>13265</v>
      </c>
      <c r="SOO1" t="s">
        <v>13266</v>
      </c>
      <c r="SOP1" t="s">
        <v>13267</v>
      </c>
      <c r="SOQ1" t="s">
        <v>13268</v>
      </c>
      <c r="SOR1" t="s">
        <v>13269</v>
      </c>
      <c r="SOS1" t="s">
        <v>13270</v>
      </c>
      <c r="SOT1" t="s">
        <v>13271</v>
      </c>
      <c r="SOU1" t="s">
        <v>13272</v>
      </c>
      <c r="SOV1" t="s">
        <v>13273</v>
      </c>
      <c r="SOW1" t="s">
        <v>13274</v>
      </c>
      <c r="SOX1" t="s">
        <v>13275</v>
      </c>
      <c r="SOY1" t="s">
        <v>13276</v>
      </c>
      <c r="SOZ1" t="s">
        <v>13277</v>
      </c>
      <c r="SPA1" t="s">
        <v>13278</v>
      </c>
      <c r="SPB1" t="s">
        <v>13279</v>
      </c>
      <c r="SPC1" t="s">
        <v>13280</v>
      </c>
      <c r="SPD1" t="s">
        <v>13281</v>
      </c>
      <c r="SPE1" t="s">
        <v>13282</v>
      </c>
      <c r="SPF1" t="s">
        <v>13283</v>
      </c>
      <c r="SPG1" t="s">
        <v>13284</v>
      </c>
      <c r="SPH1" t="s">
        <v>13285</v>
      </c>
      <c r="SPI1" t="s">
        <v>13286</v>
      </c>
      <c r="SPJ1" t="s">
        <v>13287</v>
      </c>
      <c r="SPK1" t="s">
        <v>13288</v>
      </c>
      <c r="SPL1" t="s">
        <v>13289</v>
      </c>
      <c r="SPM1" t="s">
        <v>13290</v>
      </c>
      <c r="SPN1" t="s">
        <v>13291</v>
      </c>
      <c r="SPO1" t="s">
        <v>13292</v>
      </c>
      <c r="SPP1" t="s">
        <v>13293</v>
      </c>
      <c r="SPQ1" t="s">
        <v>13294</v>
      </c>
      <c r="SPR1" t="s">
        <v>13295</v>
      </c>
      <c r="SPS1" t="s">
        <v>13296</v>
      </c>
      <c r="SPT1" t="s">
        <v>13297</v>
      </c>
      <c r="SPU1" t="s">
        <v>13298</v>
      </c>
      <c r="SPV1" t="s">
        <v>13299</v>
      </c>
      <c r="SPW1" t="s">
        <v>13300</v>
      </c>
      <c r="SPX1" t="s">
        <v>13301</v>
      </c>
      <c r="SPY1" t="s">
        <v>13302</v>
      </c>
      <c r="SPZ1" t="s">
        <v>13303</v>
      </c>
      <c r="SQA1" t="s">
        <v>13304</v>
      </c>
      <c r="SQB1" t="s">
        <v>13305</v>
      </c>
      <c r="SQC1" t="s">
        <v>13306</v>
      </c>
      <c r="SQD1" t="s">
        <v>13307</v>
      </c>
      <c r="SQE1" t="s">
        <v>13308</v>
      </c>
      <c r="SQF1" t="s">
        <v>13309</v>
      </c>
      <c r="SQG1" t="s">
        <v>13310</v>
      </c>
      <c r="SQH1" t="s">
        <v>13311</v>
      </c>
      <c r="SQI1" t="s">
        <v>13312</v>
      </c>
      <c r="SQJ1" t="s">
        <v>13313</v>
      </c>
      <c r="SQK1" t="s">
        <v>13314</v>
      </c>
      <c r="SQL1" t="s">
        <v>13315</v>
      </c>
      <c r="SQM1" t="s">
        <v>13316</v>
      </c>
      <c r="SQN1" t="s">
        <v>13317</v>
      </c>
      <c r="SQO1" t="s">
        <v>13318</v>
      </c>
      <c r="SQP1" t="s">
        <v>13319</v>
      </c>
      <c r="SQQ1" t="s">
        <v>13320</v>
      </c>
      <c r="SQR1" t="s">
        <v>13321</v>
      </c>
      <c r="SQS1" t="s">
        <v>13322</v>
      </c>
      <c r="SQT1" t="s">
        <v>13323</v>
      </c>
      <c r="SQU1" t="s">
        <v>13324</v>
      </c>
      <c r="SQV1" t="s">
        <v>13325</v>
      </c>
      <c r="SQW1" t="s">
        <v>13326</v>
      </c>
      <c r="SQX1" t="s">
        <v>13327</v>
      </c>
      <c r="SQY1" t="s">
        <v>13328</v>
      </c>
      <c r="SQZ1" t="s">
        <v>13329</v>
      </c>
      <c r="SRA1" t="s">
        <v>13330</v>
      </c>
      <c r="SRB1" t="s">
        <v>13331</v>
      </c>
      <c r="SRC1" t="s">
        <v>13332</v>
      </c>
      <c r="SRD1" t="s">
        <v>13333</v>
      </c>
      <c r="SRE1" t="s">
        <v>13334</v>
      </c>
      <c r="SRF1" t="s">
        <v>13335</v>
      </c>
      <c r="SRG1" t="s">
        <v>13336</v>
      </c>
      <c r="SRH1" t="s">
        <v>13337</v>
      </c>
      <c r="SRI1" t="s">
        <v>13338</v>
      </c>
      <c r="SRJ1" t="s">
        <v>13339</v>
      </c>
      <c r="SRK1" t="s">
        <v>13340</v>
      </c>
      <c r="SRL1" t="s">
        <v>13341</v>
      </c>
      <c r="SRM1" t="s">
        <v>13342</v>
      </c>
      <c r="SRN1" t="s">
        <v>13343</v>
      </c>
      <c r="SRO1" t="s">
        <v>13344</v>
      </c>
      <c r="SRP1" t="s">
        <v>13345</v>
      </c>
      <c r="SRQ1" t="s">
        <v>13346</v>
      </c>
      <c r="SRR1" t="s">
        <v>13347</v>
      </c>
      <c r="SRS1" t="s">
        <v>13348</v>
      </c>
      <c r="SRT1" t="s">
        <v>13349</v>
      </c>
      <c r="SRU1" t="s">
        <v>13350</v>
      </c>
      <c r="SRV1" t="s">
        <v>13351</v>
      </c>
      <c r="SRW1" t="s">
        <v>13352</v>
      </c>
      <c r="SRX1" t="s">
        <v>13353</v>
      </c>
      <c r="SRY1" t="s">
        <v>13354</v>
      </c>
      <c r="SRZ1" t="s">
        <v>13355</v>
      </c>
      <c r="SSA1" t="s">
        <v>13356</v>
      </c>
      <c r="SSB1" t="s">
        <v>13357</v>
      </c>
      <c r="SSC1" t="s">
        <v>13358</v>
      </c>
      <c r="SSD1" t="s">
        <v>13359</v>
      </c>
      <c r="SSE1" t="s">
        <v>13360</v>
      </c>
      <c r="SSF1" t="s">
        <v>13361</v>
      </c>
      <c r="SSG1" t="s">
        <v>13362</v>
      </c>
      <c r="SSH1" t="s">
        <v>13363</v>
      </c>
      <c r="SSI1" t="s">
        <v>13364</v>
      </c>
      <c r="SSJ1" t="s">
        <v>13365</v>
      </c>
      <c r="SSK1" t="s">
        <v>13366</v>
      </c>
      <c r="SSL1" t="s">
        <v>13367</v>
      </c>
      <c r="SSM1" t="s">
        <v>13368</v>
      </c>
      <c r="SSN1" t="s">
        <v>13369</v>
      </c>
      <c r="SSO1" t="s">
        <v>13370</v>
      </c>
      <c r="SSP1" t="s">
        <v>13371</v>
      </c>
      <c r="SSQ1" t="s">
        <v>13372</v>
      </c>
      <c r="SSR1" t="s">
        <v>13373</v>
      </c>
      <c r="SSS1" t="s">
        <v>13374</v>
      </c>
      <c r="SST1" t="s">
        <v>13375</v>
      </c>
      <c r="SSU1" t="s">
        <v>13376</v>
      </c>
      <c r="SSV1" t="s">
        <v>13377</v>
      </c>
      <c r="SSW1" t="s">
        <v>13378</v>
      </c>
      <c r="SSX1" t="s">
        <v>13379</v>
      </c>
      <c r="SSY1" t="s">
        <v>13380</v>
      </c>
      <c r="SSZ1" t="s">
        <v>13381</v>
      </c>
      <c r="STA1" t="s">
        <v>13382</v>
      </c>
      <c r="STB1" t="s">
        <v>13383</v>
      </c>
      <c r="STC1" t="s">
        <v>13384</v>
      </c>
      <c r="STD1" t="s">
        <v>13385</v>
      </c>
      <c r="STE1" t="s">
        <v>13386</v>
      </c>
      <c r="STF1" t="s">
        <v>13387</v>
      </c>
      <c r="STG1" t="s">
        <v>13388</v>
      </c>
      <c r="STH1" t="s">
        <v>13389</v>
      </c>
      <c r="STI1" t="s">
        <v>13390</v>
      </c>
      <c r="STJ1" t="s">
        <v>13391</v>
      </c>
      <c r="STK1" t="s">
        <v>13392</v>
      </c>
      <c r="STL1" t="s">
        <v>13393</v>
      </c>
      <c r="STM1" t="s">
        <v>13394</v>
      </c>
      <c r="STN1" t="s">
        <v>13395</v>
      </c>
      <c r="STO1" t="s">
        <v>13396</v>
      </c>
      <c r="STP1" t="s">
        <v>13397</v>
      </c>
      <c r="STQ1" t="s">
        <v>13398</v>
      </c>
      <c r="STR1" t="s">
        <v>13399</v>
      </c>
      <c r="STS1" t="s">
        <v>13400</v>
      </c>
      <c r="STT1" t="s">
        <v>13401</v>
      </c>
      <c r="STU1" t="s">
        <v>13402</v>
      </c>
      <c r="STV1" t="s">
        <v>13403</v>
      </c>
      <c r="STW1" t="s">
        <v>13404</v>
      </c>
      <c r="STX1" t="s">
        <v>13405</v>
      </c>
      <c r="STY1" t="s">
        <v>13406</v>
      </c>
      <c r="STZ1" t="s">
        <v>13407</v>
      </c>
      <c r="SUA1" t="s">
        <v>13408</v>
      </c>
      <c r="SUB1" t="s">
        <v>13409</v>
      </c>
      <c r="SUC1" t="s">
        <v>13410</v>
      </c>
      <c r="SUD1" t="s">
        <v>13411</v>
      </c>
      <c r="SUE1" t="s">
        <v>13412</v>
      </c>
      <c r="SUF1" t="s">
        <v>13413</v>
      </c>
      <c r="SUG1" t="s">
        <v>13414</v>
      </c>
      <c r="SUH1" t="s">
        <v>13415</v>
      </c>
      <c r="SUI1" t="s">
        <v>13416</v>
      </c>
      <c r="SUJ1" t="s">
        <v>13417</v>
      </c>
      <c r="SUK1" t="s">
        <v>13418</v>
      </c>
      <c r="SUL1" t="s">
        <v>13419</v>
      </c>
      <c r="SUM1" t="s">
        <v>13420</v>
      </c>
      <c r="SUN1" t="s">
        <v>13421</v>
      </c>
      <c r="SUO1" t="s">
        <v>13422</v>
      </c>
      <c r="SUP1" t="s">
        <v>13423</v>
      </c>
      <c r="SUQ1" t="s">
        <v>13424</v>
      </c>
      <c r="SUR1" t="s">
        <v>13425</v>
      </c>
      <c r="SUS1" t="s">
        <v>13426</v>
      </c>
      <c r="SUT1" t="s">
        <v>13427</v>
      </c>
      <c r="SUU1" t="s">
        <v>13428</v>
      </c>
      <c r="SUV1" t="s">
        <v>13429</v>
      </c>
      <c r="SUW1" t="s">
        <v>13430</v>
      </c>
      <c r="SUX1" t="s">
        <v>13431</v>
      </c>
      <c r="SUY1" t="s">
        <v>13432</v>
      </c>
      <c r="SUZ1" t="s">
        <v>13433</v>
      </c>
      <c r="SVA1" t="s">
        <v>13434</v>
      </c>
      <c r="SVB1" t="s">
        <v>13435</v>
      </c>
      <c r="SVC1" t="s">
        <v>13436</v>
      </c>
      <c r="SVD1" t="s">
        <v>13437</v>
      </c>
      <c r="SVE1" t="s">
        <v>13438</v>
      </c>
      <c r="SVF1" t="s">
        <v>13439</v>
      </c>
      <c r="SVG1" t="s">
        <v>13440</v>
      </c>
      <c r="SVH1" t="s">
        <v>13441</v>
      </c>
      <c r="SVI1" t="s">
        <v>13442</v>
      </c>
      <c r="SVJ1" t="s">
        <v>13443</v>
      </c>
      <c r="SVK1" t="s">
        <v>13444</v>
      </c>
      <c r="SVL1" t="s">
        <v>13445</v>
      </c>
      <c r="SVM1" t="s">
        <v>13446</v>
      </c>
      <c r="SVN1" t="s">
        <v>13447</v>
      </c>
      <c r="SVO1" t="s">
        <v>13448</v>
      </c>
      <c r="SVP1" t="s">
        <v>13449</v>
      </c>
      <c r="SVQ1" t="s">
        <v>13450</v>
      </c>
      <c r="SVR1" t="s">
        <v>13451</v>
      </c>
      <c r="SVS1" t="s">
        <v>13452</v>
      </c>
      <c r="SVT1" t="s">
        <v>13453</v>
      </c>
      <c r="SVU1" t="s">
        <v>13454</v>
      </c>
      <c r="SVV1" t="s">
        <v>13455</v>
      </c>
      <c r="SVW1" t="s">
        <v>13456</v>
      </c>
      <c r="SVX1" t="s">
        <v>13457</v>
      </c>
      <c r="SVY1" t="s">
        <v>13458</v>
      </c>
      <c r="SVZ1" t="s">
        <v>13459</v>
      </c>
      <c r="SWA1" t="s">
        <v>13460</v>
      </c>
      <c r="SWB1" t="s">
        <v>13461</v>
      </c>
      <c r="SWC1" t="s">
        <v>13462</v>
      </c>
      <c r="SWD1" t="s">
        <v>13463</v>
      </c>
      <c r="SWE1" t="s">
        <v>13464</v>
      </c>
      <c r="SWF1" t="s">
        <v>13465</v>
      </c>
      <c r="SWG1" t="s">
        <v>13466</v>
      </c>
      <c r="SWH1" t="s">
        <v>13467</v>
      </c>
      <c r="SWI1" t="s">
        <v>13468</v>
      </c>
      <c r="SWJ1" t="s">
        <v>13469</v>
      </c>
      <c r="SWK1" t="s">
        <v>13470</v>
      </c>
      <c r="SWL1" t="s">
        <v>13471</v>
      </c>
      <c r="SWM1" t="s">
        <v>13472</v>
      </c>
      <c r="SWN1" t="s">
        <v>13473</v>
      </c>
      <c r="SWO1" t="s">
        <v>13474</v>
      </c>
      <c r="SWP1" t="s">
        <v>13475</v>
      </c>
      <c r="SWQ1" t="s">
        <v>13476</v>
      </c>
      <c r="SWR1" t="s">
        <v>13477</v>
      </c>
      <c r="SWS1" t="s">
        <v>13478</v>
      </c>
      <c r="SWT1" t="s">
        <v>13479</v>
      </c>
      <c r="SWU1" t="s">
        <v>13480</v>
      </c>
      <c r="SWV1" t="s">
        <v>13481</v>
      </c>
      <c r="SWW1" t="s">
        <v>13482</v>
      </c>
      <c r="SWX1" t="s">
        <v>13483</v>
      </c>
      <c r="SWY1" t="s">
        <v>13484</v>
      </c>
      <c r="SWZ1" t="s">
        <v>13485</v>
      </c>
      <c r="SXA1" t="s">
        <v>13486</v>
      </c>
      <c r="SXB1" t="s">
        <v>13487</v>
      </c>
      <c r="SXC1" t="s">
        <v>13488</v>
      </c>
      <c r="SXD1" t="s">
        <v>13489</v>
      </c>
      <c r="SXE1" t="s">
        <v>13490</v>
      </c>
      <c r="SXF1" t="s">
        <v>13491</v>
      </c>
      <c r="SXG1" t="s">
        <v>13492</v>
      </c>
      <c r="SXH1" t="s">
        <v>13493</v>
      </c>
      <c r="SXI1" t="s">
        <v>13494</v>
      </c>
      <c r="SXJ1" t="s">
        <v>13495</v>
      </c>
      <c r="SXK1" t="s">
        <v>13496</v>
      </c>
      <c r="SXL1" t="s">
        <v>13497</v>
      </c>
      <c r="SXM1" t="s">
        <v>13498</v>
      </c>
      <c r="SXN1" t="s">
        <v>13499</v>
      </c>
      <c r="SXO1" t="s">
        <v>13500</v>
      </c>
      <c r="SXP1" t="s">
        <v>13501</v>
      </c>
      <c r="SXQ1" t="s">
        <v>13502</v>
      </c>
      <c r="SXR1" t="s">
        <v>13503</v>
      </c>
      <c r="SXS1" t="s">
        <v>13504</v>
      </c>
      <c r="SXT1" t="s">
        <v>13505</v>
      </c>
      <c r="SXU1" t="s">
        <v>13506</v>
      </c>
      <c r="SXV1" t="s">
        <v>13507</v>
      </c>
      <c r="SXW1" t="s">
        <v>13508</v>
      </c>
      <c r="SXX1" t="s">
        <v>13509</v>
      </c>
      <c r="SXY1" t="s">
        <v>13510</v>
      </c>
      <c r="SXZ1" t="s">
        <v>13511</v>
      </c>
      <c r="SYA1" t="s">
        <v>13512</v>
      </c>
      <c r="SYB1" t="s">
        <v>13513</v>
      </c>
      <c r="SYC1" t="s">
        <v>13514</v>
      </c>
      <c r="SYD1" t="s">
        <v>13515</v>
      </c>
      <c r="SYE1" t="s">
        <v>13516</v>
      </c>
      <c r="SYF1" t="s">
        <v>13517</v>
      </c>
      <c r="SYG1" t="s">
        <v>13518</v>
      </c>
      <c r="SYH1" t="s">
        <v>13519</v>
      </c>
      <c r="SYI1" t="s">
        <v>13520</v>
      </c>
      <c r="SYJ1" t="s">
        <v>13521</v>
      </c>
      <c r="SYK1" t="s">
        <v>13522</v>
      </c>
      <c r="SYL1" t="s">
        <v>13523</v>
      </c>
      <c r="SYM1" t="s">
        <v>13524</v>
      </c>
      <c r="SYN1" t="s">
        <v>13525</v>
      </c>
      <c r="SYO1" t="s">
        <v>13526</v>
      </c>
      <c r="SYP1" t="s">
        <v>13527</v>
      </c>
      <c r="SYQ1" t="s">
        <v>13528</v>
      </c>
      <c r="SYR1" t="s">
        <v>13529</v>
      </c>
      <c r="SYS1" t="s">
        <v>13530</v>
      </c>
      <c r="SYT1" t="s">
        <v>13531</v>
      </c>
      <c r="SYU1" t="s">
        <v>13532</v>
      </c>
      <c r="SYV1" t="s">
        <v>13533</v>
      </c>
      <c r="SYW1" t="s">
        <v>13534</v>
      </c>
      <c r="SYX1" t="s">
        <v>13535</v>
      </c>
      <c r="SYY1" t="s">
        <v>13536</v>
      </c>
      <c r="SYZ1" t="s">
        <v>13537</v>
      </c>
      <c r="SZA1" t="s">
        <v>13538</v>
      </c>
      <c r="SZB1" t="s">
        <v>13539</v>
      </c>
      <c r="SZC1" t="s">
        <v>13540</v>
      </c>
      <c r="SZD1" t="s">
        <v>13541</v>
      </c>
      <c r="SZE1" t="s">
        <v>13542</v>
      </c>
      <c r="SZF1" t="s">
        <v>13543</v>
      </c>
      <c r="SZG1" t="s">
        <v>13544</v>
      </c>
      <c r="SZH1" t="s">
        <v>13545</v>
      </c>
      <c r="SZI1" t="s">
        <v>13546</v>
      </c>
      <c r="SZJ1" t="s">
        <v>13547</v>
      </c>
      <c r="SZK1" t="s">
        <v>13548</v>
      </c>
      <c r="SZL1" t="s">
        <v>13549</v>
      </c>
      <c r="SZM1" t="s">
        <v>13550</v>
      </c>
      <c r="SZN1" t="s">
        <v>13551</v>
      </c>
      <c r="SZO1" t="s">
        <v>13552</v>
      </c>
      <c r="SZP1" t="s">
        <v>13553</v>
      </c>
      <c r="SZQ1" t="s">
        <v>13554</v>
      </c>
      <c r="SZR1" t="s">
        <v>13555</v>
      </c>
      <c r="SZS1" t="s">
        <v>13556</v>
      </c>
      <c r="SZT1" t="s">
        <v>13557</v>
      </c>
      <c r="SZU1" t="s">
        <v>13558</v>
      </c>
      <c r="SZV1" t="s">
        <v>13559</v>
      </c>
      <c r="SZW1" t="s">
        <v>13560</v>
      </c>
      <c r="SZX1" t="s">
        <v>13561</v>
      </c>
      <c r="SZY1" t="s">
        <v>13562</v>
      </c>
      <c r="SZZ1" t="s">
        <v>13563</v>
      </c>
      <c r="TAA1" t="s">
        <v>13564</v>
      </c>
      <c r="TAB1" t="s">
        <v>13565</v>
      </c>
      <c r="TAC1" t="s">
        <v>13566</v>
      </c>
      <c r="TAD1" t="s">
        <v>13567</v>
      </c>
      <c r="TAE1" t="s">
        <v>13568</v>
      </c>
      <c r="TAF1" t="s">
        <v>13569</v>
      </c>
      <c r="TAG1" t="s">
        <v>13570</v>
      </c>
      <c r="TAH1" t="s">
        <v>13571</v>
      </c>
      <c r="TAI1" t="s">
        <v>13572</v>
      </c>
      <c r="TAJ1" t="s">
        <v>13573</v>
      </c>
      <c r="TAK1" t="s">
        <v>13574</v>
      </c>
      <c r="TAL1" t="s">
        <v>13575</v>
      </c>
      <c r="TAM1" t="s">
        <v>13576</v>
      </c>
      <c r="TAN1" t="s">
        <v>13577</v>
      </c>
      <c r="TAO1" t="s">
        <v>13578</v>
      </c>
      <c r="TAP1" t="s">
        <v>13579</v>
      </c>
      <c r="TAQ1" t="s">
        <v>13580</v>
      </c>
      <c r="TAR1" t="s">
        <v>13581</v>
      </c>
      <c r="TAS1" t="s">
        <v>13582</v>
      </c>
      <c r="TAT1" t="s">
        <v>13583</v>
      </c>
      <c r="TAU1" t="s">
        <v>13584</v>
      </c>
      <c r="TAV1" t="s">
        <v>13585</v>
      </c>
      <c r="TAW1" t="s">
        <v>13586</v>
      </c>
      <c r="TAX1" t="s">
        <v>13587</v>
      </c>
      <c r="TAY1" t="s">
        <v>13588</v>
      </c>
      <c r="TAZ1" t="s">
        <v>13589</v>
      </c>
      <c r="TBA1" t="s">
        <v>13590</v>
      </c>
      <c r="TBB1" t="s">
        <v>13591</v>
      </c>
      <c r="TBC1" t="s">
        <v>13592</v>
      </c>
      <c r="TBD1" t="s">
        <v>13593</v>
      </c>
      <c r="TBE1" t="s">
        <v>13594</v>
      </c>
      <c r="TBF1" t="s">
        <v>13595</v>
      </c>
      <c r="TBG1" t="s">
        <v>13596</v>
      </c>
      <c r="TBH1" t="s">
        <v>13597</v>
      </c>
      <c r="TBI1" t="s">
        <v>13598</v>
      </c>
      <c r="TBJ1" t="s">
        <v>13599</v>
      </c>
      <c r="TBK1" t="s">
        <v>13600</v>
      </c>
      <c r="TBL1" t="s">
        <v>13601</v>
      </c>
      <c r="TBM1" t="s">
        <v>13602</v>
      </c>
      <c r="TBN1" t="s">
        <v>13603</v>
      </c>
      <c r="TBO1" t="s">
        <v>13604</v>
      </c>
      <c r="TBP1" t="s">
        <v>13605</v>
      </c>
      <c r="TBQ1" t="s">
        <v>13606</v>
      </c>
      <c r="TBR1" t="s">
        <v>13607</v>
      </c>
      <c r="TBS1" t="s">
        <v>13608</v>
      </c>
      <c r="TBT1" t="s">
        <v>13609</v>
      </c>
      <c r="TBU1" t="s">
        <v>13610</v>
      </c>
      <c r="TBV1" t="s">
        <v>13611</v>
      </c>
      <c r="TBW1" t="s">
        <v>13612</v>
      </c>
      <c r="TBX1" t="s">
        <v>13613</v>
      </c>
      <c r="TBY1" t="s">
        <v>13614</v>
      </c>
      <c r="TBZ1" t="s">
        <v>13615</v>
      </c>
      <c r="TCA1" t="s">
        <v>13616</v>
      </c>
      <c r="TCB1" t="s">
        <v>13617</v>
      </c>
      <c r="TCC1" t="s">
        <v>13618</v>
      </c>
      <c r="TCD1" t="s">
        <v>13619</v>
      </c>
      <c r="TCE1" t="s">
        <v>13620</v>
      </c>
      <c r="TCF1" t="s">
        <v>13621</v>
      </c>
      <c r="TCG1" t="s">
        <v>13622</v>
      </c>
      <c r="TCH1" t="s">
        <v>13623</v>
      </c>
      <c r="TCI1" t="s">
        <v>13624</v>
      </c>
      <c r="TCJ1" t="s">
        <v>13625</v>
      </c>
      <c r="TCK1" t="s">
        <v>13626</v>
      </c>
      <c r="TCL1" t="s">
        <v>13627</v>
      </c>
      <c r="TCM1" t="s">
        <v>13628</v>
      </c>
      <c r="TCN1" t="s">
        <v>13629</v>
      </c>
      <c r="TCO1" t="s">
        <v>13630</v>
      </c>
      <c r="TCP1" t="s">
        <v>13631</v>
      </c>
      <c r="TCQ1" t="s">
        <v>13632</v>
      </c>
      <c r="TCR1" t="s">
        <v>13633</v>
      </c>
      <c r="TCS1" t="s">
        <v>13634</v>
      </c>
      <c r="TCT1" t="s">
        <v>13635</v>
      </c>
      <c r="TCU1" t="s">
        <v>13636</v>
      </c>
      <c r="TCV1" t="s">
        <v>13637</v>
      </c>
      <c r="TCW1" t="s">
        <v>13638</v>
      </c>
      <c r="TCX1" t="s">
        <v>13639</v>
      </c>
      <c r="TCY1" t="s">
        <v>13640</v>
      </c>
      <c r="TCZ1" t="s">
        <v>13641</v>
      </c>
      <c r="TDA1" t="s">
        <v>13642</v>
      </c>
      <c r="TDB1" t="s">
        <v>13643</v>
      </c>
      <c r="TDC1" t="s">
        <v>13644</v>
      </c>
      <c r="TDD1" t="s">
        <v>13645</v>
      </c>
      <c r="TDE1" t="s">
        <v>13646</v>
      </c>
      <c r="TDF1" t="s">
        <v>13647</v>
      </c>
      <c r="TDG1" t="s">
        <v>13648</v>
      </c>
      <c r="TDH1" t="s">
        <v>13649</v>
      </c>
      <c r="TDI1" t="s">
        <v>13650</v>
      </c>
      <c r="TDJ1" t="s">
        <v>13651</v>
      </c>
      <c r="TDK1" t="s">
        <v>13652</v>
      </c>
      <c r="TDL1" t="s">
        <v>13653</v>
      </c>
      <c r="TDM1" t="s">
        <v>13654</v>
      </c>
      <c r="TDN1" t="s">
        <v>13655</v>
      </c>
      <c r="TDO1" t="s">
        <v>13656</v>
      </c>
      <c r="TDP1" t="s">
        <v>13657</v>
      </c>
      <c r="TDQ1" t="s">
        <v>13658</v>
      </c>
      <c r="TDR1" t="s">
        <v>13659</v>
      </c>
      <c r="TDS1" t="s">
        <v>13660</v>
      </c>
      <c r="TDT1" t="s">
        <v>13661</v>
      </c>
      <c r="TDU1" t="s">
        <v>13662</v>
      </c>
      <c r="TDV1" t="s">
        <v>13663</v>
      </c>
      <c r="TDW1" t="s">
        <v>13664</v>
      </c>
      <c r="TDX1" t="s">
        <v>13665</v>
      </c>
      <c r="TDY1" t="s">
        <v>13666</v>
      </c>
      <c r="TDZ1" t="s">
        <v>13667</v>
      </c>
      <c r="TEA1" t="s">
        <v>13668</v>
      </c>
      <c r="TEB1" t="s">
        <v>13669</v>
      </c>
      <c r="TEC1" t="s">
        <v>13670</v>
      </c>
      <c r="TED1" t="s">
        <v>13671</v>
      </c>
      <c r="TEE1" t="s">
        <v>13672</v>
      </c>
      <c r="TEF1" t="s">
        <v>13673</v>
      </c>
      <c r="TEG1" t="s">
        <v>13674</v>
      </c>
      <c r="TEH1" t="s">
        <v>13675</v>
      </c>
      <c r="TEI1" t="s">
        <v>13676</v>
      </c>
      <c r="TEJ1" t="s">
        <v>13677</v>
      </c>
      <c r="TEK1" t="s">
        <v>13678</v>
      </c>
      <c r="TEL1" t="s">
        <v>13679</v>
      </c>
      <c r="TEM1" t="s">
        <v>13680</v>
      </c>
      <c r="TEN1" t="s">
        <v>13681</v>
      </c>
      <c r="TEO1" t="s">
        <v>13682</v>
      </c>
      <c r="TEP1" t="s">
        <v>13683</v>
      </c>
      <c r="TEQ1" t="s">
        <v>13684</v>
      </c>
      <c r="TER1" t="s">
        <v>13685</v>
      </c>
      <c r="TES1" t="s">
        <v>13686</v>
      </c>
      <c r="TET1" t="s">
        <v>13687</v>
      </c>
      <c r="TEU1" t="s">
        <v>13688</v>
      </c>
      <c r="TEV1" t="s">
        <v>13689</v>
      </c>
      <c r="TEW1" t="s">
        <v>13690</v>
      </c>
      <c r="TEX1" t="s">
        <v>13691</v>
      </c>
      <c r="TEY1" t="s">
        <v>13692</v>
      </c>
      <c r="TEZ1" t="s">
        <v>13693</v>
      </c>
      <c r="TFA1" t="s">
        <v>13694</v>
      </c>
      <c r="TFB1" t="s">
        <v>13695</v>
      </c>
      <c r="TFC1" t="s">
        <v>13696</v>
      </c>
      <c r="TFD1" t="s">
        <v>13697</v>
      </c>
      <c r="TFE1" t="s">
        <v>13698</v>
      </c>
      <c r="TFF1" t="s">
        <v>13699</v>
      </c>
      <c r="TFG1" t="s">
        <v>13700</v>
      </c>
      <c r="TFH1" t="s">
        <v>13701</v>
      </c>
      <c r="TFI1" t="s">
        <v>13702</v>
      </c>
      <c r="TFJ1" t="s">
        <v>13703</v>
      </c>
      <c r="TFK1" t="s">
        <v>13704</v>
      </c>
      <c r="TFL1" t="s">
        <v>13705</v>
      </c>
      <c r="TFM1" t="s">
        <v>13706</v>
      </c>
      <c r="TFN1" t="s">
        <v>13707</v>
      </c>
      <c r="TFO1" t="s">
        <v>13708</v>
      </c>
      <c r="TFP1" t="s">
        <v>13709</v>
      </c>
      <c r="TFQ1" t="s">
        <v>13710</v>
      </c>
      <c r="TFR1" t="s">
        <v>13711</v>
      </c>
      <c r="TFS1" t="s">
        <v>13712</v>
      </c>
      <c r="TFT1" t="s">
        <v>13713</v>
      </c>
      <c r="TFU1" t="s">
        <v>13714</v>
      </c>
      <c r="TFV1" t="s">
        <v>13715</v>
      </c>
      <c r="TFW1" t="s">
        <v>13716</v>
      </c>
      <c r="TFX1" t="s">
        <v>13717</v>
      </c>
      <c r="TFY1" t="s">
        <v>13718</v>
      </c>
      <c r="TFZ1" t="s">
        <v>13719</v>
      </c>
      <c r="TGA1" t="s">
        <v>13720</v>
      </c>
      <c r="TGB1" t="s">
        <v>13721</v>
      </c>
      <c r="TGC1" t="s">
        <v>13722</v>
      </c>
      <c r="TGD1" t="s">
        <v>13723</v>
      </c>
      <c r="TGE1" t="s">
        <v>13724</v>
      </c>
      <c r="TGF1" t="s">
        <v>13725</v>
      </c>
      <c r="TGG1" t="s">
        <v>13726</v>
      </c>
      <c r="TGH1" t="s">
        <v>13727</v>
      </c>
      <c r="TGI1" t="s">
        <v>13728</v>
      </c>
      <c r="TGJ1" t="s">
        <v>13729</v>
      </c>
      <c r="TGK1" t="s">
        <v>13730</v>
      </c>
      <c r="TGL1" t="s">
        <v>13731</v>
      </c>
      <c r="TGM1" t="s">
        <v>13732</v>
      </c>
      <c r="TGN1" t="s">
        <v>13733</v>
      </c>
      <c r="TGO1" t="s">
        <v>13734</v>
      </c>
      <c r="TGP1" t="s">
        <v>13735</v>
      </c>
      <c r="TGQ1" t="s">
        <v>13736</v>
      </c>
      <c r="TGR1" t="s">
        <v>13737</v>
      </c>
      <c r="TGS1" t="s">
        <v>13738</v>
      </c>
      <c r="TGT1" t="s">
        <v>13739</v>
      </c>
      <c r="TGU1" t="s">
        <v>13740</v>
      </c>
      <c r="TGV1" t="s">
        <v>13741</v>
      </c>
      <c r="TGW1" t="s">
        <v>13742</v>
      </c>
      <c r="TGX1" t="s">
        <v>13743</v>
      </c>
      <c r="TGY1" t="s">
        <v>13744</v>
      </c>
      <c r="TGZ1" t="s">
        <v>13745</v>
      </c>
      <c r="THA1" t="s">
        <v>13746</v>
      </c>
      <c r="THB1" t="s">
        <v>13747</v>
      </c>
      <c r="THC1" t="s">
        <v>13748</v>
      </c>
      <c r="THD1" t="s">
        <v>13749</v>
      </c>
      <c r="THE1" t="s">
        <v>13750</v>
      </c>
      <c r="THF1" t="s">
        <v>13751</v>
      </c>
      <c r="THG1" t="s">
        <v>13752</v>
      </c>
      <c r="THH1" t="s">
        <v>13753</v>
      </c>
      <c r="THI1" t="s">
        <v>13754</v>
      </c>
      <c r="THJ1" t="s">
        <v>13755</v>
      </c>
      <c r="THK1" t="s">
        <v>13756</v>
      </c>
      <c r="THL1" t="s">
        <v>13757</v>
      </c>
      <c r="THM1" t="s">
        <v>13758</v>
      </c>
      <c r="THN1" t="s">
        <v>13759</v>
      </c>
      <c r="THO1" t="s">
        <v>13760</v>
      </c>
      <c r="THP1" t="s">
        <v>13761</v>
      </c>
      <c r="THQ1" t="s">
        <v>13762</v>
      </c>
      <c r="THR1" t="s">
        <v>13763</v>
      </c>
      <c r="THS1" t="s">
        <v>13764</v>
      </c>
      <c r="THT1" t="s">
        <v>13765</v>
      </c>
      <c r="THU1" t="s">
        <v>13766</v>
      </c>
      <c r="THV1" t="s">
        <v>13767</v>
      </c>
      <c r="THW1" t="s">
        <v>13768</v>
      </c>
      <c r="THX1" t="s">
        <v>13769</v>
      </c>
      <c r="THY1" t="s">
        <v>13770</v>
      </c>
      <c r="THZ1" t="s">
        <v>13771</v>
      </c>
      <c r="TIA1" t="s">
        <v>13772</v>
      </c>
      <c r="TIB1" t="s">
        <v>13773</v>
      </c>
      <c r="TIC1" t="s">
        <v>13774</v>
      </c>
      <c r="TID1" t="s">
        <v>13775</v>
      </c>
      <c r="TIE1" t="s">
        <v>13776</v>
      </c>
      <c r="TIF1" t="s">
        <v>13777</v>
      </c>
      <c r="TIG1" t="s">
        <v>13778</v>
      </c>
      <c r="TIH1" t="s">
        <v>13779</v>
      </c>
      <c r="TII1" t="s">
        <v>13780</v>
      </c>
      <c r="TIJ1" t="s">
        <v>13781</v>
      </c>
      <c r="TIK1" t="s">
        <v>13782</v>
      </c>
      <c r="TIL1" t="s">
        <v>13783</v>
      </c>
      <c r="TIM1" t="s">
        <v>13784</v>
      </c>
      <c r="TIN1" t="s">
        <v>13785</v>
      </c>
      <c r="TIO1" t="s">
        <v>13786</v>
      </c>
      <c r="TIP1" t="s">
        <v>13787</v>
      </c>
      <c r="TIQ1" t="s">
        <v>13788</v>
      </c>
      <c r="TIR1" t="s">
        <v>13789</v>
      </c>
      <c r="TIS1" t="s">
        <v>13790</v>
      </c>
      <c r="TIT1" t="s">
        <v>13791</v>
      </c>
      <c r="TIU1" t="s">
        <v>13792</v>
      </c>
      <c r="TIV1" t="s">
        <v>13793</v>
      </c>
      <c r="TIW1" t="s">
        <v>13794</v>
      </c>
      <c r="TIX1" t="s">
        <v>13795</v>
      </c>
      <c r="TIY1" t="s">
        <v>13796</v>
      </c>
      <c r="TIZ1" t="s">
        <v>13797</v>
      </c>
      <c r="TJA1" t="s">
        <v>13798</v>
      </c>
      <c r="TJB1" t="s">
        <v>13799</v>
      </c>
      <c r="TJC1" t="s">
        <v>13800</v>
      </c>
      <c r="TJD1" t="s">
        <v>13801</v>
      </c>
      <c r="TJE1" t="s">
        <v>13802</v>
      </c>
      <c r="TJF1" t="s">
        <v>13803</v>
      </c>
      <c r="TJG1" t="s">
        <v>13804</v>
      </c>
      <c r="TJH1" t="s">
        <v>13805</v>
      </c>
      <c r="TJI1" t="s">
        <v>13806</v>
      </c>
      <c r="TJJ1" t="s">
        <v>13807</v>
      </c>
      <c r="TJK1" t="s">
        <v>13808</v>
      </c>
      <c r="TJL1" t="s">
        <v>13809</v>
      </c>
      <c r="TJM1" t="s">
        <v>13810</v>
      </c>
      <c r="TJN1" t="s">
        <v>13811</v>
      </c>
      <c r="TJO1" t="s">
        <v>13812</v>
      </c>
      <c r="TJP1" t="s">
        <v>13813</v>
      </c>
      <c r="TJQ1" t="s">
        <v>13814</v>
      </c>
      <c r="TJR1" t="s">
        <v>13815</v>
      </c>
      <c r="TJS1" t="s">
        <v>13816</v>
      </c>
      <c r="TJT1" t="s">
        <v>13817</v>
      </c>
      <c r="TJU1" t="s">
        <v>13818</v>
      </c>
      <c r="TJV1" t="s">
        <v>13819</v>
      </c>
      <c r="TJW1" t="s">
        <v>13820</v>
      </c>
      <c r="TJX1" t="s">
        <v>13821</v>
      </c>
      <c r="TJY1" t="s">
        <v>13822</v>
      </c>
      <c r="TJZ1" t="s">
        <v>13823</v>
      </c>
      <c r="TKA1" t="s">
        <v>13824</v>
      </c>
      <c r="TKB1" t="s">
        <v>13825</v>
      </c>
      <c r="TKC1" t="s">
        <v>13826</v>
      </c>
      <c r="TKD1" t="s">
        <v>13827</v>
      </c>
      <c r="TKE1" t="s">
        <v>13828</v>
      </c>
      <c r="TKF1" t="s">
        <v>13829</v>
      </c>
      <c r="TKG1" t="s">
        <v>13830</v>
      </c>
      <c r="TKH1" t="s">
        <v>13831</v>
      </c>
      <c r="TKI1" t="s">
        <v>13832</v>
      </c>
      <c r="TKJ1" t="s">
        <v>13833</v>
      </c>
      <c r="TKK1" t="s">
        <v>13834</v>
      </c>
      <c r="TKL1" t="s">
        <v>13835</v>
      </c>
      <c r="TKM1" t="s">
        <v>13836</v>
      </c>
      <c r="TKN1" t="s">
        <v>13837</v>
      </c>
      <c r="TKO1" t="s">
        <v>13838</v>
      </c>
      <c r="TKP1" t="s">
        <v>13839</v>
      </c>
      <c r="TKQ1" t="s">
        <v>13840</v>
      </c>
      <c r="TKR1" t="s">
        <v>13841</v>
      </c>
      <c r="TKS1" t="s">
        <v>13842</v>
      </c>
      <c r="TKT1" t="s">
        <v>13843</v>
      </c>
      <c r="TKU1" t="s">
        <v>13844</v>
      </c>
      <c r="TKV1" t="s">
        <v>13845</v>
      </c>
      <c r="TKW1" t="s">
        <v>13846</v>
      </c>
      <c r="TKX1" t="s">
        <v>13847</v>
      </c>
      <c r="TKY1" t="s">
        <v>13848</v>
      </c>
      <c r="TKZ1" t="s">
        <v>13849</v>
      </c>
      <c r="TLA1" t="s">
        <v>13850</v>
      </c>
      <c r="TLB1" t="s">
        <v>13851</v>
      </c>
      <c r="TLC1" t="s">
        <v>13852</v>
      </c>
      <c r="TLD1" t="s">
        <v>13853</v>
      </c>
      <c r="TLE1" t="s">
        <v>13854</v>
      </c>
      <c r="TLF1" t="s">
        <v>13855</v>
      </c>
      <c r="TLG1" t="s">
        <v>13856</v>
      </c>
      <c r="TLH1" t="s">
        <v>13857</v>
      </c>
      <c r="TLI1" t="s">
        <v>13858</v>
      </c>
      <c r="TLJ1" t="s">
        <v>13859</v>
      </c>
      <c r="TLK1" t="s">
        <v>13860</v>
      </c>
      <c r="TLL1" t="s">
        <v>13861</v>
      </c>
      <c r="TLM1" t="s">
        <v>13862</v>
      </c>
      <c r="TLN1" t="s">
        <v>13863</v>
      </c>
      <c r="TLO1" t="s">
        <v>13864</v>
      </c>
      <c r="TLP1" t="s">
        <v>13865</v>
      </c>
      <c r="TLQ1" t="s">
        <v>13866</v>
      </c>
      <c r="TLR1" t="s">
        <v>13867</v>
      </c>
      <c r="TLS1" t="s">
        <v>13868</v>
      </c>
      <c r="TLT1" t="s">
        <v>13869</v>
      </c>
      <c r="TLU1" t="s">
        <v>13870</v>
      </c>
      <c r="TLV1" t="s">
        <v>13871</v>
      </c>
      <c r="TLW1" t="s">
        <v>13872</v>
      </c>
      <c r="TLX1" t="s">
        <v>13873</v>
      </c>
      <c r="TLY1" t="s">
        <v>13874</v>
      </c>
      <c r="TLZ1" t="s">
        <v>13875</v>
      </c>
      <c r="TMA1" t="s">
        <v>13876</v>
      </c>
      <c r="TMB1" t="s">
        <v>13877</v>
      </c>
      <c r="TMC1" t="s">
        <v>13878</v>
      </c>
      <c r="TMD1" t="s">
        <v>13879</v>
      </c>
      <c r="TME1" t="s">
        <v>13880</v>
      </c>
      <c r="TMF1" t="s">
        <v>13881</v>
      </c>
      <c r="TMG1" t="s">
        <v>13882</v>
      </c>
      <c r="TMH1" t="s">
        <v>13883</v>
      </c>
      <c r="TMI1" t="s">
        <v>13884</v>
      </c>
      <c r="TMJ1" t="s">
        <v>13885</v>
      </c>
      <c r="TMK1" t="s">
        <v>13886</v>
      </c>
      <c r="TML1" t="s">
        <v>13887</v>
      </c>
      <c r="TMM1" t="s">
        <v>13888</v>
      </c>
      <c r="TMN1" t="s">
        <v>13889</v>
      </c>
      <c r="TMO1" t="s">
        <v>13890</v>
      </c>
      <c r="TMP1" t="s">
        <v>13891</v>
      </c>
      <c r="TMQ1" t="s">
        <v>13892</v>
      </c>
      <c r="TMR1" t="s">
        <v>13893</v>
      </c>
      <c r="TMS1" t="s">
        <v>13894</v>
      </c>
      <c r="TMT1" t="s">
        <v>13895</v>
      </c>
      <c r="TMU1" t="s">
        <v>13896</v>
      </c>
      <c r="TMV1" t="s">
        <v>13897</v>
      </c>
      <c r="TMW1" t="s">
        <v>13898</v>
      </c>
      <c r="TMX1" t="s">
        <v>13899</v>
      </c>
      <c r="TMY1" t="s">
        <v>13900</v>
      </c>
      <c r="TMZ1" t="s">
        <v>13901</v>
      </c>
      <c r="TNA1" t="s">
        <v>13902</v>
      </c>
      <c r="TNB1" t="s">
        <v>13903</v>
      </c>
      <c r="TNC1" t="s">
        <v>13904</v>
      </c>
      <c r="TND1" t="s">
        <v>13905</v>
      </c>
      <c r="TNE1" t="s">
        <v>13906</v>
      </c>
      <c r="TNF1" t="s">
        <v>13907</v>
      </c>
      <c r="TNG1" t="s">
        <v>13908</v>
      </c>
      <c r="TNH1" t="s">
        <v>13909</v>
      </c>
      <c r="TNI1" t="s">
        <v>13910</v>
      </c>
      <c r="TNJ1" t="s">
        <v>13911</v>
      </c>
      <c r="TNK1" t="s">
        <v>13912</v>
      </c>
      <c r="TNL1" t="s">
        <v>13913</v>
      </c>
      <c r="TNM1" t="s">
        <v>13914</v>
      </c>
      <c r="TNN1" t="s">
        <v>13915</v>
      </c>
      <c r="TNO1" t="s">
        <v>13916</v>
      </c>
      <c r="TNP1" t="s">
        <v>13917</v>
      </c>
      <c r="TNQ1" t="s">
        <v>13918</v>
      </c>
      <c r="TNR1" t="s">
        <v>13919</v>
      </c>
      <c r="TNS1" t="s">
        <v>13920</v>
      </c>
      <c r="TNT1" t="s">
        <v>13921</v>
      </c>
      <c r="TNU1" t="s">
        <v>13922</v>
      </c>
      <c r="TNV1" t="s">
        <v>13923</v>
      </c>
      <c r="TNW1" t="s">
        <v>13924</v>
      </c>
      <c r="TNX1" t="s">
        <v>13925</v>
      </c>
      <c r="TNY1" t="s">
        <v>13926</v>
      </c>
      <c r="TNZ1" t="s">
        <v>13927</v>
      </c>
      <c r="TOA1" t="s">
        <v>13928</v>
      </c>
      <c r="TOB1" t="s">
        <v>13929</v>
      </c>
      <c r="TOC1" t="s">
        <v>13930</v>
      </c>
      <c r="TOD1" t="s">
        <v>13931</v>
      </c>
      <c r="TOE1" t="s">
        <v>13932</v>
      </c>
      <c r="TOF1" t="s">
        <v>13933</v>
      </c>
      <c r="TOG1" t="s">
        <v>13934</v>
      </c>
      <c r="TOH1" t="s">
        <v>13935</v>
      </c>
      <c r="TOI1" t="s">
        <v>13936</v>
      </c>
      <c r="TOJ1" t="s">
        <v>13937</v>
      </c>
      <c r="TOK1" t="s">
        <v>13938</v>
      </c>
      <c r="TOL1" t="s">
        <v>13939</v>
      </c>
      <c r="TOM1" t="s">
        <v>13940</v>
      </c>
      <c r="TON1" t="s">
        <v>13941</v>
      </c>
      <c r="TOO1" t="s">
        <v>13942</v>
      </c>
      <c r="TOP1" t="s">
        <v>13943</v>
      </c>
      <c r="TOQ1" t="s">
        <v>13944</v>
      </c>
      <c r="TOR1" t="s">
        <v>13945</v>
      </c>
      <c r="TOS1" t="s">
        <v>13946</v>
      </c>
      <c r="TOT1" t="s">
        <v>13947</v>
      </c>
      <c r="TOU1" t="s">
        <v>13948</v>
      </c>
      <c r="TOV1" t="s">
        <v>13949</v>
      </c>
      <c r="TOW1" t="s">
        <v>13950</v>
      </c>
      <c r="TOX1" t="s">
        <v>13951</v>
      </c>
      <c r="TOY1" t="s">
        <v>13952</v>
      </c>
      <c r="TOZ1" t="s">
        <v>13953</v>
      </c>
      <c r="TPA1" t="s">
        <v>13954</v>
      </c>
      <c r="TPB1" t="s">
        <v>13955</v>
      </c>
      <c r="TPC1" t="s">
        <v>13956</v>
      </c>
      <c r="TPD1" t="s">
        <v>13957</v>
      </c>
      <c r="TPE1" t="s">
        <v>13958</v>
      </c>
      <c r="TPF1" t="s">
        <v>13959</v>
      </c>
      <c r="TPG1" t="s">
        <v>13960</v>
      </c>
      <c r="TPH1" t="s">
        <v>13961</v>
      </c>
      <c r="TPI1" t="s">
        <v>13962</v>
      </c>
      <c r="TPJ1" t="s">
        <v>13963</v>
      </c>
      <c r="TPK1" t="s">
        <v>13964</v>
      </c>
      <c r="TPL1" t="s">
        <v>13965</v>
      </c>
      <c r="TPM1" t="s">
        <v>13966</v>
      </c>
      <c r="TPN1" t="s">
        <v>13967</v>
      </c>
      <c r="TPO1" t="s">
        <v>13968</v>
      </c>
      <c r="TPP1" t="s">
        <v>13969</v>
      </c>
      <c r="TPQ1" t="s">
        <v>13970</v>
      </c>
      <c r="TPR1" t="s">
        <v>13971</v>
      </c>
      <c r="TPS1" t="s">
        <v>13972</v>
      </c>
      <c r="TPT1" t="s">
        <v>13973</v>
      </c>
      <c r="TPU1" t="s">
        <v>13974</v>
      </c>
      <c r="TPV1" t="s">
        <v>13975</v>
      </c>
      <c r="TPW1" t="s">
        <v>13976</v>
      </c>
      <c r="TPX1" t="s">
        <v>13977</v>
      </c>
      <c r="TPY1" t="s">
        <v>13978</v>
      </c>
      <c r="TPZ1" t="s">
        <v>13979</v>
      </c>
      <c r="TQA1" t="s">
        <v>13980</v>
      </c>
      <c r="TQB1" t="s">
        <v>13981</v>
      </c>
      <c r="TQC1" t="s">
        <v>13982</v>
      </c>
      <c r="TQD1" t="s">
        <v>13983</v>
      </c>
      <c r="TQE1" t="s">
        <v>13984</v>
      </c>
      <c r="TQF1" t="s">
        <v>13985</v>
      </c>
      <c r="TQG1" t="s">
        <v>13986</v>
      </c>
      <c r="TQH1" t="s">
        <v>13987</v>
      </c>
      <c r="TQI1" t="s">
        <v>13988</v>
      </c>
      <c r="TQJ1" t="s">
        <v>13989</v>
      </c>
      <c r="TQK1" t="s">
        <v>13990</v>
      </c>
      <c r="TQL1" t="s">
        <v>13991</v>
      </c>
      <c r="TQM1" t="s">
        <v>13992</v>
      </c>
      <c r="TQN1" t="s">
        <v>13993</v>
      </c>
      <c r="TQO1" t="s">
        <v>13994</v>
      </c>
      <c r="TQP1" t="s">
        <v>13995</v>
      </c>
      <c r="TQQ1" t="s">
        <v>13996</v>
      </c>
      <c r="TQR1" t="s">
        <v>13997</v>
      </c>
      <c r="TQS1" t="s">
        <v>13998</v>
      </c>
      <c r="TQT1" t="s">
        <v>13999</v>
      </c>
      <c r="TQU1" t="s">
        <v>14000</v>
      </c>
      <c r="TQV1" t="s">
        <v>14001</v>
      </c>
      <c r="TQW1" t="s">
        <v>14002</v>
      </c>
      <c r="TQX1" t="s">
        <v>14003</v>
      </c>
      <c r="TQY1" t="s">
        <v>14004</v>
      </c>
      <c r="TQZ1" t="s">
        <v>14005</v>
      </c>
      <c r="TRA1" t="s">
        <v>14006</v>
      </c>
      <c r="TRB1" t="s">
        <v>14007</v>
      </c>
      <c r="TRC1" t="s">
        <v>14008</v>
      </c>
      <c r="TRD1" t="s">
        <v>14009</v>
      </c>
      <c r="TRE1" t="s">
        <v>14010</v>
      </c>
      <c r="TRF1" t="s">
        <v>14011</v>
      </c>
      <c r="TRG1" t="s">
        <v>14012</v>
      </c>
      <c r="TRH1" t="s">
        <v>14013</v>
      </c>
      <c r="TRI1" t="s">
        <v>14014</v>
      </c>
      <c r="TRJ1" t="s">
        <v>14015</v>
      </c>
      <c r="TRK1" t="s">
        <v>14016</v>
      </c>
      <c r="TRL1" t="s">
        <v>14017</v>
      </c>
      <c r="TRM1" t="s">
        <v>14018</v>
      </c>
      <c r="TRN1" t="s">
        <v>14019</v>
      </c>
      <c r="TRO1" t="s">
        <v>14020</v>
      </c>
      <c r="TRP1" t="s">
        <v>14021</v>
      </c>
      <c r="TRQ1" t="s">
        <v>14022</v>
      </c>
      <c r="TRR1" t="s">
        <v>14023</v>
      </c>
      <c r="TRS1" t="s">
        <v>14024</v>
      </c>
      <c r="TRT1" t="s">
        <v>14025</v>
      </c>
      <c r="TRU1" t="s">
        <v>14026</v>
      </c>
      <c r="TRV1" t="s">
        <v>14027</v>
      </c>
      <c r="TRW1" t="s">
        <v>14028</v>
      </c>
      <c r="TRX1" t="s">
        <v>14029</v>
      </c>
      <c r="TRY1" t="s">
        <v>14030</v>
      </c>
      <c r="TRZ1" t="s">
        <v>14031</v>
      </c>
      <c r="TSA1" t="s">
        <v>14032</v>
      </c>
      <c r="TSB1" t="s">
        <v>14033</v>
      </c>
      <c r="TSC1" t="s">
        <v>14034</v>
      </c>
      <c r="TSD1" t="s">
        <v>14035</v>
      </c>
      <c r="TSE1" t="s">
        <v>14036</v>
      </c>
      <c r="TSF1" t="s">
        <v>14037</v>
      </c>
      <c r="TSG1" t="s">
        <v>14038</v>
      </c>
      <c r="TSH1" t="s">
        <v>14039</v>
      </c>
      <c r="TSI1" t="s">
        <v>14040</v>
      </c>
      <c r="TSJ1" t="s">
        <v>14041</v>
      </c>
      <c r="TSK1" t="s">
        <v>14042</v>
      </c>
      <c r="TSL1" t="s">
        <v>14043</v>
      </c>
      <c r="TSM1" t="s">
        <v>14044</v>
      </c>
      <c r="TSN1" t="s">
        <v>14045</v>
      </c>
      <c r="TSO1" t="s">
        <v>14046</v>
      </c>
      <c r="TSP1" t="s">
        <v>14047</v>
      </c>
      <c r="TSQ1" t="s">
        <v>14048</v>
      </c>
      <c r="TSR1" t="s">
        <v>14049</v>
      </c>
      <c r="TSS1" t="s">
        <v>14050</v>
      </c>
      <c r="TST1" t="s">
        <v>14051</v>
      </c>
      <c r="TSU1" t="s">
        <v>14052</v>
      </c>
      <c r="TSV1" t="s">
        <v>14053</v>
      </c>
      <c r="TSW1" t="s">
        <v>14054</v>
      </c>
      <c r="TSX1" t="s">
        <v>14055</v>
      </c>
      <c r="TSY1" t="s">
        <v>14056</v>
      </c>
      <c r="TSZ1" t="s">
        <v>14057</v>
      </c>
      <c r="TTA1" t="s">
        <v>14058</v>
      </c>
      <c r="TTB1" t="s">
        <v>14059</v>
      </c>
      <c r="TTC1" t="s">
        <v>14060</v>
      </c>
      <c r="TTD1" t="s">
        <v>14061</v>
      </c>
      <c r="TTE1" t="s">
        <v>14062</v>
      </c>
      <c r="TTF1" t="s">
        <v>14063</v>
      </c>
      <c r="TTG1" t="s">
        <v>14064</v>
      </c>
      <c r="TTH1" t="s">
        <v>14065</v>
      </c>
      <c r="TTI1" t="s">
        <v>14066</v>
      </c>
      <c r="TTJ1" t="s">
        <v>14067</v>
      </c>
      <c r="TTK1" t="s">
        <v>14068</v>
      </c>
      <c r="TTL1" t="s">
        <v>14069</v>
      </c>
      <c r="TTM1" t="s">
        <v>14070</v>
      </c>
      <c r="TTN1" t="s">
        <v>14071</v>
      </c>
      <c r="TTO1" t="s">
        <v>14072</v>
      </c>
      <c r="TTP1" t="s">
        <v>14073</v>
      </c>
      <c r="TTQ1" t="s">
        <v>14074</v>
      </c>
      <c r="TTR1" t="s">
        <v>14075</v>
      </c>
      <c r="TTS1" t="s">
        <v>14076</v>
      </c>
      <c r="TTT1" t="s">
        <v>14077</v>
      </c>
      <c r="TTU1" t="s">
        <v>14078</v>
      </c>
      <c r="TTV1" t="s">
        <v>14079</v>
      </c>
      <c r="TTW1" t="s">
        <v>14080</v>
      </c>
      <c r="TTX1" t="s">
        <v>14081</v>
      </c>
      <c r="TTY1" t="s">
        <v>14082</v>
      </c>
      <c r="TTZ1" t="s">
        <v>14083</v>
      </c>
      <c r="TUA1" t="s">
        <v>14084</v>
      </c>
      <c r="TUB1" t="s">
        <v>14085</v>
      </c>
      <c r="TUC1" t="s">
        <v>14086</v>
      </c>
      <c r="TUD1" t="s">
        <v>14087</v>
      </c>
      <c r="TUE1" t="s">
        <v>14088</v>
      </c>
      <c r="TUF1" t="s">
        <v>14089</v>
      </c>
      <c r="TUG1" t="s">
        <v>14090</v>
      </c>
      <c r="TUH1" t="s">
        <v>14091</v>
      </c>
      <c r="TUI1" t="s">
        <v>14092</v>
      </c>
      <c r="TUJ1" t="s">
        <v>14093</v>
      </c>
      <c r="TUK1" t="s">
        <v>14094</v>
      </c>
      <c r="TUL1" t="s">
        <v>14095</v>
      </c>
      <c r="TUM1" t="s">
        <v>14096</v>
      </c>
      <c r="TUN1" t="s">
        <v>14097</v>
      </c>
      <c r="TUO1" t="s">
        <v>14098</v>
      </c>
      <c r="TUP1" t="s">
        <v>14099</v>
      </c>
      <c r="TUQ1" t="s">
        <v>14100</v>
      </c>
      <c r="TUR1" t="s">
        <v>14101</v>
      </c>
      <c r="TUS1" t="s">
        <v>14102</v>
      </c>
      <c r="TUT1" t="s">
        <v>14103</v>
      </c>
      <c r="TUU1" t="s">
        <v>14104</v>
      </c>
      <c r="TUV1" t="s">
        <v>14105</v>
      </c>
      <c r="TUW1" t="s">
        <v>14106</v>
      </c>
      <c r="TUX1" t="s">
        <v>14107</v>
      </c>
      <c r="TUY1" t="s">
        <v>14108</v>
      </c>
      <c r="TUZ1" t="s">
        <v>14109</v>
      </c>
      <c r="TVA1" t="s">
        <v>14110</v>
      </c>
      <c r="TVB1" t="s">
        <v>14111</v>
      </c>
      <c r="TVC1" t="s">
        <v>14112</v>
      </c>
      <c r="TVD1" t="s">
        <v>14113</v>
      </c>
      <c r="TVE1" t="s">
        <v>14114</v>
      </c>
      <c r="TVF1" t="s">
        <v>14115</v>
      </c>
      <c r="TVG1" t="s">
        <v>14116</v>
      </c>
      <c r="TVH1" t="s">
        <v>14117</v>
      </c>
      <c r="TVI1" t="s">
        <v>14118</v>
      </c>
      <c r="TVJ1" t="s">
        <v>14119</v>
      </c>
      <c r="TVK1" t="s">
        <v>14120</v>
      </c>
      <c r="TVL1" t="s">
        <v>14121</v>
      </c>
      <c r="TVM1" t="s">
        <v>14122</v>
      </c>
      <c r="TVN1" t="s">
        <v>14123</v>
      </c>
      <c r="TVO1" t="s">
        <v>14124</v>
      </c>
      <c r="TVP1" t="s">
        <v>14125</v>
      </c>
      <c r="TVQ1" t="s">
        <v>14126</v>
      </c>
      <c r="TVR1" t="s">
        <v>14127</v>
      </c>
      <c r="TVS1" t="s">
        <v>14128</v>
      </c>
      <c r="TVT1" t="s">
        <v>14129</v>
      </c>
      <c r="TVU1" t="s">
        <v>14130</v>
      </c>
      <c r="TVV1" t="s">
        <v>14131</v>
      </c>
      <c r="TVW1" t="s">
        <v>14132</v>
      </c>
      <c r="TVX1" t="s">
        <v>14133</v>
      </c>
      <c r="TVY1" t="s">
        <v>14134</v>
      </c>
      <c r="TVZ1" t="s">
        <v>14135</v>
      </c>
      <c r="TWA1" t="s">
        <v>14136</v>
      </c>
      <c r="TWB1" t="s">
        <v>14137</v>
      </c>
      <c r="TWC1" t="s">
        <v>14138</v>
      </c>
      <c r="TWD1" t="s">
        <v>14139</v>
      </c>
      <c r="TWE1" t="s">
        <v>14140</v>
      </c>
      <c r="TWF1" t="s">
        <v>14141</v>
      </c>
      <c r="TWG1" t="s">
        <v>14142</v>
      </c>
      <c r="TWH1" t="s">
        <v>14143</v>
      </c>
      <c r="TWI1" t="s">
        <v>14144</v>
      </c>
      <c r="TWJ1" t="s">
        <v>14145</v>
      </c>
      <c r="TWK1" t="s">
        <v>14146</v>
      </c>
      <c r="TWL1" t="s">
        <v>14147</v>
      </c>
      <c r="TWM1" t="s">
        <v>14148</v>
      </c>
      <c r="TWN1" t="s">
        <v>14149</v>
      </c>
      <c r="TWO1" t="s">
        <v>14150</v>
      </c>
      <c r="TWP1" t="s">
        <v>14151</v>
      </c>
      <c r="TWQ1" t="s">
        <v>14152</v>
      </c>
      <c r="TWR1" t="s">
        <v>14153</v>
      </c>
      <c r="TWS1" t="s">
        <v>14154</v>
      </c>
      <c r="TWT1" t="s">
        <v>14155</v>
      </c>
      <c r="TWU1" t="s">
        <v>14156</v>
      </c>
      <c r="TWV1" t="s">
        <v>14157</v>
      </c>
      <c r="TWW1" t="s">
        <v>14158</v>
      </c>
      <c r="TWX1" t="s">
        <v>14159</v>
      </c>
      <c r="TWY1" t="s">
        <v>14160</v>
      </c>
      <c r="TWZ1" t="s">
        <v>14161</v>
      </c>
      <c r="TXA1" t="s">
        <v>14162</v>
      </c>
      <c r="TXB1" t="s">
        <v>14163</v>
      </c>
      <c r="TXC1" t="s">
        <v>14164</v>
      </c>
      <c r="TXD1" t="s">
        <v>14165</v>
      </c>
      <c r="TXE1" t="s">
        <v>14166</v>
      </c>
      <c r="TXF1" t="s">
        <v>14167</v>
      </c>
      <c r="TXG1" t="s">
        <v>14168</v>
      </c>
      <c r="TXH1" t="s">
        <v>14169</v>
      </c>
      <c r="TXI1" t="s">
        <v>14170</v>
      </c>
      <c r="TXJ1" t="s">
        <v>14171</v>
      </c>
      <c r="TXK1" t="s">
        <v>14172</v>
      </c>
      <c r="TXL1" t="s">
        <v>14173</v>
      </c>
      <c r="TXM1" t="s">
        <v>14174</v>
      </c>
      <c r="TXN1" t="s">
        <v>14175</v>
      </c>
      <c r="TXO1" t="s">
        <v>14176</v>
      </c>
      <c r="TXP1" t="s">
        <v>14177</v>
      </c>
      <c r="TXQ1" t="s">
        <v>14178</v>
      </c>
      <c r="TXR1" t="s">
        <v>14179</v>
      </c>
      <c r="TXS1" t="s">
        <v>14180</v>
      </c>
      <c r="TXT1" t="s">
        <v>14181</v>
      </c>
      <c r="TXU1" t="s">
        <v>14182</v>
      </c>
      <c r="TXV1" t="s">
        <v>14183</v>
      </c>
      <c r="TXW1" t="s">
        <v>14184</v>
      </c>
      <c r="TXX1" t="s">
        <v>14185</v>
      </c>
      <c r="TXY1" t="s">
        <v>14186</v>
      </c>
      <c r="TXZ1" t="s">
        <v>14187</v>
      </c>
      <c r="TYA1" t="s">
        <v>14188</v>
      </c>
      <c r="TYB1" t="s">
        <v>14189</v>
      </c>
      <c r="TYC1" t="s">
        <v>14190</v>
      </c>
      <c r="TYD1" t="s">
        <v>14191</v>
      </c>
      <c r="TYE1" t="s">
        <v>14192</v>
      </c>
      <c r="TYF1" t="s">
        <v>14193</v>
      </c>
      <c r="TYG1" t="s">
        <v>14194</v>
      </c>
      <c r="TYH1" t="s">
        <v>14195</v>
      </c>
      <c r="TYI1" t="s">
        <v>14196</v>
      </c>
      <c r="TYJ1" t="s">
        <v>14197</v>
      </c>
      <c r="TYK1" t="s">
        <v>14198</v>
      </c>
      <c r="TYL1" t="s">
        <v>14199</v>
      </c>
      <c r="TYM1" t="s">
        <v>14200</v>
      </c>
      <c r="TYN1" t="s">
        <v>14201</v>
      </c>
      <c r="TYO1" t="s">
        <v>14202</v>
      </c>
      <c r="TYP1" t="s">
        <v>14203</v>
      </c>
      <c r="TYQ1" t="s">
        <v>14204</v>
      </c>
      <c r="TYR1" t="s">
        <v>14205</v>
      </c>
      <c r="TYS1" t="s">
        <v>14206</v>
      </c>
      <c r="TYT1" t="s">
        <v>14207</v>
      </c>
      <c r="TYU1" t="s">
        <v>14208</v>
      </c>
      <c r="TYV1" t="s">
        <v>14209</v>
      </c>
      <c r="TYW1" t="s">
        <v>14210</v>
      </c>
      <c r="TYX1" t="s">
        <v>14211</v>
      </c>
      <c r="TYY1" t="s">
        <v>14212</v>
      </c>
      <c r="TYZ1" t="s">
        <v>14213</v>
      </c>
      <c r="TZA1" t="s">
        <v>14214</v>
      </c>
      <c r="TZB1" t="s">
        <v>14215</v>
      </c>
      <c r="TZC1" t="s">
        <v>14216</v>
      </c>
      <c r="TZD1" t="s">
        <v>14217</v>
      </c>
      <c r="TZE1" t="s">
        <v>14218</v>
      </c>
      <c r="TZF1" t="s">
        <v>14219</v>
      </c>
      <c r="TZG1" t="s">
        <v>14220</v>
      </c>
      <c r="TZH1" t="s">
        <v>14221</v>
      </c>
      <c r="TZI1" t="s">
        <v>14222</v>
      </c>
      <c r="TZJ1" t="s">
        <v>14223</v>
      </c>
      <c r="TZK1" t="s">
        <v>14224</v>
      </c>
      <c r="TZL1" t="s">
        <v>14225</v>
      </c>
      <c r="TZM1" t="s">
        <v>14226</v>
      </c>
      <c r="TZN1" t="s">
        <v>14227</v>
      </c>
      <c r="TZO1" t="s">
        <v>14228</v>
      </c>
      <c r="TZP1" t="s">
        <v>14229</v>
      </c>
      <c r="TZQ1" t="s">
        <v>14230</v>
      </c>
      <c r="TZR1" t="s">
        <v>14231</v>
      </c>
      <c r="TZS1" t="s">
        <v>14232</v>
      </c>
      <c r="TZT1" t="s">
        <v>14233</v>
      </c>
      <c r="TZU1" t="s">
        <v>14234</v>
      </c>
      <c r="TZV1" t="s">
        <v>14235</v>
      </c>
      <c r="TZW1" t="s">
        <v>14236</v>
      </c>
      <c r="TZX1" t="s">
        <v>14237</v>
      </c>
      <c r="TZY1" t="s">
        <v>14238</v>
      </c>
      <c r="TZZ1" t="s">
        <v>14239</v>
      </c>
      <c r="UAA1" t="s">
        <v>14240</v>
      </c>
      <c r="UAB1" t="s">
        <v>14241</v>
      </c>
      <c r="UAC1" t="s">
        <v>14242</v>
      </c>
      <c r="UAD1" t="s">
        <v>14243</v>
      </c>
      <c r="UAE1" t="s">
        <v>14244</v>
      </c>
      <c r="UAF1" t="s">
        <v>14245</v>
      </c>
      <c r="UAG1" t="s">
        <v>14246</v>
      </c>
      <c r="UAH1" t="s">
        <v>14247</v>
      </c>
      <c r="UAI1" t="s">
        <v>14248</v>
      </c>
      <c r="UAJ1" t="s">
        <v>14249</v>
      </c>
      <c r="UAK1" t="s">
        <v>14250</v>
      </c>
      <c r="UAL1" t="s">
        <v>14251</v>
      </c>
      <c r="UAM1" t="s">
        <v>14252</v>
      </c>
      <c r="UAN1" t="s">
        <v>14253</v>
      </c>
      <c r="UAO1" t="s">
        <v>14254</v>
      </c>
      <c r="UAP1" t="s">
        <v>14255</v>
      </c>
      <c r="UAQ1" t="s">
        <v>14256</v>
      </c>
      <c r="UAR1" t="s">
        <v>14257</v>
      </c>
      <c r="UAS1" t="s">
        <v>14258</v>
      </c>
      <c r="UAT1" t="s">
        <v>14259</v>
      </c>
      <c r="UAU1" t="s">
        <v>14260</v>
      </c>
      <c r="UAV1" t="s">
        <v>14261</v>
      </c>
      <c r="UAW1" t="s">
        <v>14262</v>
      </c>
      <c r="UAX1" t="s">
        <v>14263</v>
      </c>
      <c r="UAY1" t="s">
        <v>14264</v>
      </c>
      <c r="UAZ1" t="s">
        <v>14265</v>
      </c>
      <c r="UBA1" t="s">
        <v>14266</v>
      </c>
      <c r="UBB1" t="s">
        <v>14267</v>
      </c>
      <c r="UBC1" t="s">
        <v>14268</v>
      </c>
      <c r="UBD1" t="s">
        <v>14269</v>
      </c>
      <c r="UBE1" t="s">
        <v>14270</v>
      </c>
      <c r="UBF1" t="s">
        <v>14271</v>
      </c>
      <c r="UBG1" t="s">
        <v>14272</v>
      </c>
      <c r="UBH1" t="s">
        <v>14273</v>
      </c>
      <c r="UBI1" t="s">
        <v>14274</v>
      </c>
      <c r="UBJ1" t="s">
        <v>14275</v>
      </c>
      <c r="UBK1" t="s">
        <v>14276</v>
      </c>
      <c r="UBL1" t="s">
        <v>14277</v>
      </c>
      <c r="UBM1" t="s">
        <v>14278</v>
      </c>
      <c r="UBN1" t="s">
        <v>14279</v>
      </c>
      <c r="UBO1" t="s">
        <v>14280</v>
      </c>
      <c r="UBP1" t="s">
        <v>14281</v>
      </c>
      <c r="UBQ1" t="s">
        <v>14282</v>
      </c>
      <c r="UBR1" t="s">
        <v>14283</v>
      </c>
      <c r="UBS1" t="s">
        <v>14284</v>
      </c>
      <c r="UBT1" t="s">
        <v>14285</v>
      </c>
      <c r="UBU1" t="s">
        <v>14286</v>
      </c>
      <c r="UBV1" t="s">
        <v>14287</v>
      </c>
      <c r="UBW1" t="s">
        <v>14288</v>
      </c>
      <c r="UBX1" t="s">
        <v>14289</v>
      </c>
      <c r="UBY1" t="s">
        <v>14290</v>
      </c>
      <c r="UBZ1" t="s">
        <v>14291</v>
      </c>
      <c r="UCA1" t="s">
        <v>14292</v>
      </c>
      <c r="UCB1" t="s">
        <v>14293</v>
      </c>
      <c r="UCC1" t="s">
        <v>14294</v>
      </c>
      <c r="UCD1" t="s">
        <v>14295</v>
      </c>
      <c r="UCE1" t="s">
        <v>14296</v>
      </c>
      <c r="UCF1" t="s">
        <v>14297</v>
      </c>
      <c r="UCG1" t="s">
        <v>14298</v>
      </c>
      <c r="UCH1" t="s">
        <v>14299</v>
      </c>
      <c r="UCI1" t="s">
        <v>14300</v>
      </c>
      <c r="UCJ1" t="s">
        <v>14301</v>
      </c>
      <c r="UCK1" t="s">
        <v>14302</v>
      </c>
      <c r="UCL1" t="s">
        <v>14303</v>
      </c>
      <c r="UCM1" t="s">
        <v>14304</v>
      </c>
      <c r="UCN1" t="s">
        <v>14305</v>
      </c>
      <c r="UCO1" t="s">
        <v>14306</v>
      </c>
      <c r="UCP1" t="s">
        <v>14307</v>
      </c>
      <c r="UCQ1" t="s">
        <v>14308</v>
      </c>
      <c r="UCR1" t="s">
        <v>14309</v>
      </c>
      <c r="UCS1" t="s">
        <v>14310</v>
      </c>
      <c r="UCT1" t="s">
        <v>14311</v>
      </c>
      <c r="UCU1" t="s">
        <v>14312</v>
      </c>
      <c r="UCV1" t="s">
        <v>14313</v>
      </c>
      <c r="UCW1" t="s">
        <v>14314</v>
      </c>
      <c r="UCX1" t="s">
        <v>14315</v>
      </c>
      <c r="UCY1" t="s">
        <v>14316</v>
      </c>
      <c r="UCZ1" t="s">
        <v>14317</v>
      </c>
      <c r="UDA1" t="s">
        <v>14318</v>
      </c>
      <c r="UDB1" t="s">
        <v>14319</v>
      </c>
      <c r="UDC1" t="s">
        <v>14320</v>
      </c>
      <c r="UDD1" t="s">
        <v>14321</v>
      </c>
      <c r="UDE1" t="s">
        <v>14322</v>
      </c>
      <c r="UDF1" t="s">
        <v>14323</v>
      </c>
      <c r="UDG1" t="s">
        <v>14324</v>
      </c>
      <c r="UDH1" t="s">
        <v>14325</v>
      </c>
      <c r="UDI1" t="s">
        <v>14326</v>
      </c>
      <c r="UDJ1" t="s">
        <v>14327</v>
      </c>
      <c r="UDK1" t="s">
        <v>14328</v>
      </c>
      <c r="UDL1" t="s">
        <v>14329</v>
      </c>
      <c r="UDM1" t="s">
        <v>14330</v>
      </c>
      <c r="UDN1" t="s">
        <v>14331</v>
      </c>
      <c r="UDO1" t="s">
        <v>14332</v>
      </c>
      <c r="UDP1" t="s">
        <v>14333</v>
      </c>
      <c r="UDQ1" t="s">
        <v>14334</v>
      </c>
      <c r="UDR1" t="s">
        <v>14335</v>
      </c>
      <c r="UDS1" t="s">
        <v>14336</v>
      </c>
      <c r="UDT1" t="s">
        <v>14337</v>
      </c>
      <c r="UDU1" t="s">
        <v>14338</v>
      </c>
      <c r="UDV1" t="s">
        <v>14339</v>
      </c>
      <c r="UDW1" t="s">
        <v>14340</v>
      </c>
      <c r="UDX1" t="s">
        <v>14341</v>
      </c>
      <c r="UDY1" t="s">
        <v>14342</v>
      </c>
      <c r="UDZ1" t="s">
        <v>14343</v>
      </c>
      <c r="UEA1" t="s">
        <v>14344</v>
      </c>
      <c r="UEB1" t="s">
        <v>14345</v>
      </c>
      <c r="UEC1" t="s">
        <v>14346</v>
      </c>
      <c r="UED1" t="s">
        <v>14347</v>
      </c>
      <c r="UEE1" t="s">
        <v>14348</v>
      </c>
      <c r="UEF1" t="s">
        <v>14349</v>
      </c>
      <c r="UEG1" t="s">
        <v>14350</v>
      </c>
      <c r="UEH1" t="s">
        <v>14351</v>
      </c>
      <c r="UEI1" t="s">
        <v>14352</v>
      </c>
      <c r="UEJ1" t="s">
        <v>14353</v>
      </c>
      <c r="UEK1" t="s">
        <v>14354</v>
      </c>
      <c r="UEL1" t="s">
        <v>14355</v>
      </c>
      <c r="UEM1" t="s">
        <v>14356</v>
      </c>
      <c r="UEN1" t="s">
        <v>14357</v>
      </c>
      <c r="UEO1" t="s">
        <v>14358</v>
      </c>
      <c r="UEP1" t="s">
        <v>14359</v>
      </c>
      <c r="UEQ1" t="s">
        <v>14360</v>
      </c>
      <c r="UER1" t="s">
        <v>14361</v>
      </c>
      <c r="UES1" t="s">
        <v>14362</v>
      </c>
      <c r="UET1" t="s">
        <v>14363</v>
      </c>
      <c r="UEU1" t="s">
        <v>14364</v>
      </c>
      <c r="UEV1" t="s">
        <v>14365</v>
      </c>
      <c r="UEW1" t="s">
        <v>14366</v>
      </c>
      <c r="UEX1" t="s">
        <v>14367</v>
      </c>
      <c r="UEY1" t="s">
        <v>14368</v>
      </c>
      <c r="UEZ1" t="s">
        <v>14369</v>
      </c>
      <c r="UFA1" t="s">
        <v>14370</v>
      </c>
      <c r="UFB1" t="s">
        <v>14371</v>
      </c>
      <c r="UFC1" t="s">
        <v>14372</v>
      </c>
      <c r="UFD1" t="s">
        <v>14373</v>
      </c>
      <c r="UFE1" t="s">
        <v>14374</v>
      </c>
      <c r="UFF1" t="s">
        <v>14375</v>
      </c>
      <c r="UFG1" t="s">
        <v>14376</v>
      </c>
      <c r="UFH1" t="s">
        <v>14377</v>
      </c>
      <c r="UFI1" t="s">
        <v>14378</v>
      </c>
      <c r="UFJ1" t="s">
        <v>14379</v>
      </c>
      <c r="UFK1" t="s">
        <v>14380</v>
      </c>
      <c r="UFL1" t="s">
        <v>14381</v>
      </c>
      <c r="UFM1" t="s">
        <v>14382</v>
      </c>
      <c r="UFN1" t="s">
        <v>14383</v>
      </c>
      <c r="UFO1" t="s">
        <v>14384</v>
      </c>
      <c r="UFP1" t="s">
        <v>14385</v>
      </c>
      <c r="UFQ1" t="s">
        <v>14386</v>
      </c>
      <c r="UFR1" t="s">
        <v>14387</v>
      </c>
      <c r="UFS1" t="s">
        <v>14388</v>
      </c>
      <c r="UFT1" t="s">
        <v>14389</v>
      </c>
      <c r="UFU1" t="s">
        <v>14390</v>
      </c>
      <c r="UFV1" t="s">
        <v>14391</v>
      </c>
      <c r="UFW1" t="s">
        <v>14392</v>
      </c>
      <c r="UFX1" t="s">
        <v>14393</v>
      </c>
      <c r="UFY1" t="s">
        <v>14394</v>
      </c>
      <c r="UFZ1" t="s">
        <v>14395</v>
      </c>
      <c r="UGA1" t="s">
        <v>14396</v>
      </c>
      <c r="UGB1" t="s">
        <v>14397</v>
      </c>
      <c r="UGC1" t="s">
        <v>14398</v>
      </c>
      <c r="UGD1" t="s">
        <v>14399</v>
      </c>
      <c r="UGE1" t="s">
        <v>14400</v>
      </c>
      <c r="UGF1" t="s">
        <v>14401</v>
      </c>
      <c r="UGG1" t="s">
        <v>14402</v>
      </c>
      <c r="UGH1" t="s">
        <v>14403</v>
      </c>
      <c r="UGI1" t="s">
        <v>14404</v>
      </c>
      <c r="UGJ1" t="s">
        <v>14405</v>
      </c>
      <c r="UGK1" t="s">
        <v>14406</v>
      </c>
      <c r="UGL1" t="s">
        <v>14407</v>
      </c>
      <c r="UGM1" t="s">
        <v>14408</v>
      </c>
      <c r="UGN1" t="s">
        <v>14409</v>
      </c>
      <c r="UGO1" t="s">
        <v>14410</v>
      </c>
      <c r="UGP1" t="s">
        <v>14411</v>
      </c>
      <c r="UGQ1" t="s">
        <v>14412</v>
      </c>
      <c r="UGR1" t="s">
        <v>14413</v>
      </c>
      <c r="UGS1" t="s">
        <v>14414</v>
      </c>
      <c r="UGT1" t="s">
        <v>14415</v>
      </c>
      <c r="UGU1" t="s">
        <v>14416</v>
      </c>
      <c r="UGV1" t="s">
        <v>14417</v>
      </c>
      <c r="UGW1" t="s">
        <v>14418</v>
      </c>
      <c r="UGX1" t="s">
        <v>14419</v>
      </c>
      <c r="UGY1" t="s">
        <v>14420</v>
      </c>
      <c r="UGZ1" t="s">
        <v>14421</v>
      </c>
      <c r="UHA1" t="s">
        <v>14422</v>
      </c>
      <c r="UHB1" t="s">
        <v>14423</v>
      </c>
      <c r="UHC1" t="s">
        <v>14424</v>
      </c>
      <c r="UHD1" t="s">
        <v>14425</v>
      </c>
      <c r="UHE1" t="s">
        <v>14426</v>
      </c>
      <c r="UHF1" t="s">
        <v>14427</v>
      </c>
      <c r="UHG1" t="s">
        <v>14428</v>
      </c>
      <c r="UHH1" t="s">
        <v>14429</v>
      </c>
      <c r="UHI1" t="s">
        <v>14430</v>
      </c>
      <c r="UHJ1" t="s">
        <v>14431</v>
      </c>
      <c r="UHK1" t="s">
        <v>14432</v>
      </c>
      <c r="UHL1" t="s">
        <v>14433</v>
      </c>
      <c r="UHM1" t="s">
        <v>14434</v>
      </c>
      <c r="UHN1" t="s">
        <v>14435</v>
      </c>
      <c r="UHO1" t="s">
        <v>14436</v>
      </c>
      <c r="UHP1" t="s">
        <v>14437</v>
      </c>
      <c r="UHQ1" t="s">
        <v>14438</v>
      </c>
      <c r="UHR1" t="s">
        <v>14439</v>
      </c>
      <c r="UHS1" t="s">
        <v>14440</v>
      </c>
      <c r="UHT1" t="s">
        <v>14441</v>
      </c>
      <c r="UHU1" t="s">
        <v>14442</v>
      </c>
      <c r="UHV1" t="s">
        <v>14443</v>
      </c>
      <c r="UHW1" t="s">
        <v>14444</v>
      </c>
      <c r="UHX1" t="s">
        <v>14445</v>
      </c>
      <c r="UHY1" t="s">
        <v>14446</v>
      </c>
      <c r="UHZ1" t="s">
        <v>14447</v>
      </c>
      <c r="UIA1" t="s">
        <v>14448</v>
      </c>
      <c r="UIB1" t="s">
        <v>14449</v>
      </c>
      <c r="UIC1" t="s">
        <v>14450</v>
      </c>
      <c r="UID1" t="s">
        <v>14451</v>
      </c>
      <c r="UIE1" t="s">
        <v>14452</v>
      </c>
      <c r="UIF1" t="s">
        <v>14453</v>
      </c>
      <c r="UIG1" t="s">
        <v>14454</v>
      </c>
      <c r="UIH1" t="s">
        <v>14455</v>
      </c>
      <c r="UII1" t="s">
        <v>14456</v>
      </c>
      <c r="UIJ1" t="s">
        <v>14457</v>
      </c>
      <c r="UIK1" t="s">
        <v>14458</v>
      </c>
      <c r="UIL1" t="s">
        <v>14459</v>
      </c>
      <c r="UIM1" t="s">
        <v>14460</v>
      </c>
      <c r="UIN1" t="s">
        <v>14461</v>
      </c>
      <c r="UIO1" t="s">
        <v>14462</v>
      </c>
      <c r="UIP1" t="s">
        <v>14463</v>
      </c>
      <c r="UIQ1" t="s">
        <v>14464</v>
      </c>
      <c r="UIR1" t="s">
        <v>14465</v>
      </c>
      <c r="UIS1" t="s">
        <v>14466</v>
      </c>
      <c r="UIT1" t="s">
        <v>14467</v>
      </c>
      <c r="UIU1" t="s">
        <v>14468</v>
      </c>
      <c r="UIV1" t="s">
        <v>14469</v>
      </c>
      <c r="UIW1" t="s">
        <v>14470</v>
      </c>
      <c r="UIX1" t="s">
        <v>14471</v>
      </c>
      <c r="UIY1" t="s">
        <v>14472</v>
      </c>
      <c r="UIZ1" t="s">
        <v>14473</v>
      </c>
      <c r="UJA1" t="s">
        <v>14474</v>
      </c>
      <c r="UJB1" t="s">
        <v>14475</v>
      </c>
      <c r="UJC1" t="s">
        <v>14476</v>
      </c>
      <c r="UJD1" t="s">
        <v>14477</v>
      </c>
      <c r="UJE1" t="s">
        <v>14478</v>
      </c>
      <c r="UJF1" t="s">
        <v>14479</v>
      </c>
      <c r="UJG1" t="s">
        <v>14480</v>
      </c>
      <c r="UJH1" t="s">
        <v>14481</v>
      </c>
      <c r="UJI1" t="s">
        <v>14482</v>
      </c>
      <c r="UJJ1" t="s">
        <v>14483</v>
      </c>
      <c r="UJK1" t="s">
        <v>14484</v>
      </c>
      <c r="UJL1" t="s">
        <v>14485</v>
      </c>
      <c r="UJM1" t="s">
        <v>14486</v>
      </c>
      <c r="UJN1" t="s">
        <v>14487</v>
      </c>
      <c r="UJO1" t="s">
        <v>14488</v>
      </c>
      <c r="UJP1" t="s">
        <v>14489</v>
      </c>
      <c r="UJQ1" t="s">
        <v>14490</v>
      </c>
      <c r="UJR1" t="s">
        <v>14491</v>
      </c>
      <c r="UJS1" t="s">
        <v>14492</v>
      </c>
      <c r="UJT1" t="s">
        <v>14493</v>
      </c>
      <c r="UJU1" t="s">
        <v>14494</v>
      </c>
      <c r="UJV1" t="s">
        <v>14495</v>
      </c>
      <c r="UJW1" t="s">
        <v>14496</v>
      </c>
      <c r="UJX1" t="s">
        <v>14497</v>
      </c>
      <c r="UJY1" t="s">
        <v>14498</v>
      </c>
      <c r="UJZ1" t="s">
        <v>14499</v>
      </c>
      <c r="UKA1" t="s">
        <v>14500</v>
      </c>
      <c r="UKB1" t="s">
        <v>14501</v>
      </c>
      <c r="UKC1" t="s">
        <v>14502</v>
      </c>
      <c r="UKD1" t="s">
        <v>14503</v>
      </c>
      <c r="UKE1" t="s">
        <v>14504</v>
      </c>
      <c r="UKF1" t="s">
        <v>14505</v>
      </c>
      <c r="UKG1" t="s">
        <v>14506</v>
      </c>
      <c r="UKH1" t="s">
        <v>14507</v>
      </c>
      <c r="UKI1" t="s">
        <v>14508</v>
      </c>
      <c r="UKJ1" t="s">
        <v>14509</v>
      </c>
      <c r="UKK1" t="s">
        <v>14510</v>
      </c>
      <c r="UKL1" t="s">
        <v>14511</v>
      </c>
      <c r="UKM1" t="s">
        <v>14512</v>
      </c>
      <c r="UKN1" t="s">
        <v>14513</v>
      </c>
      <c r="UKO1" t="s">
        <v>14514</v>
      </c>
      <c r="UKP1" t="s">
        <v>14515</v>
      </c>
      <c r="UKQ1" t="s">
        <v>14516</v>
      </c>
      <c r="UKR1" t="s">
        <v>14517</v>
      </c>
      <c r="UKS1" t="s">
        <v>14518</v>
      </c>
      <c r="UKT1" t="s">
        <v>14519</v>
      </c>
      <c r="UKU1" t="s">
        <v>14520</v>
      </c>
      <c r="UKV1" t="s">
        <v>14521</v>
      </c>
      <c r="UKW1" t="s">
        <v>14522</v>
      </c>
      <c r="UKX1" t="s">
        <v>14523</v>
      </c>
      <c r="UKY1" t="s">
        <v>14524</v>
      </c>
      <c r="UKZ1" t="s">
        <v>14525</v>
      </c>
      <c r="ULA1" t="s">
        <v>14526</v>
      </c>
      <c r="ULB1" t="s">
        <v>14527</v>
      </c>
      <c r="ULC1" t="s">
        <v>14528</v>
      </c>
      <c r="ULD1" t="s">
        <v>14529</v>
      </c>
      <c r="ULE1" t="s">
        <v>14530</v>
      </c>
      <c r="ULF1" t="s">
        <v>14531</v>
      </c>
      <c r="ULG1" t="s">
        <v>14532</v>
      </c>
      <c r="ULH1" t="s">
        <v>14533</v>
      </c>
      <c r="ULI1" t="s">
        <v>14534</v>
      </c>
      <c r="ULJ1" t="s">
        <v>14535</v>
      </c>
      <c r="ULK1" t="s">
        <v>14536</v>
      </c>
      <c r="ULL1" t="s">
        <v>14537</v>
      </c>
      <c r="ULM1" t="s">
        <v>14538</v>
      </c>
      <c r="ULN1" t="s">
        <v>14539</v>
      </c>
      <c r="ULO1" t="s">
        <v>14540</v>
      </c>
      <c r="ULP1" t="s">
        <v>14541</v>
      </c>
      <c r="ULQ1" t="s">
        <v>14542</v>
      </c>
      <c r="ULR1" t="s">
        <v>14543</v>
      </c>
      <c r="ULS1" t="s">
        <v>14544</v>
      </c>
      <c r="ULT1" t="s">
        <v>14545</v>
      </c>
      <c r="ULU1" t="s">
        <v>14546</v>
      </c>
      <c r="ULV1" t="s">
        <v>14547</v>
      </c>
      <c r="ULW1" t="s">
        <v>14548</v>
      </c>
      <c r="ULX1" t="s">
        <v>14549</v>
      </c>
      <c r="ULY1" t="s">
        <v>14550</v>
      </c>
      <c r="ULZ1" t="s">
        <v>14551</v>
      </c>
      <c r="UMA1" t="s">
        <v>14552</v>
      </c>
      <c r="UMB1" t="s">
        <v>14553</v>
      </c>
      <c r="UMC1" t="s">
        <v>14554</v>
      </c>
      <c r="UMD1" t="s">
        <v>14555</v>
      </c>
      <c r="UME1" t="s">
        <v>14556</v>
      </c>
      <c r="UMF1" t="s">
        <v>14557</v>
      </c>
      <c r="UMG1" t="s">
        <v>14558</v>
      </c>
      <c r="UMH1" t="s">
        <v>14559</v>
      </c>
      <c r="UMI1" t="s">
        <v>14560</v>
      </c>
      <c r="UMJ1" t="s">
        <v>14561</v>
      </c>
      <c r="UMK1" t="s">
        <v>14562</v>
      </c>
      <c r="UML1" t="s">
        <v>14563</v>
      </c>
      <c r="UMM1" t="s">
        <v>14564</v>
      </c>
      <c r="UMN1" t="s">
        <v>14565</v>
      </c>
      <c r="UMO1" t="s">
        <v>14566</v>
      </c>
      <c r="UMP1" t="s">
        <v>14567</v>
      </c>
      <c r="UMQ1" t="s">
        <v>14568</v>
      </c>
      <c r="UMR1" t="s">
        <v>14569</v>
      </c>
      <c r="UMS1" t="s">
        <v>14570</v>
      </c>
      <c r="UMT1" t="s">
        <v>14571</v>
      </c>
      <c r="UMU1" t="s">
        <v>14572</v>
      </c>
      <c r="UMV1" t="s">
        <v>14573</v>
      </c>
      <c r="UMW1" t="s">
        <v>14574</v>
      </c>
      <c r="UMX1" t="s">
        <v>14575</v>
      </c>
      <c r="UMY1" t="s">
        <v>14576</v>
      </c>
      <c r="UMZ1" t="s">
        <v>14577</v>
      </c>
      <c r="UNA1" t="s">
        <v>14578</v>
      </c>
      <c r="UNB1" t="s">
        <v>14579</v>
      </c>
      <c r="UNC1" t="s">
        <v>14580</v>
      </c>
      <c r="UND1" t="s">
        <v>14581</v>
      </c>
      <c r="UNE1" t="s">
        <v>14582</v>
      </c>
      <c r="UNF1" t="s">
        <v>14583</v>
      </c>
      <c r="UNG1" t="s">
        <v>14584</v>
      </c>
      <c r="UNH1" t="s">
        <v>14585</v>
      </c>
      <c r="UNI1" t="s">
        <v>14586</v>
      </c>
      <c r="UNJ1" t="s">
        <v>14587</v>
      </c>
      <c r="UNK1" t="s">
        <v>14588</v>
      </c>
      <c r="UNL1" t="s">
        <v>14589</v>
      </c>
      <c r="UNM1" t="s">
        <v>14590</v>
      </c>
      <c r="UNN1" t="s">
        <v>14591</v>
      </c>
      <c r="UNO1" t="s">
        <v>14592</v>
      </c>
      <c r="UNP1" t="s">
        <v>14593</v>
      </c>
      <c r="UNQ1" t="s">
        <v>14594</v>
      </c>
      <c r="UNR1" t="s">
        <v>14595</v>
      </c>
      <c r="UNS1" t="s">
        <v>14596</v>
      </c>
      <c r="UNT1" t="s">
        <v>14597</v>
      </c>
      <c r="UNU1" t="s">
        <v>14598</v>
      </c>
      <c r="UNV1" t="s">
        <v>14599</v>
      </c>
      <c r="UNW1" t="s">
        <v>14600</v>
      </c>
      <c r="UNX1" t="s">
        <v>14601</v>
      </c>
      <c r="UNY1" t="s">
        <v>14602</v>
      </c>
      <c r="UNZ1" t="s">
        <v>14603</v>
      </c>
      <c r="UOA1" t="s">
        <v>14604</v>
      </c>
      <c r="UOB1" t="s">
        <v>14605</v>
      </c>
      <c r="UOC1" t="s">
        <v>14606</v>
      </c>
      <c r="UOD1" t="s">
        <v>14607</v>
      </c>
      <c r="UOE1" t="s">
        <v>14608</v>
      </c>
      <c r="UOF1" t="s">
        <v>14609</v>
      </c>
      <c r="UOG1" t="s">
        <v>14610</v>
      </c>
      <c r="UOH1" t="s">
        <v>14611</v>
      </c>
      <c r="UOI1" t="s">
        <v>14612</v>
      </c>
      <c r="UOJ1" t="s">
        <v>14613</v>
      </c>
      <c r="UOK1" t="s">
        <v>14614</v>
      </c>
      <c r="UOL1" t="s">
        <v>14615</v>
      </c>
      <c r="UOM1" t="s">
        <v>14616</v>
      </c>
      <c r="UON1" t="s">
        <v>14617</v>
      </c>
      <c r="UOO1" t="s">
        <v>14618</v>
      </c>
      <c r="UOP1" t="s">
        <v>14619</v>
      </c>
      <c r="UOQ1" t="s">
        <v>14620</v>
      </c>
      <c r="UOR1" t="s">
        <v>14621</v>
      </c>
      <c r="UOS1" t="s">
        <v>14622</v>
      </c>
      <c r="UOT1" t="s">
        <v>14623</v>
      </c>
      <c r="UOU1" t="s">
        <v>14624</v>
      </c>
      <c r="UOV1" t="s">
        <v>14625</v>
      </c>
      <c r="UOW1" t="s">
        <v>14626</v>
      </c>
      <c r="UOX1" t="s">
        <v>14627</v>
      </c>
      <c r="UOY1" t="s">
        <v>14628</v>
      </c>
      <c r="UOZ1" t="s">
        <v>14629</v>
      </c>
      <c r="UPA1" t="s">
        <v>14630</v>
      </c>
      <c r="UPB1" t="s">
        <v>14631</v>
      </c>
      <c r="UPC1" t="s">
        <v>14632</v>
      </c>
      <c r="UPD1" t="s">
        <v>14633</v>
      </c>
      <c r="UPE1" t="s">
        <v>14634</v>
      </c>
      <c r="UPF1" t="s">
        <v>14635</v>
      </c>
      <c r="UPG1" t="s">
        <v>14636</v>
      </c>
      <c r="UPH1" t="s">
        <v>14637</v>
      </c>
      <c r="UPI1" t="s">
        <v>14638</v>
      </c>
      <c r="UPJ1" t="s">
        <v>14639</v>
      </c>
      <c r="UPK1" t="s">
        <v>14640</v>
      </c>
      <c r="UPL1" t="s">
        <v>14641</v>
      </c>
      <c r="UPM1" t="s">
        <v>14642</v>
      </c>
      <c r="UPN1" t="s">
        <v>14643</v>
      </c>
      <c r="UPO1" t="s">
        <v>14644</v>
      </c>
      <c r="UPP1" t="s">
        <v>14645</v>
      </c>
      <c r="UPQ1" t="s">
        <v>14646</v>
      </c>
      <c r="UPR1" t="s">
        <v>14647</v>
      </c>
      <c r="UPS1" t="s">
        <v>14648</v>
      </c>
      <c r="UPT1" t="s">
        <v>14649</v>
      </c>
      <c r="UPU1" t="s">
        <v>14650</v>
      </c>
      <c r="UPV1" t="s">
        <v>14651</v>
      </c>
      <c r="UPW1" t="s">
        <v>14652</v>
      </c>
      <c r="UPX1" t="s">
        <v>14653</v>
      </c>
      <c r="UPY1" t="s">
        <v>14654</v>
      </c>
      <c r="UPZ1" t="s">
        <v>14655</v>
      </c>
      <c r="UQA1" t="s">
        <v>14656</v>
      </c>
      <c r="UQB1" t="s">
        <v>14657</v>
      </c>
      <c r="UQC1" t="s">
        <v>14658</v>
      </c>
      <c r="UQD1" t="s">
        <v>14659</v>
      </c>
      <c r="UQE1" t="s">
        <v>14660</v>
      </c>
      <c r="UQF1" t="s">
        <v>14661</v>
      </c>
      <c r="UQG1" t="s">
        <v>14662</v>
      </c>
      <c r="UQH1" t="s">
        <v>14663</v>
      </c>
      <c r="UQI1" t="s">
        <v>14664</v>
      </c>
      <c r="UQJ1" t="s">
        <v>14665</v>
      </c>
      <c r="UQK1" t="s">
        <v>14666</v>
      </c>
      <c r="UQL1" t="s">
        <v>14667</v>
      </c>
      <c r="UQM1" t="s">
        <v>14668</v>
      </c>
      <c r="UQN1" t="s">
        <v>14669</v>
      </c>
      <c r="UQO1" t="s">
        <v>14670</v>
      </c>
      <c r="UQP1" t="s">
        <v>14671</v>
      </c>
      <c r="UQQ1" t="s">
        <v>14672</v>
      </c>
      <c r="UQR1" t="s">
        <v>14673</v>
      </c>
      <c r="UQS1" t="s">
        <v>14674</v>
      </c>
      <c r="UQT1" t="s">
        <v>14675</v>
      </c>
      <c r="UQU1" t="s">
        <v>14676</v>
      </c>
      <c r="UQV1" t="s">
        <v>14677</v>
      </c>
      <c r="UQW1" t="s">
        <v>14678</v>
      </c>
      <c r="UQX1" t="s">
        <v>14679</v>
      </c>
      <c r="UQY1" t="s">
        <v>14680</v>
      </c>
      <c r="UQZ1" t="s">
        <v>14681</v>
      </c>
      <c r="URA1" t="s">
        <v>14682</v>
      </c>
      <c r="URB1" t="s">
        <v>14683</v>
      </c>
      <c r="URC1" t="s">
        <v>14684</v>
      </c>
      <c r="URD1" t="s">
        <v>14685</v>
      </c>
      <c r="URE1" t="s">
        <v>14686</v>
      </c>
      <c r="URF1" t="s">
        <v>14687</v>
      </c>
      <c r="URG1" t="s">
        <v>14688</v>
      </c>
      <c r="URH1" t="s">
        <v>14689</v>
      </c>
      <c r="URI1" t="s">
        <v>14690</v>
      </c>
      <c r="URJ1" t="s">
        <v>14691</v>
      </c>
      <c r="URK1" t="s">
        <v>14692</v>
      </c>
      <c r="URL1" t="s">
        <v>14693</v>
      </c>
      <c r="URM1" t="s">
        <v>14694</v>
      </c>
      <c r="URN1" t="s">
        <v>14695</v>
      </c>
      <c r="URO1" t="s">
        <v>14696</v>
      </c>
      <c r="URP1" t="s">
        <v>14697</v>
      </c>
      <c r="URQ1" t="s">
        <v>14698</v>
      </c>
      <c r="URR1" t="s">
        <v>14699</v>
      </c>
      <c r="URS1" t="s">
        <v>14700</v>
      </c>
      <c r="URT1" t="s">
        <v>14701</v>
      </c>
      <c r="URU1" t="s">
        <v>14702</v>
      </c>
      <c r="URV1" t="s">
        <v>14703</v>
      </c>
      <c r="URW1" t="s">
        <v>14704</v>
      </c>
      <c r="URX1" t="s">
        <v>14705</v>
      </c>
      <c r="URY1" t="s">
        <v>14706</v>
      </c>
      <c r="URZ1" t="s">
        <v>14707</v>
      </c>
      <c r="USA1" t="s">
        <v>14708</v>
      </c>
      <c r="USB1" t="s">
        <v>14709</v>
      </c>
      <c r="USC1" t="s">
        <v>14710</v>
      </c>
      <c r="USD1" t="s">
        <v>14711</v>
      </c>
      <c r="USE1" t="s">
        <v>14712</v>
      </c>
      <c r="USF1" t="s">
        <v>14713</v>
      </c>
      <c r="USG1" t="s">
        <v>14714</v>
      </c>
      <c r="USH1" t="s">
        <v>14715</v>
      </c>
      <c r="USI1" t="s">
        <v>14716</v>
      </c>
      <c r="USJ1" t="s">
        <v>14717</v>
      </c>
      <c r="USK1" t="s">
        <v>14718</v>
      </c>
      <c r="USL1" t="s">
        <v>14719</v>
      </c>
      <c r="USM1" t="s">
        <v>14720</v>
      </c>
      <c r="USN1" t="s">
        <v>14721</v>
      </c>
      <c r="USO1" t="s">
        <v>14722</v>
      </c>
      <c r="USP1" t="s">
        <v>14723</v>
      </c>
      <c r="USQ1" t="s">
        <v>14724</v>
      </c>
      <c r="USR1" t="s">
        <v>14725</v>
      </c>
      <c r="USS1" t="s">
        <v>14726</v>
      </c>
      <c r="UST1" t="s">
        <v>14727</v>
      </c>
      <c r="USU1" t="s">
        <v>14728</v>
      </c>
      <c r="USV1" t="s">
        <v>14729</v>
      </c>
      <c r="USW1" t="s">
        <v>14730</v>
      </c>
      <c r="USX1" t="s">
        <v>14731</v>
      </c>
      <c r="USY1" t="s">
        <v>14732</v>
      </c>
      <c r="USZ1" t="s">
        <v>14733</v>
      </c>
      <c r="UTA1" t="s">
        <v>14734</v>
      </c>
      <c r="UTB1" t="s">
        <v>14735</v>
      </c>
      <c r="UTC1" t="s">
        <v>14736</v>
      </c>
      <c r="UTD1" t="s">
        <v>14737</v>
      </c>
      <c r="UTE1" t="s">
        <v>14738</v>
      </c>
      <c r="UTF1" t="s">
        <v>14739</v>
      </c>
      <c r="UTG1" t="s">
        <v>14740</v>
      </c>
      <c r="UTH1" t="s">
        <v>14741</v>
      </c>
      <c r="UTI1" t="s">
        <v>14742</v>
      </c>
      <c r="UTJ1" t="s">
        <v>14743</v>
      </c>
      <c r="UTK1" t="s">
        <v>14744</v>
      </c>
      <c r="UTL1" t="s">
        <v>14745</v>
      </c>
      <c r="UTM1" t="s">
        <v>14746</v>
      </c>
      <c r="UTN1" t="s">
        <v>14747</v>
      </c>
      <c r="UTO1" t="s">
        <v>14748</v>
      </c>
      <c r="UTP1" t="s">
        <v>14749</v>
      </c>
      <c r="UTQ1" t="s">
        <v>14750</v>
      </c>
      <c r="UTR1" t="s">
        <v>14751</v>
      </c>
      <c r="UTS1" t="s">
        <v>14752</v>
      </c>
      <c r="UTT1" t="s">
        <v>14753</v>
      </c>
      <c r="UTU1" t="s">
        <v>14754</v>
      </c>
      <c r="UTV1" t="s">
        <v>14755</v>
      </c>
      <c r="UTW1" t="s">
        <v>14756</v>
      </c>
      <c r="UTX1" t="s">
        <v>14757</v>
      </c>
      <c r="UTY1" t="s">
        <v>14758</v>
      </c>
      <c r="UTZ1" t="s">
        <v>14759</v>
      </c>
      <c r="UUA1" t="s">
        <v>14760</v>
      </c>
      <c r="UUB1" t="s">
        <v>14761</v>
      </c>
      <c r="UUC1" t="s">
        <v>14762</v>
      </c>
      <c r="UUD1" t="s">
        <v>14763</v>
      </c>
      <c r="UUE1" t="s">
        <v>14764</v>
      </c>
      <c r="UUF1" t="s">
        <v>14765</v>
      </c>
      <c r="UUG1" t="s">
        <v>14766</v>
      </c>
      <c r="UUH1" t="s">
        <v>14767</v>
      </c>
      <c r="UUI1" t="s">
        <v>14768</v>
      </c>
      <c r="UUJ1" t="s">
        <v>14769</v>
      </c>
      <c r="UUK1" t="s">
        <v>14770</v>
      </c>
      <c r="UUL1" t="s">
        <v>14771</v>
      </c>
      <c r="UUM1" t="s">
        <v>14772</v>
      </c>
      <c r="UUN1" t="s">
        <v>14773</v>
      </c>
      <c r="UUO1" t="s">
        <v>14774</v>
      </c>
      <c r="UUP1" t="s">
        <v>14775</v>
      </c>
      <c r="UUQ1" t="s">
        <v>14776</v>
      </c>
      <c r="UUR1" t="s">
        <v>14777</v>
      </c>
      <c r="UUS1" t="s">
        <v>14778</v>
      </c>
      <c r="UUT1" t="s">
        <v>14779</v>
      </c>
      <c r="UUU1" t="s">
        <v>14780</v>
      </c>
      <c r="UUV1" t="s">
        <v>14781</v>
      </c>
      <c r="UUW1" t="s">
        <v>14782</v>
      </c>
      <c r="UUX1" t="s">
        <v>14783</v>
      </c>
      <c r="UUY1" t="s">
        <v>14784</v>
      </c>
      <c r="UUZ1" t="s">
        <v>14785</v>
      </c>
      <c r="UVA1" t="s">
        <v>14786</v>
      </c>
      <c r="UVB1" t="s">
        <v>14787</v>
      </c>
      <c r="UVC1" t="s">
        <v>14788</v>
      </c>
      <c r="UVD1" t="s">
        <v>14789</v>
      </c>
      <c r="UVE1" t="s">
        <v>14790</v>
      </c>
      <c r="UVF1" t="s">
        <v>14791</v>
      </c>
      <c r="UVG1" t="s">
        <v>14792</v>
      </c>
      <c r="UVH1" t="s">
        <v>14793</v>
      </c>
      <c r="UVI1" t="s">
        <v>14794</v>
      </c>
      <c r="UVJ1" t="s">
        <v>14795</v>
      </c>
      <c r="UVK1" t="s">
        <v>14796</v>
      </c>
      <c r="UVL1" t="s">
        <v>14797</v>
      </c>
      <c r="UVM1" t="s">
        <v>14798</v>
      </c>
      <c r="UVN1" t="s">
        <v>14799</v>
      </c>
      <c r="UVO1" t="s">
        <v>14800</v>
      </c>
      <c r="UVP1" t="s">
        <v>14801</v>
      </c>
      <c r="UVQ1" t="s">
        <v>14802</v>
      </c>
      <c r="UVR1" t="s">
        <v>14803</v>
      </c>
      <c r="UVS1" t="s">
        <v>14804</v>
      </c>
      <c r="UVT1" t="s">
        <v>14805</v>
      </c>
      <c r="UVU1" t="s">
        <v>14806</v>
      </c>
      <c r="UVV1" t="s">
        <v>14807</v>
      </c>
      <c r="UVW1" t="s">
        <v>14808</v>
      </c>
      <c r="UVX1" t="s">
        <v>14809</v>
      </c>
      <c r="UVY1" t="s">
        <v>14810</v>
      </c>
      <c r="UVZ1" t="s">
        <v>14811</v>
      </c>
      <c r="UWA1" t="s">
        <v>14812</v>
      </c>
      <c r="UWB1" t="s">
        <v>14813</v>
      </c>
      <c r="UWC1" t="s">
        <v>14814</v>
      </c>
      <c r="UWD1" t="s">
        <v>14815</v>
      </c>
      <c r="UWE1" t="s">
        <v>14816</v>
      </c>
      <c r="UWF1" t="s">
        <v>14817</v>
      </c>
      <c r="UWG1" t="s">
        <v>14818</v>
      </c>
      <c r="UWH1" t="s">
        <v>14819</v>
      </c>
      <c r="UWI1" t="s">
        <v>14820</v>
      </c>
      <c r="UWJ1" t="s">
        <v>14821</v>
      </c>
      <c r="UWK1" t="s">
        <v>14822</v>
      </c>
      <c r="UWL1" t="s">
        <v>14823</v>
      </c>
      <c r="UWM1" t="s">
        <v>14824</v>
      </c>
      <c r="UWN1" t="s">
        <v>14825</v>
      </c>
      <c r="UWO1" t="s">
        <v>14826</v>
      </c>
      <c r="UWP1" t="s">
        <v>14827</v>
      </c>
      <c r="UWQ1" t="s">
        <v>14828</v>
      </c>
      <c r="UWR1" t="s">
        <v>14829</v>
      </c>
      <c r="UWS1" t="s">
        <v>14830</v>
      </c>
      <c r="UWT1" t="s">
        <v>14831</v>
      </c>
      <c r="UWU1" t="s">
        <v>14832</v>
      </c>
      <c r="UWV1" t="s">
        <v>14833</v>
      </c>
      <c r="UWW1" t="s">
        <v>14834</v>
      </c>
      <c r="UWX1" t="s">
        <v>14835</v>
      </c>
      <c r="UWY1" t="s">
        <v>14836</v>
      </c>
      <c r="UWZ1" t="s">
        <v>14837</v>
      </c>
      <c r="UXA1" t="s">
        <v>14838</v>
      </c>
      <c r="UXB1" t="s">
        <v>14839</v>
      </c>
      <c r="UXC1" t="s">
        <v>14840</v>
      </c>
      <c r="UXD1" t="s">
        <v>14841</v>
      </c>
      <c r="UXE1" t="s">
        <v>14842</v>
      </c>
      <c r="UXF1" t="s">
        <v>14843</v>
      </c>
      <c r="UXG1" t="s">
        <v>14844</v>
      </c>
      <c r="UXH1" t="s">
        <v>14845</v>
      </c>
      <c r="UXI1" t="s">
        <v>14846</v>
      </c>
      <c r="UXJ1" t="s">
        <v>14847</v>
      </c>
      <c r="UXK1" t="s">
        <v>14848</v>
      </c>
      <c r="UXL1" t="s">
        <v>14849</v>
      </c>
      <c r="UXM1" t="s">
        <v>14850</v>
      </c>
      <c r="UXN1" t="s">
        <v>14851</v>
      </c>
      <c r="UXO1" t="s">
        <v>14852</v>
      </c>
      <c r="UXP1" t="s">
        <v>14853</v>
      </c>
      <c r="UXQ1" t="s">
        <v>14854</v>
      </c>
      <c r="UXR1" t="s">
        <v>14855</v>
      </c>
      <c r="UXS1" t="s">
        <v>14856</v>
      </c>
      <c r="UXT1" t="s">
        <v>14857</v>
      </c>
      <c r="UXU1" t="s">
        <v>14858</v>
      </c>
      <c r="UXV1" t="s">
        <v>14859</v>
      </c>
      <c r="UXW1" t="s">
        <v>14860</v>
      </c>
      <c r="UXX1" t="s">
        <v>14861</v>
      </c>
      <c r="UXY1" t="s">
        <v>14862</v>
      </c>
      <c r="UXZ1" t="s">
        <v>14863</v>
      </c>
      <c r="UYA1" t="s">
        <v>14864</v>
      </c>
      <c r="UYB1" t="s">
        <v>14865</v>
      </c>
      <c r="UYC1" t="s">
        <v>14866</v>
      </c>
      <c r="UYD1" t="s">
        <v>14867</v>
      </c>
      <c r="UYE1" t="s">
        <v>14868</v>
      </c>
      <c r="UYF1" t="s">
        <v>14869</v>
      </c>
      <c r="UYG1" t="s">
        <v>14870</v>
      </c>
      <c r="UYH1" t="s">
        <v>14871</v>
      </c>
      <c r="UYI1" t="s">
        <v>14872</v>
      </c>
      <c r="UYJ1" t="s">
        <v>14873</v>
      </c>
      <c r="UYK1" t="s">
        <v>14874</v>
      </c>
      <c r="UYL1" t="s">
        <v>14875</v>
      </c>
      <c r="UYM1" t="s">
        <v>14876</v>
      </c>
      <c r="UYN1" t="s">
        <v>14877</v>
      </c>
      <c r="UYO1" t="s">
        <v>14878</v>
      </c>
      <c r="UYP1" t="s">
        <v>14879</v>
      </c>
      <c r="UYQ1" t="s">
        <v>14880</v>
      </c>
      <c r="UYR1" t="s">
        <v>14881</v>
      </c>
      <c r="UYS1" t="s">
        <v>14882</v>
      </c>
      <c r="UYT1" t="s">
        <v>14883</v>
      </c>
      <c r="UYU1" t="s">
        <v>14884</v>
      </c>
      <c r="UYV1" t="s">
        <v>14885</v>
      </c>
      <c r="UYW1" t="s">
        <v>14886</v>
      </c>
      <c r="UYX1" t="s">
        <v>14887</v>
      </c>
      <c r="UYY1" t="s">
        <v>14888</v>
      </c>
      <c r="UYZ1" t="s">
        <v>14889</v>
      </c>
      <c r="UZA1" t="s">
        <v>14890</v>
      </c>
      <c r="UZB1" t="s">
        <v>14891</v>
      </c>
      <c r="UZC1" t="s">
        <v>14892</v>
      </c>
      <c r="UZD1" t="s">
        <v>14893</v>
      </c>
      <c r="UZE1" t="s">
        <v>14894</v>
      </c>
      <c r="UZF1" t="s">
        <v>14895</v>
      </c>
      <c r="UZG1" t="s">
        <v>14896</v>
      </c>
      <c r="UZH1" t="s">
        <v>14897</v>
      </c>
      <c r="UZI1" t="s">
        <v>14898</v>
      </c>
      <c r="UZJ1" t="s">
        <v>14899</v>
      </c>
      <c r="UZK1" t="s">
        <v>14900</v>
      </c>
      <c r="UZL1" t="s">
        <v>14901</v>
      </c>
      <c r="UZM1" t="s">
        <v>14902</v>
      </c>
      <c r="UZN1" t="s">
        <v>14903</v>
      </c>
      <c r="UZO1" t="s">
        <v>14904</v>
      </c>
      <c r="UZP1" t="s">
        <v>14905</v>
      </c>
      <c r="UZQ1" t="s">
        <v>14906</v>
      </c>
      <c r="UZR1" t="s">
        <v>14907</v>
      </c>
      <c r="UZS1" t="s">
        <v>14908</v>
      </c>
      <c r="UZT1" t="s">
        <v>14909</v>
      </c>
      <c r="UZU1" t="s">
        <v>14910</v>
      </c>
      <c r="UZV1" t="s">
        <v>14911</v>
      </c>
      <c r="UZW1" t="s">
        <v>14912</v>
      </c>
      <c r="UZX1" t="s">
        <v>14913</v>
      </c>
      <c r="UZY1" t="s">
        <v>14914</v>
      </c>
      <c r="UZZ1" t="s">
        <v>14915</v>
      </c>
      <c r="VAA1" t="s">
        <v>14916</v>
      </c>
      <c r="VAB1" t="s">
        <v>14917</v>
      </c>
      <c r="VAC1" t="s">
        <v>14918</v>
      </c>
      <c r="VAD1" t="s">
        <v>14919</v>
      </c>
      <c r="VAE1" t="s">
        <v>14920</v>
      </c>
      <c r="VAF1" t="s">
        <v>14921</v>
      </c>
      <c r="VAG1" t="s">
        <v>14922</v>
      </c>
      <c r="VAH1" t="s">
        <v>14923</v>
      </c>
      <c r="VAI1" t="s">
        <v>14924</v>
      </c>
      <c r="VAJ1" t="s">
        <v>14925</v>
      </c>
      <c r="VAK1" t="s">
        <v>14926</v>
      </c>
      <c r="VAL1" t="s">
        <v>14927</v>
      </c>
      <c r="VAM1" t="s">
        <v>14928</v>
      </c>
      <c r="VAN1" t="s">
        <v>14929</v>
      </c>
      <c r="VAO1" t="s">
        <v>14930</v>
      </c>
      <c r="VAP1" t="s">
        <v>14931</v>
      </c>
      <c r="VAQ1" t="s">
        <v>14932</v>
      </c>
      <c r="VAR1" t="s">
        <v>14933</v>
      </c>
      <c r="VAS1" t="s">
        <v>14934</v>
      </c>
      <c r="VAT1" t="s">
        <v>14935</v>
      </c>
      <c r="VAU1" t="s">
        <v>14936</v>
      </c>
      <c r="VAV1" t="s">
        <v>14937</v>
      </c>
      <c r="VAW1" t="s">
        <v>14938</v>
      </c>
      <c r="VAX1" t="s">
        <v>14939</v>
      </c>
      <c r="VAY1" t="s">
        <v>14940</v>
      </c>
      <c r="VAZ1" t="s">
        <v>14941</v>
      </c>
      <c r="VBA1" t="s">
        <v>14942</v>
      </c>
      <c r="VBB1" t="s">
        <v>14943</v>
      </c>
      <c r="VBC1" t="s">
        <v>14944</v>
      </c>
      <c r="VBD1" t="s">
        <v>14945</v>
      </c>
      <c r="VBE1" t="s">
        <v>14946</v>
      </c>
      <c r="VBF1" t="s">
        <v>14947</v>
      </c>
      <c r="VBG1" t="s">
        <v>14948</v>
      </c>
      <c r="VBH1" t="s">
        <v>14949</v>
      </c>
      <c r="VBI1" t="s">
        <v>14950</v>
      </c>
      <c r="VBJ1" t="s">
        <v>14951</v>
      </c>
      <c r="VBK1" t="s">
        <v>14952</v>
      </c>
      <c r="VBL1" t="s">
        <v>14953</v>
      </c>
      <c r="VBM1" t="s">
        <v>14954</v>
      </c>
      <c r="VBN1" t="s">
        <v>14955</v>
      </c>
      <c r="VBO1" t="s">
        <v>14956</v>
      </c>
      <c r="VBP1" t="s">
        <v>14957</v>
      </c>
      <c r="VBQ1" t="s">
        <v>14958</v>
      </c>
      <c r="VBR1" t="s">
        <v>14959</v>
      </c>
      <c r="VBS1" t="s">
        <v>14960</v>
      </c>
      <c r="VBT1" t="s">
        <v>14961</v>
      </c>
      <c r="VBU1" t="s">
        <v>14962</v>
      </c>
      <c r="VBV1" t="s">
        <v>14963</v>
      </c>
      <c r="VBW1" t="s">
        <v>14964</v>
      </c>
      <c r="VBX1" t="s">
        <v>14965</v>
      </c>
      <c r="VBY1" t="s">
        <v>14966</v>
      </c>
      <c r="VBZ1" t="s">
        <v>14967</v>
      </c>
      <c r="VCA1" t="s">
        <v>14968</v>
      </c>
      <c r="VCB1" t="s">
        <v>14969</v>
      </c>
      <c r="VCC1" t="s">
        <v>14970</v>
      </c>
      <c r="VCD1" t="s">
        <v>14971</v>
      </c>
      <c r="VCE1" t="s">
        <v>14972</v>
      </c>
      <c r="VCF1" t="s">
        <v>14973</v>
      </c>
      <c r="VCG1" t="s">
        <v>14974</v>
      </c>
      <c r="VCH1" t="s">
        <v>14975</v>
      </c>
      <c r="VCI1" t="s">
        <v>14976</v>
      </c>
      <c r="VCJ1" t="s">
        <v>14977</v>
      </c>
      <c r="VCK1" t="s">
        <v>14978</v>
      </c>
      <c r="VCL1" t="s">
        <v>14979</v>
      </c>
      <c r="VCM1" t="s">
        <v>14980</v>
      </c>
      <c r="VCN1" t="s">
        <v>14981</v>
      </c>
      <c r="VCO1" t="s">
        <v>14982</v>
      </c>
      <c r="VCP1" t="s">
        <v>14983</v>
      </c>
      <c r="VCQ1" t="s">
        <v>14984</v>
      </c>
      <c r="VCR1" t="s">
        <v>14985</v>
      </c>
      <c r="VCS1" t="s">
        <v>14986</v>
      </c>
      <c r="VCT1" t="s">
        <v>14987</v>
      </c>
      <c r="VCU1" t="s">
        <v>14988</v>
      </c>
      <c r="VCV1" t="s">
        <v>14989</v>
      </c>
      <c r="VCW1" t="s">
        <v>14990</v>
      </c>
      <c r="VCX1" t="s">
        <v>14991</v>
      </c>
      <c r="VCY1" t="s">
        <v>14992</v>
      </c>
      <c r="VCZ1" t="s">
        <v>14993</v>
      </c>
      <c r="VDA1" t="s">
        <v>14994</v>
      </c>
      <c r="VDB1" t="s">
        <v>14995</v>
      </c>
      <c r="VDC1" t="s">
        <v>14996</v>
      </c>
      <c r="VDD1" t="s">
        <v>14997</v>
      </c>
      <c r="VDE1" t="s">
        <v>14998</v>
      </c>
      <c r="VDF1" t="s">
        <v>14999</v>
      </c>
      <c r="VDG1" t="s">
        <v>15000</v>
      </c>
      <c r="VDH1" t="s">
        <v>15001</v>
      </c>
      <c r="VDI1" t="s">
        <v>15002</v>
      </c>
      <c r="VDJ1" t="s">
        <v>15003</v>
      </c>
      <c r="VDK1" t="s">
        <v>15004</v>
      </c>
      <c r="VDL1" t="s">
        <v>15005</v>
      </c>
      <c r="VDM1" t="s">
        <v>15006</v>
      </c>
      <c r="VDN1" t="s">
        <v>15007</v>
      </c>
      <c r="VDO1" t="s">
        <v>15008</v>
      </c>
      <c r="VDP1" t="s">
        <v>15009</v>
      </c>
      <c r="VDQ1" t="s">
        <v>15010</v>
      </c>
      <c r="VDR1" t="s">
        <v>15011</v>
      </c>
      <c r="VDS1" t="s">
        <v>15012</v>
      </c>
      <c r="VDT1" t="s">
        <v>15013</v>
      </c>
      <c r="VDU1" t="s">
        <v>15014</v>
      </c>
      <c r="VDV1" t="s">
        <v>15015</v>
      </c>
      <c r="VDW1" t="s">
        <v>15016</v>
      </c>
      <c r="VDX1" t="s">
        <v>15017</v>
      </c>
      <c r="VDY1" t="s">
        <v>15018</v>
      </c>
      <c r="VDZ1" t="s">
        <v>15019</v>
      </c>
      <c r="VEA1" t="s">
        <v>15020</v>
      </c>
      <c r="VEB1" t="s">
        <v>15021</v>
      </c>
      <c r="VEC1" t="s">
        <v>15022</v>
      </c>
      <c r="VED1" t="s">
        <v>15023</v>
      </c>
      <c r="VEE1" t="s">
        <v>15024</v>
      </c>
      <c r="VEF1" t="s">
        <v>15025</v>
      </c>
      <c r="VEG1" t="s">
        <v>15026</v>
      </c>
      <c r="VEH1" t="s">
        <v>15027</v>
      </c>
      <c r="VEI1" t="s">
        <v>15028</v>
      </c>
      <c r="VEJ1" t="s">
        <v>15029</v>
      </c>
      <c r="VEK1" t="s">
        <v>15030</v>
      </c>
      <c r="VEL1" t="s">
        <v>15031</v>
      </c>
      <c r="VEM1" t="s">
        <v>15032</v>
      </c>
      <c r="VEN1" t="s">
        <v>15033</v>
      </c>
      <c r="VEO1" t="s">
        <v>15034</v>
      </c>
      <c r="VEP1" t="s">
        <v>15035</v>
      </c>
      <c r="VEQ1" t="s">
        <v>15036</v>
      </c>
      <c r="VER1" t="s">
        <v>15037</v>
      </c>
      <c r="VES1" t="s">
        <v>15038</v>
      </c>
      <c r="VET1" t="s">
        <v>15039</v>
      </c>
      <c r="VEU1" t="s">
        <v>15040</v>
      </c>
      <c r="VEV1" t="s">
        <v>15041</v>
      </c>
      <c r="VEW1" t="s">
        <v>15042</v>
      </c>
      <c r="VEX1" t="s">
        <v>15043</v>
      </c>
      <c r="VEY1" t="s">
        <v>15044</v>
      </c>
      <c r="VEZ1" t="s">
        <v>15045</v>
      </c>
      <c r="VFA1" t="s">
        <v>15046</v>
      </c>
      <c r="VFB1" t="s">
        <v>15047</v>
      </c>
      <c r="VFC1" t="s">
        <v>15048</v>
      </c>
      <c r="VFD1" t="s">
        <v>15049</v>
      </c>
      <c r="VFE1" t="s">
        <v>15050</v>
      </c>
      <c r="VFF1" t="s">
        <v>15051</v>
      </c>
      <c r="VFG1" t="s">
        <v>15052</v>
      </c>
      <c r="VFH1" t="s">
        <v>15053</v>
      </c>
      <c r="VFI1" t="s">
        <v>15054</v>
      </c>
      <c r="VFJ1" t="s">
        <v>15055</v>
      </c>
      <c r="VFK1" t="s">
        <v>15056</v>
      </c>
      <c r="VFL1" t="s">
        <v>15057</v>
      </c>
      <c r="VFM1" t="s">
        <v>15058</v>
      </c>
      <c r="VFN1" t="s">
        <v>15059</v>
      </c>
      <c r="VFO1" t="s">
        <v>15060</v>
      </c>
      <c r="VFP1" t="s">
        <v>15061</v>
      </c>
      <c r="VFQ1" t="s">
        <v>15062</v>
      </c>
      <c r="VFR1" t="s">
        <v>15063</v>
      </c>
      <c r="VFS1" t="s">
        <v>15064</v>
      </c>
      <c r="VFT1" t="s">
        <v>15065</v>
      </c>
      <c r="VFU1" t="s">
        <v>15066</v>
      </c>
      <c r="VFV1" t="s">
        <v>15067</v>
      </c>
      <c r="VFW1" t="s">
        <v>15068</v>
      </c>
      <c r="VFX1" t="s">
        <v>15069</v>
      </c>
      <c r="VFY1" t="s">
        <v>15070</v>
      </c>
      <c r="VFZ1" t="s">
        <v>15071</v>
      </c>
      <c r="VGA1" t="s">
        <v>15072</v>
      </c>
      <c r="VGB1" t="s">
        <v>15073</v>
      </c>
      <c r="VGC1" t="s">
        <v>15074</v>
      </c>
      <c r="VGD1" t="s">
        <v>15075</v>
      </c>
      <c r="VGE1" t="s">
        <v>15076</v>
      </c>
      <c r="VGF1" t="s">
        <v>15077</v>
      </c>
      <c r="VGG1" t="s">
        <v>15078</v>
      </c>
      <c r="VGH1" t="s">
        <v>15079</v>
      </c>
      <c r="VGI1" t="s">
        <v>15080</v>
      </c>
      <c r="VGJ1" t="s">
        <v>15081</v>
      </c>
      <c r="VGK1" t="s">
        <v>15082</v>
      </c>
      <c r="VGL1" t="s">
        <v>15083</v>
      </c>
      <c r="VGM1" t="s">
        <v>15084</v>
      </c>
      <c r="VGN1" t="s">
        <v>15085</v>
      </c>
      <c r="VGO1" t="s">
        <v>15086</v>
      </c>
      <c r="VGP1" t="s">
        <v>15087</v>
      </c>
      <c r="VGQ1" t="s">
        <v>15088</v>
      </c>
      <c r="VGR1" t="s">
        <v>15089</v>
      </c>
      <c r="VGS1" t="s">
        <v>15090</v>
      </c>
      <c r="VGT1" t="s">
        <v>15091</v>
      </c>
      <c r="VGU1" t="s">
        <v>15092</v>
      </c>
      <c r="VGV1" t="s">
        <v>15093</v>
      </c>
      <c r="VGW1" t="s">
        <v>15094</v>
      </c>
      <c r="VGX1" t="s">
        <v>15095</v>
      </c>
      <c r="VGY1" t="s">
        <v>15096</v>
      </c>
      <c r="VGZ1" t="s">
        <v>15097</v>
      </c>
      <c r="VHA1" t="s">
        <v>15098</v>
      </c>
      <c r="VHB1" t="s">
        <v>15099</v>
      </c>
      <c r="VHC1" t="s">
        <v>15100</v>
      </c>
      <c r="VHD1" t="s">
        <v>15101</v>
      </c>
      <c r="VHE1" t="s">
        <v>15102</v>
      </c>
      <c r="VHF1" t="s">
        <v>15103</v>
      </c>
      <c r="VHG1" t="s">
        <v>15104</v>
      </c>
      <c r="VHH1" t="s">
        <v>15105</v>
      </c>
      <c r="VHI1" t="s">
        <v>15106</v>
      </c>
      <c r="VHJ1" t="s">
        <v>15107</v>
      </c>
      <c r="VHK1" t="s">
        <v>15108</v>
      </c>
      <c r="VHL1" t="s">
        <v>15109</v>
      </c>
      <c r="VHM1" t="s">
        <v>15110</v>
      </c>
      <c r="VHN1" t="s">
        <v>15111</v>
      </c>
      <c r="VHO1" t="s">
        <v>15112</v>
      </c>
      <c r="VHP1" t="s">
        <v>15113</v>
      </c>
      <c r="VHQ1" t="s">
        <v>15114</v>
      </c>
      <c r="VHR1" t="s">
        <v>15115</v>
      </c>
      <c r="VHS1" t="s">
        <v>15116</v>
      </c>
      <c r="VHT1" t="s">
        <v>15117</v>
      </c>
      <c r="VHU1" t="s">
        <v>15118</v>
      </c>
      <c r="VHV1" t="s">
        <v>15119</v>
      </c>
      <c r="VHW1" t="s">
        <v>15120</v>
      </c>
      <c r="VHX1" t="s">
        <v>15121</v>
      </c>
      <c r="VHY1" t="s">
        <v>15122</v>
      </c>
      <c r="VHZ1" t="s">
        <v>15123</v>
      </c>
      <c r="VIA1" t="s">
        <v>15124</v>
      </c>
      <c r="VIB1" t="s">
        <v>15125</v>
      </c>
      <c r="VIC1" t="s">
        <v>15126</v>
      </c>
      <c r="VID1" t="s">
        <v>15127</v>
      </c>
      <c r="VIE1" t="s">
        <v>15128</v>
      </c>
      <c r="VIF1" t="s">
        <v>15129</v>
      </c>
      <c r="VIG1" t="s">
        <v>15130</v>
      </c>
      <c r="VIH1" t="s">
        <v>15131</v>
      </c>
      <c r="VII1" t="s">
        <v>15132</v>
      </c>
      <c r="VIJ1" t="s">
        <v>15133</v>
      </c>
      <c r="VIK1" t="s">
        <v>15134</v>
      </c>
      <c r="VIL1" t="s">
        <v>15135</v>
      </c>
      <c r="VIM1" t="s">
        <v>15136</v>
      </c>
      <c r="VIN1" t="s">
        <v>15137</v>
      </c>
      <c r="VIO1" t="s">
        <v>15138</v>
      </c>
      <c r="VIP1" t="s">
        <v>15139</v>
      </c>
      <c r="VIQ1" t="s">
        <v>15140</v>
      </c>
      <c r="VIR1" t="s">
        <v>15141</v>
      </c>
      <c r="VIS1" t="s">
        <v>15142</v>
      </c>
      <c r="VIT1" t="s">
        <v>15143</v>
      </c>
      <c r="VIU1" t="s">
        <v>15144</v>
      </c>
      <c r="VIV1" t="s">
        <v>15145</v>
      </c>
      <c r="VIW1" t="s">
        <v>15146</v>
      </c>
      <c r="VIX1" t="s">
        <v>15147</v>
      </c>
      <c r="VIY1" t="s">
        <v>15148</v>
      </c>
      <c r="VIZ1" t="s">
        <v>15149</v>
      </c>
      <c r="VJA1" t="s">
        <v>15150</v>
      </c>
      <c r="VJB1" t="s">
        <v>15151</v>
      </c>
      <c r="VJC1" t="s">
        <v>15152</v>
      </c>
      <c r="VJD1" t="s">
        <v>15153</v>
      </c>
      <c r="VJE1" t="s">
        <v>15154</v>
      </c>
      <c r="VJF1" t="s">
        <v>15155</v>
      </c>
      <c r="VJG1" t="s">
        <v>15156</v>
      </c>
      <c r="VJH1" t="s">
        <v>15157</v>
      </c>
      <c r="VJI1" t="s">
        <v>15158</v>
      </c>
      <c r="VJJ1" t="s">
        <v>15159</v>
      </c>
      <c r="VJK1" t="s">
        <v>15160</v>
      </c>
      <c r="VJL1" t="s">
        <v>15161</v>
      </c>
      <c r="VJM1" t="s">
        <v>15162</v>
      </c>
      <c r="VJN1" t="s">
        <v>15163</v>
      </c>
      <c r="VJO1" t="s">
        <v>15164</v>
      </c>
      <c r="VJP1" t="s">
        <v>15165</v>
      </c>
      <c r="VJQ1" t="s">
        <v>15166</v>
      </c>
      <c r="VJR1" t="s">
        <v>15167</v>
      </c>
      <c r="VJS1" t="s">
        <v>15168</v>
      </c>
      <c r="VJT1" t="s">
        <v>15169</v>
      </c>
      <c r="VJU1" t="s">
        <v>15170</v>
      </c>
      <c r="VJV1" t="s">
        <v>15171</v>
      </c>
      <c r="VJW1" t="s">
        <v>15172</v>
      </c>
      <c r="VJX1" t="s">
        <v>15173</v>
      </c>
      <c r="VJY1" t="s">
        <v>15174</v>
      </c>
      <c r="VJZ1" t="s">
        <v>15175</v>
      </c>
      <c r="VKA1" t="s">
        <v>15176</v>
      </c>
      <c r="VKB1" t="s">
        <v>15177</v>
      </c>
      <c r="VKC1" t="s">
        <v>15178</v>
      </c>
      <c r="VKD1" t="s">
        <v>15179</v>
      </c>
      <c r="VKE1" t="s">
        <v>15180</v>
      </c>
      <c r="VKF1" t="s">
        <v>15181</v>
      </c>
      <c r="VKG1" t="s">
        <v>15182</v>
      </c>
      <c r="VKH1" t="s">
        <v>15183</v>
      </c>
      <c r="VKI1" t="s">
        <v>15184</v>
      </c>
      <c r="VKJ1" t="s">
        <v>15185</v>
      </c>
      <c r="VKK1" t="s">
        <v>15186</v>
      </c>
      <c r="VKL1" t="s">
        <v>15187</v>
      </c>
      <c r="VKM1" t="s">
        <v>15188</v>
      </c>
      <c r="VKN1" t="s">
        <v>15189</v>
      </c>
      <c r="VKO1" t="s">
        <v>15190</v>
      </c>
      <c r="VKP1" t="s">
        <v>15191</v>
      </c>
      <c r="VKQ1" t="s">
        <v>15192</v>
      </c>
      <c r="VKR1" t="s">
        <v>15193</v>
      </c>
      <c r="VKS1" t="s">
        <v>15194</v>
      </c>
      <c r="VKT1" t="s">
        <v>15195</v>
      </c>
      <c r="VKU1" t="s">
        <v>15196</v>
      </c>
      <c r="VKV1" t="s">
        <v>15197</v>
      </c>
      <c r="VKW1" t="s">
        <v>15198</v>
      </c>
      <c r="VKX1" t="s">
        <v>15199</v>
      </c>
      <c r="VKY1" t="s">
        <v>15200</v>
      </c>
      <c r="VKZ1" t="s">
        <v>15201</v>
      </c>
      <c r="VLA1" t="s">
        <v>15202</v>
      </c>
      <c r="VLB1" t="s">
        <v>15203</v>
      </c>
      <c r="VLC1" t="s">
        <v>15204</v>
      </c>
      <c r="VLD1" t="s">
        <v>15205</v>
      </c>
      <c r="VLE1" t="s">
        <v>15206</v>
      </c>
      <c r="VLF1" t="s">
        <v>15207</v>
      </c>
      <c r="VLG1" t="s">
        <v>15208</v>
      </c>
      <c r="VLH1" t="s">
        <v>15209</v>
      </c>
      <c r="VLI1" t="s">
        <v>15210</v>
      </c>
      <c r="VLJ1" t="s">
        <v>15211</v>
      </c>
      <c r="VLK1" t="s">
        <v>15212</v>
      </c>
      <c r="VLL1" t="s">
        <v>15213</v>
      </c>
      <c r="VLM1" t="s">
        <v>15214</v>
      </c>
      <c r="VLN1" t="s">
        <v>15215</v>
      </c>
      <c r="VLO1" t="s">
        <v>15216</v>
      </c>
      <c r="VLP1" t="s">
        <v>15217</v>
      </c>
      <c r="VLQ1" t="s">
        <v>15218</v>
      </c>
      <c r="VLR1" t="s">
        <v>15219</v>
      </c>
      <c r="VLS1" t="s">
        <v>15220</v>
      </c>
      <c r="VLT1" t="s">
        <v>15221</v>
      </c>
      <c r="VLU1" t="s">
        <v>15222</v>
      </c>
      <c r="VLV1" t="s">
        <v>15223</v>
      </c>
      <c r="VLW1" t="s">
        <v>15224</v>
      </c>
      <c r="VLX1" t="s">
        <v>15225</v>
      </c>
      <c r="VLY1" t="s">
        <v>15226</v>
      </c>
      <c r="VLZ1" t="s">
        <v>15227</v>
      </c>
      <c r="VMA1" t="s">
        <v>15228</v>
      </c>
      <c r="VMB1" t="s">
        <v>15229</v>
      </c>
      <c r="VMC1" t="s">
        <v>15230</v>
      </c>
      <c r="VMD1" t="s">
        <v>15231</v>
      </c>
      <c r="VME1" t="s">
        <v>15232</v>
      </c>
      <c r="VMF1" t="s">
        <v>15233</v>
      </c>
      <c r="VMG1" t="s">
        <v>15234</v>
      </c>
      <c r="VMH1" t="s">
        <v>15235</v>
      </c>
      <c r="VMI1" t="s">
        <v>15236</v>
      </c>
      <c r="VMJ1" t="s">
        <v>15237</v>
      </c>
      <c r="VMK1" t="s">
        <v>15238</v>
      </c>
      <c r="VML1" t="s">
        <v>15239</v>
      </c>
      <c r="VMM1" t="s">
        <v>15240</v>
      </c>
      <c r="VMN1" t="s">
        <v>15241</v>
      </c>
      <c r="VMO1" t="s">
        <v>15242</v>
      </c>
      <c r="VMP1" t="s">
        <v>15243</v>
      </c>
      <c r="VMQ1" t="s">
        <v>15244</v>
      </c>
      <c r="VMR1" t="s">
        <v>15245</v>
      </c>
      <c r="VMS1" t="s">
        <v>15246</v>
      </c>
      <c r="VMT1" t="s">
        <v>15247</v>
      </c>
      <c r="VMU1" t="s">
        <v>15248</v>
      </c>
      <c r="VMV1" t="s">
        <v>15249</v>
      </c>
      <c r="VMW1" t="s">
        <v>15250</v>
      </c>
      <c r="VMX1" t="s">
        <v>15251</v>
      </c>
      <c r="VMY1" t="s">
        <v>15252</v>
      </c>
      <c r="VMZ1" t="s">
        <v>15253</v>
      </c>
      <c r="VNA1" t="s">
        <v>15254</v>
      </c>
      <c r="VNB1" t="s">
        <v>15255</v>
      </c>
      <c r="VNC1" t="s">
        <v>15256</v>
      </c>
      <c r="VND1" t="s">
        <v>15257</v>
      </c>
      <c r="VNE1" t="s">
        <v>15258</v>
      </c>
      <c r="VNF1" t="s">
        <v>15259</v>
      </c>
      <c r="VNG1" t="s">
        <v>15260</v>
      </c>
      <c r="VNH1" t="s">
        <v>15261</v>
      </c>
      <c r="VNI1" t="s">
        <v>15262</v>
      </c>
      <c r="VNJ1" t="s">
        <v>15263</v>
      </c>
      <c r="VNK1" t="s">
        <v>15264</v>
      </c>
      <c r="VNL1" t="s">
        <v>15265</v>
      </c>
      <c r="VNM1" t="s">
        <v>15266</v>
      </c>
      <c r="VNN1" t="s">
        <v>15267</v>
      </c>
      <c r="VNO1" t="s">
        <v>15268</v>
      </c>
      <c r="VNP1" t="s">
        <v>15269</v>
      </c>
      <c r="VNQ1" t="s">
        <v>15270</v>
      </c>
      <c r="VNR1" t="s">
        <v>15271</v>
      </c>
      <c r="VNS1" t="s">
        <v>15272</v>
      </c>
      <c r="VNT1" t="s">
        <v>15273</v>
      </c>
      <c r="VNU1" t="s">
        <v>15274</v>
      </c>
      <c r="VNV1" t="s">
        <v>15275</v>
      </c>
      <c r="VNW1" t="s">
        <v>15276</v>
      </c>
      <c r="VNX1" t="s">
        <v>15277</v>
      </c>
      <c r="VNY1" t="s">
        <v>15278</v>
      </c>
      <c r="VNZ1" t="s">
        <v>15279</v>
      </c>
      <c r="VOA1" t="s">
        <v>15280</v>
      </c>
      <c r="VOB1" t="s">
        <v>15281</v>
      </c>
      <c r="VOC1" t="s">
        <v>15282</v>
      </c>
      <c r="VOD1" t="s">
        <v>15283</v>
      </c>
      <c r="VOE1" t="s">
        <v>15284</v>
      </c>
      <c r="VOF1" t="s">
        <v>15285</v>
      </c>
      <c r="VOG1" t="s">
        <v>15286</v>
      </c>
      <c r="VOH1" t="s">
        <v>15287</v>
      </c>
      <c r="VOI1" t="s">
        <v>15288</v>
      </c>
      <c r="VOJ1" t="s">
        <v>15289</v>
      </c>
      <c r="VOK1" t="s">
        <v>15290</v>
      </c>
      <c r="VOL1" t="s">
        <v>15291</v>
      </c>
      <c r="VOM1" t="s">
        <v>15292</v>
      </c>
      <c r="VON1" t="s">
        <v>15293</v>
      </c>
      <c r="VOO1" t="s">
        <v>15294</v>
      </c>
      <c r="VOP1" t="s">
        <v>15295</v>
      </c>
      <c r="VOQ1" t="s">
        <v>15296</v>
      </c>
      <c r="VOR1" t="s">
        <v>15297</v>
      </c>
      <c r="VOS1" t="s">
        <v>15298</v>
      </c>
      <c r="VOT1" t="s">
        <v>15299</v>
      </c>
      <c r="VOU1" t="s">
        <v>15300</v>
      </c>
      <c r="VOV1" t="s">
        <v>15301</v>
      </c>
      <c r="VOW1" t="s">
        <v>15302</v>
      </c>
      <c r="VOX1" t="s">
        <v>15303</v>
      </c>
      <c r="VOY1" t="s">
        <v>15304</v>
      </c>
      <c r="VOZ1" t="s">
        <v>15305</v>
      </c>
      <c r="VPA1" t="s">
        <v>15306</v>
      </c>
      <c r="VPB1" t="s">
        <v>15307</v>
      </c>
      <c r="VPC1" t="s">
        <v>15308</v>
      </c>
      <c r="VPD1" t="s">
        <v>15309</v>
      </c>
      <c r="VPE1" t="s">
        <v>15310</v>
      </c>
      <c r="VPF1" t="s">
        <v>15311</v>
      </c>
      <c r="VPG1" t="s">
        <v>15312</v>
      </c>
      <c r="VPH1" t="s">
        <v>15313</v>
      </c>
      <c r="VPI1" t="s">
        <v>15314</v>
      </c>
      <c r="VPJ1" t="s">
        <v>15315</v>
      </c>
      <c r="VPK1" t="s">
        <v>15316</v>
      </c>
      <c r="VPL1" t="s">
        <v>15317</v>
      </c>
      <c r="VPM1" t="s">
        <v>15318</v>
      </c>
      <c r="VPN1" t="s">
        <v>15319</v>
      </c>
      <c r="VPO1" t="s">
        <v>15320</v>
      </c>
      <c r="VPP1" t="s">
        <v>15321</v>
      </c>
      <c r="VPQ1" t="s">
        <v>15322</v>
      </c>
      <c r="VPR1" t="s">
        <v>15323</v>
      </c>
      <c r="VPS1" t="s">
        <v>15324</v>
      </c>
      <c r="VPT1" t="s">
        <v>15325</v>
      </c>
      <c r="VPU1" t="s">
        <v>15326</v>
      </c>
      <c r="VPV1" t="s">
        <v>15327</v>
      </c>
      <c r="VPW1" t="s">
        <v>15328</v>
      </c>
      <c r="VPX1" t="s">
        <v>15329</v>
      </c>
      <c r="VPY1" t="s">
        <v>15330</v>
      </c>
      <c r="VPZ1" t="s">
        <v>15331</v>
      </c>
      <c r="VQA1" t="s">
        <v>15332</v>
      </c>
      <c r="VQB1" t="s">
        <v>15333</v>
      </c>
      <c r="VQC1" t="s">
        <v>15334</v>
      </c>
      <c r="VQD1" t="s">
        <v>15335</v>
      </c>
      <c r="VQE1" t="s">
        <v>15336</v>
      </c>
      <c r="VQF1" t="s">
        <v>15337</v>
      </c>
      <c r="VQG1" t="s">
        <v>15338</v>
      </c>
      <c r="VQH1" t="s">
        <v>15339</v>
      </c>
      <c r="VQI1" t="s">
        <v>15340</v>
      </c>
      <c r="VQJ1" t="s">
        <v>15341</v>
      </c>
      <c r="VQK1" t="s">
        <v>15342</v>
      </c>
      <c r="VQL1" t="s">
        <v>15343</v>
      </c>
      <c r="VQM1" t="s">
        <v>15344</v>
      </c>
      <c r="VQN1" t="s">
        <v>15345</v>
      </c>
      <c r="VQO1" t="s">
        <v>15346</v>
      </c>
      <c r="VQP1" t="s">
        <v>15347</v>
      </c>
      <c r="VQQ1" t="s">
        <v>15348</v>
      </c>
      <c r="VQR1" t="s">
        <v>15349</v>
      </c>
      <c r="VQS1" t="s">
        <v>15350</v>
      </c>
      <c r="VQT1" t="s">
        <v>15351</v>
      </c>
      <c r="VQU1" t="s">
        <v>15352</v>
      </c>
      <c r="VQV1" t="s">
        <v>15353</v>
      </c>
      <c r="VQW1" t="s">
        <v>15354</v>
      </c>
      <c r="VQX1" t="s">
        <v>15355</v>
      </c>
      <c r="VQY1" t="s">
        <v>15356</v>
      </c>
      <c r="VQZ1" t="s">
        <v>15357</v>
      </c>
      <c r="VRA1" t="s">
        <v>15358</v>
      </c>
      <c r="VRB1" t="s">
        <v>15359</v>
      </c>
      <c r="VRC1" t="s">
        <v>15360</v>
      </c>
      <c r="VRD1" t="s">
        <v>15361</v>
      </c>
      <c r="VRE1" t="s">
        <v>15362</v>
      </c>
      <c r="VRF1" t="s">
        <v>15363</v>
      </c>
      <c r="VRG1" t="s">
        <v>15364</v>
      </c>
      <c r="VRH1" t="s">
        <v>15365</v>
      </c>
      <c r="VRI1" t="s">
        <v>15366</v>
      </c>
      <c r="VRJ1" t="s">
        <v>15367</v>
      </c>
      <c r="VRK1" t="s">
        <v>15368</v>
      </c>
      <c r="VRL1" t="s">
        <v>15369</v>
      </c>
      <c r="VRM1" t="s">
        <v>15370</v>
      </c>
      <c r="VRN1" t="s">
        <v>15371</v>
      </c>
      <c r="VRO1" t="s">
        <v>15372</v>
      </c>
      <c r="VRP1" t="s">
        <v>15373</v>
      </c>
      <c r="VRQ1" t="s">
        <v>15374</v>
      </c>
      <c r="VRR1" t="s">
        <v>15375</v>
      </c>
      <c r="VRS1" t="s">
        <v>15376</v>
      </c>
      <c r="VRT1" t="s">
        <v>15377</v>
      </c>
      <c r="VRU1" t="s">
        <v>15378</v>
      </c>
      <c r="VRV1" t="s">
        <v>15379</v>
      </c>
      <c r="VRW1" t="s">
        <v>15380</v>
      </c>
      <c r="VRX1" t="s">
        <v>15381</v>
      </c>
      <c r="VRY1" t="s">
        <v>15382</v>
      </c>
      <c r="VRZ1" t="s">
        <v>15383</v>
      </c>
      <c r="VSA1" t="s">
        <v>15384</v>
      </c>
      <c r="VSB1" t="s">
        <v>15385</v>
      </c>
      <c r="VSC1" t="s">
        <v>15386</v>
      </c>
      <c r="VSD1" t="s">
        <v>15387</v>
      </c>
      <c r="VSE1" t="s">
        <v>15388</v>
      </c>
      <c r="VSF1" t="s">
        <v>15389</v>
      </c>
      <c r="VSG1" t="s">
        <v>15390</v>
      </c>
      <c r="VSH1" t="s">
        <v>15391</v>
      </c>
      <c r="VSI1" t="s">
        <v>15392</v>
      </c>
      <c r="VSJ1" t="s">
        <v>15393</v>
      </c>
      <c r="VSK1" t="s">
        <v>15394</v>
      </c>
      <c r="VSL1" t="s">
        <v>15395</v>
      </c>
      <c r="VSM1" t="s">
        <v>15396</v>
      </c>
      <c r="VSN1" t="s">
        <v>15397</v>
      </c>
      <c r="VSO1" t="s">
        <v>15398</v>
      </c>
      <c r="VSP1" t="s">
        <v>15399</v>
      </c>
      <c r="VSQ1" t="s">
        <v>15400</v>
      </c>
      <c r="VSR1" t="s">
        <v>15401</v>
      </c>
      <c r="VSS1" t="s">
        <v>15402</v>
      </c>
      <c r="VST1" t="s">
        <v>15403</v>
      </c>
      <c r="VSU1" t="s">
        <v>15404</v>
      </c>
      <c r="VSV1" t="s">
        <v>15405</v>
      </c>
      <c r="VSW1" t="s">
        <v>15406</v>
      </c>
      <c r="VSX1" t="s">
        <v>15407</v>
      </c>
      <c r="VSY1" t="s">
        <v>15408</v>
      </c>
      <c r="VSZ1" t="s">
        <v>15409</v>
      </c>
      <c r="VTA1" t="s">
        <v>15410</v>
      </c>
      <c r="VTB1" t="s">
        <v>15411</v>
      </c>
      <c r="VTC1" t="s">
        <v>15412</v>
      </c>
      <c r="VTD1" t="s">
        <v>15413</v>
      </c>
      <c r="VTE1" t="s">
        <v>15414</v>
      </c>
      <c r="VTF1" t="s">
        <v>15415</v>
      </c>
      <c r="VTG1" t="s">
        <v>15416</v>
      </c>
      <c r="VTH1" t="s">
        <v>15417</v>
      </c>
      <c r="VTI1" t="s">
        <v>15418</v>
      </c>
      <c r="VTJ1" t="s">
        <v>15419</v>
      </c>
      <c r="VTK1" t="s">
        <v>15420</v>
      </c>
      <c r="VTL1" t="s">
        <v>15421</v>
      </c>
      <c r="VTM1" t="s">
        <v>15422</v>
      </c>
      <c r="VTN1" t="s">
        <v>15423</v>
      </c>
      <c r="VTO1" t="s">
        <v>15424</v>
      </c>
      <c r="VTP1" t="s">
        <v>15425</v>
      </c>
      <c r="VTQ1" t="s">
        <v>15426</v>
      </c>
      <c r="VTR1" t="s">
        <v>15427</v>
      </c>
      <c r="VTS1" t="s">
        <v>15428</v>
      </c>
      <c r="VTT1" t="s">
        <v>15429</v>
      </c>
      <c r="VTU1" t="s">
        <v>15430</v>
      </c>
      <c r="VTV1" t="s">
        <v>15431</v>
      </c>
      <c r="VTW1" t="s">
        <v>15432</v>
      </c>
      <c r="VTX1" t="s">
        <v>15433</v>
      </c>
      <c r="VTY1" t="s">
        <v>15434</v>
      </c>
      <c r="VTZ1" t="s">
        <v>15435</v>
      </c>
      <c r="VUA1" t="s">
        <v>15436</v>
      </c>
      <c r="VUB1" t="s">
        <v>15437</v>
      </c>
      <c r="VUC1" t="s">
        <v>15438</v>
      </c>
      <c r="VUD1" t="s">
        <v>15439</v>
      </c>
      <c r="VUE1" t="s">
        <v>15440</v>
      </c>
      <c r="VUF1" t="s">
        <v>15441</v>
      </c>
      <c r="VUG1" t="s">
        <v>15442</v>
      </c>
      <c r="VUH1" t="s">
        <v>15443</v>
      </c>
      <c r="VUI1" t="s">
        <v>15444</v>
      </c>
      <c r="VUJ1" t="s">
        <v>15445</v>
      </c>
      <c r="VUK1" t="s">
        <v>15446</v>
      </c>
      <c r="VUL1" t="s">
        <v>15447</v>
      </c>
      <c r="VUM1" t="s">
        <v>15448</v>
      </c>
      <c r="VUN1" t="s">
        <v>15449</v>
      </c>
      <c r="VUO1" t="s">
        <v>15450</v>
      </c>
      <c r="VUP1" t="s">
        <v>15451</v>
      </c>
      <c r="VUQ1" t="s">
        <v>15452</v>
      </c>
      <c r="VUR1" t="s">
        <v>15453</v>
      </c>
      <c r="VUS1" t="s">
        <v>15454</v>
      </c>
      <c r="VUT1" t="s">
        <v>15455</v>
      </c>
      <c r="VUU1" t="s">
        <v>15456</v>
      </c>
      <c r="VUV1" t="s">
        <v>15457</v>
      </c>
      <c r="VUW1" t="s">
        <v>15458</v>
      </c>
      <c r="VUX1" t="s">
        <v>15459</v>
      </c>
      <c r="VUY1" t="s">
        <v>15460</v>
      </c>
      <c r="VUZ1" t="s">
        <v>15461</v>
      </c>
      <c r="VVA1" t="s">
        <v>15462</v>
      </c>
      <c r="VVB1" t="s">
        <v>15463</v>
      </c>
      <c r="VVC1" t="s">
        <v>15464</v>
      </c>
      <c r="VVD1" t="s">
        <v>15465</v>
      </c>
      <c r="VVE1" t="s">
        <v>15466</v>
      </c>
      <c r="VVF1" t="s">
        <v>15467</v>
      </c>
      <c r="VVG1" t="s">
        <v>15468</v>
      </c>
      <c r="VVH1" t="s">
        <v>15469</v>
      </c>
      <c r="VVI1" t="s">
        <v>15470</v>
      </c>
      <c r="VVJ1" t="s">
        <v>15471</v>
      </c>
      <c r="VVK1" t="s">
        <v>15472</v>
      </c>
      <c r="VVL1" t="s">
        <v>15473</v>
      </c>
      <c r="VVM1" t="s">
        <v>15474</v>
      </c>
      <c r="VVN1" t="s">
        <v>15475</v>
      </c>
      <c r="VVO1" t="s">
        <v>15476</v>
      </c>
      <c r="VVP1" t="s">
        <v>15477</v>
      </c>
      <c r="VVQ1" t="s">
        <v>15478</v>
      </c>
      <c r="VVR1" t="s">
        <v>15479</v>
      </c>
      <c r="VVS1" t="s">
        <v>15480</v>
      </c>
      <c r="VVT1" t="s">
        <v>15481</v>
      </c>
      <c r="VVU1" t="s">
        <v>15482</v>
      </c>
      <c r="VVV1" t="s">
        <v>15483</v>
      </c>
      <c r="VVW1" t="s">
        <v>15484</v>
      </c>
      <c r="VVX1" t="s">
        <v>15485</v>
      </c>
      <c r="VVY1" t="s">
        <v>15486</v>
      </c>
      <c r="VVZ1" t="s">
        <v>15487</v>
      </c>
      <c r="VWA1" t="s">
        <v>15488</v>
      </c>
      <c r="VWB1" t="s">
        <v>15489</v>
      </c>
      <c r="VWC1" t="s">
        <v>15490</v>
      </c>
      <c r="VWD1" t="s">
        <v>15491</v>
      </c>
      <c r="VWE1" t="s">
        <v>15492</v>
      </c>
      <c r="VWF1" t="s">
        <v>15493</v>
      </c>
      <c r="VWG1" t="s">
        <v>15494</v>
      </c>
      <c r="VWH1" t="s">
        <v>15495</v>
      </c>
      <c r="VWI1" t="s">
        <v>15496</v>
      </c>
      <c r="VWJ1" t="s">
        <v>15497</v>
      </c>
      <c r="VWK1" t="s">
        <v>15498</v>
      </c>
      <c r="VWL1" t="s">
        <v>15499</v>
      </c>
      <c r="VWM1" t="s">
        <v>15500</v>
      </c>
      <c r="VWN1" t="s">
        <v>15501</v>
      </c>
      <c r="VWO1" t="s">
        <v>15502</v>
      </c>
      <c r="VWP1" t="s">
        <v>15503</v>
      </c>
      <c r="VWQ1" t="s">
        <v>15504</v>
      </c>
      <c r="VWR1" t="s">
        <v>15505</v>
      </c>
      <c r="VWS1" t="s">
        <v>15506</v>
      </c>
      <c r="VWT1" t="s">
        <v>15507</v>
      </c>
      <c r="VWU1" t="s">
        <v>15508</v>
      </c>
      <c r="VWV1" t="s">
        <v>15509</v>
      </c>
      <c r="VWW1" t="s">
        <v>15510</v>
      </c>
      <c r="VWX1" t="s">
        <v>15511</v>
      </c>
      <c r="VWY1" t="s">
        <v>15512</v>
      </c>
      <c r="VWZ1" t="s">
        <v>15513</v>
      </c>
      <c r="VXA1" t="s">
        <v>15514</v>
      </c>
      <c r="VXB1" t="s">
        <v>15515</v>
      </c>
      <c r="VXC1" t="s">
        <v>15516</v>
      </c>
      <c r="VXD1" t="s">
        <v>15517</v>
      </c>
      <c r="VXE1" t="s">
        <v>15518</v>
      </c>
      <c r="VXF1" t="s">
        <v>15519</v>
      </c>
      <c r="VXG1" t="s">
        <v>15520</v>
      </c>
      <c r="VXH1" t="s">
        <v>15521</v>
      </c>
      <c r="VXI1" t="s">
        <v>15522</v>
      </c>
      <c r="VXJ1" t="s">
        <v>15523</v>
      </c>
      <c r="VXK1" t="s">
        <v>15524</v>
      </c>
      <c r="VXL1" t="s">
        <v>15525</v>
      </c>
      <c r="VXM1" t="s">
        <v>15526</v>
      </c>
      <c r="VXN1" t="s">
        <v>15527</v>
      </c>
      <c r="VXO1" t="s">
        <v>15528</v>
      </c>
      <c r="VXP1" t="s">
        <v>15529</v>
      </c>
      <c r="VXQ1" t="s">
        <v>15530</v>
      </c>
      <c r="VXR1" t="s">
        <v>15531</v>
      </c>
      <c r="VXS1" t="s">
        <v>15532</v>
      </c>
      <c r="VXT1" t="s">
        <v>15533</v>
      </c>
      <c r="VXU1" t="s">
        <v>15534</v>
      </c>
      <c r="VXV1" t="s">
        <v>15535</v>
      </c>
      <c r="VXW1" t="s">
        <v>15536</v>
      </c>
      <c r="VXX1" t="s">
        <v>15537</v>
      </c>
      <c r="VXY1" t="s">
        <v>15538</v>
      </c>
      <c r="VXZ1" t="s">
        <v>15539</v>
      </c>
      <c r="VYA1" t="s">
        <v>15540</v>
      </c>
      <c r="VYB1" t="s">
        <v>15541</v>
      </c>
      <c r="VYC1" t="s">
        <v>15542</v>
      </c>
      <c r="VYD1" t="s">
        <v>15543</v>
      </c>
      <c r="VYE1" t="s">
        <v>15544</v>
      </c>
      <c r="VYF1" t="s">
        <v>15545</v>
      </c>
      <c r="VYG1" t="s">
        <v>15546</v>
      </c>
      <c r="VYH1" t="s">
        <v>15547</v>
      </c>
      <c r="VYI1" t="s">
        <v>15548</v>
      </c>
      <c r="VYJ1" t="s">
        <v>15549</v>
      </c>
      <c r="VYK1" t="s">
        <v>15550</v>
      </c>
      <c r="VYL1" t="s">
        <v>15551</v>
      </c>
      <c r="VYM1" t="s">
        <v>15552</v>
      </c>
      <c r="VYN1" t="s">
        <v>15553</v>
      </c>
      <c r="VYO1" t="s">
        <v>15554</v>
      </c>
      <c r="VYP1" t="s">
        <v>15555</v>
      </c>
      <c r="VYQ1" t="s">
        <v>15556</v>
      </c>
      <c r="VYR1" t="s">
        <v>15557</v>
      </c>
      <c r="VYS1" t="s">
        <v>15558</v>
      </c>
      <c r="VYT1" t="s">
        <v>15559</v>
      </c>
      <c r="VYU1" t="s">
        <v>15560</v>
      </c>
      <c r="VYV1" t="s">
        <v>15561</v>
      </c>
      <c r="VYW1" t="s">
        <v>15562</v>
      </c>
      <c r="VYX1" t="s">
        <v>15563</v>
      </c>
      <c r="VYY1" t="s">
        <v>15564</v>
      </c>
      <c r="VYZ1" t="s">
        <v>15565</v>
      </c>
      <c r="VZA1" t="s">
        <v>15566</v>
      </c>
      <c r="VZB1" t="s">
        <v>15567</v>
      </c>
      <c r="VZC1" t="s">
        <v>15568</v>
      </c>
      <c r="VZD1" t="s">
        <v>15569</v>
      </c>
      <c r="VZE1" t="s">
        <v>15570</v>
      </c>
      <c r="VZF1" t="s">
        <v>15571</v>
      </c>
      <c r="VZG1" t="s">
        <v>15572</v>
      </c>
      <c r="VZH1" t="s">
        <v>15573</v>
      </c>
      <c r="VZI1" t="s">
        <v>15574</v>
      </c>
      <c r="VZJ1" t="s">
        <v>15575</v>
      </c>
      <c r="VZK1" t="s">
        <v>15576</v>
      </c>
      <c r="VZL1" t="s">
        <v>15577</v>
      </c>
      <c r="VZM1" t="s">
        <v>15578</v>
      </c>
      <c r="VZN1" t="s">
        <v>15579</v>
      </c>
      <c r="VZO1" t="s">
        <v>15580</v>
      </c>
      <c r="VZP1" t="s">
        <v>15581</v>
      </c>
      <c r="VZQ1" t="s">
        <v>15582</v>
      </c>
      <c r="VZR1" t="s">
        <v>15583</v>
      </c>
      <c r="VZS1" t="s">
        <v>15584</v>
      </c>
      <c r="VZT1" t="s">
        <v>15585</v>
      </c>
      <c r="VZU1" t="s">
        <v>15586</v>
      </c>
      <c r="VZV1" t="s">
        <v>15587</v>
      </c>
      <c r="VZW1" t="s">
        <v>15588</v>
      </c>
      <c r="VZX1" t="s">
        <v>15589</v>
      </c>
      <c r="VZY1" t="s">
        <v>15590</v>
      </c>
      <c r="VZZ1" t="s">
        <v>15591</v>
      </c>
      <c r="WAA1" t="s">
        <v>15592</v>
      </c>
      <c r="WAB1" t="s">
        <v>15593</v>
      </c>
      <c r="WAC1" t="s">
        <v>15594</v>
      </c>
      <c r="WAD1" t="s">
        <v>15595</v>
      </c>
      <c r="WAE1" t="s">
        <v>15596</v>
      </c>
      <c r="WAF1" t="s">
        <v>15597</v>
      </c>
      <c r="WAG1" t="s">
        <v>15598</v>
      </c>
      <c r="WAH1" t="s">
        <v>15599</v>
      </c>
      <c r="WAI1" t="s">
        <v>15600</v>
      </c>
      <c r="WAJ1" t="s">
        <v>15601</v>
      </c>
      <c r="WAK1" t="s">
        <v>15602</v>
      </c>
      <c r="WAL1" t="s">
        <v>15603</v>
      </c>
      <c r="WAM1" t="s">
        <v>15604</v>
      </c>
      <c r="WAN1" t="s">
        <v>15605</v>
      </c>
      <c r="WAO1" t="s">
        <v>15606</v>
      </c>
      <c r="WAP1" t="s">
        <v>15607</v>
      </c>
      <c r="WAQ1" t="s">
        <v>15608</v>
      </c>
      <c r="WAR1" t="s">
        <v>15609</v>
      </c>
      <c r="WAS1" t="s">
        <v>15610</v>
      </c>
      <c r="WAT1" t="s">
        <v>15611</v>
      </c>
      <c r="WAU1" t="s">
        <v>15612</v>
      </c>
      <c r="WAV1" t="s">
        <v>15613</v>
      </c>
      <c r="WAW1" t="s">
        <v>15614</v>
      </c>
      <c r="WAX1" t="s">
        <v>15615</v>
      </c>
      <c r="WAY1" t="s">
        <v>15616</v>
      </c>
      <c r="WAZ1" t="s">
        <v>15617</v>
      </c>
      <c r="WBA1" t="s">
        <v>15618</v>
      </c>
      <c r="WBB1" t="s">
        <v>15619</v>
      </c>
      <c r="WBC1" t="s">
        <v>15620</v>
      </c>
      <c r="WBD1" t="s">
        <v>15621</v>
      </c>
      <c r="WBE1" t="s">
        <v>15622</v>
      </c>
      <c r="WBF1" t="s">
        <v>15623</v>
      </c>
      <c r="WBG1" t="s">
        <v>15624</v>
      </c>
      <c r="WBH1" t="s">
        <v>15625</v>
      </c>
      <c r="WBI1" t="s">
        <v>15626</v>
      </c>
      <c r="WBJ1" t="s">
        <v>15627</v>
      </c>
      <c r="WBK1" t="s">
        <v>15628</v>
      </c>
      <c r="WBL1" t="s">
        <v>15629</v>
      </c>
      <c r="WBM1" t="s">
        <v>15630</v>
      </c>
      <c r="WBN1" t="s">
        <v>15631</v>
      </c>
      <c r="WBO1" t="s">
        <v>15632</v>
      </c>
      <c r="WBP1" t="s">
        <v>15633</v>
      </c>
      <c r="WBQ1" t="s">
        <v>15634</v>
      </c>
      <c r="WBR1" t="s">
        <v>15635</v>
      </c>
      <c r="WBS1" t="s">
        <v>15636</v>
      </c>
      <c r="WBT1" t="s">
        <v>15637</v>
      </c>
      <c r="WBU1" t="s">
        <v>15638</v>
      </c>
      <c r="WBV1" t="s">
        <v>15639</v>
      </c>
      <c r="WBW1" t="s">
        <v>15640</v>
      </c>
      <c r="WBX1" t="s">
        <v>15641</v>
      </c>
      <c r="WBY1" t="s">
        <v>15642</v>
      </c>
      <c r="WBZ1" t="s">
        <v>15643</v>
      </c>
      <c r="WCA1" t="s">
        <v>15644</v>
      </c>
      <c r="WCB1" t="s">
        <v>15645</v>
      </c>
      <c r="WCC1" t="s">
        <v>15646</v>
      </c>
      <c r="WCD1" t="s">
        <v>15647</v>
      </c>
      <c r="WCE1" t="s">
        <v>15648</v>
      </c>
      <c r="WCF1" t="s">
        <v>15649</v>
      </c>
      <c r="WCG1" t="s">
        <v>15650</v>
      </c>
      <c r="WCH1" t="s">
        <v>15651</v>
      </c>
      <c r="WCI1" t="s">
        <v>15652</v>
      </c>
      <c r="WCJ1" t="s">
        <v>15653</v>
      </c>
      <c r="WCK1" t="s">
        <v>15654</v>
      </c>
      <c r="WCL1" t="s">
        <v>15655</v>
      </c>
      <c r="WCM1" t="s">
        <v>15656</v>
      </c>
      <c r="WCN1" t="s">
        <v>15657</v>
      </c>
      <c r="WCO1" t="s">
        <v>15658</v>
      </c>
      <c r="WCP1" t="s">
        <v>15659</v>
      </c>
      <c r="WCQ1" t="s">
        <v>15660</v>
      </c>
      <c r="WCR1" t="s">
        <v>15661</v>
      </c>
      <c r="WCS1" t="s">
        <v>15662</v>
      </c>
      <c r="WCT1" t="s">
        <v>15663</v>
      </c>
      <c r="WCU1" t="s">
        <v>15664</v>
      </c>
      <c r="WCV1" t="s">
        <v>15665</v>
      </c>
      <c r="WCW1" t="s">
        <v>15666</v>
      </c>
      <c r="WCX1" t="s">
        <v>15667</v>
      </c>
      <c r="WCY1" t="s">
        <v>15668</v>
      </c>
      <c r="WCZ1" t="s">
        <v>15669</v>
      </c>
      <c r="WDA1" t="s">
        <v>15670</v>
      </c>
      <c r="WDB1" t="s">
        <v>15671</v>
      </c>
      <c r="WDC1" t="s">
        <v>15672</v>
      </c>
      <c r="WDD1" t="s">
        <v>15673</v>
      </c>
      <c r="WDE1" t="s">
        <v>15674</v>
      </c>
      <c r="WDF1" t="s">
        <v>15675</v>
      </c>
      <c r="WDG1" t="s">
        <v>15676</v>
      </c>
      <c r="WDH1" t="s">
        <v>15677</v>
      </c>
      <c r="WDI1" t="s">
        <v>15678</v>
      </c>
      <c r="WDJ1" t="s">
        <v>15679</v>
      </c>
      <c r="WDK1" t="s">
        <v>15680</v>
      </c>
      <c r="WDL1" t="s">
        <v>15681</v>
      </c>
      <c r="WDM1" t="s">
        <v>15682</v>
      </c>
      <c r="WDN1" t="s">
        <v>15683</v>
      </c>
      <c r="WDO1" t="s">
        <v>15684</v>
      </c>
      <c r="WDP1" t="s">
        <v>15685</v>
      </c>
      <c r="WDQ1" t="s">
        <v>15686</v>
      </c>
      <c r="WDR1" t="s">
        <v>15687</v>
      </c>
      <c r="WDS1" t="s">
        <v>15688</v>
      </c>
      <c r="WDT1" t="s">
        <v>15689</v>
      </c>
      <c r="WDU1" t="s">
        <v>15690</v>
      </c>
      <c r="WDV1" t="s">
        <v>15691</v>
      </c>
      <c r="WDW1" t="s">
        <v>15692</v>
      </c>
      <c r="WDX1" t="s">
        <v>15693</v>
      </c>
      <c r="WDY1" t="s">
        <v>15694</v>
      </c>
      <c r="WDZ1" t="s">
        <v>15695</v>
      </c>
      <c r="WEA1" t="s">
        <v>15696</v>
      </c>
      <c r="WEB1" t="s">
        <v>15697</v>
      </c>
      <c r="WEC1" t="s">
        <v>15698</v>
      </c>
      <c r="WED1" t="s">
        <v>15699</v>
      </c>
      <c r="WEE1" t="s">
        <v>15700</v>
      </c>
      <c r="WEF1" t="s">
        <v>15701</v>
      </c>
      <c r="WEG1" t="s">
        <v>15702</v>
      </c>
      <c r="WEH1" t="s">
        <v>15703</v>
      </c>
      <c r="WEI1" t="s">
        <v>15704</v>
      </c>
      <c r="WEJ1" t="s">
        <v>15705</v>
      </c>
      <c r="WEK1" t="s">
        <v>15706</v>
      </c>
      <c r="WEL1" t="s">
        <v>15707</v>
      </c>
      <c r="WEM1" t="s">
        <v>15708</v>
      </c>
      <c r="WEN1" t="s">
        <v>15709</v>
      </c>
      <c r="WEO1" t="s">
        <v>15710</v>
      </c>
      <c r="WEP1" t="s">
        <v>15711</v>
      </c>
      <c r="WEQ1" t="s">
        <v>15712</v>
      </c>
      <c r="WER1" t="s">
        <v>15713</v>
      </c>
      <c r="WES1" t="s">
        <v>15714</v>
      </c>
      <c r="WET1" t="s">
        <v>15715</v>
      </c>
      <c r="WEU1" t="s">
        <v>15716</v>
      </c>
      <c r="WEV1" t="s">
        <v>15717</v>
      </c>
      <c r="WEW1" t="s">
        <v>15718</v>
      </c>
      <c r="WEX1" t="s">
        <v>15719</v>
      </c>
      <c r="WEY1" t="s">
        <v>15720</v>
      </c>
      <c r="WEZ1" t="s">
        <v>15721</v>
      </c>
      <c r="WFA1" t="s">
        <v>15722</v>
      </c>
      <c r="WFB1" t="s">
        <v>15723</v>
      </c>
      <c r="WFC1" t="s">
        <v>15724</v>
      </c>
      <c r="WFD1" t="s">
        <v>15725</v>
      </c>
      <c r="WFE1" t="s">
        <v>15726</v>
      </c>
      <c r="WFF1" t="s">
        <v>15727</v>
      </c>
      <c r="WFG1" t="s">
        <v>15728</v>
      </c>
      <c r="WFH1" t="s">
        <v>15729</v>
      </c>
      <c r="WFI1" t="s">
        <v>15730</v>
      </c>
      <c r="WFJ1" t="s">
        <v>15731</v>
      </c>
      <c r="WFK1" t="s">
        <v>15732</v>
      </c>
      <c r="WFL1" t="s">
        <v>15733</v>
      </c>
      <c r="WFM1" t="s">
        <v>15734</v>
      </c>
      <c r="WFN1" t="s">
        <v>15735</v>
      </c>
      <c r="WFO1" t="s">
        <v>15736</v>
      </c>
      <c r="WFP1" t="s">
        <v>15737</v>
      </c>
      <c r="WFQ1" t="s">
        <v>15738</v>
      </c>
      <c r="WFR1" t="s">
        <v>15739</v>
      </c>
      <c r="WFS1" t="s">
        <v>15740</v>
      </c>
      <c r="WFT1" t="s">
        <v>15741</v>
      </c>
      <c r="WFU1" t="s">
        <v>15742</v>
      </c>
      <c r="WFV1" t="s">
        <v>15743</v>
      </c>
      <c r="WFW1" t="s">
        <v>15744</v>
      </c>
      <c r="WFX1" t="s">
        <v>15745</v>
      </c>
      <c r="WFY1" t="s">
        <v>15746</v>
      </c>
      <c r="WFZ1" t="s">
        <v>15747</v>
      </c>
      <c r="WGA1" t="s">
        <v>15748</v>
      </c>
      <c r="WGB1" t="s">
        <v>15749</v>
      </c>
      <c r="WGC1" t="s">
        <v>15750</v>
      </c>
      <c r="WGD1" t="s">
        <v>15751</v>
      </c>
      <c r="WGE1" t="s">
        <v>15752</v>
      </c>
      <c r="WGF1" t="s">
        <v>15753</v>
      </c>
      <c r="WGG1" t="s">
        <v>15754</v>
      </c>
      <c r="WGH1" t="s">
        <v>15755</v>
      </c>
      <c r="WGI1" t="s">
        <v>15756</v>
      </c>
      <c r="WGJ1" t="s">
        <v>15757</v>
      </c>
      <c r="WGK1" t="s">
        <v>15758</v>
      </c>
      <c r="WGL1" t="s">
        <v>15759</v>
      </c>
      <c r="WGM1" t="s">
        <v>15760</v>
      </c>
      <c r="WGN1" t="s">
        <v>15761</v>
      </c>
      <c r="WGO1" t="s">
        <v>15762</v>
      </c>
      <c r="WGP1" t="s">
        <v>15763</v>
      </c>
      <c r="WGQ1" t="s">
        <v>15764</v>
      </c>
      <c r="WGR1" t="s">
        <v>15765</v>
      </c>
      <c r="WGS1" t="s">
        <v>15766</v>
      </c>
      <c r="WGT1" t="s">
        <v>15767</v>
      </c>
      <c r="WGU1" t="s">
        <v>15768</v>
      </c>
      <c r="WGV1" t="s">
        <v>15769</v>
      </c>
      <c r="WGW1" t="s">
        <v>15770</v>
      </c>
      <c r="WGX1" t="s">
        <v>15771</v>
      </c>
      <c r="WGY1" t="s">
        <v>15772</v>
      </c>
      <c r="WGZ1" t="s">
        <v>15773</v>
      </c>
      <c r="WHA1" t="s">
        <v>15774</v>
      </c>
      <c r="WHB1" t="s">
        <v>15775</v>
      </c>
      <c r="WHC1" t="s">
        <v>15776</v>
      </c>
      <c r="WHD1" t="s">
        <v>15777</v>
      </c>
      <c r="WHE1" t="s">
        <v>15778</v>
      </c>
      <c r="WHF1" t="s">
        <v>15779</v>
      </c>
      <c r="WHG1" t="s">
        <v>15780</v>
      </c>
      <c r="WHH1" t="s">
        <v>15781</v>
      </c>
      <c r="WHI1" t="s">
        <v>15782</v>
      </c>
      <c r="WHJ1" t="s">
        <v>15783</v>
      </c>
      <c r="WHK1" t="s">
        <v>15784</v>
      </c>
      <c r="WHL1" t="s">
        <v>15785</v>
      </c>
      <c r="WHM1" t="s">
        <v>15786</v>
      </c>
      <c r="WHN1" t="s">
        <v>15787</v>
      </c>
      <c r="WHO1" t="s">
        <v>15788</v>
      </c>
      <c r="WHP1" t="s">
        <v>15789</v>
      </c>
      <c r="WHQ1" t="s">
        <v>15790</v>
      </c>
      <c r="WHR1" t="s">
        <v>15791</v>
      </c>
      <c r="WHS1" t="s">
        <v>15792</v>
      </c>
      <c r="WHT1" t="s">
        <v>15793</v>
      </c>
      <c r="WHU1" t="s">
        <v>15794</v>
      </c>
      <c r="WHV1" t="s">
        <v>15795</v>
      </c>
      <c r="WHW1" t="s">
        <v>15796</v>
      </c>
      <c r="WHX1" t="s">
        <v>15797</v>
      </c>
      <c r="WHY1" t="s">
        <v>15798</v>
      </c>
      <c r="WHZ1" t="s">
        <v>15799</v>
      </c>
      <c r="WIA1" t="s">
        <v>15800</v>
      </c>
      <c r="WIB1" t="s">
        <v>15801</v>
      </c>
      <c r="WIC1" t="s">
        <v>15802</v>
      </c>
      <c r="WID1" t="s">
        <v>15803</v>
      </c>
      <c r="WIE1" t="s">
        <v>15804</v>
      </c>
      <c r="WIF1" t="s">
        <v>15805</v>
      </c>
      <c r="WIG1" t="s">
        <v>15806</v>
      </c>
      <c r="WIH1" t="s">
        <v>15807</v>
      </c>
      <c r="WII1" t="s">
        <v>15808</v>
      </c>
      <c r="WIJ1" t="s">
        <v>15809</v>
      </c>
      <c r="WIK1" t="s">
        <v>15810</v>
      </c>
      <c r="WIL1" t="s">
        <v>15811</v>
      </c>
      <c r="WIM1" t="s">
        <v>15812</v>
      </c>
      <c r="WIN1" t="s">
        <v>15813</v>
      </c>
      <c r="WIO1" t="s">
        <v>15814</v>
      </c>
      <c r="WIP1" t="s">
        <v>15815</v>
      </c>
      <c r="WIQ1" t="s">
        <v>15816</v>
      </c>
      <c r="WIR1" t="s">
        <v>15817</v>
      </c>
      <c r="WIS1" t="s">
        <v>15818</v>
      </c>
      <c r="WIT1" t="s">
        <v>15819</v>
      </c>
      <c r="WIU1" t="s">
        <v>15820</v>
      </c>
      <c r="WIV1" t="s">
        <v>15821</v>
      </c>
      <c r="WIW1" t="s">
        <v>15822</v>
      </c>
      <c r="WIX1" t="s">
        <v>15823</v>
      </c>
      <c r="WIY1" t="s">
        <v>15824</v>
      </c>
      <c r="WIZ1" t="s">
        <v>15825</v>
      </c>
      <c r="WJA1" t="s">
        <v>15826</v>
      </c>
      <c r="WJB1" t="s">
        <v>15827</v>
      </c>
      <c r="WJC1" t="s">
        <v>15828</v>
      </c>
      <c r="WJD1" t="s">
        <v>15829</v>
      </c>
      <c r="WJE1" t="s">
        <v>15830</v>
      </c>
      <c r="WJF1" t="s">
        <v>15831</v>
      </c>
      <c r="WJG1" t="s">
        <v>15832</v>
      </c>
      <c r="WJH1" t="s">
        <v>15833</v>
      </c>
      <c r="WJI1" t="s">
        <v>15834</v>
      </c>
      <c r="WJJ1" t="s">
        <v>15835</v>
      </c>
      <c r="WJK1" t="s">
        <v>15836</v>
      </c>
      <c r="WJL1" t="s">
        <v>15837</v>
      </c>
      <c r="WJM1" t="s">
        <v>15838</v>
      </c>
      <c r="WJN1" t="s">
        <v>15839</v>
      </c>
      <c r="WJO1" t="s">
        <v>15840</v>
      </c>
      <c r="WJP1" t="s">
        <v>15841</v>
      </c>
      <c r="WJQ1" t="s">
        <v>15842</v>
      </c>
      <c r="WJR1" t="s">
        <v>15843</v>
      </c>
      <c r="WJS1" t="s">
        <v>15844</v>
      </c>
      <c r="WJT1" t="s">
        <v>15845</v>
      </c>
      <c r="WJU1" t="s">
        <v>15846</v>
      </c>
      <c r="WJV1" t="s">
        <v>15847</v>
      </c>
      <c r="WJW1" t="s">
        <v>15848</v>
      </c>
      <c r="WJX1" t="s">
        <v>15849</v>
      </c>
      <c r="WJY1" t="s">
        <v>15850</v>
      </c>
      <c r="WJZ1" t="s">
        <v>15851</v>
      </c>
      <c r="WKA1" t="s">
        <v>15852</v>
      </c>
      <c r="WKB1" t="s">
        <v>15853</v>
      </c>
      <c r="WKC1" t="s">
        <v>15854</v>
      </c>
      <c r="WKD1" t="s">
        <v>15855</v>
      </c>
      <c r="WKE1" t="s">
        <v>15856</v>
      </c>
      <c r="WKF1" t="s">
        <v>15857</v>
      </c>
      <c r="WKG1" t="s">
        <v>15858</v>
      </c>
      <c r="WKH1" t="s">
        <v>15859</v>
      </c>
      <c r="WKI1" t="s">
        <v>15860</v>
      </c>
      <c r="WKJ1" t="s">
        <v>15861</v>
      </c>
      <c r="WKK1" t="s">
        <v>15862</v>
      </c>
      <c r="WKL1" t="s">
        <v>15863</v>
      </c>
      <c r="WKM1" t="s">
        <v>15864</v>
      </c>
      <c r="WKN1" t="s">
        <v>15865</v>
      </c>
      <c r="WKO1" t="s">
        <v>15866</v>
      </c>
      <c r="WKP1" t="s">
        <v>15867</v>
      </c>
      <c r="WKQ1" t="s">
        <v>15868</v>
      </c>
      <c r="WKR1" t="s">
        <v>15869</v>
      </c>
      <c r="WKS1" t="s">
        <v>15870</v>
      </c>
      <c r="WKT1" t="s">
        <v>15871</v>
      </c>
      <c r="WKU1" t="s">
        <v>15872</v>
      </c>
      <c r="WKV1" t="s">
        <v>15873</v>
      </c>
      <c r="WKW1" t="s">
        <v>15874</v>
      </c>
      <c r="WKX1" t="s">
        <v>15875</v>
      </c>
      <c r="WKY1" t="s">
        <v>15876</v>
      </c>
      <c r="WKZ1" t="s">
        <v>15877</v>
      </c>
      <c r="WLA1" t="s">
        <v>15878</v>
      </c>
      <c r="WLB1" t="s">
        <v>15879</v>
      </c>
      <c r="WLC1" t="s">
        <v>15880</v>
      </c>
      <c r="WLD1" t="s">
        <v>15881</v>
      </c>
      <c r="WLE1" t="s">
        <v>15882</v>
      </c>
      <c r="WLF1" t="s">
        <v>15883</v>
      </c>
      <c r="WLG1" t="s">
        <v>15884</v>
      </c>
      <c r="WLH1" t="s">
        <v>15885</v>
      </c>
      <c r="WLI1" t="s">
        <v>15886</v>
      </c>
      <c r="WLJ1" t="s">
        <v>15887</v>
      </c>
      <c r="WLK1" t="s">
        <v>15888</v>
      </c>
      <c r="WLL1" t="s">
        <v>15889</v>
      </c>
      <c r="WLM1" t="s">
        <v>15890</v>
      </c>
      <c r="WLN1" t="s">
        <v>15891</v>
      </c>
      <c r="WLO1" t="s">
        <v>15892</v>
      </c>
      <c r="WLP1" t="s">
        <v>15893</v>
      </c>
      <c r="WLQ1" t="s">
        <v>15894</v>
      </c>
      <c r="WLR1" t="s">
        <v>15895</v>
      </c>
      <c r="WLS1" t="s">
        <v>15896</v>
      </c>
      <c r="WLT1" t="s">
        <v>15897</v>
      </c>
      <c r="WLU1" t="s">
        <v>15898</v>
      </c>
      <c r="WLV1" t="s">
        <v>15899</v>
      </c>
      <c r="WLW1" t="s">
        <v>15900</v>
      </c>
      <c r="WLX1" t="s">
        <v>15901</v>
      </c>
      <c r="WLY1" t="s">
        <v>15902</v>
      </c>
      <c r="WLZ1" t="s">
        <v>15903</v>
      </c>
      <c r="WMA1" t="s">
        <v>15904</v>
      </c>
      <c r="WMB1" t="s">
        <v>15905</v>
      </c>
      <c r="WMC1" t="s">
        <v>15906</v>
      </c>
      <c r="WMD1" t="s">
        <v>15907</v>
      </c>
      <c r="WME1" t="s">
        <v>15908</v>
      </c>
      <c r="WMF1" t="s">
        <v>15909</v>
      </c>
      <c r="WMG1" t="s">
        <v>15910</v>
      </c>
      <c r="WMH1" t="s">
        <v>15911</v>
      </c>
      <c r="WMI1" t="s">
        <v>15912</v>
      </c>
      <c r="WMJ1" t="s">
        <v>15913</v>
      </c>
      <c r="WMK1" t="s">
        <v>15914</v>
      </c>
      <c r="WML1" t="s">
        <v>15915</v>
      </c>
      <c r="WMM1" t="s">
        <v>15916</v>
      </c>
      <c r="WMN1" t="s">
        <v>15917</v>
      </c>
      <c r="WMO1" t="s">
        <v>15918</v>
      </c>
      <c r="WMP1" t="s">
        <v>15919</v>
      </c>
      <c r="WMQ1" t="s">
        <v>15920</v>
      </c>
      <c r="WMR1" t="s">
        <v>15921</v>
      </c>
      <c r="WMS1" t="s">
        <v>15922</v>
      </c>
      <c r="WMT1" t="s">
        <v>15923</v>
      </c>
      <c r="WMU1" t="s">
        <v>15924</v>
      </c>
      <c r="WMV1" t="s">
        <v>15925</v>
      </c>
      <c r="WMW1" t="s">
        <v>15926</v>
      </c>
      <c r="WMX1" t="s">
        <v>15927</v>
      </c>
      <c r="WMY1" t="s">
        <v>15928</v>
      </c>
      <c r="WMZ1" t="s">
        <v>15929</v>
      </c>
      <c r="WNA1" t="s">
        <v>15930</v>
      </c>
      <c r="WNB1" t="s">
        <v>15931</v>
      </c>
      <c r="WNC1" t="s">
        <v>15932</v>
      </c>
      <c r="WND1" t="s">
        <v>15933</v>
      </c>
      <c r="WNE1" t="s">
        <v>15934</v>
      </c>
      <c r="WNF1" t="s">
        <v>15935</v>
      </c>
      <c r="WNG1" t="s">
        <v>15936</v>
      </c>
      <c r="WNH1" t="s">
        <v>15937</v>
      </c>
      <c r="WNI1" t="s">
        <v>15938</v>
      </c>
      <c r="WNJ1" t="s">
        <v>15939</v>
      </c>
      <c r="WNK1" t="s">
        <v>15940</v>
      </c>
      <c r="WNL1" t="s">
        <v>15941</v>
      </c>
      <c r="WNM1" t="s">
        <v>15942</v>
      </c>
      <c r="WNN1" t="s">
        <v>15943</v>
      </c>
      <c r="WNO1" t="s">
        <v>15944</v>
      </c>
      <c r="WNP1" t="s">
        <v>15945</v>
      </c>
      <c r="WNQ1" t="s">
        <v>15946</v>
      </c>
      <c r="WNR1" t="s">
        <v>15947</v>
      </c>
      <c r="WNS1" t="s">
        <v>15948</v>
      </c>
      <c r="WNT1" t="s">
        <v>15949</v>
      </c>
      <c r="WNU1" t="s">
        <v>15950</v>
      </c>
      <c r="WNV1" t="s">
        <v>15951</v>
      </c>
      <c r="WNW1" t="s">
        <v>15952</v>
      </c>
      <c r="WNX1" t="s">
        <v>15953</v>
      </c>
      <c r="WNY1" t="s">
        <v>15954</v>
      </c>
      <c r="WNZ1" t="s">
        <v>15955</v>
      </c>
      <c r="WOA1" t="s">
        <v>15956</v>
      </c>
      <c r="WOB1" t="s">
        <v>15957</v>
      </c>
      <c r="WOC1" t="s">
        <v>15958</v>
      </c>
      <c r="WOD1" t="s">
        <v>15959</v>
      </c>
      <c r="WOE1" t="s">
        <v>15960</v>
      </c>
      <c r="WOF1" t="s">
        <v>15961</v>
      </c>
      <c r="WOG1" t="s">
        <v>15962</v>
      </c>
      <c r="WOH1" t="s">
        <v>15963</v>
      </c>
      <c r="WOI1" t="s">
        <v>15964</v>
      </c>
      <c r="WOJ1" t="s">
        <v>15965</v>
      </c>
      <c r="WOK1" t="s">
        <v>15966</v>
      </c>
      <c r="WOL1" t="s">
        <v>15967</v>
      </c>
      <c r="WOM1" t="s">
        <v>15968</v>
      </c>
      <c r="WON1" t="s">
        <v>15969</v>
      </c>
      <c r="WOO1" t="s">
        <v>15970</v>
      </c>
      <c r="WOP1" t="s">
        <v>15971</v>
      </c>
      <c r="WOQ1" t="s">
        <v>15972</v>
      </c>
      <c r="WOR1" t="s">
        <v>15973</v>
      </c>
      <c r="WOS1" t="s">
        <v>15974</v>
      </c>
      <c r="WOT1" t="s">
        <v>15975</v>
      </c>
      <c r="WOU1" t="s">
        <v>15976</v>
      </c>
      <c r="WOV1" t="s">
        <v>15977</v>
      </c>
      <c r="WOW1" t="s">
        <v>15978</v>
      </c>
      <c r="WOX1" t="s">
        <v>15979</v>
      </c>
      <c r="WOY1" t="s">
        <v>15980</v>
      </c>
      <c r="WOZ1" t="s">
        <v>15981</v>
      </c>
      <c r="WPA1" t="s">
        <v>15982</v>
      </c>
      <c r="WPB1" t="s">
        <v>15983</v>
      </c>
      <c r="WPC1" t="s">
        <v>15984</v>
      </c>
      <c r="WPD1" t="s">
        <v>15985</v>
      </c>
      <c r="WPE1" t="s">
        <v>15986</v>
      </c>
      <c r="WPF1" t="s">
        <v>15987</v>
      </c>
      <c r="WPG1" t="s">
        <v>15988</v>
      </c>
      <c r="WPH1" t="s">
        <v>15989</v>
      </c>
      <c r="WPI1" t="s">
        <v>15990</v>
      </c>
      <c r="WPJ1" t="s">
        <v>15991</v>
      </c>
      <c r="WPK1" t="s">
        <v>15992</v>
      </c>
      <c r="WPL1" t="s">
        <v>15993</v>
      </c>
      <c r="WPM1" t="s">
        <v>15994</v>
      </c>
      <c r="WPN1" t="s">
        <v>15995</v>
      </c>
      <c r="WPO1" t="s">
        <v>15996</v>
      </c>
      <c r="WPP1" t="s">
        <v>15997</v>
      </c>
      <c r="WPQ1" t="s">
        <v>15998</v>
      </c>
      <c r="WPR1" t="s">
        <v>15999</v>
      </c>
      <c r="WPS1" t="s">
        <v>16000</v>
      </c>
      <c r="WPT1" t="s">
        <v>16001</v>
      </c>
      <c r="WPU1" t="s">
        <v>16002</v>
      </c>
      <c r="WPV1" t="s">
        <v>16003</v>
      </c>
      <c r="WPW1" t="s">
        <v>16004</v>
      </c>
      <c r="WPX1" t="s">
        <v>16005</v>
      </c>
      <c r="WPY1" t="s">
        <v>16006</v>
      </c>
      <c r="WPZ1" t="s">
        <v>16007</v>
      </c>
      <c r="WQA1" t="s">
        <v>16008</v>
      </c>
      <c r="WQB1" t="s">
        <v>16009</v>
      </c>
      <c r="WQC1" t="s">
        <v>16010</v>
      </c>
      <c r="WQD1" t="s">
        <v>16011</v>
      </c>
      <c r="WQE1" t="s">
        <v>16012</v>
      </c>
      <c r="WQF1" t="s">
        <v>16013</v>
      </c>
      <c r="WQG1" t="s">
        <v>16014</v>
      </c>
      <c r="WQH1" t="s">
        <v>16015</v>
      </c>
      <c r="WQI1" t="s">
        <v>16016</v>
      </c>
      <c r="WQJ1" t="s">
        <v>16017</v>
      </c>
      <c r="WQK1" t="s">
        <v>16018</v>
      </c>
      <c r="WQL1" t="s">
        <v>16019</v>
      </c>
      <c r="WQM1" t="s">
        <v>16020</v>
      </c>
      <c r="WQN1" t="s">
        <v>16021</v>
      </c>
      <c r="WQO1" t="s">
        <v>16022</v>
      </c>
      <c r="WQP1" t="s">
        <v>16023</v>
      </c>
      <c r="WQQ1" t="s">
        <v>16024</v>
      </c>
      <c r="WQR1" t="s">
        <v>16025</v>
      </c>
      <c r="WQS1" t="s">
        <v>16026</v>
      </c>
      <c r="WQT1" t="s">
        <v>16027</v>
      </c>
      <c r="WQU1" t="s">
        <v>16028</v>
      </c>
      <c r="WQV1" t="s">
        <v>16029</v>
      </c>
      <c r="WQW1" t="s">
        <v>16030</v>
      </c>
      <c r="WQX1" t="s">
        <v>16031</v>
      </c>
      <c r="WQY1" t="s">
        <v>16032</v>
      </c>
      <c r="WQZ1" t="s">
        <v>16033</v>
      </c>
      <c r="WRA1" t="s">
        <v>16034</v>
      </c>
      <c r="WRB1" t="s">
        <v>16035</v>
      </c>
      <c r="WRC1" t="s">
        <v>16036</v>
      </c>
      <c r="WRD1" t="s">
        <v>16037</v>
      </c>
      <c r="WRE1" t="s">
        <v>16038</v>
      </c>
      <c r="WRF1" t="s">
        <v>16039</v>
      </c>
      <c r="WRG1" t="s">
        <v>16040</v>
      </c>
      <c r="WRH1" t="s">
        <v>16041</v>
      </c>
      <c r="WRI1" t="s">
        <v>16042</v>
      </c>
      <c r="WRJ1" t="s">
        <v>16043</v>
      </c>
      <c r="WRK1" t="s">
        <v>16044</v>
      </c>
      <c r="WRL1" t="s">
        <v>16045</v>
      </c>
      <c r="WRM1" t="s">
        <v>16046</v>
      </c>
      <c r="WRN1" t="s">
        <v>16047</v>
      </c>
      <c r="WRO1" t="s">
        <v>16048</v>
      </c>
      <c r="WRP1" t="s">
        <v>16049</v>
      </c>
      <c r="WRQ1" t="s">
        <v>16050</v>
      </c>
      <c r="WRR1" t="s">
        <v>16051</v>
      </c>
      <c r="WRS1" t="s">
        <v>16052</v>
      </c>
      <c r="WRT1" t="s">
        <v>16053</v>
      </c>
      <c r="WRU1" t="s">
        <v>16054</v>
      </c>
      <c r="WRV1" t="s">
        <v>16055</v>
      </c>
      <c r="WRW1" t="s">
        <v>16056</v>
      </c>
      <c r="WRX1" t="s">
        <v>16057</v>
      </c>
      <c r="WRY1" t="s">
        <v>16058</v>
      </c>
      <c r="WRZ1" t="s">
        <v>16059</v>
      </c>
      <c r="WSA1" t="s">
        <v>16060</v>
      </c>
      <c r="WSB1" t="s">
        <v>16061</v>
      </c>
      <c r="WSC1" t="s">
        <v>16062</v>
      </c>
      <c r="WSD1" t="s">
        <v>16063</v>
      </c>
      <c r="WSE1" t="s">
        <v>16064</v>
      </c>
      <c r="WSF1" t="s">
        <v>16065</v>
      </c>
      <c r="WSG1" t="s">
        <v>16066</v>
      </c>
      <c r="WSH1" t="s">
        <v>16067</v>
      </c>
      <c r="WSI1" t="s">
        <v>16068</v>
      </c>
      <c r="WSJ1" t="s">
        <v>16069</v>
      </c>
      <c r="WSK1" t="s">
        <v>16070</v>
      </c>
      <c r="WSL1" t="s">
        <v>16071</v>
      </c>
      <c r="WSM1" t="s">
        <v>16072</v>
      </c>
      <c r="WSN1" t="s">
        <v>16073</v>
      </c>
      <c r="WSO1" t="s">
        <v>16074</v>
      </c>
      <c r="WSP1" t="s">
        <v>16075</v>
      </c>
      <c r="WSQ1" t="s">
        <v>16076</v>
      </c>
      <c r="WSR1" t="s">
        <v>16077</v>
      </c>
      <c r="WSS1" t="s">
        <v>16078</v>
      </c>
      <c r="WST1" t="s">
        <v>16079</v>
      </c>
      <c r="WSU1" t="s">
        <v>16080</v>
      </c>
      <c r="WSV1" t="s">
        <v>16081</v>
      </c>
      <c r="WSW1" t="s">
        <v>16082</v>
      </c>
      <c r="WSX1" t="s">
        <v>16083</v>
      </c>
      <c r="WSY1" t="s">
        <v>16084</v>
      </c>
      <c r="WSZ1" t="s">
        <v>16085</v>
      </c>
      <c r="WTA1" t="s">
        <v>16086</v>
      </c>
      <c r="WTB1" t="s">
        <v>16087</v>
      </c>
      <c r="WTC1" t="s">
        <v>16088</v>
      </c>
      <c r="WTD1" t="s">
        <v>16089</v>
      </c>
      <c r="WTE1" t="s">
        <v>16090</v>
      </c>
      <c r="WTF1" t="s">
        <v>16091</v>
      </c>
      <c r="WTG1" t="s">
        <v>16092</v>
      </c>
      <c r="WTH1" t="s">
        <v>16093</v>
      </c>
      <c r="WTI1" t="s">
        <v>16094</v>
      </c>
      <c r="WTJ1" t="s">
        <v>16095</v>
      </c>
      <c r="WTK1" t="s">
        <v>16096</v>
      </c>
      <c r="WTL1" t="s">
        <v>16097</v>
      </c>
      <c r="WTM1" t="s">
        <v>16098</v>
      </c>
      <c r="WTN1" t="s">
        <v>16099</v>
      </c>
      <c r="WTO1" t="s">
        <v>16100</v>
      </c>
      <c r="WTP1" t="s">
        <v>16101</v>
      </c>
      <c r="WTQ1" t="s">
        <v>16102</v>
      </c>
      <c r="WTR1" t="s">
        <v>16103</v>
      </c>
      <c r="WTS1" t="s">
        <v>16104</v>
      </c>
      <c r="WTT1" t="s">
        <v>16105</v>
      </c>
      <c r="WTU1" t="s">
        <v>16106</v>
      </c>
      <c r="WTV1" t="s">
        <v>16107</v>
      </c>
      <c r="WTW1" t="s">
        <v>16108</v>
      </c>
      <c r="WTX1" t="s">
        <v>16109</v>
      </c>
      <c r="WTY1" t="s">
        <v>16110</v>
      </c>
      <c r="WTZ1" t="s">
        <v>16111</v>
      </c>
      <c r="WUA1" t="s">
        <v>16112</v>
      </c>
      <c r="WUB1" t="s">
        <v>16113</v>
      </c>
      <c r="WUC1" t="s">
        <v>16114</v>
      </c>
      <c r="WUD1" t="s">
        <v>16115</v>
      </c>
      <c r="WUE1" t="s">
        <v>16116</v>
      </c>
      <c r="WUF1" t="s">
        <v>16117</v>
      </c>
      <c r="WUG1" t="s">
        <v>16118</v>
      </c>
      <c r="WUH1" t="s">
        <v>16119</v>
      </c>
      <c r="WUI1" t="s">
        <v>16120</v>
      </c>
      <c r="WUJ1" t="s">
        <v>16121</v>
      </c>
      <c r="WUK1" t="s">
        <v>16122</v>
      </c>
      <c r="WUL1" t="s">
        <v>16123</v>
      </c>
      <c r="WUM1" t="s">
        <v>16124</v>
      </c>
      <c r="WUN1" t="s">
        <v>16125</v>
      </c>
      <c r="WUO1" t="s">
        <v>16126</v>
      </c>
      <c r="WUP1" t="s">
        <v>16127</v>
      </c>
      <c r="WUQ1" t="s">
        <v>16128</v>
      </c>
      <c r="WUR1" t="s">
        <v>16129</v>
      </c>
      <c r="WUS1" t="s">
        <v>16130</v>
      </c>
      <c r="WUT1" t="s">
        <v>16131</v>
      </c>
      <c r="WUU1" t="s">
        <v>16132</v>
      </c>
      <c r="WUV1" t="s">
        <v>16133</v>
      </c>
      <c r="WUW1" t="s">
        <v>16134</v>
      </c>
      <c r="WUX1" t="s">
        <v>16135</v>
      </c>
      <c r="WUY1" t="s">
        <v>16136</v>
      </c>
      <c r="WUZ1" t="s">
        <v>16137</v>
      </c>
      <c r="WVA1" t="s">
        <v>16138</v>
      </c>
      <c r="WVB1" t="s">
        <v>16139</v>
      </c>
      <c r="WVC1" t="s">
        <v>16140</v>
      </c>
      <c r="WVD1" t="s">
        <v>16141</v>
      </c>
      <c r="WVE1" t="s">
        <v>16142</v>
      </c>
      <c r="WVF1" t="s">
        <v>16143</v>
      </c>
      <c r="WVG1" t="s">
        <v>16144</v>
      </c>
      <c r="WVH1" t="s">
        <v>16145</v>
      </c>
      <c r="WVI1" t="s">
        <v>16146</v>
      </c>
      <c r="WVJ1" t="s">
        <v>16147</v>
      </c>
      <c r="WVK1" t="s">
        <v>16148</v>
      </c>
      <c r="WVL1" t="s">
        <v>16149</v>
      </c>
      <c r="WVM1" t="s">
        <v>16150</v>
      </c>
      <c r="WVN1" t="s">
        <v>16151</v>
      </c>
      <c r="WVO1" t="s">
        <v>16152</v>
      </c>
      <c r="WVP1" t="s">
        <v>16153</v>
      </c>
      <c r="WVQ1" t="s">
        <v>16154</v>
      </c>
      <c r="WVR1" t="s">
        <v>16155</v>
      </c>
      <c r="WVS1" t="s">
        <v>16156</v>
      </c>
      <c r="WVT1" t="s">
        <v>16157</v>
      </c>
      <c r="WVU1" t="s">
        <v>16158</v>
      </c>
      <c r="WVV1" t="s">
        <v>16159</v>
      </c>
      <c r="WVW1" t="s">
        <v>16160</v>
      </c>
      <c r="WVX1" t="s">
        <v>16161</v>
      </c>
      <c r="WVY1" t="s">
        <v>16162</v>
      </c>
      <c r="WVZ1" t="s">
        <v>16163</v>
      </c>
      <c r="WWA1" t="s">
        <v>16164</v>
      </c>
      <c r="WWB1" t="s">
        <v>16165</v>
      </c>
      <c r="WWC1" t="s">
        <v>16166</v>
      </c>
      <c r="WWD1" t="s">
        <v>16167</v>
      </c>
      <c r="WWE1" t="s">
        <v>16168</v>
      </c>
      <c r="WWF1" t="s">
        <v>16169</v>
      </c>
      <c r="WWG1" t="s">
        <v>16170</v>
      </c>
      <c r="WWH1" t="s">
        <v>16171</v>
      </c>
      <c r="WWI1" t="s">
        <v>16172</v>
      </c>
      <c r="WWJ1" t="s">
        <v>16173</v>
      </c>
      <c r="WWK1" t="s">
        <v>16174</v>
      </c>
      <c r="WWL1" t="s">
        <v>16175</v>
      </c>
      <c r="WWM1" t="s">
        <v>16176</v>
      </c>
      <c r="WWN1" t="s">
        <v>16177</v>
      </c>
      <c r="WWO1" t="s">
        <v>16178</v>
      </c>
      <c r="WWP1" t="s">
        <v>16179</v>
      </c>
      <c r="WWQ1" t="s">
        <v>16180</v>
      </c>
      <c r="WWR1" t="s">
        <v>16181</v>
      </c>
      <c r="WWS1" t="s">
        <v>16182</v>
      </c>
      <c r="WWT1" t="s">
        <v>16183</v>
      </c>
      <c r="WWU1" t="s">
        <v>16184</v>
      </c>
      <c r="WWV1" t="s">
        <v>16185</v>
      </c>
      <c r="WWW1" t="s">
        <v>16186</v>
      </c>
      <c r="WWX1" t="s">
        <v>16187</v>
      </c>
      <c r="WWY1" t="s">
        <v>16188</v>
      </c>
      <c r="WWZ1" t="s">
        <v>16189</v>
      </c>
      <c r="WXA1" t="s">
        <v>16190</v>
      </c>
      <c r="WXB1" t="s">
        <v>16191</v>
      </c>
      <c r="WXC1" t="s">
        <v>16192</v>
      </c>
      <c r="WXD1" t="s">
        <v>16193</v>
      </c>
      <c r="WXE1" t="s">
        <v>16194</v>
      </c>
      <c r="WXF1" t="s">
        <v>16195</v>
      </c>
      <c r="WXG1" t="s">
        <v>16196</v>
      </c>
      <c r="WXH1" t="s">
        <v>16197</v>
      </c>
      <c r="WXI1" t="s">
        <v>16198</v>
      </c>
      <c r="WXJ1" t="s">
        <v>16199</v>
      </c>
      <c r="WXK1" t="s">
        <v>16200</v>
      </c>
      <c r="WXL1" t="s">
        <v>16201</v>
      </c>
      <c r="WXM1" t="s">
        <v>16202</v>
      </c>
      <c r="WXN1" t="s">
        <v>16203</v>
      </c>
      <c r="WXO1" t="s">
        <v>16204</v>
      </c>
      <c r="WXP1" t="s">
        <v>16205</v>
      </c>
      <c r="WXQ1" t="s">
        <v>16206</v>
      </c>
      <c r="WXR1" t="s">
        <v>16207</v>
      </c>
      <c r="WXS1" t="s">
        <v>16208</v>
      </c>
      <c r="WXT1" t="s">
        <v>16209</v>
      </c>
      <c r="WXU1" t="s">
        <v>16210</v>
      </c>
      <c r="WXV1" t="s">
        <v>16211</v>
      </c>
      <c r="WXW1" t="s">
        <v>16212</v>
      </c>
      <c r="WXX1" t="s">
        <v>16213</v>
      </c>
      <c r="WXY1" t="s">
        <v>16214</v>
      </c>
      <c r="WXZ1" t="s">
        <v>16215</v>
      </c>
      <c r="WYA1" t="s">
        <v>16216</v>
      </c>
      <c r="WYB1" t="s">
        <v>16217</v>
      </c>
      <c r="WYC1" t="s">
        <v>16218</v>
      </c>
      <c r="WYD1" t="s">
        <v>16219</v>
      </c>
      <c r="WYE1" t="s">
        <v>16220</v>
      </c>
      <c r="WYF1" t="s">
        <v>16221</v>
      </c>
      <c r="WYG1" t="s">
        <v>16222</v>
      </c>
      <c r="WYH1" t="s">
        <v>16223</v>
      </c>
      <c r="WYI1" t="s">
        <v>16224</v>
      </c>
      <c r="WYJ1" t="s">
        <v>16225</v>
      </c>
      <c r="WYK1" t="s">
        <v>16226</v>
      </c>
      <c r="WYL1" t="s">
        <v>16227</v>
      </c>
      <c r="WYM1" t="s">
        <v>16228</v>
      </c>
      <c r="WYN1" t="s">
        <v>16229</v>
      </c>
      <c r="WYO1" t="s">
        <v>16230</v>
      </c>
      <c r="WYP1" t="s">
        <v>16231</v>
      </c>
      <c r="WYQ1" t="s">
        <v>16232</v>
      </c>
      <c r="WYR1" t="s">
        <v>16233</v>
      </c>
      <c r="WYS1" t="s">
        <v>16234</v>
      </c>
      <c r="WYT1" t="s">
        <v>16235</v>
      </c>
      <c r="WYU1" t="s">
        <v>16236</v>
      </c>
      <c r="WYV1" t="s">
        <v>16237</v>
      </c>
      <c r="WYW1" t="s">
        <v>16238</v>
      </c>
      <c r="WYX1" t="s">
        <v>16239</v>
      </c>
      <c r="WYY1" t="s">
        <v>16240</v>
      </c>
      <c r="WYZ1" t="s">
        <v>16241</v>
      </c>
      <c r="WZA1" t="s">
        <v>16242</v>
      </c>
      <c r="WZB1" t="s">
        <v>16243</v>
      </c>
      <c r="WZC1" t="s">
        <v>16244</v>
      </c>
      <c r="WZD1" t="s">
        <v>16245</v>
      </c>
      <c r="WZE1" t="s">
        <v>16246</v>
      </c>
      <c r="WZF1" t="s">
        <v>16247</v>
      </c>
      <c r="WZG1" t="s">
        <v>16248</v>
      </c>
      <c r="WZH1" t="s">
        <v>16249</v>
      </c>
      <c r="WZI1" t="s">
        <v>16250</v>
      </c>
      <c r="WZJ1" t="s">
        <v>16251</v>
      </c>
      <c r="WZK1" t="s">
        <v>16252</v>
      </c>
      <c r="WZL1" t="s">
        <v>16253</v>
      </c>
      <c r="WZM1" t="s">
        <v>16254</v>
      </c>
      <c r="WZN1" t="s">
        <v>16255</v>
      </c>
      <c r="WZO1" t="s">
        <v>16256</v>
      </c>
      <c r="WZP1" t="s">
        <v>16257</v>
      </c>
      <c r="WZQ1" t="s">
        <v>16258</v>
      </c>
      <c r="WZR1" t="s">
        <v>16259</v>
      </c>
      <c r="WZS1" t="s">
        <v>16260</v>
      </c>
      <c r="WZT1" t="s">
        <v>16261</v>
      </c>
      <c r="WZU1" t="s">
        <v>16262</v>
      </c>
      <c r="WZV1" t="s">
        <v>16263</v>
      </c>
      <c r="WZW1" t="s">
        <v>16264</v>
      </c>
      <c r="WZX1" t="s">
        <v>16265</v>
      </c>
      <c r="WZY1" t="s">
        <v>16266</v>
      </c>
      <c r="WZZ1" t="s">
        <v>16267</v>
      </c>
      <c r="XAA1" t="s">
        <v>16268</v>
      </c>
      <c r="XAB1" t="s">
        <v>16269</v>
      </c>
      <c r="XAC1" t="s">
        <v>16270</v>
      </c>
      <c r="XAD1" t="s">
        <v>16271</v>
      </c>
      <c r="XAE1" t="s">
        <v>16272</v>
      </c>
      <c r="XAF1" t="s">
        <v>16273</v>
      </c>
      <c r="XAG1" t="s">
        <v>16274</v>
      </c>
      <c r="XAH1" t="s">
        <v>16275</v>
      </c>
      <c r="XAI1" t="s">
        <v>16276</v>
      </c>
      <c r="XAJ1" t="s">
        <v>16277</v>
      </c>
      <c r="XAK1" t="s">
        <v>16278</v>
      </c>
      <c r="XAL1" t="s">
        <v>16279</v>
      </c>
      <c r="XAM1" t="s">
        <v>16280</v>
      </c>
      <c r="XAN1" t="s">
        <v>16281</v>
      </c>
      <c r="XAO1" t="s">
        <v>16282</v>
      </c>
      <c r="XAP1" t="s">
        <v>16283</v>
      </c>
      <c r="XAQ1" t="s">
        <v>16284</v>
      </c>
      <c r="XAR1" t="s">
        <v>16285</v>
      </c>
      <c r="XAS1" t="s">
        <v>16286</v>
      </c>
      <c r="XAT1" t="s">
        <v>16287</v>
      </c>
      <c r="XAU1" t="s">
        <v>16288</v>
      </c>
      <c r="XAV1" t="s">
        <v>16289</v>
      </c>
      <c r="XAW1" t="s">
        <v>16290</v>
      </c>
      <c r="XAX1" t="s">
        <v>16291</v>
      </c>
      <c r="XAY1" t="s">
        <v>16292</v>
      </c>
      <c r="XAZ1" t="s">
        <v>16293</v>
      </c>
      <c r="XBA1" t="s">
        <v>16294</v>
      </c>
      <c r="XBB1" t="s">
        <v>16295</v>
      </c>
      <c r="XBC1" t="s">
        <v>16296</v>
      </c>
      <c r="XBD1" t="s">
        <v>16297</v>
      </c>
      <c r="XBE1" t="s">
        <v>16298</v>
      </c>
      <c r="XBF1" t="s">
        <v>16299</v>
      </c>
      <c r="XBG1" t="s">
        <v>16300</v>
      </c>
      <c r="XBH1" t="s">
        <v>16301</v>
      </c>
      <c r="XBI1" t="s">
        <v>16302</v>
      </c>
      <c r="XBJ1" t="s">
        <v>16303</v>
      </c>
      <c r="XBK1" t="s">
        <v>16304</v>
      </c>
      <c r="XBL1" t="s">
        <v>16305</v>
      </c>
      <c r="XBM1" t="s">
        <v>16306</v>
      </c>
      <c r="XBN1" t="s">
        <v>16307</v>
      </c>
      <c r="XBO1" t="s">
        <v>16308</v>
      </c>
      <c r="XBP1" t="s">
        <v>16309</v>
      </c>
      <c r="XBQ1" t="s">
        <v>16310</v>
      </c>
      <c r="XBR1" t="s">
        <v>16311</v>
      </c>
      <c r="XBS1" t="s">
        <v>16312</v>
      </c>
      <c r="XBT1" t="s">
        <v>16313</v>
      </c>
      <c r="XBU1" t="s">
        <v>16314</v>
      </c>
      <c r="XBV1" t="s">
        <v>16315</v>
      </c>
      <c r="XBW1" t="s">
        <v>16316</v>
      </c>
      <c r="XBX1" t="s">
        <v>16317</v>
      </c>
      <c r="XBY1" t="s">
        <v>16318</v>
      </c>
      <c r="XBZ1" t="s">
        <v>16319</v>
      </c>
      <c r="XCA1" t="s">
        <v>16320</v>
      </c>
      <c r="XCB1" t="s">
        <v>16321</v>
      </c>
      <c r="XCC1" t="s">
        <v>16322</v>
      </c>
      <c r="XCD1" t="s">
        <v>16323</v>
      </c>
      <c r="XCE1" t="s">
        <v>16324</v>
      </c>
      <c r="XCF1" t="s">
        <v>16325</v>
      </c>
      <c r="XCG1" t="s">
        <v>16326</v>
      </c>
      <c r="XCH1" t="s">
        <v>16327</v>
      </c>
      <c r="XCI1" t="s">
        <v>16328</v>
      </c>
      <c r="XCJ1" t="s">
        <v>16329</v>
      </c>
      <c r="XCK1" t="s">
        <v>16330</v>
      </c>
      <c r="XCL1" t="s">
        <v>16331</v>
      </c>
      <c r="XCM1" t="s">
        <v>16332</v>
      </c>
      <c r="XCN1" t="s">
        <v>16333</v>
      </c>
      <c r="XCO1" t="s">
        <v>16334</v>
      </c>
      <c r="XCP1" t="s">
        <v>16335</v>
      </c>
      <c r="XCQ1" t="s">
        <v>16336</v>
      </c>
      <c r="XCR1" t="s">
        <v>16337</v>
      </c>
      <c r="XCS1" t="s">
        <v>16338</v>
      </c>
      <c r="XCT1" t="s">
        <v>16339</v>
      </c>
      <c r="XCU1" t="s">
        <v>16340</v>
      </c>
      <c r="XCV1" t="s">
        <v>16341</v>
      </c>
      <c r="XCW1" t="s">
        <v>16342</v>
      </c>
      <c r="XCX1" t="s">
        <v>16343</v>
      </c>
      <c r="XCY1" t="s">
        <v>16344</v>
      </c>
      <c r="XCZ1" t="s">
        <v>16345</v>
      </c>
      <c r="XDA1" t="s">
        <v>16346</v>
      </c>
      <c r="XDB1" t="s">
        <v>16347</v>
      </c>
      <c r="XDC1" t="s">
        <v>16348</v>
      </c>
      <c r="XDD1" t="s">
        <v>16349</v>
      </c>
      <c r="XDE1" t="s">
        <v>16350</v>
      </c>
      <c r="XDF1" t="s">
        <v>16351</v>
      </c>
      <c r="XDG1" t="s">
        <v>16352</v>
      </c>
      <c r="XDH1" t="s">
        <v>16353</v>
      </c>
      <c r="XDI1" t="s">
        <v>16354</v>
      </c>
      <c r="XDJ1" t="s">
        <v>16355</v>
      </c>
      <c r="XDK1" t="s">
        <v>16356</v>
      </c>
      <c r="XDL1" t="s">
        <v>16357</v>
      </c>
      <c r="XDM1" t="s">
        <v>16358</v>
      </c>
      <c r="XDN1" t="s">
        <v>16359</v>
      </c>
      <c r="XDO1" t="s">
        <v>16360</v>
      </c>
      <c r="XDP1" t="s">
        <v>16361</v>
      </c>
      <c r="XDQ1" t="s">
        <v>16362</v>
      </c>
      <c r="XDR1" t="s">
        <v>16363</v>
      </c>
      <c r="XDS1" t="s">
        <v>16364</v>
      </c>
      <c r="XDT1" t="s">
        <v>16365</v>
      </c>
      <c r="XDU1" t="s">
        <v>16366</v>
      </c>
      <c r="XDV1" t="s">
        <v>16367</v>
      </c>
      <c r="XDW1" t="s">
        <v>16368</v>
      </c>
      <c r="XDX1" t="s">
        <v>16369</v>
      </c>
      <c r="XDY1" t="s">
        <v>16370</v>
      </c>
      <c r="XDZ1" t="s">
        <v>16371</v>
      </c>
      <c r="XEA1" t="s">
        <v>16372</v>
      </c>
      <c r="XEB1" t="s">
        <v>16373</v>
      </c>
      <c r="XEC1" t="s">
        <v>16374</v>
      </c>
      <c r="XED1" t="s">
        <v>16375</v>
      </c>
      <c r="XEE1" t="s">
        <v>16376</v>
      </c>
      <c r="XEF1" t="s">
        <v>16377</v>
      </c>
      <c r="XEG1" t="s">
        <v>16378</v>
      </c>
      <c r="XEH1" t="s">
        <v>16379</v>
      </c>
      <c r="XEI1" t="s">
        <v>16380</v>
      </c>
      <c r="XEJ1" t="s">
        <v>16381</v>
      </c>
      <c r="XEK1" t="s">
        <v>16382</v>
      </c>
      <c r="XEL1" t="s">
        <v>16383</v>
      </c>
      <c r="XEM1" t="s">
        <v>30047</v>
      </c>
      <c r="XEN1" t="s">
        <v>30048</v>
      </c>
      <c r="XEO1" t="s">
        <v>30049</v>
      </c>
      <c r="XEP1" t="s">
        <v>30050</v>
      </c>
      <c r="XEQ1" t="s">
        <v>30051</v>
      </c>
      <c r="XER1" t="s">
        <v>30052</v>
      </c>
      <c r="XES1" t="s">
        <v>30053</v>
      </c>
      <c r="XET1" t="s">
        <v>30054</v>
      </c>
      <c r="XEU1" t="s">
        <v>30055</v>
      </c>
      <c r="XEV1" t="s">
        <v>30056</v>
      </c>
      <c r="XEW1" t="s">
        <v>30057</v>
      </c>
      <c r="XEX1" t="s">
        <v>30058</v>
      </c>
      <c r="XEY1" t="s">
        <v>30059</v>
      </c>
      <c r="XEZ1" t="s">
        <v>30060</v>
      </c>
      <c r="XFA1" t="s">
        <v>30061</v>
      </c>
      <c r="XFB1" t="s">
        <v>30062</v>
      </c>
      <c r="XFC1" t="s">
        <v>30063</v>
      </c>
      <c r="XFD1" t="s">
        <v>30064</v>
      </c>
    </row>
    <row r="2" ht="15.25" customHeight="1" spans="1:4">
      <c r="A2" s="24"/>
      <c r="B2" s="24"/>
      <c r="C2" s="25"/>
      <c r="D2" s="24"/>
    </row>
    <row r="3" ht="15.25" customHeight="1" spans="1:4">
      <c r="A3" s="24"/>
      <c r="B3" s="24"/>
      <c r="C3" s="25"/>
      <c r="D3" s="24"/>
    </row>
    <row r="4" ht="15.25" customHeight="1" spans="1:4">
      <c r="A4" s="24"/>
      <c r="B4" s="24"/>
      <c r="C4" s="25"/>
      <c r="D4" s="24"/>
    </row>
    <row r="5" ht="15.25" customHeight="1" spans="1:4">
      <c r="A5" s="24">
        <v>45908</v>
      </c>
      <c r="B5" s="24" t="s">
        <v>30065</v>
      </c>
      <c r="C5" s="25">
        <v>35</v>
      </c>
      <c r="D5" s="24"/>
    </row>
    <row r="6" ht="15.25" customHeight="1" spans="1:4">
      <c r="A6" s="24">
        <v>45909</v>
      </c>
      <c r="B6" s="24" t="s">
        <v>30066</v>
      </c>
      <c r="C6" s="25">
        <v>50</v>
      </c>
      <c r="D6" s="24"/>
    </row>
    <row r="7" ht="15.25" customHeight="1" spans="1:4">
      <c r="A7" s="24">
        <v>45910</v>
      </c>
      <c r="B7" s="24" t="s">
        <v>30067</v>
      </c>
      <c r="C7" s="25">
        <v>20</v>
      </c>
      <c r="D7" s="24"/>
    </row>
    <row r="8" ht="15.25" customHeight="1" spans="1:4">
      <c r="A8" s="24">
        <v>45910</v>
      </c>
      <c r="B8" s="26" t="s">
        <v>30068</v>
      </c>
      <c r="C8" s="25">
        <v>0</v>
      </c>
      <c r="D8" s="24"/>
    </row>
    <row r="9" ht="15.25" customHeight="1" spans="1:4">
      <c r="A9" s="24">
        <v>45903</v>
      </c>
      <c r="B9" s="26" t="s">
        <v>30069</v>
      </c>
      <c r="C9" s="25">
        <v>300</v>
      </c>
      <c r="D9" s="24"/>
    </row>
    <row r="10" ht="15.25" customHeight="1" spans="1:4">
      <c r="A10" s="24">
        <v>45910</v>
      </c>
      <c r="B10" s="26" t="s">
        <v>30070</v>
      </c>
      <c r="C10" s="25">
        <v>100</v>
      </c>
      <c r="D10" s="24"/>
    </row>
    <row r="11" ht="15.25" customHeight="1" spans="1:4">
      <c r="A11" s="24">
        <v>45930</v>
      </c>
      <c r="B11" s="26" t="s">
        <v>30071</v>
      </c>
      <c r="C11" s="25">
        <v>270</v>
      </c>
      <c r="D11" s="24"/>
    </row>
    <row r="12" ht="15.25" customHeight="1" spans="1:4">
      <c r="A12" s="24">
        <v>45930</v>
      </c>
      <c r="B12" s="26" t="s">
        <v>30072</v>
      </c>
      <c r="C12" s="25">
        <v>185</v>
      </c>
      <c r="D12" s="24"/>
    </row>
    <row r="13" ht="15.25" customHeight="1" spans="1:4">
      <c r="A13" s="24">
        <v>45905</v>
      </c>
      <c r="B13" s="26" t="s">
        <v>30073</v>
      </c>
      <c r="C13" s="25">
        <v>126</v>
      </c>
      <c r="D13" s="24"/>
    </row>
    <row r="14" ht="15.25" customHeight="1" spans="1:4">
      <c r="A14" s="24">
        <v>45901</v>
      </c>
      <c r="B14" s="26" t="s">
        <v>30074</v>
      </c>
      <c r="C14" s="25">
        <v>5</v>
      </c>
      <c r="D14" s="24"/>
    </row>
    <row r="15" ht="15.25" customHeight="1" spans="1:4">
      <c r="A15" s="24">
        <v>45902</v>
      </c>
      <c r="B15" s="26" t="s">
        <v>30075</v>
      </c>
      <c r="C15" s="25">
        <v>5</v>
      </c>
      <c r="D15" s="24"/>
    </row>
    <row r="16" ht="15.25" customHeight="1" spans="1:4">
      <c r="A16" s="24">
        <v>45904</v>
      </c>
      <c r="B16" s="24" t="s">
        <v>30076</v>
      </c>
      <c r="C16" s="25">
        <v>120</v>
      </c>
      <c r="D16" s="24"/>
    </row>
    <row r="17" ht="15.25" customHeight="1" spans="1:4">
      <c r="A17" s="24">
        <v>45905</v>
      </c>
      <c r="B17" s="24" t="s">
        <v>30077</v>
      </c>
      <c r="C17" s="27" t="s">
        <v>30078</v>
      </c>
      <c r="D17" s="24"/>
    </row>
    <row r="18" ht="15.25" customHeight="1" spans="1:4">
      <c r="A18" s="24"/>
      <c r="B18" s="24"/>
      <c r="C18" s="25"/>
      <c r="D18" s="24"/>
    </row>
    <row r="19" ht="15.25" customHeight="1" spans="1:4">
      <c r="A19" s="24"/>
      <c r="B19" s="24"/>
      <c r="C19" s="25"/>
      <c r="D19" s="24"/>
    </row>
    <row r="20" ht="15.25" customHeight="1" spans="1:4">
      <c r="A20" s="24">
        <v>45878</v>
      </c>
      <c r="B20" s="24" t="s">
        <v>30066</v>
      </c>
      <c r="C20" s="25">
        <v>50</v>
      </c>
      <c r="D20" s="24"/>
    </row>
    <row r="21" ht="15.25" customHeight="1" spans="1:4">
      <c r="A21" s="24">
        <v>45879</v>
      </c>
      <c r="B21" s="24" t="s">
        <v>30079</v>
      </c>
      <c r="C21" s="25">
        <v>65</v>
      </c>
      <c r="D21" s="24"/>
    </row>
    <row r="22" ht="15.25" customHeight="1" spans="1:4">
      <c r="A22" s="24">
        <v>45879</v>
      </c>
      <c r="B22" s="24" t="s">
        <v>30067</v>
      </c>
      <c r="C22" s="25">
        <v>20</v>
      </c>
      <c r="D22" s="24"/>
    </row>
    <row r="23" ht="15.25" customHeight="1" spans="1:4">
      <c r="A23" s="24">
        <v>45879</v>
      </c>
      <c r="B23" s="26" t="s">
        <v>30068</v>
      </c>
      <c r="C23" s="25">
        <v>100</v>
      </c>
      <c r="D23" s="24"/>
    </row>
    <row r="24" ht="15.25" customHeight="1" spans="1:4">
      <c r="A24" s="24">
        <v>45872</v>
      </c>
      <c r="B24" s="26" t="s">
        <v>28693</v>
      </c>
      <c r="C24" s="25">
        <v>100</v>
      </c>
      <c r="D24" s="24"/>
    </row>
    <row r="25" ht="15.25" customHeight="1" spans="1:4">
      <c r="A25" s="24">
        <v>45872</v>
      </c>
      <c r="B25" s="26" t="s">
        <v>30069</v>
      </c>
      <c r="C25" s="25">
        <v>300</v>
      </c>
      <c r="D25" s="24"/>
    </row>
    <row r="26" ht="15.25" customHeight="1" spans="1:4">
      <c r="A26" s="24">
        <v>45879</v>
      </c>
      <c r="B26" s="26" t="s">
        <v>30070</v>
      </c>
      <c r="C26" s="25">
        <v>100</v>
      </c>
      <c r="D26" s="24"/>
    </row>
    <row r="27" ht="15.25" customHeight="1" spans="1:4">
      <c r="A27" s="24">
        <v>45899</v>
      </c>
      <c r="B27" s="26" t="s">
        <v>30071</v>
      </c>
      <c r="C27" s="25">
        <v>269</v>
      </c>
      <c r="D27" s="24"/>
    </row>
    <row r="28" ht="15.25" customHeight="1" spans="1:4">
      <c r="A28" s="24">
        <v>45900</v>
      </c>
      <c r="B28" s="26" t="s">
        <v>30072</v>
      </c>
      <c r="C28" s="25">
        <v>230</v>
      </c>
      <c r="D28" s="24"/>
    </row>
    <row r="29" ht="15.25" customHeight="1" spans="1:4">
      <c r="A29" s="24">
        <v>45870</v>
      </c>
      <c r="B29" s="26" t="s">
        <v>30074</v>
      </c>
      <c r="C29" s="25">
        <v>5</v>
      </c>
      <c r="D29" s="24"/>
    </row>
    <row r="30" ht="15.25" customHeight="1" spans="1:4">
      <c r="A30" s="24">
        <v>45871</v>
      </c>
      <c r="B30" s="26" t="s">
        <v>30075</v>
      </c>
      <c r="C30" s="25">
        <v>20</v>
      </c>
      <c r="D30" s="24"/>
    </row>
    <row r="31" ht="15.25" customHeight="1" spans="1:4">
      <c r="A31" s="24">
        <v>45873</v>
      </c>
      <c r="B31" s="24" t="s">
        <v>30076</v>
      </c>
      <c r="C31" s="25">
        <v>100</v>
      </c>
      <c r="D31" s="24"/>
    </row>
    <row r="32" ht="15.25" customHeight="1" spans="1:4">
      <c r="A32" s="24">
        <v>45874</v>
      </c>
      <c r="B32" s="24" t="s">
        <v>30077</v>
      </c>
      <c r="C32" s="27" t="s">
        <v>30078</v>
      </c>
      <c r="D32" s="24"/>
    </row>
    <row r="33" ht="15.25" customHeight="1" spans="1:4">
      <c r="A33" s="24"/>
      <c r="B33" s="24"/>
      <c r="C33" s="25"/>
      <c r="D33" s="24"/>
    </row>
    <row r="34" ht="15.25" customHeight="1" spans="1:4">
      <c r="A34" s="24">
        <v>45839</v>
      </c>
      <c r="B34" s="24" t="s">
        <v>30080</v>
      </c>
      <c r="C34" s="25">
        <v>50</v>
      </c>
      <c r="D34" s="24"/>
    </row>
    <row r="35" ht="15.25" customHeight="1" spans="1:4">
      <c r="A35" s="24">
        <v>45840</v>
      </c>
      <c r="B35" s="24" t="s">
        <v>30067</v>
      </c>
      <c r="C35" s="25">
        <v>20</v>
      </c>
      <c r="D35" s="24"/>
    </row>
    <row r="36" ht="15.25" customHeight="1" spans="1:4">
      <c r="A36" s="24">
        <v>45841</v>
      </c>
      <c r="B36" s="26" t="s">
        <v>30068</v>
      </c>
      <c r="C36" s="25">
        <v>100</v>
      </c>
      <c r="D36" s="24"/>
    </row>
    <row r="37" ht="15.25" customHeight="1" spans="1:4">
      <c r="A37" s="24">
        <v>45841</v>
      </c>
      <c r="B37" s="26" t="s">
        <v>28693</v>
      </c>
      <c r="C37" s="25">
        <v>100</v>
      </c>
      <c r="D37" s="24"/>
    </row>
    <row r="38" ht="15.25" customHeight="1" spans="1:4">
      <c r="A38" s="24">
        <v>45841</v>
      </c>
      <c r="B38" s="26" t="s">
        <v>30069</v>
      </c>
      <c r="C38" s="25">
        <v>300</v>
      </c>
      <c r="D38" s="24"/>
    </row>
    <row r="39" ht="15.25" customHeight="1" spans="1:4">
      <c r="A39" s="24">
        <v>45842</v>
      </c>
      <c r="B39" s="26" t="s">
        <v>30070</v>
      </c>
      <c r="C39" s="25">
        <v>100</v>
      </c>
      <c r="D39" s="24"/>
    </row>
    <row r="40" ht="15.25" customHeight="1" spans="1:4">
      <c r="A40" s="24">
        <v>45843</v>
      </c>
      <c r="B40" s="26" t="s">
        <v>30071</v>
      </c>
      <c r="C40" s="25">
        <v>148</v>
      </c>
      <c r="D40" s="24"/>
    </row>
    <row r="41" ht="15.25" customHeight="1" spans="1:4">
      <c r="A41" s="24">
        <v>45844</v>
      </c>
      <c r="B41" s="26" t="s">
        <v>30081</v>
      </c>
      <c r="C41" s="25">
        <v>130</v>
      </c>
      <c r="D41" s="24"/>
    </row>
    <row r="42" ht="15.25" customHeight="1" spans="1:4">
      <c r="A42" s="24">
        <v>45845</v>
      </c>
      <c r="B42" s="26" t="s">
        <v>30074</v>
      </c>
      <c r="C42" s="25">
        <v>5</v>
      </c>
      <c r="D42" s="24"/>
    </row>
    <row r="43" ht="15.25" customHeight="1" spans="1:4">
      <c r="A43" s="24">
        <v>45846</v>
      </c>
      <c r="B43" s="26" t="s">
        <v>30075</v>
      </c>
      <c r="C43" s="25">
        <v>20</v>
      </c>
      <c r="D43" s="24"/>
    </row>
    <row r="44" ht="15.25" customHeight="1" spans="1:4">
      <c r="A44" s="24">
        <v>45847</v>
      </c>
      <c r="B44" s="26" t="s">
        <v>30082</v>
      </c>
      <c r="C44" s="25">
        <v>5</v>
      </c>
      <c r="D44" s="24"/>
    </row>
    <row r="45" ht="15.25" customHeight="1" spans="1:4">
      <c r="A45" s="24">
        <v>45848</v>
      </c>
      <c r="B45" s="24" t="s">
        <v>30076</v>
      </c>
      <c r="C45" s="25">
        <v>40</v>
      </c>
      <c r="D45" s="24"/>
    </row>
    <row r="46" ht="15.25" customHeight="1" spans="1:4">
      <c r="A46" s="24">
        <v>45847</v>
      </c>
      <c r="B46" s="24" t="s">
        <v>30077</v>
      </c>
      <c r="C46" s="27" t="s">
        <v>30078</v>
      </c>
      <c r="D46" s="24"/>
    </row>
    <row r="47" ht="15.25" customHeight="1" spans="1:4">
      <c r="A47" s="24"/>
      <c r="B47" s="24"/>
      <c r="C47" s="27"/>
      <c r="D47" s="24"/>
    </row>
    <row r="48" ht="15.25" customHeight="1" spans="1:4">
      <c r="A48" s="24"/>
      <c r="B48" s="24"/>
      <c r="C48" s="27"/>
      <c r="D48" s="24"/>
    </row>
    <row r="49" ht="15.25" customHeight="1" spans="1:4">
      <c r="A49" s="24">
        <v>45818</v>
      </c>
      <c r="B49" s="26" t="s">
        <v>30069</v>
      </c>
      <c r="C49" s="27">
        <v>300</v>
      </c>
      <c r="D49" s="24"/>
    </row>
    <row r="50" ht="15.25" customHeight="1" spans="1:4">
      <c r="A50" s="24">
        <v>45810</v>
      </c>
      <c r="B50" s="26" t="s">
        <v>30071</v>
      </c>
      <c r="C50" s="27">
        <v>148</v>
      </c>
      <c r="D50" s="24"/>
    </row>
    <row r="51" ht="15.25" customHeight="1" spans="1:4">
      <c r="A51" s="24">
        <v>45811</v>
      </c>
      <c r="B51" s="26" t="s">
        <v>30081</v>
      </c>
      <c r="C51" s="27">
        <v>140</v>
      </c>
      <c r="D51" s="24"/>
    </row>
    <row r="52" ht="15.25" customHeight="1" spans="1:4">
      <c r="A52" s="24">
        <v>45812</v>
      </c>
      <c r="B52" s="26" t="s">
        <v>30074</v>
      </c>
      <c r="C52" s="27">
        <v>15</v>
      </c>
      <c r="D52" s="24"/>
    </row>
    <row r="53" ht="15.25" customHeight="1" spans="1:4">
      <c r="A53" s="24">
        <v>45813</v>
      </c>
      <c r="B53" s="26" t="s">
        <v>30075</v>
      </c>
      <c r="C53" s="27"/>
      <c r="D53" s="24"/>
    </row>
    <row r="54" ht="15.25" customHeight="1" spans="1:4">
      <c r="A54" s="24">
        <v>45814</v>
      </c>
      <c r="B54" s="26" t="s">
        <v>30082</v>
      </c>
      <c r="C54" s="27">
        <v>5</v>
      </c>
      <c r="D54" s="24"/>
    </row>
    <row r="55" ht="15.25" customHeight="1" spans="1:4">
      <c r="A55" s="24">
        <v>45816</v>
      </c>
      <c r="B55" s="24" t="s">
        <v>30077</v>
      </c>
      <c r="C55" s="25">
        <v>300</v>
      </c>
      <c r="D55" s="24"/>
    </row>
    <row r="56" ht="15.25" customHeight="1" spans="1:4">
      <c r="A56" s="24">
        <v>45818</v>
      </c>
      <c r="B56" s="24" t="s">
        <v>30083</v>
      </c>
      <c r="C56" s="27">
        <v>100</v>
      </c>
      <c r="D56" s="24"/>
    </row>
    <row r="57" ht="15.25" customHeight="1" spans="1:4">
      <c r="A57" s="24">
        <v>45833</v>
      </c>
      <c r="B57" s="24" t="s">
        <v>30069</v>
      </c>
      <c r="C57" s="27" t="s">
        <v>30078</v>
      </c>
      <c r="D57" s="24"/>
    </row>
    <row r="58" ht="15.25" customHeight="1" spans="1:4">
      <c r="A58" s="24">
        <v>45828</v>
      </c>
      <c r="B58" s="24" t="s">
        <v>30084</v>
      </c>
      <c r="C58" s="25">
        <v>50</v>
      </c>
      <c r="D58" s="24"/>
    </row>
    <row r="59" ht="15.25" customHeight="1" spans="1:4">
      <c r="A59" s="24">
        <v>45821</v>
      </c>
      <c r="B59" s="24" t="s">
        <v>30085</v>
      </c>
      <c r="C59" s="25">
        <v>80</v>
      </c>
      <c r="D59" s="24"/>
    </row>
    <row r="60" s="18" customFormat="1" ht="15.25" customHeight="1" spans="1:4">
      <c r="A60" s="24"/>
      <c r="B60" s="24"/>
      <c r="C60" s="25"/>
      <c r="D60" s="24"/>
    </row>
    <row r="61" s="18" customFormat="1" ht="15.25" customHeight="1" spans="1:4">
      <c r="A61" s="24">
        <v>45786</v>
      </c>
      <c r="B61" s="24" t="s">
        <v>30086</v>
      </c>
      <c r="C61" s="25">
        <v>80</v>
      </c>
      <c r="D61" s="24" t="s">
        <v>30087</v>
      </c>
    </row>
    <row r="62" s="18" customFormat="1" ht="15.25" customHeight="1" spans="1:4">
      <c r="A62" s="24">
        <v>45787</v>
      </c>
      <c r="B62" s="24" t="s">
        <v>30085</v>
      </c>
      <c r="C62" s="25">
        <v>100</v>
      </c>
      <c r="D62" s="24"/>
    </row>
    <row r="63" s="18" customFormat="1" ht="15.25" customHeight="1" spans="1:4">
      <c r="A63" s="24">
        <v>45787</v>
      </c>
      <c r="B63" s="24" t="s">
        <v>30088</v>
      </c>
      <c r="C63" s="25">
        <v>124</v>
      </c>
      <c r="D63" s="24" t="s">
        <v>30087</v>
      </c>
    </row>
    <row r="64" s="18" customFormat="1" spans="1:4">
      <c r="A64" s="24">
        <v>45803</v>
      </c>
      <c r="B64" s="26" t="s">
        <v>30069</v>
      </c>
      <c r="C64" s="25">
        <v>300</v>
      </c>
      <c r="D64" s="26" t="s">
        <v>30087</v>
      </c>
    </row>
    <row r="65" s="18" customFormat="1" spans="1:4">
      <c r="A65" s="24">
        <v>45787</v>
      </c>
      <c r="B65" s="26" t="s">
        <v>30089</v>
      </c>
      <c r="C65" s="25">
        <v>70</v>
      </c>
      <c r="D65" s="26" t="s">
        <v>30087</v>
      </c>
    </row>
    <row r="66" s="18" customFormat="1" spans="1:4">
      <c r="A66" s="24">
        <v>45778</v>
      </c>
      <c r="B66" s="26" t="s">
        <v>30090</v>
      </c>
      <c r="C66" s="25">
        <v>163</v>
      </c>
      <c r="D66" s="26" t="s">
        <v>30087</v>
      </c>
    </row>
    <row r="67" s="18" customFormat="1" spans="1:4">
      <c r="A67" s="24">
        <v>45778</v>
      </c>
      <c r="B67" s="26" t="s">
        <v>30091</v>
      </c>
      <c r="C67" s="25">
        <v>163</v>
      </c>
      <c r="D67" s="26" t="s">
        <v>30087</v>
      </c>
    </row>
    <row r="68" s="18" customFormat="1" spans="1:4">
      <c r="A68" s="24">
        <v>45807</v>
      </c>
      <c r="B68" s="26" t="s">
        <v>30081</v>
      </c>
      <c r="C68" s="25">
        <v>110</v>
      </c>
      <c r="D68" s="26"/>
    </row>
    <row r="69" s="18" customFormat="1" spans="1:4">
      <c r="A69" s="24">
        <v>45778</v>
      </c>
      <c r="B69" s="26" t="s">
        <v>30074</v>
      </c>
      <c r="C69" s="25">
        <v>17</v>
      </c>
      <c r="D69" s="26"/>
    </row>
    <row r="70" s="18" customFormat="1" spans="1:4">
      <c r="A70" s="24">
        <v>45778</v>
      </c>
      <c r="B70" s="26" t="s">
        <v>30075</v>
      </c>
      <c r="C70" s="25">
        <v>6</v>
      </c>
      <c r="D70" s="26"/>
    </row>
    <row r="71" s="18" customFormat="1" spans="1:4">
      <c r="A71" s="24">
        <v>45778</v>
      </c>
      <c r="B71" s="26" t="s">
        <v>30082</v>
      </c>
      <c r="C71" s="25">
        <v>3</v>
      </c>
      <c r="D71" s="26"/>
    </row>
    <row r="72" s="18" customFormat="1" spans="1:4">
      <c r="A72" s="24">
        <v>45778</v>
      </c>
      <c r="B72" s="26" t="s">
        <v>30092</v>
      </c>
      <c r="C72" s="25">
        <v>40</v>
      </c>
      <c r="D72" s="26"/>
    </row>
    <row r="73" s="18" customFormat="1" spans="1:4">
      <c r="A73" s="24">
        <v>45778</v>
      </c>
      <c r="B73" s="26" t="s">
        <v>30093</v>
      </c>
      <c r="C73" s="25">
        <v>95</v>
      </c>
      <c r="D73" s="26"/>
    </row>
    <row r="74" s="18" customFormat="1" spans="1:4">
      <c r="A74" s="24"/>
      <c r="B74" s="26"/>
      <c r="C74" s="25"/>
      <c r="D74" s="26"/>
    </row>
    <row r="75" s="19" customFormat="1" spans="1:4">
      <c r="A75" s="28">
        <v>45748</v>
      </c>
      <c r="B75" s="29" t="s">
        <v>30069</v>
      </c>
      <c r="C75" s="30">
        <v>300</v>
      </c>
      <c r="D75" s="29" t="s">
        <v>30087</v>
      </c>
    </row>
    <row r="76" s="19" customFormat="1" spans="1:4">
      <c r="A76" s="28">
        <v>45748</v>
      </c>
      <c r="B76" s="29" t="s">
        <v>30089</v>
      </c>
      <c r="C76" s="30">
        <v>70</v>
      </c>
      <c r="D76" s="29" t="s">
        <v>30087</v>
      </c>
    </row>
    <row r="77" s="19" customFormat="1" spans="1:4">
      <c r="A77" s="28">
        <v>45748</v>
      </c>
      <c r="B77" s="29" t="s">
        <v>30094</v>
      </c>
      <c r="C77" s="30">
        <v>163</v>
      </c>
      <c r="D77" s="29" t="s">
        <v>30087</v>
      </c>
    </row>
    <row r="78" s="19" customFormat="1" spans="1:4">
      <c r="A78" s="28">
        <v>45748</v>
      </c>
      <c r="B78" s="29" t="s">
        <v>30095</v>
      </c>
      <c r="C78" s="30">
        <v>163</v>
      </c>
      <c r="D78" s="29" t="s">
        <v>30087</v>
      </c>
    </row>
    <row r="79" s="19" customFormat="1" spans="1:4">
      <c r="A79" s="28">
        <v>45748</v>
      </c>
      <c r="B79" s="29" t="s">
        <v>30085</v>
      </c>
      <c r="C79" s="30">
        <v>100</v>
      </c>
      <c r="D79" s="29"/>
    </row>
    <row r="80" s="19" customFormat="1" spans="1:4">
      <c r="A80" s="28"/>
      <c r="B80" s="29"/>
      <c r="C80" s="30"/>
      <c r="D80" s="29"/>
    </row>
    <row r="81" s="18" customFormat="1" spans="1:4">
      <c r="A81" s="24">
        <v>45717</v>
      </c>
      <c r="B81" s="26" t="s">
        <v>30069</v>
      </c>
      <c r="C81" s="25">
        <v>300</v>
      </c>
      <c r="D81" s="26" t="s">
        <v>30087</v>
      </c>
    </row>
    <row r="82" s="18" customFormat="1" spans="1:4">
      <c r="A82" s="24">
        <v>45717</v>
      </c>
      <c r="B82" s="26" t="s">
        <v>30089</v>
      </c>
      <c r="C82" s="25">
        <v>70</v>
      </c>
      <c r="D82" s="26" t="s">
        <v>30087</v>
      </c>
    </row>
    <row r="83" s="18" customFormat="1" spans="1:4">
      <c r="A83" s="24">
        <v>45717</v>
      </c>
      <c r="B83" s="26" t="s">
        <v>30090</v>
      </c>
      <c r="C83" s="25">
        <v>163</v>
      </c>
      <c r="D83" s="26" t="s">
        <v>30087</v>
      </c>
    </row>
    <row r="84" s="18" customFormat="1" spans="1:4">
      <c r="A84" s="24">
        <v>45718</v>
      </c>
      <c r="B84" s="26" t="s">
        <v>30085</v>
      </c>
      <c r="C84" s="25">
        <v>150</v>
      </c>
      <c r="D84" s="26"/>
    </row>
    <row r="85" s="18" customFormat="1" spans="1:4">
      <c r="A85" s="24"/>
      <c r="B85" s="26"/>
      <c r="C85" s="25"/>
      <c r="D85" s="26"/>
    </row>
    <row r="86" s="19" customFormat="1" spans="1:4">
      <c r="A86" s="28">
        <v>45689</v>
      </c>
      <c r="B86" s="29" t="s">
        <v>30089</v>
      </c>
      <c r="C86" s="30">
        <v>70</v>
      </c>
      <c r="D86" s="29" t="s">
        <v>30087</v>
      </c>
    </row>
    <row r="87" s="19" customFormat="1" spans="1:4">
      <c r="A87" s="28">
        <v>45689</v>
      </c>
      <c r="B87" s="29" t="s">
        <v>30096</v>
      </c>
      <c r="C87" s="30">
        <v>163</v>
      </c>
      <c r="D87" s="29" t="s">
        <v>30087</v>
      </c>
    </row>
    <row r="88" s="19" customFormat="1" spans="1:4">
      <c r="A88" s="28"/>
      <c r="B88" s="29"/>
      <c r="C88" s="30"/>
      <c r="D88" s="29"/>
    </row>
    <row r="89" s="18" customFormat="1" spans="1:4">
      <c r="A89" s="24">
        <v>45658</v>
      </c>
      <c r="B89" s="26" t="s">
        <v>30069</v>
      </c>
      <c r="C89" s="25">
        <v>300</v>
      </c>
      <c r="D89" s="26" t="s">
        <v>30087</v>
      </c>
    </row>
    <row r="90" s="18" customFormat="1" spans="1:4">
      <c r="A90" s="24">
        <v>45658</v>
      </c>
      <c r="B90" s="26" t="s">
        <v>30089</v>
      </c>
      <c r="C90" s="25">
        <v>70</v>
      </c>
      <c r="D90" s="26" t="s">
        <v>30087</v>
      </c>
    </row>
    <row r="91" s="18" customFormat="1" spans="1:4">
      <c r="A91" s="24">
        <v>45658</v>
      </c>
      <c r="B91" s="26" t="s">
        <v>30096</v>
      </c>
      <c r="C91" s="25">
        <v>163</v>
      </c>
      <c r="D91" s="26" t="s">
        <v>30087</v>
      </c>
    </row>
    <row r="92" spans="1:4">
      <c r="A92" s="31">
        <v>45627</v>
      </c>
      <c r="B92" s="32" t="s">
        <v>30069</v>
      </c>
      <c r="C92" s="33">
        <v>300</v>
      </c>
      <c r="D92" s="32" t="s">
        <v>30087</v>
      </c>
    </row>
    <row r="93" spans="1:4">
      <c r="A93" s="31">
        <v>45597</v>
      </c>
      <c r="B93" s="32" t="s">
        <v>30069</v>
      </c>
      <c r="C93" s="33">
        <v>300</v>
      </c>
      <c r="D93" s="32" t="s">
        <v>30087</v>
      </c>
    </row>
    <row r="94" spans="1:4">
      <c r="A94" s="31">
        <v>45566</v>
      </c>
      <c r="B94" s="32" t="s">
        <v>30069</v>
      </c>
      <c r="C94" s="33">
        <v>300</v>
      </c>
      <c r="D94" s="32" t="s">
        <v>30087</v>
      </c>
    </row>
    <row r="95" spans="1:4">
      <c r="A95" s="31">
        <v>45536</v>
      </c>
      <c r="B95" s="32" t="s">
        <v>30069</v>
      </c>
      <c r="C95" s="33">
        <v>300</v>
      </c>
      <c r="D95" s="32" t="s">
        <v>30087</v>
      </c>
    </row>
    <row r="96" spans="1:4">
      <c r="A96" s="31">
        <v>45537</v>
      </c>
      <c r="B96" s="32" t="s">
        <v>30097</v>
      </c>
      <c r="C96" s="6">
        <v>124</v>
      </c>
      <c r="D96" s="32" t="s">
        <v>30087</v>
      </c>
    </row>
    <row r="97" spans="1:4">
      <c r="A97" s="31"/>
      <c r="B97" s="32"/>
      <c r="C97" s="6"/>
      <c r="D97" s="32"/>
    </row>
    <row r="98" spans="1:4">
      <c r="A98" s="31"/>
      <c r="B98" s="32"/>
      <c r="C98" s="6"/>
      <c r="D98" s="32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zoomScale="160" zoomScaleNormal="160" topLeftCell="A3" workbookViewId="0">
      <selection activeCell="B15" sqref="B15"/>
    </sheetView>
  </sheetViews>
  <sheetFormatPr defaultColWidth="11" defaultRowHeight="14.8"/>
  <cols>
    <col min="1" max="1" width="13.4852941176471"/>
    <col min="2" max="2" width="16.2352941176471"/>
    <col min="3" max="3" width="17.8235294117647"/>
    <col min="4" max="4" width="15.1617647058824" customWidth="1"/>
    <col min="5" max="5" width="12.5" customWidth="1"/>
    <col min="6" max="6" width="27.8308823529412" customWidth="1"/>
  </cols>
  <sheetData>
    <row r="1" ht="1" customHeight="1"/>
    <row r="2" ht="61" customHeight="1" spans="1:10">
      <c r="A2" s="1" t="s">
        <v>30098</v>
      </c>
      <c r="E2" s="1"/>
      <c r="H2" s="7" t="s">
        <v>30099</v>
      </c>
      <c r="I2" s="13"/>
      <c r="J2" s="14"/>
    </row>
    <row r="3" spans="1:10">
      <c r="A3" s="2"/>
      <c r="B3" s="2" t="s">
        <v>30100</v>
      </c>
      <c r="C3" s="2"/>
      <c r="E3" s="8"/>
      <c r="F3" s="8"/>
      <c r="H3" s="9"/>
      <c r="J3" s="15"/>
    </row>
    <row r="4" spans="1:10">
      <c r="A4" s="2" t="s">
        <v>30101</v>
      </c>
      <c r="B4" s="2" t="s">
        <v>30102</v>
      </c>
      <c r="C4" s="2" t="s">
        <v>30103</v>
      </c>
      <c r="E4" s="10"/>
      <c r="F4" s="8"/>
      <c r="H4" s="9"/>
      <c r="J4" s="15"/>
    </row>
    <row r="5" spans="1:10">
      <c r="A5" s="3" t="s">
        <v>30104</v>
      </c>
      <c r="B5" s="2">
        <v>20138.5</v>
      </c>
      <c r="C5" s="4">
        <v>8001.7319431353</v>
      </c>
      <c r="E5" s="11"/>
      <c r="F5" s="8"/>
      <c r="H5" s="9"/>
      <c r="J5" s="15"/>
    </row>
    <row r="6" spans="1:10">
      <c r="A6" s="3" t="s">
        <v>30105</v>
      </c>
      <c r="B6" s="2">
        <v>83425.98</v>
      </c>
      <c r="C6" s="4">
        <v>32653.2671434235</v>
      </c>
      <c r="E6" s="10"/>
      <c r="F6" s="8"/>
      <c r="H6" s="12"/>
      <c r="I6" s="16"/>
      <c r="J6" s="17"/>
    </row>
    <row r="7" spans="1:6">
      <c r="A7" s="5" t="s">
        <v>30106</v>
      </c>
      <c r="B7" s="2">
        <v>7632</v>
      </c>
      <c r="C7" s="4">
        <v>3050.64072394646</v>
      </c>
      <c r="E7" s="11"/>
      <c r="F7" s="8"/>
    </row>
    <row r="8" spans="1:6">
      <c r="A8" s="5" t="s">
        <v>30107</v>
      </c>
      <c r="B8" s="2">
        <v>2919</v>
      </c>
      <c r="C8" s="4">
        <v>1232.08</v>
      </c>
      <c r="E8" s="11"/>
      <c r="F8" s="8"/>
    </row>
    <row r="9" spans="1:6">
      <c r="A9" s="5" t="s">
        <v>30108</v>
      </c>
      <c r="B9" s="2">
        <v>3232</v>
      </c>
      <c r="C9" s="4">
        <v>1332.97</v>
      </c>
      <c r="E9" s="11"/>
      <c r="F9" s="8"/>
    </row>
    <row r="10" spans="1:6">
      <c r="A10" s="5" t="s">
        <v>30109</v>
      </c>
      <c r="B10" s="2">
        <v>8309.98</v>
      </c>
      <c r="C10" s="4">
        <v>3331.79822245989</v>
      </c>
      <c r="E10" s="11"/>
      <c r="F10" s="8"/>
    </row>
    <row r="11" spans="1:6">
      <c r="A11" s="5" t="s">
        <v>30110</v>
      </c>
      <c r="B11" s="2">
        <v>11733</v>
      </c>
      <c r="C11" s="4">
        <v>4887.50710647988</v>
      </c>
      <c r="E11" s="10"/>
      <c r="F11" s="8"/>
    </row>
    <row r="12" spans="1:6">
      <c r="A12" s="5" t="s">
        <v>30111</v>
      </c>
      <c r="B12" s="2">
        <v>13786</v>
      </c>
      <c r="C12" s="4">
        <v>5421.9997314134</v>
      </c>
      <c r="E12" s="11"/>
      <c r="F12" s="8"/>
    </row>
    <row r="13" spans="1:6">
      <c r="A13" s="5" t="s">
        <v>30112</v>
      </c>
      <c r="B13" s="2">
        <v>12499</v>
      </c>
      <c r="C13" s="4">
        <v>4828.59</v>
      </c>
      <c r="E13" s="11"/>
      <c r="F13" s="8"/>
    </row>
    <row r="14" spans="1:6">
      <c r="A14" s="5" t="s">
        <v>30113</v>
      </c>
      <c r="B14" s="2">
        <v>11391</v>
      </c>
      <c r="C14" s="4">
        <v>4377.41</v>
      </c>
      <c r="E14" s="11"/>
      <c r="F14" s="8"/>
    </row>
    <row r="15" spans="1:6">
      <c r="A15" s="5" t="s">
        <v>30114</v>
      </c>
      <c r="B15" s="2">
        <v>8921</v>
      </c>
      <c r="C15" s="4">
        <v>3140.70816993464</v>
      </c>
      <c r="E15" s="11"/>
      <c r="F15" s="8"/>
    </row>
    <row r="16" spans="1:6">
      <c r="A16" s="5" t="s">
        <v>30115</v>
      </c>
      <c r="B16" s="2">
        <v>3003</v>
      </c>
      <c r="C16" s="4">
        <v>1049.56318918919</v>
      </c>
      <c r="E16" s="11"/>
      <c r="F16" s="8"/>
    </row>
    <row r="17" spans="1:6">
      <c r="A17" s="3" t="s">
        <v>30116</v>
      </c>
      <c r="B17" s="2"/>
      <c r="C17" s="4"/>
      <c r="D17" s="6"/>
      <c r="E17" s="10"/>
      <c r="F17" s="8"/>
    </row>
    <row r="18" spans="1:4">
      <c r="A18" s="5" t="s">
        <v>30117</v>
      </c>
      <c r="B18" s="2"/>
      <c r="C18" s="4"/>
      <c r="D18" s="6"/>
    </row>
    <row r="19" spans="1:4">
      <c r="A19" s="3" t="s">
        <v>30118</v>
      </c>
      <c r="B19" s="2">
        <v>103564.48</v>
      </c>
      <c r="C19" s="4">
        <v>40654.9990865587</v>
      </c>
      <c r="D19" s="6"/>
    </row>
  </sheetData>
  <mergeCells count="3">
    <mergeCell ref="A2:C2"/>
    <mergeCell ref="E2:F2"/>
    <mergeCell ref="H2:J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STOCK</vt:lpstr>
      <vt:lpstr>VENTAS</vt:lpstr>
      <vt:lpstr>GASTOS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leticiaaragon</cp:lastModifiedBy>
  <dcterms:created xsi:type="dcterms:W3CDTF">2025-05-04T16:37:00Z</dcterms:created>
  <dcterms:modified xsi:type="dcterms:W3CDTF">2025-11-24T23:29:23Z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